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งานบ้านเก่า\งานวัดผล\ส่งคะแนน ปพ\2569\"/>
    </mc:Choice>
  </mc:AlternateContent>
  <xr:revisionPtr revIDLastSave="0" documentId="13_ncr:1_{D11EDDB6-BE73-47A0-A562-D967023C59EE}" xr6:coauthVersionLast="47" xr6:coauthVersionMax="47" xr10:uidLastSave="{00000000-0000-0000-0000-000000000000}"/>
  <bookViews>
    <workbookView xWindow="-19310" yWindow="-110" windowWidth="19420" windowHeight="10300" tabRatio="1000" firstSheet="3" activeTab="3" xr2:uid="{00000000-000D-0000-FFFF-FFFF00000000}"/>
  </bookViews>
  <sheets>
    <sheet name="รหัส" sheetId="36" state="hidden" r:id="rId1"/>
    <sheet name="รหัส2" sheetId="35" state="hidden" r:id="rId2"/>
    <sheet name="สรุปสมรรถนะ1" sheetId="44" state="hidden" r:id="rId3"/>
    <sheet name="ข้อมูลเบื้องต้น" sheetId="1" r:id="rId4"/>
    <sheet name="คู่มือ" sheetId="34" state="hidden" r:id="rId5"/>
    <sheet name="pรายชื่อ" sheetId="31" r:id="rId6"/>
    <sheet name="p1ปก" sheetId="2" r:id="rId7"/>
    <sheet name="p2เวลาเรียน" sheetId="4" r:id="rId8"/>
    <sheet name="คะแนนเทอม 1" sheetId="6" r:id="rId9"/>
    <sheet name="copy" sheetId="21" state="hidden" r:id="rId10"/>
    <sheet name="สรุป" sheetId="18" state="hidden" r:id="rId11"/>
    <sheet name="คะแนนเทอม 2" sheetId="41" r:id="rId12"/>
    <sheet name="ส่ง1" sheetId="40" r:id="rId13"/>
    <sheet name="ส่ง2" sheetId="42" r:id="rId14"/>
    <sheet name="รวม1-2" sheetId="33" r:id="rId15"/>
    <sheet name="p4คุณ&amp;อ่าน" sheetId="8" r:id="rId16"/>
    <sheet name="p5กราฟ" sheetId="11" r:id="rId17"/>
    <sheet name="p6คาดว่า" sheetId="20" state="hidden" r:id="rId18"/>
    <sheet name="Teacher" sheetId="26" state="hidden" r:id="rId19"/>
    <sheet name="Mid_top10" sheetId="29" state="hidden" r:id="rId20"/>
    <sheet name="Totol_top10" sheetId="30" state="hidden" r:id="rId21"/>
    <sheet name="student" sheetId="15" state="hidden" r:id="rId22"/>
    <sheet name="Sheet2" sheetId="16" state="hidden" r:id="rId23"/>
    <sheet name="ประเมินสมรรถนะ" sheetId="43" r:id="rId24"/>
    <sheet name="สรุปสมรรถนะ2" sheetId="45" r:id="rId25"/>
    <sheet name="copyสมรรถนะ" sheetId="46" r:id="rId26"/>
    <sheet name="สถิติ นร." sheetId="17" r:id="rId27"/>
    <sheet name="error" sheetId="25" state="hidden" r:id="rId28"/>
  </sheets>
  <externalReferences>
    <externalReference r:id="rId29"/>
    <externalReference r:id="rId30"/>
    <externalReference r:id="rId31"/>
    <externalReference r:id="rId32"/>
  </externalReferences>
  <definedNames>
    <definedName name="_xlnm._FilterDatabase" localSheetId="15" hidden="1">'p4คุณ&amp;อ่าน'!$C$1:$X$44</definedName>
    <definedName name="_xlnm.Print_Area" localSheetId="25">copyสมรรถนะ!$B$1:$L$83</definedName>
    <definedName name="_xlnm.Print_Area" localSheetId="19">Mid_top10!$B$2:$J$30</definedName>
    <definedName name="_xlnm.Print_Area" localSheetId="6">p1ปก!$B$1:$S$72</definedName>
    <definedName name="_xlnm.Print_Area" localSheetId="7">p2เวลาเรียน!$B$1:$AX$84</definedName>
    <definedName name="_xlnm.Print_Area" localSheetId="15">'p4คุณ&amp;อ่าน'!$B$1:$Y$84</definedName>
    <definedName name="_xlnm.Print_Area" localSheetId="16">p5กราฟ!$B$1:$T$31</definedName>
    <definedName name="_xlnm.Print_Area" localSheetId="17">p6คาดว่า!$B$2:$I$58</definedName>
    <definedName name="_xlnm.Print_Area" localSheetId="5">pรายชื่อ!$A$1:$AV$43</definedName>
    <definedName name="_xlnm.Print_Area" localSheetId="20">Totol_top10!$B$2:$J$30</definedName>
    <definedName name="_xlnm.Print_Area" localSheetId="8">'คะแนนเทอม 1'!$B$1:$Y$85</definedName>
    <definedName name="_xlnm.Print_Area" localSheetId="11">'คะแนนเทอม 2'!$B$1:$Y$85</definedName>
    <definedName name="_xlnm.Print_Area" localSheetId="23">ประเมินสมรรถนะ!$B$1:$AF$85</definedName>
    <definedName name="_xlnm.Print_Area" localSheetId="14">'รวม1-2'!$B$1:$P$85</definedName>
    <definedName name="_xlnm.Print_Area" localSheetId="12">ส่ง1!$B$1:$K$83</definedName>
    <definedName name="_xlnm.Print_Area" localSheetId="13">ส่ง2!$B$1:$K$83</definedName>
    <definedName name="_xlnm.Print_Area" localSheetId="26">'สถิติ นร.'!$B$1:$P$67</definedName>
    <definedName name="_xlnm.Print_Area" localSheetId="2">สรุปสมรรถนะ1!$B$1:$L$83</definedName>
    <definedName name="_xlnm.Print_Area" localSheetId="24">สรุปสมรรถนะ2!$B$1:$I$24</definedName>
    <definedName name="_xlnm.Print_Titles" localSheetId="25">copyสมรรถนะ!$B:$F,copyสมรรถนะ!$1:$3</definedName>
    <definedName name="_xlnm.Print_Titles" localSheetId="19">Mid_top10!$2:$6</definedName>
    <definedName name="_xlnm.Print_Titles" localSheetId="7">p2เวลาเรียน!$B:$G,p2เวลาเรียน!$1:$4</definedName>
    <definedName name="_xlnm.Print_Titles" localSheetId="15">'p4คุณ&amp;อ่าน'!$1:$4</definedName>
    <definedName name="_xlnm.Print_Titles" localSheetId="17">p6คาดว่า!$2:$6</definedName>
    <definedName name="_xlnm.Print_Titles" localSheetId="20">Totol_top10!$2:$6</definedName>
    <definedName name="_xlnm.Print_Titles" localSheetId="8">'คะแนนเทอม 1'!$B:$G,'คะแนนเทอม 1'!$1:$5</definedName>
    <definedName name="_xlnm.Print_Titles" localSheetId="11">'คะแนนเทอม 2'!$B:$G,'คะแนนเทอม 2'!$1:$5</definedName>
    <definedName name="_xlnm.Print_Titles" localSheetId="23">ประเมินสมรรถนะ!$B:$G,ประเมินสมรรถนะ!$1:$5</definedName>
    <definedName name="_xlnm.Print_Titles" localSheetId="14">'รวม1-2'!$B:$G,'รวม1-2'!$1:$5</definedName>
    <definedName name="_xlnm.Print_Titles" localSheetId="12">ส่ง1!$B:$G,ส่ง1!$1:$3</definedName>
    <definedName name="_xlnm.Print_Titles" localSheetId="13">ส่ง2!$B:$G,ส่ง2!$1:$3</definedName>
    <definedName name="_xlnm.Print_Titles" localSheetId="2">สรุปสมรรถนะ1!$B:$F,สรุปสมรรถนะ1!$1:$3</definedName>
    <definedName name="_xlnm.Print_Titles" localSheetId="24">สรุปสมรรถนะ2!$B:$B,สรุปสมรรถนะ2!$1:$3</definedName>
    <definedName name="Z_389C1853_6099_4D9F_A0F7_7F9074524A1B_.wvu.Cols" localSheetId="8" hidden="1">'คะแนนเทอม 1'!$D:$D,'คะแนนเทอม 1'!$G:$G,'คะแนนเทอม 1'!$W:$W</definedName>
    <definedName name="Z_389C1853_6099_4D9F_A0F7_7F9074524A1B_.wvu.Cols" localSheetId="11" hidden="1">'คะแนนเทอม 2'!$D:$D,'คะแนนเทอม 2'!$G:$G,'คะแนนเทอม 2'!$W:$W</definedName>
    <definedName name="Z_389C1853_6099_4D9F_A0F7_7F9074524A1B_.wvu.Cols" localSheetId="14" hidden="1">'รวม1-2'!$D:$D,'รวม1-2'!$G:$G,'รวม1-2'!$L:$L</definedName>
    <definedName name="Z_389C1853_6099_4D9F_A0F7_7F9074524A1B_.wvu.Cols" localSheetId="12" hidden="1">ส่ง1!$D:$D,ส่ง1!$G:$G,ส่ง1!#REF!</definedName>
    <definedName name="Z_389C1853_6099_4D9F_A0F7_7F9074524A1B_.wvu.Cols" localSheetId="13" hidden="1">ส่ง2!$D:$D,ส่ง2!$G:$G,ส่ง2!#REF!</definedName>
    <definedName name="Z_389C1853_6099_4D9F_A0F7_7F9074524A1B_.wvu.FilterData" localSheetId="15" hidden="1">'p4คุณ&amp;อ่าน'!$C$1:$X$44</definedName>
    <definedName name="Z_389C1853_6099_4D9F_A0F7_7F9074524A1B_.wvu.PrintArea" localSheetId="25" hidden="1">copyสมรรถนะ!$C$3:$F$41</definedName>
    <definedName name="Z_389C1853_6099_4D9F_A0F7_7F9074524A1B_.wvu.PrintArea" localSheetId="6" hidden="1">p1ปก!$B$1:$S$36</definedName>
    <definedName name="Z_389C1853_6099_4D9F_A0F7_7F9074524A1B_.wvu.PrintArea" localSheetId="7" hidden="1">p2เวลาเรียน!$C$1:$AX$44</definedName>
    <definedName name="Z_389C1853_6099_4D9F_A0F7_7F9074524A1B_.wvu.PrintArea" localSheetId="15" hidden="1">'p4คุณ&amp;อ่าน'!$C$1:$X$44</definedName>
    <definedName name="Z_389C1853_6099_4D9F_A0F7_7F9074524A1B_.wvu.PrintArea" localSheetId="8" hidden="1">'คะแนนเทอม 1'!$C$2:$AA$45</definedName>
    <definedName name="Z_389C1853_6099_4D9F_A0F7_7F9074524A1B_.wvu.PrintArea" localSheetId="11" hidden="1">'คะแนนเทอม 2'!$C$2:$AA$45</definedName>
    <definedName name="Z_389C1853_6099_4D9F_A0F7_7F9074524A1B_.wvu.PrintArea" localSheetId="23" hidden="1">ประเมินสมรรถนะ!$C$4:$G$43</definedName>
    <definedName name="Z_389C1853_6099_4D9F_A0F7_7F9074524A1B_.wvu.PrintArea" localSheetId="14" hidden="1">'รวม1-2'!$C$2:$L$45</definedName>
    <definedName name="Z_389C1853_6099_4D9F_A0F7_7F9074524A1B_.wvu.PrintArea" localSheetId="12" hidden="1">ส่ง1!$C$2:$L$43</definedName>
    <definedName name="Z_389C1853_6099_4D9F_A0F7_7F9074524A1B_.wvu.PrintArea" localSheetId="13" hidden="1">ส่ง2!$C$2:$L$43</definedName>
    <definedName name="Z_389C1853_6099_4D9F_A0F7_7F9074524A1B_.wvu.PrintArea" localSheetId="2" hidden="1">สรุปสมรรถนะ1!$C$3:$F$41</definedName>
    <definedName name="Z_389C1853_6099_4D9F_A0F7_7F9074524A1B_.wvu.PrintArea" localSheetId="24" hidden="1">สรุปสมรรถนะ2!$B$3:$B$7</definedName>
    <definedName name="Z_389C1853_6099_4D9F_A0F7_7F9074524A1B_.wvu.PrintTitles" localSheetId="25" hidden="1">copyสมรรถนะ!$C:$F,copyสมรรถนะ!$3:$3</definedName>
    <definedName name="Z_389C1853_6099_4D9F_A0F7_7F9074524A1B_.wvu.PrintTitles" localSheetId="7" hidden="1">p2เวลาเรียน!$C:$G,p2เวลาเรียน!$1:$4</definedName>
    <definedName name="Z_389C1853_6099_4D9F_A0F7_7F9074524A1B_.wvu.PrintTitles" localSheetId="15" hidden="1">'p4คุณ&amp;อ่าน'!$1:$4</definedName>
    <definedName name="Z_389C1853_6099_4D9F_A0F7_7F9074524A1B_.wvu.PrintTitles" localSheetId="8" hidden="1">'คะแนนเทอม 1'!$2:$5</definedName>
    <definedName name="Z_389C1853_6099_4D9F_A0F7_7F9074524A1B_.wvu.PrintTitles" localSheetId="11" hidden="1">'คะแนนเทอม 2'!$2:$5</definedName>
    <definedName name="Z_389C1853_6099_4D9F_A0F7_7F9074524A1B_.wvu.PrintTitles" localSheetId="23" hidden="1">ประเมินสมรรถนะ!$C:$G,ประเมินสมรรถนะ!$4:$5</definedName>
    <definedName name="Z_389C1853_6099_4D9F_A0F7_7F9074524A1B_.wvu.PrintTitles" localSheetId="14" hidden="1">'รวม1-2'!$2:$5</definedName>
    <definedName name="Z_389C1853_6099_4D9F_A0F7_7F9074524A1B_.wvu.PrintTitles" localSheetId="12" hidden="1">ส่ง1!$2:$3</definedName>
    <definedName name="Z_389C1853_6099_4D9F_A0F7_7F9074524A1B_.wvu.PrintTitles" localSheetId="13" hidden="1">ส่ง2!$2:$3</definedName>
    <definedName name="Z_389C1853_6099_4D9F_A0F7_7F9074524A1B_.wvu.PrintTitles" localSheetId="2" hidden="1">สรุปสมรรถนะ1!$C:$F,สรุปสมรรถนะ1!$3:$3</definedName>
    <definedName name="Z_389C1853_6099_4D9F_A0F7_7F9074524A1B_.wvu.PrintTitles" localSheetId="24" hidden="1">สรุปสมรรถนะ2!$B:$B,สรุปสมรรถนะ2!$3:$3</definedName>
    <definedName name="ชั้น" localSheetId="25">[1]รหัส2!$A$2:$A$4</definedName>
    <definedName name="ชั้น" localSheetId="23">[1]รหัส2!$A$2:$A$4</definedName>
    <definedName name="ชั้น" localSheetId="0">[2]รหัส2!$A$2:$A$4</definedName>
    <definedName name="ชั้น" localSheetId="2">[1]รหัส2!$A$2:$A$4</definedName>
    <definedName name="ชั้น" localSheetId="24">[1]รหัส2!$A$2:$A$4</definedName>
    <definedName name="ชั้น">รหัส2!$A$2:$A$4</definedName>
    <definedName name="ชั้นประถม" localSheetId="25">[3]รหัส2!$A$1:$A$7</definedName>
    <definedName name="ชั้นประถม" localSheetId="23">[3]รหัส2!$A$1:$A$7</definedName>
    <definedName name="ชั้นประถม" localSheetId="2">[3]รหัส2!$A$1:$A$7</definedName>
    <definedName name="ชั้นประถม" localSheetId="24">[3]รหัส2!$A$1:$A$7</definedName>
    <definedName name="ชั้นประถม">รหัส2!$A$1:$A$7</definedName>
    <definedName name="ป.11_2">รหัส2!$E$2:$E$18</definedName>
    <definedName name="ป.21_2">รหัส2!$F$2:$F$17</definedName>
    <definedName name="ป.31_2">รหัส2!$G$2:$G$17</definedName>
    <definedName name="ป.41_2">รหัส2!$H$2:$H$19</definedName>
    <definedName name="ป.51_2">รหัส2!$I$2:$I$19</definedName>
    <definedName name="ป.61_2">รหัส2!$J$2:$J$19</definedName>
    <definedName name="ม.11">รหัส2!$E$3:$E$17</definedName>
    <definedName name="ม.12">รหัส2!$F$3:$F$17</definedName>
    <definedName name="ม.21">รหัส2!$G$3:$G$17</definedName>
    <definedName name="ม.22">รหัส2!$H$3:$H$19</definedName>
    <definedName name="ม.31">รหัส2!$I$3:$I$19</definedName>
    <definedName name="ม.32">รหัส2!$J$3:$J$19</definedName>
    <definedName name="ม11">รหัส2!$E$3:$E$17</definedName>
    <definedName name="ม12">รหัส2!$F$3:$F$17</definedName>
    <definedName name="ม21">รหัส2!$G$3:$G$17</definedName>
    <definedName name="ม22">รหัส2!$H$3:$H$19</definedName>
    <definedName name="ม31">รหัส2!$I$3:$I$19</definedName>
    <definedName name="ม32">รหัส2!$J$3:$J$19</definedName>
  </definedNames>
  <calcPr calcId="191029"/>
  <customWorkbookViews>
    <customWorkbookView name="Administrator - มุมมองส่วนบุคคล" guid="{389C1853-6099-4D9F-A0F7-7F9074524A1B}" mergeInterval="0" personalView="1" maximized="1" windowWidth="1362" windowHeight="598" tabRatio="819" activeSheetId="5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45" l="1"/>
  <c r="B1" i="43"/>
  <c r="B1" i="45"/>
  <c r="G4" i="45"/>
  <c r="H4" i="45"/>
  <c r="G5" i="45"/>
  <c r="G8" i="45" s="1"/>
  <c r="H5" i="45"/>
  <c r="H8" i="45" s="1"/>
  <c r="G6" i="45"/>
  <c r="H6" i="45"/>
  <c r="G7" i="45"/>
  <c r="H7" i="45"/>
  <c r="I10" i="42"/>
  <c r="I11" i="42"/>
  <c r="I12" i="42"/>
  <c r="I13" i="42"/>
  <c r="I14" i="42"/>
  <c r="I15" i="42"/>
  <c r="I16" i="42"/>
  <c r="I17" i="42"/>
  <c r="I18" i="42"/>
  <c r="I19" i="42"/>
  <c r="I20" i="42"/>
  <c r="I21" i="42"/>
  <c r="I22" i="42"/>
  <c r="I23" i="42"/>
  <c r="I24" i="42"/>
  <c r="I25" i="42"/>
  <c r="I26" i="42"/>
  <c r="I27" i="42"/>
  <c r="I28" i="42"/>
  <c r="I29" i="42"/>
  <c r="I30" i="42"/>
  <c r="I31" i="42"/>
  <c r="I32" i="42"/>
  <c r="I33" i="42"/>
  <c r="I34" i="42"/>
  <c r="I35" i="42"/>
  <c r="I36" i="42"/>
  <c r="I37" i="42"/>
  <c r="I38" i="42"/>
  <c r="I39" i="42"/>
  <c r="I40" i="42"/>
  <c r="I41" i="42"/>
  <c r="I42" i="42"/>
  <c r="I43" i="42"/>
  <c r="I44" i="42"/>
  <c r="I45" i="42"/>
  <c r="I46" i="42"/>
  <c r="I47" i="42"/>
  <c r="I48" i="42"/>
  <c r="I49" i="42"/>
  <c r="I50" i="42"/>
  <c r="I51" i="42"/>
  <c r="I52" i="42"/>
  <c r="I53" i="42"/>
  <c r="I54" i="42"/>
  <c r="I55" i="42"/>
  <c r="I56" i="42"/>
  <c r="I57" i="42"/>
  <c r="I58" i="42"/>
  <c r="I59" i="42"/>
  <c r="I60" i="42"/>
  <c r="I61" i="42"/>
  <c r="I62" i="42"/>
  <c r="I63" i="42"/>
  <c r="I64" i="42"/>
  <c r="I65" i="42"/>
  <c r="I66" i="42"/>
  <c r="I67" i="42"/>
  <c r="I68" i="42"/>
  <c r="I69" i="42"/>
  <c r="I70" i="42"/>
  <c r="I71" i="42"/>
  <c r="I72" i="42"/>
  <c r="I73" i="42"/>
  <c r="I74" i="42"/>
  <c r="I75" i="42"/>
  <c r="I76" i="42"/>
  <c r="I77" i="42"/>
  <c r="I78" i="42"/>
  <c r="I79" i="42"/>
  <c r="I80" i="42"/>
  <c r="I81" i="42"/>
  <c r="I82" i="42"/>
  <c r="I83" i="42"/>
  <c r="I5" i="42"/>
  <c r="I6" i="42"/>
  <c r="I7" i="42"/>
  <c r="I8" i="42"/>
  <c r="I9" i="42"/>
  <c r="I4" i="42"/>
  <c r="I12" i="40"/>
  <c r="I13" i="40"/>
  <c r="I14" i="40"/>
  <c r="I15" i="40"/>
  <c r="I16" i="40"/>
  <c r="I17" i="40"/>
  <c r="I18" i="40"/>
  <c r="I19" i="40"/>
  <c r="I20" i="40"/>
  <c r="I21" i="40"/>
  <c r="I22" i="40"/>
  <c r="I23" i="40"/>
  <c r="I24" i="40"/>
  <c r="I25" i="40"/>
  <c r="I26" i="40"/>
  <c r="I27" i="40"/>
  <c r="I28" i="40"/>
  <c r="I29" i="40"/>
  <c r="I30" i="40"/>
  <c r="I31" i="40"/>
  <c r="I32" i="40"/>
  <c r="I33" i="40"/>
  <c r="I34" i="40"/>
  <c r="I35" i="40"/>
  <c r="I36" i="40"/>
  <c r="I37" i="40"/>
  <c r="I38" i="40"/>
  <c r="I39" i="40"/>
  <c r="I40" i="40"/>
  <c r="I41" i="40"/>
  <c r="I42" i="40"/>
  <c r="I43" i="40"/>
  <c r="I44" i="40"/>
  <c r="I45" i="40"/>
  <c r="I46" i="40"/>
  <c r="I47" i="40"/>
  <c r="I48" i="40"/>
  <c r="I49" i="40"/>
  <c r="I50" i="40"/>
  <c r="I51" i="40"/>
  <c r="I52" i="40"/>
  <c r="I53" i="40"/>
  <c r="I54" i="40"/>
  <c r="I55" i="40"/>
  <c r="I56" i="40"/>
  <c r="I57" i="40"/>
  <c r="I58" i="40"/>
  <c r="I59" i="40"/>
  <c r="I60" i="40"/>
  <c r="I61" i="40"/>
  <c r="I62" i="40"/>
  <c r="I63" i="40"/>
  <c r="I64" i="40"/>
  <c r="I65" i="40"/>
  <c r="I66" i="40"/>
  <c r="I67" i="40"/>
  <c r="I68" i="40"/>
  <c r="I69" i="40"/>
  <c r="I70" i="40"/>
  <c r="I71" i="40"/>
  <c r="I72" i="40"/>
  <c r="I73" i="40"/>
  <c r="I74" i="40"/>
  <c r="I75" i="40"/>
  <c r="I76" i="40"/>
  <c r="I77" i="40"/>
  <c r="I78" i="40"/>
  <c r="I79" i="40"/>
  <c r="I80" i="40"/>
  <c r="I81" i="40"/>
  <c r="I82" i="40"/>
  <c r="I83" i="40"/>
  <c r="I5" i="40"/>
  <c r="I6" i="40"/>
  <c r="I7" i="40"/>
  <c r="I8" i="40"/>
  <c r="I9" i="40"/>
  <c r="I10" i="40"/>
  <c r="I11" i="40"/>
  <c r="I4" i="40"/>
  <c r="H44" i="40"/>
  <c r="X6" i="8" l="1"/>
  <c r="X7" i="8"/>
  <c r="X8" i="8"/>
  <c r="X9" i="8"/>
  <c r="X10" i="8"/>
  <c r="X11" i="8"/>
  <c r="X12" i="8"/>
  <c r="X13" i="8"/>
  <c r="X14" i="8"/>
  <c r="X15" i="8"/>
  <c r="X16" i="8"/>
  <c r="X17" i="8"/>
  <c r="X18" i="8"/>
  <c r="X19" i="8"/>
  <c r="X20" i="8"/>
  <c r="X21" i="8"/>
  <c r="X22" i="8"/>
  <c r="X23" i="8"/>
  <c r="X24" i="8"/>
  <c r="X25" i="8"/>
  <c r="X26" i="8"/>
  <c r="X27" i="8"/>
  <c r="X28" i="8"/>
  <c r="X29" i="8"/>
  <c r="X30" i="8"/>
  <c r="X31" i="8"/>
  <c r="X32" i="8"/>
  <c r="X33" i="8"/>
  <c r="X34" i="8"/>
  <c r="X35" i="8"/>
  <c r="X36" i="8"/>
  <c r="X37" i="8"/>
  <c r="X38" i="8"/>
  <c r="X39" i="8"/>
  <c r="X40" i="8"/>
  <c r="X41" i="8"/>
  <c r="X42" i="8"/>
  <c r="X43" i="8"/>
  <c r="X44" i="8"/>
  <c r="X45" i="8"/>
  <c r="X46" i="8"/>
  <c r="X47" i="8"/>
  <c r="X48" i="8"/>
  <c r="X49" i="8"/>
  <c r="X50" i="8"/>
  <c r="X51" i="8"/>
  <c r="X52" i="8"/>
  <c r="X53" i="8"/>
  <c r="X54" i="8"/>
  <c r="X55" i="8"/>
  <c r="X56" i="8"/>
  <c r="X57" i="8"/>
  <c r="X58" i="8"/>
  <c r="X59" i="8"/>
  <c r="X60" i="8"/>
  <c r="X61" i="8"/>
  <c r="X62" i="8"/>
  <c r="X63" i="8"/>
  <c r="X64" i="8"/>
  <c r="X65" i="8"/>
  <c r="X66" i="8"/>
  <c r="X67" i="8"/>
  <c r="X68" i="8"/>
  <c r="X69" i="8"/>
  <c r="X70" i="8"/>
  <c r="X71" i="8"/>
  <c r="X72" i="8"/>
  <c r="X73" i="8"/>
  <c r="X74" i="8"/>
  <c r="X75" i="8"/>
  <c r="X76" i="8"/>
  <c r="X77" i="8"/>
  <c r="X78" i="8"/>
  <c r="X79" i="8"/>
  <c r="X80" i="8"/>
  <c r="X81" i="8"/>
  <c r="X82" i="8"/>
  <c r="X83" i="8"/>
  <c r="X84" i="8"/>
  <c r="X5" i="8"/>
  <c r="B1" i="46"/>
  <c r="G9" i="44"/>
  <c r="H9" i="44"/>
  <c r="I9" i="44"/>
  <c r="J9" i="44"/>
  <c r="K9" i="44"/>
  <c r="G10" i="44"/>
  <c r="H10" i="44"/>
  <c r="I10" i="44"/>
  <c r="J10" i="44"/>
  <c r="K10" i="44"/>
  <c r="G11" i="44"/>
  <c r="H11" i="44"/>
  <c r="I11" i="44"/>
  <c r="J11" i="44"/>
  <c r="K11" i="44"/>
  <c r="G12" i="44"/>
  <c r="H12" i="44"/>
  <c r="I12" i="44"/>
  <c r="J12" i="44"/>
  <c r="K12" i="44"/>
  <c r="G13" i="44"/>
  <c r="H13" i="44"/>
  <c r="I13" i="44"/>
  <c r="J13" i="44"/>
  <c r="K13" i="44"/>
  <c r="G14" i="44"/>
  <c r="H14" i="44"/>
  <c r="I14" i="44"/>
  <c r="J14" i="44"/>
  <c r="K14" i="44"/>
  <c r="G15" i="44"/>
  <c r="H15" i="44"/>
  <c r="I15" i="44"/>
  <c r="J15" i="44"/>
  <c r="K15" i="44"/>
  <c r="G16" i="44"/>
  <c r="H16" i="44"/>
  <c r="I16" i="44"/>
  <c r="J16" i="44"/>
  <c r="K16" i="44"/>
  <c r="G17" i="44"/>
  <c r="H17" i="44"/>
  <c r="I17" i="44"/>
  <c r="J17" i="44"/>
  <c r="K17" i="44"/>
  <c r="G18" i="44"/>
  <c r="H18" i="44"/>
  <c r="I18" i="44"/>
  <c r="J18" i="44"/>
  <c r="K18" i="44"/>
  <c r="G19" i="44"/>
  <c r="H19" i="44"/>
  <c r="I19" i="44"/>
  <c r="J19" i="44"/>
  <c r="K19" i="44"/>
  <c r="G20" i="44"/>
  <c r="H20" i="44"/>
  <c r="I20" i="44"/>
  <c r="J20" i="44"/>
  <c r="K20" i="44"/>
  <c r="G21" i="44"/>
  <c r="H21" i="44"/>
  <c r="I21" i="44"/>
  <c r="J21" i="44"/>
  <c r="K21" i="44"/>
  <c r="G22" i="44"/>
  <c r="H22" i="44"/>
  <c r="I22" i="44"/>
  <c r="J22" i="44"/>
  <c r="K22" i="44"/>
  <c r="G23" i="44"/>
  <c r="H23" i="44"/>
  <c r="I23" i="44"/>
  <c r="J23" i="44"/>
  <c r="K23" i="44"/>
  <c r="G24" i="44"/>
  <c r="H24" i="44"/>
  <c r="I24" i="44"/>
  <c r="J24" i="44"/>
  <c r="K24" i="44"/>
  <c r="G25" i="44"/>
  <c r="H25" i="44"/>
  <c r="I25" i="44"/>
  <c r="J25" i="44"/>
  <c r="K25" i="44"/>
  <c r="G26" i="44"/>
  <c r="H26" i="44"/>
  <c r="I26" i="44"/>
  <c r="J26" i="44"/>
  <c r="K26" i="44"/>
  <c r="G27" i="44"/>
  <c r="H27" i="44"/>
  <c r="I27" i="44"/>
  <c r="J27" i="44"/>
  <c r="K27" i="44"/>
  <c r="G28" i="44"/>
  <c r="H28" i="44"/>
  <c r="I28" i="44"/>
  <c r="J28" i="44"/>
  <c r="K28" i="44"/>
  <c r="G29" i="44"/>
  <c r="H29" i="44"/>
  <c r="I29" i="44"/>
  <c r="J29" i="44"/>
  <c r="K29" i="44"/>
  <c r="G30" i="44"/>
  <c r="H30" i="44"/>
  <c r="I30" i="44"/>
  <c r="J30" i="44"/>
  <c r="K30" i="44"/>
  <c r="G31" i="44"/>
  <c r="H31" i="44"/>
  <c r="I31" i="44"/>
  <c r="J31" i="44"/>
  <c r="K31" i="44"/>
  <c r="G32" i="44"/>
  <c r="H32" i="44"/>
  <c r="I32" i="44"/>
  <c r="J32" i="44"/>
  <c r="K32" i="44"/>
  <c r="G33" i="44"/>
  <c r="H33" i="44"/>
  <c r="I33" i="44"/>
  <c r="J33" i="44"/>
  <c r="K33" i="44"/>
  <c r="G34" i="44"/>
  <c r="H34" i="44"/>
  <c r="I34" i="44"/>
  <c r="J34" i="44"/>
  <c r="K34" i="44"/>
  <c r="G35" i="44"/>
  <c r="H35" i="44"/>
  <c r="I35" i="44"/>
  <c r="J35" i="44"/>
  <c r="K35" i="44"/>
  <c r="G36" i="44"/>
  <c r="H36" i="44"/>
  <c r="I36" i="44"/>
  <c r="J36" i="44"/>
  <c r="K36" i="44"/>
  <c r="G37" i="44"/>
  <c r="H37" i="44"/>
  <c r="I37" i="44"/>
  <c r="J37" i="44"/>
  <c r="K37" i="44"/>
  <c r="G38" i="44"/>
  <c r="H38" i="44"/>
  <c r="I38" i="44"/>
  <c r="J38" i="44"/>
  <c r="K38" i="44"/>
  <c r="G39" i="44"/>
  <c r="H39" i="44"/>
  <c r="I39" i="44"/>
  <c r="J39" i="44"/>
  <c r="K39" i="44"/>
  <c r="G40" i="44"/>
  <c r="H40" i="44"/>
  <c r="I40" i="44"/>
  <c r="J40" i="44"/>
  <c r="K40" i="44"/>
  <c r="G41" i="44"/>
  <c r="H41" i="44"/>
  <c r="I41" i="44"/>
  <c r="J41" i="44"/>
  <c r="K41" i="44"/>
  <c r="G42" i="44"/>
  <c r="H42" i="44"/>
  <c r="I42" i="44"/>
  <c r="J42" i="44"/>
  <c r="K42" i="44"/>
  <c r="G43" i="44"/>
  <c r="H43" i="44"/>
  <c r="I43" i="44"/>
  <c r="J43" i="44"/>
  <c r="K43" i="44"/>
  <c r="G44" i="44"/>
  <c r="H44" i="44"/>
  <c r="I44" i="44"/>
  <c r="J44" i="44"/>
  <c r="K44" i="44"/>
  <c r="G45" i="44"/>
  <c r="H45" i="44"/>
  <c r="I45" i="44"/>
  <c r="J45" i="44"/>
  <c r="K45" i="44"/>
  <c r="G46" i="44"/>
  <c r="H46" i="44"/>
  <c r="I46" i="44"/>
  <c r="J46" i="44"/>
  <c r="K46" i="44"/>
  <c r="G47" i="44"/>
  <c r="H47" i="44"/>
  <c r="I47" i="44"/>
  <c r="J47" i="44"/>
  <c r="K47" i="44"/>
  <c r="G48" i="44"/>
  <c r="H48" i="44"/>
  <c r="I48" i="44"/>
  <c r="J48" i="44"/>
  <c r="K48" i="44"/>
  <c r="G49" i="44"/>
  <c r="H49" i="44"/>
  <c r="I49" i="44"/>
  <c r="J49" i="44"/>
  <c r="K49" i="44"/>
  <c r="G50" i="44"/>
  <c r="H50" i="44"/>
  <c r="I50" i="44"/>
  <c r="J50" i="44"/>
  <c r="K50" i="44"/>
  <c r="G51" i="44"/>
  <c r="H51" i="44"/>
  <c r="I51" i="44"/>
  <c r="J51" i="44"/>
  <c r="K51" i="44"/>
  <c r="G52" i="44"/>
  <c r="H52" i="44"/>
  <c r="I52" i="44"/>
  <c r="J52" i="44"/>
  <c r="K52" i="44"/>
  <c r="G53" i="44"/>
  <c r="H53" i="44"/>
  <c r="I53" i="44"/>
  <c r="J53" i="44"/>
  <c r="K53" i="44"/>
  <c r="G54" i="44"/>
  <c r="H54" i="44"/>
  <c r="I54" i="44"/>
  <c r="J54" i="44"/>
  <c r="K54" i="44"/>
  <c r="G55" i="44"/>
  <c r="H55" i="44"/>
  <c r="I55" i="44"/>
  <c r="J55" i="44"/>
  <c r="K55" i="44"/>
  <c r="G56" i="44"/>
  <c r="H56" i="44"/>
  <c r="I56" i="44"/>
  <c r="J56" i="44"/>
  <c r="K56" i="44"/>
  <c r="G57" i="44"/>
  <c r="H57" i="44"/>
  <c r="I57" i="44"/>
  <c r="J57" i="44"/>
  <c r="K57" i="44"/>
  <c r="G58" i="44"/>
  <c r="H58" i="44"/>
  <c r="I58" i="44"/>
  <c r="J58" i="44"/>
  <c r="K58" i="44"/>
  <c r="G59" i="44"/>
  <c r="H59" i="44"/>
  <c r="I59" i="44"/>
  <c r="J59" i="44"/>
  <c r="K59" i="44"/>
  <c r="G60" i="44"/>
  <c r="H60" i="44"/>
  <c r="I60" i="44"/>
  <c r="J60" i="44"/>
  <c r="K60" i="44"/>
  <c r="G61" i="44"/>
  <c r="H61" i="44"/>
  <c r="I61" i="44"/>
  <c r="J61" i="44"/>
  <c r="K61" i="44"/>
  <c r="G62" i="44"/>
  <c r="H62" i="44"/>
  <c r="I62" i="44"/>
  <c r="J62" i="44"/>
  <c r="K62" i="44"/>
  <c r="G63" i="44"/>
  <c r="H63" i="44"/>
  <c r="I63" i="44"/>
  <c r="J63" i="44"/>
  <c r="K63" i="44"/>
  <c r="G64" i="44"/>
  <c r="H64" i="44"/>
  <c r="I64" i="44"/>
  <c r="J64" i="44"/>
  <c r="K64" i="44"/>
  <c r="G65" i="44"/>
  <c r="H65" i="44"/>
  <c r="I65" i="44"/>
  <c r="J65" i="44"/>
  <c r="K65" i="44"/>
  <c r="G66" i="44"/>
  <c r="H66" i="44"/>
  <c r="I66" i="44"/>
  <c r="J66" i="44"/>
  <c r="K66" i="44"/>
  <c r="G67" i="44"/>
  <c r="H67" i="44"/>
  <c r="I67" i="44"/>
  <c r="J67" i="44"/>
  <c r="K67" i="44"/>
  <c r="G68" i="44"/>
  <c r="H68" i="44"/>
  <c r="I68" i="44"/>
  <c r="J68" i="44"/>
  <c r="K68" i="44"/>
  <c r="G69" i="44"/>
  <c r="H69" i="44"/>
  <c r="I69" i="44"/>
  <c r="J69" i="44"/>
  <c r="K69" i="44"/>
  <c r="G70" i="44"/>
  <c r="H70" i="44"/>
  <c r="I70" i="44"/>
  <c r="J70" i="44"/>
  <c r="K70" i="44"/>
  <c r="G71" i="44"/>
  <c r="H71" i="44"/>
  <c r="I71" i="44"/>
  <c r="J71" i="44"/>
  <c r="K71" i="44"/>
  <c r="G72" i="44"/>
  <c r="H72" i="44"/>
  <c r="I72" i="44"/>
  <c r="J72" i="44"/>
  <c r="K72" i="44"/>
  <c r="G73" i="44"/>
  <c r="H73" i="44"/>
  <c r="I73" i="44"/>
  <c r="J73" i="44"/>
  <c r="K73" i="44"/>
  <c r="G74" i="44"/>
  <c r="H74" i="44"/>
  <c r="I74" i="44"/>
  <c r="J74" i="44"/>
  <c r="K74" i="44"/>
  <c r="G75" i="44"/>
  <c r="H75" i="44"/>
  <c r="I75" i="44"/>
  <c r="J75" i="44"/>
  <c r="K75" i="44"/>
  <c r="G76" i="44"/>
  <c r="H76" i="44"/>
  <c r="I76" i="44"/>
  <c r="J76" i="44"/>
  <c r="K76" i="44"/>
  <c r="G77" i="44"/>
  <c r="H77" i="44"/>
  <c r="I77" i="44"/>
  <c r="J77" i="44"/>
  <c r="K77" i="44"/>
  <c r="G78" i="44"/>
  <c r="H78" i="44"/>
  <c r="I78" i="44"/>
  <c r="J78" i="44"/>
  <c r="K78" i="44"/>
  <c r="G79" i="44"/>
  <c r="H79" i="44"/>
  <c r="I79" i="44"/>
  <c r="J79" i="44"/>
  <c r="K79" i="44"/>
  <c r="G80" i="44"/>
  <c r="H80" i="44"/>
  <c r="I80" i="44"/>
  <c r="J80" i="44"/>
  <c r="K80" i="44"/>
  <c r="G81" i="44"/>
  <c r="H81" i="44"/>
  <c r="I81" i="44"/>
  <c r="J81" i="44"/>
  <c r="K81" i="44"/>
  <c r="G82" i="44"/>
  <c r="H82" i="44"/>
  <c r="I82" i="44"/>
  <c r="J82" i="44"/>
  <c r="K82" i="44"/>
  <c r="G83" i="44"/>
  <c r="H83" i="44"/>
  <c r="I83" i="44"/>
  <c r="J83" i="44"/>
  <c r="K83" i="44"/>
  <c r="G5" i="44"/>
  <c r="H5" i="44"/>
  <c r="I5" i="44"/>
  <c r="J5" i="44"/>
  <c r="K5" i="44"/>
  <c r="G6" i="44"/>
  <c r="H6" i="44"/>
  <c r="I6" i="44"/>
  <c r="J6" i="44"/>
  <c r="K6" i="44"/>
  <c r="G7" i="44"/>
  <c r="H7" i="44"/>
  <c r="I7" i="44"/>
  <c r="J7" i="44"/>
  <c r="K7" i="44"/>
  <c r="G8" i="44"/>
  <c r="H8" i="44"/>
  <c r="I8" i="44"/>
  <c r="J8" i="44"/>
  <c r="K8" i="44"/>
  <c r="G4" i="44"/>
  <c r="C83" i="44"/>
  <c r="K4" i="44"/>
  <c r="J4" i="44"/>
  <c r="I4" i="44"/>
  <c r="H4" i="44"/>
  <c r="B1" i="44"/>
  <c r="G4" i="46" l="1"/>
  <c r="M4" i="46" s="1"/>
  <c r="F24" i="45"/>
  <c r="C5" i="46"/>
  <c r="C6" i="46"/>
  <c r="C7" i="46"/>
  <c r="C8" i="46"/>
  <c r="C9" i="46"/>
  <c r="C10" i="46"/>
  <c r="C11" i="46"/>
  <c r="C12" i="46"/>
  <c r="C13" i="46"/>
  <c r="C14" i="46"/>
  <c r="C15" i="46"/>
  <c r="C16" i="46"/>
  <c r="C17" i="46"/>
  <c r="C18" i="46"/>
  <c r="C19" i="46"/>
  <c r="C20" i="46"/>
  <c r="C21" i="46"/>
  <c r="C22" i="46"/>
  <c r="C23" i="46"/>
  <c r="C24" i="46"/>
  <c r="C25" i="46"/>
  <c r="C26" i="46"/>
  <c r="C27" i="46"/>
  <c r="C28" i="46"/>
  <c r="C29" i="46"/>
  <c r="C30" i="46"/>
  <c r="C31" i="46"/>
  <c r="C32" i="46"/>
  <c r="C33" i="46"/>
  <c r="C34" i="46"/>
  <c r="C35" i="46"/>
  <c r="C36" i="46"/>
  <c r="C37" i="46"/>
  <c r="C38" i="46"/>
  <c r="C39" i="46"/>
  <c r="C40" i="46"/>
  <c r="C41" i="46"/>
  <c r="C42" i="46"/>
  <c r="C43" i="46"/>
  <c r="C44" i="46"/>
  <c r="C45" i="46"/>
  <c r="C46" i="46"/>
  <c r="C47" i="46"/>
  <c r="C48" i="46"/>
  <c r="C49" i="46"/>
  <c r="C50" i="46"/>
  <c r="C51" i="46"/>
  <c r="C52" i="46"/>
  <c r="C53" i="46"/>
  <c r="C54" i="46"/>
  <c r="C55" i="46"/>
  <c r="C56" i="46"/>
  <c r="C57" i="46"/>
  <c r="C58" i="46"/>
  <c r="C59" i="46"/>
  <c r="C60" i="46"/>
  <c r="C61" i="46"/>
  <c r="C62" i="46"/>
  <c r="C63" i="46"/>
  <c r="C64" i="46"/>
  <c r="C65" i="46"/>
  <c r="C66" i="46"/>
  <c r="C67" i="46"/>
  <c r="C68" i="46"/>
  <c r="C69" i="46"/>
  <c r="C70" i="46"/>
  <c r="C71" i="46"/>
  <c r="C72" i="46"/>
  <c r="C73" i="46"/>
  <c r="C74" i="46"/>
  <c r="C75" i="46"/>
  <c r="C76" i="46"/>
  <c r="C77" i="46"/>
  <c r="C78" i="46"/>
  <c r="C79" i="46"/>
  <c r="C80" i="46"/>
  <c r="C81" i="46"/>
  <c r="C82" i="46"/>
  <c r="C83" i="46"/>
  <c r="C4" i="46"/>
  <c r="K30" i="46"/>
  <c r="Q30" i="46" s="1"/>
  <c r="G37" i="46"/>
  <c r="M37" i="46" s="1"/>
  <c r="I56" i="46"/>
  <c r="O56" i="46" s="1"/>
  <c r="J62" i="46"/>
  <c r="P62" i="46" s="1"/>
  <c r="K81" i="46"/>
  <c r="Q81" i="46" s="1"/>
  <c r="G82" i="46"/>
  <c r="M82" i="46" s="1"/>
  <c r="C5" i="44"/>
  <c r="C6" i="44"/>
  <c r="C7" i="44"/>
  <c r="C8" i="44"/>
  <c r="C9" i="44"/>
  <c r="C10" i="44"/>
  <c r="C11" i="44"/>
  <c r="C12" i="44"/>
  <c r="C13" i="44"/>
  <c r="C14" i="44"/>
  <c r="C15" i="44"/>
  <c r="C16" i="44"/>
  <c r="C17" i="44"/>
  <c r="C18" i="44"/>
  <c r="C19" i="44"/>
  <c r="C20" i="44"/>
  <c r="C21" i="44"/>
  <c r="C22" i="44"/>
  <c r="C23" i="44"/>
  <c r="C24" i="44"/>
  <c r="C25" i="44"/>
  <c r="C26" i="44"/>
  <c r="C27" i="44"/>
  <c r="C28" i="44"/>
  <c r="C29" i="44"/>
  <c r="C30" i="44"/>
  <c r="C31" i="44"/>
  <c r="C32" i="44"/>
  <c r="C33" i="44"/>
  <c r="C34" i="44"/>
  <c r="C35" i="44"/>
  <c r="C36" i="44"/>
  <c r="C37" i="44"/>
  <c r="C38" i="44"/>
  <c r="C39" i="44"/>
  <c r="C40" i="44"/>
  <c r="C41" i="44"/>
  <c r="C42" i="44"/>
  <c r="C43" i="44"/>
  <c r="C44" i="44"/>
  <c r="C45" i="44"/>
  <c r="C46" i="44"/>
  <c r="C47" i="44"/>
  <c r="C48" i="44"/>
  <c r="C49" i="44"/>
  <c r="C50" i="44"/>
  <c r="C51" i="44"/>
  <c r="C52" i="44"/>
  <c r="C53" i="44"/>
  <c r="C54" i="44"/>
  <c r="C55" i="44"/>
  <c r="C56" i="44"/>
  <c r="C57" i="44"/>
  <c r="C58" i="44"/>
  <c r="C59" i="44"/>
  <c r="C60" i="44"/>
  <c r="C61" i="44"/>
  <c r="C62" i="44"/>
  <c r="C63" i="44"/>
  <c r="C64" i="44"/>
  <c r="C65" i="44"/>
  <c r="C66" i="44"/>
  <c r="C67" i="44"/>
  <c r="C68" i="44"/>
  <c r="C69" i="44"/>
  <c r="C70" i="44"/>
  <c r="C71" i="44"/>
  <c r="C72" i="44"/>
  <c r="C73" i="44"/>
  <c r="C74" i="44"/>
  <c r="C75" i="44"/>
  <c r="C76" i="44"/>
  <c r="C77" i="44"/>
  <c r="C78" i="44"/>
  <c r="C79" i="44"/>
  <c r="C80" i="44"/>
  <c r="C81" i="44"/>
  <c r="C82" i="44"/>
  <c r="C4" i="44"/>
  <c r="C7" i="43"/>
  <c r="C8" i="43"/>
  <c r="C9" i="43"/>
  <c r="C10" i="43"/>
  <c r="C11" i="43"/>
  <c r="C12" i="43"/>
  <c r="C13" i="43"/>
  <c r="C14" i="43"/>
  <c r="C15" i="43"/>
  <c r="C16" i="43"/>
  <c r="C17" i="43"/>
  <c r="C18" i="43"/>
  <c r="C19" i="43"/>
  <c r="C20" i="43"/>
  <c r="C21" i="43"/>
  <c r="C22" i="43"/>
  <c r="C23" i="43"/>
  <c r="C24" i="43"/>
  <c r="C25" i="43"/>
  <c r="C26" i="43"/>
  <c r="C27" i="43"/>
  <c r="C28" i="43"/>
  <c r="C29" i="43"/>
  <c r="C30" i="43"/>
  <c r="C31" i="43"/>
  <c r="C32" i="43"/>
  <c r="C33" i="43"/>
  <c r="C34" i="43"/>
  <c r="C35" i="43"/>
  <c r="C36" i="43"/>
  <c r="C37" i="43"/>
  <c r="C38" i="43"/>
  <c r="C39" i="43"/>
  <c r="C40" i="43"/>
  <c r="C41" i="43"/>
  <c r="C42" i="43"/>
  <c r="C43" i="43"/>
  <c r="C44" i="43"/>
  <c r="C45" i="43"/>
  <c r="C46" i="43"/>
  <c r="C47" i="43"/>
  <c r="C48" i="43"/>
  <c r="C49" i="43"/>
  <c r="C50" i="43"/>
  <c r="C51" i="43"/>
  <c r="C52" i="43"/>
  <c r="C53" i="43"/>
  <c r="C54" i="43"/>
  <c r="C55" i="43"/>
  <c r="C56" i="43"/>
  <c r="C57" i="43"/>
  <c r="C58" i="43"/>
  <c r="C59" i="43"/>
  <c r="C60" i="43"/>
  <c r="C61" i="43"/>
  <c r="C62" i="43"/>
  <c r="C63" i="43"/>
  <c r="C64" i="43"/>
  <c r="C65" i="43"/>
  <c r="C66" i="43"/>
  <c r="C67" i="43"/>
  <c r="C68" i="43"/>
  <c r="C69" i="43"/>
  <c r="C70" i="43"/>
  <c r="C71" i="43"/>
  <c r="C72" i="43"/>
  <c r="C73" i="43"/>
  <c r="C74" i="43"/>
  <c r="C75" i="43"/>
  <c r="C76" i="43"/>
  <c r="C77" i="43"/>
  <c r="C78" i="43"/>
  <c r="C79" i="43"/>
  <c r="C80" i="43"/>
  <c r="C81" i="43"/>
  <c r="C82" i="43"/>
  <c r="C83" i="43"/>
  <c r="C84" i="43"/>
  <c r="C85" i="43"/>
  <c r="C6" i="43"/>
  <c r="N7" i="45"/>
  <c r="N6" i="45"/>
  <c r="N5" i="45"/>
  <c r="P83" i="44"/>
  <c r="O83" i="44"/>
  <c r="N82" i="44"/>
  <c r="M82" i="44"/>
  <c r="H82" i="46"/>
  <c r="N82" i="46" s="1"/>
  <c r="N81" i="44"/>
  <c r="M81" i="44"/>
  <c r="Q81" i="44"/>
  <c r="H81" i="46"/>
  <c r="N81" i="46" s="1"/>
  <c r="G81" i="46"/>
  <c r="M81" i="46" s="1"/>
  <c r="N80" i="44"/>
  <c r="M80" i="44"/>
  <c r="H80" i="46"/>
  <c r="N80" i="46" s="1"/>
  <c r="G80" i="46"/>
  <c r="M80" i="46" s="1"/>
  <c r="N79" i="44"/>
  <c r="M79" i="44"/>
  <c r="H79" i="46"/>
  <c r="N79" i="46" s="1"/>
  <c r="G79" i="46"/>
  <c r="M79" i="46" s="1"/>
  <c r="N78" i="44"/>
  <c r="Q78" i="44"/>
  <c r="H78" i="46"/>
  <c r="N78" i="46" s="1"/>
  <c r="G78" i="46"/>
  <c r="M78" i="46" s="1"/>
  <c r="N77" i="44"/>
  <c r="H77" i="46"/>
  <c r="N77" i="46" s="1"/>
  <c r="G77" i="46"/>
  <c r="M77" i="46" s="1"/>
  <c r="N76" i="44"/>
  <c r="H76" i="46"/>
  <c r="N76" i="46" s="1"/>
  <c r="G76" i="46"/>
  <c r="M76" i="46" s="1"/>
  <c r="N75" i="44"/>
  <c r="P75" i="44"/>
  <c r="O75" i="44"/>
  <c r="H75" i="46"/>
  <c r="N75" i="46" s="1"/>
  <c r="G75" i="46"/>
  <c r="M75" i="46" s="1"/>
  <c r="N74" i="44"/>
  <c r="H74" i="46"/>
  <c r="N74" i="46" s="1"/>
  <c r="M74" i="44"/>
  <c r="N73" i="44"/>
  <c r="Q73" i="44"/>
  <c r="H73" i="46"/>
  <c r="N73" i="46" s="1"/>
  <c r="G73" i="46"/>
  <c r="M73" i="46" s="1"/>
  <c r="H72" i="46"/>
  <c r="N72" i="46" s="1"/>
  <c r="G72" i="46"/>
  <c r="M72" i="46" s="1"/>
  <c r="N71" i="44"/>
  <c r="H71" i="46"/>
  <c r="N71" i="46" s="1"/>
  <c r="N70" i="44"/>
  <c r="Q70" i="44"/>
  <c r="H70" i="46"/>
  <c r="N70" i="46" s="1"/>
  <c r="H69" i="46"/>
  <c r="N69" i="46" s="1"/>
  <c r="M69" i="44"/>
  <c r="H68" i="46"/>
  <c r="N68" i="46" s="1"/>
  <c r="N67" i="44"/>
  <c r="H67" i="46"/>
  <c r="N67" i="46" s="1"/>
  <c r="N66" i="44"/>
  <c r="H66" i="46"/>
  <c r="N66" i="46" s="1"/>
  <c r="H65" i="46"/>
  <c r="N65" i="46" s="1"/>
  <c r="H64" i="46"/>
  <c r="N64" i="46" s="1"/>
  <c r="N63" i="44"/>
  <c r="H63" i="46"/>
  <c r="N63" i="46" s="1"/>
  <c r="N62" i="44"/>
  <c r="Q62" i="44"/>
  <c r="P62" i="44"/>
  <c r="H62" i="46"/>
  <c r="N62" i="46" s="1"/>
  <c r="H61" i="46"/>
  <c r="N61" i="46" s="1"/>
  <c r="H60" i="46"/>
  <c r="N60" i="46" s="1"/>
  <c r="N59" i="44"/>
  <c r="H59" i="46"/>
  <c r="N59" i="46" s="1"/>
  <c r="N58" i="44"/>
  <c r="H58" i="46"/>
  <c r="N58" i="46" s="1"/>
  <c r="H57" i="46"/>
  <c r="N57" i="46" s="1"/>
  <c r="O56" i="44"/>
  <c r="N56" i="44"/>
  <c r="N55" i="44"/>
  <c r="H55" i="46"/>
  <c r="N55" i="46" s="1"/>
  <c r="N54" i="44"/>
  <c r="H54" i="46"/>
  <c r="N54" i="46" s="1"/>
  <c r="H53" i="46"/>
  <c r="N53" i="46" s="1"/>
  <c r="H52" i="46"/>
  <c r="N52" i="46" s="1"/>
  <c r="N51" i="44"/>
  <c r="H51" i="46"/>
  <c r="N51" i="46" s="1"/>
  <c r="N50" i="44"/>
  <c r="H50" i="46"/>
  <c r="N50" i="46" s="1"/>
  <c r="M50" i="44"/>
  <c r="Q49" i="44"/>
  <c r="H49" i="46"/>
  <c r="N49" i="46" s="1"/>
  <c r="H48" i="46"/>
  <c r="N48" i="46" s="1"/>
  <c r="N47" i="44"/>
  <c r="H47" i="46"/>
  <c r="N47" i="46" s="1"/>
  <c r="N46" i="44"/>
  <c r="H46" i="46"/>
  <c r="N46" i="46" s="1"/>
  <c r="H45" i="46"/>
  <c r="N45" i="46" s="1"/>
  <c r="H44" i="46"/>
  <c r="N44" i="46" s="1"/>
  <c r="N43" i="44"/>
  <c r="P43" i="44"/>
  <c r="O43" i="44"/>
  <c r="H43" i="46"/>
  <c r="N43" i="46" s="1"/>
  <c r="N42" i="44"/>
  <c r="H42" i="46"/>
  <c r="N42" i="46" s="1"/>
  <c r="H41" i="46"/>
  <c r="N41" i="46" s="1"/>
  <c r="H40" i="46"/>
  <c r="N40" i="46" s="1"/>
  <c r="O39" i="44"/>
  <c r="I39" i="46"/>
  <c r="O39" i="46" s="1"/>
  <c r="H39" i="46"/>
  <c r="N39" i="46" s="1"/>
  <c r="O38" i="44"/>
  <c r="N38" i="44"/>
  <c r="I38" i="46"/>
  <c r="O38" i="46" s="1"/>
  <c r="H38" i="46"/>
  <c r="N38" i="46" s="1"/>
  <c r="O37" i="44"/>
  <c r="N37" i="44"/>
  <c r="I37" i="46"/>
  <c r="O37" i="46" s="1"/>
  <c r="H37" i="46"/>
  <c r="N37" i="46" s="1"/>
  <c r="M37" i="44"/>
  <c r="O36" i="44"/>
  <c r="N36" i="44"/>
  <c r="I36" i="46"/>
  <c r="O36" i="46" s="1"/>
  <c r="H36" i="46"/>
  <c r="N36" i="46" s="1"/>
  <c r="I35" i="46"/>
  <c r="O35" i="46" s="1"/>
  <c r="H35" i="46"/>
  <c r="N35" i="46" s="1"/>
  <c r="I34" i="46"/>
  <c r="O34" i="46" s="1"/>
  <c r="H34" i="46"/>
  <c r="N34" i="46" s="1"/>
  <c r="I33" i="46"/>
  <c r="O33" i="46" s="1"/>
  <c r="H33" i="46"/>
  <c r="N33" i="46" s="1"/>
  <c r="O32" i="44"/>
  <c r="I32" i="46"/>
  <c r="O32" i="46" s="1"/>
  <c r="H32" i="46"/>
  <c r="N32" i="46" s="1"/>
  <c r="O31" i="44"/>
  <c r="I31" i="46"/>
  <c r="O31" i="46" s="1"/>
  <c r="H31" i="46"/>
  <c r="N31" i="46" s="1"/>
  <c r="O30" i="44"/>
  <c r="N30" i="44"/>
  <c r="Q30" i="44"/>
  <c r="P30" i="44"/>
  <c r="I30" i="46"/>
  <c r="O30" i="46" s="1"/>
  <c r="H30" i="46"/>
  <c r="N30" i="46" s="1"/>
  <c r="O29" i="44"/>
  <c r="N29" i="44"/>
  <c r="I29" i="46"/>
  <c r="O29" i="46" s="1"/>
  <c r="H29" i="46"/>
  <c r="N29" i="46" s="1"/>
  <c r="O28" i="44"/>
  <c r="N28" i="44"/>
  <c r="I28" i="46"/>
  <c r="O28" i="46" s="1"/>
  <c r="H28" i="46"/>
  <c r="N28" i="46" s="1"/>
  <c r="I27" i="46"/>
  <c r="O27" i="46" s="1"/>
  <c r="H27" i="46"/>
  <c r="N27" i="46" s="1"/>
  <c r="I26" i="46"/>
  <c r="O26" i="46" s="1"/>
  <c r="H26" i="46"/>
  <c r="N26" i="46" s="1"/>
  <c r="I25" i="46"/>
  <c r="O25" i="46" s="1"/>
  <c r="H25" i="46"/>
  <c r="N25" i="46" s="1"/>
  <c r="O24" i="44"/>
  <c r="I24" i="46"/>
  <c r="O24" i="46" s="1"/>
  <c r="N24" i="44"/>
  <c r="O23" i="44"/>
  <c r="N23" i="44"/>
  <c r="I23" i="46"/>
  <c r="O23" i="46" s="1"/>
  <c r="H23" i="46"/>
  <c r="N23" i="46" s="1"/>
  <c r="O22" i="44"/>
  <c r="N22" i="44"/>
  <c r="I22" i="46"/>
  <c r="O22" i="46" s="1"/>
  <c r="H22" i="46"/>
  <c r="N22" i="46" s="1"/>
  <c r="O21" i="44"/>
  <c r="N21" i="44"/>
  <c r="I21" i="46"/>
  <c r="O21" i="46" s="1"/>
  <c r="H21" i="46"/>
  <c r="N21" i="46" s="1"/>
  <c r="N20" i="44"/>
  <c r="I20" i="46"/>
  <c r="O20" i="46" s="1"/>
  <c r="H20" i="46"/>
  <c r="N20" i="46" s="1"/>
  <c r="I19" i="46"/>
  <c r="O19" i="46" s="1"/>
  <c r="H19" i="46"/>
  <c r="N19" i="46" s="1"/>
  <c r="I18" i="46"/>
  <c r="O18" i="46" s="1"/>
  <c r="H18" i="46"/>
  <c r="N18" i="46" s="1"/>
  <c r="M18" i="44"/>
  <c r="M17" i="44"/>
  <c r="Q17" i="44"/>
  <c r="I17" i="46"/>
  <c r="O17" i="46" s="1"/>
  <c r="H17" i="46"/>
  <c r="N17" i="46" s="1"/>
  <c r="G17" i="46"/>
  <c r="M17" i="46" s="1"/>
  <c r="M16" i="44"/>
  <c r="I16" i="46"/>
  <c r="O16" i="46" s="1"/>
  <c r="H16" i="46"/>
  <c r="N16" i="46" s="1"/>
  <c r="G16" i="46"/>
  <c r="M16" i="46" s="1"/>
  <c r="M15" i="44"/>
  <c r="I15" i="46"/>
  <c r="O15" i="46" s="1"/>
  <c r="H15" i="46"/>
  <c r="N15" i="46" s="1"/>
  <c r="G15" i="46"/>
  <c r="M15" i="46" s="1"/>
  <c r="M14" i="44"/>
  <c r="I14" i="46"/>
  <c r="O14" i="46" s="1"/>
  <c r="H14" i="46"/>
  <c r="N14" i="46" s="1"/>
  <c r="G14" i="46"/>
  <c r="M14" i="46" s="1"/>
  <c r="M13" i="44"/>
  <c r="I13" i="46"/>
  <c r="O13" i="46" s="1"/>
  <c r="H13" i="46"/>
  <c r="N13" i="46" s="1"/>
  <c r="G13" i="46"/>
  <c r="M13" i="46" s="1"/>
  <c r="I12" i="46"/>
  <c r="O12" i="46" s="1"/>
  <c r="H12" i="46"/>
  <c r="N12" i="46" s="1"/>
  <c r="G12" i="46"/>
  <c r="M12" i="46" s="1"/>
  <c r="P11" i="44"/>
  <c r="O11" i="44"/>
  <c r="H11" i="46"/>
  <c r="N11" i="46" s="1"/>
  <c r="G11" i="46"/>
  <c r="M11" i="46" s="1"/>
  <c r="I10" i="46"/>
  <c r="O10" i="46" s="1"/>
  <c r="H10" i="46"/>
  <c r="N10" i="46" s="1"/>
  <c r="G10" i="46"/>
  <c r="M10" i="46" s="1"/>
  <c r="I9" i="46"/>
  <c r="O9" i="46" s="1"/>
  <c r="H9" i="46"/>
  <c r="N9" i="46" s="1"/>
  <c r="G9" i="46"/>
  <c r="M9" i="46" s="1"/>
  <c r="I8" i="46"/>
  <c r="O8" i="46" s="1"/>
  <c r="H8" i="46"/>
  <c r="N8" i="46" s="1"/>
  <c r="G8" i="46"/>
  <c r="M8" i="46" s="1"/>
  <c r="I7" i="46"/>
  <c r="O7" i="46" s="1"/>
  <c r="H7" i="46"/>
  <c r="N7" i="46" s="1"/>
  <c r="G7" i="46"/>
  <c r="M7" i="46" s="1"/>
  <c r="I6" i="46"/>
  <c r="O6" i="46" s="1"/>
  <c r="H6" i="46"/>
  <c r="N6" i="46" s="1"/>
  <c r="G6" i="46"/>
  <c r="M6" i="46" s="1"/>
  <c r="I5" i="46"/>
  <c r="O5" i="46" s="1"/>
  <c r="N5" i="44"/>
  <c r="M5" i="44"/>
  <c r="M4" i="44"/>
  <c r="N4" i="44"/>
  <c r="A12" i="43"/>
  <c r="A11" i="43"/>
  <c r="A10" i="43"/>
  <c r="A9" i="43"/>
  <c r="A8" i="43"/>
  <c r="I4" i="46" l="1"/>
  <c r="O4" i="46" s="1"/>
  <c r="E7" i="45"/>
  <c r="L7" i="45" s="1"/>
  <c r="E6" i="45"/>
  <c r="L6" i="45" s="1"/>
  <c r="E5" i="45"/>
  <c r="L5" i="45" s="1"/>
  <c r="E4" i="45"/>
  <c r="Q36" i="44"/>
  <c r="K36" i="46"/>
  <c r="Q36" i="46" s="1"/>
  <c r="I45" i="46"/>
  <c r="O45" i="46" s="1"/>
  <c r="O45" i="44"/>
  <c r="G52" i="46"/>
  <c r="M52" i="46" s="1"/>
  <c r="M52" i="44"/>
  <c r="I57" i="46"/>
  <c r="O57" i="46" s="1"/>
  <c r="O57" i="44"/>
  <c r="G68" i="46"/>
  <c r="M68" i="46" s="1"/>
  <c r="M68" i="44"/>
  <c r="P4" i="44"/>
  <c r="F5" i="45"/>
  <c r="M5" i="45" s="1"/>
  <c r="F4" i="45"/>
  <c r="M4" i="45" s="1"/>
  <c r="J4" i="46"/>
  <c r="P4" i="46" s="1"/>
  <c r="F7" i="45"/>
  <c r="M7" i="45" s="1"/>
  <c r="F6" i="45"/>
  <c r="M6" i="45" s="1"/>
  <c r="P8" i="44"/>
  <c r="J8" i="46"/>
  <c r="P8" i="46" s="1"/>
  <c r="L8" i="46" s="1"/>
  <c r="P15" i="44"/>
  <c r="J15" i="46"/>
  <c r="P15" i="46" s="1"/>
  <c r="Q27" i="44"/>
  <c r="K27" i="46"/>
  <c r="Q27" i="46" s="1"/>
  <c r="P34" i="44"/>
  <c r="J34" i="46"/>
  <c r="P34" i="46" s="1"/>
  <c r="P45" i="44"/>
  <c r="J45" i="46"/>
  <c r="P45" i="46" s="1"/>
  <c r="P49" i="44"/>
  <c r="J49" i="46"/>
  <c r="P49" i="46" s="1"/>
  <c r="P53" i="44"/>
  <c r="J53" i="46"/>
  <c r="P53" i="46" s="1"/>
  <c r="P57" i="44"/>
  <c r="J57" i="46"/>
  <c r="P57" i="46" s="1"/>
  <c r="P61" i="44"/>
  <c r="J61" i="46"/>
  <c r="P61" i="46" s="1"/>
  <c r="P69" i="44"/>
  <c r="J69" i="46"/>
  <c r="P69" i="46" s="1"/>
  <c r="P73" i="44"/>
  <c r="J73" i="46"/>
  <c r="P73" i="46" s="1"/>
  <c r="H83" i="46"/>
  <c r="N83" i="46" s="1"/>
  <c r="N83" i="44"/>
  <c r="H5" i="46"/>
  <c r="N5" i="46" s="1"/>
  <c r="Q4" i="44"/>
  <c r="K4" i="46"/>
  <c r="Q4" i="46" s="1"/>
  <c r="Q5" i="44"/>
  <c r="K5" i="46"/>
  <c r="Q5" i="46" s="1"/>
  <c r="Q6" i="44"/>
  <c r="K6" i="46"/>
  <c r="Q6" i="46" s="1"/>
  <c r="Q7" i="44"/>
  <c r="K7" i="46"/>
  <c r="Q7" i="46" s="1"/>
  <c r="Q8" i="44"/>
  <c r="K8" i="46"/>
  <c r="Q8" i="46" s="1"/>
  <c r="Q9" i="44"/>
  <c r="K9" i="46"/>
  <c r="Q9" i="46" s="1"/>
  <c r="Q10" i="44"/>
  <c r="K10" i="46"/>
  <c r="Q10" i="46" s="1"/>
  <c r="Q11" i="44"/>
  <c r="K11" i="46"/>
  <c r="Q11" i="46" s="1"/>
  <c r="Q12" i="44"/>
  <c r="K12" i="46"/>
  <c r="Q12" i="46" s="1"/>
  <c r="L12" i="46" s="1"/>
  <c r="Q13" i="44"/>
  <c r="K13" i="46"/>
  <c r="Q13" i="46" s="1"/>
  <c r="Q14" i="44"/>
  <c r="K14" i="46"/>
  <c r="Q14" i="46" s="1"/>
  <c r="Q15" i="44"/>
  <c r="K15" i="46"/>
  <c r="Q15" i="46" s="1"/>
  <c r="Q16" i="44"/>
  <c r="K16" i="46"/>
  <c r="Q16" i="46" s="1"/>
  <c r="L16" i="46" s="1"/>
  <c r="Q18" i="44"/>
  <c r="K18" i="46"/>
  <c r="Q18" i="46" s="1"/>
  <c r="N19" i="44"/>
  <c r="O20" i="44"/>
  <c r="G22" i="46"/>
  <c r="M22" i="46" s="1"/>
  <c r="M22" i="44"/>
  <c r="P25" i="44"/>
  <c r="J25" i="46"/>
  <c r="P25" i="46" s="1"/>
  <c r="L25" i="46" s="1"/>
  <c r="Q26" i="44"/>
  <c r="K26" i="46"/>
  <c r="Q26" i="46" s="1"/>
  <c r="N27" i="44"/>
  <c r="G30" i="46"/>
  <c r="M30" i="46" s="1"/>
  <c r="M30" i="44"/>
  <c r="L30" i="44" s="1"/>
  <c r="P33" i="44"/>
  <c r="J33" i="46"/>
  <c r="P33" i="46" s="1"/>
  <c r="Q34" i="44"/>
  <c r="K34" i="46"/>
  <c r="Q34" i="46" s="1"/>
  <c r="N35" i="44"/>
  <c r="G38" i="46"/>
  <c r="M38" i="46" s="1"/>
  <c r="M38" i="44"/>
  <c r="O40" i="44"/>
  <c r="I40" i="46"/>
  <c r="O40" i="46" s="1"/>
  <c r="Q41" i="44"/>
  <c r="K41" i="46"/>
  <c r="Q41" i="46" s="1"/>
  <c r="G43" i="46"/>
  <c r="M43" i="46" s="1"/>
  <c r="M43" i="44"/>
  <c r="I44" i="46"/>
  <c r="O44" i="46" s="1"/>
  <c r="O44" i="44"/>
  <c r="Q45" i="44"/>
  <c r="K45" i="46"/>
  <c r="Q45" i="46" s="1"/>
  <c r="G47" i="46"/>
  <c r="M47" i="46" s="1"/>
  <c r="L47" i="46" s="1"/>
  <c r="M47" i="44"/>
  <c r="O48" i="44"/>
  <c r="I48" i="46"/>
  <c r="O48" i="46" s="1"/>
  <c r="G51" i="46"/>
  <c r="M51" i="46" s="1"/>
  <c r="M51" i="44"/>
  <c r="I52" i="46"/>
  <c r="O52" i="46" s="1"/>
  <c r="O52" i="44"/>
  <c r="Q53" i="44"/>
  <c r="K53" i="46"/>
  <c r="Q53" i="46" s="1"/>
  <c r="G55" i="46"/>
  <c r="M55" i="46" s="1"/>
  <c r="M55" i="44"/>
  <c r="Q57" i="44"/>
  <c r="K57" i="46"/>
  <c r="Q57" i="46" s="1"/>
  <c r="G59" i="46"/>
  <c r="M59" i="46" s="1"/>
  <c r="M59" i="44"/>
  <c r="I60" i="46"/>
  <c r="O60" i="46" s="1"/>
  <c r="O60" i="44"/>
  <c r="Q61" i="44"/>
  <c r="K61" i="46"/>
  <c r="Q61" i="46" s="1"/>
  <c r="G63" i="46"/>
  <c r="M63" i="46" s="1"/>
  <c r="M63" i="44"/>
  <c r="I64" i="46"/>
  <c r="O64" i="46" s="1"/>
  <c r="O64" i="44"/>
  <c r="Q65" i="44"/>
  <c r="K65" i="46"/>
  <c r="Q65" i="46" s="1"/>
  <c r="G67" i="46"/>
  <c r="M67" i="46" s="1"/>
  <c r="M67" i="44"/>
  <c r="I68" i="46"/>
  <c r="O68" i="46" s="1"/>
  <c r="O68" i="44"/>
  <c r="G71" i="46"/>
  <c r="M71" i="46" s="1"/>
  <c r="M71" i="44"/>
  <c r="O72" i="44"/>
  <c r="I72" i="46"/>
  <c r="O72" i="46" s="1"/>
  <c r="L72" i="46" s="1"/>
  <c r="I76" i="46"/>
  <c r="O76" i="46" s="1"/>
  <c r="O76" i="44"/>
  <c r="I81" i="46"/>
  <c r="O81" i="46" s="1"/>
  <c r="O81" i="44"/>
  <c r="P82" i="44"/>
  <c r="L82" i="44" s="1"/>
  <c r="J82" i="46"/>
  <c r="P82" i="46" s="1"/>
  <c r="H56" i="46"/>
  <c r="N56" i="46" s="1"/>
  <c r="J30" i="46"/>
  <c r="P30" i="46" s="1"/>
  <c r="L30" i="46" s="1"/>
  <c r="G5" i="46"/>
  <c r="M5" i="46" s="1"/>
  <c r="P19" i="44"/>
  <c r="J19" i="46"/>
  <c r="P19" i="46" s="1"/>
  <c r="G24" i="46"/>
  <c r="M24" i="46" s="1"/>
  <c r="M24" i="44"/>
  <c r="Q28" i="44"/>
  <c r="K28" i="46"/>
  <c r="Q28" i="46" s="1"/>
  <c r="P35" i="44"/>
  <c r="J35" i="46"/>
  <c r="P35" i="46" s="1"/>
  <c r="Q42" i="44"/>
  <c r="K42" i="46"/>
  <c r="Q42" i="46" s="1"/>
  <c r="G48" i="46"/>
  <c r="M48" i="46" s="1"/>
  <c r="M48" i="44"/>
  <c r="Q54" i="44"/>
  <c r="K54" i="46"/>
  <c r="Q54" i="46" s="1"/>
  <c r="G60" i="46"/>
  <c r="M60" i="46" s="1"/>
  <c r="L60" i="46" s="1"/>
  <c r="M60" i="44"/>
  <c r="I65" i="46"/>
  <c r="O65" i="46" s="1"/>
  <c r="O65" i="44"/>
  <c r="I73" i="46"/>
  <c r="O73" i="46" s="1"/>
  <c r="O73" i="44"/>
  <c r="G83" i="46"/>
  <c r="M83" i="46" s="1"/>
  <c r="M83" i="44"/>
  <c r="P7" i="44"/>
  <c r="J7" i="46"/>
  <c r="P7" i="46" s="1"/>
  <c r="P12" i="44"/>
  <c r="J12" i="46"/>
  <c r="P12" i="46" s="1"/>
  <c r="P17" i="44"/>
  <c r="J17" i="46"/>
  <c r="P17" i="46" s="1"/>
  <c r="Q19" i="44"/>
  <c r="K19" i="46"/>
  <c r="Q19" i="46" s="1"/>
  <c r="L19" i="46" s="1"/>
  <c r="P26" i="44"/>
  <c r="J26" i="46"/>
  <c r="P26" i="46" s="1"/>
  <c r="P65" i="44"/>
  <c r="J65" i="46"/>
  <c r="P65" i="46" s="1"/>
  <c r="P77" i="44"/>
  <c r="J77" i="46"/>
  <c r="P77" i="46" s="1"/>
  <c r="M8" i="44"/>
  <c r="M10" i="44"/>
  <c r="M12" i="44"/>
  <c r="G21" i="46"/>
  <c r="M21" i="46" s="1"/>
  <c r="M21" i="44"/>
  <c r="P24" i="44"/>
  <c r="J24" i="46"/>
  <c r="P24" i="46" s="1"/>
  <c r="Q25" i="44"/>
  <c r="K25" i="46"/>
  <c r="Q25" i="46" s="1"/>
  <c r="N26" i="44"/>
  <c r="O27" i="44"/>
  <c r="G29" i="46"/>
  <c r="M29" i="46" s="1"/>
  <c r="M29" i="44"/>
  <c r="P32" i="44"/>
  <c r="J32" i="46"/>
  <c r="P32" i="46" s="1"/>
  <c r="Q33" i="44"/>
  <c r="K33" i="46"/>
  <c r="Q33" i="46" s="1"/>
  <c r="N34" i="44"/>
  <c r="O35" i="44"/>
  <c r="P40" i="44"/>
  <c r="J40" i="46"/>
  <c r="P40" i="46" s="1"/>
  <c r="N41" i="44"/>
  <c r="P44" i="44"/>
  <c r="J44" i="46"/>
  <c r="P44" i="46" s="1"/>
  <c r="L44" i="46" s="1"/>
  <c r="N45" i="44"/>
  <c r="P48" i="44"/>
  <c r="J48" i="46"/>
  <c r="P48" i="46" s="1"/>
  <c r="L48" i="46" s="1"/>
  <c r="N49" i="44"/>
  <c r="P52" i="44"/>
  <c r="J52" i="46"/>
  <c r="P52" i="46" s="1"/>
  <c r="N53" i="44"/>
  <c r="P56" i="44"/>
  <c r="J56" i="46"/>
  <c r="P56" i="46" s="1"/>
  <c r="N57" i="44"/>
  <c r="P60" i="44"/>
  <c r="J60" i="46"/>
  <c r="P60" i="46" s="1"/>
  <c r="N61" i="44"/>
  <c r="P64" i="44"/>
  <c r="J64" i="46"/>
  <c r="P64" i="46" s="1"/>
  <c r="N65" i="44"/>
  <c r="P68" i="44"/>
  <c r="J68" i="46"/>
  <c r="P68" i="46" s="1"/>
  <c r="N69" i="44"/>
  <c r="P72" i="44"/>
  <c r="J72" i="46"/>
  <c r="P72" i="46" s="1"/>
  <c r="P76" i="44"/>
  <c r="J76" i="46"/>
  <c r="P76" i="46" s="1"/>
  <c r="O80" i="44"/>
  <c r="I80" i="46"/>
  <c r="O80" i="46" s="1"/>
  <c r="P81" i="44"/>
  <c r="L81" i="44" s="1"/>
  <c r="J81" i="46"/>
  <c r="P81" i="46" s="1"/>
  <c r="L81" i="46" s="1"/>
  <c r="J75" i="46"/>
  <c r="P75" i="46" s="1"/>
  <c r="G50" i="46"/>
  <c r="M50" i="46" s="1"/>
  <c r="Q20" i="44"/>
  <c r="K20" i="46"/>
  <c r="Q20" i="46" s="1"/>
  <c r="P27" i="44"/>
  <c r="J27" i="46"/>
  <c r="P27" i="46" s="1"/>
  <c r="G32" i="46"/>
  <c r="M32" i="46" s="1"/>
  <c r="M32" i="44"/>
  <c r="G44" i="46"/>
  <c r="M44" i="46" s="1"/>
  <c r="M44" i="44"/>
  <c r="I49" i="46"/>
  <c r="O49" i="46" s="1"/>
  <c r="O49" i="44"/>
  <c r="G56" i="46"/>
  <c r="M56" i="46" s="1"/>
  <c r="M56" i="44"/>
  <c r="I61" i="46"/>
  <c r="O61" i="46" s="1"/>
  <c r="O61" i="44"/>
  <c r="G64" i="46"/>
  <c r="M64" i="46" s="1"/>
  <c r="M64" i="44"/>
  <c r="I69" i="46"/>
  <c r="O69" i="46" s="1"/>
  <c r="O69" i="44"/>
  <c r="I11" i="46"/>
  <c r="O11" i="46" s="1"/>
  <c r="P6" i="44"/>
  <c r="J6" i="46"/>
  <c r="P6" i="46" s="1"/>
  <c r="P9" i="44"/>
  <c r="J9" i="46"/>
  <c r="P9" i="46" s="1"/>
  <c r="P14" i="44"/>
  <c r="J14" i="46"/>
  <c r="P14" i="46" s="1"/>
  <c r="G23" i="46"/>
  <c r="M23" i="46" s="1"/>
  <c r="M23" i="44"/>
  <c r="G31" i="46"/>
  <c r="M31" i="46" s="1"/>
  <c r="M31" i="44"/>
  <c r="I82" i="46"/>
  <c r="O82" i="46" s="1"/>
  <c r="L82" i="46" s="1"/>
  <c r="O82" i="44"/>
  <c r="M6" i="44"/>
  <c r="M7" i="44"/>
  <c r="M9" i="44"/>
  <c r="M11" i="44"/>
  <c r="N18" i="44"/>
  <c r="O19" i="44"/>
  <c r="N6" i="44"/>
  <c r="N7" i="44"/>
  <c r="N8" i="44"/>
  <c r="N9" i="44"/>
  <c r="N10" i="44"/>
  <c r="N11" i="44"/>
  <c r="N12" i="44"/>
  <c r="N13" i="44"/>
  <c r="N14" i="44"/>
  <c r="N15" i="44"/>
  <c r="N16" i="44"/>
  <c r="N17" i="44"/>
  <c r="O18" i="44"/>
  <c r="G20" i="46"/>
  <c r="M20" i="46" s="1"/>
  <c r="M20" i="44"/>
  <c r="P23" i="44"/>
  <c r="J23" i="46"/>
  <c r="P23" i="46" s="1"/>
  <c r="Q24" i="44"/>
  <c r="K24" i="46"/>
  <c r="Q24" i="46" s="1"/>
  <c r="N25" i="44"/>
  <c r="O26" i="44"/>
  <c r="G28" i="46"/>
  <c r="M28" i="46" s="1"/>
  <c r="M28" i="44"/>
  <c r="P31" i="44"/>
  <c r="J31" i="46"/>
  <c r="P31" i="46" s="1"/>
  <c r="L31" i="46" s="1"/>
  <c r="Q32" i="44"/>
  <c r="K32" i="46"/>
  <c r="Q32" i="46" s="1"/>
  <c r="N33" i="44"/>
  <c r="O34" i="44"/>
  <c r="G36" i="46"/>
  <c r="M36" i="46" s="1"/>
  <c r="M36" i="44"/>
  <c r="P39" i="44"/>
  <c r="J39" i="46"/>
  <c r="P39" i="46" s="1"/>
  <c r="L39" i="46" s="1"/>
  <c r="Q40" i="44"/>
  <c r="K40" i="46"/>
  <c r="Q40" i="46" s="1"/>
  <c r="M42" i="44"/>
  <c r="G42" i="46"/>
  <c r="M42" i="46" s="1"/>
  <c r="Q44" i="44"/>
  <c r="K44" i="46"/>
  <c r="Q44" i="46" s="1"/>
  <c r="G46" i="46"/>
  <c r="M46" i="46" s="1"/>
  <c r="M46" i="44"/>
  <c r="I47" i="46"/>
  <c r="O47" i="46" s="1"/>
  <c r="O47" i="44"/>
  <c r="Q48" i="44"/>
  <c r="K48" i="46"/>
  <c r="Q48" i="46" s="1"/>
  <c r="I51" i="46"/>
  <c r="O51" i="46" s="1"/>
  <c r="O51" i="44"/>
  <c r="Q52" i="44"/>
  <c r="K52" i="46"/>
  <c r="Q52" i="46" s="1"/>
  <c r="L52" i="46" s="1"/>
  <c r="G54" i="46"/>
  <c r="M54" i="46" s="1"/>
  <c r="M54" i="44"/>
  <c r="I55" i="46"/>
  <c r="O55" i="46" s="1"/>
  <c r="O55" i="44"/>
  <c r="Q56" i="44"/>
  <c r="K56" i="46"/>
  <c r="Q56" i="46" s="1"/>
  <c r="G58" i="46"/>
  <c r="M58" i="46" s="1"/>
  <c r="M58" i="44"/>
  <c r="I59" i="46"/>
  <c r="O59" i="46" s="1"/>
  <c r="O59" i="44"/>
  <c r="Q60" i="44"/>
  <c r="K60" i="46"/>
  <c r="Q60" i="46" s="1"/>
  <c r="G62" i="46"/>
  <c r="M62" i="46" s="1"/>
  <c r="M62" i="44"/>
  <c r="I63" i="46"/>
  <c r="O63" i="46" s="1"/>
  <c r="L63" i="46" s="1"/>
  <c r="O63" i="44"/>
  <c r="Q64" i="44"/>
  <c r="K64" i="46"/>
  <c r="Q64" i="46" s="1"/>
  <c r="G66" i="46"/>
  <c r="M66" i="46" s="1"/>
  <c r="M66" i="44"/>
  <c r="O67" i="44"/>
  <c r="I67" i="46"/>
  <c r="O67" i="46" s="1"/>
  <c r="G70" i="46"/>
  <c r="M70" i="46" s="1"/>
  <c r="M70" i="44"/>
  <c r="I71" i="46"/>
  <c r="O71" i="46" s="1"/>
  <c r="O71" i="44"/>
  <c r="I79" i="46"/>
  <c r="O79" i="46" s="1"/>
  <c r="O79" i="44"/>
  <c r="P80" i="44"/>
  <c r="J80" i="46"/>
  <c r="P80" i="46" s="1"/>
  <c r="I75" i="46"/>
  <c r="O75" i="46" s="1"/>
  <c r="K49" i="46"/>
  <c r="Q49" i="46" s="1"/>
  <c r="H24" i="46"/>
  <c r="N24" i="46" s="1"/>
  <c r="I41" i="46"/>
  <c r="O41" i="46" s="1"/>
  <c r="O41" i="44"/>
  <c r="Q50" i="44"/>
  <c r="K50" i="46"/>
  <c r="Q50" i="46" s="1"/>
  <c r="I77" i="46"/>
  <c r="O77" i="46" s="1"/>
  <c r="O77" i="44"/>
  <c r="P5" i="44"/>
  <c r="J5" i="46"/>
  <c r="P5" i="46" s="1"/>
  <c r="P10" i="44"/>
  <c r="J10" i="46"/>
  <c r="P10" i="46" s="1"/>
  <c r="P13" i="44"/>
  <c r="J13" i="46"/>
  <c r="P13" i="46" s="1"/>
  <c r="P18" i="44"/>
  <c r="J18" i="46"/>
  <c r="P18" i="46" s="1"/>
  <c r="Q35" i="44"/>
  <c r="K35" i="46"/>
  <c r="Q35" i="46" s="1"/>
  <c r="G39" i="46"/>
  <c r="M39" i="46" s="1"/>
  <c r="M39" i="44"/>
  <c r="P41" i="44"/>
  <c r="J41" i="46"/>
  <c r="P41" i="46" s="1"/>
  <c r="O4" i="44"/>
  <c r="O5" i="44"/>
  <c r="O6" i="44"/>
  <c r="O7" i="44"/>
  <c r="O8" i="44"/>
  <c r="O9" i="44"/>
  <c r="O10" i="44"/>
  <c r="O12" i="44"/>
  <c r="O13" i="44"/>
  <c r="O14" i="44"/>
  <c r="O15" i="44"/>
  <c r="O16" i="44"/>
  <c r="O17" i="44"/>
  <c r="G19" i="46"/>
  <c r="M19" i="46" s="1"/>
  <c r="M19" i="44"/>
  <c r="P22" i="44"/>
  <c r="J22" i="46"/>
  <c r="P22" i="46" s="1"/>
  <c r="Q23" i="44"/>
  <c r="K23" i="46"/>
  <c r="Q23" i="46" s="1"/>
  <c r="O25" i="44"/>
  <c r="G27" i="46"/>
  <c r="M27" i="46" s="1"/>
  <c r="M27" i="44"/>
  <c r="Q31" i="44"/>
  <c r="K31" i="46"/>
  <c r="Q31" i="46" s="1"/>
  <c r="N32" i="44"/>
  <c r="O33" i="44"/>
  <c r="G35" i="46"/>
  <c r="M35" i="46" s="1"/>
  <c r="L35" i="46" s="1"/>
  <c r="M35" i="44"/>
  <c r="P38" i="44"/>
  <c r="J38" i="46"/>
  <c r="P38" i="46" s="1"/>
  <c r="Q39" i="44"/>
  <c r="K39" i="46"/>
  <c r="Q39" i="46" s="1"/>
  <c r="N40" i="44"/>
  <c r="N44" i="44"/>
  <c r="P47" i="44"/>
  <c r="J47" i="46"/>
  <c r="P47" i="46" s="1"/>
  <c r="N48" i="44"/>
  <c r="P51" i="44"/>
  <c r="J51" i="46"/>
  <c r="P51" i="46" s="1"/>
  <c r="N52" i="44"/>
  <c r="P55" i="44"/>
  <c r="J55" i="46"/>
  <c r="P55" i="46" s="1"/>
  <c r="P59" i="44"/>
  <c r="J59" i="46"/>
  <c r="P59" i="46" s="1"/>
  <c r="N60" i="44"/>
  <c r="P63" i="44"/>
  <c r="J63" i="46"/>
  <c r="P63" i="46" s="1"/>
  <c r="N64" i="44"/>
  <c r="P67" i="44"/>
  <c r="J67" i="46"/>
  <c r="P67" i="46" s="1"/>
  <c r="N68" i="44"/>
  <c r="P71" i="44"/>
  <c r="J71" i="46"/>
  <c r="P71" i="46" s="1"/>
  <c r="N72" i="44"/>
  <c r="P79" i="44"/>
  <c r="J79" i="46"/>
  <c r="P79" i="46" s="1"/>
  <c r="J43" i="46"/>
  <c r="P43" i="46" s="1"/>
  <c r="G18" i="46"/>
  <c r="M18" i="46" s="1"/>
  <c r="L18" i="46" s="1"/>
  <c r="G40" i="46"/>
  <c r="M40" i="46" s="1"/>
  <c r="M40" i="44"/>
  <c r="Q46" i="44"/>
  <c r="K46" i="46"/>
  <c r="Q46" i="46" s="1"/>
  <c r="I53" i="46"/>
  <c r="O53" i="46" s="1"/>
  <c r="O53" i="44"/>
  <c r="Q58" i="44"/>
  <c r="K58" i="46"/>
  <c r="Q58" i="46" s="1"/>
  <c r="Q66" i="44"/>
  <c r="K66" i="46"/>
  <c r="Q66" i="46" s="1"/>
  <c r="P16" i="44"/>
  <c r="J16" i="46"/>
  <c r="P16" i="46" s="1"/>
  <c r="C7" i="45"/>
  <c r="J7" i="45" s="1"/>
  <c r="C6" i="45"/>
  <c r="J6" i="45" s="1"/>
  <c r="P21" i="44"/>
  <c r="J21" i="46"/>
  <c r="P21" i="46" s="1"/>
  <c r="Q22" i="44"/>
  <c r="K22" i="46"/>
  <c r="Q22" i="46" s="1"/>
  <c r="G26" i="46"/>
  <c r="M26" i="46" s="1"/>
  <c r="L26" i="46" s="1"/>
  <c r="M26" i="44"/>
  <c r="P29" i="44"/>
  <c r="J29" i="46"/>
  <c r="P29" i="46" s="1"/>
  <c r="N31" i="44"/>
  <c r="G34" i="46"/>
  <c r="M34" i="46" s="1"/>
  <c r="M34" i="44"/>
  <c r="P37" i="44"/>
  <c r="J37" i="46"/>
  <c r="P37" i="46" s="1"/>
  <c r="Q38" i="44"/>
  <c r="K38" i="46"/>
  <c r="Q38" i="46" s="1"/>
  <c r="N39" i="44"/>
  <c r="G41" i="46"/>
  <c r="M41" i="46" s="1"/>
  <c r="M41" i="44"/>
  <c r="I42" i="46"/>
  <c r="O42" i="46" s="1"/>
  <c r="O42" i="44"/>
  <c r="Q43" i="44"/>
  <c r="L43" i="44" s="1"/>
  <c r="K43" i="46"/>
  <c r="Q43" i="46" s="1"/>
  <c r="G45" i="46"/>
  <c r="M45" i="46" s="1"/>
  <c r="M45" i="44"/>
  <c r="I46" i="46"/>
  <c r="O46" i="46" s="1"/>
  <c r="O46" i="44"/>
  <c r="Q47" i="44"/>
  <c r="K47" i="46"/>
  <c r="Q47" i="46" s="1"/>
  <c r="G49" i="46"/>
  <c r="M49" i="46" s="1"/>
  <c r="M49" i="44"/>
  <c r="I50" i="46"/>
  <c r="O50" i="46" s="1"/>
  <c r="O50" i="44"/>
  <c r="Q51" i="44"/>
  <c r="K51" i="46"/>
  <c r="Q51" i="46" s="1"/>
  <c r="G53" i="46"/>
  <c r="M53" i="46" s="1"/>
  <c r="M53" i="44"/>
  <c r="I54" i="46"/>
  <c r="O54" i="46" s="1"/>
  <c r="O54" i="44"/>
  <c r="Q55" i="44"/>
  <c r="K55" i="46"/>
  <c r="Q55" i="46" s="1"/>
  <c r="G57" i="46"/>
  <c r="M57" i="46" s="1"/>
  <c r="M57" i="44"/>
  <c r="I58" i="46"/>
  <c r="O58" i="46" s="1"/>
  <c r="O58" i="44"/>
  <c r="Q59" i="44"/>
  <c r="K59" i="46"/>
  <c r="Q59" i="46" s="1"/>
  <c r="G61" i="46"/>
  <c r="M61" i="46" s="1"/>
  <c r="L61" i="46" s="1"/>
  <c r="M61" i="44"/>
  <c r="I62" i="46"/>
  <c r="O62" i="46" s="1"/>
  <c r="O62" i="44"/>
  <c r="L62" i="44" s="1"/>
  <c r="Q63" i="44"/>
  <c r="K63" i="46"/>
  <c r="Q63" i="46" s="1"/>
  <c r="G65" i="46"/>
  <c r="M65" i="46" s="1"/>
  <c r="M65" i="44"/>
  <c r="I66" i="46"/>
  <c r="O66" i="46" s="1"/>
  <c r="O66" i="44"/>
  <c r="Q67" i="44"/>
  <c r="K67" i="46"/>
  <c r="Q67" i="46" s="1"/>
  <c r="I70" i="46"/>
  <c r="O70" i="46" s="1"/>
  <c r="O70" i="44"/>
  <c r="I74" i="46"/>
  <c r="O74" i="46" s="1"/>
  <c r="O74" i="44"/>
  <c r="I78" i="46"/>
  <c r="O78" i="46" s="1"/>
  <c r="O78" i="44"/>
  <c r="G69" i="46"/>
  <c r="M69" i="46" s="1"/>
  <c r="I43" i="46"/>
  <c r="O43" i="46" s="1"/>
  <c r="L43" i="46" s="1"/>
  <c r="K17" i="46"/>
  <c r="Q17" i="46" s="1"/>
  <c r="D5" i="45"/>
  <c r="K5" i="45" s="1"/>
  <c r="H4" i="46"/>
  <c r="N4" i="46" s="1"/>
  <c r="D4" i="45"/>
  <c r="K4" i="45" s="1"/>
  <c r="D7" i="45"/>
  <c r="K7" i="45" s="1"/>
  <c r="D6" i="45"/>
  <c r="K6" i="45" s="1"/>
  <c r="P20" i="44"/>
  <c r="J20" i="46"/>
  <c r="P20" i="46" s="1"/>
  <c r="L20" i="46" s="1"/>
  <c r="Q21" i="44"/>
  <c r="K21" i="46"/>
  <c r="Q21" i="46" s="1"/>
  <c r="G25" i="46"/>
  <c r="M25" i="46" s="1"/>
  <c r="M25" i="44"/>
  <c r="P28" i="44"/>
  <c r="J28" i="46"/>
  <c r="P28" i="46" s="1"/>
  <c r="Q29" i="44"/>
  <c r="K29" i="46"/>
  <c r="Q29" i="46" s="1"/>
  <c r="G33" i="46"/>
  <c r="M33" i="46" s="1"/>
  <c r="M33" i="44"/>
  <c r="P36" i="44"/>
  <c r="J36" i="46"/>
  <c r="P36" i="46" s="1"/>
  <c r="L36" i="46" s="1"/>
  <c r="Q37" i="44"/>
  <c r="K37" i="46"/>
  <c r="Q37" i="46" s="1"/>
  <c r="L37" i="46" s="1"/>
  <c r="P42" i="44"/>
  <c r="J42" i="46"/>
  <c r="P42" i="46" s="1"/>
  <c r="P46" i="44"/>
  <c r="J46" i="46"/>
  <c r="P46" i="46" s="1"/>
  <c r="P50" i="44"/>
  <c r="J50" i="46"/>
  <c r="P50" i="46" s="1"/>
  <c r="P54" i="44"/>
  <c r="J54" i="46"/>
  <c r="P54" i="46" s="1"/>
  <c r="P58" i="44"/>
  <c r="J58" i="46"/>
  <c r="P58" i="46" s="1"/>
  <c r="P66" i="44"/>
  <c r="J66" i="46"/>
  <c r="P66" i="46" s="1"/>
  <c r="P70" i="44"/>
  <c r="J70" i="46"/>
  <c r="P70" i="46" s="1"/>
  <c r="P74" i="44"/>
  <c r="J74" i="46"/>
  <c r="P74" i="46" s="1"/>
  <c r="P78" i="44"/>
  <c r="J78" i="46"/>
  <c r="P78" i="46" s="1"/>
  <c r="N4" i="45"/>
  <c r="K62" i="46"/>
  <c r="Q62" i="46" s="1"/>
  <c r="J11" i="46"/>
  <c r="P11" i="46" s="1"/>
  <c r="Q68" i="44"/>
  <c r="K68" i="46"/>
  <c r="Q68" i="46" s="1"/>
  <c r="Q69" i="44"/>
  <c r="K69" i="46"/>
  <c r="Q69" i="46" s="1"/>
  <c r="Q71" i="44"/>
  <c r="K71" i="46"/>
  <c r="Q71" i="46" s="1"/>
  <c r="Q72" i="44"/>
  <c r="K72" i="46"/>
  <c r="Q72" i="46" s="1"/>
  <c r="Q74" i="44"/>
  <c r="K74" i="46"/>
  <c r="Q74" i="46" s="1"/>
  <c r="Q75" i="44"/>
  <c r="K75" i="46"/>
  <c r="Q75" i="46" s="1"/>
  <c r="Q76" i="44"/>
  <c r="K76" i="46"/>
  <c r="Q76" i="46" s="1"/>
  <c r="L76" i="46" s="1"/>
  <c r="Q77" i="44"/>
  <c r="K77" i="46"/>
  <c r="Q77" i="46" s="1"/>
  <c r="Q79" i="44"/>
  <c r="K79" i="46"/>
  <c r="Q79" i="46" s="1"/>
  <c r="L79" i="46" s="1"/>
  <c r="Q80" i="44"/>
  <c r="K80" i="46"/>
  <c r="Q80" i="46" s="1"/>
  <c r="Q82" i="44"/>
  <c r="K82" i="46"/>
  <c r="Q82" i="46" s="1"/>
  <c r="G74" i="46"/>
  <c r="M74" i="46" s="1"/>
  <c r="M72" i="44"/>
  <c r="M73" i="44"/>
  <c r="M75" i="44"/>
  <c r="L75" i="44" s="1"/>
  <c r="M76" i="44"/>
  <c r="M77" i="44"/>
  <c r="M78" i="44"/>
  <c r="K73" i="46"/>
  <c r="Q73" i="46" s="1"/>
  <c r="Q83" i="44"/>
  <c r="K83" i="46"/>
  <c r="Q83" i="46" s="1"/>
  <c r="K78" i="46"/>
  <c r="Q78" i="46" s="1"/>
  <c r="J83" i="46"/>
  <c r="P83" i="46" s="1"/>
  <c r="K70" i="46"/>
  <c r="Q70" i="46" s="1"/>
  <c r="I83" i="46"/>
  <c r="O83" i="46" s="1"/>
  <c r="C4" i="45"/>
  <c r="C5" i="45"/>
  <c r="J5" i="45" s="1"/>
  <c r="L27" i="46"/>
  <c r="L15" i="46"/>
  <c r="L14" i="46"/>
  <c r="L71" i="46"/>
  <c r="L24" i="46"/>
  <c r="L10" i="46"/>
  <c r="L13" i="46"/>
  <c r="L32" i="46"/>
  <c r="L77" i="46"/>
  <c r="L67" i="46" l="1"/>
  <c r="L75" i="46"/>
  <c r="L68" i="46"/>
  <c r="L83" i="44"/>
  <c r="L70" i="46"/>
  <c r="L42" i="44"/>
  <c r="L69" i="46"/>
  <c r="L62" i="46"/>
  <c r="L46" i="46"/>
  <c r="L18" i="44"/>
  <c r="L80" i="46"/>
  <c r="L11" i="46"/>
  <c r="L29" i="46"/>
  <c r="L56" i="46"/>
  <c r="L80" i="44"/>
  <c r="L64" i="46"/>
  <c r="L59" i="46"/>
  <c r="L22" i="46"/>
  <c r="L45" i="46"/>
  <c r="L23" i="46"/>
  <c r="L38" i="46"/>
  <c r="L6" i="46"/>
  <c r="L8" i="44"/>
  <c r="L7" i="46"/>
  <c r="L4" i="46"/>
  <c r="L58" i="44"/>
  <c r="L51" i="46"/>
  <c r="L11" i="44"/>
  <c r="L74" i="44"/>
  <c r="L74" i="46"/>
  <c r="L55" i="46"/>
  <c r="L68" i="44"/>
  <c r="L77" i="44"/>
  <c r="L70" i="44"/>
  <c r="L60" i="44"/>
  <c r="L6" i="44"/>
  <c r="L83" i="46"/>
  <c r="L78" i="46"/>
  <c r="L71" i="44"/>
  <c r="F8" i="45"/>
  <c r="L31" i="44"/>
  <c r="L28" i="46"/>
  <c r="L53" i="46"/>
  <c r="L40" i="46"/>
  <c r="L5" i="46"/>
  <c r="L54" i="46"/>
  <c r="L24" i="44"/>
  <c r="L9" i="46"/>
  <c r="C8" i="45"/>
  <c r="I4" i="45" s="1"/>
  <c r="L52" i="44"/>
  <c r="L39" i="44"/>
  <c r="L23" i="44"/>
  <c r="L26" i="44"/>
  <c r="L7" i="44"/>
  <c r="L35" i="44"/>
  <c r="L69" i="44"/>
  <c r="L49" i="44"/>
  <c r="L15" i="44"/>
  <c r="L79" i="44"/>
  <c r="L50" i="44"/>
  <c r="L33" i="46"/>
  <c r="L25" i="44"/>
  <c r="L16" i="44"/>
  <c r="L12" i="44"/>
  <c r="L4" i="44"/>
  <c r="L66" i="44"/>
  <c r="L37" i="44"/>
  <c r="L63" i="44"/>
  <c r="L51" i="44"/>
  <c r="L22" i="44"/>
  <c r="L41" i="46"/>
  <c r="L50" i="46"/>
  <c r="L56" i="44"/>
  <c r="L44" i="44"/>
  <c r="L27" i="44"/>
  <c r="L28" i="44"/>
  <c r="L33" i="44"/>
  <c r="L61" i="44"/>
  <c r="L45" i="44"/>
  <c r="L36" i="44"/>
  <c r="L46" i="44"/>
  <c r="L66" i="46"/>
  <c r="L41" i="44"/>
  <c r="L13" i="44"/>
  <c r="L17" i="46"/>
  <c r="L57" i="46"/>
  <c r="L4" i="45"/>
  <c r="E8" i="45"/>
  <c r="L78" i="44"/>
  <c r="L38" i="44"/>
  <c r="L48" i="44"/>
  <c r="L20" i="44"/>
  <c r="L76" i="44"/>
  <c r="L17" i="44"/>
  <c r="L57" i="44"/>
  <c r="L34" i="44"/>
  <c r="L21" i="44"/>
  <c r="L58" i="46"/>
  <c r="L59" i="44"/>
  <c r="L47" i="44"/>
  <c r="L10" i="44"/>
  <c r="L14" i="44"/>
  <c r="L65" i="46"/>
  <c r="L42" i="46"/>
  <c r="L73" i="46"/>
  <c r="L64" i="44"/>
  <c r="L40" i="44"/>
  <c r="L32" i="44"/>
  <c r="L72" i="44"/>
  <c r="L65" i="44"/>
  <c r="L19" i="44"/>
  <c r="L73" i="44"/>
  <c r="L53" i="44"/>
  <c r="D8" i="45"/>
  <c r="L54" i="44"/>
  <c r="L29" i="44"/>
  <c r="L67" i="44"/>
  <c r="L55" i="44"/>
  <c r="L5" i="44"/>
  <c r="L9" i="44"/>
  <c r="L21" i="46"/>
  <c r="L34" i="46"/>
  <c r="L49" i="46"/>
  <c r="J4" i="45"/>
  <c r="U5" i="41"/>
  <c r="M21" i="1"/>
  <c r="M20" i="1"/>
  <c r="I5" i="45" l="1"/>
  <c r="I7" i="45"/>
  <c r="I6" i="45"/>
  <c r="T7" i="41"/>
  <c r="S7" i="41"/>
  <c r="I8" i="45" l="1"/>
  <c r="H5" i="42"/>
  <c r="L4" i="21" s="1"/>
  <c r="I3" i="42"/>
  <c r="M2" i="21" s="1"/>
  <c r="N83" i="42"/>
  <c r="M83" i="42"/>
  <c r="O83" i="42" s="1"/>
  <c r="P83" i="42" s="1"/>
  <c r="Q83" i="42" s="1"/>
  <c r="C83" i="42"/>
  <c r="N82" i="42"/>
  <c r="M82" i="42"/>
  <c r="O82" i="42" s="1"/>
  <c r="P82" i="42" s="1"/>
  <c r="Q82" i="42" s="1"/>
  <c r="C82" i="42"/>
  <c r="O81" i="42"/>
  <c r="P81" i="42" s="1"/>
  <c r="Q81" i="42" s="1"/>
  <c r="N81" i="42"/>
  <c r="M81" i="42"/>
  <c r="C81" i="42"/>
  <c r="N80" i="42"/>
  <c r="M80" i="42"/>
  <c r="O80" i="42" s="1"/>
  <c r="P80" i="42" s="1"/>
  <c r="Q80" i="42" s="1"/>
  <c r="C80" i="42"/>
  <c r="N79" i="42"/>
  <c r="M79" i="42"/>
  <c r="O79" i="42" s="1"/>
  <c r="P79" i="42" s="1"/>
  <c r="Q79" i="42" s="1"/>
  <c r="C79" i="42"/>
  <c r="N78" i="42"/>
  <c r="M78" i="42"/>
  <c r="O78" i="42" s="1"/>
  <c r="P78" i="42" s="1"/>
  <c r="Q78" i="42" s="1"/>
  <c r="C78" i="42"/>
  <c r="N77" i="42"/>
  <c r="M77" i="42"/>
  <c r="O77" i="42" s="1"/>
  <c r="P77" i="42" s="1"/>
  <c r="Q77" i="42" s="1"/>
  <c r="C77" i="42"/>
  <c r="N76" i="42"/>
  <c r="M76" i="42"/>
  <c r="O76" i="42" s="1"/>
  <c r="P76" i="42" s="1"/>
  <c r="Q76" i="42" s="1"/>
  <c r="C76" i="42"/>
  <c r="N75" i="42"/>
  <c r="M75" i="42"/>
  <c r="O75" i="42" s="1"/>
  <c r="P75" i="42" s="1"/>
  <c r="Q75" i="42" s="1"/>
  <c r="C75" i="42"/>
  <c r="N74" i="42"/>
  <c r="M74" i="42"/>
  <c r="O74" i="42" s="1"/>
  <c r="P74" i="42" s="1"/>
  <c r="Q74" i="42" s="1"/>
  <c r="C74" i="42"/>
  <c r="N73" i="42"/>
  <c r="M73" i="42"/>
  <c r="O73" i="42" s="1"/>
  <c r="P73" i="42" s="1"/>
  <c r="Q73" i="42" s="1"/>
  <c r="C73" i="42"/>
  <c r="N72" i="42"/>
  <c r="M72" i="42"/>
  <c r="O72" i="42" s="1"/>
  <c r="P72" i="42" s="1"/>
  <c r="Q72" i="42" s="1"/>
  <c r="C72" i="42"/>
  <c r="N71" i="42"/>
  <c r="M71" i="42"/>
  <c r="O71" i="42" s="1"/>
  <c r="P71" i="42" s="1"/>
  <c r="Q71" i="42" s="1"/>
  <c r="C71" i="42"/>
  <c r="N70" i="42"/>
  <c r="M70" i="42"/>
  <c r="O70" i="42" s="1"/>
  <c r="P70" i="42" s="1"/>
  <c r="Q70" i="42" s="1"/>
  <c r="C70" i="42"/>
  <c r="N69" i="42"/>
  <c r="M69" i="42"/>
  <c r="O69" i="42" s="1"/>
  <c r="P69" i="42" s="1"/>
  <c r="Q69" i="42" s="1"/>
  <c r="C69" i="42"/>
  <c r="N68" i="42"/>
  <c r="M68" i="42"/>
  <c r="O68" i="42" s="1"/>
  <c r="P68" i="42" s="1"/>
  <c r="Q68" i="42" s="1"/>
  <c r="C68" i="42"/>
  <c r="N67" i="42"/>
  <c r="M67" i="42"/>
  <c r="O67" i="42" s="1"/>
  <c r="P67" i="42" s="1"/>
  <c r="Q67" i="42" s="1"/>
  <c r="C67" i="42"/>
  <c r="N66" i="42"/>
  <c r="M66" i="42"/>
  <c r="O66" i="42" s="1"/>
  <c r="P66" i="42" s="1"/>
  <c r="Q66" i="42" s="1"/>
  <c r="C66" i="42"/>
  <c r="N65" i="42"/>
  <c r="M65" i="42"/>
  <c r="O65" i="42" s="1"/>
  <c r="P65" i="42" s="1"/>
  <c r="Q65" i="42" s="1"/>
  <c r="C65" i="42"/>
  <c r="N64" i="42"/>
  <c r="M64" i="42"/>
  <c r="O64" i="42" s="1"/>
  <c r="P64" i="42" s="1"/>
  <c r="Q64" i="42" s="1"/>
  <c r="C64" i="42"/>
  <c r="Q63" i="42"/>
  <c r="N63" i="42"/>
  <c r="M63" i="42"/>
  <c r="O63" i="42" s="1"/>
  <c r="P63" i="42" s="1"/>
  <c r="C63" i="42"/>
  <c r="N62" i="42"/>
  <c r="M62" i="42"/>
  <c r="O62" i="42" s="1"/>
  <c r="P62" i="42" s="1"/>
  <c r="Q62" i="42" s="1"/>
  <c r="C62" i="42"/>
  <c r="N61" i="42"/>
  <c r="M61" i="42"/>
  <c r="O61" i="42" s="1"/>
  <c r="P61" i="42" s="1"/>
  <c r="Q61" i="42" s="1"/>
  <c r="C61" i="42"/>
  <c r="N60" i="42"/>
  <c r="M60" i="42"/>
  <c r="O60" i="42" s="1"/>
  <c r="P60" i="42" s="1"/>
  <c r="Q60" i="42" s="1"/>
  <c r="C60" i="42"/>
  <c r="N59" i="42"/>
  <c r="M59" i="42"/>
  <c r="O59" i="42" s="1"/>
  <c r="P59" i="42" s="1"/>
  <c r="Q59" i="42" s="1"/>
  <c r="C59" i="42"/>
  <c r="N58" i="42"/>
  <c r="M58" i="42"/>
  <c r="O58" i="42" s="1"/>
  <c r="P58" i="42" s="1"/>
  <c r="Q58" i="42" s="1"/>
  <c r="C58" i="42"/>
  <c r="N57" i="42"/>
  <c r="M57" i="42"/>
  <c r="O57" i="42" s="1"/>
  <c r="P57" i="42" s="1"/>
  <c r="Q57" i="42" s="1"/>
  <c r="C57" i="42"/>
  <c r="N56" i="42"/>
  <c r="M56" i="42"/>
  <c r="O56" i="42" s="1"/>
  <c r="P56" i="42" s="1"/>
  <c r="Q56" i="42" s="1"/>
  <c r="C56" i="42"/>
  <c r="N55" i="42"/>
  <c r="M55" i="42"/>
  <c r="O55" i="42" s="1"/>
  <c r="P55" i="42" s="1"/>
  <c r="Q55" i="42" s="1"/>
  <c r="C55" i="42"/>
  <c r="N54" i="42"/>
  <c r="M54" i="42"/>
  <c r="O54" i="42" s="1"/>
  <c r="P54" i="42" s="1"/>
  <c r="Q54" i="42" s="1"/>
  <c r="C54" i="42"/>
  <c r="O53" i="42"/>
  <c r="P53" i="42" s="1"/>
  <c r="Q53" i="42" s="1"/>
  <c r="N53" i="42"/>
  <c r="M53" i="42"/>
  <c r="C53" i="42"/>
  <c r="N52" i="42"/>
  <c r="M52" i="42"/>
  <c r="O52" i="42" s="1"/>
  <c r="P52" i="42" s="1"/>
  <c r="Q52" i="42" s="1"/>
  <c r="C52" i="42"/>
  <c r="N51" i="42"/>
  <c r="M51" i="42"/>
  <c r="O51" i="42" s="1"/>
  <c r="P51" i="42" s="1"/>
  <c r="Q51" i="42" s="1"/>
  <c r="C51" i="42"/>
  <c r="N50" i="42"/>
  <c r="M50" i="42"/>
  <c r="O50" i="42" s="1"/>
  <c r="P50" i="42" s="1"/>
  <c r="Q50" i="42" s="1"/>
  <c r="C50" i="42"/>
  <c r="N49" i="42"/>
  <c r="M49" i="42"/>
  <c r="O49" i="42" s="1"/>
  <c r="P49" i="42" s="1"/>
  <c r="Q49" i="42" s="1"/>
  <c r="C49" i="42"/>
  <c r="N48" i="42"/>
  <c r="M48" i="42"/>
  <c r="O48" i="42" s="1"/>
  <c r="P48" i="42" s="1"/>
  <c r="Q48" i="42" s="1"/>
  <c r="C48" i="42"/>
  <c r="N47" i="42"/>
  <c r="M47" i="42"/>
  <c r="O47" i="42" s="1"/>
  <c r="P47" i="42" s="1"/>
  <c r="Q47" i="42" s="1"/>
  <c r="C47" i="42"/>
  <c r="N46" i="42"/>
  <c r="M46" i="42"/>
  <c r="O46" i="42" s="1"/>
  <c r="P46" i="42" s="1"/>
  <c r="Q46" i="42" s="1"/>
  <c r="C46" i="42"/>
  <c r="N45" i="42"/>
  <c r="M45" i="42"/>
  <c r="O45" i="42" s="1"/>
  <c r="P45" i="42" s="1"/>
  <c r="Q45" i="42" s="1"/>
  <c r="C45" i="42"/>
  <c r="N44" i="42"/>
  <c r="M44" i="42"/>
  <c r="O44" i="42" s="1"/>
  <c r="P44" i="42" s="1"/>
  <c r="Q44" i="42" s="1"/>
  <c r="C44" i="42"/>
  <c r="Q43" i="42"/>
  <c r="N43" i="42"/>
  <c r="M43" i="42"/>
  <c r="O43" i="42" s="1"/>
  <c r="P43" i="42" s="1"/>
  <c r="C43" i="42"/>
  <c r="N42" i="42"/>
  <c r="M42" i="42"/>
  <c r="O42" i="42" s="1"/>
  <c r="P42" i="42" s="1"/>
  <c r="Q42" i="42" s="1"/>
  <c r="C42" i="42"/>
  <c r="N41" i="42"/>
  <c r="M41" i="42"/>
  <c r="O41" i="42" s="1"/>
  <c r="P41" i="42" s="1"/>
  <c r="Q41" i="42" s="1"/>
  <c r="C41" i="42"/>
  <c r="N40" i="42"/>
  <c r="M40" i="42"/>
  <c r="O40" i="42" s="1"/>
  <c r="P40" i="42" s="1"/>
  <c r="Q40" i="42" s="1"/>
  <c r="C40" i="42"/>
  <c r="N39" i="42"/>
  <c r="M39" i="42"/>
  <c r="O39" i="42" s="1"/>
  <c r="P39" i="42" s="1"/>
  <c r="Q39" i="42" s="1"/>
  <c r="C39" i="42"/>
  <c r="N38" i="42"/>
  <c r="M38" i="42"/>
  <c r="O38" i="42" s="1"/>
  <c r="P38" i="42" s="1"/>
  <c r="Q38" i="42" s="1"/>
  <c r="C38" i="42"/>
  <c r="N37" i="42"/>
  <c r="M37" i="42"/>
  <c r="O37" i="42" s="1"/>
  <c r="P37" i="42" s="1"/>
  <c r="Q37" i="42" s="1"/>
  <c r="C37" i="42"/>
  <c r="N36" i="42"/>
  <c r="M36" i="42"/>
  <c r="O36" i="42" s="1"/>
  <c r="P36" i="42" s="1"/>
  <c r="Q36" i="42" s="1"/>
  <c r="C36" i="42"/>
  <c r="N35" i="42"/>
  <c r="M35" i="42"/>
  <c r="O35" i="42" s="1"/>
  <c r="P35" i="42" s="1"/>
  <c r="Q35" i="42" s="1"/>
  <c r="C35" i="42"/>
  <c r="N34" i="42"/>
  <c r="M34" i="42"/>
  <c r="O34" i="42" s="1"/>
  <c r="P34" i="42" s="1"/>
  <c r="Q34" i="42" s="1"/>
  <c r="C34" i="42"/>
  <c r="O33" i="42"/>
  <c r="P33" i="42" s="1"/>
  <c r="Q33" i="42" s="1"/>
  <c r="N33" i="42"/>
  <c r="M33" i="42"/>
  <c r="C33" i="42"/>
  <c r="O32" i="42"/>
  <c r="P32" i="42" s="1"/>
  <c r="Q32" i="42" s="1"/>
  <c r="N32" i="42"/>
  <c r="M32" i="42"/>
  <c r="C32" i="42"/>
  <c r="N31" i="42"/>
  <c r="M31" i="42"/>
  <c r="O31" i="42" s="1"/>
  <c r="P31" i="42" s="1"/>
  <c r="Q31" i="42" s="1"/>
  <c r="C31" i="42"/>
  <c r="N30" i="42"/>
  <c r="M30" i="42"/>
  <c r="O30" i="42" s="1"/>
  <c r="P30" i="42" s="1"/>
  <c r="Q30" i="42" s="1"/>
  <c r="C30" i="42"/>
  <c r="N29" i="42"/>
  <c r="M29" i="42"/>
  <c r="O29" i="42" s="1"/>
  <c r="P29" i="42" s="1"/>
  <c r="Q29" i="42" s="1"/>
  <c r="C29" i="42"/>
  <c r="N28" i="42"/>
  <c r="M28" i="42"/>
  <c r="O28" i="42" s="1"/>
  <c r="P28" i="42" s="1"/>
  <c r="Q28" i="42" s="1"/>
  <c r="C28" i="42"/>
  <c r="N27" i="42"/>
  <c r="M27" i="42"/>
  <c r="O27" i="42" s="1"/>
  <c r="P27" i="42" s="1"/>
  <c r="Q27" i="42" s="1"/>
  <c r="C27" i="42"/>
  <c r="N26" i="42"/>
  <c r="M26" i="42"/>
  <c r="O26" i="42" s="1"/>
  <c r="P26" i="42" s="1"/>
  <c r="Q26" i="42" s="1"/>
  <c r="C26" i="42"/>
  <c r="N25" i="42"/>
  <c r="M25" i="42"/>
  <c r="O25" i="42" s="1"/>
  <c r="P25" i="42" s="1"/>
  <c r="Q25" i="42" s="1"/>
  <c r="C25" i="42"/>
  <c r="N24" i="42"/>
  <c r="M24" i="42"/>
  <c r="O24" i="42" s="1"/>
  <c r="P24" i="42" s="1"/>
  <c r="Q24" i="42" s="1"/>
  <c r="C24" i="42"/>
  <c r="N23" i="42"/>
  <c r="M23" i="42"/>
  <c r="O23" i="42" s="1"/>
  <c r="P23" i="42" s="1"/>
  <c r="Q23" i="42" s="1"/>
  <c r="C23" i="42"/>
  <c r="N22" i="42"/>
  <c r="M22" i="42"/>
  <c r="O22" i="42" s="1"/>
  <c r="P22" i="42" s="1"/>
  <c r="Q22" i="42" s="1"/>
  <c r="C22" i="42"/>
  <c r="N21" i="42"/>
  <c r="M21" i="42"/>
  <c r="O21" i="42" s="1"/>
  <c r="P21" i="42" s="1"/>
  <c r="Q21" i="42" s="1"/>
  <c r="C21" i="42"/>
  <c r="N20" i="42"/>
  <c r="M20" i="42"/>
  <c r="O20" i="42" s="1"/>
  <c r="P20" i="42" s="1"/>
  <c r="Q20" i="42" s="1"/>
  <c r="C20" i="42"/>
  <c r="N19" i="42"/>
  <c r="M19" i="42"/>
  <c r="O19" i="42" s="1"/>
  <c r="P19" i="42" s="1"/>
  <c r="Q19" i="42" s="1"/>
  <c r="C19" i="42"/>
  <c r="N18" i="42"/>
  <c r="M18" i="42"/>
  <c r="O18" i="42" s="1"/>
  <c r="P18" i="42" s="1"/>
  <c r="Q18" i="42" s="1"/>
  <c r="C18" i="42"/>
  <c r="N17" i="42"/>
  <c r="M17" i="42"/>
  <c r="O17" i="42" s="1"/>
  <c r="P17" i="42" s="1"/>
  <c r="Q17" i="42" s="1"/>
  <c r="C17" i="42"/>
  <c r="N16" i="42"/>
  <c r="M16" i="42"/>
  <c r="O16" i="42" s="1"/>
  <c r="P16" i="42" s="1"/>
  <c r="Q16" i="42" s="1"/>
  <c r="C16" i="42"/>
  <c r="N15" i="42"/>
  <c r="M15" i="42"/>
  <c r="O15" i="42" s="1"/>
  <c r="P15" i="42" s="1"/>
  <c r="Q15" i="42" s="1"/>
  <c r="C15" i="42"/>
  <c r="N14" i="42"/>
  <c r="M14" i="42"/>
  <c r="O14" i="42" s="1"/>
  <c r="P14" i="42" s="1"/>
  <c r="Q14" i="42" s="1"/>
  <c r="C14" i="42"/>
  <c r="N13" i="42"/>
  <c r="M13" i="42"/>
  <c r="O13" i="42" s="1"/>
  <c r="P13" i="42" s="1"/>
  <c r="Q13" i="42" s="1"/>
  <c r="C13" i="42"/>
  <c r="N12" i="42"/>
  <c r="M12" i="42"/>
  <c r="O12" i="42" s="1"/>
  <c r="P12" i="42" s="1"/>
  <c r="Q12" i="42" s="1"/>
  <c r="C12" i="42"/>
  <c r="N11" i="42"/>
  <c r="M11" i="42"/>
  <c r="O11" i="42" s="1"/>
  <c r="P11" i="42" s="1"/>
  <c r="Q11" i="42" s="1"/>
  <c r="C11" i="42"/>
  <c r="N10" i="42"/>
  <c r="M10" i="42"/>
  <c r="O10" i="42" s="1"/>
  <c r="P10" i="42" s="1"/>
  <c r="Q10" i="42" s="1"/>
  <c r="C10" i="42"/>
  <c r="N9" i="42"/>
  <c r="M9" i="42"/>
  <c r="O9" i="42" s="1"/>
  <c r="P9" i="42" s="1"/>
  <c r="Q9" i="42" s="1"/>
  <c r="C9" i="42"/>
  <c r="N8" i="42"/>
  <c r="M8" i="42"/>
  <c r="O8" i="42" s="1"/>
  <c r="P8" i="42" s="1"/>
  <c r="Q8" i="42" s="1"/>
  <c r="C8" i="42"/>
  <c r="N7" i="42"/>
  <c r="M7" i="42"/>
  <c r="O7" i="42" s="1"/>
  <c r="P7" i="42" s="1"/>
  <c r="Q7" i="42" s="1"/>
  <c r="C7" i="42"/>
  <c r="N6" i="42"/>
  <c r="M6" i="42"/>
  <c r="O6" i="42" s="1"/>
  <c r="P6" i="42" s="1"/>
  <c r="Q6" i="42" s="1"/>
  <c r="C6" i="42"/>
  <c r="O5" i="42"/>
  <c r="P5" i="42" s="1"/>
  <c r="Q5" i="42" s="1"/>
  <c r="N5" i="42"/>
  <c r="M5" i="42"/>
  <c r="C5" i="42"/>
  <c r="N4" i="42"/>
  <c r="M4" i="42"/>
  <c r="O4" i="42" s="1"/>
  <c r="P4" i="42" s="1"/>
  <c r="Q4" i="42" s="1"/>
  <c r="C4" i="42"/>
  <c r="T6" i="41"/>
  <c r="S6" i="41"/>
  <c r="H4" i="42" s="1"/>
  <c r="R5" i="41"/>
  <c r="Q5" i="41"/>
  <c r="P5" i="41"/>
  <c r="O5" i="41"/>
  <c r="N5" i="41"/>
  <c r="M5" i="41"/>
  <c r="L5" i="41"/>
  <c r="K5" i="41"/>
  <c r="J5" i="41"/>
  <c r="I5" i="41"/>
  <c r="H5" i="41"/>
  <c r="T85" i="41"/>
  <c r="S85" i="41"/>
  <c r="H83" i="42" s="1"/>
  <c r="C85" i="41"/>
  <c r="T84" i="41"/>
  <c r="S84" i="41"/>
  <c r="H82" i="42" s="1"/>
  <c r="L81" i="21" s="1"/>
  <c r="C84" i="41"/>
  <c r="T83" i="41"/>
  <c r="S83" i="41"/>
  <c r="H81" i="42" s="1"/>
  <c r="J81" i="42" s="1"/>
  <c r="L81" i="42" s="1"/>
  <c r="C83" i="41"/>
  <c r="T82" i="41"/>
  <c r="S82" i="41"/>
  <c r="H80" i="42" s="1"/>
  <c r="C82" i="41"/>
  <c r="T81" i="41"/>
  <c r="S81" i="41"/>
  <c r="H79" i="42" s="1"/>
  <c r="J79" i="42" s="1"/>
  <c r="L79" i="42" s="1"/>
  <c r="C81" i="41"/>
  <c r="T80" i="41"/>
  <c r="S80" i="41"/>
  <c r="H78" i="42" s="1"/>
  <c r="L77" i="21" s="1"/>
  <c r="C80" i="41"/>
  <c r="T79" i="41"/>
  <c r="S79" i="41"/>
  <c r="H77" i="42" s="1"/>
  <c r="L76" i="21" s="1"/>
  <c r="C79" i="41"/>
  <c r="T78" i="41"/>
  <c r="S78" i="41"/>
  <c r="H76" i="42" s="1"/>
  <c r="L75" i="21" s="1"/>
  <c r="C78" i="41"/>
  <c r="T77" i="41"/>
  <c r="S77" i="41"/>
  <c r="H75" i="42" s="1"/>
  <c r="C77" i="41"/>
  <c r="T76" i="41"/>
  <c r="S76" i="41"/>
  <c r="H74" i="42" s="1"/>
  <c r="C76" i="41"/>
  <c r="T75" i="41"/>
  <c r="S75" i="41"/>
  <c r="H73" i="42" s="1"/>
  <c r="J73" i="42" s="1"/>
  <c r="L73" i="42" s="1"/>
  <c r="C75" i="41"/>
  <c r="T74" i="41"/>
  <c r="S74" i="41"/>
  <c r="H72" i="42" s="1"/>
  <c r="J72" i="42" s="1"/>
  <c r="L72" i="42" s="1"/>
  <c r="C74" i="41"/>
  <c r="T73" i="41"/>
  <c r="S73" i="41"/>
  <c r="H71" i="42" s="1"/>
  <c r="J71" i="42" s="1"/>
  <c r="L71" i="42" s="1"/>
  <c r="C73" i="41"/>
  <c r="T72" i="41"/>
  <c r="S72" i="41"/>
  <c r="H70" i="42" s="1"/>
  <c r="C72" i="41"/>
  <c r="T71" i="41"/>
  <c r="S71" i="41"/>
  <c r="H69" i="42" s="1"/>
  <c r="C71" i="41"/>
  <c r="T70" i="41"/>
  <c r="S70" i="41"/>
  <c r="H68" i="42" s="1"/>
  <c r="L67" i="21" s="1"/>
  <c r="C70" i="41"/>
  <c r="T69" i="41"/>
  <c r="S69" i="41"/>
  <c r="H67" i="42" s="1"/>
  <c r="C69" i="41"/>
  <c r="T68" i="41"/>
  <c r="S68" i="41"/>
  <c r="H66" i="42" s="1"/>
  <c r="J66" i="42" s="1"/>
  <c r="L66" i="42" s="1"/>
  <c r="C68" i="41"/>
  <c r="T67" i="41"/>
  <c r="S67" i="41"/>
  <c r="H65" i="42" s="1"/>
  <c r="J65" i="42" s="1"/>
  <c r="L65" i="42" s="1"/>
  <c r="C67" i="41"/>
  <c r="T66" i="41"/>
  <c r="S66" i="41"/>
  <c r="H64" i="42" s="1"/>
  <c r="C66" i="41"/>
  <c r="T65" i="41"/>
  <c r="S65" i="41"/>
  <c r="H63" i="42" s="1"/>
  <c r="J63" i="42" s="1"/>
  <c r="L63" i="42" s="1"/>
  <c r="C65" i="41"/>
  <c r="T64" i="41"/>
  <c r="S64" i="41"/>
  <c r="H62" i="42" s="1"/>
  <c r="L61" i="21" s="1"/>
  <c r="C64" i="41"/>
  <c r="T63" i="41"/>
  <c r="S63" i="41"/>
  <c r="H61" i="42" s="1"/>
  <c r="C63" i="41"/>
  <c r="T62" i="41"/>
  <c r="S62" i="41"/>
  <c r="H60" i="42" s="1"/>
  <c r="J60" i="42" s="1"/>
  <c r="L60" i="42" s="1"/>
  <c r="C62" i="41"/>
  <c r="T61" i="41"/>
  <c r="S61" i="41"/>
  <c r="H59" i="42" s="1"/>
  <c r="C61" i="41"/>
  <c r="T60" i="41"/>
  <c r="S60" i="41"/>
  <c r="H58" i="42" s="1"/>
  <c r="C60" i="41"/>
  <c r="T59" i="41"/>
  <c r="S59" i="41"/>
  <c r="H57" i="42" s="1"/>
  <c r="J57" i="42" s="1"/>
  <c r="L57" i="42" s="1"/>
  <c r="C59" i="41"/>
  <c r="T58" i="41"/>
  <c r="S58" i="41"/>
  <c r="H56" i="42" s="1"/>
  <c r="J56" i="42" s="1"/>
  <c r="L56" i="42" s="1"/>
  <c r="C58" i="41"/>
  <c r="T57" i="41"/>
  <c r="S57" i="41"/>
  <c r="H55" i="42" s="1"/>
  <c r="J55" i="42" s="1"/>
  <c r="L55" i="42" s="1"/>
  <c r="C57" i="41"/>
  <c r="T56" i="41"/>
  <c r="S56" i="41"/>
  <c r="H54" i="42" s="1"/>
  <c r="L53" i="21" s="1"/>
  <c r="C56" i="41"/>
  <c r="T55" i="41"/>
  <c r="S55" i="41"/>
  <c r="H53" i="42" s="1"/>
  <c r="C55" i="41"/>
  <c r="T54" i="41"/>
  <c r="S54" i="41"/>
  <c r="H52" i="42" s="1"/>
  <c r="J52" i="42" s="1"/>
  <c r="L52" i="42" s="1"/>
  <c r="C54" i="41"/>
  <c r="T53" i="41"/>
  <c r="S53" i="41"/>
  <c r="H51" i="42" s="1"/>
  <c r="C53" i="41"/>
  <c r="T52" i="41"/>
  <c r="S52" i="41"/>
  <c r="H50" i="42" s="1"/>
  <c r="C52" i="41"/>
  <c r="T51" i="41"/>
  <c r="S51" i="41"/>
  <c r="H49" i="42" s="1"/>
  <c r="J49" i="42" s="1"/>
  <c r="L49" i="42" s="1"/>
  <c r="C51" i="41"/>
  <c r="T50" i="41"/>
  <c r="S50" i="41"/>
  <c r="H48" i="42" s="1"/>
  <c r="C50" i="41"/>
  <c r="T49" i="41"/>
  <c r="S49" i="41"/>
  <c r="H47" i="42" s="1"/>
  <c r="J47" i="42" s="1"/>
  <c r="L47" i="42" s="1"/>
  <c r="C49" i="41"/>
  <c r="T48" i="41"/>
  <c r="S48" i="41"/>
  <c r="H46" i="42" s="1"/>
  <c r="C48" i="41"/>
  <c r="T47" i="41"/>
  <c r="S47" i="41"/>
  <c r="H45" i="42" s="1"/>
  <c r="C47" i="41"/>
  <c r="T46" i="41"/>
  <c r="S46" i="41"/>
  <c r="H44" i="42" s="1"/>
  <c r="L43" i="21" s="1"/>
  <c r="C46" i="41"/>
  <c r="T45" i="41"/>
  <c r="S45" i="41"/>
  <c r="H43" i="42" s="1"/>
  <c r="C45" i="41"/>
  <c r="T44" i="41"/>
  <c r="S44" i="41"/>
  <c r="H42" i="42" s="1"/>
  <c r="J42" i="42" s="1"/>
  <c r="L42" i="42" s="1"/>
  <c r="C44" i="41"/>
  <c r="T43" i="41"/>
  <c r="S43" i="41"/>
  <c r="H41" i="42" s="1"/>
  <c r="J41" i="42" s="1"/>
  <c r="L41" i="42" s="1"/>
  <c r="C43" i="41"/>
  <c r="T42" i="41"/>
  <c r="S42" i="41"/>
  <c r="H40" i="42" s="1"/>
  <c r="J40" i="42" s="1"/>
  <c r="L40" i="42" s="1"/>
  <c r="C42" i="41"/>
  <c r="T41" i="41"/>
  <c r="S41" i="41"/>
  <c r="H39" i="42" s="1"/>
  <c r="J39" i="42" s="1"/>
  <c r="L39" i="42" s="1"/>
  <c r="C41" i="41"/>
  <c r="T40" i="41"/>
  <c r="S40" i="41"/>
  <c r="H38" i="42" s="1"/>
  <c r="L37" i="21" s="1"/>
  <c r="C40" i="41"/>
  <c r="T39" i="41"/>
  <c r="S39" i="41"/>
  <c r="H37" i="42" s="1"/>
  <c r="C39" i="41"/>
  <c r="T38" i="41"/>
  <c r="S38" i="41"/>
  <c r="H36" i="42" s="1"/>
  <c r="J36" i="42" s="1"/>
  <c r="L36" i="42" s="1"/>
  <c r="C38" i="41"/>
  <c r="T37" i="41"/>
  <c r="S37" i="41"/>
  <c r="H35" i="42" s="1"/>
  <c r="C37" i="41"/>
  <c r="T36" i="41"/>
  <c r="S36" i="41"/>
  <c r="H34" i="42" s="1"/>
  <c r="L33" i="21" s="1"/>
  <c r="C36" i="41"/>
  <c r="T35" i="41"/>
  <c r="S35" i="41"/>
  <c r="H33" i="42" s="1"/>
  <c r="J33" i="42" s="1"/>
  <c r="L33" i="42" s="1"/>
  <c r="C35" i="41"/>
  <c r="T34" i="41"/>
  <c r="S34" i="41"/>
  <c r="H32" i="42" s="1"/>
  <c r="J32" i="42" s="1"/>
  <c r="L32" i="42" s="1"/>
  <c r="C34" i="41"/>
  <c r="T33" i="41"/>
  <c r="S33" i="41"/>
  <c r="H31" i="42" s="1"/>
  <c r="J31" i="42" s="1"/>
  <c r="L31" i="42" s="1"/>
  <c r="C33" i="41"/>
  <c r="T32" i="41"/>
  <c r="S32" i="41"/>
  <c r="H30" i="42" s="1"/>
  <c r="L29" i="21" s="1"/>
  <c r="C32" i="41"/>
  <c r="T31" i="41"/>
  <c r="S31" i="41"/>
  <c r="H29" i="42" s="1"/>
  <c r="C31" i="41"/>
  <c r="T30" i="41"/>
  <c r="S30" i="41"/>
  <c r="H28" i="42" s="1"/>
  <c r="C30" i="41"/>
  <c r="T29" i="41"/>
  <c r="S29" i="41"/>
  <c r="H27" i="42" s="1"/>
  <c r="C29" i="41"/>
  <c r="T28" i="41"/>
  <c r="S28" i="41"/>
  <c r="H26" i="42" s="1"/>
  <c r="C28" i="41"/>
  <c r="T27" i="41"/>
  <c r="S27" i="41"/>
  <c r="H25" i="42" s="1"/>
  <c r="C27" i="41"/>
  <c r="T26" i="41"/>
  <c r="S26" i="41"/>
  <c r="H24" i="42" s="1"/>
  <c r="C26" i="41"/>
  <c r="T25" i="41"/>
  <c r="S25" i="41"/>
  <c r="H23" i="42" s="1"/>
  <c r="C25" i="41"/>
  <c r="T24" i="41"/>
  <c r="S24" i="41"/>
  <c r="H22" i="42" s="1"/>
  <c r="C24" i="41"/>
  <c r="T23" i="41"/>
  <c r="S23" i="41"/>
  <c r="H21" i="42" s="1"/>
  <c r="C23" i="41"/>
  <c r="T22" i="41"/>
  <c r="S22" i="41"/>
  <c r="H20" i="42" s="1"/>
  <c r="L19" i="21" s="1"/>
  <c r="C22" i="41"/>
  <c r="T21" i="41"/>
  <c r="S21" i="41"/>
  <c r="H19" i="42" s="1"/>
  <c r="C21" i="41"/>
  <c r="T20" i="41"/>
  <c r="S20" i="41"/>
  <c r="H18" i="42" s="1"/>
  <c r="C20" i="41"/>
  <c r="T19" i="41"/>
  <c r="S19" i="41"/>
  <c r="H17" i="42" s="1"/>
  <c r="C19" i="41"/>
  <c r="T18" i="41"/>
  <c r="S18" i="41"/>
  <c r="H16" i="42" s="1"/>
  <c r="C18" i="41"/>
  <c r="T17" i="41"/>
  <c r="S17" i="41"/>
  <c r="H15" i="42" s="1"/>
  <c r="C17" i="41"/>
  <c r="T16" i="41"/>
  <c r="S16" i="41"/>
  <c r="H14" i="42" s="1"/>
  <c r="C16" i="41"/>
  <c r="T15" i="41"/>
  <c r="S15" i="41"/>
  <c r="H13" i="42" s="1"/>
  <c r="C15" i="41"/>
  <c r="T14" i="41"/>
  <c r="S14" i="41"/>
  <c r="H12" i="42" s="1"/>
  <c r="C14" i="41"/>
  <c r="T13" i="41"/>
  <c r="S13" i="41"/>
  <c r="H11" i="42" s="1"/>
  <c r="C13" i="41"/>
  <c r="T12" i="41"/>
  <c r="S12" i="41"/>
  <c r="H10" i="42" s="1"/>
  <c r="C12" i="41"/>
  <c r="T11" i="41"/>
  <c r="S11" i="41"/>
  <c r="H9" i="42" s="1"/>
  <c r="C11" i="41"/>
  <c r="T10" i="41"/>
  <c r="S10" i="41"/>
  <c r="H8" i="42" s="1"/>
  <c r="C10" i="41"/>
  <c r="T9" i="41"/>
  <c r="S9" i="41"/>
  <c r="H7" i="42" s="1"/>
  <c r="C9" i="41"/>
  <c r="T8" i="41"/>
  <c r="S8" i="41"/>
  <c r="H6" i="42" s="1"/>
  <c r="C8" i="41"/>
  <c r="C7" i="41"/>
  <c r="C6" i="41"/>
  <c r="R3" i="41"/>
  <c r="Q3" i="41"/>
  <c r="P3" i="41"/>
  <c r="O3" i="41"/>
  <c r="N3" i="41"/>
  <c r="L3" i="41"/>
  <c r="K3" i="41"/>
  <c r="J3" i="41"/>
  <c r="I3" i="41"/>
  <c r="H3" i="41"/>
  <c r="H3" i="40"/>
  <c r="I2" i="21" s="1"/>
  <c r="S6" i="6"/>
  <c r="T6" i="6"/>
  <c r="S7" i="6"/>
  <c r="T7" i="6"/>
  <c r="S8" i="6"/>
  <c r="T8" i="6"/>
  <c r="S9" i="6"/>
  <c r="T9" i="6"/>
  <c r="S10" i="6"/>
  <c r="T10" i="6"/>
  <c r="S11" i="6"/>
  <c r="T11" i="6"/>
  <c r="S12" i="6"/>
  <c r="T12" i="6"/>
  <c r="S13" i="6"/>
  <c r="T13" i="6"/>
  <c r="S14" i="6"/>
  <c r="T14" i="6"/>
  <c r="S15" i="6"/>
  <c r="T15" i="6"/>
  <c r="S16" i="6"/>
  <c r="T16" i="6"/>
  <c r="S17" i="6"/>
  <c r="T17" i="6"/>
  <c r="S18" i="6"/>
  <c r="T18" i="6"/>
  <c r="S19" i="6"/>
  <c r="T19" i="6"/>
  <c r="S20" i="6"/>
  <c r="T20" i="6"/>
  <c r="S21" i="6"/>
  <c r="T21" i="6"/>
  <c r="S22" i="6"/>
  <c r="T22" i="6"/>
  <c r="S23" i="6"/>
  <c r="T23" i="6"/>
  <c r="S24" i="6"/>
  <c r="T24" i="6"/>
  <c r="S25" i="6"/>
  <c r="T25" i="6"/>
  <c r="S26" i="6"/>
  <c r="T26" i="6"/>
  <c r="S27" i="6"/>
  <c r="T27" i="6"/>
  <c r="S28" i="6"/>
  <c r="T28" i="6"/>
  <c r="S29" i="6"/>
  <c r="T29" i="6"/>
  <c r="S30" i="6"/>
  <c r="T30" i="6"/>
  <c r="S31" i="6"/>
  <c r="T31" i="6"/>
  <c r="S32" i="6"/>
  <c r="T32" i="6"/>
  <c r="S33" i="6"/>
  <c r="T33" i="6"/>
  <c r="S34" i="6"/>
  <c r="T34" i="6"/>
  <c r="S35" i="6"/>
  <c r="T35" i="6"/>
  <c r="S36" i="6"/>
  <c r="T36" i="6"/>
  <c r="S37" i="6"/>
  <c r="T37" i="6"/>
  <c r="S38" i="6"/>
  <c r="T38" i="6"/>
  <c r="S39" i="6"/>
  <c r="T39" i="6"/>
  <c r="S40" i="6"/>
  <c r="T40" i="6"/>
  <c r="S41" i="6"/>
  <c r="T41" i="6"/>
  <c r="S42" i="6"/>
  <c r="T42" i="6"/>
  <c r="S43" i="6"/>
  <c r="T43" i="6"/>
  <c r="S44" i="6"/>
  <c r="T44" i="6"/>
  <c r="S45" i="6"/>
  <c r="T45" i="6"/>
  <c r="S46" i="6"/>
  <c r="T46" i="6"/>
  <c r="S47" i="6"/>
  <c r="T47" i="6"/>
  <c r="S48" i="6"/>
  <c r="T48" i="6"/>
  <c r="S49" i="6"/>
  <c r="T49" i="6"/>
  <c r="S50" i="6"/>
  <c r="T50" i="6"/>
  <c r="S51" i="6"/>
  <c r="T51" i="6"/>
  <c r="S52" i="6"/>
  <c r="T52" i="6"/>
  <c r="S53" i="6"/>
  <c r="T53" i="6"/>
  <c r="S54" i="6"/>
  <c r="T54" i="6"/>
  <c r="S55" i="6"/>
  <c r="T55" i="6"/>
  <c r="S56" i="6"/>
  <c r="T56" i="6"/>
  <c r="S57" i="6"/>
  <c r="T57" i="6"/>
  <c r="S58" i="6"/>
  <c r="T58" i="6"/>
  <c r="S59" i="6"/>
  <c r="T59" i="6"/>
  <c r="S60" i="6"/>
  <c r="T60" i="6"/>
  <c r="S61" i="6"/>
  <c r="T61" i="6"/>
  <c r="S62" i="6"/>
  <c r="T62" i="6"/>
  <c r="S63" i="6"/>
  <c r="T63" i="6"/>
  <c r="S64" i="6"/>
  <c r="T64" i="6"/>
  <c r="S65" i="6"/>
  <c r="T65" i="6"/>
  <c r="S66" i="6"/>
  <c r="T66" i="6"/>
  <c r="S67" i="6"/>
  <c r="T67" i="6"/>
  <c r="S68" i="6"/>
  <c r="T68" i="6"/>
  <c r="S69" i="6"/>
  <c r="T69" i="6"/>
  <c r="S70" i="6"/>
  <c r="T70" i="6"/>
  <c r="S71" i="6"/>
  <c r="T71" i="6"/>
  <c r="S72" i="6"/>
  <c r="T72" i="6"/>
  <c r="S73" i="6"/>
  <c r="T73" i="6"/>
  <c r="S74" i="6"/>
  <c r="T74" i="6"/>
  <c r="S75" i="6"/>
  <c r="T75" i="6"/>
  <c r="S76" i="6"/>
  <c r="T76" i="6"/>
  <c r="S77" i="6"/>
  <c r="T77" i="6"/>
  <c r="S78" i="6"/>
  <c r="T78" i="6"/>
  <c r="S79" i="6"/>
  <c r="T79" i="6"/>
  <c r="S80" i="6"/>
  <c r="T80" i="6"/>
  <c r="S81" i="6"/>
  <c r="T81" i="6"/>
  <c r="S82" i="6"/>
  <c r="T82" i="6"/>
  <c r="S83" i="6"/>
  <c r="T83" i="6"/>
  <c r="S84" i="6"/>
  <c r="T84" i="6"/>
  <c r="S85" i="6"/>
  <c r="T85" i="6"/>
  <c r="M18" i="1"/>
  <c r="Q21" i="1"/>
  <c r="Q20" i="1"/>
  <c r="H3" i="42" s="1"/>
  <c r="L2" i="21" s="1"/>
  <c r="M5" i="6"/>
  <c r="I3" i="40"/>
  <c r="J2" i="21" s="1"/>
  <c r="C83" i="40"/>
  <c r="C82" i="40"/>
  <c r="C81" i="40"/>
  <c r="C80" i="40"/>
  <c r="C79" i="40"/>
  <c r="C78" i="40"/>
  <c r="C77" i="40"/>
  <c r="C76" i="40"/>
  <c r="C75" i="40"/>
  <c r="C74" i="40"/>
  <c r="C73" i="40"/>
  <c r="C72" i="40"/>
  <c r="C71" i="40"/>
  <c r="C70" i="40"/>
  <c r="C69" i="40"/>
  <c r="C68" i="40"/>
  <c r="C67" i="40"/>
  <c r="C66" i="40"/>
  <c r="C65" i="40"/>
  <c r="C64" i="40"/>
  <c r="C63" i="40"/>
  <c r="C62" i="40"/>
  <c r="C61" i="40"/>
  <c r="C60" i="40"/>
  <c r="C59" i="40"/>
  <c r="C58" i="40"/>
  <c r="C57" i="40"/>
  <c r="C56" i="40"/>
  <c r="C55" i="40"/>
  <c r="C54" i="40"/>
  <c r="C53" i="40"/>
  <c r="C52" i="40"/>
  <c r="C51" i="40"/>
  <c r="C50" i="40"/>
  <c r="C49" i="40"/>
  <c r="C48" i="40"/>
  <c r="C47" i="40"/>
  <c r="C46" i="40"/>
  <c r="C45" i="40"/>
  <c r="C44" i="40"/>
  <c r="C43" i="40"/>
  <c r="C42" i="40"/>
  <c r="C41" i="40"/>
  <c r="C40" i="40"/>
  <c r="C39" i="40"/>
  <c r="C38" i="40"/>
  <c r="C37" i="40"/>
  <c r="C36" i="40"/>
  <c r="C35" i="40"/>
  <c r="C34" i="40"/>
  <c r="C33" i="40"/>
  <c r="C32" i="40"/>
  <c r="C31" i="40"/>
  <c r="C30" i="40"/>
  <c r="C29" i="40"/>
  <c r="C28" i="40"/>
  <c r="C27" i="40"/>
  <c r="C26" i="40"/>
  <c r="C25" i="40"/>
  <c r="C24" i="40"/>
  <c r="C23" i="40"/>
  <c r="C22" i="40"/>
  <c r="C21" i="40"/>
  <c r="C20" i="40"/>
  <c r="C19" i="40"/>
  <c r="C18" i="40"/>
  <c r="C17" i="40"/>
  <c r="C16" i="40"/>
  <c r="C15" i="40"/>
  <c r="C14" i="40"/>
  <c r="C13" i="40"/>
  <c r="C12" i="40"/>
  <c r="C11" i="40"/>
  <c r="C10" i="40"/>
  <c r="C9" i="40"/>
  <c r="C8" i="40"/>
  <c r="C7" i="40"/>
  <c r="C6" i="40"/>
  <c r="C5" i="40"/>
  <c r="C4" i="40"/>
  <c r="C36" i="2"/>
  <c r="T5" i="41" l="1"/>
  <c r="J3" i="42"/>
  <c r="L10" i="21"/>
  <c r="L13" i="21"/>
  <c r="L20" i="21"/>
  <c r="J45" i="42"/>
  <c r="L45" i="42" s="1"/>
  <c r="L44" i="21"/>
  <c r="J59" i="42"/>
  <c r="L59" i="42" s="1"/>
  <c r="L58" i="21"/>
  <c r="J61" i="42"/>
  <c r="L61" i="42" s="1"/>
  <c r="L60" i="21"/>
  <c r="J67" i="42"/>
  <c r="L67" i="42" s="1"/>
  <c r="L66" i="21"/>
  <c r="J69" i="42"/>
  <c r="L69" i="42" s="1"/>
  <c r="L68" i="21"/>
  <c r="J75" i="42"/>
  <c r="L75" i="42" s="1"/>
  <c r="L74" i="21"/>
  <c r="J83" i="42"/>
  <c r="L83" i="42" s="1"/>
  <c r="L82" i="21"/>
  <c r="L12" i="21"/>
  <c r="L28" i="21"/>
  <c r="J43" i="42"/>
  <c r="L43" i="42" s="1"/>
  <c r="L42" i="21"/>
  <c r="J51" i="42"/>
  <c r="L51" i="42" s="1"/>
  <c r="L50" i="21"/>
  <c r="J53" i="42"/>
  <c r="L53" i="42" s="1"/>
  <c r="L52" i="21"/>
  <c r="L26" i="21"/>
  <c r="J35" i="42"/>
  <c r="L35" i="42" s="1"/>
  <c r="L34" i="21"/>
  <c r="L18" i="21"/>
  <c r="J37" i="42"/>
  <c r="L37" i="42" s="1"/>
  <c r="L36" i="21"/>
  <c r="L21" i="21"/>
  <c r="J46" i="42"/>
  <c r="L46" i="42" s="1"/>
  <c r="L45" i="21"/>
  <c r="J70" i="42"/>
  <c r="L70" i="42" s="1"/>
  <c r="L69" i="21"/>
  <c r="J3" i="40"/>
  <c r="J74" i="42"/>
  <c r="L74" i="42" s="1"/>
  <c r="J58" i="42"/>
  <c r="L58" i="42" s="1"/>
  <c r="J50" i="42"/>
  <c r="L50" i="42" s="1"/>
  <c r="J80" i="42"/>
  <c r="L80" i="42" s="1"/>
  <c r="J64" i="42"/>
  <c r="L64" i="42" s="1"/>
  <c r="J48" i="42"/>
  <c r="L48" i="42" s="1"/>
  <c r="L7" i="21"/>
  <c r="L59" i="21"/>
  <c r="L51" i="21"/>
  <c r="L35" i="21"/>
  <c r="L27" i="21"/>
  <c r="L11" i="21"/>
  <c r="L3" i="21"/>
  <c r="J78" i="42"/>
  <c r="L78" i="42" s="1"/>
  <c r="J62" i="42"/>
  <c r="L62" i="42" s="1"/>
  <c r="J54" i="42"/>
  <c r="L54" i="42" s="1"/>
  <c r="J38" i="42"/>
  <c r="L38" i="42" s="1"/>
  <c r="J30" i="42"/>
  <c r="L30" i="42" s="1"/>
  <c r="L73" i="21"/>
  <c r="L65" i="21"/>
  <c r="L57" i="21"/>
  <c r="L49" i="21"/>
  <c r="L41" i="21"/>
  <c r="L25" i="21"/>
  <c r="L17" i="21"/>
  <c r="L9" i="21"/>
  <c r="J34" i="42"/>
  <c r="L34" i="42" s="1"/>
  <c r="J77" i="42"/>
  <c r="L77" i="42" s="1"/>
  <c r="L80" i="21"/>
  <c r="L72" i="21"/>
  <c r="L64" i="21"/>
  <c r="L56" i="21"/>
  <c r="L48" i="21"/>
  <c r="L40" i="21"/>
  <c r="L32" i="21"/>
  <c r="L24" i="21"/>
  <c r="L16" i="21"/>
  <c r="L8" i="21"/>
  <c r="J76" i="42"/>
  <c r="L76" i="42" s="1"/>
  <c r="J68" i="42"/>
  <c r="L68" i="42" s="1"/>
  <c r="J44" i="42"/>
  <c r="L44" i="42" s="1"/>
  <c r="L79" i="21"/>
  <c r="L71" i="21"/>
  <c r="L63" i="21"/>
  <c r="L55" i="21"/>
  <c r="L47" i="21"/>
  <c r="L39" i="21"/>
  <c r="L31" i="21"/>
  <c r="L23" i="21"/>
  <c r="L15" i="21"/>
  <c r="L6" i="21"/>
  <c r="J82" i="42"/>
  <c r="L82" i="42" s="1"/>
  <c r="L78" i="21"/>
  <c r="L70" i="21"/>
  <c r="L62" i="21"/>
  <c r="L54" i="21"/>
  <c r="L46" i="21"/>
  <c r="L38" i="21"/>
  <c r="L30" i="21"/>
  <c r="L22" i="21"/>
  <c r="L14" i="21"/>
  <c r="L5" i="21"/>
  <c r="M24" i="1"/>
  <c r="S5" i="41"/>
  <c r="V5" i="41" s="1"/>
  <c r="Q24" i="1"/>
  <c r="M42" i="40"/>
  <c r="M17" i="40"/>
  <c r="O17" i="40" s="1"/>
  <c r="P17" i="40" s="1"/>
  <c r="Q17" i="40" s="1"/>
  <c r="M77" i="40"/>
  <c r="N10" i="40"/>
  <c r="N34" i="40"/>
  <c r="M81" i="40"/>
  <c r="N82" i="40"/>
  <c r="M53" i="40"/>
  <c r="M39" i="40"/>
  <c r="N68" i="40"/>
  <c r="N69" i="40"/>
  <c r="M73" i="40"/>
  <c r="N6" i="40"/>
  <c r="M18" i="40"/>
  <c r="O18" i="40" s="1"/>
  <c r="P18" i="40" s="1"/>
  <c r="Q18" i="40" s="1"/>
  <c r="M26" i="40"/>
  <c r="M61" i="40"/>
  <c r="M45" i="40"/>
  <c r="O45" i="40" s="1"/>
  <c r="P45" i="40" s="1"/>
  <c r="Q45" i="40" s="1"/>
  <c r="M41" i="40"/>
  <c r="N36" i="40"/>
  <c r="M78" i="40"/>
  <c r="N38" i="40"/>
  <c r="N14" i="40"/>
  <c r="N76" i="40"/>
  <c r="N80" i="40"/>
  <c r="M40" i="40"/>
  <c r="M37" i="40"/>
  <c r="N37" i="40"/>
  <c r="N53" i="40"/>
  <c r="N18" i="40"/>
  <c r="M38" i="40"/>
  <c r="M36" i="40"/>
  <c r="F36" i="2"/>
  <c r="G36" i="2" s="1"/>
  <c r="E36" i="2"/>
  <c r="D36" i="2"/>
  <c r="M82" i="40" l="1"/>
  <c r="N42" i="40"/>
  <c r="O42" i="40" s="1"/>
  <c r="P42" i="40" s="1"/>
  <c r="Q42" i="40" s="1"/>
  <c r="M69" i="40"/>
  <c r="O69" i="40" s="1"/>
  <c r="P69" i="40" s="1"/>
  <c r="Q69" i="40" s="1"/>
  <c r="O36" i="40"/>
  <c r="P36" i="40" s="1"/>
  <c r="Q36" i="40" s="1"/>
  <c r="N77" i="40"/>
  <c r="N78" i="40"/>
  <c r="N45" i="40"/>
  <c r="N26" i="40"/>
  <c r="N61" i="40"/>
  <c r="M14" i="40"/>
  <c r="O14" i="40" s="1"/>
  <c r="P14" i="40" s="1"/>
  <c r="Q14" i="40" s="1"/>
  <c r="N17" i="40"/>
  <c r="O38" i="40"/>
  <c r="P38" i="40" s="1"/>
  <c r="Q38" i="40" s="1"/>
  <c r="M68" i="40"/>
  <c r="O68" i="40" s="1"/>
  <c r="P68" i="40" s="1"/>
  <c r="Q68" i="40" s="1"/>
  <c r="M34" i="40"/>
  <c r="O34" i="40" s="1"/>
  <c r="P34" i="40" s="1"/>
  <c r="Q34" i="40" s="1"/>
  <c r="M10" i="40"/>
  <c r="O10" i="40" s="1"/>
  <c r="P10" i="40" s="1"/>
  <c r="Q10" i="40" s="1"/>
  <c r="N39" i="40"/>
  <c r="O39" i="40" s="1"/>
  <c r="P39" i="40" s="1"/>
  <c r="Q39" i="40" s="1"/>
  <c r="N81" i="40"/>
  <c r="O81" i="40" s="1"/>
  <c r="P81" i="40" s="1"/>
  <c r="Q81" i="40" s="1"/>
  <c r="N73" i="40"/>
  <c r="M76" i="40"/>
  <c r="O76" i="40" s="1"/>
  <c r="P76" i="40" s="1"/>
  <c r="Q76" i="40" s="1"/>
  <c r="M30" i="40"/>
  <c r="O30" i="40" s="1"/>
  <c r="P30" i="40" s="1"/>
  <c r="Q30" i="40" s="1"/>
  <c r="N30" i="40"/>
  <c r="M25" i="40"/>
  <c r="O25" i="40" s="1"/>
  <c r="P25" i="40" s="1"/>
  <c r="Q25" i="40" s="1"/>
  <c r="N25" i="40"/>
  <c r="N22" i="40"/>
  <c r="M22" i="40"/>
  <c r="O22" i="40" s="1"/>
  <c r="P22" i="40" s="1"/>
  <c r="Q22" i="40" s="1"/>
  <c r="M79" i="40"/>
  <c r="N79" i="40"/>
  <c r="M6" i="40"/>
  <c r="O6" i="40" s="1"/>
  <c r="P6" i="40" s="1"/>
  <c r="Q6" i="40" s="1"/>
  <c r="N43" i="40"/>
  <c r="M43" i="40"/>
  <c r="N40" i="40"/>
  <c r="O40" i="40" s="1"/>
  <c r="P40" i="40" s="1"/>
  <c r="Q40" i="40" s="1"/>
  <c r="N41" i="40"/>
  <c r="O41" i="40" s="1"/>
  <c r="P41" i="40" s="1"/>
  <c r="Q41" i="40" s="1"/>
  <c r="M80" i="40"/>
  <c r="O80" i="40" s="1"/>
  <c r="P80" i="40" s="1"/>
  <c r="Q80" i="40" s="1"/>
  <c r="N83" i="40"/>
  <c r="M83" i="40"/>
  <c r="M8" i="40"/>
  <c r="N8" i="40"/>
  <c r="N28" i="40"/>
  <c r="M28" i="40"/>
  <c r="O28" i="40" s="1"/>
  <c r="P28" i="40" s="1"/>
  <c r="Q28" i="40" s="1"/>
  <c r="N23" i="40"/>
  <c r="M23" i="40"/>
  <c r="O23" i="40" s="1"/>
  <c r="P23" i="40" s="1"/>
  <c r="Q23" i="40" s="1"/>
  <c r="M72" i="40"/>
  <c r="N72" i="40"/>
  <c r="N59" i="40"/>
  <c r="M59" i="40"/>
  <c r="O59" i="40" s="1"/>
  <c r="P59" i="40" s="1"/>
  <c r="Q59" i="40" s="1"/>
  <c r="M44" i="40"/>
  <c r="N44" i="40"/>
  <c r="M65" i="40"/>
  <c r="N65" i="40"/>
  <c r="M56" i="40"/>
  <c r="N56" i="40"/>
  <c r="M64" i="40"/>
  <c r="N64" i="40"/>
  <c r="N54" i="40"/>
  <c r="M54" i="40"/>
  <c r="O54" i="40" s="1"/>
  <c r="P54" i="40" s="1"/>
  <c r="Q54" i="40" s="1"/>
  <c r="O73" i="40"/>
  <c r="P73" i="40" s="1"/>
  <c r="Q73" i="40" s="1"/>
  <c r="N67" i="40"/>
  <c r="M67" i="40"/>
  <c r="O67" i="40" s="1"/>
  <c r="P67" i="40" s="1"/>
  <c r="Q67" i="40" s="1"/>
  <c r="O78" i="40"/>
  <c r="P78" i="40" s="1"/>
  <c r="Q78" i="40" s="1"/>
  <c r="M57" i="40"/>
  <c r="N57" i="40"/>
  <c r="M48" i="40"/>
  <c r="N48" i="40"/>
  <c r="M35" i="40"/>
  <c r="N35" i="40"/>
  <c r="N19" i="40"/>
  <c r="M19" i="40"/>
  <c r="O19" i="40" s="1"/>
  <c r="P19" i="40" s="1"/>
  <c r="Q19" i="40" s="1"/>
  <c r="M9" i="40"/>
  <c r="N9" i="40"/>
  <c r="O53" i="40"/>
  <c r="P53" i="40" s="1"/>
  <c r="Q53" i="40" s="1"/>
  <c r="M33" i="40"/>
  <c r="N33" i="40"/>
  <c r="N66" i="40"/>
  <c r="M66" i="40"/>
  <c r="O66" i="40" s="1"/>
  <c r="P66" i="40" s="1"/>
  <c r="Q66" i="40" s="1"/>
  <c r="N16" i="40"/>
  <c r="M16" i="40"/>
  <c r="O16" i="40" s="1"/>
  <c r="P16" i="40" s="1"/>
  <c r="Q16" i="40" s="1"/>
  <c r="N20" i="40"/>
  <c r="M20" i="40"/>
  <c r="O20" i="40" s="1"/>
  <c r="P20" i="40" s="1"/>
  <c r="Q20" i="40" s="1"/>
  <c r="M29" i="40"/>
  <c r="N29" i="40"/>
  <c r="O37" i="40"/>
  <c r="P37" i="40" s="1"/>
  <c r="Q37" i="40" s="1"/>
  <c r="M47" i="40"/>
  <c r="O47" i="40" s="1"/>
  <c r="P47" i="40" s="1"/>
  <c r="Q47" i="40" s="1"/>
  <c r="N47" i="40"/>
  <c r="N51" i="40"/>
  <c r="M51" i="40"/>
  <c r="M63" i="40"/>
  <c r="N63" i="40"/>
  <c r="M49" i="40"/>
  <c r="N49" i="40"/>
  <c r="N58" i="40"/>
  <c r="M58" i="40"/>
  <c r="O82" i="40"/>
  <c r="P82" i="40" s="1"/>
  <c r="Q82" i="40" s="1"/>
  <c r="M12" i="40"/>
  <c r="N12" i="40"/>
  <c r="O26" i="40"/>
  <c r="P26" i="40" s="1"/>
  <c r="Q26" i="40" s="1"/>
  <c r="O61" i="40"/>
  <c r="P61" i="40" s="1"/>
  <c r="Q61" i="40" s="1"/>
  <c r="M75" i="40"/>
  <c r="N75" i="40"/>
  <c r="N24" i="40"/>
  <c r="M24" i="40"/>
  <c r="O24" i="40" s="1"/>
  <c r="P24" i="40" s="1"/>
  <c r="Q24" i="40" s="1"/>
  <c r="N46" i="40"/>
  <c r="M46" i="40"/>
  <c r="M27" i="40"/>
  <c r="N27" i="40"/>
  <c r="N71" i="40"/>
  <c r="M71" i="40"/>
  <c r="M13" i="40"/>
  <c r="N13" i="40"/>
  <c r="M11" i="40"/>
  <c r="N11" i="40"/>
  <c r="M21" i="40"/>
  <c r="N21" i="40"/>
  <c r="N52" i="40"/>
  <c r="M52" i="40"/>
  <c r="M5" i="40"/>
  <c r="N5" i="40"/>
  <c r="M15" i="40"/>
  <c r="N15" i="40"/>
  <c r="N32" i="40"/>
  <c r="M32" i="40"/>
  <c r="O32" i="40" s="1"/>
  <c r="P32" i="40" s="1"/>
  <c r="Q32" i="40" s="1"/>
  <c r="M7" i="40"/>
  <c r="N7" i="40"/>
  <c r="N50" i="40"/>
  <c r="M50" i="40"/>
  <c r="O50" i="40" s="1"/>
  <c r="P50" i="40" s="1"/>
  <c r="Q50" i="40" s="1"/>
  <c r="N70" i="40"/>
  <c r="M70" i="40"/>
  <c r="N74" i="40"/>
  <c r="M74" i="40"/>
  <c r="O74" i="40" s="1"/>
  <c r="P74" i="40" s="1"/>
  <c r="Q74" i="40" s="1"/>
  <c r="N60" i="40"/>
  <c r="M60" i="40"/>
  <c r="O77" i="40"/>
  <c r="P77" i="40" s="1"/>
  <c r="Q77" i="40" s="1"/>
  <c r="N31" i="40"/>
  <c r="M31" i="40"/>
  <c r="M55" i="40"/>
  <c r="N55" i="40"/>
  <c r="N62" i="40"/>
  <c r="M62" i="40"/>
  <c r="L36" i="2"/>
  <c r="L72" i="2" s="1"/>
  <c r="F10" i="1"/>
  <c r="D19" i="1"/>
  <c r="D18" i="1"/>
  <c r="I8" i="1"/>
  <c r="D3" i="35"/>
  <c r="D4" i="35"/>
  <c r="D5" i="35"/>
  <c r="D6" i="35"/>
  <c r="D7" i="35"/>
  <c r="D2" i="35"/>
  <c r="B1" i="33" l="1"/>
  <c r="B1" i="42"/>
  <c r="B1" i="40"/>
  <c r="B1" i="41"/>
  <c r="O83" i="40"/>
  <c r="P83" i="40" s="1"/>
  <c r="Q83" i="40" s="1"/>
  <c r="O79" i="40"/>
  <c r="P79" i="40" s="1"/>
  <c r="Q79" i="40" s="1"/>
  <c r="O62" i="40"/>
  <c r="P62" i="40" s="1"/>
  <c r="Q62" i="40" s="1"/>
  <c r="O52" i="40"/>
  <c r="P52" i="40" s="1"/>
  <c r="Q52" i="40" s="1"/>
  <c r="O71" i="40"/>
  <c r="P71" i="40" s="1"/>
  <c r="Q71" i="40" s="1"/>
  <c r="O43" i="40"/>
  <c r="P43" i="40" s="1"/>
  <c r="Q43" i="40" s="1"/>
  <c r="O31" i="40"/>
  <c r="P31" i="40" s="1"/>
  <c r="Q31" i="40" s="1"/>
  <c r="O70" i="40"/>
  <c r="P70" i="40" s="1"/>
  <c r="Q70" i="40" s="1"/>
  <c r="O46" i="40"/>
  <c r="P46" i="40" s="1"/>
  <c r="Q46" i="40" s="1"/>
  <c r="O55" i="40"/>
  <c r="P55" i="40" s="1"/>
  <c r="Q55" i="40" s="1"/>
  <c r="O21" i="40"/>
  <c r="P21" i="40" s="1"/>
  <c r="Q21" i="40" s="1"/>
  <c r="O56" i="40"/>
  <c r="P56" i="40" s="1"/>
  <c r="Q56" i="40" s="1"/>
  <c r="O15" i="40"/>
  <c r="P15" i="40" s="1"/>
  <c r="Q15" i="40" s="1"/>
  <c r="O29" i="40"/>
  <c r="P29" i="40" s="1"/>
  <c r="Q29" i="40" s="1"/>
  <c r="O33" i="40"/>
  <c r="P33" i="40" s="1"/>
  <c r="Q33" i="40" s="1"/>
  <c r="O35" i="40"/>
  <c r="P35" i="40" s="1"/>
  <c r="Q35" i="40" s="1"/>
  <c r="O65" i="40"/>
  <c r="P65" i="40" s="1"/>
  <c r="Q65" i="40" s="1"/>
  <c r="M4" i="40"/>
  <c r="O4" i="40" s="1"/>
  <c r="P4" i="40" s="1"/>
  <c r="Q4" i="40" s="1"/>
  <c r="N4" i="40"/>
  <c r="O63" i="40"/>
  <c r="P63" i="40" s="1"/>
  <c r="Q63" i="40" s="1"/>
  <c r="O27" i="40"/>
  <c r="P27" i="40" s="1"/>
  <c r="Q27" i="40" s="1"/>
  <c r="O72" i="40"/>
  <c r="P72" i="40" s="1"/>
  <c r="Q72" i="40" s="1"/>
  <c r="O49" i="40"/>
  <c r="P49" i="40" s="1"/>
  <c r="Q49" i="40" s="1"/>
  <c r="O11" i="40"/>
  <c r="P11" i="40" s="1"/>
  <c r="Q11" i="40" s="1"/>
  <c r="O60" i="40"/>
  <c r="P60" i="40" s="1"/>
  <c r="Q60" i="40" s="1"/>
  <c r="O5" i="40"/>
  <c r="P5" i="40" s="1"/>
  <c r="Q5" i="40" s="1"/>
  <c r="O13" i="40"/>
  <c r="P13" i="40" s="1"/>
  <c r="Q13" i="40" s="1"/>
  <c r="O12" i="40"/>
  <c r="P12" i="40" s="1"/>
  <c r="Q12" i="40" s="1"/>
  <c r="O51" i="40"/>
  <c r="P51" i="40" s="1"/>
  <c r="Q51" i="40" s="1"/>
  <c r="O48" i="40"/>
  <c r="P48" i="40" s="1"/>
  <c r="Q48" i="40" s="1"/>
  <c r="O44" i="40"/>
  <c r="P44" i="40" s="1"/>
  <c r="Q44" i="40" s="1"/>
  <c r="O7" i="40"/>
  <c r="P7" i="40" s="1"/>
  <c r="Q7" i="40" s="1"/>
  <c r="O75" i="40"/>
  <c r="P75" i="40" s="1"/>
  <c r="Q75" i="40" s="1"/>
  <c r="O58" i="40"/>
  <c r="P58" i="40" s="1"/>
  <c r="Q58" i="40" s="1"/>
  <c r="O9" i="40"/>
  <c r="P9" i="40" s="1"/>
  <c r="Q9" i="40" s="1"/>
  <c r="O57" i="40"/>
  <c r="P57" i="40" s="1"/>
  <c r="Q57" i="40" s="1"/>
  <c r="O64" i="40"/>
  <c r="P64" i="40" s="1"/>
  <c r="Q64" i="40" s="1"/>
  <c r="O8" i="40"/>
  <c r="P8" i="40" s="1"/>
  <c r="Q8" i="40" s="1"/>
  <c r="G3" i="15"/>
  <c r="G4" i="15"/>
  <c r="G5" i="15"/>
  <c r="G6" i="15"/>
  <c r="G7" i="15"/>
  <c r="G8" i="15"/>
  <c r="G9" i="15"/>
  <c r="G10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23" i="15"/>
  <c r="G24" i="15"/>
  <c r="G25" i="15"/>
  <c r="G26" i="15"/>
  <c r="G27" i="15"/>
  <c r="G28" i="15"/>
  <c r="G29" i="15"/>
  <c r="G30" i="15"/>
  <c r="G31" i="15"/>
  <c r="G32" i="15"/>
  <c r="G33" i="15"/>
  <c r="G34" i="15"/>
  <c r="G35" i="15"/>
  <c r="G36" i="15"/>
  <c r="G37" i="15"/>
  <c r="G38" i="15"/>
  <c r="G39" i="15"/>
  <c r="G40" i="15"/>
  <c r="G41" i="15"/>
  <c r="G42" i="15"/>
  <c r="G43" i="15"/>
  <c r="G44" i="15"/>
  <c r="G45" i="15"/>
  <c r="G46" i="15"/>
  <c r="G47" i="15"/>
  <c r="G48" i="15"/>
  <c r="G49" i="15"/>
  <c r="G50" i="15"/>
  <c r="G51" i="15"/>
  <c r="G52" i="15"/>
  <c r="G53" i="15"/>
  <c r="G54" i="15"/>
  <c r="G55" i="15"/>
  <c r="G56" i="15"/>
  <c r="G57" i="15"/>
  <c r="G58" i="15"/>
  <c r="G59" i="15"/>
  <c r="G60" i="15"/>
  <c r="G61" i="15"/>
  <c r="G62" i="15"/>
  <c r="G63" i="15"/>
  <c r="G64" i="15"/>
  <c r="G65" i="15"/>
  <c r="G66" i="15"/>
  <c r="G67" i="15"/>
  <c r="G68" i="15"/>
  <c r="G69" i="15"/>
  <c r="G70" i="15"/>
  <c r="G71" i="15"/>
  <c r="G72" i="15"/>
  <c r="G73" i="15"/>
  <c r="G74" i="15"/>
  <c r="G75" i="15"/>
  <c r="G76" i="15"/>
  <c r="G77" i="15"/>
  <c r="G78" i="15"/>
  <c r="G79" i="15"/>
  <c r="G80" i="15"/>
  <c r="G81" i="15"/>
  <c r="G82" i="15"/>
  <c r="G83" i="15"/>
  <c r="G84" i="15"/>
  <c r="G85" i="15"/>
  <c r="G86" i="15"/>
  <c r="G87" i="15"/>
  <c r="G88" i="15"/>
  <c r="G89" i="15"/>
  <c r="G90" i="15"/>
  <c r="G91" i="15"/>
  <c r="G92" i="15"/>
  <c r="G93" i="15"/>
  <c r="G94" i="15"/>
  <c r="G95" i="15"/>
  <c r="G96" i="15"/>
  <c r="G97" i="15"/>
  <c r="G98" i="15"/>
  <c r="G99" i="15"/>
  <c r="G100" i="15"/>
  <c r="G101" i="15"/>
  <c r="G102" i="15"/>
  <c r="G103" i="15"/>
  <c r="G104" i="15"/>
  <c r="G105" i="15"/>
  <c r="G106" i="15"/>
  <c r="G107" i="15"/>
  <c r="G108" i="15"/>
  <c r="G109" i="15"/>
  <c r="G110" i="15"/>
  <c r="G111" i="15"/>
  <c r="G112" i="15"/>
  <c r="G113" i="15"/>
  <c r="G114" i="15"/>
  <c r="G115" i="15"/>
  <c r="G116" i="15"/>
  <c r="G117" i="15"/>
  <c r="G118" i="15"/>
  <c r="G119" i="15"/>
  <c r="G120" i="15"/>
  <c r="G121" i="15"/>
  <c r="G122" i="15"/>
  <c r="G123" i="15"/>
  <c r="G124" i="15"/>
  <c r="G125" i="15"/>
  <c r="G126" i="15"/>
  <c r="G127" i="15"/>
  <c r="G128" i="15"/>
  <c r="G129" i="15"/>
  <c r="G130" i="15"/>
  <c r="G131" i="15"/>
  <c r="G132" i="15"/>
  <c r="G133" i="15"/>
  <c r="G134" i="15"/>
  <c r="G135" i="15"/>
  <c r="G136" i="15"/>
  <c r="G137" i="15"/>
  <c r="G138" i="15"/>
  <c r="G139" i="15"/>
  <c r="G140" i="15"/>
  <c r="G141" i="15"/>
  <c r="G142" i="15"/>
  <c r="G143" i="15"/>
  <c r="G144" i="15"/>
  <c r="G145" i="15"/>
  <c r="G146" i="15"/>
  <c r="G147" i="15"/>
  <c r="G148" i="15"/>
  <c r="G149" i="15"/>
  <c r="G150" i="15"/>
  <c r="G151" i="15"/>
  <c r="G152" i="15"/>
  <c r="G153" i="15"/>
  <c r="G154" i="15"/>
  <c r="G155" i="15"/>
  <c r="G156" i="15"/>
  <c r="G157" i="15"/>
  <c r="G158" i="15"/>
  <c r="G159" i="15"/>
  <c r="G160" i="15"/>
  <c r="G161" i="15"/>
  <c r="G162" i="15"/>
  <c r="G163" i="15"/>
  <c r="G164" i="15"/>
  <c r="G165" i="15"/>
  <c r="G166" i="15"/>
  <c r="G167" i="15"/>
  <c r="G168" i="15"/>
  <c r="G169" i="15"/>
  <c r="G170" i="15"/>
  <c r="G171" i="15"/>
  <c r="G172" i="15"/>
  <c r="G173" i="15"/>
  <c r="G174" i="15"/>
  <c r="G175" i="15"/>
  <c r="G176" i="15"/>
  <c r="G177" i="15"/>
  <c r="G178" i="15"/>
  <c r="G179" i="15"/>
  <c r="G180" i="15"/>
  <c r="G181" i="15"/>
  <c r="G182" i="15"/>
  <c r="G183" i="15"/>
  <c r="G184" i="15"/>
  <c r="G185" i="15"/>
  <c r="G186" i="15"/>
  <c r="G187" i="15"/>
  <c r="G188" i="15"/>
  <c r="G189" i="15"/>
  <c r="G190" i="15"/>
  <c r="G191" i="15"/>
  <c r="G192" i="15"/>
  <c r="G193" i="15"/>
  <c r="G194" i="15"/>
  <c r="G195" i="15"/>
  <c r="G196" i="15"/>
  <c r="G197" i="15"/>
  <c r="G198" i="15"/>
  <c r="G199" i="15"/>
  <c r="G200" i="15"/>
  <c r="G201" i="15"/>
  <c r="G202" i="15"/>
  <c r="G203" i="15"/>
  <c r="G204" i="15"/>
  <c r="G205" i="15"/>
  <c r="G206" i="15"/>
  <c r="G207" i="15"/>
  <c r="G208" i="15"/>
  <c r="G209" i="15"/>
  <c r="G210" i="15"/>
  <c r="G211" i="15"/>
  <c r="G212" i="15"/>
  <c r="G213" i="15"/>
  <c r="G214" i="15"/>
  <c r="G215" i="15"/>
  <c r="G216" i="15"/>
  <c r="G217" i="15"/>
  <c r="G218" i="15"/>
  <c r="G219" i="15"/>
  <c r="G220" i="15"/>
  <c r="G221" i="15"/>
  <c r="G222" i="15"/>
  <c r="G223" i="15"/>
  <c r="G224" i="15"/>
  <c r="G225" i="15"/>
  <c r="G226" i="15"/>
  <c r="G227" i="15"/>
  <c r="G228" i="15"/>
  <c r="G229" i="15"/>
  <c r="G230" i="15"/>
  <c r="G231" i="15"/>
  <c r="G232" i="15"/>
  <c r="G233" i="15"/>
  <c r="G234" i="15"/>
  <c r="G235" i="15"/>
  <c r="G236" i="15"/>
  <c r="G237" i="15"/>
  <c r="G238" i="15"/>
  <c r="G239" i="15"/>
  <c r="G240" i="15"/>
  <c r="G241" i="15"/>
  <c r="G242" i="15"/>
  <c r="G243" i="15"/>
  <c r="G244" i="15"/>
  <c r="G245" i="15"/>
  <c r="G246" i="15"/>
  <c r="G247" i="15"/>
  <c r="G248" i="15"/>
  <c r="G249" i="15"/>
  <c r="G250" i="15"/>
  <c r="G251" i="15"/>
  <c r="G252" i="15"/>
  <c r="G253" i="15"/>
  <c r="G254" i="15"/>
  <c r="G255" i="15"/>
  <c r="G256" i="15"/>
  <c r="G257" i="15"/>
  <c r="G258" i="15"/>
  <c r="G259" i="15"/>
  <c r="G260" i="15"/>
  <c r="G261" i="15"/>
  <c r="G262" i="15"/>
  <c r="G263" i="15"/>
  <c r="G264" i="15"/>
  <c r="G265" i="15"/>
  <c r="G266" i="15"/>
  <c r="G267" i="15"/>
  <c r="G268" i="15"/>
  <c r="G269" i="15"/>
  <c r="G270" i="15"/>
  <c r="G271" i="15"/>
  <c r="G272" i="15"/>
  <c r="G273" i="15"/>
  <c r="G274" i="15"/>
  <c r="G275" i="15"/>
  <c r="G276" i="15"/>
  <c r="G277" i="15"/>
  <c r="G278" i="15"/>
  <c r="G279" i="15"/>
  <c r="G280" i="15"/>
  <c r="G281" i="15"/>
  <c r="G282" i="15"/>
  <c r="G283" i="15"/>
  <c r="G284" i="15"/>
  <c r="G285" i="15"/>
  <c r="G286" i="15"/>
  <c r="G287" i="15"/>
  <c r="G288" i="15"/>
  <c r="G289" i="15"/>
  <c r="G290" i="15"/>
  <c r="G291" i="15"/>
  <c r="G292" i="15"/>
  <c r="G293" i="15"/>
  <c r="G294" i="15"/>
  <c r="G295" i="15"/>
  <c r="G296" i="15"/>
  <c r="G297" i="15"/>
  <c r="G298" i="15"/>
  <c r="G299" i="15"/>
  <c r="G300" i="15"/>
  <c r="G301" i="15"/>
  <c r="G302" i="15"/>
  <c r="G303" i="15"/>
  <c r="G304" i="15"/>
  <c r="G305" i="15"/>
  <c r="G306" i="15"/>
  <c r="G307" i="15"/>
  <c r="G308" i="15"/>
  <c r="G309" i="15"/>
  <c r="G310" i="15"/>
  <c r="G311" i="15"/>
  <c r="G312" i="15"/>
  <c r="G313" i="15"/>
  <c r="G314" i="15"/>
  <c r="G315" i="15"/>
  <c r="G316" i="15"/>
  <c r="G317" i="15"/>
  <c r="G318" i="15"/>
  <c r="G319" i="15"/>
  <c r="G320" i="15"/>
  <c r="G321" i="15"/>
  <c r="G322" i="15"/>
  <c r="G323" i="15"/>
  <c r="G324" i="15"/>
  <c r="G325" i="15"/>
  <c r="G326" i="15"/>
  <c r="G327" i="15"/>
  <c r="G328" i="15"/>
  <c r="G329" i="15"/>
  <c r="G330" i="15"/>
  <c r="G331" i="15"/>
  <c r="G332" i="15"/>
  <c r="G333" i="15"/>
  <c r="G334" i="15"/>
  <c r="G335" i="15"/>
  <c r="G336" i="15"/>
  <c r="G337" i="15"/>
  <c r="G338" i="15"/>
  <c r="G339" i="15"/>
  <c r="G340" i="15"/>
  <c r="G341" i="15"/>
  <c r="G342" i="15"/>
  <c r="G343" i="15"/>
  <c r="G344" i="15"/>
  <c r="G345" i="15"/>
  <c r="G346" i="15"/>
  <c r="G347" i="15"/>
  <c r="G348" i="15"/>
  <c r="G349" i="15"/>
  <c r="G350" i="15"/>
  <c r="G351" i="15"/>
  <c r="G352" i="15"/>
  <c r="G353" i="15"/>
  <c r="G354" i="15"/>
  <c r="G355" i="15"/>
  <c r="G356" i="15"/>
  <c r="G357" i="15"/>
  <c r="G358" i="15"/>
  <c r="G359" i="15"/>
  <c r="G360" i="15"/>
  <c r="G361" i="15"/>
  <c r="G362" i="15"/>
  <c r="G363" i="15"/>
  <c r="G364" i="15"/>
  <c r="G365" i="15"/>
  <c r="G366" i="15"/>
  <c r="G367" i="15"/>
  <c r="G368" i="15"/>
  <c r="G369" i="15"/>
  <c r="G370" i="15"/>
  <c r="G371" i="15"/>
  <c r="G372" i="15"/>
  <c r="G373" i="15"/>
  <c r="G374" i="15"/>
  <c r="G375" i="15"/>
  <c r="G376" i="15"/>
  <c r="G377" i="15"/>
  <c r="G378" i="15"/>
  <c r="G379" i="15"/>
  <c r="G380" i="15"/>
  <c r="G381" i="15"/>
  <c r="G382" i="15"/>
  <c r="G383" i="15"/>
  <c r="G384" i="15"/>
  <c r="G385" i="15"/>
  <c r="G386" i="15"/>
  <c r="G387" i="15"/>
  <c r="L35" i="2" l="1"/>
  <c r="L71" i="2" s="1"/>
  <c r="L34" i="2"/>
  <c r="L70" i="2" s="1"/>
  <c r="Q6" i="2" l="1"/>
  <c r="N7" i="2" l="1"/>
  <c r="E7" i="2"/>
  <c r="C41" i="2" l="1"/>
  <c r="J5" i="33" l="1"/>
  <c r="C85" i="33"/>
  <c r="C84" i="33"/>
  <c r="C83" i="33"/>
  <c r="C82" i="33"/>
  <c r="C81" i="33"/>
  <c r="C80" i="33"/>
  <c r="C79" i="33"/>
  <c r="C78" i="33"/>
  <c r="C77" i="33"/>
  <c r="C76" i="33"/>
  <c r="C75" i="33"/>
  <c r="C74" i="33"/>
  <c r="C73" i="33"/>
  <c r="C72" i="33"/>
  <c r="C71" i="33"/>
  <c r="C70" i="33"/>
  <c r="C69" i="33"/>
  <c r="C68" i="33"/>
  <c r="C67" i="33"/>
  <c r="C66" i="33"/>
  <c r="C65" i="33"/>
  <c r="C64" i="33"/>
  <c r="C63" i="33"/>
  <c r="C62" i="33"/>
  <c r="C61" i="33"/>
  <c r="C60" i="33"/>
  <c r="C59" i="33"/>
  <c r="C58" i="33"/>
  <c r="C57" i="33"/>
  <c r="C56" i="33"/>
  <c r="C55" i="33"/>
  <c r="C54" i="33"/>
  <c r="C53" i="33"/>
  <c r="C52" i="33"/>
  <c r="C51" i="33"/>
  <c r="C50" i="33"/>
  <c r="C49" i="33"/>
  <c r="C48" i="33"/>
  <c r="C47" i="33"/>
  <c r="C46" i="33"/>
  <c r="C45" i="33"/>
  <c r="C44" i="33"/>
  <c r="C43" i="33"/>
  <c r="C42" i="33"/>
  <c r="C41" i="33"/>
  <c r="C40" i="33"/>
  <c r="C39" i="33"/>
  <c r="C38" i="33"/>
  <c r="C37" i="33"/>
  <c r="C36" i="33"/>
  <c r="C35" i="33"/>
  <c r="C34" i="33"/>
  <c r="C33" i="33"/>
  <c r="C32" i="33"/>
  <c r="C31" i="33"/>
  <c r="C30" i="33"/>
  <c r="C29" i="33"/>
  <c r="C28" i="33"/>
  <c r="C27" i="33"/>
  <c r="C26" i="33"/>
  <c r="C25" i="33"/>
  <c r="C24" i="33"/>
  <c r="C23" i="33"/>
  <c r="C22" i="33"/>
  <c r="C21" i="33"/>
  <c r="C20" i="33"/>
  <c r="C19" i="33"/>
  <c r="C18" i="33"/>
  <c r="C17" i="33"/>
  <c r="C16" i="33"/>
  <c r="C15" i="33"/>
  <c r="C14" i="33"/>
  <c r="C13" i="33"/>
  <c r="C12" i="33"/>
  <c r="C11" i="33"/>
  <c r="C10" i="33"/>
  <c r="C9" i="33"/>
  <c r="C8" i="33"/>
  <c r="C7" i="33"/>
  <c r="C6" i="33"/>
  <c r="U5" i="6"/>
  <c r="R5" i="6"/>
  <c r="Q5" i="6"/>
  <c r="P5" i="6"/>
  <c r="O5" i="6"/>
  <c r="N5" i="6"/>
  <c r="L5" i="6"/>
  <c r="K5" i="6"/>
  <c r="J5" i="6"/>
  <c r="I5" i="6"/>
  <c r="H5" i="6"/>
  <c r="R3" i="6"/>
  <c r="Q3" i="6"/>
  <c r="P3" i="6"/>
  <c r="O3" i="6"/>
  <c r="N3" i="6"/>
  <c r="L3" i="6"/>
  <c r="K3" i="6"/>
  <c r="J3" i="6"/>
  <c r="T5" i="6" l="1"/>
  <c r="S5" i="6"/>
  <c r="H77" i="40"/>
  <c r="H39" i="40"/>
  <c r="H60" i="40"/>
  <c r="H38" i="40"/>
  <c r="H5" i="40"/>
  <c r="H80" i="40"/>
  <c r="H74" i="40"/>
  <c r="H66" i="40"/>
  <c r="H58" i="40"/>
  <c r="H50" i="40"/>
  <c r="H43" i="40"/>
  <c r="H36" i="40"/>
  <c r="H28" i="40"/>
  <c r="H20" i="40"/>
  <c r="H12" i="40"/>
  <c r="H78" i="40"/>
  <c r="H62" i="40"/>
  <c r="H46" i="40"/>
  <c r="H40" i="40"/>
  <c r="H16" i="40"/>
  <c r="H69" i="40"/>
  <c r="H53" i="40"/>
  <c r="H23" i="40"/>
  <c r="H15" i="40"/>
  <c r="H76" i="40"/>
  <c r="H52" i="40"/>
  <c r="H30" i="40"/>
  <c r="H14" i="40"/>
  <c r="H67" i="40"/>
  <c r="H51" i="40"/>
  <c r="H37" i="40"/>
  <c r="H13" i="40"/>
  <c r="H73" i="40"/>
  <c r="H65" i="40"/>
  <c r="H57" i="40"/>
  <c r="H49" i="40"/>
  <c r="H35" i="40"/>
  <c r="H27" i="40"/>
  <c r="H19" i="40"/>
  <c r="H11" i="40"/>
  <c r="H82" i="40"/>
  <c r="H70" i="40"/>
  <c r="H54" i="40"/>
  <c r="H32" i="40"/>
  <c r="H8" i="40"/>
  <c r="H61" i="40"/>
  <c r="H45" i="40"/>
  <c r="H31" i="40"/>
  <c r="H7" i="40"/>
  <c r="H81" i="40"/>
  <c r="H68" i="40"/>
  <c r="H22" i="40"/>
  <c r="H6" i="40"/>
  <c r="H75" i="40"/>
  <c r="H59" i="40"/>
  <c r="H29" i="40"/>
  <c r="H21" i="40"/>
  <c r="H4" i="40"/>
  <c r="H83" i="40"/>
  <c r="H79" i="40"/>
  <c r="H72" i="40"/>
  <c r="H64" i="40"/>
  <c r="H56" i="40"/>
  <c r="H48" i="40"/>
  <c r="H42" i="40"/>
  <c r="H34" i="40"/>
  <c r="H26" i="40"/>
  <c r="H18" i="40"/>
  <c r="H10" i="40"/>
  <c r="H24" i="40"/>
  <c r="H71" i="40"/>
  <c r="H63" i="40"/>
  <c r="H55" i="40"/>
  <c r="H47" i="40"/>
  <c r="H41" i="40"/>
  <c r="H33" i="40"/>
  <c r="H25" i="40"/>
  <c r="H17" i="40"/>
  <c r="H9" i="40"/>
  <c r="Q18" i="1"/>
  <c r="B1" i="6"/>
  <c r="H1" i="4"/>
  <c r="AB1" i="4" s="1"/>
  <c r="Q42" i="2"/>
  <c r="N43" i="2"/>
  <c r="E43" i="2"/>
  <c r="V5" i="6" l="1"/>
  <c r="J64" i="40"/>
  <c r="L64" i="40" s="1"/>
  <c r="I63" i="21"/>
  <c r="J45" i="40"/>
  <c r="L45" i="40" s="1"/>
  <c r="I44" i="21"/>
  <c r="J37" i="40"/>
  <c r="I36" i="21"/>
  <c r="I11" i="21"/>
  <c r="I24" i="21"/>
  <c r="J72" i="40"/>
  <c r="L72" i="40" s="1"/>
  <c r="I71" i="21"/>
  <c r="I5" i="21"/>
  <c r="I26" i="21"/>
  <c r="J53" i="40"/>
  <c r="L53" i="40" s="1"/>
  <c r="I52" i="21"/>
  <c r="J80" i="40"/>
  <c r="L80" i="40" s="1"/>
  <c r="I79" i="21"/>
  <c r="I17" i="21"/>
  <c r="I21" i="21"/>
  <c r="J35" i="40"/>
  <c r="L35" i="40" s="1"/>
  <c r="I34" i="21"/>
  <c r="J69" i="40"/>
  <c r="L69" i="40" s="1"/>
  <c r="I68" i="21"/>
  <c r="I4" i="21"/>
  <c r="J41" i="40"/>
  <c r="I40" i="21"/>
  <c r="J83" i="40"/>
  <c r="L83" i="40" s="1"/>
  <c r="I82" i="21"/>
  <c r="J32" i="40"/>
  <c r="L32" i="40" s="1"/>
  <c r="I31" i="21"/>
  <c r="I13" i="21"/>
  <c r="J36" i="40"/>
  <c r="I35" i="21"/>
  <c r="J47" i="40"/>
  <c r="L47" i="40" s="1"/>
  <c r="I46" i="21"/>
  <c r="J34" i="40"/>
  <c r="L34" i="40" s="1"/>
  <c r="I33" i="21"/>
  <c r="J68" i="40"/>
  <c r="L68" i="40" s="1"/>
  <c r="I67" i="21"/>
  <c r="J57" i="40"/>
  <c r="L57" i="40" s="1"/>
  <c r="I56" i="21"/>
  <c r="J40" i="40"/>
  <c r="I39" i="21"/>
  <c r="J60" i="40"/>
  <c r="L60" i="40" s="1"/>
  <c r="I59" i="21"/>
  <c r="J42" i="40"/>
  <c r="I41" i="21"/>
  <c r="J81" i="40"/>
  <c r="L81" i="40" s="1"/>
  <c r="I80" i="21"/>
  <c r="J65" i="40"/>
  <c r="L65" i="40" s="1"/>
  <c r="I64" i="21"/>
  <c r="J46" i="40"/>
  <c r="L46" i="40" s="1"/>
  <c r="I45" i="21"/>
  <c r="J50" i="40"/>
  <c r="L50" i="40" s="1"/>
  <c r="I49" i="21"/>
  <c r="J63" i="40"/>
  <c r="L63" i="40" s="1"/>
  <c r="I62" i="21"/>
  <c r="J48" i="40"/>
  <c r="L48" i="40" s="1"/>
  <c r="I47" i="21"/>
  <c r="I28" i="21"/>
  <c r="I6" i="21"/>
  <c r="J82" i="40"/>
  <c r="L82" i="40" s="1"/>
  <c r="I81" i="21"/>
  <c r="J73" i="40"/>
  <c r="L73" i="40" s="1"/>
  <c r="I72" i="21"/>
  <c r="J76" i="40"/>
  <c r="L76" i="40" s="1"/>
  <c r="I75" i="21"/>
  <c r="J62" i="40"/>
  <c r="L62" i="40" s="1"/>
  <c r="I61" i="21"/>
  <c r="J58" i="40"/>
  <c r="L58" i="40" s="1"/>
  <c r="I57" i="21"/>
  <c r="J77" i="40"/>
  <c r="L77" i="40" s="1"/>
  <c r="I76" i="21"/>
  <c r="I16" i="21"/>
  <c r="I23" i="21"/>
  <c r="J75" i="40"/>
  <c r="L75" i="40" s="1"/>
  <c r="I74" i="21"/>
  <c r="I18" i="21"/>
  <c r="I22" i="21"/>
  <c r="J74" i="40"/>
  <c r="L74" i="40" s="1"/>
  <c r="I73" i="21"/>
  <c r="I9" i="21"/>
  <c r="J61" i="40"/>
  <c r="L61" i="40" s="1"/>
  <c r="I60" i="21"/>
  <c r="J51" i="40"/>
  <c r="L51" i="40" s="1"/>
  <c r="I50" i="21"/>
  <c r="I19" i="21"/>
  <c r="J33" i="40"/>
  <c r="L33" i="40" s="1"/>
  <c r="I32" i="21"/>
  <c r="J79" i="40"/>
  <c r="L79" i="40" s="1"/>
  <c r="I78" i="21"/>
  <c r="I7" i="21"/>
  <c r="J67" i="40"/>
  <c r="L67" i="40" s="1"/>
  <c r="I66" i="21"/>
  <c r="I27" i="21"/>
  <c r="I25" i="21"/>
  <c r="J44" i="40"/>
  <c r="L44" i="40" s="1"/>
  <c r="I43" i="21"/>
  <c r="J49" i="40"/>
  <c r="L49" i="40" s="1"/>
  <c r="I48" i="21"/>
  <c r="I15" i="21"/>
  <c r="J38" i="40"/>
  <c r="I37" i="21"/>
  <c r="I3" i="21"/>
  <c r="J54" i="40"/>
  <c r="L54" i="40" s="1"/>
  <c r="I53" i="21"/>
  <c r="J30" i="40"/>
  <c r="L30" i="40" s="1"/>
  <c r="I29" i="21"/>
  <c r="J43" i="40"/>
  <c r="I42" i="21"/>
  <c r="J55" i="40"/>
  <c r="L55" i="40" s="1"/>
  <c r="I54" i="21"/>
  <c r="I20" i="21"/>
  <c r="J70" i="40"/>
  <c r="L70" i="40" s="1"/>
  <c r="I69" i="21"/>
  <c r="J52" i="40"/>
  <c r="L52" i="40" s="1"/>
  <c r="I51" i="21"/>
  <c r="J39" i="40"/>
  <c r="I38" i="21"/>
  <c r="I8" i="21"/>
  <c r="J71" i="40"/>
  <c r="L71" i="40" s="1"/>
  <c r="I70" i="21"/>
  <c r="J56" i="40"/>
  <c r="L56" i="40" s="1"/>
  <c r="I55" i="21"/>
  <c r="J59" i="40"/>
  <c r="L59" i="40" s="1"/>
  <c r="I58" i="21"/>
  <c r="J31" i="40"/>
  <c r="L31" i="40" s="1"/>
  <c r="I30" i="21"/>
  <c r="I10" i="21"/>
  <c r="I12" i="21"/>
  <c r="I14" i="21"/>
  <c r="J78" i="40"/>
  <c r="L78" i="40" s="1"/>
  <c r="I77" i="21"/>
  <c r="J66" i="40"/>
  <c r="L66" i="40" s="1"/>
  <c r="I65" i="21"/>
  <c r="H4" i="21"/>
  <c r="T4" i="21"/>
  <c r="H5" i="21"/>
  <c r="T5" i="21"/>
  <c r="H6" i="21"/>
  <c r="T6" i="21"/>
  <c r="H7" i="21"/>
  <c r="T7" i="21"/>
  <c r="H8" i="21"/>
  <c r="T8" i="21"/>
  <c r="H9" i="21"/>
  <c r="T9" i="21"/>
  <c r="H10" i="21"/>
  <c r="T10" i="21"/>
  <c r="H11" i="21"/>
  <c r="T11" i="21"/>
  <c r="H12" i="21"/>
  <c r="T12" i="21"/>
  <c r="H13" i="21"/>
  <c r="T13" i="21"/>
  <c r="H14" i="21"/>
  <c r="T14" i="21"/>
  <c r="H15" i="21"/>
  <c r="T15" i="21"/>
  <c r="H16" i="21"/>
  <c r="T16" i="21"/>
  <c r="H17" i="21"/>
  <c r="T17" i="21"/>
  <c r="H18" i="21"/>
  <c r="T18" i="21"/>
  <c r="H19" i="21"/>
  <c r="T19" i="21"/>
  <c r="H20" i="21"/>
  <c r="T20" i="21"/>
  <c r="H21" i="21"/>
  <c r="T21" i="21"/>
  <c r="H22" i="21"/>
  <c r="T22" i="21"/>
  <c r="H23" i="21"/>
  <c r="T23" i="21"/>
  <c r="H24" i="21"/>
  <c r="T24" i="21"/>
  <c r="H25" i="21"/>
  <c r="T25" i="21"/>
  <c r="H26" i="21"/>
  <c r="T26" i="21"/>
  <c r="H27" i="21"/>
  <c r="T27" i="21"/>
  <c r="H28" i="21"/>
  <c r="T28" i="21"/>
  <c r="H29" i="21"/>
  <c r="T29" i="21"/>
  <c r="H30" i="21"/>
  <c r="T30" i="21"/>
  <c r="H31" i="21"/>
  <c r="T31" i="21"/>
  <c r="H32" i="21"/>
  <c r="T32" i="21"/>
  <c r="H33" i="21"/>
  <c r="T33" i="21"/>
  <c r="H34" i="21"/>
  <c r="T34" i="21"/>
  <c r="H35" i="21"/>
  <c r="T35" i="21"/>
  <c r="H36" i="21"/>
  <c r="T36" i="21"/>
  <c r="H37" i="21"/>
  <c r="T37" i="21"/>
  <c r="H38" i="21"/>
  <c r="T38" i="21"/>
  <c r="H39" i="21"/>
  <c r="T39" i="21"/>
  <c r="H40" i="21"/>
  <c r="T40" i="21"/>
  <c r="H41" i="21"/>
  <c r="T41" i="21"/>
  <c r="H42" i="21"/>
  <c r="T42" i="21"/>
  <c r="H43" i="21"/>
  <c r="T43" i="21"/>
  <c r="H44" i="21"/>
  <c r="T44" i="21"/>
  <c r="H45" i="21"/>
  <c r="T45" i="21"/>
  <c r="H46" i="21"/>
  <c r="T46" i="21"/>
  <c r="H47" i="21"/>
  <c r="T47" i="21"/>
  <c r="H48" i="21"/>
  <c r="T48" i="21"/>
  <c r="H49" i="21"/>
  <c r="T49" i="21"/>
  <c r="H50" i="21"/>
  <c r="T50" i="21"/>
  <c r="H51" i="21"/>
  <c r="T51" i="21"/>
  <c r="H52" i="21"/>
  <c r="T52" i="21"/>
  <c r="H53" i="21"/>
  <c r="T53" i="21"/>
  <c r="H54" i="21"/>
  <c r="T54" i="21"/>
  <c r="H55" i="21"/>
  <c r="T55" i="21"/>
  <c r="H56" i="21"/>
  <c r="T56" i="21"/>
  <c r="H57" i="21"/>
  <c r="T57" i="21"/>
  <c r="H58" i="21"/>
  <c r="T58" i="21"/>
  <c r="H59" i="21"/>
  <c r="T59" i="21"/>
  <c r="H60" i="21"/>
  <c r="T60" i="21"/>
  <c r="H61" i="21"/>
  <c r="T61" i="21"/>
  <c r="H62" i="21"/>
  <c r="T62" i="21"/>
  <c r="H63" i="21"/>
  <c r="T63" i="21"/>
  <c r="H64" i="21"/>
  <c r="T64" i="21"/>
  <c r="H65" i="21"/>
  <c r="T65" i="21"/>
  <c r="H66" i="21"/>
  <c r="T66" i="21"/>
  <c r="H67" i="21"/>
  <c r="T67" i="21"/>
  <c r="H68" i="21"/>
  <c r="T68" i="21"/>
  <c r="H69" i="21"/>
  <c r="T69" i="21"/>
  <c r="H70" i="21"/>
  <c r="T70" i="21"/>
  <c r="H71" i="21"/>
  <c r="T71" i="21"/>
  <c r="H72" i="21"/>
  <c r="T72" i="21"/>
  <c r="H73" i="21"/>
  <c r="T73" i="21"/>
  <c r="H74" i="21"/>
  <c r="T74" i="21"/>
  <c r="H75" i="21"/>
  <c r="T75" i="21"/>
  <c r="H76" i="21"/>
  <c r="T76" i="21"/>
  <c r="H77" i="21"/>
  <c r="T77" i="21"/>
  <c r="H78" i="21"/>
  <c r="T78" i="21"/>
  <c r="H79" i="21"/>
  <c r="T79" i="21"/>
  <c r="H80" i="21"/>
  <c r="T80" i="21"/>
  <c r="H81" i="21"/>
  <c r="T81" i="21"/>
  <c r="H82" i="21"/>
  <c r="T82" i="21"/>
  <c r="H3" i="21"/>
  <c r="T3" i="21"/>
  <c r="Y1" i="31"/>
  <c r="A1" i="31"/>
  <c r="K3" i="11" l="1"/>
  <c r="N43" i="8" l="1"/>
  <c r="N44" i="8"/>
  <c r="N80" i="8"/>
  <c r="N81" i="8"/>
  <c r="N82" i="8"/>
  <c r="N83" i="8"/>
  <c r="N84" i="8"/>
  <c r="M4" i="8"/>
  <c r="B5" i="30"/>
  <c r="I6" i="29"/>
  <c r="B5" i="29"/>
  <c r="N85" i="33" l="1"/>
  <c r="R82" i="21" s="1"/>
  <c r="N81" i="33"/>
  <c r="R78" i="21" s="1"/>
  <c r="N82" i="33"/>
  <c r="R79" i="21" s="1"/>
  <c r="N84" i="33"/>
  <c r="R81" i="21" s="1"/>
  <c r="N45" i="33"/>
  <c r="R42" i="21" s="1"/>
  <c r="N83" i="33"/>
  <c r="R80" i="21" s="1"/>
  <c r="N44" i="33"/>
  <c r="R41" i="21" s="1"/>
  <c r="O6" i="33" l="1"/>
  <c r="O7" i="33"/>
  <c r="O8" i="33"/>
  <c r="O9" i="33"/>
  <c r="O10" i="33"/>
  <c r="O11" i="33"/>
  <c r="O12" i="33"/>
  <c r="O13" i="33"/>
  <c r="O14" i="33"/>
  <c r="O15" i="33"/>
  <c r="O16" i="33"/>
  <c r="O17" i="33"/>
  <c r="O18" i="33"/>
  <c r="O19" i="33"/>
  <c r="O20" i="33"/>
  <c r="M5" i="8"/>
  <c r="N5" i="8" s="1"/>
  <c r="N6" i="33" s="1"/>
  <c r="R3" i="21" s="1"/>
  <c r="B1" i="8"/>
  <c r="S4" i="21" l="1"/>
  <c r="S10" i="21"/>
  <c r="S17" i="21"/>
  <c r="S9" i="21"/>
  <c r="S8" i="21"/>
  <c r="S7" i="21"/>
  <c r="S14" i="21"/>
  <c r="S6" i="21"/>
  <c r="S16" i="21"/>
  <c r="S15" i="21"/>
  <c r="S13" i="21"/>
  <c r="S5" i="21"/>
  <c r="S12" i="21"/>
  <c r="S11" i="21"/>
  <c r="S3" i="21"/>
  <c r="O85" i="33"/>
  <c r="O77" i="33"/>
  <c r="O65" i="33"/>
  <c r="O53" i="33"/>
  <c r="O41" i="33"/>
  <c r="O29" i="33"/>
  <c r="O25" i="33"/>
  <c r="O21" i="33"/>
  <c r="O84" i="33"/>
  <c r="O80" i="33"/>
  <c r="O76" i="33"/>
  <c r="O72" i="33"/>
  <c r="O68" i="33"/>
  <c r="O64" i="33"/>
  <c r="O60" i="33"/>
  <c r="O56" i="33"/>
  <c r="O52" i="33"/>
  <c r="O48" i="33"/>
  <c r="O44" i="33"/>
  <c r="O40" i="33"/>
  <c r="O36" i="33"/>
  <c r="O32" i="33"/>
  <c r="O28" i="33"/>
  <c r="O24" i="33"/>
  <c r="O73" i="33"/>
  <c r="O61" i="33"/>
  <c r="O49" i="33"/>
  <c r="O37" i="33"/>
  <c r="O83" i="33"/>
  <c r="O79" i="33"/>
  <c r="O75" i="33"/>
  <c r="O71" i="33"/>
  <c r="O67" i="33"/>
  <c r="O63" i="33"/>
  <c r="O59" i="33"/>
  <c r="O55" i="33"/>
  <c r="O51" i="33"/>
  <c r="O47" i="33"/>
  <c r="O43" i="33"/>
  <c r="O39" i="33"/>
  <c r="O35" i="33"/>
  <c r="O31" i="33"/>
  <c r="O27" i="33"/>
  <c r="O23" i="33"/>
  <c r="O81" i="33"/>
  <c r="O69" i="33"/>
  <c r="O57" i="33"/>
  <c r="O45" i="33"/>
  <c r="O33" i="33"/>
  <c r="O82" i="33"/>
  <c r="O78" i="33"/>
  <c r="O74" i="33"/>
  <c r="O70" i="33"/>
  <c r="O66" i="33"/>
  <c r="O62" i="33"/>
  <c r="O58" i="33"/>
  <c r="O54" i="33"/>
  <c r="O50" i="33"/>
  <c r="O46" i="33"/>
  <c r="O42" i="33"/>
  <c r="O38" i="33"/>
  <c r="O34" i="33"/>
  <c r="O30" i="33"/>
  <c r="O26" i="33"/>
  <c r="O22" i="33"/>
  <c r="M84" i="8"/>
  <c r="M83" i="8"/>
  <c r="M82" i="8"/>
  <c r="M81" i="8"/>
  <c r="M80" i="8"/>
  <c r="M79" i="8"/>
  <c r="N79" i="8" s="1"/>
  <c r="M78" i="8"/>
  <c r="N78" i="8" s="1"/>
  <c r="M77" i="8"/>
  <c r="N77" i="8" s="1"/>
  <c r="M76" i="8"/>
  <c r="N76" i="8" s="1"/>
  <c r="M75" i="8"/>
  <c r="N75" i="8" s="1"/>
  <c r="M74" i="8"/>
  <c r="N74" i="8" s="1"/>
  <c r="M73" i="8"/>
  <c r="N73" i="8" s="1"/>
  <c r="M72" i="8"/>
  <c r="N72" i="8" s="1"/>
  <c r="M71" i="8"/>
  <c r="N71" i="8" s="1"/>
  <c r="M70" i="8"/>
  <c r="N70" i="8" s="1"/>
  <c r="M69" i="8"/>
  <c r="N69" i="8" s="1"/>
  <c r="M68" i="8"/>
  <c r="N68" i="8" s="1"/>
  <c r="M67" i="8"/>
  <c r="N67" i="8" s="1"/>
  <c r="M66" i="8"/>
  <c r="N66" i="8" s="1"/>
  <c r="M65" i="8"/>
  <c r="N65" i="8" s="1"/>
  <c r="M64" i="8"/>
  <c r="N64" i="8" s="1"/>
  <c r="M63" i="8"/>
  <c r="N63" i="8" s="1"/>
  <c r="M62" i="8"/>
  <c r="N62" i="8" s="1"/>
  <c r="M61" i="8"/>
  <c r="N61" i="8" s="1"/>
  <c r="M60" i="8"/>
  <c r="N60" i="8" s="1"/>
  <c r="M59" i="8"/>
  <c r="N59" i="8" s="1"/>
  <c r="M58" i="8"/>
  <c r="N58" i="8" s="1"/>
  <c r="M57" i="8"/>
  <c r="N57" i="8" s="1"/>
  <c r="M56" i="8"/>
  <c r="N56" i="8" s="1"/>
  <c r="M55" i="8"/>
  <c r="N55" i="8" s="1"/>
  <c r="M54" i="8"/>
  <c r="N54" i="8" s="1"/>
  <c r="M53" i="8"/>
  <c r="N53" i="8" s="1"/>
  <c r="M52" i="8"/>
  <c r="N52" i="8" s="1"/>
  <c r="M51" i="8"/>
  <c r="N51" i="8" s="1"/>
  <c r="M50" i="8"/>
  <c r="N50" i="8" s="1"/>
  <c r="M49" i="8"/>
  <c r="N49" i="8" s="1"/>
  <c r="M48" i="8"/>
  <c r="N48" i="8" s="1"/>
  <c r="M47" i="8"/>
  <c r="N47" i="8" s="1"/>
  <c r="M46" i="8"/>
  <c r="N46" i="8" s="1"/>
  <c r="M45" i="8"/>
  <c r="N45" i="8" s="1"/>
  <c r="M44" i="8"/>
  <c r="M43" i="8"/>
  <c r="M42" i="8"/>
  <c r="N42" i="8" s="1"/>
  <c r="M41" i="8"/>
  <c r="N41" i="8" s="1"/>
  <c r="M40" i="8"/>
  <c r="N40" i="8" s="1"/>
  <c r="M39" i="8"/>
  <c r="N39" i="8" s="1"/>
  <c r="M38" i="8"/>
  <c r="N38" i="8" s="1"/>
  <c r="M37" i="8"/>
  <c r="N37" i="8" s="1"/>
  <c r="M36" i="8"/>
  <c r="N36" i="8" s="1"/>
  <c r="M35" i="8"/>
  <c r="N35" i="8" s="1"/>
  <c r="M34" i="8"/>
  <c r="N34" i="8" s="1"/>
  <c r="M33" i="8"/>
  <c r="N33" i="8" s="1"/>
  <c r="M32" i="8"/>
  <c r="N32" i="8" s="1"/>
  <c r="M31" i="8"/>
  <c r="N31" i="8" s="1"/>
  <c r="M30" i="8"/>
  <c r="N30" i="8" s="1"/>
  <c r="M29" i="8"/>
  <c r="N29" i="8" s="1"/>
  <c r="M28" i="8"/>
  <c r="N28" i="8" s="1"/>
  <c r="M27" i="8"/>
  <c r="N27" i="8" s="1"/>
  <c r="M26" i="8"/>
  <c r="N26" i="8" s="1"/>
  <c r="M25" i="8"/>
  <c r="N25" i="8" s="1"/>
  <c r="M24" i="8"/>
  <c r="N24" i="8" s="1"/>
  <c r="M23" i="8"/>
  <c r="N23" i="8" s="1"/>
  <c r="M22" i="8"/>
  <c r="N22" i="8" s="1"/>
  <c r="M21" i="8"/>
  <c r="N21" i="8" s="1"/>
  <c r="M20" i="8"/>
  <c r="N20" i="8" s="1"/>
  <c r="M19" i="8"/>
  <c r="N19" i="8" s="1"/>
  <c r="N20" i="33" s="1"/>
  <c r="R17" i="21" s="1"/>
  <c r="M18" i="8"/>
  <c r="N18" i="8" s="1"/>
  <c r="N19" i="33" s="1"/>
  <c r="R16" i="21" s="1"/>
  <c r="M17" i="8"/>
  <c r="N17" i="8" s="1"/>
  <c r="N18" i="33" s="1"/>
  <c r="R15" i="21" s="1"/>
  <c r="M16" i="8"/>
  <c r="N16" i="8" s="1"/>
  <c r="N17" i="33" s="1"/>
  <c r="R14" i="21" s="1"/>
  <c r="M15" i="8"/>
  <c r="N15" i="8" s="1"/>
  <c r="N16" i="33" s="1"/>
  <c r="R13" i="21" s="1"/>
  <c r="M14" i="8"/>
  <c r="N14" i="8" s="1"/>
  <c r="N15" i="33" s="1"/>
  <c r="R12" i="21" s="1"/>
  <c r="M13" i="8"/>
  <c r="N13" i="8" s="1"/>
  <c r="N14" i="33" s="1"/>
  <c r="R11" i="21" s="1"/>
  <c r="M12" i="8"/>
  <c r="N12" i="8" s="1"/>
  <c r="N13" i="33" s="1"/>
  <c r="R10" i="21" s="1"/>
  <c r="M11" i="8"/>
  <c r="N11" i="8" s="1"/>
  <c r="N12" i="33" s="1"/>
  <c r="R9" i="21" s="1"/>
  <c r="M10" i="8"/>
  <c r="N10" i="8" s="1"/>
  <c r="N11" i="33" s="1"/>
  <c r="R8" i="21" s="1"/>
  <c r="M9" i="8"/>
  <c r="N9" i="8" s="1"/>
  <c r="N10" i="33" s="1"/>
  <c r="R7" i="21" s="1"/>
  <c r="M8" i="8"/>
  <c r="N8" i="8" s="1"/>
  <c r="N9" i="33" s="1"/>
  <c r="R6" i="21" s="1"/>
  <c r="M7" i="8"/>
  <c r="N7" i="8" s="1"/>
  <c r="N8" i="33" s="1"/>
  <c r="R5" i="21" s="1"/>
  <c r="M6" i="8"/>
  <c r="N6" i="8" s="1"/>
  <c r="N7" i="33" s="1"/>
  <c r="R4" i="21" s="1"/>
  <c r="S55" i="21" l="1"/>
  <c r="S68" i="21"/>
  <c r="S54" i="21"/>
  <c r="S47" i="21"/>
  <c r="S79" i="21"/>
  <c r="S28" i="21"/>
  <c r="S60" i="21"/>
  <c r="S58" i="21"/>
  <c r="S45" i="21"/>
  <c r="S77" i="21"/>
  <c r="S74" i="21"/>
  <c r="S23" i="21"/>
  <c r="S36" i="21"/>
  <c r="S18" i="21"/>
  <c r="S40" i="21"/>
  <c r="S19" i="21"/>
  <c r="S51" i="21"/>
  <c r="S30" i="21"/>
  <c r="S32" i="21"/>
  <c r="S64" i="21"/>
  <c r="S70" i="21"/>
  <c r="S49" i="21"/>
  <c r="S81" i="21"/>
  <c r="S82" i="21"/>
  <c r="S57" i="21"/>
  <c r="S31" i="21"/>
  <c r="S63" i="21"/>
  <c r="S66" i="21"/>
  <c r="S44" i="21"/>
  <c r="S76" i="21"/>
  <c r="S29" i="21"/>
  <c r="S61" i="21"/>
  <c r="S26" i="21"/>
  <c r="S21" i="21"/>
  <c r="S59" i="21"/>
  <c r="S22" i="21"/>
  <c r="S35" i="21"/>
  <c r="S67" i="21"/>
  <c r="S78" i="21"/>
  <c r="S48" i="21"/>
  <c r="S80" i="21"/>
  <c r="S33" i="21"/>
  <c r="S65" i="21"/>
  <c r="S38" i="21"/>
  <c r="S42" i="21"/>
  <c r="S72" i="21"/>
  <c r="S39" i="21"/>
  <c r="S71" i="21"/>
  <c r="S20" i="21"/>
  <c r="S52" i="21"/>
  <c r="S34" i="21"/>
  <c r="S37" i="21"/>
  <c r="S69" i="21"/>
  <c r="S50" i="21"/>
  <c r="S53" i="21"/>
  <c r="S27" i="21"/>
  <c r="S25" i="21"/>
  <c r="S43" i="21"/>
  <c r="S75" i="21"/>
  <c r="S24" i="21"/>
  <c r="S56" i="21"/>
  <c r="S46" i="21"/>
  <c r="S41" i="21"/>
  <c r="S73" i="21"/>
  <c r="S62" i="21"/>
  <c r="N43" i="33"/>
  <c r="R40" i="21" s="1"/>
  <c r="N42" i="33"/>
  <c r="R39" i="21" s="1"/>
  <c r="N25" i="33"/>
  <c r="R22" i="21" s="1"/>
  <c r="N37" i="33"/>
  <c r="R34" i="21" s="1"/>
  <c r="N53" i="33"/>
  <c r="R50" i="21" s="1"/>
  <c r="N65" i="33"/>
  <c r="R62" i="21" s="1"/>
  <c r="N73" i="33"/>
  <c r="R70" i="21" s="1"/>
  <c r="N22" i="33"/>
  <c r="R19" i="21" s="1"/>
  <c r="N26" i="33"/>
  <c r="R23" i="21" s="1"/>
  <c r="N30" i="33"/>
  <c r="R27" i="21" s="1"/>
  <c r="N34" i="33"/>
  <c r="R31" i="21" s="1"/>
  <c r="N38" i="33"/>
  <c r="R35" i="21" s="1"/>
  <c r="N46" i="33"/>
  <c r="R43" i="21" s="1"/>
  <c r="N50" i="33"/>
  <c r="R47" i="21" s="1"/>
  <c r="N54" i="33"/>
  <c r="R51" i="21" s="1"/>
  <c r="N58" i="33"/>
  <c r="R55" i="21" s="1"/>
  <c r="N62" i="33"/>
  <c r="R59" i="21" s="1"/>
  <c r="N66" i="33"/>
  <c r="R63" i="21" s="1"/>
  <c r="N70" i="33"/>
  <c r="R67" i="21" s="1"/>
  <c r="N74" i="33"/>
  <c r="R71" i="21" s="1"/>
  <c r="N78" i="33"/>
  <c r="R75" i="21" s="1"/>
  <c r="N29" i="33"/>
  <c r="R26" i="21" s="1"/>
  <c r="N41" i="33"/>
  <c r="R38" i="21" s="1"/>
  <c r="N57" i="33"/>
  <c r="R54" i="21" s="1"/>
  <c r="N77" i="33"/>
  <c r="R74" i="21" s="1"/>
  <c r="N23" i="33"/>
  <c r="R20" i="21" s="1"/>
  <c r="N31" i="33"/>
  <c r="R28" i="21" s="1"/>
  <c r="N35" i="33"/>
  <c r="R32" i="21" s="1"/>
  <c r="N39" i="33"/>
  <c r="R36" i="21" s="1"/>
  <c r="N47" i="33"/>
  <c r="R44" i="21" s="1"/>
  <c r="N51" i="33"/>
  <c r="R48" i="21" s="1"/>
  <c r="N55" i="33"/>
  <c r="R52" i="21" s="1"/>
  <c r="N59" i="33"/>
  <c r="R56" i="21" s="1"/>
  <c r="N63" i="33"/>
  <c r="R60" i="21" s="1"/>
  <c r="N67" i="33"/>
  <c r="R64" i="21" s="1"/>
  <c r="N71" i="33"/>
  <c r="R68" i="21" s="1"/>
  <c r="N75" i="33"/>
  <c r="R72" i="21" s="1"/>
  <c r="N79" i="33"/>
  <c r="R76" i="21" s="1"/>
  <c r="N21" i="33"/>
  <c r="R18" i="21" s="1"/>
  <c r="N33" i="33"/>
  <c r="R30" i="21" s="1"/>
  <c r="N49" i="33"/>
  <c r="R46" i="21" s="1"/>
  <c r="N61" i="33"/>
  <c r="R58" i="21" s="1"/>
  <c r="N69" i="33"/>
  <c r="R66" i="21" s="1"/>
  <c r="N27" i="33"/>
  <c r="R24" i="21" s="1"/>
  <c r="N24" i="33"/>
  <c r="R21" i="21" s="1"/>
  <c r="N28" i="33"/>
  <c r="R25" i="21" s="1"/>
  <c r="N32" i="33"/>
  <c r="R29" i="21" s="1"/>
  <c r="N36" i="33"/>
  <c r="R33" i="21" s="1"/>
  <c r="N40" i="33"/>
  <c r="R37" i="21" s="1"/>
  <c r="N48" i="33"/>
  <c r="R45" i="21" s="1"/>
  <c r="N52" i="33"/>
  <c r="R49" i="21" s="1"/>
  <c r="N56" i="33"/>
  <c r="R53" i="21" s="1"/>
  <c r="N60" i="33"/>
  <c r="R57" i="21" s="1"/>
  <c r="N64" i="33"/>
  <c r="R61" i="21" s="1"/>
  <c r="N68" i="33"/>
  <c r="R65" i="21" s="1"/>
  <c r="N72" i="33"/>
  <c r="R69" i="21" s="1"/>
  <c r="N76" i="33"/>
  <c r="R73" i="21" s="1"/>
  <c r="N80" i="33"/>
  <c r="R77" i="21" s="1"/>
  <c r="G388" i="15"/>
  <c r="G389" i="15"/>
  <c r="G390" i="15"/>
  <c r="G391" i="15"/>
  <c r="G392" i="15"/>
  <c r="G393" i="15"/>
  <c r="G394" i="15"/>
  <c r="G395" i="15"/>
  <c r="G396" i="15"/>
  <c r="G397" i="15"/>
  <c r="G398" i="15"/>
  <c r="G399" i="15"/>
  <c r="G400" i="15"/>
  <c r="G401" i="15"/>
  <c r="G402" i="15"/>
  <c r="G403" i="15"/>
  <c r="G404" i="15"/>
  <c r="G405" i="15"/>
  <c r="G406" i="15"/>
  <c r="G407" i="15"/>
  <c r="G408" i="15"/>
  <c r="G409" i="15"/>
  <c r="G410" i="15"/>
  <c r="G411" i="15"/>
  <c r="G412" i="15"/>
  <c r="G413" i="15"/>
  <c r="G414" i="15"/>
  <c r="G415" i="15"/>
  <c r="G416" i="15"/>
  <c r="G417" i="15"/>
  <c r="G418" i="15"/>
  <c r="G419" i="15"/>
  <c r="G420" i="15"/>
  <c r="G421" i="15"/>
  <c r="G422" i="15"/>
  <c r="G423" i="15"/>
  <c r="G424" i="15"/>
  <c r="G425" i="15"/>
  <c r="G426" i="15"/>
  <c r="G427" i="15"/>
  <c r="G428" i="15"/>
  <c r="G429" i="15"/>
  <c r="G430" i="15"/>
  <c r="G431" i="15"/>
  <c r="G432" i="15"/>
  <c r="G433" i="15"/>
  <c r="G434" i="15"/>
  <c r="G435" i="15"/>
  <c r="G436" i="15"/>
  <c r="G437" i="15"/>
  <c r="G438" i="15"/>
  <c r="G439" i="15"/>
  <c r="G440" i="15"/>
  <c r="G441" i="15"/>
  <c r="G442" i="15"/>
  <c r="G443" i="15"/>
  <c r="G444" i="15"/>
  <c r="G445" i="15"/>
  <c r="G446" i="15"/>
  <c r="G447" i="15"/>
  <c r="G448" i="15"/>
  <c r="G449" i="15"/>
  <c r="G450" i="15"/>
  <c r="G451" i="15"/>
  <c r="G452" i="15"/>
  <c r="G453" i="15"/>
  <c r="G454" i="15"/>
  <c r="G455" i="15"/>
  <c r="G456" i="15"/>
  <c r="G457" i="15"/>
  <c r="G458" i="15"/>
  <c r="G459" i="15"/>
  <c r="G460" i="15"/>
  <c r="G461" i="15"/>
  <c r="G462" i="15"/>
  <c r="G463" i="15"/>
  <c r="G464" i="15"/>
  <c r="G465" i="15"/>
  <c r="G466" i="15"/>
  <c r="G467" i="15"/>
  <c r="G468" i="15"/>
  <c r="G469" i="15"/>
  <c r="G470" i="15"/>
  <c r="G471" i="15"/>
  <c r="G472" i="15"/>
  <c r="G473" i="15"/>
  <c r="G474" i="15"/>
  <c r="G475" i="15"/>
  <c r="G476" i="15"/>
  <c r="G477" i="15"/>
  <c r="G478" i="15"/>
  <c r="X2" i="15" l="1"/>
  <c r="O1" i="26"/>
  <c r="N1" i="26"/>
  <c r="M1" i="26"/>
  <c r="L1" i="26"/>
  <c r="K1" i="26"/>
  <c r="J1" i="26"/>
  <c r="I1" i="26"/>
  <c r="H1" i="26"/>
  <c r="G1" i="26"/>
  <c r="F1" i="26"/>
  <c r="E1" i="26"/>
  <c r="E38" i="26" s="1"/>
  <c r="D1" i="26"/>
  <c r="G2635" i="15"/>
  <c r="G2636" i="15"/>
  <c r="G2637" i="15"/>
  <c r="G2638" i="15"/>
  <c r="G2639" i="15"/>
  <c r="G2640" i="15"/>
  <c r="G2641" i="15"/>
  <c r="G2642" i="15"/>
  <c r="G2643" i="15"/>
  <c r="G2644" i="15"/>
  <c r="G2645" i="15"/>
  <c r="G2646" i="15"/>
  <c r="G2647" i="15"/>
  <c r="G2648" i="15"/>
  <c r="G2649" i="15"/>
  <c r="G2650" i="15"/>
  <c r="G2651" i="15"/>
  <c r="G2652" i="15"/>
  <c r="G2653" i="15"/>
  <c r="G2654" i="15"/>
  <c r="G2655" i="15"/>
  <c r="G2656" i="15"/>
  <c r="G2657" i="15"/>
  <c r="G2658" i="15"/>
  <c r="G2659" i="15"/>
  <c r="G2660" i="15"/>
  <c r="G2661" i="15"/>
  <c r="G2662" i="15"/>
  <c r="G2663" i="15"/>
  <c r="G2664" i="15"/>
  <c r="G2665" i="15"/>
  <c r="G2666" i="15"/>
  <c r="G2667" i="15"/>
  <c r="G2668" i="15"/>
  <c r="G2669" i="15"/>
  <c r="G2670" i="15"/>
  <c r="G2671" i="15"/>
  <c r="G2672" i="15"/>
  <c r="G2673" i="15"/>
  <c r="G2674" i="15"/>
  <c r="G2675" i="15"/>
  <c r="G2676" i="15"/>
  <c r="G2677" i="15"/>
  <c r="G2678" i="15"/>
  <c r="G2679" i="15"/>
  <c r="G2680" i="15"/>
  <c r="G2681" i="15"/>
  <c r="G2682" i="15"/>
  <c r="G2683" i="15"/>
  <c r="G2684" i="15"/>
  <c r="G2685" i="15"/>
  <c r="G2686" i="15"/>
  <c r="G2687" i="15"/>
  <c r="G2688" i="15"/>
  <c r="G2689" i="15"/>
  <c r="G2690" i="15"/>
  <c r="G2691" i="15"/>
  <c r="G2692" i="15"/>
  <c r="G2693" i="15"/>
  <c r="G2694" i="15"/>
  <c r="G2695" i="15"/>
  <c r="G2696" i="15"/>
  <c r="G2697" i="15"/>
  <c r="G2698" i="15"/>
  <c r="G2699" i="15"/>
  <c r="G2700" i="15"/>
  <c r="G2701" i="15"/>
  <c r="G2702" i="15"/>
  <c r="G2703" i="15"/>
  <c r="G2704" i="15"/>
  <c r="G2705" i="15"/>
  <c r="G2706" i="15"/>
  <c r="G2707" i="15"/>
  <c r="G2708" i="15"/>
  <c r="G2709" i="15"/>
  <c r="G2710" i="15"/>
  <c r="G2711" i="15"/>
  <c r="G2712" i="15"/>
  <c r="G2713" i="15"/>
  <c r="G2714" i="15"/>
  <c r="G2715" i="15"/>
  <c r="G2716" i="15"/>
  <c r="G2717" i="15"/>
  <c r="G2718" i="15"/>
  <c r="G2719" i="15"/>
  <c r="G2720" i="15"/>
  <c r="G2721" i="15"/>
  <c r="G2722" i="15"/>
  <c r="G2723" i="15"/>
  <c r="G2724" i="15"/>
  <c r="G2725" i="15"/>
  <c r="G2726" i="15"/>
  <c r="G2727" i="15"/>
  <c r="G2728" i="15"/>
  <c r="G2729" i="15"/>
  <c r="G2730" i="15"/>
  <c r="G2731" i="15"/>
  <c r="G2732" i="15"/>
  <c r="G2733" i="15"/>
  <c r="G2734" i="15"/>
  <c r="G2735" i="15"/>
  <c r="G2736" i="15"/>
  <c r="G2737" i="15"/>
  <c r="G2738" i="15"/>
  <c r="G2739" i="15"/>
  <c r="G2740" i="15"/>
  <c r="G2741" i="15"/>
  <c r="G2742" i="15"/>
  <c r="G2743" i="15"/>
  <c r="G2744" i="15"/>
  <c r="G2745" i="15"/>
  <c r="G2746" i="15"/>
  <c r="G2747" i="15"/>
  <c r="G2748" i="15"/>
  <c r="G2749" i="15"/>
  <c r="G2750" i="15"/>
  <c r="G2751" i="15"/>
  <c r="G2752" i="15"/>
  <c r="G2753" i="15"/>
  <c r="G2754" i="15"/>
  <c r="G2755" i="15"/>
  <c r="G2756" i="15"/>
  <c r="G2757" i="15"/>
  <c r="G2758" i="15"/>
  <c r="G2759" i="15"/>
  <c r="G2760" i="15"/>
  <c r="G2761" i="15"/>
  <c r="G2762" i="15"/>
  <c r="G2763" i="15"/>
  <c r="G2764" i="15"/>
  <c r="G2765" i="15"/>
  <c r="G2766" i="15"/>
  <c r="G2767" i="15"/>
  <c r="G2768" i="15"/>
  <c r="G2769" i="15"/>
  <c r="G2770" i="15"/>
  <c r="G2771" i="15"/>
  <c r="G2772" i="15"/>
  <c r="G2773" i="15"/>
  <c r="G2774" i="15"/>
  <c r="G2775" i="15"/>
  <c r="G2776" i="15"/>
  <c r="G2777" i="15"/>
  <c r="G2778" i="15"/>
  <c r="G2779" i="15"/>
  <c r="G2780" i="15"/>
  <c r="G2781" i="15"/>
  <c r="G2782" i="15"/>
  <c r="G2783" i="15"/>
  <c r="G2784" i="15"/>
  <c r="G2785" i="15"/>
  <c r="G2786" i="15"/>
  <c r="G2787" i="15"/>
  <c r="G2788" i="15"/>
  <c r="G2789" i="15"/>
  <c r="G2790" i="15"/>
  <c r="G2791" i="15"/>
  <c r="G2792" i="15"/>
  <c r="G2793" i="15"/>
  <c r="G2794" i="15"/>
  <c r="G2795" i="15"/>
  <c r="G2796" i="15"/>
  <c r="G2797" i="15"/>
  <c r="G2798" i="15"/>
  <c r="G2799" i="15"/>
  <c r="G2800" i="15"/>
  <c r="G2801" i="15"/>
  <c r="G2802" i="15"/>
  <c r="G2803" i="15"/>
  <c r="G2804" i="15"/>
  <c r="G2805" i="15"/>
  <c r="G2806" i="15"/>
  <c r="G2807" i="15"/>
  <c r="G2808" i="15"/>
  <c r="G2809" i="15"/>
  <c r="G2810" i="15"/>
  <c r="G2811" i="15"/>
  <c r="G2812" i="15"/>
  <c r="G2813" i="15"/>
  <c r="G2814" i="15"/>
  <c r="G2815" i="15"/>
  <c r="G2816" i="15"/>
  <c r="G2817" i="15"/>
  <c r="G2818" i="15"/>
  <c r="G2819" i="15"/>
  <c r="G2820" i="15"/>
  <c r="G2821" i="15"/>
  <c r="G2822" i="15"/>
  <c r="G2823" i="15"/>
  <c r="G2824" i="15"/>
  <c r="G2825" i="15"/>
  <c r="G2826" i="15"/>
  <c r="G2827" i="15"/>
  <c r="G2828" i="15"/>
  <c r="G2829" i="15"/>
  <c r="G2830" i="15"/>
  <c r="G2831" i="15"/>
  <c r="G2832" i="15"/>
  <c r="G2833" i="15"/>
  <c r="G2834" i="15"/>
  <c r="G2835" i="15"/>
  <c r="G2836" i="15"/>
  <c r="G2837" i="15"/>
  <c r="G2838" i="15"/>
  <c r="G2839" i="15"/>
  <c r="G2840" i="15"/>
  <c r="G2841" i="15"/>
  <c r="G2842" i="15"/>
  <c r="G2843" i="15"/>
  <c r="G2844" i="15"/>
  <c r="G2845" i="15"/>
  <c r="G2846" i="15"/>
  <c r="G2847" i="15"/>
  <c r="G2848" i="15"/>
  <c r="G2849" i="15"/>
  <c r="G2850" i="15"/>
  <c r="G2851" i="15"/>
  <c r="G2852" i="15"/>
  <c r="G2853" i="15"/>
  <c r="G2854" i="15"/>
  <c r="G2855" i="15"/>
  <c r="G2856" i="15"/>
  <c r="G2857" i="15"/>
  <c r="G2858" i="15"/>
  <c r="G2859" i="15"/>
  <c r="G2860" i="15"/>
  <c r="G2861" i="15"/>
  <c r="G2862" i="15"/>
  <c r="G2863" i="15"/>
  <c r="G2864" i="15"/>
  <c r="G2865" i="15"/>
  <c r="G2866" i="15"/>
  <c r="G2867" i="15"/>
  <c r="G2868" i="15"/>
  <c r="G2869" i="15"/>
  <c r="G2870" i="15"/>
  <c r="G2871" i="15"/>
  <c r="G2872" i="15"/>
  <c r="G2873" i="15"/>
  <c r="G2874" i="15"/>
  <c r="G2875" i="15"/>
  <c r="G2876" i="15"/>
  <c r="G2877" i="15"/>
  <c r="G2878" i="15"/>
  <c r="G2879" i="15"/>
  <c r="G2880" i="15"/>
  <c r="G2881" i="15"/>
  <c r="G2882" i="15"/>
  <c r="G2883" i="15"/>
  <c r="G2884" i="15"/>
  <c r="G2885" i="15"/>
  <c r="G2886" i="15"/>
  <c r="G2887" i="15"/>
  <c r="G2888" i="15"/>
  <c r="G2889" i="15"/>
  <c r="G2890" i="15"/>
  <c r="G2891" i="15"/>
  <c r="G2892" i="15"/>
  <c r="G2893" i="15"/>
  <c r="G2894" i="15"/>
  <c r="G2895" i="15"/>
  <c r="G2896" i="15"/>
  <c r="G2897" i="15"/>
  <c r="G2898" i="15"/>
  <c r="G2899" i="15"/>
  <c r="G2900" i="15"/>
  <c r="G2901" i="15"/>
  <c r="G2902" i="15"/>
  <c r="G2903" i="15"/>
  <c r="G2904" i="15"/>
  <c r="G2905" i="15"/>
  <c r="G2906" i="15"/>
  <c r="G2907" i="15"/>
  <c r="G2908" i="15"/>
  <c r="G2909" i="15"/>
  <c r="G2910" i="15"/>
  <c r="G2911" i="15"/>
  <c r="G2912" i="15"/>
  <c r="G2913" i="15"/>
  <c r="G2914" i="15"/>
  <c r="G2915" i="15"/>
  <c r="G2916" i="15"/>
  <c r="G2917" i="15"/>
  <c r="G2918" i="15"/>
  <c r="G2919" i="15"/>
  <c r="G2920" i="15"/>
  <c r="G2921" i="15"/>
  <c r="G2922" i="15"/>
  <c r="G2923" i="15"/>
  <c r="G2924" i="15"/>
  <c r="G2925" i="15"/>
  <c r="G2926" i="15"/>
  <c r="G2927" i="15"/>
  <c r="G2928" i="15"/>
  <c r="G2929" i="15"/>
  <c r="G2930" i="15"/>
  <c r="G2931" i="15"/>
  <c r="G2932" i="15"/>
  <c r="G2933" i="15"/>
  <c r="G2934" i="15"/>
  <c r="G2935" i="15"/>
  <c r="G2936" i="15"/>
  <c r="G2937" i="15"/>
  <c r="G2938" i="15"/>
  <c r="G2939" i="15"/>
  <c r="G2940" i="15"/>
  <c r="G2941" i="15"/>
  <c r="G2942" i="15"/>
  <c r="G2943" i="15"/>
  <c r="G2944" i="15"/>
  <c r="G2945" i="15"/>
  <c r="G2946" i="15"/>
  <c r="G2947" i="15"/>
  <c r="G2948" i="15"/>
  <c r="G2949" i="15"/>
  <c r="G2950" i="15"/>
  <c r="G2951" i="15"/>
  <c r="G2952" i="15"/>
  <c r="G2953" i="15"/>
  <c r="G2954" i="15"/>
  <c r="G2955" i="15"/>
  <c r="G2956" i="15"/>
  <c r="G2957" i="15"/>
  <c r="G2958" i="15"/>
  <c r="G2959" i="15"/>
  <c r="G2960" i="15"/>
  <c r="G2961" i="15"/>
  <c r="G2962" i="15"/>
  <c r="G2963" i="15"/>
  <c r="G2964" i="15"/>
  <c r="G2965" i="15"/>
  <c r="G2966" i="15"/>
  <c r="G2967" i="15"/>
  <c r="G2968" i="15"/>
  <c r="G2969" i="15"/>
  <c r="G2970" i="15"/>
  <c r="G2971" i="15"/>
  <c r="G2972" i="15"/>
  <c r="G2973" i="15"/>
  <c r="G2974" i="15"/>
  <c r="G2975" i="15"/>
  <c r="G2976" i="15"/>
  <c r="G2977" i="15"/>
  <c r="G2978" i="15"/>
  <c r="G2979" i="15"/>
  <c r="G2980" i="15"/>
  <c r="G2981" i="15"/>
  <c r="G2982" i="15"/>
  <c r="G2983" i="15"/>
  <c r="G2984" i="15"/>
  <c r="G2985" i="15"/>
  <c r="G2986" i="15"/>
  <c r="G2987" i="15"/>
  <c r="G2988" i="15"/>
  <c r="G2989" i="15"/>
  <c r="G2990" i="15"/>
  <c r="G2991" i="15"/>
  <c r="G2992" i="15"/>
  <c r="G2993" i="15"/>
  <c r="G2994" i="15"/>
  <c r="G2995" i="15"/>
  <c r="G2996" i="15"/>
  <c r="G2997" i="15"/>
  <c r="G2998" i="15"/>
  <c r="G2999" i="15"/>
  <c r="G3000" i="15"/>
  <c r="G3001" i="15"/>
  <c r="G3002" i="15"/>
  <c r="G3003" i="15"/>
  <c r="G3004" i="15"/>
  <c r="G3005" i="15"/>
  <c r="G3006" i="15"/>
  <c r="G3007" i="15"/>
  <c r="G3008" i="15"/>
  <c r="G3009" i="15"/>
  <c r="G3010" i="15"/>
  <c r="G3011" i="15"/>
  <c r="G3012" i="15"/>
  <c r="G3013" i="15"/>
  <c r="G3014" i="15"/>
  <c r="G3015" i="15"/>
  <c r="G3016" i="15"/>
  <c r="G3017" i="15"/>
  <c r="G3018" i="15"/>
  <c r="G3019" i="15"/>
  <c r="G3020" i="15"/>
  <c r="G3021" i="15"/>
  <c r="G3022" i="15"/>
  <c r="G3023" i="15"/>
  <c r="G3024" i="15"/>
  <c r="G3025" i="15"/>
  <c r="G3026" i="15"/>
  <c r="G3027" i="15"/>
  <c r="G3028" i="15"/>
  <c r="G3029" i="15"/>
  <c r="G3030" i="15"/>
  <c r="G3031" i="15"/>
  <c r="G3032" i="15"/>
  <c r="G3033" i="15"/>
  <c r="G3034" i="15"/>
  <c r="G3035" i="15"/>
  <c r="G3036" i="15"/>
  <c r="G3037" i="15"/>
  <c r="G3038" i="15"/>
  <c r="G3039" i="15"/>
  <c r="G3040" i="15"/>
  <c r="G3041" i="15"/>
  <c r="G3042" i="15"/>
  <c r="G3043" i="15"/>
  <c r="G3044" i="15"/>
  <c r="G3045" i="15"/>
  <c r="G3046" i="15"/>
  <c r="G3047" i="15"/>
  <c r="G3048" i="15"/>
  <c r="G3049" i="15"/>
  <c r="G3050" i="15"/>
  <c r="G3051" i="15"/>
  <c r="G3052" i="15"/>
  <c r="G3053" i="15"/>
  <c r="G3054" i="15"/>
  <c r="G3055" i="15"/>
  <c r="G3056" i="15"/>
  <c r="G3057" i="15"/>
  <c r="G3058" i="15"/>
  <c r="G3059" i="15"/>
  <c r="G3060" i="15"/>
  <c r="G3061" i="15"/>
  <c r="G3062" i="15"/>
  <c r="G3063" i="15"/>
  <c r="G3064" i="15"/>
  <c r="G3065" i="15"/>
  <c r="G3066" i="15"/>
  <c r="G3067" i="15"/>
  <c r="G3068" i="15"/>
  <c r="G3069" i="15"/>
  <c r="G3070" i="15"/>
  <c r="G3071" i="15"/>
  <c r="G3072" i="15"/>
  <c r="G3073" i="15"/>
  <c r="G3074" i="15"/>
  <c r="G3075" i="15"/>
  <c r="G3076" i="15"/>
  <c r="G3077" i="15"/>
  <c r="G3078" i="15"/>
  <c r="G3079" i="15"/>
  <c r="G3080" i="15"/>
  <c r="G3081" i="15"/>
  <c r="G3082" i="15"/>
  <c r="G3083" i="15"/>
  <c r="G3084" i="15"/>
  <c r="G3085" i="15"/>
  <c r="G3086" i="15"/>
  <c r="G3087" i="15"/>
  <c r="G3088" i="15"/>
  <c r="G3089" i="15"/>
  <c r="G3090" i="15"/>
  <c r="G3091" i="15"/>
  <c r="G3092" i="15"/>
  <c r="G3093" i="15"/>
  <c r="G3094" i="15"/>
  <c r="G3095" i="15"/>
  <c r="G3096" i="15"/>
  <c r="G3097" i="15"/>
  <c r="G3098" i="15"/>
  <c r="G3099" i="15"/>
  <c r="G3100" i="15"/>
  <c r="G3101" i="15"/>
  <c r="G3102" i="15"/>
  <c r="G3103" i="15"/>
  <c r="G3104" i="15"/>
  <c r="G3105" i="15"/>
  <c r="G3106" i="15"/>
  <c r="G3107" i="15"/>
  <c r="G3108" i="15"/>
  <c r="G3109" i="15"/>
  <c r="G3110" i="15"/>
  <c r="G3111" i="15"/>
  <c r="G3112" i="15"/>
  <c r="G3113" i="15"/>
  <c r="G3114" i="15"/>
  <c r="G3115" i="15"/>
  <c r="G3116" i="15"/>
  <c r="G3117" i="15"/>
  <c r="G3118" i="15"/>
  <c r="G3119" i="15"/>
  <c r="G3120" i="15"/>
  <c r="G3121" i="15"/>
  <c r="G3122" i="15"/>
  <c r="G3123" i="15"/>
  <c r="G3124" i="15"/>
  <c r="G3125" i="15"/>
  <c r="G3126" i="15"/>
  <c r="G3127" i="15"/>
  <c r="G3128" i="15"/>
  <c r="G3129" i="15"/>
  <c r="G3130" i="15"/>
  <c r="G3131" i="15"/>
  <c r="G3132" i="15"/>
  <c r="G3133" i="15"/>
  <c r="G3134" i="15"/>
  <c r="G3135" i="15"/>
  <c r="G3136" i="15"/>
  <c r="G3137" i="15"/>
  <c r="G3138" i="15"/>
  <c r="G2027" i="15"/>
  <c r="G2028" i="15"/>
  <c r="G2029" i="15"/>
  <c r="G2030" i="15"/>
  <c r="G2031" i="15"/>
  <c r="G2032" i="15"/>
  <c r="G2033" i="15"/>
  <c r="G2034" i="15"/>
  <c r="G2035" i="15"/>
  <c r="G2036" i="15"/>
  <c r="G2037" i="15"/>
  <c r="G2038" i="15"/>
  <c r="G2039" i="15"/>
  <c r="G2040" i="15"/>
  <c r="G2041" i="15"/>
  <c r="G2042" i="15"/>
  <c r="G2043" i="15"/>
  <c r="G2044" i="15"/>
  <c r="G2045" i="15"/>
  <c r="G2046" i="15"/>
  <c r="G2047" i="15"/>
  <c r="G2048" i="15"/>
  <c r="G2049" i="15"/>
  <c r="G2050" i="15"/>
  <c r="G2051" i="15"/>
  <c r="G2052" i="15"/>
  <c r="G2053" i="15"/>
  <c r="G2054" i="15"/>
  <c r="G2055" i="15"/>
  <c r="G2056" i="15"/>
  <c r="G2057" i="15"/>
  <c r="G2058" i="15"/>
  <c r="G2059" i="15"/>
  <c r="G2060" i="15"/>
  <c r="G2061" i="15"/>
  <c r="G2062" i="15"/>
  <c r="G2063" i="15"/>
  <c r="G2064" i="15"/>
  <c r="G2065" i="15"/>
  <c r="G2066" i="15"/>
  <c r="G2067" i="15"/>
  <c r="G2068" i="15"/>
  <c r="G2069" i="15"/>
  <c r="G2070" i="15"/>
  <c r="G2071" i="15"/>
  <c r="G2072" i="15"/>
  <c r="G2073" i="15"/>
  <c r="G2074" i="15"/>
  <c r="G2075" i="15"/>
  <c r="G2076" i="15"/>
  <c r="G2077" i="15"/>
  <c r="G2078" i="15"/>
  <c r="G2079" i="15"/>
  <c r="G2080" i="15"/>
  <c r="G2081" i="15"/>
  <c r="G2082" i="15"/>
  <c r="G2083" i="15"/>
  <c r="G2084" i="15"/>
  <c r="G2085" i="15"/>
  <c r="G2086" i="15"/>
  <c r="G2087" i="15"/>
  <c r="G2088" i="15"/>
  <c r="G2089" i="15"/>
  <c r="G2090" i="15"/>
  <c r="G2091" i="15"/>
  <c r="G2092" i="15"/>
  <c r="G2093" i="15"/>
  <c r="G2094" i="15"/>
  <c r="G2095" i="15"/>
  <c r="G2096" i="15"/>
  <c r="G2097" i="15"/>
  <c r="G2098" i="15"/>
  <c r="G2099" i="15"/>
  <c r="G2100" i="15"/>
  <c r="G2101" i="15"/>
  <c r="G2102" i="15"/>
  <c r="G2103" i="15"/>
  <c r="G2104" i="15"/>
  <c r="G2105" i="15"/>
  <c r="G2106" i="15"/>
  <c r="G2107" i="15"/>
  <c r="G2108" i="15"/>
  <c r="G2109" i="15"/>
  <c r="G2110" i="15"/>
  <c r="G2111" i="15"/>
  <c r="G2112" i="15"/>
  <c r="G2113" i="15"/>
  <c r="G2114" i="15"/>
  <c r="G2115" i="15"/>
  <c r="G2116" i="15"/>
  <c r="G2117" i="15"/>
  <c r="G2118" i="15"/>
  <c r="G2119" i="15"/>
  <c r="G2120" i="15"/>
  <c r="G2121" i="15"/>
  <c r="G2122" i="15"/>
  <c r="G2123" i="15"/>
  <c r="G2124" i="15"/>
  <c r="G2125" i="15"/>
  <c r="G2126" i="15"/>
  <c r="G2127" i="15"/>
  <c r="G2128" i="15"/>
  <c r="G2129" i="15"/>
  <c r="G2130" i="15"/>
  <c r="G2131" i="15"/>
  <c r="G2132" i="15"/>
  <c r="G2133" i="15"/>
  <c r="G2134" i="15"/>
  <c r="G2135" i="15"/>
  <c r="G2136" i="15"/>
  <c r="G2137" i="15"/>
  <c r="G2138" i="15"/>
  <c r="G2139" i="15"/>
  <c r="G2140" i="15"/>
  <c r="G2141" i="15"/>
  <c r="G2142" i="15"/>
  <c r="G2143" i="15"/>
  <c r="G2144" i="15"/>
  <c r="G2145" i="15"/>
  <c r="G2146" i="15"/>
  <c r="G2147" i="15"/>
  <c r="G2148" i="15"/>
  <c r="G2149" i="15"/>
  <c r="G2150" i="15"/>
  <c r="G2151" i="15"/>
  <c r="G2152" i="15"/>
  <c r="G2153" i="15"/>
  <c r="G2154" i="15"/>
  <c r="G2155" i="15"/>
  <c r="G2156" i="15"/>
  <c r="G2157" i="15"/>
  <c r="G2158" i="15"/>
  <c r="G2159" i="15"/>
  <c r="G2160" i="15"/>
  <c r="G2161" i="15"/>
  <c r="G2162" i="15"/>
  <c r="G2163" i="15"/>
  <c r="G2164" i="15"/>
  <c r="G2165" i="15"/>
  <c r="G2166" i="15"/>
  <c r="G2167" i="15"/>
  <c r="G2168" i="15"/>
  <c r="G2169" i="15"/>
  <c r="G2170" i="15"/>
  <c r="G2171" i="15"/>
  <c r="G2172" i="15"/>
  <c r="G2173" i="15"/>
  <c r="G2174" i="15"/>
  <c r="G2175" i="15"/>
  <c r="G2176" i="15"/>
  <c r="G2177" i="15"/>
  <c r="G2178" i="15"/>
  <c r="G2179" i="15"/>
  <c r="G2180" i="15"/>
  <c r="G2181" i="15"/>
  <c r="G2182" i="15"/>
  <c r="G2183" i="15"/>
  <c r="G2184" i="15"/>
  <c r="G2185" i="15"/>
  <c r="G2186" i="15"/>
  <c r="G2187" i="15"/>
  <c r="G2188" i="15"/>
  <c r="G2189" i="15"/>
  <c r="G2190" i="15"/>
  <c r="G2191" i="15"/>
  <c r="G2192" i="15"/>
  <c r="G2193" i="15"/>
  <c r="G2194" i="15"/>
  <c r="G2195" i="15"/>
  <c r="G2196" i="15"/>
  <c r="G2197" i="15"/>
  <c r="G2198" i="15"/>
  <c r="G2199" i="15"/>
  <c r="G2200" i="15"/>
  <c r="G2201" i="15"/>
  <c r="G2202" i="15"/>
  <c r="G2203" i="15"/>
  <c r="G2204" i="15"/>
  <c r="G2205" i="15"/>
  <c r="G2206" i="15"/>
  <c r="G2207" i="15"/>
  <c r="G2208" i="15"/>
  <c r="G2209" i="15"/>
  <c r="G2210" i="15"/>
  <c r="G2211" i="15"/>
  <c r="G2212" i="15"/>
  <c r="G2213" i="15"/>
  <c r="G2214" i="15"/>
  <c r="G2215" i="15"/>
  <c r="G2216" i="15"/>
  <c r="G2217" i="15"/>
  <c r="G2218" i="15"/>
  <c r="G2219" i="15"/>
  <c r="G2220" i="15"/>
  <c r="G2221" i="15"/>
  <c r="G2222" i="15"/>
  <c r="G2223" i="15"/>
  <c r="G2224" i="15"/>
  <c r="G2225" i="15"/>
  <c r="G2226" i="15"/>
  <c r="G2227" i="15"/>
  <c r="G2228" i="15"/>
  <c r="G2229" i="15"/>
  <c r="G2230" i="15"/>
  <c r="G2231" i="15"/>
  <c r="G2232" i="15"/>
  <c r="G2233" i="15"/>
  <c r="G2234" i="15"/>
  <c r="G2235" i="15"/>
  <c r="G2236" i="15"/>
  <c r="G2237" i="15"/>
  <c r="G2238" i="15"/>
  <c r="G2239" i="15"/>
  <c r="G2240" i="15"/>
  <c r="G2241" i="15"/>
  <c r="G2242" i="15"/>
  <c r="G2243" i="15"/>
  <c r="G2244" i="15"/>
  <c r="G2245" i="15"/>
  <c r="G2246" i="15"/>
  <c r="G2247" i="15"/>
  <c r="G2248" i="15"/>
  <c r="G2249" i="15"/>
  <c r="G2250" i="15"/>
  <c r="G2251" i="15"/>
  <c r="G2252" i="15"/>
  <c r="G2253" i="15"/>
  <c r="G2254" i="15"/>
  <c r="G2255" i="15"/>
  <c r="G2256" i="15"/>
  <c r="G2257" i="15"/>
  <c r="G2258" i="15"/>
  <c r="G2259" i="15"/>
  <c r="G2260" i="15"/>
  <c r="G2261" i="15"/>
  <c r="G2262" i="15"/>
  <c r="G2263" i="15"/>
  <c r="G2264" i="15"/>
  <c r="G2265" i="15"/>
  <c r="G2266" i="15"/>
  <c r="G2267" i="15"/>
  <c r="G2268" i="15"/>
  <c r="G2269" i="15"/>
  <c r="G2270" i="15"/>
  <c r="G2271" i="15"/>
  <c r="G2272" i="15"/>
  <c r="G2273" i="15"/>
  <c r="G2274" i="15"/>
  <c r="G2275" i="15"/>
  <c r="G2276" i="15"/>
  <c r="G2277" i="15"/>
  <c r="G2278" i="15"/>
  <c r="G2279" i="15"/>
  <c r="G2280" i="15"/>
  <c r="G2281" i="15"/>
  <c r="G2282" i="15"/>
  <c r="G2283" i="15"/>
  <c r="G2284" i="15"/>
  <c r="G2285" i="15"/>
  <c r="G2286" i="15"/>
  <c r="G2287" i="15"/>
  <c r="G2288" i="15"/>
  <c r="G2289" i="15"/>
  <c r="G2290" i="15"/>
  <c r="G2291" i="15"/>
  <c r="G2292" i="15"/>
  <c r="G2293" i="15"/>
  <c r="G2294" i="15"/>
  <c r="G2295" i="15"/>
  <c r="G2296" i="15"/>
  <c r="G2297" i="15"/>
  <c r="G2298" i="15"/>
  <c r="G2299" i="15"/>
  <c r="G2300" i="15"/>
  <c r="G2301" i="15"/>
  <c r="G2302" i="15"/>
  <c r="G2303" i="15"/>
  <c r="G2304" i="15"/>
  <c r="G2305" i="15"/>
  <c r="G2306" i="15"/>
  <c r="G2307" i="15"/>
  <c r="G2308" i="15"/>
  <c r="G2309" i="15"/>
  <c r="G2310" i="15"/>
  <c r="G2311" i="15"/>
  <c r="G2312" i="15"/>
  <c r="G2313" i="15"/>
  <c r="G2314" i="15"/>
  <c r="G2315" i="15"/>
  <c r="G2316" i="15"/>
  <c r="G2317" i="15"/>
  <c r="G2318" i="15"/>
  <c r="G2319" i="15"/>
  <c r="G2320" i="15"/>
  <c r="G2321" i="15"/>
  <c r="G2322" i="15"/>
  <c r="G2323" i="15"/>
  <c r="G2324" i="15"/>
  <c r="G2325" i="15"/>
  <c r="G2326" i="15"/>
  <c r="G2327" i="15"/>
  <c r="G2328" i="15"/>
  <c r="G2329" i="15"/>
  <c r="G2330" i="15"/>
  <c r="G2331" i="15"/>
  <c r="G2332" i="15"/>
  <c r="G2333" i="15"/>
  <c r="G2334" i="15"/>
  <c r="G2335" i="15"/>
  <c r="G2336" i="15"/>
  <c r="G2337" i="15"/>
  <c r="G2338" i="15"/>
  <c r="G2339" i="15"/>
  <c r="G2340" i="15"/>
  <c r="G2341" i="15"/>
  <c r="G2342" i="15"/>
  <c r="G2343" i="15"/>
  <c r="G2344" i="15"/>
  <c r="G2345" i="15"/>
  <c r="G2346" i="15"/>
  <c r="G2347" i="15"/>
  <c r="G2348" i="15"/>
  <c r="G2349" i="15"/>
  <c r="G2350" i="15"/>
  <c r="G2351" i="15"/>
  <c r="G2352" i="15"/>
  <c r="G2353" i="15"/>
  <c r="G2354" i="15"/>
  <c r="G2355" i="15"/>
  <c r="G2356" i="15"/>
  <c r="G2357" i="15"/>
  <c r="G2358" i="15"/>
  <c r="G2359" i="15"/>
  <c r="G2360" i="15"/>
  <c r="G2361" i="15"/>
  <c r="G2362" i="15"/>
  <c r="G2363" i="15"/>
  <c r="G2364" i="15"/>
  <c r="G2365" i="15"/>
  <c r="G2366" i="15"/>
  <c r="G2367" i="15"/>
  <c r="G2368" i="15"/>
  <c r="G2369" i="15"/>
  <c r="G2370" i="15"/>
  <c r="G2371" i="15"/>
  <c r="G2372" i="15"/>
  <c r="G2373" i="15"/>
  <c r="G2374" i="15"/>
  <c r="G2375" i="15"/>
  <c r="G2376" i="15"/>
  <c r="G2377" i="15"/>
  <c r="G2378" i="15"/>
  <c r="G2379" i="15"/>
  <c r="G2380" i="15"/>
  <c r="G2381" i="15"/>
  <c r="G2382" i="15"/>
  <c r="G2383" i="15"/>
  <c r="G2384" i="15"/>
  <c r="G2385" i="15"/>
  <c r="G2386" i="15"/>
  <c r="G2387" i="15"/>
  <c r="G2388" i="15"/>
  <c r="G2389" i="15"/>
  <c r="G2390" i="15"/>
  <c r="G2391" i="15"/>
  <c r="G2392" i="15"/>
  <c r="G2393" i="15"/>
  <c r="G2394" i="15"/>
  <c r="G2395" i="15"/>
  <c r="G2396" i="15"/>
  <c r="G2397" i="15"/>
  <c r="G2398" i="15"/>
  <c r="G2399" i="15"/>
  <c r="G2400" i="15"/>
  <c r="G2401" i="15"/>
  <c r="G2402" i="15"/>
  <c r="G2403" i="15"/>
  <c r="G2404" i="15"/>
  <c r="G2405" i="15"/>
  <c r="G2406" i="15"/>
  <c r="G2407" i="15"/>
  <c r="G2408" i="15"/>
  <c r="G2409" i="15"/>
  <c r="G2410" i="15"/>
  <c r="G2411" i="15"/>
  <c r="G2412" i="15"/>
  <c r="G2413" i="15"/>
  <c r="G2414" i="15"/>
  <c r="G2415" i="15"/>
  <c r="G2416" i="15"/>
  <c r="G2417" i="15"/>
  <c r="G2418" i="15"/>
  <c r="G2419" i="15"/>
  <c r="G2420" i="15"/>
  <c r="G2421" i="15"/>
  <c r="G2422" i="15"/>
  <c r="G2423" i="15"/>
  <c r="G2424" i="15"/>
  <c r="G2425" i="15"/>
  <c r="G2426" i="15"/>
  <c r="G2427" i="15"/>
  <c r="G2428" i="15"/>
  <c r="G2429" i="15"/>
  <c r="G2430" i="15"/>
  <c r="G2431" i="15"/>
  <c r="G2432" i="15"/>
  <c r="G2433" i="15"/>
  <c r="G2434" i="15"/>
  <c r="G2435" i="15"/>
  <c r="G2436" i="15"/>
  <c r="G2437" i="15"/>
  <c r="G2438" i="15"/>
  <c r="G2439" i="15"/>
  <c r="G2440" i="15"/>
  <c r="G2441" i="15"/>
  <c r="G2442" i="15"/>
  <c r="G2443" i="15"/>
  <c r="G2444" i="15"/>
  <c r="G2445" i="15"/>
  <c r="G2446" i="15"/>
  <c r="G2447" i="15"/>
  <c r="G2448" i="15"/>
  <c r="G2449" i="15"/>
  <c r="G2450" i="15"/>
  <c r="G2451" i="15"/>
  <c r="G2452" i="15"/>
  <c r="G2453" i="15"/>
  <c r="G2454" i="15"/>
  <c r="G2455" i="15"/>
  <c r="G2456" i="15"/>
  <c r="G2457" i="15"/>
  <c r="G2458" i="15"/>
  <c r="G2459" i="15"/>
  <c r="G2460" i="15"/>
  <c r="G2461" i="15"/>
  <c r="G2462" i="15"/>
  <c r="G2463" i="15"/>
  <c r="G2464" i="15"/>
  <c r="G2465" i="15"/>
  <c r="G2466" i="15"/>
  <c r="G2467" i="15"/>
  <c r="G2468" i="15"/>
  <c r="G2469" i="15"/>
  <c r="G2470" i="15"/>
  <c r="G2471" i="15"/>
  <c r="G2472" i="15"/>
  <c r="G2473" i="15"/>
  <c r="G2474" i="15"/>
  <c r="G2475" i="15"/>
  <c r="G2476" i="15"/>
  <c r="G2477" i="15"/>
  <c r="G2478" i="15"/>
  <c r="G2479" i="15"/>
  <c r="G2480" i="15"/>
  <c r="G2481" i="15"/>
  <c r="G2482" i="15"/>
  <c r="G2483" i="15"/>
  <c r="G2484" i="15"/>
  <c r="G2485" i="15"/>
  <c r="G2486" i="15"/>
  <c r="G2487" i="15"/>
  <c r="G2488" i="15"/>
  <c r="G2489" i="15"/>
  <c r="G2490" i="15"/>
  <c r="G2491" i="15"/>
  <c r="G2492" i="15"/>
  <c r="G2493" i="15"/>
  <c r="G2494" i="15"/>
  <c r="G2495" i="15"/>
  <c r="G2496" i="15"/>
  <c r="G2497" i="15"/>
  <c r="G2498" i="15"/>
  <c r="G2499" i="15"/>
  <c r="G2500" i="15"/>
  <c r="G2501" i="15"/>
  <c r="G2502" i="15"/>
  <c r="G2503" i="15"/>
  <c r="G2504" i="15"/>
  <c r="G2505" i="15"/>
  <c r="G2506" i="15"/>
  <c r="G2507" i="15"/>
  <c r="G2508" i="15"/>
  <c r="G2509" i="15"/>
  <c r="G2510" i="15"/>
  <c r="G2511" i="15"/>
  <c r="G2512" i="15"/>
  <c r="G2513" i="15"/>
  <c r="G2514" i="15"/>
  <c r="G2515" i="15"/>
  <c r="G2516" i="15"/>
  <c r="G2517" i="15"/>
  <c r="G2518" i="15"/>
  <c r="G2519" i="15"/>
  <c r="G2520" i="15"/>
  <c r="G2521" i="15"/>
  <c r="G2522" i="15"/>
  <c r="G2523" i="15"/>
  <c r="G2524" i="15"/>
  <c r="G2525" i="15"/>
  <c r="G2526" i="15"/>
  <c r="G2527" i="15"/>
  <c r="G2528" i="15"/>
  <c r="G2529" i="15"/>
  <c r="G2530" i="15"/>
  <c r="G2531" i="15"/>
  <c r="G2532" i="15"/>
  <c r="G2533" i="15"/>
  <c r="G2534" i="15"/>
  <c r="G2535" i="15"/>
  <c r="G2536" i="15"/>
  <c r="G2537" i="15"/>
  <c r="G2538" i="15"/>
  <c r="G2539" i="15"/>
  <c r="G2540" i="15"/>
  <c r="G2541" i="15"/>
  <c r="G2542" i="15"/>
  <c r="G2543" i="15"/>
  <c r="G2544" i="15"/>
  <c r="G2545" i="15"/>
  <c r="G2546" i="15"/>
  <c r="G2547" i="15"/>
  <c r="G2548" i="15"/>
  <c r="G2549" i="15"/>
  <c r="G2550" i="15"/>
  <c r="G2551" i="15"/>
  <c r="G2552" i="15"/>
  <c r="G2553" i="15"/>
  <c r="G2554" i="15"/>
  <c r="G2555" i="15"/>
  <c r="G2556" i="15"/>
  <c r="G2557" i="15"/>
  <c r="G2558" i="15"/>
  <c r="G2559" i="15"/>
  <c r="G2560" i="15"/>
  <c r="G2561" i="15"/>
  <c r="G2562" i="15"/>
  <c r="G2563" i="15"/>
  <c r="G2564" i="15"/>
  <c r="G2565" i="15"/>
  <c r="G2566" i="15"/>
  <c r="G2567" i="15"/>
  <c r="G2568" i="15"/>
  <c r="G2569" i="15"/>
  <c r="G2570" i="15"/>
  <c r="G2571" i="15"/>
  <c r="G2572" i="15"/>
  <c r="G2573" i="15"/>
  <c r="G2574" i="15"/>
  <c r="G2575" i="15"/>
  <c r="G2576" i="15"/>
  <c r="G2577" i="15"/>
  <c r="G2578" i="15"/>
  <c r="G2579" i="15"/>
  <c r="G2580" i="15"/>
  <c r="G2581" i="15"/>
  <c r="G2582" i="15"/>
  <c r="G2583" i="15"/>
  <c r="G2584" i="15"/>
  <c r="G2585" i="15"/>
  <c r="G2586" i="15"/>
  <c r="G2587" i="15"/>
  <c r="G2588" i="15"/>
  <c r="G2589" i="15"/>
  <c r="G2590" i="15"/>
  <c r="G2591" i="15"/>
  <c r="G2592" i="15"/>
  <c r="G2593" i="15"/>
  <c r="G2594" i="15"/>
  <c r="G2595" i="15"/>
  <c r="G2596" i="15"/>
  <c r="G2597" i="15"/>
  <c r="G2598" i="15"/>
  <c r="G2599" i="15"/>
  <c r="G2600" i="15"/>
  <c r="G2601" i="15"/>
  <c r="G2602" i="15"/>
  <c r="G2603" i="15"/>
  <c r="G2604" i="15"/>
  <c r="G2605" i="15"/>
  <c r="G2606" i="15"/>
  <c r="G2607" i="15"/>
  <c r="G2608" i="15"/>
  <c r="G2609" i="15"/>
  <c r="G2610" i="15"/>
  <c r="G2611" i="15"/>
  <c r="G2612" i="15"/>
  <c r="G2613" i="15"/>
  <c r="G2614" i="15"/>
  <c r="G2615" i="15"/>
  <c r="G2616" i="15"/>
  <c r="G2617" i="15"/>
  <c r="G2618" i="15"/>
  <c r="G2619" i="15"/>
  <c r="G2620" i="15"/>
  <c r="G2621" i="15"/>
  <c r="G2622" i="15"/>
  <c r="G2623" i="15"/>
  <c r="G2624" i="15"/>
  <c r="G2625" i="15"/>
  <c r="G2626" i="15"/>
  <c r="G2627" i="15"/>
  <c r="G2628" i="15"/>
  <c r="G2629" i="15"/>
  <c r="G2630" i="15"/>
  <c r="G2631" i="15"/>
  <c r="G2632" i="15"/>
  <c r="G2633" i="15"/>
  <c r="G2634" i="15"/>
  <c r="AC2007" i="15"/>
  <c r="AB2007" i="15" s="1"/>
  <c r="AD2007" i="15"/>
  <c r="AE2007" i="15"/>
  <c r="AF2007" i="15" s="1"/>
  <c r="AC2008" i="15"/>
  <c r="AD2008" i="15"/>
  <c r="AE2008" i="15"/>
  <c r="AF2008" i="15" s="1"/>
  <c r="AC2009" i="15"/>
  <c r="AD2009" i="15"/>
  <c r="AE2009" i="15"/>
  <c r="AF2009" i="15" s="1"/>
  <c r="AC2010" i="15"/>
  <c r="AB2010" i="15" s="1"/>
  <c r="AD2010" i="15"/>
  <c r="AE2010" i="15"/>
  <c r="AF2010" i="15" s="1"/>
  <c r="AC2011" i="15"/>
  <c r="AD2011" i="15"/>
  <c r="AE2011" i="15"/>
  <c r="AF2011" i="15" s="1"/>
  <c r="AC2012" i="15"/>
  <c r="AD2012" i="15"/>
  <c r="AE2012" i="15"/>
  <c r="AF2012" i="15" s="1"/>
  <c r="AC2013" i="15"/>
  <c r="AB2013" i="15" s="1"/>
  <c r="AD2013" i="15"/>
  <c r="AE2013" i="15"/>
  <c r="AF2013" i="15" s="1"/>
  <c r="AC2014" i="15"/>
  <c r="AD2014" i="15"/>
  <c r="AE2014" i="15"/>
  <c r="AF2014" i="15" s="1"/>
  <c r="AC2015" i="15"/>
  <c r="AB2015" i="15" s="1"/>
  <c r="AD2015" i="15"/>
  <c r="AE2015" i="15"/>
  <c r="AF2015" i="15" s="1"/>
  <c r="AC2016" i="15"/>
  <c r="AD2016" i="15"/>
  <c r="AE2016" i="15"/>
  <c r="AF2016" i="15" s="1"/>
  <c r="AC2017" i="15"/>
  <c r="AD2017" i="15"/>
  <c r="AE2017" i="15"/>
  <c r="AF2017" i="15" s="1"/>
  <c r="AC2018" i="15"/>
  <c r="AB2018" i="15" s="1"/>
  <c r="AD2018" i="15"/>
  <c r="AE2018" i="15"/>
  <c r="AF2018" i="15" s="1"/>
  <c r="AC2019" i="15"/>
  <c r="AD2019" i="15"/>
  <c r="AE2019" i="15"/>
  <c r="AF2019" i="15" s="1"/>
  <c r="AC2020" i="15"/>
  <c r="AD2020" i="15"/>
  <c r="AE2020" i="15"/>
  <c r="AF2020" i="15" s="1"/>
  <c r="AC2021" i="15"/>
  <c r="AB2021" i="15" s="1"/>
  <c r="AD2021" i="15"/>
  <c r="AE2021" i="15"/>
  <c r="AF2021" i="15" s="1"/>
  <c r="AC2022" i="15"/>
  <c r="AD2022" i="15"/>
  <c r="AE2022" i="15"/>
  <c r="AF2022" i="15" s="1"/>
  <c r="AC2023" i="15"/>
  <c r="AB2023" i="15" s="1"/>
  <c r="AD2023" i="15"/>
  <c r="AE2023" i="15"/>
  <c r="AF2023" i="15" s="1"/>
  <c r="AC2024" i="15"/>
  <c r="AD2024" i="15"/>
  <c r="AE2024" i="15"/>
  <c r="AF2024" i="15" s="1"/>
  <c r="AC2025" i="15"/>
  <c r="AD2025" i="15"/>
  <c r="AE2025" i="15"/>
  <c r="AF2025" i="15" s="1"/>
  <c r="AC2026" i="15"/>
  <c r="AB2026" i="15" s="1"/>
  <c r="AD2026" i="15"/>
  <c r="AE2026" i="15"/>
  <c r="AF2026" i="15" s="1"/>
  <c r="AC2027" i="15"/>
  <c r="AD2027" i="15"/>
  <c r="AE2027" i="15"/>
  <c r="AF2027" i="15" s="1"/>
  <c r="AC2028" i="15"/>
  <c r="AD2028" i="15"/>
  <c r="AE2028" i="15"/>
  <c r="AF2028" i="15" s="1"/>
  <c r="AC2029" i="15"/>
  <c r="AB2029" i="15" s="1"/>
  <c r="AD2029" i="15"/>
  <c r="AE2029" i="15"/>
  <c r="AF2029" i="15" s="1"/>
  <c r="AC2030" i="15"/>
  <c r="AD2030" i="15"/>
  <c r="AE2030" i="15"/>
  <c r="AF2030" i="15" s="1"/>
  <c r="AC2031" i="15"/>
  <c r="AD2031" i="15"/>
  <c r="AE2031" i="15"/>
  <c r="AF2031" i="15" s="1"/>
  <c r="AC2032" i="15"/>
  <c r="AD2032" i="15"/>
  <c r="AE2032" i="15"/>
  <c r="AF2032" i="15" s="1"/>
  <c r="AC2033" i="15"/>
  <c r="AD2033" i="15"/>
  <c r="AE2033" i="15"/>
  <c r="AF2033" i="15" s="1"/>
  <c r="AC2034" i="15"/>
  <c r="AB2034" i="15" s="1"/>
  <c r="AD2034" i="15"/>
  <c r="AE2034" i="15"/>
  <c r="AF2034" i="15" s="1"/>
  <c r="AC2035" i="15"/>
  <c r="AD2035" i="15"/>
  <c r="AE2035" i="15"/>
  <c r="AF2035" i="15" s="1"/>
  <c r="AC2036" i="15"/>
  <c r="AD2036" i="15"/>
  <c r="AE2036" i="15"/>
  <c r="AF2036" i="15" s="1"/>
  <c r="AC2037" i="15"/>
  <c r="AB2037" i="15" s="1"/>
  <c r="AD2037" i="15"/>
  <c r="AE2037" i="15"/>
  <c r="AF2037" i="15" s="1"/>
  <c r="AC2038" i="15"/>
  <c r="AD2038" i="15"/>
  <c r="AE2038" i="15"/>
  <c r="AF2038" i="15" s="1"/>
  <c r="AC2039" i="15"/>
  <c r="AB2039" i="15" s="1"/>
  <c r="AD2039" i="15"/>
  <c r="AE2039" i="15"/>
  <c r="AF2039" i="15" s="1"/>
  <c r="AC2040" i="15"/>
  <c r="AD2040" i="15"/>
  <c r="AE2040" i="15"/>
  <c r="AF2040" i="15" s="1"/>
  <c r="AC2041" i="15"/>
  <c r="AD2041" i="15"/>
  <c r="AE2041" i="15"/>
  <c r="AF2041" i="15" s="1"/>
  <c r="AC2042" i="15"/>
  <c r="AB2042" i="15" s="1"/>
  <c r="AD2042" i="15"/>
  <c r="AE2042" i="15"/>
  <c r="AF2042" i="15" s="1"/>
  <c r="AC2043" i="15"/>
  <c r="AD2043" i="15"/>
  <c r="AE2043" i="15"/>
  <c r="AF2043" i="15" s="1"/>
  <c r="AC2044" i="15"/>
  <c r="AD2044" i="15"/>
  <c r="AE2044" i="15"/>
  <c r="AF2044" i="15" s="1"/>
  <c r="AC2045" i="15"/>
  <c r="AB2045" i="15" s="1"/>
  <c r="AD2045" i="15"/>
  <c r="AE2045" i="15"/>
  <c r="AF2045" i="15" s="1"/>
  <c r="AC2046" i="15"/>
  <c r="AD2046" i="15"/>
  <c r="AE2046" i="15"/>
  <c r="AF2046" i="15" s="1"/>
  <c r="AC2047" i="15"/>
  <c r="AB2047" i="15" s="1"/>
  <c r="AD2047" i="15"/>
  <c r="AE2047" i="15"/>
  <c r="AF2047" i="15" s="1"/>
  <c r="AC2048" i="15"/>
  <c r="AD2048" i="15"/>
  <c r="AE2048" i="15"/>
  <c r="AF2048" i="15" s="1"/>
  <c r="AC2049" i="15"/>
  <c r="AD2049" i="15"/>
  <c r="AE2049" i="15"/>
  <c r="AF2049" i="15" s="1"/>
  <c r="AC2050" i="15"/>
  <c r="AB2050" i="15" s="1"/>
  <c r="AD2050" i="15"/>
  <c r="AE2050" i="15"/>
  <c r="AF2050" i="15" s="1"/>
  <c r="AC2051" i="15"/>
  <c r="AD2051" i="15"/>
  <c r="AE2051" i="15"/>
  <c r="AF2051" i="15" s="1"/>
  <c r="AC2052" i="15"/>
  <c r="AD2052" i="15"/>
  <c r="AE2052" i="15"/>
  <c r="AF2052" i="15" s="1"/>
  <c r="AC2053" i="15"/>
  <c r="AB2053" i="15" s="1"/>
  <c r="AD2053" i="15"/>
  <c r="AE2053" i="15"/>
  <c r="AF2053" i="15" s="1"/>
  <c r="AC2054" i="15"/>
  <c r="AD2054" i="15"/>
  <c r="AE2054" i="15"/>
  <c r="AF2054" i="15" s="1"/>
  <c r="AC2055" i="15"/>
  <c r="AB2055" i="15" s="1"/>
  <c r="AD2055" i="15"/>
  <c r="AE2055" i="15"/>
  <c r="AF2055" i="15" s="1"/>
  <c r="AC2056" i="15"/>
  <c r="AD2056" i="15"/>
  <c r="AE2056" i="15"/>
  <c r="AF2056" i="15" s="1"/>
  <c r="AC2057" i="15"/>
  <c r="AD2057" i="15"/>
  <c r="AE2057" i="15"/>
  <c r="AF2057" i="15" s="1"/>
  <c r="AC2058" i="15"/>
  <c r="AB2058" i="15" s="1"/>
  <c r="AD2058" i="15"/>
  <c r="AE2058" i="15"/>
  <c r="AF2058" i="15" s="1"/>
  <c r="AC2059" i="15"/>
  <c r="AD2059" i="15"/>
  <c r="AE2059" i="15"/>
  <c r="AF2059" i="15" s="1"/>
  <c r="AC2060" i="15"/>
  <c r="AD2060" i="15"/>
  <c r="AE2060" i="15"/>
  <c r="AF2060" i="15" s="1"/>
  <c r="AC2061" i="15"/>
  <c r="AB2061" i="15" s="1"/>
  <c r="AD2061" i="15"/>
  <c r="AE2061" i="15"/>
  <c r="AF2061" i="15" s="1"/>
  <c r="AC2062" i="15"/>
  <c r="AD2062" i="15"/>
  <c r="AE2062" i="15"/>
  <c r="AF2062" i="15" s="1"/>
  <c r="AC2063" i="15"/>
  <c r="AB2063" i="15" s="1"/>
  <c r="AD2063" i="15"/>
  <c r="AE2063" i="15"/>
  <c r="AF2063" i="15" s="1"/>
  <c r="AC2064" i="15"/>
  <c r="AD2064" i="15"/>
  <c r="AE2064" i="15"/>
  <c r="AF2064" i="15" s="1"/>
  <c r="AC2065" i="15"/>
  <c r="AD2065" i="15"/>
  <c r="AE2065" i="15"/>
  <c r="AF2065" i="15" s="1"/>
  <c r="AC2066" i="15"/>
  <c r="AB2066" i="15" s="1"/>
  <c r="AD2066" i="15"/>
  <c r="AE2066" i="15"/>
  <c r="AF2066" i="15" s="1"/>
  <c r="AC2067" i="15"/>
  <c r="AD2067" i="15"/>
  <c r="AE2067" i="15"/>
  <c r="AF2067" i="15" s="1"/>
  <c r="AC2068" i="15"/>
  <c r="AD2068" i="15"/>
  <c r="AE2068" i="15"/>
  <c r="AF2068" i="15" s="1"/>
  <c r="AC2069" i="15"/>
  <c r="AB2069" i="15" s="1"/>
  <c r="AD2069" i="15"/>
  <c r="AE2069" i="15"/>
  <c r="AF2069" i="15" s="1"/>
  <c r="AC2070" i="15"/>
  <c r="AD2070" i="15"/>
  <c r="AE2070" i="15"/>
  <c r="AF2070" i="15" s="1"/>
  <c r="AC2071" i="15"/>
  <c r="AB2071" i="15" s="1"/>
  <c r="AD2071" i="15"/>
  <c r="AE2071" i="15"/>
  <c r="AF2071" i="15" s="1"/>
  <c r="AC2072" i="15"/>
  <c r="AD2072" i="15"/>
  <c r="AE2072" i="15"/>
  <c r="AF2072" i="15" s="1"/>
  <c r="AC2073" i="15"/>
  <c r="AD2073" i="15"/>
  <c r="AE2073" i="15"/>
  <c r="AF2073" i="15" s="1"/>
  <c r="AC2074" i="15"/>
  <c r="AB2074" i="15" s="1"/>
  <c r="AD2074" i="15"/>
  <c r="AE2074" i="15"/>
  <c r="AF2074" i="15" s="1"/>
  <c r="AC2075" i="15"/>
  <c r="AD2075" i="15"/>
  <c r="AE2075" i="15"/>
  <c r="AF2075" i="15" s="1"/>
  <c r="AC2076" i="15"/>
  <c r="AD2076" i="15"/>
  <c r="AE2076" i="15"/>
  <c r="AF2076" i="15" s="1"/>
  <c r="AC2077" i="15"/>
  <c r="AB2077" i="15" s="1"/>
  <c r="AD2077" i="15"/>
  <c r="AE2077" i="15"/>
  <c r="AF2077" i="15" s="1"/>
  <c r="AC2078" i="15"/>
  <c r="AD2078" i="15"/>
  <c r="AE2078" i="15"/>
  <c r="AF2078" i="15" s="1"/>
  <c r="AC2079" i="15"/>
  <c r="AB2079" i="15" s="1"/>
  <c r="AD2079" i="15"/>
  <c r="AE2079" i="15"/>
  <c r="AF2079" i="15" s="1"/>
  <c r="AC2080" i="15"/>
  <c r="AD2080" i="15"/>
  <c r="AE2080" i="15"/>
  <c r="AF2080" i="15" s="1"/>
  <c r="AC2081" i="15"/>
  <c r="AD2081" i="15"/>
  <c r="AE2081" i="15"/>
  <c r="AF2081" i="15" s="1"/>
  <c r="AC2082" i="15"/>
  <c r="AB2082" i="15" s="1"/>
  <c r="AD2082" i="15"/>
  <c r="AE2082" i="15"/>
  <c r="AF2082" i="15" s="1"/>
  <c r="AC2083" i="15"/>
  <c r="AD2083" i="15"/>
  <c r="AE2083" i="15"/>
  <c r="AF2083" i="15" s="1"/>
  <c r="AC2084" i="15"/>
  <c r="AD2084" i="15"/>
  <c r="AE2084" i="15"/>
  <c r="AF2084" i="15" s="1"/>
  <c r="AC2085" i="15"/>
  <c r="AB2085" i="15" s="1"/>
  <c r="AD2085" i="15"/>
  <c r="AE2085" i="15"/>
  <c r="AF2085" i="15" s="1"/>
  <c r="AC2086" i="15"/>
  <c r="AD2086" i="15"/>
  <c r="AE2086" i="15"/>
  <c r="AF2086" i="15" s="1"/>
  <c r="AC2087" i="15"/>
  <c r="AB2087" i="15" s="1"/>
  <c r="AD2087" i="15"/>
  <c r="AE2087" i="15"/>
  <c r="AF2087" i="15" s="1"/>
  <c r="AC2088" i="15"/>
  <c r="AD2088" i="15"/>
  <c r="AE2088" i="15"/>
  <c r="AF2088" i="15" s="1"/>
  <c r="AC2089" i="15"/>
  <c r="AD2089" i="15"/>
  <c r="AE2089" i="15"/>
  <c r="AF2089" i="15" s="1"/>
  <c r="AC2090" i="15"/>
  <c r="AB2090" i="15" s="1"/>
  <c r="AD2090" i="15"/>
  <c r="AE2090" i="15"/>
  <c r="AF2090" i="15" s="1"/>
  <c r="AC2091" i="15"/>
  <c r="AD2091" i="15"/>
  <c r="AE2091" i="15"/>
  <c r="AF2091" i="15" s="1"/>
  <c r="AC2092" i="15"/>
  <c r="AD2092" i="15"/>
  <c r="AE2092" i="15"/>
  <c r="AF2092" i="15" s="1"/>
  <c r="AC2093" i="15"/>
  <c r="AB2093" i="15" s="1"/>
  <c r="AD2093" i="15"/>
  <c r="AE2093" i="15"/>
  <c r="AF2093" i="15" s="1"/>
  <c r="AC2094" i="15"/>
  <c r="AD2094" i="15"/>
  <c r="AE2094" i="15"/>
  <c r="AF2094" i="15" s="1"/>
  <c r="AC2095" i="15"/>
  <c r="AB2095" i="15" s="1"/>
  <c r="AD2095" i="15"/>
  <c r="AE2095" i="15"/>
  <c r="AF2095" i="15" s="1"/>
  <c r="AC2096" i="15"/>
  <c r="AD2096" i="15"/>
  <c r="AE2096" i="15"/>
  <c r="AF2096" i="15" s="1"/>
  <c r="AC2097" i="15"/>
  <c r="AD2097" i="15"/>
  <c r="AE2097" i="15"/>
  <c r="AF2097" i="15" s="1"/>
  <c r="AC2098" i="15"/>
  <c r="AB2098" i="15" s="1"/>
  <c r="AD2098" i="15"/>
  <c r="AE2098" i="15"/>
  <c r="AF2098" i="15" s="1"/>
  <c r="AC2099" i="15"/>
  <c r="AD2099" i="15"/>
  <c r="AE2099" i="15"/>
  <c r="AF2099" i="15" s="1"/>
  <c r="AC2100" i="15"/>
  <c r="AD2100" i="15"/>
  <c r="AE2100" i="15"/>
  <c r="AF2100" i="15" s="1"/>
  <c r="AC2101" i="15"/>
  <c r="AB2101" i="15" s="1"/>
  <c r="AD2101" i="15"/>
  <c r="AE2101" i="15"/>
  <c r="AF2101" i="15" s="1"/>
  <c r="AC2102" i="15"/>
  <c r="AD2102" i="15"/>
  <c r="AE2102" i="15"/>
  <c r="AF2102" i="15" s="1"/>
  <c r="AC2103" i="15"/>
  <c r="AB2103" i="15" s="1"/>
  <c r="AD2103" i="15"/>
  <c r="AE2103" i="15"/>
  <c r="AF2103" i="15" s="1"/>
  <c r="AC2104" i="15"/>
  <c r="AD2104" i="15"/>
  <c r="AE2104" i="15"/>
  <c r="AF2104" i="15" s="1"/>
  <c r="AC2105" i="15"/>
  <c r="AD2105" i="15"/>
  <c r="AE2105" i="15"/>
  <c r="AF2105" i="15" s="1"/>
  <c r="AC2106" i="15"/>
  <c r="AB2106" i="15" s="1"/>
  <c r="AD2106" i="15"/>
  <c r="AE2106" i="15"/>
  <c r="AF2106" i="15" s="1"/>
  <c r="AC2107" i="15"/>
  <c r="AD2107" i="15"/>
  <c r="AE2107" i="15"/>
  <c r="AF2107" i="15" s="1"/>
  <c r="AC2108" i="15"/>
  <c r="AD2108" i="15"/>
  <c r="AE2108" i="15"/>
  <c r="AF2108" i="15" s="1"/>
  <c r="AC2109" i="15"/>
  <c r="AB2109" i="15" s="1"/>
  <c r="AD2109" i="15"/>
  <c r="AE2109" i="15"/>
  <c r="AF2109" i="15" s="1"/>
  <c r="AC2110" i="15"/>
  <c r="AD2110" i="15"/>
  <c r="AE2110" i="15"/>
  <c r="AF2110" i="15" s="1"/>
  <c r="AC2111" i="15"/>
  <c r="AB2111" i="15" s="1"/>
  <c r="AD2111" i="15"/>
  <c r="AE2111" i="15"/>
  <c r="AF2111" i="15" s="1"/>
  <c r="AC2112" i="15"/>
  <c r="AD2112" i="15"/>
  <c r="AE2112" i="15"/>
  <c r="AF2112" i="15" s="1"/>
  <c r="AC2113" i="15"/>
  <c r="AD2113" i="15"/>
  <c r="AE2113" i="15"/>
  <c r="AF2113" i="15" s="1"/>
  <c r="AC2114" i="15"/>
  <c r="AB2114" i="15" s="1"/>
  <c r="AD2114" i="15"/>
  <c r="AE2114" i="15"/>
  <c r="AF2114" i="15" s="1"/>
  <c r="AC2115" i="15"/>
  <c r="AD2115" i="15"/>
  <c r="AE2115" i="15"/>
  <c r="AF2115" i="15" s="1"/>
  <c r="AC2116" i="15"/>
  <c r="AD2116" i="15"/>
  <c r="AE2116" i="15"/>
  <c r="AF2116" i="15" s="1"/>
  <c r="AC2117" i="15"/>
  <c r="AB2117" i="15" s="1"/>
  <c r="AD2117" i="15"/>
  <c r="AE2117" i="15"/>
  <c r="AF2117" i="15" s="1"/>
  <c r="AC2118" i="15"/>
  <c r="AD2118" i="15"/>
  <c r="AE2118" i="15"/>
  <c r="AF2118" i="15" s="1"/>
  <c r="AC2119" i="15"/>
  <c r="AB2119" i="15" s="1"/>
  <c r="AD2119" i="15"/>
  <c r="AE2119" i="15"/>
  <c r="AF2119" i="15" s="1"/>
  <c r="AC2120" i="15"/>
  <c r="AD2120" i="15"/>
  <c r="AE2120" i="15"/>
  <c r="AF2120" i="15" s="1"/>
  <c r="AC2121" i="15"/>
  <c r="AD2121" i="15"/>
  <c r="AE2121" i="15"/>
  <c r="AF2121" i="15" s="1"/>
  <c r="AC2122" i="15"/>
  <c r="AB2122" i="15" s="1"/>
  <c r="AD2122" i="15"/>
  <c r="AE2122" i="15"/>
  <c r="AF2122" i="15" s="1"/>
  <c r="AC2123" i="15"/>
  <c r="AD2123" i="15"/>
  <c r="AE2123" i="15"/>
  <c r="AF2123" i="15" s="1"/>
  <c r="AC2124" i="15"/>
  <c r="AD2124" i="15"/>
  <c r="AE2124" i="15"/>
  <c r="AF2124" i="15" s="1"/>
  <c r="AC2125" i="15"/>
  <c r="AB2125" i="15" s="1"/>
  <c r="AD2125" i="15"/>
  <c r="AE2125" i="15"/>
  <c r="AF2125" i="15" s="1"/>
  <c r="AC2126" i="15"/>
  <c r="AD2126" i="15"/>
  <c r="AE2126" i="15"/>
  <c r="AF2126" i="15" s="1"/>
  <c r="AC2127" i="15"/>
  <c r="AB2127" i="15" s="1"/>
  <c r="AD2127" i="15"/>
  <c r="AE2127" i="15"/>
  <c r="AF2127" i="15" s="1"/>
  <c r="AC2128" i="15"/>
  <c r="AD2128" i="15"/>
  <c r="AE2128" i="15"/>
  <c r="AF2128" i="15" s="1"/>
  <c r="AC2129" i="15"/>
  <c r="AD2129" i="15"/>
  <c r="AE2129" i="15"/>
  <c r="AF2129" i="15" s="1"/>
  <c r="AC2130" i="15"/>
  <c r="AB2130" i="15" s="1"/>
  <c r="AD2130" i="15"/>
  <c r="AE2130" i="15"/>
  <c r="AF2130" i="15" s="1"/>
  <c r="AC2131" i="15"/>
  <c r="AD2131" i="15"/>
  <c r="AE2131" i="15"/>
  <c r="AF2131" i="15" s="1"/>
  <c r="AC2132" i="15"/>
  <c r="AD2132" i="15"/>
  <c r="AE2132" i="15"/>
  <c r="AF2132" i="15" s="1"/>
  <c r="AC2133" i="15"/>
  <c r="AB2133" i="15" s="1"/>
  <c r="AD2133" i="15"/>
  <c r="AE2133" i="15"/>
  <c r="AF2133" i="15" s="1"/>
  <c r="AC2134" i="15"/>
  <c r="AB2134" i="15" s="1"/>
  <c r="AD2134" i="15"/>
  <c r="AE2134" i="15"/>
  <c r="AF2134" i="15" s="1"/>
  <c r="AC2135" i="15"/>
  <c r="AB2135" i="15" s="1"/>
  <c r="AD2135" i="15"/>
  <c r="AE2135" i="15"/>
  <c r="AF2135" i="15" s="1"/>
  <c r="AC2136" i="15"/>
  <c r="AD2136" i="15"/>
  <c r="AE2136" i="15"/>
  <c r="AF2136" i="15" s="1"/>
  <c r="AC2137" i="15"/>
  <c r="AD2137" i="15"/>
  <c r="AE2137" i="15"/>
  <c r="AF2137" i="15" s="1"/>
  <c r="AC2138" i="15"/>
  <c r="AB2138" i="15" s="1"/>
  <c r="AD2138" i="15"/>
  <c r="AE2138" i="15"/>
  <c r="AF2138" i="15" s="1"/>
  <c r="AC2139" i="15"/>
  <c r="AB2139" i="15" s="1"/>
  <c r="AD2139" i="15"/>
  <c r="AE2139" i="15"/>
  <c r="AF2139" i="15" s="1"/>
  <c r="AC2140" i="15"/>
  <c r="AB2140" i="15" s="1"/>
  <c r="AD2140" i="15"/>
  <c r="AE2140" i="15"/>
  <c r="AF2140" i="15" s="1"/>
  <c r="AC2141" i="15"/>
  <c r="AB2141" i="15" s="1"/>
  <c r="AD2141" i="15"/>
  <c r="AE2141" i="15"/>
  <c r="AF2141" i="15" s="1"/>
  <c r="AC2142" i="15"/>
  <c r="AB2142" i="15" s="1"/>
  <c r="AD2142" i="15"/>
  <c r="AE2142" i="15"/>
  <c r="AF2142" i="15" s="1"/>
  <c r="AC2143" i="15"/>
  <c r="AB2143" i="15" s="1"/>
  <c r="AD2143" i="15"/>
  <c r="AE2143" i="15"/>
  <c r="AF2143" i="15" s="1"/>
  <c r="AC2144" i="15"/>
  <c r="AD2144" i="15"/>
  <c r="AE2144" i="15"/>
  <c r="AF2144" i="15" s="1"/>
  <c r="AC2145" i="15"/>
  <c r="AD2145" i="15"/>
  <c r="AE2145" i="15"/>
  <c r="AF2145" i="15" s="1"/>
  <c r="AC2146" i="15"/>
  <c r="AB2146" i="15" s="1"/>
  <c r="AD2146" i="15"/>
  <c r="AE2146" i="15"/>
  <c r="AF2146" i="15" s="1"/>
  <c r="AC2147" i="15"/>
  <c r="AD2147" i="15"/>
  <c r="AE2147" i="15"/>
  <c r="AF2147" i="15" s="1"/>
  <c r="AC2148" i="15"/>
  <c r="AD2148" i="15"/>
  <c r="AE2148" i="15"/>
  <c r="AF2148" i="15" s="1"/>
  <c r="AC2149" i="15"/>
  <c r="AB2149" i="15" s="1"/>
  <c r="AD2149" i="15"/>
  <c r="AE2149" i="15"/>
  <c r="AF2149" i="15" s="1"/>
  <c r="AC2150" i="15"/>
  <c r="AB2150" i="15" s="1"/>
  <c r="AD2150" i="15"/>
  <c r="AE2150" i="15"/>
  <c r="AF2150" i="15" s="1"/>
  <c r="AC2151" i="15"/>
  <c r="AB2151" i="15" s="1"/>
  <c r="AD2151" i="15"/>
  <c r="AE2151" i="15"/>
  <c r="AF2151" i="15" s="1"/>
  <c r="AC2152" i="15"/>
  <c r="AD2152" i="15"/>
  <c r="AE2152" i="15"/>
  <c r="AF2152" i="15" s="1"/>
  <c r="AC2153" i="15"/>
  <c r="AD2153" i="15"/>
  <c r="AE2153" i="15"/>
  <c r="AF2153" i="15" s="1"/>
  <c r="AC2154" i="15"/>
  <c r="AB2154" i="15" s="1"/>
  <c r="AD2154" i="15"/>
  <c r="AE2154" i="15"/>
  <c r="AF2154" i="15" s="1"/>
  <c r="AC2155" i="15"/>
  <c r="AB2155" i="15" s="1"/>
  <c r="AD2155" i="15"/>
  <c r="AE2155" i="15"/>
  <c r="AF2155" i="15" s="1"/>
  <c r="AC2156" i="15"/>
  <c r="AD2156" i="15"/>
  <c r="AE2156" i="15"/>
  <c r="AF2156" i="15" s="1"/>
  <c r="AC2157" i="15"/>
  <c r="AB2157" i="15" s="1"/>
  <c r="AD2157" i="15"/>
  <c r="AE2157" i="15"/>
  <c r="AF2157" i="15" s="1"/>
  <c r="AC2158" i="15"/>
  <c r="AB2158" i="15" s="1"/>
  <c r="AD2158" i="15"/>
  <c r="AE2158" i="15"/>
  <c r="AF2158" i="15" s="1"/>
  <c r="AC2159" i="15"/>
  <c r="AB2159" i="15" s="1"/>
  <c r="AD2159" i="15"/>
  <c r="AE2159" i="15"/>
  <c r="AF2159" i="15" s="1"/>
  <c r="AC2160" i="15"/>
  <c r="AD2160" i="15"/>
  <c r="AE2160" i="15"/>
  <c r="AF2160" i="15" s="1"/>
  <c r="AC2161" i="15"/>
  <c r="AD2161" i="15"/>
  <c r="AE2161" i="15"/>
  <c r="AF2161" i="15" s="1"/>
  <c r="AC2162" i="15"/>
  <c r="AB2162" i="15" s="1"/>
  <c r="AD2162" i="15"/>
  <c r="AE2162" i="15"/>
  <c r="AF2162" i="15" s="1"/>
  <c r="AC2163" i="15"/>
  <c r="AD2163" i="15"/>
  <c r="AE2163" i="15"/>
  <c r="AF2163" i="15" s="1"/>
  <c r="AC2164" i="15"/>
  <c r="AD2164" i="15"/>
  <c r="AE2164" i="15"/>
  <c r="AF2164" i="15" s="1"/>
  <c r="AC2165" i="15"/>
  <c r="AB2165" i="15" s="1"/>
  <c r="AD2165" i="15"/>
  <c r="AE2165" i="15"/>
  <c r="AF2165" i="15" s="1"/>
  <c r="AC2166" i="15"/>
  <c r="AB2166" i="15" s="1"/>
  <c r="AD2166" i="15"/>
  <c r="AE2166" i="15"/>
  <c r="AF2166" i="15" s="1"/>
  <c r="AC2167" i="15"/>
  <c r="AB2167" i="15" s="1"/>
  <c r="AD2167" i="15"/>
  <c r="AE2167" i="15"/>
  <c r="AF2167" i="15" s="1"/>
  <c r="AC2168" i="15"/>
  <c r="AD2168" i="15"/>
  <c r="AE2168" i="15"/>
  <c r="AF2168" i="15" s="1"/>
  <c r="AC2169" i="15"/>
  <c r="AB2169" i="15" s="1"/>
  <c r="AD2169" i="15"/>
  <c r="AE2169" i="15"/>
  <c r="AF2169" i="15" s="1"/>
  <c r="AC2170" i="15"/>
  <c r="AB2170" i="15" s="1"/>
  <c r="AD2170" i="15"/>
  <c r="AE2170" i="15"/>
  <c r="AF2170" i="15" s="1"/>
  <c r="AC2171" i="15"/>
  <c r="AB2171" i="15" s="1"/>
  <c r="AD2171" i="15"/>
  <c r="AE2171" i="15"/>
  <c r="AF2171" i="15" s="1"/>
  <c r="AC2172" i="15"/>
  <c r="AD2172" i="15"/>
  <c r="AE2172" i="15"/>
  <c r="AF2172" i="15" s="1"/>
  <c r="AC2173" i="15"/>
  <c r="AB2173" i="15" s="1"/>
  <c r="AD2173" i="15"/>
  <c r="AE2173" i="15"/>
  <c r="AF2173" i="15" s="1"/>
  <c r="AC2174" i="15"/>
  <c r="AB2174" i="15" s="1"/>
  <c r="AD2174" i="15"/>
  <c r="AE2174" i="15"/>
  <c r="AF2174" i="15" s="1"/>
  <c r="AC2175" i="15"/>
  <c r="AB2175" i="15" s="1"/>
  <c r="AD2175" i="15"/>
  <c r="AE2175" i="15"/>
  <c r="AF2175" i="15" s="1"/>
  <c r="AC2176" i="15"/>
  <c r="AD2176" i="15"/>
  <c r="AE2176" i="15"/>
  <c r="AF2176" i="15" s="1"/>
  <c r="AC2177" i="15"/>
  <c r="AD2177" i="15"/>
  <c r="AE2177" i="15"/>
  <c r="AF2177" i="15" s="1"/>
  <c r="AC2178" i="15"/>
  <c r="AB2178" i="15" s="1"/>
  <c r="AD2178" i="15"/>
  <c r="AE2178" i="15"/>
  <c r="AF2178" i="15" s="1"/>
  <c r="AC2179" i="15"/>
  <c r="AD2179" i="15"/>
  <c r="AE2179" i="15"/>
  <c r="AF2179" i="15" s="1"/>
  <c r="AC2180" i="15"/>
  <c r="AB2180" i="15" s="1"/>
  <c r="AD2180" i="15"/>
  <c r="AA2180" i="15" s="1"/>
  <c r="AE2180" i="15"/>
  <c r="AF2180" i="15" s="1"/>
  <c r="AC2181" i="15"/>
  <c r="AB2181" i="15" s="1"/>
  <c r="AD2181" i="15"/>
  <c r="AE2181" i="15"/>
  <c r="AF2181" i="15" s="1"/>
  <c r="AC2182" i="15"/>
  <c r="AD2182" i="15"/>
  <c r="AE2182" i="15"/>
  <c r="AF2182" i="15" s="1"/>
  <c r="AC2183" i="15"/>
  <c r="AB2183" i="15" s="1"/>
  <c r="AD2183" i="15"/>
  <c r="AE2183" i="15"/>
  <c r="AF2183" i="15" s="1"/>
  <c r="AC2184" i="15"/>
  <c r="AD2184" i="15"/>
  <c r="AA2184" i="15" s="1"/>
  <c r="AE2184" i="15"/>
  <c r="AF2184" i="15" s="1"/>
  <c r="AC2185" i="15"/>
  <c r="AB2185" i="15" s="1"/>
  <c r="AD2185" i="15"/>
  <c r="AE2185" i="15"/>
  <c r="AF2185" i="15" s="1"/>
  <c r="AC2186" i="15"/>
  <c r="AB2186" i="15" s="1"/>
  <c r="AD2186" i="15"/>
  <c r="AE2186" i="15"/>
  <c r="AF2186" i="15" s="1"/>
  <c r="AC2187" i="15"/>
  <c r="AD2187" i="15"/>
  <c r="AE2187" i="15"/>
  <c r="AF2187" i="15" s="1"/>
  <c r="AC2188" i="15"/>
  <c r="AD2188" i="15"/>
  <c r="AA2188" i="15" s="1"/>
  <c r="AE2188" i="15"/>
  <c r="AF2188" i="15" s="1"/>
  <c r="AC2189" i="15"/>
  <c r="AB2189" i="15" s="1"/>
  <c r="AD2189" i="15"/>
  <c r="AE2189" i="15"/>
  <c r="AF2189" i="15" s="1"/>
  <c r="AC2190" i="15"/>
  <c r="AB2190" i="15" s="1"/>
  <c r="AD2190" i="15"/>
  <c r="AE2190" i="15"/>
  <c r="AF2190" i="15" s="1"/>
  <c r="AC2191" i="15"/>
  <c r="AB2191" i="15" s="1"/>
  <c r="AD2191" i="15"/>
  <c r="AE2191" i="15"/>
  <c r="AF2191" i="15" s="1"/>
  <c r="AC2192" i="15"/>
  <c r="AD2192" i="15"/>
  <c r="AA2192" i="15" s="1"/>
  <c r="AE2192" i="15"/>
  <c r="AF2192" i="15" s="1"/>
  <c r="AC2193" i="15"/>
  <c r="AD2193" i="15"/>
  <c r="AE2193" i="15"/>
  <c r="AF2193" i="15" s="1"/>
  <c r="AC2194" i="15"/>
  <c r="AD2194" i="15"/>
  <c r="AE2194" i="15"/>
  <c r="AF2194" i="15" s="1"/>
  <c r="AC2195" i="15"/>
  <c r="AD2195" i="15"/>
  <c r="AE2195" i="15"/>
  <c r="AF2195" i="15" s="1"/>
  <c r="AC2196" i="15"/>
  <c r="AD2196" i="15"/>
  <c r="AA2196" i="15" s="1"/>
  <c r="AE2196" i="15"/>
  <c r="AF2196" i="15" s="1"/>
  <c r="AC2197" i="15"/>
  <c r="AB2197" i="15" s="1"/>
  <c r="AD2197" i="15"/>
  <c r="AE2197" i="15"/>
  <c r="AF2197" i="15" s="1"/>
  <c r="AC2198" i="15"/>
  <c r="AB2198" i="15" s="1"/>
  <c r="AD2198" i="15"/>
  <c r="AE2198" i="15"/>
  <c r="AF2198" i="15" s="1"/>
  <c r="AC2199" i="15"/>
  <c r="AB2199" i="15" s="1"/>
  <c r="AD2199" i="15"/>
  <c r="AE2199" i="15"/>
  <c r="AF2199" i="15" s="1"/>
  <c r="AC2200" i="15"/>
  <c r="AD2200" i="15"/>
  <c r="AA2200" i="15" s="1"/>
  <c r="AE2200" i="15"/>
  <c r="AF2200" i="15" s="1"/>
  <c r="AC2201" i="15"/>
  <c r="AD2201" i="15"/>
  <c r="AE2201" i="15"/>
  <c r="AF2201" i="15" s="1"/>
  <c r="AC2202" i="15"/>
  <c r="AB2202" i="15" s="1"/>
  <c r="AD2202" i="15"/>
  <c r="AE2202" i="15"/>
  <c r="AF2202" i="15" s="1"/>
  <c r="AC2203" i="15"/>
  <c r="AB2203" i="15" s="1"/>
  <c r="AD2203" i="15"/>
  <c r="AE2203" i="15"/>
  <c r="AF2203" i="15" s="1"/>
  <c r="AC2204" i="15"/>
  <c r="AD2204" i="15"/>
  <c r="AA2204" i="15" s="1"/>
  <c r="AE2204" i="15"/>
  <c r="AF2204" i="15" s="1"/>
  <c r="AC2205" i="15"/>
  <c r="AB2205" i="15" s="1"/>
  <c r="AD2205" i="15"/>
  <c r="AE2205" i="15"/>
  <c r="AF2205" i="15" s="1"/>
  <c r="AC2206" i="15"/>
  <c r="AB2206" i="15" s="1"/>
  <c r="AD2206" i="15"/>
  <c r="AE2206" i="15"/>
  <c r="AF2206" i="15" s="1"/>
  <c r="AC2207" i="15"/>
  <c r="AB2207" i="15" s="1"/>
  <c r="AD2207" i="15"/>
  <c r="AE2207" i="15"/>
  <c r="AF2207" i="15" s="1"/>
  <c r="AC2208" i="15"/>
  <c r="AD2208" i="15"/>
  <c r="AA2208" i="15" s="1"/>
  <c r="AE2208" i="15"/>
  <c r="AF2208" i="15" s="1"/>
  <c r="AC2209" i="15"/>
  <c r="AD2209" i="15"/>
  <c r="AE2209" i="15"/>
  <c r="AF2209" i="15" s="1"/>
  <c r="AC2210" i="15"/>
  <c r="AB2210" i="15" s="1"/>
  <c r="AD2210" i="15"/>
  <c r="AE2210" i="15"/>
  <c r="AF2210" i="15" s="1"/>
  <c r="AC2211" i="15"/>
  <c r="AD2211" i="15"/>
  <c r="AE2211" i="15"/>
  <c r="AF2211" i="15" s="1"/>
  <c r="AC2212" i="15"/>
  <c r="AD2212" i="15"/>
  <c r="AA2212" i="15" s="1"/>
  <c r="AE2212" i="15"/>
  <c r="AF2212" i="15" s="1"/>
  <c r="AC2213" i="15"/>
  <c r="AB2213" i="15" s="1"/>
  <c r="AD2213" i="15"/>
  <c r="AE2213" i="15"/>
  <c r="AF2213" i="15" s="1"/>
  <c r="AC2214" i="15"/>
  <c r="AD2214" i="15"/>
  <c r="AE2214" i="15"/>
  <c r="AF2214" i="15" s="1"/>
  <c r="AC2215" i="15"/>
  <c r="AB2215" i="15" s="1"/>
  <c r="AD2215" i="15"/>
  <c r="AE2215" i="15"/>
  <c r="AF2215" i="15" s="1"/>
  <c r="AC2216" i="15"/>
  <c r="AD2216" i="15"/>
  <c r="AA2216" i="15" s="1"/>
  <c r="AE2216" i="15"/>
  <c r="AF2216" i="15" s="1"/>
  <c r="AC2217" i="15"/>
  <c r="AD2217" i="15"/>
  <c r="AE2217" i="15"/>
  <c r="AF2217" i="15" s="1"/>
  <c r="AC2218" i="15"/>
  <c r="AB2218" i="15" s="1"/>
  <c r="AD2218" i="15"/>
  <c r="AE2218" i="15"/>
  <c r="AF2218" i="15" s="1"/>
  <c r="AC2219" i="15"/>
  <c r="AD2219" i="15"/>
  <c r="AE2219" i="15"/>
  <c r="AF2219" i="15" s="1"/>
  <c r="AC2220" i="15"/>
  <c r="AB2220" i="15" s="1"/>
  <c r="AD2220" i="15"/>
  <c r="AA2220" i="15" s="1"/>
  <c r="AE2220" i="15"/>
  <c r="AF2220" i="15" s="1"/>
  <c r="AC2221" i="15"/>
  <c r="AB2221" i="15" s="1"/>
  <c r="AD2221" i="15"/>
  <c r="AE2221" i="15"/>
  <c r="AF2221" i="15" s="1"/>
  <c r="AC2222" i="15"/>
  <c r="AD2222" i="15"/>
  <c r="AE2222" i="15"/>
  <c r="AF2222" i="15" s="1"/>
  <c r="AC2223" i="15"/>
  <c r="AB2223" i="15" s="1"/>
  <c r="AD2223" i="15"/>
  <c r="AE2223" i="15"/>
  <c r="AF2223" i="15" s="1"/>
  <c r="AC2224" i="15"/>
  <c r="AD2224" i="15"/>
  <c r="AA2224" i="15" s="1"/>
  <c r="AE2224" i="15"/>
  <c r="AF2224" i="15" s="1"/>
  <c r="AC2225" i="15"/>
  <c r="AD2225" i="15"/>
  <c r="AE2225" i="15"/>
  <c r="AF2225" i="15" s="1"/>
  <c r="AC2226" i="15"/>
  <c r="AB2226" i="15" s="1"/>
  <c r="AD2226" i="15"/>
  <c r="AE2226" i="15"/>
  <c r="AF2226" i="15" s="1"/>
  <c r="AC2227" i="15"/>
  <c r="AB2227" i="15" s="1"/>
  <c r="AD2227" i="15"/>
  <c r="AE2227" i="15"/>
  <c r="AF2227" i="15" s="1"/>
  <c r="AC2228" i="15"/>
  <c r="AB2228" i="15" s="1"/>
  <c r="AD2228" i="15"/>
  <c r="AA2228" i="15" s="1"/>
  <c r="AE2228" i="15"/>
  <c r="AF2228" i="15" s="1"/>
  <c r="AC2229" i="15"/>
  <c r="AB2229" i="15" s="1"/>
  <c r="AD2229" i="15"/>
  <c r="AE2229" i="15"/>
  <c r="AF2229" i="15" s="1"/>
  <c r="AC2230" i="15"/>
  <c r="AD2230" i="15"/>
  <c r="AE2230" i="15"/>
  <c r="AF2230" i="15" s="1"/>
  <c r="AC2231" i="15"/>
  <c r="AB2231" i="15" s="1"/>
  <c r="AD2231" i="15"/>
  <c r="AE2231" i="15"/>
  <c r="AF2231" i="15" s="1"/>
  <c r="AC2232" i="15"/>
  <c r="AD2232" i="15"/>
  <c r="AA2232" i="15" s="1"/>
  <c r="AE2232" i="15"/>
  <c r="AF2232" i="15" s="1"/>
  <c r="AC2233" i="15"/>
  <c r="AD2233" i="15"/>
  <c r="AA2233" i="15" s="1"/>
  <c r="AE2233" i="15"/>
  <c r="AF2233" i="15" s="1"/>
  <c r="AC2234" i="15"/>
  <c r="AB2234" i="15" s="1"/>
  <c r="AD2234" i="15"/>
  <c r="AE2234" i="15"/>
  <c r="AF2234" i="15" s="1"/>
  <c r="AC2235" i="15"/>
  <c r="AB2235" i="15" s="1"/>
  <c r="AD2235" i="15"/>
  <c r="AE2235" i="15"/>
  <c r="AF2235" i="15" s="1"/>
  <c r="AC2236" i="15"/>
  <c r="AB2236" i="15" s="1"/>
  <c r="AD2236" i="15"/>
  <c r="AA2236" i="15" s="1"/>
  <c r="AE2236" i="15"/>
  <c r="AF2236" i="15" s="1"/>
  <c r="AC2237" i="15"/>
  <c r="AB2237" i="15" s="1"/>
  <c r="AD2237" i="15"/>
  <c r="AE2237" i="15"/>
  <c r="AF2237" i="15" s="1"/>
  <c r="AC2238" i="15"/>
  <c r="AB2238" i="15" s="1"/>
  <c r="AD2238" i="15"/>
  <c r="AE2238" i="15"/>
  <c r="AF2238" i="15" s="1"/>
  <c r="AC2239" i="15"/>
  <c r="AB2239" i="15" s="1"/>
  <c r="AD2239" i="15"/>
  <c r="AE2239" i="15"/>
  <c r="AF2239" i="15" s="1"/>
  <c r="AC2240" i="15"/>
  <c r="AD2240" i="15"/>
  <c r="AA2240" i="15" s="1"/>
  <c r="AE2240" i="15"/>
  <c r="AF2240" i="15" s="1"/>
  <c r="AC2241" i="15"/>
  <c r="AD2241" i="15"/>
  <c r="AA2241" i="15" s="1"/>
  <c r="AE2241" i="15"/>
  <c r="AF2241" i="15" s="1"/>
  <c r="AC2242" i="15"/>
  <c r="AB2242" i="15" s="1"/>
  <c r="AD2242" i="15"/>
  <c r="AE2242" i="15"/>
  <c r="AF2242" i="15" s="1"/>
  <c r="AC2243" i="15"/>
  <c r="AB2243" i="15" s="1"/>
  <c r="AD2243" i="15"/>
  <c r="AE2243" i="15"/>
  <c r="AF2243" i="15" s="1"/>
  <c r="AC2244" i="15"/>
  <c r="AB2244" i="15" s="1"/>
  <c r="AD2244" i="15"/>
  <c r="AA2244" i="15" s="1"/>
  <c r="AE2244" i="15"/>
  <c r="AF2244" i="15" s="1"/>
  <c r="AC2245" i="15"/>
  <c r="AB2245" i="15" s="1"/>
  <c r="AD2245" i="15"/>
  <c r="AE2245" i="15"/>
  <c r="AF2245" i="15" s="1"/>
  <c r="AC2246" i="15"/>
  <c r="AB2246" i="15" s="1"/>
  <c r="AD2246" i="15"/>
  <c r="AE2246" i="15"/>
  <c r="AF2246" i="15" s="1"/>
  <c r="AC2247" i="15"/>
  <c r="AB2247" i="15" s="1"/>
  <c r="AD2247" i="15"/>
  <c r="AE2247" i="15"/>
  <c r="AF2247" i="15" s="1"/>
  <c r="AC2248" i="15"/>
  <c r="AB2248" i="15" s="1"/>
  <c r="AD2248" i="15"/>
  <c r="AA2248" i="15" s="1"/>
  <c r="AE2248" i="15"/>
  <c r="AF2248" i="15" s="1"/>
  <c r="AC2249" i="15"/>
  <c r="AB2249" i="15" s="1"/>
  <c r="AD2249" i="15"/>
  <c r="AA2249" i="15" s="1"/>
  <c r="AE2249" i="15"/>
  <c r="AF2249" i="15" s="1"/>
  <c r="AC2250" i="15"/>
  <c r="AB2250" i="15" s="1"/>
  <c r="AD2250" i="15"/>
  <c r="AE2250" i="15"/>
  <c r="AF2250" i="15" s="1"/>
  <c r="AC2251" i="15"/>
  <c r="AB2251" i="15" s="1"/>
  <c r="AD2251" i="15"/>
  <c r="AE2251" i="15"/>
  <c r="AF2251" i="15" s="1"/>
  <c r="AC2252" i="15"/>
  <c r="AD2252" i="15"/>
  <c r="AA2252" i="15" s="1"/>
  <c r="AE2252" i="15"/>
  <c r="AF2252" i="15" s="1"/>
  <c r="AC2253" i="15"/>
  <c r="AB2253" i="15" s="1"/>
  <c r="AD2253" i="15"/>
  <c r="AE2253" i="15"/>
  <c r="AF2253" i="15" s="1"/>
  <c r="AC2254" i="15"/>
  <c r="AD2254" i="15"/>
  <c r="AE2254" i="15"/>
  <c r="AF2254" i="15" s="1"/>
  <c r="AC2255" i="15"/>
  <c r="AB2255" i="15" s="1"/>
  <c r="AD2255" i="15"/>
  <c r="AE2255" i="15"/>
  <c r="AF2255" i="15" s="1"/>
  <c r="AC2256" i="15"/>
  <c r="AB2256" i="15" s="1"/>
  <c r="AD2256" i="15"/>
  <c r="AA2256" i="15" s="1"/>
  <c r="AE2256" i="15"/>
  <c r="AF2256" i="15" s="1"/>
  <c r="AC2257" i="15"/>
  <c r="AD2257" i="15"/>
  <c r="AE2257" i="15"/>
  <c r="AF2257" i="15" s="1"/>
  <c r="AC2258" i="15"/>
  <c r="AB2258" i="15" s="1"/>
  <c r="AD2258" i="15"/>
  <c r="AE2258" i="15"/>
  <c r="AF2258" i="15" s="1"/>
  <c r="AC2259" i="15"/>
  <c r="AB2259" i="15" s="1"/>
  <c r="AD2259" i="15"/>
  <c r="AE2259" i="15"/>
  <c r="AF2259" i="15" s="1"/>
  <c r="AC2260" i="15"/>
  <c r="AB2260" i="15" s="1"/>
  <c r="AD2260" i="15"/>
  <c r="AA2260" i="15" s="1"/>
  <c r="AE2260" i="15"/>
  <c r="AF2260" i="15" s="1"/>
  <c r="AC2261" i="15"/>
  <c r="AB2261" i="15" s="1"/>
  <c r="AD2261" i="15"/>
  <c r="AE2261" i="15"/>
  <c r="AF2261" i="15" s="1"/>
  <c r="AC2262" i="15"/>
  <c r="AB2262" i="15" s="1"/>
  <c r="AD2262" i="15"/>
  <c r="AE2262" i="15"/>
  <c r="AF2262" i="15" s="1"/>
  <c r="AC2263" i="15"/>
  <c r="AB2263" i="15" s="1"/>
  <c r="AD2263" i="15"/>
  <c r="AE2263" i="15"/>
  <c r="AF2263" i="15" s="1"/>
  <c r="AC2264" i="15"/>
  <c r="AB2264" i="15" s="1"/>
  <c r="AD2264" i="15"/>
  <c r="AE2264" i="15"/>
  <c r="AF2264" i="15" s="1"/>
  <c r="AC2265" i="15"/>
  <c r="AB2265" i="15" s="1"/>
  <c r="AD2265" i="15"/>
  <c r="AE2265" i="15"/>
  <c r="AF2265" i="15" s="1"/>
  <c r="AC2266" i="15"/>
  <c r="AB2266" i="15" s="1"/>
  <c r="AD2266" i="15"/>
  <c r="AE2266" i="15"/>
  <c r="AF2266" i="15" s="1"/>
  <c r="AC2267" i="15"/>
  <c r="AB2267" i="15" s="1"/>
  <c r="AD2267" i="15"/>
  <c r="AE2267" i="15"/>
  <c r="AF2267" i="15" s="1"/>
  <c r="AC2268" i="15"/>
  <c r="AB2268" i="15" s="1"/>
  <c r="AD2268" i="15"/>
  <c r="AE2268" i="15"/>
  <c r="AF2268" i="15" s="1"/>
  <c r="AC2269" i="15"/>
  <c r="AB2269" i="15" s="1"/>
  <c r="AD2269" i="15"/>
  <c r="AE2269" i="15"/>
  <c r="AF2269" i="15" s="1"/>
  <c r="AC2270" i="15"/>
  <c r="AB2270" i="15" s="1"/>
  <c r="AD2270" i="15"/>
  <c r="AE2270" i="15"/>
  <c r="AF2270" i="15" s="1"/>
  <c r="AC2271" i="15"/>
  <c r="AB2271" i="15" s="1"/>
  <c r="AD2271" i="15"/>
  <c r="AE2271" i="15"/>
  <c r="AF2271" i="15" s="1"/>
  <c r="AC2272" i="15"/>
  <c r="AB2272" i="15" s="1"/>
  <c r="AD2272" i="15"/>
  <c r="AE2272" i="15"/>
  <c r="AF2272" i="15" s="1"/>
  <c r="AC2273" i="15"/>
  <c r="AD2273" i="15"/>
  <c r="AE2273" i="15"/>
  <c r="AF2273" i="15" s="1"/>
  <c r="AC2274" i="15"/>
  <c r="AB2274" i="15" s="1"/>
  <c r="AD2274" i="15"/>
  <c r="AE2274" i="15"/>
  <c r="AF2274" i="15" s="1"/>
  <c r="AC2275" i="15"/>
  <c r="AD2275" i="15"/>
  <c r="AE2275" i="15"/>
  <c r="AF2275" i="15" s="1"/>
  <c r="AC2276" i="15"/>
  <c r="AB2276" i="15" s="1"/>
  <c r="AD2276" i="15"/>
  <c r="AE2276" i="15"/>
  <c r="AF2276" i="15" s="1"/>
  <c r="AC2277" i="15"/>
  <c r="AB2277" i="15" s="1"/>
  <c r="AD2277" i="15"/>
  <c r="AE2277" i="15"/>
  <c r="AF2277" i="15" s="1"/>
  <c r="AC2278" i="15"/>
  <c r="AB2278" i="15" s="1"/>
  <c r="AD2278" i="15"/>
  <c r="AA2278" i="15" s="1"/>
  <c r="AE2278" i="15"/>
  <c r="AF2278" i="15" s="1"/>
  <c r="AC2279" i="15"/>
  <c r="AB2279" i="15" s="1"/>
  <c r="AD2279" i="15"/>
  <c r="AA2279" i="15" s="1"/>
  <c r="AE2279" i="15"/>
  <c r="AF2279" i="15" s="1"/>
  <c r="AC2280" i="15"/>
  <c r="AB2280" i="15" s="1"/>
  <c r="AD2280" i="15"/>
  <c r="AA2280" i="15" s="1"/>
  <c r="AE2280" i="15"/>
  <c r="AF2280" i="15" s="1"/>
  <c r="AC2281" i="15"/>
  <c r="AB2281" i="15" s="1"/>
  <c r="AD2281" i="15"/>
  <c r="AE2281" i="15"/>
  <c r="AF2281" i="15" s="1"/>
  <c r="AC2282" i="15"/>
  <c r="AB2282" i="15" s="1"/>
  <c r="AD2282" i="15"/>
  <c r="AA2282" i="15" s="1"/>
  <c r="AE2282" i="15"/>
  <c r="AF2282" i="15" s="1"/>
  <c r="AC2283" i="15"/>
  <c r="AB2283" i="15" s="1"/>
  <c r="AD2283" i="15"/>
  <c r="AE2283" i="15"/>
  <c r="AF2283" i="15" s="1"/>
  <c r="AC2284" i="15"/>
  <c r="AB2284" i="15" s="1"/>
  <c r="AD2284" i="15"/>
  <c r="AA2284" i="15" s="1"/>
  <c r="AE2284" i="15"/>
  <c r="AF2284" i="15" s="1"/>
  <c r="AC2285" i="15"/>
  <c r="AB2285" i="15" s="1"/>
  <c r="AD2285" i="15"/>
  <c r="AE2285" i="15"/>
  <c r="AF2285" i="15" s="1"/>
  <c r="AC2286" i="15"/>
  <c r="AB2286" i="15" s="1"/>
  <c r="AD2286" i="15"/>
  <c r="AA2286" i="15" s="1"/>
  <c r="AE2286" i="15"/>
  <c r="AF2286" i="15" s="1"/>
  <c r="AC2287" i="15"/>
  <c r="AB2287" i="15" s="1"/>
  <c r="AD2287" i="15"/>
  <c r="AA2287" i="15" s="1"/>
  <c r="AE2287" i="15"/>
  <c r="AF2287" i="15" s="1"/>
  <c r="AC2288" i="15"/>
  <c r="AB2288" i="15" s="1"/>
  <c r="AD2288" i="15"/>
  <c r="AA2288" i="15" s="1"/>
  <c r="AE2288" i="15"/>
  <c r="AF2288" i="15" s="1"/>
  <c r="AC2289" i="15"/>
  <c r="AB2289" i="15" s="1"/>
  <c r="AD2289" i="15"/>
  <c r="AE2289" i="15"/>
  <c r="AF2289" i="15" s="1"/>
  <c r="AC2290" i="15"/>
  <c r="AB2290" i="15" s="1"/>
  <c r="AD2290" i="15"/>
  <c r="AA2290" i="15" s="1"/>
  <c r="AE2290" i="15"/>
  <c r="AF2290" i="15" s="1"/>
  <c r="AC2291" i="15"/>
  <c r="AB2291" i="15" s="1"/>
  <c r="AD2291" i="15"/>
  <c r="AA2291" i="15" s="1"/>
  <c r="AE2291" i="15"/>
  <c r="AF2291" i="15" s="1"/>
  <c r="AC2292" i="15"/>
  <c r="AB2292" i="15" s="1"/>
  <c r="AD2292" i="15"/>
  <c r="AA2292" i="15" s="1"/>
  <c r="AE2292" i="15"/>
  <c r="AF2292" i="15" s="1"/>
  <c r="AC2293" i="15"/>
  <c r="AB2293" i="15" s="1"/>
  <c r="AD2293" i="15"/>
  <c r="AE2293" i="15"/>
  <c r="AF2293" i="15" s="1"/>
  <c r="AC2294" i="15"/>
  <c r="AB2294" i="15" s="1"/>
  <c r="AD2294" i="15"/>
  <c r="AA2294" i="15" s="1"/>
  <c r="AE2294" i="15"/>
  <c r="AF2294" i="15" s="1"/>
  <c r="AC2295" i="15"/>
  <c r="AB2295" i="15" s="1"/>
  <c r="AD2295" i="15"/>
  <c r="AA2295" i="15" s="1"/>
  <c r="AE2295" i="15"/>
  <c r="AF2295" i="15" s="1"/>
  <c r="AC2296" i="15"/>
  <c r="AB2296" i="15" s="1"/>
  <c r="AD2296" i="15"/>
  <c r="AA2296" i="15" s="1"/>
  <c r="AE2296" i="15"/>
  <c r="AF2296" i="15" s="1"/>
  <c r="AC2297" i="15"/>
  <c r="AB2297" i="15" s="1"/>
  <c r="AD2297" i="15"/>
  <c r="AE2297" i="15"/>
  <c r="AF2297" i="15" s="1"/>
  <c r="AC2298" i="15"/>
  <c r="AB2298" i="15" s="1"/>
  <c r="AD2298" i="15"/>
  <c r="AA2298" i="15" s="1"/>
  <c r="AE2298" i="15"/>
  <c r="AF2298" i="15" s="1"/>
  <c r="AC2299" i="15"/>
  <c r="AB2299" i="15" s="1"/>
  <c r="AD2299" i="15"/>
  <c r="AE2299" i="15"/>
  <c r="AF2299" i="15" s="1"/>
  <c r="AC2300" i="15"/>
  <c r="AB2300" i="15" s="1"/>
  <c r="AD2300" i="15"/>
  <c r="AA2300" i="15" s="1"/>
  <c r="AE2300" i="15"/>
  <c r="AF2300" i="15" s="1"/>
  <c r="AC2301" i="15"/>
  <c r="AB2301" i="15" s="1"/>
  <c r="AD2301" i="15"/>
  <c r="AE2301" i="15"/>
  <c r="AF2301" i="15" s="1"/>
  <c r="AC2302" i="15"/>
  <c r="AB2302" i="15" s="1"/>
  <c r="AD2302" i="15"/>
  <c r="AA2302" i="15" s="1"/>
  <c r="AE2302" i="15"/>
  <c r="AF2302" i="15" s="1"/>
  <c r="AC2303" i="15"/>
  <c r="AB2303" i="15" s="1"/>
  <c r="AD2303" i="15"/>
  <c r="AA2303" i="15" s="1"/>
  <c r="AE2303" i="15"/>
  <c r="AF2303" i="15" s="1"/>
  <c r="AC2304" i="15"/>
  <c r="AD2304" i="15"/>
  <c r="AA2304" i="15" s="1"/>
  <c r="AE2304" i="15"/>
  <c r="AF2304" i="15" s="1"/>
  <c r="AC2305" i="15"/>
  <c r="AB2305" i="15" s="1"/>
  <c r="AD2305" i="15"/>
  <c r="AA2305" i="15" s="1"/>
  <c r="AE2305" i="15"/>
  <c r="AF2305" i="15" s="1"/>
  <c r="AC2306" i="15"/>
  <c r="AB2306" i="15" s="1"/>
  <c r="AD2306" i="15"/>
  <c r="AA2306" i="15" s="1"/>
  <c r="AE2306" i="15"/>
  <c r="AF2306" i="15" s="1"/>
  <c r="AC2307" i="15"/>
  <c r="AB2307" i="15" s="1"/>
  <c r="AD2307" i="15"/>
  <c r="AE2307" i="15"/>
  <c r="AF2307" i="15" s="1"/>
  <c r="AC2308" i="15"/>
  <c r="AB2308" i="15" s="1"/>
  <c r="AD2308" i="15"/>
  <c r="AA2308" i="15" s="1"/>
  <c r="AE2308" i="15"/>
  <c r="AF2308" i="15" s="1"/>
  <c r="AC2309" i="15"/>
  <c r="AB2309" i="15" s="1"/>
  <c r="AD2309" i="15"/>
  <c r="AA2309" i="15" s="1"/>
  <c r="AE2309" i="15"/>
  <c r="AF2309" i="15" s="1"/>
  <c r="AC2310" i="15"/>
  <c r="AB2310" i="15" s="1"/>
  <c r="AD2310" i="15"/>
  <c r="AA2310" i="15" s="1"/>
  <c r="AE2310" i="15"/>
  <c r="AF2310" i="15" s="1"/>
  <c r="AC2311" i="15"/>
  <c r="AB2311" i="15" s="1"/>
  <c r="AD2311" i="15"/>
  <c r="AA2311" i="15" s="1"/>
  <c r="AE2311" i="15"/>
  <c r="AF2311" i="15" s="1"/>
  <c r="AC2312" i="15"/>
  <c r="AB2312" i="15" s="1"/>
  <c r="AD2312" i="15"/>
  <c r="AA2312" i="15" s="1"/>
  <c r="AE2312" i="15"/>
  <c r="AF2312" i="15" s="1"/>
  <c r="AC2313" i="15"/>
  <c r="AB2313" i="15" s="1"/>
  <c r="AD2313" i="15"/>
  <c r="AA2313" i="15" s="1"/>
  <c r="AE2313" i="15"/>
  <c r="AF2313" i="15" s="1"/>
  <c r="AC2314" i="15"/>
  <c r="AB2314" i="15" s="1"/>
  <c r="AD2314" i="15"/>
  <c r="AA2314" i="15" s="1"/>
  <c r="AE2314" i="15"/>
  <c r="AF2314" i="15" s="1"/>
  <c r="AC2315" i="15"/>
  <c r="AB2315" i="15" s="1"/>
  <c r="AD2315" i="15"/>
  <c r="AA2315" i="15" s="1"/>
  <c r="AE2315" i="15"/>
  <c r="AF2315" i="15" s="1"/>
  <c r="AC2316" i="15"/>
  <c r="AB2316" i="15" s="1"/>
  <c r="AD2316" i="15"/>
  <c r="AA2316" i="15" s="1"/>
  <c r="AE2316" i="15"/>
  <c r="AF2316" i="15" s="1"/>
  <c r="AC2317" i="15"/>
  <c r="AB2317" i="15" s="1"/>
  <c r="AD2317" i="15"/>
  <c r="AA2317" i="15" s="1"/>
  <c r="AE2317" i="15"/>
  <c r="AF2317" i="15" s="1"/>
  <c r="AC2318" i="15"/>
  <c r="AB2318" i="15" s="1"/>
  <c r="AD2318" i="15"/>
  <c r="AA2318" i="15" s="1"/>
  <c r="AE2318" i="15"/>
  <c r="AF2318" i="15" s="1"/>
  <c r="AC2319" i="15"/>
  <c r="AB2319" i="15" s="1"/>
  <c r="AD2319" i="15"/>
  <c r="AA2319" i="15" s="1"/>
  <c r="AE2319" i="15"/>
  <c r="AF2319" i="15" s="1"/>
  <c r="AC2320" i="15"/>
  <c r="AB2320" i="15" s="1"/>
  <c r="AD2320" i="15"/>
  <c r="AA2320" i="15" s="1"/>
  <c r="AE2320" i="15"/>
  <c r="AF2320" i="15" s="1"/>
  <c r="AC2321" i="15"/>
  <c r="AB2321" i="15" s="1"/>
  <c r="AD2321" i="15"/>
  <c r="AA2321" i="15" s="1"/>
  <c r="AE2321" i="15"/>
  <c r="AF2321" i="15" s="1"/>
  <c r="AC2322" i="15"/>
  <c r="AB2322" i="15" s="1"/>
  <c r="AD2322" i="15"/>
  <c r="AA2322" i="15" s="1"/>
  <c r="AE2322" i="15"/>
  <c r="AF2322" i="15" s="1"/>
  <c r="AC2323" i="15"/>
  <c r="AB2323" i="15" s="1"/>
  <c r="AD2323" i="15"/>
  <c r="AA2323" i="15" s="1"/>
  <c r="AE2323" i="15"/>
  <c r="AF2323" i="15" s="1"/>
  <c r="AC2324" i="15"/>
  <c r="AB2324" i="15" s="1"/>
  <c r="AD2324" i="15"/>
  <c r="AA2324" i="15" s="1"/>
  <c r="AE2324" i="15"/>
  <c r="AF2324" i="15" s="1"/>
  <c r="AC2325" i="15"/>
  <c r="AB2325" i="15" s="1"/>
  <c r="AD2325" i="15"/>
  <c r="AE2325" i="15"/>
  <c r="AF2325" i="15" s="1"/>
  <c r="AC2326" i="15"/>
  <c r="AB2326" i="15" s="1"/>
  <c r="AD2326" i="15"/>
  <c r="AA2326" i="15" s="1"/>
  <c r="AE2326" i="15"/>
  <c r="AF2326" i="15" s="1"/>
  <c r="AC2327" i="15"/>
  <c r="AB2327" i="15" s="1"/>
  <c r="AD2327" i="15"/>
  <c r="AA2327" i="15" s="1"/>
  <c r="AE2327" i="15"/>
  <c r="AF2327" i="15" s="1"/>
  <c r="AC2328" i="15"/>
  <c r="AB2328" i="15" s="1"/>
  <c r="AD2328" i="15"/>
  <c r="AA2328" i="15" s="1"/>
  <c r="AE2328" i="15"/>
  <c r="AF2328" i="15" s="1"/>
  <c r="AC2329" i="15"/>
  <c r="AB2329" i="15" s="1"/>
  <c r="AD2329" i="15"/>
  <c r="AA2329" i="15" s="1"/>
  <c r="AE2329" i="15"/>
  <c r="AF2329" i="15" s="1"/>
  <c r="AC2330" i="15"/>
  <c r="AB2330" i="15" s="1"/>
  <c r="AD2330" i="15"/>
  <c r="AA2330" i="15" s="1"/>
  <c r="AE2330" i="15"/>
  <c r="AF2330" i="15" s="1"/>
  <c r="AC2331" i="15"/>
  <c r="AD2331" i="15"/>
  <c r="AA2331" i="15" s="1"/>
  <c r="AE2331" i="15"/>
  <c r="AF2331" i="15" s="1"/>
  <c r="AC2332" i="15"/>
  <c r="AB2332" i="15" s="1"/>
  <c r="AD2332" i="15"/>
  <c r="AA2332" i="15" s="1"/>
  <c r="AE2332" i="15"/>
  <c r="AF2332" i="15" s="1"/>
  <c r="AC2333" i="15"/>
  <c r="AB2333" i="15" s="1"/>
  <c r="AD2333" i="15"/>
  <c r="AE2333" i="15"/>
  <c r="AF2333" i="15" s="1"/>
  <c r="AC2334" i="15"/>
  <c r="AB2334" i="15" s="1"/>
  <c r="AD2334" i="15"/>
  <c r="AA2334" i="15" s="1"/>
  <c r="AE2334" i="15"/>
  <c r="AF2334" i="15" s="1"/>
  <c r="AC2335" i="15"/>
  <c r="AB2335" i="15" s="1"/>
  <c r="AD2335" i="15"/>
  <c r="AA2335" i="15" s="1"/>
  <c r="AE2335" i="15"/>
  <c r="AF2335" i="15" s="1"/>
  <c r="AC2336" i="15"/>
  <c r="AB2336" i="15" s="1"/>
  <c r="AD2336" i="15"/>
  <c r="AA2336" i="15" s="1"/>
  <c r="AE2336" i="15"/>
  <c r="AF2336" i="15" s="1"/>
  <c r="AC2337" i="15"/>
  <c r="AB2337" i="15" s="1"/>
  <c r="AD2337" i="15"/>
  <c r="AA2337" i="15" s="1"/>
  <c r="AE2337" i="15"/>
  <c r="AF2337" i="15" s="1"/>
  <c r="AC2338" i="15"/>
  <c r="AB2338" i="15" s="1"/>
  <c r="AD2338" i="15"/>
  <c r="AA2338" i="15" s="1"/>
  <c r="AE2338" i="15"/>
  <c r="AF2338" i="15" s="1"/>
  <c r="AC2339" i="15"/>
  <c r="AB2339" i="15" s="1"/>
  <c r="AD2339" i="15"/>
  <c r="AE2339" i="15"/>
  <c r="AF2339" i="15" s="1"/>
  <c r="AC2340" i="15"/>
  <c r="AB2340" i="15" s="1"/>
  <c r="AD2340" i="15"/>
  <c r="AA2340" i="15" s="1"/>
  <c r="AE2340" i="15"/>
  <c r="AF2340" i="15" s="1"/>
  <c r="AC2341" i="15"/>
  <c r="AB2341" i="15" s="1"/>
  <c r="AD2341" i="15"/>
  <c r="AA2341" i="15" s="1"/>
  <c r="AE2341" i="15"/>
  <c r="AF2341" i="15" s="1"/>
  <c r="AC2342" i="15"/>
  <c r="AB2342" i="15" s="1"/>
  <c r="AD2342" i="15"/>
  <c r="AA2342" i="15" s="1"/>
  <c r="AE2342" i="15"/>
  <c r="AF2342" i="15" s="1"/>
  <c r="AC2343" i="15"/>
  <c r="AB2343" i="15" s="1"/>
  <c r="AD2343" i="15"/>
  <c r="AA2343" i="15" s="1"/>
  <c r="AE2343" i="15"/>
  <c r="AF2343" i="15" s="1"/>
  <c r="AC2344" i="15"/>
  <c r="AB2344" i="15" s="1"/>
  <c r="AD2344" i="15"/>
  <c r="AA2344" i="15" s="1"/>
  <c r="AE2344" i="15"/>
  <c r="AF2344" i="15" s="1"/>
  <c r="AC2345" i="15"/>
  <c r="AB2345" i="15" s="1"/>
  <c r="AD2345" i="15"/>
  <c r="AA2345" i="15" s="1"/>
  <c r="AE2345" i="15"/>
  <c r="AF2345" i="15" s="1"/>
  <c r="AC2346" i="15"/>
  <c r="AB2346" i="15" s="1"/>
  <c r="AD2346" i="15"/>
  <c r="AA2346" i="15" s="1"/>
  <c r="AE2346" i="15"/>
  <c r="AF2346" i="15" s="1"/>
  <c r="AC2347" i="15"/>
  <c r="AB2347" i="15" s="1"/>
  <c r="AD2347" i="15"/>
  <c r="AE2347" i="15"/>
  <c r="AF2347" i="15" s="1"/>
  <c r="AC2348" i="15"/>
  <c r="AB2348" i="15" s="1"/>
  <c r="AD2348" i="15"/>
  <c r="AA2348" i="15" s="1"/>
  <c r="AE2348" i="15"/>
  <c r="AF2348" i="15" s="1"/>
  <c r="AC2349" i="15"/>
  <c r="AB2349" i="15" s="1"/>
  <c r="AD2349" i="15"/>
  <c r="AA2349" i="15" s="1"/>
  <c r="AE2349" i="15"/>
  <c r="AF2349" i="15" s="1"/>
  <c r="AC2350" i="15"/>
  <c r="AB2350" i="15" s="1"/>
  <c r="AD2350" i="15"/>
  <c r="AA2350" i="15" s="1"/>
  <c r="AE2350" i="15"/>
  <c r="AF2350" i="15" s="1"/>
  <c r="AC2351" i="15"/>
  <c r="AB2351" i="15" s="1"/>
  <c r="AD2351" i="15"/>
  <c r="AA2351" i="15" s="1"/>
  <c r="AE2351" i="15"/>
  <c r="AF2351" i="15" s="1"/>
  <c r="AC2352" i="15"/>
  <c r="AB2352" i="15" s="1"/>
  <c r="AD2352" i="15"/>
  <c r="AA2352" i="15" s="1"/>
  <c r="AE2352" i="15"/>
  <c r="AF2352" i="15" s="1"/>
  <c r="AC2353" i="15"/>
  <c r="AB2353" i="15" s="1"/>
  <c r="AD2353" i="15"/>
  <c r="AE2353" i="15"/>
  <c r="AF2353" i="15" s="1"/>
  <c r="AC2354" i="15"/>
  <c r="AB2354" i="15" s="1"/>
  <c r="AD2354" i="15"/>
  <c r="AA2354" i="15" s="1"/>
  <c r="AE2354" i="15"/>
  <c r="AF2354" i="15" s="1"/>
  <c r="AC2355" i="15"/>
  <c r="AB2355" i="15" s="1"/>
  <c r="AD2355" i="15"/>
  <c r="AA2355" i="15" s="1"/>
  <c r="AE2355" i="15"/>
  <c r="AF2355" i="15" s="1"/>
  <c r="AC2356" i="15"/>
  <c r="AB2356" i="15" s="1"/>
  <c r="AD2356" i="15"/>
  <c r="AA2356" i="15" s="1"/>
  <c r="AE2356" i="15"/>
  <c r="AF2356" i="15" s="1"/>
  <c r="AC2357" i="15"/>
  <c r="AB2357" i="15" s="1"/>
  <c r="AD2357" i="15"/>
  <c r="AA2357" i="15" s="1"/>
  <c r="AE2357" i="15"/>
  <c r="AF2357" i="15" s="1"/>
  <c r="AC2358" i="15"/>
  <c r="AB2358" i="15" s="1"/>
  <c r="AD2358" i="15"/>
  <c r="AA2358" i="15" s="1"/>
  <c r="AE2358" i="15"/>
  <c r="AF2358" i="15" s="1"/>
  <c r="AC2359" i="15"/>
  <c r="AB2359" i="15" s="1"/>
  <c r="AD2359" i="15"/>
  <c r="AA2359" i="15" s="1"/>
  <c r="AE2359" i="15"/>
  <c r="AF2359" i="15" s="1"/>
  <c r="AC2360" i="15"/>
  <c r="AD2360" i="15"/>
  <c r="AA2360" i="15" s="1"/>
  <c r="AE2360" i="15"/>
  <c r="AF2360" i="15" s="1"/>
  <c r="AC2361" i="15"/>
  <c r="AB2361" i="15" s="1"/>
  <c r="AD2361" i="15"/>
  <c r="AE2361" i="15"/>
  <c r="AF2361" i="15" s="1"/>
  <c r="AC2362" i="15"/>
  <c r="AB2362" i="15" s="1"/>
  <c r="AD2362" i="15"/>
  <c r="AA2362" i="15" s="1"/>
  <c r="AE2362" i="15"/>
  <c r="AF2362" i="15" s="1"/>
  <c r="AC2363" i="15"/>
  <c r="AB2363" i="15" s="1"/>
  <c r="AD2363" i="15"/>
  <c r="AA2363" i="15" s="1"/>
  <c r="AE2363" i="15"/>
  <c r="AF2363" i="15" s="1"/>
  <c r="AC2364" i="15"/>
  <c r="AB2364" i="15" s="1"/>
  <c r="AD2364" i="15"/>
  <c r="AA2364" i="15" s="1"/>
  <c r="AE2364" i="15"/>
  <c r="AF2364" i="15" s="1"/>
  <c r="AC2365" i="15"/>
  <c r="AB2365" i="15" s="1"/>
  <c r="AD2365" i="15"/>
  <c r="AA2365" i="15" s="1"/>
  <c r="AE2365" i="15"/>
  <c r="AF2365" i="15" s="1"/>
  <c r="AC2366" i="15"/>
  <c r="AB2366" i="15" s="1"/>
  <c r="AD2366" i="15"/>
  <c r="AA2366" i="15" s="1"/>
  <c r="AE2366" i="15"/>
  <c r="AF2366" i="15" s="1"/>
  <c r="AC2367" i="15"/>
  <c r="AB2367" i="15" s="1"/>
  <c r="AD2367" i="15"/>
  <c r="AA2367" i="15" s="1"/>
  <c r="AE2367" i="15"/>
  <c r="AF2367" i="15" s="1"/>
  <c r="AC2368" i="15"/>
  <c r="AD2368" i="15"/>
  <c r="AA2368" i="15" s="1"/>
  <c r="AE2368" i="15"/>
  <c r="AF2368" i="15" s="1"/>
  <c r="AC2369" i="15"/>
  <c r="AB2369" i="15" s="1"/>
  <c r="AD2369" i="15"/>
  <c r="AA2369" i="15" s="1"/>
  <c r="AE2369" i="15"/>
  <c r="AF2369" i="15" s="1"/>
  <c r="AC2370" i="15"/>
  <c r="AB2370" i="15" s="1"/>
  <c r="AD2370" i="15"/>
  <c r="AA2370" i="15" s="1"/>
  <c r="AE2370" i="15"/>
  <c r="AF2370" i="15" s="1"/>
  <c r="AC2371" i="15"/>
  <c r="AB2371" i="15" s="1"/>
  <c r="AD2371" i="15"/>
  <c r="AA2371" i="15" s="1"/>
  <c r="AE2371" i="15"/>
  <c r="AF2371" i="15" s="1"/>
  <c r="AC2372" i="15"/>
  <c r="AB2372" i="15" s="1"/>
  <c r="AD2372" i="15"/>
  <c r="AA2372" i="15" s="1"/>
  <c r="AE2372" i="15"/>
  <c r="AF2372" i="15" s="1"/>
  <c r="AC2373" i="15"/>
  <c r="AB2373" i="15" s="1"/>
  <c r="AD2373" i="15"/>
  <c r="AA2373" i="15" s="1"/>
  <c r="AE2373" i="15"/>
  <c r="AF2373" i="15" s="1"/>
  <c r="AC2374" i="15"/>
  <c r="AB2374" i="15" s="1"/>
  <c r="AD2374" i="15"/>
  <c r="AA2374" i="15" s="1"/>
  <c r="AE2374" i="15"/>
  <c r="AF2374" i="15" s="1"/>
  <c r="AC2375" i="15"/>
  <c r="AB2375" i="15" s="1"/>
  <c r="AD2375" i="15"/>
  <c r="AA2375" i="15" s="1"/>
  <c r="AE2375" i="15"/>
  <c r="AF2375" i="15" s="1"/>
  <c r="AC2376" i="15"/>
  <c r="AB2376" i="15" s="1"/>
  <c r="AD2376" i="15"/>
  <c r="AA2376" i="15" s="1"/>
  <c r="AE2376" i="15"/>
  <c r="AF2376" i="15" s="1"/>
  <c r="AC2377" i="15"/>
  <c r="AB2377" i="15" s="1"/>
  <c r="AD2377" i="15"/>
  <c r="AA2377" i="15" s="1"/>
  <c r="AE2377" i="15"/>
  <c r="AF2377" i="15" s="1"/>
  <c r="AC2378" i="15"/>
  <c r="AB2378" i="15" s="1"/>
  <c r="AD2378" i="15"/>
  <c r="AA2378" i="15" s="1"/>
  <c r="AE2378" i="15"/>
  <c r="AF2378" i="15" s="1"/>
  <c r="AC2379" i="15"/>
  <c r="AB2379" i="15" s="1"/>
  <c r="AD2379" i="15"/>
  <c r="AA2379" i="15" s="1"/>
  <c r="AE2379" i="15"/>
  <c r="AF2379" i="15" s="1"/>
  <c r="AC2380" i="15"/>
  <c r="AB2380" i="15" s="1"/>
  <c r="AD2380" i="15"/>
  <c r="AA2380" i="15" s="1"/>
  <c r="AE2380" i="15"/>
  <c r="AF2380" i="15" s="1"/>
  <c r="AC2381" i="15"/>
  <c r="AB2381" i="15" s="1"/>
  <c r="AD2381" i="15"/>
  <c r="AA2381" i="15" s="1"/>
  <c r="AE2381" i="15"/>
  <c r="AF2381" i="15" s="1"/>
  <c r="AC2382" i="15"/>
  <c r="AB2382" i="15" s="1"/>
  <c r="AD2382" i="15"/>
  <c r="AA2382" i="15" s="1"/>
  <c r="AE2382" i="15"/>
  <c r="AF2382" i="15" s="1"/>
  <c r="AC2383" i="15"/>
  <c r="AB2383" i="15" s="1"/>
  <c r="AD2383" i="15"/>
  <c r="AA2383" i="15" s="1"/>
  <c r="AE2383" i="15"/>
  <c r="AF2383" i="15" s="1"/>
  <c r="AC2384" i="15"/>
  <c r="AB2384" i="15" s="1"/>
  <c r="AD2384" i="15"/>
  <c r="AA2384" i="15" s="1"/>
  <c r="AE2384" i="15"/>
  <c r="AF2384" i="15" s="1"/>
  <c r="AC2385" i="15"/>
  <c r="AB2385" i="15" s="1"/>
  <c r="AD2385" i="15"/>
  <c r="AA2385" i="15" s="1"/>
  <c r="AE2385" i="15"/>
  <c r="AF2385" i="15" s="1"/>
  <c r="AC2386" i="15"/>
  <c r="AB2386" i="15" s="1"/>
  <c r="AD2386" i="15"/>
  <c r="AA2386" i="15" s="1"/>
  <c r="AE2386" i="15"/>
  <c r="AF2386" i="15" s="1"/>
  <c r="AC2387" i="15"/>
  <c r="AB2387" i="15" s="1"/>
  <c r="AD2387" i="15"/>
  <c r="AA2387" i="15" s="1"/>
  <c r="AE2387" i="15"/>
  <c r="AF2387" i="15" s="1"/>
  <c r="AC2388" i="15"/>
  <c r="AB2388" i="15" s="1"/>
  <c r="AD2388" i="15"/>
  <c r="AA2388" i="15" s="1"/>
  <c r="AE2388" i="15"/>
  <c r="AF2388" i="15" s="1"/>
  <c r="AC2389" i="15"/>
  <c r="AB2389" i="15" s="1"/>
  <c r="AD2389" i="15"/>
  <c r="AE2389" i="15"/>
  <c r="AF2389" i="15" s="1"/>
  <c r="AC2390" i="15"/>
  <c r="AB2390" i="15" s="1"/>
  <c r="AD2390" i="15"/>
  <c r="AA2390" i="15" s="1"/>
  <c r="AE2390" i="15"/>
  <c r="AF2390" i="15" s="1"/>
  <c r="AC2391" i="15"/>
  <c r="AB2391" i="15" s="1"/>
  <c r="AD2391" i="15"/>
  <c r="AA2391" i="15" s="1"/>
  <c r="AE2391" i="15"/>
  <c r="AF2391" i="15" s="1"/>
  <c r="AC2392" i="15"/>
  <c r="AB2392" i="15" s="1"/>
  <c r="AD2392" i="15"/>
  <c r="AA2392" i="15" s="1"/>
  <c r="AE2392" i="15"/>
  <c r="AF2392" i="15" s="1"/>
  <c r="AC2393" i="15"/>
  <c r="AB2393" i="15" s="1"/>
  <c r="AD2393" i="15"/>
  <c r="AA2393" i="15" s="1"/>
  <c r="AE2393" i="15"/>
  <c r="AF2393" i="15" s="1"/>
  <c r="AC2394" i="15"/>
  <c r="AB2394" i="15" s="1"/>
  <c r="AD2394" i="15"/>
  <c r="AA2394" i="15" s="1"/>
  <c r="AE2394" i="15"/>
  <c r="AF2394" i="15" s="1"/>
  <c r="AC2395" i="15"/>
  <c r="AB2395" i="15" s="1"/>
  <c r="AD2395" i="15"/>
  <c r="AA2395" i="15" s="1"/>
  <c r="AE2395" i="15"/>
  <c r="AF2395" i="15" s="1"/>
  <c r="AC2396" i="15"/>
  <c r="AB2396" i="15" s="1"/>
  <c r="AD2396" i="15"/>
  <c r="AA2396" i="15" s="1"/>
  <c r="AE2396" i="15"/>
  <c r="AF2396" i="15" s="1"/>
  <c r="AC2397" i="15"/>
  <c r="AB2397" i="15" s="1"/>
  <c r="AD2397" i="15"/>
  <c r="AE2397" i="15"/>
  <c r="AF2397" i="15" s="1"/>
  <c r="AC2398" i="15"/>
  <c r="AB2398" i="15" s="1"/>
  <c r="AD2398" i="15"/>
  <c r="AA2398" i="15" s="1"/>
  <c r="AE2398" i="15"/>
  <c r="AF2398" i="15" s="1"/>
  <c r="AC2399" i="15"/>
  <c r="AB2399" i="15" s="1"/>
  <c r="AD2399" i="15"/>
  <c r="AA2399" i="15" s="1"/>
  <c r="AE2399" i="15"/>
  <c r="AF2399" i="15" s="1"/>
  <c r="AC2400" i="15"/>
  <c r="AB2400" i="15" s="1"/>
  <c r="AD2400" i="15"/>
  <c r="AA2400" i="15" s="1"/>
  <c r="AE2400" i="15"/>
  <c r="AF2400" i="15" s="1"/>
  <c r="AC2401" i="15"/>
  <c r="AB2401" i="15" s="1"/>
  <c r="AD2401" i="15"/>
  <c r="AA2401" i="15" s="1"/>
  <c r="AE2401" i="15"/>
  <c r="AF2401" i="15" s="1"/>
  <c r="AC2402" i="15"/>
  <c r="AB2402" i="15" s="1"/>
  <c r="AD2402" i="15"/>
  <c r="AA2402" i="15" s="1"/>
  <c r="AE2402" i="15"/>
  <c r="AF2402" i="15" s="1"/>
  <c r="AC2403" i="15"/>
  <c r="AD2403" i="15"/>
  <c r="AE2403" i="15"/>
  <c r="AF2403" i="15" s="1"/>
  <c r="AC2404" i="15"/>
  <c r="AB2404" i="15" s="1"/>
  <c r="AD2404" i="15"/>
  <c r="AA2404" i="15" s="1"/>
  <c r="AE2404" i="15"/>
  <c r="AF2404" i="15" s="1"/>
  <c r="AC2405" i="15"/>
  <c r="AB2405" i="15" s="1"/>
  <c r="AD2405" i="15"/>
  <c r="AA2405" i="15" s="1"/>
  <c r="AE2405" i="15"/>
  <c r="AF2405" i="15" s="1"/>
  <c r="AC2406" i="15"/>
  <c r="AB2406" i="15" s="1"/>
  <c r="AD2406" i="15"/>
  <c r="AA2406" i="15" s="1"/>
  <c r="AE2406" i="15"/>
  <c r="AF2406" i="15" s="1"/>
  <c r="AC2407" i="15"/>
  <c r="AB2407" i="15" s="1"/>
  <c r="AD2407" i="15"/>
  <c r="AA2407" i="15" s="1"/>
  <c r="AE2407" i="15"/>
  <c r="AF2407" i="15" s="1"/>
  <c r="AC2408" i="15"/>
  <c r="AB2408" i="15" s="1"/>
  <c r="AD2408" i="15"/>
  <c r="AA2408" i="15" s="1"/>
  <c r="AE2408" i="15"/>
  <c r="AF2408" i="15" s="1"/>
  <c r="AC2409" i="15"/>
  <c r="AB2409" i="15" s="1"/>
  <c r="AD2409" i="15"/>
  <c r="AA2409" i="15" s="1"/>
  <c r="AE2409" i="15"/>
  <c r="AF2409" i="15" s="1"/>
  <c r="AC2410" i="15"/>
  <c r="AB2410" i="15" s="1"/>
  <c r="AD2410" i="15"/>
  <c r="AA2410" i="15" s="1"/>
  <c r="AE2410" i="15"/>
  <c r="AF2410" i="15" s="1"/>
  <c r="AC2411" i="15"/>
  <c r="AB2411" i="15" s="1"/>
  <c r="AD2411" i="15"/>
  <c r="AE2411" i="15"/>
  <c r="AF2411" i="15" s="1"/>
  <c r="AC2412" i="15"/>
  <c r="AB2412" i="15" s="1"/>
  <c r="AD2412" i="15"/>
  <c r="AA2412" i="15" s="1"/>
  <c r="AE2412" i="15"/>
  <c r="AF2412" i="15" s="1"/>
  <c r="AC2413" i="15"/>
  <c r="AB2413" i="15" s="1"/>
  <c r="AD2413" i="15"/>
  <c r="AA2413" i="15" s="1"/>
  <c r="AE2413" i="15"/>
  <c r="AF2413" i="15" s="1"/>
  <c r="AC2414" i="15"/>
  <c r="AB2414" i="15" s="1"/>
  <c r="AD2414" i="15"/>
  <c r="AA2414" i="15" s="1"/>
  <c r="AE2414" i="15"/>
  <c r="AF2414" i="15" s="1"/>
  <c r="AC2415" i="15"/>
  <c r="AB2415" i="15" s="1"/>
  <c r="AD2415" i="15"/>
  <c r="AA2415" i="15" s="1"/>
  <c r="AE2415" i="15"/>
  <c r="AF2415" i="15" s="1"/>
  <c r="AC2416" i="15"/>
  <c r="AB2416" i="15" s="1"/>
  <c r="AD2416" i="15"/>
  <c r="AA2416" i="15" s="1"/>
  <c r="AE2416" i="15"/>
  <c r="AF2416" i="15" s="1"/>
  <c r="AC2417" i="15"/>
  <c r="AB2417" i="15" s="1"/>
  <c r="AD2417" i="15"/>
  <c r="AE2417" i="15"/>
  <c r="AF2417" i="15" s="1"/>
  <c r="AC2418" i="15"/>
  <c r="AB2418" i="15" s="1"/>
  <c r="AD2418" i="15"/>
  <c r="AA2418" i="15" s="1"/>
  <c r="AE2418" i="15"/>
  <c r="AF2418" i="15" s="1"/>
  <c r="AC2419" i="15"/>
  <c r="AB2419" i="15" s="1"/>
  <c r="AD2419" i="15"/>
  <c r="AA2419" i="15" s="1"/>
  <c r="AE2419" i="15"/>
  <c r="AF2419" i="15" s="1"/>
  <c r="AC2420" i="15"/>
  <c r="AB2420" i="15" s="1"/>
  <c r="AD2420" i="15"/>
  <c r="AA2420" i="15" s="1"/>
  <c r="AE2420" i="15"/>
  <c r="AF2420" i="15" s="1"/>
  <c r="AC2421" i="15"/>
  <c r="AB2421" i="15" s="1"/>
  <c r="AD2421" i="15"/>
  <c r="AA2421" i="15" s="1"/>
  <c r="AE2421" i="15"/>
  <c r="AF2421" i="15" s="1"/>
  <c r="AC2422" i="15"/>
  <c r="AB2422" i="15" s="1"/>
  <c r="AD2422" i="15"/>
  <c r="AA2422" i="15" s="1"/>
  <c r="AE2422" i="15"/>
  <c r="AF2422" i="15" s="1"/>
  <c r="AC2423" i="15"/>
  <c r="AB2423" i="15" s="1"/>
  <c r="AD2423" i="15"/>
  <c r="AA2423" i="15" s="1"/>
  <c r="AE2423" i="15"/>
  <c r="AF2423" i="15" s="1"/>
  <c r="AC2424" i="15"/>
  <c r="AD2424" i="15"/>
  <c r="AA2424" i="15" s="1"/>
  <c r="AE2424" i="15"/>
  <c r="AF2424" i="15" s="1"/>
  <c r="AC2425" i="15"/>
  <c r="AB2425" i="15" s="1"/>
  <c r="AD2425" i="15"/>
  <c r="AE2425" i="15"/>
  <c r="AF2425" i="15" s="1"/>
  <c r="AC2426" i="15"/>
  <c r="AB2426" i="15" s="1"/>
  <c r="AD2426" i="15"/>
  <c r="AA2426" i="15" s="1"/>
  <c r="AE2426" i="15"/>
  <c r="AF2426" i="15" s="1"/>
  <c r="AC2427" i="15"/>
  <c r="AB2427" i="15" s="1"/>
  <c r="AD2427" i="15"/>
  <c r="AA2427" i="15" s="1"/>
  <c r="AE2427" i="15"/>
  <c r="AF2427" i="15" s="1"/>
  <c r="AC2428" i="15"/>
  <c r="AB2428" i="15" s="1"/>
  <c r="AD2428" i="15"/>
  <c r="AA2428" i="15" s="1"/>
  <c r="AE2428" i="15"/>
  <c r="AF2428" i="15" s="1"/>
  <c r="AC2429" i="15"/>
  <c r="AB2429" i="15" s="1"/>
  <c r="AD2429" i="15"/>
  <c r="AA2429" i="15" s="1"/>
  <c r="AE2429" i="15"/>
  <c r="AF2429" i="15" s="1"/>
  <c r="AC2430" i="15"/>
  <c r="AB2430" i="15" s="1"/>
  <c r="AD2430" i="15"/>
  <c r="AA2430" i="15" s="1"/>
  <c r="AE2430" i="15"/>
  <c r="AF2430" i="15" s="1"/>
  <c r="AC2431" i="15"/>
  <c r="AB2431" i="15" s="1"/>
  <c r="AD2431" i="15"/>
  <c r="AA2431" i="15" s="1"/>
  <c r="AE2431" i="15"/>
  <c r="AF2431" i="15" s="1"/>
  <c r="AC2432" i="15"/>
  <c r="AD2432" i="15"/>
  <c r="AA2432" i="15" s="1"/>
  <c r="AE2432" i="15"/>
  <c r="AF2432" i="15" s="1"/>
  <c r="AC2433" i="15"/>
  <c r="AB2433" i="15" s="1"/>
  <c r="AD2433" i="15"/>
  <c r="AA2433" i="15" s="1"/>
  <c r="AE2433" i="15"/>
  <c r="AF2433" i="15" s="1"/>
  <c r="AC2434" i="15"/>
  <c r="AB2434" i="15" s="1"/>
  <c r="AD2434" i="15"/>
  <c r="AA2434" i="15" s="1"/>
  <c r="AE2434" i="15"/>
  <c r="AF2434" i="15" s="1"/>
  <c r="AC2435" i="15"/>
  <c r="AB2435" i="15" s="1"/>
  <c r="AD2435" i="15"/>
  <c r="AA2435" i="15" s="1"/>
  <c r="AE2435" i="15"/>
  <c r="AF2435" i="15" s="1"/>
  <c r="AC2436" i="15"/>
  <c r="AB2436" i="15" s="1"/>
  <c r="AD2436" i="15"/>
  <c r="AA2436" i="15" s="1"/>
  <c r="AE2436" i="15"/>
  <c r="AF2436" i="15" s="1"/>
  <c r="AC2437" i="15"/>
  <c r="AB2437" i="15" s="1"/>
  <c r="AD2437" i="15"/>
  <c r="AA2437" i="15" s="1"/>
  <c r="AE2437" i="15"/>
  <c r="AF2437" i="15" s="1"/>
  <c r="AC2438" i="15"/>
  <c r="AB2438" i="15" s="1"/>
  <c r="AD2438" i="15"/>
  <c r="AA2438" i="15" s="1"/>
  <c r="AE2438" i="15"/>
  <c r="AF2438" i="15" s="1"/>
  <c r="AC2439" i="15"/>
  <c r="AB2439" i="15" s="1"/>
  <c r="AD2439" i="15"/>
  <c r="AA2439" i="15" s="1"/>
  <c r="AE2439" i="15"/>
  <c r="AF2439" i="15" s="1"/>
  <c r="AC2440" i="15"/>
  <c r="AB2440" i="15" s="1"/>
  <c r="AD2440" i="15"/>
  <c r="AA2440" i="15" s="1"/>
  <c r="AE2440" i="15"/>
  <c r="AF2440" i="15" s="1"/>
  <c r="AC2441" i="15"/>
  <c r="AB2441" i="15" s="1"/>
  <c r="AD2441" i="15"/>
  <c r="AA2441" i="15" s="1"/>
  <c r="AE2441" i="15"/>
  <c r="AF2441" i="15" s="1"/>
  <c r="AC2442" i="15"/>
  <c r="AB2442" i="15" s="1"/>
  <c r="AD2442" i="15"/>
  <c r="AA2442" i="15" s="1"/>
  <c r="AE2442" i="15"/>
  <c r="AF2442" i="15" s="1"/>
  <c r="AC2443" i="15"/>
  <c r="AB2443" i="15" s="1"/>
  <c r="AD2443" i="15"/>
  <c r="AA2443" i="15" s="1"/>
  <c r="AE2443" i="15"/>
  <c r="AF2443" i="15" s="1"/>
  <c r="AC2444" i="15"/>
  <c r="AB2444" i="15" s="1"/>
  <c r="AD2444" i="15"/>
  <c r="AA2444" i="15" s="1"/>
  <c r="AE2444" i="15"/>
  <c r="AF2444" i="15" s="1"/>
  <c r="AC2445" i="15"/>
  <c r="AB2445" i="15" s="1"/>
  <c r="AD2445" i="15"/>
  <c r="AA2445" i="15" s="1"/>
  <c r="AE2445" i="15"/>
  <c r="AF2445" i="15" s="1"/>
  <c r="AC2446" i="15"/>
  <c r="AB2446" i="15" s="1"/>
  <c r="AD2446" i="15"/>
  <c r="AA2446" i="15" s="1"/>
  <c r="AE2446" i="15"/>
  <c r="AF2446" i="15" s="1"/>
  <c r="AC2447" i="15"/>
  <c r="AB2447" i="15" s="1"/>
  <c r="AD2447" i="15"/>
  <c r="AA2447" i="15" s="1"/>
  <c r="AE2447" i="15"/>
  <c r="AF2447" i="15" s="1"/>
  <c r="AC2448" i="15"/>
  <c r="AB2448" i="15" s="1"/>
  <c r="AD2448" i="15"/>
  <c r="AA2448" i="15" s="1"/>
  <c r="AE2448" i="15"/>
  <c r="AF2448" i="15" s="1"/>
  <c r="AC2449" i="15"/>
  <c r="AB2449" i="15" s="1"/>
  <c r="AD2449" i="15"/>
  <c r="AA2449" i="15" s="1"/>
  <c r="AE2449" i="15"/>
  <c r="AF2449" i="15" s="1"/>
  <c r="AC2450" i="15"/>
  <c r="AB2450" i="15" s="1"/>
  <c r="AD2450" i="15"/>
  <c r="AA2450" i="15" s="1"/>
  <c r="AE2450" i="15"/>
  <c r="AF2450" i="15" s="1"/>
  <c r="AC2451" i="15"/>
  <c r="AB2451" i="15" s="1"/>
  <c r="AD2451" i="15"/>
  <c r="AA2451" i="15" s="1"/>
  <c r="AE2451" i="15"/>
  <c r="AF2451" i="15" s="1"/>
  <c r="AC2452" i="15"/>
  <c r="AB2452" i="15" s="1"/>
  <c r="AD2452" i="15"/>
  <c r="AA2452" i="15" s="1"/>
  <c r="AE2452" i="15"/>
  <c r="AF2452" i="15" s="1"/>
  <c r="AC2453" i="15"/>
  <c r="AB2453" i="15" s="1"/>
  <c r="AD2453" i="15"/>
  <c r="AE2453" i="15"/>
  <c r="AF2453" i="15" s="1"/>
  <c r="AC2454" i="15"/>
  <c r="AB2454" i="15" s="1"/>
  <c r="AD2454" i="15"/>
  <c r="AA2454" i="15" s="1"/>
  <c r="AE2454" i="15"/>
  <c r="AF2454" i="15" s="1"/>
  <c r="AC2455" i="15"/>
  <c r="AB2455" i="15" s="1"/>
  <c r="AD2455" i="15"/>
  <c r="AA2455" i="15" s="1"/>
  <c r="AE2455" i="15"/>
  <c r="AF2455" i="15" s="1"/>
  <c r="AC2456" i="15"/>
  <c r="AB2456" i="15" s="1"/>
  <c r="AD2456" i="15"/>
  <c r="AA2456" i="15" s="1"/>
  <c r="AE2456" i="15"/>
  <c r="AF2456" i="15" s="1"/>
  <c r="AC2457" i="15"/>
  <c r="AB2457" i="15" s="1"/>
  <c r="AD2457" i="15"/>
  <c r="AA2457" i="15" s="1"/>
  <c r="AE2457" i="15"/>
  <c r="AF2457" i="15" s="1"/>
  <c r="AC2458" i="15"/>
  <c r="AB2458" i="15" s="1"/>
  <c r="AD2458" i="15"/>
  <c r="AA2458" i="15" s="1"/>
  <c r="AE2458" i="15"/>
  <c r="AF2458" i="15" s="1"/>
  <c r="AC2459" i="15"/>
  <c r="AD2459" i="15"/>
  <c r="AA2459" i="15" s="1"/>
  <c r="AE2459" i="15"/>
  <c r="AF2459" i="15" s="1"/>
  <c r="AC2460" i="15"/>
  <c r="AB2460" i="15" s="1"/>
  <c r="AD2460" i="15"/>
  <c r="AA2460" i="15" s="1"/>
  <c r="AE2460" i="15"/>
  <c r="AF2460" i="15" s="1"/>
  <c r="AC2461" i="15"/>
  <c r="AB2461" i="15" s="1"/>
  <c r="AD2461" i="15"/>
  <c r="AE2461" i="15"/>
  <c r="AF2461" i="15" s="1"/>
  <c r="AC2462" i="15"/>
  <c r="AB2462" i="15" s="1"/>
  <c r="AD2462" i="15"/>
  <c r="AA2462" i="15" s="1"/>
  <c r="AE2462" i="15"/>
  <c r="AF2462" i="15" s="1"/>
  <c r="AC2463" i="15"/>
  <c r="AB2463" i="15" s="1"/>
  <c r="AD2463" i="15"/>
  <c r="AA2463" i="15" s="1"/>
  <c r="AE2463" i="15"/>
  <c r="AF2463" i="15" s="1"/>
  <c r="AC2464" i="15"/>
  <c r="AB2464" i="15" s="1"/>
  <c r="AD2464" i="15"/>
  <c r="AA2464" i="15" s="1"/>
  <c r="AE2464" i="15"/>
  <c r="AF2464" i="15" s="1"/>
  <c r="AC2465" i="15"/>
  <c r="AB2465" i="15" s="1"/>
  <c r="AD2465" i="15"/>
  <c r="AA2465" i="15" s="1"/>
  <c r="AE2465" i="15"/>
  <c r="AF2465" i="15" s="1"/>
  <c r="AC2466" i="15"/>
  <c r="AB2466" i="15" s="1"/>
  <c r="AD2466" i="15"/>
  <c r="AA2466" i="15" s="1"/>
  <c r="AE2466" i="15"/>
  <c r="AF2466" i="15" s="1"/>
  <c r="AC2467" i="15"/>
  <c r="AD2467" i="15"/>
  <c r="AE2467" i="15"/>
  <c r="AF2467" i="15" s="1"/>
  <c r="AC2468" i="15"/>
  <c r="AB2468" i="15" s="1"/>
  <c r="AD2468" i="15"/>
  <c r="AA2468" i="15" s="1"/>
  <c r="AE2468" i="15"/>
  <c r="AF2468" i="15" s="1"/>
  <c r="AC2469" i="15"/>
  <c r="AB2469" i="15" s="1"/>
  <c r="AD2469" i="15"/>
  <c r="AA2469" i="15" s="1"/>
  <c r="AE2469" i="15"/>
  <c r="AF2469" i="15" s="1"/>
  <c r="AC2470" i="15"/>
  <c r="AB2470" i="15" s="1"/>
  <c r="AD2470" i="15"/>
  <c r="AA2470" i="15" s="1"/>
  <c r="AE2470" i="15"/>
  <c r="AF2470" i="15" s="1"/>
  <c r="AC2471" i="15"/>
  <c r="AB2471" i="15" s="1"/>
  <c r="AD2471" i="15"/>
  <c r="AA2471" i="15" s="1"/>
  <c r="AE2471" i="15"/>
  <c r="AF2471" i="15" s="1"/>
  <c r="AC2472" i="15"/>
  <c r="AB2472" i="15" s="1"/>
  <c r="AD2472" i="15"/>
  <c r="AA2472" i="15" s="1"/>
  <c r="AE2472" i="15"/>
  <c r="AF2472" i="15" s="1"/>
  <c r="AC2473" i="15"/>
  <c r="AB2473" i="15" s="1"/>
  <c r="AD2473" i="15"/>
  <c r="AA2473" i="15" s="1"/>
  <c r="AE2473" i="15"/>
  <c r="AF2473" i="15" s="1"/>
  <c r="AC2474" i="15"/>
  <c r="AB2474" i="15" s="1"/>
  <c r="AD2474" i="15"/>
  <c r="AA2474" i="15" s="1"/>
  <c r="AE2474" i="15"/>
  <c r="AF2474" i="15" s="1"/>
  <c r="AC2475" i="15"/>
  <c r="AB2475" i="15" s="1"/>
  <c r="AD2475" i="15"/>
  <c r="AE2475" i="15"/>
  <c r="AF2475" i="15" s="1"/>
  <c r="AC2476" i="15"/>
  <c r="AB2476" i="15" s="1"/>
  <c r="AD2476" i="15"/>
  <c r="AA2476" i="15" s="1"/>
  <c r="AE2476" i="15"/>
  <c r="AF2476" i="15" s="1"/>
  <c r="AC2477" i="15"/>
  <c r="AB2477" i="15" s="1"/>
  <c r="AD2477" i="15"/>
  <c r="AA2477" i="15" s="1"/>
  <c r="AE2477" i="15"/>
  <c r="AF2477" i="15" s="1"/>
  <c r="AC2478" i="15"/>
  <c r="AB2478" i="15" s="1"/>
  <c r="AD2478" i="15"/>
  <c r="AA2478" i="15" s="1"/>
  <c r="AE2478" i="15"/>
  <c r="AF2478" i="15" s="1"/>
  <c r="AC2479" i="15"/>
  <c r="AB2479" i="15" s="1"/>
  <c r="AD2479" i="15"/>
  <c r="AA2479" i="15" s="1"/>
  <c r="AE2479" i="15"/>
  <c r="AF2479" i="15" s="1"/>
  <c r="AC2480" i="15"/>
  <c r="AB2480" i="15" s="1"/>
  <c r="AD2480" i="15"/>
  <c r="AA2480" i="15" s="1"/>
  <c r="AE2480" i="15"/>
  <c r="AF2480" i="15" s="1"/>
  <c r="AC2481" i="15"/>
  <c r="AB2481" i="15" s="1"/>
  <c r="AD2481" i="15"/>
  <c r="AE2481" i="15"/>
  <c r="AF2481" i="15" s="1"/>
  <c r="AC2482" i="15"/>
  <c r="AB2482" i="15" s="1"/>
  <c r="AD2482" i="15"/>
  <c r="AA2482" i="15" s="1"/>
  <c r="AE2482" i="15"/>
  <c r="AF2482" i="15" s="1"/>
  <c r="AC2483" i="15"/>
  <c r="AB2483" i="15" s="1"/>
  <c r="AD2483" i="15"/>
  <c r="AA2483" i="15" s="1"/>
  <c r="AE2483" i="15"/>
  <c r="AF2483" i="15" s="1"/>
  <c r="AC2484" i="15"/>
  <c r="AB2484" i="15" s="1"/>
  <c r="AD2484" i="15"/>
  <c r="AA2484" i="15" s="1"/>
  <c r="AE2484" i="15"/>
  <c r="AF2484" i="15" s="1"/>
  <c r="AC2485" i="15"/>
  <c r="AB2485" i="15" s="1"/>
  <c r="AD2485" i="15"/>
  <c r="AA2485" i="15" s="1"/>
  <c r="AE2485" i="15"/>
  <c r="AF2485" i="15" s="1"/>
  <c r="AC2486" i="15"/>
  <c r="AB2486" i="15" s="1"/>
  <c r="AD2486" i="15"/>
  <c r="AA2486" i="15" s="1"/>
  <c r="AE2486" i="15"/>
  <c r="AF2486" i="15" s="1"/>
  <c r="AC2487" i="15"/>
  <c r="AB2487" i="15" s="1"/>
  <c r="AD2487" i="15"/>
  <c r="AA2487" i="15" s="1"/>
  <c r="AE2487" i="15"/>
  <c r="AF2487" i="15" s="1"/>
  <c r="AC2488" i="15"/>
  <c r="AB2488" i="15" s="1"/>
  <c r="AD2488" i="15"/>
  <c r="AA2488" i="15" s="1"/>
  <c r="AE2488" i="15"/>
  <c r="AF2488" i="15" s="1"/>
  <c r="AC2489" i="15"/>
  <c r="AB2489" i="15" s="1"/>
  <c r="AD2489" i="15"/>
  <c r="AE2489" i="15"/>
  <c r="AF2489" i="15" s="1"/>
  <c r="AC2490" i="15"/>
  <c r="AB2490" i="15" s="1"/>
  <c r="AD2490" i="15"/>
  <c r="AA2490" i="15" s="1"/>
  <c r="AE2490" i="15"/>
  <c r="AF2490" i="15" s="1"/>
  <c r="AC2491" i="15"/>
  <c r="AB2491" i="15" s="1"/>
  <c r="AD2491" i="15"/>
  <c r="AA2491" i="15" s="1"/>
  <c r="AE2491" i="15"/>
  <c r="AF2491" i="15" s="1"/>
  <c r="AC2492" i="15"/>
  <c r="AB2492" i="15" s="1"/>
  <c r="AD2492" i="15"/>
  <c r="AA2492" i="15" s="1"/>
  <c r="AE2492" i="15"/>
  <c r="AF2492" i="15" s="1"/>
  <c r="AC2493" i="15"/>
  <c r="AB2493" i="15" s="1"/>
  <c r="AD2493" i="15"/>
  <c r="AA2493" i="15" s="1"/>
  <c r="AE2493" i="15"/>
  <c r="AF2493" i="15" s="1"/>
  <c r="AC2494" i="15"/>
  <c r="AB2494" i="15" s="1"/>
  <c r="AD2494" i="15"/>
  <c r="AA2494" i="15" s="1"/>
  <c r="AE2494" i="15"/>
  <c r="AF2494" i="15" s="1"/>
  <c r="AC2495" i="15"/>
  <c r="AB2495" i="15" s="1"/>
  <c r="AD2495" i="15"/>
  <c r="AA2495" i="15" s="1"/>
  <c r="AE2495" i="15"/>
  <c r="AF2495" i="15" s="1"/>
  <c r="AC2496" i="15"/>
  <c r="AD2496" i="15"/>
  <c r="AA2496" i="15" s="1"/>
  <c r="AE2496" i="15"/>
  <c r="AF2496" i="15" s="1"/>
  <c r="AC2497" i="15"/>
  <c r="AB2497" i="15" s="1"/>
  <c r="AD2497" i="15"/>
  <c r="AA2497" i="15" s="1"/>
  <c r="AE2497" i="15"/>
  <c r="AF2497" i="15" s="1"/>
  <c r="AC2498" i="15"/>
  <c r="AB2498" i="15" s="1"/>
  <c r="AD2498" i="15"/>
  <c r="AA2498" i="15" s="1"/>
  <c r="AE2498" i="15"/>
  <c r="AF2498" i="15" s="1"/>
  <c r="AC2499" i="15"/>
  <c r="AB2499" i="15" s="1"/>
  <c r="AD2499" i="15"/>
  <c r="AA2499" i="15" s="1"/>
  <c r="AE2499" i="15"/>
  <c r="AF2499" i="15" s="1"/>
  <c r="AC2500" i="15"/>
  <c r="AB2500" i="15" s="1"/>
  <c r="AD2500" i="15"/>
  <c r="AA2500" i="15" s="1"/>
  <c r="AE2500" i="15"/>
  <c r="AF2500" i="15" s="1"/>
  <c r="AC2501" i="15"/>
  <c r="AB2501" i="15" s="1"/>
  <c r="AD2501" i="15"/>
  <c r="AA2501" i="15" s="1"/>
  <c r="AE2501" i="15"/>
  <c r="AF2501" i="15" s="1"/>
  <c r="AC2502" i="15"/>
  <c r="AB2502" i="15" s="1"/>
  <c r="AD2502" i="15"/>
  <c r="AA2502" i="15" s="1"/>
  <c r="AE2502" i="15"/>
  <c r="AF2502" i="15" s="1"/>
  <c r="AC2503" i="15"/>
  <c r="AB2503" i="15" s="1"/>
  <c r="AD2503" i="15"/>
  <c r="AA2503" i="15" s="1"/>
  <c r="AE2503" i="15"/>
  <c r="AF2503" i="15" s="1"/>
  <c r="AC2504" i="15"/>
  <c r="AB2504" i="15" s="1"/>
  <c r="AD2504" i="15"/>
  <c r="AA2504" i="15" s="1"/>
  <c r="AE2504" i="15"/>
  <c r="AF2504" i="15" s="1"/>
  <c r="AC2505" i="15"/>
  <c r="AB2505" i="15" s="1"/>
  <c r="AD2505" i="15"/>
  <c r="AA2505" i="15" s="1"/>
  <c r="AE2505" i="15"/>
  <c r="AF2505" i="15" s="1"/>
  <c r="AC2506" i="15"/>
  <c r="AB2506" i="15" s="1"/>
  <c r="AD2506" i="15"/>
  <c r="AA2506" i="15" s="1"/>
  <c r="AE2506" i="15"/>
  <c r="AF2506" i="15" s="1"/>
  <c r="AC2507" i="15"/>
  <c r="AB2507" i="15" s="1"/>
  <c r="AD2507" i="15"/>
  <c r="AA2507" i="15" s="1"/>
  <c r="AE2507" i="15"/>
  <c r="AF2507" i="15" s="1"/>
  <c r="AC2508" i="15"/>
  <c r="AB2508" i="15" s="1"/>
  <c r="AD2508" i="15"/>
  <c r="AA2508" i="15" s="1"/>
  <c r="AE2508" i="15"/>
  <c r="AF2508" i="15" s="1"/>
  <c r="AC2509" i="15"/>
  <c r="AB2509" i="15" s="1"/>
  <c r="AD2509" i="15"/>
  <c r="AA2509" i="15" s="1"/>
  <c r="AE2509" i="15"/>
  <c r="AF2509" i="15" s="1"/>
  <c r="AC2510" i="15"/>
  <c r="AD2510" i="15"/>
  <c r="AA2510" i="15" s="1"/>
  <c r="AE2510" i="15"/>
  <c r="AF2510" i="15" s="1"/>
  <c r="AC2511" i="15"/>
  <c r="AB2511" i="15" s="1"/>
  <c r="AD2511" i="15"/>
  <c r="AA2511" i="15" s="1"/>
  <c r="AE2511" i="15"/>
  <c r="AF2511" i="15" s="1"/>
  <c r="AC2512" i="15"/>
  <c r="AB2512" i="15" s="1"/>
  <c r="AD2512" i="15"/>
  <c r="AA2512" i="15" s="1"/>
  <c r="AE2512" i="15"/>
  <c r="AF2512" i="15" s="1"/>
  <c r="AC2513" i="15"/>
  <c r="AB2513" i="15" s="1"/>
  <c r="AD2513" i="15"/>
  <c r="AA2513" i="15" s="1"/>
  <c r="AE2513" i="15"/>
  <c r="AF2513" i="15" s="1"/>
  <c r="AC2514" i="15"/>
  <c r="AB2514" i="15" s="1"/>
  <c r="AD2514" i="15"/>
  <c r="AA2514" i="15" s="1"/>
  <c r="AE2514" i="15"/>
  <c r="AF2514" i="15" s="1"/>
  <c r="AC2515" i="15"/>
  <c r="AB2515" i="15" s="1"/>
  <c r="AD2515" i="15"/>
  <c r="AA2515" i="15" s="1"/>
  <c r="AE2515" i="15"/>
  <c r="AF2515" i="15" s="1"/>
  <c r="AC2516" i="15"/>
  <c r="AB2516" i="15" s="1"/>
  <c r="AD2516" i="15"/>
  <c r="AA2516" i="15" s="1"/>
  <c r="AE2516" i="15"/>
  <c r="AF2516" i="15" s="1"/>
  <c r="AC2517" i="15"/>
  <c r="AB2517" i="15" s="1"/>
  <c r="AD2517" i="15"/>
  <c r="AE2517" i="15"/>
  <c r="AF2517" i="15" s="1"/>
  <c r="AC2518" i="15"/>
  <c r="AB2518" i="15" s="1"/>
  <c r="AD2518" i="15"/>
  <c r="AA2518" i="15" s="1"/>
  <c r="AE2518" i="15"/>
  <c r="AF2518" i="15" s="1"/>
  <c r="AC2519" i="15"/>
  <c r="AB2519" i="15" s="1"/>
  <c r="AD2519" i="15"/>
  <c r="AA2519" i="15" s="1"/>
  <c r="AE2519" i="15"/>
  <c r="AF2519" i="15" s="1"/>
  <c r="AC2520" i="15"/>
  <c r="AB2520" i="15" s="1"/>
  <c r="AD2520" i="15"/>
  <c r="AA2520" i="15" s="1"/>
  <c r="AE2520" i="15"/>
  <c r="AF2520" i="15" s="1"/>
  <c r="AC2521" i="15"/>
  <c r="AB2521" i="15" s="1"/>
  <c r="AD2521" i="15"/>
  <c r="AA2521" i="15" s="1"/>
  <c r="AE2521" i="15"/>
  <c r="AF2521" i="15" s="1"/>
  <c r="AC2522" i="15"/>
  <c r="AB2522" i="15" s="1"/>
  <c r="AD2522" i="15"/>
  <c r="AA2522" i="15" s="1"/>
  <c r="AE2522" i="15"/>
  <c r="AF2522" i="15" s="1"/>
  <c r="AC2523" i="15"/>
  <c r="AB2523" i="15" s="1"/>
  <c r="AD2523" i="15"/>
  <c r="AA2523" i="15" s="1"/>
  <c r="AE2523" i="15"/>
  <c r="AF2523" i="15" s="1"/>
  <c r="AC2524" i="15"/>
  <c r="AB2524" i="15" s="1"/>
  <c r="AD2524" i="15"/>
  <c r="AA2524" i="15" s="1"/>
  <c r="AE2524" i="15"/>
  <c r="AF2524" i="15" s="1"/>
  <c r="AC2525" i="15"/>
  <c r="AB2525" i="15" s="1"/>
  <c r="AD2525" i="15"/>
  <c r="AE2525" i="15"/>
  <c r="AF2525" i="15" s="1"/>
  <c r="AC2526" i="15"/>
  <c r="AB2526" i="15" s="1"/>
  <c r="AD2526" i="15"/>
  <c r="AA2526" i="15" s="1"/>
  <c r="AE2526" i="15"/>
  <c r="AF2526" i="15" s="1"/>
  <c r="AC2527" i="15"/>
  <c r="AB2527" i="15" s="1"/>
  <c r="AD2527" i="15"/>
  <c r="AA2527" i="15" s="1"/>
  <c r="AE2527" i="15"/>
  <c r="AF2527" i="15" s="1"/>
  <c r="AC2528" i="15"/>
  <c r="AB2528" i="15" s="1"/>
  <c r="AD2528" i="15"/>
  <c r="AA2528" i="15" s="1"/>
  <c r="AE2528" i="15"/>
  <c r="AF2528" i="15" s="1"/>
  <c r="AC2529" i="15"/>
  <c r="AB2529" i="15" s="1"/>
  <c r="AD2529" i="15"/>
  <c r="AA2529" i="15" s="1"/>
  <c r="AE2529" i="15"/>
  <c r="AF2529" i="15" s="1"/>
  <c r="AC2530" i="15"/>
  <c r="AB2530" i="15" s="1"/>
  <c r="AD2530" i="15"/>
  <c r="AA2530" i="15" s="1"/>
  <c r="AE2530" i="15"/>
  <c r="AF2530" i="15" s="1"/>
  <c r="AC2531" i="15"/>
  <c r="AD2531" i="15"/>
  <c r="AE2531" i="15"/>
  <c r="AF2531" i="15" s="1"/>
  <c r="AC2532" i="15"/>
  <c r="AB2532" i="15" s="1"/>
  <c r="AD2532" i="15"/>
  <c r="AA2532" i="15" s="1"/>
  <c r="AE2532" i="15"/>
  <c r="AF2532" i="15" s="1"/>
  <c r="AC2533" i="15"/>
  <c r="AB2533" i="15" s="1"/>
  <c r="AD2533" i="15"/>
  <c r="AA2533" i="15" s="1"/>
  <c r="AE2533" i="15"/>
  <c r="AF2533" i="15" s="1"/>
  <c r="AC2534" i="15"/>
  <c r="AB2534" i="15" s="1"/>
  <c r="AD2534" i="15"/>
  <c r="AA2534" i="15" s="1"/>
  <c r="AE2534" i="15"/>
  <c r="AF2534" i="15" s="1"/>
  <c r="AC2535" i="15"/>
  <c r="AB2535" i="15" s="1"/>
  <c r="AD2535" i="15"/>
  <c r="AA2535" i="15" s="1"/>
  <c r="AE2535" i="15"/>
  <c r="AF2535" i="15" s="1"/>
  <c r="AC2536" i="15"/>
  <c r="AB2536" i="15" s="1"/>
  <c r="AD2536" i="15"/>
  <c r="AA2536" i="15" s="1"/>
  <c r="AE2536" i="15"/>
  <c r="AF2536" i="15" s="1"/>
  <c r="AC2537" i="15"/>
  <c r="AB2537" i="15" s="1"/>
  <c r="AD2537" i="15"/>
  <c r="AA2537" i="15" s="1"/>
  <c r="AE2537" i="15"/>
  <c r="AF2537" i="15" s="1"/>
  <c r="AC2538" i="15"/>
  <c r="AB2538" i="15" s="1"/>
  <c r="AD2538" i="15"/>
  <c r="AA2538" i="15" s="1"/>
  <c r="AE2538" i="15"/>
  <c r="AF2538" i="15" s="1"/>
  <c r="AC2539" i="15"/>
  <c r="AB2539" i="15" s="1"/>
  <c r="AD2539" i="15"/>
  <c r="AE2539" i="15"/>
  <c r="AF2539" i="15" s="1"/>
  <c r="AC2540" i="15"/>
  <c r="AB2540" i="15" s="1"/>
  <c r="AD2540" i="15"/>
  <c r="AA2540" i="15" s="1"/>
  <c r="AE2540" i="15"/>
  <c r="AF2540" i="15" s="1"/>
  <c r="AC2541" i="15"/>
  <c r="AB2541" i="15" s="1"/>
  <c r="AD2541" i="15"/>
  <c r="AA2541" i="15" s="1"/>
  <c r="AE2541" i="15"/>
  <c r="AF2541" i="15" s="1"/>
  <c r="AC2542" i="15"/>
  <c r="AB2542" i="15" s="1"/>
  <c r="AD2542" i="15"/>
  <c r="AA2542" i="15" s="1"/>
  <c r="AE2542" i="15"/>
  <c r="AF2542" i="15" s="1"/>
  <c r="AC2543" i="15"/>
  <c r="AB2543" i="15" s="1"/>
  <c r="AD2543" i="15"/>
  <c r="AA2543" i="15" s="1"/>
  <c r="AE2543" i="15"/>
  <c r="AF2543" i="15" s="1"/>
  <c r="AC2544" i="15"/>
  <c r="AB2544" i="15" s="1"/>
  <c r="AD2544" i="15"/>
  <c r="AA2544" i="15" s="1"/>
  <c r="AE2544" i="15"/>
  <c r="AF2544" i="15" s="1"/>
  <c r="AC2545" i="15"/>
  <c r="AB2545" i="15" s="1"/>
  <c r="AD2545" i="15"/>
  <c r="AE2545" i="15"/>
  <c r="AF2545" i="15" s="1"/>
  <c r="AC2546" i="15"/>
  <c r="AD2546" i="15"/>
  <c r="AA2546" i="15" s="1"/>
  <c r="AE2546" i="15"/>
  <c r="AF2546" i="15" s="1"/>
  <c r="AC2547" i="15"/>
  <c r="AB2547" i="15" s="1"/>
  <c r="AD2547" i="15"/>
  <c r="AA2547" i="15" s="1"/>
  <c r="AE2547" i="15"/>
  <c r="AF2547" i="15" s="1"/>
  <c r="AC2548" i="15"/>
  <c r="AB2548" i="15" s="1"/>
  <c r="AD2548" i="15"/>
  <c r="AA2548" i="15" s="1"/>
  <c r="AE2548" i="15"/>
  <c r="AF2548" i="15" s="1"/>
  <c r="AC2549" i="15"/>
  <c r="AB2549" i="15" s="1"/>
  <c r="AD2549" i="15"/>
  <c r="AA2549" i="15" s="1"/>
  <c r="AE2549" i="15"/>
  <c r="AF2549" i="15" s="1"/>
  <c r="AC2550" i="15"/>
  <c r="AB2550" i="15" s="1"/>
  <c r="AD2550" i="15"/>
  <c r="AA2550" i="15" s="1"/>
  <c r="AE2550" i="15"/>
  <c r="AF2550" i="15" s="1"/>
  <c r="AC2551" i="15"/>
  <c r="AB2551" i="15" s="1"/>
  <c r="AD2551" i="15"/>
  <c r="AA2551" i="15" s="1"/>
  <c r="AE2551" i="15"/>
  <c r="AF2551" i="15" s="1"/>
  <c r="AC2552" i="15"/>
  <c r="AD2552" i="15"/>
  <c r="AA2552" i="15" s="1"/>
  <c r="AE2552" i="15"/>
  <c r="AF2552" i="15" s="1"/>
  <c r="AC2553" i="15"/>
  <c r="AB2553" i="15" s="1"/>
  <c r="AD2553" i="15"/>
  <c r="AE2553" i="15"/>
  <c r="AF2553" i="15" s="1"/>
  <c r="AC2554" i="15"/>
  <c r="AB2554" i="15" s="1"/>
  <c r="AD2554" i="15"/>
  <c r="AA2554" i="15" s="1"/>
  <c r="AE2554" i="15"/>
  <c r="AF2554" i="15" s="1"/>
  <c r="AC2555" i="15"/>
  <c r="AB2555" i="15" s="1"/>
  <c r="AD2555" i="15"/>
  <c r="AA2555" i="15" s="1"/>
  <c r="AE2555" i="15"/>
  <c r="AF2555" i="15" s="1"/>
  <c r="AC2556" i="15"/>
  <c r="AB2556" i="15" s="1"/>
  <c r="AD2556" i="15"/>
  <c r="AA2556" i="15" s="1"/>
  <c r="AE2556" i="15"/>
  <c r="AF2556" i="15" s="1"/>
  <c r="AC2557" i="15"/>
  <c r="AB2557" i="15" s="1"/>
  <c r="AD2557" i="15"/>
  <c r="AA2557" i="15" s="1"/>
  <c r="AE2557" i="15"/>
  <c r="AF2557" i="15" s="1"/>
  <c r="AC2558" i="15"/>
  <c r="AB2558" i="15" s="1"/>
  <c r="AD2558" i="15"/>
  <c r="AA2558" i="15" s="1"/>
  <c r="AE2558" i="15"/>
  <c r="AF2558" i="15" s="1"/>
  <c r="AC2559" i="15"/>
  <c r="AB2559" i="15" s="1"/>
  <c r="AD2559" i="15"/>
  <c r="AA2559" i="15" s="1"/>
  <c r="AE2559" i="15"/>
  <c r="AF2559" i="15" s="1"/>
  <c r="AC2560" i="15"/>
  <c r="AD2560" i="15"/>
  <c r="AA2560" i="15" s="1"/>
  <c r="AE2560" i="15"/>
  <c r="AF2560" i="15" s="1"/>
  <c r="AC2561" i="15"/>
  <c r="AB2561" i="15" s="1"/>
  <c r="AD2561" i="15"/>
  <c r="AA2561" i="15" s="1"/>
  <c r="AE2561" i="15"/>
  <c r="AF2561" i="15" s="1"/>
  <c r="AC2562" i="15"/>
  <c r="AB2562" i="15" s="1"/>
  <c r="AD2562" i="15"/>
  <c r="AA2562" i="15" s="1"/>
  <c r="AE2562" i="15"/>
  <c r="AF2562" i="15" s="1"/>
  <c r="AC2563" i="15"/>
  <c r="AB2563" i="15" s="1"/>
  <c r="AD2563" i="15"/>
  <c r="AA2563" i="15" s="1"/>
  <c r="AE2563" i="15"/>
  <c r="AF2563" i="15" s="1"/>
  <c r="AC2564" i="15"/>
  <c r="AB2564" i="15" s="1"/>
  <c r="AD2564" i="15"/>
  <c r="AA2564" i="15" s="1"/>
  <c r="AE2564" i="15"/>
  <c r="AF2564" i="15" s="1"/>
  <c r="AC2565" i="15"/>
  <c r="AB2565" i="15" s="1"/>
  <c r="AD2565" i="15"/>
  <c r="AA2565" i="15" s="1"/>
  <c r="AE2565" i="15"/>
  <c r="AF2565" i="15" s="1"/>
  <c r="AC2566" i="15"/>
  <c r="AB2566" i="15" s="1"/>
  <c r="AD2566" i="15"/>
  <c r="AA2566" i="15" s="1"/>
  <c r="AE2566" i="15"/>
  <c r="AF2566" i="15" s="1"/>
  <c r="AC2567" i="15"/>
  <c r="AB2567" i="15" s="1"/>
  <c r="AD2567" i="15"/>
  <c r="AA2567" i="15" s="1"/>
  <c r="AE2567" i="15"/>
  <c r="AF2567" i="15" s="1"/>
  <c r="AC2568" i="15"/>
  <c r="AB2568" i="15" s="1"/>
  <c r="AD2568" i="15"/>
  <c r="AA2568" i="15" s="1"/>
  <c r="AE2568" i="15"/>
  <c r="AF2568" i="15" s="1"/>
  <c r="AC2569" i="15"/>
  <c r="AB2569" i="15" s="1"/>
  <c r="AD2569" i="15"/>
  <c r="AA2569" i="15" s="1"/>
  <c r="AE2569" i="15"/>
  <c r="AF2569" i="15" s="1"/>
  <c r="AC2570" i="15"/>
  <c r="AB2570" i="15" s="1"/>
  <c r="AD2570" i="15"/>
  <c r="AA2570" i="15" s="1"/>
  <c r="AE2570" i="15"/>
  <c r="AF2570" i="15" s="1"/>
  <c r="AC2571" i="15"/>
  <c r="AB2571" i="15" s="1"/>
  <c r="AD2571" i="15"/>
  <c r="AA2571" i="15" s="1"/>
  <c r="AE2571" i="15"/>
  <c r="AF2571" i="15" s="1"/>
  <c r="AC2572" i="15"/>
  <c r="AB2572" i="15" s="1"/>
  <c r="AD2572" i="15"/>
  <c r="AA2572" i="15" s="1"/>
  <c r="AE2572" i="15"/>
  <c r="AF2572" i="15" s="1"/>
  <c r="AC2573" i="15"/>
  <c r="AB2573" i="15" s="1"/>
  <c r="AD2573" i="15"/>
  <c r="AA2573" i="15" s="1"/>
  <c r="AE2573" i="15"/>
  <c r="AF2573" i="15" s="1"/>
  <c r="AC2574" i="15"/>
  <c r="AB2574" i="15" s="1"/>
  <c r="AD2574" i="15"/>
  <c r="AA2574" i="15" s="1"/>
  <c r="AE2574" i="15"/>
  <c r="AF2574" i="15" s="1"/>
  <c r="AC2575" i="15"/>
  <c r="AB2575" i="15" s="1"/>
  <c r="AD2575" i="15"/>
  <c r="AA2575" i="15" s="1"/>
  <c r="AE2575" i="15"/>
  <c r="AF2575" i="15" s="1"/>
  <c r="AC2576" i="15"/>
  <c r="AB2576" i="15" s="1"/>
  <c r="AD2576" i="15"/>
  <c r="AA2576" i="15" s="1"/>
  <c r="AE2576" i="15"/>
  <c r="AF2576" i="15" s="1"/>
  <c r="AC2577" i="15"/>
  <c r="AB2577" i="15" s="1"/>
  <c r="AD2577" i="15"/>
  <c r="AA2577" i="15" s="1"/>
  <c r="AE2577" i="15"/>
  <c r="AF2577" i="15" s="1"/>
  <c r="AC2578" i="15"/>
  <c r="AB2578" i="15" s="1"/>
  <c r="AD2578" i="15"/>
  <c r="AA2578" i="15" s="1"/>
  <c r="AE2578" i="15"/>
  <c r="AF2578" i="15" s="1"/>
  <c r="AC2579" i="15"/>
  <c r="AB2579" i="15" s="1"/>
  <c r="AD2579" i="15"/>
  <c r="AA2579" i="15" s="1"/>
  <c r="AE2579" i="15"/>
  <c r="AF2579" i="15" s="1"/>
  <c r="AC2580" i="15"/>
  <c r="AB2580" i="15" s="1"/>
  <c r="AD2580" i="15"/>
  <c r="AA2580" i="15" s="1"/>
  <c r="AE2580" i="15"/>
  <c r="AF2580" i="15" s="1"/>
  <c r="AC2581" i="15"/>
  <c r="AB2581" i="15" s="1"/>
  <c r="AD2581" i="15"/>
  <c r="AE2581" i="15"/>
  <c r="AF2581" i="15" s="1"/>
  <c r="AC2582" i="15"/>
  <c r="AB2582" i="15" s="1"/>
  <c r="AD2582" i="15"/>
  <c r="AA2582" i="15" s="1"/>
  <c r="AE2582" i="15"/>
  <c r="AF2582" i="15" s="1"/>
  <c r="AC2583" i="15"/>
  <c r="AB2583" i="15" s="1"/>
  <c r="AD2583" i="15"/>
  <c r="AA2583" i="15" s="1"/>
  <c r="AE2583" i="15"/>
  <c r="AF2583" i="15" s="1"/>
  <c r="AC2584" i="15"/>
  <c r="AB2584" i="15" s="1"/>
  <c r="AD2584" i="15"/>
  <c r="AA2584" i="15" s="1"/>
  <c r="AE2584" i="15"/>
  <c r="AF2584" i="15" s="1"/>
  <c r="AC2585" i="15"/>
  <c r="AB2585" i="15" s="1"/>
  <c r="AD2585" i="15"/>
  <c r="AA2585" i="15" s="1"/>
  <c r="AE2585" i="15"/>
  <c r="AF2585" i="15" s="1"/>
  <c r="AC2586" i="15"/>
  <c r="AB2586" i="15" s="1"/>
  <c r="AD2586" i="15"/>
  <c r="AA2586" i="15" s="1"/>
  <c r="AE2586" i="15"/>
  <c r="AF2586" i="15" s="1"/>
  <c r="AC2587" i="15"/>
  <c r="AD2587" i="15"/>
  <c r="AA2587" i="15" s="1"/>
  <c r="AE2587" i="15"/>
  <c r="AF2587" i="15" s="1"/>
  <c r="AC2588" i="15"/>
  <c r="AB2588" i="15" s="1"/>
  <c r="AD2588" i="15"/>
  <c r="AA2588" i="15" s="1"/>
  <c r="AE2588" i="15"/>
  <c r="AF2588" i="15" s="1"/>
  <c r="AC2589" i="15"/>
  <c r="AB2589" i="15" s="1"/>
  <c r="AD2589" i="15"/>
  <c r="AE2589" i="15"/>
  <c r="AF2589" i="15" s="1"/>
  <c r="AC2590" i="15"/>
  <c r="AB2590" i="15" s="1"/>
  <c r="AD2590" i="15"/>
  <c r="AA2590" i="15" s="1"/>
  <c r="AE2590" i="15"/>
  <c r="AF2590" i="15" s="1"/>
  <c r="AC2591" i="15"/>
  <c r="AB2591" i="15" s="1"/>
  <c r="AD2591" i="15"/>
  <c r="AA2591" i="15" s="1"/>
  <c r="AE2591" i="15"/>
  <c r="AF2591" i="15" s="1"/>
  <c r="AC2592" i="15"/>
  <c r="AB2592" i="15" s="1"/>
  <c r="AD2592" i="15"/>
  <c r="AA2592" i="15" s="1"/>
  <c r="AE2592" i="15"/>
  <c r="AF2592" i="15" s="1"/>
  <c r="AC2593" i="15"/>
  <c r="AB2593" i="15" s="1"/>
  <c r="AD2593" i="15"/>
  <c r="AA2593" i="15" s="1"/>
  <c r="AE2593" i="15"/>
  <c r="AF2593" i="15" s="1"/>
  <c r="AC2594" i="15"/>
  <c r="AB2594" i="15" s="1"/>
  <c r="AD2594" i="15"/>
  <c r="AA2594" i="15" s="1"/>
  <c r="AE2594" i="15"/>
  <c r="AF2594" i="15" s="1"/>
  <c r="AC2595" i="15"/>
  <c r="AD2595" i="15"/>
  <c r="AE2595" i="15"/>
  <c r="AF2595" i="15" s="1"/>
  <c r="AC2596" i="15"/>
  <c r="AB2596" i="15" s="1"/>
  <c r="AD2596" i="15"/>
  <c r="AA2596" i="15" s="1"/>
  <c r="AE2596" i="15"/>
  <c r="AF2596" i="15" s="1"/>
  <c r="AC2597" i="15"/>
  <c r="AB2597" i="15" s="1"/>
  <c r="AD2597" i="15"/>
  <c r="AA2597" i="15" s="1"/>
  <c r="AE2597" i="15"/>
  <c r="AF2597" i="15" s="1"/>
  <c r="AC2598" i="15"/>
  <c r="AB2598" i="15" s="1"/>
  <c r="AD2598" i="15"/>
  <c r="AA2598" i="15" s="1"/>
  <c r="AE2598" i="15"/>
  <c r="AF2598" i="15" s="1"/>
  <c r="AC2599" i="15"/>
  <c r="AB2599" i="15" s="1"/>
  <c r="AD2599" i="15"/>
  <c r="AA2599" i="15" s="1"/>
  <c r="AE2599" i="15"/>
  <c r="AF2599" i="15" s="1"/>
  <c r="AC2600" i="15"/>
  <c r="AB2600" i="15" s="1"/>
  <c r="AD2600" i="15"/>
  <c r="AA2600" i="15" s="1"/>
  <c r="AE2600" i="15"/>
  <c r="AF2600" i="15" s="1"/>
  <c r="AC2601" i="15"/>
  <c r="AB2601" i="15" s="1"/>
  <c r="AD2601" i="15"/>
  <c r="AA2601" i="15" s="1"/>
  <c r="AE2601" i="15"/>
  <c r="AF2601" i="15" s="1"/>
  <c r="AC2602" i="15"/>
  <c r="AB2602" i="15" s="1"/>
  <c r="AD2602" i="15"/>
  <c r="AA2602" i="15" s="1"/>
  <c r="AE2602" i="15"/>
  <c r="AF2602" i="15" s="1"/>
  <c r="AC2603" i="15"/>
  <c r="AB2603" i="15" s="1"/>
  <c r="AD2603" i="15"/>
  <c r="AE2603" i="15"/>
  <c r="AF2603" i="15" s="1"/>
  <c r="AC2604" i="15"/>
  <c r="AB2604" i="15" s="1"/>
  <c r="AD2604" i="15"/>
  <c r="AA2604" i="15" s="1"/>
  <c r="AE2604" i="15"/>
  <c r="AF2604" i="15" s="1"/>
  <c r="AC2605" i="15"/>
  <c r="AB2605" i="15" s="1"/>
  <c r="AD2605" i="15"/>
  <c r="AA2605" i="15" s="1"/>
  <c r="AE2605" i="15"/>
  <c r="AF2605" i="15" s="1"/>
  <c r="AC2606" i="15"/>
  <c r="AB2606" i="15" s="1"/>
  <c r="AD2606" i="15"/>
  <c r="AA2606" i="15" s="1"/>
  <c r="AE2606" i="15"/>
  <c r="AF2606" i="15" s="1"/>
  <c r="AC2607" i="15"/>
  <c r="AB2607" i="15" s="1"/>
  <c r="AD2607" i="15"/>
  <c r="AA2607" i="15" s="1"/>
  <c r="AE2607" i="15"/>
  <c r="AF2607" i="15" s="1"/>
  <c r="AC2608" i="15"/>
  <c r="AB2608" i="15" s="1"/>
  <c r="AD2608" i="15"/>
  <c r="AA2608" i="15" s="1"/>
  <c r="AE2608" i="15"/>
  <c r="AF2608" i="15" s="1"/>
  <c r="AC2609" i="15"/>
  <c r="AB2609" i="15" s="1"/>
  <c r="AD2609" i="15"/>
  <c r="AE2609" i="15"/>
  <c r="AF2609" i="15" s="1"/>
  <c r="AC2610" i="15"/>
  <c r="AB2610" i="15" s="1"/>
  <c r="AD2610" i="15"/>
  <c r="AA2610" i="15" s="1"/>
  <c r="AE2610" i="15"/>
  <c r="AF2610" i="15" s="1"/>
  <c r="AC2611" i="15"/>
  <c r="AB2611" i="15" s="1"/>
  <c r="AD2611" i="15"/>
  <c r="AA2611" i="15" s="1"/>
  <c r="AE2611" i="15"/>
  <c r="AF2611" i="15" s="1"/>
  <c r="AC2612" i="15"/>
  <c r="AB2612" i="15" s="1"/>
  <c r="AD2612" i="15"/>
  <c r="AA2612" i="15" s="1"/>
  <c r="AE2612" i="15"/>
  <c r="AF2612" i="15" s="1"/>
  <c r="AC2613" i="15"/>
  <c r="AB2613" i="15" s="1"/>
  <c r="AD2613" i="15"/>
  <c r="AA2613" i="15" s="1"/>
  <c r="AE2613" i="15"/>
  <c r="AF2613" i="15" s="1"/>
  <c r="AC2614" i="15"/>
  <c r="AB2614" i="15" s="1"/>
  <c r="AD2614" i="15"/>
  <c r="AA2614" i="15" s="1"/>
  <c r="AE2614" i="15"/>
  <c r="AF2614" i="15" s="1"/>
  <c r="AC2615" i="15"/>
  <c r="AB2615" i="15" s="1"/>
  <c r="AD2615" i="15"/>
  <c r="AA2615" i="15" s="1"/>
  <c r="AE2615" i="15"/>
  <c r="AF2615" i="15" s="1"/>
  <c r="AC2616" i="15"/>
  <c r="AB2616" i="15" s="1"/>
  <c r="AD2616" i="15"/>
  <c r="AA2616" i="15" s="1"/>
  <c r="AE2616" i="15"/>
  <c r="AF2616" i="15" s="1"/>
  <c r="AC2617" i="15"/>
  <c r="AB2617" i="15" s="1"/>
  <c r="AD2617" i="15"/>
  <c r="AE2617" i="15"/>
  <c r="AF2617" i="15" s="1"/>
  <c r="AC2618" i="15"/>
  <c r="AB2618" i="15" s="1"/>
  <c r="AD2618" i="15"/>
  <c r="AA2618" i="15" s="1"/>
  <c r="AE2618" i="15"/>
  <c r="AF2618" i="15" s="1"/>
  <c r="AC2619" i="15"/>
  <c r="AB2619" i="15" s="1"/>
  <c r="AD2619" i="15"/>
  <c r="AA2619" i="15" s="1"/>
  <c r="AE2619" i="15"/>
  <c r="AF2619" i="15" s="1"/>
  <c r="AC2620" i="15"/>
  <c r="AB2620" i="15" s="1"/>
  <c r="AD2620" i="15"/>
  <c r="AA2620" i="15" s="1"/>
  <c r="AE2620" i="15"/>
  <c r="AF2620" i="15" s="1"/>
  <c r="AC2621" i="15"/>
  <c r="AB2621" i="15" s="1"/>
  <c r="AD2621" i="15"/>
  <c r="AA2621" i="15" s="1"/>
  <c r="AE2621" i="15"/>
  <c r="AF2621" i="15" s="1"/>
  <c r="AC2622" i="15"/>
  <c r="AB2622" i="15" s="1"/>
  <c r="AD2622" i="15"/>
  <c r="AA2622" i="15" s="1"/>
  <c r="AE2622" i="15"/>
  <c r="AF2622" i="15" s="1"/>
  <c r="AC2623" i="15"/>
  <c r="AB2623" i="15" s="1"/>
  <c r="AD2623" i="15"/>
  <c r="AA2623" i="15" s="1"/>
  <c r="AE2623" i="15"/>
  <c r="AF2623" i="15" s="1"/>
  <c r="AC2624" i="15"/>
  <c r="AD2624" i="15"/>
  <c r="AA2624" i="15" s="1"/>
  <c r="AE2624" i="15"/>
  <c r="AF2624" i="15" s="1"/>
  <c r="AC2625" i="15"/>
  <c r="AB2625" i="15" s="1"/>
  <c r="AD2625" i="15"/>
  <c r="AA2625" i="15" s="1"/>
  <c r="AE2625" i="15"/>
  <c r="AF2625" i="15" s="1"/>
  <c r="AC2626" i="15"/>
  <c r="AB2626" i="15" s="1"/>
  <c r="AD2626" i="15"/>
  <c r="AA2626" i="15" s="1"/>
  <c r="AE2626" i="15"/>
  <c r="AF2626" i="15" s="1"/>
  <c r="AC2627" i="15"/>
  <c r="AB2627" i="15" s="1"/>
  <c r="AD2627" i="15"/>
  <c r="AA2627" i="15" s="1"/>
  <c r="AE2627" i="15"/>
  <c r="AF2627" i="15" s="1"/>
  <c r="AC2628" i="15"/>
  <c r="AB2628" i="15" s="1"/>
  <c r="AD2628" i="15"/>
  <c r="AA2628" i="15" s="1"/>
  <c r="AE2628" i="15"/>
  <c r="AF2628" i="15" s="1"/>
  <c r="AC2629" i="15"/>
  <c r="AB2629" i="15" s="1"/>
  <c r="AD2629" i="15"/>
  <c r="AA2629" i="15" s="1"/>
  <c r="AE2629" i="15"/>
  <c r="AF2629" i="15" s="1"/>
  <c r="AC2630" i="15"/>
  <c r="AB2630" i="15" s="1"/>
  <c r="AD2630" i="15"/>
  <c r="AA2630" i="15" s="1"/>
  <c r="AE2630" i="15"/>
  <c r="AF2630" i="15" s="1"/>
  <c r="AC2631" i="15"/>
  <c r="AB2631" i="15" s="1"/>
  <c r="AD2631" i="15"/>
  <c r="AA2631" i="15" s="1"/>
  <c r="AE2631" i="15"/>
  <c r="AF2631" i="15" s="1"/>
  <c r="AC2632" i="15"/>
  <c r="AB2632" i="15" s="1"/>
  <c r="AD2632" i="15"/>
  <c r="AA2632" i="15" s="1"/>
  <c r="AE2632" i="15"/>
  <c r="AF2632" i="15" s="1"/>
  <c r="AC2633" i="15"/>
  <c r="AB2633" i="15" s="1"/>
  <c r="AD2633" i="15"/>
  <c r="AA2633" i="15" s="1"/>
  <c r="AE2633" i="15"/>
  <c r="AF2633" i="15" s="1"/>
  <c r="AC2634" i="15"/>
  <c r="AB2634" i="15" s="1"/>
  <c r="AD2634" i="15"/>
  <c r="AA2634" i="15" s="1"/>
  <c r="AE2634" i="15"/>
  <c r="AF2634" i="15" s="1"/>
  <c r="AC2635" i="15"/>
  <c r="AB2635" i="15" s="1"/>
  <c r="AD2635" i="15"/>
  <c r="AA2635" i="15" s="1"/>
  <c r="AE2635" i="15"/>
  <c r="AF2635" i="15" s="1"/>
  <c r="AC2636" i="15"/>
  <c r="AB2636" i="15" s="1"/>
  <c r="AD2636" i="15"/>
  <c r="AA2636" i="15" s="1"/>
  <c r="AE2636" i="15"/>
  <c r="AF2636" i="15" s="1"/>
  <c r="AC2637" i="15"/>
  <c r="AB2637" i="15" s="1"/>
  <c r="AD2637" i="15"/>
  <c r="AA2637" i="15" s="1"/>
  <c r="AE2637" i="15"/>
  <c r="AF2637" i="15" s="1"/>
  <c r="AC2638" i="15"/>
  <c r="AB2638" i="15" s="1"/>
  <c r="AD2638" i="15"/>
  <c r="AA2638" i="15" s="1"/>
  <c r="AE2638" i="15"/>
  <c r="AF2638" i="15" s="1"/>
  <c r="AC2639" i="15"/>
  <c r="AB2639" i="15" s="1"/>
  <c r="AD2639" i="15"/>
  <c r="AA2639" i="15" s="1"/>
  <c r="AE2639" i="15"/>
  <c r="AF2639" i="15" s="1"/>
  <c r="AC2640" i="15"/>
  <c r="AB2640" i="15" s="1"/>
  <c r="AD2640" i="15"/>
  <c r="AA2640" i="15" s="1"/>
  <c r="AE2640" i="15"/>
  <c r="AF2640" i="15" s="1"/>
  <c r="AC2641" i="15"/>
  <c r="AB2641" i="15" s="1"/>
  <c r="AD2641" i="15"/>
  <c r="AA2641" i="15" s="1"/>
  <c r="AE2641" i="15"/>
  <c r="AF2641" i="15" s="1"/>
  <c r="AC2642" i="15"/>
  <c r="AB2642" i="15" s="1"/>
  <c r="AD2642" i="15"/>
  <c r="AA2642" i="15" s="1"/>
  <c r="AE2642" i="15"/>
  <c r="AF2642" i="15" s="1"/>
  <c r="AC2643" i="15"/>
  <c r="AB2643" i="15" s="1"/>
  <c r="AD2643" i="15"/>
  <c r="AA2643" i="15" s="1"/>
  <c r="AE2643" i="15"/>
  <c r="AF2643" i="15" s="1"/>
  <c r="AC2644" i="15"/>
  <c r="AB2644" i="15" s="1"/>
  <c r="AD2644" i="15"/>
  <c r="AA2644" i="15" s="1"/>
  <c r="AE2644" i="15"/>
  <c r="AF2644" i="15" s="1"/>
  <c r="AC2645" i="15"/>
  <c r="AB2645" i="15" s="1"/>
  <c r="AD2645" i="15"/>
  <c r="AE2645" i="15"/>
  <c r="AF2645" i="15" s="1"/>
  <c r="AC2646" i="15"/>
  <c r="AB2646" i="15" s="1"/>
  <c r="AD2646" i="15"/>
  <c r="AA2646" i="15" s="1"/>
  <c r="AE2646" i="15"/>
  <c r="AF2646" i="15" s="1"/>
  <c r="AC2647" i="15"/>
  <c r="AB2647" i="15" s="1"/>
  <c r="AD2647" i="15"/>
  <c r="AA2647" i="15" s="1"/>
  <c r="AE2647" i="15"/>
  <c r="AF2647" i="15" s="1"/>
  <c r="AC2648" i="15"/>
  <c r="AB2648" i="15" s="1"/>
  <c r="AD2648" i="15"/>
  <c r="AA2648" i="15" s="1"/>
  <c r="AE2648" i="15"/>
  <c r="AF2648" i="15" s="1"/>
  <c r="AC2649" i="15"/>
  <c r="AB2649" i="15" s="1"/>
  <c r="AD2649" i="15"/>
  <c r="AA2649" i="15" s="1"/>
  <c r="AE2649" i="15"/>
  <c r="AF2649" i="15" s="1"/>
  <c r="AC2650" i="15"/>
  <c r="AB2650" i="15" s="1"/>
  <c r="AD2650" i="15"/>
  <c r="AA2650" i="15" s="1"/>
  <c r="AE2650" i="15"/>
  <c r="AF2650" i="15" s="1"/>
  <c r="AC2651" i="15"/>
  <c r="AD2651" i="15"/>
  <c r="AA2651" i="15" s="1"/>
  <c r="AE2651" i="15"/>
  <c r="AF2651" i="15" s="1"/>
  <c r="AC2652" i="15"/>
  <c r="AB2652" i="15" s="1"/>
  <c r="AD2652" i="15"/>
  <c r="AA2652" i="15" s="1"/>
  <c r="AE2652" i="15"/>
  <c r="AF2652" i="15" s="1"/>
  <c r="AC2653" i="15"/>
  <c r="AB2653" i="15" s="1"/>
  <c r="AD2653" i="15"/>
  <c r="AE2653" i="15"/>
  <c r="AF2653" i="15" s="1"/>
  <c r="AC2654" i="15"/>
  <c r="AB2654" i="15" s="1"/>
  <c r="AD2654" i="15"/>
  <c r="AA2654" i="15" s="1"/>
  <c r="AE2654" i="15"/>
  <c r="AF2654" i="15" s="1"/>
  <c r="AC2655" i="15"/>
  <c r="AB2655" i="15" s="1"/>
  <c r="AD2655" i="15"/>
  <c r="AA2655" i="15" s="1"/>
  <c r="AE2655" i="15"/>
  <c r="AF2655" i="15" s="1"/>
  <c r="AC2656" i="15"/>
  <c r="AB2656" i="15" s="1"/>
  <c r="AD2656" i="15"/>
  <c r="AA2656" i="15" s="1"/>
  <c r="AE2656" i="15"/>
  <c r="AF2656" i="15" s="1"/>
  <c r="AC2657" i="15"/>
  <c r="AB2657" i="15" s="1"/>
  <c r="AD2657" i="15"/>
  <c r="AA2657" i="15" s="1"/>
  <c r="AE2657" i="15"/>
  <c r="AF2657" i="15" s="1"/>
  <c r="AC2658" i="15"/>
  <c r="AB2658" i="15" s="1"/>
  <c r="AD2658" i="15"/>
  <c r="AA2658" i="15" s="1"/>
  <c r="AE2658" i="15"/>
  <c r="AF2658" i="15" s="1"/>
  <c r="AC2659" i="15"/>
  <c r="AD2659" i="15"/>
  <c r="AE2659" i="15"/>
  <c r="AF2659" i="15" s="1"/>
  <c r="AC2660" i="15"/>
  <c r="AB2660" i="15" s="1"/>
  <c r="AD2660" i="15"/>
  <c r="AA2660" i="15" s="1"/>
  <c r="AE2660" i="15"/>
  <c r="AF2660" i="15" s="1"/>
  <c r="AC2661" i="15"/>
  <c r="AB2661" i="15" s="1"/>
  <c r="AD2661" i="15"/>
  <c r="AA2661" i="15" s="1"/>
  <c r="AE2661" i="15"/>
  <c r="AF2661" i="15" s="1"/>
  <c r="AC2662" i="15"/>
  <c r="AB2662" i="15" s="1"/>
  <c r="AD2662" i="15"/>
  <c r="AA2662" i="15" s="1"/>
  <c r="AE2662" i="15"/>
  <c r="AF2662" i="15" s="1"/>
  <c r="AC2663" i="15"/>
  <c r="AB2663" i="15" s="1"/>
  <c r="AD2663" i="15"/>
  <c r="AA2663" i="15" s="1"/>
  <c r="AE2663" i="15"/>
  <c r="AF2663" i="15" s="1"/>
  <c r="AC2664" i="15"/>
  <c r="AB2664" i="15" s="1"/>
  <c r="AD2664" i="15"/>
  <c r="AA2664" i="15" s="1"/>
  <c r="AE2664" i="15"/>
  <c r="AF2664" i="15" s="1"/>
  <c r="AC2665" i="15"/>
  <c r="AB2665" i="15" s="1"/>
  <c r="AD2665" i="15"/>
  <c r="AA2665" i="15" s="1"/>
  <c r="AE2665" i="15"/>
  <c r="AF2665" i="15" s="1"/>
  <c r="AC2666" i="15"/>
  <c r="AB2666" i="15" s="1"/>
  <c r="AD2666" i="15"/>
  <c r="AA2666" i="15" s="1"/>
  <c r="AE2666" i="15"/>
  <c r="AF2666" i="15" s="1"/>
  <c r="AC2667" i="15"/>
  <c r="AB2667" i="15" s="1"/>
  <c r="AD2667" i="15"/>
  <c r="AE2667" i="15"/>
  <c r="AF2667" i="15" s="1"/>
  <c r="AC2668" i="15"/>
  <c r="AB2668" i="15" s="1"/>
  <c r="AD2668" i="15"/>
  <c r="AA2668" i="15" s="1"/>
  <c r="AE2668" i="15"/>
  <c r="AF2668" i="15" s="1"/>
  <c r="AC2669" i="15"/>
  <c r="AB2669" i="15" s="1"/>
  <c r="AD2669" i="15"/>
  <c r="AA2669" i="15" s="1"/>
  <c r="AE2669" i="15"/>
  <c r="AF2669" i="15" s="1"/>
  <c r="AC2670" i="15"/>
  <c r="AB2670" i="15" s="1"/>
  <c r="AD2670" i="15"/>
  <c r="AA2670" i="15" s="1"/>
  <c r="AE2670" i="15"/>
  <c r="AF2670" i="15" s="1"/>
  <c r="AC2671" i="15"/>
  <c r="AB2671" i="15" s="1"/>
  <c r="AD2671" i="15"/>
  <c r="AA2671" i="15" s="1"/>
  <c r="AE2671" i="15"/>
  <c r="AF2671" i="15" s="1"/>
  <c r="AC2672" i="15"/>
  <c r="AB2672" i="15" s="1"/>
  <c r="AD2672" i="15"/>
  <c r="AA2672" i="15" s="1"/>
  <c r="AE2672" i="15"/>
  <c r="AF2672" i="15" s="1"/>
  <c r="AC2673" i="15"/>
  <c r="AB2673" i="15" s="1"/>
  <c r="AD2673" i="15"/>
  <c r="AE2673" i="15"/>
  <c r="AF2673" i="15" s="1"/>
  <c r="AC2674" i="15"/>
  <c r="AB2674" i="15" s="1"/>
  <c r="AD2674" i="15"/>
  <c r="AA2674" i="15" s="1"/>
  <c r="AE2674" i="15"/>
  <c r="AF2674" i="15" s="1"/>
  <c r="AC2675" i="15"/>
  <c r="AB2675" i="15" s="1"/>
  <c r="AD2675" i="15"/>
  <c r="AA2675" i="15" s="1"/>
  <c r="AE2675" i="15"/>
  <c r="AF2675" i="15" s="1"/>
  <c r="AC2676" i="15"/>
  <c r="AB2676" i="15" s="1"/>
  <c r="AD2676" i="15"/>
  <c r="AA2676" i="15" s="1"/>
  <c r="AE2676" i="15"/>
  <c r="AF2676" i="15" s="1"/>
  <c r="AC2677" i="15"/>
  <c r="AB2677" i="15" s="1"/>
  <c r="AD2677" i="15"/>
  <c r="AA2677" i="15" s="1"/>
  <c r="AE2677" i="15"/>
  <c r="AF2677" i="15" s="1"/>
  <c r="AC2678" i="15"/>
  <c r="AB2678" i="15" s="1"/>
  <c r="AD2678" i="15"/>
  <c r="AA2678" i="15" s="1"/>
  <c r="AE2678" i="15"/>
  <c r="AF2678" i="15" s="1"/>
  <c r="AC2679" i="15"/>
  <c r="AB2679" i="15" s="1"/>
  <c r="AD2679" i="15"/>
  <c r="AA2679" i="15" s="1"/>
  <c r="AE2679" i="15"/>
  <c r="AF2679" i="15" s="1"/>
  <c r="AC2680" i="15"/>
  <c r="AB2680" i="15" s="1"/>
  <c r="AD2680" i="15"/>
  <c r="AA2680" i="15" s="1"/>
  <c r="AE2680" i="15"/>
  <c r="AF2680" i="15" s="1"/>
  <c r="AC2681" i="15"/>
  <c r="AB2681" i="15" s="1"/>
  <c r="AD2681" i="15"/>
  <c r="AE2681" i="15"/>
  <c r="AF2681" i="15" s="1"/>
  <c r="AC2682" i="15"/>
  <c r="AB2682" i="15" s="1"/>
  <c r="AD2682" i="15"/>
  <c r="AA2682" i="15" s="1"/>
  <c r="AE2682" i="15"/>
  <c r="AF2682" i="15" s="1"/>
  <c r="AC2683" i="15"/>
  <c r="AB2683" i="15" s="1"/>
  <c r="AD2683" i="15"/>
  <c r="AA2683" i="15" s="1"/>
  <c r="AE2683" i="15"/>
  <c r="AF2683" i="15" s="1"/>
  <c r="AC2684" i="15"/>
  <c r="AB2684" i="15" s="1"/>
  <c r="AD2684" i="15"/>
  <c r="AA2684" i="15" s="1"/>
  <c r="AE2684" i="15"/>
  <c r="AF2684" i="15" s="1"/>
  <c r="AC2685" i="15"/>
  <c r="AB2685" i="15" s="1"/>
  <c r="AD2685" i="15"/>
  <c r="AA2685" i="15" s="1"/>
  <c r="AE2685" i="15"/>
  <c r="AF2685" i="15" s="1"/>
  <c r="AC2686" i="15"/>
  <c r="AB2686" i="15" s="1"/>
  <c r="AD2686" i="15"/>
  <c r="AA2686" i="15" s="1"/>
  <c r="AE2686" i="15"/>
  <c r="AF2686" i="15" s="1"/>
  <c r="AC2687" i="15"/>
  <c r="AB2687" i="15" s="1"/>
  <c r="AD2687" i="15"/>
  <c r="AA2687" i="15" s="1"/>
  <c r="AE2687" i="15"/>
  <c r="AF2687" i="15" s="1"/>
  <c r="AC2688" i="15"/>
  <c r="AB2688" i="15" s="1"/>
  <c r="AD2688" i="15"/>
  <c r="AA2688" i="15" s="1"/>
  <c r="AE2688" i="15"/>
  <c r="AF2688" i="15" s="1"/>
  <c r="AC2689" i="15"/>
  <c r="AB2689" i="15" s="1"/>
  <c r="AD2689" i="15"/>
  <c r="AA2689" i="15" s="1"/>
  <c r="AE2689" i="15"/>
  <c r="AF2689" i="15" s="1"/>
  <c r="AC2690" i="15"/>
  <c r="AB2690" i="15" s="1"/>
  <c r="AD2690" i="15"/>
  <c r="AA2690" i="15" s="1"/>
  <c r="AE2690" i="15"/>
  <c r="AF2690" i="15" s="1"/>
  <c r="AC2691" i="15"/>
  <c r="AB2691" i="15" s="1"/>
  <c r="AD2691" i="15"/>
  <c r="AA2691" i="15" s="1"/>
  <c r="AE2691" i="15"/>
  <c r="AF2691" i="15" s="1"/>
  <c r="AC2692" i="15"/>
  <c r="AB2692" i="15" s="1"/>
  <c r="AD2692" i="15"/>
  <c r="AA2692" i="15" s="1"/>
  <c r="AE2692" i="15"/>
  <c r="AF2692" i="15" s="1"/>
  <c r="AC2693" i="15"/>
  <c r="AB2693" i="15" s="1"/>
  <c r="AD2693" i="15"/>
  <c r="AA2693" i="15" s="1"/>
  <c r="AE2693" i="15"/>
  <c r="AF2693" i="15" s="1"/>
  <c r="AC2694" i="15"/>
  <c r="AB2694" i="15" s="1"/>
  <c r="AD2694" i="15"/>
  <c r="AA2694" i="15" s="1"/>
  <c r="AE2694" i="15"/>
  <c r="AF2694" i="15" s="1"/>
  <c r="AC2695" i="15"/>
  <c r="AB2695" i="15" s="1"/>
  <c r="AD2695" i="15"/>
  <c r="AA2695" i="15" s="1"/>
  <c r="AE2695" i="15"/>
  <c r="AF2695" i="15" s="1"/>
  <c r="AC2696" i="15"/>
  <c r="AB2696" i="15" s="1"/>
  <c r="AD2696" i="15"/>
  <c r="AA2696" i="15" s="1"/>
  <c r="AE2696" i="15"/>
  <c r="AF2696" i="15" s="1"/>
  <c r="AC2697" i="15"/>
  <c r="AB2697" i="15" s="1"/>
  <c r="AD2697" i="15"/>
  <c r="AA2697" i="15" s="1"/>
  <c r="AE2697" i="15"/>
  <c r="AF2697" i="15" s="1"/>
  <c r="AC2698" i="15"/>
  <c r="AB2698" i="15" s="1"/>
  <c r="AD2698" i="15"/>
  <c r="AA2698" i="15" s="1"/>
  <c r="AE2698" i="15"/>
  <c r="AF2698" i="15" s="1"/>
  <c r="AC2699" i="15"/>
  <c r="AB2699" i="15" s="1"/>
  <c r="AD2699" i="15"/>
  <c r="AA2699" i="15" s="1"/>
  <c r="AE2699" i="15"/>
  <c r="AF2699" i="15" s="1"/>
  <c r="AC2700" i="15"/>
  <c r="AB2700" i="15" s="1"/>
  <c r="AD2700" i="15"/>
  <c r="AA2700" i="15" s="1"/>
  <c r="AE2700" i="15"/>
  <c r="AF2700" i="15" s="1"/>
  <c r="AC2701" i="15"/>
  <c r="AB2701" i="15" s="1"/>
  <c r="AD2701" i="15"/>
  <c r="AA2701" i="15" s="1"/>
  <c r="AE2701" i="15"/>
  <c r="AF2701" i="15" s="1"/>
  <c r="AC2702" i="15"/>
  <c r="AB2702" i="15" s="1"/>
  <c r="AD2702" i="15"/>
  <c r="AA2702" i="15" s="1"/>
  <c r="AE2702" i="15"/>
  <c r="AF2702" i="15" s="1"/>
  <c r="AC2703" i="15"/>
  <c r="AB2703" i="15" s="1"/>
  <c r="AD2703" i="15"/>
  <c r="AA2703" i="15" s="1"/>
  <c r="AE2703" i="15"/>
  <c r="AF2703" i="15" s="1"/>
  <c r="AC2704" i="15"/>
  <c r="AB2704" i="15" s="1"/>
  <c r="AD2704" i="15"/>
  <c r="AA2704" i="15" s="1"/>
  <c r="AE2704" i="15"/>
  <c r="AF2704" i="15" s="1"/>
  <c r="AC2705" i="15"/>
  <c r="AB2705" i="15" s="1"/>
  <c r="AD2705" i="15"/>
  <c r="AA2705" i="15" s="1"/>
  <c r="AE2705" i="15"/>
  <c r="AF2705" i="15" s="1"/>
  <c r="AC2706" i="15"/>
  <c r="AB2706" i="15" s="1"/>
  <c r="AD2706" i="15"/>
  <c r="AA2706" i="15" s="1"/>
  <c r="AE2706" i="15"/>
  <c r="AF2706" i="15" s="1"/>
  <c r="AC2707" i="15"/>
  <c r="AB2707" i="15" s="1"/>
  <c r="AD2707" i="15"/>
  <c r="AA2707" i="15" s="1"/>
  <c r="AE2707" i="15"/>
  <c r="AF2707" i="15" s="1"/>
  <c r="AC2708" i="15"/>
  <c r="AB2708" i="15" s="1"/>
  <c r="AD2708" i="15"/>
  <c r="AA2708" i="15" s="1"/>
  <c r="AE2708" i="15"/>
  <c r="AF2708" i="15" s="1"/>
  <c r="AC2709" i="15"/>
  <c r="AB2709" i="15" s="1"/>
  <c r="AD2709" i="15"/>
  <c r="AE2709" i="15"/>
  <c r="AF2709" i="15" s="1"/>
  <c r="AC2710" i="15"/>
  <c r="AB2710" i="15" s="1"/>
  <c r="AD2710" i="15"/>
  <c r="AA2710" i="15" s="1"/>
  <c r="AE2710" i="15"/>
  <c r="AF2710" i="15" s="1"/>
  <c r="AC2711" i="15"/>
  <c r="AB2711" i="15" s="1"/>
  <c r="AD2711" i="15"/>
  <c r="AA2711" i="15" s="1"/>
  <c r="AE2711" i="15"/>
  <c r="AF2711" i="15" s="1"/>
  <c r="AC2712" i="15"/>
  <c r="AB2712" i="15" s="1"/>
  <c r="AD2712" i="15"/>
  <c r="AA2712" i="15" s="1"/>
  <c r="AE2712" i="15"/>
  <c r="AF2712" i="15" s="1"/>
  <c r="AC2713" i="15"/>
  <c r="AB2713" i="15" s="1"/>
  <c r="AD2713" i="15"/>
  <c r="AA2713" i="15" s="1"/>
  <c r="AE2713" i="15"/>
  <c r="AF2713" i="15" s="1"/>
  <c r="AC2714" i="15"/>
  <c r="AB2714" i="15" s="1"/>
  <c r="AD2714" i="15"/>
  <c r="AA2714" i="15" s="1"/>
  <c r="AE2714" i="15"/>
  <c r="AF2714" i="15" s="1"/>
  <c r="AC2715" i="15"/>
  <c r="AB2715" i="15" s="1"/>
  <c r="AD2715" i="15"/>
  <c r="AA2715" i="15" s="1"/>
  <c r="AE2715" i="15"/>
  <c r="AF2715" i="15" s="1"/>
  <c r="AC2716" i="15"/>
  <c r="AB2716" i="15" s="1"/>
  <c r="AD2716" i="15"/>
  <c r="AA2716" i="15" s="1"/>
  <c r="AE2716" i="15"/>
  <c r="AF2716" i="15" s="1"/>
  <c r="AC2717" i="15"/>
  <c r="AB2717" i="15" s="1"/>
  <c r="AD2717" i="15"/>
  <c r="AE2717" i="15"/>
  <c r="AF2717" i="15" s="1"/>
  <c r="AC2718" i="15"/>
  <c r="AB2718" i="15" s="1"/>
  <c r="AD2718" i="15"/>
  <c r="AA2718" i="15" s="1"/>
  <c r="AE2718" i="15"/>
  <c r="AF2718" i="15" s="1"/>
  <c r="AC2719" i="15"/>
  <c r="AB2719" i="15" s="1"/>
  <c r="AD2719" i="15"/>
  <c r="AA2719" i="15" s="1"/>
  <c r="AE2719" i="15"/>
  <c r="AF2719" i="15" s="1"/>
  <c r="AC2720" i="15"/>
  <c r="AB2720" i="15" s="1"/>
  <c r="AD2720" i="15"/>
  <c r="AA2720" i="15" s="1"/>
  <c r="AE2720" i="15"/>
  <c r="AF2720" i="15" s="1"/>
  <c r="AC2721" i="15"/>
  <c r="AB2721" i="15" s="1"/>
  <c r="AD2721" i="15"/>
  <c r="AA2721" i="15" s="1"/>
  <c r="AE2721" i="15"/>
  <c r="AF2721" i="15" s="1"/>
  <c r="AC2722" i="15"/>
  <c r="AB2722" i="15" s="1"/>
  <c r="AD2722" i="15"/>
  <c r="AA2722" i="15" s="1"/>
  <c r="AE2722" i="15"/>
  <c r="AF2722" i="15" s="1"/>
  <c r="AC2723" i="15"/>
  <c r="AB2723" i="15" s="1"/>
  <c r="AD2723" i="15"/>
  <c r="AE2723" i="15"/>
  <c r="AF2723" i="15" s="1"/>
  <c r="AC2724" i="15"/>
  <c r="AB2724" i="15" s="1"/>
  <c r="AD2724" i="15"/>
  <c r="AA2724" i="15" s="1"/>
  <c r="AE2724" i="15"/>
  <c r="AF2724" i="15" s="1"/>
  <c r="AC2725" i="15"/>
  <c r="AB2725" i="15" s="1"/>
  <c r="AD2725" i="15"/>
  <c r="AA2725" i="15" s="1"/>
  <c r="AE2725" i="15"/>
  <c r="AF2725" i="15" s="1"/>
  <c r="AC2726" i="15"/>
  <c r="AB2726" i="15" s="1"/>
  <c r="AD2726" i="15"/>
  <c r="AA2726" i="15" s="1"/>
  <c r="AE2726" i="15"/>
  <c r="AF2726" i="15" s="1"/>
  <c r="AC2727" i="15"/>
  <c r="AB2727" i="15" s="1"/>
  <c r="AD2727" i="15"/>
  <c r="AA2727" i="15" s="1"/>
  <c r="AE2727" i="15"/>
  <c r="AF2727" i="15" s="1"/>
  <c r="AC2728" i="15"/>
  <c r="AB2728" i="15" s="1"/>
  <c r="AD2728" i="15"/>
  <c r="AA2728" i="15" s="1"/>
  <c r="AE2728" i="15"/>
  <c r="AF2728" i="15" s="1"/>
  <c r="AC2729" i="15"/>
  <c r="AB2729" i="15" s="1"/>
  <c r="AD2729" i="15"/>
  <c r="AA2729" i="15" s="1"/>
  <c r="AE2729" i="15"/>
  <c r="AF2729" i="15" s="1"/>
  <c r="AC2730" i="15"/>
  <c r="AB2730" i="15" s="1"/>
  <c r="AD2730" i="15"/>
  <c r="AA2730" i="15" s="1"/>
  <c r="AE2730" i="15"/>
  <c r="AF2730" i="15" s="1"/>
  <c r="AC2731" i="15"/>
  <c r="AB2731" i="15" s="1"/>
  <c r="AD2731" i="15"/>
  <c r="AE2731" i="15"/>
  <c r="AF2731" i="15" s="1"/>
  <c r="AC2732" i="15"/>
  <c r="AB2732" i="15" s="1"/>
  <c r="AD2732" i="15"/>
  <c r="AA2732" i="15" s="1"/>
  <c r="AE2732" i="15"/>
  <c r="AF2732" i="15" s="1"/>
  <c r="AC2733" i="15"/>
  <c r="AB2733" i="15" s="1"/>
  <c r="AD2733" i="15"/>
  <c r="AA2733" i="15" s="1"/>
  <c r="AE2733" i="15"/>
  <c r="AF2733" i="15" s="1"/>
  <c r="AC2734" i="15"/>
  <c r="AB2734" i="15" s="1"/>
  <c r="AD2734" i="15"/>
  <c r="AA2734" i="15" s="1"/>
  <c r="AE2734" i="15"/>
  <c r="AF2734" i="15" s="1"/>
  <c r="AC2735" i="15"/>
  <c r="AB2735" i="15" s="1"/>
  <c r="AD2735" i="15"/>
  <c r="AA2735" i="15" s="1"/>
  <c r="AE2735" i="15"/>
  <c r="AF2735" i="15" s="1"/>
  <c r="AC2736" i="15"/>
  <c r="AB2736" i="15" s="1"/>
  <c r="AD2736" i="15"/>
  <c r="AA2736" i="15" s="1"/>
  <c r="AE2736" i="15"/>
  <c r="AF2736" i="15" s="1"/>
  <c r="AC2737" i="15"/>
  <c r="AB2737" i="15" s="1"/>
  <c r="AD2737" i="15"/>
  <c r="AE2737" i="15"/>
  <c r="AF2737" i="15" s="1"/>
  <c r="AC2738" i="15"/>
  <c r="AB2738" i="15" s="1"/>
  <c r="AD2738" i="15"/>
  <c r="AA2738" i="15" s="1"/>
  <c r="AE2738" i="15"/>
  <c r="AF2738" i="15" s="1"/>
  <c r="AC2739" i="15"/>
  <c r="AB2739" i="15" s="1"/>
  <c r="AD2739" i="15"/>
  <c r="AA2739" i="15" s="1"/>
  <c r="AE2739" i="15"/>
  <c r="AF2739" i="15" s="1"/>
  <c r="AC2740" i="15"/>
  <c r="AB2740" i="15" s="1"/>
  <c r="AD2740" i="15"/>
  <c r="AA2740" i="15" s="1"/>
  <c r="AE2740" i="15"/>
  <c r="AF2740" i="15" s="1"/>
  <c r="AC2741" i="15"/>
  <c r="AB2741" i="15" s="1"/>
  <c r="AD2741" i="15"/>
  <c r="AA2741" i="15" s="1"/>
  <c r="AE2741" i="15"/>
  <c r="AF2741" i="15" s="1"/>
  <c r="AC2742" i="15"/>
  <c r="AB2742" i="15" s="1"/>
  <c r="AD2742" i="15"/>
  <c r="AA2742" i="15" s="1"/>
  <c r="AE2742" i="15"/>
  <c r="AF2742" i="15" s="1"/>
  <c r="AC2743" i="15"/>
  <c r="AB2743" i="15" s="1"/>
  <c r="AD2743" i="15"/>
  <c r="AA2743" i="15" s="1"/>
  <c r="AE2743" i="15"/>
  <c r="AF2743" i="15" s="1"/>
  <c r="AC2744" i="15"/>
  <c r="AB2744" i="15" s="1"/>
  <c r="AD2744" i="15"/>
  <c r="AA2744" i="15" s="1"/>
  <c r="AE2744" i="15"/>
  <c r="AF2744" i="15" s="1"/>
  <c r="AC2745" i="15"/>
  <c r="AB2745" i="15" s="1"/>
  <c r="AD2745" i="15"/>
  <c r="AE2745" i="15"/>
  <c r="AF2745" i="15" s="1"/>
  <c r="AC2746" i="15"/>
  <c r="AB2746" i="15" s="1"/>
  <c r="AD2746" i="15"/>
  <c r="AA2746" i="15" s="1"/>
  <c r="AE2746" i="15"/>
  <c r="AF2746" i="15" s="1"/>
  <c r="AC2747" i="15"/>
  <c r="AB2747" i="15" s="1"/>
  <c r="AD2747" i="15"/>
  <c r="AA2747" i="15" s="1"/>
  <c r="AE2747" i="15"/>
  <c r="AF2747" i="15" s="1"/>
  <c r="AC2748" i="15"/>
  <c r="AB2748" i="15" s="1"/>
  <c r="AD2748" i="15"/>
  <c r="AA2748" i="15" s="1"/>
  <c r="AE2748" i="15"/>
  <c r="AF2748" i="15" s="1"/>
  <c r="AC2749" i="15"/>
  <c r="AB2749" i="15" s="1"/>
  <c r="AD2749" i="15"/>
  <c r="AA2749" i="15" s="1"/>
  <c r="AE2749" i="15"/>
  <c r="AF2749" i="15" s="1"/>
  <c r="AC2750" i="15"/>
  <c r="AB2750" i="15" s="1"/>
  <c r="AD2750" i="15"/>
  <c r="AA2750" i="15" s="1"/>
  <c r="AE2750" i="15"/>
  <c r="AF2750" i="15" s="1"/>
  <c r="AC2751" i="15"/>
  <c r="AB2751" i="15" s="1"/>
  <c r="AD2751" i="15"/>
  <c r="AE2751" i="15"/>
  <c r="AF2751" i="15" s="1"/>
  <c r="AC2752" i="15"/>
  <c r="AB2752" i="15" s="1"/>
  <c r="AD2752" i="15"/>
  <c r="AA2752" i="15" s="1"/>
  <c r="AE2752" i="15"/>
  <c r="AF2752" i="15" s="1"/>
  <c r="AC2753" i="15"/>
  <c r="AB2753" i="15" s="1"/>
  <c r="AD2753" i="15"/>
  <c r="AA2753" i="15" s="1"/>
  <c r="AE2753" i="15"/>
  <c r="AF2753" i="15" s="1"/>
  <c r="AC2754" i="15"/>
  <c r="AB2754" i="15" s="1"/>
  <c r="AD2754" i="15"/>
  <c r="AA2754" i="15" s="1"/>
  <c r="AE2754" i="15"/>
  <c r="AF2754" i="15" s="1"/>
  <c r="AC2755" i="15"/>
  <c r="AB2755" i="15" s="1"/>
  <c r="AD2755" i="15"/>
  <c r="AA2755" i="15" s="1"/>
  <c r="AE2755" i="15"/>
  <c r="AF2755" i="15" s="1"/>
  <c r="AC2756" i="15"/>
  <c r="AB2756" i="15" s="1"/>
  <c r="AD2756" i="15"/>
  <c r="AA2756" i="15" s="1"/>
  <c r="AE2756" i="15"/>
  <c r="AF2756" i="15" s="1"/>
  <c r="AC2757" i="15"/>
  <c r="AB2757" i="15" s="1"/>
  <c r="AD2757" i="15"/>
  <c r="AA2757" i="15" s="1"/>
  <c r="AE2757" i="15"/>
  <c r="AF2757" i="15" s="1"/>
  <c r="AC2758" i="15"/>
  <c r="AB2758" i="15" s="1"/>
  <c r="AD2758" i="15"/>
  <c r="AA2758" i="15" s="1"/>
  <c r="AE2758" i="15"/>
  <c r="AF2758" i="15" s="1"/>
  <c r="AC2759" i="15"/>
  <c r="AB2759" i="15" s="1"/>
  <c r="AD2759" i="15"/>
  <c r="AA2759" i="15" s="1"/>
  <c r="AE2759" i="15"/>
  <c r="AF2759" i="15" s="1"/>
  <c r="AC2760" i="15"/>
  <c r="AB2760" i="15" s="1"/>
  <c r="AD2760" i="15"/>
  <c r="AA2760" i="15" s="1"/>
  <c r="AE2760" i="15"/>
  <c r="AF2760" i="15" s="1"/>
  <c r="AC2761" i="15"/>
  <c r="AD2761" i="15"/>
  <c r="AE2761" i="15"/>
  <c r="AF2761" i="15" s="1"/>
  <c r="AC2762" i="15"/>
  <c r="AB2762" i="15" s="1"/>
  <c r="AD2762" i="15"/>
  <c r="AA2762" i="15" s="1"/>
  <c r="AE2762" i="15"/>
  <c r="AF2762" i="15" s="1"/>
  <c r="AC2763" i="15"/>
  <c r="AB2763" i="15" s="1"/>
  <c r="AD2763" i="15"/>
  <c r="AA2763" i="15" s="1"/>
  <c r="AE2763" i="15"/>
  <c r="AF2763" i="15" s="1"/>
  <c r="AC2764" i="15"/>
  <c r="AB2764" i="15" s="1"/>
  <c r="AD2764" i="15"/>
  <c r="AA2764" i="15" s="1"/>
  <c r="AE2764" i="15"/>
  <c r="AF2764" i="15" s="1"/>
  <c r="AC2765" i="15"/>
  <c r="AB2765" i="15" s="1"/>
  <c r="AD2765" i="15"/>
  <c r="AA2765" i="15" s="1"/>
  <c r="AE2765" i="15"/>
  <c r="AF2765" i="15" s="1"/>
  <c r="AC2766" i="15"/>
  <c r="AB2766" i="15" s="1"/>
  <c r="AD2766" i="15"/>
  <c r="AA2766" i="15" s="1"/>
  <c r="AE2766" i="15"/>
  <c r="AF2766" i="15" s="1"/>
  <c r="AC2767" i="15"/>
  <c r="AB2767" i="15" s="1"/>
  <c r="AD2767" i="15"/>
  <c r="AE2767" i="15"/>
  <c r="AF2767" i="15" s="1"/>
  <c r="AC2768" i="15"/>
  <c r="AB2768" i="15" s="1"/>
  <c r="AD2768" i="15"/>
  <c r="AA2768" i="15" s="1"/>
  <c r="AE2768" i="15"/>
  <c r="AF2768" i="15" s="1"/>
  <c r="AC2769" i="15"/>
  <c r="AB2769" i="15" s="1"/>
  <c r="AD2769" i="15"/>
  <c r="AA2769" i="15" s="1"/>
  <c r="AE2769" i="15"/>
  <c r="AF2769" i="15" s="1"/>
  <c r="AC2770" i="15"/>
  <c r="AB2770" i="15" s="1"/>
  <c r="AD2770" i="15"/>
  <c r="AA2770" i="15" s="1"/>
  <c r="AE2770" i="15"/>
  <c r="AF2770" i="15" s="1"/>
  <c r="AC2771" i="15"/>
  <c r="AD2771" i="15"/>
  <c r="AA2771" i="15" s="1"/>
  <c r="AE2771" i="15"/>
  <c r="AF2771" i="15" s="1"/>
  <c r="AC2772" i="15"/>
  <c r="AB2772" i="15" s="1"/>
  <c r="AD2772" i="15"/>
  <c r="AA2772" i="15" s="1"/>
  <c r="AE2772" i="15"/>
  <c r="AF2772" i="15" s="1"/>
  <c r="AC2773" i="15"/>
  <c r="AB2773" i="15" s="1"/>
  <c r="AD2773" i="15"/>
  <c r="AA2773" i="15" s="1"/>
  <c r="AE2773" i="15"/>
  <c r="AF2773" i="15" s="1"/>
  <c r="AC2774" i="15"/>
  <c r="AB2774" i="15" s="1"/>
  <c r="AD2774" i="15"/>
  <c r="AA2774" i="15" s="1"/>
  <c r="AE2774" i="15"/>
  <c r="AF2774" i="15" s="1"/>
  <c r="AC2775" i="15"/>
  <c r="AB2775" i="15" s="1"/>
  <c r="AD2775" i="15"/>
  <c r="AA2775" i="15" s="1"/>
  <c r="AE2775" i="15"/>
  <c r="AF2775" i="15" s="1"/>
  <c r="AC2776" i="15"/>
  <c r="AB2776" i="15" s="1"/>
  <c r="AD2776" i="15"/>
  <c r="AA2776" i="15" s="1"/>
  <c r="AE2776" i="15"/>
  <c r="AF2776" i="15" s="1"/>
  <c r="AC2777" i="15"/>
  <c r="AB2777" i="15" s="1"/>
  <c r="AD2777" i="15"/>
  <c r="AE2777" i="15"/>
  <c r="AF2777" i="15" s="1"/>
  <c r="AC2778" i="15"/>
  <c r="AB2778" i="15" s="1"/>
  <c r="AD2778" i="15"/>
  <c r="AA2778" i="15" s="1"/>
  <c r="AE2778" i="15"/>
  <c r="AF2778" i="15" s="1"/>
  <c r="AC2779" i="15"/>
  <c r="AB2779" i="15" s="1"/>
  <c r="AD2779" i="15"/>
  <c r="AA2779" i="15" s="1"/>
  <c r="AE2779" i="15"/>
  <c r="AF2779" i="15" s="1"/>
  <c r="AC2780" i="15"/>
  <c r="AB2780" i="15" s="1"/>
  <c r="AD2780" i="15"/>
  <c r="AA2780" i="15" s="1"/>
  <c r="AE2780" i="15"/>
  <c r="AF2780" i="15" s="1"/>
  <c r="AC2781" i="15"/>
  <c r="AB2781" i="15" s="1"/>
  <c r="AD2781" i="15"/>
  <c r="AA2781" i="15" s="1"/>
  <c r="AE2781" i="15"/>
  <c r="AF2781" i="15" s="1"/>
  <c r="AC2782" i="15"/>
  <c r="AB2782" i="15" s="1"/>
  <c r="AD2782" i="15"/>
  <c r="AA2782" i="15" s="1"/>
  <c r="AE2782" i="15"/>
  <c r="AF2782" i="15" s="1"/>
  <c r="AC2783" i="15"/>
  <c r="AB2783" i="15" s="1"/>
  <c r="AD2783" i="15"/>
  <c r="AE2783" i="15"/>
  <c r="AF2783" i="15" s="1"/>
  <c r="AC2784" i="15"/>
  <c r="AB2784" i="15" s="1"/>
  <c r="AD2784" i="15"/>
  <c r="AA2784" i="15" s="1"/>
  <c r="AE2784" i="15"/>
  <c r="AF2784" i="15" s="1"/>
  <c r="AC2785" i="15"/>
  <c r="AB2785" i="15" s="1"/>
  <c r="AD2785" i="15"/>
  <c r="AA2785" i="15" s="1"/>
  <c r="AE2785" i="15"/>
  <c r="AF2785" i="15" s="1"/>
  <c r="AC2786" i="15"/>
  <c r="AB2786" i="15" s="1"/>
  <c r="AD2786" i="15"/>
  <c r="AA2786" i="15" s="1"/>
  <c r="AE2786" i="15"/>
  <c r="AF2786" i="15" s="1"/>
  <c r="AC2787" i="15"/>
  <c r="AB2787" i="15" s="1"/>
  <c r="AD2787" i="15"/>
  <c r="AA2787" i="15" s="1"/>
  <c r="AE2787" i="15"/>
  <c r="AF2787" i="15" s="1"/>
  <c r="AC2788" i="15"/>
  <c r="AD2788" i="15"/>
  <c r="AA2788" i="15" s="1"/>
  <c r="AE2788" i="15"/>
  <c r="AF2788" i="15" s="1"/>
  <c r="AC2789" i="15"/>
  <c r="AB2789" i="15" s="1"/>
  <c r="AD2789" i="15"/>
  <c r="AA2789" i="15" s="1"/>
  <c r="AE2789" i="15"/>
  <c r="AF2789" i="15" s="1"/>
  <c r="AC2790" i="15"/>
  <c r="AB2790" i="15" s="1"/>
  <c r="AD2790" i="15"/>
  <c r="AA2790" i="15" s="1"/>
  <c r="AE2790" i="15"/>
  <c r="AF2790" i="15" s="1"/>
  <c r="AC2791" i="15"/>
  <c r="AB2791" i="15" s="1"/>
  <c r="AD2791" i="15"/>
  <c r="AA2791" i="15" s="1"/>
  <c r="AE2791" i="15"/>
  <c r="AF2791" i="15" s="1"/>
  <c r="AC2792" i="15"/>
  <c r="AB2792" i="15" s="1"/>
  <c r="AD2792" i="15"/>
  <c r="AA2792" i="15" s="1"/>
  <c r="AE2792" i="15"/>
  <c r="AF2792" i="15" s="1"/>
  <c r="AC2793" i="15"/>
  <c r="AB2793" i="15" s="1"/>
  <c r="AD2793" i="15"/>
  <c r="AE2793" i="15"/>
  <c r="AF2793" i="15" s="1"/>
  <c r="AC2794" i="15"/>
  <c r="AB2794" i="15" s="1"/>
  <c r="AD2794" i="15"/>
  <c r="AA2794" i="15" s="1"/>
  <c r="AE2794" i="15"/>
  <c r="AF2794" i="15" s="1"/>
  <c r="AC2795" i="15"/>
  <c r="AB2795" i="15" s="1"/>
  <c r="AD2795" i="15"/>
  <c r="AA2795" i="15" s="1"/>
  <c r="AE2795" i="15"/>
  <c r="AF2795" i="15" s="1"/>
  <c r="AC2796" i="15"/>
  <c r="AB2796" i="15" s="1"/>
  <c r="AD2796" i="15"/>
  <c r="AA2796" i="15" s="1"/>
  <c r="AE2796" i="15"/>
  <c r="AF2796" i="15" s="1"/>
  <c r="AC2797" i="15"/>
  <c r="AB2797" i="15" s="1"/>
  <c r="AD2797" i="15"/>
  <c r="AA2797" i="15" s="1"/>
  <c r="AE2797" i="15"/>
  <c r="AF2797" i="15" s="1"/>
  <c r="AC2798" i="15"/>
  <c r="AD2798" i="15"/>
  <c r="AA2798" i="15" s="1"/>
  <c r="AE2798" i="15"/>
  <c r="AF2798" i="15" s="1"/>
  <c r="AC2799" i="15"/>
  <c r="AB2799" i="15" s="1"/>
  <c r="AD2799" i="15"/>
  <c r="AE2799" i="15"/>
  <c r="AF2799" i="15" s="1"/>
  <c r="AC2800" i="15"/>
  <c r="AB2800" i="15" s="1"/>
  <c r="AD2800" i="15"/>
  <c r="AA2800" i="15" s="1"/>
  <c r="AE2800" i="15"/>
  <c r="AF2800" i="15" s="1"/>
  <c r="AC2801" i="15"/>
  <c r="AB2801" i="15" s="1"/>
  <c r="AD2801" i="15"/>
  <c r="AA2801" i="15" s="1"/>
  <c r="AE2801" i="15"/>
  <c r="AF2801" i="15" s="1"/>
  <c r="AC2802" i="15"/>
  <c r="AB2802" i="15" s="1"/>
  <c r="AD2802" i="15"/>
  <c r="AA2802" i="15" s="1"/>
  <c r="AE2802" i="15"/>
  <c r="AF2802" i="15" s="1"/>
  <c r="AC2803" i="15"/>
  <c r="AD2803" i="15"/>
  <c r="AA2803" i="15" s="1"/>
  <c r="AE2803" i="15"/>
  <c r="AF2803" i="15" s="1"/>
  <c r="AC2804" i="15"/>
  <c r="AB2804" i="15" s="1"/>
  <c r="AD2804" i="15"/>
  <c r="AA2804" i="15" s="1"/>
  <c r="AE2804" i="15"/>
  <c r="AF2804" i="15" s="1"/>
  <c r="AC2805" i="15"/>
  <c r="AB2805" i="15" s="1"/>
  <c r="AD2805" i="15"/>
  <c r="AA2805" i="15" s="1"/>
  <c r="AE2805" i="15"/>
  <c r="AF2805" i="15" s="1"/>
  <c r="AC2806" i="15"/>
  <c r="AB2806" i="15" s="1"/>
  <c r="AD2806" i="15"/>
  <c r="AA2806" i="15" s="1"/>
  <c r="AE2806" i="15"/>
  <c r="AF2806" i="15" s="1"/>
  <c r="AC2807" i="15"/>
  <c r="AB2807" i="15" s="1"/>
  <c r="AD2807" i="15"/>
  <c r="AA2807" i="15" s="1"/>
  <c r="AE2807" i="15"/>
  <c r="AF2807" i="15" s="1"/>
  <c r="AC2808" i="15"/>
  <c r="AB2808" i="15" s="1"/>
  <c r="AD2808" i="15"/>
  <c r="AA2808" i="15" s="1"/>
  <c r="AE2808" i="15"/>
  <c r="AF2808" i="15" s="1"/>
  <c r="AC2809" i="15"/>
  <c r="AB2809" i="15" s="1"/>
  <c r="AD2809" i="15"/>
  <c r="AE2809" i="15"/>
  <c r="AF2809" i="15" s="1"/>
  <c r="AC2810" i="15"/>
  <c r="AB2810" i="15" s="1"/>
  <c r="AD2810" i="15"/>
  <c r="AA2810" i="15" s="1"/>
  <c r="AE2810" i="15"/>
  <c r="AF2810" i="15" s="1"/>
  <c r="AC2811" i="15"/>
  <c r="AB2811" i="15" s="1"/>
  <c r="AD2811" i="15"/>
  <c r="AA2811" i="15" s="1"/>
  <c r="AE2811" i="15"/>
  <c r="AF2811" i="15" s="1"/>
  <c r="AC2812" i="15"/>
  <c r="AB2812" i="15" s="1"/>
  <c r="AD2812" i="15"/>
  <c r="AA2812" i="15" s="1"/>
  <c r="AE2812" i="15"/>
  <c r="AF2812" i="15" s="1"/>
  <c r="AC2813" i="15"/>
  <c r="AB2813" i="15" s="1"/>
  <c r="AD2813" i="15"/>
  <c r="AA2813" i="15" s="1"/>
  <c r="AE2813" i="15"/>
  <c r="AF2813" i="15" s="1"/>
  <c r="AC2814" i="15"/>
  <c r="AD2814" i="15"/>
  <c r="AA2814" i="15" s="1"/>
  <c r="AE2814" i="15"/>
  <c r="AF2814" i="15" s="1"/>
  <c r="AC2815" i="15"/>
  <c r="AB2815" i="15" s="1"/>
  <c r="AD2815" i="15"/>
  <c r="AE2815" i="15"/>
  <c r="AF2815" i="15" s="1"/>
  <c r="AC2816" i="15"/>
  <c r="AB2816" i="15" s="1"/>
  <c r="AD2816" i="15"/>
  <c r="AA2816" i="15" s="1"/>
  <c r="AE2816" i="15"/>
  <c r="AF2816" i="15" s="1"/>
  <c r="AC2817" i="15"/>
  <c r="AB2817" i="15" s="1"/>
  <c r="AD2817" i="15"/>
  <c r="AA2817" i="15" s="1"/>
  <c r="AE2817" i="15"/>
  <c r="AF2817" i="15" s="1"/>
  <c r="AC2818" i="15"/>
  <c r="AB2818" i="15" s="1"/>
  <c r="AD2818" i="15"/>
  <c r="AA2818" i="15" s="1"/>
  <c r="AE2818" i="15"/>
  <c r="AF2818" i="15" s="1"/>
  <c r="AC2819" i="15"/>
  <c r="AB2819" i="15" s="1"/>
  <c r="AD2819" i="15"/>
  <c r="AA2819" i="15" s="1"/>
  <c r="AE2819" i="15"/>
  <c r="AF2819" i="15" s="1"/>
  <c r="AC2820" i="15"/>
  <c r="AD2820" i="15"/>
  <c r="AA2820" i="15" s="1"/>
  <c r="AE2820" i="15"/>
  <c r="AF2820" i="15" s="1"/>
  <c r="AC2821" i="15"/>
  <c r="AB2821" i="15" s="1"/>
  <c r="AD2821" i="15"/>
  <c r="AA2821" i="15" s="1"/>
  <c r="AE2821" i="15"/>
  <c r="AF2821" i="15" s="1"/>
  <c r="AC2822" i="15"/>
  <c r="AB2822" i="15" s="1"/>
  <c r="AD2822" i="15"/>
  <c r="AA2822" i="15" s="1"/>
  <c r="AE2822" i="15"/>
  <c r="AF2822" i="15" s="1"/>
  <c r="AC2823" i="15"/>
  <c r="AB2823" i="15" s="1"/>
  <c r="AD2823" i="15"/>
  <c r="AA2823" i="15" s="1"/>
  <c r="AE2823" i="15"/>
  <c r="AF2823" i="15" s="1"/>
  <c r="AC2824" i="15"/>
  <c r="AB2824" i="15" s="1"/>
  <c r="AD2824" i="15"/>
  <c r="AA2824" i="15" s="1"/>
  <c r="AE2824" i="15"/>
  <c r="AF2824" i="15" s="1"/>
  <c r="AC2825" i="15"/>
  <c r="AB2825" i="15" s="1"/>
  <c r="AD2825" i="15"/>
  <c r="AE2825" i="15"/>
  <c r="AF2825" i="15" s="1"/>
  <c r="AC2826" i="15"/>
  <c r="AB2826" i="15" s="1"/>
  <c r="AD2826" i="15"/>
  <c r="AA2826" i="15" s="1"/>
  <c r="AE2826" i="15"/>
  <c r="AF2826" i="15" s="1"/>
  <c r="AC2827" i="15"/>
  <c r="AB2827" i="15" s="1"/>
  <c r="AD2827" i="15"/>
  <c r="AA2827" i="15" s="1"/>
  <c r="AE2827" i="15"/>
  <c r="AF2827" i="15" s="1"/>
  <c r="AC2828" i="15"/>
  <c r="AB2828" i="15" s="1"/>
  <c r="AD2828" i="15"/>
  <c r="AA2828" i="15" s="1"/>
  <c r="AE2828" i="15"/>
  <c r="AF2828" i="15" s="1"/>
  <c r="AC2829" i="15"/>
  <c r="AB2829" i="15" s="1"/>
  <c r="AD2829" i="15"/>
  <c r="AA2829" i="15" s="1"/>
  <c r="AE2829" i="15"/>
  <c r="AF2829" i="15" s="1"/>
  <c r="AC2830" i="15"/>
  <c r="AB2830" i="15" s="1"/>
  <c r="AD2830" i="15"/>
  <c r="AA2830" i="15" s="1"/>
  <c r="AE2830" i="15"/>
  <c r="AF2830" i="15" s="1"/>
  <c r="AC2831" i="15"/>
  <c r="AB2831" i="15" s="1"/>
  <c r="AD2831" i="15"/>
  <c r="AE2831" i="15"/>
  <c r="AF2831" i="15" s="1"/>
  <c r="AC2832" i="15"/>
  <c r="AB2832" i="15" s="1"/>
  <c r="AD2832" i="15"/>
  <c r="AA2832" i="15" s="1"/>
  <c r="AE2832" i="15"/>
  <c r="AF2832" i="15" s="1"/>
  <c r="AC2833" i="15"/>
  <c r="AB2833" i="15" s="1"/>
  <c r="AD2833" i="15"/>
  <c r="AA2833" i="15" s="1"/>
  <c r="AE2833" i="15"/>
  <c r="AF2833" i="15" s="1"/>
  <c r="AC2834" i="15"/>
  <c r="AB2834" i="15" s="1"/>
  <c r="AD2834" i="15"/>
  <c r="AA2834" i="15" s="1"/>
  <c r="AE2834" i="15"/>
  <c r="AF2834" i="15" s="1"/>
  <c r="AC2835" i="15"/>
  <c r="AB2835" i="15" s="1"/>
  <c r="AD2835" i="15"/>
  <c r="AA2835" i="15" s="1"/>
  <c r="AE2835" i="15"/>
  <c r="AF2835" i="15" s="1"/>
  <c r="AC2836" i="15"/>
  <c r="AD2836" i="15"/>
  <c r="AA2836" i="15" s="1"/>
  <c r="AE2836" i="15"/>
  <c r="AF2836" i="15" s="1"/>
  <c r="AC2837" i="15"/>
  <c r="AB2837" i="15" s="1"/>
  <c r="AD2837" i="15"/>
  <c r="AA2837" i="15" s="1"/>
  <c r="AE2837" i="15"/>
  <c r="AF2837" i="15" s="1"/>
  <c r="AC2838" i="15"/>
  <c r="AB2838" i="15" s="1"/>
  <c r="AD2838" i="15"/>
  <c r="AA2838" i="15" s="1"/>
  <c r="AE2838" i="15"/>
  <c r="AF2838" i="15" s="1"/>
  <c r="AC2839" i="15"/>
  <c r="AB2839" i="15" s="1"/>
  <c r="AD2839" i="15"/>
  <c r="AA2839" i="15" s="1"/>
  <c r="AE2839" i="15"/>
  <c r="AF2839" i="15" s="1"/>
  <c r="AC2840" i="15"/>
  <c r="AB2840" i="15" s="1"/>
  <c r="AD2840" i="15"/>
  <c r="AA2840" i="15" s="1"/>
  <c r="AE2840" i="15"/>
  <c r="AF2840" i="15" s="1"/>
  <c r="AC2841" i="15"/>
  <c r="AB2841" i="15" s="1"/>
  <c r="AD2841" i="15"/>
  <c r="AE2841" i="15"/>
  <c r="AF2841" i="15" s="1"/>
  <c r="AC2842" i="15"/>
  <c r="AB2842" i="15" s="1"/>
  <c r="AD2842" i="15"/>
  <c r="AA2842" i="15" s="1"/>
  <c r="AE2842" i="15"/>
  <c r="AF2842" i="15" s="1"/>
  <c r="AC2843" i="15"/>
  <c r="AB2843" i="15" s="1"/>
  <c r="AD2843" i="15"/>
  <c r="AA2843" i="15" s="1"/>
  <c r="AE2843" i="15"/>
  <c r="AF2843" i="15" s="1"/>
  <c r="AC2844" i="15"/>
  <c r="AB2844" i="15" s="1"/>
  <c r="AD2844" i="15"/>
  <c r="AA2844" i="15" s="1"/>
  <c r="AE2844" i="15"/>
  <c r="AF2844" i="15" s="1"/>
  <c r="AC2845" i="15"/>
  <c r="AB2845" i="15" s="1"/>
  <c r="AD2845" i="15"/>
  <c r="AA2845" i="15" s="1"/>
  <c r="AE2845" i="15"/>
  <c r="AF2845" i="15" s="1"/>
  <c r="AC2846" i="15"/>
  <c r="AB2846" i="15" s="1"/>
  <c r="AD2846" i="15"/>
  <c r="AA2846" i="15" s="1"/>
  <c r="AE2846" i="15"/>
  <c r="AF2846" i="15" s="1"/>
  <c r="AC2847" i="15"/>
  <c r="AB2847" i="15" s="1"/>
  <c r="AD2847" i="15"/>
  <c r="AA2847" i="15" s="1"/>
  <c r="AE2847" i="15"/>
  <c r="AF2847" i="15" s="1"/>
  <c r="AC2848" i="15"/>
  <c r="AB2848" i="15" s="1"/>
  <c r="AD2848" i="15"/>
  <c r="AA2848" i="15" s="1"/>
  <c r="AE2848" i="15"/>
  <c r="AF2848" i="15" s="1"/>
  <c r="AC2849" i="15"/>
  <c r="AB2849" i="15" s="1"/>
  <c r="AD2849" i="15"/>
  <c r="AA2849" i="15" s="1"/>
  <c r="AE2849" i="15"/>
  <c r="AF2849" i="15" s="1"/>
  <c r="AC2850" i="15"/>
  <c r="AB2850" i="15" s="1"/>
  <c r="AD2850" i="15"/>
  <c r="AA2850" i="15" s="1"/>
  <c r="AE2850" i="15"/>
  <c r="AF2850" i="15" s="1"/>
  <c r="AC2851" i="15"/>
  <c r="AB2851" i="15" s="1"/>
  <c r="AD2851" i="15"/>
  <c r="AA2851" i="15" s="1"/>
  <c r="AE2851" i="15"/>
  <c r="AF2851" i="15" s="1"/>
  <c r="AC2852" i="15"/>
  <c r="AB2852" i="15" s="1"/>
  <c r="AD2852" i="15"/>
  <c r="AA2852" i="15" s="1"/>
  <c r="AE2852" i="15"/>
  <c r="AF2852" i="15" s="1"/>
  <c r="AC2853" i="15"/>
  <c r="AB2853" i="15" s="1"/>
  <c r="AD2853" i="15"/>
  <c r="AA2853" i="15" s="1"/>
  <c r="AE2853" i="15"/>
  <c r="AF2853" i="15" s="1"/>
  <c r="AC2854" i="15"/>
  <c r="AB2854" i="15" s="1"/>
  <c r="AD2854" i="15"/>
  <c r="AA2854" i="15" s="1"/>
  <c r="AE2854" i="15"/>
  <c r="AF2854" i="15" s="1"/>
  <c r="AC2855" i="15"/>
  <c r="AB2855" i="15" s="1"/>
  <c r="AD2855" i="15"/>
  <c r="AA2855" i="15" s="1"/>
  <c r="AE2855" i="15"/>
  <c r="AF2855" i="15" s="1"/>
  <c r="AC2856" i="15"/>
  <c r="AB2856" i="15" s="1"/>
  <c r="AD2856" i="15"/>
  <c r="AA2856" i="15" s="1"/>
  <c r="AE2856" i="15"/>
  <c r="AF2856" i="15" s="1"/>
  <c r="AC2857" i="15"/>
  <c r="AD2857" i="15"/>
  <c r="AE2857" i="15"/>
  <c r="AF2857" i="15" s="1"/>
  <c r="AC2858" i="15"/>
  <c r="AB2858" i="15" s="1"/>
  <c r="AD2858" i="15"/>
  <c r="AA2858" i="15" s="1"/>
  <c r="AE2858" i="15"/>
  <c r="AF2858" i="15" s="1"/>
  <c r="AC2859" i="15"/>
  <c r="AB2859" i="15" s="1"/>
  <c r="AD2859" i="15"/>
  <c r="AA2859" i="15" s="1"/>
  <c r="AE2859" i="15"/>
  <c r="AF2859" i="15" s="1"/>
  <c r="AC2860" i="15"/>
  <c r="AB2860" i="15" s="1"/>
  <c r="AD2860" i="15"/>
  <c r="AA2860" i="15" s="1"/>
  <c r="AE2860" i="15"/>
  <c r="AF2860" i="15" s="1"/>
  <c r="AC2861" i="15"/>
  <c r="AB2861" i="15" s="1"/>
  <c r="AD2861" i="15"/>
  <c r="AA2861" i="15" s="1"/>
  <c r="AE2861" i="15"/>
  <c r="AF2861" i="15" s="1"/>
  <c r="AC2862" i="15"/>
  <c r="AB2862" i="15" s="1"/>
  <c r="AD2862" i="15"/>
  <c r="AA2862" i="15" s="1"/>
  <c r="AE2862" i="15"/>
  <c r="AF2862" i="15" s="1"/>
  <c r="AC2863" i="15"/>
  <c r="AB2863" i="15" s="1"/>
  <c r="AD2863" i="15"/>
  <c r="AE2863" i="15"/>
  <c r="AF2863" i="15" s="1"/>
  <c r="AC2864" i="15"/>
  <c r="AB2864" i="15" s="1"/>
  <c r="AD2864" i="15"/>
  <c r="AA2864" i="15" s="1"/>
  <c r="AE2864" i="15"/>
  <c r="AF2864" i="15" s="1"/>
  <c r="AC2865" i="15"/>
  <c r="AB2865" i="15" s="1"/>
  <c r="AD2865" i="15"/>
  <c r="AA2865" i="15" s="1"/>
  <c r="AE2865" i="15"/>
  <c r="AF2865" i="15" s="1"/>
  <c r="AC2866" i="15"/>
  <c r="AB2866" i="15" s="1"/>
  <c r="AD2866" i="15"/>
  <c r="AA2866" i="15" s="1"/>
  <c r="AE2866" i="15"/>
  <c r="AF2866" i="15" s="1"/>
  <c r="AC2867" i="15"/>
  <c r="AB2867" i="15" s="1"/>
  <c r="AD2867" i="15"/>
  <c r="AA2867" i="15" s="1"/>
  <c r="AE2867" i="15"/>
  <c r="AF2867" i="15" s="1"/>
  <c r="AC2868" i="15"/>
  <c r="AB2868" i="15" s="1"/>
  <c r="AD2868" i="15"/>
  <c r="AA2868" i="15" s="1"/>
  <c r="AE2868" i="15"/>
  <c r="AF2868" i="15" s="1"/>
  <c r="AC2869" i="15"/>
  <c r="AB2869" i="15" s="1"/>
  <c r="AD2869" i="15"/>
  <c r="AA2869" i="15" s="1"/>
  <c r="AE2869" i="15"/>
  <c r="AF2869" i="15" s="1"/>
  <c r="AC2870" i="15"/>
  <c r="AB2870" i="15" s="1"/>
  <c r="AD2870" i="15"/>
  <c r="AA2870" i="15" s="1"/>
  <c r="AE2870" i="15"/>
  <c r="AF2870" i="15" s="1"/>
  <c r="AC2871" i="15"/>
  <c r="AB2871" i="15" s="1"/>
  <c r="AD2871" i="15"/>
  <c r="AA2871" i="15" s="1"/>
  <c r="AE2871" i="15"/>
  <c r="AF2871" i="15" s="1"/>
  <c r="AC2872" i="15"/>
  <c r="AB2872" i="15" s="1"/>
  <c r="AD2872" i="15"/>
  <c r="AA2872" i="15" s="1"/>
  <c r="AE2872" i="15"/>
  <c r="AF2872" i="15" s="1"/>
  <c r="AC2873" i="15"/>
  <c r="AB2873" i="15" s="1"/>
  <c r="AD2873" i="15"/>
  <c r="AE2873" i="15"/>
  <c r="AF2873" i="15" s="1"/>
  <c r="AC2874" i="15"/>
  <c r="AB2874" i="15" s="1"/>
  <c r="AD2874" i="15"/>
  <c r="AA2874" i="15" s="1"/>
  <c r="AE2874" i="15"/>
  <c r="AF2874" i="15" s="1"/>
  <c r="AC2875" i="15"/>
  <c r="AB2875" i="15" s="1"/>
  <c r="AD2875" i="15"/>
  <c r="AA2875" i="15" s="1"/>
  <c r="AE2875" i="15"/>
  <c r="AF2875" i="15" s="1"/>
  <c r="AC2876" i="15"/>
  <c r="AB2876" i="15" s="1"/>
  <c r="AD2876" i="15"/>
  <c r="AA2876" i="15" s="1"/>
  <c r="AE2876" i="15"/>
  <c r="AF2876" i="15" s="1"/>
  <c r="AC2877" i="15"/>
  <c r="AB2877" i="15" s="1"/>
  <c r="AD2877" i="15"/>
  <c r="AA2877" i="15" s="1"/>
  <c r="AE2877" i="15"/>
  <c r="AF2877" i="15" s="1"/>
  <c r="AC2878" i="15"/>
  <c r="AB2878" i="15" s="1"/>
  <c r="AD2878" i="15"/>
  <c r="AA2878" i="15" s="1"/>
  <c r="AE2878" i="15"/>
  <c r="AF2878" i="15" s="1"/>
  <c r="AC2879" i="15"/>
  <c r="AB2879" i="15" s="1"/>
  <c r="AD2879" i="15"/>
  <c r="AA2879" i="15" s="1"/>
  <c r="AE2879" i="15"/>
  <c r="AF2879" i="15" s="1"/>
  <c r="AC2880" i="15"/>
  <c r="AB2880" i="15" s="1"/>
  <c r="AD2880" i="15"/>
  <c r="AA2880" i="15" s="1"/>
  <c r="AE2880" i="15"/>
  <c r="AF2880" i="15" s="1"/>
  <c r="AC2881" i="15"/>
  <c r="AB2881" i="15" s="1"/>
  <c r="AD2881" i="15"/>
  <c r="AA2881" i="15" s="1"/>
  <c r="AE2881" i="15"/>
  <c r="AF2881" i="15" s="1"/>
  <c r="AC2882" i="15"/>
  <c r="AB2882" i="15" s="1"/>
  <c r="AD2882" i="15"/>
  <c r="AA2882" i="15" s="1"/>
  <c r="AE2882" i="15"/>
  <c r="AF2882" i="15" s="1"/>
  <c r="AC2883" i="15"/>
  <c r="AD2883" i="15"/>
  <c r="AA2883" i="15" s="1"/>
  <c r="AE2883" i="15"/>
  <c r="AF2883" i="15" s="1"/>
  <c r="AC2884" i="15"/>
  <c r="AB2884" i="15" s="1"/>
  <c r="AD2884" i="15"/>
  <c r="AA2884" i="15" s="1"/>
  <c r="AE2884" i="15"/>
  <c r="AF2884" i="15" s="1"/>
  <c r="AC2885" i="15"/>
  <c r="AB2885" i="15" s="1"/>
  <c r="AD2885" i="15"/>
  <c r="AA2885" i="15" s="1"/>
  <c r="AE2885" i="15"/>
  <c r="AF2885" i="15" s="1"/>
  <c r="AC2886" i="15"/>
  <c r="AB2886" i="15" s="1"/>
  <c r="AD2886" i="15"/>
  <c r="AA2886" i="15" s="1"/>
  <c r="AE2886" i="15"/>
  <c r="AF2886" i="15" s="1"/>
  <c r="AC2887" i="15"/>
  <c r="AB2887" i="15" s="1"/>
  <c r="AD2887" i="15"/>
  <c r="AA2887" i="15" s="1"/>
  <c r="AE2887" i="15"/>
  <c r="AF2887" i="15" s="1"/>
  <c r="AC2888" i="15"/>
  <c r="AB2888" i="15" s="1"/>
  <c r="AD2888" i="15"/>
  <c r="AA2888" i="15" s="1"/>
  <c r="AE2888" i="15"/>
  <c r="AF2888" i="15" s="1"/>
  <c r="AC2889" i="15"/>
  <c r="AB2889" i="15" s="1"/>
  <c r="AD2889" i="15"/>
  <c r="AE2889" i="15"/>
  <c r="AF2889" i="15" s="1"/>
  <c r="AC2890" i="15"/>
  <c r="AB2890" i="15" s="1"/>
  <c r="AD2890" i="15"/>
  <c r="AA2890" i="15" s="1"/>
  <c r="AE2890" i="15"/>
  <c r="AF2890" i="15" s="1"/>
  <c r="AC2891" i="15"/>
  <c r="AB2891" i="15" s="1"/>
  <c r="AD2891" i="15"/>
  <c r="AA2891" i="15" s="1"/>
  <c r="AE2891" i="15"/>
  <c r="AF2891" i="15" s="1"/>
  <c r="AC2892" i="15"/>
  <c r="AB2892" i="15" s="1"/>
  <c r="AD2892" i="15"/>
  <c r="AA2892" i="15" s="1"/>
  <c r="AE2892" i="15"/>
  <c r="AF2892" i="15" s="1"/>
  <c r="AC2893" i="15"/>
  <c r="AB2893" i="15" s="1"/>
  <c r="AD2893" i="15"/>
  <c r="AA2893" i="15" s="1"/>
  <c r="AE2893" i="15"/>
  <c r="AF2893" i="15" s="1"/>
  <c r="AC2894" i="15"/>
  <c r="AB2894" i="15" s="1"/>
  <c r="AD2894" i="15"/>
  <c r="AA2894" i="15" s="1"/>
  <c r="AE2894" i="15"/>
  <c r="AF2894" i="15" s="1"/>
  <c r="AC2895" i="15"/>
  <c r="AB2895" i="15" s="1"/>
  <c r="AD2895" i="15"/>
  <c r="AE2895" i="15"/>
  <c r="AF2895" i="15" s="1"/>
  <c r="AC2896" i="15"/>
  <c r="AB2896" i="15" s="1"/>
  <c r="AD2896" i="15"/>
  <c r="AA2896" i="15" s="1"/>
  <c r="AE2896" i="15"/>
  <c r="AF2896" i="15" s="1"/>
  <c r="AC2897" i="15"/>
  <c r="AB2897" i="15" s="1"/>
  <c r="AD2897" i="15"/>
  <c r="AA2897" i="15" s="1"/>
  <c r="AE2897" i="15"/>
  <c r="AF2897" i="15" s="1"/>
  <c r="AC2898" i="15"/>
  <c r="AB2898" i="15" s="1"/>
  <c r="AD2898" i="15"/>
  <c r="AA2898" i="15" s="1"/>
  <c r="AE2898" i="15"/>
  <c r="AF2898" i="15" s="1"/>
  <c r="AC2899" i="15"/>
  <c r="AB2899" i="15" s="1"/>
  <c r="AD2899" i="15"/>
  <c r="AA2899" i="15" s="1"/>
  <c r="AE2899" i="15"/>
  <c r="AF2899" i="15" s="1"/>
  <c r="AC2900" i="15"/>
  <c r="AB2900" i="15" s="1"/>
  <c r="AD2900" i="15"/>
  <c r="AA2900" i="15" s="1"/>
  <c r="AE2900" i="15"/>
  <c r="AF2900" i="15" s="1"/>
  <c r="AC2901" i="15"/>
  <c r="AB2901" i="15" s="1"/>
  <c r="AD2901" i="15"/>
  <c r="AA2901" i="15" s="1"/>
  <c r="AE2901" i="15"/>
  <c r="AF2901" i="15" s="1"/>
  <c r="AC2902" i="15"/>
  <c r="AB2902" i="15" s="1"/>
  <c r="AD2902" i="15"/>
  <c r="AA2902" i="15" s="1"/>
  <c r="AE2902" i="15"/>
  <c r="AF2902" i="15" s="1"/>
  <c r="AC2903" i="15"/>
  <c r="AB2903" i="15" s="1"/>
  <c r="AD2903" i="15"/>
  <c r="AA2903" i="15" s="1"/>
  <c r="AE2903" i="15"/>
  <c r="AF2903" i="15" s="1"/>
  <c r="AC2904" i="15"/>
  <c r="AB2904" i="15" s="1"/>
  <c r="AD2904" i="15"/>
  <c r="AA2904" i="15" s="1"/>
  <c r="AE2904" i="15"/>
  <c r="AF2904" i="15" s="1"/>
  <c r="AC2905" i="15"/>
  <c r="AD2905" i="15"/>
  <c r="AE2905" i="15"/>
  <c r="AF2905" i="15" s="1"/>
  <c r="AC2906" i="15"/>
  <c r="AB2906" i="15" s="1"/>
  <c r="AD2906" i="15"/>
  <c r="AA2906" i="15" s="1"/>
  <c r="AE2906" i="15"/>
  <c r="AF2906" i="15" s="1"/>
  <c r="AC2907" i="15"/>
  <c r="AB2907" i="15" s="1"/>
  <c r="AD2907" i="15"/>
  <c r="AA2907" i="15" s="1"/>
  <c r="AE2907" i="15"/>
  <c r="AF2907" i="15" s="1"/>
  <c r="AC2908" i="15"/>
  <c r="AB2908" i="15" s="1"/>
  <c r="AD2908" i="15"/>
  <c r="AA2908" i="15" s="1"/>
  <c r="AE2908" i="15"/>
  <c r="AF2908" i="15" s="1"/>
  <c r="AC2909" i="15"/>
  <c r="AB2909" i="15" s="1"/>
  <c r="AD2909" i="15"/>
  <c r="AA2909" i="15" s="1"/>
  <c r="AE2909" i="15"/>
  <c r="AF2909" i="15" s="1"/>
  <c r="AC2910" i="15"/>
  <c r="AB2910" i="15" s="1"/>
  <c r="AD2910" i="15"/>
  <c r="AA2910" i="15" s="1"/>
  <c r="AE2910" i="15"/>
  <c r="AF2910" i="15" s="1"/>
  <c r="AC2911" i="15"/>
  <c r="AB2911" i="15" s="1"/>
  <c r="AD2911" i="15"/>
  <c r="AA2911" i="15" s="1"/>
  <c r="AE2911" i="15"/>
  <c r="AF2911" i="15" s="1"/>
  <c r="AC2912" i="15"/>
  <c r="AB2912" i="15" s="1"/>
  <c r="AD2912" i="15"/>
  <c r="AA2912" i="15" s="1"/>
  <c r="AE2912" i="15"/>
  <c r="AF2912" i="15" s="1"/>
  <c r="AC2913" i="15"/>
  <c r="AB2913" i="15" s="1"/>
  <c r="AD2913" i="15"/>
  <c r="AA2913" i="15" s="1"/>
  <c r="AE2913" i="15"/>
  <c r="AF2913" i="15" s="1"/>
  <c r="AC2914" i="15"/>
  <c r="AB2914" i="15" s="1"/>
  <c r="AD2914" i="15"/>
  <c r="AA2914" i="15" s="1"/>
  <c r="AE2914" i="15"/>
  <c r="AF2914" i="15" s="1"/>
  <c r="AC2915" i="15"/>
  <c r="AB2915" i="15" s="1"/>
  <c r="AD2915" i="15"/>
  <c r="AA2915" i="15" s="1"/>
  <c r="AE2915" i="15"/>
  <c r="AF2915" i="15" s="1"/>
  <c r="AC2916" i="15"/>
  <c r="AB2916" i="15" s="1"/>
  <c r="AD2916" i="15"/>
  <c r="AA2916" i="15" s="1"/>
  <c r="AE2916" i="15"/>
  <c r="AF2916" i="15" s="1"/>
  <c r="AC2917" i="15"/>
  <c r="AB2917" i="15" s="1"/>
  <c r="AD2917" i="15"/>
  <c r="AA2917" i="15" s="1"/>
  <c r="AE2917" i="15"/>
  <c r="AF2917" i="15" s="1"/>
  <c r="AC2918" i="15"/>
  <c r="AB2918" i="15" s="1"/>
  <c r="AD2918" i="15"/>
  <c r="AA2918" i="15" s="1"/>
  <c r="AE2918" i="15"/>
  <c r="AF2918" i="15" s="1"/>
  <c r="AC2919" i="15"/>
  <c r="AB2919" i="15" s="1"/>
  <c r="AD2919" i="15"/>
  <c r="AA2919" i="15" s="1"/>
  <c r="AE2919" i="15"/>
  <c r="AF2919" i="15" s="1"/>
  <c r="AC2920" i="15"/>
  <c r="AB2920" i="15" s="1"/>
  <c r="AD2920" i="15"/>
  <c r="AA2920" i="15" s="1"/>
  <c r="AE2920" i="15"/>
  <c r="AF2920" i="15" s="1"/>
  <c r="AC2921" i="15"/>
  <c r="AB2921" i="15" s="1"/>
  <c r="AD2921" i="15"/>
  <c r="AE2921" i="15"/>
  <c r="AF2921" i="15" s="1"/>
  <c r="AC2922" i="15"/>
  <c r="AB2922" i="15" s="1"/>
  <c r="AD2922" i="15"/>
  <c r="AA2922" i="15" s="1"/>
  <c r="AE2922" i="15"/>
  <c r="AF2922" i="15" s="1"/>
  <c r="AC2923" i="15"/>
  <c r="AB2923" i="15" s="1"/>
  <c r="AD2923" i="15"/>
  <c r="AA2923" i="15" s="1"/>
  <c r="AE2923" i="15"/>
  <c r="AF2923" i="15" s="1"/>
  <c r="AC2924" i="15"/>
  <c r="AB2924" i="15" s="1"/>
  <c r="AD2924" i="15"/>
  <c r="AA2924" i="15" s="1"/>
  <c r="AE2924" i="15"/>
  <c r="AF2924" i="15" s="1"/>
  <c r="AC2925" i="15"/>
  <c r="AB2925" i="15" s="1"/>
  <c r="AD2925" i="15"/>
  <c r="AA2925" i="15" s="1"/>
  <c r="AE2925" i="15"/>
  <c r="AF2925" i="15" s="1"/>
  <c r="AC2926" i="15"/>
  <c r="AB2926" i="15" s="1"/>
  <c r="AD2926" i="15"/>
  <c r="AA2926" i="15" s="1"/>
  <c r="AE2926" i="15"/>
  <c r="AF2926" i="15" s="1"/>
  <c r="AC2927" i="15"/>
  <c r="AB2927" i="15" s="1"/>
  <c r="AD2927" i="15"/>
  <c r="AE2927" i="15"/>
  <c r="AF2927" i="15" s="1"/>
  <c r="AC2928" i="15"/>
  <c r="AB2928" i="15" s="1"/>
  <c r="AD2928" i="15"/>
  <c r="AA2928" i="15" s="1"/>
  <c r="AE2928" i="15"/>
  <c r="AF2928" i="15" s="1"/>
  <c r="AC2929" i="15"/>
  <c r="AB2929" i="15" s="1"/>
  <c r="AD2929" i="15"/>
  <c r="AA2929" i="15" s="1"/>
  <c r="AE2929" i="15"/>
  <c r="AF2929" i="15" s="1"/>
  <c r="AC2930" i="15"/>
  <c r="AB2930" i="15" s="1"/>
  <c r="AD2930" i="15"/>
  <c r="AA2930" i="15" s="1"/>
  <c r="AE2930" i="15"/>
  <c r="AF2930" i="15" s="1"/>
  <c r="AC2931" i="15"/>
  <c r="AB2931" i="15" s="1"/>
  <c r="AD2931" i="15"/>
  <c r="AA2931" i="15" s="1"/>
  <c r="AE2931" i="15"/>
  <c r="AF2931" i="15" s="1"/>
  <c r="AC2932" i="15"/>
  <c r="AB2932" i="15" s="1"/>
  <c r="AD2932" i="15"/>
  <c r="AA2932" i="15" s="1"/>
  <c r="AE2932" i="15"/>
  <c r="AF2932" i="15" s="1"/>
  <c r="AC2933" i="15"/>
  <c r="AB2933" i="15" s="1"/>
  <c r="AD2933" i="15"/>
  <c r="AA2933" i="15" s="1"/>
  <c r="AE2933" i="15"/>
  <c r="AF2933" i="15" s="1"/>
  <c r="AC2934" i="15"/>
  <c r="AB2934" i="15" s="1"/>
  <c r="AD2934" i="15"/>
  <c r="AA2934" i="15" s="1"/>
  <c r="AE2934" i="15"/>
  <c r="AF2934" i="15" s="1"/>
  <c r="AC2935" i="15"/>
  <c r="AB2935" i="15" s="1"/>
  <c r="AD2935" i="15"/>
  <c r="AA2935" i="15" s="1"/>
  <c r="AE2935" i="15"/>
  <c r="AF2935" i="15" s="1"/>
  <c r="AC2936" i="15"/>
  <c r="AB2936" i="15" s="1"/>
  <c r="AD2936" i="15"/>
  <c r="AA2936" i="15" s="1"/>
  <c r="AE2936" i="15"/>
  <c r="AF2936" i="15" s="1"/>
  <c r="AC2937" i="15"/>
  <c r="AD2937" i="15"/>
  <c r="AE2937" i="15"/>
  <c r="AF2937" i="15" s="1"/>
  <c r="AC2938" i="15"/>
  <c r="AB2938" i="15" s="1"/>
  <c r="AD2938" i="15"/>
  <c r="AA2938" i="15" s="1"/>
  <c r="AE2938" i="15"/>
  <c r="AF2938" i="15" s="1"/>
  <c r="AC2939" i="15"/>
  <c r="AB2939" i="15" s="1"/>
  <c r="AD2939" i="15"/>
  <c r="AA2939" i="15" s="1"/>
  <c r="AE2939" i="15"/>
  <c r="AF2939" i="15" s="1"/>
  <c r="AC2940" i="15"/>
  <c r="AB2940" i="15" s="1"/>
  <c r="AD2940" i="15"/>
  <c r="AA2940" i="15" s="1"/>
  <c r="AE2940" i="15"/>
  <c r="AF2940" i="15" s="1"/>
  <c r="AC2941" i="15"/>
  <c r="AB2941" i="15" s="1"/>
  <c r="AD2941" i="15"/>
  <c r="AA2941" i="15" s="1"/>
  <c r="AE2941" i="15"/>
  <c r="AF2941" i="15" s="1"/>
  <c r="AC2942" i="15"/>
  <c r="AB2942" i="15" s="1"/>
  <c r="AD2942" i="15"/>
  <c r="AA2942" i="15" s="1"/>
  <c r="AE2942" i="15"/>
  <c r="AF2942" i="15" s="1"/>
  <c r="AC2943" i="15"/>
  <c r="AB2943" i="15" s="1"/>
  <c r="AD2943" i="15"/>
  <c r="AA2943" i="15" s="1"/>
  <c r="AE2943" i="15"/>
  <c r="AF2943" i="15" s="1"/>
  <c r="AC2944" i="15"/>
  <c r="AB2944" i="15" s="1"/>
  <c r="AD2944" i="15"/>
  <c r="AA2944" i="15" s="1"/>
  <c r="AE2944" i="15"/>
  <c r="AF2944" i="15" s="1"/>
  <c r="AC2945" i="15"/>
  <c r="AB2945" i="15" s="1"/>
  <c r="AD2945" i="15"/>
  <c r="AA2945" i="15" s="1"/>
  <c r="AE2945" i="15"/>
  <c r="AF2945" i="15" s="1"/>
  <c r="AC2946" i="15"/>
  <c r="AB2946" i="15" s="1"/>
  <c r="AD2946" i="15"/>
  <c r="AA2946" i="15" s="1"/>
  <c r="AE2946" i="15"/>
  <c r="AF2946" i="15" s="1"/>
  <c r="AC2947" i="15"/>
  <c r="AB2947" i="15" s="1"/>
  <c r="AD2947" i="15"/>
  <c r="AA2947" i="15" s="1"/>
  <c r="AE2947" i="15"/>
  <c r="AF2947" i="15" s="1"/>
  <c r="AC2948" i="15"/>
  <c r="AB2948" i="15" s="1"/>
  <c r="AD2948" i="15"/>
  <c r="AA2948" i="15" s="1"/>
  <c r="AE2948" i="15"/>
  <c r="AF2948" i="15" s="1"/>
  <c r="AC2949" i="15"/>
  <c r="AB2949" i="15" s="1"/>
  <c r="AD2949" i="15"/>
  <c r="AA2949" i="15" s="1"/>
  <c r="AE2949" i="15"/>
  <c r="AF2949" i="15" s="1"/>
  <c r="AC2950" i="15"/>
  <c r="AB2950" i="15" s="1"/>
  <c r="AD2950" i="15"/>
  <c r="AA2950" i="15" s="1"/>
  <c r="AE2950" i="15"/>
  <c r="AF2950" i="15" s="1"/>
  <c r="AC2951" i="15"/>
  <c r="AB2951" i="15" s="1"/>
  <c r="AD2951" i="15"/>
  <c r="AA2951" i="15" s="1"/>
  <c r="AE2951" i="15"/>
  <c r="AF2951" i="15" s="1"/>
  <c r="AC2952" i="15"/>
  <c r="AB2952" i="15" s="1"/>
  <c r="AD2952" i="15"/>
  <c r="AA2952" i="15" s="1"/>
  <c r="AE2952" i="15"/>
  <c r="AF2952" i="15" s="1"/>
  <c r="AC2953" i="15"/>
  <c r="AD2953" i="15"/>
  <c r="AE2953" i="15"/>
  <c r="AF2953" i="15" s="1"/>
  <c r="AC2954" i="15"/>
  <c r="AB2954" i="15" s="1"/>
  <c r="AD2954" i="15"/>
  <c r="AA2954" i="15" s="1"/>
  <c r="AE2954" i="15"/>
  <c r="AF2954" i="15" s="1"/>
  <c r="AC2955" i="15"/>
  <c r="AB2955" i="15" s="1"/>
  <c r="AD2955" i="15"/>
  <c r="AA2955" i="15" s="1"/>
  <c r="AE2955" i="15"/>
  <c r="AF2955" i="15" s="1"/>
  <c r="AC2956" i="15"/>
  <c r="AB2956" i="15" s="1"/>
  <c r="AD2956" i="15"/>
  <c r="AA2956" i="15" s="1"/>
  <c r="AE2956" i="15"/>
  <c r="AF2956" i="15" s="1"/>
  <c r="AC2957" i="15"/>
  <c r="AB2957" i="15" s="1"/>
  <c r="AD2957" i="15"/>
  <c r="AA2957" i="15" s="1"/>
  <c r="AE2957" i="15"/>
  <c r="AF2957" i="15" s="1"/>
  <c r="AC2958" i="15"/>
  <c r="AB2958" i="15" s="1"/>
  <c r="AD2958" i="15"/>
  <c r="AA2958" i="15" s="1"/>
  <c r="AE2958" i="15"/>
  <c r="AF2958" i="15" s="1"/>
  <c r="AC2959" i="15"/>
  <c r="AB2959" i="15" s="1"/>
  <c r="AD2959" i="15"/>
  <c r="AE2959" i="15"/>
  <c r="AF2959" i="15" s="1"/>
  <c r="AC2960" i="15"/>
  <c r="AB2960" i="15" s="1"/>
  <c r="AD2960" i="15"/>
  <c r="AA2960" i="15" s="1"/>
  <c r="AE2960" i="15"/>
  <c r="AF2960" i="15" s="1"/>
  <c r="AC2961" i="15"/>
  <c r="AB2961" i="15" s="1"/>
  <c r="AD2961" i="15"/>
  <c r="AA2961" i="15" s="1"/>
  <c r="AE2961" i="15"/>
  <c r="AF2961" i="15" s="1"/>
  <c r="AC2962" i="15"/>
  <c r="AB2962" i="15" s="1"/>
  <c r="AD2962" i="15"/>
  <c r="AA2962" i="15" s="1"/>
  <c r="AE2962" i="15"/>
  <c r="AF2962" i="15" s="1"/>
  <c r="AC2963" i="15"/>
  <c r="AD2963" i="15"/>
  <c r="AA2963" i="15" s="1"/>
  <c r="AE2963" i="15"/>
  <c r="AF2963" i="15" s="1"/>
  <c r="AC2964" i="15"/>
  <c r="AB2964" i="15" s="1"/>
  <c r="AD2964" i="15"/>
  <c r="AA2964" i="15" s="1"/>
  <c r="AE2964" i="15"/>
  <c r="AF2964" i="15" s="1"/>
  <c r="AC2965" i="15"/>
  <c r="AB2965" i="15" s="1"/>
  <c r="AD2965" i="15"/>
  <c r="AA2965" i="15" s="1"/>
  <c r="AE2965" i="15"/>
  <c r="AF2965" i="15" s="1"/>
  <c r="AC2966" i="15"/>
  <c r="AB2966" i="15" s="1"/>
  <c r="AD2966" i="15"/>
  <c r="AA2966" i="15" s="1"/>
  <c r="AE2966" i="15"/>
  <c r="AF2966" i="15" s="1"/>
  <c r="AC2967" i="15"/>
  <c r="AB2967" i="15" s="1"/>
  <c r="AD2967" i="15"/>
  <c r="AA2967" i="15" s="1"/>
  <c r="AE2967" i="15"/>
  <c r="AF2967" i="15" s="1"/>
  <c r="AC2968" i="15"/>
  <c r="AB2968" i="15" s="1"/>
  <c r="AD2968" i="15"/>
  <c r="AA2968" i="15" s="1"/>
  <c r="AE2968" i="15"/>
  <c r="AF2968" i="15" s="1"/>
  <c r="AC2969" i="15"/>
  <c r="AB2969" i="15" s="1"/>
  <c r="AD2969" i="15"/>
  <c r="AE2969" i="15"/>
  <c r="AF2969" i="15" s="1"/>
  <c r="AC2970" i="15"/>
  <c r="AB2970" i="15" s="1"/>
  <c r="AD2970" i="15"/>
  <c r="AA2970" i="15" s="1"/>
  <c r="AE2970" i="15"/>
  <c r="AF2970" i="15" s="1"/>
  <c r="AC2971" i="15"/>
  <c r="AB2971" i="15" s="1"/>
  <c r="AD2971" i="15"/>
  <c r="AA2971" i="15" s="1"/>
  <c r="AE2971" i="15"/>
  <c r="AF2971" i="15" s="1"/>
  <c r="AC2972" i="15"/>
  <c r="AB2972" i="15" s="1"/>
  <c r="AD2972" i="15"/>
  <c r="AA2972" i="15" s="1"/>
  <c r="AE2972" i="15"/>
  <c r="AF2972" i="15" s="1"/>
  <c r="AC2973" i="15"/>
  <c r="AB2973" i="15" s="1"/>
  <c r="AD2973" i="15"/>
  <c r="AA2973" i="15" s="1"/>
  <c r="AE2973" i="15"/>
  <c r="AF2973" i="15" s="1"/>
  <c r="AC2974" i="15"/>
  <c r="AB2974" i="15" s="1"/>
  <c r="AD2974" i="15"/>
  <c r="AA2974" i="15" s="1"/>
  <c r="AE2974" i="15"/>
  <c r="AF2974" i="15" s="1"/>
  <c r="AC2975" i="15"/>
  <c r="AB2975" i="15" s="1"/>
  <c r="AD2975" i="15"/>
  <c r="AA2975" i="15" s="1"/>
  <c r="AE2975" i="15"/>
  <c r="AF2975" i="15" s="1"/>
  <c r="AC2976" i="15"/>
  <c r="AB2976" i="15" s="1"/>
  <c r="AD2976" i="15"/>
  <c r="AA2976" i="15" s="1"/>
  <c r="AE2976" i="15"/>
  <c r="AF2976" i="15" s="1"/>
  <c r="AC2977" i="15"/>
  <c r="AB2977" i="15" s="1"/>
  <c r="AD2977" i="15"/>
  <c r="AA2977" i="15" s="1"/>
  <c r="AE2977" i="15"/>
  <c r="AF2977" i="15" s="1"/>
  <c r="AC2978" i="15"/>
  <c r="AB2978" i="15" s="1"/>
  <c r="AD2978" i="15"/>
  <c r="AA2978" i="15" s="1"/>
  <c r="AE2978" i="15"/>
  <c r="AF2978" i="15" s="1"/>
  <c r="AC2979" i="15"/>
  <c r="AB2979" i="15" s="1"/>
  <c r="AD2979" i="15"/>
  <c r="AA2979" i="15" s="1"/>
  <c r="AE2979" i="15"/>
  <c r="AF2979" i="15" s="1"/>
  <c r="AC2980" i="15"/>
  <c r="AB2980" i="15" s="1"/>
  <c r="AD2980" i="15"/>
  <c r="AA2980" i="15" s="1"/>
  <c r="AE2980" i="15"/>
  <c r="AF2980" i="15" s="1"/>
  <c r="AC2981" i="15"/>
  <c r="AB2981" i="15" s="1"/>
  <c r="AD2981" i="15"/>
  <c r="AA2981" i="15" s="1"/>
  <c r="AE2981" i="15"/>
  <c r="AF2981" i="15" s="1"/>
  <c r="AC2982" i="15"/>
  <c r="AB2982" i="15" s="1"/>
  <c r="AD2982" i="15"/>
  <c r="AA2982" i="15" s="1"/>
  <c r="AE2982" i="15"/>
  <c r="AF2982" i="15" s="1"/>
  <c r="AC2983" i="15"/>
  <c r="AB2983" i="15" s="1"/>
  <c r="AD2983" i="15"/>
  <c r="AA2983" i="15" s="1"/>
  <c r="AE2983" i="15"/>
  <c r="AF2983" i="15" s="1"/>
  <c r="AC2984" i="15"/>
  <c r="AB2984" i="15" s="1"/>
  <c r="AD2984" i="15"/>
  <c r="AA2984" i="15" s="1"/>
  <c r="AE2984" i="15"/>
  <c r="AF2984" i="15" s="1"/>
  <c r="AC2985" i="15"/>
  <c r="AB2985" i="15" s="1"/>
  <c r="AD2985" i="15"/>
  <c r="AE2985" i="15"/>
  <c r="AF2985" i="15" s="1"/>
  <c r="AC2986" i="15"/>
  <c r="AB2986" i="15" s="1"/>
  <c r="AD2986" i="15"/>
  <c r="AA2986" i="15" s="1"/>
  <c r="AE2986" i="15"/>
  <c r="AF2986" i="15" s="1"/>
  <c r="AC2987" i="15"/>
  <c r="AB2987" i="15" s="1"/>
  <c r="AD2987" i="15"/>
  <c r="AA2987" i="15" s="1"/>
  <c r="AE2987" i="15"/>
  <c r="AF2987" i="15" s="1"/>
  <c r="AC2988" i="15"/>
  <c r="AB2988" i="15" s="1"/>
  <c r="AD2988" i="15"/>
  <c r="AA2988" i="15" s="1"/>
  <c r="AE2988" i="15"/>
  <c r="AF2988" i="15" s="1"/>
  <c r="AC2989" i="15"/>
  <c r="AB2989" i="15" s="1"/>
  <c r="AD2989" i="15"/>
  <c r="AA2989" i="15" s="1"/>
  <c r="AE2989" i="15"/>
  <c r="AF2989" i="15" s="1"/>
  <c r="AC2990" i="15"/>
  <c r="AB2990" i="15" s="1"/>
  <c r="AD2990" i="15"/>
  <c r="AA2990" i="15" s="1"/>
  <c r="AE2990" i="15"/>
  <c r="AF2990" i="15" s="1"/>
  <c r="AC2991" i="15"/>
  <c r="AB2991" i="15" s="1"/>
  <c r="AD2991" i="15"/>
  <c r="AE2991" i="15"/>
  <c r="AF2991" i="15" s="1"/>
  <c r="AC2992" i="15"/>
  <c r="AB2992" i="15" s="1"/>
  <c r="AD2992" i="15"/>
  <c r="AA2992" i="15" s="1"/>
  <c r="AE2992" i="15"/>
  <c r="AF2992" i="15" s="1"/>
  <c r="AC2993" i="15"/>
  <c r="AB2993" i="15" s="1"/>
  <c r="AD2993" i="15"/>
  <c r="AA2993" i="15" s="1"/>
  <c r="AE2993" i="15"/>
  <c r="AF2993" i="15" s="1"/>
  <c r="AC2994" i="15"/>
  <c r="AB2994" i="15" s="1"/>
  <c r="AD2994" i="15"/>
  <c r="AA2994" i="15" s="1"/>
  <c r="AE2994" i="15"/>
  <c r="AF2994" i="15" s="1"/>
  <c r="AC2995" i="15"/>
  <c r="AB2995" i="15" s="1"/>
  <c r="AD2995" i="15"/>
  <c r="AA2995" i="15" s="1"/>
  <c r="AE2995" i="15"/>
  <c r="AF2995" i="15" s="1"/>
  <c r="AC2996" i="15"/>
  <c r="AB2996" i="15" s="1"/>
  <c r="AD2996" i="15"/>
  <c r="AA2996" i="15" s="1"/>
  <c r="AE2996" i="15"/>
  <c r="AF2996" i="15" s="1"/>
  <c r="AC2997" i="15"/>
  <c r="AB2997" i="15" s="1"/>
  <c r="AD2997" i="15"/>
  <c r="AA2997" i="15" s="1"/>
  <c r="AE2997" i="15"/>
  <c r="AF2997" i="15" s="1"/>
  <c r="AC2998" i="15"/>
  <c r="AB2998" i="15" s="1"/>
  <c r="AD2998" i="15"/>
  <c r="AA2998" i="15" s="1"/>
  <c r="AE2998" i="15"/>
  <c r="AF2998" i="15" s="1"/>
  <c r="AC2999" i="15"/>
  <c r="AB2999" i="15" s="1"/>
  <c r="AD2999" i="15"/>
  <c r="AA2999" i="15" s="1"/>
  <c r="AE2999" i="15"/>
  <c r="AF2999" i="15" s="1"/>
  <c r="AC3000" i="15"/>
  <c r="AB3000" i="15" s="1"/>
  <c r="AD3000" i="15"/>
  <c r="AA3000" i="15" s="1"/>
  <c r="AE3000" i="15"/>
  <c r="AF3000" i="15" s="1"/>
  <c r="AC3001" i="15"/>
  <c r="AB3001" i="15" s="1"/>
  <c r="AD3001" i="15"/>
  <c r="AE3001" i="15"/>
  <c r="AF3001" i="15" s="1"/>
  <c r="AC3002" i="15"/>
  <c r="AB3002" i="15" s="1"/>
  <c r="AD3002" i="15"/>
  <c r="AA3002" i="15" s="1"/>
  <c r="AE3002" i="15"/>
  <c r="AF3002" i="15" s="1"/>
  <c r="AC3003" i="15"/>
  <c r="AB3003" i="15" s="1"/>
  <c r="AD3003" i="15"/>
  <c r="AA3003" i="15" s="1"/>
  <c r="AE3003" i="15"/>
  <c r="AF3003" i="15" s="1"/>
  <c r="AC3004" i="15"/>
  <c r="AB3004" i="15" s="1"/>
  <c r="AD3004" i="15"/>
  <c r="AA3004" i="15" s="1"/>
  <c r="AE3004" i="15"/>
  <c r="AF3004" i="15" s="1"/>
  <c r="AC3005" i="15"/>
  <c r="AB3005" i="15" s="1"/>
  <c r="AD3005" i="15"/>
  <c r="AA3005" i="15" s="1"/>
  <c r="AE3005" i="15"/>
  <c r="AF3005" i="15" s="1"/>
  <c r="AC3006" i="15"/>
  <c r="AB3006" i="15" s="1"/>
  <c r="AD3006" i="15"/>
  <c r="AA3006" i="15" s="1"/>
  <c r="AE3006" i="15"/>
  <c r="AF3006" i="15" s="1"/>
  <c r="AC3007" i="15"/>
  <c r="AB3007" i="15" s="1"/>
  <c r="AD3007" i="15"/>
  <c r="AA3007" i="15" s="1"/>
  <c r="AE3007" i="15"/>
  <c r="AF3007" i="15" s="1"/>
  <c r="AC3008" i="15"/>
  <c r="AB3008" i="15" s="1"/>
  <c r="AD3008" i="15"/>
  <c r="AA3008" i="15" s="1"/>
  <c r="AE3008" i="15"/>
  <c r="AF3008" i="15" s="1"/>
  <c r="AC3009" i="15"/>
  <c r="AB3009" i="15" s="1"/>
  <c r="AD3009" i="15"/>
  <c r="AA3009" i="15" s="1"/>
  <c r="AE3009" i="15"/>
  <c r="AF3009" i="15" s="1"/>
  <c r="AC3010" i="15"/>
  <c r="AB3010" i="15" s="1"/>
  <c r="AD3010" i="15"/>
  <c r="AA3010" i="15" s="1"/>
  <c r="AE3010" i="15"/>
  <c r="AF3010" i="15" s="1"/>
  <c r="AC3011" i="15"/>
  <c r="AB3011" i="15" s="1"/>
  <c r="AD3011" i="15"/>
  <c r="AA3011" i="15" s="1"/>
  <c r="AE3011" i="15"/>
  <c r="AF3011" i="15" s="1"/>
  <c r="AC3012" i="15"/>
  <c r="AB3012" i="15" s="1"/>
  <c r="AD3012" i="15"/>
  <c r="AA3012" i="15" s="1"/>
  <c r="AE3012" i="15"/>
  <c r="AF3012" i="15" s="1"/>
  <c r="AC3013" i="15"/>
  <c r="AB3013" i="15" s="1"/>
  <c r="AD3013" i="15"/>
  <c r="AA3013" i="15" s="1"/>
  <c r="AE3013" i="15"/>
  <c r="AF3013" i="15" s="1"/>
  <c r="AC3014" i="15"/>
  <c r="AB3014" i="15" s="1"/>
  <c r="AD3014" i="15"/>
  <c r="AA3014" i="15" s="1"/>
  <c r="AE3014" i="15"/>
  <c r="AF3014" i="15" s="1"/>
  <c r="AC3015" i="15"/>
  <c r="AB3015" i="15" s="1"/>
  <c r="AD3015" i="15"/>
  <c r="AA3015" i="15" s="1"/>
  <c r="AE3015" i="15"/>
  <c r="AF3015" i="15" s="1"/>
  <c r="AC3016" i="15"/>
  <c r="AB3016" i="15" s="1"/>
  <c r="AD3016" i="15"/>
  <c r="AA3016" i="15" s="1"/>
  <c r="AE3016" i="15"/>
  <c r="AF3016" i="15" s="1"/>
  <c r="AC3017" i="15"/>
  <c r="AB3017" i="15" s="1"/>
  <c r="AD3017" i="15"/>
  <c r="AE3017" i="15"/>
  <c r="AF3017" i="15" s="1"/>
  <c r="AC3018" i="15"/>
  <c r="AB3018" i="15" s="1"/>
  <c r="AD3018" i="15"/>
  <c r="AA3018" i="15" s="1"/>
  <c r="AE3018" i="15"/>
  <c r="AF3018" i="15" s="1"/>
  <c r="AC3019" i="15"/>
  <c r="AB3019" i="15" s="1"/>
  <c r="AD3019" i="15"/>
  <c r="AA3019" i="15" s="1"/>
  <c r="AE3019" i="15"/>
  <c r="AF3019" i="15" s="1"/>
  <c r="AC3020" i="15"/>
  <c r="AB3020" i="15" s="1"/>
  <c r="AD3020" i="15"/>
  <c r="AA3020" i="15" s="1"/>
  <c r="AE3020" i="15"/>
  <c r="AF3020" i="15" s="1"/>
  <c r="AC3021" i="15"/>
  <c r="AB3021" i="15" s="1"/>
  <c r="AD3021" i="15"/>
  <c r="AA3021" i="15" s="1"/>
  <c r="AE3021" i="15"/>
  <c r="AF3021" i="15" s="1"/>
  <c r="AC3022" i="15"/>
  <c r="AB3022" i="15" s="1"/>
  <c r="AD3022" i="15"/>
  <c r="AA3022" i="15" s="1"/>
  <c r="AE3022" i="15"/>
  <c r="AF3022" i="15" s="1"/>
  <c r="AC3023" i="15"/>
  <c r="AB3023" i="15" s="1"/>
  <c r="AD3023" i="15"/>
  <c r="AE3023" i="15"/>
  <c r="AF3023" i="15" s="1"/>
  <c r="AC3024" i="15"/>
  <c r="AB3024" i="15" s="1"/>
  <c r="AD3024" i="15"/>
  <c r="AA3024" i="15" s="1"/>
  <c r="AE3024" i="15"/>
  <c r="AF3024" i="15" s="1"/>
  <c r="AC3025" i="15"/>
  <c r="AB3025" i="15" s="1"/>
  <c r="AD3025" i="15"/>
  <c r="AA3025" i="15" s="1"/>
  <c r="AE3025" i="15"/>
  <c r="AF3025" i="15" s="1"/>
  <c r="AC3026" i="15"/>
  <c r="AB3026" i="15" s="1"/>
  <c r="AD3026" i="15"/>
  <c r="AA3026" i="15" s="1"/>
  <c r="AE3026" i="15"/>
  <c r="AF3026" i="15" s="1"/>
  <c r="AC3027" i="15"/>
  <c r="AB3027" i="15" s="1"/>
  <c r="AD3027" i="15"/>
  <c r="AA3027" i="15" s="1"/>
  <c r="AE3027" i="15"/>
  <c r="AF3027" i="15" s="1"/>
  <c r="AC3028" i="15"/>
  <c r="AB3028" i="15" s="1"/>
  <c r="AD3028" i="15"/>
  <c r="AA3028" i="15" s="1"/>
  <c r="AE3028" i="15"/>
  <c r="AF3028" i="15" s="1"/>
  <c r="AC3029" i="15"/>
  <c r="AB3029" i="15" s="1"/>
  <c r="AD3029" i="15"/>
  <c r="AA3029" i="15" s="1"/>
  <c r="AE3029" i="15"/>
  <c r="AF3029" i="15" s="1"/>
  <c r="AC3030" i="15"/>
  <c r="AB3030" i="15" s="1"/>
  <c r="AD3030" i="15"/>
  <c r="AA3030" i="15" s="1"/>
  <c r="AE3030" i="15"/>
  <c r="AF3030" i="15" s="1"/>
  <c r="AC3031" i="15"/>
  <c r="AB3031" i="15" s="1"/>
  <c r="AD3031" i="15"/>
  <c r="AA3031" i="15" s="1"/>
  <c r="AE3031" i="15"/>
  <c r="AF3031" i="15" s="1"/>
  <c r="AC3032" i="15"/>
  <c r="AB3032" i="15" s="1"/>
  <c r="AD3032" i="15"/>
  <c r="AA3032" i="15" s="1"/>
  <c r="AE3032" i="15"/>
  <c r="AF3032" i="15" s="1"/>
  <c r="AC3033" i="15"/>
  <c r="AB3033" i="15" s="1"/>
  <c r="AD3033" i="15"/>
  <c r="AE3033" i="15"/>
  <c r="AF3033" i="15" s="1"/>
  <c r="AC3034" i="15"/>
  <c r="AB3034" i="15" s="1"/>
  <c r="AD3034" i="15"/>
  <c r="AA3034" i="15" s="1"/>
  <c r="AE3034" i="15"/>
  <c r="AF3034" i="15" s="1"/>
  <c r="AC3035" i="15"/>
  <c r="AB3035" i="15" s="1"/>
  <c r="AD3035" i="15"/>
  <c r="AA3035" i="15" s="1"/>
  <c r="AE3035" i="15"/>
  <c r="AF3035" i="15" s="1"/>
  <c r="AC3036" i="15"/>
  <c r="AB3036" i="15" s="1"/>
  <c r="AD3036" i="15"/>
  <c r="AA3036" i="15" s="1"/>
  <c r="AE3036" i="15"/>
  <c r="AF3036" i="15" s="1"/>
  <c r="AC3037" i="15"/>
  <c r="AB3037" i="15" s="1"/>
  <c r="AD3037" i="15"/>
  <c r="AA3037" i="15" s="1"/>
  <c r="AE3037" i="15"/>
  <c r="AF3037" i="15" s="1"/>
  <c r="AC3038" i="15"/>
  <c r="AB3038" i="15" s="1"/>
  <c r="AD3038" i="15"/>
  <c r="AA3038" i="15" s="1"/>
  <c r="AE3038" i="15"/>
  <c r="AF3038" i="15" s="1"/>
  <c r="AC3039" i="15"/>
  <c r="AB3039" i="15" s="1"/>
  <c r="AD3039" i="15"/>
  <c r="AA3039" i="15" s="1"/>
  <c r="AE3039" i="15"/>
  <c r="AF3039" i="15" s="1"/>
  <c r="AC3040" i="15"/>
  <c r="AB3040" i="15" s="1"/>
  <c r="AD3040" i="15"/>
  <c r="AA3040" i="15" s="1"/>
  <c r="AE3040" i="15"/>
  <c r="AF3040" i="15" s="1"/>
  <c r="AC3041" i="15"/>
  <c r="AB3041" i="15" s="1"/>
  <c r="AD3041" i="15"/>
  <c r="AA3041" i="15" s="1"/>
  <c r="AE3041" i="15"/>
  <c r="AF3041" i="15" s="1"/>
  <c r="AC3042" i="15"/>
  <c r="AB3042" i="15" s="1"/>
  <c r="AD3042" i="15"/>
  <c r="AA3042" i="15" s="1"/>
  <c r="AE3042" i="15"/>
  <c r="AF3042" i="15" s="1"/>
  <c r="AC3043" i="15"/>
  <c r="AB3043" i="15" s="1"/>
  <c r="AD3043" i="15"/>
  <c r="AA3043" i="15" s="1"/>
  <c r="AE3043" i="15"/>
  <c r="AF3043" i="15" s="1"/>
  <c r="AC3044" i="15"/>
  <c r="AB3044" i="15" s="1"/>
  <c r="AD3044" i="15"/>
  <c r="AA3044" i="15" s="1"/>
  <c r="AE3044" i="15"/>
  <c r="AF3044" i="15" s="1"/>
  <c r="AC3045" i="15"/>
  <c r="AB3045" i="15" s="1"/>
  <c r="AD3045" i="15"/>
  <c r="AA3045" i="15" s="1"/>
  <c r="AE3045" i="15"/>
  <c r="AF3045" i="15" s="1"/>
  <c r="AC3046" i="15"/>
  <c r="AB3046" i="15" s="1"/>
  <c r="AD3046" i="15"/>
  <c r="AA3046" i="15" s="1"/>
  <c r="AE3046" i="15"/>
  <c r="AF3046" i="15" s="1"/>
  <c r="AC3047" i="15"/>
  <c r="AB3047" i="15" s="1"/>
  <c r="AD3047" i="15"/>
  <c r="AA3047" i="15" s="1"/>
  <c r="AE3047" i="15"/>
  <c r="AF3047" i="15" s="1"/>
  <c r="AC3048" i="15"/>
  <c r="AB3048" i="15" s="1"/>
  <c r="AD3048" i="15"/>
  <c r="AA3048" i="15" s="1"/>
  <c r="AE3048" i="15"/>
  <c r="AF3048" i="15" s="1"/>
  <c r="AC3049" i="15"/>
  <c r="AB3049" i="15" s="1"/>
  <c r="AD3049" i="15"/>
  <c r="AE3049" i="15"/>
  <c r="AF3049" i="15" s="1"/>
  <c r="AC3050" i="15"/>
  <c r="AB3050" i="15" s="1"/>
  <c r="AD3050" i="15"/>
  <c r="AA3050" i="15" s="1"/>
  <c r="AE3050" i="15"/>
  <c r="AF3050" i="15" s="1"/>
  <c r="AC3051" i="15"/>
  <c r="AB3051" i="15" s="1"/>
  <c r="AD3051" i="15"/>
  <c r="AA3051" i="15" s="1"/>
  <c r="AE3051" i="15"/>
  <c r="AF3051" i="15" s="1"/>
  <c r="AC3052" i="15"/>
  <c r="AB3052" i="15" s="1"/>
  <c r="AD3052" i="15"/>
  <c r="AA3052" i="15" s="1"/>
  <c r="AE3052" i="15"/>
  <c r="AF3052" i="15" s="1"/>
  <c r="AC3053" i="15"/>
  <c r="AB3053" i="15" s="1"/>
  <c r="AD3053" i="15"/>
  <c r="AA3053" i="15" s="1"/>
  <c r="AE3053" i="15"/>
  <c r="AF3053" i="15" s="1"/>
  <c r="AC3054" i="15"/>
  <c r="AB3054" i="15" s="1"/>
  <c r="AD3054" i="15"/>
  <c r="AA3054" i="15" s="1"/>
  <c r="AE3054" i="15"/>
  <c r="AF3054" i="15" s="1"/>
  <c r="AC3055" i="15"/>
  <c r="AB3055" i="15" s="1"/>
  <c r="AD3055" i="15"/>
  <c r="AE3055" i="15"/>
  <c r="AF3055" i="15" s="1"/>
  <c r="AC3056" i="15"/>
  <c r="AB3056" i="15" s="1"/>
  <c r="AD3056" i="15"/>
  <c r="AA3056" i="15" s="1"/>
  <c r="AE3056" i="15"/>
  <c r="AF3056" i="15" s="1"/>
  <c r="AC3057" i="15"/>
  <c r="AB3057" i="15" s="1"/>
  <c r="AD3057" i="15"/>
  <c r="AA3057" i="15" s="1"/>
  <c r="AE3057" i="15"/>
  <c r="AF3057" i="15" s="1"/>
  <c r="AC3058" i="15"/>
  <c r="AB3058" i="15" s="1"/>
  <c r="AD3058" i="15"/>
  <c r="AA3058" i="15" s="1"/>
  <c r="AE3058" i="15"/>
  <c r="AF3058" i="15" s="1"/>
  <c r="AC3059" i="15"/>
  <c r="AB3059" i="15" s="1"/>
  <c r="AD3059" i="15"/>
  <c r="AA3059" i="15" s="1"/>
  <c r="AE3059" i="15"/>
  <c r="AF3059" i="15" s="1"/>
  <c r="AC3060" i="15"/>
  <c r="AB3060" i="15" s="1"/>
  <c r="AD3060" i="15"/>
  <c r="AA3060" i="15" s="1"/>
  <c r="AE3060" i="15"/>
  <c r="AF3060" i="15" s="1"/>
  <c r="AC3061" i="15"/>
  <c r="AB3061" i="15" s="1"/>
  <c r="AD3061" i="15"/>
  <c r="AA3061" i="15" s="1"/>
  <c r="AE3061" i="15"/>
  <c r="AF3061" i="15" s="1"/>
  <c r="AC3062" i="15"/>
  <c r="AB3062" i="15" s="1"/>
  <c r="AD3062" i="15"/>
  <c r="AA3062" i="15" s="1"/>
  <c r="AE3062" i="15"/>
  <c r="AF3062" i="15" s="1"/>
  <c r="AC3063" i="15"/>
  <c r="AB3063" i="15" s="1"/>
  <c r="AD3063" i="15"/>
  <c r="AA3063" i="15" s="1"/>
  <c r="AE3063" i="15"/>
  <c r="AF3063" i="15" s="1"/>
  <c r="AC3064" i="15"/>
  <c r="AB3064" i="15" s="1"/>
  <c r="AD3064" i="15"/>
  <c r="AA3064" i="15" s="1"/>
  <c r="AE3064" i="15"/>
  <c r="AF3064" i="15" s="1"/>
  <c r="AC3065" i="15"/>
  <c r="AB3065" i="15" s="1"/>
  <c r="AD3065" i="15"/>
  <c r="AE3065" i="15"/>
  <c r="AF3065" i="15" s="1"/>
  <c r="AC3066" i="15"/>
  <c r="AB3066" i="15" s="1"/>
  <c r="AD3066" i="15"/>
  <c r="AA3066" i="15" s="1"/>
  <c r="AE3066" i="15"/>
  <c r="AF3066" i="15" s="1"/>
  <c r="AC3067" i="15"/>
  <c r="AB3067" i="15" s="1"/>
  <c r="AD3067" i="15"/>
  <c r="AA3067" i="15" s="1"/>
  <c r="AE3067" i="15"/>
  <c r="AF3067" i="15" s="1"/>
  <c r="AC3068" i="15"/>
  <c r="AB3068" i="15" s="1"/>
  <c r="AD3068" i="15"/>
  <c r="AA3068" i="15" s="1"/>
  <c r="AE3068" i="15"/>
  <c r="AF3068" i="15" s="1"/>
  <c r="AC3069" i="15"/>
  <c r="AB3069" i="15" s="1"/>
  <c r="AD3069" i="15"/>
  <c r="AA3069" i="15" s="1"/>
  <c r="AE3069" i="15"/>
  <c r="AF3069" i="15" s="1"/>
  <c r="AC3070" i="15"/>
  <c r="AB3070" i="15" s="1"/>
  <c r="AD3070" i="15"/>
  <c r="AA3070" i="15" s="1"/>
  <c r="AE3070" i="15"/>
  <c r="AF3070" i="15" s="1"/>
  <c r="AC3071" i="15"/>
  <c r="AB3071" i="15" s="1"/>
  <c r="AD3071" i="15"/>
  <c r="AA3071" i="15" s="1"/>
  <c r="AE3071" i="15"/>
  <c r="AF3071" i="15" s="1"/>
  <c r="AC3072" i="15"/>
  <c r="AB3072" i="15" s="1"/>
  <c r="AD3072" i="15"/>
  <c r="AA3072" i="15" s="1"/>
  <c r="AE3072" i="15"/>
  <c r="AF3072" i="15" s="1"/>
  <c r="AC3073" i="15"/>
  <c r="AB3073" i="15" s="1"/>
  <c r="AD3073" i="15"/>
  <c r="AA3073" i="15" s="1"/>
  <c r="AE3073" i="15"/>
  <c r="AF3073" i="15" s="1"/>
  <c r="AC3074" i="15"/>
  <c r="AB3074" i="15" s="1"/>
  <c r="AD3074" i="15"/>
  <c r="AA3074" i="15" s="1"/>
  <c r="AE3074" i="15"/>
  <c r="AF3074" i="15" s="1"/>
  <c r="AC3075" i="15"/>
  <c r="AB3075" i="15" s="1"/>
  <c r="AD3075" i="15"/>
  <c r="AA3075" i="15" s="1"/>
  <c r="AE3075" i="15"/>
  <c r="AF3075" i="15" s="1"/>
  <c r="AC3076" i="15"/>
  <c r="AB3076" i="15" s="1"/>
  <c r="AD3076" i="15"/>
  <c r="AA3076" i="15" s="1"/>
  <c r="AE3076" i="15"/>
  <c r="AF3076" i="15" s="1"/>
  <c r="AC3077" i="15"/>
  <c r="AB3077" i="15" s="1"/>
  <c r="AD3077" i="15"/>
  <c r="AA3077" i="15" s="1"/>
  <c r="AE3077" i="15"/>
  <c r="AF3077" i="15" s="1"/>
  <c r="AC3078" i="15"/>
  <c r="AB3078" i="15" s="1"/>
  <c r="AD3078" i="15"/>
  <c r="AA3078" i="15" s="1"/>
  <c r="AE3078" i="15"/>
  <c r="AF3078" i="15" s="1"/>
  <c r="AC3079" i="15"/>
  <c r="AB3079" i="15" s="1"/>
  <c r="AD3079" i="15"/>
  <c r="AA3079" i="15" s="1"/>
  <c r="AE3079" i="15"/>
  <c r="AF3079" i="15" s="1"/>
  <c r="AC3080" i="15"/>
  <c r="AB3080" i="15" s="1"/>
  <c r="AD3080" i="15"/>
  <c r="AA3080" i="15" s="1"/>
  <c r="AE3080" i="15"/>
  <c r="AF3080" i="15" s="1"/>
  <c r="AC3081" i="15"/>
  <c r="AB3081" i="15" s="1"/>
  <c r="AD3081" i="15"/>
  <c r="AE3081" i="15"/>
  <c r="AF3081" i="15" s="1"/>
  <c r="AC3082" i="15"/>
  <c r="AB3082" i="15" s="1"/>
  <c r="AD3082" i="15"/>
  <c r="AA3082" i="15" s="1"/>
  <c r="AE3082" i="15"/>
  <c r="AF3082" i="15" s="1"/>
  <c r="AC3083" i="15"/>
  <c r="AB3083" i="15" s="1"/>
  <c r="AD3083" i="15"/>
  <c r="AA3083" i="15" s="1"/>
  <c r="AE3083" i="15"/>
  <c r="AF3083" i="15" s="1"/>
  <c r="AC3084" i="15"/>
  <c r="AB3084" i="15" s="1"/>
  <c r="AD3084" i="15"/>
  <c r="AA3084" i="15" s="1"/>
  <c r="AE3084" i="15"/>
  <c r="AF3084" i="15" s="1"/>
  <c r="AC3085" i="15"/>
  <c r="AB3085" i="15" s="1"/>
  <c r="AD3085" i="15"/>
  <c r="AA3085" i="15" s="1"/>
  <c r="AE3085" i="15"/>
  <c r="AF3085" i="15" s="1"/>
  <c r="AC3086" i="15"/>
  <c r="AB3086" i="15" s="1"/>
  <c r="AD3086" i="15"/>
  <c r="AA3086" i="15" s="1"/>
  <c r="AE3086" i="15"/>
  <c r="AF3086" i="15" s="1"/>
  <c r="AC3087" i="15"/>
  <c r="AB3087" i="15" s="1"/>
  <c r="AD3087" i="15"/>
  <c r="AE3087" i="15"/>
  <c r="AF3087" i="15" s="1"/>
  <c r="AC3088" i="15"/>
  <c r="AB3088" i="15" s="1"/>
  <c r="AD3088" i="15"/>
  <c r="AA3088" i="15" s="1"/>
  <c r="AE3088" i="15"/>
  <c r="AF3088" i="15" s="1"/>
  <c r="AC3089" i="15"/>
  <c r="AB3089" i="15" s="1"/>
  <c r="AD3089" i="15"/>
  <c r="AA3089" i="15" s="1"/>
  <c r="AE3089" i="15"/>
  <c r="AF3089" i="15" s="1"/>
  <c r="AC3090" i="15"/>
  <c r="AB3090" i="15" s="1"/>
  <c r="AD3090" i="15"/>
  <c r="AA3090" i="15" s="1"/>
  <c r="AE3090" i="15"/>
  <c r="AF3090" i="15" s="1"/>
  <c r="AC3091" i="15"/>
  <c r="AB3091" i="15" s="1"/>
  <c r="AD3091" i="15"/>
  <c r="AA3091" i="15" s="1"/>
  <c r="AE3091" i="15"/>
  <c r="AF3091" i="15" s="1"/>
  <c r="AC3092" i="15"/>
  <c r="AD3092" i="15"/>
  <c r="AA3092" i="15" s="1"/>
  <c r="AE3092" i="15"/>
  <c r="AF3092" i="15" s="1"/>
  <c r="AC3093" i="15"/>
  <c r="AB3093" i="15" s="1"/>
  <c r="AD3093" i="15"/>
  <c r="AA3093" i="15" s="1"/>
  <c r="AE3093" i="15"/>
  <c r="AF3093" i="15" s="1"/>
  <c r="AC3094" i="15"/>
  <c r="AB3094" i="15" s="1"/>
  <c r="AD3094" i="15"/>
  <c r="AA3094" i="15" s="1"/>
  <c r="AE3094" i="15"/>
  <c r="AF3094" i="15" s="1"/>
  <c r="AC3095" i="15"/>
  <c r="AB3095" i="15" s="1"/>
  <c r="AD3095" i="15"/>
  <c r="AA3095" i="15" s="1"/>
  <c r="AE3095" i="15"/>
  <c r="AF3095" i="15" s="1"/>
  <c r="AC3096" i="15"/>
  <c r="AB3096" i="15" s="1"/>
  <c r="AD3096" i="15"/>
  <c r="AA3096" i="15" s="1"/>
  <c r="AE3096" i="15"/>
  <c r="AF3096" i="15" s="1"/>
  <c r="AC3097" i="15"/>
  <c r="AB3097" i="15" s="1"/>
  <c r="AD3097" i="15"/>
  <c r="AE3097" i="15"/>
  <c r="AF3097" i="15" s="1"/>
  <c r="AC3098" i="15"/>
  <c r="AB3098" i="15" s="1"/>
  <c r="AD3098" i="15"/>
  <c r="AA3098" i="15" s="1"/>
  <c r="AE3098" i="15"/>
  <c r="AF3098" i="15" s="1"/>
  <c r="AC3099" i="15"/>
  <c r="AB3099" i="15" s="1"/>
  <c r="AD3099" i="15"/>
  <c r="AA3099" i="15" s="1"/>
  <c r="AE3099" i="15"/>
  <c r="AF3099" i="15" s="1"/>
  <c r="AC3100" i="15"/>
  <c r="AB3100" i="15" s="1"/>
  <c r="AD3100" i="15"/>
  <c r="AA3100" i="15" s="1"/>
  <c r="AE3100" i="15"/>
  <c r="AF3100" i="15" s="1"/>
  <c r="AC3101" i="15"/>
  <c r="AB3101" i="15" s="1"/>
  <c r="AD3101" i="15"/>
  <c r="AA3101" i="15" s="1"/>
  <c r="AE3101" i="15"/>
  <c r="AF3101" i="15" s="1"/>
  <c r="AC3102" i="15"/>
  <c r="AB3102" i="15" s="1"/>
  <c r="AD3102" i="15"/>
  <c r="AA3102" i="15" s="1"/>
  <c r="AE3102" i="15"/>
  <c r="AF3102" i="15" s="1"/>
  <c r="AC3103" i="15"/>
  <c r="AB3103" i="15" s="1"/>
  <c r="AD3103" i="15"/>
  <c r="AA3103" i="15" s="1"/>
  <c r="AE3103" i="15"/>
  <c r="AF3103" i="15" s="1"/>
  <c r="AC3104" i="15"/>
  <c r="AB3104" i="15" s="1"/>
  <c r="AD3104" i="15"/>
  <c r="AA3104" i="15" s="1"/>
  <c r="AE3104" i="15"/>
  <c r="AF3104" i="15" s="1"/>
  <c r="AC3105" i="15"/>
  <c r="AB3105" i="15" s="1"/>
  <c r="AD3105" i="15"/>
  <c r="AA3105" i="15" s="1"/>
  <c r="AE3105" i="15"/>
  <c r="AF3105" i="15" s="1"/>
  <c r="AC3106" i="15"/>
  <c r="AB3106" i="15" s="1"/>
  <c r="AD3106" i="15"/>
  <c r="AA3106" i="15" s="1"/>
  <c r="AE3106" i="15"/>
  <c r="AF3106" i="15" s="1"/>
  <c r="AC3107" i="15"/>
  <c r="AB3107" i="15" s="1"/>
  <c r="AD3107" i="15"/>
  <c r="AA3107" i="15" s="1"/>
  <c r="AE3107" i="15"/>
  <c r="AF3107" i="15" s="1"/>
  <c r="AC3108" i="15"/>
  <c r="AB3108" i="15" s="1"/>
  <c r="AD3108" i="15"/>
  <c r="AA3108" i="15" s="1"/>
  <c r="AE3108" i="15"/>
  <c r="AF3108" i="15" s="1"/>
  <c r="AC3109" i="15"/>
  <c r="AB3109" i="15" s="1"/>
  <c r="AD3109" i="15"/>
  <c r="AA3109" i="15" s="1"/>
  <c r="AE3109" i="15"/>
  <c r="AF3109" i="15" s="1"/>
  <c r="AC3110" i="15"/>
  <c r="AB3110" i="15" s="1"/>
  <c r="AD3110" i="15"/>
  <c r="AA3110" i="15" s="1"/>
  <c r="AE3110" i="15"/>
  <c r="AF3110" i="15" s="1"/>
  <c r="AC3111" i="15"/>
  <c r="AB3111" i="15" s="1"/>
  <c r="AD3111" i="15"/>
  <c r="AA3111" i="15" s="1"/>
  <c r="AE3111" i="15"/>
  <c r="AF3111" i="15" s="1"/>
  <c r="AC3112" i="15"/>
  <c r="AB3112" i="15" s="1"/>
  <c r="AD3112" i="15"/>
  <c r="AA3112" i="15" s="1"/>
  <c r="AE3112" i="15"/>
  <c r="AF3112" i="15" s="1"/>
  <c r="AC3113" i="15"/>
  <c r="AB3113" i="15" s="1"/>
  <c r="AD3113" i="15"/>
  <c r="AE3113" i="15"/>
  <c r="AF3113" i="15" s="1"/>
  <c r="AC3114" i="15"/>
  <c r="AB3114" i="15" s="1"/>
  <c r="AD3114" i="15"/>
  <c r="AA3114" i="15" s="1"/>
  <c r="AE3114" i="15"/>
  <c r="AF3114" i="15" s="1"/>
  <c r="AC3115" i="15"/>
  <c r="AB3115" i="15" s="1"/>
  <c r="AD3115" i="15"/>
  <c r="AA3115" i="15" s="1"/>
  <c r="AE3115" i="15"/>
  <c r="AF3115" i="15" s="1"/>
  <c r="AC3116" i="15"/>
  <c r="AB3116" i="15" s="1"/>
  <c r="AD3116" i="15"/>
  <c r="AA3116" i="15" s="1"/>
  <c r="AE3116" i="15"/>
  <c r="AF3116" i="15" s="1"/>
  <c r="AC3117" i="15"/>
  <c r="AB3117" i="15" s="1"/>
  <c r="AD3117" i="15"/>
  <c r="AA3117" i="15" s="1"/>
  <c r="AE3117" i="15"/>
  <c r="AF3117" i="15" s="1"/>
  <c r="AC3118" i="15"/>
  <c r="AB3118" i="15" s="1"/>
  <c r="AD3118" i="15"/>
  <c r="AA3118" i="15" s="1"/>
  <c r="AE3118" i="15"/>
  <c r="AF3118" i="15" s="1"/>
  <c r="AC3119" i="15"/>
  <c r="AB3119" i="15" s="1"/>
  <c r="AD3119" i="15"/>
  <c r="AE3119" i="15"/>
  <c r="AF3119" i="15" s="1"/>
  <c r="AC3120" i="15"/>
  <c r="AB3120" i="15" s="1"/>
  <c r="AD3120" i="15"/>
  <c r="AA3120" i="15" s="1"/>
  <c r="AE3120" i="15"/>
  <c r="AF3120" i="15" s="1"/>
  <c r="AC3121" i="15"/>
  <c r="AB3121" i="15" s="1"/>
  <c r="AD3121" i="15"/>
  <c r="AA3121" i="15" s="1"/>
  <c r="AE3121" i="15"/>
  <c r="AF3121" i="15" s="1"/>
  <c r="AC3122" i="15"/>
  <c r="AB3122" i="15" s="1"/>
  <c r="AD3122" i="15"/>
  <c r="AA3122" i="15" s="1"/>
  <c r="AE3122" i="15"/>
  <c r="AF3122" i="15" s="1"/>
  <c r="AC3123" i="15"/>
  <c r="AB3123" i="15" s="1"/>
  <c r="AD3123" i="15"/>
  <c r="AA3123" i="15" s="1"/>
  <c r="AE3123" i="15"/>
  <c r="AF3123" i="15" s="1"/>
  <c r="AC3124" i="15"/>
  <c r="AB3124" i="15" s="1"/>
  <c r="AD3124" i="15"/>
  <c r="AA3124" i="15" s="1"/>
  <c r="AE3124" i="15"/>
  <c r="AF3124" i="15" s="1"/>
  <c r="AC3125" i="15"/>
  <c r="AB3125" i="15" s="1"/>
  <c r="AD3125" i="15"/>
  <c r="AA3125" i="15" s="1"/>
  <c r="AE3125" i="15"/>
  <c r="AF3125" i="15" s="1"/>
  <c r="AC3126" i="15"/>
  <c r="AB3126" i="15" s="1"/>
  <c r="AD3126" i="15"/>
  <c r="AA3126" i="15" s="1"/>
  <c r="AE3126" i="15"/>
  <c r="AF3126" i="15" s="1"/>
  <c r="AC3127" i="15"/>
  <c r="AB3127" i="15" s="1"/>
  <c r="AD3127" i="15"/>
  <c r="AA3127" i="15" s="1"/>
  <c r="AE3127" i="15"/>
  <c r="AF3127" i="15" s="1"/>
  <c r="AC3128" i="15"/>
  <c r="AB3128" i="15" s="1"/>
  <c r="AD3128" i="15"/>
  <c r="AA3128" i="15" s="1"/>
  <c r="AE3128" i="15"/>
  <c r="AF3128" i="15" s="1"/>
  <c r="AC3129" i="15"/>
  <c r="AB3129" i="15" s="1"/>
  <c r="AD3129" i="15"/>
  <c r="AE3129" i="15"/>
  <c r="AF3129" i="15" s="1"/>
  <c r="AC3130" i="15"/>
  <c r="AB3130" i="15" s="1"/>
  <c r="AD3130" i="15"/>
  <c r="AA3130" i="15" s="1"/>
  <c r="AE3130" i="15"/>
  <c r="AF3130" i="15" s="1"/>
  <c r="AC3131" i="15"/>
  <c r="AB3131" i="15" s="1"/>
  <c r="AD3131" i="15"/>
  <c r="AA3131" i="15" s="1"/>
  <c r="AE3131" i="15"/>
  <c r="AF3131" i="15" s="1"/>
  <c r="AC3132" i="15"/>
  <c r="AB3132" i="15" s="1"/>
  <c r="AD3132" i="15"/>
  <c r="AA3132" i="15" s="1"/>
  <c r="AE3132" i="15"/>
  <c r="AF3132" i="15" s="1"/>
  <c r="AC3133" i="15"/>
  <c r="AB3133" i="15" s="1"/>
  <c r="AD3133" i="15"/>
  <c r="AA3133" i="15" s="1"/>
  <c r="AE3133" i="15"/>
  <c r="AF3133" i="15" s="1"/>
  <c r="AC3134" i="15"/>
  <c r="AB3134" i="15" s="1"/>
  <c r="AD3134" i="15"/>
  <c r="AA3134" i="15" s="1"/>
  <c r="AE3134" i="15"/>
  <c r="AF3134" i="15" s="1"/>
  <c r="AC3135" i="15"/>
  <c r="AB3135" i="15" s="1"/>
  <c r="AD3135" i="15"/>
  <c r="AA3135" i="15" s="1"/>
  <c r="AE3135" i="15"/>
  <c r="AF3135" i="15" s="1"/>
  <c r="AC3136" i="15"/>
  <c r="AB3136" i="15" s="1"/>
  <c r="AD3136" i="15"/>
  <c r="AA3136" i="15" s="1"/>
  <c r="AE3136" i="15"/>
  <c r="AF3136" i="15" s="1"/>
  <c r="AC3137" i="15"/>
  <c r="AB3137" i="15" s="1"/>
  <c r="AD3137" i="15"/>
  <c r="AA3137" i="15" s="1"/>
  <c r="AE3137" i="15"/>
  <c r="AF3137" i="15" s="1"/>
  <c r="AC3138" i="15"/>
  <c r="AB3138" i="15" s="1"/>
  <c r="AD3138" i="15"/>
  <c r="AA3138" i="15" s="1"/>
  <c r="AE3138" i="15"/>
  <c r="AF3138" i="15" s="1"/>
  <c r="AC3139" i="15"/>
  <c r="AB3139" i="15" s="1"/>
  <c r="AD3139" i="15"/>
  <c r="AA3139" i="15" s="1"/>
  <c r="AE3139" i="15"/>
  <c r="AF3139" i="15" s="1"/>
  <c r="AC3140" i="15"/>
  <c r="AB3140" i="15" s="1"/>
  <c r="AD3140" i="15"/>
  <c r="AA3140" i="15" s="1"/>
  <c r="AE3140" i="15"/>
  <c r="AF3140" i="15" s="1"/>
  <c r="AC3141" i="15"/>
  <c r="AB3141" i="15" s="1"/>
  <c r="AD3141" i="15"/>
  <c r="AA3141" i="15" s="1"/>
  <c r="AE3141" i="15"/>
  <c r="AF3141" i="15" s="1"/>
  <c r="AC3142" i="15"/>
  <c r="AB3142" i="15" s="1"/>
  <c r="AD3142" i="15"/>
  <c r="AA3142" i="15" s="1"/>
  <c r="AE3142" i="15"/>
  <c r="AF3142" i="15" s="1"/>
  <c r="AC3143" i="15"/>
  <c r="AB3143" i="15" s="1"/>
  <c r="AD3143" i="15"/>
  <c r="AA3143" i="15" s="1"/>
  <c r="AE3143" i="15"/>
  <c r="AF3143" i="15" s="1"/>
  <c r="AC3144" i="15"/>
  <c r="AB3144" i="15" s="1"/>
  <c r="AD3144" i="15"/>
  <c r="AA3144" i="15" s="1"/>
  <c r="AE3144" i="15"/>
  <c r="AF3144" i="15" s="1"/>
  <c r="AC3145" i="15"/>
  <c r="AB3145" i="15" s="1"/>
  <c r="AD3145" i="15"/>
  <c r="AE3145" i="15"/>
  <c r="AF3145" i="15" s="1"/>
  <c r="AC3146" i="15"/>
  <c r="AB3146" i="15" s="1"/>
  <c r="AD3146" i="15"/>
  <c r="AA3146" i="15" s="1"/>
  <c r="AE3146" i="15"/>
  <c r="AF3146" i="15" s="1"/>
  <c r="AC3147" i="15"/>
  <c r="AB3147" i="15" s="1"/>
  <c r="AD3147" i="15"/>
  <c r="AA3147" i="15" s="1"/>
  <c r="AE3147" i="15"/>
  <c r="AF3147" i="15" s="1"/>
  <c r="AC3148" i="15"/>
  <c r="AB3148" i="15" s="1"/>
  <c r="AD3148" i="15"/>
  <c r="AA3148" i="15" s="1"/>
  <c r="AE3148" i="15"/>
  <c r="AF3148" i="15" s="1"/>
  <c r="AC3149" i="15"/>
  <c r="AB3149" i="15" s="1"/>
  <c r="AD3149" i="15"/>
  <c r="AA3149" i="15" s="1"/>
  <c r="AE3149" i="15"/>
  <c r="AF3149" i="15" s="1"/>
  <c r="AC3150" i="15"/>
  <c r="AB3150" i="15" s="1"/>
  <c r="AD3150" i="15"/>
  <c r="AA3150" i="15" s="1"/>
  <c r="AE3150" i="15"/>
  <c r="AF3150" i="15" s="1"/>
  <c r="AC3151" i="15"/>
  <c r="AB3151" i="15" s="1"/>
  <c r="AD3151" i="15"/>
  <c r="AE3151" i="15"/>
  <c r="AF3151" i="15" s="1"/>
  <c r="AC3152" i="15"/>
  <c r="AB3152" i="15" s="1"/>
  <c r="AD3152" i="15"/>
  <c r="AA3152" i="15" s="1"/>
  <c r="AE3152" i="15"/>
  <c r="AF3152" i="15" s="1"/>
  <c r="AC3153" i="15"/>
  <c r="AB3153" i="15" s="1"/>
  <c r="AD3153" i="15"/>
  <c r="AA3153" i="15" s="1"/>
  <c r="AE3153" i="15"/>
  <c r="AF3153" i="15" s="1"/>
  <c r="AC3154" i="15"/>
  <c r="AB3154" i="15" s="1"/>
  <c r="AD3154" i="15"/>
  <c r="AA3154" i="15" s="1"/>
  <c r="AE3154" i="15"/>
  <c r="AF3154" i="15" s="1"/>
  <c r="AC3155" i="15"/>
  <c r="AB3155" i="15" s="1"/>
  <c r="AD3155" i="15"/>
  <c r="AA3155" i="15" s="1"/>
  <c r="AE3155" i="15"/>
  <c r="AF3155" i="15" s="1"/>
  <c r="AC3156" i="15"/>
  <c r="AB3156" i="15" s="1"/>
  <c r="AD3156" i="15"/>
  <c r="AA3156" i="15" s="1"/>
  <c r="AE3156" i="15"/>
  <c r="AF3156" i="15" s="1"/>
  <c r="AC3157" i="15"/>
  <c r="AB3157" i="15" s="1"/>
  <c r="AD3157" i="15"/>
  <c r="AA3157" i="15" s="1"/>
  <c r="AE3157" i="15"/>
  <c r="AF3157" i="15" s="1"/>
  <c r="AC3158" i="15"/>
  <c r="AB3158" i="15" s="1"/>
  <c r="AD3158" i="15"/>
  <c r="AA3158" i="15" s="1"/>
  <c r="AE3158" i="15"/>
  <c r="AF3158" i="15" s="1"/>
  <c r="AC3159" i="15"/>
  <c r="AB3159" i="15" s="1"/>
  <c r="AD3159" i="15"/>
  <c r="AA3159" i="15" s="1"/>
  <c r="AE3159" i="15"/>
  <c r="AF3159" i="15" s="1"/>
  <c r="AC3160" i="15"/>
  <c r="AB3160" i="15" s="1"/>
  <c r="AD3160" i="15"/>
  <c r="AA3160" i="15" s="1"/>
  <c r="AE3160" i="15"/>
  <c r="AF3160" i="15" s="1"/>
  <c r="AC3161" i="15"/>
  <c r="AB3161" i="15" s="1"/>
  <c r="AD3161" i="15"/>
  <c r="AA3161" i="15" s="1"/>
  <c r="AE3161" i="15"/>
  <c r="AF3161" i="15" s="1"/>
  <c r="AC3162" i="15"/>
  <c r="AB3162" i="15" s="1"/>
  <c r="AD3162" i="15"/>
  <c r="AA3162" i="15" s="1"/>
  <c r="AE3162" i="15"/>
  <c r="AF3162" i="15" s="1"/>
  <c r="AC3163" i="15"/>
  <c r="AB3163" i="15" s="1"/>
  <c r="AD3163" i="15"/>
  <c r="AA3163" i="15" s="1"/>
  <c r="AE3163" i="15"/>
  <c r="AF3163" i="15" s="1"/>
  <c r="AC3164" i="15"/>
  <c r="AB3164" i="15" s="1"/>
  <c r="AD3164" i="15"/>
  <c r="AA3164" i="15" s="1"/>
  <c r="AE3164" i="15"/>
  <c r="AF3164" i="15" s="1"/>
  <c r="AC3165" i="15"/>
  <c r="AB3165" i="15" s="1"/>
  <c r="AD3165" i="15"/>
  <c r="AA3165" i="15" s="1"/>
  <c r="AE3165" i="15"/>
  <c r="AF3165" i="15" s="1"/>
  <c r="AC3166" i="15"/>
  <c r="AB3166" i="15" s="1"/>
  <c r="AD3166" i="15"/>
  <c r="AA3166" i="15" s="1"/>
  <c r="AE3166" i="15"/>
  <c r="AF3166" i="15" s="1"/>
  <c r="AC3167" i="15"/>
  <c r="AB3167" i="15" s="1"/>
  <c r="AD3167" i="15"/>
  <c r="AA3167" i="15" s="1"/>
  <c r="AE3167" i="15"/>
  <c r="AF3167" i="15" s="1"/>
  <c r="AC3168" i="15"/>
  <c r="AB3168" i="15" s="1"/>
  <c r="AD3168" i="15"/>
  <c r="AA3168" i="15" s="1"/>
  <c r="AE3168" i="15"/>
  <c r="AF3168" i="15" s="1"/>
  <c r="AC3169" i="15"/>
  <c r="AB3169" i="15" s="1"/>
  <c r="AD3169" i="15"/>
  <c r="AA3169" i="15" s="1"/>
  <c r="AE3169" i="15"/>
  <c r="AF3169" i="15" s="1"/>
  <c r="AC3170" i="15"/>
  <c r="AB3170" i="15" s="1"/>
  <c r="AD3170" i="15"/>
  <c r="AA3170" i="15" s="1"/>
  <c r="AE3170" i="15"/>
  <c r="AF3170" i="15" s="1"/>
  <c r="AC3171" i="15"/>
  <c r="AB3171" i="15" s="1"/>
  <c r="AD3171" i="15"/>
  <c r="AA3171" i="15" s="1"/>
  <c r="AE3171" i="15"/>
  <c r="AF3171" i="15" s="1"/>
  <c r="AC3172" i="15"/>
  <c r="AB3172" i="15" s="1"/>
  <c r="AD3172" i="15"/>
  <c r="AA3172" i="15" s="1"/>
  <c r="AE3172" i="15"/>
  <c r="AF3172" i="15" s="1"/>
  <c r="AC3173" i="15"/>
  <c r="AB3173" i="15" s="1"/>
  <c r="AD3173" i="15"/>
  <c r="AA3173" i="15" s="1"/>
  <c r="AE3173" i="15"/>
  <c r="AF3173" i="15" s="1"/>
  <c r="AC3174" i="15"/>
  <c r="AB3174" i="15" s="1"/>
  <c r="AD3174" i="15"/>
  <c r="AA3174" i="15" s="1"/>
  <c r="AE3174" i="15"/>
  <c r="AF3174" i="15" s="1"/>
  <c r="AC3175" i="15"/>
  <c r="AB3175" i="15" s="1"/>
  <c r="AD3175" i="15"/>
  <c r="AA3175" i="15" s="1"/>
  <c r="AE3175" i="15"/>
  <c r="AF3175" i="15" s="1"/>
  <c r="AC3176" i="15"/>
  <c r="AB3176" i="15" s="1"/>
  <c r="AD3176" i="15"/>
  <c r="AA3176" i="15" s="1"/>
  <c r="AE3176" i="15"/>
  <c r="AF3176" i="15" s="1"/>
  <c r="AC3177" i="15"/>
  <c r="AB3177" i="15" s="1"/>
  <c r="AD3177" i="15"/>
  <c r="AE3177" i="15"/>
  <c r="AF3177" i="15" s="1"/>
  <c r="AC3178" i="15"/>
  <c r="AB3178" i="15" s="1"/>
  <c r="AD3178" i="15"/>
  <c r="AA3178" i="15" s="1"/>
  <c r="AE3178" i="15"/>
  <c r="AF3178" i="15" s="1"/>
  <c r="AC3179" i="15"/>
  <c r="AB3179" i="15" s="1"/>
  <c r="AD3179" i="15"/>
  <c r="AA3179" i="15" s="1"/>
  <c r="AE3179" i="15"/>
  <c r="AF3179" i="15" s="1"/>
  <c r="AC3180" i="15"/>
  <c r="AB3180" i="15" s="1"/>
  <c r="AD3180" i="15"/>
  <c r="AA3180" i="15" s="1"/>
  <c r="AE3180" i="15"/>
  <c r="AF3180" i="15" s="1"/>
  <c r="AC3181" i="15"/>
  <c r="AB3181" i="15" s="1"/>
  <c r="AD3181" i="15"/>
  <c r="AA3181" i="15" s="1"/>
  <c r="AE3181" i="15"/>
  <c r="AF3181" i="15" s="1"/>
  <c r="AC3182" i="15"/>
  <c r="AB3182" i="15" s="1"/>
  <c r="AD3182" i="15"/>
  <c r="AA3182" i="15" s="1"/>
  <c r="AE3182" i="15"/>
  <c r="AF3182" i="15" s="1"/>
  <c r="AC3183" i="15"/>
  <c r="AB3183" i="15" s="1"/>
  <c r="AD3183" i="15"/>
  <c r="AE3183" i="15"/>
  <c r="AF3183" i="15" s="1"/>
  <c r="AC3184" i="15"/>
  <c r="AB3184" i="15" s="1"/>
  <c r="AD3184" i="15"/>
  <c r="AA3184" i="15" s="1"/>
  <c r="AE3184" i="15"/>
  <c r="AF3184" i="15" s="1"/>
  <c r="AC3185" i="15"/>
  <c r="AB3185" i="15" s="1"/>
  <c r="AD3185" i="15"/>
  <c r="AA3185" i="15" s="1"/>
  <c r="AE3185" i="15"/>
  <c r="AF3185" i="15" s="1"/>
  <c r="AC3186" i="15"/>
  <c r="AB3186" i="15" s="1"/>
  <c r="AD3186" i="15"/>
  <c r="AA3186" i="15" s="1"/>
  <c r="AE3186" i="15"/>
  <c r="AF3186" i="15" s="1"/>
  <c r="AC3187" i="15"/>
  <c r="AB3187" i="15" s="1"/>
  <c r="AD3187" i="15"/>
  <c r="AA3187" i="15" s="1"/>
  <c r="AE3187" i="15"/>
  <c r="AF3187" i="15" s="1"/>
  <c r="AC3188" i="15"/>
  <c r="AB3188" i="15" s="1"/>
  <c r="AD3188" i="15"/>
  <c r="AA3188" i="15" s="1"/>
  <c r="AE3188" i="15"/>
  <c r="AF3188" i="15" s="1"/>
  <c r="AC3189" i="15"/>
  <c r="AB3189" i="15" s="1"/>
  <c r="AD3189" i="15"/>
  <c r="AA3189" i="15" s="1"/>
  <c r="AE3189" i="15"/>
  <c r="AF3189" i="15" s="1"/>
  <c r="AC3190" i="15"/>
  <c r="AB3190" i="15" s="1"/>
  <c r="AD3190" i="15"/>
  <c r="AA3190" i="15" s="1"/>
  <c r="AE3190" i="15"/>
  <c r="AF3190" i="15" s="1"/>
  <c r="AC3191" i="15"/>
  <c r="AB3191" i="15" s="1"/>
  <c r="AD3191" i="15"/>
  <c r="AA3191" i="15" s="1"/>
  <c r="AE3191" i="15"/>
  <c r="AF3191" i="15" s="1"/>
  <c r="AC3192" i="15"/>
  <c r="AB3192" i="15" s="1"/>
  <c r="AD3192" i="15"/>
  <c r="AA3192" i="15" s="1"/>
  <c r="AE3192" i="15"/>
  <c r="AF3192" i="15" s="1"/>
  <c r="AC3193" i="15"/>
  <c r="AB3193" i="15" s="1"/>
  <c r="AD3193" i="15"/>
  <c r="AA3193" i="15" s="1"/>
  <c r="AE3193" i="15"/>
  <c r="AF3193" i="15" s="1"/>
  <c r="AC3194" i="15"/>
  <c r="AB3194" i="15" s="1"/>
  <c r="AD3194" i="15"/>
  <c r="AA3194" i="15" s="1"/>
  <c r="AE3194" i="15"/>
  <c r="AF3194" i="15" s="1"/>
  <c r="AC3195" i="15"/>
  <c r="AB3195" i="15" s="1"/>
  <c r="AD3195" i="15"/>
  <c r="AA3195" i="15" s="1"/>
  <c r="AE3195" i="15"/>
  <c r="AF3195" i="15" s="1"/>
  <c r="AC3196" i="15"/>
  <c r="AB3196" i="15" s="1"/>
  <c r="AD3196" i="15"/>
  <c r="AA3196" i="15" s="1"/>
  <c r="AE3196" i="15"/>
  <c r="AF3196" i="15" s="1"/>
  <c r="AC3197" i="15"/>
  <c r="AB3197" i="15" s="1"/>
  <c r="AD3197" i="15"/>
  <c r="AA3197" i="15" s="1"/>
  <c r="AE3197" i="15"/>
  <c r="AF3197" i="15" s="1"/>
  <c r="AC3198" i="15"/>
  <c r="AB3198" i="15" s="1"/>
  <c r="AD3198" i="15"/>
  <c r="AA3198" i="15" s="1"/>
  <c r="AE3198" i="15"/>
  <c r="AF3198" i="15" s="1"/>
  <c r="AC3199" i="15"/>
  <c r="AB3199" i="15" s="1"/>
  <c r="AD3199" i="15"/>
  <c r="AA3199" i="15" s="1"/>
  <c r="AE3199" i="15"/>
  <c r="AF3199" i="15" s="1"/>
  <c r="AC3200" i="15"/>
  <c r="AB3200" i="15" s="1"/>
  <c r="AD3200" i="15"/>
  <c r="AA3200" i="15" s="1"/>
  <c r="AE3200" i="15"/>
  <c r="AF3200" i="15" s="1"/>
  <c r="AC3201" i="15"/>
  <c r="AB3201" i="15" s="1"/>
  <c r="AD3201" i="15"/>
  <c r="AA3201" i="15" s="1"/>
  <c r="AE3201" i="15"/>
  <c r="AF3201" i="15" s="1"/>
  <c r="AC3202" i="15"/>
  <c r="AB3202" i="15" s="1"/>
  <c r="AD3202" i="15"/>
  <c r="AA3202" i="15" s="1"/>
  <c r="AE3202" i="15"/>
  <c r="AF3202" i="15" s="1"/>
  <c r="AC3203" i="15"/>
  <c r="AB3203" i="15" s="1"/>
  <c r="AD3203" i="15"/>
  <c r="AA3203" i="15" s="1"/>
  <c r="AE3203" i="15"/>
  <c r="AF3203" i="15" s="1"/>
  <c r="AC3204" i="15"/>
  <c r="AB3204" i="15" s="1"/>
  <c r="AD3204" i="15"/>
  <c r="AA3204" i="15" s="1"/>
  <c r="AE3204" i="15"/>
  <c r="AF3204" i="15" s="1"/>
  <c r="AC3205" i="15"/>
  <c r="AB3205" i="15" s="1"/>
  <c r="AD3205" i="15"/>
  <c r="AA3205" i="15" s="1"/>
  <c r="AE3205" i="15"/>
  <c r="AF3205" i="15" s="1"/>
  <c r="AC3206" i="15"/>
  <c r="AB3206" i="15" s="1"/>
  <c r="AD3206" i="15"/>
  <c r="AA3206" i="15" s="1"/>
  <c r="AE3206" i="15"/>
  <c r="AF3206" i="15" s="1"/>
  <c r="AC3207" i="15"/>
  <c r="AB3207" i="15" s="1"/>
  <c r="AD3207" i="15"/>
  <c r="AA3207" i="15" s="1"/>
  <c r="AE3207" i="15"/>
  <c r="AF3207" i="15" s="1"/>
  <c r="AC3208" i="15"/>
  <c r="AB3208" i="15" s="1"/>
  <c r="AD3208" i="15"/>
  <c r="AA3208" i="15" s="1"/>
  <c r="AE3208" i="15"/>
  <c r="AF3208" i="15" s="1"/>
  <c r="AC3209" i="15"/>
  <c r="AB3209" i="15" s="1"/>
  <c r="AD3209" i="15"/>
  <c r="AE3209" i="15"/>
  <c r="AF3209" i="15" s="1"/>
  <c r="AC3210" i="15"/>
  <c r="AB3210" i="15" s="1"/>
  <c r="AD3210" i="15"/>
  <c r="AA3210" i="15" s="1"/>
  <c r="AE3210" i="15"/>
  <c r="AF3210" i="15" s="1"/>
  <c r="AC3211" i="15"/>
  <c r="AB3211" i="15" s="1"/>
  <c r="AD3211" i="15"/>
  <c r="AA3211" i="15" s="1"/>
  <c r="AE3211" i="15"/>
  <c r="AF3211" i="15" s="1"/>
  <c r="AC3212" i="15"/>
  <c r="AB3212" i="15" s="1"/>
  <c r="AD3212" i="15"/>
  <c r="AA3212" i="15" s="1"/>
  <c r="AE3212" i="15"/>
  <c r="AF3212" i="15" s="1"/>
  <c r="AC3213" i="15"/>
  <c r="AB3213" i="15" s="1"/>
  <c r="AD3213" i="15"/>
  <c r="AA3213" i="15" s="1"/>
  <c r="AE3213" i="15"/>
  <c r="AF3213" i="15" s="1"/>
  <c r="AC3214" i="15"/>
  <c r="AB3214" i="15" s="1"/>
  <c r="AD3214" i="15"/>
  <c r="AA3214" i="15" s="1"/>
  <c r="AE3214" i="15"/>
  <c r="AF3214" i="15" s="1"/>
  <c r="AC3215" i="15"/>
  <c r="AB3215" i="15" s="1"/>
  <c r="AD3215" i="15"/>
  <c r="AA3215" i="15" s="1"/>
  <c r="AE3215" i="15"/>
  <c r="AF3215" i="15" s="1"/>
  <c r="AC3216" i="15"/>
  <c r="AB3216" i="15" s="1"/>
  <c r="AD3216" i="15"/>
  <c r="AA3216" i="15" s="1"/>
  <c r="AE3216" i="15"/>
  <c r="AF3216" i="15" s="1"/>
  <c r="AC3217" i="15"/>
  <c r="AB3217" i="15" s="1"/>
  <c r="AD3217" i="15"/>
  <c r="AA3217" i="15" s="1"/>
  <c r="AE3217" i="15"/>
  <c r="AF3217" i="15" s="1"/>
  <c r="AC3218" i="15"/>
  <c r="AB3218" i="15" s="1"/>
  <c r="AD3218" i="15"/>
  <c r="AA3218" i="15" s="1"/>
  <c r="AE3218" i="15"/>
  <c r="AF3218" i="15" s="1"/>
  <c r="AC3219" i="15"/>
  <c r="AB3219" i="15" s="1"/>
  <c r="AD3219" i="15"/>
  <c r="AA3219" i="15" s="1"/>
  <c r="AE3219" i="15"/>
  <c r="AF3219" i="15" s="1"/>
  <c r="AC3220" i="15"/>
  <c r="AB3220" i="15" s="1"/>
  <c r="AD3220" i="15"/>
  <c r="AA3220" i="15" s="1"/>
  <c r="AE3220" i="15"/>
  <c r="AF3220" i="15" s="1"/>
  <c r="AC3221" i="15"/>
  <c r="AB3221" i="15" s="1"/>
  <c r="AD3221" i="15"/>
  <c r="AA3221" i="15" s="1"/>
  <c r="AE3221" i="15"/>
  <c r="AF3221" i="15" s="1"/>
  <c r="AC3222" i="15"/>
  <c r="AB3222" i="15" s="1"/>
  <c r="AD3222" i="15"/>
  <c r="AA3222" i="15" s="1"/>
  <c r="AE3222" i="15"/>
  <c r="AF3222" i="15" s="1"/>
  <c r="AC3223" i="15"/>
  <c r="AB3223" i="15" s="1"/>
  <c r="AD3223" i="15"/>
  <c r="AA3223" i="15" s="1"/>
  <c r="AE3223" i="15"/>
  <c r="AF3223" i="15" s="1"/>
  <c r="AC3224" i="15"/>
  <c r="AB3224" i="15" s="1"/>
  <c r="AD3224" i="15"/>
  <c r="AA3224" i="15" s="1"/>
  <c r="AE3224" i="15"/>
  <c r="AF3224" i="15" s="1"/>
  <c r="AC3225" i="15"/>
  <c r="AB3225" i="15" s="1"/>
  <c r="AD3225" i="15"/>
  <c r="AE3225" i="15"/>
  <c r="AF3225" i="15" s="1"/>
  <c r="AC3226" i="15"/>
  <c r="AB3226" i="15" s="1"/>
  <c r="AD3226" i="15"/>
  <c r="AA3226" i="15" s="1"/>
  <c r="AE3226" i="15"/>
  <c r="AF3226" i="15" s="1"/>
  <c r="AC3227" i="15"/>
  <c r="AB3227" i="15" s="1"/>
  <c r="AD3227" i="15"/>
  <c r="AA3227" i="15" s="1"/>
  <c r="AE3227" i="15"/>
  <c r="AF3227" i="15" s="1"/>
  <c r="AC3228" i="15"/>
  <c r="AB3228" i="15" s="1"/>
  <c r="AD3228" i="15"/>
  <c r="AA3228" i="15" s="1"/>
  <c r="AE3228" i="15"/>
  <c r="AF3228" i="15" s="1"/>
  <c r="AC3229" i="15"/>
  <c r="AB3229" i="15" s="1"/>
  <c r="AD3229" i="15"/>
  <c r="AA3229" i="15" s="1"/>
  <c r="AE3229" i="15"/>
  <c r="AF3229" i="15" s="1"/>
  <c r="AC3230" i="15"/>
  <c r="AB3230" i="15" s="1"/>
  <c r="AD3230" i="15"/>
  <c r="AA3230" i="15" s="1"/>
  <c r="AE3230" i="15"/>
  <c r="AF3230" i="15" s="1"/>
  <c r="AC3231" i="15"/>
  <c r="AB3231" i="15" s="1"/>
  <c r="AD3231" i="15"/>
  <c r="AA3231" i="15" s="1"/>
  <c r="AE3231" i="15"/>
  <c r="AF3231" i="15" s="1"/>
  <c r="AC3232" i="15"/>
  <c r="AB3232" i="15" s="1"/>
  <c r="AD3232" i="15"/>
  <c r="AA3232" i="15" s="1"/>
  <c r="AE3232" i="15"/>
  <c r="AF3232" i="15" s="1"/>
  <c r="AC3233" i="15"/>
  <c r="AB3233" i="15" s="1"/>
  <c r="AD3233" i="15"/>
  <c r="AA3233" i="15" s="1"/>
  <c r="AE3233" i="15"/>
  <c r="AF3233" i="15" s="1"/>
  <c r="AC3234" i="15"/>
  <c r="AB3234" i="15" s="1"/>
  <c r="AD3234" i="15"/>
  <c r="AA3234" i="15" s="1"/>
  <c r="AE3234" i="15"/>
  <c r="AF3234" i="15" s="1"/>
  <c r="AC3235" i="15"/>
  <c r="AB3235" i="15" s="1"/>
  <c r="AD3235" i="15"/>
  <c r="AA3235" i="15" s="1"/>
  <c r="AE3235" i="15"/>
  <c r="AF3235" i="15" s="1"/>
  <c r="AC3236" i="15"/>
  <c r="AB3236" i="15" s="1"/>
  <c r="AD3236" i="15"/>
  <c r="AA3236" i="15" s="1"/>
  <c r="AE3236" i="15"/>
  <c r="AF3236" i="15" s="1"/>
  <c r="AC3237" i="15"/>
  <c r="AB3237" i="15" s="1"/>
  <c r="AD3237" i="15"/>
  <c r="AA3237" i="15" s="1"/>
  <c r="AE3237" i="15"/>
  <c r="AF3237" i="15" s="1"/>
  <c r="AC3238" i="15"/>
  <c r="AB3238" i="15" s="1"/>
  <c r="AD3238" i="15"/>
  <c r="AA3238" i="15" s="1"/>
  <c r="AE3238" i="15"/>
  <c r="AF3238" i="15" s="1"/>
  <c r="AC3239" i="15"/>
  <c r="AB3239" i="15" s="1"/>
  <c r="AD3239" i="15"/>
  <c r="AA3239" i="15" s="1"/>
  <c r="AE3239" i="15"/>
  <c r="AF3239" i="15" s="1"/>
  <c r="AC3240" i="15"/>
  <c r="AB3240" i="15" s="1"/>
  <c r="AD3240" i="15"/>
  <c r="AA3240" i="15" s="1"/>
  <c r="AE3240" i="15"/>
  <c r="AF3240" i="15" s="1"/>
  <c r="AC3241" i="15"/>
  <c r="AB3241" i="15" s="1"/>
  <c r="AD3241" i="15"/>
  <c r="AA3241" i="15" s="1"/>
  <c r="AE3241" i="15"/>
  <c r="AF3241" i="15" s="1"/>
  <c r="AC3242" i="15"/>
  <c r="AB3242" i="15" s="1"/>
  <c r="AD3242" i="15"/>
  <c r="AA3242" i="15" s="1"/>
  <c r="AE3242" i="15"/>
  <c r="AF3242" i="15" s="1"/>
  <c r="AC3243" i="15"/>
  <c r="AB3243" i="15" s="1"/>
  <c r="AD3243" i="15"/>
  <c r="AA3243" i="15" s="1"/>
  <c r="AE3243" i="15"/>
  <c r="AF3243" i="15" s="1"/>
  <c r="AC3244" i="15"/>
  <c r="AB3244" i="15" s="1"/>
  <c r="AD3244" i="15"/>
  <c r="AA3244" i="15" s="1"/>
  <c r="AE3244" i="15"/>
  <c r="AF3244" i="15" s="1"/>
  <c r="AC3245" i="15"/>
  <c r="AB3245" i="15" s="1"/>
  <c r="AD3245" i="15"/>
  <c r="AA3245" i="15" s="1"/>
  <c r="AE3245" i="15"/>
  <c r="AF3245" i="15" s="1"/>
  <c r="AC3246" i="15"/>
  <c r="AB3246" i="15" s="1"/>
  <c r="AD3246" i="15"/>
  <c r="AA3246" i="15" s="1"/>
  <c r="AE3246" i="15"/>
  <c r="AF3246" i="15" s="1"/>
  <c r="AC3247" i="15"/>
  <c r="AB3247" i="15" s="1"/>
  <c r="AD3247" i="15"/>
  <c r="AE3247" i="15"/>
  <c r="AF3247" i="15" s="1"/>
  <c r="AC3248" i="15"/>
  <c r="AB3248" i="15" s="1"/>
  <c r="AD3248" i="15"/>
  <c r="AA3248" i="15" s="1"/>
  <c r="AE3248" i="15"/>
  <c r="AF3248" i="15" s="1"/>
  <c r="AC3249" i="15"/>
  <c r="AB3249" i="15" s="1"/>
  <c r="AD3249" i="15"/>
  <c r="AA3249" i="15" s="1"/>
  <c r="AE3249" i="15"/>
  <c r="AF3249" i="15" s="1"/>
  <c r="AC3250" i="15"/>
  <c r="AB3250" i="15" s="1"/>
  <c r="AD3250" i="15"/>
  <c r="AA3250" i="15" s="1"/>
  <c r="AE3250" i="15"/>
  <c r="AF3250" i="15" s="1"/>
  <c r="AC3251" i="15"/>
  <c r="AB3251" i="15" s="1"/>
  <c r="AD3251" i="15"/>
  <c r="AA3251" i="15" s="1"/>
  <c r="AE3251" i="15"/>
  <c r="AF3251" i="15" s="1"/>
  <c r="AC3252" i="15"/>
  <c r="AB3252" i="15" s="1"/>
  <c r="AD3252" i="15"/>
  <c r="AA3252" i="15" s="1"/>
  <c r="AE3252" i="15"/>
  <c r="AF3252" i="15" s="1"/>
  <c r="AC3253" i="15"/>
  <c r="AB3253" i="15" s="1"/>
  <c r="AD3253" i="15"/>
  <c r="AA3253" i="15" s="1"/>
  <c r="AE3253" i="15"/>
  <c r="AF3253" i="15" s="1"/>
  <c r="AC3254" i="15"/>
  <c r="AB3254" i="15" s="1"/>
  <c r="AD3254" i="15"/>
  <c r="AA3254" i="15" s="1"/>
  <c r="AE3254" i="15"/>
  <c r="AF3254" i="15" s="1"/>
  <c r="AC3255" i="15"/>
  <c r="AB3255" i="15" s="1"/>
  <c r="AD3255" i="15"/>
  <c r="AA3255" i="15" s="1"/>
  <c r="AE3255" i="15"/>
  <c r="AF3255" i="15" s="1"/>
  <c r="AC3256" i="15"/>
  <c r="AB3256" i="15" s="1"/>
  <c r="AD3256" i="15"/>
  <c r="AA3256" i="15" s="1"/>
  <c r="AE3256" i="15"/>
  <c r="AF3256" i="15" s="1"/>
  <c r="AC3257" i="15"/>
  <c r="AB3257" i="15" s="1"/>
  <c r="AD3257" i="15"/>
  <c r="AA3257" i="15" s="1"/>
  <c r="AE3257" i="15"/>
  <c r="AF3257" i="15" s="1"/>
  <c r="AC3258" i="15"/>
  <c r="AB3258" i="15" s="1"/>
  <c r="AD3258" i="15"/>
  <c r="AA3258" i="15" s="1"/>
  <c r="AE3258" i="15"/>
  <c r="AF3258" i="15" s="1"/>
  <c r="AC3259" i="15"/>
  <c r="AB3259" i="15" s="1"/>
  <c r="AD3259" i="15"/>
  <c r="AA3259" i="15" s="1"/>
  <c r="AE3259" i="15"/>
  <c r="AF3259" i="15" s="1"/>
  <c r="AC3260" i="15"/>
  <c r="AB3260" i="15" s="1"/>
  <c r="AD3260" i="15"/>
  <c r="AA3260" i="15" s="1"/>
  <c r="AE3260" i="15"/>
  <c r="AF3260" i="15" s="1"/>
  <c r="AC3261" i="15"/>
  <c r="AB3261" i="15" s="1"/>
  <c r="AD3261" i="15"/>
  <c r="AA3261" i="15" s="1"/>
  <c r="AE3261" i="15"/>
  <c r="AF3261" i="15" s="1"/>
  <c r="AC3262" i="15"/>
  <c r="AB3262" i="15" s="1"/>
  <c r="AD3262" i="15"/>
  <c r="AA3262" i="15" s="1"/>
  <c r="AE3262" i="15"/>
  <c r="AF3262" i="15" s="1"/>
  <c r="AC3263" i="15"/>
  <c r="AB3263" i="15" s="1"/>
  <c r="AD3263" i="15"/>
  <c r="AA3263" i="15" s="1"/>
  <c r="AE3263" i="15"/>
  <c r="AF3263" i="15" s="1"/>
  <c r="AC3264" i="15"/>
  <c r="AB3264" i="15" s="1"/>
  <c r="AD3264" i="15"/>
  <c r="AA3264" i="15" s="1"/>
  <c r="AE3264" i="15"/>
  <c r="AF3264" i="15" s="1"/>
  <c r="AC3265" i="15"/>
  <c r="AB3265" i="15" s="1"/>
  <c r="AD3265" i="15"/>
  <c r="AA3265" i="15" s="1"/>
  <c r="AE3265" i="15"/>
  <c r="AF3265" i="15" s="1"/>
  <c r="AC3266" i="15"/>
  <c r="AB3266" i="15" s="1"/>
  <c r="AD3266" i="15"/>
  <c r="AA3266" i="15" s="1"/>
  <c r="AE3266" i="15"/>
  <c r="AF3266" i="15" s="1"/>
  <c r="AC3267" i="15"/>
  <c r="AB3267" i="15" s="1"/>
  <c r="AD3267" i="15"/>
  <c r="AA3267" i="15" s="1"/>
  <c r="AE3267" i="15"/>
  <c r="AF3267" i="15" s="1"/>
  <c r="AC3268" i="15"/>
  <c r="AB3268" i="15" s="1"/>
  <c r="AD3268" i="15"/>
  <c r="AA3268" i="15" s="1"/>
  <c r="AE3268" i="15"/>
  <c r="AF3268" i="15" s="1"/>
  <c r="AC3269" i="15"/>
  <c r="AB3269" i="15" s="1"/>
  <c r="AD3269" i="15"/>
  <c r="AA3269" i="15" s="1"/>
  <c r="AE3269" i="15"/>
  <c r="AF3269" i="15" s="1"/>
  <c r="AC3270" i="15"/>
  <c r="AB3270" i="15" s="1"/>
  <c r="AD3270" i="15"/>
  <c r="AA3270" i="15" s="1"/>
  <c r="AE3270" i="15"/>
  <c r="AF3270" i="15" s="1"/>
  <c r="AC3271" i="15"/>
  <c r="AB3271" i="15" s="1"/>
  <c r="AD3271" i="15"/>
  <c r="AA3271" i="15" s="1"/>
  <c r="AE3271" i="15"/>
  <c r="AF3271" i="15" s="1"/>
  <c r="AC3272" i="15"/>
  <c r="AB3272" i="15" s="1"/>
  <c r="AD3272" i="15"/>
  <c r="AA3272" i="15" s="1"/>
  <c r="AE3272" i="15"/>
  <c r="AF3272" i="15" s="1"/>
  <c r="AC3273" i="15"/>
  <c r="AB3273" i="15" s="1"/>
  <c r="AD3273" i="15"/>
  <c r="AE3273" i="15"/>
  <c r="AF3273" i="15" s="1"/>
  <c r="AC3274" i="15"/>
  <c r="AB3274" i="15" s="1"/>
  <c r="AD3274" i="15"/>
  <c r="AA3274" i="15" s="1"/>
  <c r="AE3274" i="15"/>
  <c r="AF3274" i="15" s="1"/>
  <c r="AC3275" i="15"/>
  <c r="AB3275" i="15" s="1"/>
  <c r="AD3275" i="15"/>
  <c r="AA3275" i="15" s="1"/>
  <c r="AE3275" i="15"/>
  <c r="AF3275" i="15" s="1"/>
  <c r="AC3276" i="15"/>
  <c r="AB3276" i="15" s="1"/>
  <c r="AD3276" i="15"/>
  <c r="AA3276" i="15" s="1"/>
  <c r="AE3276" i="15"/>
  <c r="AF3276" i="15" s="1"/>
  <c r="AC3277" i="15"/>
  <c r="AB3277" i="15" s="1"/>
  <c r="AD3277" i="15"/>
  <c r="AA3277" i="15" s="1"/>
  <c r="AE3277" i="15"/>
  <c r="AF3277" i="15" s="1"/>
  <c r="AC3278" i="15"/>
  <c r="AB3278" i="15" s="1"/>
  <c r="AD3278" i="15"/>
  <c r="AA3278" i="15" s="1"/>
  <c r="AE3278" i="15"/>
  <c r="AF3278" i="15" s="1"/>
  <c r="AC3279" i="15"/>
  <c r="AB3279" i="15" s="1"/>
  <c r="AD3279" i="15"/>
  <c r="AA3279" i="15" s="1"/>
  <c r="AE3279" i="15"/>
  <c r="AF3279" i="15" s="1"/>
  <c r="AC3280" i="15"/>
  <c r="AB3280" i="15" s="1"/>
  <c r="AD3280" i="15"/>
  <c r="AA3280" i="15" s="1"/>
  <c r="AE3280" i="15"/>
  <c r="AF3280" i="15" s="1"/>
  <c r="AC3281" i="15"/>
  <c r="AB3281" i="15" s="1"/>
  <c r="AD3281" i="15"/>
  <c r="AA3281" i="15" s="1"/>
  <c r="AE3281" i="15"/>
  <c r="AF3281" i="15" s="1"/>
  <c r="AC3282" i="15"/>
  <c r="AB3282" i="15" s="1"/>
  <c r="AD3282" i="15"/>
  <c r="AA3282" i="15" s="1"/>
  <c r="AE3282" i="15"/>
  <c r="AF3282" i="15" s="1"/>
  <c r="AC3283" i="15"/>
  <c r="AB3283" i="15" s="1"/>
  <c r="AD3283" i="15"/>
  <c r="AA3283" i="15" s="1"/>
  <c r="AE3283" i="15"/>
  <c r="AF3283" i="15" s="1"/>
  <c r="AC3284" i="15"/>
  <c r="AB3284" i="15" s="1"/>
  <c r="AD3284" i="15"/>
  <c r="AA3284" i="15" s="1"/>
  <c r="AE3284" i="15"/>
  <c r="AF3284" i="15" s="1"/>
  <c r="AC3285" i="15"/>
  <c r="AB3285" i="15" s="1"/>
  <c r="AD3285" i="15"/>
  <c r="AA3285" i="15" s="1"/>
  <c r="AE3285" i="15"/>
  <c r="AF3285" i="15" s="1"/>
  <c r="AC3286" i="15"/>
  <c r="AB3286" i="15" s="1"/>
  <c r="AD3286" i="15"/>
  <c r="AA3286" i="15" s="1"/>
  <c r="AE3286" i="15"/>
  <c r="AF3286" i="15" s="1"/>
  <c r="AC3287" i="15"/>
  <c r="AB3287" i="15" s="1"/>
  <c r="AD3287" i="15"/>
  <c r="AA3287" i="15" s="1"/>
  <c r="AE3287" i="15"/>
  <c r="AF3287" i="15" s="1"/>
  <c r="AC3288" i="15"/>
  <c r="AB3288" i="15" s="1"/>
  <c r="AD3288" i="15"/>
  <c r="AA3288" i="15" s="1"/>
  <c r="AE3288" i="15"/>
  <c r="AF3288" i="15" s="1"/>
  <c r="AC3289" i="15"/>
  <c r="AB3289" i="15" s="1"/>
  <c r="AD3289" i="15"/>
  <c r="AE3289" i="15"/>
  <c r="AF3289" i="15" s="1"/>
  <c r="AC3290" i="15"/>
  <c r="AB3290" i="15" s="1"/>
  <c r="AD3290" i="15"/>
  <c r="AA3290" i="15" s="1"/>
  <c r="AE3290" i="15"/>
  <c r="AF3290" i="15" s="1"/>
  <c r="AC3291" i="15"/>
  <c r="AB3291" i="15" s="1"/>
  <c r="AD3291" i="15"/>
  <c r="AA3291" i="15" s="1"/>
  <c r="AE3291" i="15"/>
  <c r="AF3291" i="15" s="1"/>
  <c r="AC3292" i="15"/>
  <c r="AB3292" i="15" s="1"/>
  <c r="AD3292" i="15"/>
  <c r="AA3292" i="15" s="1"/>
  <c r="AE3292" i="15"/>
  <c r="AF3292" i="15" s="1"/>
  <c r="AC3293" i="15"/>
  <c r="AB3293" i="15" s="1"/>
  <c r="AD3293" i="15"/>
  <c r="AA3293" i="15" s="1"/>
  <c r="AE3293" i="15"/>
  <c r="AF3293" i="15" s="1"/>
  <c r="AC3294" i="15"/>
  <c r="AB3294" i="15" s="1"/>
  <c r="AD3294" i="15"/>
  <c r="AA3294" i="15" s="1"/>
  <c r="AE3294" i="15"/>
  <c r="AF3294" i="15" s="1"/>
  <c r="AC3295" i="15"/>
  <c r="AB3295" i="15" s="1"/>
  <c r="AD3295" i="15"/>
  <c r="AA3295" i="15" s="1"/>
  <c r="AE3295" i="15"/>
  <c r="AF3295" i="15" s="1"/>
  <c r="AC3296" i="15"/>
  <c r="AB3296" i="15" s="1"/>
  <c r="AD3296" i="15"/>
  <c r="AA3296" i="15" s="1"/>
  <c r="AE3296" i="15"/>
  <c r="AF3296" i="15" s="1"/>
  <c r="AC3297" i="15"/>
  <c r="AB3297" i="15" s="1"/>
  <c r="AD3297" i="15"/>
  <c r="AA3297" i="15" s="1"/>
  <c r="AE3297" i="15"/>
  <c r="AF3297" i="15" s="1"/>
  <c r="AC3298" i="15"/>
  <c r="AB3298" i="15" s="1"/>
  <c r="AD3298" i="15"/>
  <c r="AA3298" i="15" s="1"/>
  <c r="AE3298" i="15"/>
  <c r="AF3298" i="15" s="1"/>
  <c r="AC3299" i="15"/>
  <c r="AB3299" i="15" s="1"/>
  <c r="AD3299" i="15"/>
  <c r="AA3299" i="15" s="1"/>
  <c r="AE3299" i="15"/>
  <c r="AF3299" i="15" s="1"/>
  <c r="AC3300" i="15"/>
  <c r="AB3300" i="15" s="1"/>
  <c r="AD3300" i="15"/>
  <c r="AA3300" i="15" s="1"/>
  <c r="AE3300" i="15"/>
  <c r="AF3300" i="15" s="1"/>
  <c r="AC3301" i="15"/>
  <c r="AB3301" i="15" s="1"/>
  <c r="AD3301" i="15"/>
  <c r="AA3301" i="15" s="1"/>
  <c r="AE3301" i="15"/>
  <c r="AF3301" i="15" s="1"/>
  <c r="AC3302" i="15"/>
  <c r="AB3302" i="15" s="1"/>
  <c r="AD3302" i="15"/>
  <c r="AA3302" i="15" s="1"/>
  <c r="AE3302" i="15"/>
  <c r="AF3302" i="15" s="1"/>
  <c r="AC3303" i="15"/>
  <c r="AB3303" i="15" s="1"/>
  <c r="AD3303" i="15"/>
  <c r="AA3303" i="15" s="1"/>
  <c r="AE3303" i="15"/>
  <c r="AF3303" i="15" s="1"/>
  <c r="AC3304" i="15"/>
  <c r="AB3304" i="15" s="1"/>
  <c r="AD3304" i="15"/>
  <c r="AA3304" i="15" s="1"/>
  <c r="AE3304" i="15"/>
  <c r="AF3304" i="15" s="1"/>
  <c r="AC3305" i="15"/>
  <c r="AB3305" i="15" s="1"/>
  <c r="AD3305" i="15"/>
  <c r="AA3305" i="15" s="1"/>
  <c r="AE3305" i="15"/>
  <c r="AF3305" i="15" s="1"/>
  <c r="AC3306" i="15"/>
  <c r="AB3306" i="15" s="1"/>
  <c r="AD3306" i="15"/>
  <c r="AA3306" i="15" s="1"/>
  <c r="AE3306" i="15"/>
  <c r="AF3306" i="15" s="1"/>
  <c r="AC3307" i="15"/>
  <c r="AB3307" i="15" s="1"/>
  <c r="AD3307" i="15"/>
  <c r="AA3307" i="15" s="1"/>
  <c r="AE3307" i="15"/>
  <c r="AF3307" i="15" s="1"/>
  <c r="AC3308" i="15"/>
  <c r="AB3308" i="15" s="1"/>
  <c r="AD3308" i="15"/>
  <c r="AA3308" i="15" s="1"/>
  <c r="AE3308" i="15"/>
  <c r="AF3308" i="15" s="1"/>
  <c r="AC3309" i="15"/>
  <c r="AB3309" i="15" s="1"/>
  <c r="AD3309" i="15"/>
  <c r="AA3309" i="15" s="1"/>
  <c r="AE3309" i="15"/>
  <c r="AF3309" i="15" s="1"/>
  <c r="AC3310" i="15"/>
  <c r="AB3310" i="15" s="1"/>
  <c r="AD3310" i="15"/>
  <c r="AA3310" i="15" s="1"/>
  <c r="AE3310" i="15"/>
  <c r="AF3310" i="15" s="1"/>
  <c r="AC3311" i="15"/>
  <c r="AB3311" i="15" s="1"/>
  <c r="AD3311" i="15"/>
  <c r="AE3311" i="15"/>
  <c r="AF3311" i="15" s="1"/>
  <c r="AC3312" i="15"/>
  <c r="AB3312" i="15" s="1"/>
  <c r="AD3312" i="15"/>
  <c r="AA3312" i="15" s="1"/>
  <c r="AE3312" i="15"/>
  <c r="AF3312" i="15" s="1"/>
  <c r="AC3313" i="15"/>
  <c r="AB3313" i="15" s="1"/>
  <c r="AD3313" i="15"/>
  <c r="AA3313" i="15" s="1"/>
  <c r="AE3313" i="15"/>
  <c r="AF3313" i="15" s="1"/>
  <c r="AC3314" i="15"/>
  <c r="AB3314" i="15" s="1"/>
  <c r="AD3314" i="15"/>
  <c r="AA3314" i="15" s="1"/>
  <c r="AE3314" i="15"/>
  <c r="AF3314" i="15" s="1"/>
  <c r="AC3315" i="15"/>
  <c r="AB3315" i="15" s="1"/>
  <c r="AD3315" i="15"/>
  <c r="AA3315" i="15" s="1"/>
  <c r="AE3315" i="15"/>
  <c r="AF3315" i="15" s="1"/>
  <c r="AC3316" i="15"/>
  <c r="AB3316" i="15" s="1"/>
  <c r="AD3316" i="15"/>
  <c r="AA3316" i="15" s="1"/>
  <c r="AE3316" i="15"/>
  <c r="AF3316" i="15" s="1"/>
  <c r="AC3317" i="15"/>
  <c r="AB3317" i="15" s="1"/>
  <c r="AD3317" i="15"/>
  <c r="AA3317" i="15" s="1"/>
  <c r="AE3317" i="15"/>
  <c r="AF3317" i="15" s="1"/>
  <c r="AC3318" i="15"/>
  <c r="AB3318" i="15" s="1"/>
  <c r="AD3318" i="15"/>
  <c r="AA3318" i="15" s="1"/>
  <c r="AE3318" i="15"/>
  <c r="AF3318" i="15" s="1"/>
  <c r="AC3319" i="15"/>
  <c r="AB3319" i="15" s="1"/>
  <c r="AD3319" i="15"/>
  <c r="AA3319" i="15" s="1"/>
  <c r="AE3319" i="15"/>
  <c r="AF3319" i="15" s="1"/>
  <c r="AC3320" i="15"/>
  <c r="AB3320" i="15" s="1"/>
  <c r="AD3320" i="15"/>
  <c r="AA3320" i="15" s="1"/>
  <c r="AE3320" i="15"/>
  <c r="AF3320" i="15" s="1"/>
  <c r="AC3321" i="15"/>
  <c r="AB3321" i="15" s="1"/>
  <c r="AD3321" i="15"/>
  <c r="AA3321" i="15" s="1"/>
  <c r="AE3321" i="15"/>
  <c r="AF3321" i="15" s="1"/>
  <c r="AC3322" i="15"/>
  <c r="AB3322" i="15" s="1"/>
  <c r="AD3322" i="15"/>
  <c r="AA3322" i="15" s="1"/>
  <c r="AE3322" i="15"/>
  <c r="AF3322" i="15" s="1"/>
  <c r="AC3323" i="15"/>
  <c r="AB3323" i="15" s="1"/>
  <c r="AD3323" i="15"/>
  <c r="AA3323" i="15" s="1"/>
  <c r="AE3323" i="15"/>
  <c r="AF3323" i="15" s="1"/>
  <c r="AC3324" i="15"/>
  <c r="AB3324" i="15" s="1"/>
  <c r="AD3324" i="15"/>
  <c r="AA3324" i="15" s="1"/>
  <c r="AE3324" i="15"/>
  <c r="AF3324" i="15" s="1"/>
  <c r="AC3325" i="15"/>
  <c r="AB3325" i="15" s="1"/>
  <c r="AD3325" i="15"/>
  <c r="AA3325" i="15" s="1"/>
  <c r="AE3325" i="15"/>
  <c r="AF3325" i="15" s="1"/>
  <c r="AC3326" i="15"/>
  <c r="AB3326" i="15" s="1"/>
  <c r="AD3326" i="15"/>
  <c r="AA3326" i="15" s="1"/>
  <c r="AE3326" i="15"/>
  <c r="AF3326" i="15" s="1"/>
  <c r="AC3327" i="15"/>
  <c r="AB3327" i="15" s="1"/>
  <c r="AD3327" i="15"/>
  <c r="AA3327" i="15" s="1"/>
  <c r="AE3327" i="15"/>
  <c r="AF3327" i="15" s="1"/>
  <c r="AC3328" i="15"/>
  <c r="AB3328" i="15" s="1"/>
  <c r="AD3328" i="15"/>
  <c r="AA3328" i="15" s="1"/>
  <c r="AE3328" i="15"/>
  <c r="AF3328" i="15" s="1"/>
  <c r="AC3329" i="15"/>
  <c r="AB3329" i="15" s="1"/>
  <c r="AD3329" i="15"/>
  <c r="AA3329" i="15" s="1"/>
  <c r="AE3329" i="15"/>
  <c r="AF3329" i="15" s="1"/>
  <c r="AC3330" i="15"/>
  <c r="AB3330" i="15" s="1"/>
  <c r="AD3330" i="15"/>
  <c r="AA3330" i="15" s="1"/>
  <c r="AE3330" i="15"/>
  <c r="AF3330" i="15" s="1"/>
  <c r="AC3331" i="15"/>
  <c r="AB3331" i="15" s="1"/>
  <c r="AD3331" i="15"/>
  <c r="AA3331" i="15" s="1"/>
  <c r="AE3331" i="15"/>
  <c r="AF3331" i="15" s="1"/>
  <c r="AC3332" i="15"/>
  <c r="AB3332" i="15" s="1"/>
  <c r="AD3332" i="15"/>
  <c r="AA3332" i="15" s="1"/>
  <c r="AE3332" i="15"/>
  <c r="AF3332" i="15" s="1"/>
  <c r="AC3333" i="15"/>
  <c r="AB3333" i="15" s="1"/>
  <c r="AD3333" i="15"/>
  <c r="AA3333" i="15" s="1"/>
  <c r="AE3333" i="15"/>
  <c r="AF3333" i="15" s="1"/>
  <c r="AC3334" i="15"/>
  <c r="AB3334" i="15" s="1"/>
  <c r="AD3334" i="15"/>
  <c r="AA3334" i="15" s="1"/>
  <c r="AE3334" i="15"/>
  <c r="AF3334" i="15" s="1"/>
  <c r="AC3335" i="15"/>
  <c r="AB3335" i="15" s="1"/>
  <c r="AD3335" i="15"/>
  <c r="AA3335" i="15" s="1"/>
  <c r="AE3335" i="15"/>
  <c r="AF3335" i="15" s="1"/>
  <c r="AC3336" i="15"/>
  <c r="AB3336" i="15" s="1"/>
  <c r="AD3336" i="15"/>
  <c r="AA3336" i="15" s="1"/>
  <c r="AE3336" i="15"/>
  <c r="AF3336" i="15" s="1"/>
  <c r="AC3337" i="15"/>
  <c r="AB3337" i="15" s="1"/>
  <c r="AD3337" i="15"/>
  <c r="AA3337" i="15" s="1"/>
  <c r="AE3337" i="15"/>
  <c r="AF3337" i="15" s="1"/>
  <c r="AC3338" i="15"/>
  <c r="AB3338" i="15" s="1"/>
  <c r="AD3338" i="15"/>
  <c r="AA3338" i="15" s="1"/>
  <c r="AE3338" i="15"/>
  <c r="AF3338" i="15" s="1"/>
  <c r="AC3339" i="15"/>
  <c r="AB3339" i="15" s="1"/>
  <c r="AD3339" i="15"/>
  <c r="AA3339" i="15" s="1"/>
  <c r="AE3339" i="15"/>
  <c r="AF3339" i="15" s="1"/>
  <c r="AC3340" i="15"/>
  <c r="AB3340" i="15" s="1"/>
  <c r="AD3340" i="15"/>
  <c r="AA3340" i="15" s="1"/>
  <c r="AE3340" i="15"/>
  <c r="AF3340" i="15" s="1"/>
  <c r="AC3341" i="15"/>
  <c r="AB3341" i="15" s="1"/>
  <c r="AD3341" i="15"/>
  <c r="AA3341" i="15" s="1"/>
  <c r="AE3341" i="15"/>
  <c r="AF3341" i="15" s="1"/>
  <c r="AC3342" i="15"/>
  <c r="AB3342" i="15" s="1"/>
  <c r="AD3342" i="15"/>
  <c r="AA3342" i="15" s="1"/>
  <c r="AE3342" i="15"/>
  <c r="AF3342" i="15" s="1"/>
  <c r="AC3343" i="15"/>
  <c r="AB3343" i="15" s="1"/>
  <c r="AD3343" i="15"/>
  <c r="AA3343" i="15" s="1"/>
  <c r="AE3343" i="15"/>
  <c r="AF3343" i="15" s="1"/>
  <c r="AC3344" i="15"/>
  <c r="AB3344" i="15" s="1"/>
  <c r="AD3344" i="15"/>
  <c r="AA3344" i="15" s="1"/>
  <c r="AE3344" i="15"/>
  <c r="AF3344" i="15" s="1"/>
  <c r="AC3345" i="15"/>
  <c r="AB3345" i="15" s="1"/>
  <c r="AD3345" i="15"/>
  <c r="AA3345" i="15" s="1"/>
  <c r="AE3345" i="15"/>
  <c r="AF3345" i="15" s="1"/>
  <c r="AC3346" i="15"/>
  <c r="AB3346" i="15" s="1"/>
  <c r="AD3346" i="15"/>
  <c r="AA3346" i="15" s="1"/>
  <c r="AE3346" i="15"/>
  <c r="AF3346" i="15" s="1"/>
  <c r="AC3347" i="15"/>
  <c r="AB3347" i="15" s="1"/>
  <c r="AD3347" i="15"/>
  <c r="AA3347" i="15" s="1"/>
  <c r="AE3347" i="15"/>
  <c r="AF3347" i="15" s="1"/>
  <c r="AC3348" i="15"/>
  <c r="AB3348" i="15" s="1"/>
  <c r="AD3348" i="15"/>
  <c r="AA3348" i="15" s="1"/>
  <c r="AE3348" i="15"/>
  <c r="AF3348" i="15" s="1"/>
  <c r="AC3349" i="15"/>
  <c r="AB3349" i="15" s="1"/>
  <c r="AD3349" i="15"/>
  <c r="AA3349" i="15" s="1"/>
  <c r="AE3349" i="15"/>
  <c r="AF3349" i="15" s="1"/>
  <c r="AC3350" i="15"/>
  <c r="AB3350" i="15" s="1"/>
  <c r="AD3350" i="15"/>
  <c r="AA3350" i="15" s="1"/>
  <c r="AE3350" i="15"/>
  <c r="AF3350" i="15" s="1"/>
  <c r="AC3351" i="15"/>
  <c r="AB3351" i="15" s="1"/>
  <c r="AD3351" i="15"/>
  <c r="AA3351" i="15" s="1"/>
  <c r="AE3351" i="15"/>
  <c r="AF3351" i="15" s="1"/>
  <c r="AC3352" i="15"/>
  <c r="AB3352" i="15" s="1"/>
  <c r="AD3352" i="15"/>
  <c r="AA3352" i="15" s="1"/>
  <c r="AE3352" i="15"/>
  <c r="AF3352" i="15" s="1"/>
  <c r="AC3353" i="15"/>
  <c r="AB3353" i="15" s="1"/>
  <c r="AD3353" i="15"/>
  <c r="AE3353" i="15"/>
  <c r="AF3353" i="15" s="1"/>
  <c r="AC3354" i="15"/>
  <c r="AB3354" i="15" s="1"/>
  <c r="AD3354" i="15"/>
  <c r="AA3354" i="15" s="1"/>
  <c r="AE3354" i="15"/>
  <c r="AF3354" i="15" s="1"/>
  <c r="AC3355" i="15"/>
  <c r="AB3355" i="15" s="1"/>
  <c r="AD3355" i="15"/>
  <c r="AA3355" i="15" s="1"/>
  <c r="AE3355" i="15"/>
  <c r="AF3355" i="15" s="1"/>
  <c r="AC3356" i="15"/>
  <c r="AB3356" i="15" s="1"/>
  <c r="AD3356" i="15"/>
  <c r="AA3356" i="15" s="1"/>
  <c r="AE3356" i="15"/>
  <c r="AF3356" i="15" s="1"/>
  <c r="AC3357" i="15"/>
  <c r="AB3357" i="15" s="1"/>
  <c r="AD3357" i="15"/>
  <c r="AA3357" i="15" s="1"/>
  <c r="AE3357" i="15"/>
  <c r="AF3357" i="15" s="1"/>
  <c r="AC3358" i="15"/>
  <c r="AB3358" i="15" s="1"/>
  <c r="AD3358" i="15"/>
  <c r="AA3358" i="15" s="1"/>
  <c r="AE3358" i="15"/>
  <c r="AF3358" i="15" s="1"/>
  <c r="AC3359" i="15"/>
  <c r="AB3359" i="15" s="1"/>
  <c r="AD3359" i="15"/>
  <c r="AA3359" i="15" s="1"/>
  <c r="AE3359" i="15"/>
  <c r="AF3359" i="15" s="1"/>
  <c r="AC3360" i="15"/>
  <c r="AB3360" i="15" s="1"/>
  <c r="AD3360" i="15"/>
  <c r="AA3360" i="15" s="1"/>
  <c r="AE3360" i="15"/>
  <c r="AF3360" i="15" s="1"/>
  <c r="AC3361" i="15"/>
  <c r="AB3361" i="15" s="1"/>
  <c r="AD3361" i="15"/>
  <c r="AA3361" i="15" s="1"/>
  <c r="AE3361" i="15"/>
  <c r="AF3361" i="15" s="1"/>
  <c r="AC3362" i="15"/>
  <c r="AB3362" i="15" s="1"/>
  <c r="AD3362" i="15"/>
  <c r="AA3362" i="15" s="1"/>
  <c r="AE3362" i="15"/>
  <c r="AF3362" i="15" s="1"/>
  <c r="AC3363" i="15"/>
  <c r="AB3363" i="15" s="1"/>
  <c r="AD3363" i="15"/>
  <c r="AA3363" i="15" s="1"/>
  <c r="AE3363" i="15"/>
  <c r="AF3363" i="15" s="1"/>
  <c r="AC3364" i="15"/>
  <c r="AB3364" i="15" s="1"/>
  <c r="AD3364" i="15"/>
  <c r="AA3364" i="15" s="1"/>
  <c r="AE3364" i="15"/>
  <c r="AF3364" i="15" s="1"/>
  <c r="AC3365" i="15"/>
  <c r="AB3365" i="15" s="1"/>
  <c r="AD3365" i="15"/>
  <c r="AA3365" i="15" s="1"/>
  <c r="AE3365" i="15"/>
  <c r="AF3365" i="15" s="1"/>
  <c r="AC3366" i="15"/>
  <c r="AB3366" i="15" s="1"/>
  <c r="AD3366" i="15"/>
  <c r="AA3366" i="15" s="1"/>
  <c r="AE3366" i="15"/>
  <c r="AF3366" i="15" s="1"/>
  <c r="AC3367" i="15"/>
  <c r="AB3367" i="15" s="1"/>
  <c r="AD3367" i="15"/>
  <c r="AA3367" i="15" s="1"/>
  <c r="AE3367" i="15"/>
  <c r="AF3367" i="15" s="1"/>
  <c r="AC3368" i="15"/>
  <c r="AB3368" i="15" s="1"/>
  <c r="AD3368" i="15"/>
  <c r="AA3368" i="15" s="1"/>
  <c r="AE3368" i="15"/>
  <c r="AF3368" i="15" s="1"/>
  <c r="AC3369" i="15"/>
  <c r="AB3369" i="15" s="1"/>
  <c r="AD3369" i="15"/>
  <c r="AA3369" i="15" s="1"/>
  <c r="AE3369" i="15"/>
  <c r="AF3369" i="15" s="1"/>
  <c r="AC3370" i="15"/>
  <c r="AB3370" i="15" s="1"/>
  <c r="AD3370" i="15"/>
  <c r="AA3370" i="15" s="1"/>
  <c r="AE3370" i="15"/>
  <c r="AF3370" i="15" s="1"/>
  <c r="AC3371" i="15"/>
  <c r="AB3371" i="15" s="1"/>
  <c r="AD3371" i="15"/>
  <c r="AA3371" i="15" s="1"/>
  <c r="AE3371" i="15"/>
  <c r="AF3371" i="15" s="1"/>
  <c r="AC3372" i="15"/>
  <c r="AB3372" i="15" s="1"/>
  <c r="AD3372" i="15"/>
  <c r="AA3372" i="15" s="1"/>
  <c r="AE3372" i="15"/>
  <c r="AF3372" i="15" s="1"/>
  <c r="AC3373" i="15"/>
  <c r="AB3373" i="15" s="1"/>
  <c r="AD3373" i="15"/>
  <c r="AA3373" i="15" s="1"/>
  <c r="AE3373" i="15"/>
  <c r="AF3373" i="15" s="1"/>
  <c r="AC3374" i="15"/>
  <c r="AB3374" i="15" s="1"/>
  <c r="AD3374" i="15"/>
  <c r="AA3374" i="15" s="1"/>
  <c r="AE3374" i="15"/>
  <c r="AF3374" i="15" s="1"/>
  <c r="AC3375" i="15"/>
  <c r="AB3375" i="15" s="1"/>
  <c r="AD3375" i="15"/>
  <c r="AA3375" i="15" s="1"/>
  <c r="AE3375" i="15"/>
  <c r="AF3375" i="15" s="1"/>
  <c r="AC3376" i="15"/>
  <c r="AB3376" i="15" s="1"/>
  <c r="AD3376" i="15"/>
  <c r="AA3376" i="15" s="1"/>
  <c r="AE3376" i="15"/>
  <c r="AF3376" i="15" s="1"/>
  <c r="AC3377" i="15"/>
  <c r="AB3377" i="15" s="1"/>
  <c r="AD3377" i="15"/>
  <c r="AA3377" i="15" s="1"/>
  <c r="AE3377" i="15"/>
  <c r="AF3377" i="15" s="1"/>
  <c r="AC3378" i="15"/>
  <c r="AB3378" i="15" s="1"/>
  <c r="AD3378" i="15"/>
  <c r="AA3378" i="15" s="1"/>
  <c r="AE3378" i="15"/>
  <c r="AF3378" i="15" s="1"/>
  <c r="AC3379" i="15"/>
  <c r="AB3379" i="15" s="1"/>
  <c r="AD3379" i="15"/>
  <c r="AA3379" i="15" s="1"/>
  <c r="AE3379" i="15"/>
  <c r="AF3379" i="15" s="1"/>
  <c r="AC3380" i="15"/>
  <c r="AB3380" i="15" s="1"/>
  <c r="AD3380" i="15"/>
  <c r="AA3380" i="15" s="1"/>
  <c r="AE3380" i="15"/>
  <c r="AF3380" i="15" s="1"/>
  <c r="AC3381" i="15"/>
  <c r="AB3381" i="15" s="1"/>
  <c r="AD3381" i="15"/>
  <c r="AA3381" i="15" s="1"/>
  <c r="AE3381" i="15"/>
  <c r="AF3381" i="15" s="1"/>
  <c r="AC3382" i="15"/>
  <c r="AB3382" i="15" s="1"/>
  <c r="AD3382" i="15"/>
  <c r="AA3382" i="15" s="1"/>
  <c r="AE3382" i="15"/>
  <c r="AF3382" i="15" s="1"/>
  <c r="AC3383" i="15"/>
  <c r="AB3383" i="15" s="1"/>
  <c r="AD3383" i="15"/>
  <c r="AA3383" i="15" s="1"/>
  <c r="AE3383" i="15"/>
  <c r="AF3383" i="15" s="1"/>
  <c r="AC3384" i="15"/>
  <c r="AB3384" i="15" s="1"/>
  <c r="AD3384" i="15"/>
  <c r="AA3384" i="15" s="1"/>
  <c r="AE3384" i="15"/>
  <c r="AF3384" i="15" s="1"/>
  <c r="AC3385" i="15"/>
  <c r="AB3385" i="15" s="1"/>
  <c r="AD3385" i="15"/>
  <c r="AA3385" i="15" s="1"/>
  <c r="AE3385" i="15"/>
  <c r="AF3385" i="15" s="1"/>
  <c r="AC3386" i="15"/>
  <c r="AB3386" i="15" s="1"/>
  <c r="AD3386" i="15"/>
  <c r="AA3386" i="15" s="1"/>
  <c r="AE3386" i="15"/>
  <c r="AF3386" i="15" s="1"/>
  <c r="AC3387" i="15"/>
  <c r="AB3387" i="15" s="1"/>
  <c r="AD3387" i="15"/>
  <c r="AA3387" i="15" s="1"/>
  <c r="AE3387" i="15"/>
  <c r="AF3387" i="15" s="1"/>
  <c r="AC3388" i="15"/>
  <c r="AB3388" i="15" s="1"/>
  <c r="AD3388" i="15"/>
  <c r="AA3388" i="15" s="1"/>
  <c r="AE3388" i="15"/>
  <c r="AF3388" i="15" s="1"/>
  <c r="AC3389" i="15"/>
  <c r="AB3389" i="15" s="1"/>
  <c r="AD3389" i="15"/>
  <c r="AA3389" i="15" s="1"/>
  <c r="AE3389" i="15"/>
  <c r="AF3389" i="15" s="1"/>
  <c r="AC3390" i="15"/>
  <c r="AB3390" i="15" s="1"/>
  <c r="AD3390" i="15"/>
  <c r="AA3390" i="15" s="1"/>
  <c r="AE3390" i="15"/>
  <c r="AF3390" i="15" s="1"/>
  <c r="AC3391" i="15"/>
  <c r="AB3391" i="15" s="1"/>
  <c r="AD3391" i="15"/>
  <c r="AA3391" i="15" s="1"/>
  <c r="AE3391" i="15"/>
  <c r="AF3391" i="15" s="1"/>
  <c r="AC3392" i="15"/>
  <c r="AB3392" i="15" s="1"/>
  <c r="AD3392" i="15"/>
  <c r="AA3392" i="15" s="1"/>
  <c r="AE3392" i="15"/>
  <c r="AF3392" i="15" s="1"/>
  <c r="AC3393" i="15"/>
  <c r="AB3393" i="15" s="1"/>
  <c r="AD3393" i="15"/>
  <c r="AA3393" i="15" s="1"/>
  <c r="AE3393" i="15"/>
  <c r="AF3393" i="15" s="1"/>
  <c r="AC3394" i="15"/>
  <c r="AB3394" i="15" s="1"/>
  <c r="AD3394" i="15"/>
  <c r="AA3394" i="15" s="1"/>
  <c r="AE3394" i="15"/>
  <c r="AF3394" i="15" s="1"/>
  <c r="AC3395" i="15"/>
  <c r="AB3395" i="15" s="1"/>
  <c r="AD3395" i="15"/>
  <c r="AA3395" i="15" s="1"/>
  <c r="AE3395" i="15"/>
  <c r="AF3395" i="15" s="1"/>
  <c r="AC3396" i="15"/>
  <c r="AB3396" i="15" s="1"/>
  <c r="AD3396" i="15"/>
  <c r="AA3396" i="15" s="1"/>
  <c r="AE3396" i="15"/>
  <c r="AF3396" i="15" s="1"/>
  <c r="AC3397" i="15"/>
  <c r="AB3397" i="15" s="1"/>
  <c r="AD3397" i="15"/>
  <c r="AA3397" i="15" s="1"/>
  <c r="AE3397" i="15"/>
  <c r="AF3397" i="15" s="1"/>
  <c r="AC3398" i="15"/>
  <c r="AB3398" i="15" s="1"/>
  <c r="AD3398" i="15"/>
  <c r="AA3398" i="15" s="1"/>
  <c r="AE3398" i="15"/>
  <c r="AF3398" i="15" s="1"/>
  <c r="AC3399" i="15"/>
  <c r="AB3399" i="15" s="1"/>
  <c r="AD3399" i="15"/>
  <c r="AA3399" i="15" s="1"/>
  <c r="AE3399" i="15"/>
  <c r="AF3399" i="15" s="1"/>
  <c r="AC3400" i="15"/>
  <c r="AB3400" i="15" s="1"/>
  <c r="AD3400" i="15"/>
  <c r="AA3400" i="15" s="1"/>
  <c r="AE3400" i="15"/>
  <c r="AF3400" i="15" s="1"/>
  <c r="AC3401" i="15"/>
  <c r="AB3401" i="15" s="1"/>
  <c r="AD3401" i="15"/>
  <c r="AA3401" i="15" s="1"/>
  <c r="AE3401" i="15"/>
  <c r="AF3401" i="15" s="1"/>
  <c r="AC3402" i="15"/>
  <c r="AB3402" i="15" s="1"/>
  <c r="AD3402" i="15"/>
  <c r="AA3402" i="15" s="1"/>
  <c r="AE3402" i="15"/>
  <c r="AF3402" i="15" s="1"/>
  <c r="AC3403" i="15"/>
  <c r="AB3403" i="15" s="1"/>
  <c r="AD3403" i="15"/>
  <c r="AA3403" i="15" s="1"/>
  <c r="AE3403" i="15"/>
  <c r="AF3403" i="15" s="1"/>
  <c r="AC3404" i="15"/>
  <c r="AB3404" i="15" s="1"/>
  <c r="AD3404" i="15"/>
  <c r="AA3404" i="15" s="1"/>
  <c r="AE3404" i="15"/>
  <c r="AF3404" i="15" s="1"/>
  <c r="AC3405" i="15"/>
  <c r="AB3405" i="15" s="1"/>
  <c r="AD3405" i="15"/>
  <c r="AA3405" i="15" s="1"/>
  <c r="AE3405" i="15"/>
  <c r="AF3405" i="15" s="1"/>
  <c r="AC3406" i="15"/>
  <c r="AB3406" i="15" s="1"/>
  <c r="AD3406" i="15"/>
  <c r="AA3406" i="15" s="1"/>
  <c r="AE3406" i="15"/>
  <c r="AF3406" i="15" s="1"/>
  <c r="AC3407" i="15"/>
  <c r="AB3407" i="15" s="1"/>
  <c r="AD3407" i="15"/>
  <c r="AA3407" i="15" s="1"/>
  <c r="AE3407" i="15"/>
  <c r="AF3407" i="15" s="1"/>
  <c r="AC3408" i="15"/>
  <c r="AB3408" i="15" s="1"/>
  <c r="AD3408" i="15"/>
  <c r="AA3408" i="15" s="1"/>
  <c r="AE3408" i="15"/>
  <c r="AF3408" i="15" s="1"/>
  <c r="AC3409" i="15"/>
  <c r="AB3409" i="15" s="1"/>
  <c r="AD3409" i="15"/>
  <c r="AA3409" i="15" s="1"/>
  <c r="AE3409" i="15"/>
  <c r="AF3409" i="15" s="1"/>
  <c r="AC3410" i="15"/>
  <c r="AB3410" i="15" s="1"/>
  <c r="AD3410" i="15"/>
  <c r="AA3410" i="15" s="1"/>
  <c r="AE3410" i="15"/>
  <c r="AF3410" i="15" s="1"/>
  <c r="AC3411" i="15"/>
  <c r="AB3411" i="15" s="1"/>
  <c r="AD3411" i="15"/>
  <c r="AA3411" i="15" s="1"/>
  <c r="AE3411" i="15"/>
  <c r="AF3411" i="15" s="1"/>
  <c r="AC3412" i="15"/>
  <c r="AB3412" i="15" s="1"/>
  <c r="AD3412" i="15"/>
  <c r="AA3412" i="15" s="1"/>
  <c r="AE3412" i="15"/>
  <c r="AF3412" i="15" s="1"/>
  <c r="AC3413" i="15"/>
  <c r="AB3413" i="15" s="1"/>
  <c r="AD3413" i="15"/>
  <c r="AE3413" i="15"/>
  <c r="AF3413" i="15" s="1"/>
  <c r="AC3414" i="15"/>
  <c r="AB3414" i="15" s="1"/>
  <c r="AD3414" i="15"/>
  <c r="AA3414" i="15" s="1"/>
  <c r="AE3414" i="15"/>
  <c r="AF3414" i="15" s="1"/>
  <c r="AC3415" i="15"/>
  <c r="AB3415" i="15" s="1"/>
  <c r="AD3415" i="15"/>
  <c r="AA3415" i="15" s="1"/>
  <c r="AE3415" i="15"/>
  <c r="AF3415" i="15" s="1"/>
  <c r="AC3416" i="15"/>
  <c r="AB3416" i="15" s="1"/>
  <c r="AD3416" i="15"/>
  <c r="AA3416" i="15" s="1"/>
  <c r="AE3416" i="15"/>
  <c r="AF3416" i="15" s="1"/>
  <c r="AC3417" i="15"/>
  <c r="AB3417" i="15" s="1"/>
  <c r="AD3417" i="15"/>
  <c r="AA3417" i="15" s="1"/>
  <c r="AE3417" i="15"/>
  <c r="AF3417" i="15" s="1"/>
  <c r="AC3418" i="15"/>
  <c r="AB3418" i="15" s="1"/>
  <c r="AD3418" i="15"/>
  <c r="AA3418" i="15" s="1"/>
  <c r="AE3418" i="15"/>
  <c r="AF3418" i="15" s="1"/>
  <c r="AC3419" i="15"/>
  <c r="AB3419" i="15" s="1"/>
  <c r="AD3419" i="15"/>
  <c r="AA3419" i="15" s="1"/>
  <c r="AE3419" i="15"/>
  <c r="AF3419" i="15" s="1"/>
  <c r="AC3420" i="15"/>
  <c r="AB3420" i="15" s="1"/>
  <c r="AD3420" i="15"/>
  <c r="AA3420" i="15" s="1"/>
  <c r="AE3420" i="15"/>
  <c r="AF3420" i="15" s="1"/>
  <c r="AC3421" i="15"/>
  <c r="AB3421" i="15" s="1"/>
  <c r="AD3421" i="15"/>
  <c r="AA3421" i="15" s="1"/>
  <c r="AE3421" i="15"/>
  <c r="AF3421" i="15" s="1"/>
  <c r="AC3422" i="15"/>
  <c r="AB3422" i="15" s="1"/>
  <c r="AD3422" i="15"/>
  <c r="AA3422" i="15" s="1"/>
  <c r="AE3422" i="15"/>
  <c r="AF3422" i="15" s="1"/>
  <c r="AC3423" i="15"/>
  <c r="AB3423" i="15" s="1"/>
  <c r="AD3423" i="15"/>
  <c r="AA3423" i="15" s="1"/>
  <c r="AE3423" i="15"/>
  <c r="AF3423" i="15" s="1"/>
  <c r="AC3424" i="15"/>
  <c r="AB3424" i="15" s="1"/>
  <c r="AD3424" i="15"/>
  <c r="AA3424" i="15" s="1"/>
  <c r="AE3424" i="15"/>
  <c r="AF3424" i="15" s="1"/>
  <c r="AC3425" i="15"/>
  <c r="AB3425" i="15" s="1"/>
  <c r="AD3425" i="15"/>
  <c r="AA3425" i="15" s="1"/>
  <c r="AE3425" i="15"/>
  <c r="AF3425" i="15" s="1"/>
  <c r="AC3426" i="15"/>
  <c r="AB3426" i="15" s="1"/>
  <c r="AD3426" i="15"/>
  <c r="AA3426" i="15" s="1"/>
  <c r="AE3426" i="15"/>
  <c r="AF3426" i="15" s="1"/>
  <c r="AC3427" i="15"/>
  <c r="AB3427" i="15" s="1"/>
  <c r="AD3427" i="15"/>
  <c r="AA3427" i="15" s="1"/>
  <c r="AE3427" i="15"/>
  <c r="AF3427" i="15" s="1"/>
  <c r="AC3428" i="15"/>
  <c r="AB3428" i="15" s="1"/>
  <c r="AD3428" i="15"/>
  <c r="AA3428" i="15" s="1"/>
  <c r="AE3428" i="15"/>
  <c r="AF3428" i="15" s="1"/>
  <c r="AC3429" i="15"/>
  <c r="AB3429" i="15" s="1"/>
  <c r="AD3429" i="15"/>
  <c r="AA3429" i="15" s="1"/>
  <c r="AE3429" i="15"/>
  <c r="AF3429" i="15" s="1"/>
  <c r="AC3430" i="15"/>
  <c r="AB3430" i="15" s="1"/>
  <c r="AD3430" i="15"/>
  <c r="AA3430" i="15" s="1"/>
  <c r="AE3430" i="15"/>
  <c r="AF3430" i="15" s="1"/>
  <c r="AC3431" i="15"/>
  <c r="AB3431" i="15" s="1"/>
  <c r="AD3431" i="15"/>
  <c r="AA3431" i="15" s="1"/>
  <c r="AE3431" i="15"/>
  <c r="AF3431" i="15" s="1"/>
  <c r="AC3432" i="15"/>
  <c r="AB3432" i="15" s="1"/>
  <c r="AD3432" i="15"/>
  <c r="AA3432" i="15" s="1"/>
  <c r="AE3432" i="15"/>
  <c r="AF3432" i="15" s="1"/>
  <c r="AC3433" i="15"/>
  <c r="AB3433" i="15" s="1"/>
  <c r="AD3433" i="15"/>
  <c r="AA3433" i="15" s="1"/>
  <c r="AE3433" i="15"/>
  <c r="AF3433" i="15" s="1"/>
  <c r="AC3434" i="15"/>
  <c r="AB3434" i="15" s="1"/>
  <c r="AD3434" i="15"/>
  <c r="AA3434" i="15" s="1"/>
  <c r="AE3434" i="15"/>
  <c r="AF3434" i="15" s="1"/>
  <c r="AC3435" i="15"/>
  <c r="AB3435" i="15" s="1"/>
  <c r="AD3435" i="15"/>
  <c r="AA3435" i="15" s="1"/>
  <c r="AE3435" i="15"/>
  <c r="AF3435" i="15" s="1"/>
  <c r="AC3436" i="15"/>
  <c r="AB3436" i="15" s="1"/>
  <c r="AD3436" i="15"/>
  <c r="AA3436" i="15" s="1"/>
  <c r="AE3436" i="15"/>
  <c r="AF3436" i="15" s="1"/>
  <c r="AC3437" i="15"/>
  <c r="AB3437" i="15" s="1"/>
  <c r="AD3437" i="15"/>
  <c r="AA3437" i="15" s="1"/>
  <c r="AE3437" i="15"/>
  <c r="AF3437" i="15" s="1"/>
  <c r="AC3438" i="15"/>
  <c r="AB3438" i="15" s="1"/>
  <c r="AD3438" i="15"/>
  <c r="AA3438" i="15" s="1"/>
  <c r="AE3438" i="15"/>
  <c r="AF3438" i="15" s="1"/>
  <c r="AC3439" i="15"/>
  <c r="AB3439" i="15" s="1"/>
  <c r="AD3439" i="15"/>
  <c r="AA3439" i="15" s="1"/>
  <c r="AE3439" i="15"/>
  <c r="AF3439" i="15" s="1"/>
  <c r="AC3440" i="15"/>
  <c r="AB3440" i="15" s="1"/>
  <c r="AD3440" i="15"/>
  <c r="AA3440" i="15" s="1"/>
  <c r="AE3440" i="15"/>
  <c r="AF3440" i="15" s="1"/>
  <c r="AC3441" i="15"/>
  <c r="AB3441" i="15" s="1"/>
  <c r="AD3441" i="15"/>
  <c r="AA3441" i="15" s="1"/>
  <c r="AE3441" i="15"/>
  <c r="AF3441" i="15" s="1"/>
  <c r="AC3442" i="15"/>
  <c r="AB3442" i="15" s="1"/>
  <c r="AD3442" i="15"/>
  <c r="AA3442" i="15" s="1"/>
  <c r="AE3442" i="15"/>
  <c r="AF3442" i="15" s="1"/>
  <c r="AC3443" i="15"/>
  <c r="AB3443" i="15" s="1"/>
  <c r="AD3443" i="15"/>
  <c r="AA3443" i="15" s="1"/>
  <c r="AE3443" i="15"/>
  <c r="AF3443" i="15" s="1"/>
  <c r="AC3444" i="15"/>
  <c r="AB3444" i="15" s="1"/>
  <c r="AD3444" i="15"/>
  <c r="AA3444" i="15" s="1"/>
  <c r="AE3444" i="15"/>
  <c r="AF3444" i="15" s="1"/>
  <c r="AC3445" i="15"/>
  <c r="AB3445" i="15" s="1"/>
  <c r="AD3445" i="15"/>
  <c r="AE3445" i="15"/>
  <c r="AF3445" i="15" s="1"/>
  <c r="AC3446" i="15"/>
  <c r="AB3446" i="15" s="1"/>
  <c r="AD3446" i="15"/>
  <c r="AA3446" i="15" s="1"/>
  <c r="AE3446" i="15"/>
  <c r="AF3446" i="15" s="1"/>
  <c r="AC3447" i="15"/>
  <c r="AB3447" i="15" s="1"/>
  <c r="AD3447" i="15"/>
  <c r="AA3447" i="15" s="1"/>
  <c r="AE3447" i="15"/>
  <c r="AF3447" i="15" s="1"/>
  <c r="AC3448" i="15"/>
  <c r="AB3448" i="15" s="1"/>
  <c r="AD3448" i="15"/>
  <c r="AA3448" i="15" s="1"/>
  <c r="AE3448" i="15"/>
  <c r="AF3448" i="15" s="1"/>
  <c r="AC3449" i="15"/>
  <c r="AB3449" i="15" s="1"/>
  <c r="AD3449" i="15"/>
  <c r="AA3449" i="15" s="1"/>
  <c r="AE3449" i="15"/>
  <c r="AF3449" i="15" s="1"/>
  <c r="AC3450" i="15"/>
  <c r="AB3450" i="15" s="1"/>
  <c r="AD3450" i="15"/>
  <c r="AA3450" i="15" s="1"/>
  <c r="AE3450" i="15"/>
  <c r="AF3450" i="15" s="1"/>
  <c r="AC3451" i="15"/>
  <c r="AB3451" i="15" s="1"/>
  <c r="AD3451" i="15"/>
  <c r="AA3451" i="15" s="1"/>
  <c r="AE3451" i="15"/>
  <c r="AF3451" i="15" s="1"/>
  <c r="AC3452" i="15"/>
  <c r="AB3452" i="15" s="1"/>
  <c r="AD3452" i="15"/>
  <c r="AA3452" i="15" s="1"/>
  <c r="AE3452" i="15"/>
  <c r="AF3452" i="15" s="1"/>
  <c r="AC3453" i="15"/>
  <c r="AB3453" i="15" s="1"/>
  <c r="AD3453" i="15"/>
  <c r="AA3453" i="15" s="1"/>
  <c r="AE3453" i="15"/>
  <c r="AF3453" i="15" s="1"/>
  <c r="AC3454" i="15"/>
  <c r="AB3454" i="15" s="1"/>
  <c r="AD3454" i="15"/>
  <c r="AA3454" i="15" s="1"/>
  <c r="AE3454" i="15"/>
  <c r="AF3454" i="15" s="1"/>
  <c r="AC3455" i="15"/>
  <c r="AB3455" i="15" s="1"/>
  <c r="AD3455" i="15"/>
  <c r="AA3455" i="15" s="1"/>
  <c r="AE3455" i="15"/>
  <c r="AF3455" i="15" s="1"/>
  <c r="AC3456" i="15"/>
  <c r="AB3456" i="15" s="1"/>
  <c r="AD3456" i="15"/>
  <c r="AA3456" i="15" s="1"/>
  <c r="AE3456" i="15"/>
  <c r="AF3456" i="15" s="1"/>
  <c r="AC3457" i="15"/>
  <c r="AB3457" i="15" s="1"/>
  <c r="AD3457" i="15"/>
  <c r="AA3457" i="15" s="1"/>
  <c r="AE3457" i="15"/>
  <c r="AF3457" i="15" s="1"/>
  <c r="AC3458" i="15"/>
  <c r="AB3458" i="15" s="1"/>
  <c r="AD3458" i="15"/>
  <c r="AA3458" i="15" s="1"/>
  <c r="AE3458" i="15"/>
  <c r="AF3458" i="15" s="1"/>
  <c r="AC3459" i="15"/>
  <c r="AB3459" i="15" s="1"/>
  <c r="AD3459" i="15"/>
  <c r="AA3459" i="15" s="1"/>
  <c r="AE3459" i="15"/>
  <c r="AF3459" i="15" s="1"/>
  <c r="AC3460" i="15"/>
  <c r="AB3460" i="15" s="1"/>
  <c r="AD3460" i="15"/>
  <c r="AA3460" i="15" s="1"/>
  <c r="AE3460" i="15"/>
  <c r="AF3460" i="15" s="1"/>
  <c r="AC3461" i="15"/>
  <c r="AB3461" i="15" s="1"/>
  <c r="AD3461" i="15"/>
  <c r="AA3461" i="15" s="1"/>
  <c r="AE3461" i="15"/>
  <c r="AF3461" i="15" s="1"/>
  <c r="AC3462" i="15"/>
  <c r="AB3462" i="15" s="1"/>
  <c r="AD3462" i="15"/>
  <c r="AA3462" i="15" s="1"/>
  <c r="AE3462" i="15"/>
  <c r="AF3462" i="15" s="1"/>
  <c r="AC3463" i="15"/>
  <c r="AB3463" i="15" s="1"/>
  <c r="AD3463" i="15"/>
  <c r="AA3463" i="15" s="1"/>
  <c r="AE3463" i="15"/>
  <c r="AF3463" i="15" s="1"/>
  <c r="AC3464" i="15"/>
  <c r="AB3464" i="15" s="1"/>
  <c r="AD3464" i="15"/>
  <c r="AA3464" i="15" s="1"/>
  <c r="AE3464" i="15"/>
  <c r="AF3464" i="15" s="1"/>
  <c r="AC3465" i="15"/>
  <c r="AB3465" i="15" s="1"/>
  <c r="AD3465" i="15"/>
  <c r="AA3465" i="15" s="1"/>
  <c r="AE3465" i="15"/>
  <c r="AF3465" i="15" s="1"/>
  <c r="AC3466" i="15"/>
  <c r="AB3466" i="15" s="1"/>
  <c r="AD3466" i="15"/>
  <c r="AA3466" i="15" s="1"/>
  <c r="AE3466" i="15"/>
  <c r="AF3466" i="15" s="1"/>
  <c r="AC3467" i="15"/>
  <c r="AB3467" i="15" s="1"/>
  <c r="AD3467" i="15"/>
  <c r="AA3467" i="15" s="1"/>
  <c r="AE3467" i="15"/>
  <c r="AF3467" i="15" s="1"/>
  <c r="AC3468" i="15"/>
  <c r="AB3468" i="15" s="1"/>
  <c r="AD3468" i="15"/>
  <c r="AA3468" i="15" s="1"/>
  <c r="AE3468" i="15"/>
  <c r="AF3468" i="15" s="1"/>
  <c r="AC3469" i="15"/>
  <c r="AB3469" i="15" s="1"/>
  <c r="AD3469" i="15"/>
  <c r="AA3469" i="15" s="1"/>
  <c r="AE3469" i="15"/>
  <c r="AF3469" i="15" s="1"/>
  <c r="AC3470" i="15"/>
  <c r="AB3470" i="15" s="1"/>
  <c r="AD3470" i="15"/>
  <c r="AA3470" i="15" s="1"/>
  <c r="AE3470" i="15"/>
  <c r="AF3470" i="15" s="1"/>
  <c r="AC3471" i="15"/>
  <c r="AB3471" i="15" s="1"/>
  <c r="AD3471" i="15"/>
  <c r="AA3471" i="15" s="1"/>
  <c r="AE3471" i="15"/>
  <c r="AF3471" i="15" s="1"/>
  <c r="AC3472" i="15"/>
  <c r="AB3472" i="15" s="1"/>
  <c r="AD3472" i="15"/>
  <c r="AA3472" i="15" s="1"/>
  <c r="AE3472" i="15"/>
  <c r="AF3472" i="15" s="1"/>
  <c r="AC3473" i="15"/>
  <c r="AB3473" i="15" s="1"/>
  <c r="AD3473" i="15"/>
  <c r="AA3473" i="15" s="1"/>
  <c r="AE3473" i="15"/>
  <c r="AF3473" i="15" s="1"/>
  <c r="AC3474" i="15"/>
  <c r="AB3474" i="15" s="1"/>
  <c r="AD3474" i="15"/>
  <c r="AA3474" i="15" s="1"/>
  <c r="AE3474" i="15"/>
  <c r="AF3474" i="15" s="1"/>
  <c r="AC3475" i="15"/>
  <c r="AB3475" i="15" s="1"/>
  <c r="AD3475" i="15"/>
  <c r="AA3475" i="15" s="1"/>
  <c r="AE3475" i="15"/>
  <c r="AF3475" i="15" s="1"/>
  <c r="AC3476" i="15"/>
  <c r="AB3476" i="15" s="1"/>
  <c r="AD3476" i="15"/>
  <c r="AA3476" i="15" s="1"/>
  <c r="AE3476" i="15"/>
  <c r="AF3476" i="15" s="1"/>
  <c r="AC3477" i="15"/>
  <c r="AB3477" i="15" s="1"/>
  <c r="AD3477" i="15"/>
  <c r="AA3477" i="15" s="1"/>
  <c r="AE3477" i="15"/>
  <c r="AF3477" i="15" s="1"/>
  <c r="AC3478" i="15"/>
  <c r="AB3478" i="15" s="1"/>
  <c r="AD3478" i="15"/>
  <c r="AA3478" i="15" s="1"/>
  <c r="AE3478" i="15"/>
  <c r="AF3478" i="15" s="1"/>
  <c r="AC3479" i="15"/>
  <c r="AB3479" i="15" s="1"/>
  <c r="AD3479" i="15"/>
  <c r="AA3479" i="15" s="1"/>
  <c r="AE3479" i="15"/>
  <c r="AF3479" i="15" s="1"/>
  <c r="AC3480" i="15"/>
  <c r="AB3480" i="15" s="1"/>
  <c r="AD3480" i="15"/>
  <c r="AA3480" i="15" s="1"/>
  <c r="AE3480" i="15"/>
  <c r="AF3480" i="15" s="1"/>
  <c r="AC3481" i="15"/>
  <c r="AB3481" i="15" s="1"/>
  <c r="AD3481" i="15"/>
  <c r="AA3481" i="15" s="1"/>
  <c r="AE3481" i="15"/>
  <c r="AF3481" i="15" s="1"/>
  <c r="AC3482" i="15"/>
  <c r="AB3482" i="15" s="1"/>
  <c r="AD3482" i="15"/>
  <c r="AA3482" i="15" s="1"/>
  <c r="AE3482" i="15"/>
  <c r="AF3482" i="15" s="1"/>
  <c r="AC3483" i="15"/>
  <c r="AB3483" i="15" s="1"/>
  <c r="AD3483" i="15"/>
  <c r="AA3483" i="15" s="1"/>
  <c r="AE3483" i="15"/>
  <c r="AF3483" i="15" s="1"/>
  <c r="AC3484" i="15"/>
  <c r="AB3484" i="15" s="1"/>
  <c r="AD3484" i="15"/>
  <c r="AA3484" i="15" s="1"/>
  <c r="AE3484" i="15"/>
  <c r="AF3484" i="15" s="1"/>
  <c r="AC3485" i="15"/>
  <c r="AB3485" i="15" s="1"/>
  <c r="AD3485" i="15"/>
  <c r="AA3485" i="15" s="1"/>
  <c r="AE3485" i="15"/>
  <c r="AF3485" i="15" s="1"/>
  <c r="AC3486" i="15"/>
  <c r="AB3486" i="15" s="1"/>
  <c r="AD3486" i="15"/>
  <c r="AA3486" i="15" s="1"/>
  <c r="AE3486" i="15"/>
  <c r="AF3486" i="15" s="1"/>
  <c r="AC3487" i="15"/>
  <c r="AB3487" i="15" s="1"/>
  <c r="AD3487" i="15"/>
  <c r="AA3487" i="15" s="1"/>
  <c r="AE3487" i="15"/>
  <c r="AF3487" i="15" s="1"/>
  <c r="AC3488" i="15"/>
  <c r="AB3488" i="15" s="1"/>
  <c r="AD3488" i="15"/>
  <c r="AA3488" i="15" s="1"/>
  <c r="AE3488" i="15"/>
  <c r="AF3488" i="15" s="1"/>
  <c r="AC3489" i="15"/>
  <c r="AB3489" i="15" s="1"/>
  <c r="AD3489" i="15"/>
  <c r="AA3489" i="15" s="1"/>
  <c r="AE3489" i="15"/>
  <c r="AF3489" i="15" s="1"/>
  <c r="AC3490" i="15"/>
  <c r="AB3490" i="15" s="1"/>
  <c r="AD3490" i="15"/>
  <c r="AA3490" i="15" s="1"/>
  <c r="AE3490" i="15"/>
  <c r="AF3490" i="15" s="1"/>
  <c r="AC3491" i="15"/>
  <c r="AB3491" i="15" s="1"/>
  <c r="AD3491" i="15"/>
  <c r="AA3491" i="15" s="1"/>
  <c r="AE3491" i="15"/>
  <c r="AF3491" i="15" s="1"/>
  <c r="AC3492" i="15"/>
  <c r="AB3492" i="15" s="1"/>
  <c r="AD3492" i="15"/>
  <c r="AA3492" i="15" s="1"/>
  <c r="AE3492" i="15"/>
  <c r="AF3492" i="15" s="1"/>
  <c r="AC3493" i="15"/>
  <c r="AB3493" i="15" s="1"/>
  <c r="AD3493" i="15"/>
  <c r="AA3493" i="15" s="1"/>
  <c r="AE3493" i="15"/>
  <c r="AF3493" i="15" s="1"/>
  <c r="AC3494" i="15"/>
  <c r="AB3494" i="15" s="1"/>
  <c r="AD3494" i="15"/>
  <c r="AA3494" i="15" s="1"/>
  <c r="AE3494" i="15"/>
  <c r="AF3494" i="15" s="1"/>
  <c r="AC3495" i="15"/>
  <c r="AB3495" i="15" s="1"/>
  <c r="AD3495" i="15"/>
  <c r="AA3495" i="15" s="1"/>
  <c r="AE3495" i="15"/>
  <c r="AF3495" i="15" s="1"/>
  <c r="AC3496" i="15"/>
  <c r="AB3496" i="15" s="1"/>
  <c r="AD3496" i="15"/>
  <c r="AA3496" i="15" s="1"/>
  <c r="AE3496" i="15"/>
  <c r="AF3496" i="15" s="1"/>
  <c r="AC3497" i="15"/>
  <c r="AB3497" i="15" s="1"/>
  <c r="AD3497" i="15"/>
  <c r="AA3497" i="15" s="1"/>
  <c r="AE3497" i="15"/>
  <c r="AF3497" i="15" s="1"/>
  <c r="AC3498" i="15"/>
  <c r="AB3498" i="15" s="1"/>
  <c r="AD3498" i="15"/>
  <c r="AA3498" i="15" s="1"/>
  <c r="AE3498" i="15"/>
  <c r="AF3498" i="15" s="1"/>
  <c r="AC3499" i="15"/>
  <c r="AB3499" i="15" s="1"/>
  <c r="AD3499" i="15"/>
  <c r="AA3499" i="15" s="1"/>
  <c r="AE3499" i="15"/>
  <c r="AF3499" i="15" s="1"/>
  <c r="AC3500" i="15"/>
  <c r="AB3500" i="15" s="1"/>
  <c r="AD3500" i="15"/>
  <c r="AA3500" i="15" s="1"/>
  <c r="AE3500" i="15"/>
  <c r="AF3500" i="15" s="1"/>
  <c r="AC3501" i="15"/>
  <c r="AB3501" i="15" s="1"/>
  <c r="AD3501" i="15"/>
  <c r="AA3501" i="15" s="1"/>
  <c r="AE3501" i="15"/>
  <c r="AF3501" i="15" s="1"/>
  <c r="AC3502" i="15"/>
  <c r="AB3502" i="15" s="1"/>
  <c r="AD3502" i="15"/>
  <c r="AA3502" i="15" s="1"/>
  <c r="AE3502" i="15"/>
  <c r="AF3502" i="15" s="1"/>
  <c r="AC3503" i="15"/>
  <c r="AB3503" i="15" s="1"/>
  <c r="AD3503" i="15"/>
  <c r="AA3503" i="15" s="1"/>
  <c r="AE3503" i="15"/>
  <c r="AF3503" i="15" s="1"/>
  <c r="AC3504" i="15"/>
  <c r="AB3504" i="15" s="1"/>
  <c r="AD3504" i="15"/>
  <c r="AA3504" i="15" s="1"/>
  <c r="AE3504" i="15"/>
  <c r="AF3504" i="15" s="1"/>
  <c r="AC3505" i="15"/>
  <c r="AB3505" i="15" s="1"/>
  <c r="AD3505" i="15"/>
  <c r="AA3505" i="15" s="1"/>
  <c r="AE3505" i="15"/>
  <c r="AF3505" i="15" s="1"/>
  <c r="AC3506" i="15"/>
  <c r="AB3506" i="15" s="1"/>
  <c r="AD3506" i="15"/>
  <c r="AA3506" i="15" s="1"/>
  <c r="AE3506" i="15"/>
  <c r="AF3506" i="15" s="1"/>
  <c r="AC3507" i="15"/>
  <c r="AB3507" i="15" s="1"/>
  <c r="AD3507" i="15"/>
  <c r="AA3507" i="15" s="1"/>
  <c r="AE3507" i="15"/>
  <c r="AF3507" i="15" s="1"/>
  <c r="AC3508" i="15"/>
  <c r="AB3508" i="15" s="1"/>
  <c r="AD3508" i="15"/>
  <c r="AA3508" i="15" s="1"/>
  <c r="AE3508" i="15"/>
  <c r="AF3508" i="15" s="1"/>
  <c r="AC3509" i="15"/>
  <c r="AB3509" i="15" s="1"/>
  <c r="AD3509" i="15"/>
  <c r="AA3509" i="15" s="1"/>
  <c r="AE3509" i="15"/>
  <c r="AF3509" i="15" s="1"/>
  <c r="AC3510" i="15"/>
  <c r="AB3510" i="15" s="1"/>
  <c r="AD3510" i="15"/>
  <c r="AA3510" i="15" s="1"/>
  <c r="AE3510" i="15"/>
  <c r="AF3510" i="15" s="1"/>
  <c r="AC3511" i="15"/>
  <c r="AB3511" i="15" s="1"/>
  <c r="AD3511" i="15"/>
  <c r="AA3511" i="15" s="1"/>
  <c r="AE3511" i="15"/>
  <c r="AF3511" i="15" s="1"/>
  <c r="AC3512" i="15"/>
  <c r="AB3512" i="15" s="1"/>
  <c r="AD3512" i="15"/>
  <c r="AA3512" i="15" s="1"/>
  <c r="AE3512" i="15"/>
  <c r="AF3512" i="15" s="1"/>
  <c r="AC3513" i="15"/>
  <c r="AB3513" i="15" s="1"/>
  <c r="AD3513" i="15"/>
  <c r="AA3513" i="15" s="1"/>
  <c r="AE3513" i="15"/>
  <c r="AF3513" i="15" s="1"/>
  <c r="AC3514" i="15"/>
  <c r="AB3514" i="15" s="1"/>
  <c r="AD3514" i="15"/>
  <c r="AA3514" i="15" s="1"/>
  <c r="AE3514" i="15"/>
  <c r="AF3514" i="15" s="1"/>
  <c r="AC3515" i="15"/>
  <c r="AB3515" i="15" s="1"/>
  <c r="AD3515" i="15"/>
  <c r="AA3515" i="15" s="1"/>
  <c r="AE3515" i="15"/>
  <c r="AF3515" i="15" s="1"/>
  <c r="AC3516" i="15"/>
  <c r="AB3516" i="15" s="1"/>
  <c r="AD3516" i="15"/>
  <c r="AA3516" i="15" s="1"/>
  <c r="AE3516" i="15"/>
  <c r="AF3516" i="15" s="1"/>
  <c r="AC3517" i="15"/>
  <c r="AB3517" i="15" s="1"/>
  <c r="AD3517" i="15"/>
  <c r="AA3517" i="15" s="1"/>
  <c r="AE3517" i="15"/>
  <c r="AF3517" i="15" s="1"/>
  <c r="AC3518" i="15"/>
  <c r="AB3518" i="15" s="1"/>
  <c r="AD3518" i="15"/>
  <c r="AA3518" i="15" s="1"/>
  <c r="AE3518" i="15"/>
  <c r="AF3518" i="15" s="1"/>
  <c r="AC3519" i="15"/>
  <c r="AB3519" i="15" s="1"/>
  <c r="AD3519" i="15"/>
  <c r="AA3519" i="15" s="1"/>
  <c r="AE3519" i="15"/>
  <c r="AF3519" i="15" s="1"/>
  <c r="AC3520" i="15"/>
  <c r="AB3520" i="15" s="1"/>
  <c r="AD3520" i="15"/>
  <c r="AA3520" i="15" s="1"/>
  <c r="AE3520" i="15"/>
  <c r="AF3520" i="15" s="1"/>
  <c r="AC3521" i="15"/>
  <c r="AB3521" i="15" s="1"/>
  <c r="AD3521" i="15"/>
  <c r="AA3521" i="15" s="1"/>
  <c r="AE3521" i="15"/>
  <c r="AF3521" i="15" s="1"/>
  <c r="AC3522" i="15"/>
  <c r="AB3522" i="15" s="1"/>
  <c r="AD3522" i="15"/>
  <c r="AA3522" i="15" s="1"/>
  <c r="AE3522" i="15"/>
  <c r="AF3522" i="15" s="1"/>
  <c r="AC3523" i="15"/>
  <c r="AB3523" i="15" s="1"/>
  <c r="AD3523" i="15"/>
  <c r="AA3523" i="15" s="1"/>
  <c r="AE3523" i="15"/>
  <c r="AF3523" i="15" s="1"/>
  <c r="AC3524" i="15"/>
  <c r="AB3524" i="15" s="1"/>
  <c r="AD3524" i="15"/>
  <c r="AA3524" i="15" s="1"/>
  <c r="AE3524" i="15"/>
  <c r="AF3524" i="15" s="1"/>
  <c r="AC3525" i="15"/>
  <c r="AB3525" i="15" s="1"/>
  <c r="AD3525" i="15"/>
  <c r="AA3525" i="15" s="1"/>
  <c r="AE3525" i="15"/>
  <c r="AF3525" i="15" s="1"/>
  <c r="AC3526" i="15"/>
  <c r="AB3526" i="15" s="1"/>
  <c r="AD3526" i="15"/>
  <c r="AA3526" i="15" s="1"/>
  <c r="AE3526" i="15"/>
  <c r="AF3526" i="15" s="1"/>
  <c r="AC3527" i="15"/>
  <c r="AB3527" i="15" s="1"/>
  <c r="AD3527" i="15"/>
  <c r="AA3527" i="15" s="1"/>
  <c r="AE3527" i="15"/>
  <c r="AF3527" i="15" s="1"/>
  <c r="AC3528" i="15"/>
  <c r="AB3528" i="15" s="1"/>
  <c r="AD3528" i="15"/>
  <c r="AA3528" i="15" s="1"/>
  <c r="AE3528" i="15"/>
  <c r="AF3528" i="15" s="1"/>
  <c r="AC3529" i="15"/>
  <c r="AB3529" i="15" s="1"/>
  <c r="AD3529" i="15"/>
  <c r="AA3529" i="15" s="1"/>
  <c r="AE3529" i="15"/>
  <c r="AF3529" i="15" s="1"/>
  <c r="AC3530" i="15"/>
  <c r="AB3530" i="15" s="1"/>
  <c r="AD3530" i="15"/>
  <c r="AA3530" i="15" s="1"/>
  <c r="AE3530" i="15"/>
  <c r="AF3530" i="15" s="1"/>
  <c r="AC3531" i="15"/>
  <c r="AB3531" i="15" s="1"/>
  <c r="AD3531" i="15"/>
  <c r="AA3531" i="15" s="1"/>
  <c r="AE3531" i="15"/>
  <c r="AF3531" i="15" s="1"/>
  <c r="AC3532" i="15"/>
  <c r="AB3532" i="15" s="1"/>
  <c r="AD3532" i="15"/>
  <c r="AA3532" i="15" s="1"/>
  <c r="AE3532" i="15"/>
  <c r="AF3532" i="15" s="1"/>
  <c r="AC3533" i="15"/>
  <c r="AB3533" i="15" s="1"/>
  <c r="AD3533" i="15"/>
  <c r="AA3533" i="15" s="1"/>
  <c r="AE3533" i="15"/>
  <c r="AF3533" i="15" s="1"/>
  <c r="AC3534" i="15"/>
  <c r="AB3534" i="15" s="1"/>
  <c r="AD3534" i="15"/>
  <c r="AA3534" i="15" s="1"/>
  <c r="AE3534" i="15"/>
  <c r="AF3534" i="15" s="1"/>
  <c r="AC3535" i="15"/>
  <c r="AB3535" i="15" s="1"/>
  <c r="AD3535" i="15"/>
  <c r="AA3535" i="15" s="1"/>
  <c r="AE3535" i="15"/>
  <c r="AF3535" i="15" s="1"/>
  <c r="AC3536" i="15"/>
  <c r="AB3536" i="15" s="1"/>
  <c r="AD3536" i="15"/>
  <c r="AA3536" i="15" s="1"/>
  <c r="AE3536" i="15"/>
  <c r="AF3536" i="15" s="1"/>
  <c r="AC3537" i="15"/>
  <c r="AB3537" i="15" s="1"/>
  <c r="AD3537" i="15"/>
  <c r="AA3537" i="15" s="1"/>
  <c r="AE3537" i="15"/>
  <c r="AF3537" i="15" s="1"/>
  <c r="AC3538" i="15"/>
  <c r="AB3538" i="15" s="1"/>
  <c r="AD3538" i="15"/>
  <c r="AA3538" i="15" s="1"/>
  <c r="AE3538" i="15"/>
  <c r="AF3538" i="15" s="1"/>
  <c r="AC3539" i="15"/>
  <c r="AB3539" i="15" s="1"/>
  <c r="AD3539" i="15"/>
  <c r="AA3539" i="15" s="1"/>
  <c r="AE3539" i="15"/>
  <c r="AF3539" i="15" s="1"/>
  <c r="AC3540" i="15"/>
  <c r="AB3540" i="15" s="1"/>
  <c r="AD3540" i="15"/>
  <c r="AA3540" i="15" s="1"/>
  <c r="AE3540" i="15"/>
  <c r="AF3540" i="15" s="1"/>
  <c r="AC3541" i="15"/>
  <c r="AB3541" i="15" s="1"/>
  <c r="AD3541" i="15"/>
  <c r="AA3541" i="15" s="1"/>
  <c r="AE3541" i="15"/>
  <c r="AF3541" i="15" s="1"/>
  <c r="AC3542" i="15"/>
  <c r="AB3542" i="15" s="1"/>
  <c r="AD3542" i="15"/>
  <c r="AA3542" i="15" s="1"/>
  <c r="AE3542" i="15"/>
  <c r="AF3542" i="15" s="1"/>
  <c r="AC3543" i="15"/>
  <c r="AB3543" i="15" s="1"/>
  <c r="AD3543" i="15"/>
  <c r="AA3543" i="15" s="1"/>
  <c r="AE3543" i="15"/>
  <c r="AF3543" i="15" s="1"/>
  <c r="AC3544" i="15"/>
  <c r="AB3544" i="15" s="1"/>
  <c r="AD3544" i="15"/>
  <c r="AA3544" i="15" s="1"/>
  <c r="AE3544" i="15"/>
  <c r="AF3544" i="15" s="1"/>
  <c r="AC3545" i="15"/>
  <c r="AB3545" i="15" s="1"/>
  <c r="AD3545" i="15"/>
  <c r="AA3545" i="15" s="1"/>
  <c r="AE3545" i="15"/>
  <c r="AF3545" i="15" s="1"/>
  <c r="AC3546" i="15"/>
  <c r="AB3546" i="15" s="1"/>
  <c r="AD3546" i="15"/>
  <c r="AA3546" i="15" s="1"/>
  <c r="AE3546" i="15"/>
  <c r="AF3546" i="15" s="1"/>
  <c r="AC3547" i="15"/>
  <c r="AB3547" i="15" s="1"/>
  <c r="AD3547" i="15"/>
  <c r="AA3547" i="15" s="1"/>
  <c r="AE3547" i="15"/>
  <c r="AF3547" i="15" s="1"/>
  <c r="AC3548" i="15"/>
  <c r="AB3548" i="15" s="1"/>
  <c r="AD3548" i="15"/>
  <c r="AA3548" i="15" s="1"/>
  <c r="AE3548" i="15"/>
  <c r="AF3548" i="15" s="1"/>
  <c r="AC3549" i="15"/>
  <c r="AB3549" i="15" s="1"/>
  <c r="AD3549" i="15"/>
  <c r="AA3549" i="15" s="1"/>
  <c r="AE3549" i="15"/>
  <c r="AF3549" i="15" s="1"/>
  <c r="AC3550" i="15"/>
  <c r="AB3550" i="15" s="1"/>
  <c r="AD3550" i="15"/>
  <c r="AA3550" i="15" s="1"/>
  <c r="AE3550" i="15"/>
  <c r="AF3550" i="15" s="1"/>
  <c r="AC3551" i="15"/>
  <c r="AB3551" i="15" s="1"/>
  <c r="AD3551" i="15"/>
  <c r="AA3551" i="15" s="1"/>
  <c r="AE3551" i="15"/>
  <c r="AF3551" i="15" s="1"/>
  <c r="AC3552" i="15"/>
  <c r="AB3552" i="15" s="1"/>
  <c r="AD3552" i="15"/>
  <c r="AA3552" i="15" s="1"/>
  <c r="AE3552" i="15"/>
  <c r="AF3552" i="15" s="1"/>
  <c r="AC3553" i="15"/>
  <c r="AB3553" i="15" s="1"/>
  <c r="AD3553" i="15"/>
  <c r="AA3553" i="15" s="1"/>
  <c r="AE3553" i="15"/>
  <c r="AF3553" i="15" s="1"/>
  <c r="AC3554" i="15"/>
  <c r="AB3554" i="15" s="1"/>
  <c r="AD3554" i="15"/>
  <c r="AA3554" i="15" s="1"/>
  <c r="AE3554" i="15"/>
  <c r="AF3554" i="15" s="1"/>
  <c r="AC3555" i="15"/>
  <c r="AB3555" i="15" s="1"/>
  <c r="AD3555" i="15"/>
  <c r="AA3555" i="15" s="1"/>
  <c r="AE3555" i="15"/>
  <c r="AF3555" i="15" s="1"/>
  <c r="AC3556" i="15"/>
  <c r="AB3556" i="15" s="1"/>
  <c r="AD3556" i="15"/>
  <c r="AA3556" i="15" s="1"/>
  <c r="AE3556" i="15"/>
  <c r="AF3556" i="15" s="1"/>
  <c r="AC3557" i="15"/>
  <c r="AB3557" i="15" s="1"/>
  <c r="AD3557" i="15"/>
  <c r="AA3557" i="15" s="1"/>
  <c r="AE3557" i="15"/>
  <c r="AF3557" i="15" s="1"/>
  <c r="AC3558" i="15"/>
  <c r="AB3558" i="15" s="1"/>
  <c r="AD3558" i="15"/>
  <c r="AA3558" i="15" s="1"/>
  <c r="AE3558" i="15"/>
  <c r="AF3558" i="15" s="1"/>
  <c r="AC3559" i="15"/>
  <c r="AB3559" i="15" s="1"/>
  <c r="AD3559" i="15"/>
  <c r="AA3559" i="15" s="1"/>
  <c r="AE3559" i="15"/>
  <c r="AF3559" i="15" s="1"/>
  <c r="AC3560" i="15"/>
  <c r="AB3560" i="15" s="1"/>
  <c r="AD3560" i="15"/>
  <c r="AA3560" i="15" s="1"/>
  <c r="AE3560" i="15"/>
  <c r="AF3560" i="15" s="1"/>
  <c r="AC3561" i="15"/>
  <c r="AB3561" i="15" s="1"/>
  <c r="AD3561" i="15"/>
  <c r="AA3561" i="15" s="1"/>
  <c r="AE3561" i="15"/>
  <c r="AF3561" i="15" s="1"/>
  <c r="AC3562" i="15"/>
  <c r="AB3562" i="15" s="1"/>
  <c r="AD3562" i="15"/>
  <c r="AA3562" i="15" s="1"/>
  <c r="AE3562" i="15"/>
  <c r="AF3562" i="15" s="1"/>
  <c r="AC3563" i="15"/>
  <c r="AB3563" i="15" s="1"/>
  <c r="AD3563" i="15"/>
  <c r="AA3563" i="15" s="1"/>
  <c r="AE3563" i="15"/>
  <c r="AF3563" i="15" s="1"/>
  <c r="AC3564" i="15"/>
  <c r="AB3564" i="15" s="1"/>
  <c r="AD3564" i="15"/>
  <c r="AA3564" i="15" s="1"/>
  <c r="AE3564" i="15"/>
  <c r="AF3564" i="15" s="1"/>
  <c r="AC3565" i="15"/>
  <c r="AB3565" i="15" s="1"/>
  <c r="AD3565" i="15"/>
  <c r="AA3565" i="15" s="1"/>
  <c r="AE3565" i="15"/>
  <c r="AF3565" i="15" s="1"/>
  <c r="AC3566" i="15"/>
  <c r="AB3566" i="15" s="1"/>
  <c r="AD3566" i="15"/>
  <c r="AA3566" i="15" s="1"/>
  <c r="AE3566" i="15"/>
  <c r="AF3566" i="15" s="1"/>
  <c r="AC3567" i="15"/>
  <c r="AB3567" i="15" s="1"/>
  <c r="AD3567" i="15"/>
  <c r="AA3567" i="15" s="1"/>
  <c r="AE3567" i="15"/>
  <c r="AF3567" i="15" s="1"/>
  <c r="AC3568" i="15"/>
  <c r="AB3568" i="15" s="1"/>
  <c r="AD3568" i="15"/>
  <c r="AA3568" i="15" s="1"/>
  <c r="AE3568" i="15"/>
  <c r="AF3568" i="15" s="1"/>
  <c r="AC3569" i="15"/>
  <c r="AB3569" i="15" s="1"/>
  <c r="AD3569" i="15"/>
  <c r="AA3569" i="15" s="1"/>
  <c r="AE3569" i="15"/>
  <c r="AF3569" i="15" s="1"/>
  <c r="AC3570" i="15"/>
  <c r="AB3570" i="15" s="1"/>
  <c r="AD3570" i="15"/>
  <c r="AA3570" i="15" s="1"/>
  <c r="AE3570" i="15"/>
  <c r="AF3570" i="15" s="1"/>
  <c r="AC3571" i="15"/>
  <c r="AB3571" i="15" s="1"/>
  <c r="AD3571" i="15"/>
  <c r="AA3571" i="15" s="1"/>
  <c r="AE3571" i="15"/>
  <c r="AF3571" i="15" s="1"/>
  <c r="AC3572" i="15"/>
  <c r="AB3572" i="15" s="1"/>
  <c r="AD3572" i="15"/>
  <c r="AA3572" i="15" s="1"/>
  <c r="AE3572" i="15"/>
  <c r="AF3572" i="15" s="1"/>
  <c r="AC3573" i="15"/>
  <c r="AB3573" i="15" s="1"/>
  <c r="AD3573" i="15"/>
  <c r="AA3573" i="15" s="1"/>
  <c r="AE3573" i="15"/>
  <c r="AF3573" i="15" s="1"/>
  <c r="AC3574" i="15"/>
  <c r="AB3574" i="15" s="1"/>
  <c r="AD3574" i="15"/>
  <c r="AA3574" i="15" s="1"/>
  <c r="AE3574" i="15"/>
  <c r="AF3574" i="15" s="1"/>
  <c r="AC3575" i="15"/>
  <c r="AB3575" i="15" s="1"/>
  <c r="AD3575" i="15"/>
  <c r="AA3575" i="15" s="1"/>
  <c r="AE3575" i="15"/>
  <c r="AF3575" i="15" s="1"/>
  <c r="AC3576" i="15"/>
  <c r="AB3576" i="15" s="1"/>
  <c r="AD3576" i="15"/>
  <c r="AA3576" i="15" s="1"/>
  <c r="AE3576" i="15"/>
  <c r="AF3576" i="15" s="1"/>
  <c r="AC3577" i="15"/>
  <c r="AB3577" i="15" s="1"/>
  <c r="AD3577" i="15"/>
  <c r="AA3577" i="15" s="1"/>
  <c r="AE3577" i="15"/>
  <c r="AF3577" i="15" s="1"/>
  <c r="AC3578" i="15"/>
  <c r="AB3578" i="15" s="1"/>
  <c r="AD3578" i="15"/>
  <c r="AA3578" i="15" s="1"/>
  <c r="AE3578" i="15"/>
  <c r="AF3578" i="15" s="1"/>
  <c r="AC3579" i="15"/>
  <c r="AB3579" i="15" s="1"/>
  <c r="AD3579" i="15"/>
  <c r="AA3579" i="15" s="1"/>
  <c r="AE3579" i="15"/>
  <c r="AF3579" i="15" s="1"/>
  <c r="AC3580" i="15"/>
  <c r="AB3580" i="15" s="1"/>
  <c r="AD3580" i="15"/>
  <c r="AA3580" i="15" s="1"/>
  <c r="AE3580" i="15"/>
  <c r="AF3580" i="15" s="1"/>
  <c r="AC3581" i="15"/>
  <c r="AB3581" i="15" s="1"/>
  <c r="AD3581" i="15"/>
  <c r="AA3581" i="15" s="1"/>
  <c r="AE3581" i="15"/>
  <c r="AF3581" i="15" s="1"/>
  <c r="AC3582" i="15"/>
  <c r="AB3582" i="15" s="1"/>
  <c r="AD3582" i="15"/>
  <c r="AA3582" i="15" s="1"/>
  <c r="AE3582" i="15"/>
  <c r="AF3582" i="15" s="1"/>
  <c r="AC3583" i="15"/>
  <c r="AB3583" i="15" s="1"/>
  <c r="AD3583" i="15"/>
  <c r="AA3583" i="15" s="1"/>
  <c r="AE3583" i="15"/>
  <c r="AF3583" i="15" s="1"/>
  <c r="AC3584" i="15"/>
  <c r="AB3584" i="15" s="1"/>
  <c r="AD3584" i="15"/>
  <c r="AA3584" i="15" s="1"/>
  <c r="AE3584" i="15"/>
  <c r="AF3584" i="15" s="1"/>
  <c r="AC3585" i="15"/>
  <c r="AB3585" i="15" s="1"/>
  <c r="AD3585" i="15"/>
  <c r="AA3585" i="15" s="1"/>
  <c r="AE3585" i="15"/>
  <c r="AF3585" i="15" s="1"/>
  <c r="AC3586" i="15"/>
  <c r="AB3586" i="15" s="1"/>
  <c r="AD3586" i="15"/>
  <c r="AA3586" i="15" s="1"/>
  <c r="AE3586" i="15"/>
  <c r="AF3586" i="15" s="1"/>
  <c r="AC3587" i="15"/>
  <c r="AB3587" i="15" s="1"/>
  <c r="AD3587" i="15"/>
  <c r="AA3587" i="15" s="1"/>
  <c r="AE3587" i="15"/>
  <c r="AF3587" i="15" s="1"/>
  <c r="AC3588" i="15"/>
  <c r="AB3588" i="15" s="1"/>
  <c r="AD3588" i="15"/>
  <c r="AA3588" i="15" s="1"/>
  <c r="AE3588" i="15"/>
  <c r="AF3588" i="15" s="1"/>
  <c r="AC3589" i="15"/>
  <c r="AB3589" i="15" s="1"/>
  <c r="AD3589" i="15"/>
  <c r="AA3589" i="15" s="1"/>
  <c r="AE3589" i="15"/>
  <c r="AF3589" i="15" s="1"/>
  <c r="AC3590" i="15"/>
  <c r="AB3590" i="15" s="1"/>
  <c r="AD3590" i="15"/>
  <c r="AA3590" i="15" s="1"/>
  <c r="AE3590" i="15"/>
  <c r="AF3590" i="15" s="1"/>
  <c r="AC3591" i="15"/>
  <c r="AB3591" i="15" s="1"/>
  <c r="AD3591" i="15"/>
  <c r="AA3591" i="15" s="1"/>
  <c r="AE3591" i="15"/>
  <c r="AF3591" i="15" s="1"/>
  <c r="AC3592" i="15"/>
  <c r="AB3592" i="15" s="1"/>
  <c r="AD3592" i="15"/>
  <c r="AA3592" i="15" s="1"/>
  <c r="AE3592" i="15"/>
  <c r="AF3592" i="15" s="1"/>
  <c r="AC3593" i="15"/>
  <c r="AB3593" i="15" s="1"/>
  <c r="AD3593" i="15"/>
  <c r="AA3593" i="15" s="1"/>
  <c r="AE3593" i="15"/>
  <c r="AF3593" i="15" s="1"/>
  <c r="AC3594" i="15"/>
  <c r="AB3594" i="15" s="1"/>
  <c r="AD3594" i="15"/>
  <c r="AA3594" i="15" s="1"/>
  <c r="AE3594" i="15"/>
  <c r="AF3594" i="15" s="1"/>
  <c r="AC3595" i="15"/>
  <c r="AB3595" i="15" s="1"/>
  <c r="AD3595" i="15"/>
  <c r="AA3595" i="15" s="1"/>
  <c r="AE3595" i="15"/>
  <c r="AF3595" i="15" s="1"/>
  <c r="AC3596" i="15"/>
  <c r="AB3596" i="15" s="1"/>
  <c r="AD3596" i="15"/>
  <c r="AA3596" i="15" s="1"/>
  <c r="AE3596" i="15"/>
  <c r="AF3596" i="15" s="1"/>
  <c r="AC3597" i="15"/>
  <c r="AB3597" i="15" s="1"/>
  <c r="AD3597" i="15"/>
  <c r="AA3597" i="15" s="1"/>
  <c r="AE3597" i="15"/>
  <c r="AF3597" i="15" s="1"/>
  <c r="AC3598" i="15"/>
  <c r="AB3598" i="15" s="1"/>
  <c r="AD3598" i="15"/>
  <c r="AA3598" i="15" s="1"/>
  <c r="AE3598" i="15"/>
  <c r="AF3598" i="15" s="1"/>
  <c r="AC3599" i="15"/>
  <c r="AB3599" i="15" s="1"/>
  <c r="AD3599" i="15"/>
  <c r="AA3599" i="15" s="1"/>
  <c r="AE3599" i="15"/>
  <c r="AF3599" i="15" s="1"/>
  <c r="AC3600" i="15"/>
  <c r="AB3600" i="15" s="1"/>
  <c r="AD3600" i="15"/>
  <c r="AA3600" i="15" s="1"/>
  <c r="AE3600" i="15"/>
  <c r="AF3600" i="15" s="1"/>
  <c r="AC3601" i="15"/>
  <c r="AB3601" i="15" s="1"/>
  <c r="AD3601" i="15"/>
  <c r="AA3601" i="15" s="1"/>
  <c r="AE3601" i="15"/>
  <c r="AF3601" i="15" s="1"/>
  <c r="AC3602" i="15"/>
  <c r="AB3602" i="15" s="1"/>
  <c r="AD3602" i="15"/>
  <c r="AA3602" i="15" s="1"/>
  <c r="AE3602" i="15"/>
  <c r="AF3602" i="15" s="1"/>
  <c r="AC3603" i="15"/>
  <c r="AB3603" i="15" s="1"/>
  <c r="AD3603" i="15"/>
  <c r="AA3603" i="15" s="1"/>
  <c r="AE3603" i="15"/>
  <c r="AF3603" i="15" s="1"/>
  <c r="AC3604" i="15"/>
  <c r="AB3604" i="15" s="1"/>
  <c r="AD3604" i="15"/>
  <c r="AA3604" i="15" s="1"/>
  <c r="AE3604" i="15"/>
  <c r="AF3604" i="15" s="1"/>
  <c r="AC3605" i="15"/>
  <c r="AB3605" i="15" s="1"/>
  <c r="AD3605" i="15"/>
  <c r="AA3605" i="15" s="1"/>
  <c r="AE3605" i="15"/>
  <c r="AF3605" i="15" s="1"/>
  <c r="AC3606" i="15"/>
  <c r="AB3606" i="15" s="1"/>
  <c r="AD3606" i="15"/>
  <c r="AA3606" i="15" s="1"/>
  <c r="AE3606" i="15"/>
  <c r="AF3606" i="15" s="1"/>
  <c r="AC3607" i="15"/>
  <c r="AB3607" i="15" s="1"/>
  <c r="AD3607" i="15"/>
  <c r="AA3607" i="15" s="1"/>
  <c r="AE3607" i="15"/>
  <c r="AF3607" i="15" s="1"/>
  <c r="AC3608" i="15"/>
  <c r="AB3608" i="15" s="1"/>
  <c r="AD3608" i="15"/>
  <c r="AA3608" i="15" s="1"/>
  <c r="AE3608" i="15"/>
  <c r="AF3608" i="15" s="1"/>
  <c r="AC3609" i="15"/>
  <c r="AB3609" i="15" s="1"/>
  <c r="AD3609" i="15"/>
  <c r="AA3609" i="15" s="1"/>
  <c r="AE3609" i="15"/>
  <c r="AF3609" i="15" s="1"/>
  <c r="AC3610" i="15"/>
  <c r="AB3610" i="15" s="1"/>
  <c r="AD3610" i="15"/>
  <c r="AA3610" i="15" s="1"/>
  <c r="AE3610" i="15"/>
  <c r="AF3610" i="15" s="1"/>
  <c r="AC3611" i="15"/>
  <c r="AB3611" i="15" s="1"/>
  <c r="AD3611" i="15"/>
  <c r="AA3611" i="15" s="1"/>
  <c r="AE3611" i="15"/>
  <c r="AF3611" i="15" s="1"/>
  <c r="AC3612" i="15"/>
  <c r="AB3612" i="15" s="1"/>
  <c r="AD3612" i="15"/>
  <c r="AA3612" i="15" s="1"/>
  <c r="AE3612" i="15"/>
  <c r="AF3612" i="15" s="1"/>
  <c r="AC3613" i="15"/>
  <c r="AB3613" i="15" s="1"/>
  <c r="AD3613" i="15"/>
  <c r="AA3613" i="15" s="1"/>
  <c r="AE3613" i="15"/>
  <c r="AF3613" i="15" s="1"/>
  <c r="AC3614" i="15"/>
  <c r="AB3614" i="15" s="1"/>
  <c r="AD3614" i="15"/>
  <c r="AA3614" i="15" s="1"/>
  <c r="AE3614" i="15"/>
  <c r="AF3614" i="15" s="1"/>
  <c r="AC3615" i="15"/>
  <c r="AB3615" i="15" s="1"/>
  <c r="AD3615" i="15"/>
  <c r="AA3615" i="15" s="1"/>
  <c r="AE3615" i="15"/>
  <c r="AF3615" i="15" s="1"/>
  <c r="AC3616" i="15"/>
  <c r="AB3616" i="15" s="1"/>
  <c r="AD3616" i="15"/>
  <c r="AA3616" i="15" s="1"/>
  <c r="AE3616" i="15"/>
  <c r="AF3616" i="15" s="1"/>
  <c r="AC3617" i="15"/>
  <c r="AB3617" i="15" s="1"/>
  <c r="AD3617" i="15"/>
  <c r="AA3617" i="15" s="1"/>
  <c r="AE3617" i="15"/>
  <c r="AF3617" i="15" s="1"/>
  <c r="AC3618" i="15"/>
  <c r="AB3618" i="15" s="1"/>
  <c r="AD3618" i="15"/>
  <c r="AA3618" i="15" s="1"/>
  <c r="AE3618" i="15"/>
  <c r="AF3618" i="15" s="1"/>
  <c r="AC3619" i="15"/>
  <c r="AB3619" i="15" s="1"/>
  <c r="AD3619" i="15"/>
  <c r="AA3619" i="15" s="1"/>
  <c r="AE3619" i="15"/>
  <c r="AF3619" i="15" s="1"/>
  <c r="AC3620" i="15"/>
  <c r="AB3620" i="15" s="1"/>
  <c r="AD3620" i="15"/>
  <c r="AA3620" i="15" s="1"/>
  <c r="AE3620" i="15"/>
  <c r="AF3620" i="15" s="1"/>
  <c r="AC3621" i="15"/>
  <c r="AB3621" i="15" s="1"/>
  <c r="AD3621" i="15"/>
  <c r="AA3621" i="15" s="1"/>
  <c r="AE3621" i="15"/>
  <c r="AF3621" i="15" s="1"/>
  <c r="AC3622" i="15"/>
  <c r="AB3622" i="15" s="1"/>
  <c r="AD3622" i="15"/>
  <c r="AA3622" i="15" s="1"/>
  <c r="AE3622" i="15"/>
  <c r="AF3622" i="15" s="1"/>
  <c r="AC3623" i="15"/>
  <c r="AB3623" i="15" s="1"/>
  <c r="AD3623" i="15"/>
  <c r="AA3623" i="15" s="1"/>
  <c r="AE3623" i="15"/>
  <c r="AF3623" i="15" s="1"/>
  <c r="AC3624" i="15"/>
  <c r="AB3624" i="15" s="1"/>
  <c r="AD3624" i="15"/>
  <c r="AA3624" i="15" s="1"/>
  <c r="AE3624" i="15"/>
  <c r="AF3624" i="15" s="1"/>
  <c r="AC3625" i="15"/>
  <c r="AB3625" i="15" s="1"/>
  <c r="AD3625" i="15"/>
  <c r="AA3625" i="15" s="1"/>
  <c r="AE3625" i="15"/>
  <c r="AF3625" i="15" s="1"/>
  <c r="AC3626" i="15"/>
  <c r="AB3626" i="15" s="1"/>
  <c r="AD3626" i="15"/>
  <c r="AA3626" i="15" s="1"/>
  <c r="AE3626" i="15"/>
  <c r="AF3626" i="15" s="1"/>
  <c r="AC3627" i="15"/>
  <c r="AB3627" i="15" s="1"/>
  <c r="AD3627" i="15"/>
  <c r="AA3627" i="15" s="1"/>
  <c r="AE3627" i="15"/>
  <c r="AF3627" i="15" s="1"/>
  <c r="AC3628" i="15"/>
  <c r="AB3628" i="15" s="1"/>
  <c r="AD3628" i="15"/>
  <c r="AA3628" i="15" s="1"/>
  <c r="AE3628" i="15"/>
  <c r="AF3628" i="15" s="1"/>
  <c r="AC3629" i="15"/>
  <c r="AB3629" i="15" s="1"/>
  <c r="AD3629" i="15"/>
  <c r="AA3629" i="15" s="1"/>
  <c r="AE3629" i="15"/>
  <c r="AF3629" i="15" s="1"/>
  <c r="AC3630" i="15"/>
  <c r="AB3630" i="15" s="1"/>
  <c r="AD3630" i="15"/>
  <c r="AA3630" i="15" s="1"/>
  <c r="AE3630" i="15"/>
  <c r="AF3630" i="15" s="1"/>
  <c r="AC3631" i="15"/>
  <c r="AB3631" i="15" s="1"/>
  <c r="AD3631" i="15"/>
  <c r="AA3631" i="15" s="1"/>
  <c r="AE3631" i="15"/>
  <c r="AF3631" i="15" s="1"/>
  <c r="AC3632" i="15"/>
  <c r="AB3632" i="15" s="1"/>
  <c r="AD3632" i="15"/>
  <c r="AA3632" i="15" s="1"/>
  <c r="AE3632" i="15"/>
  <c r="AF3632" i="15" s="1"/>
  <c r="AC3633" i="15"/>
  <c r="AB3633" i="15" s="1"/>
  <c r="AD3633" i="15"/>
  <c r="AA3633" i="15" s="1"/>
  <c r="AE3633" i="15"/>
  <c r="AF3633" i="15" s="1"/>
  <c r="AC3634" i="15"/>
  <c r="AB3634" i="15" s="1"/>
  <c r="AD3634" i="15"/>
  <c r="AA3634" i="15" s="1"/>
  <c r="AE3634" i="15"/>
  <c r="AF3634" i="15" s="1"/>
  <c r="AC3635" i="15"/>
  <c r="AB3635" i="15" s="1"/>
  <c r="AD3635" i="15"/>
  <c r="AA3635" i="15" s="1"/>
  <c r="AE3635" i="15"/>
  <c r="AF3635" i="15" s="1"/>
  <c r="AC3636" i="15"/>
  <c r="AB3636" i="15" s="1"/>
  <c r="AD3636" i="15"/>
  <c r="AA3636" i="15" s="1"/>
  <c r="AE3636" i="15"/>
  <c r="AF3636" i="15" s="1"/>
  <c r="AC3637" i="15"/>
  <c r="AB3637" i="15" s="1"/>
  <c r="AD3637" i="15"/>
  <c r="AA3637" i="15" s="1"/>
  <c r="AE3637" i="15"/>
  <c r="AF3637" i="15" s="1"/>
  <c r="AC3638" i="15"/>
  <c r="AB3638" i="15" s="1"/>
  <c r="AD3638" i="15"/>
  <c r="AA3638" i="15" s="1"/>
  <c r="AE3638" i="15"/>
  <c r="AF3638" i="15" s="1"/>
  <c r="AC3639" i="15"/>
  <c r="AB3639" i="15" s="1"/>
  <c r="AD3639" i="15"/>
  <c r="AA3639" i="15" s="1"/>
  <c r="AE3639" i="15"/>
  <c r="AF3639" i="15" s="1"/>
  <c r="AC3640" i="15"/>
  <c r="AB3640" i="15" s="1"/>
  <c r="AD3640" i="15"/>
  <c r="AA3640" i="15" s="1"/>
  <c r="AE3640" i="15"/>
  <c r="AF3640" i="15" s="1"/>
  <c r="AC3641" i="15"/>
  <c r="AB3641" i="15" s="1"/>
  <c r="AD3641" i="15"/>
  <c r="AA3641" i="15" s="1"/>
  <c r="AE3641" i="15"/>
  <c r="AF3641" i="15" s="1"/>
  <c r="AC3642" i="15"/>
  <c r="AB3642" i="15" s="1"/>
  <c r="AD3642" i="15"/>
  <c r="AA3642" i="15" s="1"/>
  <c r="AE3642" i="15"/>
  <c r="AF3642" i="15" s="1"/>
  <c r="AC3643" i="15"/>
  <c r="AB3643" i="15" s="1"/>
  <c r="AD3643" i="15"/>
  <c r="AA3643" i="15" s="1"/>
  <c r="AE3643" i="15"/>
  <c r="AF3643" i="15" s="1"/>
  <c r="AC3644" i="15"/>
  <c r="AB3644" i="15" s="1"/>
  <c r="AD3644" i="15"/>
  <c r="AA3644" i="15" s="1"/>
  <c r="AE3644" i="15"/>
  <c r="AF3644" i="15" s="1"/>
  <c r="AC3645" i="15"/>
  <c r="AB3645" i="15" s="1"/>
  <c r="AD3645" i="15"/>
  <c r="AA3645" i="15" s="1"/>
  <c r="AE3645" i="15"/>
  <c r="AF3645" i="15" s="1"/>
  <c r="AC3646" i="15"/>
  <c r="AB3646" i="15" s="1"/>
  <c r="AD3646" i="15"/>
  <c r="AA3646" i="15" s="1"/>
  <c r="AE3646" i="15"/>
  <c r="AF3646" i="15" s="1"/>
  <c r="AC3647" i="15"/>
  <c r="AB3647" i="15" s="1"/>
  <c r="AD3647" i="15"/>
  <c r="AA3647" i="15" s="1"/>
  <c r="AE3647" i="15"/>
  <c r="AF3647" i="15" s="1"/>
  <c r="AC3648" i="15"/>
  <c r="AB3648" i="15" s="1"/>
  <c r="AD3648" i="15"/>
  <c r="AA3648" i="15" s="1"/>
  <c r="AE3648" i="15"/>
  <c r="AF3648" i="15" s="1"/>
  <c r="AC3649" i="15"/>
  <c r="AB3649" i="15" s="1"/>
  <c r="AD3649" i="15"/>
  <c r="AA3649" i="15" s="1"/>
  <c r="AE3649" i="15"/>
  <c r="AF3649" i="15" s="1"/>
  <c r="AC3650" i="15"/>
  <c r="AB3650" i="15" s="1"/>
  <c r="AD3650" i="15"/>
  <c r="AA3650" i="15" s="1"/>
  <c r="AE3650" i="15"/>
  <c r="AF3650" i="15" s="1"/>
  <c r="AC3651" i="15"/>
  <c r="AB3651" i="15" s="1"/>
  <c r="AD3651" i="15"/>
  <c r="AA3651" i="15" s="1"/>
  <c r="AE3651" i="15"/>
  <c r="AF3651" i="15" s="1"/>
  <c r="AC3652" i="15"/>
  <c r="AB3652" i="15" s="1"/>
  <c r="AD3652" i="15"/>
  <c r="AA3652" i="15" s="1"/>
  <c r="AE3652" i="15"/>
  <c r="AF3652" i="15" s="1"/>
  <c r="AC3653" i="15"/>
  <c r="AB3653" i="15" s="1"/>
  <c r="AD3653" i="15"/>
  <c r="AA3653" i="15" s="1"/>
  <c r="AE3653" i="15"/>
  <c r="AF3653" i="15" s="1"/>
  <c r="AC3654" i="15"/>
  <c r="AB3654" i="15" s="1"/>
  <c r="AD3654" i="15"/>
  <c r="AA3654" i="15" s="1"/>
  <c r="AE3654" i="15"/>
  <c r="AF3654" i="15" s="1"/>
  <c r="AC3655" i="15"/>
  <c r="AB3655" i="15" s="1"/>
  <c r="AD3655" i="15"/>
  <c r="AA3655" i="15" s="1"/>
  <c r="AE3655" i="15"/>
  <c r="AF3655" i="15" s="1"/>
  <c r="AC3656" i="15"/>
  <c r="AB3656" i="15" s="1"/>
  <c r="AD3656" i="15"/>
  <c r="AA3656" i="15" s="1"/>
  <c r="AE3656" i="15"/>
  <c r="AF3656" i="15" s="1"/>
  <c r="AC3657" i="15"/>
  <c r="AB3657" i="15" s="1"/>
  <c r="AD3657" i="15"/>
  <c r="AA3657" i="15" s="1"/>
  <c r="AE3657" i="15"/>
  <c r="AF3657" i="15" s="1"/>
  <c r="AC3658" i="15"/>
  <c r="AB3658" i="15" s="1"/>
  <c r="AD3658" i="15"/>
  <c r="AA3658" i="15" s="1"/>
  <c r="AE3658" i="15"/>
  <c r="AF3658" i="15" s="1"/>
  <c r="AC3659" i="15"/>
  <c r="AB3659" i="15" s="1"/>
  <c r="AD3659" i="15"/>
  <c r="AA3659" i="15" s="1"/>
  <c r="AE3659" i="15"/>
  <c r="AF3659" i="15" s="1"/>
  <c r="AC3660" i="15"/>
  <c r="AB3660" i="15" s="1"/>
  <c r="AD3660" i="15"/>
  <c r="AA3660" i="15" s="1"/>
  <c r="AE3660" i="15"/>
  <c r="AF3660" i="15" s="1"/>
  <c r="AC3661" i="15"/>
  <c r="AB3661" i="15" s="1"/>
  <c r="AD3661" i="15"/>
  <c r="AA3661" i="15" s="1"/>
  <c r="AE3661" i="15"/>
  <c r="AF3661" i="15" s="1"/>
  <c r="AC3662" i="15"/>
  <c r="AB3662" i="15" s="1"/>
  <c r="AD3662" i="15"/>
  <c r="AA3662" i="15" s="1"/>
  <c r="AE3662" i="15"/>
  <c r="AF3662" i="15" s="1"/>
  <c r="AC3663" i="15"/>
  <c r="AB3663" i="15" s="1"/>
  <c r="AD3663" i="15"/>
  <c r="AA3663" i="15" s="1"/>
  <c r="AE3663" i="15"/>
  <c r="AF3663" i="15" s="1"/>
  <c r="AC3664" i="15"/>
  <c r="AB3664" i="15" s="1"/>
  <c r="AD3664" i="15"/>
  <c r="AA3664" i="15" s="1"/>
  <c r="AE3664" i="15"/>
  <c r="AF3664" i="15" s="1"/>
  <c r="AC3665" i="15"/>
  <c r="AB3665" i="15" s="1"/>
  <c r="AD3665" i="15"/>
  <c r="AA3665" i="15" s="1"/>
  <c r="AE3665" i="15"/>
  <c r="AF3665" i="15" s="1"/>
  <c r="AC3666" i="15"/>
  <c r="AB3666" i="15" s="1"/>
  <c r="AD3666" i="15"/>
  <c r="AA3666" i="15" s="1"/>
  <c r="AE3666" i="15"/>
  <c r="AF3666" i="15" s="1"/>
  <c r="AC3667" i="15"/>
  <c r="AB3667" i="15" s="1"/>
  <c r="AD3667" i="15"/>
  <c r="AA3667" i="15" s="1"/>
  <c r="AE3667" i="15"/>
  <c r="AF3667" i="15" s="1"/>
  <c r="AC3668" i="15"/>
  <c r="AB3668" i="15" s="1"/>
  <c r="AD3668" i="15"/>
  <c r="AA3668" i="15" s="1"/>
  <c r="AE3668" i="15"/>
  <c r="AF3668" i="15" s="1"/>
  <c r="AC3669" i="15"/>
  <c r="AB3669" i="15" s="1"/>
  <c r="AD3669" i="15"/>
  <c r="AA3669" i="15" s="1"/>
  <c r="AE3669" i="15"/>
  <c r="AF3669" i="15" s="1"/>
  <c r="AC3670" i="15"/>
  <c r="AB3670" i="15" s="1"/>
  <c r="AD3670" i="15"/>
  <c r="AA3670" i="15" s="1"/>
  <c r="AE3670" i="15"/>
  <c r="AF3670" i="15" s="1"/>
  <c r="AC3671" i="15"/>
  <c r="AB3671" i="15" s="1"/>
  <c r="AD3671" i="15"/>
  <c r="AA3671" i="15" s="1"/>
  <c r="AE3671" i="15"/>
  <c r="AF3671" i="15" s="1"/>
  <c r="AC3672" i="15"/>
  <c r="AB3672" i="15" s="1"/>
  <c r="AD3672" i="15"/>
  <c r="AA3672" i="15" s="1"/>
  <c r="AE3672" i="15"/>
  <c r="AF3672" i="15" s="1"/>
  <c r="AC3673" i="15"/>
  <c r="AB3673" i="15" s="1"/>
  <c r="AD3673" i="15"/>
  <c r="AA3673" i="15" s="1"/>
  <c r="AE3673" i="15"/>
  <c r="AF3673" i="15" s="1"/>
  <c r="AC3674" i="15"/>
  <c r="AB3674" i="15" s="1"/>
  <c r="AD3674" i="15"/>
  <c r="AA3674" i="15" s="1"/>
  <c r="AE3674" i="15"/>
  <c r="AF3674" i="15" s="1"/>
  <c r="AC3675" i="15"/>
  <c r="AB3675" i="15" s="1"/>
  <c r="AD3675" i="15"/>
  <c r="AA3675" i="15" s="1"/>
  <c r="AE3675" i="15"/>
  <c r="AF3675" i="15" s="1"/>
  <c r="AC3676" i="15"/>
  <c r="AB3676" i="15" s="1"/>
  <c r="AD3676" i="15"/>
  <c r="AA3676" i="15" s="1"/>
  <c r="AE3676" i="15"/>
  <c r="AF3676" i="15" s="1"/>
  <c r="AC3677" i="15"/>
  <c r="AB3677" i="15" s="1"/>
  <c r="AD3677" i="15"/>
  <c r="AA3677" i="15" s="1"/>
  <c r="AE3677" i="15"/>
  <c r="AF3677" i="15" s="1"/>
  <c r="AC3678" i="15"/>
  <c r="AB3678" i="15" s="1"/>
  <c r="AD3678" i="15"/>
  <c r="AA3678" i="15" s="1"/>
  <c r="AE3678" i="15"/>
  <c r="AF3678" i="15" s="1"/>
  <c r="AC3679" i="15"/>
  <c r="AB3679" i="15" s="1"/>
  <c r="AD3679" i="15"/>
  <c r="AA3679" i="15" s="1"/>
  <c r="AE3679" i="15"/>
  <c r="AF3679" i="15" s="1"/>
  <c r="AC3680" i="15"/>
  <c r="AB3680" i="15" s="1"/>
  <c r="AD3680" i="15"/>
  <c r="AA3680" i="15" s="1"/>
  <c r="AE3680" i="15"/>
  <c r="AF3680" i="15" s="1"/>
  <c r="AC3681" i="15"/>
  <c r="AB3681" i="15" s="1"/>
  <c r="AD3681" i="15"/>
  <c r="AA3681" i="15" s="1"/>
  <c r="AE3681" i="15"/>
  <c r="AF3681" i="15" s="1"/>
  <c r="AC3682" i="15"/>
  <c r="AB3682" i="15" s="1"/>
  <c r="AD3682" i="15"/>
  <c r="AA3682" i="15" s="1"/>
  <c r="AE3682" i="15"/>
  <c r="AF3682" i="15" s="1"/>
  <c r="AC3683" i="15"/>
  <c r="AB3683" i="15" s="1"/>
  <c r="AD3683" i="15"/>
  <c r="AA3683" i="15" s="1"/>
  <c r="AE3683" i="15"/>
  <c r="AF3683" i="15" s="1"/>
  <c r="AC3684" i="15"/>
  <c r="AB3684" i="15" s="1"/>
  <c r="AD3684" i="15"/>
  <c r="AA3684" i="15" s="1"/>
  <c r="AE3684" i="15"/>
  <c r="AF3684" i="15" s="1"/>
  <c r="AC3685" i="15"/>
  <c r="AB3685" i="15" s="1"/>
  <c r="AD3685" i="15"/>
  <c r="AA3685" i="15" s="1"/>
  <c r="AE3685" i="15"/>
  <c r="AF3685" i="15" s="1"/>
  <c r="AC3686" i="15"/>
  <c r="AB3686" i="15" s="1"/>
  <c r="AD3686" i="15"/>
  <c r="AA3686" i="15" s="1"/>
  <c r="AE3686" i="15"/>
  <c r="AF3686" i="15" s="1"/>
  <c r="AC3687" i="15"/>
  <c r="AB3687" i="15" s="1"/>
  <c r="AD3687" i="15"/>
  <c r="AA3687" i="15" s="1"/>
  <c r="AE3687" i="15"/>
  <c r="AF3687" i="15" s="1"/>
  <c r="AC3688" i="15"/>
  <c r="AB3688" i="15" s="1"/>
  <c r="AD3688" i="15"/>
  <c r="AA3688" i="15" s="1"/>
  <c r="AE3688" i="15"/>
  <c r="AF3688" i="15" s="1"/>
  <c r="AC3689" i="15"/>
  <c r="AB3689" i="15" s="1"/>
  <c r="AD3689" i="15"/>
  <c r="AA3689" i="15" s="1"/>
  <c r="AE3689" i="15"/>
  <c r="AF3689" i="15" s="1"/>
  <c r="AC3690" i="15"/>
  <c r="AB3690" i="15" s="1"/>
  <c r="AD3690" i="15"/>
  <c r="AA3690" i="15" s="1"/>
  <c r="AE3690" i="15"/>
  <c r="AF3690" i="15" s="1"/>
  <c r="AC3691" i="15"/>
  <c r="AB3691" i="15" s="1"/>
  <c r="AD3691" i="15"/>
  <c r="AA3691" i="15" s="1"/>
  <c r="AE3691" i="15"/>
  <c r="AF3691" i="15" s="1"/>
  <c r="AC3692" i="15"/>
  <c r="AB3692" i="15" s="1"/>
  <c r="AD3692" i="15"/>
  <c r="AA3692" i="15" s="1"/>
  <c r="AE3692" i="15"/>
  <c r="AF3692" i="15" s="1"/>
  <c r="AC3693" i="15"/>
  <c r="AB3693" i="15" s="1"/>
  <c r="AD3693" i="15"/>
  <c r="AA3693" i="15" s="1"/>
  <c r="AE3693" i="15"/>
  <c r="AF3693" i="15" s="1"/>
  <c r="AC3694" i="15"/>
  <c r="AB3694" i="15" s="1"/>
  <c r="AD3694" i="15"/>
  <c r="AA3694" i="15" s="1"/>
  <c r="AE3694" i="15"/>
  <c r="AF3694" i="15" s="1"/>
  <c r="AC3695" i="15"/>
  <c r="AB3695" i="15" s="1"/>
  <c r="AD3695" i="15"/>
  <c r="AA3695" i="15" s="1"/>
  <c r="AE3695" i="15"/>
  <c r="AF3695" i="15" s="1"/>
  <c r="AC3696" i="15"/>
  <c r="AB3696" i="15" s="1"/>
  <c r="AD3696" i="15"/>
  <c r="AA3696" i="15" s="1"/>
  <c r="AE3696" i="15"/>
  <c r="AF3696" i="15" s="1"/>
  <c r="AC3697" i="15"/>
  <c r="AB3697" i="15" s="1"/>
  <c r="AD3697" i="15"/>
  <c r="AA3697" i="15" s="1"/>
  <c r="AE3697" i="15"/>
  <c r="AF3697" i="15" s="1"/>
  <c r="AC3698" i="15"/>
  <c r="AB3698" i="15" s="1"/>
  <c r="AD3698" i="15"/>
  <c r="AA3698" i="15" s="1"/>
  <c r="AE3698" i="15"/>
  <c r="AF3698" i="15" s="1"/>
  <c r="AC3699" i="15"/>
  <c r="AB3699" i="15" s="1"/>
  <c r="AD3699" i="15"/>
  <c r="AA3699" i="15" s="1"/>
  <c r="AE3699" i="15"/>
  <c r="AF3699" i="15" s="1"/>
  <c r="AC3700" i="15"/>
  <c r="AB3700" i="15" s="1"/>
  <c r="AD3700" i="15"/>
  <c r="AA3700" i="15" s="1"/>
  <c r="AE3700" i="15"/>
  <c r="AF3700" i="15" s="1"/>
  <c r="AC3701" i="15"/>
  <c r="AB3701" i="15" s="1"/>
  <c r="AD3701" i="15"/>
  <c r="AA3701" i="15" s="1"/>
  <c r="AE3701" i="15"/>
  <c r="AF3701" i="15" s="1"/>
  <c r="AC3702" i="15"/>
  <c r="AB3702" i="15" s="1"/>
  <c r="AD3702" i="15"/>
  <c r="AA3702" i="15" s="1"/>
  <c r="AE3702" i="15"/>
  <c r="AF3702" i="15" s="1"/>
  <c r="AC3703" i="15"/>
  <c r="AB3703" i="15" s="1"/>
  <c r="AD3703" i="15"/>
  <c r="AA3703" i="15" s="1"/>
  <c r="AE3703" i="15"/>
  <c r="AF3703" i="15" s="1"/>
  <c r="AC3704" i="15"/>
  <c r="AB3704" i="15" s="1"/>
  <c r="AD3704" i="15"/>
  <c r="AA3704" i="15" s="1"/>
  <c r="AE3704" i="15"/>
  <c r="AF3704" i="15" s="1"/>
  <c r="AC3705" i="15"/>
  <c r="AB3705" i="15" s="1"/>
  <c r="AD3705" i="15"/>
  <c r="AA3705" i="15" s="1"/>
  <c r="AE3705" i="15"/>
  <c r="AF3705" i="15" s="1"/>
  <c r="AC3706" i="15"/>
  <c r="AB3706" i="15" s="1"/>
  <c r="AD3706" i="15"/>
  <c r="AA3706" i="15" s="1"/>
  <c r="AE3706" i="15"/>
  <c r="AF3706" i="15" s="1"/>
  <c r="AC3707" i="15"/>
  <c r="AB3707" i="15" s="1"/>
  <c r="AD3707" i="15"/>
  <c r="AA3707" i="15" s="1"/>
  <c r="AE3707" i="15"/>
  <c r="AF3707" i="15" s="1"/>
  <c r="AC3708" i="15"/>
  <c r="AB3708" i="15" s="1"/>
  <c r="AD3708" i="15"/>
  <c r="AA3708" i="15" s="1"/>
  <c r="AE3708" i="15"/>
  <c r="AF3708" i="15" s="1"/>
  <c r="AC3709" i="15"/>
  <c r="AB3709" i="15" s="1"/>
  <c r="AD3709" i="15"/>
  <c r="AA3709" i="15" s="1"/>
  <c r="AE3709" i="15"/>
  <c r="AF3709" i="15" s="1"/>
  <c r="AC3710" i="15"/>
  <c r="AB3710" i="15" s="1"/>
  <c r="AD3710" i="15"/>
  <c r="AA3710" i="15" s="1"/>
  <c r="AE3710" i="15"/>
  <c r="AF3710" i="15" s="1"/>
  <c r="AC3711" i="15"/>
  <c r="AB3711" i="15" s="1"/>
  <c r="AD3711" i="15"/>
  <c r="AA3711" i="15" s="1"/>
  <c r="AE3711" i="15"/>
  <c r="AF3711" i="15" s="1"/>
  <c r="AC3712" i="15"/>
  <c r="AB3712" i="15" s="1"/>
  <c r="AD3712" i="15"/>
  <c r="AA3712" i="15" s="1"/>
  <c r="AE3712" i="15"/>
  <c r="AF3712" i="15" s="1"/>
  <c r="AC3713" i="15"/>
  <c r="AB3713" i="15" s="1"/>
  <c r="AD3713" i="15"/>
  <c r="AA3713" i="15" s="1"/>
  <c r="AE3713" i="15"/>
  <c r="AF3713" i="15" s="1"/>
  <c r="AC3714" i="15"/>
  <c r="AB3714" i="15" s="1"/>
  <c r="AD3714" i="15"/>
  <c r="AA3714" i="15" s="1"/>
  <c r="AE3714" i="15"/>
  <c r="AF3714" i="15" s="1"/>
  <c r="AC3715" i="15"/>
  <c r="AB3715" i="15" s="1"/>
  <c r="AD3715" i="15"/>
  <c r="AA3715" i="15" s="1"/>
  <c r="AE3715" i="15"/>
  <c r="AF3715" i="15" s="1"/>
  <c r="AC3716" i="15"/>
  <c r="AB3716" i="15" s="1"/>
  <c r="AD3716" i="15"/>
  <c r="AA3716" i="15" s="1"/>
  <c r="AE3716" i="15"/>
  <c r="AF3716" i="15" s="1"/>
  <c r="AC3717" i="15"/>
  <c r="AB3717" i="15" s="1"/>
  <c r="AD3717" i="15"/>
  <c r="AA3717" i="15" s="1"/>
  <c r="AE3717" i="15"/>
  <c r="AF3717" i="15" s="1"/>
  <c r="AC3718" i="15"/>
  <c r="AB3718" i="15" s="1"/>
  <c r="AD3718" i="15"/>
  <c r="AA3718" i="15" s="1"/>
  <c r="AE3718" i="15"/>
  <c r="AF3718" i="15" s="1"/>
  <c r="AC3719" i="15"/>
  <c r="AB3719" i="15" s="1"/>
  <c r="AD3719" i="15"/>
  <c r="AA3719" i="15" s="1"/>
  <c r="AE3719" i="15"/>
  <c r="AF3719" i="15" s="1"/>
  <c r="AC3720" i="15"/>
  <c r="AB3720" i="15" s="1"/>
  <c r="AD3720" i="15"/>
  <c r="AA3720" i="15" s="1"/>
  <c r="AE3720" i="15"/>
  <c r="AF3720" i="15" s="1"/>
  <c r="AC3721" i="15"/>
  <c r="AB3721" i="15" s="1"/>
  <c r="AD3721" i="15"/>
  <c r="AA3721" i="15" s="1"/>
  <c r="AE3721" i="15"/>
  <c r="AF3721" i="15" s="1"/>
  <c r="AC3722" i="15"/>
  <c r="AB3722" i="15" s="1"/>
  <c r="AD3722" i="15"/>
  <c r="AA3722" i="15" s="1"/>
  <c r="AE3722" i="15"/>
  <c r="AF3722" i="15" s="1"/>
  <c r="AC3723" i="15"/>
  <c r="AB3723" i="15" s="1"/>
  <c r="AD3723" i="15"/>
  <c r="AA3723" i="15" s="1"/>
  <c r="AE3723" i="15"/>
  <c r="AF3723" i="15" s="1"/>
  <c r="AC3724" i="15"/>
  <c r="AB3724" i="15" s="1"/>
  <c r="AD3724" i="15"/>
  <c r="AA3724" i="15" s="1"/>
  <c r="AE3724" i="15"/>
  <c r="AF3724" i="15" s="1"/>
  <c r="AC3725" i="15"/>
  <c r="AB3725" i="15" s="1"/>
  <c r="AD3725" i="15"/>
  <c r="AA3725" i="15" s="1"/>
  <c r="AE3725" i="15"/>
  <c r="AF3725" i="15" s="1"/>
  <c r="AC3726" i="15"/>
  <c r="AB3726" i="15" s="1"/>
  <c r="AD3726" i="15"/>
  <c r="AA3726" i="15" s="1"/>
  <c r="AE3726" i="15"/>
  <c r="AF3726" i="15" s="1"/>
  <c r="AC3727" i="15"/>
  <c r="AB3727" i="15" s="1"/>
  <c r="AD3727" i="15"/>
  <c r="AA3727" i="15" s="1"/>
  <c r="AE3727" i="15"/>
  <c r="AF3727" i="15" s="1"/>
  <c r="AC3728" i="15"/>
  <c r="AB3728" i="15" s="1"/>
  <c r="AD3728" i="15"/>
  <c r="AA3728" i="15" s="1"/>
  <c r="AE3728" i="15"/>
  <c r="AF3728" i="15" s="1"/>
  <c r="AC3729" i="15"/>
  <c r="AB3729" i="15" s="1"/>
  <c r="AD3729" i="15"/>
  <c r="AA3729" i="15" s="1"/>
  <c r="AE3729" i="15"/>
  <c r="AF3729" i="15" s="1"/>
  <c r="AC3730" i="15"/>
  <c r="AB3730" i="15" s="1"/>
  <c r="AD3730" i="15"/>
  <c r="AA3730" i="15" s="1"/>
  <c r="AE3730" i="15"/>
  <c r="AF3730" i="15" s="1"/>
  <c r="AC3731" i="15"/>
  <c r="AB3731" i="15" s="1"/>
  <c r="AD3731" i="15"/>
  <c r="AA3731" i="15" s="1"/>
  <c r="AE3731" i="15"/>
  <c r="AF3731" i="15" s="1"/>
  <c r="AC3732" i="15"/>
  <c r="AB3732" i="15" s="1"/>
  <c r="AD3732" i="15"/>
  <c r="AA3732" i="15" s="1"/>
  <c r="AE3732" i="15"/>
  <c r="AF3732" i="15" s="1"/>
  <c r="AC3733" i="15"/>
  <c r="AB3733" i="15" s="1"/>
  <c r="AD3733" i="15"/>
  <c r="AA3733" i="15" s="1"/>
  <c r="AE3733" i="15"/>
  <c r="AF3733" i="15" s="1"/>
  <c r="AC3734" i="15"/>
  <c r="AB3734" i="15" s="1"/>
  <c r="AD3734" i="15"/>
  <c r="AA3734" i="15" s="1"/>
  <c r="AE3734" i="15"/>
  <c r="AF3734" i="15" s="1"/>
  <c r="AC3735" i="15"/>
  <c r="AB3735" i="15" s="1"/>
  <c r="AD3735" i="15"/>
  <c r="AA3735" i="15" s="1"/>
  <c r="AE3735" i="15"/>
  <c r="AF3735" i="15" s="1"/>
  <c r="AC3736" i="15"/>
  <c r="AB3736" i="15" s="1"/>
  <c r="AD3736" i="15"/>
  <c r="AA3736" i="15" s="1"/>
  <c r="AE3736" i="15"/>
  <c r="AF3736" i="15" s="1"/>
  <c r="AC3737" i="15"/>
  <c r="AB3737" i="15" s="1"/>
  <c r="AD3737" i="15"/>
  <c r="AA3737" i="15" s="1"/>
  <c r="AE3737" i="15"/>
  <c r="AF3737" i="15" s="1"/>
  <c r="AC3738" i="15"/>
  <c r="AB3738" i="15" s="1"/>
  <c r="AD3738" i="15"/>
  <c r="AA3738" i="15" s="1"/>
  <c r="AE3738" i="15"/>
  <c r="AF3738" i="15" s="1"/>
  <c r="AC3739" i="15"/>
  <c r="AB3739" i="15" s="1"/>
  <c r="AD3739" i="15"/>
  <c r="AA3739" i="15" s="1"/>
  <c r="AE3739" i="15"/>
  <c r="AF3739" i="15" s="1"/>
  <c r="AC3740" i="15"/>
  <c r="AB3740" i="15" s="1"/>
  <c r="AD3740" i="15"/>
  <c r="AA3740" i="15" s="1"/>
  <c r="AE3740" i="15"/>
  <c r="AF3740" i="15" s="1"/>
  <c r="AC3741" i="15"/>
  <c r="AB3741" i="15" s="1"/>
  <c r="AD3741" i="15"/>
  <c r="AA3741" i="15" s="1"/>
  <c r="AE3741" i="15"/>
  <c r="AF3741" i="15" s="1"/>
  <c r="AC3742" i="15"/>
  <c r="AB3742" i="15" s="1"/>
  <c r="AD3742" i="15"/>
  <c r="AA3742" i="15" s="1"/>
  <c r="AE3742" i="15"/>
  <c r="AF3742" i="15" s="1"/>
  <c r="AC3743" i="15"/>
  <c r="AB3743" i="15" s="1"/>
  <c r="AD3743" i="15"/>
  <c r="AA3743" i="15" s="1"/>
  <c r="AE3743" i="15"/>
  <c r="AF3743" i="15" s="1"/>
  <c r="AC3744" i="15"/>
  <c r="AB3744" i="15" s="1"/>
  <c r="AD3744" i="15"/>
  <c r="AA3744" i="15" s="1"/>
  <c r="AE3744" i="15"/>
  <c r="AF3744" i="15" s="1"/>
  <c r="AC3745" i="15"/>
  <c r="AB3745" i="15" s="1"/>
  <c r="AD3745" i="15"/>
  <c r="AA3745" i="15" s="1"/>
  <c r="AE3745" i="15"/>
  <c r="AF3745" i="15" s="1"/>
  <c r="AC3746" i="15"/>
  <c r="AB3746" i="15" s="1"/>
  <c r="AD3746" i="15"/>
  <c r="AA3746" i="15" s="1"/>
  <c r="AE3746" i="15"/>
  <c r="AF3746" i="15" s="1"/>
  <c r="AC3747" i="15"/>
  <c r="AB3747" i="15" s="1"/>
  <c r="AD3747" i="15"/>
  <c r="AA3747" i="15" s="1"/>
  <c r="AE3747" i="15"/>
  <c r="AF3747" i="15" s="1"/>
  <c r="AC3748" i="15"/>
  <c r="AB3748" i="15" s="1"/>
  <c r="AD3748" i="15"/>
  <c r="AA3748" i="15" s="1"/>
  <c r="AE3748" i="15"/>
  <c r="AF3748" i="15" s="1"/>
  <c r="AC3749" i="15"/>
  <c r="AB3749" i="15" s="1"/>
  <c r="AD3749" i="15"/>
  <c r="AA3749" i="15" s="1"/>
  <c r="AE3749" i="15"/>
  <c r="AF3749" i="15" s="1"/>
  <c r="AC3750" i="15"/>
  <c r="AB3750" i="15" s="1"/>
  <c r="AD3750" i="15"/>
  <c r="AA3750" i="15" s="1"/>
  <c r="AE3750" i="15"/>
  <c r="AF3750" i="15" s="1"/>
  <c r="AC3751" i="15"/>
  <c r="AB3751" i="15" s="1"/>
  <c r="AD3751" i="15"/>
  <c r="AA3751" i="15" s="1"/>
  <c r="AE3751" i="15"/>
  <c r="AF3751" i="15" s="1"/>
  <c r="AC3752" i="15"/>
  <c r="AB3752" i="15" s="1"/>
  <c r="AD3752" i="15"/>
  <c r="AA3752" i="15" s="1"/>
  <c r="AE3752" i="15"/>
  <c r="AF3752" i="15" s="1"/>
  <c r="AC3753" i="15"/>
  <c r="AB3753" i="15" s="1"/>
  <c r="AD3753" i="15"/>
  <c r="AA3753" i="15" s="1"/>
  <c r="AE3753" i="15"/>
  <c r="AF3753" i="15" s="1"/>
  <c r="AC3754" i="15"/>
  <c r="AB3754" i="15" s="1"/>
  <c r="AD3754" i="15"/>
  <c r="AA3754" i="15" s="1"/>
  <c r="AE3754" i="15"/>
  <c r="AF3754" i="15" s="1"/>
  <c r="AC3755" i="15"/>
  <c r="AB3755" i="15" s="1"/>
  <c r="AD3755" i="15"/>
  <c r="AA3755" i="15" s="1"/>
  <c r="AE3755" i="15"/>
  <c r="AF3755" i="15" s="1"/>
  <c r="AC3756" i="15"/>
  <c r="AB3756" i="15" s="1"/>
  <c r="AD3756" i="15"/>
  <c r="AA3756" i="15" s="1"/>
  <c r="AE3756" i="15"/>
  <c r="AF3756" i="15" s="1"/>
  <c r="AC3757" i="15"/>
  <c r="AB3757" i="15" s="1"/>
  <c r="AD3757" i="15"/>
  <c r="AA3757" i="15" s="1"/>
  <c r="AE3757" i="15"/>
  <c r="AF3757" i="15" s="1"/>
  <c r="AC3758" i="15"/>
  <c r="AB3758" i="15" s="1"/>
  <c r="AD3758" i="15"/>
  <c r="AA3758" i="15" s="1"/>
  <c r="AE3758" i="15"/>
  <c r="AF3758" i="15" s="1"/>
  <c r="AC3759" i="15"/>
  <c r="AB3759" i="15" s="1"/>
  <c r="AD3759" i="15"/>
  <c r="AA3759" i="15" s="1"/>
  <c r="AE3759" i="15"/>
  <c r="AF3759" i="15" s="1"/>
  <c r="AC3760" i="15"/>
  <c r="AB3760" i="15" s="1"/>
  <c r="AD3760" i="15"/>
  <c r="AA3760" i="15" s="1"/>
  <c r="AE3760" i="15"/>
  <c r="AF3760" i="15" s="1"/>
  <c r="AC3761" i="15"/>
  <c r="AB3761" i="15" s="1"/>
  <c r="AD3761" i="15"/>
  <c r="AA3761" i="15" s="1"/>
  <c r="AE3761" i="15"/>
  <c r="AF3761" i="15" s="1"/>
  <c r="AC3762" i="15"/>
  <c r="AB3762" i="15" s="1"/>
  <c r="AD3762" i="15"/>
  <c r="AA3762" i="15" s="1"/>
  <c r="AE3762" i="15"/>
  <c r="AF3762" i="15" s="1"/>
  <c r="AC3763" i="15"/>
  <c r="AB3763" i="15" s="1"/>
  <c r="AD3763" i="15"/>
  <c r="AA3763" i="15" s="1"/>
  <c r="AE3763" i="15"/>
  <c r="AF3763" i="15" s="1"/>
  <c r="AC3764" i="15"/>
  <c r="AB3764" i="15" s="1"/>
  <c r="AD3764" i="15"/>
  <c r="AA3764" i="15" s="1"/>
  <c r="AE3764" i="15"/>
  <c r="AF3764" i="15" s="1"/>
  <c r="AC3765" i="15"/>
  <c r="AB3765" i="15" s="1"/>
  <c r="AD3765" i="15"/>
  <c r="AA3765" i="15" s="1"/>
  <c r="AE3765" i="15"/>
  <c r="AF3765" i="15" s="1"/>
  <c r="AC3766" i="15"/>
  <c r="AB3766" i="15" s="1"/>
  <c r="AD3766" i="15"/>
  <c r="AA3766" i="15" s="1"/>
  <c r="AE3766" i="15"/>
  <c r="AF3766" i="15" s="1"/>
  <c r="AC3767" i="15"/>
  <c r="AB3767" i="15" s="1"/>
  <c r="AD3767" i="15"/>
  <c r="AA3767" i="15" s="1"/>
  <c r="AE3767" i="15"/>
  <c r="AF3767" i="15" s="1"/>
  <c r="AC3768" i="15"/>
  <c r="AB3768" i="15" s="1"/>
  <c r="AD3768" i="15"/>
  <c r="AA3768" i="15" s="1"/>
  <c r="AE3768" i="15"/>
  <c r="AF3768" i="15" s="1"/>
  <c r="AC3769" i="15"/>
  <c r="AB3769" i="15" s="1"/>
  <c r="AD3769" i="15"/>
  <c r="AA3769" i="15" s="1"/>
  <c r="AE3769" i="15"/>
  <c r="AF3769" i="15" s="1"/>
  <c r="AC3770" i="15"/>
  <c r="AB3770" i="15" s="1"/>
  <c r="AD3770" i="15"/>
  <c r="AA3770" i="15" s="1"/>
  <c r="AE3770" i="15"/>
  <c r="AF3770" i="15" s="1"/>
  <c r="AC3771" i="15"/>
  <c r="AB3771" i="15" s="1"/>
  <c r="AD3771" i="15"/>
  <c r="AA3771" i="15" s="1"/>
  <c r="AE3771" i="15"/>
  <c r="AF3771" i="15" s="1"/>
  <c r="AC3772" i="15"/>
  <c r="AB3772" i="15" s="1"/>
  <c r="AD3772" i="15"/>
  <c r="AA3772" i="15" s="1"/>
  <c r="AE3772" i="15"/>
  <c r="AF3772" i="15" s="1"/>
  <c r="AC3773" i="15"/>
  <c r="AB3773" i="15" s="1"/>
  <c r="AD3773" i="15"/>
  <c r="AA3773" i="15" s="1"/>
  <c r="AE3773" i="15"/>
  <c r="AF3773" i="15" s="1"/>
  <c r="AC3774" i="15"/>
  <c r="AB3774" i="15" s="1"/>
  <c r="AD3774" i="15"/>
  <c r="AA3774" i="15" s="1"/>
  <c r="AE3774" i="15"/>
  <c r="AF3774" i="15" s="1"/>
  <c r="AC3775" i="15"/>
  <c r="AB3775" i="15" s="1"/>
  <c r="AD3775" i="15"/>
  <c r="AA3775" i="15" s="1"/>
  <c r="AE3775" i="15"/>
  <c r="AF3775" i="15" s="1"/>
  <c r="AC3776" i="15"/>
  <c r="AB3776" i="15" s="1"/>
  <c r="AD3776" i="15"/>
  <c r="AA3776" i="15" s="1"/>
  <c r="AE3776" i="15"/>
  <c r="AF3776" i="15" s="1"/>
  <c r="AC3777" i="15"/>
  <c r="AB3777" i="15" s="1"/>
  <c r="AD3777" i="15"/>
  <c r="AA3777" i="15" s="1"/>
  <c r="AE3777" i="15"/>
  <c r="AF3777" i="15" s="1"/>
  <c r="AC3778" i="15"/>
  <c r="AB3778" i="15" s="1"/>
  <c r="AD3778" i="15"/>
  <c r="AA3778" i="15" s="1"/>
  <c r="AE3778" i="15"/>
  <c r="AF3778" i="15" s="1"/>
  <c r="AC3779" i="15"/>
  <c r="AB3779" i="15" s="1"/>
  <c r="AD3779" i="15"/>
  <c r="AA3779" i="15" s="1"/>
  <c r="AE3779" i="15"/>
  <c r="AF3779" i="15" s="1"/>
  <c r="AC3780" i="15"/>
  <c r="AB3780" i="15" s="1"/>
  <c r="AD3780" i="15"/>
  <c r="AA3780" i="15" s="1"/>
  <c r="AE3780" i="15"/>
  <c r="AF3780" i="15" s="1"/>
  <c r="AC3781" i="15"/>
  <c r="AB3781" i="15" s="1"/>
  <c r="AD3781" i="15"/>
  <c r="AA3781" i="15" s="1"/>
  <c r="AE3781" i="15"/>
  <c r="AF3781" i="15" s="1"/>
  <c r="AC3782" i="15"/>
  <c r="AB3782" i="15" s="1"/>
  <c r="AD3782" i="15"/>
  <c r="AA3782" i="15" s="1"/>
  <c r="AE3782" i="15"/>
  <c r="AF3782" i="15" s="1"/>
  <c r="AC3783" i="15"/>
  <c r="AB3783" i="15" s="1"/>
  <c r="AD3783" i="15"/>
  <c r="AA3783" i="15" s="1"/>
  <c r="AE3783" i="15"/>
  <c r="AF3783" i="15" s="1"/>
  <c r="AC3784" i="15"/>
  <c r="AB3784" i="15" s="1"/>
  <c r="AD3784" i="15"/>
  <c r="AA3784" i="15" s="1"/>
  <c r="AE3784" i="15"/>
  <c r="AF3784" i="15" s="1"/>
  <c r="AC3785" i="15"/>
  <c r="AB3785" i="15" s="1"/>
  <c r="AD3785" i="15"/>
  <c r="AA3785" i="15" s="1"/>
  <c r="AE3785" i="15"/>
  <c r="AF3785" i="15" s="1"/>
  <c r="AC3786" i="15"/>
  <c r="AB3786" i="15" s="1"/>
  <c r="AD3786" i="15"/>
  <c r="AA3786" i="15" s="1"/>
  <c r="AE3786" i="15"/>
  <c r="AF3786" i="15" s="1"/>
  <c r="AC3787" i="15"/>
  <c r="AB3787" i="15" s="1"/>
  <c r="AD3787" i="15"/>
  <c r="AA3787" i="15" s="1"/>
  <c r="AE3787" i="15"/>
  <c r="AF3787" i="15" s="1"/>
  <c r="AC3788" i="15"/>
  <c r="AB3788" i="15" s="1"/>
  <c r="AD3788" i="15"/>
  <c r="AA3788" i="15" s="1"/>
  <c r="AE3788" i="15"/>
  <c r="AF3788" i="15" s="1"/>
  <c r="AC3789" i="15"/>
  <c r="AB3789" i="15" s="1"/>
  <c r="AD3789" i="15"/>
  <c r="AA3789" i="15" s="1"/>
  <c r="AE3789" i="15"/>
  <c r="AF3789" i="15" s="1"/>
  <c r="AC3790" i="15"/>
  <c r="AB3790" i="15" s="1"/>
  <c r="AD3790" i="15"/>
  <c r="AA3790" i="15" s="1"/>
  <c r="AE3790" i="15"/>
  <c r="AF3790" i="15" s="1"/>
  <c r="AC3791" i="15"/>
  <c r="AB3791" i="15" s="1"/>
  <c r="AD3791" i="15"/>
  <c r="AA3791" i="15" s="1"/>
  <c r="AE3791" i="15"/>
  <c r="AF3791" i="15" s="1"/>
  <c r="AC3792" i="15"/>
  <c r="AB3792" i="15" s="1"/>
  <c r="AD3792" i="15"/>
  <c r="AA3792" i="15" s="1"/>
  <c r="AE3792" i="15"/>
  <c r="AF3792" i="15" s="1"/>
  <c r="AC3793" i="15"/>
  <c r="AB3793" i="15" s="1"/>
  <c r="AD3793" i="15"/>
  <c r="AA3793" i="15" s="1"/>
  <c r="AE3793" i="15"/>
  <c r="AF3793" i="15" s="1"/>
  <c r="AC3794" i="15"/>
  <c r="AB3794" i="15" s="1"/>
  <c r="AD3794" i="15"/>
  <c r="AA3794" i="15" s="1"/>
  <c r="AE3794" i="15"/>
  <c r="AF3794" i="15" s="1"/>
  <c r="AC3795" i="15"/>
  <c r="AB3795" i="15" s="1"/>
  <c r="AD3795" i="15"/>
  <c r="AA3795" i="15" s="1"/>
  <c r="AE3795" i="15"/>
  <c r="AF3795" i="15" s="1"/>
  <c r="AC3796" i="15"/>
  <c r="AB3796" i="15" s="1"/>
  <c r="AD3796" i="15"/>
  <c r="AA3796" i="15" s="1"/>
  <c r="AE3796" i="15"/>
  <c r="AF3796" i="15" s="1"/>
  <c r="AC3797" i="15"/>
  <c r="AB3797" i="15" s="1"/>
  <c r="AD3797" i="15"/>
  <c r="AA3797" i="15" s="1"/>
  <c r="AE3797" i="15"/>
  <c r="AF3797" i="15" s="1"/>
  <c r="AC3798" i="15"/>
  <c r="AB3798" i="15" s="1"/>
  <c r="AD3798" i="15"/>
  <c r="AA3798" i="15" s="1"/>
  <c r="AE3798" i="15"/>
  <c r="AF3798" i="15" s="1"/>
  <c r="AC3799" i="15"/>
  <c r="AB3799" i="15" s="1"/>
  <c r="AD3799" i="15"/>
  <c r="AA3799" i="15" s="1"/>
  <c r="AE3799" i="15"/>
  <c r="AF3799" i="15" s="1"/>
  <c r="AC3800" i="15"/>
  <c r="AB3800" i="15" s="1"/>
  <c r="AD3800" i="15"/>
  <c r="AA3800" i="15" s="1"/>
  <c r="AE3800" i="15"/>
  <c r="AF3800" i="15" s="1"/>
  <c r="AC3801" i="15"/>
  <c r="AB3801" i="15" s="1"/>
  <c r="AD3801" i="15"/>
  <c r="AA3801" i="15" s="1"/>
  <c r="AE3801" i="15"/>
  <c r="AF3801" i="15" s="1"/>
  <c r="AC3802" i="15"/>
  <c r="AB3802" i="15" s="1"/>
  <c r="AD3802" i="15"/>
  <c r="AA3802" i="15" s="1"/>
  <c r="AE3802" i="15"/>
  <c r="AF3802" i="15" s="1"/>
  <c r="AC3803" i="15"/>
  <c r="AB3803" i="15" s="1"/>
  <c r="AD3803" i="15"/>
  <c r="AA3803" i="15" s="1"/>
  <c r="AE3803" i="15"/>
  <c r="AF3803" i="15" s="1"/>
  <c r="AC3804" i="15"/>
  <c r="AB3804" i="15" s="1"/>
  <c r="AD3804" i="15"/>
  <c r="AA3804" i="15" s="1"/>
  <c r="AE3804" i="15"/>
  <c r="AF3804" i="15" s="1"/>
  <c r="AC3805" i="15"/>
  <c r="AB3805" i="15" s="1"/>
  <c r="AD3805" i="15"/>
  <c r="AA3805" i="15" s="1"/>
  <c r="AE3805" i="15"/>
  <c r="AF3805" i="15" s="1"/>
  <c r="AC3806" i="15"/>
  <c r="AB3806" i="15" s="1"/>
  <c r="AD3806" i="15"/>
  <c r="AA3806" i="15" s="1"/>
  <c r="AE3806" i="15"/>
  <c r="AF3806" i="15" s="1"/>
  <c r="AC3807" i="15"/>
  <c r="AB3807" i="15" s="1"/>
  <c r="AD3807" i="15"/>
  <c r="AA3807" i="15" s="1"/>
  <c r="AE3807" i="15"/>
  <c r="AF3807" i="15" s="1"/>
  <c r="AC3808" i="15"/>
  <c r="AB3808" i="15" s="1"/>
  <c r="AD3808" i="15"/>
  <c r="AA3808" i="15" s="1"/>
  <c r="AE3808" i="15"/>
  <c r="AF3808" i="15" s="1"/>
  <c r="AC3809" i="15"/>
  <c r="AB3809" i="15" s="1"/>
  <c r="AD3809" i="15"/>
  <c r="AA3809" i="15" s="1"/>
  <c r="AE3809" i="15"/>
  <c r="AF3809" i="15" s="1"/>
  <c r="AC3810" i="15"/>
  <c r="AB3810" i="15" s="1"/>
  <c r="AD3810" i="15"/>
  <c r="AA3810" i="15" s="1"/>
  <c r="AE3810" i="15"/>
  <c r="AF3810" i="15" s="1"/>
  <c r="AC3811" i="15"/>
  <c r="AB3811" i="15" s="1"/>
  <c r="AD3811" i="15"/>
  <c r="AA3811" i="15" s="1"/>
  <c r="AE3811" i="15"/>
  <c r="AF3811" i="15" s="1"/>
  <c r="AC3812" i="15"/>
  <c r="AB3812" i="15" s="1"/>
  <c r="AD3812" i="15"/>
  <c r="AA3812" i="15" s="1"/>
  <c r="AE3812" i="15"/>
  <c r="AF3812" i="15" s="1"/>
  <c r="AC3813" i="15"/>
  <c r="AB3813" i="15" s="1"/>
  <c r="AD3813" i="15"/>
  <c r="AA3813" i="15" s="1"/>
  <c r="AE3813" i="15"/>
  <c r="AF3813" i="15" s="1"/>
  <c r="AC3814" i="15"/>
  <c r="AB3814" i="15" s="1"/>
  <c r="AD3814" i="15"/>
  <c r="AA3814" i="15" s="1"/>
  <c r="AE3814" i="15"/>
  <c r="AF3814" i="15" s="1"/>
  <c r="AC3815" i="15"/>
  <c r="AB3815" i="15" s="1"/>
  <c r="AD3815" i="15"/>
  <c r="AA3815" i="15" s="1"/>
  <c r="AE3815" i="15"/>
  <c r="AF3815" i="15" s="1"/>
  <c r="AC3816" i="15"/>
  <c r="AB3816" i="15" s="1"/>
  <c r="AD3816" i="15"/>
  <c r="AA3816" i="15" s="1"/>
  <c r="AE3816" i="15"/>
  <c r="AF3816" i="15" s="1"/>
  <c r="AC3817" i="15"/>
  <c r="AB3817" i="15" s="1"/>
  <c r="AD3817" i="15"/>
  <c r="AA3817" i="15" s="1"/>
  <c r="AE3817" i="15"/>
  <c r="AF3817" i="15" s="1"/>
  <c r="AC3818" i="15"/>
  <c r="AB3818" i="15" s="1"/>
  <c r="AD3818" i="15"/>
  <c r="AA3818" i="15" s="1"/>
  <c r="AE3818" i="15"/>
  <c r="AF3818" i="15" s="1"/>
  <c r="AC3819" i="15"/>
  <c r="AB3819" i="15" s="1"/>
  <c r="AD3819" i="15"/>
  <c r="AA3819" i="15" s="1"/>
  <c r="AE3819" i="15"/>
  <c r="AF3819" i="15" s="1"/>
  <c r="AC3820" i="15"/>
  <c r="AB3820" i="15" s="1"/>
  <c r="AD3820" i="15"/>
  <c r="AA3820" i="15" s="1"/>
  <c r="AE3820" i="15"/>
  <c r="AF3820" i="15" s="1"/>
  <c r="AC3821" i="15"/>
  <c r="AB3821" i="15" s="1"/>
  <c r="AD3821" i="15"/>
  <c r="AA3821" i="15" s="1"/>
  <c r="AE3821" i="15"/>
  <c r="AF3821" i="15" s="1"/>
  <c r="AC3822" i="15"/>
  <c r="AB3822" i="15" s="1"/>
  <c r="AD3822" i="15"/>
  <c r="AA3822" i="15" s="1"/>
  <c r="AE3822" i="15"/>
  <c r="AF3822" i="15" s="1"/>
  <c r="AC3823" i="15"/>
  <c r="AB3823" i="15" s="1"/>
  <c r="AD3823" i="15"/>
  <c r="AA3823" i="15" s="1"/>
  <c r="AE3823" i="15"/>
  <c r="AF3823" i="15" s="1"/>
  <c r="AC3824" i="15"/>
  <c r="AB3824" i="15" s="1"/>
  <c r="AD3824" i="15"/>
  <c r="AA3824" i="15" s="1"/>
  <c r="AE3824" i="15"/>
  <c r="AF3824" i="15" s="1"/>
  <c r="AC3825" i="15"/>
  <c r="AB3825" i="15" s="1"/>
  <c r="AD3825" i="15"/>
  <c r="AA3825" i="15" s="1"/>
  <c r="AE3825" i="15"/>
  <c r="AF3825" i="15" s="1"/>
  <c r="AC3826" i="15"/>
  <c r="AB3826" i="15" s="1"/>
  <c r="AD3826" i="15"/>
  <c r="AA3826" i="15" s="1"/>
  <c r="AE3826" i="15"/>
  <c r="AF3826" i="15" s="1"/>
  <c r="AC3827" i="15"/>
  <c r="AB3827" i="15" s="1"/>
  <c r="AD3827" i="15"/>
  <c r="AA3827" i="15" s="1"/>
  <c r="AE3827" i="15"/>
  <c r="AF3827" i="15" s="1"/>
  <c r="AC3828" i="15"/>
  <c r="AB3828" i="15" s="1"/>
  <c r="AD3828" i="15"/>
  <c r="AA3828" i="15" s="1"/>
  <c r="AE3828" i="15"/>
  <c r="AF3828" i="15" s="1"/>
  <c r="AC3829" i="15"/>
  <c r="AB3829" i="15" s="1"/>
  <c r="AD3829" i="15"/>
  <c r="AA3829" i="15" s="1"/>
  <c r="AE3829" i="15"/>
  <c r="AF3829" i="15" s="1"/>
  <c r="AC3830" i="15"/>
  <c r="AB3830" i="15" s="1"/>
  <c r="AD3830" i="15"/>
  <c r="AA3830" i="15" s="1"/>
  <c r="AE3830" i="15"/>
  <c r="AF3830" i="15" s="1"/>
  <c r="AC3831" i="15"/>
  <c r="AB3831" i="15" s="1"/>
  <c r="AD3831" i="15"/>
  <c r="AA3831" i="15" s="1"/>
  <c r="AE3831" i="15"/>
  <c r="AF3831" i="15" s="1"/>
  <c r="AC3832" i="15"/>
  <c r="AB3832" i="15" s="1"/>
  <c r="AD3832" i="15"/>
  <c r="AA3832" i="15" s="1"/>
  <c r="AE3832" i="15"/>
  <c r="AF3832" i="15" s="1"/>
  <c r="AC3833" i="15"/>
  <c r="AB3833" i="15" s="1"/>
  <c r="AD3833" i="15"/>
  <c r="AA3833" i="15" s="1"/>
  <c r="AE3833" i="15"/>
  <c r="AF3833" i="15" s="1"/>
  <c r="AC3834" i="15"/>
  <c r="AB3834" i="15" s="1"/>
  <c r="AD3834" i="15"/>
  <c r="AA3834" i="15" s="1"/>
  <c r="AE3834" i="15"/>
  <c r="AF3834" i="15" s="1"/>
  <c r="AC3835" i="15"/>
  <c r="AB3835" i="15" s="1"/>
  <c r="AD3835" i="15"/>
  <c r="AA3835" i="15" s="1"/>
  <c r="AE3835" i="15"/>
  <c r="AF3835" i="15" s="1"/>
  <c r="AC3836" i="15"/>
  <c r="AB3836" i="15" s="1"/>
  <c r="AD3836" i="15"/>
  <c r="AA3836" i="15" s="1"/>
  <c r="AE3836" i="15"/>
  <c r="AF3836" i="15" s="1"/>
  <c r="AC3837" i="15"/>
  <c r="AB3837" i="15" s="1"/>
  <c r="AD3837" i="15"/>
  <c r="AA3837" i="15" s="1"/>
  <c r="AE3837" i="15"/>
  <c r="AF3837" i="15" s="1"/>
  <c r="AC3838" i="15"/>
  <c r="AB3838" i="15" s="1"/>
  <c r="AD3838" i="15"/>
  <c r="AA3838" i="15" s="1"/>
  <c r="AE3838" i="15"/>
  <c r="AF3838" i="15" s="1"/>
  <c r="AC3839" i="15"/>
  <c r="AB3839" i="15" s="1"/>
  <c r="AD3839" i="15"/>
  <c r="AA3839" i="15" s="1"/>
  <c r="AE3839" i="15"/>
  <c r="AF3839" i="15" s="1"/>
  <c r="AC3840" i="15"/>
  <c r="AB3840" i="15" s="1"/>
  <c r="AD3840" i="15"/>
  <c r="AA3840" i="15" s="1"/>
  <c r="AE3840" i="15"/>
  <c r="AF3840" i="15" s="1"/>
  <c r="AC3841" i="15"/>
  <c r="AB3841" i="15" s="1"/>
  <c r="AD3841" i="15"/>
  <c r="AA3841" i="15" s="1"/>
  <c r="AE3841" i="15"/>
  <c r="AF3841" i="15" s="1"/>
  <c r="AC3842" i="15"/>
  <c r="AB3842" i="15" s="1"/>
  <c r="AD3842" i="15"/>
  <c r="AA3842" i="15" s="1"/>
  <c r="AE3842" i="15"/>
  <c r="AF3842" i="15" s="1"/>
  <c r="AC3843" i="15"/>
  <c r="AB3843" i="15" s="1"/>
  <c r="AD3843" i="15"/>
  <c r="AA3843" i="15" s="1"/>
  <c r="AE3843" i="15"/>
  <c r="AF3843" i="15" s="1"/>
  <c r="AC3844" i="15"/>
  <c r="AB3844" i="15" s="1"/>
  <c r="AD3844" i="15"/>
  <c r="AA3844" i="15" s="1"/>
  <c r="AE3844" i="15"/>
  <c r="AF3844" i="15" s="1"/>
  <c r="AC3845" i="15"/>
  <c r="AB3845" i="15" s="1"/>
  <c r="AD3845" i="15"/>
  <c r="AA3845" i="15" s="1"/>
  <c r="AE3845" i="15"/>
  <c r="AF3845" i="15" s="1"/>
  <c r="AC3846" i="15"/>
  <c r="AB3846" i="15" s="1"/>
  <c r="AD3846" i="15"/>
  <c r="AA3846" i="15" s="1"/>
  <c r="AE3846" i="15"/>
  <c r="AF3846" i="15" s="1"/>
  <c r="AC3847" i="15"/>
  <c r="AB3847" i="15" s="1"/>
  <c r="AD3847" i="15"/>
  <c r="AA3847" i="15" s="1"/>
  <c r="AE3847" i="15"/>
  <c r="AF3847" i="15" s="1"/>
  <c r="AC3848" i="15"/>
  <c r="AB3848" i="15" s="1"/>
  <c r="AD3848" i="15"/>
  <c r="AA3848" i="15" s="1"/>
  <c r="AE3848" i="15"/>
  <c r="AF3848" i="15" s="1"/>
  <c r="AC3849" i="15"/>
  <c r="AB3849" i="15" s="1"/>
  <c r="AD3849" i="15"/>
  <c r="AA3849" i="15" s="1"/>
  <c r="AE3849" i="15"/>
  <c r="AF3849" i="15"/>
  <c r="AC3850" i="15"/>
  <c r="AB3850" i="15" s="1"/>
  <c r="AD3850" i="15"/>
  <c r="AA3850" i="15" s="1"/>
  <c r="AE3850" i="15"/>
  <c r="AF3850" i="15" s="1"/>
  <c r="AC3851" i="15"/>
  <c r="AB3851" i="15" s="1"/>
  <c r="AD3851" i="15"/>
  <c r="AA3851" i="15" s="1"/>
  <c r="AE3851" i="15"/>
  <c r="AF3851" i="15"/>
  <c r="AC3852" i="15"/>
  <c r="AB3852" i="15" s="1"/>
  <c r="AD3852" i="15"/>
  <c r="AA3852" i="15" s="1"/>
  <c r="AE3852" i="15"/>
  <c r="AF3852" i="15" s="1"/>
  <c r="AC3853" i="15"/>
  <c r="AB3853" i="15" s="1"/>
  <c r="AD3853" i="15"/>
  <c r="AA3853" i="15" s="1"/>
  <c r="AE3853" i="15"/>
  <c r="AF3853" i="15" s="1"/>
  <c r="AC3854" i="15"/>
  <c r="AB3854" i="15" s="1"/>
  <c r="AD3854" i="15"/>
  <c r="AA3854" i="15" s="1"/>
  <c r="AE3854" i="15"/>
  <c r="AF3854" i="15" s="1"/>
  <c r="AC3855" i="15"/>
  <c r="AB3855" i="15" s="1"/>
  <c r="AD3855" i="15"/>
  <c r="AA3855" i="15" s="1"/>
  <c r="AE3855" i="15"/>
  <c r="AF3855" i="15" s="1"/>
  <c r="AC3856" i="15"/>
  <c r="AB3856" i="15" s="1"/>
  <c r="AD3856" i="15"/>
  <c r="AA3856" i="15" s="1"/>
  <c r="AE3856" i="15"/>
  <c r="AF3856" i="15" s="1"/>
  <c r="AC3857" i="15"/>
  <c r="AB3857" i="15" s="1"/>
  <c r="AD3857" i="15"/>
  <c r="AA3857" i="15" s="1"/>
  <c r="AE3857" i="15"/>
  <c r="AF3857" i="15"/>
  <c r="AC3858" i="15"/>
  <c r="AB3858" i="15" s="1"/>
  <c r="AD3858" i="15"/>
  <c r="AA3858" i="15" s="1"/>
  <c r="AE3858" i="15"/>
  <c r="AF3858" i="15" s="1"/>
  <c r="AC3859" i="15"/>
  <c r="AB3859" i="15" s="1"/>
  <c r="AD3859" i="15"/>
  <c r="AA3859" i="15" s="1"/>
  <c r="AE3859" i="15"/>
  <c r="AF3859" i="15" s="1"/>
  <c r="AC3860" i="15"/>
  <c r="AB3860" i="15" s="1"/>
  <c r="AD3860" i="15"/>
  <c r="AA3860" i="15" s="1"/>
  <c r="AE3860" i="15"/>
  <c r="AF3860" i="15" s="1"/>
  <c r="AC3861" i="15"/>
  <c r="AB3861" i="15" s="1"/>
  <c r="AD3861" i="15"/>
  <c r="AA3861" i="15" s="1"/>
  <c r="AE3861" i="15"/>
  <c r="AF3861" i="15" s="1"/>
  <c r="AC3862" i="15"/>
  <c r="AB3862" i="15" s="1"/>
  <c r="AD3862" i="15"/>
  <c r="AA3862" i="15" s="1"/>
  <c r="AE3862" i="15"/>
  <c r="AF3862" i="15" s="1"/>
  <c r="AC3863" i="15"/>
  <c r="AB3863" i="15" s="1"/>
  <c r="AD3863" i="15"/>
  <c r="AA3863" i="15" s="1"/>
  <c r="AE3863" i="15"/>
  <c r="AF3863" i="15" s="1"/>
  <c r="AC3864" i="15"/>
  <c r="AB3864" i="15" s="1"/>
  <c r="AD3864" i="15"/>
  <c r="AA3864" i="15" s="1"/>
  <c r="AE3864" i="15"/>
  <c r="AF3864" i="15" s="1"/>
  <c r="AC3865" i="15"/>
  <c r="AB3865" i="15" s="1"/>
  <c r="AD3865" i="15"/>
  <c r="AA3865" i="15" s="1"/>
  <c r="AE3865" i="15"/>
  <c r="AF3865" i="15"/>
  <c r="AC3866" i="15"/>
  <c r="AB3866" i="15" s="1"/>
  <c r="AD3866" i="15"/>
  <c r="AA3866" i="15" s="1"/>
  <c r="AE3866" i="15"/>
  <c r="AF3866" i="15" s="1"/>
  <c r="AC3867" i="15"/>
  <c r="AB3867" i="15" s="1"/>
  <c r="AD3867" i="15"/>
  <c r="AA3867" i="15" s="1"/>
  <c r="AE3867" i="15"/>
  <c r="AF3867" i="15"/>
  <c r="AC3868" i="15"/>
  <c r="AB3868" i="15" s="1"/>
  <c r="AD3868" i="15"/>
  <c r="AA3868" i="15" s="1"/>
  <c r="AE3868" i="15"/>
  <c r="AF3868" i="15" s="1"/>
  <c r="AC3869" i="15"/>
  <c r="AB3869" i="15" s="1"/>
  <c r="AD3869" i="15"/>
  <c r="AA3869" i="15" s="1"/>
  <c r="AE3869" i="15"/>
  <c r="AF3869" i="15" s="1"/>
  <c r="AC3870" i="15"/>
  <c r="AB3870" i="15" s="1"/>
  <c r="AD3870" i="15"/>
  <c r="AA3870" i="15" s="1"/>
  <c r="AE3870" i="15"/>
  <c r="AF3870" i="15" s="1"/>
  <c r="AC3871" i="15"/>
  <c r="AB3871" i="15" s="1"/>
  <c r="AD3871" i="15"/>
  <c r="AA3871" i="15" s="1"/>
  <c r="AE3871" i="15"/>
  <c r="AF3871" i="15" s="1"/>
  <c r="AC3872" i="15"/>
  <c r="AB3872" i="15" s="1"/>
  <c r="AD3872" i="15"/>
  <c r="AA3872" i="15" s="1"/>
  <c r="AE3872" i="15"/>
  <c r="AF3872" i="15" s="1"/>
  <c r="AC3873" i="15"/>
  <c r="AB3873" i="15" s="1"/>
  <c r="AD3873" i="15"/>
  <c r="AA3873" i="15" s="1"/>
  <c r="AE3873" i="15"/>
  <c r="AF3873" i="15"/>
  <c r="AC3874" i="15"/>
  <c r="AB3874" i="15" s="1"/>
  <c r="AD3874" i="15"/>
  <c r="AA3874" i="15" s="1"/>
  <c r="AE3874" i="15"/>
  <c r="AF3874" i="15" s="1"/>
  <c r="AC3875" i="15"/>
  <c r="AB3875" i="15" s="1"/>
  <c r="AD3875" i="15"/>
  <c r="AA3875" i="15" s="1"/>
  <c r="AE3875" i="15"/>
  <c r="AF3875" i="15"/>
  <c r="AC3876" i="15"/>
  <c r="AB3876" i="15" s="1"/>
  <c r="AD3876" i="15"/>
  <c r="AA3876" i="15" s="1"/>
  <c r="AE3876" i="15"/>
  <c r="AF3876" i="15" s="1"/>
  <c r="AC3877" i="15"/>
  <c r="AB3877" i="15" s="1"/>
  <c r="AD3877" i="15"/>
  <c r="AA3877" i="15" s="1"/>
  <c r="AE3877" i="15"/>
  <c r="AF3877" i="15" s="1"/>
  <c r="AC3878" i="15"/>
  <c r="AB3878" i="15" s="1"/>
  <c r="AD3878" i="15"/>
  <c r="AA3878" i="15" s="1"/>
  <c r="AE3878" i="15"/>
  <c r="AF3878" i="15" s="1"/>
  <c r="AC3879" i="15"/>
  <c r="AB3879" i="15" s="1"/>
  <c r="AD3879" i="15"/>
  <c r="AA3879" i="15" s="1"/>
  <c r="AE3879" i="15"/>
  <c r="AF3879" i="15" s="1"/>
  <c r="AC3880" i="15"/>
  <c r="AB3880" i="15" s="1"/>
  <c r="AD3880" i="15"/>
  <c r="AA3880" i="15" s="1"/>
  <c r="AE3880" i="15"/>
  <c r="AF3880" i="15" s="1"/>
  <c r="AC3881" i="15"/>
  <c r="AB3881" i="15" s="1"/>
  <c r="AD3881" i="15"/>
  <c r="AA3881" i="15" s="1"/>
  <c r="AE3881" i="15"/>
  <c r="AF3881" i="15"/>
  <c r="AC3882" i="15"/>
  <c r="AB3882" i="15" s="1"/>
  <c r="AD3882" i="15"/>
  <c r="AA3882" i="15" s="1"/>
  <c r="AE3882" i="15"/>
  <c r="AF3882" i="15" s="1"/>
  <c r="AC3883" i="15"/>
  <c r="AB3883" i="15" s="1"/>
  <c r="AD3883" i="15"/>
  <c r="AA3883" i="15" s="1"/>
  <c r="AE3883" i="15"/>
  <c r="AF3883" i="15"/>
  <c r="AC3884" i="15"/>
  <c r="AB3884" i="15" s="1"/>
  <c r="AD3884" i="15"/>
  <c r="AA3884" i="15" s="1"/>
  <c r="AE3884" i="15"/>
  <c r="AF3884" i="15" s="1"/>
  <c r="AC3885" i="15"/>
  <c r="AB3885" i="15" s="1"/>
  <c r="AD3885" i="15"/>
  <c r="AA3885" i="15" s="1"/>
  <c r="AE3885" i="15"/>
  <c r="AF3885" i="15" s="1"/>
  <c r="AC3886" i="15"/>
  <c r="AB3886" i="15" s="1"/>
  <c r="AD3886" i="15"/>
  <c r="AA3886" i="15" s="1"/>
  <c r="AE3886" i="15"/>
  <c r="AF3886" i="15" s="1"/>
  <c r="AC3887" i="15"/>
  <c r="AB3887" i="15" s="1"/>
  <c r="AD3887" i="15"/>
  <c r="AA3887" i="15" s="1"/>
  <c r="AE3887" i="15"/>
  <c r="AF3887" i="15" s="1"/>
  <c r="AC3888" i="15"/>
  <c r="AB3888" i="15" s="1"/>
  <c r="AD3888" i="15"/>
  <c r="AA3888" i="15" s="1"/>
  <c r="AE3888" i="15"/>
  <c r="AF3888" i="15" s="1"/>
  <c r="AC3889" i="15"/>
  <c r="AB3889" i="15" s="1"/>
  <c r="AD3889" i="15"/>
  <c r="AA3889" i="15" s="1"/>
  <c r="AE3889" i="15"/>
  <c r="AF3889" i="15"/>
  <c r="AC3890" i="15"/>
  <c r="AB3890" i="15" s="1"/>
  <c r="AD3890" i="15"/>
  <c r="AA3890" i="15" s="1"/>
  <c r="AE3890" i="15"/>
  <c r="AF3890" i="15" s="1"/>
  <c r="AC3891" i="15"/>
  <c r="AB3891" i="15" s="1"/>
  <c r="AD3891" i="15"/>
  <c r="AA3891" i="15" s="1"/>
  <c r="AE3891" i="15"/>
  <c r="AF3891" i="15" s="1"/>
  <c r="AC3892" i="15"/>
  <c r="AB3892" i="15" s="1"/>
  <c r="AD3892" i="15"/>
  <c r="AA3892" i="15" s="1"/>
  <c r="AE3892" i="15"/>
  <c r="AF3892" i="15" s="1"/>
  <c r="AC3893" i="15"/>
  <c r="AB3893" i="15" s="1"/>
  <c r="AD3893" i="15"/>
  <c r="AA3893" i="15" s="1"/>
  <c r="AE3893" i="15"/>
  <c r="AF3893" i="15" s="1"/>
  <c r="AC3894" i="15"/>
  <c r="AB3894" i="15" s="1"/>
  <c r="AD3894" i="15"/>
  <c r="AA3894" i="15" s="1"/>
  <c r="AE3894" i="15"/>
  <c r="AF3894" i="15" s="1"/>
  <c r="AC3895" i="15"/>
  <c r="AB3895" i="15" s="1"/>
  <c r="AD3895" i="15"/>
  <c r="AA3895" i="15" s="1"/>
  <c r="AE3895" i="15"/>
  <c r="AF3895" i="15" s="1"/>
  <c r="AC3896" i="15"/>
  <c r="AB3896" i="15" s="1"/>
  <c r="AD3896" i="15"/>
  <c r="AA3896" i="15" s="1"/>
  <c r="AE3896" i="15"/>
  <c r="AF3896" i="15" s="1"/>
  <c r="AC3897" i="15"/>
  <c r="AB3897" i="15" s="1"/>
  <c r="AD3897" i="15"/>
  <c r="AA3897" i="15" s="1"/>
  <c r="AE3897" i="15"/>
  <c r="AF3897" i="15"/>
  <c r="AC3898" i="15"/>
  <c r="AB3898" i="15" s="1"/>
  <c r="AD3898" i="15"/>
  <c r="AA3898" i="15" s="1"/>
  <c r="AE3898" i="15"/>
  <c r="AF3898" i="15" s="1"/>
  <c r="AC3899" i="15"/>
  <c r="AB3899" i="15" s="1"/>
  <c r="AD3899" i="15"/>
  <c r="AA3899" i="15" s="1"/>
  <c r="AE3899" i="15"/>
  <c r="AF3899" i="15"/>
  <c r="AC3900" i="15"/>
  <c r="AB3900" i="15" s="1"/>
  <c r="AD3900" i="15"/>
  <c r="AA3900" i="15" s="1"/>
  <c r="AE3900" i="15"/>
  <c r="AF3900" i="15" s="1"/>
  <c r="AC3901" i="15"/>
  <c r="AB3901" i="15" s="1"/>
  <c r="AD3901" i="15"/>
  <c r="AA3901" i="15" s="1"/>
  <c r="AE3901" i="15"/>
  <c r="AF3901" i="15" s="1"/>
  <c r="AC3902" i="15"/>
  <c r="AB3902" i="15" s="1"/>
  <c r="AD3902" i="15"/>
  <c r="AA3902" i="15" s="1"/>
  <c r="AE3902" i="15"/>
  <c r="AF3902" i="15" s="1"/>
  <c r="AC3903" i="15"/>
  <c r="AB3903" i="15" s="1"/>
  <c r="AD3903" i="15"/>
  <c r="AA3903" i="15" s="1"/>
  <c r="AE3903" i="15"/>
  <c r="AF3903" i="15" s="1"/>
  <c r="AC3904" i="15"/>
  <c r="AB3904" i="15" s="1"/>
  <c r="AD3904" i="15"/>
  <c r="AA3904" i="15" s="1"/>
  <c r="AE3904" i="15"/>
  <c r="AF3904" i="15" s="1"/>
  <c r="AC3905" i="15"/>
  <c r="AB3905" i="15" s="1"/>
  <c r="AD3905" i="15"/>
  <c r="AA3905" i="15" s="1"/>
  <c r="AE3905" i="15"/>
  <c r="AF3905" i="15"/>
  <c r="AC3906" i="15"/>
  <c r="AB3906" i="15" s="1"/>
  <c r="AD3906" i="15"/>
  <c r="AA3906" i="15" s="1"/>
  <c r="AE3906" i="15"/>
  <c r="AF3906" i="15" s="1"/>
  <c r="AC3907" i="15"/>
  <c r="AB3907" i="15" s="1"/>
  <c r="AD3907" i="15"/>
  <c r="AA3907" i="15" s="1"/>
  <c r="AE3907" i="15"/>
  <c r="AF3907" i="15" s="1"/>
  <c r="AC3908" i="15"/>
  <c r="AB3908" i="15" s="1"/>
  <c r="AD3908" i="15"/>
  <c r="AA3908" i="15" s="1"/>
  <c r="AE3908" i="15"/>
  <c r="AF3908" i="15" s="1"/>
  <c r="AC3909" i="15"/>
  <c r="AB3909" i="15" s="1"/>
  <c r="AD3909" i="15"/>
  <c r="AA3909" i="15" s="1"/>
  <c r="AE3909" i="15"/>
  <c r="AF3909" i="15" s="1"/>
  <c r="AC3910" i="15"/>
  <c r="AB3910" i="15" s="1"/>
  <c r="AD3910" i="15"/>
  <c r="AA3910" i="15" s="1"/>
  <c r="AE3910" i="15"/>
  <c r="AF3910" i="15" s="1"/>
  <c r="AC3911" i="15"/>
  <c r="AB3911" i="15" s="1"/>
  <c r="AD3911" i="15"/>
  <c r="AA3911" i="15" s="1"/>
  <c r="AE3911" i="15"/>
  <c r="AF3911" i="15" s="1"/>
  <c r="AC3912" i="15"/>
  <c r="AB3912" i="15" s="1"/>
  <c r="AD3912" i="15"/>
  <c r="AA3912" i="15" s="1"/>
  <c r="AE3912" i="15"/>
  <c r="AF3912" i="15" s="1"/>
  <c r="AC3913" i="15"/>
  <c r="AB3913" i="15" s="1"/>
  <c r="AD3913" i="15"/>
  <c r="AA3913" i="15" s="1"/>
  <c r="AE3913" i="15"/>
  <c r="AF3913" i="15"/>
  <c r="AC3914" i="15"/>
  <c r="AB3914" i="15" s="1"/>
  <c r="AD3914" i="15"/>
  <c r="AA3914" i="15" s="1"/>
  <c r="AE3914" i="15"/>
  <c r="AF3914" i="15" s="1"/>
  <c r="AC3915" i="15"/>
  <c r="AB3915" i="15" s="1"/>
  <c r="AD3915" i="15"/>
  <c r="AA3915" i="15" s="1"/>
  <c r="AE3915" i="15"/>
  <c r="AF3915" i="15"/>
  <c r="AC3916" i="15"/>
  <c r="AB3916" i="15" s="1"/>
  <c r="AD3916" i="15"/>
  <c r="AA3916" i="15" s="1"/>
  <c r="AE3916" i="15"/>
  <c r="AF3916" i="15" s="1"/>
  <c r="AC3917" i="15"/>
  <c r="AB3917" i="15" s="1"/>
  <c r="AD3917" i="15"/>
  <c r="AA3917" i="15" s="1"/>
  <c r="AE3917" i="15"/>
  <c r="AF3917" i="15" s="1"/>
  <c r="AC3918" i="15"/>
  <c r="AB3918" i="15" s="1"/>
  <c r="AD3918" i="15"/>
  <c r="AA3918" i="15" s="1"/>
  <c r="AE3918" i="15"/>
  <c r="AF3918" i="15" s="1"/>
  <c r="AC3919" i="15"/>
  <c r="AB3919" i="15" s="1"/>
  <c r="AD3919" i="15"/>
  <c r="AA3919" i="15" s="1"/>
  <c r="AE3919" i="15"/>
  <c r="AF3919" i="15" s="1"/>
  <c r="AC3920" i="15"/>
  <c r="AB3920" i="15" s="1"/>
  <c r="AD3920" i="15"/>
  <c r="AA3920" i="15" s="1"/>
  <c r="AE3920" i="15"/>
  <c r="AF3920" i="15" s="1"/>
  <c r="AC3921" i="15"/>
  <c r="AB3921" i="15" s="1"/>
  <c r="AD3921" i="15"/>
  <c r="AA3921" i="15" s="1"/>
  <c r="AE3921" i="15"/>
  <c r="AF3921" i="15"/>
  <c r="AC3922" i="15"/>
  <c r="AB3922" i="15" s="1"/>
  <c r="AD3922" i="15"/>
  <c r="AA3922" i="15" s="1"/>
  <c r="AE3922" i="15"/>
  <c r="AF3922" i="15" s="1"/>
  <c r="AC3923" i="15"/>
  <c r="AB3923" i="15" s="1"/>
  <c r="AD3923" i="15"/>
  <c r="AA3923" i="15" s="1"/>
  <c r="AE3923" i="15"/>
  <c r="AF3923" i="15" s="1"/>
  <c r="AC3924" i="15"/>
  <c r="AB3924" i="15" s="1"/>
  <c r="AD3924" i="15"/>
  <c r="AA3924" i="15" s="1"/>
  <c r="AE3924" i="15"/>
  <c r="AF3924" i="15" s="1"/>
  <c r="AC3925" i="15"/>
  <c r="AB3925" i="15" s="1"/>
  <c r="AD3925" i="15"/>
  <c r="AA3925" i="15" s="1"/>
  <c r="AE3925" i="15"/>
  <c r="AF3925" i="15" s="1"/>
  <c r="AC3926" i="15"/>
  <c r="AB3926" i="15" s="1"/>
  <c r="AD3926" i="15"/>
  <c r="AA3926" i="15" s="1"/>
  <c r="AE3926" i="15"/>
  <c r="AF3926" i="15" s="1"/>
  <c r="AC3927" i="15"/>
  <c r="AB3927" i="15" s="1"/>
  <c r="AD3927" i="15"/>
  <c r="AA3927" i="15" s="1"/>
  <c r="AE3927" i="15"/>
  <c r="AF3927" i="15" s="1"/>
  <c r="AC3928" i="15"/>
  <c r="AB3928" i="15" s="1"/>
  <c r="AD3928" i="15"/>
  <c r="AA3928" i="15" s="1"/>
  <c r="AE3928" i="15"/>
  <c r="AF3928" i="15" s="1"/>
  <c r="AC3929" i="15"/>
  <c r="AB3929" i="15" s="1"/>
  <c r="AD3929" i="15"/>
  <c r="AA3929" i="15" s="1"/>
  <c r="AE3929" i="15"/>
  <c r="AF3929" i="15"/>
  <c r="AC3930" i="15"/>
  <c r="AB3930" i="15" s="1"/>
  <c r="AD3930" i="15"/>
  <c r="AA3930" i="15" s="1"/>
  <c r="AE3930" i="15"/>
  <c r="AF3930" i="15" s="1"/>
  <c r="AC3931" i="15"/>
  <c r="AB3931" i="15" s="1"/>
  <c r="AD3931" i="15"/>
  <c r="AA3931" i="15" s="1"/>
  <c r="AE3931" i="15"/>
  <c r="AF3931" i="15"/>
  <c r="AC3932" i="15"/>
  <c r="AB3932" i="15" s="1"/>
  <c r="AD3932" i="15"/>
  <c r="AA3932" i="15" s="1"/>
  <c r="AE3932" i="15"/>
  <c r="AF3932" i="15" s="1"/>
  <c r="AC3933" i="15"/>
  <c r="AB3933" i="15" s="1"/>
  <c r="AD3933" i="15"/>
  <c r="AA3933" i="15" s="1"/>
  <c r="AE3933" i="15"/>
  <c r="AF3933" i="15" s="1"/>
  <c r="AC3934" i="15"/>
  <c r="AB3934" i="15" s="1"/>
  <c r="AD3934" i="15"/>
  <c r="AA3934" i="15" s="1"/>
  <c r="AE3934" i="15"/>
  <c r="AF3934" i="15" s="1"/>
  <c r="AC3935" i="15"/>
  <c r="AB3935" i="15" s="1"/>
  <c r="AD3935" i="15"/>
  <c r="AA3935" i="15" s="1"/>
  <c r="AE3935" i="15"/>
  <c r="AF3935" i="15" s="1"/>
  <c r="AC3936" i="15"/>
  <c r="AB3936" i="15" s="1"/>
  <c r="AD3936" i="15"/>
  <c r="AA3936" i="15" s="1"/>
  <c r="AE3936" i="15"/>
  <c r="AF3936" i="15" s="1"/>
  <c r="AC3937" i="15"/>
  <c r="AB3937" i="15" s="1"/>
  <c r="AD3937" i="15"/>
  <c r="AA3937" i="15" s="1"/>
  <c r="AE3937" i="15"/>
  <c r="AF3937" i="15"/>
  <c r="AC3938" i="15"/>
  <c r="AB3938" i="15" s="1"/>
  <c r="AD3938" i="15"/>
  <c r="AA3938" i="15" s="1"/>
  <c r="AE3938" i="15"/>
  <c r="AF3938" i="15" s="1"/>
  <c r="AC3939" i="15"/>
  <c r="AB3939" i="15" s="1"/>
  <c r="AD3939" i="15"/>
  <c r="AA3939" i="15" s="1"/>
  <c r="AE3939" i="15"/>
  <c r="AF3939" i="15" s="1"/>
  <c r="AC3940" i="15"/>
  <c r="AB3940" i="15" s="1"/>
  <c r="AD3940" i="15"/>
  <c r="AA3940" i="15" s="1"/>
  <c r="AE3940" i="15"/>
  <c r="AF3940" i="15" s="1"/>
  <c r="AC3941" i="15"/>
  <c r="AB3941" i="15" s="1"/>
  <c r="AD3941" i="15"/>
  <c r="AA3941" i="15" s="1"/>
  <c r="AE3941" i="15"/>
  <c r="AF3941" i="15" s="1"/>
  <c r="AC3942" i="15"/>
  <c r="AB3942" i="15" s="1"/>
  <c r="AD3942" i="15"/>
  <c r="AA3942" i="15" s="1"/>
  <c r="AE3942" i="15"/>
  <c r="AF3942" i="15" s="1"/>
  <c r="AC3943" i="15"/>
  <c r="AB3943" i="15" s="1"/>
  <c r="AD3943" i="15"/>
  <c r="AA3943" i="15" s="1"/>
  <c r="AE3943" i="15"/>
  <c r="AF3943" i="15" s="1"/>
  <c r="AC3944" i="15"/>
  <c r="AB3944" i="15" s="1"/>
  <c r="AD3944" i="15"/>
  <c r="AA3944" i="15" s="1"/>
  <c r="AE3944" i="15"/>
  <c r="AF3944" i="15" s="1"/>
  <c r="AC3945" i="15"/>
  <c r="AB3945" i="15" s="1"/>
  <c r="AD3945" i="15"/>
  <c r="AA3945" i="15" s="1"/>
  <c r="AE3945" i="15"/>
  <c r="AF3945" i="15"/>
  <c r="AC3946" i="15"/>
  <c r="AB3946" i="15" s="1"/>
  <c r="AD3946" i="15"/>
  <c r="AA3946" i="15" s="1"/>
  <c r="AE3946" i="15"/>
  <c r="AF3946" i="15" s="1"/>
  <c r="AC3947" i="15"/>
  <c r="AB3947" i="15" s="1"/>
  <c r="AD3947" i="15"/>
  <c r="AA3947" i="15" s="1"/>
  <c r="AE3947" i="15"/>
  <c r="AF3947" i="15"/>
  <c r="AC3948" i="15"/>
  <c r="AB3948" i="15" s="1"/>
  <c r="AD3948" i="15"/>
  <c r="AA3948" i="15" s="1"/>
  <c r="AE3948" i="15"/>
  <c r="AF3948" i="15" s="1"/>
  <c r="AC3949" i="15"/>
  <c r="AB3949" i="15" s="1"/>
  <c r="AD3949" i="15"/>
  <c r="AA3949" i="15" s="1"/>
  <c r="AE3949" i="15"/>
  <c r="AF3949" i="15" s="1"/>
  <c r="AC3950" i="15"/>
  <c r="AB3950" i="15" s="1"/>
  <c r="AD3950" i="15"/>
  <c r="AA3950" i="15" s="1"/>
  <c r="AE3950" i="15"/>
  <c r="AF3950" i="15" s="1"/>
  <c r="AC3951" i="15"/>
  <c r="AB3951" i="15" s="1"/>
  <c r="AD3951" i="15"/>
  <c r="AA3951" i="15" s="1"/>
  <c r="AE3951" i="15"/>
  <c r="AF3951" i="15" s="1"/>
  <c r="AC3952" i="15"/>
  <c r="AB3952" i="15" s="1"/>
  <c r="AD3952" i="15"/>
  <c r="AA3952" i="15" s="1"/>
  <c r="AE3952" i="15"/>
  <c r="AF3952" i="15" s="1"/>
  <c r="AC3953" i="15"/>
  <c r="AB3953" i="15" s="1"/>
  <c r="AD3953" i="15"/>
  <c r="AA3953" i="15" s="1"/>
  <c r="AE3953" i="15"/>
  <c r="AF3953" i="15"/>
  <c r="AC3954" i="15"/>
  <c r="AB3954" i="15" s="1"/>
  <c r="AD3954" i="15"/>
  <c r="AA3954" i="15" s="1"/>
  <c r="AE3954" i="15"/>
  <c r="AF3954" i="15" s="1"/>
  <c r="AC3955" i="15"/>
  <c r="AB3955" i="15" s="1"/>
  <c r="AD3955" i="15"/>
  <c r="AA3955" i="15" s="1"/>
  <c r="AE3955" i="15"/>
  <c r="AF3955" i="15" s="1"/>
  <c r="AC3956" i="15"/>
  <c r="AB3956" i="15" s="1"/>
  <c r="AD3956" i="15"/>
  <c r="AA3956" i="15" s="1"/>
  <c r="AE3956" i="15"/>
  <c r="AF3956" i="15" s="1"/>
  <c r="AC3957" i="15"/>
  <c r="AB3957" i="15" s="1"/>
  <c r="AD3957" i="15"/>
  <c r="AA3957" i="15" s="1"/>
  <c r="AE3957" i="15"/>
  <c r="AF3957" i="15" s="1"/>
  <c r="AC3958" i="15"/>
  <c r="AB3958" i="15" s="1"/>
  <c r="AD3958" i="15"/>
  <c r="AA3958" i="15" s="1"/>
  <c r="AE3958" i="15"/>
  <c r="AF3958" i="15" s="1"/>
  <c r="AC3959" i="15"/>
  <c r="AB3959" i="15" s="1"/>
  <c r="AD3959" i="15"/>
  <c r="AA3959" i="15" s="1"/>
  <c r="AE3959" i="15"/>
  <c r="AF3959" i="15" s="1"/>
  <c r="AC3960" i="15"/>
  <c r="AB3960" i="15" s="1"/>
  <c r="AD3960" i="15"/>
  <c r="AA3960" i="15" s="1"/>
  <c r="AE3960" i="15"/>
  <c r="AF3960" i="15" s="1"/>
  <c r="AC3961" i="15"/>
  <c r="AB3961" i="15" s="1"/>
  <c r="AD3961" i="15"/>
  <c r="AA3961" i="15" s="1"/>
  <c r="AE3961" i="15"/>
  <c r="AF3961" i="15"/>
  <c r="AC3962" i="15"/>
  <c r="AB3962" i="15" s="1"/>
  <c r="AD3962" i="15"/>
  <c r="AA3962" i="15" s="1"/>
  <c r="AE3962" i="15"/>
  <c r="AF3962" i="15" s="1"/>
  <c r="AC3963" i="15"/>
  <c r="AB3963" i="15" s="1"/>
  <c r="AD3963" i="15"/>
  <c r="AA3963" i="15" s="1"/>
  <c r="AE3963" i="15"/>
  <c r="AF3963" i="15"/>
  <c r="AC3964" i="15"/>
  <c r="AB3964" i="15" s="1"/>
  <c r="AD3964" i="15"/>
  <c r="AA3964" i="15" s="1"/>
  <c r="AE3964" i="15"/>
  <c r="AF3964" i="15" s="1"/>
  <c r="AC3965" i="15"/>
  <c r="AB3965" i="15" s="1"/>
  <c r="AD3965" i="15"/>
  <c r="AA3965" i="15" s="1"/>
  <c r="AE3965" i="15"/>
  <c r="AF3965" i="15" s="1"/>
  <c r="AC3966" i="15"/>
  <c r="AB3966" i="15" s="1"/>
  <c r="AD3966" i="15"/>
  <c r="AA3966" i="15" s="1"/>
  <c r="AE3966" i="15"/>
  <c r="AF3966" i="15" s="1"/>
  <c r="AC3967" i="15"/>
  <c r="AB3967" i="15" s="1"/>
  <c r="AD3967" i="15"/>
  <c r="AA3967" i="15" s="1"/>
  <c r="AE3967" i="15"/>
  <c r="AF3967" i="15" s="1"/>
  <c r="AC3968" i="15"/>
  <c r="AB3968" i="15" s="1"/>
  <c r="AD3968" i="15"/>
  <c r="AA3968" i="15" s="1"/>
  <c r="AE3968" i="15"/>
  <c r="AF3968" i="15" s="1"/>
  <c r="AC3969" i="15"/>
  <c r="AB3969" i="15" s="1"/>
  <c r="AD3969" i="15"/>
  <c r="AA3969" i="15" s="1"/>
  <c r="AE3969" i="15"/>
  <c r="AF3969" i="15"/>
  <c r="AC3970" i="15"/>
  <c r="AB3970" i="15" s="1"/>
  <c r="AD3970" i="15"/>
  <c r="AA3970" i="15" s="1"/>
  <c r="AE3970" i="15"/>
  <c r="AF3970" i="15" s="1"/>
  <c r="AC3971" i="15"/>
  <c r="AB3971" i="15" s="1"/>
  <c r="AD3971" i="15"/>
  <c r="AA3971" i="15" s="1"/>
  <c r="AE3971" i="15"/>
  <c r="AF3971" i="15" s="1"/>
  <c r="AC3972" i="15"/>
  <c r="AB3972" i="15" s="1"/>
  <c r="AD3972" i="15"/>
  <c r="AA3972" i="15" s="1"/>
  <c r="AE3972" i="15"/>
  <c r="AF3972" i="15" s="1"/>
  <c r="AC3973" i="15"/>
  <c r="AB3973" i="15" s="1"/>
  <c r="AD3973" i="15"/>
  <c r="AA3973" i="15" s="1"/>
  <c r="AE3973" i="15"/>
  <c r="AF3973" i="15" s="1"/>
  <c r="AC3974" i="15"/>
  <c r="AB3974" i="15" s="1"/>
  <c r="AD3974" i="15"/>
  <c r="AA3974" i="15" s="1"/>
  <c r="AE3974" i="15"/>
  <c r="AF3974" i="15" s="1"/>
  <c r="AC3975" i="15"/>
  <c r="AB3975" i="15" s="1"/>
  <c r="AD3975" i="15"/>
  <c r="AA3975" i="15" s="1"/>
  <c r="AE3975" i="15"/>
  <c r="AF3975" i="15" s="1"/>
  <c r="AC3976" i="15"/>
  <c r="AB3976" i="15" s="1"/>
  <c r="AD3976" i="15"/>
  <c r="AA3976" i="15" s="1"/>
  <c r="AE3976" i="15"/>
  <c r="AF3976" i="15" s="1"/>
  <c r="AC3977" i="15"/>
  <c r="AB3977" i="15" s="1"/>
  <c r="AD3977" i="15"/>
  <c r="AA3977" i="15" s="1"/>
  <c r="AE3977" i="15"/>
  <c r="AF3977" i="15"/>
  <c r="AC3978" i="15"/>
  <c r="AB3978" i="15" s="1"/>
  <c r="AD3978" i="15"/>
  <c r="AA3978" i="15" s="1"/>
  <c r="AE3978" i="15"/>
  <c r="AF3978" i="15" s="1"/>
  <c r="AC3979" i="15"/>
  <c r="AB3979" i="15" s="1"/>
  <c r="AD3979" i="15"/>
  <c r="AA3979" i="15" s="1"/>
  <c r="AE3979" i="15"/>
  <c r="AF3979" i="15"/>
  <c r="AC3980" i="15"/>
  <c r="AB3980" i="15" s="1"/>
  <c r="AD3980" i="15"/>
  <c r="AA3980" i="15" s="1"/>
  <c r="AE3980" i="15"/>
  <c r="AF3980" i="15" s="1"/>
  <c r="AC3981" i="15"/>
  <c r="AB3981" i="15" s="1"/>
  <c r="AD3981" i="15"/>
  <c r="AA3981" i="15" s="1"/>
  <c r="AE3981" i="15"/>
  <c r="AF3981" i="15" s="1"/>
  <c r="AC3982" i="15"/>
  <c r="AB3982" i="15" s="1"/>
  <c r="AD3982" i="15"/>
  <c r="AA3982" i="15" s="1"/>
  <c r="AE3982" i="15"/>
  <c r="AF3982" i="15" s="1"/>
  <c r="AC3983" i="15"/>
  <c r="AB3983" i="15" s="1"/>
  <c r="AD3983" i="15"/>
  <c r="AA3983" i="15" s="1"/>
  <c r="AE3983" i="15"/>
  <c r="AF3983" i="15" s="1"/>
  <c r="AC3984" i="15"/>
  <c r="AB3984" i="15" s="1"/>
  <c r="AD3984" i="15"/>
  <c r="AA3984" i="15" s="1"/>
  <c r="AE3984" i="15"/>
  <c r="AF3984" i="15" s="1"/>
  <c r="AC3985" i="15"/>
  <c r="AB3985" i="15" s="1"/>
  <c r="AD3985" i="15"/>
  <c r="AA3985" i="15" s="1"/>
  <c r="AE3985" i="15"/>
  <c r="AF3985" i="15"/>
  <c r="AC3986" i="15"/>
  <c r="AB3986" i="15" s="1"/>
  <c r="AD3986" i="15"/>
  <c r="AA3986" i="15" s="1"/>
  <c r="AE3986" i="15"/>
  <c r="AF3986" i="15" s="1"/>
  <c r="AC3987" i="15"/>
  <c r="AB3987" i="15" s="1"/>
  <c r="AD3987" i="15"/>
  <c r="AA3987" i="15" s="1"/>
  <c r="AE3987" i="15"/>
  <c r="AF3987" i="15" s="1"/>
  <c r="AC3988" i="15"/>
  <c r="AB3988" i="15" s="1"/>
  <c r="AD3988" i="15"/>
  <c r="AA3988" i="15" s="1"/>
  <c r="AE3988" i="15"/>
  <c r="AF3988" i="15" s="1"/>
  <c r="AC3989" i="15"/>
  <c r="AB3989" i="15" s="1"/>
  <c r="AD3989" i="15"/>
  <c r="AA3989" i="15" s="1"/>
  <c r="AE3989" i="15"/>
  <c r="AF3989" i="15" s="1"/>
  <c r="AC3990" i="15"/>
  <c r="AB3990" i="15" s="1"/>
  <c r="AD3990" i="15"/>
  <c r="AA3990" i="15" s="1"/>
  <c r="AE3990" i="15"/>
  <c r="AF3990" i="15" s="1"/>
  <c r="AC3991" i="15"/>
  <c r="AB3991" i="15" s="1"/>
  <c r="AD3991" i="15"/>
  <c r="AA3991" i="15" s="1"/>
  <c r="AE3991" i="15"/>
  <c r="AF3991" i="15" s="1"/>
  <c r="AC3992" i="15"/>
  <c r="AB3992" i="15" s="1"/>
  <c r="AD3992" i="15"/>
  <c r="AA3992" i="15" s="1"/>
  <c r="AE3992" i="15"/>
  <c r="AF3992" i="15" s="1"/>
  <c r="AC3993" i="15"/>
  <c r="AB3993" i="15" s="1"/>
  <c r="AD3993" i="15"/>
  <c r="AA3993" i="15" s="1"/>
  <c r="AE3993" i="15"/>
  <c r="AF3993" i="15"/>
  <c r="AC3994" i="15"/>
  <c r="AB3994" i="15" s="1"/>
  <c r="AD3994" i="15"/>
  <c r="AA3994" i="15" s="1"/>
  <c r="AE3994" i="15"/>
  <c r="AF3994" i="15" s="1"/>
  <c r="AC3995" i="15"/>
  <c r="AB3995" i="15" s="1"/>
  <c r="AD3995" i="15"/>
  <c r="AA3995" i="15" s="1"/>
  <c r="AE3995" i="15"/>
  <c r="AF3995" i="15"/>
  <c r="AC3996" i="15"/>
  <c r="AB3996" i="15" s="1"/>
  <c r="AD3996" i="15"/>
  <c r="AA3996" i="15" s="1"/>
  <c r="AE3996" i="15"/>
  <c r="AF3996" i="15" s="1"/>
  <c r="AC3997" i="15"/>
  <c r="AB3997" i="15" s="1"/>
  <c r="AD3997" i="15"/>
  <c r="AA3997" i="15" s="1"/>
  <c r="AE3997" i="15"/>
  <c r="AF3997" i="15" s="1"/>
  <c r="AC3998" i="15"/>
  <c r="AB3998" i="15" s="1"/>
  <c r="AD3998" i="15"/>
  <c r="AA3998" i="15" s="1"/>
  <c r="AE3998" i="15"/>
  <c r="AF3998" i="15" s="1"/>
  <c r="AC3999" i="15"/>
  <c r="AB3999" i="15" s="1"/>
  <c r="AD3999" i="15"/>
  <c r="AA3999" i="15" s="1"/>
  <c r="AE3999" i="15"/>
  <c r="AF3999" i="15" s="1"/>
  <c r="AC4000" i="15"/>
  <c r="AB4000" i="15" s="1"/>
  <c r="AD4000" i="15"/>
  <c r="AA4000" i="15" s="1"/>
  <c r="AE4000" i="15"/>
  <c r="AF4000" i="15" s="1"/>
  <c r="AC4001" i="15"/>
  <c r="AB4001" i="15" s="1"/>
  <c r="AD4001" i="15"/>
  <c r="AA4001" i="15" s="1"/>
  <c r="AE4001" i="15"/>
  <c r="AF4001" i="15"/>
  <c r="AC4002" i="15"/>
  <c r="AB4002" i="15" s="1"/>
  <c r="AD4002" i="15"/>
  <c r="AA4002" i="15" s="1"/>
  <c r="AE4002" i="15"/>
  <c r="AF4002" i="15" s="1"/>
  <c r="AC3" i="15"/>
  <c r="AB3" i="15" s="1"/>
  <c r="AD3" i="15"/>
  <c r="AA3" i="15" s="1"/>
  <c r="AC4" i="15"/>
  <c r="AD4" i="15"/>
  <c r="AC5" i="15"/>
  <c r="AD5" i="15"/>
  <c r="AC6" i="15"/>
  <c r="AD6" i="15"/>
  <c r="AC7" i="15"/>
  <c r="AD7" i="15"/>
  <c r="AC8" i="15"/>
  <c r="AD8" i="15"/>
  <c r="AC9" i="15"/>
  <c r="AD9" i="15"/>
  <c r="AC10" i="15"/>
  <c r="AD10" i="15"/>
  <c r="AC11" i="15"/>
  <c r="AD11" i="15"/>
  <c r="AC12" i="15"/>
  <c r="AD12" i="15"/>
  <c r="AC13" i="15"/>
  <c r="AD13" i="15"/>
  <c r="AC14" i="15"/>
  <c r="AD14" i="15"/>
  <c r="AC15" i="15"/>
  <c r="AD15" i="15"/>
  <c r="AC16" i="15"/>
  <c r="AD16" i="15"/>
  <c r="AC17" i="15"/>
  <c r="AD17" i="15"/>
  <c r="AC18" i="15"/>
  <c r="AD18" i="15"/>
  <c r="AC19" i="15"/>
  <c r="AD19" i="15"/>
  <c r="AC20" i="15"/>
  <c r="AD20" i="15"/>
  <c r="AC21" i="15"/>
  <c r="AD21" i="15"/>
  <c r="AC22" i="15"/>
  <c r="AD22" i="15"/>
  <c r="AC23" i="15"/>
  <c r="AD23" i="15"/>
  <c r="AC24" i="15"/>
  <c r="AD24" i="15"/>
  <c r="AC25" i="15"/>
  <c r="AD25" i="15"/>
  <c r="AC26" i="15"/>
  <c r="AD26" i="15"/>
  <c r="AC27" i="15"/>
  <c r="AD27" i="15"/>
  <c r="AC28" i="15"/>
  <c r="AD28" i="15"/>
  <c r="AC29" i="15"/>
  <c r="AD29" i="15"/>
  <c r="AC30" i="15"/>
  <c r="AD30" i="15"/>
  <c r="AC31" i="15"/>
  <c r="AD31" i="15"/>
  <c r="AC32" i="15"/>
  <c r="AD32" i="15"/>
  <c r="AC33" i="15"/>
  <c r="AD33" i="15"/>
  <c r="AC34" i="15"/>
  <c r="AD34" i="15"/>
  <c r="AC35" i="15"/>
  <c r="AD35" i="15"/>
  <c r="AC36" i="15"/>
  <c r="AD36" i="15"/>
  <c r="AC37" i="15"/>
  <c r="AD37" i="15"/>
  <c r="AC38" i="15"/>
  <c r="AD38" i="15"/>
  <c r="AC39" i="15"/>
  <c r="AD39" i="15"/>
  <c r="AC40" i="15"/>
  <c r="AD40" i="15"/>
  <c r="AC41" i="15"/>
  <c r="AD41" i="15"/>
  <c r="AC42" i="15"/>
  <c r="AD42" i="15"/>
  <c r="AC43" i="15"/>
  <c r="AD43" i="15"/>
  <c r="AC44" i="15"/>
  <c r="AD44" i="15"/>
  <c r="AC45" i="15"/>
  <c r="AD45" i="15"/>
  <c r="AC46" i="15"/>
  <c r="AD46" i="15"/>
  <c r="AC47" i="15"/>
  <c r="AD47" i="15"/>
  <c r="AC48" i="15"/>
  <c r="AD48" i="15"/>
  <c r="AC49" i="15"/>
  <c r="AD49" i="15"/>
  <c r="AC50" i="15"/>
  <c r="AD50" i="15"/>
  <c r="AC51" i="15"/>
  <c r="AD51" i="15"/>
  <c r="AC52" i="15"/>
  <c r="AD52" i="15"/>
  <c r="AC53" i="15"/>
  <c r="AD53" i="15"/>
  <c r="AC54" i="15"/>
  <c r="AD54" i="15"/>
  <c r="AC55" i="15"/>
  <c r="AD55" i="15"/>
  <c r="AC56" i="15"/>
  <c r="AD56" i="15"/>
  <c r="AC57" i="15"/>
  <c r="AD57" i="15"/>
  <c r="AC58" i="15"/>
  <c r="AD58" i="15"/>
  <c r="AC59" i="15"/>
  <c r="AD59" i="15"/>
  <c r="AC60" i="15"/>
  <c r="AD60" i="15"/>
  <c r="AC61" i="15"/>
  <c r="AD61" i="15"/>
  <c r="AC62" i="15"/>
  <c r="AD62" i="15"/>
  <c r="AC63" i="15"/>
  <c r="AD63" i="15"/>
  <c r="AC64" i="15"/>
  <c r="AD64" i="15"/>
  <c r="AC65" i="15"/>
  <c r="AD65" i="15"/>
  <c r="AC66" i="15"/>
  <c r="AD66" i="15"/>
  <c r="AC67" i="15"/>
  <c r="AD67" i="15"/>
  <c r="AC68" i="15"/>
  <c r="AD68" i="15"/>
  <c r="AC69" i="15"/>
  <c r="AD69" i="15"/>
  <c r="AC70" i="15"/>
  <c r="AD70" i="15"/>
  <c r="AC71" i="15"/>
  <c r="AD71" i="15"/>
  <c r="AC72" i="15"/>
  <c r="AD72" i="15"/>
  <c r="AC73" i="15"/>
  <c r="AD73" i="15"/>
  <c r="AC74" i="15"/>
  <c r="AD74" i="15"/>
  <c r="AC75" i="15"/>
  <c r="AD75" i="15"/>
  <c r="AC76" i="15"/>
  <c r="AD76" i="15"/>
  <c r="AC77" i="15"/>
  <c r="AD77" i="15"/>
  <c r="AC78" i="15"/>
  <c r="AD78" i="15"/>
  <c r="AC79" i="15"/>
  <c r="AD79" i="15"/>
  <c r="AC80" i="15"/>
  <c r="AD80" i="15"/>
  <c r="AC81" i="15"/>
  <c r="AD81" i="15"/>
  <c r="AC82" i="15"/>
  <c r="AD82" i="15"/>
  <c r="AC83" i="15"/>
  <c r="AD83" i="15"/>
  <c r="AC84" i="15"/>
  <c r="AD84" i="15"/>
  <c r="AC85" i="15"/>
  <c r="AD85" i="15"/>
  <c r="AC86" i="15"/>
  <c r="AD86" i="15"/>
  <c r="AC87" i="15"/>
  <c r="AD87" i="15"/>
  <c r="AC88" i="15"/>
  <c r="AD88" i="15"/>
  <c r="AC89" i="15"/>
  <c r="AD89" i="15"/>
  <c r="AC90" i="15"/>
  <c r="AD90" i="15"/>
  <c r="AC91" i="15"/>
  <c r="AD91" i="15"/>
  <c r="AC92" i="15"/>
  <c r="AD92" i="15"/>
  <c r="AC93" i="15"/>
  <c r="AD93" i="15"/>
  <c r="AC94" i="15"/>
  <c r="AD94" i="15"/>
  <c r="AC95" i="15"/>
  <c r="AD95" i="15"/>
  <c r="AC96" i="15"/>
  <c r="AD96" i="15"/>
  <c r="AC97" i="15"/>
  <c r="AD97" i="15"/>
  <c r="AC98" i="15"/>
  <c r="AD98" i="15"/>
  <c r="AC99" i="15"/>
  <c r="AD99" i="15"/>
  <c r="AC100" i="15"/>
  <c r="AD100" i="15"/>
  <c r="AC101" i="15"/>
  <c r="AD101" i="15"/>
  <c r="AC102" i="15"/>
  <c r="AD102" i="15"/>
  <c r="AC103" i="15"/>
  <c r="AD103" i="15"/>
  <c r="AC104" i="15"/>
  <c r="AD104" i="15"/>
  <c r="AC105" i="15"/>
  <c r="AD105" i="15"/>
  <c r="AC106" i="15"/>
  <c r="AD106" i="15"/>
  <c r="AC107" i="15"/>
  <c r="AD107" i="15"/>
  <c r="AC108" i="15"/>
  <c r="AD108" i="15"/>
  <c r="AC109" i="15"/>
  <c r="AD109" i="15"/>
  <c r="AC110" i="15"/>
  <c r="AD110" i="15"/>
  <c r="AC111" i="15"/>
  <c r="AD111" i="15"/>
  <c r="AC112" i="15"/>
  <c r="AD112" i="15"/>
  <c r="AC113" i="15"/>
  <c r="AD113" i="15"/>
  <c r="AC114" i="15"/>
  <c r="AD114" i="15"/>
  <c r="AC115" i="15"/>
  <c r="AD115" i="15"/>
  <c r="AC116" i="15"/>
  <c r="AD116" i="15"/>
  <c r="AC117" i="15"/>
  <c r="AD117" i="15"/>
  <c r="AC118" i="15"/>
  <c r="AD118" i="15"/>
  <c r="AC119" i="15"/>
  <c r="AD119" i="15"/>
  <c r="AC120" i="15"/>
  <c r="AD120" i="15"/>
  <c r="AC121" i="15"/>
  <c r="AD121" i="15"/>
  <c r="AC122" i="15"/>
  <c r="AD122" i="15"/>
  <c r="AC123" i="15"/>
  <c r="AD123" i="15"/>
  <c r="AC124" i="15"/>
  <c r="AD124" i="15"/>
  <c r="AC125" i="15"/>
  <c r="AD125" i="15"/>
  <c r="AC126" i="15"/>
  <c r="AD126" i="15"/>
  <c r="AC127" i="15"/>
  <c r="AD127" i="15"/>
  <c r="AC128" i="15"/>
  <c r="AD128" i="15"/>
  <c r="AC129" i="15"/>
  <c r="AD129" i="15"/>
  <c r="AC130" i="15"/>
  <c r="AD130" i="15"/>
  <c r="AC131" i="15"/>
  <c r="AD131" i="15"/>
  <c r="AC132" i="15"/>
  <c r="AD132" i="15"/>
  <c r="AC133" i="15"/>
  <c r="AD133" i="15"/>
  <c r="AC134" i="15"/>
  <c r="AD134" i="15"/>
  <c r="AC135" i="15"/>
  <c r="AD135" i="15"/>
  <c r="AC136" i="15"/>
  <c r="AD136" i="15"/>
  <c r="AC137" i="15"/>
  <c r="AD137" i="15"/>
  <c r="AC138" i="15"/>
  <c r="AD138" i="15"/>
  <c r="AC139" i="15"/>
  <c r="AD139" i="15"/>
  <c r="AC140" i="15"/>
  <c r="AD140" i="15"/>
  <c r="AC141" i="15"/>
  <c r="AD141" i="15"/>
  <c r="AC142" i="15"/>
  <c r="AD142" i="15"/>
  <c r="AC143" i="15"/>
  <c r="AD143" i="15"/>
  <c r="AC144" i="15"/>
  <c r="AD144" i="15"/>
  <c r="AC145" i="15"/>
  <c r="AD145" i="15"/>
  <c r="AC146" i="15"/>
  <c r="AD146" i="15"/>
  <c r="AC147" i="15"/>
  <c r="AD147" i="15"/>
  <c r="AC148" i="15"/>
  <c r="AD148" i="15"/>
  <c r="AC149" i="15"/>
  <c r="AD149" i="15"/>
  <c r="AC150" i="15"/>
  <c r="AD150" i="15"/>
  <c r="AC151" i="15"/>
  <c r="AD151" i="15"/>
  <c r="AC152" i="15"/>
  <c r="AD152" i="15"/>
  <c r="AC153" i="15"/>
  <c r="AD153" i="15"/>
  <c r="AC154" i="15"/>
  <c r="AD154" i="15"/>
  <c r="AC155" i="15"/>
  <c r="AD155" i="15"/>
  <c r="AC156" i="15"/>
  <c r="AD156" i="15"/>
  <c r="AC157" i="15"/>
  <c r="AD157" i="15"/>
  <c r="AC158" i="15"/>
  <c r="AD158" i="15"/>
  <c r="AC159" i="15"/>
  <c r="AD159" i="15"/>
  <c r="AC160" i="15"/>
  <c r="AD160" i="15"/>
  <c r="AC161" i="15"/>
  <c r="AD161" i="15"/>
  <c r="AC162" i="15"/>
  <c r="AD162" i="15"/>
  <c r="AC163" i="15"/>
  <c r="AD163" i="15"/>
  <c r="AC164" i="15"/>
  <c r="AD164" i="15"/>
  <c r="AC165" i="15"/>
  <c r="AD165" i="15"/>
  <c r="AC166" i="15"/>
  <c r="AD166" i="15"/>
  <c r="AC167" i="15"/>
  <c r="AD167" i="15"/>
  <c r="AC168" i="15"/>
  <c r="AD168" i="15"/>
  <c r="AC169" i="15"/>
  <c r="AD169" i="15"/>
  <c r="AC170" i="15"/>
  <c r="AD170" i="15"/>
  <c r="AC171" i="15"/>
  <c r="AD171" i="15"/>
  <c r="AC172" i="15"/>
  <c r="AD172" i="15"/>
  <c r="AC173" i="15"/>
  <c r="AD173" i="15"/>
  <c r="AC174" i="15"/>
  <c r="AD174" i="15"/>
  <c r="AC175" i="15"/>
  <c r="AD175" i="15"/>
  <c r="AC176" i="15"/>
  <c r="AD176" i="15"/>
  <c r="AC177" i="15"/>
  <c r="AD177" i="15"/>
  <c r="AC178" i="15"/>
  <c r="AD178" i="15"/>
  <c r="AC179" i="15"/>
  <c r="AD179" i="15"/>
  <c r="AC180" i="15"/>
  <c r="AD180" i="15"/>
  <c r="AC181" i="15"/>
  <c r="AD181" i="15"/>
  <c r="AC182" i="15"/>
  <c r="AD182" i="15"/>
  <c r="AC183" i="15"/>
  <c r="AD183" i="15"/>
  <c r="AC184" i="15"/>
  <c r="AD184" i="15"/>
  <c r="AC185" i="15"/>
  <c r="AD185" i="15"/>
  <c r="AC186" i="15"/>
  <c r="AD186" i="15"/>
  <c r="AC187" i="15"/>
  <c r="AD187" i="15"/>
  <c r="AC188" i="15"/>
  <c r="AD188" i="15"/>
  <c r="AC189" i="15"/>
  <c r="AD189" i="15"/>
  <c r="AC190" i="15"/>
  <c r="AD190" i="15"/>
  <c r="AC191" i="15"/>
  <c r="AD191" i="15"/>
  <c r="AC192" i="15"/>
  <c r="AD192" i="15"/>
  <c r="AC193" i="15"/>
  <c r="AD193" i="15"/>
  <c r="AC194" i="15"/>
  <c r="AD194" i="15"/>
  <c r="AC195" i="15"/>
  <c r="AD195" i="15"/>
  <c r="AC196" i="15"/>
  <c r="AD196" i="15"/>
  <c r="AC197" i="15"/>
  <c r="AD197" i="15"/>
  <c r="AC198" i="15"/>
  <c r="AD198" i="15"/>
  <c r="AC199" i="15"/>
  <c r="AD199" i="15"/>
  <c r="AC200" i="15"/>
  <c r="AD200" i="15"/>
  <c r="AC201" i="15"/>
  <c r="AD201" i="15"/>
  <c r="AC202" i="15"/>
  <c r="AD202" i="15"/>
  <c r="AC203" i="15"/>
  <c r="AD203" i="15"/>
  <c r="AC204" i="15"/>
  <c r="AD204" i="15"/>
  <c r="AC205" i="15"/>
  <c r="AD205" i="15"/>
  <c r="AC206" i="15"/>
  <c r="AD206" i="15"/>
  <c r="AC207" i="15"/>
  <c r="AD207" i="15"/>
  <c r="AC208" i="15"/>
  <c r="AD208" i="15"/>
  <c r="AC209" i="15"/>
  <c r="AD209" i="15"/>
  <c r="AC210" i="15"/>
  <c r="AD210" i="15"/>
  <c r="AC211" i="15"/>
  <c r="AD211" i="15"/>
  <c r="AC212" i="15"/>
  <c r="AD212" i="15"/>
  <c r="AC213" i="15"/>
  <c r="AD213" i="15"/>
  <c r="AC214" i="15"/>
  <c r="AD214" i="15"/>
  <c r="AC215" i="15"/>
  <c r="AD215" i="15"/>
  <c r="AC216" i="15"/>
  <c r="AD216" i="15"/>
  <c r="AC217" i="15"/>
  <c r="AD217" i="15"/>
  <c r="AC218" i="15"/>
  <c r="AD218" i="15"/>
  <c r="AC219" i="15"/>
  <c r="AD219" i="15"/>
  <c r="AC220" i="15"/>
  <c r="AD220" i="15"/>
  <c r="AC221" i="15"/>
  <c r="AD221" i="15"/>
  <c r="AC222" i="15"/>
  <c r="AD222" i="15"/>
  <c r="AC223" i="15"/>
  <c r="AD223" i="15"/>
  <c r="AC224" i="15"/>
  <c r="AD224" i="15"/>
  <c r="AC225" i="15"/>
  <c r="AD225" i="15"/>
  <c r="AC226" i="15"/>
  <c r="AD226" i="15"/>
  <c r="AC227" i="15"/>
  <c r="AD227" i="15"/>
  <c r="AC228" i="15"/>
  <c r="AD228" i="15"/>
  <c r="AC229" i="15"/>
  <c r="AD229" i="15"/>
  <c r="AC230" i="15"/>
  <c r="AD230" i="15"/>
  <c r="AC231" i="15"/>
  <c r="AD231" i="15"/>
  <c r="AC232" i="15"/>
  <c r="AD232" i="15"/>
  <c r="AC233" i="15"/>
  <c r="AD233" i="15"/>
  <c r="AC234" i="15"/>
  <c r="AD234" i="15"/>
  <c r="AC235" i="15"/>
  <c r="AD235" i="15"/>
  <c r="AC236" i="15"/>
  <c r="AD236" i="15"/>
  <c r="AC237" i="15"/>
  <c r="AD237" i="15"/>
  <c r="AC238" i="15"/>
  <c r="AD238" i="15"/>
  <c r="AC239" i="15"/>
  <c r="AD239" i="15"/>
  <c r="AC240" i="15"/>
  <c r="AD240" i="15"/>
  <c r="AC241" i="15"/>
  <c r="AD241" i="15"/>
  <c r="AC242" i="15"/>
  <c r="AD242" i="15"/>
  <c r="AC243" i="15"/>
  <c r="AD243" i="15"/>
  <c r="AC244" i="15"/>
  <c r="AD244" i="15"/>
  <c r="AC245" i="15"/>
  <c r="AD245" i="15"/>
  <c r="AC246" i="15"/>
  <c r="AD246" i="15"/>
  <c r="AC247" i="15"/>
  <c r="AD247" i="15"/>
  <c r="AC248" i="15"/>
  <c r="AD248" i="15"/>
  <c r="AC249" i="15"/>
  <c r="AD249" i="15"/>
  <c r="AC250" i="15"/>
  <c r="AD250" i="15"/>
  <c r="AC251" i="15"/>
  <c r="AD251" i="15"/>
  <c r="AC252" i="15"/>
  <c r="AD252" i="15"/>
  <c r="AC253" i="15"/>
  <c r="AD253" i="15"/>
  <c r="AC254" i="15"/>
  <c r="AD254" i="15"/>
  <c r="AC255" i="15"/>
  <c r="AD255" i="15"/>
  <c r="AC256" i="15"/>
  <c r="AD256" i="15"/>
  <c r="AC257" i="15"/>
  <c r="AD257" i="15"/>
  <c r="AC258" i="15"/>
  <c r="AD258" i="15"/>
  <c r="AC259" i="15"/>
  <c r="AD259" i="15"/>
  <c r="AC260" i="15"/>
  <c r="AD260" i="15"/>
  <c r="AC261" i="15"/>
  <c r="AD261" i="15"/>
  <c r="AC262" i="15"/>
  <c r="AD262" i="15"/>
  <c r="AC263" i="15"/>
  <c r="AD263" i="15"/>
  <c r="AC264" i="15"/>
  <c r="AD264" i="15"/>
  <c r="AC265" i="15"/>
  <c r="AD265" i="15"/>
  <c r="AC266" i="15"/>
  <c r="AD266" i="15"/>
  <c r="AC267" i="15"/>
  <c r="AD267" i="15"/>
  <c r="AC268" i="15"/>
  <c r="AD268" i="15"/>
  <c r="AC269" i="15"/>
  <c r="AD269" i="15"/>
  <c r="AC270" i="15"/>
  <c r="AD270" i="15"/>
  <c r="AC271" i="15"/>
  <c r="AD271" i="15"/>
  <c r="AC272" i="15"/>
  <c r="AD272" i="15"/>
  <c r="AC273" i="15"/>
  <c r="AD273" i="15"/>
  <c r="AC274" i="15"/>
  <c r="AD274" i="15"/>
  <c r="AC275" i="15"/>
  <c r="AD275" i="15"/>
  <c r="AC276" i="15"/>
  <c r="AD276" i="15"/>
  <c r="AC277" i="15"/>
  <c r="AD277" i="15"/>
  <c r="AC278" i="15"/>
  <c r="AD278" i="15"/>
  <c r="AC279" i="15"/>
  <c r="AD279" i="15"/>
  <c r="AC280" i="15"/>
  <c r="AD280" i="15"/>
  <c r="AC281" i="15"/>
  <c r="AD281" i="15"/>
  <c r="AC282" i="15"/>
  <c r="AD282" i="15"/>
  <c r="AC283" i="15"/>
  <c r="AD283" i="15"/>
  <c r="AC284" i="15"/>
  <c r="AD284" i="15"/>
  <c r="AC285" i="15"/>
  <c r="AD285" i="15"/>
  <c r="AC286" i="15"/>
  <c r="AD286" i="15"/>
  <c r="AC287" i="15"/>
  <c r="AD287" i="15"/>
  <c r="AC288" i="15"/>
  <c r="AD288" i="15"/>
  <c r="AC289" i="15"/>
  <c r="AD289" i="15"/>
  <c r="AC290" i="15"/>
  <c r="AD290" i="15"/>
  <c r="AC291" i="15"/>
  <c r="AD291" i="15"/>
  <c r="AC292" i="15"/>
  <c r="AD292" i="15"/>
  <c r="AC293" i="15"/>
  <c r="AD293" i="15"/>
  <c r="AC294" i="15"/>
  <c r="AD294" i="15"/>
  <c r="AC295" i="15"/>
  <c r="AD295" i="15"/>
  <c r="AC296" i="15"/>
  <c r="AD296" i="15"/>
  <c r="AC297" i="15"/>
  <c r="AD297" i="15"/>
  <c r="AC298" i="15"/>
  <c r="AD298" i="15"/>
  <c r="AC299" i="15"/>
  <c r="AD299" i="15"/>
  <c r="AC300" i="15"/>
  <c r="AD300" i="15"/>
  <c r="AC301" i="15"/>
  <c r="AD301" i="15"/>
  <c r="AC302" i="15"/>
  <c r="AD302" i="15"/>
  <c r="AC303" i="15"/>
  <c r="AD303" i="15"/>
  <c r="AC304" i="15"/>
  <c r="AD304" i="15"/>
  <c r="AC305" i="15"/>
  <c r="AD305" i="15"/>
  <c r="AC306" i="15"/>
  <c r="AD306" i="15"/>
  <c r="AC307" i="15"/>
  <c r="AD307" i="15"/>
  <c r="AC308" i="15"/>
  <c r="AD308" i="15"/>
  <c r="AC309" i="15"/>
  <c r="AD309" i="15"/>
  <c r="AC310" i="15"/>
  <c r="AD310" i="15"/>
  <c r="AC311" i="15"/>
  <c r="AD311" i="15"/>
  <c r="AC312" i="15"/>
  <c r="AD312" i="15"/>
  <c r="AC313" i="15"/>
  <c r="AD313" i="15"/>
  <c r="AC314" i="15"/>
  <c r="AD314" i="15"/>
  <c r="AC315" i="15"/>
  <c r="AD315" i="15"/>
  <c r="AC316" i="15"/>
  <c r="AD316" i="15"/>
  <c r="AC317" i="15"/>
  <c r="AD317" i="15"/>
  <c r="AC318" i="15"/>
  <c r="AD318" i="15"/>
  <c r="AC319" i="15"/>
  <c r="AD319" i="15"/>
  <c r="AC320" i="15"/>
  <c r="AD320" i="15"/>
  <c r="AC321" i="15"/>
  <c r="AD321" i="15"/>
  <c r="AC322" i="15"/>
  <c r="AD322" i="15"/>
  <c r="AC323" i="15"/>
  <c r="AD323" i="15"/>
  <c r="AC324" i="15"/>
  <c r="AD324" i="15"/>
  <c r="AC325" i="15"/>
  <c r="AD325" i="15"/>
  <c r="AC326" i="15"/>
  <c r="AD326" i="15"/>
  <c r="AC327" i="15"/>
  <c r="AD327" i="15"/>
  <c r="AC328" i="15"/>
  <c r="AD328" i="15"/>
  <c r="AC329" i="15"/>
  <c r="AD329" i="15"/>
  <c r="AC330" i="15"/>
  <c r="AD330" i="15"/>
  <c r="AC331" i="15"/>
  <c r="AD331" i="15"/>
  <c r="AC332" i="15"/>
  <c r="AD332" i="15"/>
  <c r="AC333" i="15"/>
  <c r="AD333" i="15"/>
  <c r="AC334" i="15"/>
  <c r="AD334" i="15"/>
  <c r="AC335" i="15"/>
  <c r="AD335" i="15"/>
  <c r="AC336" i="15"/>
  <c r="AD336" i="15"/>
  <c r="AC337" i="15"/>
  <c r="AD337" i="15"/>
  <c r="AC338" i="15"/>
  <c r="AD338" i="15"/>
  <c r="AC339" i="15"/>
  <c r="AD339" i="15"/>
  <c r="AC340" i="15"/>
  <c r="AD340" i="15"/>
  <c r="AC341" i="15"/>
  <c r="AD341" i="15"/>
  <c r="AC342" i="15"/>
  <c r="AD342" i="15"/>
  <c r="AC343" i="15"/>
  <c r="AD343" i="15"/>
  <c r="AC344" i="15"/>
  <c r="AD344" i="15"/>
  <c r="AC345" i="15"/>
  <c r="AD345" i="15"/>
  <c r="AC346" i="15"/>
  <c r="AD346" i="15"/>
  <c r="AC347" i="15"/>
  <c r="AD347" i="15"/>
  <c r="AC348" i="15"/>
  <c r="AD348" i="15"/>
  <c r="AC349" i="15"/>
  <c r="AD349" i="15"/>
  <c r="AC350" i="15"/>
  <c r="AD350" i="15"/>
  <c r="AC351" i="15"/>
  <c r="AD351" i="15"/>
  <c r="AC352" i="15"/>
  <c r="AD352" i="15"/>
  <c r="AC353" i="15"/>
  <c r="AD353" i="15"/>
  <c r="AC354" i="15"/>
  <c r="AD354" i="15"/>
  <c r="AC355" i="15"/>
  <c r="AD355" i="15"/>
  <c r="AC356" i="15"/>
  <c r="AD356" i="15"/>
  <c r="AC357" i="15"/>
  <c r="AD357" i="15"/>
  <c r="AC358" i="15"/>
  <c r="AD358" i="15"/>
  <c r="AC359" i="15"/>
  <c r="AD359" i="15"/>
  <c r="AC360" i="15"/>
  <c r="AD360" i="15"/>
  <c r="AC361" i="15"/>
  <c r="AD361" i="15"/>
  <c r="AC362" i="15"/>
  <c r="AD362" i="15"/>
  <c r="AC363" i="15"/>
  <c r="AD363" i="15"/>
  <c r="AC364" i="15"/>
  <c r="AD364" i="15"/>
  <c r="AC365" i="15"/>
  <c r="AD365" i="15"/>
  <c r="AC366" i="15"/>
  <c r="AD366" i="15"/>
  <c r="AC367" i="15"/>
  <c r="AD367" i="15"/>
  <c r="AC368" i="15"/>
  <c r="AD368" i="15"/>
  <c r="AC369" i="15"/>
  <c r="AD369" i="15"/>
  <c r="AC370" i="15"/>
  <c r="AD370" i="15"/>
  <c r="AC371" i="15"/>
  <c r="AD371" i="15"/>
  <c r="AC372" i="15"/>
  <c r="AD372" i="15"/>
  <c r="AC373" i="15"/>
  <c r="AD373" i="15"/>
  <c r="AC374" i="15"/>
  <c r="AD374" i="15"/>
  <c r="AC375" i="15"/>
  <c r="AD375" i="15"/>
  <c r="AC376" i="15"/>
  <c r="AD376" i="15"/>
  <c r="AC377" i="15"/>
  <c r="AD377" i="15"/>
  <c r="AC378" i="15"/>
  <c r="AD378" i="15"/>
  <c r="AC379" i="15"/>
  <c r="AD379" i="15"/>
  <c r="AC380" i="15"/>
  <c r="AD380" i="15"/>
  <c r="AC381" i="15"/>
  <c r="AD381" i="15"/>
  <c r="AC382" i="15"/>
  <c r="AD382" i="15"/>
  <c r="AC383" i="15"/>
  <c r="AD383" i="15"/>
  <c r="AC384" i="15"/>
  <c r="AD384" i="15"/>
  <c r="AC385" i="15"/>
  <c r="AD385" i="15"/>
  <c r="AC386" i="15"/>
  <c r="AD386" i="15"/>
  <c r="AC387" i="15"/>
  <c r="AD387" i="15"/>
  <c r="AC388" i="15"/>
  <c r="AD388" i="15"/>
  <c r="AC389" i="15"/>
  <c r="AD389" i="15"/>
  <c r="AC390" i="15"/>
  <c r="AD390" i="15"/>
  <c r="AC391" i="15"/>
  <c r="AD391" i="15"/>
  <c r="AC392" i="15"/>
  <c r="AD392" i="15"/>
  <c r="AC393" i="15"/>
  <c r="AD393" i="15"/>
  <c r="AC394" i="15"/>
  <c r="AD394" i="15"/>
  <c r="AC395" i="15"/>
  <c r="AD395" i="15"/>
  <c r="AC396" i="15"/>
  <c r="AD396" i="15"/>
  <c r="AC397" i="15"/>
  <c r="AD397" i="15"/>
  <c r="AC398" i="15"/>
  <c r="AD398" i="15"/>
  <c r="AC399" i="15"/>
  <c r="AD399" i="15"/>
  <c r="AC400" i="15"/>
  <c r="AD400" i="15"/>
  <c r="AC401" i="15"/>
  <c r="AD401" i="15"/>
  <c r="AC402" i="15"/>
  <c r="AD402" i="15"/>
  <c r="AC403" i="15"/>
  <c r="AD403" i="15"/>
  <c r="AC404" i="15"/>
  <c r="AD404" i="15"/>
  <c r="AC405" i="15"/>
  <c r="AD405" i="15"/>
  <c r="AC406" i="15"/>
  <c r="AD406" i="15"/>
  <c r="AC407" i="15"/>
  <c r="AD407" i="15"/>
  <c r="AC408" i="15"/>
  <c r="AD408" i="15"/>
  <c r="AC409" i="15"/>
  <c r="AD409" i="15"/>
  <c r="AC410" i="15"/>
  <c r="AD410" i="15"/>
  <c r="AC411" i="15"/>
  <c r="AD411" i="15"/>
  <c r="AC412" i="15"/>
  <c r="AD412" i="15"/>
  <c r="AC413" i="15"/>
  <c r="AD413" i="15"/>
  <c r="AC414" i="15"/>
  <c r="AD414" i="15"/>
  <c r="AC415" i="15"/>
  <c r="AD415" i="15"/>
  <c r="AC416" i="15"/>
  <c r="AD416" i="15"/>
  <c r="AC417" i="15"/>
  <c r="AD417" i="15"/>
  <c r="AC418" i="15"/>
  <c r="AD418" i="15"/>
  <c r="AC419" i="15"/>
  <c r="AD419" i="15"/>
  <c r="AC420" i="15"/>
  <c r="AD420" i="15"/>
  <c r="AC421" i="15"/>
  <c r="AD421" i="15"/>
  <c r="AC422" i="15"/>
  <c r="AD422" i="15"/>
  <c r="AC423" i="15"/>
  <c r="AD423" i="15"/>
  <c r="AC424" i="15"/>
  <c r="AD424" i="15"/>
  <c r="AC425" i="15"/>
  <c r="AD425" i="15"/>
  <c r="AC426" i="15"/>
  <c r="AD426" i="15"/>
  <c r="AC427" i="15"/>
  <c r="AD427" i="15"/>
  <c r="AC428" i="15"/>
  <c r="AD428" i="15"/>
  <c r="AC429" i="15"/>
  <c r="AD429" i="15"/>
  <c r="AC430" i="15"/>
  <c r="AD430" i="15"/>
  <c r="AC431" i="15"/>
  <c r="AD431" i="15"/>
  <c r="AC432" i="15"/>
  <c r="AD432" i="15"/>
  <c r="AC433" i="15"/>
  <c r="AD433" i="15"/>
  <c r="AC434" i="15"/>
  <c r="AD434" i="15"/>
  <c r="AC435" i="15"/>
  <c r="AD435" i="15"/>
  <c r="AC436" i="15"/>
  <c r="AD436" i="15"/>
  <c r="AC437" i="15"/>
  <c r="AD437" i="15"/>
  <c r="AC438" i="15"/>
  <c r="AD438" i="15"/>
  <c r="AC439" i="15"/>
  <c r="AD439" i="15"/>
  <c r="AC440" i="15"/>
  <c r="AD440" i="15"/>
  <c r="AC441" i="15"/>
  <c r="AD441" i="15"/>
  <c r="AC442" i="15"/>
  <c r="AD442" i="15"/>
  <c r="AC443" i="15"/>
  <c r="AD443" i="15"/>
  <c r="AC444" i="15"/>
  <c r="AD444" i="15"/>
  <c r="AC445" i="15"/>
  <c r="AD445" i="15"/>
  <c r="AC446" i="15"/>
  <c r="AD446" i="15"/>
  <c r="AC447" i="15"/>
  <c r="AD447" i="15"/>
  <c r="AC448" i="15"/>
  <c r="AD448" i="15"/>
  <c r="AC449" i="15"/>
  <c r="AD449" i="15"/>
  <c r="AC450" i="15"/>
  <c r="AD450" i="15"/>
  <c r="AC451" i="15"/>
  <c r="AD451" i="15"/>
  <c r="AC452" i="15"/>
  <c r="AD452" i="15"/>
  <c r="AC453" i="15"/>
  <c r="AD453" i="15"/>
  <c r="AC454" i="15"/>
  <c r="AD454" i="15"/>
  <c r="AC455" i="15"/>
  <c r="AD455" i="15"/>
  <c r="AC456" i="15"/>
  <c r="AD456" i="15"/>
  <c r="AC457" i="15"/>
  <c r="AD457" i="15"/>
  <c r="AC458" i="15"/>
  <c r="AD458" i="15"/>
  <c r="AC459" i="15"/>
  <c r="AD459" i="15"/>
  <c r="AC460" i="15"/>
  <c r="AD460" i="15"/>
  <c r="AC461" i="15"/>
  <c r="AD461" i="15"/>
  <c r="AC462" i="15"/>
  <c r="AD462" i="15"/>
  <c r="AC463" i="15"/>
  <c r="AD463" i="15"/>
  <c r="AC464" i="15"/>
  <c r="AD464" i="15"/>
  <c r="AC465" i="15"/>
  <c r="AD465" i="15"/>
  <c r="AC466" i="15"/>
  <c r="AD466" i="15"/>
  <c r="AC467" i="15"/>
  <c r="AD467" i="15"/>
  <c r="AC468" i="15"/>
  <c r="AD468" i="15"/>
  <c r="AC469" i="15"/>
  <c r="AD469" i="15"/>
  <c r="AC470" i="15"/>
  <c r="AD470" i="15"/>
  <c r="AC471" i="15"/>
  <c r="AD471" i="15"/>
  <c r="AC472" i="15"/>
  <c r="AD472" i="15"/>
  <c r="AC473" i="15"/>
  <c r="AD473" i="15"/>
  <c r="AC474" i="15"/>
  <c r="AD474" i="15"/>
  <c r="AC475" i="15"/>
  <c r="AD475" i="15"/>
  <c r="AC476" i="15"/>
  <c r="AD476" i="15"/>
  <c r="AC477" i="15"/>
  <c r="AD477" i="15"/>
  <c r="AC478" i="15"/>
  <c r="AD478" i="15"/>
  <c r="AC479" i="15"/>
  <c r="AD479" i="15"/>
  <c r="AC480" i="15"/>
  <c r="AD480" i="15"/>
  <c r="AC481" i="15"/>
  <c r="AD481" i="15"/>
  <c r="AC482" i="15"/>
  <c r="AD482" i="15"/>
  <c r="AC483" i="15"/>
  <c r="AD483" i="15"/>
  <c r="AC484" i="15"/>
  <c r="AD484" i="15"/>
  <c r="AC485" i="15"/>
  <c r="AD485" i="15"/>
  <c r="AC486" i="15"/>
  <c r="AD486" i="15"/>
  <c r="AC487" i="15"/>
  <c r="AD487" i="15"/>
  <c r="AC488" i="15"/>
  <c r="AD488" i="15"/>
  <c r="AC489" i="15"/>
  <c r="AD489" i="15"/>
  <c r="AC490" i="15"/>
  <c r="AD490" i="15"/>
  <c r="AC491" i="15"/>
  <c r="AD491" i="15"/>
  <c r="AC492" i="15"/>
  <c r="AD492" i="15"/>
  <c r="AC493" i="15"/>
  <c r="AD493" i="15"/>
  <c r="AC494" i="15"/>
  <c r="AD494" i="15"/>
  <c r="AC495" i="15"/>
  <c r="AD495" i="15"/>
  <c r="AC496" i="15"/>
  <c r="AD496" i="15"/>
  <c r="AC497" i="15"/>
  <c r="AD497" i="15"/>
  <c r="AC498" i="15"/>
  <c r="AD498" i="15"/>
  <c r="AC499" i="15"/>
  <c r="AD499" i="15"/>
  <c r="AC500" i="15"/>
  <c r="AD500" i="15"/>
  <c r="AC501" i="15"/>
  <c r="AD501" i="15"/>
  <c r="AC502" i="15"/>
  <c r="AD502" i="15"/>
  <c r="AC503" i="15"/>
  <c r="AD503" i="15"/>
  <c r="AC504" i="15"/>
  <c r="AD504" i="15"/>
  <c r="AC505" i="15"/>
  <c r="AD505" i="15"/>
  <c r="AC506" i="15"/>
  <c r="AD506" i="15"/>
  <c r="AC507" i="15"/>
  <c r="AD507" i="15"/>
  <c r="AC508" i="15"/>
  <c r="AD508" i="15"/>
  <c r="AC509" i="15"/>
  <c r="AD509" i="15"/>
  <c r="AC510" i="15"/>
  <c r="AD510" i="15"/>
  <c r="AC511" i="15"/>
  <c r="AD511" i="15"/>
  <c r="AC512" i="15"/>
  <c r="AD512" i="15"/>
  <c r="AC513" i="15"/>
  <c r="AD513" i="15"/>
  <c r="AC514" i="15"/>
  <c r="AD514" i="15"/>
  <c r="AC515" i="15"/>
  <c r="AD515" i="15"/>
  <c r="AC516" i="15"/>
  <c r="AD516" i="15"/>
  <c r="AC517" i="15"/>
  <c r="AD517" i="15"/>
  <c r="AC518" i="15"/>
  <c r="AD518" i="15"/>
  <c r="AC519" i="15"/>
  <c r="AD519" i="15"/>
  <c r="AC520" i="15"/>
  <c r="AD520" i="15"/>
  <c r="AC521" i="15"/>
  <c r="AD521" i="15"/>
  <c r="AC522" i="15"/>
  <c r="AD522" i="15"/>
  <c r="AC523" i="15"/>
  <c r="AD523" i="15"/>
  <c r="AC524" i="15"/>
  <c r="AD524" i="15"/>
  <c r="AC525" i="15"/>
  <c r="AD525" i="15"/>
  <c r="AC526" i="15"/>
  <c r="AD526" i="15"/>
  <c r="AC527" i="15"/>
  <c r="AD527" i="15"/>
  <c r="AC528" i="15"/>
  <c r="AD528" i="15"/>
  <c r="AC529" i="15"/>
  <c r="AD529" i="15"/>
  <c r="AC530" i="15"/>
  <c r="AD530" i="15"/>
  <c r="AC531" i="15"/>
  <c r="AD531" i="15"/>
  <c r="AC532" i="15"/>
  <c r="AD532" i="15"/>
  <c r="AC533" i="15"/>
  <c r="AD533" i="15"/>
  <c r="AC534" i="15"/>
  <c r="AD534" i="15"/>
  <c r="AC535" i="15"/>
  <c r="AD535" i="15"/>
  <c r="AC536" i="15"/>
  <c r="AD536" i="15"/>
  <c r="AC537" i="15"/>
  <c r="AD537" i="15"/>
  <c r="AC538" i="15"/>
  <c r="AD538" i="15"/>
  <c r="AC539" i="15"/>
  <c r="AD539" i="15"/>
  <c r="AC540" i="15"/>
  <c r="AD540" i="15"/>
  <c r="AC541" i="15"/>
  <c r="AD541" i="15"/>
  <c r="AC542" i="15"/>
  <c r="AD542" i="15"/>
  <c r="AC543" i="15"/>
  <c r="AD543" i="15"/>
  <c r="AC544" i="15"/>
  <c r="AD544" i="15"/>
  <c r="AC545" i="15"/>
  <c r="AD545" i="15"/>
  <c r="AC546" i="15"/>
  <c r="AD546" i="15"/>
  <c r="AC547" i="15"/>
  <c r="AD547" i="15"/>
  <c r="AC548" i="15"/>
  <c r="AD548" i="15"/>
  <c r="AC549" i="15"/>
  <c r="AD549" i="15"/>
  <c r="AC550" i="15"/>
  <c r="AD550" i="15"/>
  <c r="AC551" i="15"/>
  <c r="AD551" i="15"/>
  <c r="AC552" i="15"/>
  <c r="AD552" i="15"/>
  <c r="AC553" i="15"/>
  <c r="AD553" i="15"/>
  <c r="AC554" i="15"/>
  <c r="AD554" i="15"/>
  <c r="AC555" i="15"/>
  <c r="AD555" i="15"/>
  <c r="AC556" i="15"/>
  <c r="AD556" i="15"/>
  <c r="AC557" i="15"/>
  <c r="AD557" i="15"/>
  <c r="AC558" i="15"/>
  <c r="AD558" i="15"/>
  <c r="AC559" i="15"/>
  <c r="AD559" i="15"/>
  <c r="AC560" i="15"/>
  <c r="AD560" i="15"/>
  <c r="AC561" i="15"/>
  <c r="AD561" i="15"/>
  <c r="AC562" i="15"/>
  <c r="AD562" i="15"/>
  <c r="AC563" i="15"/>
  <c r="AD563" i="15"/>
  <c r="AC564" i="15"/>
  <c r="AD564" i="15"/>
  <c r="AC565" i="15"/>
  <c r="AD565" i="15"/>
  <c r="AC566" i="15"/>
  <c r="AD566" i="15"/>
  <c r="AC567" i="15"/>
  <c r="AD567" i="15"/>
  <c r="AC568" i="15"/>
  <c r="AD568" i="15"/>
  <c r="AC569" i="15"/>
  <c r="AD569" i="15"/>
  <c r="AC570" i="15"/>
  <c r="AD570" i="15"/>
  <c r="AC571" i="15"/>
  <c r="AD571" i="15"/>
  <c r="AC572" i="15"/>
  <c r="AD572" i="15"/>
  <c r="AC573" i="15"/>
  <c r="AD573" i="15"/>
  <c r="AC574" i="15"/>
  <c r="AD574" i="15"/>
  <c r="AC575" i="15"/>
  <c r="AD575" i="15"/>
  <c r="AC576" i="15"/>
  <c r="AD576" i="15"/>
  <c r="AC577" i="15"/>
  <c r="AD577" i="15"/>
  <c r="AC578" i="15"/>
  <c r="AD578" i="15"/>
  <c r="AC579" i="15"/>
  <c r="AD579" i="15"/>
  <c r="AC580" i="15"/>
  <c r="AD580" i="15"/>
  <c r="AC581" i="15"/>
  <c r="AD581" i="15"/>
  <c r="AC582" i="15"/>
  <c r="AD582" i="15"/>
  <c r="AC583" i="15"/>
  <c r="AD583" i="15"/>
  <c r="AC584" i="15"/>
  <c r="AD584" i="15"/>
  <c r="AC585" i="15"/>
  <c r="AD585" i="15"/>
  <c r="AC586" i="15"/>
  <c r="AD586" i="15"/>
  <c r="AC587" i="15"/>
  <c r="AD587" i="15"/>
  <c r="AC588" i="15"/>
  <c r="AD588" i="15"/>
  <c r="AC589" i="15"/>
  <c r="AD589" i="15"/>
  <c r="AC590" i="15"/>
  <c r="AD590" i="15"/>
  <c r="AC591" i="15"/>
  <c r="AD591" i="15"/>
  <c r="AC592" i="15"/>
  <c r="AD592" i="15"/>
  <c r="AC593" i="15"/>
  <c r="AD593" i="15"/>
  <c r="AC594" i="15"/>
  <c r="AD594" i="15"/>
  <c r="AC595" i="15"/>
  <c r="AD595" i="15"/>
  <c r="AC596" i="15"/>
  <c r="AD596" i="15"/>
  <c r="AC597" i="15"/>
  <c r="AD597" i="15"/>
  <c r="AC598" i="15"/>
  <c r="AD598" i="15"/>
  <c r="AC599" i="15"/>
  <c r="AD599" i="15"/>
  <c r="AC600" i="15"/>
  <c r="AD600" i="15"/>
  <c r="AC601" i="15"/>
  <c r="AD601" i="15"/>
  <c r="AC602" i="15"/>
  <c r="AD602" i="15"/>
  <c r="AC603" i="15"/>
  <c r="AD603" i="15"/>
  <c r="AC604" i="15"/>
  <c r="AD604" i="15"/>
  <c r="AC605" i="15"/>
  <c r="AD605" i="15"/>
  <c r="AC606" i="15"/>
  <c r="AD606" i="15"/>
  <c r="AC607" i="15"/>
  <c r="AD607" i="15"/>
  <c r="AC608" i="15"/>
  <c r="AD608" i="15"/>
  <c r="AC609" i="15"/>
  <c r="AD609" i="15"/>
  <c r="AC610" i="15"/>
  <c r="AD610" i="15"/>
  <c r="AC611" i="15"/>
  <c r="AD611" i="15"/>
  <c r="AC612" i="15"/>
  <c r="AD612" i="15"/>
  <c r="AC613" i="15"/>
  <c r="AD613" i="15"/>
  <c r="AC614" i="15"/>
  <c r="AD614" i="15"/>
  <c r="AC615" i="15"/>
  <c r="AD615" i="15"/>
  <c r="AC616" i="15"/>
  <c r="AD616" i="15"/>
  <c r="AC617" i="15"/>
  <c r="AD617" i="15"/>
  <c r="AC618" i="15"/>
  <c r="AD618" i="15"/>
  <c r="AC619" i="15"/>
  <c r="AD619" i="15"/>
  <c r="AC620" i="15"/>
  <c r="AD620" i="15"/>
  <c r="AC621" i="15"/>
  <c r="AD621" i="15"/>
  <c r="AC622" i="15"/>
  <c r="AD622" i="15"/>
  <c r="AC623" i="15"/>
  <c r="AD623" i="15"/>
  <c r="AC624" i="15"/>
  <c r="AD624" i="15"/>
  <c r="AC625" i="15"/>
  <c r="AD625" i="15"/>
  <c r="AC626" i="15"/>
  <c r="AD626" i="15"/>
  <c r="AC627" i="15"/>
  <c r="AD627" i="15"/>
  <c r="AC628" i="15"/>
  <c r="AD628" i="15"/>
  <c r="AC629" i="15"/>
  <c r="AD629" i="15"/>
  <c r="AC630" i="15"/>
  <c r="AD630" i="15"/>
  <c r="AC631" i="15"/>
  <c r="AD631" i="15"/>
  <c r="AC632" i="15"/>
  <c r="AD632" i="15"/>
  <c r="AC633" i="15"/>
  <c r="AD633" i="15"/>
  <c r="AC634" i="15"/>
  <c r="AD634" i="15"/>
  <c r="AC635" i="15"/>
  <c r="AD635" i="15"/>
  <c r="AC636" i="15"/>
  <c r="AD636" i="15"/>
  <c r="AC637" i="15"/>
  <c r="AD637" i="15"/>
  <c r="AC638" i="15"/>
  <c r="AD638" i="15"/>
  <c r="AC639" i="15"/>
  <c r="AD639" i="15"/>
  <c r="AC640" i="15"/>
  <c r="AD640" i="15"/>
  <c r="AC641" i="15"/>
  <c r="AD641" i="15"/>
  <c r="AC642" i="15"/>
  <c r="AD642" i="15"/>
  <c r="AC643" i="15"/>
  <c r="AD643" i="15"/>
  <c r="AC644" i="15"/>
  <c r="AD644" i="15"/>
  <c r="AC645" i="15"/>
  <c r="AD645" i="15"/>
  <c r="AC646" i="15"/>
  <c r="AD646" i="15"/>
  <c r="AC647" i="15"/>
  <c r="AD647" i="15"/>
  <c r="AC648" i="15"/>
  <c r="AD648" i="15"/>
  <c r="AC649" i="15"/>
  <c r="AD649" i="15"/>
  <c r="AC650" i="15"/>
  <c r="AD650" i="15"/>
  <c r="AC651" i="15"/>
  <c r="AD651" i="15"/>
  <c r="AC652" i="15"/>
  <c r="AD652" i="15"/>
  <c r="AC653" i="15"/>
  <c r="AD653" i="15"/>
  <c r="AC654" i="15"/>
  <c r="AD654" i="15"/>
  <c r="AC655" i="15"/>
  <c r="AD655" i="15"/>
  <c r="AC656" i="15"/>
  <c r="AD656" i="15"/>
  <c r="AC657" i="15"/>
  <c r="AD657" i="15"/>
  <c r="AC658" i="15"/>
  <c r="AD658" i="15"/>
  <c r="AC659" i="15"/>
  <c r="AD659" i="15"/>
  <c r="AC660" i="15"/>
  <c r="AD660" i="15"/>
  <c r="AC661" i="15"/>
  <c r="AD661" i="15"/>
  <c r="AC662" i="15"/>
  <c r="AD662" i="15"/>
  <c r="AC663" i="15"/>
  <c r="AD663" i="15"/>
  <c r="AC664" i="15"/>
  <c r="AD664" i="15"/>
  <c r="AC665" i="15"/>
  <c r="AD665" i="15"/>
  <c r="AC666" i="15"/>
  <c r="AD666" i="15"/>
  <c r="AC667" i="15"/>
  <c r="AD667" i="15"/>
  <c r="AC668" i="15"/>
  <c r="AD668" i="15"/>
  <c r="AC669" i="15"/>
  <c r="AD669" i="15"/>
  <c r="AC670" i="15"/>
  <c r="AD670" i="15"/>
  <c r="AC671" i="15"/>
  <c r="AD671" i="15"/>
  <c r="AC672" i="15"/>
  <c r="AD672" i="15"/>
  <c r="AC673" i="15"/>
  <c r="AD673" i="15"/>
  <c r="AC674" i="15"/>
  <c r="AD674" i="15"/>
  <c r="AC675" i="15"/>
  <c r="AD675" i="15"/>
  <c r="AC676" i="15"/>
  <c r="AD676" i="15"/>
  <c r="AC677" i="15"/>
  <c r="AD677" i="15"/>
  <c r="AC678" i="15"/>
  <c r="AD678" i="15"/>
  <c r="AC679" i="15"/>
  <c r="AD679" i="15"/>
  <c r="AC680" i="15"/>
  <c r="AD680" i="15"/>
  <c r="AC681" i="15"/>
  <c r="AD681" i="15"/>
  <c r="AC682" i="15"/>
  <c r="AD682" i="15"/>
  <c r="AC683" i="15"/>
  <c r="AD683" i="15"/>
  <c r="AC684" i="15"/>
  <c r="AD684" i="15"/>
  <c r="AC685" i="15"/>
  <c r="AD685" i="15"/>
  <c r="AC686" i="15"/>
  <c r="AD686" i="15"/>
  <c r="AC687" i="15"/>
  <c r="AD687" i="15"/>
  <c r="AC688" i="15"/>
  <c r="AD688" i="15"/>
  <c r="AC689" i="15"/>
  <c r="AD689" i="15"/>
  <c r="AC690" i="15"/>
  <c r="AD690" i="15"/>
  <c r="AC691" i="15"/>
  <c r="AD691" i="15"/>
  <c r="AC692" i="15"/>
  <c r="AD692" i="15"/>
  <c r="AC693" i="15"/>
  <c r="AD693" i="15"/>
  <c r="AC694" i="15"/>
  <c r="AD694" i="15"/>
  <c r="AC695" i="15"/>
  <c r="AD695" i="15"/>
  <c r="AC696" i="15"/>
  <c r="AD696" i="15"/>
  <c r="AC697" i="15"/>
  <c r="AD697" i="15"/>
  <c r="AC698" i="15"/>
  <c r="AD698" i="15"/>
  <c r="AC699" i="15"/>
  <c r="AD699" i="15"/>
  <c r="AC700" i="15"/>
  <c r="AD700" i="15"/>
  <c r="AC701" i="15"/>
  <c r="AD701" i="15"/>
  <c r="AC702" i="15"/>
  <c r="AD702" i="15"/>
  <c r="AC703" i="15"/>
  <c r="AD703" i="15"/>
  <c r="AC704" i="15"/>
  <c r="AD704" i="15"/>
  <c r="AC705" i="15"/>
  <c r="AD705" i="15"/>
  <c r="AC706" i="15"/>
  <c r="AD706" i="15"/>
  <c r="AC707" i="15"/>
  <c r="AD707" i="15"/>
  <c r="AC708" i="15"/>
  <c r="AD708" i="15"/>
  <c r="AC709" i="15"/>
  <c r="AD709" i="15"/>
  <c r="AC710" i="15"/>
  <c r="AD710" i="15"/>
  <c r="AC711" i="15"/>
  <c r="AD711" i="15"/>
  <c r="AC712" i="15"/>
  <c r="AD712" i="15"/>
  <c r="AC713" i="15"/>
  <c r="AD713" i="15"/>
  <c r="AC714" i="15"/>
  <c r="AD714" i="15"/>
  <c r="AC715" i="15"/>
  <c r="AD715" i="15"/>
  <c r="AC716" i="15"/>
  <c r="AD716" i="15"/>
  <c r="AC717" i="15"/>
  <c r="AD717" i="15"/>
  <c r="AC718" i="15"/>
  <c r="AD718" i="15"/>
  <c r="AC719" i="15"/>
  <c r="AD719" i="15"/>
  <c r="AC720" i="15"/>
  <c r="AD720" i="15"/>
  <c r="AC721" i="15"/>
  <c r="AD721" i="15"/>
  <c r="AC722" i="15"/>
  <c r="AD722" i="15"/>
  <c r="AC723" i="15"/>
  <c r="AD723" i="15"/>
  <c r="AC724" i="15"/>
  <c r="AD724" i="15"/>
  <c r="AC725" i="15"/>
  <c r="AD725" i="15"/>
  <c r="AC726" i="15"/>
  <c r="AD726" i="15"/>
  <c r="AC727" i="15"/>
  <c r="AD727" i="15"/>
  <c r="AC728" i="15"/>
  <c r="AD728" i="15"/>
  <c r="AC729" i="15"/>
  <c r="AD729" i="15"/>
  <c r="AC730" i="15"/>
  <c r="AD730" i="15"/>
  <c r="AC731" i="15"/>
  <c r="AD731" i="15"/>
  <c r="AC732" i="15"/>
  <c r="AD732" i="15"/>
  <c r="AC733" i="15"/>
  <c r="AD733" i="15"/>
  <c r="AC734" i="15"/>
  <c r="AD734" i="15"/>
  <c r="AC735" i="15"/>
  <c r="AD735" i="15"/>
  <c r="AC736" i="15"/>
  <c r="AD736" i="15"/>
  <c r="AC737" i="15"/>
  <c r="AD737" i="15"/>
  <c r="AC738" i="15"/>
  <c r="AD738" i="15"/>
  <c r="AC739" i="15"/>
  <c r="AD739" i="15"/>
  <c r="AC740" i="15"/>
  <c r="AD740" i="15"/>
  <c r="AC741" i="15"/>
  <c r="AD741" i="15"/>
  <c r="AC742" i="15"/>
  <c r="AD742" i="15"/>
  <c r="AC743" i="15"/>
  <c r="AD743" i="15"/>
  <c r="AC744" i="15"/>
  <c r="AD744" i="15"/>
  <c r="AC745" i="15"/>
  <c r="AD745" i="15"/>
  <c r="AC746" i="15"/>
  <c r="AD746" i="15"/>
  <c r="AC747" i="15"/>
  <c r="AD747" i="15"/>
  <c r="AC748" i="15"/>
  <c r="AD748" i="15"/>
  <c r="AC749" i="15"/>
  <c r="AD749" i="15"/>
  <c r="AC750" i="15"/>
  <c r="AD750" i="15"/>
  <c r="AC751" i="15"/>
  <c r="AD751" i="15"/>
  <c r="AC752" i="15"/>
  <c r="AD752" i="15"/>
  <c r="AC753" i="15"/>
  <c r="AD753" i="15"/>
  <c r="AC754" i="15"/>
  <c r="AD754" i="15"/>
  <c r="AC755" i="15"/>
  <c r="AD755" i="15"/>
  <c r="AC756" i="15"/>
  <c r="AD756" i="15"/>
  <c r="AC757" i="15"/>
  <c r="AD757" i="15"/>
  <c r="AC758" i="15"/>
  <c r="AD758" i="15"/>
  <c r="AC759" i="15"/>
  <c r="AD759" i="15"/>
  <c r="AC760" i="15"/>
  <c r="AD760" i="15"/>
  <c r="AC761" i="15"/>
  <c r="AD761" i="15"/>
  <c r="AC762" i="15"/>
  <c r="AD762" i="15"/>
  <c r="AC763" i="15"/>
  <c r="AD763" i="15"/>
  <c r="AC764" i="15"/>
  <c r="AD764" i="15"/>
  <c r="AC765" i="15"/>
  <c r="AD765" i="15"/>
  <c r="AC766" i="15"/>
  <c r="AD766" i="15"/>
  <c r="AC767" i="15"/>
  <c r="AD767" i="15"/>
  <c r="AC768" i="15"/>
  <c r="AD768" i="15"/>
  <c r="AC769" i="15"/>
  <c r="AD769" i="15"/>
  <c r="AC770" i="15"/>
  <c r="AD770" i="15"/>
  <c r="AC771" i="15"/>
  <c r="AD771" i="15"/>
  <c r="AC772" i="15"/>
  <c r="AD772" i="15"/>
  <c r="AC773" i="15"/>
  <c r="AD773" i="15"/>
  <c r="AC774" i="15"/>
  <c r="AD774" i="15"/>
  <c r="AC775" i="15"/>
  <c r="AD775" i="15"/>
  <c r="AC776" i="15"/>
  <c r="AD776" i="15"/>
  <c r="AC777" i="15"/>
  <c r="AD777" i="15"/>
  <c r="AC778" i="15"/>
  <c r="AD778" i="15"/>
  <c r="AC779" i="15"/>
  <c r="AD779" i="15"/>
  <c r="AC780" i="15"/>
  <c r="AD780" i="15"/>
  <c r="AC781" i="15"/>
  <c r="AD781" i="15"/>
  <c r="AC782" i="15"/>
  <c r="AD782" i="15"/>
  <c r="AC783" i="15"/>
  <c r="AD783" i="15"/>
  <c r="AC784" i="15"/>
  <c r="AD784" i="15"/>
  <c r="AC785" i="15"/>
  <c r="AD785" i="15"/>
  <c r="AC786" i="15"/>
  <c r="AD786" i="15"/>
  <c r="AC787" i="15"/>
  <c r="AD787" i="15"/>
  <c r="AC788" i="15"/>
  <c r="AD788" i="15"/>
  <c r="AC789" i="15"/>
  <c r="AD789" i="15"/>
  <c r="AC790" i="15"/>
  <c r="AD790" i="15"/>
  <c r="AC791" i="15"/>
  <c r="AD791" i="15"/>
  <c r="AC792" i="15"/>
  <c r="AD792" i="15"/>
  <c r="AC793" i="15"/>
  <c r="AD793" i="15"/>
  <c r="AC794" i="15"/>
  <c r="AD794" i="15"/>
  <c r="AC795" i="15"/>
  <c r="AD795" i="15"/>
  <c r="AC796" i="15"/>
  <c r="AD796" i="15"/>
  <c r="AC797" i="15"/>
  <c r="AD797" i="15"/>
  <c r="AC798" i="15"/>
  <c r="AD798" i="15"/>
  <c r="AC799" i="15"/>
  <c r="AD799" i="15"/>
  <c r="AC800" i="15"/>
  <c r="AD800" i="15"/>
  <c r="AC801" i="15"/>
  <c r="AD801" i="15"/>
  <c r="AC802" i="15"/>
  <c r="AD802" i="15"/>
  <c r="AC803" i="15"/>
  <c r="AD803" i="15"/>
  <c r="AC804" i="15"/>
  <c r="AD804" i="15"/>
  <c r="AC805" i="15"/>
  <c r="AD805" i="15"/>
  <c r="AC806" i="15"/>
  <c r="AD806" i="15"/>
  <c r="AC807" i="15"/>
  <c r="AD807" i="15"/>
  <c r="AC808" i="15"/>
  <c r="AD808" i="15"/>
  <c r="AC809" i="15"/>
  <c r="AD809" i="15"/>
  <c r="AC810" i="15"/>
  <c r="AD810" i="15"/>
  <c r="AC811" i="15"/>
  <c r="AD811" i="15"/>
  <c r="AC812" i="15"/>
  <c r="AD812" i="15"/>
  <c r="AC813" i="15"/>
  <c r="AD813" i="15"/>
  <c r="AC814" i="15"/>
  <c r="AD814" i="15"/>
  <c r="AC815" i="15"/>
  <c r="AD815" i="15"/>
  <c r="AC816" i="15"/>
  <c r="AD816" i="15"/>
  <c r="AC817" i="15"/>
  <c r="AD817" i="15"/>
  <c r="AC818" i="15"/>
  <c r="AD818" i="15"/>
  <c r="AC819" i="15"/>
  <c r="AD819" i="15"/>
  <c r="AC820" i="15"/>
  <c r="AD820" i="15"/>
  <c r="AC821" i="15"/>
  <c r="AD821" i="15"/>
  <c r="AC822" i="15"/>
  <c r="AD822" i="15"/>
  <c r="AC823" i="15"/>
  <c r="AD823" i="15"/>
  <c r="AC824" i="15"/>
  <c r="AD824" i="15"/>
  <c r="AC825" i="15"/>
  <c r="AD825" i="15"/>
  <c r="AC826" i="15"/>
  <c r="AD826" i="15"/>
  <c r="AC827" i="15"/>
  <c r="AD827" i="15"/>
  <c r="AC828" i="15"/>
  <c r="AD828" i="15"/>
  <c r="AC829" i="15"/>
  <c r="AD829" i="15"/>
  <c r="AC830" i="15"/>
  <c r="AD830" i="15"/>
  <c r="AC831" i="15"/>
  <c r="AD831" i="15"/>
  <c r="AC832" i="15"/>
  <c r="AD832" i="15"/>
  <c r="AC833" i="15"/>
  <c r="AD833" i="15"/>
  <c r="AC834" i="15"/>
  <c r="AD834" i="15"/>
  <c r="AC835" i="15"/>
  <c r="AD835" i="15"/>
  <c r="AC836" i="15"/>
  <c r="AD836" i="15"/>
  <c r="AC837" i="15"/>
  <c r="AD837" i="15"/>
  <c r="AC838" i="15"/>
  <c r="AD838" i="15"/>
  <c r="AC839" i="15"/>
  <c r="AD839" i="15"/>
  <c r="AC840" i="15"/>
  <c r="AD840" i="15"/>
  <c r="AC841" i="15"/>
  <c r="AD841" i="15"/>
  <c r="AC842" i="15"/>
  <c r="AD842" i="15"/>
  <c r="AC843" i="15"/>
  <c r="AD843" i="15"/>
  <c r="AC844" i="15"/>
  <c r="AD844" i="15"/>
  <c r="AC845" i="15"/>
  <c r="AD845" i="15"/>
  <c r="AC846" i="15"/>
  <c r="AD846" i="15"/>
  <c r="AC847" i="15"/>
  <c r="AD847" i="15"/>
  <c r="AC848" i="15"/>
  <c r="AD848" i="15"/>
  <c r="AC849" i="15"/>
  <c r="AD849" i="15"/>
  <c r="AC850" i="15"/>
  <c r="AD850" i="15"/>
  <c r="AC851" i="15"/>
  <c r="AD851" i="15"/>
  <c r="AC852" i="15"/>
  <c r="AD852" i="15"/>
  <c r="AC853" i="15"/>
  <c r="AD853" i="15"/>
  <c r="AC854" i="15"/>
  <c r="AD854" i="15"/>
  <c r="AC855" i="15"/>
  <c r="AD855" i="15"/>
  <c r="AC856" i="15"/>
  <c r="AD856" i="15"/>
  <c r="AC857" i="15"/>
  <c r="AD857" i="15"/>
  <c r="AC858" i="15"/>
  <c r="AD858" i="15"/>
  <c r="AC859" i="15"/>
  <c r="AD859" i="15"/>
  <c r="AC860" i="15"/>
  <c r="AD860" i="15"/>
  <c r="AC861" i="15"/>
  <c r="AD861" i="15"/>
  <c r="AC862" i="15"/>
  <c r="AD862" i="15"/>
  <c r="AC863" i="15"/>
  <c r="AD863" i="15"/>
  <c r="AC864" i="15"/>
  <c r="AD864" i="15"/>
  <c r="AC865" i="15"/>
  <c r="AD865" i="15"/>
  <c r="AC866" i="15"/>
  <c r="AD866" i="15"/>
  <c r="AC867" i="15"/>
  <c r="AD867" i="15"/>
  <c r="AC868" i="15"/>
  <c r="AD868" i="15"/>
  <c r="AC869" i="15"/>
  <c r="AD869" i="15"/>
  <c r="AC870" i="15"/>
  <c r="AD870" i="15"/>
  <c r="AC871" i="15"/>
  <c r="AD871" i="15"/>
  <c r="AC872" i="15"/>
  <c r="AD872" i="15"/>
  <c r="AC873" i="15"/>
  <c r="AD873" i="15"/>
  <c r="AC874" i="15"/>
  <c r="AD874" i="15"/>
  <c r="AC875" i="15"/>
  <c r="AD875" i="15"/>
  <c r="AC876" i="15"/>
  <c r="AD876" i="15"/>
  <c r="AC877" i="15"/>
  <c r="AD877" i="15"/>
  <c r="AC878" i="15"/>
  <c r="AD878" i="15"/>
  <c r="AC879" i="15"/>
  <c r="AD879" i="15"/>
  <c r="AC880" i="15"/>
  <c r="AD880" i="15"/>
  <c r="AC881" i="15"/>
  <c r="AD881" i="15"/>
  <c r="AC882" i="15"/>
  <c r="AD882" i="15"/>
  <c r="AC883" i="15"/>
  <c r="AD883" i="15"/>
  <c r="AC884" i="15"/>
  <c r="AD884" i="15"/>
  <c r="AC885" i="15"/>
  <c r="AD885" i="15"/>
  <c r="AC886" i="15"/>
  <c r="AD886" i="15"/>
  <c r="AC887" i="15"/>
  <c r="AD887" i="15"/>
  <c r="AC888" i="15"/>
  <c r="AD888" i="15"/>
  <c r="AC889" i="15"/>
  <c r="AD889" i="15"/>
  <c r="AC890" i="15"/>
  <c r="AD890" i="15"/>
  <c r="AC891" i="15"/>
  <c r="AD891" i="15"/>
  <c r="AC892" i="15"/>
  <c r="AD892" i="15"/>
  <c r="AC893" i="15"/>
  <c r="AD893" i="15"/>
  <c r="AC894" i="15"/>
  <c r="AD894" i="15"/>
  <c r="AC895" i="15"/>
  <c r="AD895" i="15"/>
  <c r="AC896" i="15"/>
  <c r="AD896" i="15"/>
  <c r="AC897" i="15"/>
  <c r="AD897" i="15"/>
  <c r="AC898" i="15"/>
  <c r="AD898" i="15"/>
  <c r="AC899" i="15"/>
  <c r="AD899" i="15"/>
  <c r="AC900" i="15"/>
  <c r="AD900" i="15"/>
  <c r="AC901" i="15"/>
  <c r="AD901" i="15"/>
  <c r="AC902" i="15"/>
  <c r="AD902" i="15"/>
  <c r="AC903" i="15"/>
  <c r="AD903" i="15"/>
  <c r="AC904" i="15"/>
  <c r="AD904" i="15"/>
  <c r="AC905" i="15"/>
  <c r="AD905" i="15"/>
  <c r="AC906" i="15"/>
  <c r="AD906" i="15"/>
  <c r="AC907" i="15"/>
  <c r="AD907" i="15"/>
  <c r="AC908" i="15"/>
  <c r="AD908" i="15"/>
  <c r="AC909" i="15"/>
  <c r="AD909" i="15"/>
  <c r="AC910" i="15"/>
  <c r="AD910" i="15"/>
  <c r="AC911" i="15"/>
  <c r="AD911" i="15"/>
  <c r="AC912" i="15"/>
  <c r="AD912" i="15"/>
  <c r="AC913" i="15"/>
  <c r="AD913" i="15"/>
  <c r="AC914" i="15"/>
  <c r="AD914" i="15"/>
  <c r="AC915" i="15"/>
  <c r="AD915" i="15"/>
  <c r="AC916" i="15"/>
  <c r="AD916" i="15"/>
  <c r="AC917" i="15"/>
  <c r="AD917" i="15"/>
  <c r="AC918" i="15"/>
  <c r="AD918" i="15"/>
  <c r="AC919" i="15"/>
  <c r="AD919" i="15"/>
  <c r="AC920" i="15"/>
  <c r="AD920" i="15"/>
  <c r="AC921" i="15"/>
  <c r="AD921" i="15"/>
  <c r="AC922" i="15"/>
  <c r="AD922" i="15"/>
  <c r="AC923" i="15"/>
  <c r="AD923" i="15"/>
  <c r="AC924" i="15"/>
  <c r="AD924" i="15"/>
  <c r="AC925" i="15"/>
  <c r="AD925" i="15"/>
  <c r="AC926" i="15"/>
  <c r="AD926" i="15"/>
  <c r="AC927" i="15"/>
  <c r="AD927" i="15"/>
  <c r="AC928" i="15"/>
  <c r="AD928" i="15"/>
  <c r="AC929" i="15"/>
  <c r="AD929" i="15"/>
  <c r="AC930" i="15"/>
  <c r="AD930" i="15"/>
  <c r="AC931" i="15"/>
  <c r="AD931" i="15"/>
  <c r="AC932" i="15"/>
  <c r="AD932" i="15"/>
  <c r="AC933" i="15"/>
  <c r="AD933" i="15"/>
  <c r="AC934" i="15"/>
  <c r="AD934" i="15"/>
  <c r="AC935" i="15"/>
  <c r="AD935" i="15"/>
  <c r="AC936" i="15"/>
  <c r="AD936" i="15"/>
  <c r="AC937" i="15"/>
  <c r="AD937" i="15"/>
  <c r="AC938" i="15"/>
  <c r="AD938" i="15"/>
  <c r="AC939" i="15"/>
  <c r="AD939" i="15"/>
  <c r="AC940" i="15"/>
  <c r="AD940" i="15"/>
  <c r="AC941" i="15"/>
  <c r="AD941" i="15"/>
  <c r="AC942" i="15"/>
  <c r="AD942" i="15"/>
  <c r="AC943" i="15"/>
  <c r="AD943" i="15"/>
  <c r="AC944" i="15"/>
  <c r="AD944" i="15"/>
  <c r="AC945" i="15"/>
  <c r="AD945" i="15"/>
  <c r="AC946" i="15"/>
  <c r="AD946" i="15"/>
  <c r="AC947" i="15"/>
  <c r="AD947" i="15"/>
  <c r="AC948" i="15"/>
  <c r="AD948" i="15"/>
  <c r="AC949" i="15"/>
  <c r="AD949" i="15"/>
  <c r="AC950" i="15"/>
  <c r="AD950" i="15"/>
  <c r="AC951" i="15"/>
  <c r="AD951" i="15"/>
  <c r="AC952" i="15"/>
  <c r="AD952" i="15"/>
  <c r="AC953" i="15"/>
  <c r="AD953" i="15"/>
  <c r="AC954" i="15"/>
  <c r="AD954" i="15"/>
  <c r="AC955" i="15"/>
  <c r="AD955" i="15"/>
  <c r="AC956" i="15"/>
  <c r="AD956" i="15"/>
  <c r="AC957" i="15"/>
  <c r="AD957" i="15"/>
  <c r="AC958" i="15"/>
  <c r="AD958" i="15"/>
  <c r="AC959" i="15"/>
  <c r="AD959" i="15"/>
  <c r="AC960" i="15"/>
  <c r="AD960" i="15"/>
  <c r="AC961" i="15"/>
  <c r="AD961" i="15"/>
  <c r="AC962" i="15"/>
  <c r="AD962" i="15"/>
  <c r="AC963" i="15"/>
  <c r="AD963" i="15"/>
  <c r="AC964" i="15"/>
  <c r="AD964" i="15"/>
  <c r="AC965" i="15"/>
  <c r="AD965" i="15"/>
  <c r="AC966" i="15"/>
  <c r="AD966" i="15"/>
  <c r="AC967" i="15"/>
  <c r="AD967" i="15"/>
  <c r="AC968" i="15"/>
  <c r="AD968" i="15"/>
  <c r="AC969" i="15"/>
  <c r="AD969" i="15"/>
  <c r="AC970" i="15"/>
  <c r="AD970" i="15"/>
  <c r="AC971" i="15"/>
  <c r="AD971" i="15"/>
  <c r="AC972" i="15"/>
  <c r="AD972" i="15"/>
  <c r="AC973" i="15"/>
  <c r="AD973" i="15"/>
  <c r="AC974" i="15"/>
  <c r="AD974" i="15"/>
  <c r="AC975" i="15"/>
  <c r="AD975" i="15"/>
  <c r="AC976" i="15"/>
  <c r="AD976" i="15"/>
  <c r="AC977" i="15"/>
  <c r="AD977" i="15"/>
  <c r="AC978" i="15"/>
  <c r="AD978" i="15"/>
  <c r="AC979" i="15"/>
  <c r="AD979" i="15"/>
  <c r="AC980" i="15"/>
  <c r="AD980" i="15"/>
  <c r="AC981" i="15"/>
  <c r="AD981" i="15"/>
  <c r="AC982" i="15"/>
  <c r="AD982" i="15"/>
  <c r="AC983" i="15"/>
  <c r="AD983" i="15"/>
  <c r="AC984" i="15"/>
  <c r="AD984" i="15"/>
  <c r="AC985" i="15"/>
  <c r="AD985" i="15"/>
  <c r="AC986" i="15"/>
  <c r="AD986" i="15"/>
  <c r="AC987" i="15"/>
  <c r="AD987" i="15"/>
  <c r="AC988" i="15"/>
  <c r="AD988" i="15"/>
  <c r="AC989" i="15"/>
  <c r="AD989" i="15"/>
  <c r="AC990" i="15"/>
  <c r="AD990" i="15"/>
  <c r="AC991" i="15"/>
  <c r="AD991" i="15"/>
  <c r="AC992" i="15"/>
  <c r="AD992" i="15"/>
  <c r="AC993" i="15"/>
  <c r="AD993" i="15"/>
  <c r="AC994" i="15"/>
  <c r="AD994" i="15"/>
  <c r="AC995" i="15"/>
  <c r="AD995" i="15"/>
  <c r="AC996" i="15"/>
  <c r="AD996" i="15"/>
  <c r="AC997" i="15"/>
  <c r="AD997" i="15"/>
  <c r="AC998" i="15"/>
  <c r="AD998" i="15"/>
  <c r="AC999" i="15"/>
  <c r="AD999" i="15"/>
  <c r="AC1000" i="15"/>
  <c r="AD1000" i="15"/>
  <c r="AC1001" i="15"/>
  <c r="AD1001" i="15"/>
  <c r="AC1002" i="15"/>
  <c r="AD1002" i="15"/>
  <c r="AC1003" i="15"/>
  <c r="AD1003" i="15"/>
  <c r="AC1004" i="15"/>
  <c r="AD1004" i="15"/>
  <c r="AC1005" i="15"/>
  <c r="AD1005" i="15"/>
  <c r="AC1006" i="15"/>
  <c r="AD1006" i="15"/>
  <c r="AC1007" i="15"/>
  <c r="AD1007" i="15"/>
  <c r="AC1008" i="15"/>
  <c r="AD1008" i="15"/>
  <c r="AC1009" i="15"/>
  <c r="AD1009" i="15"/>
  <c r="AC1010" i="15"/>
  <c r="AD1010" i="15"/>
  <c r="AC1011" i="15"/>
  <c r="AD1011" i="15"/>
  <c r="AC1012" i="15"/>
  <c r="AD1012" i="15"/>
  <c r="AC1013" i="15"/>
  <c r="AD1013" i="15"/>
  <c r="AC1014" i="15"/>
  <c r="AD1014" i="15"/>
  <c r="AC1015" i="15"/>
  <c r="AD1015" i="15"/>
  <c r="AC1016" i="15"/>
  <c r="AD1016" i="15"/>
  <c r="AC1017" i="15"/>
  <c r="AD1017" i="15"/>
  <c r="AC1018" i="15"/>
  <c r="AD1018" i="15"/>
  <c r="AC1019" i="15"/>
  <c r="AD1019" i="15"/>
  <c r="AC1020" i="15"/>
  <c r="AD1020" i="15"/>
  <c r="AC1021" i="15"/>
  <c r="AD1021" i="15"/>
  <c r="AC1022" i="15"/>
  <c r="AD1022" i="15"/>
  <c r="AC1023" i="15"/>
  <c r="AD1023" i="15"/>
  <c r="AC1024" i="15"/>
  <c r="AD1024" i="15"/>
  <c r="AC1025" i="15"/>
  <c r="AD1025" i="15"/>
  <c r="AC1026" i="15"/>
  <c r="AD1026" i="15"/>
  <c r="AC1027" i="15"/>
  <c r="AD1027" i="15"/>
  <c r="AC1028" i="15"/>
  <c r="AD1028" i="15"/>
  <c r="AC1029" i="15"/>
  <c r="AD1029" i="15"/>
  <c r="AC1030" i="15"/>
  <c r="AD1030" i="15"/>
  <c r="AC1031" i="15"/>
  <c r="AD1031" i="15"/>
  <c r="AC1032" i="15"/>
  <c r="AD1032" i="15"/>
  <c r="AC1033" i="15"/>
  <c r="AD1033" i="15"/>
  <c r="AC1034" i="15"/>
  <c r="AD1034" i="15"/>
  <c r="AC1035" i="15"/>
  <c r="AD1035" i="15"/>
  <c r="AC1036" i="15"/>
  <c r="AD1036" i="15"/>
  <c r="AC1037" i="15"/>
  <c r="AD1037" i="15"/>
  <c r="AC1038" i="15"/>
  <c r="AD1038" i="15"/>
  <c r="AC1039" i="15"/>
  <c r="AD1039" i="15"/>
  <c r="AC1040" i="15"/>
  <c r="AD1040" i="15"/>
  <c r="AC1041" i="15"/>
  <c r="AD1041" i="15"/>
  <c r="AC1042" i="15"/>
  <c r="AD1042" i="15"/>
  <c r="AC1043" i="15"/>
  <c r="AD1043" i="15"/>
  <c r="AC1044" i="15"/>
  <c r="AD1044" i="15"/>
  <c r="AC1045" i="15"/>
  <c r="AD1045" i="15"/>
  <c r="AC1046" i="15"/>
  <c r="AD1046" i="15"/>
  <c r="AC1047" i="15"/>
  <c r="AD1047" i="15"/>
  <c r="AC1048" i="15"/>
  <c r="AD1048" i="15"/>
  <c r="AC1049" i="15"/>
  <c r="AD1049" i="15"/>
  <c r="AC1050" i="15"/>
  <c r="AD1050" i="15"/>
  <c r="AC1051" i="15"/>
  <c r="AD1051" i="15"/>
  <c r="AC1052" i="15"/>
  <c r="AD1052" i="15"/>
  <c r="AC1053" i="15"/>
  <c r="AD1053" i="15"/>
  <c r="AC1054" i="15"/>
  <c r="AD1054" i="15"/>
  <c r="AC1055" i="15"/>
  <c r="AD1055" i="15"/>
  <c r="AC1056" i="15"/>
  <c r="AD1056" i="15"/>
  <c r="AC1057" i="15"/>
  <c r="AD1057" i="15"/>
  <c r="AC1058" i="15"/>
  <c r="AD1058" i="15"/>
  <c r="AC1059" i="15"/>
  <c r="AD1059" i="15"/>
  <c r="AC1060" i="15"/>
  <c r="AD1060" i="15"/>
  <c r="AC1061" i="15"/>
  <c r="AD1061" i="15"/>
  <c r="AC1062" i="15"/>
  <c r="AD1062" i="15"/>
  <c r="AC1063" i="15"/>
  <c r="AD1063" i="15"/>
  <c r="AC1064" i="15"/>
  <c r="AD1064" i="15"/>
  <c r="AC1065" i="15"/>
  <c r="AD1065" i="15"/>
  <c r="AC1066" i="15"/>
  <c r="AD1066" i="15"/>
  <c r="AC1067" i="15"/>
  <c r="AD1067" i="15"/>
  <c r="AC1068" i="15"/>
  <c r="AD1068" i="15"/>
  <c r="AC1069" i="15"/>
  <c r="AD1069" i="15"/>
  <c r="AC1070" i="15"/>
  <c r="AD1070" i="15"/>
  <c r="AC1071" i="15"/>
  <c r="AD1071" i="15"/>
  <c r="AC1072" i="15"/>
  <c r="AD1072" i="15"/>
  <c r="AC1073" i="15"/>
  <c r="AD1073" i="15"/>
  <c r="AC1074" i="15"/>
  <c r="AD1074" i="15"/>
  <c r="AC1075" i="15"/>
  <c r="AD1075" i="15"/>
  <c r="AC1076" i="15"/>
  <c r="AD1076" i="15"/>
  <c r="AC1077" i="15"/>
  <c r="AD1077" i="15"/>
  <c r="AC1078" i="15"/>
  <c r="AD1078" i="15"/>
  <c r="AC1079" i="15"/>
  <c r="AD1079" i="15"/>
  <c r="AC1080" i="15"/>
  <c r="AD1080" i="15"/>
  <c r="AC1081" i="15"/>
  <c r="AD1081" i="15"/>
  <c r="AC1082" i="15"/>
  <c r="AD1082" i="15"/>
  <c r="AC1083" i="15"/>
  <c r="AD1083" i="15"/>
  <c r="AC1084" i="15"/>
  <c r="AD1084" i="15"/>
  <c r="AC1085" i="15"/>
  <c r="AD1085" i="15"/>
  <c r="AC1086" i="15"/>
  <c r="AD1086" i="15"/>
  <c r="AC1087" i="15"/>
  <c r="AD1087" i="15"/>
  <c r="AC1088" i="15"/>
  <c r="AD1088" i="15"/>
  <c r="AC1089" i="15"/>
  <c r="AD1089" i="15"/>
  <c r="AC1090" i="15"/>
  <c r="AD1090" i="15"/>
  <c r="AC1091" i="15"/>
  <c r="AD1091" i="15"/>
  <c r="AC1092" i="15"/>
  <c r="AD1092" i="15"/>
  <c r="AC1093" i="15"/>
  <c r="AD1093" i="15"/>
  <c r="AC1094" i="15"/>
  <c r="AD1094" i="15"/>
  <c r="AC1095" i="15"/>
  <c r="AD1095" i="15"/>
  <c r="AC1096" i="15"/>
  <c r="AD1096" i="15"/>
  <c r="AC1097" i="15"/>
  <c r="AD1097" i="15"/>
  <c r="AC1098" i="15"/>
  <c r="AD1098" i="15"/>
  <c r="AC1099" i="15"/>
  <c r="AD1099" i="15"/>
  <c r="AC1100" i="15"/>
  <c r="AD1100" i="15"/>
  <c r="AC1101" i="15"/>
  <c r="AD1101" i="15"/>
  <c r="AC1102" i="15"/>
  <c r="AD1102" i="15"/>
  <c r="AC1103" i="15"/>
  <c r="AD1103" i="15"/>
  <c r="AC1104" i="15"/>
  <c r="AD1104" i="15"/>
  <c r="AC1105" i="15"/>
  <c r="AD1105" i="15"/>
  <c r="AC1106" i="15"/>
  <c r="AD1106" i="15"/>
  <c r="AC1107" i="15"/>
  <c r="AD1107" i="15"/>
  <c r="AC1108" i="15"/>
  <c r="AD1108" i="15"/>
  <c r="AC1109" i="15"/>
  <c r="AD1109" i="15"/>
  <c r="AC1110" i="15"/>
  <c r="AD1110" i="15"/>
  <c r="AC1111" i="15"/>
  <c r="AD1111" i="15"/>
  <c r="AC1112" i="15"/>
  <c r="AD1112" i="15"/>
  <c r="AC1113" i="15"/>
  <c r="AD1113" i="15"/>
  <c r="AC1114" i="15"/>
  <c r="AD1114" i="15"/>
  <c r="AC1115" i="15"/>
  <c r="AD1115" i="15"/>
  <c r="AC1116" i="15"/>
  <c r="AD1116" i="15"/>
  <c r="AC1117" i="15"/>
  <c r="AD1117" i="15"/>
  <c r="AC1118" i="15"/>
  <c r="AD1118" i="15"/>
  <c r="AC1119" i="15"/>
  <c r="AD1119" i="15"/>
  <c r="AC1120" i="15"/>
  <c r="AD1120" i="15"/>
  <c r="AC1121" i="15"/>
  <c r="AD1121" i="15"/>
  <c r="AC1122" i="15"/>
  <c r="AD1122" i="15"/>
  <c r="AC1123" i="15"/>
  <c r="AD1123" i="15"/>
  <c r="AC1124" i="15"/>
  <c r="AD1124" i="15"/>
  <c r="AC1125" i="15"/>
  <c r="AD1125" i="15"/>
  <c r="AC1126" i="15"/>
  <c r="AD1126" i="15"/>
  <c r="AC1127" i="15"/>
  <c r="AD1127" i="15"/>
  <c r="AC1128" i="15"/>
  <c r="AD1128" i="15"/>
  <c r="AC1129" i="15"/>
  <c r="AD1129" i="15"/>
  <c r="AC1130" i="15"/>
  <c r="AD1130" i="15"/>
  <c r="AC1131" i="15"/>
  <c r="AD1131" i="15"/>
  <c r="AC1132" i="15"/>
  <c r="AD1132" i="15"/>
  <c r="AC1133" i="15"/>
  <c r="AD1133" i="15"/>
  <c r="AC1134" i="15"/>
  <c r="AD1134" i="15"/>
  <c r="AC1135" i="15"/>
  <c r="AD1135" i="15"/>
  <c r="AC1136" i="15"/>
  <c r="AD1136" i="15"/>
  <c r="AC1137" i="15"/>
  <c r="AD1137" i="15"/>
  <c r="AC1138" i="15"/>
  <c r="AD1138" i="15"/>
  <c r="AC1139" i="15"/>
  <c r="AD1139" i="15"/>
  <c r="AC1140" i="15"/>
  <c r="AD1140" i="15"/>
  <c r="AC1141" i="15"/>
  <c r="AD1141" i="15"/>
  <c r="AC1142" i="15"/>
  <c r="AD1142" i="15"/>
  <c r="AC1143" i="15"/>
  <c r="AD1143" i="15"/>
  <c r="AC1144" i="15"/>
  <c r="AD1144" i="15"/>
  <c r="AC1145" i="15"/>
  <c r="AD1145" i="15"/>
  <c r="AC1146" i="15"/>
  <c r="AD1146" i="15"/>
  <c r="AC1147" i="15"/>
  <c r="AD1147" i="15"/>
  <c r="AC1148" i="15"/>
  <c r="AD1148" i="15"/>
  <c r="AC1149" i="15"/>
  <c r="AD1149" i="15"/>
  <c r="AC1150" i="15"/>
  <c r="AD1150" i="15"/>
  <c r="AC1151" i="15"/>
  <c r="AD1151" i="15"/>
  <c r="AC1152" i="15"/>
  <c r="AD1152" i="15"/>
  <c r="AC1153" i="15"/>
  <c r="AD1153" i="15"/>
  <c r="AC1154" i="15"/>
  <c r="AD1154" i="15"/>
  <c r="AC1155" i="15"/>
  <c r="AD1155" i="15"/>
  <c r="AC1156" i="15"/>
  <c r="AD1156" i="15"/>
  <c r="AC1157" i="15"/>
  <c r="AD1157" i="15"/>
  <c r="AC1158" i="15"/>
  <c r="AD1158" i="15"/>
  <c r="AC1159" i="15"/>
  <c r="AD1159" i="15"/>
  <c r="AC1160" i="15"/>
  <c r="AD1160" i="15"/>
  <c r="AC1161" i="15"/>
  <c r="AD1161" i="15"/>
  <c r="AC1162" i="15"/>
  <c r="AD1162" i="15"/>
  <c r="AC1163" i="15"/>
  <c r="AD1163" i="15"/>
  <c r="AC1164" i="15"/>
  <c r="AD1164" i="15"/>
  <c r="AC1165" i="15"/>
  <c r="AD1165" i="15"/>
  <c r="AC1166" i="15"/>
  <c r="AD1166" i="15"/>
  <c r="AC1167" i="15"/>
  <c r="AD1167" i="15"/>
  <c r="AC1168" i="15"/>
  <c r="AD1168" i="15"/>
  <c r="AC1169" i="15"/>
  <c r="AD1169" i="15"/>
  <c r="AC1170" i="15"/>
  <c r="AD1170" i="15"/>
  <c r="AC1171" i="15"/>
  <c r="AD1171" i="15"/>
  <c r="AC1172" i="15"/>
  <c r="AD1172" i="15"/>
  <c r="AC1173" i="15"/>
  <c r="AD1173" i="15"/>
  <c r="AC1174" i="15"/>
  <c r="AD1174" i="15"/>
  <c r="AC1175" i="15"/>
  <c r="AD1175" i="15"/>
  <c r="AC1176" i="15"/>
  <c r="AD1176" i="15"/>
  <c r="AC1177" i="15"/>
  <c r="AD1177" i="15"/>
  <c r="AC1178" i="15"/>
  <c r="AD1178" i="15"/>
  <c r="AC1179" i="15"/>
  <c r="AD1179" i="15"/>
  <c r="AC1180" i="15"/>
  <c r="AD1180" i="15"/>
  <c r="AC1181" i="15"/>
  <c r="AD1181" i="15"/>
  <c r="AC1182" i="15"/>
  <c r="AD1182" i="15"/>
  <c r="AC1183" i="15"/>
  <c r="AD1183" i="15"/>
  <c r="AC1184" i="15"/>
  <c r="AD1184" i="15"/>
  <c r="AC1185" i="15"/>
  <c r="AD1185" i="15"/>
  <c r="AC1186" i="15"/>
  <c r="AD1186" i="15"/>
  <c r="AC1187" i="15"/>
  <c r="AD1187" i="15"/>
  <c r="AC1188" i="15"/>
  <c r="AD1188" i="15"/>
  <c r="AC1189" i="15"/>
  <c r="AD1189" i="15"/>
  <c r="AC1190" i="15"/>
  <c r="AD1190" i="15"/>
  <c r="AC1191" i="15"/>
  <c r="AD1191" i="15"/>
  <c r="AC1192" i="15"/>
  <c r="AD1192" i="15"/>
  <c r="AC1193" i="15"/>
  <c r="AD1193" i="15"/>
  <c r="AC1194" i="15"/>
  <c r="AD1194" i="15"/>
  <c r="AC1195" i="15"/>
  <c r="AD1195" i="15"/>
  <c r="AC1196" i="15"/>
  <c r="AD1196" i="15"/>
  <c r="AC1197" i="15"/>
  <c r="AD1197" i="15"/>
  <c r="AC1198" i="15"/>
  <c r="AD1198" i="15"/>
  <c r="AC1199" i="15"/>
  <c r="AD1199" i="15"/>
  <c r="AC1200" i="15"/>
  <c r="AD1200" i="15"/>
  <c r="AC1201" i="15"/>
  <c r="AD1201" i="15"/>
  <c r="AC1202" i="15"/>
  <c r="AD1202" i="15"/>
  <c r="AC1203" i="15"/>
  <c r="AD1203" i="15"/>
  <c r="AC1204" i="15"/>
  <c r="AD1204" i="15"/>
  <c r="AC1205" i="15"/>
  <c r="AD1205" i="15"/>
  <c r="AC1206" i="15"/>
  <c r="AD1206" i="15"/>
  <c r="AC1207" i="15"/>
  <c r="AD1207" i="15"/>
  <c r="AC1208" i="15"/>
  <c r="AD1208" i="15"/>
  <c r="AC1209" i="15"/>
  <c r="AD1209" i="15"/>
  <c r="AC1210" i="15"/>
  <c r="AD1210" i="15"/>
  <c r="AC1211" i="15"/>
  <c r="AD1211" i="15"/>
  <c r="AC1212" i="15"/>
  <c r="AD1212" i="15"/>
  <c r="AC1213" i="15"/>
  <c r="AD1213" i="15"/>
  <c r="AC1214" i="15"/>
  <c r="AD1214" i="15"/>
  <c r="AC1215" i="15"/>
  <c r="AD1215" i="15"/>
  <c r="AC1216" i="15"/>
  <c r="AD1216" i="15"/>
  <c r="AC1217" i="15"/>
  <c r="AD1217" i="15"/>
  <c r="AC1218" i="15"/>
  <c r="AD1218" i="15"/>
  <c r="AC1219" i="15"/>
  <c r="AD1219" i="15"/>
  <c r="AC1220" i="15"/>
  <c r="AD1220" i="15"/>
  <c r="AC1221" i="15"/>
  <c r="AD1221" i="15"/>
  <c r="AC1222" i="15"/>
  <c r="AD1222" i="15"/>
  <c r="AC1223" i="15"/>
  <c r="AD1223" i="15"/>
  <c r="AC1224" i="15"/>
  <c r="AD1224" i="15"/>
  <c r="AC1225" i="15"/>
  <c r="AD1225" i="15"/>
  <c r="AC1226" i="15"/>
  <c r="AD1226" i="15"/>
  <c r="AC1227" i="15"/>
  <c r="AD1227" i="15"/>
  <c r="AC1228" i="15"/>
  <c r="AD1228" i="15"/>
  <c r="AC1229" i="15"/>
  <c r="AD1229" i="15"/>
  <c r="AC1230" i="15"/>
  <c r="AD1230" i="15"/>
  <c r="AC1231" i="15"/>
  <c r="AD1231" i="15"/>
  <c r="AC1232" i="15"/>
  <c r="AD1232" i="15"/>
  <c r="AC1233" i="15"/>
  <c r="AD1233" i="15"/>
  <c r="AC1234" i="15"/>
  <c r="AD1234" i="15"/>
  <c r="AC1235" i="15"/>
  <c r="AD1235" i="15"/>
  <c r="AC1236" i="15"/>
  <c r="AD1236" i="15"/>
  <c r="AC1237" i="15"/>
  <c r="AD1237" i="15"/>
  <c r="AC1238" i="15"/>
  <c r="AD1238" i="15"/>
  <c r="AC1239" i="15"/>
  <c r="AD1239" i="15"/>
  <c r="AC1240" i="15"/>
  <c r="AD1240" i="15"/>
  <c r="AC1241" i="15"/>
  <c r="AD1241" i="15"/>
  <c r="AC1242" i="15"/>
  <c r="AD1242" i="15"/>
  <c r="AC1243" i="15"/>
  <c r="AD1243" i="15"/>
  <c r="AC1244" i="15"/>
  <c r="AD1244" i="15"/>
  <c r="AC1245" i="15"/>
  <c r="AD1245" i="15"/>
  <c r="AC1246" i="15"/>
  <c r="AD1246" i="15"/>
  <c r="AC1247" i="15"/>
  <c r="AD1247" i="15"/>
  <c r="AC1248" i="15"/>
  <c r="AD1248" i="15"/>
  <c r="AC1249" i="15"/>
  <c r="AD1249" i="15"/>
  <c r="AC1250" i="15"/>
  <c r="AD1250" i="15"/>
  <c r="AC1251" i="15"/>
  <c r="AD1251" i="15"/>
  <c r="AC1252" i="15"/>
  <c r="AD1252" i="15"/>
  <c r="AC1253" i="15"/>
  <c r="AD1253" i="15"/>
  <c r="AC1254" i="15"/>
  <c r="AD1254" i="15"/>
  <c r="AC1255" i="15"/>
  <c r="AD1255" i="15"/>
  <c r="AC1256" i="15"/>
  <c r="AD1256" i="15"/>
  <c r="AC1257" i="15"/>
  <c r="AD1257" i="15"/>
  <c r="AC1258" i="15"/>
  <c r="AD1258" i="15"/>
  <c r="AC1259" i="15"/>
  <c r="AD1259" i="15"/>
  <c r="AC1260" i="15"/>
  <c r="AD1260" i="15"/>
  <c r="AC1261" i="15"/>
  <c r="AD1261" i="15"/>
  <c r="AC1262" i="15"/>
  <c r="AD1262" i="15"/>
  <c r="AC1263" i="15"/>
  <c r="AD1263" i="15"/>
  <c r="AC1264" i="15"/>
  <c r="AD1264" i="15"/>
  <c r="AC1265" i="15"/>
  <c r="AD1265" i="15"/>
  <c r="AC1266" i="15"/>
  <c r="AD1266" i="15"/>
  <c r="AC1267" i="15"/>
  <c r="AD1267" i="15"/>
  <c r="AC1268" i="15"/>
  <c r="AD1268" i="15"/>
  <c r="AC1269" i="15"/>
  <c r="AD1269" i="15"/>
  <c r="AC1270" i="15"/>
  <c r="AD1270" i="15"/>
  <c r="AC1271" i="15"/>
  <c r="AD1271" i="15"/>
  <c r="AC1272" i="15"/>
  <c r="AD1272" i="15"/>
  <c r="AC1273" i="15"/>
  <c r="AD1273" i="15"/>
  <c r="AC1274" i="15"/>
  <c r="AD1274" i="15"/>
  <c r="AC1275" i="15"/>
  <c r="AD1275" i="15"/>
  <c r="AC1276" i="15"/>
  <c r="AD1276" i="15"/>
  <c r="AC1277" i="15"/>
  <c r="AD1277" i="15"/>
  <c r="AC1278" i="15"/>
  <c r="AD1278" i="15"/>
  <c r="AC1279" i="15"/>
  <c r="AD1279" i="15"/>
  <c r="AC1280" i="15"/>
  <c r="AD1280" i="15"/>
  <c r="AC1281" i="15"/>
  <c r="AD1281" i="15"/>
  <c r="AC1282" i="15"/>
  <c r="AD1282" i="15"/>
  <c r="AC1283" i="15"/>
  <c r="AD1283" i="15"/>
  <c r="AC1284" i="15"/>
  <c r="AD1284" i="15"/>
  <c r="AC1285" i="15"/>
  <c r="AD1285" i="15"/>
  <c r="AC1286" i="15"/>
  <c r="AD1286" i="15"/>
  <c r="AC1287" i="15"/>
  <c r="AD1287" i="15"/>
  <c r="AC1288" i="15"/>
  <c r="AD1288" i="15"/>
  <c r="AC1289" i="15"/>
  <c r="AD1289" i="15"/>
  <c r="AC1290" i="15"/>
  <c r="AD1290" i="15"/>
  <c r="AC1291" i="15"/>
  <c r="AD1291" i="15"/>
  <c r="AC1292" i="15"/>
  <c r="AD1292" i="15"/>
  <c r="AC1293" i="15"/>
  <c r="AD1293" i="15"/>
  <c r="AC1294" i="15"/>
  <c r="AD1294" i="15"/>
  <c r="AC1295" i="15"/>
  <c r="AD1295" i="15"/>
  <c r="AC1296" i="15"/>
  <c r="AD1296" i="15"/>
  <c r="AC1297" i="15"/>
  <c r="AD1297" i="15"/>
  <c r="AC1298" i="15"/>
  <c r="AD1298" i="15"/>
  <c r="AC1299" i="15"/>
  <c r="AD1299" i="15"/>
  <c r="AC1300" i="15"/>
  <c r="AD1300" i="15"/>
  <c r="AC1301" i="15"/>
  <c r="AD1301" i="15"/>
  <c r="AC1302" i="15"/>
  <c r="AD1302" i="15"/>
  <c r="AC1303" i="15"/>
  <c r="AD1303" i="15"/>
  <c r="AC1304" i="15"/>
  <c r="AD1304" i="15"/>
  <c r="AC1305" i="15"/>
  <c r="AD1305" i="15"/>
  <c r="AC1306" i="15"/>
  <c r="AD1306" i="15"/>
  <c r="AC1307" i="15"/>
  <c r="AD1307" i="15"/>
  <c r="AC1308" i="15"/>
  <c r="AD1308" i="15"/>
  <c r="AC1309" i="15"/>
  <c r="AD1309" i="15"/>
  <c r="AC1310" i="15"/>
  <c r="AD1310" i="15"/>
  <c r="AC1311" i="15"/>
  <c r="AD1311" i="15"/>
  <c r="AC1312" i="15"/>
  <c r="AD1312" i="15"/>
  <c r="AC1313" i="15"/>
  <c r="AD1313" i="15"/>
  <c r="AC1314" i="15"/>
  <c r="AD1314" i="15"/>
  <c r="AC1315" i="15"/>
  <c r="AD1315" i="15"/>
  <c r="AC1316" i="15"/>
  <c r="AD1316" i="15"/>
  <c r="AC1317" i="15"/>
  <c r="AD1317" i="15"/>
  <c r="AC1318" i="15"/>
  <c r="AD1318" i="15"/>
  <c r="AC1319" i="15"/>
  <c r="AD1319" i="15"/>
  <c r="AC1320" i="15"/>
  <c r="AD1320" i="15"/>
  <c r="AC1321" i="15"/>
  <c r="AD1321" i="15"/>
  <c r="AC1322" i="15"/>
  <c r="AD1322" i="15"/>
  <c r="AC1323" i="15"/>
  <c r="AD1323" i="15"/>
  <c r="AC1324" i="15"/>
  <c r="AD1324" i="15"/>
  <c r="AC1325" i="15"/>
  <c r="AD1325" i="15"/>
  <c r="AC1326" i="15"/>
  <c r="AD1326" i="15"/>
  <c r="AC1327" i="15"/>
  <c r="AD1327" i="15"/>
  <c r="AC1328" i="15"/>
  <c r="AD1328" i="15"/>
  <c r="AC1329" i="15"/>
  <c r="AD1329" i="15"/>
  <c r="AC1330" i="15"/>
  <c r="AD1330" i="15"/>
  <c r="AC1331" i="15"/>
  <c r="AD1331" i="15"/>
  <c r="AC1332" i="15"/>
  <c r="AD1332" i="15"/>
  <c r="AC1333" i="15"/>
  <c r="AD1333" i="15"/>
  <c r="AC1334" i="15"/>
  <c r="AD1334" i="15"/>
  <c r="AC1335" i="15"/>
  <c r="AD1335" i="15"/>
  <c r="AC1336" i="15"/>
  <c r="AD1336" i="15"/>
  <c r="AC1337" i="15"/>
  <c r="AD1337" i="15"/>
  <c r="AC1338" i="15"/>
  <c r="AD1338" i="15"/>
  <c r="AC1339" i="15"/>
  <c r="AD1339" i="15"/>
  <c r="AC1340" i="15"/>
  <c r="AD1340" i="15"/>
  <c r="AC1341" i="15"/>
  <c r="AD1341" i="15"/>
  <c r="AC1342" i="15"/>
  <c r="AD1342" i="15"/>
  <c r="AC1343" i="15"/>
  <c r="AD1343" i="15"/>
  <c r="AC1344" i="15"/>
  <c r="AD1344" i="15"/>
  <c r="AC1345" i="15"/>
  <c r="AD1345" i="15"/>
  <c r="AC1346" i="15"/>
  <c r="AD1346" i="15"/>
  <c r="AC1347" i="15"/>
  <c r="AD1347" i="15"/>
  <c r="AC1348" i="15"/>
  <c r="AD1348" i="15"/>
  <c r="AC1349" i="15"/>
  <c r="AD1349" i="15"/>
  <c r="AC1350" i="15"/>
  <c r="AD1350" i="15"/>
  <c r="AC1351" i="15"/>
  <c r="AD1351" i="15"/>
  <c r="AC1352" i="15"/>
  <c r="AD1352" i="15"/>
  <c r="AC1353" i="15"/>
  <c r="AD1353" i="15"/>
  <c r="AC1354" i="15"/>
  <c r="AD1354" i="15"/>
  <c r="AC1355" i="15"/>
  <c r="AD1355" i="15"/>
  <c r="AC1356" i="15"/>
  <c r="AD1356" i="15"/>
  <c r="AC1357" i="15"/>
  <c r="AD1357" i="15"/>
  <c r="AC1358" i="15"/>
  <c r="AD1358" i="15"/>
  <c r="AC1359" i="15"/>
  <c r="AD1359" i="15"/>
  <c r="AC1360" i="15"/>
  <c r="AD1360" i="15"/>
  <c r="AC1361" i="15"/>
  <c r="AD1361" i="15"/>
  <c r="AC1362" i="15"/>
  <c r="AD1362" i="15"/>
  <c r="AC1363" i="15"/>
  <c r="AD1363" i="15"/>
  <c r="AC1364" i="15"/>
  <c r="AD1364" i="15"/>
  <c r="AC1365" i="15"/>
  <c r="AD1365" i="15"/>
  <c r="AC1366" i="15"/>
  <c r="AD1366" i="15"/>
  <c r="AC1367" i="15"/>
  <c r="AD1367" i="15"/>
  <c r="AC1368" i="15"/>
  <c r="AD1368" i="15"/>
  <c r="AC1369" i="15"/>
  <c r="AD1369" i="15"/>
  <c r="AC1370" i="15"/>
  <c r="AD1370" i="15"/>
  <c r="AC1371" i="15"/>
  <c r="AD1371" i="15"/>
  <c r="AC1372" i="15"/>
  <c r="AD1372" i="15"/>
  <c r="AC1373" i="15"/>
  <c r="AD1373" i="15"/>
  <c r="AC1374" i="15"/>
  <c r="AD1374" i="15"/>
  <c r="AC1375" i="15"/>
  <c r="AD1375" i="15"/>
  <c r="AC1376" i="15"/>
  <c r="AD1376" i="15"/>
  <c r="AC1377" i="15"/>
  <c r="AD1377" i="15"/>
  <c r="AC1378" i="15"/>
  <c r="AD1378" i="15"/>
  <c r="AC1379" i="15"/>
  <c r="AD1379" i="15"/>
  <c r="AC1380" i="15"/>
  <c r="AD1380" i="15"/>
  <c r="AC1381" i="15"/>
  <c r="AD1381" i="15"/>
  <c r="AC1382" i="15"/>
  <c r="AD1382" i="15"/>
  <c r="AC1383" i="15"/>
  <c r="AD1383" i="15"/>
  <c r="AC1384" i="15"/>
  <c r="AD1384" i="15"/>
  <c r="AC1385" i="15"/>
  <c r="AD1385" i="15"/>
  <c r="AC1386" i="15"/>
  <c r="AD1386" i="15"/>
  <c r="AC1387" i="15"/>
  <c r="AD1387" i="15"/>
  <c r="AC1388" i="15"/>
  <c r="AD1388" i="15"/>
  <c r="AC1389" i="15"/>
  <c r="AD1389" i="15"/>
  <c r="AC1390" i="15"/>
  <c r="AD1390" i="15"/>
  <c r="AC1391" i="15"/>
  <c r="AD1391" i="15"/>
  <c r="AC1392" i="15"/>
  <c r="AD1392" i="15"/>
  <c r="AC1393" i="15"/>
  <c r="AD1393" i="15"/>
  <c r="AC1394" i="15"/>
  <c r="AD1394" i="15"/>
  <c r="AC1395" i="15"/>
  <c r="AD1395" i="15"/>
  <c r="AC1396" i="15"/>
  <c r="AD1396" i="15"/>
  <c r="AC1397" i="15"/>
  <c r="AD1397" i="15"/>
  <c r="AC1398" i="15"/>
  <c r="AD1398" i="15"/>
  <c r="AC1399" i="15"/>
  <c r="AD1399" i="15"/>
  <c r="AC1400" i="15"/>
  <c r="AD1400" i="15"/>
  <c r="AC1401" i="15"/>
  <c r="AD1401" i="15"/>
  <c r="AC1402" i="15"/>
  <c r="AD1402" i="15"/>
  <c r="AC1403" i="15"/>
  <c r="AD1403" i="15"/>
  <c r="AC1404" i="15"/>
  <c r="AD1404" i="15"/>
  <c r="AC1405" i="15"/>
  <c r="AD1405" i="15"/>
  <c r="AC1406" i="15"/>
  <c r="AD1406" i="15"/>
  <c r="AC1407" i="15"/>
  <c r="AD1407" i="15"/>
  <c r="AC1408" i="15"/>
  <c r="AD1408" i="15"/>
  <c r="AC1409" i="15"/>
  <c r="AD1409" i="15"/>
  <c r="AC1410" i="15"/>
  <c r="AD1410" i="15"/>
  <c r="AC1411" i="15"/>
  <c r="AD1411" i="15"/>
  <c r="AC1412" i="15"/>
  <c r="AD1412" i="15"/>
  <c r="AC1413" i="15"/>
  <c r="AD1413" i="15"/>
  <c r="AC1414" i="15"/>
  <c r="AD1414" i="15"/>
  <c r="AC1415" i="15"/>
  <c r="AD1415" i="15"/>
  <c r="AC1416" i="15"/>
  <c r="AD1416" i="15"/>
  <c r="AC1417" i="15"/>
  <c r="AD1417" i="15"/>
  <c r="AC1418" i="15"/>
  <c r="AD1418" i="15"/>
  <c r="AC1419" i="15"/>
  <c r="AD1419" i="15"/>
  <c r="AC1420" i="15"/>
  <c r="AD1420" i="15"/>
  <c r="AC1421" i="15"/>
  <c r="AD1421" i="15"/>
  <c r="AC1422" i="15"/>
  <c r="AD1422" i="15"/>
  <c r="AC1423" i="15"/>
  <c r="AD1423" i="15"/>
  <c r="AC1424" i="15"/>
  <c r="AD1424" i="15"/>
  <c r="AC1425" i="15"/>
  <c r="AD1425" i="15"/>
  <c r="AC1426" i="15"/>
  <c r="AD1426" i="15"/>
  <c r="AC1427" i="15"/>
  <c r="AD1427" i="15"/>
  <c r="AC1428" i="15"/>
  <c r="AD1428" i="15"/>
  <c r="AC1429" i="15"/>
  <c r="AD1429" i="15"/>
  <c r="AC1430" i="15"/>
  <c r="AD1430" i="15"/>
  <c r="AC1431" i="15"/>
  <c r="AD1431" i="15"/>
  <c r="AC1432" i="15"/>
  <c r="AD1432" i="15"/>
  <c r="AC1433" i="15"/>
  <c r="AD1433" i="15"/>
  <c r="AC1434" i="15"/>
  <c r="AD1434" i="15"/>
  <c r="AC1435" i="15"/>
  <c r="AD1435" i="15"/>
  <c r="AC1436" i="15"/>
  <c r="AD1436" i="15"/>
  <c r="AC1437" i="15"/>
  <c r="AD1437" i="15"/>
  <c r="AC1438" i="15"/>
  <c r="AD1438" i="15"/>
  <c r="AC1439" i="15"/>
  <c r="AD1439" i="15"/>
  <c r="AC1440" i="15"/>
  <c r="AD1440" i="15"/>
  <c r="AC1441" i="15"/>
  <c r="AD1441" i="15"/>
  <c r="AC1442" i="15"/>
  <c r="AD1442" i="15"/>
  <c r="AC1443" i="15"/>
  <c r="AD1443" i="15"/>
  <c r="AC1444" i="15"/>
  <c r="AD1444" i="15"/>
  <c r="AC1445" i="15"/>
  <c r="AD1445" i="15"/>
  <c r="AC1446" i="15"/>
  <c r="AD1446" i="15"/>
  <c r="AC1447" i="15"/>
  <c r="AD1447" i="15"/>
  <c r="AC1448" i="15"/>
  <c r="AD1448" i="15"/>
  <c r="AC1449" i="15"/>
  <c r="AD1449" i="15"/>
  <c r="AC1450" i="15"/>
  <c r="AD1450" i="15"/>
  <c r="AC1451" i="15"/>
  <c r="AD1451" i="15"/>
  <c r="AC1452" i="15"/>
  <c r="AD1452" i="15"/>
  <c r="AC1453" i="15"/>
  <c r="AD1453" i="15"/>
  <c r="AC1454" i="15"/>
  <c r="AD1454" i="15"/>
  <c r="AC1455" i="15"/>
  <c r="AD1455" i="15"/>
  <c r="AC1456" i="15"/>
  <c r="AD1456" i="15"/>
  <c r="AC1457" i="15"/>
  <c r="AD1457" i="15"/>
  <c r="AC1458" i="15"/>
  <c r="AD1458" i="15"/>
  <c r="AC1459" i="15"/>
  <c r="AD1459" i="15"/>
  <c r="AC1460" i="15"/>
  <c r="AD1460" i="15"/>
  <c r="AC1461" i="15"/>
  <c r="AD1461" i="15"/>
  <c r="AC1462" i="15"/>
  <c r="AD1462" i="15"/>
  <c r="AC1463" i="15"/>
  <c r="AD1463" i="15"/>
  <c r="AC1464" i="15"/>
  <c r="AD1464" i="15"/>
  <c r="AC1465" i="15"/>
  <c r="AD1465" i="15"/>
  <c r="AC1466" i="15"/>
  <c r="AD1466" i="15"/>
  <c r="AC1467" i="15"/>
  <c r="AD1467" i="15"/>
  <c r="AC1468" i="15"/>
  <c r="AD1468" i="15"/>
  <c r="AC1469" i="15"/>
  <c r="AD1469" i="15"/>
  <c r="AC1470" i="15"/>
  <c r="AD1470" i="15"/>
  <c r="AC1471" i="15"/>
  <c r="AD1471" i="15"/>
  <c r="AC1472" i="15"/>
  <c r="AD1472" i="15"/>
  <c r="AC1473" i="15"/>
  <c r="AD1473" i="15"/>
  <c r="AC1474" i="15"/>
  <c r="AD1474" i="15"/>
  <c r="AC1475" i="15"/>
  <c r="AD1475" i="15"/>
  <c r="AC1476" i="15"/>
  <c r="AD1476" i="15"/>
  <c r="AC1477" i="15"/>
  <c r="AD1477" i="15"/>
  <c r="AC1478" i="15"/>
  <c r="AD1478" i="15"/>
  <c r="AC1479" i="15"/>
  <c r="AD1479" i="15"/>
  <c r="AC1480" i="15"/>
  <c r="AD1480" i="15"/>
  <c r="AC1481" i="15"/>
  <c r="AD1481" i="15"/>
  <c r="AC1482" i="15"/>
  <c r="AD1482" i="15"/>
  <c r="AC1483" i="15"/>
  <c r="AD1483" i="15"/>
  <c r="AC1484" i="15"/>
  <c r="AD1484" i="15"/>
  <c r="AC1485" i="15"/>
  <c r="AD1485" i="15"/>
  <c r="AC1486" i="15"/>
  <c r="AD1486" i="15"/>
  <c r="AC1487" i="15"/>
  <c r="AD1487" i="15"/>
  <c r="AC1488" i="15"/>
  <c r="AD1488" i="15"/>
  <c r="AC1489" i="15"/>
  <c r="AD1489" i="15"/>
  <c r="AC1490" i="15"/>
  <c r="AD1490" i="15"/>
  <c r="AC1491" i="15"/>
  <c r="AD1491" i="15"/>
  <c r="AC1492" i="15"/>
  <c r="AD1492" i="15"/>
  <c r="AC1493" i="15"/>
  <c r="AD1493" i="15"/>
  <c r="AC1494" i="15"/>
  <c r="AD1494" i="15"/>
  <c r="AC1495" i="15"/>
  <c r="AD1495" i="15"/>
  <c r="AC1496" i="15"/>
  <c r="AD1496" i="15"/>
  <c r="AC1497" i="15"/>
  <c r="AD1497" i="15"/>
  <c r="AC1498" i="15"/>
  <c r="AD1498" i="15"/>
  <c r="AC1499" i="15"/>
  <c r="AD1499" i="15"/>
  <c r="AC1500" i="15"/>
  <c r="AD1500" i="15"/>
  <c r="AC1501" i="15"/>
  <c r="AD1501" i="15"/>
  <c r="AC1502" i="15"/>
  <c r="AD1502" i="15"/>
  <c r="AC1503" i="15"/>
  <c r="AD1503" i="15"/>
  <c r="AC1504" i="15"/>
  <c r="AD1504" i="15"/>
  <c r="AC1505" i="15"/>
  <c r="AD1505" i="15"/>
  <c r="AC1506" i="15"/>
  <c r="AD1506" i="15"/>
  <c r="AC1507" i="15"/>
  <c r="AD1507" i="15"/>
  <c r="AC1508" i="15"/>
  <c r="AD1508" i="15"/>
  <c r="AC1509" i="15"/>
  <c r="AD1509" i="15"/>
  <c r="AC1510" i="15"/>
  <c r="AD1510" i="15"/>
  <c r="AC1511" i="15"/>
  <c r="AD1511" i="15"/>
  <c r="AC1512" i="15"/>
  <c r="AD1512" i="15"/>
  <c r="AC1513" i="15"/>
  <c r="AD1513" i="15"/>
  <c r="AC1514" i="15"/>
  <c r="AD1514" i="15"/>
  <c r="AC1515" i="15"/>
  <c r="AD1515" i="15"/>
  <c r="AC1516" i="15"/>
  <c r="AD1516" i="15"/>
  <c r="AC1517" i="15"/>
  <c r="AD1517" i="15"/>
  <c r="AC1518" i="15"/>
  <c r="AD1518" i="15"/>
  <c r="AC1519" i="15"/>
  <c r="AD1519" i="15"/>
  <c r="AC1520" i="15"/>
  <c r="AD1520" i="15"/>
  <c r="AC1521" i="15"/>
  <c r="AD1521" i="15"/>
  <c r="AC1522" i="15"/>
  <c r="AD1522" i="15"/>
  <c r="AC1523" i="15"/>
  <c r="AD1523" i="15"/>
  <c r="AC1524" i="15"/>
  <c r="AD1524" i="15"/>
  <c r="AC1525" i="15"/>
  <c r="AD1525" i="15"/>
  <c r="AC1526" i="15"/>
  <c r="AD1526" i="15"/>
  <c r="AC1527" i="15"/>
  <c r="AD1527" i="15"/>
  <c r="AC1528" i="15"/>
  <c r="AD1528" i="15"/>
  <c r="AC1529" i="15"/>
  <c r="AD1529" i="15"/>
  <c r="AC1530" i="15"/>
  <c r="AD1530" i="15"/>
  <c r="AC1531" i="15"/>
  <c r="AD1531" i="15"/>
  <c r="AC1532" i="15"/>
  <c r="AD1532" i="15"/>
  <c r="AC1533" i="15"/>
  <c r="AD1533" i="15"/>
  <c r="AC1534" i="15"/>
  <c r="AD1534" i="15"/>
  <c r="AC1535" i="15"/>
  <c r="AD1535" i="15"/>
  <c r="AC1536" i="15"/>
  <c r="AD1536" i="15"/>
  <c r="AC1537" i="15"/>
  <c r="AD1537" i="15"/>
  <c r="AC1538" i="15"/>
  <c r="AD1538" i="15"/>
  <c r="AC1539" i="15"/>
  <c r="AD1539" i="15"/>
  <c r="AC1540" i="15"/>
  <c r="AD1540" i="15"/>
  <c r="AC1541" i="15"/>
  <c r="AD1541" i="15"/>
  <c r="AC1542" i="15"/>
  <c r="AD1542" i="15"/>
  <c r="AC1543" i="15"/>
  <c r="AD1543" i="15"/>
  <c r="AC1544" i="15"/>
  <c r="AD1544" i="15"/>
  <c r="AC1545" i="15"/>
  <c r="AD1545" i="15"/>
  <c r="AC1546" i="15"/>
  <c r="AD1546" i="15"/>
  <c r="AC1547" i="15"/>
  <c r="AD1547" i="15"/>
  <c r="AC1548" i="15"/>
  <c r="AD1548" i="15"/>
  <c r="AC1549" i="15"/>
  <c r="AD1549" i="15"/>
  <c r="AC1550" i="15"/>
  <c r="AD1550" i="15"/>
  <c r="AC1551" i="15"/>
  <c r="AD1551" i="15"/>
  <c r="AC1552" i="15"/>
  <c r="AD1552" i="15"/>
  <c r="AC1553" i="15"/>
  <c r="AD1553" i="15"/>
  <c r="AC1554" i="15"/>
  <c r="AD1554" i="15"/>
  <c r="AC1555" i="15"/>
  <c r="AD1555" i="15"/>
  <c r="AC1556" i="15"/>
  <c r="AD1556" i="15"/>
  <c r="AC1557" i="15"/>
  <c r="AD1557" i="15"/>
  <c r="AC1558" i="15"/>
  <c r="AD1558" i="15"/>
  <c r="AC1559" i="15"/>
  <c r="AD1559" i="15"/>
  <c r="AC1560" i="15"/>
  <c r="AD1560" i="15"/>
  <c r="AC1561" i="15"/>
  <c r="AD1561" i="15"/>
  <c r="AC1562" i="15"/>
  <c r="AD1562" i="15"/>
  <c r="AC1563" i="15"/>
  <c r="AD1563" i="15"/>
  <c r="AC1564" i="15"/>
  <c r="AD1564" i="15"/>
  <c r="AC1565" i="15"/>
  <c r="AD1565" i="15"/>
  <c r="AC1566" i="15"/>
  <c r="AD1566" i="15"/>
  <c r="AC1567" i="15"/>
  <c r="AD1567" i="15"/>
  <c r="AC1568" i="15"/>
  <c r="AD1568" i="15"/>
  <c r="AC1569" i="15"/>
  <c r="AD1569" i="15"/>
  <c r="AC1570" i="15"/>
  <c r="AD1570" i="15"/>
  <c r="AC1571" i="15"/>
  <c r="AD1571" i="15"/>
  <c r="AC1572" i="15"/>
  <c r="AD1572" i="15"/>
  <c r="AC1573" i="15"/>
  <c r="AD1573" i="15"/>
  <c r="AC1574" i="15"/>
  <c r="AD1574" i="15"/>
  <c r="AC1575" i="15"/>
  <c r="AD1575" i="15"/>
  <c r="AC1576" i="15"/>
  <c r="AD1576" i="15"/>
  <c r="AC1577" i="15"/>
  <c r="AD1577" i="15"/>
  <c r="AC1578" i="15"/>
  <c r="AD1578" i="15"/>
  <c r="AC1579" i="15"/>
  <c r="AD1579" i="15"/>
  <c r="AC1580" i="15"/>
  <c r="AD1580" i="15"/>
  <c r="AC1581" i="15"/>
  <c r="AD1581" i="15"/>
  <c r="AC1582" i="15"/>
  <c r="AD1582" i="15"/>
  <c r="AC1583" i="15"/>
  <c r="AD1583" i="15"/>
  <c r="AC1584" i="15"/>
  <c r="AD1584" i="15"/>
  <c r="AC1585" i="15"/>
  <c r="AD1585" i="15"/>
  <c r="AC1586" i="15"/>
  <c r="AD1586" i="15"/>
  <c r="AC1587" i="15"/>
  <c r="AD1587" i="15"/>
  <c r="AC1588" i="15"/>
  <c r="AD1588" i="15"/>
  <c r="AC1589" i="15"/>
  <c r="AD1589" i="15"/>
  <c r="AC1590" i="15"/>
  <c r="AD1590" i="15"/>
  <c r="AC1591" i="15"/>
  <c r="AD1591" i="15"/>
  <c r="AC1592" i="15"/>
  <c r="AD1592" i="15"/>
  <c r="AC1593" i="15"/>
  <c r="AD1593" i="15"/>
  <c r="AC1594" i="15"/>
  <c r="AD1594" i="15"/>
  <c r="AC1595" i="15"/>
  <c r="AD1595" i="15"/>
  <c r="AC1596" i="15"/>
  <c r="AD1596" i="15"/>
  <c r="AC1597" i="15"/>
  <c r="AD1597" i="15"/>
  <c r="AC1598" i="15"/>
  <c r="AD1598" i="15"/>
  <c r="AC1599" i="15"/>
  <c r="AD1599" i="15"/>
  <c r="AC1600" i="15"/>
  <c r="AD1600" i="15"/>
  <c r="AC1601" i="15"/>
  <c r="AD1601" i="15"/>
  <c r="AC1602" i="15"/>
  <c r="AD1602" i="15"/>
  <c r="AC1603" i="15"/>
  <c r="AD1603" i="15"/>
  <c r="AC1604" i="15"/>
  <c r="AD1604" i="15"/>
  <c r="AC1605" i="15"/>
  <c r="AD1605" i="15"/>
  <c r="AC1606" i="15"/>
  <c r="AD1606" i="15"/>
  <c r="AC1607" i="15"/>
  <c r="AD1607" i="15"/>
  <c r="AC1608" i="15"/>
  <c r="AD1608" i="15"/>
  <c r="AC1609" i="15"/>
  <c r="AD1609" i="15"/>
  <c r="AC1610" i="15"/>
  <c r="AD1610" i="15"/>
  <c r="AC1611" i="15"/>
  <c r="AD1611" i="15"/>
  <c r="AC1612" i="15"/>
  <c r="AD1612" i="15"/>
  <c r="AC1613" i="15"/>
  <c r="AD1613" i="15"/>
  <c r="AC1614" i="15"/>
  <c r="AD1614" i="15"/>
  <c r="AC1615" i="15"/>
  <c r="AD1615" i="15"/>
  <c r="AC1616" i="15"/>
  <c r="AD1616" i="15"/>
  <c r="AC1617" i="15"/>
  <c r="AD1617" i="15"/>
  <c r="AC1618" i="15"/>
  <c r="AD1618" i="15"/>
  <c r="AC1619" i="15"/>
  <c r="AD1619" i="15"/>
  <c r="AC1620" i="15"/>
  <c r="AD1620" i="15"/>
  <c r="AC1621" i="15"/>
  <c r="AD1621" i="15"/>
  <c r="AC1622" i="15"/>
  <c r="AD1622" i="15"/>
  <c r="AC1623" i="15"/>
  <c r="AD1623" i="15"/>
  <c r="AC1624" i="15"/>
  <c r="AD1624" i="15"/>
  <c r="AC1625" i="15"/>
  <c r="AD1625" i="15"/>
  <c r="AC1626" i="15"/>
  <c r="AD1626" i="15"/>
  <c r="AC1627" i="15"/>
  <c r="AD1627" i="15"/>
  <c r="AC1628" i="15"/>
  <c r="AD1628" i="15"/>
  <c r="AC1629" i="15"/>
  <c r="AD1629" i="15"/>
  <c r="AC1630" i="15"/>
  <c r="AD1630" i="15"/>
  <c r="AC1631" i="15"/>
  <c r="AD1631" i="15"/>
  <c r="AC1632" i="15"/>
  <c r="AD1632" i="15"/>
  <c r="AC1633" i="15"/>
  <c r="AD1633" i="15"/>
  <c r="AC1634" i="15"/>
  <c r="AD1634" i="15"/>
  <c r="AC1635" i="15"/>
  <c r="AD1635" i="15"/>
  <c r="AC1636" i="15"/>
  <c r="AD1636" i="15"/>
  <c r="AC1637" i="15"/>
  <c r="AD1637" i="15"/>
  <c r="AC1638" i="15"/>
  <c r="AD1638" i="15"/>
  <c r="AC1639" i="15"/>
  <c r="AD1639" i="15"/>
  <c r="AC1640" i="15"/>
  <c r="AD1640" i="15"/>
  <c r="AC1641" i="15"/>
  <c r="AD1641" i="15"/>
  <c r="AC1642" i="15"/>
  <c r="AD1642" i="15"/>
  <c r="AC1643" i="15"/>
  <c r="AD1643" i="15"/>
  <c r="AC1644" i="15"/>
  <c r="AD1644" i="15"/>
  <c r="AC1645" i="15"/>
  <c r="AD1645" i="15"/>
  <c r="AC1646" i="15"/>
  <c r="AD1646" i="15"/>
  <c r="AC1647" i="15"/>
  <c r="AD1647" i="15"/>
  <c r="AC1648" i="15"/>
  <c r="AD1648" i="15"/>
  <c r="AC1649" i="15"/>
  <c r="AD1649" i="15"/>
  <c r="AC1650" i="15"/>
  <c r="AD1650" i="15"/>
  <c r="AC1651" i="15"/>
  <c r="AD1651" i="15"/>
  <c r="AC1652" i="15"/>
  <c r="AD1652" i="15"/>
  <c r="AC1653" i="15"/>
  <c r="AD1653" i="15"/>
  <c r="AC1654" i="15"/>
  <c r="AD1654" i="15"/>
  <c r="AC1655" i="15"/>
  <c r="AD1655" i="15"/>
  <c r="AC1656" i="15"/>
  <c r="AD1656" i="15"/>
  <c r="AC1657" i="15"/>
  <c r="AD1657" i="15"/>
  <c r="AC1658" i="15"/>
  <c r="AD1658" i="15"/>
  <c r="AC1659" i="15"/>
  <c r="AD1659" i="15"/>
  <c r="AC1660" i="15"/>
  <c r="AD1660" i="15"/>
  <c r="AC1661" i="15"/>
  <c r="AD1661" i="15"/>
  <c r="AC1662" i="15"/>
  <c r="AD1662" i="15"/>
  <c r="AC1663" i="15"/>
  <c r="AD1663" i="15"/>
  <c r="AC1664" i="15"/>
  <c r="AD1664" i="15"/>
  <c r="AC1665" i="15"/>
  <c r="AD1665" i="15"/>
  <c r="AC1666" i="15"/>
  <c r="AD1666" i="15"/>
  <c r="AC1667" i="15"/>
  <c r="AD1667" i="15"/>
  <c r="AC1668" i="15"/>
  <c r="AD1668" i="15"/>
  <c r="AC1669" i="15"/>
  <c r="AD1669" i="15"/>
  <c r="AC1670" i="15"/>
  <c r="AD1670" i="15"/>
  <c r="AC1671" i="15"/>
  <c r="AD1671" i="15"/>
  <c r="AC1672" i="15"/>
  <c r="AD1672" i="15"/>
  <c r="AC1673" i="15"/>
  <c r="AD1673" i="15"/>
  <c r="AC1674" i="15"/>
  <c r="AD1674" i="15"/>
  <c r="AC1675" i="15"/>
  <c r="AD1675" i="15"/>
  <c r="AC1676" i="15"/>
  <c r="AD1676" i="15"/>
  <c r="AC1677" i="15"/>
  <c r="AD1677" i="15"/>
  <c r="AC1678" i="15"/>
  <c r="AD1678" i="15"/>
  <c r="AC1679" i="15"/>
  <c r="AD1679" i="15"/>
  <c r="AC1680" i="15"/>
  <c r="AD1680" i="15"/>
  <c r="AC1681" i="15"/>
  <c r="AD1681" i="15"/>
  <c r="AC1682" i="15"/>
  <c r="AD1682" i="15"/>
  <c r="AC1683" i="15"/>
  <c r="AD1683" i="15"/>
  <c r="AC1684" i="15"/>
  <c r="AD1684" i="15"/>
  <c r="AC1685" i="15"/>
  <c r="AD1685" i="15"/>
  <c r="AC1686" i="15"/>
  <c r="AD1686" i="15"/>
  <c r="AC1687" i="15"/>
  <c r="AD1687" i="15"/>
  <c r="AC1688" i="15"/>
  <c r="AD1688" i="15"/>
  <c r="AC1689" i="15"/>
  <c r="AD1689" i="15"/>
  <c r="AC1690" i="15"/>
  <c r="AD1690" i="15"/>
  <c r="AC1691" i="15"/>
  <c r="AD1691" i="15"/>
  <c r="AC1692" i="15"/>
  <c r="AD1692" i="15"/>
  <c r="AC1693" i="15"/>
  <c r="AD1693" i="15"/>
  <c r="AC1694" i="15"/>
  <c r="AD1694" i="15"/>
  <c r="AC1695" i="15"/>
  <c r="AD1695" i="15"/>
  <c r="AC1696" i="15"/>
  <c r="AD1696" i="15"/>
  <c r="AC1697" i="15"/>
  <c r="AD1697" i="15"/>
  <c r="AC1698" i="15"/>
  <c r="AD1698" i="15"/>
  <c r="AC1699" i="15"/>
  <c r="AD1699" i="15"/>
  <c r="AC1700" i="15"/>
  <c r="AD1700" i="15"/>
  <c r="AC1701" i="15"/>
  <c r="AD1701" i="15"/>
  <c r="AC1702" i="15"/>
  <c r="AD1702" i="15"/>
  <c r="AC1703" i="15"/>
  <c r="AD1703" i="15"/>
  <c r="AC1704" i="15"/>
  <c r="AD1704" i="15"/>
  <c r="AC1705" i="15"/>
  <c r="AD1705" i="15"/>
  <c r="AC1706" i="15"/>
  <c r="AD1706" i="15"/>
  <c r="AC1707" i="15"/>
  <c r="AD1707" i="15"/>
  <c r="AC1708" i="15"/>
  <c r="AD1708" i="15"/>
  <c r="AC1709" i="15"/>
  <c r="AD1709" i="15"/>
  <c r="AC1710" i="15"/>
  <c r="AD1710" i="15"/>
  <c r="AC1711" i="15"/>
  <c r="AD1711" i="15"/>
  <c r="AC1712" i="15"/>
  <c r="AD1712" i="15"/>
  <c r="AC1713" i="15"/>
  <c r="AD1713" i="15"/>
  <c r="AC1714" i="15"/>
  <c r="AD1714" i="15"/>
  <c r="AC1715" i="15"/>
  <c r="AD1715" i="15"/>
  <c r="AC1716" i="15"/>
  <c r="AD1716" i="15"/>
  <c r="AC1717" i="15"/>
  <c r="AD1717" i="15"/>
  <c r="AC1718" i="15"/>
  <c r="AD1718" i="15"/>
  <c r="AC1719" i="15"/>
  <c r="AD1719" i="15"/>
  <c r="AC1720" i="15"/>
  <c r="AD1720" i="15"/>
  <c r="AC1721" i="15"/>
  <c r="AD1721" i="15"/>
  <c r="AC1722" i="15"/>
  <c r="AD1722" i="15"/>
  <c r="AC1723" i="15"/>
  <c r="AD1723" i="15"/>
  <c r="AC1724" i="15"/>
  <c r="AD1724" i="15"/>
  <c r="AC1725" i="15"/>
  <c r="AD1725" i="15"/>
  <c r="AC1726" i="15"/>
  <c r="AD1726" i="15"/>
  <c r="AC1727" i="15"/>
  <c r="AD1727" i="15"/>
  <c r="AC1728" i="15"/>
  <c r="AD1728" i="15"/>
  <c r="AC1729" i="15"/>
  <c r="AD1729" i="15"/>
  <c r="AC1730" i="15"/>
  <c r="AD1730" i="15"/>
  <c r="AC1731" i="15"/>
  <c r="AD1731" i="15"/>
  <c r="AC1732" i="15"/>
  <c r="AD1732" i="15"/>
  <c r="AC1733" i="15"/>
  <c r="AD1733" i="15"/>
  <c r="AC1734" i="15"/>
  <c r="AD1734" i="15"/>
  <c r="AC1735" i="15"/>
  <c r="AD1735" i="15"/>
  <c r="AC1736" i="15"/>
  <c r="AD1736" i="15"/>
  <c r="AC1737" i="15"/>
  <c r="AD1737" i="15"/>
  <c r="AC1738" i="15"/>
  <c r="AD1738" i="15"/>
  <c r="AC1739" i="15"/>
  <c r="AD1739" i="15"/>
  <c r="AC1740" i="15"/>
  <c r="AD1740" i="15"/>
  <c r="AC1741" i="15"/>
  <c r="AD1741" i="15"/>
  <c r="AC1742" i="15"/>
  <c r="AD1742" i="15"/>
  <c r="AC1743" i="15"/>
  <c r="AD1743" i="15"/>
  <c r="AC1744" i="15"/>
  <c r="AD1744" i="15"/>
  <c r="AC1745" i="15"/>
  <c r="AD1745" i="15"/>
  <c r="AC1746" i="15"/>
  <c r="AD1746" i="15"/>
  <c r="AC1747" i="15"/>
  <c r="AD1747" i="15"/>
  <c r="AC1748" i="15"/>
  <c r="AD1748" i="15"/>
  <c r="AC1749" i="15"/>
  <c r="AD1749" i="15"/>
  <c r="AC1750" i="15"/>
  <c r="AD1750" i="15"/>
  <c r="AC1751" i="15"/>
  <c r="AD1751" i="15"/>
  <c r="AC1752" i="15"/>
  <c r="AD1752" i="15"/>
  <c r="AC1753" i="15"/>
  <c r="AD1753" i="15"/>
  <c r="AC1754" i="15"/>
  <c r="AD1754" i="15"/>
  <c r="AC1755" i="15"/>
  <c r="AD1755" i="15"/>
  <c r="AC1756" i="15"/>
  <c r="AD1756" i="15"/>
  <c r="AC1757" i="15"/>
  <c r="AD1757" i="15"/>
  <c r="AC1758" i="15"/>
  <c r="AD1758" i="15"/>
  <c r="AC1759" i="15"/>
  <c r="AD1759" i="15"/>
  <c r="AC1760" i="15"/>
  <c r="AD1760" i="15"/>
  <c r="AC1761" i="15"/>
  <c r="AD1761" i="15"/>
  <c r="AC1762" i="15"/>
  <c r="AD1762" i="15"/>
  <c r="AC1763" i="15"/>
  <c r="AD1763" i="15"/>
  <c r="AC1764" i="15"/>
  <c r="AD1764" i="15"/>
  <c r="AC1765" i="15"/>
  <c r="AD1765" i="15"/>
  <c r="AC1766" i="15"/>
  <c r="AD1766" i="15"/>
  <c r="AC1767" i="15"/>
  <c r="AD1767" i="15"/>
  <c r="AC1768" i="15"/>
  <c r="AD1768" i="15"/>
  <c r="AC1769" i="15"/>
  <c r="AD1769" i="15"/>
  <c r="AC1770" i="15"/>
  <c r="AD1770" i="15"/>
  <c r="AC1771" i="15"/>
  <c r="AD1771" i="15"/>
  <c r="AC1772" i="15"/>
  <c r="AD1772" i="15"/>
  <c r="AC1773" i="15"/>
  <c r="AD1773" i="15"/>
  <c r="AC1774" i="15"/>
  <c r="AD1774" i="15"/>
  <c r="AC1775" i="15"/>
  <c r="AD1775" i="15"/>
  <c r="AC1776" i="15"/>
  <c r="AD1776" i="15"/>
  <c r="AC1777" i="15"/>
  <c r="AD1777" i="15"/>
  <c r="AC1778" i="15"/>
  <c r="AD1778" i="15"/>
  <c r="AC1779" i="15"/>
  <c r="AD1779" i="15"/>
  <c r="AC1780" i="15"/>
  <c r="AD1780" i="15"/>
  <c r="AC1781" i="15"/>
  <c r="AD1781" i="15"/>
  <c r="AC1782" i="15"/>
  <c r="AD1782" i="15"/>
  <c r="AC1783" i="15"/>
  <c r="AD1783" i="15"/>
  <c r="AC1784" i="15"/>
  <c r="AD1784" i="15"/>
  <c r="AC1785" i="15"/>
  <c r="AD1785" i="15"/>
  <c r="AC1786" i="15"/>
  <c r="AD1786" i="15"/>
  <c r="AC1787" i="15"/>
  <c r="AD1787" i="15"/>
  <c r="AC1788" i="15"/>
  <c r="AD1788" i="15"/>
  <c r="AC1789" i="15"/>
  <c r="AD1789" i="15"/>
  <c r="AC1790" i="15"/>
  <c r="AD1790" i="15"/>
  <c r="AC1791" i="15"/>
  <c r="AD1791" i="15"/>
  <c r="AC1792" i="15"/>
  <c r="AD1792" i="15"/>
  <c r="AC1793" i="15"/>
  <c r="AD1793" i="15"/>
  <c r="AC1794" i="15"/>
  <c r="AD1794" i="15"/>
  <c r="AC1795" i="15"/>
  <c r="AD1795" i="15"/>
  <c r="AC1796" i="15"/>
  <c r="AD1796" i="15"/>
  <c r="AC1797" i="15"/>
  <c r="AD1797" i="15"/>
  <c r="AC1798" i="15"/>
  <c r="AD1798" i="15"/>
  <c r="AC1799" i="15"/>
  <c r="AD1799" i="15"/>
  <c r="AC1800" i="15"/>
  <c r="AD1800" i="15"/>
  <c r="AC1801" i="15"/>
  <c r="AD1801" i="15"/>
  <c r="AC1802" i="15"/>
  <c r="AD1802" i="15"/>
  <c r="AC1803" i="15"/>
  <c r="AD1803" i="15"/>
  <c r="AC1804" i="15"/>
  <c r="AD1804" i="15"/>
  <c r="AC1805" i="15"/>
  <c r="AD1805" i="15"/>
  <c r="AC1806" i="15"/>
  <c r="AD1806" i="15"/>
  <c r="AC1807" i="15"/>
  <c r="AD1807" i="15"/>
  <c r="AC1808" i="15"/>
  <c r="AD1808" i="15"/>
  <c r="AC1809" i="15"/>
  <c r="AD1809" i="15"/>
  <c r="AC1810" i="15"/>
  <c r="AD1810" i="15"/>
  <c r="AC1811" i="15"/>
  <c r="AD1811" i="15"/>
  <c r="AC1812" i="15"/>
  <c r="AD1812" i="15"/>
  <c r="AC1813" i="15"/>
  <c r="AD1813" i="15"/>
  <c r="AC1814" i="15"/>
  <c r="AD1814" i="15"/>
  <c r="AC1815" i="15"/>
  <c r="AD1815" i="15"/>
  <c r="AC1816" i="15"/>
  <c r="AD1816" i="15"/>
  <c r="AC1817" i="15"/>
  <c r="AD1817" i="15"/>
  <c r="AC1818" i="15"/>
  <c r="AD1818" i="15"/>
  <c r="AC1819" i="15"/>
  <c r="AD1819" i="15"/>
  <c r="AC1820" i="15"/>
  <c r="AD1820" i="15"/>
  <c r="AC1821" i="15"/>
  <c r="AD1821" i="15"/>
  <c r="AC1822" i="15"/>
  <c r="AD1822" i="15"/>
  <c r="AC1823" i="15"/>
  <c r="AD1823" i="15"/>
  <c r="AC1824" i="15"/>
  <c r="AD1824" i="15"/>
  <c r="AC1825" i="15"/>
  <c r="AD1825" i="15"/>
  <c r="AC1826" i="15"/>
  <c r="AD1826" i="15"/>
  <c r="AC1827" i="15"/>
  <c r="AD1827" i="15"/>
  <c r="AC1828" i="15"/>
  <c r="AD1828" i="15"/>
  <c r="AC1829" i="15"/>
  <c r="AD1829" i="15"/>
  <c r="AC1830" i="15"/>
  <c r="AD1830" i="15"/>
  <c r="AC1831" i="15"/>
  <c r="AD1831" i="15"/>
  <c r="AC1832" i="15"/>
  <c r="AD1832" i="15"/>
  <c r="AC1833" i="15"/>
  <c r="AD1833" i="15"/>
  <c r="AC1834" i="15"/>
  <c r="AD1834" i="15"/>
  <c r="AC1835" i="15"/>
  <c r="AD1835" i="15"/>
  <c r="AC1836" i="15"/>
  <c r="AD1836" i="15"/>
  <c r="AC1837" i="15"/>
  <c r="AD1837" i="15"/>
  <c r="AC1838" i="15"/>
  <c r="AD1838" i="15"/>
  <c r="AC1839" i="15"/>
  <c r="AD1839" i="15"/>
  <c r="AC1840" i="15"/>
  <c r="AD1840" i="15"/>
  <c r="AC1841" i="15"/>
  <c r="AD1841" i="15"/>
  <c r="AC1842" i="15"/>
  <c r="AD1842" i="15"/>
  <c r="AC1843" i="15"/>
  <c r="AD1843" i="15"/>
  <c r="AC1844" i="15"/>
  <c r="AD1844" i="15"/>
  <c r="AC1845" i="15"/>
  <c r="AD1845" i="15"/>
  <c r="AC1846" i="15"/>
  <c r="AD1846" i="15"/>
  <c r="AC1847" i="15"/>
  <c r="AD1847" i="15"/>
  <c r="AC1848" i="15"/>
  <c r="AD1848" i="15"/>
  <c r="AC1849" i="15"/>
  <c r="AD1849" i="15"/>
  <c r="AC1850" i="15"/>
  <c r="AD1850" i="15"/>
  <c r="AC1851" i="15"/>
  <c r="AD1851" i="15"/>
  <c r="AC1852" i="15"/>
  <c r="AD1852" i="15"/>
  <c r="AC1853" i="15"/>
  <c r="AD1853" i="15"/>
  <c r="AC1854" i="15"/>
  <c r="AD1854" i="15"/>
  <c r="AC1855" i="15"/>
  <c r="AD1855" i="15"/>
  <c r="AC1856" i="15"/>
  <c r="AD1856" i="15"/>
  <c r="AC1857" i="15"/>
  <c r="AD1857" i="15"/>
  <c r="AC1858" i="15"/>
  <c r="AD1858" i="15"/>
  <c r="AC1859" i="15"/>
  <c r="AD1859" i="15"/>
  <c r="AC1860" i="15"/>
  <c r="AD1860" i="15"/>
  <c r="AC1861" i="15"/>
  <c r="AD1861" i="15"/>
  <c r="AC1862" i="15"/>
  <c r="AD1862" i="15"/>
  <c r="AC1863" i="15"/>
  <c r="AD1863" i="15"/>
  <c r="AC1864" i="15"/>
  <c r="AD1864" i="15"/>
  <c r="AC1865" i="15"/>
  <c r="AD1865" i="15"/>
  <c r="AC1866" i="15"/>
  <c r="AD1866" i="15"/>
  <c r="AC1867" i="15"/>
  <c r="AD1867" i="15"/>
  <c r="AC1868" i="15"/>
  <c r="AD1868" i="15"/>
  <c r="AC1869" i="15"/>
  <c r="AD1869" i="15"/>
  <c r="AC1870" i="15"/>
  <c r="AD1870" i="15"/>
  <c r="AC1871" i="15"/>
  <c r="AD1871" i="15"/>
  <c r="AC1872" i="15"/>
  <c r="AD1872" i="15"/>
  <c r="AC1873" i="15"/>
  <c r="AD1873" i="15"/>
  <c r="AC1874" i="15"/>
  <c r="AD1874" i="15"/>
  <c r="AC1875" i="15"/>
  <c r="AD1875" i="15"/>
  <c r="AC1876" i="15"/>
  <c r="AD1876" i="15"/>
  <c r="AC1877" i="15"/>
  <c r="AD1877" i="15"/>
  <c r="AC1878" i="15"/>
  <c r="AD1878" i="15"/>
  <c r="AC1879" i="15"/>
  <c r="AD1879" i="15"/>
  <c r="AC1880" i="15"/>
  <c r="AD1880" i="15"/>
  <c r="AC1881" i="15"/>
  <c r="AD1881" i="15"/>
  <c r="AC1882" i="15"/>
  <c r="AD1882" i="15"/>
  <c r="AC1883" i="15"/>
  <c r="AD1883" i="15"/>
  <c r="AC1884" i="15"/>
  <c r="AD1884" i="15"/>
  <c r="AC1885" i="15"/>
  <c r="AD1885" i="15"/>
  <c r="AC1886" i="15"/>
  <c r="AD1886" i="15"/>
  <c r="AC1887" i="15"/>
  <c r="AD1887" i="15"/>
  <c r="AC1888" i="15"/>
  <c r="AD1888" i="15"/>
  <c r="AC1889" i="15"/>
  <c r="AD1889" i="15"/>
  <c r="AC1890" i="15"/>
  <c r="AD1890" i="15"/>
  <c r="AC1891" i="15"/>
  <c r="AD1891" i="15"/>
  <c r="AC1892" i="15"/>
  <c r="AD1892" i="15"/>
  <c r="AC1893" i="15"/>
  <c r="AD1893" i="15"/>
  <c r="AC1894" i="15"/>
  <c r="AD1894" i="15"/>
  <c r="AC1895" i="15"/>
  <c r="AD1895" i="15"/>
  <c r="AC1896" i="15"/>
  <c r="AD1896" i="15"/>
  <c r="AC1897" i="15"/>
  <c r="AD1897" i="15"/>
  <c r="AC1898" i="15"/>
  <c r="AD1898" i="15"/>
  <c r="AC1899" i="15"/>
  <c r="AD1899" i="15"/>
  <c r="AC1900" i="15"/>
  <c r="AD1900" i="15"/>
  <c r="AC1901" i="15"/>
  <c r="AD1901" i="15"/>
  <c r="AC1902" i="15"/>
  <c r="AD1902" i="15"/>
  <c r="AC1903" i="15"/>
  <c r="AD1903" i="15"/>
  <c r="AC1904" i="15"/>
  <c r="AD1904" i="15"/>
  <c r="AC1905" i="15"/>
  <c r="AD1905" i="15"/>
  <c r="AC1906" i="15"/>
  <c r="AD1906" i="15"/>
  <c r="AC1907" i="15"/>
  <c r="AD1907" i="15"/>
  <c r="AC1908" i="15"/>
  <c r="AD1908" i="15"/>
  <c r="AC1909" i="15"/>
  <c r="AD1909" i="15"/>
  <c r="AC1910" i="15"/>
  <c r="AD1910" i="15"/>
  <c r="AC1911" i="15"/>
  <c r="AD1911" i="15"/>
  <c r="AC1912" i="15"/>
  <c r="AD1912" i="15"/>
  <c r="AC1913" i="15"/>
  <c r="AD1913" i="15"/>
  <c r="AC1914" i="15"/>
  <c r="AD1914" i="15"/>
  <c r="AC1915" i="15"/>
  <c r="AD1915" i="15"/>
  <c r="AC1916" i="15"/>
  <c r="AD1916" i="15"/>
  <c r="AC1917" i="15"/>
  <c r="AD1917" i="15"/>
  <c r="AC1918" i="15"/>
  <c r="AD1918" i="15"/>
  <c r="AC1919" i="15"/>
  <c r="AD1919" i="15"/>
  <c r="AC1920" i="15"/>
  <c r="AD1920" i="15"/>
  <c r="AC1921" i="15"/>
  <c r="AD1921" i="15"/>
  <c r="AC1922" i="15"/>
  <c r="AD1922" i="15"/>
  <c r="AC1923" i="15"/>
  <c r="AD1923" i="15"/>
  <c r="AC1924" i="15"/>
  <c r="AD1924" i="15"/>
  <c r="AC1925" i="15"/>
  <c r="AD1925" i="15"/>
  <c r="AC1926" i="15"/>
  <c r="AD1926" i="15"/>
  <c r="AC1927" i="15"/>
  <c r="AD1927" i="15"/>
  <c r="AC1928" i="15"/>
  <c r="AD1928" i="15"/>
  <c r="AC1929" i="15"/>
  <c r="AD1929" i="15"/>
  <c r="AC1930" i="15"/>
  <c r="AD1930" i="15"/>
  <c r="AC1931" i="15"/>
  <c r="AD1931" i="15"/>
  <c r="AC1932" i="15"/>
  <c r="AD1932" i="15"/>
  <c r="AC1933" i="15"/>
  <c r="AD1933" i="15"/>
  <c r="AC1934" i="15"/>
  <c r="AD1934" i="15"/>
  <c r="AC1935" i="15"/>
  <c r="AD1935" i="15"/>
  <c r="AC1936" i="15"/>
  <c r="AD1936" i="15"/>
  <c r="AC1937" i="15"/>
  <c r="AD1937" i="15"/>
  <c r="AC1938" i="15"/>
  <c r="AD1938" i="15"/>
  <c r="AC1939" i="15"/>
  <c r="AD1939" i="15"/>
  <c r="AC1940" i="15"/>
  <c r="AD1940" i="15"/>
  <c r="AC1941" i="15"/>
  <c r="AD1941" i="15"/>
  <c r="AC1942" i="15"/>
  <c r="AD1942" i="15"/>
  <c r="AC1943" i="15"/>
  <c r="AD1943" i="15"/>
  <c r="AC1944" i="15"/>
  <c r="AD1944" i="15"/>
  <c r="AC1945" i="15"/>
  <c r="AD1945" i="15"/>
  <c r="AC1946" i="15"/>
  <c r="AD1946" i="15"/>
  <c r="AC1947" i="15"/>
  <c r="AD1947" i="15"/>
  <c r="AC1948" i="15"/>
  <c r="AD1948" i="15"/>
  <c r="AC1949" i="15"/>
  <c r="AD1949" i="15"/>
  <c r="AC1950" i="15"/>
  <c r="AD1950" i="15"/>
  <c r="AC1951" i="15"/>
  <c r="AD1951" i="15"/>
  <c r="AC1952" i="15"/>
  <c r="AD1952" i="15"/>
  <c r="AC1953" i="15"/>
  <c r="AD1953" i="15"/>
  <c r="AC1954" i="15"/>
  <c r="AD1954" i="15"/>
  <c r="AC1955" i="15"/>
  <c r="AD1955" i="15"/>
  <c r="AC1956" i="15"/>
  <c r="AD1956" i="15"/>
  <c r="AC1957" i="15"/>
  <c r="AD1957" i="15"/>
  <c r="AC1958" i="15"/>
  <c r="AD1958" i="15"/>
  <c r="AC1959" i="15"/>
  <c r="AD1959" i="15"/>
  <c r="AC1960" i="15"/>
  <c r="AD1960" i="15"/>
  <c r="AC1961" i="15"/>
  <c r="AD1961" i="15"/>
  <c r="AC1962" i="15"/>
  <c r="AD1962" i="15"/>
  <c r="AC1963" i="15"/>
  <c r="AD1963" i="15"/>
  <c r="AC1964" i="15"/>
  <c r="AD1964" i="15"/>
  <c r="AC1965" i="15"/>
  <c r="AD1965" i="15"/>
  <c r="AC1966" i="15"/>
  <c r="AD1966" i="15"/>
  <c r="AC1967" i="15"/>
  <c r="AD1967" i="15"/>
  <c r="AC1968" i="15"/>
  <c r="AD1968" i="15"/>
  <c r="AC1969" i="15"/>
  <c r="AD1969" i="15"/>
  <c r="AC1970" i="15"/>
  <c r="AD1970" i="15"/>
  <c r="AC1971" i="15"/>
  <c r="AD1971" i="15"/>
  <c r="AC1972" i="15"/>
  <c r="AD1972" i="15"/>
  <c r="AC1973" i="15"/>
  <c r="AD1973" i="15"/>
  <c r="AC1974" i="15"/>
  <c r="AD1974" i="15"/>
  <c r="AC1975" i="15"/>
  <c r="AD1975" i="15"/>
  <c r="AC1976" i="15"/>
  <c r="AD1976" i="15"/>
  <c r="AC1977" i="15"/>
  <c r="AD1977" i="15"/>
  <c r="AC1978" i="15"/>
  <c r="AD1978" i="15"/>
  <c r="AC1979" i="15"/>
  <c r="AD1979" i="15"/>
  <c r="AC1980" i="15"/>
  <c r="AD1980" i="15"/>
  <c r="AC1981" i="15"/>
  <c r="AD1981" i="15"/>
  <c r="AC1982" i="15"/>
  <c r="AD1982" i="15"/>
  <c r="AC1983" i="15"/>
  <c r="AD1983" i="15"/>
  <c r="AC1984" i="15"/>
  <c r="AD1984" i="15"/>
  <c r="AC1985" i="15"/>
  <c r="AD1985" i="15"/>
  <c r="AC1986" i="15"/>
  <c r="AD1986" i="15"/>
  <c r="AC1987" i="15"/>
  <c r="AD1987" i="15"/>
  <c r="AC1988" i="15"/>
  <c r="AD1988" i="15"/>
  <c r="AC1989" i="15"/>
  <c r="AD1989" i="15"/>
  <c r="AC1990" i="15"/>
  <c r="AD1990" i="15"/>
  <c r="AC1991" i="15"/>
  <c r="AD1991" i="15"/>
  <c r="AC1992" i="15"/>
  <c r="AD1992" i="15"/>
  <c r="AC1993" i="15"/>
  <c r="AD1993" i="15"/>
  <c r="AC1994" i="15"/>
  <c r="AD1994" i="15"/>
  <c r="AC1995" i="15"/>
  <c r="AD1995" i="15"/>
  <c r="AC1996" i="15"/>
  <c r="AD1996" i="15"/>
  <c r="AC1997" i="15"/>
  <c r="AD1997" i="15"/>
  <c r="AC1998" i="15"/>
  <c r="AD1998" i="15"/>
  <c r="AC1999" i="15"/>
  <c r="AD1999" i="15"/>
  <c r="AC2000" i="15"/>
  <c r="AD2000" i="15"/>
  <c r="AC2001" i="15"/>
  <c r="AD2001" i="15"/>
  <c r="AC2002" i="15"/>
  <c r="AD2002" i="15"/>
  <c r="AC2003" i="15"/>
  <c r="AB2003" i="15" s="1"/>
  <c r="AD2003" i="15"/>
  <c r="AA2003" i="15" s="1"/>
  <c r="AC2004" i="15"/>
  <c r="AB2004" i="15" s="1"/>
  <c r="AD2004" i="15"/>
  <c r="AA2004" i="15" s="1"/>
  <c r="AC2005" i="15"/>
  <c r="AB2005" i="15" s="1"/>
  <c r="AD2005" i="15"/>
  <c r="AA2005" i="15" s="1"/>
  <c r="AC2006" i="15"/>
  <c r="AB2006" i="15" s="1"/>
  <c r="AD2006" i="15"/>
  <c r="AA2006" i="15" s="1"/>
  <c r="AB2008" i="15"/>
  <c r="AA2008" i="15"/>
  <c r="AB2009" i="15"/>
  <c r="AA2010" i="15"/>
  <c r="AB2011" i="15"/>
  <c r="AE2003" i="15"/>
  <c r="AF2003" i="15" s="1"/>
  <c r="AE2004" i="15"/>
  <c r="AF2004" i="15" s="1"/>
  <c r="AE2005" i="15"/>
  <c r="AF2005" i="15" s="1"/>
  <c r="AE2006" i="15"/>
  <c r="AF2006" i="15" s="1"/>
  <c r="AA2007" i="15"/>
  <c r="G3139" i="15"/>
  <c r="G3140" i="15"/>
  <c r="G3141" i="15"/>
  <c r="G3142" i="15"/>
  <c r="G3143" i="15"/>
  <c r="G3144" i="15"/>
  <c r="G3145" i="15"/>
  <c r="G3146" i="15"/>
  <c r="G3147" i="15"/>
  <c r="G3148" i="15"/>
  <c r="G3149" i="15"/>
  <c r="G3150" i="15"/>
  <c r="G3151" i="15"/>
  <c r="G3152" i="15"/>
  <c r="G3153" i="15"/>
  <c r="G3154" i="15"/>
  <c r="G3155" i="15"/>
  <c r="G3156" i="15"/>
  <c r="G3157" i="15"/>
  <c r="G3158" i="15"/>
  <c r="G3159" i="15"/>
  <c r="G3160" i="15"/>
  <c r="G3161" i="15"/>
  <c r="G3162" i="15"/>
  <c r="G3163" i="15"/>
  <c r="G3164" i="15"/>
  <c r="G3165" i="15"/>
  <c r="G3166" i="15"/>
  <c r="G3167" i="15"/>
  <c r="G3168" i="15"/>
  <c r="G3169" i="15"/>
  <c r="G3170" i="15"/>
  <c r="G3171" i="15"/>
  <c r="G3172" i="15"/>
  <c r="G3173" i="15"/>
  <c r="G3174" i="15"/>
  <c r="G3175" i="15"/>
  <c r="G3176" i="15"/>
  <c r="G3177" i="15"/>
  <c r="G3178" i="15"/>
  <c r="G3179" i="15"/>
  <c r="G3180" i="15"/>
  <c r="G3181" i="15"/>
  <c r="G3182" i="15"/>
  <c r="G3183" i="15"/>
  <c r="G3184" i="15"/>
  <c r="G3185" i="15"/>
  <c r="G3186" i="15"/>
  <c r="G3187" i="15"/>
  <c r="G3188" i="15"/>
  <c r="G3189" i="15"/>
  <c r="G3190" i="15"/>
  <c r="G3191" i="15"/>
  <c r="G3192" i="15"/>
  <c r="G3193" i="15"/>
  <c r="G3194" i="15"/>
  <c r="G3195" i="15"/>
  <c r="G3196" i="15"/>
  <c r="G3197" i="15"/>
  <c r="G3198" i="15"/>
  <c r="G3199" i="15"/>
  <c r="G3200" i="15"/>
  <c r="G3201" i="15"/>
  <c r="G3202" i="15"/>
  <c r="G3203" i="15"/>
  <c r="G3204" i="15"/>
  <c r="G3205" i="15"/>
  <c r="G3206" i="15"/>
  <c r="G3207" i="15"/>
  <c r="G3208" i="15"/>
  <c r="G3209" i="15"/>
  <c r="G3210" i="15"/>
  <c r="G3211" i="15"/>
  <c r="G3212" i="15"/>
  <c r="G3213" i="15"/>
  <c r="G3214" i="15"/>
  <c r="G3215" i="15"/>
  <c r="G3216" i="15"/>
  <c r="G3217" i="15"/>
  <c r="G3218" i="15"/>
  <c r="G3219" i="15"/>
  <c r="G3220" i="15"/>
  <c r="G3221" i="15"/>
  <c r="G3222" i="15"/>
  <c r="G3223" i="15"/>
  <c r="G3224" i="15"/>
  <c r="G3225" i="15"/>
  <c r="G3226" i="15"/>
  <c r="G3227" i="15"/>
  <c r="G3228" i="15"/>
  <c r="G3229" i="15"/>
  <c r="G3230" i="15"/>
  <c r="G3231" i="15"/>
  <c r="G3232" i="15"/>
  <c r="G3233" i="15"/>
  <c r="G3234" i="15"/>
  <c r="G3235" i="15"/>
  <c r="G3236" i="15"/>
  <c r="G3237" i="15"/>
  <c r="G3238" i="15"/>
  <c r="G3239" i="15"/>
  <c r="G3240" i="15"/>
  <c r="G3241" i="15"/>
  <c r="G3242" i="15"/>
  <c r="G3243" i="15"/>
  <c r="G3244" i="15"/>
  <c r="G3245" i="15"/>
  <c r="G3246" i="15"/>
  <c r="G3247" i="15"/>
  <c r="G3248" i="15"/>
  <c r="G3249" i="15"/>
  <c r="G3250" i="15"/>
  <c r="G3251" i="15"/>
  <c r="G3252" i="15"/>
  <c r="G3253" i="15"/>
  <c r="G3254" i="15"/>
  <c r="G3255" i="15"/>
  <c r="G3256" i="15"/>
  <c r="G3257" i="15"/>
  <c r="G3258" i="15"/>
  <c r="G3259" i="15"/>
  <c r="G3260" i="15"/>
  <c r="G3261" i="15"/>
  <c r="G3262" i="15"/>
  <c r="G3263" i="15"/>
  <c r="G3264" i="15"/>
  <c r="G3265" i="15"/>
  <c r="G3266" i="15"/>
  <c r="G3267" i="15"/>
  <c r="G3268" i="15"/>
  <c r="G3269" i="15"/>
  <c r="G3270" i="15"/>
  <c r="G3271" i="15"/>
  <c r="G3272" i="15"/>
  <c r="G3273" i="15"/>
  <c r="G3274" i="15"/>
  <c r="G3275" i="15"/>
  <c r="G3276" i="15"/>
  <c r="G3277" i="15"/>
  <c r="G3278" i="15"/>
  <c r="G3279" i="15"/>
  <c r="G3280" i="15"/>
  <c r="G3281" i="15"/>
  <c r="G3282" i="15"/>
  <c r="G3283" i="15"/>
  <c r="G3284" i="15"/>
  <c r="G3285" i="15"/>
  <c r="G3286" i="15"/>
  <c r="G3287" i="15"/>
  <c r="G3288" i="15"/>
  <c r="G3289" i="15"/>
  <c r="G3290" i="15"/>
  <c r="G3291" i="15"/>
  <c r="G3292" i="15"/>
  <c r="G3293" i="15"/>
  <c r="G3294" i="15"/>
  <c r="G3295" i="15"/>
  <c r="G3296" i="15"/>
  <c r="G3297" i="15"/>
  <c r="G3298" i="15"/>
  <c r="G3299" i="15"/>
  <c r="G3300" i="15"/>
  <c r="G3301" i="15"/>
  <c r="G3302" i="15"/>
  <c r="G3303" i="15"/>
  <c r="G3304" i="15"/>
  <c r="G3305" i="15"/>
  <c r="G3306" i="15"/>
  <c r="G3307" i="15"/>
  <c r="G3308" i="15"/>
  <c r="G3309" i="15"/>
  <c r="G3310" i="15"/>
  <c r="G3311" i="15"/>
  <c r="G3312" i="15"/>
  <c r="G3313" i="15"/>
  <c r="G3314" i="15"/>
  <c r="G3315" i="15"/>
  <c r="G3316" i="15"/>
  <c r="G3317" i="15"/>
  <c r="G3318" i="15"/>
  <c r="G3319" i="15"/>
  <c r="G3320" i="15"/>
  <c r="G3321" i="15"/>
  <c r="G3322" i="15"/>
  <c r="G3323" i="15"/>
  <c r="G3324" i="15"/>
  <c r="G3325" i="15"/>
  <c r="G3326" i="15"/>
  <c r="G3327" i="15"/>
  <c r="G3328" i="15"/>
  <c r="G3329" i="15"/>
  <c r="G3330" i="15"/>
  <c r="G3331" i="15"/>
  <c r="G3332" i="15"/>
  <c r="G3333" i="15"/>
  <c r="G3334" i="15"/>
  <c r="G3335" i="15"/>
  <c r="G3336" i="15"/>
  <c r="G3337" i="15"/>
  <c r="G3338" i="15"/>
  <c r="G3339" i="15"/>
  <c r="G3340" i="15"/>
  <c r="G3341" i="15"/>
  <c r="G3342" i="15"/>
  <c r="G3343" i="15"/>
  <c r="G3344" i="15"/>
  <c r="G3345" i="15"/>
  <c r="G3346" i="15"/>
  <c r="G3347" i="15"/>
  <c r="G3348" i="15"/>
  <c r="G3349" i="15"/>
  <c r="G3350" i="15"/>
  <c r="G3351" i="15"/>
  <c r="G3352" i="15"/>
  <c r="G3353" i="15"/>
  <c r="G3354" i="15"/>
  <c r="G3355" i="15"/>
  <c r="G3356" i="15"/>
  <c r="G3357" i="15"/>
  <c r="G3358" i="15"/>
  <c r="G3359" i="15"/>
  <c r="G3360" i="15"/>
  <c r="G3361" i="15"/>
  <c r="G3362" i="15"/>
  <c r="G3363" i="15"/>
  <c r="G3364" i="15"/>
  <c r="G3365" i="15"/>
  <c r="G3366" i="15"/>
  <c r="G3367" i="15"/>
  <c r="G3368" i="15"/>
  <c r="G3369" i="15"/>
  <c r="G3370" i="15"/>
  <c r="G3371" i="15"/>
  <c r="G3372" i="15"/>
  <c r="G3373" i="15"/>
  <c r="G3374" i="15"/>
  <c r="G3375" i="15"/>
  <c r="G3376" i="15"/>
  <c r="G3377" i="15"/>
  <c r="G3378" i="15"/>
  <c r="G3379" i="15"/>
  <c r="G3380" i="15"/>
  <c r="G3381" i="15"/>
  <c r="G3382" i="15"/>
  <c r="G3383" i="15"/>
  <c r="G3384" i="15"/>
  <c r="G3385" i="15"/>
  <c r="G3386" i="15"/>
  <c r="G3387" i="15"/>
  <c r="G3388" i="15"/>
  <c r="G3389" i="15"/>
  <c r="G3390" i="15"/>
  <c r="G3391" i="15"/>
  <c r="G3392" i="15"/>
  <c r="G3393" i="15"/>
  <c r="G3394" i="15"/>
  <c r="G3395" i="15"/>
  <c r="G3396" i="15"/>
  <c r="G3397" i="15"/>
  <c r="G3398" i="15"/>
  <c r="G3399" i="15"/>
  <c r="G3400" i="15"/>
  <c r="G3401" i="15"/>
  <c r="G3402" i="15"/>
  <c r="G3403" i="15"/>
  <c r="G3404" i="15"/>
  <c r="G3405" i="15"/>
  <c r="G3406" i="15"/>
  <c r="G3407" i="15"/>
  <c r="G3408" i="15"/>
  <c r="G3409" i="15"/>
  <c r="G3410" i="15"/>
  <c r="G3411" i="15"/>
  <c r="G3412" i="15"/>
  <c r="G3413" i="15"/>
  <c r="G3414" i="15"/>
  <c r="G3415" i="15"/>
  <c r="G3416" i="15"/>
  <c r="G3417" i="15"/>
  <c r="G3418" i="15"/>
  <c r="G3419" i="15"/>
  <c r="G3420" i="15"/>
  <c r="G3421" i="15"/>
  <c r="G3422" i="15"/>
  <c r="G3423" i="15"/>
  <c r="G3424" i="15"/>
  <c r="G3425" i="15"/>
  <c r="G3426" i="15"/>
  <c r="G3427" i="15"/>
  <c r="G3428" i="15"/>
  <c r="G3429" i="15"/>
  <c r="G3430" i="15"/>
  <c r="G3431" i="15"/>
  <c r="G3432" i="15"/>
  <c r="G3433" i="15"/>
  <c r="G3434" i="15"/>
  <c r="G3435" i="15"/>
  <c r="G3436" i="15"/>
  <c r="G3437" i="15"/>
  <c r="G3438" i="15"/>
  <c r="G3439" i="15"/>
  <c r="G3440" i="15"/>
  <c r="G3441" i="15"/>
  <c r="G3442" i="15"/>
  <c r="G3443" i="15"/>
  <c r="G3444" i="15"/>
  <c r="G3445" i="15"/>
  <c r="G3446" i="15"/>
  <c r="G3447" i="15"/>
  <c r="G3448" i="15"/>
  <c r="G3449" i="15"/>
  <c r="G3450" i="15"/>
  <c r="G3451" i="15"/>
  <c r="G3452" i="15"/>
  <c r="G3453" i="15"/>
  <c r="G3454" i="15"/>
  <c r="G3455" i="15"/>
  <c r="G3456" i="15"/>
  <c r="G3457" i="15"/>
  <c r="G3458" i="15"/>
  <c r="G3459" i="15"/>
  <c r="G3460" i="15"/>
  <c r="G3461" i="15"/>
  <c r="G3462" i="15"/>
  <c r="G3463" i="15"/>
  <c r="G3464" i="15"/>
  <c r="G3465" i="15"/>
  <c r="G3466" i="15"/>
  <c r="G3467" i="15"/>
  <c r="G3468" i="15"/>
  <c r="G3469" i="15"/>
  <c r="G3470" i="15"/>
  <c r="G3471" i="15"/>
  <c r="G3472" i="15"/>
  <c r="G3473" i="15"/>
  <c r="G3474" i="15"/>
  <c r="G3475" i="15"/>
  <c r="G3476" i="15"/>
  <c r="G3477" i="15"/>
  <c r="G3478" i="15"/>
  <c r="G3479" i="15"/>
  <c r="G3480" i="15"/>
  <c r="G3481" i="15"/>
  <c r="G3482" i="15"/>
  <c r="G3483" i="15"/>
  <c r="G3484" i="15"/>
  <c r="G3485" i="15"/>
  <c r="G3486" i="15"/>
  <c r="G3487" i="15"/>
  <c r="G3488" i="15"/>
  <c r="G3489" i="15"/>
  <c r="G3490" i="15"/>
  <c r="G3491" i="15"/>
  <c r="G3492" i="15"/>
  <c r="G3493" i="15"/>
  <c r="G3494" i="15"/>
  <c r="G3495" i="15"/>
  <c r="G3496" i="15"/>
  <c r="G3497" i="15"/>
  <c r="G3498" i="15"/>
  <c r="G3499" i="15"/>
  <c r="G3500" i="15"/>
  <c r="G3501" i="15"/>
  <c r="G3502" i="15"/>
  <c r="G3503" i="15"/>
  <c r="G3504" i="15"/>
  <c r="G3505" i="15"/>
  <c r="G3506" i="15"/>
  <c r="G3507" i="15"/>
  <c r="G3508" i="15"/>
  <c r="G3509" i="15"/>
  <c r="G3510" i="15"/>
  <c r="G3511" i="15"/>
  <c r="G3512" i="15"/>
  <c r="G3513" i="15"/>
  <c r="G3514" i="15"/>
  <c r="G3515" i="15"/>
  <c r="G3516" i="15"/>
  <c r="G3517" i="15"/>
  <c r="G3518" i="15"/>
  <c r="G3519" i="15"/>
  <c r="G3520" i="15"/>
  <c r="G3521" i="15"/>
  <c r="G3522" i="15"/>
  <c r="G3523" i="15"/>
  <c r="G3524" i="15"/>
  <c r="G3525" i="15"/>
  <c r="G3526" i="15"/>
  <c r="G3527" i="15"/>
  <c r="G3528" i="15"/>
  <c r="G3529" i="15"/>
  <c r="G3530" i="15"/>
  <c r="G3531" i="15"/>
  <c r="G3532" i="15"/>
  <c r="G3533" i="15"/>
  <c r="G3534" i="15"/>
  <c r="G3535" i="15"/>
  <c r="G3536" i="15"/>
  <c r="G3537" i="15"/>
  <c r="G3538" i="15"/>
  <c r="G3539" i="15"/>
  <c r="G3540" i="15"/>
  <c r="G3541" i="15"/>
  <c r="G3542" i="15"/>
  <c r="G3543" i="15"/>
  <c r="G3544" i="15"/>
  <c r="G3545" i="15"/>
  <c r="G3546" i="15"/>
  <c r="G3547" i="15"/>
  <c r="G3548" i="15"/>
  <c r="G3549" i="15"/>
  <c r="G3550" i="15"/>
  <c r="G3551" i="15"/>
  <c r="G3552" i="15"/>
  <c r="G3553" i="15"/>
  <c r="G3554" i="15"/>
  <c r="G3555" i="15"/>
  <c r="G3556" i="15"/>
  <c r="G3557" i="15"/>
  <c r="G3558" i="15"/>
  <c r="G3559" i="15"/>
  <c r="G3560" i="15"/>
  <c r="G3561" i="15"/>
  <c r="G3562" i="15"/>
  <c r="G3563" i="15"/>
  <c r="G3564" i="15"/>
  <c r="G3565" i="15"/>
  <c r="G3566" i="15"/>
  <c r="G3567" i="15"/>
  <c r="G3568" i="15"/>
  <c r="G3569" i="15"/>
  <c r="G3570" i="15"/>
  <c r="G3571" i="15"/>
  <c r="G3572" i="15"/>
  <c r="G3573" i="15"/>
  <c r="G3574" i="15"/>
  <c r="G3575" i="15"/>
  <c r="G3576" i="15"/>
  <c r="G3577" i="15"/>
  <c r="G3578" i="15"/>
  <c r="G3579" i="15"/>
  <c r="G3580" i="15"/>
  <c r="G3581" i="15"/>
  <c r="G3582" i="15"/>
  <c r="G3583" i="15"/>
  <c r="G3584" i="15"/>
  <c r="G3585" i="15"/>
  <c r="G3586" i="15"/>
  <c r="G3587" i="15"/>
  <c r="G3588" i="15"/>
  <c r="G3589" i="15"/>
  <c r="G3590" i="15"/>
  <c r="G3591" i="15"/>
  <c r="G3592" i="15"/>
  <c r="G3593" i="15"/>
  <c r="G3594" i="15"/>
  <c r="G3595" i="15"/>
  <c r="G3596" i="15"/>
  <c r="G3597" i="15"/>
  <c r="G3598" i="15"/>
  <c r="G3599" i="15"/>
  <c r="G3600" i="15"/>
  <c r="G3601" i="15"/>
  <c r="G3602" i="15"/>
  <c r="G3603" i="15"/>
  <c r="G3604" i="15"/>
  <c r="G3605" i="15"/>
  <c r="G3606" i="15"/>
  <c r="G3607" i="15"/>
  <c r="G3608" i="15"/>
  <c r="G3609" i="15"/>
  <c r="G3610" i="15"/>
  <c r="G3611" i="15"/>
  <c r="G3612" i="15"/>
  <c r="G3613" i="15"/>
  <c r="G3614" i="15"/>
  <c r="G3615" i="15"/>
  <c r="G3616" i="15"/>
  <c r="G3617" i="15"/>
  <c r="G3618" i="15"/>
  <c r="G3619" i="15"/>
  <c r="G3620" i="15"/>
  <c r="G3621" i="15"/>
  <c r="G3622" i="15"/>
  <c r="G3623" i="15"/>
  <c r="G3624" i="15"/>
  <c r="G3625" i="15"/>
  <c r="G3626" i="15"/>
  <c r="G3627" i="15"/>
  <c r="G3628" i="15"/>
  <c r="G3629" i="15"/>
  <c r="G3630" i="15"/>
  <c r="G3631" i="15"/>
  <c r="G3632" i="15"/>
  <c r="G3633" i="15"/>
  <c r="G3634" i="15"/>
  <c r="G3635" i="15"/>
  <c r="G3636" i="15"/>
  <c r="G3637" i="15"/>
  <c r="G3638" i="15"/>
  <c r="G3639" i="15"/>
  <c r="G3640" i="15"/>
  <c r="G3641" i="15"/>
  <c r="G3642" i="15"/>
  <c r="G3643" i="15"/>
  <c r="G3644" i="15"/>
  <c r="G3645" i="15"/>
  <c r="G3646" i="15"/>
  <c r="G3647" i="15"/>
  <c r="G3648" i="15"/>
  <c r="G3649" i="15"/>
  <c r="G3650" i="15"/>
  <c r="G3651" i="15"/>
  <c r="G3652" i="15"/>
  <c r="G3653" i="15"/>
  <c r="G3654" i="15"/>
  <c r="G3655" i="15"/>
  <c r="G3656" i="15"/>
  <c r="G3657" i="15"/>
  <c r="G3658" i="15"/>
  <c r="G3659" i="15"/>
  <c r="G3660" i="15"/>
  <c r="G3661" i="15"/>
  <c r="G3662" i="15"/>
  <c r="G3663" i="15"/>
  <c r="G3664" i="15"/>
  <c r="G3665" i="15"/>
  <c r="G3666" i="15"/>
  <c r="G3667" i="15"/>
  <c r="G3668" i="15"/>
  <c r="G3669" i="15"/>
  <c r="G3670" i="15"/>
  <c r="G3671" i="15"/>
  <c r="G3672" i="15"/>
  <c r="G3673" i="15"/>
  <c r="G3674" i="15"/>
  <c r="G3675" i="15"/>
  <c r="G3676" i="15"/>
  <c r="G3677" i="15"/>
  <c r="G3678" i="15"/>
  <c r="G3679" i="15"/>
  <c r="G3680" i="15"/>
  <c r="G3681" i="15"/>
  <c r="G3682" i="15"/>
  <c r="G3683" i="15"/>
  <c r="G3684" i="15"/>
  <c r="G3685" i="15"/>
  <c r="G3686" i="15"/>
  <c r="G3687" i="15"/>
  <c r="G3688" i="15"/>
  <c r="G3689" i="15"/>
  <c r="G3690" i="15"/>
  <c r="G3691" i="15"/>
  <c r="G3692" i="15"/>
  <c r="G3693" i="15"/>
  <c r="G3694" i="15"/>
  <c r="G3695" i="15"/>
  <c r="G3696" i="15"/>
  <c r="G3697" i="15"/>
  <c r="G3698" i="15"/>
  <c r="G3699" i="15"/>
  <c r="G3700" i="15"/>
  <c r="G3701" i="15"/>
  <c r="G3702" i="15"/>
  <c r="G3703" i="15"/>
  <c r="G3704" i="15"/>
  <c r="G3705" i="15"/>
  <c r="G3706" i="15"/>
  <c r="G3707" i="15"/>
  <c r="G3708" i="15"/>
  <c r="G3709" i="15"/>
  <c r="G3710" i="15"/>
  <c r="G3711" i="15"/>
  <c r="G3712" i="15"/>
  <c r="G3713" i="15"/>
  <c r="G3714" i="15"/>
  <c r="G3715" i="15"/>
  <c r="G3716" i="15"/>
  <c r="G3717" i="15"/>
  <c r="G3718" i="15"/>
  <c r="G3719" i="15"/>
  <c r="G3720" i="15"/>
  <c r="G3721" i="15"/>
  <c r="G3722" i="15"/>
  <c r="G3723" i="15"/>
  <c r="G3724" i="15"/>
  <c r="G3725" i="15"/>
  <c r="G3726" i="15"/>
  <c r="G3727" i="15"/>
  <c r="G3728" i="15"/>
  <c r="G3729" i="15"/>
  <c r="G3730" i="15"/>
  <c r="G3731" i="15"/>
  <c r="G3732" i="15"/>
  <c r="G3733" i="15"/>
  <c r="G3734" i="15"/>
  <c r="G3735" i="15"/>
  <c r="G3736" i="15"/>
  <c r="G3737" i="15"/>
  <c r="G3738" i="15"/>
  <c r="G3739" i="15"/>
  <c r="G3740" i="15"/>
  <c r="G3741" i="15"/>
  <c r="G3742" i="15"/>
  <c r="G3743" i="15"/>
  <c r="G3744" i="15"/>
  <c r="G3745" i="15"/>
  <c r="G3746" i="15"/>
  <c r="G3747" i="15"/>
  <c r="G3748" i="15"/>
  <c r="G3749" i="15"/>
  <c r="G3750" i="15"/>
  <c r="G3751" i="15"/>
  <c r="G3752" i="15"/>
  <c r="G3753" i="15"/>
  <c r="G3754" i="15"/>
  <c r="G3755" i="15"/>
  <c r="G3756" i="15"/>
  <c r="G3757" i="15"/>
  <c r="G3758" i="15"/>
  <c r="G3759" i="15"/>
  <c r="G3760" i="15"/>
  <c r="G3761" i="15"/>
  <c r="G3762" i="15"/>
  <c r="G3763" i="15"/>
  <c r="G3764" i="15"/>
  <c r="G3765" i="15"/>
  <c r="G3766" i="15"/>
  <c r="G3767" i="15"/>
  <c r="G3768" i="15"/>
  <c r="G3769" i="15"/>
  <c r="G3770" i="15"/>
  <c r="G3771" i="15"/>
  <c r="G3772" i="15"/>
  <c r="G3773" i="15"/>
  <c r="G3774" i="15"/>
  <c r="G3775" i="15"/>
  <c r="G3776" i="15"/>
  <c r="G3777" i="15"/>
  <c r="G3778" i="15"/>
  <c r="G3779" i="15"/>
  <c r="G3780" i="15"/>
  <c r="G3781" i="15"/>
  <c r="G3782" i="15"/>
  <c r="G3783" i="15"/>
  <c r="G3784" i="15"/>
  <c r="G3785" i="15"/>
  <c r="G3786" i="15"/>
  <c r="G3787" i="15"/>
  <c r="G3788" i="15"/>
  <c r="G3789" i="15"/>
  <c r="G3790" i="15"/>
  <c r="G3791" i="15"/>
  <c r="G3792" i="15"/>
  <c r="G3793" i="15"/>
  <c r="G3794" i="15"/>
  <c r="G3795" i="15"/>
  <c r="G3796" i="15"/>
  <c r="G3797" i="15"/>
  <c r="G3798" i="15"/>
  <c r="G3799" i="15"/>
  <c r="G3800" i="15"/>
  <c r="G3801" i="15"/>
  <c r="G3802" i="15"/>
  <c r="G3803" i="15"/>
  <c r="G3804" i="15"/>
  <c r="G3805" i="15"/>
  <c r="G3806" i="15"/>
  <c r="G3807" i="15"/>
  <c r="G3808" i="15"/>
  <c r="G3809" i="15"/>
  <c r="G3810" i="15"/>
  <c r="G3811" i="15"/>
  <c r="G3812" i="15"/>
  <c r="G3813" i="15"/>
  <c r="G3814" i="15"/>
  <c r="G3815" i="15"/>
  <c r="G3816" i="15"/>
  <c r="G3817" i="15"/>
  <c r="G3818" i="15"/>
  <c r="G3819" i="15"/>
  <c r="G3820" i="15"/>
  <c r="G3821" i="15"/>
  <c r="G3822" i="15"/>
  <c r="G3823" i="15"/>
  <c r="G3824" i="15"/>
  <c r="G3825" i="15"/>
  <c r="G3826" i="15"/>
  <c r="G3827" i="15"/>
  <c r="G3828" i="15"/>
  <c r="G3829" i="15"/>
  <c r="G3830" i="15"/>
  <c r="G3831" i="15"/>
  <c r="G3832" i="15"/>
  <c r="G3833" i="15"/>
  <c r="G3834" i="15"/>
  <c r="G3835" i="15"/>
  <c r="G3836" i="15"/>
  <c r="G3837" i="15"/>
  <c r="G3838" i="15"/>
  <c r="G3839" i="15"/>
  <c r="G3840" i="15"/>
  <c r="G3841" i="15"/>
  <c r="G3842" i="15"/>
  <c r="G3843" i="15"/>
  <c r="G3844" i="15"/>
  <c r="G3845" i="15"/>
  <c r="G3846" i="15"/>
  <c r="G3847" i="15"/>
  <c r="G3848" i="15"/>
  <c r="G3849" i="15"/>
  <c r="G3850" i="15"/>
  <c r="G3851" i="15"/>
  <c r="G3852" i="15"/>
  <c r="G3853" i="15"/>
  <c r="G3854" i="15"/>
  <c r="G3855" i="15"/>
  <c r="G3856" i="15"/>
  <c r="G3857" i="15"/>
  <c r="G3858" i="15"/>
  <c r="G3859" i="15"/>
  <c r="G3860" i="15"/>
  <c r="G3861" i="15"/>
  <c r="G3862" i="15"/>
  <c r="G3863" i="15"/>
  <c r="G3864" i="15"/>
  <c r="G3865" i="15"/>
  <c r="G3866" i="15"/>
  <c r="G3867" i="15"/>
  <c r="G3868" i="15"/>
  <c r="G3869" i="15"/>
  <c r="G3870" i="15"/>
  <c r="G3871" i="15"/>
  <c r="G3872" i="15"/>
  <c r="G3873" i="15"/>
  <c r="G3874" i="15"/>
  <c r="G3875" i="15"/>
  <c r="G3876" i="15"/>
  <c r="G3877" i="15"/>
  <c r="G3878" i="15"/>
  <c r="G3879" i="15"/>
  <c r="G3880" i="15"/>
  <c r="G3881" i="15"/>
  <c r="G3882" i="15"/>
  <c r="G3883" i="15"/>
  <c r="G3884" i="15"/>
  <c r="G3885" i="15"/>
  <c r="G3886" i="15"/>
  <c r="G3887" i="15"/>
  <c r="G3888" i="15"/>
  <c r="G3889" i="15"/>
  <c r="G3890" i="15"/>
  <c r="G3891" i="15"/>
  <c r="G3892" i="15"/>
  <c r="G3893" i="15"/>
  <c r="G3894" i="15"/>
  <c r="G3895" i="15"/>
  <c r="G3896" i="15"/>
  <c r="G3897" i="15"/>
  <c r="G3898" i="15"/>
  <c r="G3899" i="15"/>
  <c r="G3900" i="15"/>
  <c r="G3901" i="15"/>
  <c r="G3902" i="15"/>
  <c r="G3903" i="15"/>
  <c r="G3904" i="15"/>
  <c r="G3905" i="15"/>
  <c r="G3906" i="15"/>
  <c r="G3907" i="15"/>
  <c r="G3908" i="15"/>
  <c r="G3909" i="15"/>
  <c r="G3910" i="15"/>
  <c r="G3911" i="15"/>
  <c r="G3912" i="15"/>
  <c r="G3913" i="15"/>
  <c r="G3914" i="15"/>
  <c r="G3915" i="15"/>
  <c r="G3916" i="15"/>
  <c r="G3917" i="15"/>
  <c r="G3918" i="15"/>
  <c r="G3919" i="15"/>
  <c r="G3920" i="15"/>
  <c r="G3921" i="15"/>
  <c r="G3922" i="15"/>
  <c r="G3923" i="15"/>
  <c r="G3924" i="15"/>
  <c r="G3925" i="15"/>
  <c r="G3926" i="15"/>
  <c r="G3927" i="15"/>
  <c r="G3928" i="15"/>
  <c r="G3929" i="15"/>
  <c r="G3930" i="15"/>
  <c r="G3931" i="15"/>
  <c r="G3932" i="15"/>
  <c r="G3933" i="15"/>
  <c r="G3934" i="15"/>
  <c r="G3935" i="15"/>
  <c r="G3936" i="15"/>
  <c r="G3937" i="15"/>
  <c r="G3938" i="15"/>
  <c r="G3939" i="15"/>
  <c r="G3940" i="15"/>
  <c r="G3941" i="15"/>
  <c r="G3942" i="15"/>
  <c r="G3943" i="15"/>
  <c r="G3944" i="15"/>
  <c r="G3945" i="15"/>
  <c r="G3946" i="15"/>
  <c r="G3947" i="15"/>
  <c r="G3948" i="15"/>
  <c r="G3949" i="15"/>
  <c r="G3950" i="15"/>
  <c r="G3951" i="15"/>
  <c r="G3952" i="15"/>
  <c r="G3953" i="15"/>
  <c r="G3954" i="15"/>
  <c r="G3955" i="15"/>
  <c r="G3956" i="15"/>
  <c r="G3957" i="15"/>
  <c r="G3958" i="15"/>
  <c r="G3959" i="15"/>
  <c r="G3960" i="15"/>
  <c r="G3961" i="15"/>
  <c r="G3962" i="15"/>
  <c r="G3963" i="15"/>
  <c r="G3964" i="15"/>
  <c r="G3965" i="15"/>
  <c r="G3966" i="15"/>
  <c r="G3967" i="15"/>
  <c r="G3968" i="15"/>
  <c r="G3969" i="15"/>
  <c r="G3970" i="15"/>
  <c r="G3971" i="15"/>
  <c r="G3972" i="15"/>
  <c r="G3973" i="15"/>
  <c r="G3974" i="15"/>
  <c r="G3975" i="15"/>
  <c r="G3976" i="15"/>
  <c r="G3977" i="15"/>
  <c r="G3978" i="15"/>
  <c r="G3979" i="15"/>
  <c r="G3980" i="15"/>
  <c r="G3981" i="15"/>
  <c r="G3982" i="15"/>
  <c r="G3983" i="15"/>
  <c r="G3984" i="15"/>
  <c r="G3985" i="15"/>
  <c r="G3986" i="15"/>
  <c r="G3987" i="15"/>
  <c r="G3988" i="15"/>
  <c r="G3989" i="15"/>
  <c r="G3990" i="15"/>
  <c r="G3991" i="15"/>
  <c r="G3992" i="15"/>
  <c r="G3993" i="15"/>
  <c r="G3994" i="15"/>
  <c r="G3995" i="15"/>
  <c r="G3996" i="15"/>
  <c r="G3997" i="15"/>
  <c r="G3998" i="15"/>
  <c r="G3999" i="15"/>
  <c r="G4000" i="15"/>
  <c r="G4001" i="15"/>
  <c r="G4002" i="15"/>
  <c r="AA2009" i="15"/>
  <c r="AA2011" i="15"/>
  <c r="AA2012" i="15"/>
  <c r="AB2012" i="15"/>
  <c r="AA2013" i="15"/>
  <c r="AA2014" i="15"/>
  <c r="AB2014" i="15"/>
  <c r="AA2015" i="15"/>
  <c r="AA2016" i="15"/>
  <c r="AB2016" i="15"/>
  <c r="AA2017" i="15"/>
  <c r="AB2017" i="15"/>
  <c r="AA2018" i="15"/>
  <c r="AA2019" i="15"/>
  <c r="AB2019" i="15"/>
  <c r="AA2020" i="15"/>
  <c r="AB2020" i="15"/>
  <c r="AA2021" i="15"/>
  <c r="AA2022" i="15"/>
  <c r="AB2022" i="15"/>
  <c r="AA2023" i="15"/>
  <c r="AA2024" i="15"/>
  <c r="AB2024" i="15"/>
  <c r="AA2025" i="15"/>
  <c r="AB2025" i="15"/>
  <c r="AA2026" i="15"/>
  <c r="AA2027" i="15"/>
  <c r="AB2027" i="15"/>
  <c r="AA2028" i="15"/>
  <c r="AB2028" i="15"/>
  <c r="AA2029" i="15"/>
  <c r="AA2030" i="15"/>
  <c r="AB2030" i="15"/>
  <c r="AA2031" i="15"/>
  <c r="AB2031" i="15"/>
  <c r="AA2032" i="15"/>
  <c r="AB2032" i="15"/>
  <c r="AA2033" i="15"/>
  <c r="AB2033" i="15"/>
  <c r="AA2034" i="15"/>
  <c r="AA2035" i="15"/>
  <c r="AB2035" i="15"/>
  <c r="AA2036" i="15"/>
  <c r="AB2036" i="15"/>
  <c r="AA2037" i="15"/>
  <c r="AA2038" i="15"/>
  <c r="AB2038" i="15"/>
  <c r="AA2039" i="15"/>
  <c r="AA2040" i="15"/>
  <c r="AB2040" i="15"/>
  <c r="AA2041" i="15"/>
  <c r="AB2041" i="15"/>
  <c r="AA2042" i="15"/>
  <c r="AA2043" i="15"/>
  <c r="AB2043" i="15"/>
  <c r="AA2044" i="15"/>
  <c r="AB2044" i="15"/>
  <c r="AA2045" i="15"/>
  <c r="AA2046" i="15"/>
  <c r="AB2046" i="15"/>
  <c r="AA2047" i="15"/>
  <c r="AA2048" i="15"/>
  <c r="AB2048" i="15"/>
  <c r="AA2049" i="15"/>
  <c r="AB2049" i="15"/>
  <c r="AA2050" i="15"/>
  <c r="AA2051" i="15"/>
  <c r="AB2051" i="15"/>
  <c r="AA2052" i="15"/>
  <c r="AB2052" i="15"/>
  <c r="AA2053" i="15"/>
  <c r="AA2054" i="15"/>
  <c r="AB2054" i="15"/>
  <c r="AA2055" i="15"/>
  <c r="AA2056" i="15"/>
  <c r="AB2056" i="15"/>
  <c r="AA2057" i="15"/>
  <c r="AB2057" i="15"/>
  <c r="AA2058" i="15"/>
  <c r="AA2059" i="15"/>
  <c r="AB2059" i="15"/>
  <c r="AA2060" i="15"/>
  <c r="AB2060" i="15"/>
  <c r="AA2061" i="15"/>
  <c r="AA2062" i="15"/>
  <c r="AB2062" i="15"/>
  <c r="AA2063" i="15"/>
  <c r="AA2064" i="15"/>
  <c r="AB2064" i="15"/>
  <c r="AA2065" i="15"/>
  <c r="AB2065" i="15"/>
  <c r="AA2066" i="15"/>
  <c r="AA2067" i="15"/>
  <c r="AB2067" i="15"/>
  <c r="AA2068" i="15"/>
  <c r="AB2068" i="15"/>
  <c r="AA2069" i="15"/>
  <c r="AA2070" i="15"/>
  <c r="AB2070" i="15"/>
  <c r="AA2071" i="15"/>
  <c r="AA2072" i="15"/>
  <c r="AB2072" i="15"/>
  <c r="AA2073" i="15"/>
  <c r="AB2073" i="15"/>
  <c r="AA2074" i="15"/>
  <c r="AA2075" i="15"/>
  <c r="AB2075" i="15"/>
  <c r="AA2076" i="15"/>
  <c r="AB2076" i="15"/>
  <c r="AA2077" i="15"/>
  <c r="AA2078" i="15"/>
  <c r="AB2078" i="15"/>
  <c r="AA2079" i="15"/>
  <c r="AA2080" i="15"/>
  <c r="AB2080" i="15"/>
  <c r="AA2081" i="15"/>
  <c r="AB2081" i="15"/>
  <c r="AA2082" i="15"/>
  <c r="AA2083" i="15"/>
  <c r="AB2083" i="15"/>
  <c r="AA2084" i="15"/>
  <c r="AB2084" i="15"/>
  <c r="AA2085" i="15"/>
  <c r="AA2086" i="15"/>
  <c r="AB2086" i="15"/>
  <c r="AA2087" i="15"/>
  <c r="AA2088" i="15"/>
  <c r="AB2088" i="15"/>
  <c r="AA2089" i="15"/>
  <c r="AB2089" i="15"/>
  <c r="AA2090" i="15"/>
  <c r="AA2091" i="15"/>
  <c r="AB2091" i="15"/>
  <c r="AA2092" i="15"/>
  <c r="AB2092" i="15"/>
  <c r="AA2093" i="15"/>
  <c r="AA2094" i="15"/>
  <c r="AB2094" i="15"/>
  <c r="AA2095" i="15"/>
  <c r="AA2096" i="15"/>
  <c r="AB2096" i="15"/>
  <c r="AA2097" i="15"/>
  <c r="AB2097" i="15"/>
  <c r="AA2098" i="15"/>
  <c r="AA2099" i="15"/>
  <c r="AB2099" i="15"/>
  <c r="AA2100" i="15"/>
  <c r="AB2100" i="15"/>
  <c r="AA2101" i="15"/>
  <c r="AA2102" i="15"/>
  <c r="AB2102" i="15"/>
  <c r="AA2103" i="15"/>
  <c r="AA2104" i="15"/>
  <c r="AB2104" i="15"/>
  <c r="AA2105" i="15"/>
  <c r="AB2105" i="15"/>
  <c r="AA2106" i="15"/>
  <c r="AA2107" i="15"/>
  <c r="AB2107" i="15"/>
  <c r="AA2108" i="15"/>
  <c r="AB2108" i="15"/>
  <c r="AA2109" i="15"/>
  <c r="AA2110" i="15"/>
  <c r="AB2110" i="15"/>
  <c r="AA2111" i="15"/>
  <c r="AA2112" i="15"/>
  <c r="AB2112" i="15"/>
  <c r="AA2113" i="15"/>
  <c r="AB2113" i="15"/>
  <c r="AA2114" i="15"/>
  <c r="AA2115" i="15"/>
  <c r="AB2115" i="15"/>
  <c r="AA2116" i="15"/>
  <c r="AB2116" i="15"/>
  <c r="AA2117" i="15"/>
  <c r="AA2118" i="15"/>
  <c r="AB2118" i="15"/>
  <c r="AA2119" i="15"/>
  <c r="AA2120" i="15"/>
  <c r="AB2120" i="15"/>
  <c r="AA2121" i="15"/>
  <c r="AB2121" i="15"/>
  <c r="AA2122" i="15"/>
  <c r="AA2123" i="15"/>
  <c r="AB2123" i="15"/>
  <c r="AA2124" i="15"/>
  <c r="AB2124" i="15"/>
  <c r="AA2125" i="15"/>
  <c r="AA2126" i="15"/>
  <c r="AB2126" i="15"/>
  <c r="AA2127" i="15"/>
  <c r="AA2128" i="15"/>
  <c r="AB2128" i="15"/>
  <c r="AA2129" i="15"/>
  <c r="AB2129" i="15"/>
  <c r="AA2130" i="15"/>
  <c r="AA2131" i="15"/>
  <c r="AB2131" i="15"/>
  <c r="AA2132" i="15"/>
  <c r="AB2132" i="15"/>
  <c r="AA2133" i="15"/>
  <c r="AA2134" i="15"/>
  <c r="AA2135" i="15"/>
  <c r="AA2136" i="15"/>
  <c r="AB2136" i="15"/>
  <c r="AA2137" i="15"/>
  <c r="AB2137" i="15"/>
  <c r="AA2138" i="15"/>
  <c r="AA2139" i="15"/>
  <c r="AA2140" i="15"/>
  <c r="AA2141" i="15"/>
  <c r="AA2142" i="15"/>
  <c r="AA2143" i="15"/>
  <c r="AA2144" i="15"/>
  <c r="AB2144" i="15"/>
  <c r="AA2145" i="15"/>
  <c r="AB2145" i="15"/>
  <c r="AA2146" i="15"/>
  <c r="AA2147" i="15"/>
  <c r="AB2147" i="15"/>
  <c r="AA2148" i="15"/>
  <c r="AB2148" i="15"/>
  <c r="AA2149" i="15"/>
  <c r="AA2150" i="15"/>
  <c r="AA2151" i="15"/>
  <c r="AA2152" i="15"/>
  <c r="AB2152" i="15"/>
  <c r="AA2153" i="15"/>
  <c r="AB2153" i="15"/>
  <c r="AA2154" i="15"/>
  <c r="AA2155" i="15"/>
  <c r="AA2156" i="15"/>
  <c r="AB2156" i="15"/>
  <c r="AA2157" i="15"/>
  <c r="AA2158" i="15"/>
  <c r="AA2159" i="15"/>
  <c r="AA2160" i="15"/>
  <c r="AB2160" i="15"/>
  <c r="AA2161" i="15"/>
  <c r="AB2161" i="15"/>
  <c r="AA2162" i="15"/>
  <c r="AA2163" i="15"/>
  <c r="AB2163" i="15"/>
  <c r="AA2164" i="15"/>
  <c r="AB2164" i="15"/>
  <c r="AA2165" i="15"/>
  <c r="AA2166" i="15"/>
  <c r="AA2167" i="15"/>
  <c r="AA2168" i="15"/>
  <c r="AB2168" i="15"/>
  <c r="AA2169" i="15"/>
  <c r="AA2170" i="15"/>
  <c r="AA2171" i="15"/>
  <c r="AA2172" i="15"/>
  <c r="AB2172" i="15"/>
  <c r="AA2173" i="15"/>
  <c r="AA2174" i="15"/>
  <c r="AA2175" i="15"/>
  <c r="AA2176" i="15"/>
  <c r="AB2176" i="15"/>
  <c r="AA2177" i="15"/>
  <c r="AB2177" i="15"/>
  <c r="AA2178" i="15"/>
  <c r="AA2179" i="15"/>
  <c r="AB2179" i="15"/>
  <c r="AA2181" i="15"/>
  <c r="AA2182" i="15"/>
  <c r="AB2182" i="15"/>
  <c r="AA2183" i="15"/>
  <c r="AB2184" i="15"/>
  <c r="AA2185" i="15"/>
  <c r="AA2186" i="15"/>
  <c r="AA2187" i="15"/>
  <c r="AB2187" i="15"/>
  <c r="AB2188" i="15"/>
  <c r="AA2189" i="15"/>
  <c r="AA2190" i="15"/>
  <c r="AA2191" i="15"/>
  <c r="AB2192" i="15"/>
  <c r="AA2193" i="15"/>
  <c r="AB2193" i="15"/>
  <c r="AA2194" i="15"/>
  <c r="AB2194" i="15"/>
  <c r="AA2195" i="15"/>
  <c r="AB2195" i="15"/>
  <c r="AB2196" i="15"/>
  <c r="AA2197" i="15"/>
  <c r="AA2198" i="15"/>
  <c r="AA2199" i="15"/>
  <c r="AB2200" i="15"/>
  <c r="AA2201" i="15"/>
  <c r="AB2201" i="15"/>
  <c r="AA2202" i="15"/>
  <c r="AA2203" i="15"/>
  <c r="AB2204" i="15"/>
  <c r="AA2205" i="15"/>
  <c r="AA2206" i="15"/>
  <c r="AA2207" i="15"/>
  <c r="AB2208" i="15"/>
  <c r="AA2209" i="15"/>
  <c r="AB2209" i="15"/>
  <c r="AA2210" i="15"/>
  <c r="AA2211" i="15"/>
  <c r="AB2211" i="15"/>
  <c r="AB2212" i="15"/>
  <c r="AA2213" i="15"/>
  <c r="AA2214" i="15"/>
  <c r="AB2214" i="15"/>
  <c r="AA2215" i="15"/>
  <c r="AB2216" i="15"/>
  <c r="AA2217" i="15"/>
  <c r="AB2217" i="15"/>
  <c r="AA2218" i="15"/>
  <c r="AA2219" i="15"/>
  <c r="AB2219" i="15"/>
  <c r="AA2221" i="15"/>
  <c r="AA2222" i="15"/>
  <c r="AB2222" i="15"/>
  <c r="AA2223" i="15"/>
  <c r="AB2224" i="15"/>
  <c r="AA2225" i="15"/>
  <c r="AB2225" i="15"/>
  <c r="AA2226" i="15"/>
  <c r="AA2227" i="15"/>
  <c r="AA2229" i="15"/>
  <c r="AA2230" i="15"/>
  <c r="AB2230" i="15"/>
  <c r="AA2231" i="15"/>
  <c r="AB2232" i="15"/>
  <c r="AB2233" i="15"/>
  <c r="AA2234" i="15"/>
  <c r="AA2235" i="15"/>
  <c r="AA2237" i="15"/>
  <c r="AA2238" i="15"/>
  <c r="AA2239" i="15"/>
  <c r="AB2240" i="15"/>
  <c r="AB2241" i="15"/>
  <c r="AA2242" i="15"/>
  <c r="AA2243" i="15"/>
  <c r="AA2245" i="15"/>
  <c r="AA2246" i="15"/>
  <c r="AA2247" i="15"/>
  <c r="AA2250" i="15"/>
  <c r="AA2251" i="15"/>
  <c r="AB2252" i="15"/>
  <c r="AA2253" i="15"/>
  <c r="AA2254" i="15"/>
  <c r="AB2254" i="15"/>
  <c r="AA2255" i="15"/>
  <c r="AA2257" i="15"/>
  <c r="AB2257" i="15"/>
  <c r="AA2258" i="15"/>
  <c r="AA2259" i="15"/>
  <c r="AA2261" i="15"/>
  <c r="AA2262" i="15"/>
  <c r="AA2263" i="15"/>
  <c r="AA2264" i="15"/>
  <c r="AA2265" i="15"/>
  <c r="AA2266" i="15"/>
  <c r="AA2267" i="15"/>
  <c r="AA2268" i="15"/>
  <c r="AA2269" i="15"/>
  <c r="AA2270" i="15"/>
  <c r="AA2271" i="15"/>
  <c r="AA2272" i="15"/>
  <c r="AA2273" i="15"/>
  <c r="AB2273" i="15"/>
  <c r="AA2274" i="15"/>
  <c r="AA2275" i="15"/>
  <c r="AB2275" i="15"/>
  <c r="AA2276" i="15"/>
  <c r="AA2277" i="15"/>
  <c r="AA2281" i="15"/>
  <c r="AA2283" i="15"/>
  <c r="AA2285" i="15"/>
  <c r="AA2289" i="15"/>
  <c r="AA2293" i="15"/>
  <c r="AA2297" i="15"/>
  <c r="AA2299" i="15"/>
  <c r="AA2301" i="15"/>
  <c r="AB2304" i="15"/>
  <c r="AA2307" i="15"/>
  <c r="AA2325" i="15"/>
  <c r="AB2331" i="15"/>
  <c r="AA2333" i="15"/>
  <c r="AA2339" i="15"/>
  <c r="AA2347" i="15"/>
  <c r="AA2353" i="15"/>
  <c r="AB2360" i="15"/>
  <c r="AA2361" i="15"/>
  <c r="AB2368" i="15"/>
  <c r="AA2389" i="15"/>
  <c r="AA2397" i="15"/>
  <c r="AA2403" i="15"/>
  <c r="AB2403" i="15"/>
  <c r="AA2411" i="15"/>
  <c r="AA2417" i="15"/>
  <c r="AB2424" i="15"/>
  <c r="AA2425" i="15"/>
  <c r="AB2432" i="15"/>
  <c r="AA2453" i="15"/>
  <c r="AB2459" i="15"/>
  <c r="AA2461" i="15"/>
  <c r="AA2467" i="15"/>
  <c r="AB2467" i="15"/>
  <c r="AA2475" i="15"/>
  <c r="AA2481" i="15"/>
  <c r="AA2489" i="15"/>
  <c r="AB2496" i="15"/>
  <c r="AB2510" i="15"/>
  <c r="AA2517" i="15"/>
  <c r="AA2525" i="15"/>
  <c r="AA2531" i="15"/>
  <c r="AB2531" i="15"/>
  <c r="AA2539" i="15"/>
  <c r="AA2545" i="15"/>
  <c r="AB2546" i="15"/>
  <c r="AB2552" i="15"/>
  <c r="AA2553" i="15"/>
  <c r="AB2560" i="15"/>
  <c r="AA2581" i="15"/>
  <c r="AB2587" i="15"/>
  <c r="AA2589" i="15"/>
  <c r="AA2595" i="15"/>
  <c r="AB2595" i="15"/>
  <c r="AA2603" i="15"/>
  <c r="AA2609" i="15"/>
  <c r="AA2617" i="15"/>
  <c r="AB2624" i="15"/>
  <c r="AA2645" i="15"/>
  <c r="AB2651" i="15"/>
  <c r="AA2653" i="15"/>
  <c r="AA2659" i="15"/>
  <c r="AB2659" i="15"/>
  <c r="AA2667" i="15"/>
  <c r="AA2673" i="15"/>
  <c r="AA2681" i="15"/>
  <c r="AA2709" i="15"/>
  <c r="AA2717" i="15"/>
  <c r="AA2723" i="15"/>
  <c r="AA2731" i="15"/>
  <c r="AA2737" i="15"/>
  <c r="AA2745" i="15"/>
  <c r="AA2751" i="15"/>
  <c r="AA2761" i="15"/>
  <c r="AB2761" i="15"/>
  <c r="AA2767" i="15"/>
  <c r="AB2771" i="15"/>
  <c r="AA2777" i="15"/>
  <c r="AA2783" i="15"/>
  <c r="AB2788" i="15"/>
  <c r="AA2793" i="15"/>
  <c r="AB2798" i="15"/>
  <c r="AA2799" i="15"/>
  <c r="AB2803" i="15"/>
  <c r="AA2809" i="15"/>
  <c r="AB2814" i="15"/>
  <c r="AA2815" i="15"/>
  <c r="AB2820" i="15"/>
  <c r="AA2825" i="15"/>
  <c r="AA2831" i="15"/>
  <c r="AB2836" i="15"/>
  <c r="AA2841" i="15"/>
  <c r="AA2857" i="15"/>
  <c r="AB2857" i="15"/>
  <c r="AA2863" i="15"/>
  <c r="AA2873" i="15"/>
  <c r="AB2883" i="15"/>
  <c r="AA2889" i="15"/>
  <c r="AA2895" i="15"/>
  <c r="AA2905" i="15"/>
  <c r="AB2905" i="15"/>
  <c r="AA2921" i="15"/>
  <c r="AA2927" i="15"/>
  <c r="AA2937" i="15"/>
  <c r="AB2937" i="15"/>
  <c r="AA2953" i="15"/>
  <c r="AB2953" i="15"/>
  <c r="AA2959" i="15"/>
  <c r="AB2963" i="15"/>
  <c r="AA2969" i="15"/>
  <c r="AA2985" i="15"/>
  <c r="AA2991" i="15"/>
  <c r="AA3001" i="15"/>
  <c r="AA3017" i="15"/>
  <c r="AA3023" i="15"/>
  <c r="AA3033" i="15"/>
  <c r="AA3049" i="15"/>
  <c r="AA3055" i="15"/>
  <c r="AA3065" i="15"/>
  <c r="AA3081" i="15"/>
  <c r="AA3087" i="15"/>
  <c r="AB3092" i="15"/>
  <c r="AA3097" i="15"/>
  <c r="AA3113" i="15"/>
  <c r="AA3119" i="15"/>
  <c r="AA3129" i="15"/>
  <c r="AA3145" i="15"/>
  <c r="AA3151" i="15"/>
  <c r="AA3177" i="15"/>
  <c r="AA3183" i="15"/>
  <c r="AA3209" i="15"/>
  <c r="AA3225" i="15"/>
  <c r="AA3247" i="15"/>
  <c r="AA3273" i="15"/>
  <c r="AA3289" i="15"/>
  <c r="AA3311" i="15"/>
  <c r="AA3353" i="15"/>
  <c r="AA3413" i="15"/>
  <c r="AA3445" i="15"/>
  <c r="AA4003" i="15"/>
  <c r="AB4003" i="15"/>
  <c r="G2007" i="15"/>
  <c r="G2008" i="15"/>
  <c r="G2009" i="15"/>
  <c r="G2010" i="15"/>
  <c r="G2011" i="15"/>
  <c r="G2012" i="15"/>
  <c r="G2013" i="15"/>
  <c r="G2014" i="15"/>
  <c r="G2015" i="15"/>
  <c r="G2016" i="15"/>
  <c r="G2017" i="15"/>
  <c r="G2018" i="15"/>
  <c r="G2019" i="15"/>
  <c r="G2020" i="15"/>
  <c r="G2021" i="15"/>
  <c r="G2022" i="15"/>
  <c r="G2023" i="15"/>
  <c r="G2024" i="15"/>
  <c r="G2025" i="15"/>
  <c r="G2026" i="15"/>
  <c r="G2003" i="15"/>
  <c r="G2004" i="15"/>
  <c r="G2005" i="15"/>
  <c r="G2006" i="15"/>
  <c r="K3" i="26" l="1"/>
  <c r="G4" i="26"/>
  <c r="O4" i="26"/>
  <c r="K5" i="26"/>
  <c r="O6" i="26"/>
  <c r="K7" i="26"/>
  <c r="G8" i="26"/>
  <c r="O8" i="26"/>
  <c r="O13" i="26" s="1"/>
  <c r="K9" i="26"/>
  <c r="G10" i="26"/>
  <c r="O10" i="26"/>
  <c r="K11" i="26"/>
  <c r="G12" i="26"/>
  <c r="O12" i="26"/>
  <c r="K13" i="26"/>
  <c r="G14" i="26"/>
  <c r="G16" i="26"/>
  <c r="O16" i="26"/>
  <c r="K17" i="26"/>
  <c r="O18" i="26"/>
  <c r="K19" i="26"/>
  <c r="G20" i="26"/>
  <c r="O20" i="26"/>
  <c r="F3" i="26"/>
  <c r="N3" i="26"/>
  <c r="J4" i="26"/>
  <c r="N5" i="26"/>
  <c r="J6" i="26"/>
  <c r="F7" i="26"/>
  <c r="N7" i="26"/>
  <c r="N8" i="26"/>
  <c r="F10" i="26"/>
  <c r="N10" i="26"/>
  <c r="J11" i="26"/>
  <c r="F12" i="26"/>
  <c r="N12" i="26"/>
  <c r="J13" i="26"/>
  <c r="F14" i="26"/>
  <c r="N14" i="26"/>
  <c r="F16" i="26"/>
  <c r="N16" i="26"/>
  <c r="J17" i="26"/>
  <c r="F18" i="26"/>
  <c r="N18" i="26"/>
  <c r="J19" i="26"/>
  <c r="F20" i="26"/>
  <c r="N20" i="26"/>
  <c r="E3" i="26"/>
  <c r="E4" i="26" s="1"/>
  <c r="I3" i="26"/>
  <c r="M3" i="26"/>
  <c r="I4" i="26"/>
  <c r="M4" i="26"/>
  <c r="E5" i="26"/>
  <c r="I5" i="26"/>
  <c r="M5" i="26"/>
  <c r="I6" i="26"/>
  <c r="M6" i="26"/>
  <c r="E7" i="26"/>
  <c r="I7" i="26"/>
  <c r="M7" i="26"/>
  <c r="M8" i="26"/>
  <c r="E9" i="26"/>
  <c r="I9" i="26"/>
  <c r="M9" i="26"/>
  <c r="I10" i="26"/>
  <c r="M10" i="26"/>
  <c r="I11" i="26"/>
  <c r="M11" i="26"/>
  <c r="I12" i="26"/>
  <c r="E13" i="26"/>
  <c r="I13" i="26"/>
  <c r="M13" i="26"/>
  <c r="I14" i="26"/>
  <c r="M14" i="26"/>
  <c r="M15" i="26"/>
  <c r="I16" i="26"/>
  <c r="M16" i="26"/>
  <c r="E17" i="26"/>
  <c r="I17" i="26"/>
  <c r="M17" i="26"/>
  <c r="E18" i="26"/>
  <c r="I18" i="26"/>
  <c r="M18" i="26"/>
  <c r="E19" i="26"/>
  <c r="I19" i="26"/>
  <c r="M19" i="26"/>
  <c r="M20" i="26"/>
  <c r="E21" i="26"/>
  <c r="E23" i="26"/>
  <c r="E24" i="26"/>
  <c r="E25" i="26"/>
  <c r="E26" i="26"/>
  <c r="E27" i="26"/>
  <c r="E29" i="26"/>
  <c r="E31" i="26"/>
  <c r="E32" i="26"/>
  <c r="E33" i="26"/>
  <c r="E34" i="26"/>
  <c r="E35" i="26"/>
  <c r="E36" i="26"/>
  <c r="E37" i="26"/>
  <c r="G3" i="26"/>
  <c r="O3" i="26"/>
  <c r="K4" i="26"/>
  <c r="G5" i="26"/>
  <c r="O5" i="26"/>
  <c r="K6" i="26"/>
  <c r="G7" i="26"/>
  <c r="O7" i="26"/>
  <c r="K8" i="26"/>
  <c r="K15" i="26" s="1"/>
  <c r="G9" i="26"/>
  <c r="O9" i="26"/>
  <c r="G11" i="26"/>
  <c r="O11" i="26"/>
  <c r="K12" i="26"/>
  <c r="G13" i="26"/>
  <c r="K14" i="26"/>
  <c r="K16" i="26"/>
  <c r="G17" i="26"/>
  <c r="O17" i="26"/>
  <c r="K18" i="26"/>
  <c r="G19" i="26"/>
  <c r="O19" i="26"/>
  <c r="K20" i="26"/>
  <c r="J3" i="26"/>
  <c r="F4" i="26"/>
  <c r="N4" i="26"/>
  <c r="J5" i="26"/>
  <c r="F6" i="26"/>
  <c r="N6" i="26"/>
  <c r="J7" i="26"/>
  <c r="F8" i="26"/>
  <c r="J8" i="26"/>
  <c r="F9" i="26"/>
  <c r="N9" i="26"/>
  <c r="J10" i="26"/>
  <c r="F11" i="26"/>
  <c r="N11" i="26"/>
  <c r="J12" i="26"/>
  <c r="F13" i="26"/>
  <c r="J14" i="26"/>
  <c r="J16" i="26"/>
  <c r="N17" i="26"/>
  <c r="J18" i="26"/>
  <c r="F19" i="26"/>
  <c r="N19" i="26"/>
  <c r="J20" i="26"/>
  <c r="D3" i="26"/>
  <c r="H3" i="26"/>
  <c r="L3" i="26"/>
  <c r="D4" i="26"/>
  <c r="D5" i="26" s="1"/>
  <c r="H4" i="26"/>
  <c r="L4" i="26"/>
  <c r="H5" i="26"/>
  <c r="L5" i="26"/>
  <c r="D6" i="26"/>
  <c r="H6" i="26"/>
  <c r="L6" i="26"/>
  <c r="L7" i="26"/>
  <c r="D8" i="26"/>
  <c r="H8" i="26"/>
  <c r="L8" i="26"/>
  <c r="H9" i="26"/>
  <c r="L9" i="26"/>
  <c r="H10" i="26"/>
  <c r="L10" i="26"/>
  <c r="H11" i="26"/>
  <c r="D12" i="26"/>
  <c r="H12" i="26"/>
  <c r="L12" i="26"/>
  <c r="H13" i="26"/>
  <c r="L13" i="26"/>
  <c r="D14" i="26"/>
  <c r="H14" i="26"/>
  <c r="L14" i="26"/>
  <c r="H16" i="26"/>
  <c r="L16" i="26"/>
  <c r="H17" i="26"/>
  <c r="L17" i="26"/>
  <c r="D18" i="26"/>
  <c r="H18" i="26"/>
  <c r="L18" i="26"/>
  <c r="L19" i="26"/>
  <c r="D20" i="26"/>
  <c r="H20" i="26"/>
  <c r="L20" i="26"/>
  <c r="E6" i="26" l="1"/>
  <c r="D7" i="26"/>
  <c r="E8" i="26"/>
  <c r="K10" i="26"/>
  <c r="K21" i="26" s="1"/>
  <c r="M12" i="26"/>
  <c r="E16" i="26"/>
  <c r="E20" i="26" s="1"/>
  <c r="N15" i="26"/>
  <c r="G15" i="26"/>
  <c r="D15" i="26"/>
  <c r="N13" i="26"/>
  <c r="H7" i="26"/>
  <c r="H15" i="26" s="1"/>
  <c r="H19" i="26" s="1"/>
  <c r="I8" i="26"/>
  <c r="I15" i="26" s="1"/>
  <c r="I20" i="26" s="1"/>
  <c r="L11" i="26"/>
  <c r="J9" i="26"/>
  <c r="J15" i="26" s="1"/>
  <c r="J21" i="26" s="1"/>
  <c r="O14" i="26"/>
  <c r="G6" i="26"/>
  <c r="G18" i="26" s="1"/>
  <c r="F5" i="26"/>
  <c r="F15" i="26" s="1"/>
  <c r="E11" i="26" l="1"/>
  <c r="D9" i="26"/>
  <c r="D10" i="26"/>
  <c r="D11" i="26" s="1"/>
  <c r="E10" i="26"/>
  <c r="D13" i="26"/>
  <c r="E15" i="26"/>
  <c r="E14" i="26"/>
  <c r="L15" i="26"/>
  <c r="L21" i="26" s="1"/>
  <c r="M21" i="26"/>
  <c r="M22" i="26" s="1"/>
  <c r="N21" i="26"/>
  <c r="N22" i="26" s="1"/>
  <c r="K22" i="26"/>
  <c r="K23" i="26" s="1"/>
  <c r="K24" i="26" s="1"/>
  <c r="H21" i="26"/>
  <c r="G21" i="26"/>
  <c r="G22" i="26" s="1"/>
  <c r="O15" i="26"/>
  <c r="O21" i="26" s="1"/>
  <c r="I21" i="26"/>
  <c r="I22" i="26" s="1"/>
  <c r="J22" i="26"/>
  <c r="J23" i="26" s="1"/>
  <c r="E22" i="26"/>
  <c r="F17" i="26"/>
  <c r="D16" i="26"/>
  <c r="G39" i="1"/>
  <c r="B5" i="20"/>
  <c r="B4" i="20"/>
  <c r="L3" i="11"/>
  <c r="I3" i="6"/>
  <c r="H3" i="6"/>
  <c r="E12" i="26" l="1"/>
  <c r="D17" i="26"/>
  <c r="O22" i="26"/>
  <c r="O23" i="26" s="1"/>
  <c r="O24" i="26" s="1"/>
  <c r="O25" i="26" s="1"/>
  <c r="F21" i="26"/>
  <c r="F22" i="26" s="1"/>
  <c r="N23" i="26"/>
  <c r="N24" i="26" s="1"/>
  <c r="M23" i="26"/>
  <c r="M24" i="26" s="1"/>
  <c r="H22" i="26"/>
  <c r="H23" i="26" s="1"/>
  <c r="I23" i="26"/>
  <c r="I24" i="26" s="1"/>
  <c r="I25" i="26" s="1"/>
  <c r="G23" i="26"/>
  <c r="G24" i="26" s="1"/>
  <c r="L22" i="26"/>
  <c r="L23" i="26" s="1"/>
  <c r="L24" i="26" s="1"/>
  <c r="L25" i="26" s="1"/>
  <c r="D19" i="26"/>
  <c r="K25" i="26"/>
  <c r="J24" i="26"/>
  <c r="E30" i="26"/>
  <c r="E28" i="26"/>
  <c r="D22" i="26" l="1"/>
  <c r="D21" i="26"/>
  <c r="N25" i="26"/>
  <c r="N26" i="26" s="1"/>
  <c r="N27" i="26" s="1"/>
  <c r="F23" i="26"/>
  <c r="F24" i="26" s="1"/>
  <c r="F25" i="26" s="1"/>
  <c r="H24" i="26"/>
  <c r="H25" i="26" s="1"/>
  <c r="H26" i="26" s="1"/>
  <c r="M25" i="26"/>
  <c r="M26" i="26" s="1"/>
  <c r="G25" i="26"/>
  <c r="G26" i="26" s="1"/>
  <c r="I26" i="26"/>
  <c r="I27" i="26" s="1"/>
  <c r="O26" i="26"/>
  <c r="J25" i="26"/>
  <c r="J26" i="26" s="1"/>
  <c r="K26" i="26"/>
  <c r="L26" i="26"/>
  <c r="L27" i="26" s="1"/>
  <c r="E19" i="1"/>
  <c r="D23" i="26" l="1"/>
  <c r="D24" i="26"/>
  <c r="M27" i="26"/>
  <c r="M28" i="26" s="1"/>
  <c r="F26" i="26"/>
  <c r="F27" i="26" s="1"/>
  <c r="H27" i="26"/>
  <c r="H28" i="26" s="1"/>
  <c r="H29" i="26" s="1"/>
  <c r="N28" i="26"/>
  <c r="N29" i="26" s="1"/>
  <c r="N30" i="26" s="1"/>
  <c r="G27" i="26"/>
  <c r="G28" i="26" s="1"/>
  <c r="J27" i="26"/>
  <c r="J28" i="26" s="1"/>
  <c r="J29" i="26" s="1"/>
  <c r="K27" i="26"/>
  <c r="K28" i="26" s="1"/>
  <c r="L28" i="26"/>
  <c r="O27" i="26"/>
  <c r="I28" i="26"/>
  <c r="I29" i="26" s="1"/>
  <c r="C9" i="11"/>
  <c r="C8" i="11"/>
  <c r="D25" i="26" l="1"/>
  <c r="F28" i="26"/>
  <c r="F29" i="26" s="1"/>
  <c r="F30" i="26" s="1"/>
  <c r="M29" i="26"/>
  <c r="H30" i="26"/>
  <c r="I30" i="26"/>
  <c r="I31" i="26" s="1"/>
  <c r="N31" i="26"/>
  <c r="O28" i="26"/>
  <c r="K29" i="26"/>
  <c r="K30" i="26" s="1"/>
  <c r="J30" i="26"/>
  <c r="J31" i="26" s="1"/>
  <c r="G29" i="26"/>
  <c r="G30" i="26" s="1"/>
  <c r="M30" i="26"/>
  <c r="L29" i="26"/>
  <c r="AE4" i="15"/>
  <c r="AE5" i="15"/>
  <c r="AE6" i="15"/>
  <c r="AE7" i="15"/>
  <c r="AE8" i="15"/>
  <c r="AE9" i="15"/>
  <c r="AE10" i="15"/>
  <c r="AE11" i="15"/>
  <c r="AE12" i="15"/>
  <c r="AE13" i="15"/>
  <c r="AE14" i="15"/>
  <c r="AE15" i="15"/>
  <c r="AE16" i="15"/>
  <c r="AE17" i="15"/>
  <c r="AE18" i="15"/>
  <c r="AE19" i="15"/>
  <c r="AE20" i="15"/>
  <c r="AE21" i="15"/>
  <c r="AE22" i="15"/>
  <c r="AE23" i="15"/>
  <c r="AE24" i="15"/>
  <c r="AE25" i="15"/>
  <c r="AE26" i="15"/>
  <c r="AE27" i="15"/>
  <c r="AE28" i="15"/>
  <c r="AE29" i="15"/>
  <c r="AE30" i="15"/>
  <c r="AE31" i="15"/>
  <c r="AE32" i="15"/>
  <c r="AE33" i="15"/>
  <c r="AE34" i="15"/>
  <c r="AE35" i="15"/>
  <c r="AE36" i="15"/>
  <c r="AE37" i="15"/>
  <c r="AE38" i="15"/>
  <c r="AE39" i="15"/>
  <c r="AE40" i="15"/>
  <c r="AE41" i="15"/>
  <c r="AE42" i="15"/>
  <c r="AE43" i="15"/>
  <c r="AE44" i="15"/>
  <c r="AE45" i="15"/>
  <c r="AE46" i="15"/>
  <c r="AE47" i="15"/>
  <c r="AE48" i="15"/>
  <c r="AE49" i="15"/>
  <c r="AE50" i="15"/>
  <c r="AE51" i="15"/>
  <c r="AE52" i="15"/>
  <c r="AE53" i="15"/>
  <c r="AE54" i="15"/>
  <c r="AE55" i="15"/>
  <c r="AE56" i="15"/>
  <c r="AE57" i="15"/>
  <c r="AE58" i="15"/>
  <c r="AE59" i="15"/>
  <c r="AE60" i="15"/>
  <c r="AE61" i="15"/>
  <c r="AE62" i="15"/>
  <c r="AE63" i="15"/>
  <c r="AE64" i="15"/>
  <c r="AE65" i="15"/>
  <c r="AE66" i="15"/>
  <c r="AE67" i="15"/>
  <c r="AE68" i="15"/>
  <c r="AE69" i="15"/>
  <c r="AE70" i="15"/>
  <c r="AE71" i="15"/>
  <c r="AE72" i="15"/>
  <c r="AE73" i="15"/>
  <c r="AE74" i="15"/>
  <c r="AE75" i="15"/>
  <c r="AE76" i="15"/>
  <c r="AE77" i="15"/>
  <c r="AE78" i="15"/>
  <c r="AE79" i="15"/>
  <c r="AE80" i="15"/>
  <c r="AE81" i="15"/>
  <c r="AE82" i="15"/>
  <c r="AE83" i="15"/>
  <c r="AE84" i="15"/>
  <c r="AE85" i="15"/>
  <c r="AE86" i="15"/>
  <c r="AE87" i="15"/>
  <c r="AE88" i="15"/>
  <c r="AE89" i="15"/>
  <c r="AE90" i="15"/>
  <c r="AE91" i="15"/>
  <c r="AE92" i="15"/>
  <c r="AE93" i="15"/>
  <c r="AE94" i="15"/>
  <c r="AE95" i="15"/>
  <c r="AE96" i="15"/>
  <c r="AE97" i="15"/>
  <c r="AE98" i="15"/>
  <c r="AE99" i="15"/>
  <c r="AE100" i="15"/>
  <c r="AE101" i="15"/>
  <c r="AE102" i="15"/>
  <c r="AE103" i="15"/>
  <c r="AE104" i="15"/>
  <c r="AE105" i="15"/>
  <c r="AE106" i="15"/>
  <c r="AE107" i="15"/>
  <c r="AE108" i="15"/>
  <c r="AE109" i="15"/>
  <c r="AE110" i="15"/>
  <c r="AE111" i="15"/>
  <c r="AE112" i="15"/>
  <c r="AE113" i="15"/>
  <c r="AE114" i="15"/>
  <c r="AE115" i="15"/>
  <c r="AE116" i="15"/>
  <c r="AE117" i="15"/>
  <c r="AE118" i="15"/>
  <c r="AE119" i="15"/>
  <c r="AE120" i="15"/>
  <c r="AE121" i="15"/>
  <c r="AE122" i="15"/>
  <c r="AE123" i="15"/>
  <c r="AE124" i="15"/>
  <c r="AE125" i="15"/>
  <c r="AE126" i="15"/>
  <c r="AE127" i="15"/>
  <c r="AE128" i="15"/>
  <c r="AE129" i="15"/>
  <c r="AE130" i="15"/>
  <c r="AE131" i="15"/>
  <c r="AE132" i="15"/>
  <c r="AE133" i="15"/>
  <c r="AE134" i="15"/>
  <c r="AE135" i="15"/>
  <c r="AE136" i="15"/>
  <c r="AE137" i="15"/>
  <c r="AE138" i="15"/>
  <c r="AE139" i="15"/>
  <c r="AE140" i="15"/>
  <c r="AE141" i="15"/>
  <c r="AE142" i="15"/>
  <c r="AE143" i="15"/>
  <c r="AE144" i="15"/>
  <c r="AE145" i="15"/>
  <c r="AE146" i="15"/>
  <c r="AE147" i="15"/>
  <c r="AE148" i="15"/>
  <c r="AE149" i="15"/>
  <c r="AE150" i="15"/>
  <c r="AE151" i="15"/>
  <c r="AE152" i="15"/>
  <c r="AE153" i="15"/>
  <c r="AE154" i="15"/>
  <c r="AE155" i="15"/>
  <c r="AE156" i="15"/>
  <c r="AE157" i="15"/>
  <c r="AE158" i="15"/>
  <c r="AE159" i="15"/>
  <c r="AE160" i="15"/>
  <c r="AE161" i="15"/>
  <c r="AE162" i="15"/>
  <c r="AE163" i="15"/>
  <c r="AE164" i="15"/>
  <c r="AE165" i="15"/>
  <c r="AE166" i="15"/>
  <c r="AE167" i="15"/>
  <c r="AE168" i="15"/>
  <c r="AE169" i="15"/>
  <c r="AE170" i="15"/>
  <c r="AE171" i="15"/>
  <c r="AE172" i="15"/>
  <c r="AE173" i="15"/>
  <c r="AE174" i="15"/>
  <c r="AE175" i="15"/>
  <c r="AE176" i="15"/>
  <c r="AE177" i="15"/>
  <c r="AE178" i="15"/>
  <c r="AE179" i="15"/>
  <c r="AE180" i="15"/>
  <c r="AE181" i="15"/>
  <c r="AE182" i="15"/>
  <c r="AE183" i="15"/>
  <c r="AE184" i="15"/>
  <c r="AE185" i="15"/>
  <c r="AE186" i="15"/>
  <c r="AE187" i="15"/>
  <c r="AE188" i="15"/>
  <c r="AE189" i="15"/>
  <c r="AE190" i="15"/>
  <c r="AE191" i="15"/>
  <c r="AE192" i="15"/>
  <c r="AE193" i="15"/>
  <c r="AE194" i="15"/>
  <c r="AE195" i="15"/>
  <c r="AE196" i="15"/>
  <c r="AE197" i="15"/>
  <c r="AE198" i="15"/>
  <c r="AE199" i="15"/>
  <c r="AE200" i="15"/>
  <c r="AE201" i="15"/>
  <c r="AE202" i="15"/>
  <c r="AE203" i="15"/>
  <c r="AE204" i="15"/>
  <c r="AE205" i="15"/>
  <c r="AE206" i="15"/>
  <c r="AE207" i="15"/>
  <c r="AE208" i="15"/>
  <c r="AE209" i="15"/>
  <c r="AE210" i="15"/>
  <c r="AE211" i="15"/>
  <c r="AE212" i="15"/>
  <c r="AE213" i="15"/>
  <c r="AE214" i="15"/>
  <c r="AE215" i="15"/>
  <c r="AE216" i="15"/>
  <c r="AE217" i="15"/>
  <c r="AE218" i="15"/>
  <c r="AE219" i="15"/>
  <c r="AE220" i="15"/>
  <c r="AE221" i="15"/>
  <c r="AE222" i="15"/>
  <c r="AE223" i="15"/>
  <c r="AE224" i="15"/>
  <c r="AE225" i="15"/>
  <c r="AE226" i="15"/>
  <c r="AE227" i="15"/>
  <c r="AE228" i="15"/>
  <c r="AE229" i="15"/>
  <c r="AE230" i="15"/>
  <c r="AE231" i="15"/>
  <c r="AE232" i="15"/>
  <c r="AE233" i="15"/>
  <c r="AE234" i="15"/>
  <c r="AE235" i="15"/>
  <c r="AE236" i="15"/>
  <c r="AE237" i="15"/>
  <c r="AE238" i="15"/>
  <c r="AE239" i="15"/>
  <c r="AE240" i="15"/>
  <c r="AE241" i="15"/>
  <c r="AE242" i="15"/>
  <c r="AE243" i="15"/>
  <c r="AE244" i="15"/>
  <c r="AE245" i="15"/>
  <c r="AE246" i="15"/>
  <c r="AE247" i="15"/>
  <c r="AE248" i="15"/>
  <c r="AE249" i="15"/>
  <c r="AE250" i="15"/>
  <c r="AE251" i="15"/>
  <c r="AE252" i="15"/>
  <c r="AE253" i="15"/>
  <c r="AE254" i="15"/>
  <c r="AE255" i="15"/>
  <c r="AE256" i="15"/>
  <c r="AE257" i="15"/>
  <c r="AE258" i="15"/>
  <c r="AE259" i="15"/>
  <c r="AE260" i="15"/>
  <c r="AE261" i="15"/>
  <c r="AE262" i="15"/>
  <c r="AE263" i="15"/>
  <c r="AE264" i="15"/>
  <c r="AE265" i="15"/>
  <c r="AE266" i="15"/>
  <c r="AE267" i="15"/>
  <c r="AE268" i="15"/>
  <c r="AE269" i="15"/>
  <c r="AE270" i="15"/>
  <c r="AE271" i="15"/>
  <c r="AE272" i="15"/>
  <c r="AE273" i="15"/>
  <c r="AE274" i="15"/>
  <c r="AE275" i="15"/>
  <c r="AE276" i="15"/>
  <c r="AE277" i="15"/>
  <c r="AE278" i="15"/>
  <c r="AE279" i="15"/>
  <c r="AE280" i="15"/>
  <c r="AE281" i="15"/>
  <c r="AE282" i="15"/>
  <c r="AE283" i="15"/>
  <c r="AE284" i="15"/>
  <c r="AE285" i="15"/>
  <c r="AE286" i="15"/>
  <c r="AE287" i="15"/>
  <c r="AE288" i="15"/>
  <c r="AE289" i="15"/>
  <c r="AE290" i="15"/>
  <c r="AE291" i="15"/>
  <c r="AE292" i="15"/>
  <c r="AE293" i="15"/>
  <c r="AE294" i="15"/>
  <c r="AE295" i="15"/>
  <c r="AE296" i="15"/>
  <c r="AE297" i="15"/>
  <c r="AE298" i="15"/>
  <c r="AE299" i="15"/>
  <c r="AE300" i="15"/>
  <c r="AE301" i="15"/>
  <c r="AE302" i="15"/>
  <c r="AE303" i="15"/>
  <c r="AE304" i="15"/>
  <c r="AE305" i="15"/>
  <c r="AE306" i="15"/>
  <c r="AE307" i="15"/>
  <c r="AE308" i="15"/>
  <c r="AE309" i="15"/>
  <c r="AE310" i="15"/>
  <c r="AE311" i="15"/>
  <c r="AE312" i="15"/>
  <c r="AE313" i="15"/>
  <c r="AE314" i="15"/>
  <c r="AE315" i="15"/>
  <c r="AE316" i="15"/>
  <c r="AE317" i="15"/>
  <c r="AE318" i="15"/>
  <c r="AE319" i="15"/>
  <c r="AE320" i="15"/>
  <c r="AE321" i="15"/>
  <c r="AE322" i="15"/>
  <c r="AE323" i="15"/>
  <c r="AE324" i="15"/>
  <c r="AE325" i="15"/>
  <c r="AE326" i="15"/>
  <c r="AE327" i="15"/>
  <c r="AE328" i="15"/>
  <c r="AE329" i="15"/>
  <c r="AE330" i="15"/>
  <c r="AE331" i="15"/>
  <c r="AE332" i="15"/>
  <c r="AE333" i="15"/>
  <c r="AE334" i="15"/>
  <c r="AE335" i="15"/>
  <c r="AE336" i="15"/>
  <c r="AE337" i="15"/>
  <c r="AE338" i="15"/>
  <c r="AE339" i="15"/>
  <c r="AE340" i="15"/>
  <c r="AE341" i="15"/>
  <c r="AE342" i="15"/>
  <c r="AE343" i="15"/>
  <c r="AE344" i="15"/>
  <c r="AE345" i="15"/>
  <c r="AE346" i="15"/>
  <c r="AE347" i="15"/>
  <c r="AE348" i="15"/>
  <c r="AE349" i="15"/>
  <c r="AE350" i="15"/>
  <c r="AE351" i="15"/>
  <c r="AE352" i="15"/>
  <c r="AE353" i="15"/>
  <c r="AE354" i="15"/>
  <c r="AE355" i="15"/>
  <c r="AE356" i="15"/>
  <c r="AE357" i="15"/>
  <c r="AE358" i="15"/>
  <c r="AE359" i="15"/>
  <c r="AE360" i="15"/>
  <c r="AE361" i="15"/>
  <c r="AE362" i="15"/>
  <c r="AE363" i="15"/>
  <c r="AE364" i="15"/>
  <c r="AE365" i="15"/>
  <c r="AE366" i="15"/>
  <c r="AE367" i="15"/>
  <c r="AE368" i="15"/>
  <c r="AE369" i="15"/>
  <c r="AE370" i="15"/>
  <c r="AE371" i="15"/>
  <c r="AE372" i="15"/>
  <c r="AE373" i="15"/>
  <c r="AE374" i="15"/>
  <c r="AE375" i="15"/>
  <c r="AE376" i="15"/>
  <c r="AE377" i="15"/>
  <c r="AE378" i="15"/>
  <c r="AE379" i="15"/>
  <c r="AE380" i="15"/>
  <c r="AE381" i="15"/>
  <c r="AE382" i="15"/>
  <c r="AE383" i="15"/>
  <c r="AE384" i="15"/>
  <c r="AE385" i="15"/>
  <c r="AE386" i="15"/>
  <c r="AE387" i="15"/>
  <c r="AE388" i="15"/>
  <c r="AE389" i="15"/>
  <c r="AE390" i="15"/>
  <c r="AE391" i="15"/>
  <c r="AE392" i="15"/>
  <c r="AE393" i="15"/>
  <c r="AE394" i="15"/>
  <c r="AE395" i="15"/>
  <c r="AE396" i="15"/>
  <c r="AE397" i="15"/>
  <c r="AE398" i="15"/>
  <c r="AE399" i="15"/>
  <c r="AE400" i="15"/>
  <c r="AE401" i="15"/>
  <c r="AE402" i="15"/>
  <c r="AE403" i="15"/>
  <c r="AE404" i="15"/>
  <c r="AE405" i="15"/>
  <c r="AE406" i="15"/>
  <c r="AE407" i="15"/>
  <c r="AE408" i="15"/>
  <c r="AE409" i="15"/>
  <c r="AE410" i="15"/>
  <c r="AE411" i="15"/>
  <c r="AE412" i="15"/>
  <c r="AE413" i="15"/>
  <c r="AE414" i="15"/>
  <c r="AE415" i="15"/>
  <c r="AE416" i="15"/>
  <c r="AE417" i="15"/>
  <c r="AE418" i="15"/>
  <c r="AE419" i="15"/>
  <c r="AE420" i="15"/>
  <c r="AE421" i="15"/>
  <c r="AE422" i="15"/>
  <c r="AE423" i="15"/>
  <c r="AE424" i="15"/>
  <c r="AE425" i="15"/>
  <c r="AE426" i="15"/>
  <c r="AE427" i="15"/>
  <c r="AE428" i="15"/>
  <c r="AE429" i="15"/>
  <c r="AE430" i="15"/>
  <c r="AE431" i="15"/>
  <c r="AE432" i="15"/>
  <c r="AE433" i="15"/>
  <c r="AE434" i="15"/>
  <c r="AE435" i="15"/>
  <c r="AE436" i="15"/>
  <c r="AE437" i="15"/>
  <c r="AE438" i="15"/>
  <c r="AE439" i="15"/>
  <c r="AE440" i="15"/>
  <c r="AE441" i="15"/>
  <c r="AE442" i="15"/>
  <c r="AE443" i="15"/>
  <c r="AE444" i="15"/>
  <c r="AE445" i="15"/>
  <c r="AE446" i="15"/>
  <c r="AE447" i="15"/>
  <c r="AE448" i="15"/>
  <c r="AE449" i="15"/>
  <c r="AE450" i="15"/>
  <c r="AE451" i="15"/>
  <c r="AE452" i="15"/>
  <c r="AE453" i="15"/>
  <c r="AE454" i="15"/>
  <c r="AE455" i="15"/>
  <c r="AE456" i="15"/>
  <c r="AE457" i="15"/>
  <c r="AE458" i="15"/>
  <c r="AE459" i="15"/>
  <c r="AE460" i="15"/>
  <c r="AE461" i="15"/>
  <c r="AE462" i="15"/>
  <c r="AE463" i="15"/>
  <c r="AE464" i="15"/>
  <c r="AE465" i="15"/>
  <c r="AE466" i="15"/>
  <c r="AE467" i="15"/>
  <c r="AE468" i="15"/>
  <c r="AE469" i="15"/>
  <c r="AE470" i="15"/>
  <c r="AE471" i="15"/>
  <c r="AE472" i="15"/>
  <c r="AE473" i="15"/>
  <c r="AE474" i="15"/>
  <c r="AE475" i="15"/>
  <c r="AE476" i="15"/>
  <c r="AE477" i="15"/>
  <c r="AE478" i="15"/>
  <c r="AE479" i="15"/>
  <c r="AE480" i="15"/>
  <c r="AE481" i="15"/>
  <c r="AE482" i="15"/>
  <c r="AE483" i="15"/>
  <c r="AE484" i="15"/>
  <c r="AE485" i="15"/>
  <c r="AE486" i="15"/>
  <c r="AE487" i="15"/>
  <c r="AE488" i="15"/>
  <c r="AE489" i="15"/>
  <c r="AE490" i="15"/>
  <c r="AE491" i="15"/>
  <c r="AE492" i="15"/>
  <c r="AE493" i="15"/>
  <c r="AE494" i="15"/>
  <c r="AE495" i="15"/>
  <c r="AE496" i="15"/>
  <c r="AE497" i="15"/>
  <c r="AE498" i="15"/>
  <c r="AE499" i="15"/>
  <c r="AE500" i="15"/>
  <c r="AE501" i="15"/>
  <c r="AE502" i="15"/>
  <c r="AE503" i="15"/>
  <c r="AE504" i="15"/>
  <c r="AE505" i="15"/>
  <c r="AE506" i="15"/>
  <c r="AE507" i="15"/>
  <c r="AE508" i="15"/>
  <c r="AE509" i="15"/>
  <c r="AE510" i="15"/>
  <c r="AE511" i="15"/>
  <c r="AE512" i="15"/>
  <c r="AE513" i="15"/>
  <c r="AE514" i="15"/>
  <c r="AE515" i="15"/>
  <c r="AE516" i="15"/>
  <c r="AE517" i="15"/>
  <c r="AE518" i="15"/>
  <c r="AE519" i="15"/>
  <c r="AE520" i="15"/>
  <c r="AE521" i="15"/>
  <c r="AE522" i="15"/>
  <c r="AE523" i="15"/>
  <c r="AE524" i="15"/>
  <c r="AE525" i="15"/>
  <c r="AE526" i="15"/>
  <c r="AE527" i="15"/>
  <c r="AE528" i="15"/>
  <c r="AE529" i="15"/>
  <c r="AE530" i="15"/>
  <c r="AE531" i="15"/>
  <c r="AE532" i="15"/>
  <c r="AE533" i="15"/>
  <c r="AE534" i="15"/>
  <c r="AE535" i="15"/>
  <c r="AE536" i="15"/>
  <c r="AE537" i="15"/>
  <c r="AE538" i="15"/>
  <c r="AE539" i="15"/>
  <c r="AE540" i="15"/>
  <c r="AE541" i="15"/>
  <c r="AE542" i="15"/>
  <c r="AE543" i="15"/>
  <c r="AE544" i="15"/>
  <c r="AE545" i="15"/>
  <c r="AE546" i="15"/>
  <c r="AE547" i="15"/>
  <c r="AE548" i="15"/>
  <c r="AE549" i="15"/>
  <c r="AE550" i="15"/>
  <c r="AE551" i="15"/>
  <c r="AE552" i="15"/>
  <c r="AE553" i="15"/>
  <c r="AE554" i="15"/>
  <c r="AE555" i="15"/>
  <c r="AE556" i="15"/>
  <c r="AE557" i="15"/>
  <c r="AE558" i="15"/>
  <c r="AE559" i="15"/>
  <c r="AE560" i="15"/>
  <c r="AE561" i="15"/>
  <c r="AE562" i="15"/>
  <c r="AE563" i="15"/>
  <c r="AE564" i="15"/>
  <c r="AE565" i="15"/>
  <c r="AE566" i="15"/>
  <c r="AE567" i="15"/>
  <c r="AE568" i="15"/>
  <c r="AE569" i="15"/>
  <c r="AE570" i="15"/>
  <c r="AE571" i="15"/>
  <c r="AE572" i="15"/>
  <c r="AE573" i="15"/>
  <c r="AE574" i="15"/>
  <c r="AE575" i="15"/>
  <c r="AE576" i="15"/>
  <c r="AE577" i="15"/>
  <c r="AE578" i="15"/>
  <c r="AE579" i="15"/>
  <c r="AE580" i="15"/>
  <c r="AE581" i="15"/>
  <c r="AE582" i="15"/>
  <c r="AE583" i="15"/>
  <c r="AE584" i="15"/>
  <c r="AE585" i="15"/>
  <c r="AE586" i="15"/>
  <c r="AE587" i="15"/>
  <c r="AE588" i="15"/>
  <c r="AE589" i="15"/>
  <c r="AE590" i="15"/>
  <c r="AE591" i="15"/>
  <c r="AE592" i="15"/>
  <c r="AE593" i="15"/>
  <c r="AE594" i="15"/>
  <c r="AE595" i="15"/>
  <c r="AE596" i="15"/>
  <c r="AE597" i="15"/>
  <c r="AE598" i="15"/>
  <c r="AE599" i="15"/>
  <c r="AE600" i="15"/>
  <c r="AE601" i="15"/>
  <c r="AE602" i="15"/>
  <c r="AE603" i="15"/>
  <c r="AE604" i="15"/>
  <c r="AE605" i="15"/>
  <c r="AE606" i="15"/>
  <c r="AE607" i="15"/>
  <c r="AE608" i="15"/>
  <c r="AE609" i="15"/>
  <c r="AE610" i="15"/>
  <c r="AE611" i="15"/>
  <c r="AE612" i="15"/>
  <c r="AE613" i="15"/>
  <c r="AE614" i="15"/>
  <c r="AE615" i="15"/>
  <c r="AE616" i="15"/>
  <c r="AE617" i="15"/>
  <c r="AE618" i="15"/>
  <c r="AE619" i="15"/>
  <c r="AE620" i="15"/>
  <c r="AE621" i="15"/>
  <c r="AE622" i="15"/>
  <c r="AE623" i="15"/>
  <c r="AE624" i="15"/>
  <c r="AE625" i="15"/>
  <c r="AE626" i="15"/>
  <c r="AE627" i="15"/>
  <c r="AE628" i="15"/>
  <c r="AE629" i="15"/>
  <c r="AE630" i="15"/>
  <c r="AE631" i="15"/>
  <c r="AE632" i="15"/>
  <c r="AE633" i="15"/>
  <c r="AE634" i="15"/>
  <c r="AE635" i="15"/>
  <c r="AE636" i="15"/>
  <c r="AE637" i="15"/>
  <c r="AE638" i="15"/>
  <c r="AE639" i="15"/>
  <c r="AE640" i="15"/>
  <c r="AE641" i="15"/>
  <c r="AE642" i="15"/>
  <c r="AE643" i="15"/>
  <c r="AE644" i="15"/>
  <c r="AE645" i="15"/>
  <c r="AE646" i="15"/>
  <c r="AE647" i="15"/>
  <c r="AE648" i="15"/>
  <c r="AE649" i="15"/>
  <c r="AE650" i="15"/>
  <c r="AE651" i="15"/>
  <c r="AE652" i="15"/>
  <c r="AE653" i="15"/>
  <c r="AE654" i="15"/>
  <c r="AE655" i="15"/>
  <c r="AE656" i="15"/>
  <c r="AE657" i="15"/>
  <c r="AE658" i="15"/>
  <c r="AE659" i="15"/>
  <c r="AE660" i="15"/>
  <c r="AE661" i="15"/>
  <c r="AE662" i="15"/>
  <c r="AE663" i="15"/>
  <c r="AE664" i="15"/>
  <c r="AE665" i="15"/>
  <c r="AE666" i="15"/>
  <c r="AE667" i="15"/>
  <c r="AE668" i="15"/>
  <c r="AE669" i="15"/>
  <c r="AE670" i="15"/>
  <c r="AE671" i="15"/>
  <c r="AE672" i="15"/>
  <c r="AE673" i="15"/>
  <c r="AE674" i="15"/>
  <c r="AE675" i="15"/>
  <c r="AE676" i="15"/>
  <c r="AE677" i="15"/>
  <c r="AE678" i="15"/>
  <c r="AE679" i="15"/>
  <c r="AE680" i="15"/>
  <c r="AE681" i="15"/>
  <c r="AE682" i="15"/>
  <c r="AE683" i="15"/>
  <c r="AE684" i="15"/>
  <c r="AE685" i="15"/>
  <c r="AE686" i="15"/>
  <c r="AE687" i="15"/>
  <c r="AE688" i="15"/>
  <c r="AE689" i="15"/>
  <c r="AE690" i="15"/>
  <c r="AE691" i="15"/>
  <c r="AE692" i="15"/>
  <c r="AE693" i="15"/>
  <c r="AE694" i="15"/>
  <c r="AE695" i="15"/>
  <c r="AE696" i="15"/>
  <c r="AE697" i="15"/>
  <c r="AE698" i="15"/>
  <c r="AE699" i="15"/>
  <c r="AE700" i="15"/>
  <c r="AE701" i="15"/>
  <c r="AE702" i="15"/>
  <c r="AE703" i="15"/>
  <c r="AE704" i="15"/>
  <c r="AE705" i="15"/>
  <c r="AE706" i="15"/>
  <c r="AE707" i="15"/>
  <c r="AE708" i="15"/>
  <c r="AE709" i="15"/>
  <c r="AE710" i="15"/>
  <c r="AE711" i="15"/>
  <c r="AE712" i="15"/>
  <c r="AE713" i="15"/>
  <c r="AE714" i="15"/>
  <c r="AE715" i="15"/>
  <c r="AE716" i="15"/>
  <c r="AE717" i="15"/>
  <c r="AE718" i="15"/>
  <c r="AE719" i="15"/>
  <c r="AE720" i="15"/>
  <c r="AE721" i="15"/>
  <c r="AE722" i="15"/>
  <c r="AE723" i="15"/>
  <c r="AE724" i="15"/>
  <c r="AE725" i="15"/>
  <c r="AE726" i="15"/>
  <c r="AE727" i="15"/>
  <c r="AE728" i="15"/>
  <c r="AE729" i="15"/>
  <c r="AE730" i="15"/>
  <c r="AE731" i="15"/>
  <c r="AE732" i="15"/>
  <c r="AE733" i="15"/>
  <c r="AE734" i="15"/>
  <c r="AE735" i="15"/>
  <c r="AE736" i="15"/>
  <c r="AE737" i="15"/>
  <c r="AE738" i="15"/>
  <c r="AE739" i="15"/>
  <c r="AE740" i="15"/>
  <c r="AE741" i="15"/>
  <c r="AE742" i="15"/>
  <c r="AE743" i="15"/>
  <c r="AE744" i="15"/>
  <c r="AE745" i="15"/>
  <c r="AE746" i="15"/>
  <c r="AE747" i="15"/>
  <c r="AE748" i="15"/>
  <c r="AE749" i="15"/>
  <c r="AE750" i="15"/>
  <c r="AE751" i="15"/>
  <c r="AE752" i="15"/>
  <c r="AE753" i="15"/>
  <c r="AE754" i="15"/>
  <c r="AE755" i="15"/>
  <c r="AE756" i="15"/>
  <c r="AE757" i="15"/>
  <c r="AE758" i="15"/>
  <c r="AE759" i="15"/>
  <c r="AE760" i="15"/>
  <c r="AE761" i="15"/>
  <c r="AE762" i="15"/>
  <c r="AE763" i="15"/>
  <c r="AE764" i="15"/>
  <c r="AE765" i="15"/>
  <c r="AE766" i="15"/>
  <c r="AE767" i="15"/>
  <c r="AE768" i="15"/>
  <c r="AE769" i="15"/>
  <c r="AE770" i="15"/>
  <c r="AE771" i="15"/>
  <c r="AE772" i="15"/>
  <c r="AE773" i="15"/>
  <c r="AE774" i="15"/>
  <c r="AE775" i="15"/>
  <c r="AE776" i="15"/>
  <c r="AE777" i="15"/>
  <c r="AE778" i="15"/>
  <c r="AE779" i="15"/>
  <c r="AE780" i="15"/>
  <c r="AE781" i="15"/>
  <c r="AE782" i="15"/>
  <c r="AE783" i="15"/>
  <c r="AE784" i="15"/>
  <c r="AE785" i="15"/>
  <c r="AE786" i="15"/>
  <c r="AE787" i="15"/>
  <c r="AE788" i="15"/>
  <c r="AE789" i="15"/>
  <c r="AE790" i="15"/>
  <c r="AE791" i="15"/>
  <c r="AE792" i="15"/>
  <c r="AE793" i="15"/>
  <c r="AE794" i="15"/>
  <c r="AE795" i="15"/>
  <c r="AE796" i="15"/>
  <c r="AE797" i="15"/>
  <c r="AE798" i="15"/>
  <c r="AE799" i="15"/>
  <c r="AE800" i="15"/>
  <c r="AE801" i="15"/>
  <c r="AE802" i="15"/>
  <c r="AE803" i="15"/>
  <c r="AE804" i="15"/>
  <c r="AE805" i="15"/>
  <c r="AE806" i="15"/>
  <c r="AE807" i="15"/>
  <c r="AE808" i="15"/>
  <c r="AE809" i="15"/>
  <c r="AE810" i="15"/>
  <c r="AE811" i="15"/>
  <c r="AE812" i="15"/>
  <c r="AE813" i="15"/>
  <c r="AE814" i="15"/>
  <c r="AE815" i="15"/>
  <c r="AE816" i="15"/>
  <c r="AE817" i="15"/>
  <c r="AE818" i="15"/>
  <c r="AE819" i="15"/>
  <c r="AE820" i="15"/>
  <c r="AE821" i="15"/>
  <c r="AE822" i="15"/>
  <c r="AE823" i="15"/>
  <c r="AE824" i="15"/>
  <c r="AE825" i="15"/>
  <c r="AE826" i="15"/>
  <c r="AE827" i="15"/>
  <c r="AE828" i="15"/>
  <c r="AE829" i="15"/>
  <c r="AE830" i="15"/>
  <c r="AE831" i="15"/>
  <c r="AE832" i="15"/>
  <c r="AE833" i="15"/>
  <c r="AE834" i="15"/>
  <c r="AE835" i="15"/>
  <c r="AE836" i="15"/>
  <c r="AE837" i="15"/>
  <c r="AE838" i="15"/>
  <c r="AE839" i="15"/>
  <c r="AE840" i="15"/>
  <c r="AE841" i="15"/>
  <c r="AE842" i="15"/>
  <c r="AE843" i="15"/>
  <c r="AE844" i="15"/>
  <c r="AE845" i="15"/>
  <c r="AE846" i="15"/>
  <c r="AE847" i="15"/>
  <c r="AE848" i="15"/>
  <c r="AE849" i="15"/>
  <c r="AE850" i="15"/>
  <c r="AE851" i="15"/>
  <c r="AE852" i="15"/>
  <c r="AE853" i="15"/>
  <c r="AE854" i="15"/>
  <c r="AE855" i="15"/>
  <c r="AE856" i="15"/>
  <c r="AE857" i="15"/>
  <c r="AE858" i="15"/>
  <c r="AE859" i="15"/>
  <c r="AE860" i="15"/>
  <c r="AE861" i="15"/>
  <c r="AE862" i="15"/>
  <c r="AE863" i="15"/>
  <c r="AE864" i="15"/>
  <c r="AE865" i="15"/>
  <c r="AE866" i="15"/>
  <c r="AE867" i="15"/>
  <c r="AE868" i="15"/>
  <c r="AE869" i="15"/>
  <c r="AE870" i="15"/>
  <c r="AE871" i="15"/>
  <c r="AE872" i="15"/>
  <c r="AE873" i="15"/>
  <c r="AE874" i="15"/>
  <c r="AE875" i="15"/>
  <c r="AE876" i="15"/>
  <c r="AE877" i="15"/>
  <c r="AE878" i="15"/>
  <c r="AE879" i="15"/>
  <c r="AE880" i="15"/>
  <c r="AE881" i="15"/>
  <c r="AE882" i="15"/>
  <c r="AE883" i="15"/>
  <c r="AE884" i="15"/>
  <c r="AE885" i="15"/>
  <c r="AE886" i="15"/>
  <c r="AE887" i="15"/>
  <c r="AE888" i="15"/>
  <c r="AE889" i="15"/>
  <c r="AE890" i="15"/>
  <c r="AE891" i="15"/>
  <c r="AE892" i="15"/>
  <c r="AE893" i="15"/>
  <c r="AE894" i="15"/>
  <c r="AE895" i="15"/>
  <c r="AE896" i="15"/>
  <c r="AE897" i="15"/>
  <c r="AE898" i="15"/>
  <c r="AE899" i="15"/>
  <c r="AE900" i="15"/>
  <c r="AE901" i="15"/>
  <c r="AE902" i="15"/>
  <c r="AE903" i="15"/>
  <c r="AE904" i="15"/>
  <c r="AE905" i="15"/>
  <c r="AE906" i="15"/>
  <c r="AE907" i="15"/>
  <c r="AE908" i="15"/>
  <c r="AE909" i="15"/>
  <c r="AE910" i="15"/>
  <c r="AE911" i="15"/>
  <c r="AE912" i="15"/>
  <c r="AE913" i="15"/>
  <c r="AE914" i="15"/>
  <c r="AE915" i="15"/>
  <c r="AE916" i="15"/>
  <c r="AE917" i="15"/>
  <c r="AE918" i="15"/>
  <c r="AE919" i="15"/>
  <c r="AE920" i="15"/>
  <c r="AE921" i="15"/>
  <c r="AE922" i="15"/>
  <c r="AE923" i="15"/>
  <c r="AE924" i="15"/>
  <c r="AE925" i="15"/>
  <c r="AE926" i="15"/>
  <c r="AE927" i="15"/>
  <c r="AE928" i="15"/>
  <c r="AE929" i="15"/>
  <c r="AE930" i="15"/>
  <c r="AE931" i="15"/>
  <c r="AE932" i="15"/>
  <c r="AE933" i="15"/>
  <c r="AE934" i="15"/>
  <c r="AE935" i="15"/>
  <c r="AE936" i="15"/>
  <c r="AE937" i="15"/>
  <c r="AE938" i="15"/>
  <c r="AE939" i="15"/>
  <c r="AE940" i="15"/>
  <c r="AE941" i="15"/>
  <c r="AE942" i="15"/>
  <c r="AE943" i="15"/>
  <c r="AE944" i="15"/>
  <c r="AE945" i="15"/>
  <c r="AE946" i="15"/>
  <c r="AE947" i="15"/>
  <c r="AE948" i="15"/>
  <c r="AE949" i="15"/>
  <c r="AE950" i="15"/>
  <c r="AE951" i="15"/>
  <c r="AE952" i="15"/>
  <c r="AE953" i="15"/>
  <c r="AE954" i="15"/>
  <c r="AE955" i="15"/>
  <c r="AE956" i="15"/>
  <c r="AE957" i="15"/>
  <c r="AE958" i="15"/>
  <c r="AE959" i="15"/>
  <c r="AE960" i="15"/>
  <c r="AE961" i="15"/>
  <c r="AE962" i="15"/>
  <c r="AE963" i="15"/>
  <c r="AE964" i="15"/>
  <c r="AE965" i="15"/>
  <c r="AE966" i="15"/>
  <c r="AE967" i="15"/>
  <c r="AE968" i="15"/>
  <c r="AE969" i="15"/>
  <c r="AE970" i="15"/>
  <c r="AE971" i="15"/>
  <c r="AE972" i="15"/>
  <c r="AE973" i="15"/>
  <c r="AE974" i="15"/>
  <c r="AE975" i="15"/>
  <c r="AE976" i="15"/>
  <c r="AE977" i="15"/>
  <c r="AE978" i="15"/>
  <c r="AE979" i="15"/>
  <c r="AE980" i="15"/>
  <c r="AE981" i="15"/>
  <c r="AE982" i="15"/>
  <c r="AE983" i="15"/>
  <c r="AE984" i="15"/>
  <c r="AE985" i="15"/>
  <c r="AE986" i="15"/>
  <c r="AE987" i="15"/>
  <c r="AE988" i="15"/>
  <c r="AE989" i="15"/>
  <c r="AE990" i="15"/>
  <c r="AE991" i="15"/>
  <c r="AE992" i="15"/>
  <c r="AE993" i="15"/>
  <c r="AE994" i="15"/>
  <c r="AE995" i="15"/>
  <c r="AE996" i="15"/>
  <c r="AE997" i="15"/>
  <c r="AE998" i="15"/>
  <c r="AE999" i="15"/>
  <c r="AE1000" i="15"/>
  <c r="AE1001" i="15"/>
  <c r="AE1002" i="15"/>
  <c r="AE1003" i="15"/>
  <c r="AE1004" i="15"/>
  <c r="AE1005" i="15"/>
  <c r="AE1006" i="15"/>
  <c r="AE1007" i="15"/>
  <c r="AE1008" i="15"/>
  <c r="AE1009" i="15"/>
  <c r="AE1010" i="15"/>
  <c r="AE1011" i="15"/>
  <c r="AE1012" i="15"/>
  <c r="AE1013" i="15"/>
  <c r="AE1014" i="15"/>
  <c r="AE1015" i="15"/>
  <c r="AE1016" i="15"/>
  <c r="AE1017" i="15"/>
  <c r="AE1018" i="15"/>
  <c r="AE1019" i="15"/>
  <c r="AE1020" i="15"/>
  <c r="AE1021" i="15"/>
  <c r="AE1022" i="15"/>
  <c r="AE1023" i="15"/>
  <c r="AE1024" i="15"/>
  <c r="AE1025" i="15"/>
  <c r="AE1026" i="15"/>
  <c r="AE1027" i="15"/>
  <c r="AE1028" i="15"/>
  <c r="AE1029" i="15"/>
  <c r="AE1030" i="15"/>
  <c r="AE1031" i="15"/>
  <c r="AE1032" i="15"/>
  <c r="AE1033" i="15"/>
  <c r="AE1034" i="15"/>
  <c r="AE1035" i="15"/>
  <c r="AE1036" i="15"/>
  <c r="AE1037" i="15"/>
  <c r="AE1038" i="15"/>
  <c r="AE1039" i="15"/>
  <c r="AE1040" i="15"/>
  <c r="AE1041" i="15"/>
  <c r="AE1042" i="15"/>
  <c r="AE1043" i="15"/>
  <c r="AE1044" i="15"/>
  <c r="AE1045" i="15"/>
  <c r="AE1046" i="15"/>
  <c r="AE1047" i="15"/>
  <c r="AE1048" i="15"/>
  <c r="AE1049" i="15"/>
  <c r="AE1050" i="15"/>
  <c r="AE1051" i="15"/>
  <c r="AE1052" i="15"/>
  <c r="AE1053" i="15"/>
  <c r="AE1054" i="15"/>
  <c r="AE1055" i="15"/>
  <c r="AE1056" i="15"/>
  <c r="AE1057" i="15"/>
  <c r="AE1058" i="15"/>
  <c r="AE1059" i="15"/>
  <c r="AE1060" i="15"/>
  <c r="AE1061" i="15"/>
  <c r="AE1062" i="15"/>
  <c r="AE1063" i="15"/>
  <c r="AE1064" i="15"/>
  <c r="AE1065" i="15"/>
  <c r="AE1066" i="15"/>
  <c r="AE1067" i="15"/>
  <c r="AE1068" i="15"/>
  <c r="AE1069" i="15"/>
  <c r="AE1070" i="15"/>
  <c r="AE1071" i="15"/>
  <c r="AE1072" i="15"/>
  <c r="AE1073" i="15"/>
  <c r="AE1074" i="15"/>
  <c r="AE1075" i="15"/>
  <c r="AE1076" i="15"/>
  <c r="AE1077" i="15"/>
  <c r="AE1078" i="15"/>
  <c r="AE1079" i="15"/>
  <c r="AE1080" i="15"/>
  <c r="AE1081" i="15"/>
  <c r="AE1082" i="15"/>
  <c r="AE1083" i="15"/>
  <c r="AE1084" i="15"/>
  <c r="AE1085" i="15"/>
  <c r="AE1086" i="15"/>
  <c r="AE1087" i="15"/>
  <c r="AE1088" i="15"/>
  <c r="AE1089" i="15"/>
  <c r="AE1090" i="15"/>
  <c r="AE1091" i="15"/>
  <c r="AE1092" i="15"/>
  <c r="AE1093" i="15"/>
  <c r="AE1094" i="15"/>
  <c r="AE1095" i="15"/>
  <c r="AE1096" i="15"/>
  <c r="AE1097" i="15"/>
  <c r="AE1098" i="15"/>
  <c r="AE1099" i="15"/>
  <c r="AE1100" i="15"/>
  <c r="AE1101" i="15"/>
  <c r="AE1102" i="15"/>
  <c r="AE1103" i="15"/>
  <c r="AE1104" i="15"/>
  <c r="AE1105" i="15"/>
  <c r="AE1106" i="15"/>
  <c r="AE1107" i="15"/>
  <c r="AE1108" i="15"/>
  <c r="AE1109" i="15"/>
  <c r="AE1110" i="15"/>
  <c r="AE1111" i="15"/>
  <c r="AE1112" i="15"/>
  <c r="AE1113" i="15"/>
  <c r="AE1114" i="15"/>
  <c r="AE1115" i="15"/>
  <c r="AE1116" i="15"/>
  <c r="AE1117" i="15"/>
  <c r="AE1118" i="15"/>
  <c r="AE1119" i="15"/>
  <c r="AE1120" i="15"/>
  <c r="AE1121" i="15"/>
  <c r="AE1122" i="15"/>
  <c r="AE1123" i="15"/>
  <c r="AE1124" i="15"/>
  <c r="AE1125" i="15"/>
  <c r="AE1126" i="15"/>
  <c r="AE1127" i="15"/>
  <c r="AE1128" i="15"/>
  <c r="AE1129" i="15"/>
  <c r="AE1130" i="15"/>
  <c r="AE1131" i="15"/>
  <c r="AE1132" i="15"/>
  <c r="AE1133" i="15"/>
  <c r="AE1134" i="15"/>
  <c r="AE1135" i="15"/>
  <c r="AE1136" i="15"/>
  <c r="AE1137" i="15"/>
  <c r="AE1138" i="15"/>
  <c r="AE1139" i="15"/>
  <c r="AE1140" i="15"/>
  <c r="AE1141" i="15"/>
  <c r="AE1142" i="15"/>
  <c r="AE1143" i="15"/>
  <c r="AE1144" i="15"/>
  <c r="AE1145" i="15"/>
  <c r="AE1146" i="15"/>
  <c r="AE1147" i="15"/>
  <c r="AE1148" i="15"/>
  <c r="AE1149" i="15"/>
  <c r="AE1150" i="15"/>
  <c r="AE1151" i="15"/>
  <c r="AE1152" i="15"/>
  <c r="AE1153" i="15"/>
  <c r="AE1154" i="15"/>
  <c r="AE1155" i="15"/>
  <c r="AE1156" i="15"/>
  <c r="AE1157" i="15"/>
  <c r="AE1158" i="15"/>
  <c r="AE1159" i="15"/>
  <c r="AE1160" i="15"/>
  <c r="AE1161" i="15"/>
  <c r="AE1162" i="15"/>
  <c r="AE1163" i="15"/>
  <c r="AE1164" i="15"/>
  <c r="AE1165" i="15"/>
  <c r="AE1166" i="15"/>
  <c r="AE1167" i="15"/>
  <c r="AE1168" i="15"/>
  <c r="AE1169" i="15"/>
  <c r="AE1170" i="15"/>
  <c r="AE1171" i="15"/>
  <c r="AE1172" i="15"/>
  <c r="AE1173" i="15"/>
  <c r="AE1174" i="15"/>
  <c r="AE1175" i="15"/>
  <c r="AE1176" i="15"/>
  <c r="AE1177" i="15"/>
  <c r="AE1178" i="15"/>
  <c r="AE1179" i="15"/>
  <c r="AE1180" i="15"/>
  <c r="AE1181" i="15"/>
  <c r="AE1182" i="15"/>
  <c r="AE1183" i="15"/>
  <c r="AE1184" i="15"/>
  <c r="AE1185" i="15"/>
  <c r="AE1186" i="15"/>
  <c r="AE1187" i="15"/>
  <c r="AE1188" i="15"/>
  <c r="AE1189" i="15"/>
  <c r="AE1190" i="15"/>
  <c r="AE1191" i="15"/>
  <c r="AE1192" i="15"/>
  <c r="AE1193" i="15"/>
  <c r="AE1194" i="15"/>
  <c r="AE1195" i="15"/>
  <c r="AE1196" i="15"/>
  <c r="AE1197" i="15"/>
  <c r="AE1198" i="15"/>
  <c r="AE1199" i="15"/>
  <c r="AE1200" i="15"/>
  <c r="AE1201" i="15"/>
  <c r="AE1202" i="15"/>
  <c r="AE1203" i="15"/>
  <c r="AE1204" i="15"/>
  <c r="AE1205" i="15"/>
  <c r="AE1206" i="15"/>
  <c r="AE1207" i="15"/>
  <c r="AE1208" i="15"/>
  <c r="AE1209" i="15"/>
  <c r="AE1210" i="15"/>
  <c r="AE1211" i="15"/>
  <c r="AE1212" i="15"/>
  <c r="AE1213" i="15"/>
  <c r="AE1214" i="15"/>
  <c r="AE1215" i="15"/>
  <c r="AE1216" i="15"/>
  <c r="AE1217" i="15"/>
  <c r="AE1218" i="15"/>
  <c r="AE1219" i="15"/>
  <c r="AE1220" i="15"/>
  <c r="AE1221" i="15"/>
  <c r="AE1222" i="15"/>
  <c r="AE1223" i="15"/>
  <c r="AE1224" i="15"/>
  <c r="AE1225" i="15"/>
  <c r="AE1226" i="15"/>
  <c r="AE1227" i="15"/>
  <c r="AE1228" i="15"/>
  <c r="AE1229" i="15"/>
  <c r="AE1230" i="15"/>
  <c r="AE1231" i="15"/>
  <c r="AE1232" i="15"/>
  <c r="AE1233" i="15"/>
  <c r="AE1234" i="15"/>
  <c r="AE1235" i="15"/>
  <c r="AE1236" i="15"/>
  <c r="AE1237" i="15"/>
  <c r="AE1238" i="15"/>
  <c r="AE1239" i="15"/>
  <c r="AE1240" i="15"/>
  <c r="AE1241" i="15"/>
  <c r="AE1242" i="15"/>
  <c r="AE1243" i="15"/>
  <c r="AE1244" i="15"/>
  <c r="AE1245" i="15"/>
  <c r="AE1246" i="15"/>
  <c r="AE1247" i="15"/>
  <c r="AE1248" i="15"/>
  <c r="AE1249" i="15"/>
  <c r="AE1250" i="15"/>
  <c r="AE1251" i="15"/>
  <c r="AE1252" i="15"/>
  <c r="AE1253" i="15"/>
  <c r="AE1254" i="15"/>
  <c r="AE1255" i="15"/>
  <c r="AE1256" i="15"/>
  <c r="AE1257" i="15"/>
  <c r="AE1258" i="15"/>
  <c r="AE1259" i="15"/>
  <c r="AE1260" i="15"/>
  <c r="AE1261" i="15"/>
  <c r="AE1262" i="15"/>
  <c r="AE1263" i="15"/>
  <c r="AE1264" i="15"/>
  <c r="AE1265" i="15"/>
  <c r="AE1266" i="15"/>
  <c r="AE1267" i="15"/>
  <c r="AE1268" i="15"/>
  <c r="AE1269" i="15"/>
  <c r="AE1270" i="15"/>
  <c r="AE1271" i="15"/>
  <c r="AE1272" i="15"/>
  <c r="AE1273" i="15"/>
  <c r="AE1274" i="15"/>
  <c r="AE1275" i="15"/>
  <c r="AE1276" i="15"/>
  <c r="AE1277" i="15"/>
  <c r="AE1278" i="15"/>
  <c r="AE1279" i="15"/>
  <c r="AE1280" i="15"/>
  <c r="AE1281" i="15"/>
  <c r="AE1282" i="15"/>
  <c r="AE1283" i="15"/>
  <c r="AE1284" i="15"/>
  <c r="AE1285" i="15"/>
  <c r="AE1286" i="15"/>
  <c r="AE1287" i="15"/>
  <c r="AE1288" i="15"/>
  <c r="AE1289" i="15"/>
  <c r="AE1290" i="15"/>
  <c r="AE1291" i="15"/>
  <c r="AE1292" i="15"/>
  <c r="AE1293" i="15"/>
  <c r="AE1294" i="15"/>
  <c r="AE1295" i="15"/>
  <c r="AE1296" i="15"/>
  <c r="AE1297" i="15"/>
  <c r="AE1298" i="15"/>
  <c r="AE1299" i="15"/>
  <c r="AE1300" i="15"/>
  <c r="AE1301" i="15"/>
  <c r="AE1302" i="15"/>
  <c r="AE1303" i="15"/>
  <c r="AE1304" i="15"/>
  <c r="AE1305" i="15"/>
  <c r="AE1306" i="15"/>
  <c r="AE1307" i="15"/>
  <c r="AE1308" i="15"/>
  <c r="AE1309" i="15"/>
  <c r="AE1310" i="15"/>
  <c r="AE1311" i="15"/>
  <c r="AE1312" i="15"/>
  <c r="AE1313" i="15"/>
  <c r="AE1314" i="15"/>
  <c r="AE1315" i="15"/>
  <c r="AE1316" i="15"/>
  <c r="AE1317" i="15"/>
  <c r="AE1318" i="15"/>
  <c r="AE1319" i="15"/>
  <c r="AE1320" i="15"/>
  <c r="AE1321" i="15"/>
  <c r="AE1322" i="15"/>
  <c r="AE1323" i="15"/>
  <c r="AE1324" i="15"/>
  <c r="AE1325" i="15"/>
  <c r="AE1326" i="15"/>
  <c r="AE1327" i="15"/>
  <c r="AE1328" i="15"/>
  <c r="AE1329" i="15"/>
  <c r="AE1330" i="15"/>
  <c r="AE1331" i="15"/>
  <c r="AE1332" i="15"/>
  <c r="AE1333" i="15"/>
  <c r="AE1334" i="15"/>
  <c r="AE1335" i="15"/>
  <c r="AE1336" i="15"/>
  <c r="AE1337" i="15"/>
  <c r="AE1338" i="15"/>
  <c r="AE1339" i="15"/>
  <c r="AE1340" i="15"/>
  <c r="AE1341" i="15"/>
  <c r="AE1342" i="15"/>
  <c r="AE1343" i="15"/>
  <c r="AE1344" i="15"/>
  <c r="AE1345" i="15"/>
  <c r="AE1346" i="15"/>
  <c r="AE1347" i="15"/>
  <c r="AE1348" i="15"/>
  <c r="AE1349" i="15"/>
  <c r="AE1350" i="15"/>
  <c r="AE1351" i="15"/>
  <c r="AE1352" i="15"/>
  <c r="AE1353" i="15"/>
  <c r="AE1354" i="15"/>
  <c r="AE1355" i="15"/>
  <c r="AE1356" i="15"/>
  <c r="AE1357" i="15"/>
  <c r="AE1358" i="15"/>
  <c r="AE1359" i="15"/>
  <c r="AE1360" i="15"/>
  <c r="AE1361" i="15"/>
  <c r="AE1362" i="15"/>
  <c r="AE1363" i="15"/>
  <c r="AE1364" i="15"/>
  <c r="AE1365" i="15"/>
  <c r="AE1366" i="15"/>
  <c r="AE1367" i="15"/>
  <c r="AE1368" i="15"/>
  <c r="AE1369" i="15"/>
  <c r="AE1370" i="15"/>
  <c r="AE1371" i="15"/>
  <c r="AE1372" i="15"/>
  <c r="AE1373" i="15"/>
  <c r="AE1374" i="15"/>
  <c r="AE1375" i="15"/>
  <c r="AE1376" i="15"/>
  <c r="AE1377" i="15"/>
  <c r="AE1378" i="15"/>
  <c r="AE1379" i="15"/>
  <c r="AE1380" i="15"/>
  <c r="AE1381" i="15"/>
  <c r="AE1382" i="15"/>
  <c r="AE1383" i="15"/>
  <c r="AE1384" i="15"/>
  <c r="AE1385" i="15"/>
  <c r="AE1386" i="15"/>
  <c r="AE1387" i="15"/>
  <c r="AE1388" i="15"/>
  <c r="AE1389" i="15"/>
  <c r="AE1390" i="15"/>
  <c r="AE1391" i="15"/>
  <c r="AE1392" i="15"/>
  <c r="AE1393" i="15"/>
  <c r="AE1394" i="15"/>
  <c r="AE1395" i="15"/>
  <c r="AE1396" i="15"/>
  <c r="AE1397" i="15"/>
  <c r="AE1398" i="15"/>
  <c r="AE1399" i="15"/>
  <c r="AE1400" i="15"/>
  <c r="AE1401" i="15"/>
  <c r="AE1402" i="15"/>
  <c r="AE1403" i="15"/>
  <c r="AE1404" i="15"/>
  <c r="AE1405" i="15"/>
  <c r="AE1406" i="15"/>
  <c r="AE1407" i="15"/>
  <c r="AE1408" i="15"/>
  <c r="AE1409" i="15"/>
  <c r="AE1410" i="15"/>
  <c r="AE1411" i="15"/>
  <c r="AE1412" i="15"/>
  <c r="AE1413" i="15"/>
  <c r="AE1414" i="15"/>
  <c r="AE1415" i="15"/>
  <c r="AE1416" i="15"/>
  <c r="AE1417" i="15"/>
  <c r="AE1418" i="15"/>
  <c r="AE1419" i="15"/>
  <c r="AE1420" i="15"/>
  <c r="AE1421" i="15"/>
  <c r="AE1422" i="15"/>
  <c r="AE1423" i="15"/>
  <c r="AE1424" i="15"/>
  <c r="AE1425" i="15"/>
  <c r="AE1426" i="15"/>
  <c r="AE1427" i="15"/>
  <c r="AE1428" i="15"/>
  <c r="AE1429" i="15"/>
  <c r="AE1430" i="15"/>
  <c r="AE1431" i="15"/>
  <c r="AE1432" i="15"/>
  <c r="AE1433" i="15"/>
  <c r="AE1434" i="15"/>
  <c r="AE1435" i="15"/>
  <c r="AE1436" i="15"/>
  <c r="AE1437" i="15"/>
  <c r="AE1438" i="15"/>
  <c r="AE1439" i="15"/>
  <c r="AE1440" i="15"/>
  <c r="AE1441" i="15"/>
  <c r="AE1442" i="15"/>
  <c r="AE1443" i="15"/>
  <c r="AE1444" i="15"/>
  <c r="AE1445" i="15"/>
  <c r="AE1446" i="15"/>
  <c r="AE1447" i="15"/>
  <c r="AE1448" i="15"/>
  <c r="AE1449" i="15"/>
  <c r="AE1450" i="15"/>
  <c r="AE1451" i="15"/>
  <c r="AE1452" i="15"/>
  <c r="AE1453" i="15"/>
  <c r="AE1454" i="15"/>
  <c r="AE1455" i="15"/>
  <c r="AE1456" i="15"/>
  <c r="AE1457" i="15"/>
  <c r="AE1458" i="15"/>
  <c r="AE1459" i="15"/>
  <c r="AE1460" i="15"/>
  <c r="AE1461" i="15"/>
  <c r="AE1462" i="15"/>
  <c r="AE1463" i="15"/>
  <c r="AE1464" i="15"/>
  <c r="AE1465" i="15"/>
  <c r="AE1466" i="15"/>
  <c r="AE1467" i="15"/>
  <c r="AE1468" i="15"/>
  <c r="AE1469" i="15"/>
  <c r="AE1470" i="15"/>
  <c r="AE1471" i="15"/>
  <c r="AE1472" i="15"/>
  <c r="AE1473" i="15"/>
  <c r="AE1474" i="15"/>
  <c r="AE1475" i="15"/>
  <c r="AE1476" i="15"/>
  <c r="AE1477" i="15"/>
  <c r="AE1478" i="15"/>
  <c r="AE1479" i="15"/>
  <c r="AE1480" i="15"/>
  <c r="AE1481" i="15"/>
  <c r="AE1482" i="15"/>
  <c r="AE1483" i="15"/>
  <c r="AE1484" i="15"/>
  <c r="AE1485" i="15"/>
  <c r="AE1486" i="15"/>
  <c r="AE1487" i="15"/>
  <c r="AE1488" i="15"/>
  <c r="AE1489" i="15"/>
  <c r="AE1490" i="15"/>
  <c r="AE1491" i="15"/>
  <c r="AE1492" i="15"/>
  <c r="AE1493" i="15"/>
  <c r="AE1494" i="15"/>
  <c r="AE1495" i="15"/>
  <c r="AE1496" i="15"/>
  <c r="AE1497" i="15"/>
  <c r="AE1498" i="15"/>
  <c r="AE1499" i="15"/>
  <c r="AE1500" i="15"/>
  <c r="AE1501" i="15"/>
  <c r="AE1502" i="15"/>
  <c r="AE1503" i="15"/>
  <c r="AE1504" i="15"/>
  <c r="AE1505" i="15"/>
  <c r="AE1506" i="15"/>
  <c r="AE1507" i="15"/>
  <c r="AE1508" i="15"/>
  <c r="AE1509" i="15"/>
  <c r="AE1510" i="15"/>
  <c r="AE1511" i="15"/>
  <c r="AE1512" i="15"/>
  <c r="AE1513" i="15"/>
  <c r="AE1514" i="15"/>
  <c r="AE1515" i="15"/>
  <c r="AE1516" i="15"/>
  <c r="AE1517" i="15"/>
  <c r="AE1518" i="15"/>
  <c r="AE1519" i="15"/>
  <c r="AE1520" i="15"/>
  <c r="AE1521" i="15"/>
  <c r="AE1522" i="15"/>
  <c r="AE1523" i="15"/>
  <c r="AE1524" i="15"/>
  <c r="AE1525" i="15"/>
  <c r="AE1526" i="15"/>
  <c r="AE1527" i="15"/>
  <c r="AE1528" i="15"/>
  <c r="AE1529" i="15"/>
  <c r="AE1530" i="15"/>
  <c r="AE1531" i="15"/>
  <c r="AE1532" i="15"/>
  <c r="AE1533" i="15"/>
  <c r="AE1534" i="15"/>
  <c r="AE1535" i="15"/>
  <c r="AE1536" i="15"/>
  <c r="AE1537" i="15"/>
  <c r="AE1538" i="15"/>
  <c r="AE1539" i="15"/>
  <c r="AE1540" i="15"/>
  <c r="AE1541" i="15"/>
  <c r="AE1542" i="15"/>
  <c r="AE1543" i="15"/>
  <c r="AE1544" i="15"/>
  <c r="AE1545" i="15"/>
  <c r="AE1546" i="15"/>
  <c r="AE1547" i="15"/>
  <c r="AE1548" i="15"/>
  <c r="AE1549" i="15"/>
  <c r="AE1550" i="15"/>
  <c r="AE1551" i="15"/>
  <c r="AE1552" i="15"/>
  <c r="AE1553" i="15"/>
  <c r="AE1554" i="15"/>
  <c r="AE1555" i="15"/>
  <c r="AE1556" i="15"/>
  <c r="AE1557" i="15"/>
  <c r="AE1558" i="15"/>
  <c r="AE1559" i="15"/>
  <c r="AE1560" i="15"/>
  <c r="AE1561" i="15"/>
  <c r="AE1562" i="15"/>
  <c r="AE1563" i="15"/>
  <c r="AE1564" i="15"/>
  <c r="AE1565" i="15"/>
  <c r="AE1566" i="15"/>
  <c r="AE1567" i="15"/>
  <c r="AE1568" i="15"/>
  <c r="AE1569" i="15"/>
  <c r="AE1570" i="15"/>
  <c r="AE1571" i="15"/>
  <c r="AE1572" i="15"/>
  <c r="AE1573" i="15"/>
  <c r="AE1574" i="15"/>
  <c r="AE1575" i="15"/>
  <c r="AE1576" i="15"/>
  <c r="AE1577" i="15"/>
  <c r="AE1578" i="15"/>
  <c r="AE1579" i="15"/>
  <c r="AE1580" i="15"/>
  <c r="AE1581" i="15"/>
  <c r="AE1582" i="15"/>
  <c r="AE1583" i="15"/>
  <c r="AE1584" i="15"/>
  <c r="AE1585" i="15"/>
  <c r="AE1586" i="15"/>
  <c r="AE1587" i="15"/>
  <c r="AE1588" i="15"/>
  <c r="AE1589" i="15"/>
  <c r="AE1590" i="15"/>
  <c r="AE1591" i="15"/>
  <c r="AE1592" i="15"/>
  <c r="AE1593" i="15"/>
  <c r="AE1594" i="15"/>
  <c r="AE1595" i="15"/>
  <c r="AE1596" i="15"/>
  <c r="AE1597" i="15"/>
  <c r="AE1598" i="15"/>
  <c r="AE1599" i="15"/>
  <c r="AE1600" i="15"/>
  <c r="AE1601" i="15"/>
  <c r="AE1602" i="15"/>
  <c r="AE1603" i="15"/>
  <c r="AE1604" i="15"/>
  <c r="AE1605" i="15"/>
  <c r="AE1606" i="15"/>
  <c r="AE1607" i="15"/>
  <c r="AE1608" i="15"/>
  <c r="AE1609" i="15"/>
  <c r="AE1610" i="15"/>
  <c r="AE1611" i="15"/>
  <c r="AE1612" i="15"/>
  <c r="AE1613" i="15"/>
  <c r="AE1614" i="15"/>
  <c r="AE1615" i="15"/>
  <c r="AE1616" i="15"/>
  <c r="AE1617" i="15"/>
  <c r="AE1618" i="15"/>
  <c r="AE1619" i="15"/>
  <c r="AE1620" i="15"/>
  <c r="AE1621" i="15"/>
  <c r="AE1622" i="15"/>
  <c r="AE1623" i="15"/>
  <c r="AE1624" i="15"/>
  <c r="AE1625" i="15"/>
  <c r="AE1626" i="15"/>
  <c r="AE1627" i="15"/>
  <c r="AE1628" i="15"/>
  <c r="AE1629" i="15"/>
  <c r="AE1630" i="15"/>
  <c r="AE1631" i="15"/>
  <c r="AE1632" i="15"/>
  <c r="AE1633" i="15"/>
  <c r="AE1634" i="15"/>
  <c r="AE1635" i="15"/>
  <c r="AE1636" i="15"/>
  <c r="AE1637" i="15"/>
  <c r="AE1638" i="15"/>
  <c r="AE1639" i="15"/>
  <c r="AE1640" i="15"/>
  <c r="AE1641" i="15"/>
  <c r="AE1642" i="15"/>
  <c r="AE1643" i="15"/>
  <c r="AE1644" i="15"/>
  <c r="AE1645" i="15"/>
  <c r="AE1646" i="15"/>
  <c r="AE1647" i="15"/>
  <c r="AE1648" i="15"/>
  <c r="AE1649" i="15"/>
  <c r="AE1650" i="15"/>
  <c r="AE1651" i="15"/>
  <c r="AE1652" i="15"/>
  <c r="AE1653" i="15"/>
  <c r="AE1654" i="15"/>
  <c r="AE1655" i="15"/>
  <c r="AE1656" i="15"/>
  <c r="AE1657" i="15"/>
  <c r="AE1658" i="15"/>
  <c r="AE1659" i="15"/>
  <c r="AE1660" i="15"/>
  <c r="AE1661" i="15"/>
  <c r="AE1662" i="15"/>
  <c r="AE1663" i="15"/>
  <c r="AE1664" i="15"/>
  <c r="AE1665" i="15"/>
  <c r="AE1666" i="15"/>
  <c r="AE1667" i="15"/>
  <c r="AE1668" i="15"/>
  <c r="AE1669" i="15"/>
  <c r="AE1670" i="15"/>
  <c r="AE1671" i="15"/>
  <c r="AE1672" i="15"/>
  <c r="AE1673" i="15"/>
  <c r="AE1674" i="15"/>
  <c r="AE1675" i="15"/>
  <c r="AE1676" i="15"/>
  <c r="AE1677" i="15"/>
  <c r="AE1678" i="15"/>
  <c r="AE1679" i="15"/>
  <c r="AE1680" i="15"/>
  <c r="AE1681" i="15"/>
  <c r="AE1682" i="15"/>
  <c r="AE1683" i="15"/>
  <c r="AE1684" i="15"/>
  <c r="AE1685" i="15"/>
  <c r="AE1686" i="15"/>
  <c r="AE1687" i="15"/>
  <c r="AE1688" i="15"/>
  <c r="AE1689" i="15"/>
  <c r="AE1690" i="15"/>
  <c r="AE1691" i="15"/>
  <c r="AE1692" i="15"/>
  <c r="AE1693" i="15"/>
  <c r="AE1694" i="15"/>
  <c r="AE1695" i="15"/>
  <c r="AE1696" i="15"/>
  <c r="AE1697" i="15"/>
  <c r="AE1698" i="15"/>
  <c r="AE1699" i="15"/>
  <c r="AE1700" i="15"/>
  <c r="AE1701" i="15"/>
  <c r="AE1702" i="15"/>
  <c r="AE1703" i="15"/>
  <c r="AE1704" i="15"/>
  <c r="AE1705" i="15"/>
  <c r="AE1706" i="15"/>
  <c r="AE1707" i="15"/>
  <c r="AE1708" i="15"/>
  <c r="AE1709" i="15"/>
  <c r="AE1710" i="15"/>
  <c r="AE1711" i="15"/>
  <c r="AE1712" i="15"/>
  <c r="AE1713" i="15"/>
  <c r="AE1714" i="15"/>
  <c r="AE1715" i="15"/>
  <c r="AE1716" i="15"/>
  <c r="AE1717" i="15"/>
  <c r="AE1718" i="15"/>
  <c r="AE1719" i="15"/>
  <c r="AE1720" i="15"/>
  <c r="AE1721" i="15"/>
  <c r="AE1722" i="15"/>
  <c r="AE1723" i="15"/>
  <c r="AE1724" i="15"/>
  <c r="AE1725" i="15"/>
  <c r="AE1726" i="15"/>
  <c r="AE1727" i="15"/>
  <c r="AE1728" i="15"/>
  <c r="AE1729" i="15"/>
  <c r="AE1730" i="15"/>
  <c r="AE1731" i="15"/>
  <c r="AE1732" i="15"/>
  <c r="AE1733" i="15"/>
  <c r="AE1734" i="15"/>
  <c r="AE1735" i="15"/>
  <c r="AE1736" i="15"/>
  <c r="AE1737" i="15"/>
  <c r="AE1738" i="15"/>
  <c r="AE1739" i="15"/>
  <c r="AE1740" i="15"/>
  <c r="AE1741" i="15"/>
  <c r="AE1742" i="15"/>
  <c r="AE1743" i="15"/>
  <c r="AE1744" i="15"/>
  <c r="AE1745" i="15"/>
  <c r="AE1746" i="15"/>
  <c r="AE1747" i="15"/>
  <c r="AE1748" i="15"/>
  <c r="AE1749" i="15"/>
  <c r="AE1750" i="15"/>
  <c r="AE1751" i="15"/>
  <c r="AE1752" i="15"/>
  <c r="AE1753" i="15"/>
  <c r="AE1754" i="15"/>
  <c r="AE1755" i="15"/>
  <c r="AE1756" i="15"/>
  <c r="AE1757" i="15"/>
  <c r="AE1758" i="15"/>
  <c r="AE1759" i="15"/>
  <c r="AE1760" i="15"/>
  <c r="AE1761" i="15"/>
  <c r="AE1762" i="15"/>
  <c r="AE1763" i="15"/>
  <c r="AE1764" i="15"/>
  <c r="AE1765" i="15"/>
  <c r="AE1766" i="15"/>
  <c r="AE1767" i="15"/>
  <c r="AE1768" i="15"/>
  <c r="AE1769" i="15"/>
  <c r="AE1770" i="15"/>
  <c r="AE1771" i="15"/>
  <c r="AE1772" i="15"/>
  <c r="AE1773" i="15"/>
  <c r="AE1774" i="15"/>
  <c r="AE1775" i="15"/>
  <c r="AE1776" i="15"/>
  <c r="AE1777" i="15"/>
  <c r="AE1778" i="15"/>
  <c r="AE1779" i="15"/>
  <c r="AE1780" i="15"/>
  <c r="AE1781" i="15"/>
  <c r="AE1782" i="15"/>
  <c r="AE1783" i="15"/>
  <c r="AE1784" i="15"/>
  <c r="AE1785" i="15"/>
  <c r="AE1786" i="15"/>
  <c r="AE1787" i="15"/>
  <c r="AE1788" i="15"/>
  <c r="AE1789" i="15"/>
  <c r="AE1790" i="15"/>
  <c r="AE1791" i="15"/>
  <c r="AE1792" i="15"/>
  <c r="AE1793" i="15"/>
  <c r="AE1794" i="15"/>
  <c r="AE1795" i="15"/>
  <c r="AE1796" i="15"/>
  <c r="AE1797" i="15"/>
  <c r="AE1798" i="15"/>
  <c r="AE1799" i="15"/>
  <c r="AE1800" i="15"/>
  <c r="AE1801" i="15"/>
  <c r="AE1802" i="15"/>
  <c r="AE1803" i="15"/>
  <c r="AE1804" i="15"/>
  <c r="AE1805" i="15"/>
  <c r="AE1806" i="15"/>
  <c r="AE1807" i="15"/>
  <c r="AE1808" i="15"/>
  <c r="AE1809" i="15"/>
  <c r="AE1810" i="15"/>
  <c r="AE1811" i="15"/>
  <c r="AE1812" i="15"/>
  <c r="AE1813" i="15"/>
  <c r="AE1814" i="15"/>
  <c r="AE1815" i="15"/>
  <c r="AE1816" i="15"/>
  <c r="AE1817" i="15"/>
  <c r="AE1818" i="15"/>
  <c r="AE1819" i="15"/>
  <c r="AE1820" i="15"/>
  <c r="AE1821" i="15"/>
  <c r="AE1822" i="15"/>
  <c r="AE1823" i="15"/>
  <c r="AE1824" i="15"/>
  <c r="AE1825" i="15"/>
  <c r="AE1826" i="15"/>
  <c r="AE1827" i="15"/>
  <c r="AE1828" i="15"/>
  <c r="AE1829" i="15"/>
  <c r="AE1830" i="15"/>
  <c r="AE1831" i="15"/>
  <c r="AE1832" i="15"/>
  <c r="AE1833" i="15"/>
  <c r="AE1834" i="15"/>
  <c r="AE1835" i="15"/>
  <c r="AE1836" i="15"/>
  <c r="AE1837" i="15"/>
  <c r="AE1838" i="15"/>
  <c r="AE1839" i="15"/>
  <c r="AE1840" i="15"/>
  <c r="AE1841" i="15"/>
  <c r="AE1842" i="15"/>
  <c r="AE1843" i="15"/>
  <c r="AE1844" i="15"/>
  <c r="AE1845" i="15"/>
  <c r="AE1846" i="15"/>
  <c r="AE1847" i="15"/>
  <c r="AE1848" i="15"/>
  <c r="AE1849" i="15"/>
  <c r="AE1850" i="15"/>
  <c r="AE1851" i="15"/>
  <c r="AE1852" i="15"/>
  <c r="AE1853" i="15"/>
  <c r="AE1854" i="15"/>
  <c r="AE1855" i="15"/>
  <c r="AE1856" i="15"/>
  <c r="AE1857" i="15"/>
  <c r="AE1858" i="15"/>
  <c r="AE1859" i="15"/>
  <c r="AE1860" i="15"/>
  <c r="AE1861" i="15"/>
  <c r="AE1862" i="15"/>
  <c r="AE1863" i="15"/>
  <c r="AE1864" i="15"/>
  <c r="AE1865" i="15"/>
  <c r="AE1866" i="15"/>
  <c r="AE1867" i="15"/>
  <c r="AE1868" i="15"/>
  <c r="AE1869" i="15"/>
  <c r="AE1870" i="15"/>
  <c r="AE1871" i="15"/>
  <c r="AE1872" i="15"/>
  <c r="AE1873" i="15"/>
  <c r="AE1874" i="15"/>
  <c r="AE1875" i="15"/>
  <c r="AE1876" i="15"/>
  <c r="AE1877" i="15"/>
  <c r="AE1878" i="15"/>
  <c r="AE1879" i="15"/>
  <c r="AE1880" i="15"/>
  <c r="AE1881" i="15"/>
  <c r="AE1882" i="15"/>
  <c r="AE1883" i="15"/>
  <c r="AE1884" i="15"/>
  <c r="AE1885" i="15"/>
  <c r="AE1886" i="15"/>
  <c r="AE1887" i="15"/>
  <c r="AE1888" i="15"/>
  <c r="AE1889" i="15"/>
  <c r="AE1890" i="15"/>
  <c r="AE1891" i="15"/>
  <c r="AE1892" i="15"/>
  <c r="AE1893" i="15"/>
  <c r="AE1894" i="15"/>
  <c r="AE1895" i="15"/>
  <c r="AE1896" i="15"/>
  <c r="AE1897" i="15"/>
  <c r="AE1898" i="15"/>
  <c r="AE1899" i="15"/>
  <c r="AE1900" i="15"/>
  <c r="AE1901" i="15"/>
  <c r="AE1902" i="15"/>
  <c r="AE1903" i="15"/>
  <c r="AE1904" i="15"/>
  <c r="AE1905" i="15"/>
  <c r="AE1906" i="15"/>
  <c r="AE1907" i="15"/>
  <c r="AE1908" i="15"/>
  <c r="AE1909" i="15"/>
  <c r="AE1910" i="15"/>
  <c r="AE1911" i="15"/>
  <c r="AE1912" i="15"/>
  <c r="AE1913" i="15"/>
  <c r="AE1914" i="15"/>
  <c r="AE1915" i="15"/>
  <c r="AE1916" i="15"/>
  <c r="AE1917" i="15"/>
  <c r="AE1918" i="15"/>
  <c r="AE1919" i="15"/>
  <c r="AE1920" i="15"/>
  <c r="AE1921" i="15"/>
  <c r="AE1922" i="15"/>
  <c r="AE1923" i="15"/>
  <c r="AE1924" i="15"/>
  <c r="AE1925" i="15"/>
  <c r="AE1926" i="15"/>
  <c r="AE1927" i="15"/>
  <c r="AE1928" i="15"/>
  <c r="AE1929" i="15"/>
  <c r="AE1930" i="15"/>
  <c r="AE1931" i="15"/>
  <c r="AE1932" i="15"/>
  <c r="AE1933" i="15"/>
  <c r="AE1934" i="15"/>
  <c r="AE1935" i="15"/>
  <c r="AE1936" i="15"/>
  <c r="AE1937" i="15"/>
  <c r="AE1938" i="15"/>
  <c r="AE1939" i="15"/>
  <c r="AE1940" i="15"/>
  <c r="AE1941" i="15"/>
  <c r="AE1942" i="15"/>
  <c r="AE1943" i="15"/>
  <c r="AE1944" i="15"/>
  <c r="AE1945" i="15"/>
  <c r="AE1946" i="15"/>
  <c r="AE1947" i="15"/>
  <c r="AE1948" i="15"/>
  <c r="AE1949" i="15"/>
  <c r="AE1950" i="15"/>
  <c r="AE1951" i="15"/>
  <c r="AE1952" i="15"/>
  <c r="AE1953" i="15"/>
  <c r="AE1954" i="15"/>
  <c r="AE1955" i="15"/>
  <c r="AE1956" i="15"/>
  <c r="AE1957" i="15"/>
  <c r="AE1958" i="15"/>
  <c r="AE1959" i="15"/>
  <c r="AE1960" i="15"/>
  <c r="AE1961" i="15"/>
  <c r="AE1962" i="15"/>
  <c r="AE1963" i="15"/>
  <c r="AE1964" i="15"/>
  <c r="AE1965" i="15"/>
  <c r="AE1966" i="15"/>
  <c r="AE1967" i="15"/>
  <c r="AE1968" i="15"/>
  <c r="AE1969" i="15"/>
  <c r="AE1970" i="15"/>
  <c r="AE1971" i="15"/>
  <c r="AE1972" i="15"/>
  <c r="AE1973" i="15"/>
  <c r="AE1974" i="15"/>
  <c r="AE1975" i="15"/>
  <c r="AE1976" i="15"/>
  <c r="AE1977" i="15"/>
  <c r="AE1978" i="15"/>
  <c r="AE1979" i="15"/>
  <c r="AE1980" i="15"/>
  <c r="AE1981" i="15"/>
  <c r="AE1982" i="15"/>
  <c r="AE1983" i="15"/>
  <c r="AE1984" i="15"/>
  <c r="AE1985" i="15"/>
  <c r="AE1986" i="15"/>
  <c r="AE1987" i="15"/>
  <c r="AE1988" i="15"/>
  <c r="AE1989" i="15"/>
  <c r="AE1990" i="15"/>
  <c r="AE1991" i="15"/>
  <c r="AE1992" i="15"/>
  <c r="AE1993" i="15"/>
  <c r="AE1994" i="15"/>
  <c r="AE1995" i="15"/>
  <c r="AE1996" i="15"/>
  <c r="AE1997" i="15"/>
  <c r="AE1998" i="15"/>
  <c r="AE1999" i="15"/>
  <c r="AE2000" i="15"/>
  <c r="AE2001" i="15"/>
  <c r="AE2002" i="15"/>
  <c r="AE3" i="15"/>
  <c r="AF3" i="15" s="1"/>
  <c r="D26" i="26" l="1"/>
  <c r="J32" i="26"/>
  <c r="F31" i="26"/>
  <c r="F32" i="26" s="1"/>
  <c r="H31" i="26"/>
  <c r="H32" i="26" s="1"/>
  <c r="J33" i="26"/>
  <c r="J34" i="26" s="1"/>
  <c r="I32" i="26"/>
  <c r="I33" i="26" s="1"/>
  <c r="K31" i="26"/>
  <c r="O29" i="26"/>
  <c r="O30" i="26" s="1"/>
  <c r="O31" i="26" s="1"/>
  <c r="L30" i="26"/>
  <c r="N32" i="26"/>
  <c r="N33" i="26" s="1"/>
  <c r="M31" i="26"/>
  <c r="G31" i="26"/>
  <c r="L31" i="26"/>
  <c r="C1" i="17"/>
  <c r="D27" i="26" l="1"/>
  <c r="D28" i="26" s="1"/>
  <c r="H33" i="26"/>
  <c r="H34" i="26" s="1"/>
  <c r="H35" i="26" s="1"/>
  <c r="F33" i="26"/>
  <c r="N34" i="26"/>
  <c r="K32" i="26"/>
  <c r="K33" i="26" s="1"/>
  <c r="G32" i="26"/>
  <c r="J35" i="26"/>
  <c r="J36" i="26" s="1"/>
  <c r="I34" i="26"/>
  <c r="I35" i="26" s="1"/>
  <c r="M32" i="26"/>
  <c r="L32" i="26"/>
  <c r="L33" i="26" s="1"/>
  <c r="L34" i="26" s="1"/>
  <c r="O32" i="26"/>
  <c r="B1" i="11"/>
  <c r="O1" i="18"/>
  <c r="C1" i="18"/>
  <c r="C6" i="8"/>
  <c r="C7" i="8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50" i="8"/>
  <c r="C51" i="8"/>
  <c r="C52" i="8"/>
  <c r="C53" i="8"/>
  <c r="C54" i="8"/>
  <c r="C55" i="8"/>
  <c r="C56" i="8"/>
  <c r="C57" i="8"/>
  <c r="C58" i="8"/>
  <c r="C59" i="8"/>
  <c r="C60" i="8"/>
  <c r="C61" i="8"/>
  <c r="C62" i="8"/>
  <c r="C63" i="8"/>
  <c r="C64" i="8"/>
  <c r="C65" i="8"/>
  <c r="C66" i="8"/>
  <c r="C67" i="8"/>
  <c r="C68" i="8"/>
  <c r="C69" i="8"/>
  <c r="C70" i="8"/>
  <c r="C71" i="8"/>
  <c r="C72" i="8"/>
  <c r="C73" i="8"/>
  <c r="C74" i="8"/>
  <c r="C75" i="8"/>
  <c r="C76" i="8"/>
  <c r="C77" i="8"/>
  <c r="C78" i="8"/>
  <c r="C79" i="8"/>
  <c r="C80" i="8"/>
  <c r="C81" i="8"/>
  <c r="C82" i="8"/>
  <c r="C83" i="8"/>
  <c r="C84" i="8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74" i="6"/>
  <c r="C75" i="6"/>
  <c r="C76" i="6"/>
  <c r="C77" i="6"/>
  <c r="C78" i="6"/>
  <c r="C79" i="6"/>
  <c r="C80" i="6"/>
  <c r="C81" i="6"/>
  <c r="C82" i="6"/>
  <c r="C83" i="6"/>
  <c r="C84" i="6"/>
  <c r="C85" i="6"/>
  <c r="M69" i="2"/>
  <c r="C40" i="2"/>
  <c r="C39" i="2"/>
  <c r="C4" i="2"/>
  <c r="C3" i="2"/>
  <c r="C2" i="17"/>
  <c r="AF46" i="15"/>
  <c r="AF47" i="15"/>
  <c r="AF48" i="15"/>
  <c r="AF49" i="15"/>
  <c r="AF50" i="15"/>
  <c r="AF51" i="15"/>
  <c r="AF52" i="15"/>
  <c r="AF53" i="15"/>
  <c r="AF54" i="15"/>
  <c r="AF55" i="15"/>
  <c r="AF56" i="15"/>
  <c r="AF57" i="15"/>
  <c r="AF58" i="15"/>
  <c r="AF59" i="15"/>
  <c r="AF60" i="15"/>
  <c r="AF61" i="15"/>
  <c r="AF62" i="15"/>
  <c r="AF63" i="15"/>
  <c r="AF64" i="15"/>
  <c r="AF65" i="15"/>
  <c r="AF66" i="15"/>
  <c r="AF67" i="15"/>
  <c r="AF68" i="15"/>
  <c r="AF69" i="15"/>
  <c r="AF70" i="15"/>
  <c r="AF71" i="15"/>
  <c r="AF72" i="15"/>
  <c r="AF73" i="15"/>
  <c r="AF74" i="15"/>
  <c r="AF75" i="15"/>
  <c r="AF76" i="15"/>
  <c r="AF77" i="15"/>
  <c r="AF78" i="15"/>
  <c r="AF79" i="15"/>
  <c r="AF80" i="15"/>
  <c r="AF81" i="15"/>
  <c r="AF82" i="15"/>
  <c r="AF83" i="15"/>
  <c r="AF84" i="15"/>
  <c r="AF85" i="15"/>
  <c r="AF86" i="15"/>
  <c r="AF87" i="15"/>
  <c r="AF88" i="15"/>
  <c r="AF89" i="15"/>
  <c r="AF90" i="15"/>
  <c r="AF91" i="15"/>
  <c r="AF92" i="15"/>
  <c r="AF93" i="15"/>
  <c r="AF94" i="15"/>
  <c r="AF95" i="15"/>
  <c r="AF96" i="15"/>
  <c r="AF97" i="15"/>
  <c r="AF98" i="15"/>
  <c r="AF99" i="15"/>
  <c r="AF100" i="15"/>
  <c r="AF101" i="15"/>
  <c r="AF102" i="15"/>
  <c r="AF103" i="15"/>
  <c r="AF104" i="15"/>
  <c r="AF105" i="15"/>
  <c r="AF106" i="15"/>
  <c r="AF107" i="15"/>
  <c r="AF108" i="15"/>
  <c r="AF109" i="15"/>
  <c r="AF110" i="15"/>
  <c r="AF111" i="15"/>
  <c r="AF112" i="15"/>
  <c r="AF113" i="15"/>
  <c r="AF114" i="15"/>
  <c r="AF115" i="15"/>
  <c r="AF116" i="15"/>
  <c r="AF117" i="15"/>
  <c r="AF118" i="15"/>
  <c r="AF119" i="15"/>
  <c r="AF120" i="15"/>
  <c r="AF121" i="15"/>
  <c r="AF122" i="15"/>
  <c r="AF123" i="15"/>
  <c r="AF124" i="15"/>
  <c r="AF125" i="15"/>
  <c r="AF126" i="15"/>
  <c r="AF127" i="15"/>
  <c r="AF128" i="15"/>
  <c r="AF129" i="15"/>
  <c r="AF130" i="15"/>
  <c r="AF131" i="15"/>
  <c r="AF132" i="15"/>
  <c r="AF133" i="15"/>
  <c r="AF134" i="15"/>
  <c r="AF135" i="15"/>
  <c r="AF136" i="15"/>
  <c r="AF137" i="15"/>
  <c r="AF138" i="15"/>
  <c r="AF139" i="15"/>
  <c r="AF140" i="15"/>
  <c r="AF141" i="15"/>
  <c r="AF142" i="15"/>
  <c r="AF143" i="15"/>
  <c r="AF144" i="15"/>
  <c r="AF145" i="15"/>
  <c r="AF146" i="15"/>
  <c r="AF147" i="15"/>
  <c r="AF148" i="15"/>
  <c r="AF149" i="15"/>
  <c r="AF150" i="15"/>
  <c r="AF151" i="15"/>
  <c r="AF152" i="15"/>
  <c r="AF153" i="15"/>
  <c r="AF154" i="15"/>
  <c r="AF155" i="15"/>
  <c r="AF156" i="15"/>
  <c r="AF157" i="15"/>
  <c r="AF158" i="15"/>
  <c r="AF159" i="15"/>
  <c r="AF160" i="15"/>
  <c r="AF161" i="15"/>
  <c r="AF162" i="15"/>
  <c r="AF163" i="15"/>
  <c r="AF164" i="15"/>
  <c r="AF165" i="15"/>
  <c r="AF166" i="15"/>
  <c r="AF167" i="15"/>
  <c r="AF168" i="15"/>
  <c r="AF169" i="15"/>
  <c r="AF170" i="15"/>
  <c r="AF171" i="15"/>
  <c r="AF172" i="15"/>
  <c r="AF173" i="15"/>
  <c r="AF174" i="15"/>
  <c r="AF175" i="15"/>
  <c r="AF176" i="15"/>
  <c r="AF177" i="15"/>
  <c r="AF178" i="15"/>
  <c r="AF179" i="15"/>
  <c r="AF180" i="15"/>
  <c r="AF181" i="15"/>
  <c r="AF182" i="15"/>
  <c r="AF183" i="15"/>
  <c r="AF184" i="15"/>
  <c r="AF185" i="15"/>
  <c r="AF186" i="15"/>
  <c r="AF187" i="15"/>
  <c r="AF188" i="15"/>
  <c r="AF189" i="15"/>
  <c r="AF190" i="15"/>
  <c r="AF191" i="15"/>
  <c r="AF192" i="15"/>
  <c r="AF193" i="15"/>
  <c r="AF194" i="15"/>
  <c r="AF195" i="15"/>
  <c r="AF196" i="15"/>
  <c r="AF197" i="15"/>
  <c r="AF198" i="15"/>
  <c r="AF199" i="15"/>
  <c r="AF200" i="15"/>
  <c r="AF201" i="15"/>
  <c r="AF202" i="15"/>
  <c r="AF203" i="15"/>
  <c r="AF204" i="15"/>
  <c r="AF205" i="15"/>
  <c r="AF206" i="15"/>
  <c r="AF207" i="15"/>
  <c r="AF208" i="15"/>
  <c r="AF209" i="15"/>
  <c r="AF210" i="15"/>
  <c r="AF211" i="15"/>
  <c r="AF212" i="15"/>
  <c r="AF213" i="15"/>
  <c r="AF214" i="15"/>
  <c r="AF215" i="15"/>
  <c r="AF216" i="15"/>
  <c r="AF217" i="15"/>
  <c r="AF218" i="15"/>
  <c r="AF219" i="15"/>
  <c r="AF220" i="15"/>
  <c r="AF221" i="15"/>
  <c r="AF222" i="15"/>
  <c r="AF223" i="15"/>
  <c r="AF224" i="15"/>
  <c r="AF225" i="15"/>
  <c r="AF226" i="15"/>
  <c r="AF227" i="15"/>
  <c r="AF228" i="15"/>
  <c r="AF229" i="15"/>
  <c r="AF230" i="15"/>
  <c r="AF231" i="15"/>
  <c r="AF232" i="15"/>
  <c r="AF233" i="15"/>
  <c r="AF234" i="15"/>
  <c r="AF235" i="15"/>
  <c r="AF236" i="15"/>
  <c r="AF237" i="15"/>
  <c r="AF238" i="15"/>
  <c r="AF239" i="15"/>
  <c r="AF240" i="15"/>
  <c r="AF241" i="15"/>
  <c r="AF242" i="15"/>
  <c r="AF243" i="15"/>
  <c r="AF244" i="15"/>
  <c r="AF245" i="15"/>
  <c r="AF246" i="15"/>
  <c r="AF247" i="15"/>
  <c r="AF248" i="15"/>
  <c r="AF249" i="15"/>
  <c r="AF250" i="15"/>
  <c r="AF251" i="15"/>
  <c r="AF252" i="15"/>
  <c r="AF253" i="15"/>
  <c r="AF254" i="15"/>
  <c r="AF255" i="15"/>
  <c r="AF256" i="15"/>
  <c r="AF257" i="15"/>
  <c r="AF258" i="15"/>
  <c r="AF259" i="15"/>
  <c r="AF260" i="15"/>
  <c r="AF261" i="15"/>
  <c r="AF262" i="15"/>
  <c r="AF263" i="15"/>
  <c r="AF264" i="15"/>
  <c r="AF265" i="15"/>
  <c r="AF266" i="15"/>
  <c r="AF267" i="15"/>
  <c r="AF268" i="15"/>
  <c r="AF269" i="15"/>
  <c r="AF270" i="15"/>
  <c r="AF271" i="15"/>
  <c r="AF272" i="15"/>
  <c r="AF273" i="15"/>
  <c r="AF274" i="15"/>
  <c r="AF275" i="15"/>
  <c r="AF276" i="15"/>
  <c r="AF277" i="15"/>
  <c r="AF278" i="15"/>
  <c r="AF279" i="15"/>
  <c r="AF280" i="15"/>
  <c r="AF281" i="15"/>
  <c r="AF282" i="15"/>
  <c r="AF283" i="15"/>
  <c r="AF284" i="15"/>
  <c r="AF285" i="15"/>
  <c r="AF286" i="15"/>
  <c r="AF287" i="15"/>
  <c r="AF288" i="15"/>
  <c r="AF289" i="15"/>
  <c r="AF290" i="15"/>
  <c r="AF291" i="15"/>
  <c r="AF292" i="15"/>
  <c r="AF293" i="15"/>
  <c r="AF294" i="15"/>
  <c r="AF295" i="15"/>
  <c r="AF296" i="15"/>
  <c r="AF297" i="15"/>
  <c r="AF298" i="15"/>
  <c r="AF299" i="15"/>
  <c r="AF300" i="15"/>
  <c r="AF301" i="15"/>
  <c r="AF302" i="15"/>
  <c r="AF303" i="15"/>
  <c r="AF304" i="15"/>
  <c r="AF305" i="15"/>
  <c r="AF306" i="15"/>
  <c r="AF307" i="15"/>
  <c r="AF308" i="15"/>
  <c r="AF309" i="15"/>
  <c r="AF310" i="15"/>
  <c r="AF311" i="15"/>
  <c r="AF312" i="15"/>
  <c r="AF313" i="15"/>
  <c r="AF314" i="15"/>
  <c r="AF315" i="15"/>
  <c r="AF316" i="15"/>
  <c r="AF317" i="15"/>
  <c r="AF318" i="15"/>
  <c r="AF319" i="15"/>
  <c r="AF320" i="15"/>
  <c r="AF321" i="15"/>
  <c r="AF322" i="15"/>
  <c r="AF323" i="15"/>
  <c r="AF324" i="15"/>
  <c r="AF325" i="15"/>
  <c r="AF326" i="15"/>
  <c r="AF327" i="15"/>
  <c r="AF328" i="15"/>
  <c r="AF329" i="15"/>
  <c r="AF330" i="15"/>
  <c r="AF331" i="15"/>
  <c r="AF332" i="15"/>
  <c r="AF333" i="15"/>
  <c r="AF334" i="15"/>
  <c r="AF335" i="15"/>
  <c r="AF336" i="15"/>
  <c r="AF337" i="15"/>
  <c r="AF338" i="15"/>
  <c r="AF339" i="15"/>
  <c r="AF340" i="15"/>
  <c r="AF341" i="15"/>
  <c r="AF342" i="15"/>
  <c r="AF343" i="15"/>
  <c r="AF344" i="15"/>
  <c r="AF345" i="15"/>
  <c r="AF346" i="15"/>
  <c r="AF347" i="15"/>
  <c r="AF348" i="15"/>
  <c r="AF349" i="15"/>
  <c r="AF350" i="15"/>
  <c r="AF351" i="15"/>
  <c r="AF352" i="15"/>
  <c r="AF353" i="15"/>
  <c r="AF354" i="15"/>
  <c r="AF355" i="15"/>
  <c r="AF356" i="15"/>
  <c r="AF357" i="15"/>
  <c r="AF358" i="15"/>
  <c r="AF359" i="15"/>
  <c r="AF360" i="15"/>
  <c r="AF361" i="15"/>
  <c r="AF362" i="15"/>
  <c r="AF363" i="15"/>
  <c r="AF364" i="15"/>
  <c r="AF365" i="15"/>
  <c r="AF366" i="15"/>
  <c r="AF367" i="15"/>
  <c r="AF368" i="15"/>
  <c r="AF369" i="15"/>
  <c r="AF370" i="15"/>
  <c r="AF371" i="15"/>
  <c r="AF372" i="15"/>
  <c r="AF373" i="15"/>
  <c r="AF374" i="15"/>
  <c r="AF375" i="15"/>
  <c r="AF376" i="15"/>
  <c r="AF377" i="15"/>
  <c r="AF378" i="15"/>
  <c r="AF379" i="15"/>
  <c r="AF380" i="15"/>
  <c r="AF381" i="15"/>
  <c r="AF382" i="15"/>
  <c r="AF383" i="15"/>
  <c r="AF384" i="15"/>
  <c r="AF385" i="15"/>
  <c r="AF386" i="15"/>
  <c r="AF387" i="15"/>
  <c r="AF388" i="15"/>
  <c r="AF389" i="15"/>
  <c r="AF390" i="15"/>
  <c r="AF391" i="15"/>
  <c r="AF392" i="15"/>
  <c r="AF393" i="15"/>
  <c r="AF394" i="15"/>
  <c r="AF395" i="15"/>
  <c r="AF396" i="15"/>
  <c r="AF397" i="15"/>
  <c r="AF398" i="15"/>
  <c r="AF399" i="15"/>
  <c r="AF400" i="15"/>
  <c r="AF401" i="15"/>
  <c r="AF402" i="15"/>
  <c r="AF403" i="15"/>
  <c r="AF404" i="15"/>
  <c r="AF405" i="15"/>
  <c r="AF406" i="15"/>
  <c r="AF407" i="15"/>
  <c r="AF408" i="15"/>
  <c r="AF409" i="15"/>
  <c r="AF410" i="15"/>
  <c r="AF411" i="15"/>
  <c r="AF412" i="15"/>
  <c r="AF413" i="15"/>
  <c r="AF414" i="15"/>
  <c r="AF415" i="15"/>
  <c r="AF416" i="15"/>
  <c r="AF417" i="15"/>
  <c r="AF418" i="15"/>
  <c r="AF419" i="15"/>
  <c r="AF420" i="15"/>
  <c r="AF421" i="15"/>
  <c r="AF422" i="15"/>
  <c r="AF423" i="15"/>
  <c r="AF424" i="15"/>
  <c r="AF425" i="15"/>
  <c r="AF426" i="15"/>
  <c r="AF427" i="15"/>
  <c r="AF428" i="15"/>
  <c r="AF429" i="15"/>
  <c r="AF430" i="15"/>
  <c r="AF431" i="15"/>
  <c r="AF432" i="15"/>
  <c r="AF433" i="15"/>
  <c r="AF434" i="15"/>
  <c r="AF435" i="15"/>
  <c r="AF436" i="15"/>
  <c r="AF437" i="15"/>
  <c r="AF438" i="15"/>
  <c r="AF439" i="15"/>
  <c r="AF440" i="15"/>
  <c r="AF441" i="15"/>
  <c r="AF442" i="15"/>
  <c r="AF443" i="15"/>
  <c r="AF444" i="15"/>
  <c r="AF445" i="15"/>
  <c r="AF446" i="15"/>
  <c r="AF447" i="15"/>
  <c r="AF448" i="15"/>
  <c r="AF449" i="15"/>
  <c r="AF450" i="15"/>
  <c r="AF451" i="15"/>
  <c r="AF452" i="15"/>
  <c r="AF453" i="15"/>
  <c r="AF454" i="15"/>
  <c r="AF455" i="15"/>
  <c r="AF456" i="15"/>
  <c r="AF457" i="15"/>
  <c r="AF458" i="15"/>
  <c r="AF459" i="15"/>
  <c r="AF460" i="15"/>
  <c r="AF461" i="15"/>
  <c r="AF462" i="15"/>
  <c r="AF463" i="15"/>
  <c r="AF464" i="15"/>
  <c r="AF465" i="15"/>
  <c r="AF466" i="15"/>
  <c r="AF467" i="15"/>
  <c r="AF468" i="15"/>
  <c r="AF469" i="15"/>
  <c r="AF470" i="15"/>
  <c r="AF471" i="15"/>
  <c r="AF472" i="15"/>
  <c r="AF473" i="15"/>
  <c r="AF474" i="15"/>
  <c r="AF475" i="15"/>
  <c r="AF476" i="15"/>
  <c r="AF477" i="15"/>
  <c r="AF478" i="15"/>
  <c r="AF479" i="15"/>
  <c r="AF480" i="15"/>
  <c r="AF481" i="15"/>
  <c r="AF482" i="15"/>
  <c r="AF483" i="15"/>
  <c r="AF484" i="15"/>
  <c r="AF485" i="15"/>
  <c r="AF486" i="15"/>
  <c r="AF487" i="15"/>
  <c r="AF488" i="15"/>
  <c r="AF489" i="15"/>
  <c r="AF490" i="15"/>
  <c r="AF491" i="15"/>
  <c r="AF492" i="15"/>
  <c r="AF493" i="15"/>
  <c r="AF494" i="15"/>
  <c r="AF495" i="15"/>
  <c r="AF496" i="15"/>
  <c r="AF497" i="15"/>
  <c r="AF498" i="15"/>
  <c r="AF499" i="15"/>
  <c r="AF500" i="15"/>
  <c r="AF501" i="15"/>
  <c r="AF502" i="15"/>
  <c r="AF503" i="15"/>
  <c r="AF504" i="15"/>
  <c r="AF505" i="15"/>
  <c r="AF506" i="15"/>
  <c r="AF507" i="15"/>
  <c r="AF508" i="15"/>
  <c r="AF509" i="15"/>
  <c r="AF510" i="15"/>
  <c r="AF511" i="15"/>
  <c r="AF512" i="15"/>
  <c r="AF513" i="15"/>
  <c r="AF514" i="15"/>
  <c r="AF515" i="15"/>
  <c r="AF516" i="15"/>
  <c r="AF517" i="15"/>
  <c r="AF518" i="15"/>
  <c r="AF519" i="15"/>
  <c r="AF520" i="15"/>
  <c r="AF521" i="15"/>
  <c r="AF522" i="15"/>
  <c r="AF523" i="15"/>
  <c r="AF524" i="15"/>
  <c r="AF525" i="15"/>
  <c r="AF526" i="15"/>
  <c r="AF527" i="15"/>
  <c r="AF528" i="15"/>
  <c r="AF529" i="15"/>
  <c r="AF530" i="15"/>
  <c r="AF531" i="15"/>
  <c r="AF532" i="15"/>
  <c r="AF533" i="15"/>
  <c r="AF534" i="15"/>
  <c r="AF535" i="15"/>
  <c r="AF536" i="15"/>
  <c r="AF537" i="15"/>
  <c r="AF538" i="15"/>
  <c r="AF539" i="15"/>
  <c r="AF540" i="15"/>
  <c r="AF541" i="15"/>
  <c r="AF542" i="15"/>
  <c r="AF543" i="15"/>
  <c r="AF544" i="15"/>
  <c r="AF545" i="15"/>
  <c r="AF546" i="15"/>
  <c r="AF547" i="15"/>
  <c r="AF548" i="15"/>
  <c r="AF549" i="15"/>
  <c r="AF550" i="15"/>
  <c r="AF551" i="15"/>
  <c r="AF552" i="15"/>
  <c r="AF553" i="15"/>
  <c r="AF554" i="15"/>
  <c r="AF555" i="15"/>
  <c r="AF556" i="15"/>
  <c r="AF557" i="15"/>
  <c r="AF558" i="15"/>
  <c r="AF559" i="15"/>
  <c r="AF560" i="15"/>
  <c r="AF561" i="15"/>
  <c r="AF562" i="15"/>
  <c r="AF563" i="15"/>
  <c r="AF564" i="15"/>
  <c r="AF565" i="15"/>
  <c r="AF566" i="15"/>
  <c r="AF567" i="15"/>
  <c r="AF568" i="15"/>
  <c r="AF569" i="15"/>
  <c r="AF570" i="15"/>
  <c r="AF571" i="15"/>
  <c r="AF572" i="15"/>
  <c r="AF573" i="15"/>
  <c r="AF574" i="15"/>
  <c r="AF575" i="15"/>
  <c r="AF576" i="15"/>
  <c r="AF577" i="15"/>
  <c r="AF578" i="15"/>
  <c r="AF579" i="15"/>
  <c r="AF580" i="15"/>
  <c r="AF581" i="15"/>
  <c r="AF582" i="15"/>
  <c r="AF583" i="15"/>
  <c r="AF584" i="15"/>
  <c r="AF585" i="15"/>
  <c r="AF586" i="15"/>
  <c r="AF587" i="15"/>
  <c r="AF588" i="15"/>
  <c r="AF589" i="15"/>
  <c r="AF590" i="15"/>
  <c r="AF591" i="15"/>
  <c r="AF592" i="15"/>
  <c r="AF593" i="15"/>
  <c r="AF594" i="15"/>
  <c r="AF595" i="15"/>
  <c r="AF596" i="15"/>
  <c r="AF597" i="15"/>
  <c r="AF598" i="15"/>
  <c r="AF599" i="15"/>
  <c r="AF600" i="15"/>
  <c r="AF601" i="15"/>
  <c r="AF602" i="15"/>
  <c r="AF603" i="15"/>
  <c r="AF604" i="15"/>
  <c r="AF605" i="15"/>
  <c r="AF606" i="15"/>
  <c r="AF607" i="15"/>
  <c r="AF608" i="15"/>
  <c r="AF609" i="15"/>
  <c r="AF610" i="15"/>
  <c r="AF611" i="15"/>
  <c r="AF612" i="15"/>
  <c r="AF613" i="15"/>
  <c r="AF614" i="15"/>
  <c r="AF615" i="15"/>
  <c r="AF616" i="15"/>
  <c r="AF617" i="15"/>
  <c r="AF618" i="15"/>
  <c r="AF619" i="15"/>
  <c r="AF620" i="15"/>
  <c r="AF621" i="15"/>
  <c r="AF622" i="15"/>
  <c r="AF623" i="15"/>
  <c r="AF624" i="15"/>
  <c r="AF625" i="15"/>
  <c r="AF626" i="15"/>
  <c r="AF627" i="15"/>
  <c r="AF628" i="15"/>
  <c r="AF629" i="15"/>
  <c r="AF630" i="15"/>
  <c r="AF631" i="15"/>
  <c r="AF632" i="15"/>
  <c r="AF633" i="15"/>
  <c r="AF634" i="15"/>
  <c r="AF635" i="15"/>
  <c r="AF636" i="15"/>
  <c r="AF637" i="15"/>
  <c r="AF638" i="15"/>
  <c r="AF639" i="15"/>
  <c r="AF640" i="15"/>
  <c r="AF641" i="15"/>
  <c r="AF642" i="15"/>
  <c r="AF643" i="15"/>
  <c r="AF644" i="15"/>
  <c r="AF645" i="15"/>
  <c r="AF646" i="15"/>
  <c r="AF647" i="15"/>
  <c r="AF648" i="15"/>
  <c r="AF649" i="15"/>
  <c r="AF650" i="15"/>
  <c r="AF651" i="15"/>
  <c r="AF652" i="15"/>
  <c r="AF653" i="15"/>
  <c r="AF654" i="15"/>
  <c r="AF655" i="15"/>
  <c r="AF656" i="15"/>
  <c r="AF657" i="15"/>
  <c r="AF658" i="15"/>
  <c r="AF659" i="15"/>
  <c r="AF660" i="15"/>
  <c r="AF661" i="15"/>
  <c r="AF662" i="15"/>
  <c r="AF663" i="15"/>
  <c r="AF664" i="15"/>
  <c r="AF665" i="15"/>
  <c r="AF666" i="15"/>
  <c r="AF667" i="15"/>
  <c r="AF668" i="15"/>
  <c r="AF669" i="15"/>
  <c r="AF670" i="15"/>
  <c r="AF671" i="15"/>
  <c r="AF672" i="15"/>
  <c r="AF673" i="15"/>
  <c r="AF674" i="15"/>
  <c r="AF675" i="15"/>
  <c r="AF676" i="15"/>
  <c r="AF677" i="15"/>
  <c r="AF678" i="15"/>
  <c r="AF679" i="15"/>
  <c r="AF680" i="15"/>
  <c r="AF681" i="15"/>
  <c r="AF682" i="15"/>
  <c r="AF683" i="15"/>
  <c r="AF684" i="15"/>
  <c r="AF685" i="15"/>
  <c r="AF686" i="15"/>
  <c r="AF687" i="15"/>
  <c r="AF688" i="15"/>
  <c r="AF689" i="15"/>
  <c r="AF690" i="15"/>
  <c r="AF691" i="15"/>
  <c r="AF692" i="15"/>
  <c r="AF693" i="15"/>
  <c r="AF694" i="15"/>
  <c r="AF695" i="15"/>
  <c r="AF696" i="15"/>
  <c r="AF697" i="15"/>
  <c r="AF698" i="15"/>
  <c r="AF699" i="15"/>
  <c r="AF700" i="15"/>
  <c r="AF701" i="15"/>
  <c r="AF702" i="15"/>
  <c r="AF703" i="15"/>
  <c r="AF704" i="15"/>
  <c r="AF705" i="15"/>
  <c r="AF706" i="15"/>
  <c r="AF707" i="15"/>
  <c r="AF708" i="15"/>
  <c r="AF709" i="15"/>
  <c r="AF710" i="15"/>
  <c r="AF711" i="15"/>
  <c r="AF712" i="15"/>
  <c r="AF713" i="15"/>
  <c r="AF714" i="15"/>
  <c r="AF715" i="15"/>
  <c r="AF716" i="15"/>
  <c r="AF717" i="15"/>
  <c r="AF718" i="15"/>
  <c r="AF719" i="15"/>
  <c r="AF720" i="15"/>
  <c r="AF721" i="15"/>
  <c r="AF722" i="15"/>
  <c r="AF723" i="15"/>
  <c r="AF724" i="15"/>
  <c r="AF725" i="15"/>
  <c r="AF726" i="15"/>
  <c r="AF727" i="15"/>
  <c r="AF728" i="15"/>
  <c r="AF729" i="15"/>
  <c r="AF730" i="15"/>
  <c r="AF731" i="15"/>
  <c r="AF732" i="15"/>
  <c r="AF733" i="15"/>
  <c r="AF734" i="15"/>
  <c r="AF735" i="15"/>
  <c r="AF736" i="15"/>
  <c r="AF737" i="15"/>
  <c r="AF738" i="15"/>
  <c r="AF739" i="15"/>
  <c r="AF740" i="15"/>
  <c r="AF741" i="15"/>
  <c r="AF742" i="15"/>
  <c r="AF743" i="15"/>
  <c r="AF744" i="15"/>
  <c r="AF745" i="15"/>
  <c r="AF746" i="15"/>
  <c r="AF747" i="15"/>
  <c r="AF748" i="15"/>
  <c r="AF749" i="15"/>
  <c r="AF750" i="15"/>
  <c r="AF751" i="15"/>
  <c r="AF752" i="15"/>
  <c r="AF753" i="15"/>
  <c r="AF754" i="15"/>
  <c r="AF755" i="15"/>
  <c r="AF756" i="15"/>
  <c r="AF757" i="15"/>
  <c r="AF758" i="15"/>
  <c r="AF759" i="15"/>
  <c r="AF760" i="15"/>
  <c r="AF761" i="15"/>
  <c r="AF762" i="15"/>
  <c r="AF763" i="15"/>
  <c r="AF764" i="15"/>
  <c r="AF765" i="15"/>
  <c r="AF766" i="15"/>
  <c r="AF767" i="15"/>
  <c r="AF768" i="15"/>
  <c r="AF769" i="15"/>
  <c r="AF770" i="15"/>
  <c r="AF771" i="15"/>
  <c r="AF772" i="15"/>
  <c r="AF773" i="15"/>
  <c r="AF774" i="15"/>
  <c r="AF775" i="15"/>
  <c r="AF776" i="15"/>
  <c r="AF777" i="15"/>
  <c r="AF778" i="15"/>
  <c r="AF779" i="15"/>
  <c r="AF780" i="15"/>
  <c r="AF781" i="15"/>
  <c r="AF782" i="15"/>
  <c r="AF783" i="15"/>
  <c r="AF784" i="15"/>
  <c r="AF785" i="15"/>
  <c r="AF786" i="15"/>
  <c r="AF787" i="15"/>
  <c r="AF788" i="15"/>
  <c r="AF789" i="15"/>
  <c r="AF790" i="15"/>
  <c r="AF791" i="15"/>
  <c r="AF792" i="15"/>
  <c r="AF793" i="15"/>
  <c r="AF794" i="15"/>
  <c r="AF795" i="15"/>
  <c r="AF796" i="15"/>
  <c r="AF797" i="15"/>
  <c r="AF798" i="15"/>
  <c r="AF799" i="15"/>
  <c r="AF800" i="15"/>
  <c r="AF801" i="15"/>
  <c r="AF802" i="15"/>
  <c r="AF803" i="15"/>
  <c r="AF804" i="15"/>
  <c r="AF805" i="15"/>
  <c r="AF806" i="15"/>
  <c r="AF807" i="15"/>
  <c r="AF808" i="15"/>
  <c r="AF809" i="15"/>
  <c r="AF810" i="15"/>
  <c r="AF811" i="15"/>
  <c r="AF812" i="15"/>
  <c r="AF813" i="15"/>
  <c r="AF814" i="15"/>
  <c r="AF815" i="15"/>
  <c r="AF816" i="15"/>
  <c r="AF817" i="15"/>
  <c r="AF818" i="15"/>
  <c r="AF819" i="15"/>
  <c r="AF820" i="15"/>
  <c r="AF821" i="15"/>
  <c r="AF822" i="15"/>
  <c r="AF823" i="15"/>
  <c r="AF824" i="15"/>
  <c r="AF825" i="15"/>
  <c r="AF826" i="15"/>
  <c r="AF827" i="15"/>
  <c r="AF828" i="15"/>
  <c r="AF829" i="15"/>
  <c r="AF830" i="15"/>
  <c r="AF831" i="15"/>
  <c r="AF832" i="15"/>
  <c r="AF833" i="15"/>
  <c r="AF834" i="15"/>
  <c r="AF835" i="15"/>
  <c r="AF836" i="15"/>
  <c r="AF837" i="15"/>
  <c r="AF838" i="15"/>
  <c r="AF839" i="15"/>
  <c r="AF840" i="15"/>
  <c r="AF841" i="15"/>
  <c r="AF842" i="15"/>
  <c r="AF843" i="15"/>
  <c r="AF844" i="15"/>
  <c r="AF845" i="15"/>
  <c r="AF846" i="15"/>
  <c r="AF847" i="15"/>
  <c r="AF848" i="15"/>
  <c r="AF849" i="15"/>
  <c r="AF850" i="15"/>
  <c r="AF851" i="15"/>
  <c r="AF852" i="15"/>
  <c r="AF853" i="15"/>
  <c r="AF854" i="15"/>
  <c r="AF855" i="15"/>
  <c r="AF856" i="15"/>
  <c r="AF857" i="15"/>
  <c r="AF858" i="15"/>
  <c r="AF859" i="15"/>
  <c r="AF860" i="15"/>
  <c r="AF861" i="15"/>
  <c r="AF862" i="15"/>
  <c r="AF863" i="15"/>
  <c r="AF864" i="15"/>
  <c r="AF865" i="15"/>
  <c r="AF866" i="15"/>
  <c r="AF867" i="15"/>
  <c r="AF868" i="15"/>
  <c r="AF869" i="15"/>
  <c r="AF870" i="15"/>
  <c r="AF871" i="15"/>
  <c r="AF872" i="15"/>
  <c r="AF873" i="15"/>
  <c r="AF874" i="15"/>
  <c r="AF875" i="15"/>
  <c r="AF876" i="15"/>
  <c r="AF877" i="15"/>
  <c r="AF878" i="15"/>
  <c r="AF879" i="15"/>
  <c r="AF880" i="15"/>
  <c r="AF881" i="15"/>
  <c r="AF882" i="15"/>
  <c r="AF883" i="15"/>
  <c r="AF884" i="15"/>
  <c r="AF885" i="15"/>
  <c r="AF886" i="15"/>
  <c r="AF887" i="15"/>
  <c r="AF888" i="15"/>
  <c r="AF889" i="15"/>
  <c r="AF890" i="15"/>
  <c r="AF891" i="15"/>
  <c r="AF892" i="15"/>
  <c r="AF893" i="15"/>
  <c r="AF894" i="15"/>
  <c r="AF895" i="15"/>
  <c r="AF896" i="15"/>
  <c r="AF897" i="15"/>
  <c r="AF898" i="15"/>
  <c r="AF899" i="15"/>
  <c r="AF900" i="15"/>
  <c r="AF901" i="15"/>
  <c r="AF902" i="15"/>
  <c r="AF903" i="15"/>
  <c r="AF904" i="15"/>
  <c r="AF905" i="15"/>
  <c r="AF906" i="15"/>
  <c r="AF907" i="15"/>
  <c r="AF908" i="15"/>
  <c r="AF909" i="15"/>
  <c r="AF910" i="15"/>
  <c r="AF911" i="15"/>
  <c r="AF912" i="15"/>
  <c r="AF913" i="15"/>
  <c r="AF914" i="15"/>
  <c r="AF915" i="15"/>
  <c r="AF916" i="15"/>
  <c r="AF917" i="15"/>
  <c r="AF918" i="15"/>
  <c r="AF919" i="15"/>
  <c r="AF920" i="15"/>
  <c r="AF921" i="15"/>
  <c r="AF922" i="15"/>
  <c r="AF923" i="15"/>
  <c r="AF924" i="15"/>
  <c r="AF925" i="15"/>
  <c r="AF926" i="15"/>
  <c r="AF927" i="15"/>
  <c r="AF928" i="15"/>
  <c r="AF929" i="15"/>
  <c r="AF930" i="15"/>
  <c r="AF931" i="15"/>
  <c r="AF932" i="15"/>
  <c r="AF933" i="15"/>
  <c r="AF934" i="15"/>
  <c r="AF935" i="15"/>
  <c r="AF936" i="15"/>
  <c r="AF937" i="15"/>
  <c r="AF938" i="15"/>
  <c r="AF939" i="15"/>
  <c r="AF940" i="15"/>
  <c r="AF941" i="15"/>
  <c r="AF942" i="15"/>
  <c r="AF943" i="15"/>
  <c r="AF944" i="15"/>
  <c r="AF945" i="15"/>
  <c r="AF946" i="15"/>
  <c r="AF947" i="15"/>
  <c r="AF948" i="15"/>
  <c r="AF949" i="15"/>
  <c r="AF950" i="15"/>
  <c r="AF951" i="15"/>
  <c r="AF952" i="15"/>
  <c r="AF953" i="15"/>
  <c r="AF954" i="15"/>
  <c r="AF955" i="15"/>
  <c r="AF956" i="15"/>
  <c r="AF957" i="15"/>
  <c r="AF958" i="15"/>
  <c r="AF959" i="15"/>
  <c r="AF960" i="15"/>
  <c r="AF961" i="15"/>
  <c r="AF962" i="15"/>
  <c r="AF963" i="15"/>
  <c r="AF964" i="15"/>
  <c r="AF965" i="15"/>
  <c r="AF966" i="15"/>
  <c r="AF967" i="15"/>
  <c r="AF968" i="15"/>
  <c r="AF969" i="15"/>
  <c r="AF970" i="15"/>
  <c r="AF971" i="15"/>
  <c r="AF972" i="15"/>
  <c r="AF973" i="15"/>
  <c r="AF974" i="15"/>
  <c r="AF975" i="15"/>
  <c r="AF976" i="15"/>
  <c r="AF977" i="15"/>
  <c r="AF978" i="15"/>
  <c r="AF979" i="15"/>
  <c r="AF980" i="15"/>
  <c r="AF981" i="15"/>
  <c r="AF982" i="15"/>
  <c r="AF983" i="15"/>
  <c r="AF984" i="15"/>
  <c r="AF985" i="15"/>
  <c r="AF986" i="15"/>
  <c r="AF987" i="15"/>
  <c r="AF988" i="15"/>
  <c r="AF989" i="15"/>
  <c r="AF990" i="15"/>
  <c r="AF991" i="15"/>
  <c r="AF992" i="15"/>
  <c r="AF993" i="15"/>
  <c r="AF994" i="15"/>
  <c r="AF995" i="15"/>
  <c r="AF996" i="15"/>
  <c r="AF997" i="15"/>
  <c r="AF998" i="15"/>
  <c r="AF999" i="15"/>
  <c r="AF1000" i="15"/>
  <c r="AF1001" i="15"/>
  <c r="AF1002" i="15"/>
  <c r="AF1003" i="15"/>
  <c r="AF1004" i="15"/>
  <c r="AF1005" i="15"/>
  <c r="AF1006" i="15"/>
  <c r="AF1007" i="15"/>
  <c r="AF1008" i="15"/>
  <c r="AF1009" i="15"/>
  <c r="AF1010" i="15"/>
  <c r="AF1011" i="15"/>
  <c r="AF1012" i="15"/>
  <c r="AF1013" i="15"/>
  <c r="AF1014" i="15"/>
  <c r="AF1015" i="15"/>
  <c r="AF1016" i="15"/>
  <c r="AF1017" i="15"/>
  <c r="AF1018" i="15"/>
  <c r="AF1019" i="15"/>
  <c r="AF1020" i="15"/>
  <c r="AF1021" i="15"/>
  <c r="AF1022" i="15"/>
  <c r="AF1023" i="15"/>
  <c r="AF1024" i="15"/>
  <c r="AF1025" i="15"/>
  <c r="AF1026" i="15"/>
  <c r="AF1027" i="15"/>
  <c r="AF1028" i="15"/>
  <c r="AF1029" i="15"/>
  <c r="AF1030" i="15"/>
  <c r="AF1031" i="15"/>
  <c r="AF1032" i="15"/>
  <c r="AF1033" i="15"/>
  <c r="AF1034" i="15"/>
  <c r="AF1035" i="15"/>
  <c r="AF1036" i="15"/>
  <c r="AF1037" i="15"/>
  <c r="AF1038" i="15"/>
  <c r="AF1039" i="15"/>
  <c r="AF1040" i="15"/>
  <c r="AF1041" i="15"/>
  <c r="AF1042" i="15"/>
  <c r="AF1043" i="15"/>
  <c r="AF1044" i="15"/>
  <c r="AF1045" i="15"/>
  <c r="AF1046" i="15"/>
  <c r="AF1047" i="15"/>
  <c r="AF1048" i="15"/>
  <c r="AF1049" i="15"/>
  <c r="AF1050" i="15"/>
  <c r="AF1051" i="15"/>
  <c r="AF1052" i="15"/>
  <c r="AF1053" i="15"/>
  <c r="AF1054" i="15"/>
  <c r="AF1055" i="15"/>
  <c r="AF1056" i="15"/>
  <c r="AF1057" i="15"/>
  <c r="AF1058" i="15"/>
  <c r="AF1059" i="15"/>
  <c r="AF1060" i="15"/>
  <c r="AF1061" i="15"/>
  <c r="AF1062" i="15"/>
  <c r="AF1063" i="15"/>
  <c r="AF1064" i="15"/>
  <c r="AF1065" i="15"/>
  <c r="AF1066" i="15"/>
  <c r="AF1067" i="15"/>
  <c r="AF1068" i="15"/>
  <c r="AF1069" i="15"/>
  <c r="AF1070" i="15"/>
  <c r="AF1071" i="15"/>
  <c r="AF1072" i="15"/>
  <c r="AF1073" i="15"/>
  <c r="AF1074" i="15"/>
  <c r="AF1075" i="15"/>
  <c r="AF1076" i="15"/>
  <c r="AF1077" i="15"/>
  <c r="AF1078" i="15"/>
  <c r="AF1079" i="15"/>
  <c r="AF1080" i="15"/>
  <c r="AF1081" i="15"/>
  <c r="AF1082" i="15"/>
  <c r="AF1083" i="15"/>
  <c r="AF1084" i="15"/>
  <c r="AF1085" i="15"/>
  <c r="AF1086" i="15"/>
  <c r="AF1087" i="15"/>
  <c r="AF1088" i="15"/>
  <c r="AF1089" i="15"/>
  <c r="AF1090" i="15"/>
  <c r="AF1091" i="15"/>
  <c r="AF1092" i="15"/>
  <c r="AF1093" i="15"/>
  <c r="AF1094" i="15"/>
  <c r="AF1095" i="15"/>
  <c r="AF1096" i="15"/>
  <c r="AF1097" i="15"/>
  <c r="AF1098" i="15"/>
  <c r="AF1099" i="15"/>
  <c r="AF1100" i="15"/>
  <c r="AF1101" i="15"/>
  <c r="AF1102" i="15"/>
  <c r="AF1103" i="15"/>
  <c r="AF1104" i="15"/>
  <c r="AF1105" i="15"/>
  <c r="AF1106" i="15"/>
  <c r="AF1107" i="15"/>
  <c r="AF1108" i="15"/>
  <c r="AF1109" i="15"/>
  <c r="AF1110" i="15"/>
  <c r="AF1111" i="15"/>
  <c r="AF1112" i="15"/>
  <c r="AF1113" i="15"/>
  <c r="AF1114" i="15"/>
  <c r="AF1115" i="15"/>
  <c r="AF1116" i="15"/>
  <c r="AF1117" i="15"/>
  <c r="AF1118" i="15"/>
  <c r="AF1119" i="15"/>
  <c r="AF1120" i="15"/>
  <c r="AF1121" i="15"/>
  <c r="AF1122" i="15"/>
  <c r="AF1123" i="15"/>
  <c r="AF1124" i="15"/>
  <c r="AF1125" i="15"/>
  <c r="AF1126" i="15"/>
  <c r="AF1127" i="15"/>
  <c r="AF1128" i="15"/>
  <c r="AF1129" i="15"/>
  <c r="AF1130" i="15"/>
  <c r="AF1131" i="15"/>
  <c r="AF1132" i="15"/>
  <c r="AF1133" i="15"/>
  <c r="AF1134" i="15"/>
  <c r="AF1135" i="15"/>
  <c r="AF1136" i="15"/>
  <c r="AF1137" i="15"/>
  <c r="AF1138" i="15"/>
  <c r="AF1139" i="15"/>
  <c r="AF1140" i="15"/>
  <c r="AF1141" i="15"/>
  <c r="AF1142" i="15"/>
  <c r="AF1143" i="15"/>
  <c r="AF1144" i="15"/>
  <c r="AF1145" i="15"/>
  <c r="AF1146" i="15"/>
  <c r="AF1147" i="15"/>
  <c r="AF1148" i="15"/>
  <c r="AF1149" i="15"/>
  <c r="AF1150" i="15"/>
  <c r="AF1151" i="15"/>
  <c r="AF1152" i="15"/>
  <c r="AF1153" i="15"/>
  <c r="AF1154" i="15"/>
  <c r="AF1155" i="15"/>
  <c r="AF1156" i="15"/>
  <c r="AF1157" i="15"/>
  <c r="AF1158" i="15"/>
  <c r="AF1159" i="15"/>
  <c r="AF1160" i="15"/>
  <c r="AF1161" i="15"/>
  <c r="AF1162" i="15"/>
  <c r="AF1163" i="15"/>
  <c r="AF1164" i="15"/>
  <c r="AF1165" i="15"/>
  <c r="AF1166" i="15"/>
  <c r="AF1167" i="15"/>
  <c r="AF1168" i="15"/>
  <c r="AF1169" i="15"/>
  <c r="AF1170" i="15"/>
  <c r="AF1171" i="15"/>
  <c r="AF1172" i="15"/>
  <c r="AF1173" i="15"/>
  <c r="AF1174" i="15"/>
  <c r="AF1175" i="15"/>
  <c r="AF1176" i="15"/>
  <c r="AF1177" i="15"/>
  <c r="AF1178" i="15"/>
  <c r="AF1179" i="15"/>
  <c r="AF1180" i="15"/>
  <c r="AF1181" i="15"/>
  <c r="AF1182" i="15"/>
  <c r="AF1183" i="15"/>
  <c r="AF1184" i="15"/>
  <c r="AF1185" i="15"/>
  <c r="AF1186" i="15"/>
  <c r="AF1187" i="15"/>
  <c r="AF1188" i="15"/>
  <c r="AF1189" i="15"/>
  <c r="AF1190" i="15"/>
  <c r="AF1191" i="15"/>
  <c r="AF1192" i="15"/>
  <c r="AF1193" i="15"/>
  <c r="AF1194" i="15"/>
  <c r="AF1195" i="15"/>
  <c r="AF1196" i="15"/>
  <c r="AF1197" i="15"/>
  <c r="AF1198" i="15"/>
  <c r="AF1199" i="15"/>
  <c r="AF1200" i="15"/>
  <c r="AF1201" i="15"/>
  <c r="AF1202" i="15"/>
  <c r="AF1203" i="15"/>
  <c r="AF1204" i="15"/>
  <c r="AF1205" i="15"/>
  <c r="AF1206" i="15"/>
  <c r="AF1207" i="15"/>
  <c r="AF1208" i="15"/>
  <c r="AF1209" i="15"/>
  <c r="AF1210" i="15"/>
  <c r="AF1211" i="15"/>
  <c r="AF1212" i="15"/>
  <c r="AF1213" i="15"/>
  <c r="AF1214" i="15"/>
  <c r="AF1215" i="15"/>
  <c r="AF1216" i="15"/>
  <c r="AF1217" i="15"/>
  <c r="AF1218" i="15"/>
  <c r="AF1219" i="15"/>
  <c r="AF1220" i="15"/>
  <c r="AF1221" i="15"/>
  <c r="AF1222" i="15"/>
  <c r="AF1223" i="15"/>
  <c r="AF1224" i="15"/>
  <c r="AF1225" i="15"/>
  <c r="AF1226" i="15"/>
  <c r="AF1227" i="15"/>
  <c r="AF1228" i="15"/>
  <c r="AF1229" i="15"/>
  <c r="AF1230" i="15"/>
  <c r="AF1231" i="15"/>
  <c r="AF1232" i="15"/>
  <c r="AF1233" i="15"/>
  <c r="AF1234" i="15"/>
  <c r="AF1235" i="15"/>
  <c r="AF1236" i="15"/>
  <c r="AF1237" i="15"/>
  <c r="AF1238" i="15"/>
  <c r="AF1239" i="15"/>
  <c r="AF1240" i="15"/>
  <c r="AF1241" i="15"/>
  <c r="AF1242" i="15"/>
  <c r="AF1243" i="15"/>
  <c r="AF1244" i="15"/>
  <c r="AF1245" i="15"/>
  <c r="AF1246" i="15"/>
  <c r="AF1247" i="15"/>
  <c r="AF1248" i="15"/>
  <c r="AF1249" i="15"/>
  <c r="AF1250" i="15"/>
  <c r="AF1251" i="15"/>
  <c r="AF1252" i="15"/>
  <c r="AF1253" i="15"/>
  <c r="AF1254" i="15"/>
  <c r="AF1255" i="15"/>
  <c r="AF1256" i="15"/>
  <c r="AF1257" i="15"/>
  <c r="AF1258" i="15"/>
  <c r="AF1259" i="15"/>
  <c r="AF1260" i="15"/>
  <c r="AF1261" i="15"/>
  <c r="AF1262" i="15"/>
  <c r="AF1263" i="15"/>
  <c r="AF1264" i="15"/>
  <c r="AF1265" i="15"/>
  <c r="AF1266" i="15"/>
  <c r="AF1267" i="15"/>
  <c r="AF1268" i="15"/>
  <c r="AF1269" i="15"/>
  <c r="AF1270" i="15"/>
  <c r="AF1271" i="15"/>
  <c r="AF1272" i="15"/>
  <c r="AF1273" i="15"/>
  <c r="AF1274" i="15"/>
  <c r="AF1275" i="15"/>
  <c r="AF1276" i="15"/>
  <c r="AF1277" i="15"/>
  <c r="AF1278" i="15"/>
  <c r="AF1279" i="15"/>
  <c r="AF1280" i="15"/>
  <c r="AF1281" i="15"/>
  <c r="AF1282" i="15"/>
  <c r="AF1283" i="15"/>
  <c r="AF1284" i="15"/>
  <c r="AF1285" i="15"/>
  <c r="AF1286" i="15"/>
  <c r="AF1287" i="15"/>
  <c r="AF1288" i="15"/>
  <c r="AF1289" i="15"/>
  <c r="AF1290" i="15"/>
  <c r="AF1291" i="15"/>
  <c r="AF1292" i="15"/>
  <c r="AF1293" i="15"/>
  <c r="AF1294" i="15"/>
  <c r="AF1295" i="15"/>
  <c r="AF1296" i="15"/>
  <c r="AF1297" i="15"/>
  <c r="AF1298" i="15"/>
  <c r="AF1299" i="15"/>
  <c r="AF1300" i="15"/>
  <c r="AF1301" i="15"/>
  <c r="AF1302" i="15"/>
  <c r="AF1303" i="15"/>
  <c r="AF1304" i="15"/>
  <c r="AF1305" i="15"/>
  <c r="AF1306" i="15"/>
  <c r="AF1307" i="15"/>
  <c r="AF1308" i="15"/>
  <c r="AF1309" i="15"/>
  <c r="AF1310" i="15"/>
  <c r="AF1311" i="15"/>
  <c r="AF1312" i="15"/>
  <c r="AF1313" i="15"/>
  <c r="AF1314" i="15"/>
  <c r="AF1315" i="15"/>
  <c r="AF1316" i="15"/>
  <c r="AF1317" i="15"/>
  <c r="AF1318" i="15"/>
  <c r="AF1319" i="15"/>
  <c r="AF1320" i="15"/>
  <c r="AF1321" i="15"/>
  <c r="AF1322" i="15"/>
  <c r="AF1323" i="15"/>
  <c r="AF1324" i="15"/>
  <c r="AF1325" i="15"/>
  <c r="AF1326" i="15"/>
  <c r="AF1327" i="15"/>
  <c r="AF1328" i="15"/>
  <c r="AF1329" i="15"/>
  <c r="AF1330" i="15"/>
  <c r="AF1331" i="15"/>
  <c r="AF1332" i="15"/>
  <c r="AF1333" i="15"/>
  <c r="AF1334" i="15"/>
  <c r="AF1335" i="15"/>
  <c r="AF1336" i="15"/>
  <c r="AF1337" i="15"/>
  <c r="AF1338" i="15"/>
  <c r="AF1339" i="15"/>
  <c r="AF1340" i="15"/>
  <c r="AF1341" i="15"/>
  <c r="AF1342" i="15"/>
  <c r="AF1343" i="15"/>
  <c r="AF1344" i="15"/>
  <c r="AF1345" i="15"/>
  <c r="AF1346" i="15"/>
  <c r="AF1347" i="15"/>
  <c r="AF1348" i="15"/>
  <c r="AF1349" i="15"/>
  <c r="AF1350" i="15"/>
  <c r="AF1351" i="15"/>
  <c r="AF1352" i="15"/>
  <c r="AF1353" i="15"/>
  <c r="AF1354" i="15"/>
  <c r="AF1355" i="15"/>
  <c r="AF1356" i="15"/>
  <c r="AF1357" i="15"/>
  <c r="AF1358" i="15"/>
  <c r="AF1359" i="15"/>
  <c r="AF1360" i="15"/>
  <c r="AF1361" i="15"/>
  <c r="AF1362" i="15"/>
  <c r="AF1363" i="15"/>
  <c r="AF1364" i="15"/>
  <c r="AF1365" i="15"/>
  <c r="AF1366" i="15"/>
  <c r="AF1367" i="15"/>
  <c r="AF1368" i="15"/>
  <c r="AF1369" i="15"/>
  <c r="AF1370" i="15"/>
  <c r="AF1371" i="15"/>
  <c r="AF1372" i="15"/>
  <c r="AF1373" i="15"/>
  <c r="AF1374" i="15"/>
  <c r="AF1375" i="15"/>
  <c r="AF1376" i="15"/>
  <c r="AF1377" i="15"/>
  <c r="AF1378" i="15"/>
  <c r="AF1379" i="15"/>
  <c r="AF1380" i="15"/>
  <c r="AF1381" i="15"/>
  <c r="AF1382" i="15"/>
  <c r="AF1383" i="15"/>
  <c r="AF1384" i="15"/>
  <c r="AF1385" i="15"/>
  <c r="AF1386" i="15"/>
  <c r="AF1387" i="15"/>
  <c r="AF1388" i="15"/>
  <c r="AF1389" i="15"/>
  <c r="AF1390" i="15"/>
  <c r="AF1391" i="15"/>
  <c r="AF1392" i="15"/>
  <c r="AF1393" i="15"/>
  <c r="AF1394" i="15"/>
  <c r="AF1395" i="15"/>
  <c r="AF1396" i="15"/>
  <c r="AF1397" i="15"/>
  <c r="AF1398" i="15"/>
  <c r="AF1399" i="15"/>
  <c r="AF1400" i="15"/>
  <c r="AF1401" i="15"/>
  <c r="AF1402" i="15"/>
  <c r="AF1403" i="15"/>
  <c r="AF1404" i="15"/>
  <c r="AF1405" i="15"/>
  <c r="AF1406" i="15"/>
  <c r="AF1407" i="15"/>
  <c r="AF1408" i="15"/>
  <c r="AF1409" i="15"/>
  <c r="AF1410" i="15"/>
  <c r="AF1411" i="15"/>
  <c r="AF1412" i="15"/>
  <c r="AF1413" i="15"/>
  <c r="AF1414" i="15"/>
  <c r="AF1415" i="15"/>
  <c r="AF1416" i="15"/>
  <c r="AF1417" i="15"/>
  <c r="AF1418" i="15"/>
  <c r="AF1419" i="15"/>
  <c r="AF1420" i="15"/>
  <c r="AF1421" i="15"/>
  <c r="AF1422" i="15"/>
  <c r="AF1423" i="15"/>
  <c r="AF1424" i="15"/>
  <c r="AF1425" i="15"/>
  <c r="AF1426" i="15"/>
  <c r="AF1427" i="15"/>
  <c r="AF1428" i="15"/>
  <c r="AF1429" i="15"/>
  <c r="AF1430" i="15"/>
  <c r="AF1431" i="15"/>
  <c r="AF1432" i="15"/>
  <c r="AF1433" i="15"/>
  <c r="AF1434" i="15"/>
  <c r="AF1435" i="15"/>
  <c r="AF1436" i="15"/>
  <c r="AF1437" i="15"/>
  <c r="AF1438" i="15"/>
  <c r="AF1439" i="15"/>
  <c r="AF1440" i="15"/>
  <c r="AF1441" i="15"/>
  <c r="AF1442" i="15"/>
  <c r="AF1443" i="15"/>
  <c r="AF1444" i="15"/>
  <c r="AF1445" i="15"/>
  <c r="AF1446" i="15"/>
  <c r="AF1447" i="15"/>
  <c r="AF1448" i="15"/>
  <c r="AF1449" i="15"/>
  <c r="AF1450" i="15"/>
  <c r="AF1451" i="15"/>
  <c r="AF1452" i="15"/>
  <c r="AF1453" i="15"/>
  <c r="AF1454" i="15"/>
  <c r="AF1455" i="15"/>
  <c r="AF1456" i="15"/>
  <c r="AF1457" i="15"/>
  <c r="AF1458" i="15"/>
  <c r="AF1459" i="15"/>
  <c r="AF1460" i="15"/>
  <c r="AF1461" i="15"/>
  <c r="AF1462" i="15"/>
  <c r="AF1463" i="15"/>
  <c r="AF1464" i="15"/>
  <c r="AF1465" i="15"/>
  <c r="AF1466" i="15"/>
  <c r="AF1467" i="15"/>
  <c r="AF1468" i="15"/>
  <c r="AF1469" i="15"/>
  <c r="AF1470" i="15"/>
  <c r="AF1471" i="15"/>
  <c r="AF1472" i="15"/>
  <c r="AF1473" i="15"/>
  <c r="AF1474" i="15"/>
  <c r="AF1475" i="15"/>
  <c r="AF1476" i="15"/>
  <c r="AF1477" i="15"/>
  <c r="AF1478" i="15"/>
  <c r="AF1479" i="15"/>
  <c r="AF1480" i="15"/>
  <c r="AF1481" i="15"/>
  <c r="AF1482" i="15"/>
  <c r="AF1483" i="15"/>
  <c r="AF1484" i="15"/>
  <c r="AF1485" i="15"/>
  <c r="AF1486" i="15"/>
  <c r="AF1487" i="15"/>
  <c r="AF1488" i="15"/>
  <c r="AF1489" i="15"/>
  <c r="AF1490" i="15"/>
  <c r="AF1491" i="15"/>
  <c r="AF1492" i="15"/>
  <c r="AF1493" i="15"/>
  <c r="AF1494" i="15"/>
  <c r="AF1495" i="15"/>
  <c r="AF1496" i="15"/>
  <c r="AF1497" i="15"/>
  <c r="AF1498" i="15"/>
  <c r="AF1499" i="15"/>
  <c r="AF1500" i="15"/>
  <c r="AF1501" i="15"/>
  <c r="AF1502" i="15"/>
  <c r="AF1503" i="15"/>
  <c r="AF1504" i="15"/>
  <c r="AF1505" i="15"/>
  <c r="AF1506" i="15"/>
  <c r="AF1507" i="15"/>
  <c r="AF1508" i="15"/>
  <c r="AF1509" i="15"/>
  <c r="AF1510" i="15"/>
  <c r="AF1511" i="15"/>
  <c r="AF1512" i="15"/>
  <c r="AF1513" i="15"/>
  <c r="AF1514" i="15"/>
  <c r="AF1515" i="15"/>
  <c r="AF1516" i="15"/>
  <c r="AF1517" i="15"/>
  <c r="AF1518" i="15"/>
  <c r="AF1519" i="15"/>
  <c r="AF1520" i="15"/>
  <c r="AF1521" i="15"/>
  <c r="AF1522" i="15"/>
  <c r="AF1523" i="15"/>
  <c r="AF1524" i="15"/>
  <c r="AF1525" i="15"/>
  <c r="AF1526" i="15"/>
  <c r="AF1527" i="15"/>
  <c r="AF1528" i="15"/>
  <c r="AF1529" i="15"/>
  <c r="AF1530" i="15"/>
  <c r="AF1531" i="15"/>
  <c r="AF1532" i="15"/>
  <c r="AF1533" i="15"/>
  <c r="AF1534" i="15"/>
  <c r="AF1535" i="15"/>
  <c r="AF1536" i="15"/>
  <c r="AF1537" i="15"/>
  <c r="AF1538" i="15"/>
  <c r="AF1539" i="15"/>
  <c r="AF1540" i="15"/>
  <c r="AF1541" i="15"/>
  <c r="AF1542" i="15"/>
  <c r="AF1543" i="15"/>
  <c r="AF1544" i="15"/>
  <c r="AF1545" i="15"/>
  <c r="AF1546" i="15"/>
  <c r="AF1547" i="15"/>
  <c r="AF1548" i="15"/>
  <c r="AF1549" i="15"/>
  <c r="AF1550" i="15"/>
  <c r="AF1551" i="15"/>
  <c r="AF1552" i="15"/>
  <c r="AF1553" i="15"/>
  <c r="AF1554" i="15"/>
  <c r="AF1555" i="15"/>
  <c r="AF1556" i="15"/>
  <c r="AF1557" i="15"/>
  <c r="AF1558" i="15"/>
  <c r="AF1559" i="15"/>
  <c r="AF1560" i="15"/>
  <c r="AF1561" i="15"/>
  <c r="AF1562" i="15"/>
  <c r="AF1563" i="15"/>
  <c r="AF1564" i="15"/>
  <c r="AF1565" i="15"/>
  <c r="AF1566" i="15"/>
  <c r="AF1567" i="15"/>
  <c r="AF1568" i="15"/>
  <c r="AF1569" i="15"/>
  <c r="AF1570" i="15"/>
  <c r="AF1571" i="15"/>
  <c r="AF1572" i="15"/>
  <c r="AF1573" i="15"/>
  <c r="AF1574" i="15"/>
  <c r="AF1575" i="15"/>
  <c r="AF1576" i="15"/>
  <c r="AF1577" i="15"/>
  <c r="AF1578" i="15"/>
  <c r="AF1579" i="15"/>
  <c r="AF1580" i="15"/>
  <c r="AF1581" i="15"/>
  <c r="AF1582" i="15"/>
  <c r="AF1583" i="15"/>
  <c r="AF1584" i="15"/>
  <c r="AF1585" i="15"/>
  <c r="AF1586" i="15"/>
  <c r="AF1587" i="15"/>
  <c r="AF1588" i="15"/>
  <c r="AF1589" i="15"/>
  <c r="AF1590" i="15"/>
  <c r="AF1591" i="15"/>
  <c r="AF1592" i="15"/>
  <c r="AF1593" i="15"/>
  <c r="AF1594" i="15"/>
  <c r="AF1595" i="15"/>
  <c r="AF1596" i="15"/>
  <c r="AF1597" i="15"/>
  <c r="AF1598" i="15"/>
  <c r="AF1599" i="15"/>
  <c r="AF1600" i="15"/>
  <c r="AF1601" i="15"/>
  <c r="AF1602" i="15"/>
  <c r="AF1603" i="15"/>
  <c r="AF1604" i="15"/>
  <c r="AF1605" i="15"/>
  <c r="AF1606" i="15"/>
  <c r="AF1607" i="15"/>
  <c r="AF1608" i="15"/>
  <c r="AF1609" i="15"/>
  <c r="AF1610" i="15"/>
  <c r="AF1611" i="15"/>
  <c r="AF1612" i="15"/>
  <c r="AF1613" i="15"/>
  <c r="AF1614" i="15"/>
  <c r="AF1615" i="15"/>
  <c r="AF1616" i="15"/>
  <c r="AF1617" i="15"/>
  <c r="AF1618" i="15"/>
  <c r="AF1619" i="15"/>
  <c r="AF1620" i="15"/>
  <c r="AF1621" i="15"/>
  <c r="AF1622" i="15"/>
  <c r="AF1623" i="15"/>
  <c r="AF1624" i="15"/>
  <c r="AF1625" i="15"/>
  <c r="AF1626" i="15"/>
  <c r="AF1627" i="15"/>
  <c r="AF1628" i="15"/>
  <c r="AF1629" i="15"/>
  <c r="AF1630" i="15"/>
  <c r="AF1631" i="15"/>
  <c r="AF1632" i="15"/>
  <c r="AF1633" i="15"/>
  <c r="AF1634" i="15"/>
  <c r="AF1635" i="15"/>
  <c r="AF1636" i="15"/>
  <c r="AF1637" i="15"/>
  <c r="AF1638" i="15"/>
  <c r="AF1639" i="15"/>
  <c r="AF1640" i="15"/>
  <c r="AF1641" i="15"/>
  <c r="AF1642" i="15"/>
  <c r="AF1643" i="15"/>
  <c r="AF1644" i="15"/>
  <c r="AF1645" i="15"/>
  <c r="AF1646" i="15"/>
  <c r="AF1647" i="15"/>
  <c r="AF1648" i="15"/>
  <c r="AF1649" i="15"/>
  <c r="AF1650" i="15"/>
  <c r="AF1651" i="15"/>
  <c r="AF1652" i="15"/>
  <c r="AF1653" i="15"/>
  <c r="AF1654" i="15"/>
  <c r="AF1655" i="15"/>
  <c r="AF1656" i="15"/>
  <c r="AF1657" i="15"/>
  <c r="AF1658" i="15"/>
  <c r="AF1659" i="15"/>
  <c r="AF1660" i="15"/>
  <c r="AF1661" i="15"/>
  <c r="AF1662" i="15"/>
  <c r="AF1663" i="15"/>
  <c r="AF1664" i="15"/>
  <c r="AF1665" i="15"/>
  <c r="AF1666" i="15"/>
  <c r="AF1667" i="15"/>
  <c r="AF1668" i="15"/>
  <c r="AF1669" i="15"/>
  <c r="AF1670" i="15"/>
  <c r="AF1671" i="15"/>
  <c r="AF1672" i="15"/>
  <c r="AF1673" i="15"/>
  <c r="AF1674" i="15"/>
  <c r="AF1675" i="15"/>
  <c r="AF1676" i="15"/>
  <c r="AF1677" i="15"/>
  <c r="AF1678" i="15"/>
  <c r="AF1679" i="15"/>
  <c r="AF1680" i="15"/>
  <c r="AF1681" i="15"/>
  <c r="AF1682" i="15"/>
  <c r="AF1683" i="15"/>
  <c r="AF1684" i="15"/>
  <c r="AF1685" i="15"/>
  <c r="AF1686" i="15"/>
  <c r="AF1687" i="15"/>
  <c r="AF1688" i="15"/>
  <c r="AF1689" i="15"/>
  <c r="AF1690" i="15"/>
  <c r="AF1691" i="15"/>
  <c r="AF1692" i="15"/>
  <c r="AF1693" i="15"/>
  <c r="AF1694" i="15"/>
  <c r="AF1695" i="15"/>
  <c r="AF1696" i="15"/>
  <c r="AF1697" i="15"/>
  <c r="AF1698" i="15"/>
  <c r="AF1699" i="15"/>
  <c r="AF1700" i="15"/>
  <c r="AF1701" i="15"/>
  <c r="AF1702" i="15"/>
  <c r="AF1703" i="15"/>
  <c r="AF1704" i="15"/>
  <c r="AF1705" i="15"/>
  <c r="AF1706" i="15"/>
  <c r="AF1707" i="15"/>
  <c r="AF1708" i="15"/>
  <c r="AF1709" i="15"/>
  <c r="AF1710" i="15"/>
  <c r="AF1711" i="15"/>
  <c r="AF1712" i="15"/>
  <c r="AF1713" i="15"/>
  <c r="AF1714" i="15"/>
  <c r="AF1715" i="15"/>
  <c r="AF1716" i="15"/>
  <c r="AF1717" i="15"/>
  <c r="AF1718" i="15"/>
  <c r="AF1719" i="15"/>
  <c r="AF1720" i="15"/>
  <c r="AF1721" i="15"/>
  <c r="AF1722" i="15"/>
  <c r="AF1723" i="15"/>
  <c r="AF1724" i="15"/>
  <c r="AF1725" i="15"/>
  <c r="AF1726" i="15"/>
  <c r="AF1727" i="15"/>
  <c r="AF1728" i="15"/>
  <c r="AF1729" i="15"/>
  <c r="AF1730" i="15"/>
  <c r="AF1731" i="15"/>
  <c r="AF1732" i="15"/>
  <c r="AF1733" i="15"/>
  <c r="AF1734" i="15"/>
  <c r="AF1735" i="15"/>
  <c r="AF1736" i="15"/>
  <c r="AF1737" i="15"/>
  <c r="AF1738" i="15"/>
  <c r="AF1739" i="15"/>
  <c r="AF1740" i="15"/>
  <c r="AF1741" i="15"/>
  <c r="AF1742" i="15"/>
  <c r="AF1743" i="15"/>
  <c r="AF1744" i="15"/>
  <c r="AF1745" i="15"/>
  <c r="AF1746" i="15"/>
  <c r="AF1747" i="15"/>
  <c r="AF1748" i="15"/>
  <c r="AF1749" i="15"/>
  <c r="AF1750" i="15"/>
  <c r="AF1751" i="15"/>
  <c r="AF1752" i="15"/>
  <c r="AF1753" i="15"/>
  <c r="AF1754" i="15"/>
  <c r="AF1755" i="15"/>
  <c r="AF1756" i="15"/>
  <c r="AF1757" i="15"/>
  <c r="AF1758" i="15"/>
  <c r="AF1759" i="15"/>
  <c r="AF1760" i="15"/>
  <c r="AF1761" i="15"/>
  <c r="AF1762" i="15"/>
  <c r="AF1763" i="15"/>
  <c r="AF1764" i="15"/>
  <c r="AF1765" i="15"/>
  <c r="AF1766" i="15"/>
  <c r="AF1767" i="15"/>
  <c r="AF1768" i="15"/>
  <c r="AF1769" i="15"/>
  <c r="AF1770" i="15"/>
  <c r="AF1771" i="15"/>
  <c r="AF1772" i="15"/>
  <c r="AF1773" i="15"/>
  <c r="AF1774" i="15"/>
  <c r="AF1775" i="15"/>
  <c r="AF1776" i="15"/>
  <c r="AF1777" i="15"/>
  <c r="AF1778" i="15"/>
  <c r="AF1779" i="15"/>
  <c r="AF1780" i="15"/>
  <c r="AF1781" i="15"/>
  <c r="AF1782" i="15"/>
  <c r="AF1783" i="15"/>
  <c r="AF1784" i="15"/>
  <c r="AF1785" i="15"/>
  <c r="AF1786" i="15"/>
  <c r="AF1787" i="15"/>
  <c r="AF1788" i="15"/>
  <c r="AF1789" i="15"/>
  <c r="AF1790" i="15"/>
  <c r="AF1791" i="15"/>
  <c r="AF1792" i="15"/>
  <c r="AF1793" i="15"/>
  <c r="AF1794" i="15"/>
  <c r="AF1795" i="15"/>
  <c r="AF1796" i="15"/>
  <c r="AF1797" i="15"/>
  <c r="AF1798" i="15"/>
  <c r="AF1799" i="15"/>
  <c r="AF1800" i="15"/>
  <c r="AF1801" i="15"/>
  <c r="AF1802" i="15"/>
  <c r="AF1803" i="15"/>
  <c r="AF1804" i="15"/>
  <c r="AF1805" i="15"/>
  <c r="AF1806" i="15"/>
  <c r="AF1807" i="15"/>
  <c r="AF1808" i="15"/>
  <c r="AF1809" i="15"/>
  <c r="AF1810" i="15"/>
  <c r="AF1811" i="15"/>
  <c r="AF1812" i="15"/>
  <c r="AF1813" i="15"/>
  <c r="AF1814" i="15"/>
  <c r="AF1815" i="15"/>
  <c r="AF1816" i="15"/>
  <c r="AF1817" i="15"/>
  <c r="AF1818" i="15"/>
  <c r="AF1819" i="15"/>
  <c r="AF1820" i="15"/>
  <c r="AF1821" i="15"/>
  <c r="AF1822" i="15"/>
  <c r="AF1823" i="15"/>
  <c r="AF1824" i="15"/>
  <c r="AF1825" i="15"/>
  <c r="AF1826" i="15"/>
  <c r="AF1827" i="15"/>
  <c r="AF1828" i="15"/>
  <c r="AF1829" i="15"/>
  <c r="AF1830" i="15"/>
  <c r="AF1831" i="15"/>
  <c r="AF1832" i="15"/>
  <c r="AF1833" i="15"/>
  <c r="AF1834" i="15"/>
  <c r="AF1835" i="15"/>
  <c r="AF1836" i="15"/>
  <c r="AF1837" i="15"/>
  <c r="AF1838" i="15"/>
  <c r="AF1839" i="15"/>
  <c r="AF1840" i="15"/>
  <c r="AF1841" i="15"/>
  <c r="AF1842" i="15"/>
  <c r="AF1843" i="15"/>
  <c r="AF1844" i="15"/>
  <c r="AF1845" i="15"/>
  <c r="AF1846" i="15"/>
  <c r="AF1847" i="15"/>
  <c r="AF1848" i="15"/>
  <c r="AF1849" i="15"/>
  <c r="AF1850" i="15"/>
  <c r="AF1851" i="15"/>
  <c r="AF1852" i="15"/>
  <c r="AF1853" i="15"/>
  <c r="AF1854" i="15"/>
  <c r="AF1855" i="15"/>
  <c r="AF1856" i="15"/>
  <c r="AF1857" i="15"/>
  <c r="AF1858" i="15"/>
  <c r="AF1859" i="15"/>
  <c r="AF1860" i="15"/>
  <c r="AF1861" i="15"/>
  <c r="AF1862" i="15"/>
  <c r="AF1863" i="15"/>
  <c r="AF1864" i="15"/>
  <c r="AF1865" i="15"/>
  <c r="AF1866" i="15"/>
  <c r="AF1867" i="15"/>
  <c r="AF1868" i="15"/>
  <c r="AF1869" i="15"/>
  <c r="AF1870" i="15"/>
  <c r="AF1871" i="15"/>
  <c r="AF1872" i="15"/>
  <c r="AF1873" i="15"/>
  <c r="AF1874" i="15"/>
  <c r="AF1875" i="15"/>
  <c r="AF1876" i="15"/>
  <c r="AF1877" i="15"/>
  <c r="AF1878" i="15"/>
  <c r="AF1879" i="15"/>
  <c r="AF1880" i="15"/>
  <c r="AF1881" i="15"/>
  <c r="AF1882" i="15"/>
  <c r="AF1883" i="15"/>
  <c r="AF1884" i="15"/>
  <c r="AF1885" i="15"/>
  <c r="AF1886" i="15"/>
  <c r="AF1887" i="15"/>
  <c r="AF1888" i="15"/>
  <c r="AF1889" i="15"/>
  <c r="AF1890" i="15"/>
  <c r="AF1891" i="15"/>
  <c r="AF1892" i="15"/>
  <c r="AF1893" i="15"/>
  <c r="AF1894" i="15"/>
  <c r="AF1895" i="15"/>
  <c r="AF1896" i="15"/>
  <c r="AF1897" i="15"/>
  <c r="AF1898" i="15"/>
  <c r="AF1899" i="15"/>
  <c r="AF1900" i="15"/>
  <c r="AF1901" i="15"/>
  <c r="AF1902" i="15"/>
  <c r="AF1903" i="15"/>
  <c r="AF1904" i="15"/>
  <c r="AF1905" i="15"/>
  <c r="AF1906" i="15"/>
  <c r="AF1907" i="15"/>
  <c r="AF1908" i="15"/>
  <c r="AF1909" i="15"/>
  <c r="AF1910" i="15"/>
  <c r="AF1911" i="15"/>
  <c r="AF1912" i="15"/>
  <c r="AF1913" i="15"/>
  <c r="AF1914" i="15"/>
  <c r="AF1915" i="15"/>
  <c r="AF1916" i="15"/>
  <c r="AF1917" i="15"/>
  <c r="AF1918" i="15"/>
  <c r="AF1919" i="15"/>
  <c r="AF1920" i="15"/>
  <c r="AF1921" i="15"/>
  <c r="AF1922" i="15"/>
  <c r="AF1923" i="15"/>
  <c r="AF1924" i="15"/>
  <c r="AF1925" i="15"/>
  <c r="AF1926" i="15"/>
  <c r="AF1927" i="15"/>
  <c r="AF1928" i="15"/>
  <c r="AF1929" i="15"/>
  <c r="AF1930" i="15"/>
  <c r="AF1931" i="15"/>
  <c r="AF1932" i="15"/>
  <c r="AF1933" i="15"/>
  <c r="AF1934" i="15"/>
  <c r="AF1935" i="15"/>
  <c r="AF1936" i="15"/>
  <c r="AF1937" i="15"/>
  <c r="AF1938" i="15"/>
  <c r="AF1939" i="15"/>
  <c r="AF1940" i="15"/>
  <c r="AF1941" i="15"/>
  <c r="AF1942" i="15"/>
  <c r="AF1943" i="15"/>
  <c r="AF1944" i="15"/>
  <c r="AF1945" i="15"/>
  <c r="AF1946" i="15"/>
  <c r="AF1947" i="15"/>
  <c r="AF1948" i="15"/>
  <c r="AF1949" i="15"/>
  <c r="AF1950" i="15"/>
  <c r="AF1951" i="15"/>
  <c r="AF1952" i="15"/>
  <c r="AF1953" i="15"/>
  <c r="AF1954" i="15"/>
  <c r="AF1955" i="15"/>
  <c r="AF1956" i="15"/>
  <c r="AF1957" i="15"/>
  <c r="AF1958" i="15"/>
  <c r="AF1959" i="15"/>
  <c r="AF1960" i="15"/>
  <c r="AF1961" i="15"/>
  <c r="AF1962" i="15"/>
  <c r="AF1963" i="15"/>
  <c r="AF1964" i="15"/>
  <c r="AF1965" i="15"/>
  <c r="AF1966" i="15"/>
  <c r="AF1967" i="15"/>
  <c r="AF1968" i="15"/>
  <c r="AF1969" i="15"/>
  <c r="AF1970" i="15"/>
  <c r="AF1971" i="15"/>
  <c r="AF1972" i="15"/>
  <c r="AF1973" i="15"/>
  <c r="AF1974" i="15"/>
  <c r="AF1975" i="15"/>
  <c r="AF1976" i="15"/>
  <c r="AF1977" i="15"/>
  <c r="AF1978" i="15"/>
  <c r="AF1979" i="15"/>
  <c r="AF1980" i="15"/>
  <c r="AF1981" i="15"/>
  <c r="AF1982" i="15"/>
  <c r="AF1983" i="15"/>
  <c r="AF1984" i="15"/>
  <c r="AF1985" i="15"/>
  <c r="AF1986" i="15"/>
  <c r="AF1987" i="15"/>
  <c r="AF1988" i="15"/>
  <c r="AF1989" i="15"/>
  <c r="AF1990" i="15"/>
  <c r="AF1991" i="15"/>
  <c r="AF1992" i="15"/>
  <c r="AF1993" i="15"/>
  <c r="AF1994" i="15"/>
  <c r="AF1995" i="15"/>
  <c r="AF1996" i="15"/>
  <c r="AF1997" i="15"/>
  <c r="AF1998" i="15"/>
  <c r="AF1999" i="15"/>
  <c r="AF2000" i="15"/>
  <c r="AF2001" i="15"/>
  <c r="AF2002" i="15"/>
  <c r="AF4" i="15"/>
  <c r="AF5" i="15"/>
  <c r="AF6" i="15"/>
  <c r="AF7" i="15"/>
  <c r="AF8" i="15"/>
  <c r="AF9" i="15"/>
  <c r="AF10" i="15"/>
  <c r="AF11" i="15"/>
  <c r="AF12" i="15"/>
  <c r="AF13" i="15"/>
  <c r="AF14" i="15"/>
  <c r="AF15" i="15"/>
  <c r="AF16" i="15"/>
  <c r="AF17" i="15"/>
  <c r="AF18" i="15"/>
  <c r="AF19" i="15"/>
  <c r="AF20" i="15"/>
  <c r="AF21" i="15"/>
  <c r="AF22" i="15"/>
  <c r="AF23" i="15"/>
  <c r="AF24" i="15"/>
  <c r="AF25" i="15"/>
  <c r="AF26" i="15"/>
  <c r="AF27" i="15"/>
  <c r="AF28" i="15"/>
  <c r="AF29" i="15"/>
  <c r="AF30" i="15"/>
  <c r="AF31" i="15"/>
  <c r="AF32" i="15"/>
  <c r="AF33" i="15"/>
  <c r="AF34" i="15"/>
  <c r="AF35" i="15"/>
  <c r="AF36" i="15"/>
  <c r="AF37" i="15"/>
  <c r="AF38" i="15"/>
  <c r="AF39" i="15"/>
  <c r="AF40" i="15"/>
  <c r="AF41" i="15"/>
  <c r="AF42" i="15"/>
  <c r="AF43" i="15"/>
  <c r="AF44" i="15"/>
  <c r="AF45" i="15"/>
  <c r="AB4" i="15"/>
  <c r="AA4" i="15"/>
  <c r="AB5" i="15"/>
  <c r="AA5" i="15"/>
  <c r="AB6" i="15"/>
  <c r="AA6" i="15"/>
  <c r="AB7" i="15"/>
  <c r="AA7" i="15"/>
  <c r="AB8" i="15"/>
  <c r="AA8" i="15"/>
  <c r="AB9" i="15"/>
  <c r="AA9" i="15"/>
  <c r="AB10" i="15"/>
  <c r="AA10" i="15"/>
  <c r="AB11" i="15"/>
  <c r="AA11" i="15"/>
  <c r="AB12" i="15"/>
  <c r="AA12" i="15"/>
  <c r="AB13" i="15"/>
  <c r="AA13" i="15"/>
  <c r="AB14" i="15"/>
  <c r="AA14" i="15"/>
  <c r="AB15" i="15"/>
  <c r="AA15" i="15"/>
  <c r="AB16" i="15"/>
  <c r="AA16" i="15"/>
  <c r="AB17" i="15"/>
  <c r="AA17" i="15"/>
  <c r="AB18" i="15"/>
  <c r="AA18" i="15"/>
  <c r="AB19" i="15"/>
  <c r="AA19" i="15"/>
  <c r="AB20" i="15"/>
  <c r="AA20" i="15"/>
  <c r="AB21" i="15"/>
  <c r="AA21" i="15"/>
  <c r="AB22" i="15"/>
  <c r="AA22" i="15"/>
  <c r="AB23" i="15"/>
  <c r="AA23" i="15"/>
  <c r="AB24" i="15"/>
  <c r="AA24" i="15"/>
  <c r="AB25" i="15"/>
  <c r="AA25" i="15"/>
  <c r="AB26" i="15"/>
  <c r="AA26" i="15"/>
  <c r="AB27" i="15"/>
  <c r="AA27" i="15"/>
  <c r="AB28" i="15"/>
  <c r="AA28" i="15"/>
  <c r="AB29" i="15"/>
  <c r="AA29" i="15"/>
  <c r="AB30" i="15"/>
  <c r="AA30" i="15"/>
  <c r="AB31" i="15"/>
  <c r="AA31" i="15"/>
  <c r="AB32" i="15"/>
  <c r="AA32" i="15"/>
  <c r="AB33" i="15"/>
  <c r="AA33" i="15"/>
  <c r="AB34" i="15"/>
  <c r="AA34" i="15"/>
  <c r="AB35" i="15"/>
  <c r="AA35" i="15"/>
  <c r="AB36" i="15"/>
  <c r="AA36" i="15"/>
  <c r="AB37" i="15"/>
  <c r="AA37" i="15"/>
  <c r="AB38" i="15"/>
  <c r="AA38" i="15"/>
  <c r="AB39" i="15"/>
  <c r="AA39" i="15"/>
  <c r="AB40" i="15"/>
  <c r="AA40" i="15"/>
  <c r="AB41" i="15"/>
  <c r="AA41" i="15"/>
  <c r="AB42" i="15"/>
  <c r="AA42" i="15"/>
  <c r="AB43" i="15"/>
  <c r="AA43" i="15"/>
  <c r="AB44" i="15"/>
  <c r="AA44" i="15"/>
  <c r="AB45" i="15"/>
  <c r="AA45" i="15"/>
  <c r="AB46" i="15"/>
  <c r="AA46" i="15"/>
  <c r="AB47" i="15"/>
  <c r="AA47" i="15"/>
  <c r="AB48" i="15"/>
  <c r="AA48" i="15"/>
  <c r="AB49" i="15"/>
  <c r="AA49" i="15"/>
  <c r="AB50" i="15"/>
  <c r="AA50" i="15"/>
  <c r="AB51" i="15"/>
  <c r="AA51" i="15"/>
  <c r="AB52" i="15"/>
  <c r="AA52" i="15"/>
  <c r="AB53" i="15"/>
  <c r="AA53" i="15"/>
  <c r="AB54" i="15"/>
  <c r="AA54" i="15"/>
  <c r="AB55" i="15"/>
  <c r="AA55" i="15"/>
  <c r="AB56" i="15"/>
  <c r="AA56" i="15"/>
  <c r="AB57" i="15"/>
  <c r="AA57" i="15"/>
  <c r="AB58" i="15"/>
  <c r="AA58" i="15"/>
  <c r="AB59" i="15"/>
  <c r="AA59" i="15"/>
  <c r="AB60" i="15"/>
  <c r="AA60" i="15"/>
  <c r="AB61" i="15"/>
  <c r="AA61" i="15"/>
  <c r="AB62" i="15"/>
  <c r="AA62" i="15"/>
  <c r="AB63" i="15"/>
  <c r="AA63" i="15"/>
  <c r="AB64" i="15"/>
  <c r="AA64" i="15"/>
  <c r="AB65" i="15"/>
  <c r="AA65" i="15"/>
  <c r="AB66" i="15"/>
  <c r="AA66" i="15"/>
  <c r="AB67" i="15"/>
  <c r="AA67" i="15"/>
  <c r="AB68" i="15"/>
  <c r="AA68" i="15"/>
  <c r="AB69" i="15"/>
  <c r="AA69" i="15"/>
  <c r="AB70" i="15"/>
  <c r="AA70" i="15"/>
  <c r="AB71" i="15"/>
  <c r="AA71" i="15"/>
  <c r="AB72" i="15"/>
  <c r="AA72" i="15"/>
  <c r="AB73" i="15"/>
  <c r="AA73" i="15"/>
  <c r="AB74" i="15"/>
  <c r="AA74" i="15"/>
  <c r="AB75" i="15"/>
  <c r="AA75" i="15"/>
  <c r="AB76" i="15"/>
  <c r="AA76" i="15"/>
  <c r="AB77" i="15"/>
  <c r="AA77" i="15"/>
  <c r="AB78" i="15"/>
  <c r="AA78" i="15"/>
  <c r="AB79" i="15"/>
  <c r="AA79" i="15"/>
  <c r="AB80" i="15"/>
  <c r="AA80" i="15"/>
  <c r="AB81" i="15"/>
  <c r="AA81" i="15"/>
  <c r="AB82" i="15"/>
  <c r="AA82" i="15"/>
  <c r="AB83" i="15"/>
  <c r="AA83" i="15"/>
  <c r="AB84" i="15"/>
  <c r="AA84" i="15"/>
  <c r="AB85" i="15"/>
  <c r="AA85" i="15"/>
  <c r="AB86" i="15"/>
  <c r="AA86" i="15"/>
  <c r="AB87" i="15"/>
  <c r="AA87" i="15"/>
  <c r="AB88" i="15"/>
  <c r="AA88" i="15"/>
  <c r="AB89" i="15"/>
  <c r="AA89" i="15"/>
  <c r="AB90" i="15"/>
  <c r="AA90" i="15"/>
  <c r="AB91" i="15"/>
  <c r="AA91" i="15"/>
  <c r="AB92" i="15"/>
  <c r="AA92" i="15"/>
  <c r="AB93" i="15"/>
  <c r="AA93" i="15"/>
  <c r="AB94" i="15"/>
  <c r="AA94" i="15"/>
  <c r="AB95" i="15"/>
  <c r="AA95" i="15"/>
  <c r="AB96" i="15"/>
  <c r="AA96" i="15"/>
  <c r="AB97" i="15"/>
  <c r="AA97" i="15"/>
  <c r="AB98" i="15"/>
  <c r="AA98" i="15"/>
  <c r="AB99" i="15"/>
  <c r="AA99" i="15"/>
  <c r="AB100" i="15"/>
  <c r="AA100" i="15"/>
  <c r="AB101" i="15"/>
  <c r="AA101" i="15"/>
  <c r="AB102" i="15"/>
  <c r="AA102" i="15"/>
  <c r="AB103" i="15"/>
  <c r="AA103" i="15"/>
  <c r="AB104" i="15"/>
  <c r="AA104" i="15"/>
  <c r="AB105" i="15"/>
  <c r="AA105" i="15"/>
  <c r="AB106" i="15"/>
  <c r="AA106" i="15"/>
  <c r="AB107" i="15"/>
  <c r="AA107" i="15"/>
  <c r="AB108" i="15"/>
  <c r="AA108" i="15"/>
  <c r="AB109" i="15"/>
  <c r="AA109" i="15"/>
  <c r="AB110" i="15"/>
  <c r="AA110" i="15"/>
  <c r="AB111" i="15"/>
  <c r="AA111" i="15"/>
  <c r="AB112" i="15"/>
  <c r="AA112" i="15"/>
  <c r="AB113" i="15"/>
  <c r="AA113" i="15"/>
  <c r="AB114" i="15"/>
  <c r="AA114" i="15"/>
  <c r="AB115" i="15"/>
  <c r="AA115" i="15"/>
  <c r="AB116" i="15"/>
  <c r="AA116" i="15"/>
  <c r="AB117" i="15"/>
  <c r="AA117" i="15"/>
  <c r="AB118" i="15"/>
  <c r="AA118" i="15"/>
  <c r="AB119" i="15"/>
  <c r="AA119" i="15"/>
  <c r="AB120" i="15"/>
  <c r="AA120" i="15"/>
  <c r="AB121" i="15"/>
  <c r="AA121" i="15"/>
  <c r="AB122" i="15"/>
  <c r="AA122" i="15"/>
  <c r="AB123" i="15"/>
  <c r="AA123" i="15"/>
  <c r="AB124" i="15"/>
  <c r="AA124" i="15"/>
  <c r="AB125" i="15"/>
  <c r="AA125" i="15"/>
  <c r="AB126" i="15"/>
  <c r="AA126" i="15"/>
  <c r="AB127" i="15"/>
  <c r="AA127" i="15"/>
  <c r="AB128" i="15"/>
  <c r="AA128" i="15"/>
  <c r="AB129" i="15"/>
  <c r="AA129" i="15"/>
  <c r="AB130" i="15"/>
  <c r="AA130" i="15"/>
  <c r="AB131" i="15"/>
  <c r="AA131" i="15"/>
  <c r="AB132" i="15"/>
  <c r="AA132" i="15"/>
  <c r="AB133" i="15"/>
  <c r="AA133" i="15"/>
  <c r="AB134" i="15"/>
  <c r="AA134" i="15"/>
  <c r="AB135" i="15"/>
  <c r="AA135" i="15"/>
  <c r="AB136" i="15"/>
  <c r="AA136" i="15"/>
  <c r="AB137" i="15"/>
  <c r="AA137" i="15"/>
  <c r="AB138" i="15"/>
  <c r="AA138" i="15"/>
  <c r="AB139" i="15"/>
  <c r="AA139" i="15"/>
  <c r="AB140" i="15"/>
  <c r="AA140" i="15"/>
  <c r="AB141" i="15"/>
  <c r="AA141" i="15"/>
  <c r="AB142" i="15"/>
  <c r="AA142" i="15"/>
  <c r="AB143" i="15"/>
  <c r="AA143" i="15"/>
  <c r="AB144" i="15"/>
  <c r="AA144" i="15"/>
  <c r="AB145" i="15"/>
  <c r="AA145" i="15"/>
  <c r="AB146" i="15"/>
  <c r="AA146" i="15"/>
  <c r="AB147" i="15"/>
  <c r="AA147" i="15"/>
  <c r="AB148" i="15"/>
  <c r="AA148" i="15"/>
  <c r="AB149" i="15"/>
  <c r="AA149" i="15"/>
  <c r="AB150" i="15"/>
  <c r="AA150" i="15"/>
  <c r="AB151" i="15"/>
  <c r="AA151" i="15"/>
  <c r="AB152" i="15"/>
  <c r="AA152" i="15"/>
  <c r="AB153" i="15"/>
  <c r="AA153" i="15"/>
  <c r="AB154" i="15"/>
  <c r="AA154" i="15"/>
  <c r="AB155" i="15"/>
  <c r="AA155" i="15"/>
  <c r="AB156" i="15"/>
  <c r="AA156" i="15"/>
  <c r="AB157" i="15"/>
  <c r="AA157" i="15"/>
  <c r="AB158" i="15"/>
  <c r="AA158" i="15"/>
  <c r="AB159" i="15"/>
  <c r="AA159" i="15"/>
  <c r="AB160" i="15"/>
  <c r="AA160" i="15"/>
  <c r="AB161" i="15"/>
  <c r="AA161" i="15"/>
  <c r="AB162" i="15"/>
  <c r="AA162" i="15"/>
  <c r="AB163" i="15"/>
  <c r="AA163" i="15"/>
  <c r="AB164" i="15"/>
  <c r="AA164" i="15"/>
  <c r="AB165" i="15"/>
  <c r="AA165" i="15"/>
  <c r="AB166" i="15"/>
  <c r="AA166" i="15"/>
  <c r="AB167" i="15"/>
  <c r="AA167" i="15"/>
  <c r="AB168" i="15"/>
  <c r="AA168" i="15"/>
  <c r="AB169" i="15"/>
  <c r="AA169" i="15"/>
  <c r="AB170" i="15"/>
  <c r="AA170" i="15"/>
  <c r="AB171" i="15"/>
  <c r="AA171" i="15"/>
  <c r="AB172" i="15"/>
  <c r="AA172" i="15"/>
  <c r="AB173" i="15"/>
  <c r="AA173" i="15"/>
  <c r="AB174" i="15"/>
  <c r="AA174" i="15"/>
  <c r="AB175" i="15"/>
  <c r="AA175" i="15"/>
  <c r="AB176" i="15"/>
  <c r="AA176" i="15"/>
  <c r="AB177" i="15"/>
  <c r="AA177" i="15"/>
  <c r="AB178" i="15"/>
  <c r="AA178" i="15"/>
  <c r="AB179" i="15"/>
  <c r="AA179" i="15"/>
  <c r="AB180" i="15"/>
  <c r="AA180" i="15"/>
  <c r="AB181" i="15"/>
  <c r="AA181" i="15"/>
  <c r="AB182" i="15"/>
  <c r="AA182" i="15"/>
  <c r="AB183" i="15"/>
  <c r="AA183" i="15"/>
  <c r="AB184" i="15"/>
  <c r="AA184" i="15"/>
  <c r="AB185" i="15"/>
  <c r="AA185" i="15"/>
  <c r="AB186" i="15"/>
  <c r="AA186" i="15"/>
  <c r="AB187" i="15"/>
  <c r="AA187" i="15"/>
  <c r="AB188" i="15"/>
  <c r="AA188" i="15"/>
  <c r="AB189" i="15"/>
  <c r="AA189" i="15"/>
  <c r="AB190" i="15"/>
  <c r="AA190" i="15"/>
  <c r="AB191" i="15"/>
  <c r="AA191" i="15"/>
  <c r="AB192" i="15"/>
  <c r="AA192" i="15"/>
  <c r="AB193" i="15"/>
  <c r="AA193" i="15"/>
  <c r="AB194" i="15"/>
  <c r="AA194" i="15"/>
  <c r="AB195" i="15"/>
  <c r="AA195" i="15"/>
  <c r="AB196" i="15"/>
  <c r="AA196" i="15"/>
  <c r="AB197" i="15"/>
  <c r="AA197" i="15"/>
  <c r="AB198" i="15"/>
  <c r="AA198" i="15"/>
  <c r="AB199" i="15"/>
  <c r="AA199" i="15"/>
  <c r="AB200" i="15"/>
  <c r="AA200" i="15"/>
  <c r="AB201" i="15"/>
  <c r="AA201" i="15"/>
  <c r="AB202" i="15"/>
  <c r="AA202" i="15"/>
  <c r="AB203" i="15"/>
  <c r="AA203" i="15"/>
  <c r="AB204" i="15"/>
  <c r="AA204" i="15"/>
  <c r="AB205" i="15"/>
  <c r="AA205" i="15"/>
  <c r="AB206" i="15"/>
  <c r="AA206" i="15"/>
  <c r="AB207" i="15"/>
  <c r="AA207" i="15"/>
  <c r="AB208" i="15"/>
  <c r="AA208" i="15"/>
  <c r="AB209" i="15"/>
  <c r="AA209" i="15"/>
  <c r="AB210" i="15"/>
  <c r="AA210" i="15"/>
  <c r="AB211" i="15"/>
  <c r="AA211" i="15"/>
  <c r="AB212" i="15"/>
  <c r="AA212" i="15"/>
  <c r="AB213" i="15"/>
  <c r="AA213" i="15"/>
  <c r="AB214" i="15"/>
  <c r="AA214" i="15"/>
  <c r="AB215" i="15"/>
  <c r="AA215" i="15"/>
  <c r="AB216" i="15"/>
  <c r="AA216" i="15"/>
  <c r="AB217" i="15"/>
  <c r="AA217" i="15"/>
  <c r="AB218" i="15"/>
  <c r="AA218" i="15"/>
  <c r="AB219" i="15"/>
  <c r="AA219" i="15"/>
  <c r="AB220" i="15"/>
  <c r="AA220" i="15"/>
  <c r="AB221" i="15"/>
  <c r="AA221" i="15"/>
  <c r="AB222" i="15"/>
  <c r="AA222" i="15"/>
  <c r="AB223" i="15"/>
  <c r="AA223" i="15"/>
  <c r="AB224" i="15"/>
  <c r="AA224" i="15"/>
  <c r="AB225" i="15"/>
  <c r="AA225" i="15"/>
  <c r="AB226" i="15"/>
  <c r="AA226" i="15"/>
  <c r="AB227" i="15"/>
  <c r="AA227" i="15"/>
  <c r="AB228" i="15"/>
  <c r="AA228" i="15"/>
  <c r="AB229" i="15"/>
  <c r="AA229" i="15"/>
  <c r="AB230" i="15"/>
  <c r="AA230" i="15"/>
  <c r="AB231" i="15"/>
  <c r="AA231" i="15"/>
  <c r="AB232" i="15"/>
  <c r="AA232" i="15"/>
  <c r="AB233" i="15"/>
  <c r="AA233" i="15"/>
  <c r="AB234" i="15"/>
  <c r="AA234" i="15"/>
  <c r="AB235" i="15"/>
  <c r="AA235" i="15"/>
  <c r="AB236" i="15"/>
  <c r="AA236" i="15"/>
  <c r="AB237" i="15"/>
  <c r="AA237" i="15"/>
  <c r="AB238" i="15"/>
  <c r="AA238" i="15"/>
  <c r="AB239" i="15"/>
  <c r="AA239" i="15"/>
  <c r="AB240" i="15"/>
  <c r="AA240" i="15"/>
  <c r="AB241" i="15"/>
  <c r="AA241" i="15"/>
  <c r="AB242" i="15"/>
  <c r="AA242" i="15"/>
  <c r="AB243" i="15"/>
  <c r="AA243" i="15"/>
  <c r="AB244" i="15"/>
  <c r="AA244" i="15"/>
  <c r="AB245" i="15"/>
  <c r="AA245" i="15"/>
  <c r="AB246" i="15"/>
  <c r="AA246" i="15"/>
  <c r="AB247" i="15"/>
  <c r="AA247" i="15"/>
  <c r="AB248" i="15"/>
  <c r="AA248" i="15"/>
  <c r="AB249" i="15"/>
  <c r="AA249" i="15"/>
  <c r="AB250" i="15"/>
  <c r="AA250" i="15"/>
  <c r="AB251" i="15"/>
  <c r="AA251" i="15"/>
  <c r="AB252" i="15"/>
  <c r="AA252" i="15"/>
  <c r="AB253" i="15"/>
  <c r="AA253" i="15"/>
  <c r="AB254" i="15"/>
  <c r="AA254" i="15"/>
  <c r="AB255" i="15"/>
  <c r="AA255" i="15"/>
  <c r="AB256" i="15"/>
  <c r="AA256" i="15"/>
  <c r="AB257" i="15"/>
  <c r="AA257" i="15"/>
  <c r="AB258" i="15"/>
  <c r="AA258" i="15"/>
  <c r="AB259" i="15"/>
  <c r="AA259" i="15"/>
  <c r="AB260" i="15"/>
  <c r="AA260" i="15"/>
  <c r="AB261" i="15"/>
  <c r="AA261" i="15"/>
  <c r="AB262" i="15"/>
  <c r="AA262" i="15"/>
  <c r="AB263" i="15"/>
  <c r="AA263" i="15"/>
  <c r="AB264" i="15"/>
  <c r="AA264" i="15"/>
  <c r="AB265" i="15"/>
  <c r="AA265" i="15"/>
  <c r="AB266" i="15"/>
  <c r="AA266" i="15"/>
  <c r="AB267" i="15"/>
  <c r="AA267" i="15"/>
  <c r="AB268" i="15"/>
  <c r="AA268" i="15"/>
  <c r="AB269" i="15"/>
  <c r="AA269" i="15"/>
  <c r="AB270" i="15"/>
  <c r="AA270" i="15"/>
  <c r="AB271" i="15"/>
  <c r="AA271" i="15"/>
  <c r="AB272" i="15"/>
  <c r="AA272" i="15"/>
  <c r="AB273" i="15"/>
  <c r="AA273" i="15"/>
  <c r="AB274" i="15"/>
  <c r="AA274" i="15"/>
  <c r="AB275" i="15"/>
  <c r="AA275" i="15"/>
  <c r="AB276" i="15"/>
  <c r="AA276" i="15"/>
  <c r="AB277" i="15"/>
  <c r="AA277" i="15"/>
  <c r="AB278" i="15"/>
  <c r="AA278" i="15"/>
  <c r="AB279" i="15"/>
  <c r="AA279" i="15"/>
  <c r="AB280" i="15"/>
  <c r="AA280" i="15"/>
  <c r="AB281" i="15"/>
  <c r="AA281" i="15"/>
  <c r="AB282" i="15"/>
  <c r="AA282" i="15"/>
  <c r="AB283" i="15"/>
  <c r="AA283" i="15"/>
  <c r="AB284" i="15"/>
  <c r="AA284" i="15"/>
  <c r="AB285" i="15"/>
  <c r="AA285" i="15"/>
  <c r="AB286" i="15"/>
  <c r="AA286" i="15"/>
  <c r="AB287" i="15"/>
  <c r="AA287" i="15"/>
  <c r="AB288" i="15"/>
  <c r="AA288" i="15"/>
  <c r="AB289" i="15"/>
  <c r="AA289" i="15"/>
  <c r="AB290" i="15"/>
  <c r="AA290" i="15"/>
  <c r="AB291" i="15"/>
  <c r="AA291" i="15"/>
  <c r="AB292" i="15"/>
  <c r="AA292" i="15"/>
  <c r="AB293" i="15"/>
  <c r="AA293" i="15"/>
  <c r="AB294" i="15"/>
  <c r="AA294" i="15"/>
  <c r="AB295" i="15"/>
  <c r="AA295" i="15"/>
  <c r="AB296" i="15"/>
  <c r="AA296" i="15"/>
  <c r="AB297" i="15"/>
  <c r="AA297" i="15"/>
  <c r="AB298" i="15"/>
  <c r="AA298" i="15"/>
  <c r="AB299" i="15"/>
  <c r="AA299" i="15"/>
  <c r="AB300" i="15"/>
  <c r="AA300" i="15"/>
  <c r="AB301" i="15"/>
  <c r="AA301" i="15"/>
  <c r="AB302" i="15"/>
  <c r="AA302" i="15"/>
  <c r="AB303" i="15"/>
  <c r="AA303" i="15"/>
  <c r="AB304" i="15"/>
  <c r="AA304" i="15"/>
  <c r="AB305" i="15"/>
  <c r="AA305" i="15"/>
  <c r="AB306" i="15"/>
  <c r="AA306" i="15"/>
  <c r="AB307" i="15"/>
  <c r="AA307" i="15"/>
  <c r="AB308" i="15"/>
  <c r="AA308" i="15"/>
  <c r="AB309" i="15"/>
  <c r="AA309" i="15"/>
  <c r="AB310" i="15"/>
  <c r="AA310" i="15"/>
  <c r="AB311" i="15"/>
  <c r="AA311" i="15"/>
  <c r="AB312" i="15"/>
  <c r="AA312" i="15"/>
  <c r="AB313" i="15"/>
  <c r="AA313" i="15"/>
  <c r="AB314" i="15"/>
  <c r="AA314" i="15"/>
  <c r="AB315" i="15"/>
  <c r="AA315" i="15"/>
  <c r="AB316" i="15"/>
  <c r="AA316" i="15"/>
  <c r="AB317" i="15"/>
  <c r="AA317" i="15"/>
  <c r="AB318" i="15"/>
  <c r="AA318" i="15"/>
  <c r="AB319" i="15"/>
  <c r="AA319" i="15"/>
  <c r="AB320" i="15"/>
  <c r="AA320" i="15"/>
  <c r="AB321" i="15"/>
  <c r="AA321" i="15"/>
  <c r="AB322" i="15"/>
  <c r="AA322" i="15"/>
  <c r="AB323" i="15"/>
  <c r="AA323" i="15"/>
  <c r="AB324" i="15"/>
  <c r="AA324" i="15"/>
  <c r="AB325" i="15"/>
  <c r="AA325" i="15"/>
  <c r="AB326" i="15"/>
  <c r="AA326" i="15"/>
  <c r="AB327" i="15"/>
  <c r="AA327" i="15"/>
  <c r="AB328" i="15"/>
  <c r="AA328" i="15"/>
  <c r="AB329" i="15"/>
  <c r="AA329" i="15"/>
  <c r="AB330" i="15"/>
  <c r="AA330" i="15"/>
  <c r="AB331" i="15"/>
  <c r="AA331" i="15"/>
  <c r="AB332" i="15"/>
  <c r="AA332" i="15"/>
  <c r="AB333" i="15"/>
  <c r="AA333" i="15"/>
  <c r="AB334" i="15"/>
  <c r="AA334" i="15"/>
  <c r="AB335" i="15"/>
  <c r="AA335" i="15"/>
  <c r="AB336" i="15"/>
  <c r="AA336" i="15"/>
  <c r="AB337" i="15"/>
  <c r="AA337" i="15"/>
  <c r="AB338" i="15"/>
  <c r="AA338" i="15"/>
  <c r="AB339" i="15"/>
  <c r="AA339" i="15"/>
  <c r="AB340" i="15"/>
  <c r="AA340" i="15"/>
  <c r="AB341" i="15"/>
  <c r="AA341" i="15"/>
  <c r="AB342" i="15"/>
  <c r="AA342" i="15"/>
  <c r="AB343" i="15"/>
  <c r="AA343" i="15"/>
  <c r="AB344" i="15"/>
  <c r="AA344" i="15"/>
  <c r="AB345" i="15"/>
  <c r="AA345" i="15"/>
  <c r="AB346" i="15"/>
  <c r="AA346" i="15"/>
  <c r="AB347" i="15"/>
  <c r="AA347" i="15"/>
  <c r="AB348" i="15"/>
  <c r="AA348" i="15"/>
  <c r="AB349" i="15"/>
  <c r="AA349" i="15"/>
  <c r="AB350" i="15"/>
  <c r="AA350" i="15"/>
  <c r="AB351" i="15"/>
  <c r="AA351" i="15"/>
  <c r="AB352" i="15"/>
  <c r="AA352" i="15"/>
  <c r="AB353" i="15"/>
  <c r="AA353" i="15"/>
  <c r="AB354" i="15"/>
  <c r="AA354" i="15"/>
  <c r="AB355" i="15"/>
  <c r="AA355" i="15"/>
  <c r="AB356" i="15"/>
  <c r="AA356" i="15"/>
  <c r="AB357" i="15"/>
  <c r="AA357" i="15"/>
  <c r="AB358" i="15"/>
  <c r="AA358" i="15"/>
  <c r="AB359" i="15"/>
  <c r="AA359" i="15"/>
  <c r="AB360" i="15"/>
  <c r="AA360" i="15"/>
  <c r="AB361" i="15"/>
  <c r="AA361" i="15"/>
  <c r="AB362" i="15"/>
  <c r="AA362" i="15"/>
  <c r="AB363" i="15"/>
  <c r="AA363" i="15"/>
  <c r="AB364" i="15"/>
  <c r="AA364" i="15"/>
  <c r="AB365" i="15"/>
  <c r="AA365" i="15"/>
  <c r="AB366" i="15"/>
  <c r="AA366" i="15"/>
  <c r="AB367" i="15"/>
  <c r="AA367" i="15"/>
  <c r="AB368" i="15"/>
  <c r="AA368" i="15"/>
  <c r="AB369" i="15"/>
  <c r="AA369" i="15"/>
  <c r="AB370" i="15"/>
  <c r="AA370" i="15"/>
  <c r="AB371" i="15"/>
  <c r="AA371" i="15"/>
  <c r="AB372" i="15"/>
  <c r="AA372" i="15"/>
  <c r="AB373" i="15"/>
  <c r="AA373" i="15"/>
  <c r="AB374" i="15"/>
  <c r="AA374" i="15"/>
  <c r="AB375" i="15"/>
  <c r="AA375" i="15"/>
  <c r="AB376" i="15"/>
  <c r="AA376" i="15"/>
  <c r="AB377" i="15"/>
  <c r="AA377" i="15"/>
  <c r="AB378" i="15"/>
  <c r="AA378" i="15"/>
  <c r="AB379" i="15"/>
  <c r="AA379" i="15"/>
  <c r="AB380" i="15"/>
  <c r="AA380" i="15"/>
  <c r="AB381" i="15"/>
  <c r="AA381" i="15"/>
  <c r="AB382" i="15"/>
  <c r="AA382" i="15"/>
  <c r="AB383" i="15"/>
  <c r="AA383" i="15"/>
  <c r="AB384" i="15"/>
  <c r="AA384" i="15"/>
  <c r="AB385" i="15"/>
  <c r="AA385" i="15"/>
  <c r="AB386" i="15"/>
  <c r="AA386" i="15"/>
  <c r="AB387" i="15"/>
  <c r="AA387" i="15"/>
  <c r="AB388" i="15"/>
  <c r="AA388" i="15"/>
  <c r="AB389" i="15"/>
  <c r="AA389" i="15"/>
  <c r="AB390" i="15"/>
  <c r="AA390" i="15"/>
  <c r="AB391" i="15"/>
  <c r="AA391" i="15"/>
  <c r="AB392" i="15"/>
  <c r="AA392" i="15"/>
  <c r="AB393" i="15"/>
  <c r="AA393" i="15"/>
  <c r="AB394" i="15"/>
  <c r="AA394" i="15"/>
  <c r="AB395" i="15"/>
  <c r="AA395" i="15"/>
  <c r="AB396" i="15"/>
  <c r="AA396" i="15"/>
  <c r="AB397" i="15"/>
  <c r="AA397" i="15"/>
  <c r="AB398" i="15"/>
  <c r="AA398" i="15"/>
  <c r="AB399" i="15"/>
  <c r="AA399" i="15"/>
  <c r="AB400" i="15"/>
  <c r="AA400" i="15"/>
  <c r="AB401" i="15"/>
  <c r="AA401" i="15"/>
  <c r="AB402" i="15"/>
  <c r="AA402" i="15"/>
  <c r="AB403" i="15"/>
  <c r="AA403" i="15"/>
  <c r="AB404" i="15"/>
  <c r="AA404" i="15"/>
  <c r="AB405" i="15"/>
  <c r="AA405" i="15"/>
  <c r="AB406" i="15"/>
  <c r="AA406" i="15"/>
  <c r="AB407" i="15"/>
  <c r="AA407" i="15"/>
  <c r="AB408" i="15"/>
  <c r="AA408" i="15"/>
  <c r="AB409" i="15"/>
  <c r="AA409" i="15"/>
  <c r="AB410" i="15"/>
  <c r="AA410" i="15"/>
  <c r="AB411" i="15"/>
  <c r="AA411" i="15"/>
  <c r="AB412" i="15"/>
  <c r="AA412" i="15"/>
  <c r="AB413" i="15"/>
  <c r="AA413" i="15"/>
  <c r="AB414" i="15"/>
  <c r="AA414" i="15"/>
  <c r="AB415" i="15"/>
  <c r="AA415" i="15"/>
  <c r="AB416" i="15"/>
  <c r="AA416" i="15"/>
  <c r="AB417" i="15"/>
  <c r="AA417" i="15"/>
  <c r="AB418" i="15"/>
  <c r="AA418" i="15"/>
  <c r="AB419" i="15"/>
  <c r="AA419" i="15"/>
  <c r="AB420" i="15"/>
  <c r="AA420" i="15"/>
  <c r="AB421" i="15"/>
  <c r="AA421" i="15"/>
  <c r="AB422" i="15"/>
  <c r="AA422" i="15"/>
  <c r="AB423" i="15"/>
  <c r="AA423" i="15"/>
  <c r="AB424" i="15"/>
  <c r="AA424" i="15"/>
  <c r="AB425" i="15"/>
  <c r="AA425" i="15"/>
  <c r="AB426" i="15"/>
  <c r="AA426" i="15"/>
  <c r="AB427" i="15"/>
  <c r="AA427" i="15"/>
  <c r="AB428" i="15"/>
  <c r="AA428" i="15"/>
  <c r="AB429" i="15"/>
  <c r="AA429" i="15"/>
  <c r="AB430" i="15"/>
  <c r="AA430" i="15"/>
  <c r="AB431" i="15"/>
  <c r="AA431" i="15"/>
  <c r="AB432" i="15"/>
  <c r="AA432" i="15"/>
  <c r="AB433" i="15"/>
  <c r="AA433" i="15"/>
  <c r="AB434" i="15"/>
  <c r="AA434" i="15"/>
  <c r="AB435" i="15"/>
  <c r="AA435" i="15"/>
  <c r="AB436" i="15"/>
  <c r="AA436" i="15"/>
  <c r="AB437" i="15"/>
  <c r="AA437" i="15"/>
  <c r="AB438" i="15"/>
  <c r="AA438" i="15"/>
  <c r="AB439" i="15"/>
  <c r="AA439" i="15"/>
  <c r="AB440" i="15"/>
  <c r="AA440" i="15"/>
  <c r="AB441" i="15"/>
  <c r="AA441" i="15"/>
  <c r="AB442" i="15"/>
  <c r="AA442" i="15"/>
  <c r="AB443" i="15"/>
  <c r="AA443" i="15"/>
  <c r="AB444" i="15"/>
  <c r="AA444" i="15"/>
  <c r="AB445" i="15"/>
  <c r="AA445" i="15"/>
  <c r="AB446" i="15"/>
  <c r="AA446" i="15"/>
  <c r="AB447" i="15"/>
  <c r="AA447" i="15"/>
  <c r="AB448" i="15"/>
  <c r="AA448" i="15"/>
  <c r="AB449" i="15"/>
  <c r="AA449" i="15"/>
  <c r="AB450" i="15"/>
  <c r="AA450" i="15"/>
  <c r="AB451" i="15"/>
  <c r="AA451" i="15"/>
  <c r="AB452" i="15"/>
  <c r="AA452" i="15"/>
  <c r="AB453" i="15"/>
  <c r="AA453" i="15"/>
  <c r="AB454" i="15"/>
  <c r="AA454" i="15"/>
  <c r="AB455" i="15"/>
  <c r="AA455" i="15"/>
  <c r="AB456" i="15"/>
  <c r="AA456" i="15"/>
  <c r="AB457" i="15"/>
  <c r="AA457" i="15"/>
  <c r="AB458" i="15"/>
  <c r="AA458" i="15"/>
  <c r="AB459" i="15"/>
  <c r="AA459" i="15"/>
  <c r="AB460" i="15"/>
  <c r="AA460" i="15"/>
  <c r="AB461" i="15"/>
  <c r="AA461" i="15"/>
  <c r="AB462" i="15"/>
  <c r="AA462" i="15"/>
  <c r="AB463" i="15"/>
  <c r="AA463" i="15"/>
  <c r="AB464" i="15"/>
  <c r="AA464" i="15"/>
  <c r="AB465" i="15"/>
  <c r="AA465" i="15"/>
  <c r="AB466" i="15"/>
  <c r="AA466" i="15"/>
  <c r="AB467" i="15"/>
  <c r="AA467" i="15"/>
  <c r="AB468" i="15"/>
  <c r="AA468" i="15"/>
  <c r="AB469" i="15"/>
  <c r="AA469" i="15"/>
  <c r="AB470" i="15"/>
  <c r="AA470" i="15"/>
  <c r="AB471" i="15"/>
  <c r="AA471" i="15"/>
  <c r="AB472" i="15"/>
  <c r="AA472" i="15"/>
  <c r="AB473" i="15"/>
  <c r="AA473" i="15"/>
  <c r="AB474" i="15"/>
  <c r="AA474" i="15"/>
  <c r="AB475" i="15"/>
  <c r="AA475" i="15"/>
  <c r="AB476" i="15"/>
  <c r="AA476" i="15"/>
  <c r="AB477" i="15"/>
  <c r="AA477" i="15"/>
  <c r="AB478" i="15"/>
  <c r="AA478" i="15"/>
  <c r="AB479" i="15"/>
  <c r="AA479" i="15"/>
  <c r="AB480" i="15"/>
  <c r="AA480" i="15"/>
  <c r="AB481" i="15"/>
  <c r="AA481" i="15"/>
  <c r="AB482" i="15"/>
  <c r="AA482" i="15"/>
  <c r="AB483" i="15"/>
  <c r="AA483" i="15"/>
  <c r="AB484" i="15"/>
  <c r="AA484" i="15"/>
  <c r="AB485" i="15"/>
  <c r="AA485" i="15"/>
  <c r="AB486" i="15"/>
  <c r="AA486" i="15"/>
  <c r="AB487" i="15"/>
  <c r="AA487" i="15"/>
  <c r="AB488" i="15"/>
  <c r="AA488" i="15"/>
  <c r="AB489" i="15"/>
  <c r="AA489" i="15"/>
  <c r="AB490" i="15"/>
  <c r="AA490" i="15"/>
  <c r="AB491" i="15"/>
  <c r="AA491" i="15"/>
  <c r="AB492" i="15"/>
  <c r="AA492" i="15"/>
  <c r="AB493" i="15"/>
  <c r="AA493" i="15"/>
  <c r="AB494" i="15"/>
  <c r="AA494" i="15"/>
  <c r="AB495" i="15"/>
  <c r="AA495" i="15"/>
  <c r="AB496" i="15"/>
  <c r="AA496" i="15"/>
  <c r="AB497" i="15"/>
  <c r="AA497" i="15"/>
  <c r="AB498" i="15"/>
  <c r="AA498" i="15"/>
  <c r="AB499" i="15"/>
  <c r="AA499" i="15"/>
  <c r="AB500" i="15"/>
  <c r="AA500" i="15"/>
  <c r="AB501" i="15"/>
  <c r="AA501" i="15"/>
  <c r="AB502" i="15"/>
  <c r="AA502" i="15"/>
  <c r="AB503" i="15"/>
  <c r="AA503" i="15"/>
  <c r="AB504" i="15"/>
  <c r="AA504" i="15"/>
  <c r="AB505" i="15"/>
  <c r="AA505" i="15"/>
  <c r="AB506" i="15"/>
  <c r="AA506" i="15"/>
  <c r="AB507" i="15"/>
  <c r="AA507" i="15"/>
  <c r="AB508" i="15"/>
  <c r="AA508" i="15"/>
  <c r="AB509" i="15"/>
  <c r="AA509" i="15"/>
  <c r="AB510" i="15"/>
  <c r="AA510" i="15"/>
  <c r="AB511" i="15"/>
  <c r="AA511" i="15"/>
  <c r="AB512" i="15"/>
  <c r="AA512" i="15"/>
  <c r="AB513" i="15"/>
  <c r="AA513" i="15"/>
  <c r="AB514" i="15"/>
  <c r="AA514" i="15"/>
  <c r="AB515" i="15"/>
  <c r="AA515" i="15"/>
  <c r="AB516" i="15"/>
  <c r="AA516" i="15"/>
  <c r="AB517" i="15"/>
  <c r="AA517" i="15"/>
  <c r="AB518" i="15"/>
  <c r="AA518" i="15"/>
  <c r="AB519" i="15"/>
  <c r="AA519" i="15"/>
  <c r="AB520" i="15"/>
  <c r="AA520" i="15"/>
  <c r="AB521" i="15"/>
  <c r="AA521" i="15"/>
  <c r="AB522" i="15"/>
  <c r="AA522" i="15"/>
  <c r="AB523" i="15"/>
  <c r="AA523" i="15"/>
  <c r="AB524" i="15"/>
  <c r="AA524" i="15"/>
  <c r="AB525" i="15"/>
  <c r="AA525" i="15"/>
  <c r="AB526" i="15"/>
  <c r="AA526" i="15"/>
  <c r="AB527" i="15"/>
  <c r="AA527" i="15"/>
  <c r="AB528" i="15"/>
  <c r="AA528" i="15"/>
  <c r="AB529" i="15"/>
  <c r="AA529" i="15"/>
  <c r="AB530" i="15"/>
  <c r="AA530" i="15"/>
  <c r="AB531" i="15"/>
  <c r="AA531" i="15"/>
  <c r="AB532" i="15"/>
  <c r="AA532" i="15"/>
  <c r="AB533" i="15"/>
  <c r="AA533" i="15"/>
  <c r="AB534" i="15"/>
  <c r="AA534" i="15"/>
  <c r="AB535" i="15"/>
  <c r="AA535" i="15"/>
  <c r="AB536" i="15"/>
  <c r="AA536" i="15"/>
  <c r="AB537" i="15"/>
  <c r="AA537" i="15"/>
  <c r="AB538" i="15"/>
  <c r="AA538" i="15"/>
  <c r="AB539" i="15"/>
  <c r="AA539" i="15"/>
  <c r="AB540" i="15"/>
  <c r="AA540" i="15"/>
  <c r="AB541" i="15"/>
  <c r="AA541" i="15"/>
  <c r="AB542" i="15"/>
  <c r="AA542" i="15"/>
  <c r="AB543" i="15"/>
  <c r="AA543" i="15"/>
  <c r="AB544" i="15"/>
  <c r="AA544" i="15"/>
  <c r="AB545" i="15"/>
  <c r="AA545" i="15"/>
  <c r="AB546" i="15"/>
  <c r="AA546" i="15"/>
  <c r="AB547" i="15"/>
  <c r="AA547" i="15"/>
  <c r="AB548" i="15"/>
  <c r="AA548" i="15"/>
  <c r="AB549" i="15"/>
  <c r="AA549" i="15"/>
  <c r="AB550" i="15"/>
  <c r="AA550" i="15"/>
  <c r="AB551" i="15"/>
  <c r="AA551" i="15"/>
  <c r="AB552" i="15"/>
  <c r="AA552" i="15"/>
  <c r="AB553" i="15"/>
  <c r="AA553" i="15"/>
  <c r="AB554" i="15"/>
  <c r="AA554" i="15"/>
  <c r="AB555" i="15"/>
  <c r="AA555" i="15"/>
  <c r="AB556" i="15"/>
  <c r="AA556" i="15"/>
  <c r="AB557" i="15"/>
  <c r="AA557" i="15"/>
  <c r="AB558" i="15"/>
  <c r="AA558" i="15"/>
  <c r="AB559" i="15"/>
  <c r="AA559" i="15"/>
  <c r="AB560" i="15"/>
  <c r="AA560" i="15"/>
  <c r="AB561" i="15"/>
  <c r="AA561" i="15"/>
  <c r="AB562" i="15"/>
  <c r="AA562" i="15"/>
  <c r="AB563" i="15"/>
  <c r="AA563" i="15"/>
  <c r="AB564" i="15"/>
  <c r="AA564" i="15"/>
  <c r="AB565" i="15"/>
  <c r="AA565" i="15"/>
  <c r="AB566" i="15"/>
  <c r="AA566" i="15"/>
  <c r="AB567" i="15"/>
  <c r="AA567" i="15"/>
  <c r="AB568" i="15"/>
  <c r="AA568" i="15"/>
  <c r="AB569" i="15"/>
  <c r="AA569" i="15"/>
  <c r="AB570" i="15"/>
  <c r="AA570" i="15"/>
  <c r="AB571" i="15"/>
  <c r="AA571" i="15"/>
  <c r="AB572" i="15"/>
  <c r="AA572" i="15"/>
  <c r="AB573" i="15"/>
  <c r="AA573" i="15"/>
  <c r="AB574" i="15"/>
  <c r="AA574" i="15"/>
  <c r="AB575" i="15"/>
  <c r="AA575" i="15"/>
  <c r="AB576" i="15"/>
  <c r="AA576" i="15"/>
  <c r="AB577" i="15"/>
  <c r="AA577" i="15"/>
  <c r="AB578" i="15"/>
  <c r="AA578" i="15"/>
  <c r="AB579" i="15"/>
  <c r="AA579" i="15"/>
  <c r="AB580" i="15"/>
  <c r="AA580" i="15"/>
  <c r="AB581" i="15"/>
  <c r="AA581" i="15"/>
  <c r="AB582" i="15"/>
  <c r="AA582" i="15"/>
  <c r="AB583" i="15"/>
  <c r="AA583" i="15"/>
  <c r="AB584" i="15"/>
  <c r="AA584" i="15"/>
  <c r="AB585" i="15"/>
  <c r="AA585" i="15"/>
  <c r="AB586" i="15"/>
  <c r="AA586" i="15"/>
  <c r="AB587" i="15"/>
  <c r="AA587" i="15"/>
  <c r="AB588" i="15"/>
  <c r="AA588" i="15"/>
  <c r="AB589" i="15"/>
  <c r="AA589" i="15"/>
  <c r="AB590" i="15"/>
  <c r="AA590" i="15"/>
  <c r="AB591" i="15"/>
  <c r="AA591" i="15"/>
  <c r="AB592" i="15"/>
  <c r="AA592" i="15"/>
  <c r="AB593" i="15"/>
  <c r="AA593" i="15"/>
  <c r="AB594" i="15"/>
  <c r="AA594" i="15"/>
  <c r="AB595" i="15"/>
  <c r="AA595" i="15"/>
  <c r="AB596" i="15"/>
  <c r="AA596" i="15"/>
  <c r="AB597" i="15"/>
  <c r="AA597" i="15"/>
  <c r="AB598" i="15"/>
  <c r="AA598" i="15"/>
  <c r="AB599" i="15"/>
  <c r="AA599" i="15"/>
  <c r="AB600" i="15"/>
  <c r="AA600" i="15"/>
  <c r="AB601" i="15"/>
  <c r="AA601" i="15"/>
  <c r="AB602" i="15"/>
  <c r="AA602" i="15"/>
  <c r="AB603" i="15"/>
  <c r="AA603" i="15"/>
  <c r="AB604" i="15"/>
  <c r="AA604" i="15"/>
  <c r="AB605" i="15"/>
  <c r="AA605" i="15"/>
  <c r="AB606" i="15"/>
  <c r="AA606" i="15"/>
  <c r="AB607" i="15"/>
  <c r="AA607" i="15"/>
  <c r="AB608" i="15"/>
  <c r="AA608" i="15"/>
  <c r="AB609" i="15"/>
  <c r="AA609" i="15"/>
  <c r="AB610" i="15"/>
  <c r="AA610" i="15"/>
  <c r="AB611" i="15"/>
  <c r="AA611" i="15"/>
  <c r="AB612" i="15"/>
  <c r="AA612" i="15"/>
  <c r="AB613" i="15"/>
  <c r="AA613" i="15"/>
  <c r="AB614" i="15"/>
  <c r="AA614" i="15"/>
  <c r="AB615" i="15"/>
  <c r="AA615" i="15"/>
  <c r="AB616" i="15"/>
  <c r="AA616" i="15"/>
  <c r="AB617" i="15"/>
  <c r="AA617" i="15"/>
  <c r="AB618" i="15"/>
  <c r="AA618" i="15"/>
  <c r="AB619" i="15"/>
  <c r="AA619" i="15"/>
  <c r="AB620" i="15"/>
  <c r="AA620" i="15"/>
  <c r="AB621" i="15"/>
  <c r="AA621" i="15"/>
  <c r="AB622" i="15"/>
  <c r="AA622" i="15"/>
  <c r="AB623" i="15"/>
  <c r="AA623" i="15"/>
  <c r="AB624" i="15"/>
  <c r="AA624" i="15"/>
  <c r="AB625" i="15"/>
  <c r="AA625" i="15"/>
  <c r="AB626" i="15"/>
  <c r="AA626" i="15"/>
  <c r="AB627" i="15"/>
  <c r="AA627" i="15"/>
  <c r="AB628" i="15"/>
  <c r="AA628" i="15"/>
  <c r="AB629" i="15"/>
  <c r="AA629" i="15"/>
  <c r="AB630" i="15"/>
  <c r="AA630" i="15"/>
  <c r="AB631" i="15"/>
  <c r="AA631" i="15"/>
  <c r="AB632" i="15"/>
  <c r="AA632" i="15"/>
  <c r="AB633" i="15"/>
  <c r="AA633" i="15"/>
  <c r="AB634" i="15"/>
  <c r="AA634" i="15"/>
  <c r="AB635" i="15"/>
  <c r="AA635" i="15"/>
  <c r="AB636" i="15"/>
  <c r="AA636" i="15"/>
  <c r="AB637" i="15"/>
  <c r="AA637" i="15"/>
  <c r="AB638" i="15"/>
  <c r="AA638" i="15"/>
  <c r="AB639" i="15"/>
  <c r="AA639" i="15"/>
  <c r="AB640" i="15"/>
  <c r="AA640" i="15"/>
  <c r="AB641" i="15"/>
  <c r="AA641" i="15"/>
  <c r="AB642" i="15"/>
  <c r="AA642" i="15"/>
  <c r="AB643" i="15"/>
  <c r="AA643" i="15"/>
  <c r="AB644" i="15"/>
  <c r="AA644" i="15"/>
  <c r="AB645" i="15"/>
  <c r="AA645" i="15"/>
  <c r="AB646" i="15"/>
  <c r="AA646" i="15"/>
  <c r="AB647" i="15"/>
  <c r="AA647" i="15"/>
  <c r="AB648" i="15"/>
  <c r="AA648" i="15"/>
  <c r="AB649" i="15"/>
  <c r="AA649" i="15"/>
  <c r="AB650" i="15"/>
  <c r="AA650" i="15"/>
  <c r="AB651" i="15"/>
  <c r="AA651" i="15"/>
  <c r="AB652" i="15"/>
  <c r="AA652" i="15"/>
  <c r="AB653" i="15"/>
  <c r="AA653" i="15"/>
  <c r="AB654" i="15"/>
  <c r="AA654" i="15"/>
  <c r="AB655" i="15"/>
  <c r="AA655" i="15"/>
  <c r="AB656" i="15"/>
  <c r="AA656" i="15"/>
  <c r="AB657" i="15"/>
  <c r="AA657" i="15"/>
  <c r="AB658" i="15"/>
  <c r="AA658" i="15"/>
  <c r="AB659" i="15"/>
  <c r="AA659" i="15"/>
  <c r="AB660" i="15"/>
  <c r="AA660" i="15"/>
  <c r="AB661" i="15"/>
  <c r="AA661" i="15"/>
  <c r="AB662" i="15"/>
  <c r="AA662" i="15"/>
  <c r="AB663" i="15"/>
  <c r="AA663" i="15"/>
  <c r="AB664" i="15"/>
  <c r="AA664" i="15"/>
  <c r="AB665" i="15"/>
  <c r="AA665" i="15"/>
  <c r="AB666" i="15"/>
  <c r="AA666" i="15"/>
  <c r="AB667" i="15"/>
  <c r="AA667" i="15"/>
  <c r="AB668" i="15"/>
  <c r="AA668" i="15"/>
  <c r="AB669" i="15"/>
  <c r="AA669" i="15"/>
  <c r="AB670" i="15"/>
  <c r="AA670" i="15"/>
  <c r="AB671" i="15"/>
  <c r="AA671" i="15"/>
  <c r="AB672" i="15"/>
  <c r="AA672" i="15"/>
  <c r="AB673" i="15"/>
  <c r="AA673" i="15"/>
  <c r="AB674" i="15"/>
  <c r="AA674" i="15"/>
  <c r="AB675" i="15"/>
  <c r="AA675" i="15"/>
  <c r="AB676" i="15"/>
  <c r="AA676" i="15"/>
  <c r="AB677" i="15"/>
  <c r="AA677" i="15"/>
  <c r="AB678" i="15"/>
  <c r="AA678" i="15"/>
  <c r="AB679" i="15"/>
  <c r="AA679" i="15"/>
  <c r="AB680" i="15"/>
  <c r="AA680" i="15"/>
  <c r="AB681" i="15"/>
  <c r="AA681" i="15"/>
  <c r="AB682" i="15"/>
  <c r="AA682" i="15"/>
  <c r="AB683" i="15"/>
  <c r="AA683" i="15"/>
  <c r="AB684" i="15"/>
  <c r="AA684" i="15"/>
  <c r="AB685" i="15"/>
  <c r="AA685" i="15"/>
  <c r="AB686" i="15"/>
  <c r="AA686" i="15"/>
  <c r="AB687" i="15"/>
  <c r="AA687" i="15"/>
  <c r="AB688" i="15"/>
  <c r="AA688" i="15"/>
  <c r="AB689" i="15"/>
  <c r="AA689" i="15"/>
  <c r="AB690" i="15"/>
  <c r="AA690" i="15"/>
  <c r="AB691" i="15"/>
  <c r="AA691" i="15"/>
  <c r="AB692" i="15"/>
  <c r="AA692" i="15"/>
  <c r="AB693" i="15"/>
  <c r="AA693" i="15"/>
  <c r="AB694" i="15"/>
  <c r="AA694" i="15"/>
  <c r="AB695" i="15"/>
  <c r="AA695" i="15"/>
  <c r="AB696" i="15"/>
  <c r="AA696" i="15"/>
  <c r="AB697" i="15"/>
  <c r="AA697" i="15"/>
  <c r="AB698" i="15"/>
  <c r="AA698" i="15"/>
  <c r="AB699" i="15"/>
  <c r="AA699" i="15"/>
  <c r="AB700" i="15"/>
  <c r="AA700" i="15"/>
  <c r="AB701" i="15"/>
  <c r="AA701" i="15"/>
  <c r="AB702" i="15"/>
  <c r="AA702" i="15"/>
  <c r="AB703" i="15"/>
  <c r="AA703" i="15"/>
  <c r="AB704" i="15"/>
  <c r="AA704" i="15"/>
  <c r="AB705" i="15"/>
  <c r="AA705" i="15"/>
  <c r="AB706" i="15"/>
  <c r="AA706" i="15"/>
  <c r="AB707" i="15"/>
  <c r="AA707" i="15"/>
  <c r="AB708" i="15"/>
  <c r="AA708" i="15"/>
  <c r="AB709" i="15"/>
  <c r="AA709" i="15"/>
  <c r="AB710" i="15"/>
  <c r="AA710" i="15"/>
  <c r="AB711" i="15"/>
  <c r="AA711" i="15"/>
  <c r="AB712" i="15"/>
  <c r="AA712" i="15"/>
  <c r="AB713" i="15"/>
  <c r="AA713" i="15"/>
  <c r="AB714" i="15"/>
  <c r="AA714" i="15"/>
  <c r="AB715" i="15"/>
  <c r="AA715" i="15"/>
  <c r="AB716" i="15"/>
  <c r="AA716" i="15"/>
  <c r="AB717" i="15"/>
  <c r="AA717" i="15"/>
  <c r="AB718" i="15"/>
  <c r="AA718" i="15"/>
  <c r="AB719" i="15"/>
  <c r="AA719" i="15"/>
  <c r="AB720" i="15"/>
  <c r="AA720" i="15"/>
  <c r="AB721" i="15"/>
  <c r="AA721" i="15"/>
  <c r="AB722" i="15"/>
  <c r="AA722" i="15"/>
  <c r="AB723" i="15"/>
  <c r="AA723" i="15"/>
  <c r="AB724" i="15"/>
  <c r="AA724" i="15"/>
  <c r="AB725" i="15"/>
  <c r="AA725" i="15"/>
  <c r="AB726" i="15"/>
  <c r="AA726" i="15"/>
  <c r="AB727" i="15"/>
  <c r="AA727" i="15"/>
  <c r="AB728" i="15"/>
  <c r="AA728" i="15"/>
  <c r="AB729" i="15"/>
  <c r="AA729" i="15"/>
  <c r="AB730" i="15"/>
  <c r="AA730" i="15"/>
  <c r="AB731" i="15"/>
  <c r="AA731" i="15"/>
  <c r="AB732" i="15"/>
  <c r="AA732" i="15"/>
  <c r="AB733" i="15"/>
  <c r="AA733" i="15"/>
  <c r="AB734" i="15"/>
  <c r="AA734" i="15"/>
  <c r="AB735" i="15"/>
  <c r="AA735" i="15"/>
  <c r="AB736" i="15"/>
  <c r="AA736" i="15"/>
  <c r="AB737" i="15"/>
  <c r="AA737" i="15"/>
  <c r="AB738" i="15"/>
  <c r="AA738" i="15"/>
  <c r="AB739" i="15"/>
  <c r="AA739" i="15"/>
  <c r="AB740" i="15"/>
  <c r="AA740" i="15"/>
  <c r="AB741" i="15"/>
  <c r="AA741" i="15"/>
  <c r="AB742" i="15"/>
  <c r="AA742" i="15"/>
  <c r="AB743" i="15"/>
  <c r="AA743" i="15"/>
  <c r="AB744" i="15"/>
  <c r="AA744" i="15"/>
  <c r="AB745" i="15"/>
  <c r="AA745" i="15"/>
  <c r="AB746" i="15"/>
  <c r="AA746" i="15"/>
  <c r="AB747" i="15"/>
  <c r="AA747" i="15"/>
  <c r="AB748" i="15"/>
  <c r="AA748" i="15"/>
  <c r="AB749" i="15"/>
  <c r="AA749" i="15"/>
  <c r="AB750" i="15"/>
  <c r="AA750" i="15"/>
  <c r="AB751" i="15"/>
  <c r="AA751" i="15"/>
  <c r="AB752" i="15"/>
  <c r="AA752" i="15"/>
  <c r="AB753" i="15"/>
  <c r="AA753" i="15"/>
  <c r="AB754" i="15"/>
  <c r="AA754" i="15"/>
  <c r="AB755" i="15"/>
  <c r="AA755" i="15"/>
  <c r="AB756" i="15"/>
  <c r="AA756" i="15"/>
  <c r="AB757" i="15"/>
  <c r="AA757" i="15"/>
  <c r="AB758" i="15"/>
  <c r="AA758" i="15"/>
  <c r="AB759" i="15"/>
  <c r="AA759" i="15"/>
  <c r="AB760" i="15"/>
  <c r="AA760" i="15"/>
  <c r="AB761" i="15"/>
  <c r="AA761" i="15"/>
  <c r="AB762" i="15"/>
  <c r="AA762" i="15"/>
  <c r="AB763" i="15"/>
  <c r="AA763" i="15"/>
  <c r="AB764" i="15"/>
  <c r="AA764" i="15"/>
  <c r="AB765" i="15"/>
  <c r="AA765" i="15"/>
  <c r="AB766" i="15"/>
  <c r="AA766" i="15"/>
  <c r="AB767" i="15"/>
  <c r="AA767" i="15"/>
  <c r="AB768" i="15"/>
  <c r="AA768" i="15"/>
  <c r="AB769" i="15"/>
  <c r="AA769" i="15"/>
  <c r="AB770" i="15"/>
  <c r="AA770" i="15"/>
  <c r="AB771" i="15"/>
  <c r="AA771" i="15"/>
  <c r="AB772" i="15"/>
  <c r="AA772" i="15"/>
  <c r="AB773" i="15"/>
  <c r="AA773" i="15"/>
  <c r="AB774" i="15"/>
  <c r="AA774" i="15"/>
  <c r="AB775" i="15"/>
  <c r="AA775" i="15"/>
  <c r="AB776" i="15"/>
  <c r="AA776" i="15"/>
  <c r="AB777" i="15"/>
  <c r="AA777" i="15"/>
  <c r="AB778" i="15"/>
  <c r="AA778" i="15"/>
  <c r="AB779" i="15"/>
  <c r="AA779" i="15"/>
  <c r="AB780" i="15"/>
  <c r="AA780" i="15"/>
  <c r="AB781" i="15"/>
  <c r="AA781" i="15"/>
  <c r="AB782" i="15"/>
  <c r="AA782" i="15"/>
  <c r="AB783" i="15"/>
  <c r="AA783" i="15"/>
  <c r="AB784" i="15"/>
  <c r="AA784" i="15"/>
  <c r="AB785" i="15"/>
  <c r="AA785" i="15"/>
  <c r="AB786" i="15"/>
  <c r="AA786" i="15"/>
  <c r="AB787" i="15"/>
  <c r="AA787" i="15"/>
  <c r="AB788" i="15"/>
  <c r="AA788" i="15"/>
  <c r="AB789" i="15"/>
  <c r="AA789" i="15"/>
  <c r="AB790" i="15"/>
  <c r="AA790" i="15"/>
  <c r="AB791" i="15"/>
  <c r="AA791" i="15"/>
  <c r="AB792" i="15"/>
  <c r="AA792" i="15"/>
  <c r="AB793" i="15"/>
  <c r="AA793" i="15"/>
  <c r="AB794" i="15"/>
  <c r="AA794" i="15"/>
  <c r="AB795" i="15"/>
  <c r="AA795" i="15"/>
  <c r="AB796" i="15"/>
  <c r="AA796" i="15"/>
  <c r="AB797" i="15"/>
  <c r="AA797" i="15"/>
  <c r="AB798" i="15"/>
  <c r="AA798" i="15"/>
  <c r="AB799" i="15"/>
  <c r="AA799" i="15"/>
  <c r="AB800" i="15"/>
  <c r="AA800" i="15"/>
  <c r="AB801" i="15"/>
  <c r="AA801" i="15"/>
  <c r="AB802" i="15"/>
  <c r="AA802" i="15"/>
  <c r="AB803" i="15"/>
  <c r="AA803" i="15"/>
  <c r="AB804" i="15"/>
  <c r="AA804" i="15"/>
  <c r="AB805" i="15"/>
  <c r="AA805" i="15"/>
  <c r="AB806" i="15"/>
  <c r="AA806" i="15"/>
  <c r="AB807" i="15"/>
  <c r="AA807" i="15"/>
  <c r="AB808" i="15"/>
  <c r="AA808" i="15"/>
  <c r="AB809" i="15"/>
  <c r="AA809" i="15"/>
  <c r="AB810" i="15"/>
  <c r="AA810" i="15"/>
  <c r="AB811" i="15"/>
  <c r="AA811" i="15"/>
  <c r="AB812" i="15"/>
  <c r="AA812" i="15"/>
  <c r="AB813" i="15"/>
  <c r="AA813" i="15"/>
  <c r="AB814" i="15"/>
  <c r="AA814" i="15"/>
  <c r="AB815" i="15"/>
  <c r="AA815" i="15"/>
  <c r="AB816" i="15"/>
  <c r="AA816" i="15"/>
  <c r="AB817" i="15"/>
  <c r="AA817" i="15"/>
  <c r="AB818" i="15"/>
  <c r="AA818" i="15"/>
  <c r="AB819" i="15"/>
  <c r="AA819" i="15"/>
  <c r="AB820" i="15"/>
  <c r="AA820" i="15"/>
  <c r="AB821" i="15"/>
  <c r="AA821" i="15"/>
  <c r="AB822" i="15"/>
  <c r="AA822" i="15"/>
  <c r="AB823" i="15"/>
  <c r="AA823" i="15"/>
  <c r="AB824" i="15"/>
  <c r="AA824" i="15"/>
  <c r="AB825" i="15"/>
  <c r="AA825" i="15"/>
  <c r="AB826" i="15"/>
  <c r="AA826" i="15"/>
  <c r="AB827" i="15"/>
  <c r="AA827" i="15"/>
  <c r="AB828" i="15"/>
  <c r="AA828" i="15"/>
  <c r="AB829" i="15"/>
  <c r="AA829" i="15"/>
  <c r="AB830" i="15"/>
  <c r="AA830" i="15"/>
  <c r="AB831" i="15"/>
  <c r="AA831" i="15"/>
  <c r="AB832" i="15"/>
  <c r="AA832" i="15"/>
  <c r="AB833" i="15"/>
  <c r="AA833" i="15"/>
  <c r="AB834" i="15"/>
  <c r="AA834" i="15"/>
  <c r="AB835" i="15"/>
  <c r="AA835" i="15"/>
  <c r="AB836" i="15"/>
  <c r="AA836" i="15"/>
  <c r="AB837" i="15"/>
  <c r="AA837" i="15"/>
  <c r="AB838" i="15"/>
  <c r="AA838" i="15"/>
  <c r="AB839" i="15"/>
  <c r="AA839" i="15"/>
  <c r="AB840" i="15"/>
  <c r="AA840" i="15"/>
  <c r="AB841" i="15"/>
  <c r="AA841" i="15"/>
  <c r="AB842" i="15"/>
  <c r="AA842" i="15"/>
  <c r="AB843" i="15"/>
  <c r="AA843" i="15"/>
  <c r="AB844" i="15"/>
  <c r="AA844" i="15"/>
  <c r="AB845" i="15"/>
  <c r="AA845" i="15"/>
  <c r="AB846" i="15"/>
  <c r="AA846" i="15"/>
  <c r="AB847" i="15"/>
  <c r="AA847" i="15"/>
  <c r="AB848" i="15"/>
  <c r="AA848" i="15"/>
  <c r="AB849" i="15"/>
  <c r="AA849" i="15"/>
  <c r="AB850" i="15"/>
  <c r="AA850" i="15"/>
  <c r="AB851" i="15"/>
  <c r="AA851" i="15"/>
  <c r="AB852" i="15"/>
  <c r="AA852" i="15"/>
  <c r="AB853" i="15"/>
  <c r="AA853" i="15"/>
  <c r="AB854" i="15"/>
  <c r="AA854" i="15"/>
  <c r="AB855" i="15"/>
  <c r="AA855" i="15"/>
  <c r="AB856" i="15"/>
  <c r="AA856" i="15"/>
  <c r="AB857" i="15"/>
  <c r="AA857" i="15"/>
  <c r="AB858" i="15"/>
  <c r="AA858" i="15"/>
  <c r="AB859" i="15"/>
  <c r="AA859" i="15"/>
  <c r="AB860" i="15"/>
  <c r="AA860" i="15"/>
  <c r="AB861" i="15"/>
  <c r="AA861" i="15"/>
  <c r="AB862" i="15"/>
  <c r="AA862" i="15"/>
  <c r="AB863" i="15"/>
  <c r="AA863" i="15"/>
  <c r="AB864" i="15"/>
  <c r="AA864" i="15"/>
  <c r="AB865" i="15"/>
  <c r="AA865" i="15"/>
  <c r="AB866" i="15"/>
  <c r="AA866" i="15"/>
  <c r="AB867" i="15"/>
  <c r="AA867" i="15"/>
  <c r="AB868" i="15"/>
  <c r="AA868" i="15"/>
  <c r="AB869" i="15"/>
  <c r="AA869" i="15"/>
  <c r="AB870" i="15"/>
  <c r="AA870" i="15"/>
  <c r="AB871" i="15"/>
  <c r="AA871" i="15"/>
  <c r="AB872" i="15"/>
  <c r="AA872" i="15"/>
  <c r="AB873" i="15"/>
  <c r="AA873" i="15"/>
  <c r="AB874" i="15"/>
  <c r="AA874" i="15"/>
  <c r="AB875" i="15"/>
  <c r="AA875" i="15"/>
  <c r="AB876" i="15"/>
  <c r="AA876" i="15"/>
  <c r="AB877" i="15"/>
  <c r="AA877" i="15"/>
  <c r="AB878" i="15"/>
  <c r="AA878" i="15"/>
  <c r="AB879" i="15"/>
  <c r="AA879" i="15"/>
  <c r="AB880" i="15"/>
  <c r="AA880" i="15"/>
  <c r="AB881" i="15"/>
  <c r="AA881" i="15"/>
  <c r="AB882" i="15"/>
  <c r="AA882" i="15"/>
  <c r="AB883" i="15"/>
  <c r="AA883" i="15"/>
  <c r="AB884" i="15"/>
  <c r="AA884" i="15"/>
  <c r="AB885" i="15"/>
  <c r="AA885" i="15"/>
  <c r="AB886" i="15"/>
  <c r="AA886" i="15"/>
  <c r="AB887" i="15"/>
  <c r="AA887" i="15"/>
  <c r="AB888" i="15"/>
  <c r="AA888" i="15"/>
  <c r="AB889" i="15"/>
  <c r="AA889" i="15"/>
  <c r="AB890" i="15"/>
  <c r="AA890" i="15"/>
  <c r="AB891" i="15"/>
  <c r="AA891" i="15"/>
  <c r="AB892" i="15"/>
  <c r="AA892" i="15"/>
  <c r="AB893" i="15"/>
  <c r="AA893" i="15"/>
  <c r="AB894" i="15"/>
  <c r="AA894" i="15"/>
  <c r="AB895" i="15"/>
  <c r="AA895" i="15"/>
  <c r="AB896" i="15"/>
  <c r="AA896" i="15"/>
  <c r="AB897" i="15"/>
  <c r="AA897" i="15"/>
  <c r="AB898" i="15"/>
  <c r="AA898" i="15"/>
  <c r="AB899" i="15"/>
  <c r="AA899" i="15"/>
  <c r="AB900" i="15"/>
  <c r="AA900" i="15"/>
  <c r="AB901" i="15"/>
  <c r="AA901" i="15"/>
  <c r="AB902" i="15"/>
  <c r="AA902" i="15"/>
  <c r="AB903" i="15"/>
  <c r="AA903" i="15"/>
  <c r="AB904" i="15"/>
  <c r="AA904" i="15"/>
  <c r="AB905" i="15"/>
  <c r="AA905" i="15"/>
  <c r="AB906" i="15"/>
  <c r="AA906" i="15"/>
  <c r="AB907" i="15"/>
  <c r="AA907" i="15"/>
  <c r="AB908" i="15"/>
  <c r="AA908" i="15"/>
  <c r="AB909" i="15"/>
  <c r="AA909" i="15"/>
  <c r="AB910" i="15"/>
  <c r="AA910" i="15"/>
  <c r="AB911" i="15"/>
  <c r="AA911" i="15"/>
  <c r="AB912" i="15"/>
  <c r="AA912" i="15"/>
  <c r="AB913" i="15"/>
  <c r="AA913" i="15"/>
  <c r="AB914" i="15"/>
  <c r="AA914" i="15"/>
  <c r="AB915" i="15"/>
  <c r="AA915" i="15"/>
  <c r="AB916" i="15"/>
  <c r="AA916" i="15"/>
  <c r="AB917" i="15"/>
  <c r="AA917" i="15"/>
  <c r="AB918" i="15"/>
  <c r="AA918" i="15"/>
  <c r="AB919" i="15"/>
  <c r="AA919" i="15"/>
  <c r="AB920" i="15"/>
  <c r="AA920" i="15"/>
  <c r="AB921" i="15"/>
  <c r="AA921" i="15"/>
  <c r="AB922" i="15"/>
  <c r="AA922" i="15"/>
  <c r="AB923" i="15"/>
  <c r="AA923" i="15"/>
  <c r="AB924" i="15"/>
  <c r="AA924" i="15"/>
  <c r="AB925" i="15"/>
  <c r="AA925" i="15"/>
  <c r="AB926" i="15"/>
  <c r="AA926" i="15"/>
  <c r="AB927" i="15"/>
  <c r="AA927" i="15"/>
  <c r="AB928" i="15"/>
  <c r="AA928" i="15"/>
  <c r="AB929" i="15"/>
  <c r="AA929" i="15"/>
  <c r="AB930" i="15"/>
  <c r="AA930" i="15"/>
  <c r="AB931" i="15"/>
  <c r="AA931" i="15"/>
  <c r="AB932" i="15"/>
  <c r="AA932" i="15"/>
  <c r="AB933" i="15"/>
  <c r="AA933" i="15"/>
  <c r="AB934" i="15"/>
  <c r="AA934" i="15"/>
  <c r="AB935" i="15"/>
  <c r="AA935" i="15"/>
  <c r="AB936" i="15"/>
  <c r="AA936" i="15"/>
  <c r="AB937" i="15"/>
  <c r="AA937" i="15"/>
  <c r="AB938" i="15"/>
  <c r="AA938" i="15"/>
  <c r="AB939" i="15"/>
  <c r="AA939" i="15"/>
  <c r="AB940" i="15"/>
  <c r="AA940" i="15"/>
  <c r="AB941" i="15"/>
  <c r="AA941" i="15"/>
  <c r="AB942" i="15"/>
  <c r="AA942" i="15"/>
  <c r="AB943" i="15"/>
  <c r="AA943" i="15"/>
  <c r="AB944" i="15"/>
  <c r="AA944" i="15"/>
  <c r="AB945" i="15"/>
  <c r="AA945" i="15"/>
  <c r="AB946" i="15"/>
  <c r="AA946" i="15"/>
  <c r="AB947" i="15"/>
  <c r="AA947" i="15"/>
  <c r="AB948" i="15"/>
  <c r="AA948" i="15"/>
  <c r="AB949" i="15"/>
  <c r="AA949" i="15"/>
  <c r="AB950" i="15"/>
  <c r="AA950" i="15"/>
  <c r="AB951" i="15"/>
  <c r="AA951" i="15"/>
  <c r="AB952" i="15"/>
  <c r="AA952" i="15"/>
  <c r="AB953" i="15"/>
  <c r="AA953" i="15"/>
  <c r="AB954" i="15"/>
  <c r="AA954" i="15"/>
  <c r="AB955" i="15"/>
  <c r="AA955" i="15"/>
  <c r="AB956" i="15"/>
  <c r="AA956" i="15"/>
  <c r="AB957" i="15"/>
  <c r="AA957" i="15"/>
  <c r="AB958" i="15"/>
  <c r="AA958" i="15"/>
  <c r="AB959" i="15"/>
  <c r="AA959" i="15"/>
  <c r="AB960" i="15"/>
  <c r="AA960" i="15"/>
  <c r="AB961" i="15"/>
  <c r="AA961" i="15"/>
  <c r="AB962" i="15"/>
  <c r="AA962" i="15"/>
  <c r="AB963" i="15"/>
  <c r="AA963" i="15"/>
  <c r="AB964" i="15"/>
  <c r="AA964" i="15"/>
  <c r="AB965" i="15"/>
  <c r="AA965" i="15"/>
  <c r="AB966" i="15"/>
  <c r="AA966" i="15"/>
  <c r="AB967" i="15"/>
  <c r="AA967" i="15"/>
  <c r="AB968" i="15"/>
  <c r="AA968" i="15"/>
  <c r="AB969" i="15"/>
  <c r="AA969" i="15"/>
  <c r="AB970" i="15"/>
  <c r="AA970" i="15"/>
  <c r="AB971" i="15"/>
  <c r="AA971" i="15"/>
  <c r="AB972" i="15"/>
  <c r="AA972" i="15"/>
  <c r="AB973" i="15"/>
  <c r="AA973" i="15"/>
  <c r="AB974" i="15"/>
  <c r="AA974" i="15"/>
  <c r="AB975" i="15"/>
  <c r="AA975" i="15"/>
  <c r="AB976" i="15"/>
  <c r="AA976" i="15"/>
  <c r="AB977" i="15"/>
  <c r="AA977" i="15"/>
  <c r="AB978" i="15"/>
  <c r="AA978" i="15"/>
  <c r="AB979" i="15"/>
  <c r="AA979" i="15"/>
  <c r="AB980" i="15"/>
  <c r="AA980" i="15"/>
  <c r="AB981" i="15"/>
  <c r="AA981" i="15"/>
  <c r="AB982" i="15"/>
  <c r="AA982" i="15"/>
  <c r="AB983" i="15"/>
  <c r="AA983" i="15"/>
  <c r="AB984" i="15"/>
  <c r="AA984" i="15"/>
  <c r="AB985" i="15"/>
  <c r="AA985" i="15"/>
  <c r="AB986" i="15"/>
  <c r="AA986" i="15"/>
  <c r="AB987" i="15"/>
  <c r="AA987" i="15"/>
  <c r="AB988" i="15"/>
  <c r="AA988" i="15"/>
  <c r="AB989" i="15"/>
  <c r="AA989" i="15"/>
  <c r="AB990" i="15"/>
  <c r="AA990" i="15"/>
  <c r="AB991" i="15"/>
  <c r="AA991" i="15"/>
  <c r="AB992" i="15"/>
  <c r="AA992" i="15"/>
  <c r="AB993" i="15"/>
  <c r="AA993" i="15"/>
  <c r="AB994" i="15"/>
  <c r="AA994" i="15"/>
  <c r="AB995" i="15"/>
  <c r="AA995" i="15"/>
  <c r="AB996" i="15"/>
  <c r="AA996" i="15"/>
  <c r="AB997" i="15"/>
  <c r="AA997" i="15"/>
  <c r="AB998" i="15"/>
  <c r="AA998" i="15"/>
  <c r="AB999" i="15"/>
  <c r="AA999" i="15"/>
  <c r="AB1000" i="15"/>
  <c r="AA1000" i="15"/>
  <c r="AB1001" i="15"/>
  <c r="AA1001" i="15"/>
  <c r="AB1002" i="15"/>
  <c r="AA1002" i="15"/>
  <c r="AB1003" i="15"/>
  <c r="AA1003" i="15"/>
  <c r="AB1004" i="15"/>
  <c r="AA1004" i="15"/>
  <c r="AB1005" i="15"/>
  <c r="AA1005" i="15"/>
  <c r="AB1006" i="15"/>
  <c r="AA1006" i="15"/>
  <c r="AB1007" i="15"/>
  <c r="AA1007" i="15"/>
  <c r="AB1008" i="15"/>
  <c r="AA1008" i="15"/>
  <c r="AB1009" i="15"/>
  <c r="AA1009" i="15"/>
  <c r="AB1010" i="15"/>
  <c r="AA1010" i="15"/>
  <c r="AB1011" i="15"/>
  <c r="AA1011" i="15"/>
  <c r="AB1012" i="15"/>
  <c r="AA1012" i="15"/>
  <c r="AB1013" i="15"/>
  <c r="AA1013" i="15"/>
  <c r="AB1014" i="15"/>
  <c r="AA1014" i="15"/>
  <c r="AB1015" i="15"/>
  <c r="AA1015" i="15"/>
  <c r="AB1016" i="15"/>
  <c r="AA1016" i="15"/>
  <c r="AB1017" i="15"/>
  <c r="AA1017" i="15"/>
  <c r="AB1018" i="15"/>
  <c r="AA1018" i="15"/>
  <c r="AB1019" i="15"/>
  <c r="AA1019" i="15"/>
  <c r="AB1020" i="15"/>
  <c r="AA1020" i="15"/>
  <c r="AB1021" i="15"/>
  <c r="AA1021" i="15"/>
  <c r="AB1022" i="15"/>
  <c r="AA1022" i="15"/>
  <c r="AB1023" i="15"/>
  <c r="AA1023" i="15"/>
  <c r="AB1024" i="15"/>
  <c r="AA1024" i="15"/>
  <c r="AB1025" i="15"/>
  <c r="AA1025" i="15"/>
  <c r="AB1026" i="15"/>
  <c r="AA1026" i="15"/>
  <c r="AB1027" i="15"/>
  <c r="AA1027" i="15"/>
  <c r="AB1028" i="15"/>
  <c r="AA1028" i="15"/>
  <c r="AB1029" i="15"/>
  <c r="AA1029" i="15"/>
  <c r="AB1030" i="15"/>
  <c r="AA1030" i="15"/>
  <c r="AB1031" i="15"/>
  <c r="AA1031" i="15"/>
  <c r="AB1032" i="15"/>
  <c r="AA1032" i="15"/>
  <c r="AB1033" i="15"/>
  <c r="AA1033" i="15"/>
  <c r="AB1034" i="15"/>
  <c r="AA1034" i="15"/>
  <c r="AB1035" i="15"/>
  <c r="AA1035" i="15"/>
  <c r="AB1036" i="15"/>
  <c r="AA1036" i="15"/>
  <c r="AB1037" i="15"/>
  <c r="AA1037" i="15"/>
  <c r="AB1038" i="15"/>
  <c r="AA1038" i="15"/>
  <c r="AB1039" i="15"/>
  <c r="AA1039" i="15"/>
  <c r="AB1040" i="15"/>
  <c r="AA1040" i="15"/>
  <c r="AB1041" i="15"/>
  <c r="AA1041" i="15"/>
  <c r="AB1042" i="15"/>
  <c r="AA1042" i="15"/>
  <c r="AB1043" i="15"/>
  <c r="AA1043" i="15"/>
  <c r="AB1044" i="15"/>
  <c r="AA1044" i="15"/>
  <c r="AB1045" i="15"/>
  <c r="AA1045" i="15"/>
  <c r="AB1046" i="15"/>
  <c r="AA1046" i="15"/>
  <c r="AB1047" i="15"/>
  <c r="AA1047" i="15"/>
  <c r="AB1048" i="15"/>
  <c r="AA1048" i="15"/>
  <c r="AB1049" i="15"/>
  <c r="AA1049" i="15"/>
  <c r="AB1050" i="15"/>
  <c r="AA1050" i="15"/>
  <c r="AB1051" i="15"/>
  <c r="AA1051" i="15"/>
  <c r="AB1052" i="15"/>
  <c r="AA1052" i="15"/>
  <c r="AB1053" i="15"/>
  <c r="AA1053" i="15"/>
  <c r="AB1054" i="15"/>
  <c r="AA1054" i="15"/>
  <c r="AB1055" i="15"/>
  <c r="AA1055" i="15"/>
  <c r="AB1056" i="15"/>
  <c r="AA1056" i="15"/>
  <c r="AB1057" i="15"/>
  <c r="AA1057" i="15"/>
  <c r="AB1058" i="15"/>
  <c r="AA1058" i="15"/>
  <c r="AB1059" i="15"/>
  <c r="AA1059" i="15"/>
  <c r="AB1060" i="15"/>
  <c r="AA1060" i="15"/>
  <c r="AB1061" i="15"/>
  <c r="AA1061" i="15"/>
  <c r="AB1062" i="15"/>
  <c r="AA1062" i="15"/>
  <c r="AB1063" i="15"/>
  <c r="AA1063" i="15"/>
  <c r="AB1064" i="15"/>
  <c r="AA1064" i="15"/>
  <c r="AB1065" i="15"/>
  <c r="AA1065" i="15"/>
  <c r="AB1066" i="15"/>
  <c r="AA1066" i="15"/>
  <c r="AB1067" i="15"/>
  <c r="AA1067" i="15"/>
  <c r="AB1068" i="15"/>
  <c r="AA1068" i="15"/>
  <c r="AB1069" i="15"/>
  <c r="AA1069" i="15"/>
  <c r="AB1070" i="15"/>
  <c r="AA1070" i="15"/>
  <c r="AB1071" i="15"/>
  <c r="AA1071" i="15"/>
  <c r="AB1072" i="15"/>
  <c r="AA1072" i="15"/>
  <c r="AB1073" i="15"/>
  <c r="AA1073" i="15"/>
  <c r="AB1074" i="15"/>
  <c r="AA1074" i="15"/>
  <c r="AB1075" i="15"/>
  <c r="AA1075" i="15"/>
  <c r="AB1076" i="15"/>
  <c r="AA1076" i="15"/>
  <c r="AB1077" i="15"/>
  <c r="AA1077" i="15"/>
  <c r="AB1078" i="15"/>
  <c r="AA1078" i="15"/>
  <c r="AB1079" i="15"/>
  <c r="AA1079" i="15"/>
  <c r="AB1080" i="15"/>
  <c r="AA1080" i="15"/>
  <c r="AB1081" i="15"/>
  <c r="AA1081" i="15"/>
  <c r="AB1082" i="15"/>
  <c r="AA1082" i="15"/>
  <c r="AB1083" i="15"/>
  <c r="AA1083" i="15"/>
  <c r="AB1084" i="15"/>
  <c r="AA1084" i="15"/>
  <c r="AB1085" i="15"/>
  <c r="AA1085" i="15"/>
  <c r="AB1086" i="15"/>
  <c r="AA1086" i="15"/>
  <c r="AB1087" i="15"/>
  <c r="AA1087" i="15"/>
  <c r="AB1088" i="15"/>
  <c r="AA1088" i="15"/>
  <c r="AB1089" i="15"/>
  <c r="AA1089" i="15"/>
  <c r="AB1090" i="15"/>
  <c r="AA1090" i="15"/>
  <c r="AB1091" i="15"/>
  <c r="AA1091" i="15"/>
  <c r="AB1092" i="15"/>
  <c r="AA1092" i="15"/>
  <c r="AB1093" i="15"/>
  <c r="AA1093" i="15"/>
  <c r="AB1094" i="15"/>
  <c r="AA1094" i="15"/>
  <c r="AB1095" i="15"/>
  <c r="AA1095" i="15"/>
  <c r="AB1096" i="15"/>
  <c r="AA1096" i="15"/>
  <c r="AB1097" i="15"/>
  <c r="AA1097" i="15"/>
  <c r="AB1098" i="15"/>
  <c r="AA1098" i="15"/>
  <c r="AB1099" i="15"/>
  <c r="AA1099" i="15"/>
  <c r="AB1100" i="15"/>
  <c r="AA1100" i="15"/>
  <c r="AB1101" i="15"/>
  <c r="AA1101" i="15"/>
  <c r="AB1102" i="15"/>
  <c r="AA1102" i="15"/>
  <c r="AB1103" i="15"/>
  <c r="AA1103" i="15"/>
  <c r="AB1104" i="15"/>
  <c r="AA1104" i="15"/>
  <c r="AB1105" i="15"/>
  <c r="AA1105" i="15"/>
  <c r="AB1106" i="15"/>
  <c r="AA1106" i="15"/>
  <c r="AB1107" i="15"/>
  <c r="AA1107" i="15"/>
  <c r="AB1108" i="15"/>
  <c r="AA1108" i="15"/>
  <c r="AB1109" i="15"/>
  <c r="AA1109" i="15"/>
  <c r="AB1110" i="15"/>
  <c r="AA1110" i="15"/>
  <c r="AB1111" i="15"/>
  <c r="AA1111" i="15"/>
  <c r="AB1112" i="15"/>
  <c r="AA1112" i="15"/>
  <c r="AB1113" i="15"/>
  <c r="AA1113" i="15"/>
  <c r="AB1114" i="15"/>
  <c r="AA1114" i="15"/>
  <c r="AB1115" i="15"/>
  <c r="AA1115" i="15"/>
  <c r="AB1116" i="15"/>
  <c r="AA1116" i="15"/>
  <c r="AB1117" i="15"/>
  <c r="AA1117" i="15"/>
  <c r="AB1118" i="15"/>
  <c r="AA1118" i="15"/>
  <c r="AB1119" i="15"/>
  <c r="AA1119" i="15"/>
  <c r="AB1120" i="15"/>
  <c r="AA1120" i="15"/>
  <c r="AB1121" i="15"/>
  <c r="AA1121" i="15"/>
  <c r="AB1122" i="15"/>
  <c r="AA1122" i="15"/>
  <c r="AB1123" i="15"/>
  <c r="AA1123" i="15"/>
  <c r="AB1124" i="15"/>
  <c r="AA1124" i="15"/>
  <c r="AB1125" i="15"/>
  <c r="AA1125" i="15"/>
  <c r="AB1126" i="15"/>
  <c r="AA1126" i="15"/>
  <c r="AB1127" i="15"/>
  <c r="AA1127" i="15"/>
  <c r="AB1128" i="15"/>
  <c r="AA1128" i="15"/>
  <c r="AB1129" i="15"/>
  <c r="AA1129" i="15"/>
  <c r="AB1130" i="15"/>
  <c r="AA1130" i="15"/>
  <c r="AB1131" i="15"/>
  <c r="AA1131" i="15"/>
  <c r="AB1132" i="15"/>
  <c r="AA1132" i="15"/>
  <c r="AB1133" i="15"/>
  <c r="AA1133" i="15"/>
  <c r="AB1134" i="15"/>
  <c r="AA1134" i="15"/>
  <c r="AB1135" i="15"/>
  <c r="AA1135" i="15"/>
  <c r="AB1136" i="15"/>
  <c r="AA1136" i="15"/>
  <c r="AB1137" i="15"/>
  <c r="AA1137" i="15"/>
  <c r="AB1138" i="15"/>
  <c r="AA1138" i="15"/>
  <c r="AB1139" i="15"/>
  <c r="AA1139" i="15"/>
  <c r="AB1140" i="15"/>
  <c r="AA1140" i="15"/>
  <c r="AB1141" i="15"/>
  <c r="AA1141" i="15"/>
  <c r="AB1142" i="15"/>
  <c r="AA1142" i="15"/>
  <c r="AB1143" i="15"/>
  <c r="AA1143" i="15"/>
  <c r="AB1144" i="15"/>
  <c r="AA1144" i="15"/>
  <c r="AB1145" i="15"/>
  <c r="AA1145" i="15"/>
  <c r="AB1146" i="15"/>
  <c r="AA1146" i="15"/>
  <c r="AB1147" i="15"/>
  <c r="AA1147" i="15"/>
  <c r="AB1148" i="15"/>
  <c r="AA1148" i="15"/>
  <c r="AB1149" i="15"/>
  <c r="AA1149" i="15"/>
  <c r="AB1150" i="15"/>
  <c r="AA1150" i="15"/>
  <c r="AB1151" i="15"/>
  <c r="AA1151" i="15"/>
  <c r="AB1152" i="15"/>
  <c r="AA1152" i="15"/>
  <c r="AB1153" i="15"/>
  <c r="AA1153" i="15"/>
  <c r="AB1154" i="15"/>
  <c r="AA1154" i="15"/>
  <c r="AB1155" i="15"/>
  <c r="AA1155" i="15"/>
  <c r="AB1156" i="15"/>
  <c r="AA1156" i="15"/>
  <c r="AB1157" i="15"/>
  <c r="AA1157" i="15"/>
  <c r="AB1158" i="15"/>
  <c r="AA1158" i="15"/>
  <c r="AB1159" i="15"/>
  <c r="AA1159" i="15"/>
  <c r="AB1160" i="15"/>
  <c r="AA1160" i="15"/>
  <c r="AB1161" i="15"/>
  <c r="AA1161" i="15"/>
  <c r="AB1162" i="15"/>
  <c r="AA1162" i="15"/>
  <c r="AB1163" i="15"/>
  <c r="AA1163" i="15"/>
  <c r="AB1164" i="15"/>
  <c r="AA1164" i="15"/>
  <c r="AB1165" i="15"/>
  <c r="AA1165" i="15"/>
  <c r="AB1166" i="15"/>
  <c r="AA1166" i="15"/>
  <c r="AB1167" i="15"/>
  <c r="AA1167" i="15"/>
  <c r="AB1168" i="15"/>
  <c r="AA1168" i="15"/>
  <c r="AB1169" i="15"/>
  <c r="AA1169" i="15"/>
  <c r="AB1170" i="15"/>
  <c r="AA1170" i="15"/>
  <c r="AB1171" i="15"/>
  <c r="AA1171" i="15"/>
  <c r="AB1172" i="15"/>
  <c r="AA1172" i="15"/>
  <c r="AB1173" i="15"/>
  <c r="AA1173" i="15"/>
  <c r="AB1174" i="15"/>
  <c r="AA1174" i="15"/>
  <c r="AB1175" i="15"/>
  <c r="AA1175" i="15"/>
  <c r="AB1176" i="15"/>
  <c r="AA1176" i="15"/>
  <c r="AB1177" i="15"/>
  <c r="AA1177" i="15"/>
  <c r="AB1178" i="15"/>
  <c r="AA1178" i="15"/>
  <c r="AB1179" i="15"/>
  <c r="AA1179" i="15"/>
  <c r="AB1180" i="15"/>
  <c r="AA1180" i="15"/>
  <c r="AB1181" i="15"/>
  <c r="AA1181" i="15"/>
  <c r="AB1182" i="15"/>
  <c r="AA1182" i="15"/>
  <c r="AB1183" i="15"/>
  <c r="AA1183" i="15"/>
  <c r="AB1184" i="15"/>
  <c r="AA1184" i="15"/>
  <c r="AB1185" i="15"/>
  <c r="AA1185" i="15"/>
  <c r="AB1186" i="15"/>
  <c r="AA1186" i="15"/>
  <c r="AB1187" i="15"/>
  <c r="AA1187" i="15"/>
  <c r="AB1188" i="15"/>
  <c r="AA1188" i="15"/>
  <c r="AB1189" i="15"/>
  <c r="AA1189" i="15"/>
  <c r="AB1190" i="15"/>
  <c r="AA1190" i="15"/>
  <c r="AB1191" i="15"/>
  <c r="AA1191" i="15"/>
  <c r="AB1192" i="15"/>
  <c r="AA1192" i="15"/>
  <c r="AB1193" i="15"/>
  <c r="AA1193" i="15"/>
  <c r="AB1194" i="15"/>
  <c r="AA1194" i="15"/>
  <c r="AB1195" i="15"/>
  <c r="AA1195" i="15"/>
  <c r="AB1196" i="15"/>
  <c r="AA1196" i="15"/>
  <c r="AB1197" i="15"/>
  <c r="AA1197" i="15"/>
  <c r="AB1198" i="15"/>
  <c r="AA1198" i="15"/>
  <c r="AB1199" i="15"/>
  <c r="AA1199" i="15"/>
  <c r="AB1200" i="15"/>
  <c r="AA1200" i="15"/>
  <c r="AB1201" i="15"/>
  <c r="AA1201" i="15"/>
  <c r="AB1202" i="15"/>
  <c r="AA1202" i="15"/>
  <c r="AB1203" i="15"/>
  <c r="AA1203" i="15"/>
  <c r="AB1204" i="15"/>
  <c r="AA1204" i="15"/>
  <c r="AB1205" i="15"/>
  <c r="AA1205" i="15"/>
  <c r="AB1206" i="15"/>
  <c r="AA1206" i="15"/>
  <c r="AB1207" i="15"/>
  <c r="AA1207" i="15"/>
  <c r="AB1208" i="15"/>
  <c r="AA1208" i="15"/>
  <c r="AB1209" i="15"/>
  <c r="AA1209" i="15"/>
  <c r="AB1210" i="15"/>
  <c r="AA1210" i="15"/>
  <c r="AB1211" i="15"/>
  <c r="AA1211" i="15"/>
  <c r="AB1212" i="15"/>
  <c r="AA1212" i="15"/>
  <c r="AB1213" i="15"/>
  <c r="AA1213" i="15"/>
  <c r="AB1214" i="15"/>
  <c r="AA1214" i="15"/>
  <c r="AB1215" i="15"/>
  <c r="AA1215" i="15"/>
  <c r="AB1216" i="15"/>
  <c r="AA1216" i="15"/>
  <c r="AB1217" i="15"/>
  <c r="AA1217" i="15"/>
  <c r="AB1218" i="15"/>
  <c r="AA1218" i="15"/>
  <c r="AB1219" i="15"/>
  <c r="AA1219" i="15"/>
  <c r="AB1220" i="15"/>
  <c r="AA1220" i="15"/>
  <c r="AB1221" i="15"/>
  <c r="AA1221" i="15"/>
  <c r="AB1222" i="15"/>
  <c r="AA1222" i="15"/>
  <c r="AB1223" i="15"/>
  <c r="AA1223" i="15"/>
  <c r="AB1224" i="15"/>
  <c r="AA1224" i="15"/>
  <c r="AB1225" i="15"/>
  <c r="AA1225" i="15"/>
  <c r="AB1226" i="15"/>
  <c r="AA1226" i="15"/>
  <c r="AB1227" i="15"/>
  <c r="AA1227" i="15"/>
  <c r="AB1228" i="15"/>
  <c r="AA1228" i="15"/>
  <c r="AB1229" i="15"/>
  <c r="AA1229" i="15"/>
  <c r="AB1230" i="15"/>
  <c r="AA1230" i="15"/>
  <c r="AB1231" i="15"/>
  <c r="AA1231" i="15"/>
  <c r="AB1232" i="15"/>
  <c r="AA1232" i="15"/>
  <c r="AB1233" i="15"/>
  <c r="AA1233" i="15"/>
  <c r="AB1234" i="15"/>
  <c r="AA1234" i="15"/>
  <c r="AB1235" i="15"/>
  <c r="AA1235" i="15"/>
  <c r="AB1236" i="15"/>
  <c r="AA1236" i="15"/>
  <c r="AB1237" i="15"/>
  <c r="AA1237" i="15"/>
  <c r="AB1238" i="15"/>
  <c r="AA1238" i="15"/>
  <c r="AB1239" i="15"/>
  <c r="AA1239" i="15"/>
  <c r="AB1240" i="15"/>
  <c r="AA1240" i="15"/>
  <c r="AB1241" i="15"/>
  <c r="AA1241" i="15"/>
  <c r="AB1242" i="15"/>
  <c r="AA1242" i="15"/>
  <c r="AB1243" i="15"/>
  <c r="AA1243" i="15"/>
  <c r="AB1244" i="15"/>
  <c r="AA1244" i="15"/>
  <c r="AB1245" i="15"/>
  <c r="AA1245" i="15"/>
  <c r="AB1246" i="15"/>
  <c r="AA1246" i="15"/>
  <c r="AB1247" i="15"/>
  <c r="AA1247" i="15"/>
  <c r="AB1248" i="15"/>
  <c r="AA1248" i="15"/>
  <c r="AB1249" i="15"/>
  <c r="AA1249" i="15"/>
  <c r="AB1250" i="15"/>
  <c r="AA1250" i="15"/>
  <c r="AB1251" i="15"/>
  <c r="AA1251" i="15"/>
  <c r="AB1252" i="15"/>
  <c r="AA1252" i="15"/>
  <c r="AB1253" i="15"/>
  <c r="AA1253" i="15"/>
  <c r="AB1254" i="15"/>
  <c r="AA1254" i="15"/>
  <c r="AB1255" i="15"/>
  <c r="AA1255" i="15"/>
  <c r="AB1256" i="15"/>
  <c r="AA1256" i="15"/>
  <c r="AB1257" i="15"/>
  <c r="AA1257" i="15"/>
  <c r="AB1258" i="15"/>
  <c r="AA1258" i="15"/>
  <c r="AB1259" i="15"/>
  <c r="AA1259" i="15"/>
  <c r="AB1260" i="15"/>
  <c r="AA1260" i="15"/>
  <c r="AB1261" i="15"/>
  <c r="AA1261" i="15"/>
  <c r="AB1262" i="15"/>
  <c r="AA1262" i="15"/>
  <c r="AB1263" i="15"/>
  <c r="AA1263" i="15"/>
  <c r="AB1264" i="15"/>
  <c r="AA1264" i="15"/>
  <c r="AB1265" i="15"/>
  <c r="AA1265" i="15"/>
  <c r="AB1266" i="15"/>
  <c r="AA1266" i="15"/>
  <c r="AB1267" i="15"/>
  <c r="AA1267" i="15"/>
  <c r="AB1268" i="15"/>
  <c r="AA1268" i="15"/>
  <c r="AB1269" i="15"/>
  <c r="AA1269" i="15"/>
  <c r="AB1270" i="15"/>
  <c r="AA1270" i="15"/>
  <c r="AB1271" i="15"/>
  <c r="AA1271" i="15"/>
  <c r="AB1272" i="15"/>
  <c r="AA1272" i="15"/>
  <c r="AB1273" i="15"/>
  <c r="AA1273" i="15"/>
  <c r="AB1274" i="15"/>
  <c r="AA1274" i="15"/>
  <c r="AB1275" i="15"/>
  <c r="AA1275" i="15"/>
  <c r="AB1276" i="15"/>
  <c r="AA1276" i="15"/>
  <c r="AB1277" i="15"/>
  <c r="AA1277" i="15"/>
  <c r="AB1278" i="15"/>
  <c r="AA1278" i="15"/>
  <c r="AB1279" i="15"/>
  <c r="AA1279" i="15"/>
  <c r="AB1280" i="15"/>
  <c r="AA1280" i="15"/>
  <c r="AB1281" i="15"/>
  <c r="AA1281" i="15"/>
  <c r="AB1282" i="15"/>
  <c r="AA1282" i="15"/>
  <c r="AB1283" i="15"/>
  <c r="AA1283" i="15"/>
  <c r="AB1284" i="15"/>
  <c r="AA1284" i="15"/>
  <c r="AB1285" i="15"/>
  <c r="AA1285" i="15"/>
  <c r="AB1286" i="15"/>
  <c r="AA1286" i="15"/>
  <c r="AB1287" i="15"/>
  <c r="AA1287" i="15"/>
  <c r="AB1288" i="15"/>
  <c r="AA1288" i="15"/>
  <c r="AB1289" i="15"/>
  <c r="AA1289" i="15"/>
  <c r="AB1290" i="15"/>
  <c r="AA1290" i="15"/>
  <c r="AB1291" i="15"/>
  <c r="AA1291" i="15"/>
  <c r="AB1292" i="15"/>
  <c r="AA1292" i="15"/>
  <c r="AB1293" i="15"/>
  <c r="AA1293" i="15"/>
  <c r="AB1294" i="15"/>
  <c r="AA1294" i="15"/>
  <c r="AB1295" i="15"/>
  <c r="AA1295" i="15"/>
  <c r="AB1296" i="15"/>
  <c r="AA1296" i="15"/>
  <c r="AB1297" i="15"/>
  <c r="AA1297" i="15"/>
  <c r="AB1298" i="15"/>
  <c r="AA1298" i="15"/>
  <c r="AB1299" i="15"/>
  <c r="AA1299" i="15"/>
  <c r="AB1300" i="15"/>
  <c r="AA1300" i="15"/>
  <c r="AB1301" i="15"/>
  <c r="AA1301" i="15"/>
  <c r="AB1302" i="15"/>
  <c r="AA1302" i="15"/>
  <c r="AB1303" i="15"/>
  <c r="AA1303" i="15"/>
  <c r="AB1304" i="15"/>
  <c r="AA1304" i="15"/>
  <c r="AB1305" i="15"/>
  <c r="AA1305" i="15"/>
  <c r="AB1306" i="15"/>
  <c r="AA1306" i="15"/>
  <c r="AB1307" i="15"/>
  <c r="AA1307" i="15"/>
  <c r="AB1308" i="15"/>
  <c r="AA1308" i="15"/>
  <c r="AB1309" i="15"/>
  <c r="AA1309" i="15"/>
  <c r="AB1310" i="15"/>
  <c r="AA1310" i="15"/>
  <c r="AB1311" i="15"/>
  <c r="AA1311" i="15"/>
  <c r="AB1312" i="15"/>
  <c r="AA1312" i="15"/>
  <c r="AB1313" i="15"/>
  <c r="AA1313" i="15"/>
  <c r="AB1314" i="15"/>
  <c r="AA1314" i="15"/>
  <c r="AB1315" i="15"/>
  <c r="AA1315" i="15"/>
  <c r="AB1316" i="15"/>
  <c r="AA1316" i="15"/>
  <c r="AB1317" i="15"/>
  <c r="AA1317" i="15"/>
  <c r="AB1318" i="15"/>
  <c r="AA1318" i="15"/>
  <c r="AB1319" i="15"/>
  <c r="AA1319" i="15"/>
  <c r="AB1320" i="15"/>
  <c r="AA1320" i="15"/>
  <c r="AB1321" i="15"/>
  <c r="AA1321" i="15"/>
  <c r="AB1322" i="15"/>
  <c r="AA1322" i="15"/>
  <c r="AB1323" i="15"/>
  <c r="AA1323" i="15"/>
  <c r="AB1324" i="15"/>
  <c r="AA1324" i="15"/>
  <c r="AB1325" i="15"/>
  <c r="AA1325" i="15"/>
  <c r="AB1326" i="15"/>
  <c r="AA1326" i="15"/>
  <c r="AB1327" i="15"/>
  <c r="AA1327" i="15"/>
  <c r="AB1328" i="15"/>
  <c r="AA1328" i="15"/>
  <c r="AB1329" i="15"/>
  <c r="AA1329" i="15"/>
  <c r="AB1330" i="15"/>
  <c r="AA1330" i="15"/>
  <c r="AB1331" i="15"/>
  <c r="AA1331" i="15"/>
  <c r="AB1332" i="15"/>
  <c r="AA1332" i="15"/>
  <c r="AB1333" i="15"/>
  <c r="AA1333" i="15"/>
  <c r="AB1334" i="15"/>
  <c r="AA1334" i="15"/>
  <c r="AB1335" i="15"/>
  <c r="AA1335" i="15"/>
  <c r="AB1336" i="15"/>
  <c r="AA1336" i="15"/>
  <c r="AB1337" i="15"/>
  <c r="AA1337" i="15"/>
  <c r="AB1338" i="15"/>
  <c r="AA1338" i="15"/>
  <c r="AB1339" i="15"/>
  <c r="AA1339" i="15"/>
  <c r="AB1340" i="15"/>
  <c r="AA1340" i="15"/>
  <c r="AB1341" i="15"/>
  <c r="AA1341" i="15"/>
  <c r="AB1342" i="15"/>
  <c r="AA1342" i="15"/>
  <c r="AB1343" i="15"/>
  <c r="AA1343" i="15"/>
  <c r="AB1344" i="15"/>
  <c r="AA1344" i="15"/>
  <c r="AB1345" i="15"/>
  <c r="AA1345" i="15"/>
  <c r="AB1346" i="15"/>
  <c r="AA1346" i="15"/>
  <c r="AB1347" i="15"/>
  <c r="AA1347" i="15"/>
  <c r="AB1348" i="15"/>
  <c r="AA1348" i="15"/>
  <c r="AB1349" i="15"/>
  <c r="AA1349" i="15"/>
  <c r="AB1350" i="15"/>
  <c r="AA1350" i="15"/>
  <c r="AB1351" i="15"/>
  <c r="AA1351" i="15"/>
  <c r="AB1352" i="15"/>
  <c r="AA1352" i="15"/>
  <c r="AB1353" i="15"/>
  <c r="AA1353" i="15"/>
  <c r="AB1354" i="15"/>
  <c r="AA1354" i="15"/>
  <c r="AB1355" i="15"/>
  <c r="AA1355" i="15"/>
  <c r="AB1356" i="15"/>
  <c r="AA1356" i="15"/>
  <c r="AB1357" i="15"/>
  <c r="AA1357" i="15"/>
  <c r="AB1358" i="15"/>
  <c r="AA1358" i="15"/>
  <c r="AB1359" i="15"/>
  <c r="AA1359" i="15"/>
  <c r="AB1360" i="15"/>
  <c r="AA1360" i="15"/>
  <c r="AB1361" i="15"/>
  <c r="AA1361" i="15"/>
  <c r="AB1362" i="15"/>
  <c r="AA1362" i="15"/>
  <c r="AB1363" i="15"/>
  <c r="AA1363" i="15"/>
  <c r="AB1364" i="15"/>
  <c r="AA1364" i="15"/>
  <c r="AB1365" i="15"/>
  <c r="AA1365" i="15"/>
  <c r="AB1366" i="15"/>
  <c r="AA1366" i="15"/>
  <c r="AB1367" i="15"/>
  <c r="AA1367" i="15"/>
  <c r="AB1368" i="15"/>
  <c r="AA1368" i="15"/>
  <c r="AB1369" i="15"/>
  <c r="AA1369" i="15"/>
  <c r="AB1370" i="15"/>
  <c r="AA1370" i="15"/>
  <c r="AB1371" i="15"/>
  <c r="AA1371" i="15"/>
  <c r="AB1372" i="15"/>
  <c r="AA1372" i="15"/>
  <c r="AB1373" i="15"/>
  <c r="AA1373" i="15"/>
  <c r="AB1374" i="15"/>
  <c r="AA1374" i="15"/>
  <c r="AB1375" i="15"/>
  <c r="AA1375" i="15"/>
  <c r="AB1376" i="15"/>
  <c r="AA1376" i="15"/>
  <c r="AB1377" i="15"/>
  <c r="AA1377" i="15"/>
  <c r="AB1378" i="15"/>
  <c r="AA1378" i="15"/>
  <c r="AB1379" i="15"/>
  <c r="AA1379" i="15"/>
  <c r="AB1380" i="15"/>
  <c r="AA1380" i="15"/>
  <c r="AB1381" i="15"/>
  <c r="AA1381" i="15"/>
  <c r="AB1382" i="15"/>
  <c r="AA1382" i="15"/>
  <c r="AB1383" i="15"/>
  <c r="AA1383" i="15"/>
  <c r="AB1384" i="15"/>
  <c r="AA1384" i="15"/>
  <c r="AB1385" i="15"/>
  <c r="AA1385" i="15"/>
  <c r="AB1386" i="15"/>
  <c r="AA1386" i="15"/>
  <c r="AB1387" i="15"/>
  <c r="AA1387" i="15"/>
  <c r="AB1388" i="15"/>
  <c r="AA1388" i="15"/>
  <c r="AB1389" i="15"/>
  <c r="AA1389" i="15"/>
  <c r="AB1390" i="15"/>
  <c r="AA1390" i="15"/>
  <c r="AB1391" i="15"/>
  <c r="AA1391" i="15"/>
  <c r="AB1392" i="15"/>
  <c r="AA1392" i="15"/>
  <c r="AB1393" i="15"/>
  <c r="AA1393" i="15"/>
  <c r="AB1394" i="15"/>
  <c r="AA1394" i="15"/>
  <c r="AB1395" i="15"/>
  <c r="AA1395" i="15"/>
  <c r="AB1396" i="15"/>
  <c r="AA1396" i="15"/>
  <c r="AB1397" i="15"/>
  <c r="AA1397" i="15"/>
  <c r="AB1398" i="15"/>
  <c r="AA1398" i="15"/>
  <c r="AB1399" i="15"/>
  <c r="AA1399" i="15"/>
  <c r="AB1400" i="15"/>
  <c r="AA1400" i="15"/>
  <c r="AB1401" i="15"/>
  <c r="AA1401" i="15"/>
  <c r="AB1402" i="15"/>
  <c r="AA1402" i="15"/>
  <c r="AB1403" i="15"/>
  <c r="AA1403" i="15"/>
  <c r="AB1404" i="15"/>
  <c r="AA1404" i="15"/>
  <c r="AB1405" i="15"/>
  <c r="AA1405" i="15"/>
  <c r="AB1406" i="15"/>
  <c r="AA1406" i="15"/>
  <c r="AB1407" i="15"/>
  <c r="AA1407" i="15"/>
  <c r="AB1408" i="15"/>
  <c r="AA1408" i="15"/>
  <c r="AB1409" i="15"/>
  <c r="AA1409" i="15"/>
  <c r="AB1410" i="15"/>
  <c r="AA1410" i="15"/>
  <c r="AB1411" i="15"/>
  <c r="AA1411" i="15"/>
  <c r="AB1412" i="15"/>
  <c r="AA1412" i="15"/>
  <c r="AB1413" i="15"/>
  <c r="AA1413" i="15"/>
  <c r="AB1414" i="15"/>
  <c r="AA1414" i="15"/>
  <c r="AB1415" i="15"/>
  <c r="AA1415" i="15"/>
  <c r="AB1416" i="15"/>
  <c r="AA1416" i="15"/>
  <c r="AB1417" i="15"/>
  <c r="AA1417" i="15"/>
  <c r="AB1418" i="15"/>
  <c r="AA1418" i="15"/>
  <c r="AB1419" i="15"/>
  <c r="AA1419" i="15"/>
  <c r="AB1420" i="15"/>
  <c r="AA1420" i="15"/>
  <c r="AB1421" i="15"/>
  <c r="AA1421" i="15"/>
  <c r="AB1422" i="15"/>
  <c r="AA1422" i="15"/>
  <c r="AB1423" i="15"/>
  <c r="AA1423" i="15"/>
  <c r="AB1424" i="15"/>
  <c r="AA1424" i="15"/>
  <c r="AB1425" i="15"/>
  <c r="AA1425" i="15"/>
  <c r="AB1426" i="15"/>
  <c r="AA1426" i="15"/>
  <c r="AB1427" i="15"/>
  <c r="AA1427" i="15"/>
  <c r="AB1428" i="15"/>
  <c r="AA1428" i="15"/>
  <c r="AB1429" i="15"/>
  <c r="AA1429" i="15"/>
  <c r="AB1430" i="15"/>
  <c r="AA1430" i="15"/>
  <c r="AB1431" i="15"/>
  <c r="AA1431" i="15"/>
  <c r="AB1432" i="15"/>
  <c r="AA1432" i="15"/>
  <c r="AB1433" i="15"/>
  <c r="AA1433" i="15"/>
  <c r="AB1434" i="15"/>
  <c r="AA1434" i="15"/>
  <c r="AB1435" i="15"/>
  <c r="AA1435" i="15"/>
  <c r="AB1436" i="15"/>
  <c r="AA1436" i="15"/>
  <c r="AB1437" i="15"/>
  <c r="AA1437" i="15"/>
  <c r="AB1438" i="15"/>
  <c r="AA1438" i="15"/>
  <c r="AB1439" i="15"/>
  <c r="AA1439" i="15"/>
  <c r="AB1440" i="15"/>
  <c r="AA1440" i="15"/>
  <c r="AB1441" i="15"/>
  <c r="AA1441" i="15"/>
  <c r="AB1442" i="15"/>
  <c r="AA1442" i="15"/>
  <c r="AB1443" i="15"/>
  <c r="AA1443" i="15"/>
  <c r="AB1444" i="15"/>
  <c r="AA1444" i="15"/>
  <c r="AB1445" i="15"/>
  <c r="AA1445" i="15"/>
  <c r="AB1446" i="15"/>
  <c r="AA1446" i="15"/>
  <c r="AB1447" i="15"/>
  <c r="AA1447" i="15"/>
  <c r="AB1448" i="15"/>
  <c r="AA1448" i="15"/>
  <c r="AB1449" i="15"/>
  <c r="AA1449" i="15"/>
  <c r="AB1450" i="15"/>
  <c r="AA1450" i="15"/>
  <c r="AB1451" i="15"/>
  <c r="AA1451" i="15"/>
  <c r="AB1452" i="15"/>
  <c r="AA1452" i="15"/>
  <c r="AB1453" i="15"/>
  <c r="AA1453" i="15"/>
  <c r="AB1454" i="15"/>
  <c r="AA1454" i="15"/>
  <c r="AB1455" i="15"/>
  <c r="AA1455" i="15"/>
  <c r="AB1456" i="15"/>
  <c r="AA1456" i="15"/>
  <c r="AB1457" i="15"/>
  <c r="AA1457" i="15"/>
  <c r="AB1458" i="15"/>
  <c r="AA1458" i="15"/>
  <c r="AB1459" i="15"/>
  <c r="AA1459" i="15"/>
  <c r="AB1460" i="15"/>
  <c r="AA1460" i="15"/>
  <c r="AB1461" i="15"/>
  <c r="AA1461" i="15"/>
  <c r="AB1462" i="15"/>
  <c r="AA1462" i="15"/>
  <c r="AB1463" i="15"/>
  <c r="AA1463" i="15"/>
  <c r="AB1464" i="15"/>
  <c r="AA1464" i="15"/>
  <c r="AB1465" i="15"/>
  <c r="AA1465" i="15"/>
  <c r="AB1466" i="15"/>
  <c r="AA1466" i="15"/>
  <c r="AB1467" i="15"/>
  <c r="AA1467" i="15"/>
  <c r="AB1468" i="15"/>
  <c r="AA1468" i="15"/>
  <c r="AB1469" i="15"/>
  <c r="AA1469" i="15"/>
  <c r="AB1470" i="15"/>
  <c r="AA1470" i="15"/>
  <c r="AB1471" i="15"/>
  <c r="AA1471" i="15"/>
  <c r="AB1472" i="15"/>
  <c r="AA1472" i="15"/>
  <c r="AB1473" i="15"/>
  <c r="AA1473" i="15"/>
  <c r="AB1474" i="15"/>
  <c r="AA1474" i="15"/>
  <c r="AB1475" i="15"/>
  <c r="AA1475" i="15"/>
  <c r="AB1476" i="15"/>
  <c r="AA1476" i="15"/>
  <c r="AB1477" i="15"/>
  <c r="AA1477" i="15"/>
  <c r="AB1478" i="15"/>
  <c r="AA1478" i="15"/>
  <c r="AB1479" i="15"/>
  <c r="AA1479" i="15"/>
  <c r="AB1480" i="15"/>
  <c r="AA1480" i="15"/>
  <c r="AB1481" i="15"/>
  <c r="AA1481" i="15"/>
  <c r="AB1482" i="15"/>
  <c r="AA1482" i="15"/>
  <c r="AB1483" i="15"/>
  <c r="AA1483" i="15"/>
  <c r="AB1484" i="15"/>
  <c r="AA1484" i="15"/>
  <c r="AB1485" i="15"/>
  <c r="AA1485" i="15"/>
  <c r="AB1486" i="15"/>
  <c r="AA1486" i="15"/>
  <c r="AB1487" i="15"/>
  <c r="AA1487" i="15"/>
  <c r="AB1488" i="15"/>
  <c r="AA1488" i="15"/>
  <c r="AB1489" i="15"/>
  <c r="AA1489" i="15"/>
  <c r="AB1490" i="15"/>
  <c r="AA1490" i="15"/>
  <c r="AB1491" i="15"/>
  <c r="AA1491" i="15"/>
  <c r="AB1492" i="15"/>
  <c r="AA1492" i="15"/>
  <c r="AB1493" i="15"/>
  <c r="AA1493" i="15"/>
  <c r="AB1494" i="15"/>
  <c r="AA1494" i="15"/>
  <c r="AB1495" i="15"/>
  <c r="AA1495" i="15"/>
  <c r="AB1496" i="15"/>
  <c r="AA1496" i="15"/>
  <c r="AB1497" i="15"/>
  <c r="AA1497" i="15"/>
  <c r="AB1498" i="15"/>
  <c r="AA1498" i="15"/>
  <c r="AB1499" i="15"/>
  <c r="AA1499" i="15"/>
  <c r="AB1500" i="15"/>
  <c r="AA1500" i="15"/>
  <c r="AB1501" i="15"/>
  <c r="AA1501" i="15"/>
  <c r="AB1502" i="15"/>
  <c r="AA1502" i="15"/>
  <c r="AB1503" i="15"/>
  <c r="AA1503" i="15"/>
  <c r="AB1504" i="15"/>
  <c r="AA1504" i="15"/>
  <c r="AB1505" i="15"/>
  <c r="AA1505" i="15"/>
  <c r="AB1506" i="15"/>
  <c r="AA1506" i="15"/>
  <c r="AB1507" i="15"/>
  <c r="AA1507" i="15"/>
  <c r="AB1508" i="15"/>
  <c r="AA1508" i="15"/>
  <c r="AB1509" i="15"/>
  <c r="AA1509" i="15"/>
  <c r="AB1510" i="15"/>
  <c r="AA1510" i="15"/>
  <c r="AB1511" i="15"/>
  <c r="AA1511" i="15"/>
  <c r="AB1512" i="15"/>
  <c r="AA1512" i="15"/>
  <c r="AB1513" i="15"/>
  <c r="AA1513" i="15"/>
  <c r="AB1514" i="15"/>
  <c r="AA1514" i="15"/>
  <c r="AB1515" i="15"/>
  <c r="AA1515" i="15"/>
  <c r="AB1516" i="15"/>
  <c r="AA1516" i="15"/>
  <c r="AB1517" i="15"/>
  <c r="AA1517" i="15"/>
  <c r="AB1518" i="15"/>
  <c r="AA1518" i="15"/>
  <c r="AB1519" i="15"/>
  <c r="AA1519" i="15"/>
  <c r="AB1520" i="15"/>
  <c r="AA1520" i="15"/>
  <c r="AB1521" i="15"/>
  <c r="AA1521" i="15"/>
  <c r="AB1522" i="15"/>
  <c r="AA1522" i="15"/>
  <c r="AB1523" i="15"/>
  <c r="AA1523" i="15"/>
  <c r="AB1524" i="15"/>
  <c r="AA1524" i="15"/>
  <c r="AB1525" i="15"/>
  <c r="AA1525" i="15"/>
  <c r="AB1526" i="15"/>
  <c r="AA1526" i="15"/>
  <c r="AB1527" i="15"/>
  <c r="AA1527" i="15"/>
  <c r="AB1528" i="15"/>
  <c r="AA1528" i="15"/>
  <c r="AB1529" i="15"/>
  <c r="AA1529" i="15"/>
  <c r="AB1530" i="15"/>
  <c r="AA1530" i="15"/>
  <c r="AB1531" i="15"/>
  <c r="AA1531" i="15"/>
  <c r="AB1532" i="15"/>
  <c r="AA1532" i="15"/>
  <c r="AB1533" i="15"/>
  <c r="AA1533" i="15"/>
  <c r="AB1534" i="15"/>
  <c r="AA1534" i="15"/>
  <c r="AB1535" i="15"/>
  <c r="AA1535" i="15"/>
  <c r="AB1536" i="15"/>
  <c r="AA1536" i="15"/>
  <c r="AB1537" i="15"/>
  <c r="AA1537" i="15"/>
  <c r="AB1538" i="15"/>
  <c r="AA1538" i="15"/>
  <c r="AB1539" i="15"/>
  <c r="AA1539" i="15"/>
  <c r="AB1540" i="15"/>
  <c r="AA1540" i="15"/>
  <c r="AB1541" i="15"/>
  <c r="AA1541" i="15"/>
  <c r="AB1542" i="15"/>
  <c r="AA1542" i="15"/>
  <c r="AB1543" i="15"/>
  <c r="AA1543" i="15"/>
  <c r="AB1544" i="15"/>
  <c r="AA1544" i="15"/>
  <c r="AB1545" i="15"/>
  <c r="AA1545" i="15"/>
  <c r="AB1546" i="15"/>
  <c r="AA1546" i="15"/>
  <c r="AB1547" i="15"/>
  <c r="AA1547" i="15"/>
  <c r="AB1548" i="15"/>
  <c r="AA1548" i="15"/>
  <c r="AB1549" i="15"/>
  <c r="AA1549" i="15"/>
  <c r="AB1550" i="15"/>
  <c r="AA1550" i="15"/>
  <c r="AB1551" i="15"/>
  <c r="AA1551" i="15"/>
  <c r="AB1552" i="15"/>
  <c r="AA1552" i="15"/>
  <c r="AB1553" i="15"/>
  <c r="AA1553" i="15"/>
  <c r="AB1554" i="15"/>
  <c r="AA1554" i="15"/>
  <c r="AB1555" i="15"/>
  <c r="AA1555" i="15"/>
  <c r="AB1556" i="15"/>
  <c r="AA1556" i="15"/>
  <c r="AB1557" i="15"/>
  <c r="AA1557" i="15"/>
  <c r="AB1558" i="15"/>
  <c r="AA1558" i="15"/>
  <c r="AB1559" i="15"/>
  <c r="AA1559" i="15"/>
  <c r="AB1560" i="15"/>
  <c r="AA1560" i="15"/>
  <c r="AB1561" i="15"/>
  <c r="AA1561" i="15"/>
  <c r="AB1562" i="15"/>
  <c r="AA1562" i="15"/>
  <c r="AB1563" i="15"/>
  <c r="AA1563" i="15"/>
  <c r="AB1564" i="15"/>
  <c r="AA1564" i="15"/>
  <c r="AB1565" i="15"/>
  <c r="AA1565" i="15"/>
  <c r="AB1566" i="15"/>
  <c r="AA1566" i="15"/>
  <c r="AB1567" i="15"/>
  <c r="AA1567" i="15"/>
  <c r="AB1568" i="15"/>
  <c r="AA1568" i="15"/>
  <c r="AB1569" i="15"/>
  <c r="AA1569" i="15"/>
  <c r="AB1570" i="15"/>
  <c r="AA1570" i="15"/>
  <c r="AB1571" i="15"/>
  <c r="AA1571" i="15"/>
  <c r="AB1572" i="15"/>
  <c r="AA1572" i="15"/>
  <c r="AB1573" i="15"/>
  <c r="AA1573" i="15"/>
  <c r="AB1574" i="15"/>
  <c r="AA1574" i="15"/>
  <c r="AB1575" i="15"/>
  <c r="AA1575" i="15"/>
  <c r="AB1576" i="15"/>
  <c r="AA1576" i="15"/>
  <c r="AB1577" i="15"/>
  <c r="AA1577" i="15"/>
  <c r="AB1578" i="15"/>
  <c r="AA1578" i="15"/>
  <c r="AB1579" i="15"/>
  <c r="AA1579" i="15"/>
  <c r="AB1580" i="15"/>
  <c r="AA1580" i="15"/>
  <c r="AB1581" i="15"/>
  <c r="AA1581" i="15"/>
  <c r="AB1582" i="15"/>
  <c r="AA1582" i="15"/>
  <c r="AB1583" i="15"/>
  <c r="AA1583" i="15"/>
  <c r="AB1584" i="15"/>
  <c r="AA1584" i="15"/>
  <c r="AB1585" i="15"/>
  <c r="AA1585" i="15"/>
  <c r="AB1586" i="15"/>
  <c r="AA1586" i="15"/>
  <c r="AB1587" i="15"/>
  <c r="AA1587" i="15"/>
  <c r="AB1588" i="15"/>
  <c r="AA1588" i="15"/>
  <c r="AB1589" i="15"/>
  <c r="AA1589" i="15"/>
  <c r="AB1590" i="15"/>
  <c r="AA1590" i="15"/>
  <c r="AB1591" i="15"/>
  <c r="AA1591" i="15"/>
  <c r="AB1592" i="15"/>
  <c r="AA1592" i="15"/>
  <c r="AB1593" i="15"/>
  <c r="AA1593" i="15"/>
  <c r="AB1594" i="15"/>
  <c r="AA1594" i="15"/>
  <c r="AB1595" i="15"/>
  <c r="AA1595" i="15"/>
  <c r="AB1596" i="15"/>
  <c r="AA1596" i="15"/>
  <c r="AB1597" i="15"/>
  <c r="AA1597" i="15"/>
  <c r="AB1598" i="15"/>
  <c r="AA1598" i="15"/>
  <c r="AB1599" i="15"/>
  <c r="AA1599" i="15"/>
  <c r="AB1600" i="15"/>
  <c r="AA1600" i="15"/>
  <c r="AB1601" i="15"/>
  <c r="AA1601" i="15"/>
  <c r="AB1602" i="15"/>
  <c r="AA1602" i="15"/>
  <c r="AB1603" i="15"/>
  <c r="AA1603" i="15"/>
  <c r="AB1604" i="15"/>
  <c r="AA1604" i="15"/>
  <c r="AB1605" i="15"/>
  <c r="AA1605" i="15"/>
  <c r="AB1606" i="15"/>
  <c r="AA1606" i="15"/>
  <c r="AB1607" i="15"/>
  <c r="AA1607" i="15"/>
  <c r="AB1608" i="15"/>
  <c r="AA1608" i="15"/>
  <c r="AB1609" i="15"/>
  <c r="AA1609" i="15"/>
  <c r="AB1610" i="15"/>
  <c r="AA1610" i="15"/>
  <c r="AB1611" i="15"/>
  <c r="AA1611" i="15"/>
  <c r="AB1612" i="15"/>
  <c r="AA1612" i="15"/>
  <c r="AB1613" i="15"/>
  <c r="AA1613" i="15"/>
  <c r="AB1614" i="15"/>
  <c r="AA1614" i="15"/>
  <c r="AB1615" i="15"/>
  <c r="AA1615" i="15"/>
  <c r="AB1616" i="15"/>
  <c r="AA1616" i="15"/>
  <c r="AB1617" i="15"/>
  <c r="AA1617" i="15"/>
  <c r="AB1618" i="15"/>
  <c r="AA1618" i="15"/>
  <c r="AB1619" i="15"/>
  <c r="AA1619" i="15"/>
  <c r="AB1620" i="15"/>
  <c r="AA1620" i="15"/>
  <c r="AB1621" i="15"/>
  <c r="AA1621" i="15"/>
  <c r="AB1622" i="15"/>
  <c r="AA1622" i="15"/>
  <c r="AB1623" i="15"/>
  <c r="AA1623" i="15"/>
  <c r="AB1624" i="15"/>
  <c r="AA1624" i="15"/>
  <c r="AB1625" i="15"/>
  <c r="AA1625" i="15"/>
  <c r="AB1626" i="15"/>
  <c r="AA1626" i="15"/>
  <c r="AB1627" i="15"/>
  <c r="AA1627" i="15"/>
  <c r="AB1628" i="15"/>
  <c r="AA1628" i="15"/>
  <c r="AB1629" i="15"/>
  <c r="AA1629" i="15"/>
  <c r="AB1630" i="15"/>
  <c r="AA1630" i="15"/>
  <c r="AB1631" i="15"/>
  <c r="AA1631" i="15"/>
  <c r="AB1632" i="15"/>
  <c r="AA1632" i="15"/>
  <c r="AB1633" i="15"/>
  <c r="AA1633" i="15"/>
  <c r="AB1634" i="15"/>
  <c r="AA1634" i="15"/>
  <c r="AB1635" i="15"/>
  <c r="AA1635" i="15"/>
  <c r="AB1636" i="15"/>
  <c r="AA1636" i="15"/>
  <c r="AB1637" i="15"/>
  <c r="AA1637" i="15"/>
  <c r="AB1638" i="15"/>
  <c r="AA1638" i="15"/>
  <c r="AB1639" i="15"/>
  <c r="AA1639" i="15"/>
  <c r="AB1640" i="15"/>
  <c r="AA1640" i="15"/>
  <c r="AB1641" i="15"/>
  <c r="AA1641" i="15"/>
  <c r="AB1642" i="15"/>
  <c r="AA1642" i="15"/>
  <c r="AB1643" i="15"/>
  <c r="AA1643" i="15"/>
  <c r="AB1644" i="15"/>
  <c r="AA1644" i="15"/>
  <c r="AB1645" i="15"/>
  <c r="AA1645" i="15"/>
  <c r="AB1646" i="15"/>
  <c r="AA1646" i="15"/>
  <c r="AB1647" i="15"/>
  <c r="AA1647" i="15"/>
  <c r="AB1648" i="15"/>
  <c r="AA1648" i="15"/>
  <c r="AB1649" i="15"/>
  <c r="AA1649" i="15"/>
  <c r="AB1650" i="15"/>
  <c r="AA1650" i="15"/>
  <c r="AB1651" i="15"/>
  <c r="AA1651" i="15"/>
  <c r="AB1652" i="15"/>
  <c r="AA1652" i="15"/>
  <c r="AB1653" i="15"/>
  <c r="AA1653" i="15"/>
  <c r="AB1654" i="15"/>
  <c r="AA1654" i="15"/>
  <c r="AB1655" i="15"/>
  <c r="AA1655" i="15"/>
  <c r="AB1656" i="15"/>
  <c r="AA1656" i="15"/>
  <c r="AB1657" i="15"/>
  <c r="AA1657" i="15"/>
  <c r="AB1658" i="15"/>
  <c r="AA1658" i="15"/>
  <c r="AB1659" i="15"/>
  <c r="AA1659" i="15"/>
  <c r="AB1660" i="15"/>
  <c r="AA1660" i="15"/>
  <c r="AB1661" i="15"/>
  <c r="AA1661" i="15"/>
  <c r="AB1662" i="15"/>
  <c r="AA1662" i="15"/>
  <c r="AB1663" i="15"/>
  <c r="AA1663" i="15"/>
  <c r="AB1664" i="15"/>
  <c r="AA1664" i="15"/>
  <c r="AB1665" i="15"/>
  <c r="AA1665" i="15"/>
  <c r="AB1666" i="15"/>
  <c r="AA1666" i="15"/>
  <c r="AB1667" i="15"/>
  <c r="AA1667" i="15"/>
  <c r="AB1668" i="15"/>
  <c r="AA1668" i="15"/>
  <c r="AB1669" i="15"/>
  <c r="AA1669" i="15"/>
  <c r="AB1670" i="15"/>
  <c r="AA1670" i="15"/>
  <c r="AB1671" i="15"/>
  <c r="AA1671" i="15"/>
  <c r="AB1672" i="15"/>
  <c r="AA1672" i="15"/>
  <c r="AB1673" i="15"/>
  <c r="AA1673" i="15"/>
  <c r="AB1674" i="15"/>
  <c r="AA1674" i="15"/>
  <c r="AB1675" i="15"/>
  <c r="AA1675" i="15"/>
  <c r="AB1676" i="15"/>
  <c r="AA1676" i="15"/>
  <c r="AB1677" i="15"/>
  <c r="AA1677" i="15"/>
  <c r="AB1678" i="15"/>
  <c r="AA1678" i="15"/>
  <c r="AB1679" i="15"/>
  <c r="AA1679" i="15"/>
  <c r="AB1680" i="15"/>
  <c r="AA1680" i="15"/>
  <c r="AB1681" i="15"/>
  <c r="AA1681" i="15"/>
  <c r="AB1682" i="15"/>
  <c r="AA1682" i="15"/>
  <c r="AB1683" i="15"/>
  <c r="AA1683" i="15"/>
  <c r="AB1684" i="15"/>
  <c r="AA1684" i="15"/>
  <c r="AB1685" i="15"/>
  <c r="AA1685" i="15"/>
  <c r="AB1686" i="15"/>
  <c r="AA1686" i="15"/>
  <c r="AB1687" i="15"/>
  <c r="AA1687" i="15"/>
  <c r="AB1688" i="15"/>
  <c r="AA1688" i="15"/>
  <c r="AB1689" i="15"/>
  <c r="AA1689" i="15"/>
  <c r="AB1690" i="15"/>
  <c r="AA1690" i="15"/>
  <c r="AB1691" i="15"/>
  <c r="AA1691" i="15"/>
  <c r="AB1692" i="15"/>
  <c r="AA1692" i="15"/>
  <c r="AB1693" i="15"/>
  <c r="AA1693" i="15"/>
  <c r="AB1694" i="15"/>
  <c r="AA1694" i="15"/>
  <c r="AB1695" i="15"/>
  <c r="AA1695" i="15"/>
  <c r="AB1696" i="15"/>
  <c r="AA1696" i="15"/>
  <c r="AB1697" i="15"/>
  <c r="AA1697" i="15"/>
  <c r="AB1698" i="15"/>
  <c r="AA1698" i="15"/>
  <c r="AB1699" i="15"/>
  <c r="AA1699" i="15"/>
  <c r="AB1700" i="15"/>
  <c r="AA1700" i="15"/>
  <c r="AB1701" i="15"/>
  <c r="AA1701" i="15"/>
  <c r="AB1702" i="15"/>
  <c r="AA1702" i="15"/>
  <c r="AB1703" i="15"/>
  <c r="AA1703" i="15"/>
  <c r="AB1704" i="15"/>
  <c r="AA1704" i="15"/>
  <c r="AB1705" i="15"/>
  <c r="AA1705" i="15"/>
  <c r="AB1706" i="15"/>
  <c r="AA1706" i="15"/>
  <c r="AB1707" i="15"/>
  <c r="AA1707" i="15"/>
  <c r="AB1708" i="15"/>
  <c r="AA1708" i="15"/>
  <c r="AB1709" i="15"/>
  <c r="AA1709" i="15"/>
  <c r="AB1710" i="15"/>
  <c r="AA1710" i="15"/>
  <c r="AB1711" i="15"/>
  <c r="AA1711" i="15"/>
  <c r="AB1712" i="15"/>
  <c r="AA1712" i="15"/>
  <c r="AB1713" i="15"/>
  <c r="AA1713" i="15"/>
  <c r="AB1714" i="15"/>
  <c r="AA1714" i="15"/>
  <c r="AB1715" i="15"/>
  <c r="AA1715" i="15"/>
  <c r="AB1716" i="15"/>
  <c r="AA1716" i="15"/>
  <c r="AB1717" i="15"/>
  <c r="AA1717" i="15"/>
  <c r="AB1718" i="15"/>
  <c r="AA1718" i="15"/>
  <c r="AB1719" i="15"/>
  <c r="AA1719" i="15"/>
  <c r="AB1720" i="15"/>
  <c r="AA1720" i="15"/>
  <c r="AB1721" i="15"/>
  <c r="AA1721" i="15"/>
  <c r="AB1722" i="15"/>
  <c r="AA1722" i="15"/>
  <c r="AB1723" i="15"/>
  <c r="AA1723" i="15"/>
  <c r="AB1724" i="15"/>
  <c r="AA1724" i="15"/>
  <c r="AB1725" i="15"/>
  <c r="AA1725" i="15"/>
  <c r="AB1726" i="15"/>
  <c r="AA1726" i="15"/>
  <c r="AB1727" i="15"/>
  <c r="AA1727" i="15"/>
  <c r="AB1728" i="15"/>
  <c r="AA1728" i="15"/>
  <c r="AB1729" i="15"/>
  <c r="AA1729" i="15"/>
  <c r="AB1730" i="15"/>
  <c r="AA1730" i="15"/>
  <c r="AB1731" i="15"/>
  <c r="AA1731" i="15"/>
  <c r="AB1732" i="15"/>
  <c r="AA1732" i="15"/>
  <c r="AB1733" i="15"/>
  <c r="AA1733" i="15"/>
  <c r="AB1734" i="15"/>
  <c r="AA1734" i="15"/>
  <c r="AB1735" i="15"/>
  <c r="AA1735" i="15"/>
  <c r="AB1736" i="15"/>
  <c r="AA1736" i="15"/>
  <c r="AB1737" i="15"/>
  <c r="AA1737" i="15"/>
  <c r="AB1738" i="15"/>
  <c r="AA1738" i="15"/>
  <c r="AB1739" i="15"/>
  <c r="AA1739" i="15"/>
  <c r="AB1740" i="15"/>
  <c r="AA1740" i="15"/>
  <c r="AB1741" i="15"/>
  <c r="AA1741" i="15"/>
  <c r="AB1742" i="15"/>
  <c r="AA1742" i="15"/>
  <c r="AB1743" i="15"/>
  <c r="AA1743" i="15"/>
  <c r="AB1744" i="15"/>
  <c r="AA1744" i="15"/>
  <c r="AB1745" i="15"/>
  <c r="AA1745" i="15"/>
  <c r="AB1746" i="15"/>
  <c r="AA1746" i="15"/>
  <c r="AB1747" i="15"/>
  <c r="AA1747" i="15"/>
  <c r="AB1748" i="15"/>
  <c r="AA1748" i="15"/>
  <c r="AB1749" i="15"/>
  <c r="AA1749" i="15"/>
  <c r="AB1750" i="15"/>
  <c r="AA1750" i="15"/>
  <c r="AB1751" i="15"/>
  <c r="AA1751" i="15"/>
  <c r="AB1752" i="15"/>
  <c r="AA1752" i="15"/>
  <c r="AB1753" i="15"/>
  <c r="AA1753" i="15"/>
  <c r="AB1754" i="15"/>
  <c r="AA1754" i="15"/>
  <c r="AB1755" i="15"/>
  <c r="AA1755" i="15"/>
  <c r="AB1756" i="15"/>
  <c r="AA1756" i="15"/>
  <c r="AB1757" i="15"/>
  <c r="AA1757" i="15"/>
  <c r="AB1758" i="15"/>
  <c r="AA1758" i="15"/>
  <c r="AB1759" i="15"/>
  <c r="AA1759" i="15"/>
  <c r="AB1760" i="15"/>
  <c r="AA1760" i="15"/>
  <c r="AB1761" i="15"/>
  <c r="AA1761" i="15"/>
  <c r="AB1762" i="15"/>
  <c r="AA1762" i="15"/>
  <c r="AB1763" i="15"/>
  <c r="AA1763" i="15"/>
  <c r="AB1764" i="15"/>
  <c r="AA1764" i="15"/>
  <c r="AB1765" i="15"/>
  <c r="AA1765" i="15"/>
  <c r="AB1766" i="15"/>
  <c r="AA1766" i="15"/>
  <c r="AB1767" i="15"/>
  <c r="AA1767" i="15"/>
  <c r="AB1768" i="15"/>
  <c r="AA1768" i="15"/>
  <c r="AB1769" i="15"/>
  <c r="AA1769" i="15"/>
  <c r="AB1770" i="15"/>
  <c r="AA1770" i="15"/>
  <c r="AB1771" i="15"/>
  <c r="AA1771" i="15"/>
  <c r="AB1772" i="15"/>
  <c r="AA1772" i="15"/>
  <c r="AB1773" i="15"/>
  <c r="AA1773" i="15"/>
  <c r="AB1774" i="15"/>
  <c r="AA1774" i="15"/>
  <c r="AB1775" i="15"/>
  <c r="AA1775" i="15"/>
  <c r="AB1776" i="15"/>
  <c r="AA1776" i="15"/>
  <c r="AB1777" i="15"/>
  <c r="AA1777" i="15"/>
  <c r="AB1778" i="15"/>
  <c r="AA1778" i="15"/>
  <c r="AB1779" i="15"/>
  <c r="AA1779" i="15"/>
  <c r="AB1780" i="15"/>
  <c r="AA1780" i="15"/>
  <c r="AB1781" i="15"/>
  <c r="AA1781" i="15"/>
  <c r="AB1782" i="15"/>
  <c r="AA1782" i="15"/>
  <c r="AB1783" i="15"/>
  <c r="AA1783" i="15"/>
  <c r="AB1784" i="15"/>
  <c r="AA1784" i="15"/>
  <c r="AB1785" i="15"/>
  <c r="AA1785" i="15"/>
  <c r="AB1786" i="15"/>
  <c r="AA1786" i="15"/>
  <c r="AB1787" i="15"/>
  <c r="AA1787" i="15"/>
  <c r="AB1788" i="15"/>
  <c r="AA1788" i="15"/>
  <c r="AB1789" i="15"/>
  <c r="AA1789" i="15"/>
  <c r="AB1790" i="15"/>
  <c r="AA1790" i="15"/>
  <c r="AB1791" i="15"/>
  <c r="AA1791" i="15"/>
  <c r="AB1792" i="15"/>
  <c r="AA1792" i="15"/>
  <c r="AB1793" i="15"/>
  <c r="AA1793" i="15"/>
  <c r="AB1794" i="15"/>
  <c r="AA1794" i="15"/>
  <c r="AB1795" i="15"/>
  <c r="AA1795" i="15"/>
  <c r="AB1796" i="15"/>
  <c r="AA1796" i="15"/>
  <c r="AB1797" i="15"/>
  <c r="AA1797" i="15"/>
  <c r="AB1798" i="15"/>
  <c r="AA1798" i="15"/>
  <c r="AB1799" i="15"/>
  <c r="AA1799" i="15"/>
  <c r="AB1800" i="15"/>
  <c r="AA1800" i="15"/>
  <c r="AB1801" i="15"/>
  <c r="AA1801" i="15"/>
  <c r="AB1802" i="15"/>
  <c r="AA1802" i="15"/>
  <c r="AB1803" i="15"/>
  <c r="AA1803" i="15"/>
  <c r="AB1804" i="15"/>
  <c r="AA1804" i="15"/>
  <c r="AB1805" i="15"/>
  <c r="AA1805" i="15"/>
  <c r="AB1806" i="15"/>
  <c r="AA1806" i="15"/>
  <c r="AB1807" i="15"/>
  <c r="AA1807" i="15"/>
  <c r="AB1808" i="15"/>
  <c r="AA1808" i="15"/>
  <c r="AB1809" i="15"/>
  <c r="AA1809" i="15"/>
  <c r="AB1810" i="15"/>
  <c r="AA1810" i="15"/>
  <c r="AB1811" i="15"/>
  <c r="AA1811" i="15"/>
  <c r="AB1812" i="15"/>
  <c r="AA1812" i="15"/>
  <c r="AB1813" i="15"/>
  <c r="AA1813" i="15"/>
  <c r="AB1814" i="15"/>
  <c r="AA1814" i="15"/>
  <c r="AB1815" i="15"/>
  <c r="AA1815" i="15"/>
  <c r="AB1816" i="15"/>
  <c r="AA1816" i="15"/>
  <c r="AB1817" i="15"/>
  <c r="AA1817" i="15"/>
  <c r="AB1818" i="15"/>
  <c r="AA1818" i="15"/>
  <c r="AB1819" i="15"/>
  <c r="AA1819" i="15"/>
  <c r="AB1820" i="15"/>
  <c r="AA1820" i="15"/>
  <c r="AB1821" i="15"/>
  <c r="AA1821" i="15"/>
  <c r="AB1822" i="15"/>
  <c r="AA1822" i="15"/>
  <c r="AB1823" i="15"/>
  <c r="AA1823" i="15"/>
  <c r="AB1824" i="15"/>
  <c r="AA1824" i="15"/>
  <c r="AB1825" i="15"/>
  <c r="AA1825" i="15"/>
  <c r="AB1826" i="15"/>
  <c r="AA1826" i="15"/>
  <c r="AB1827" i="15"/>
  <c r="AA1827" i="15"/>
  <c r="AB1828" i="15"/>
  <c r="AA1828" i="15"/>
  <c r="AB1829" i="15"/>
  <c r="AA1829" i="15"/>
  <c r="AB1830" i="15"/>
  <c r="AA1830" i="15"/>
  <c r="AB1831" i="15"/>
  <c r="AA1831" i="15"/>
  <c r="AB1832" i="15"/>
  <c r="AA1832" i="15"/>
  <c r="AB1833" i="15"/>
  <c r="AA1833" i="15"/>
  <c r="AB1834" i="15"/>
  <c r="AA1834" i="15"/>
  <c r="AB1835" i="15"/>
  <c r="AA1835" i="15"/>
  <c r="AB1836" i="15"/>
  <c r="AA1836" i="15"/>
  <c r="AB1837" i="15"/>
  <c r="AA1837" i="15"/>
  <c r="AB1838" i="15"/>
  <c r="AA1838" i="15"/>
  <c r="AB1839" i="15"/>
  <c r="AA1839" i="15"/>
  <c r="AB1840" i="15"/>
  <c r="AA1840" i="15"/>
  <c r="AB1841" i="15"/>
  <c r="AA1841" i="15"/>
  <c r="AB1842" i="15"/>
  <c r="AA1842" i="15"/>
  <c r="AB1843" i="15"/>
  <c r="AA1843" i="15"/>
  <c r="AB1844" i="15"/>
  <c r="AA1844" i="15"/>
  <c r="AB1845" i="15"/>
  <c r="AA1845" i="15"/>
  <c r="AB1846" i="15"/>
  <c r="AA1846" i="15"/>
  <c r="AB1847" i="15"/>
  <c r="AA1847" i="15"/>
  <c r="AB1848" i="15"/>
  <c r="AA1848" i="15"/>
  <c r="AB1849" i="15"/>
  <c r="AA1849" i="15"/>
  <c r="AB1850" i="15"/>
  <c r="AA1850" i="15"/>
  <c r="AB1851" i="15"/>
  <c r="AA1851" i="15"/>
  <c r="AB1852" i="15"/>
  <c r="AA1852" i="15"/>
  <c r="AB1853" i="15"/>
  <c r="AA1853" i="15"/>
  <c r="AB1854" i="15"/>
  <c r="AA1854" i="15"/>
  <c r="AB1855" i="15"/>
  <c r="AA1855" i="15"/>
  <c r="AB1856" i="15"/>
  <c r="AA1856" i="15"/>
  <c r="AB1857" i="15"/>
  <c r="AA1857" i="15"/>
  <c r="AB1858" i="15"/>
  <c r="AA1858" i="15"/>
  <c r="AB1859" i="15"/>
  <c r="AA1859" i="15"/>
  <c r="AB1860" i="15"/>
  <c r="AA1860" i="15"/>
  <c r="AB1861" i="15"/>
  <c r="AA1861" i="15"/>
  <c r="AB1862" i="15"/>
  <c r="AA1862" i="15"/>
  <c r="AB1863" i="15"/>
  <c r="AA1863" i="15"/>
  <c r="AB1864" i="15"/>
  <c r="AA1864" i="15"/>
  <c r="AB1865" i="15"/>
  <c r="AA1865" i="15"/>
  <c r="AB1866" i="15"/>
  <c r="AA1866" i="15"/>
  <c r="AB1867" i="15"/>
  <c r="AA1867" i="15"/>
  <c r="AB1868" i="15"/>
  <c r="AA1868" i="15"/>
  <c r="AB1869" i="15"/>
  <c r="AA1869" i="15"/>
  <c r="AB1870" i="15"/>
  <c r="AA1870" i="15"/>
  <c r="AB1871" i="15"/>
  <c r="AA1871" i="15"/>
  <c r="AB1872" i="15"/>
  <c r="AA1872" i="15"/>
  <c r="AB1873" i="15"/>
  <c r="AA1873" i="15"/>
  <c r="AB1874" i="15"/>
  <c r="AA1874" i="15"/>
  <c r="AB1875" i="15"/>
  <c r="AA1875" i="15"/>
  <c r="AB1876" i="15"/>
  <c r="AA1876" i="15"/>
  <c r="AB1877" i="15"/>
  <c r="AA1877" i="15"/>
  <c r="AB1878" i="15"/>
  <c r="AA1878" i="15"/>
  <c r="AB1879" i="15"/>
  <c r="AA1879" i="15"/>
  <c r="AB1880" i="15"/>
  <c r="AA1880" i="15"/>
  <c r="AB1881" i="15"/>
  <c r="AA1881" i="15"/>
  <c r="AB1882" i="15"/>
  <c r="AA1882" i="15"/>
  <c r="AB1883" i="15"/>
  <c r="AA1883" i="15"/>
  <c r="AB1884" i="15"/>
  <c r="AA1884" i="15"/>
  <c r="AB1885" i="15"/>
  <c r="AA1885" i="15"/>
  <c r="AB1886" i="15"/>
  <c r="AA1886" i="15"/>
  <c r="AB1887" i="15"/>
  <c r="AA1887" i="15"/>
  <c r="AB1888" i="15"/>
  <c r="AA1888" i="15"/>
  <c r="AB1889" i="15"/>
  <c r="AA1889" i="15"/>
  <c r="AB1890" i="15"/>
  <c r="AA1890" i="15"/>
  <c r="AB1891" i="15"/>
  <c r="AA1891" i="15"/>
  <c r="AB1892" i="15"/>
  <c r="AA1892" i="15"/>
  <c r="AB1893" i="15"/>
  <c r="AA1893" i="15"/>
  <c r="AB1894" i="15"/>
  <c r="AA1894" i="15"/>
  <c r="AB1895" i="15"/>
  <c r="AA1895" i="15"/>
  <c r="AB1896" i="15"/>
  <c r="AA1896" i="15"/>
  <c r="AB1897" i="15"/>
  <c r="AA1897" i="15"/>
  <c r="AB1898" i="15"/>
  <c r="AA1898" i="15"/>
  <c r="AB1899" i="15"/>
  <c r="AA1899" i="15"/>
  <c r="AB1900" i="15"/>
  <c r="AA1900" i="15"/>
  <c r="AB1901" i="15"/>
  <c r="AA1901" i="15"/>
  <c r="AB1902" i="15"/>
  <c r="AA1902" i="15"/>
  <c r="AB1903" i="15"/>
  <c r="AA1903" i="15"/>
  <c r="AB1904" i="15"/>
  <c r="AA1904" i="15"/>
  <c r="AB1905" i="15"/>
  <c r="AA1905" i="15"/>
  <c r="AB1906" i="15"/>
  <c r="AA1906" i="15"/>
  <c r="AB1907" i="15"/>
  <c r="AA1907" i="15"/>
  <c r="AB1908" i="15"/>
  <c r="AA1908" i="15"/>
  <c r="AB1909" i="15"/>
  <c r="AA1909" i="15"/>
  <c r="AB1910" i="15"/>
  <c r="AA1910" i="15"/>
  <c r="AB1911" i="15"/>
  <c r="AA1911" i="15"/>
  <c r="AB1912" i="15"/>
  <c r="AA1912" i="15"/>
  <c r="AB1913" i="15"/>
  <c r="AA1913" i="15"/>
  <c r="AB1914" i="15"/>
  <c r="AA1914" i="15"/>
  <c r="AB1915" i="15"/>
  <c r="AA1915" i="15"/>
  <c r="AB1916" i="15"/>
  <c r="AA1916" i="15"/>
  <c r="AB1917" i="15"/>
  <c r="AA1917" i="15"/>
  <c r="AB1918" i="15"/>
  <c r="AA1918" i="15"/>
  <c r="AB1919" i="15"/>
  <c r="AA1919" i="15"/>
  <c r="AB1920" i="15"/>
  <c r="AA1920" i="15"/>
  <c r="AB1921" i="15"/>
  <c r="AA1921" i="15"/>
  <c r="AB1922" i="15"/>
  <c r="AA1922" i="15"/>
  <c r="AB1923" i="15"/>
  <c r="AA1923" i="15"/>
  <c r="AB1924" i="15"/>
  <c r="AA1924" i="15"/>
  <c r="AB1925" i="15"/>
  <c r="AA1925" i="15"/>
  <c r="AB1926" i="15"/>
  <c r="AA1926" i="15"/>
  <c r="AB1927" i="15"/>
  <c r="AA1927" i="15"/>
  <c r="AB1928" i="15"/>
  <c r="AA1928" i="15"/>
  <c r="AB1929" i="15"/>
  <c r="AA1929" i="15"/>
  <c r="AB1930" i="15"/>
  <c r="AA1930" i="15"/>
  <c r="AB1931" i="15"/>
  <c r="AA1931" i="15"/>
  <c r="AB1932" i="15"/>
  <c r="AA1932" i="15"/>
  <c r="AB1933" i="15"/>
  <c r="AA1933" i="15"/>
  <c r="AB1934" i="15"/>
  <c r="AA1934" i="15"/>
  <c r="AB1935" i="15"/>
  <c r="AA1935" i="15"/>
  <c r="AB1936" i="15"/>
  <c r="AA1936" i="15"/>
  <c r="AB1937" i="15"/>
  <c r="AA1937" i="15"/>
  <c r="AB1938" i="15"/>
  <c r="AA1938" i="15"/>
  <c r="AB1939" i="15"/>
  <c r="AA1939" i="15"/>
  <c r="AB1940" i="15"/>
  <c r="AA1940" i="15"/>
  <c r="AB1941" i="15"/>
  <c r="AA1941" i="15"/>
  <c r="AB1942" i="15"/>
  <c r="AA1942" i="15"/>
  <c r="AB1943" i="15"/>
  <c r="AA1943" i="15"/>
  <c r="AB1944" i="15"/>
  <c r="AA1944" i="15"/>
  <c r="AB1945" i="15"/>
  <c r="AA1945" i="15"/>
  <c r="AB1946" i="15"/>
  <c r="AA1946" i="15"/>
  <c r="AB1947" i="15"/>
  <c r="AA1947" i="15"/>
  <c r="AB1948" i="15"/>
  <c r="AA1948" i="15"/>
  <c r="AB1949" i="15"/>
  <c r="AA1949" i="15"/>
  <c r="AB1950" i="15"/>
  <c r="AA1950" i="15"/>
  <c r="AB1951" i="15"/>
  <c r="AA1951" i="15"/>
  <c r="AB1952" i="15"/>
  <c r="AA1952" i="15"/>
  <c r="AB1953" i="15"/>
  <c r="AA1953" i="15"/>
  <c r="AB1954" i="15"/>
  <c r="AA1954" i="15"/>
  <c r="AB1955" i="15"/>
  <c r="AA1955" i="15"/>
  <c r="AB1956" i="15"/>
  <c r="AA1956" i="15"/>
  <c r="AB1957" i="15"/>
  <c r="AA1957" i="15"/>
  <c r="AB1958" i="15"/>
  <c r="AA1958" i="15"/>
  <c r="AB1959" i="15"/>
  <c r="AA1959" i="15"/>
  <c r="AB1960" i="15"/>
  <c r="AA1960" i="15"/>
  <c r="AB1961" i="15"/>
  <c r="AA1961" i="15"/>
  <c r="AB1962" i="15"/>
  <c r="AA1962" i="15"/>
  <c r="AB1963" i="15"/>
  <c r="AA1963" i="15"/>
  <c r="AB1964" i="15"/>
  <c r="AA1964" i="15"/>
  <c r="AB1965" i="15"/>
  <c r="AA1965" i="15"/>
  <c r="AB1966" i="15"/>
  <c r="AA1966" i="15"/>
  <c r="AB1967" i="15"/>
  <c r="AA1967" i="15"/>
  <c r="AB1968" i="15"/>
  <c r="AA1968" i="15"/>
  <c r="AB1969" i="15"/>
  <c r="AA1969" i="15"/>
  <c r="AB1970" i="15"/>
  <c r="AA1970" i="15"/>
  <c r="AB1971" i="15"/>
  <c r="AA1971" i="15"/>
  <c r="AB1972" i="15"/>
  <c r="AA1972" i="15"/>
  <c r="AB1973" i="15"/>
  <c r="AA1973" i="15"/>
  <c r="AB1974" i="15"/>
  <c r="AA1974" i="15"/>
  <c r="AB1975" i="15"/>
  <c r="AA1975" i="15"/>
  <c r="AB1976" i="15"/>
  <c r="AA1976" i="15"/>
  <c r="AB1977" i="15"/>
  <c r="AA1977" i="15"/>
  <c r="AB1978" i="15"/>
  <c r="AA1978" i="15"/>
  <c r="AB1979" i="15"/>
  <c r="AA1979" i="15"/>
  <c r="AB1980" i="15"/>
  <c r="AA1980" i="15"/>
  <c r="AB1981" i="15"/>
  <c r="AA1981" i="15"/>
  <c r="AB1982" i="15"/>
  <c r="AA1982" i="15"/>
  <c r="AB1983" i="15"/>
  <c r="AA1983" i="15"/>
  <c r="AB1984" i="15"/>
  <c r="AA1984" i="15"/>
  <c r="AB1985" i="15"/>
  <c r="AA1985" i="15"/>
  <c r="AB1986" i="15"/>
  <c r="AA1986" i="15"/>
  <c r="AB1987" i="15"/>
  <c r="AA1987" i="15"/>
  <c r="AB1988" i="15"/>
  <c r="AA1988" i="15"/>
  <c r="AB1989" i="15"/>
  <c r="AA1989" i="15"/>
  <c r="AB1990" i="15"/>
  <c r="AA1990" i="15"/>
  <c r="AB1991" i="15"/>
  <c r="AA1991" i="15"/>
  <c r="AB1992" i="15"/>
  <c r="AA1992" i="15"/>
  <c r="AB1993" i="15"/>
  <c r="AA1993" i="15"/>
  <c r="AB1994" i="15"/>
  <c r="AA1994" i="15"/>
  <c r="AB1995" i="15"/>
  <c r="AA1995" i="15"/>
  <c r="AB1996" i="15"/>
  <c r="AA1996" i="15"/>
  <c r="AB1997" i="15"/>
  <c r="AA1997" i="15"/>
  <c r="AB1998" i="15"/>
  <c r="AA1998" i="15"/>
  <c r="AB1999" i="15"/>
  <c r="AA1999" i="15"/>
  <c r="AB2000" i="15"/>
  <c r="AA2000" i="15"/>
  <c r="AB2001" i="15"/>
  <c r="AA2001" i="15"/>
  <c r="AB2002" i="15"/>
  <c r="AA2002" i="15"/>
  <c r="S1" i="15"/>
  <c r="R1" i="15"/>
  <c r="Q1" i="15"/>
  <c r="P1" i="15"/>
  <c r="O1" i="15"/>
  <c r="N1" i="15"/>
  <c r="M1" i="15"/>
  <c r="G1503" i="15"/>
  <c r="G1504" i="15"/>
  <c r="G1505" i="15"/>
  <c r="G1506" i="15"/>
  <c r="G1507" i="15"/>
  <c r="G1508" i="15"/>
  <c r="G1509" i="15"/>
  <c r="G1510" i="15"/>
  <c r="G1511" i="15"/>
  <c r="G1512" i="15"/>
  <c r="G1513" i="15"/>
  <c r="G1514" i="15"/>
  <c r="G1515" i="15"/>
  <c r="G1516" i="15"/>
  <c r="G1517" i="15"/>
  <c r="G1518" i="15"/>
  <c r="G1519" i="15"/>
  <c r="G1520" i="15"/>
  <c r="G1521" i="15"/>
  <c r="G1522" i="15"/>
  <c r="G1523" i="15"/>
  <c r="G1524" i="15"/>
  <c r="G1525" i="15"/>
  <c r="G1526" i="15"/>
  <c r="G1527" i="15"/>
  <c r="G1528" i="15"/>
  <c r="G1529" i="15"/>
  <c r="G1530" i="15"/>
  <c r="G1531" i="15"/>
  <c r="G1532" i="15"/>
  <c r="G1533" i="15"/>
  <c r="G1534" i="15"/>
  <c r="G1535" i="15"/>
  <c r="G1536" i="15"/>
  <c r="G1537" i="15"/>
  <c r="G1538" i="15"/>
  <c r="G1539" i="15"/>
  <c r="G1540" i="15"/>
  <c r="G1541" i="15"/>
  <c r="G1542" i="15"/>
  <c r="G1543" i="15"/>
  <c r="G1544" i="15"/>
  <c r="G1545" i="15"/>
  <c r="G1546" i="15"/>
  <c r="G1547" i="15"/>
  <c r="G1548" i="15"/>
  <c r="G1549" i="15"/>
  <c r="G1550" i="15"/>
  <c r="G1551" i="15"/>
  <c r="G1552" i="15"/>
  <c r="G1553" i="15"/>
  <c r="G1554" i="15"/>
  <c r="G1555" i="15"/>
  <c r="G1556" i="15"/>
  <c r="G1557" i="15"/>
  <c r="G1558" i="15"/>
  <c r="G1559" i="15"/>
  <c r="G1560" i="15"/>
  <c r="G1561" i="15"/>
  <c r="G1562" i="15"/>
  <c r="G1563" i="15"/>
  <c r="G1564" i="15"/>
  <c r="G1565" i="15"/>
  <c r="G1566" i="15"/>
  <c r="G1567" i="15"/>
  <c r="G1568" i="15"/>
  <c r="G1569" i="15"/>
  <c r="G1570" i="15"/>
  <c r="G1571" i="15"/>
  <c r="G1572" i="15"/>
  <c r="G1573" i="15"/>
  <c r="G1574" i="15"/>
  <c r="G1575" i="15"/>
  <c r="G1576" i="15"/>
  <c r="G1577" i="15"/>
  <c r="G1578" i="15"/>
  <c r="G1579" i="15"/>
  <c r="G1580" i="15"/>
  <c r="G1581" i="15"/>
  <c r="G1582" i="15"/>
  <c r="G1583" i="15"/>
  <c r="G1584" i="15"/>
  <c r="G1585" i="15"/>
  <c r="G1586" i="15"/>
  <c r="G1587" i="15"/>
  <c r="G1588" i="15"/>
  <c r="G1589" i="15"/>
  <c r="G1590" i="15"/>
  <c r="G1591" i="15"/>
  <c r="G1592" i="15"/>
  <c r="G1593" i="15"/>
  <c r="G1594" i="15"/>
  <c r="G1595" i="15"/>
  <c r="G1596" i="15"/>
  <c r="G1597" i="15"/>
  <c r="G1598" i="15"/>
  <c r="G1599" i="15"/>
  <c r="G1600" i="15"/>
  <c r="G1601" i="15"/>
  <c r="G1602" i="15"/>
  <c r="G1603" i="15"/>
  <c r="G1604" i="15"/>
  <c r="G1605" i="15"/>
  <c r="G1606" i="15"/>
  <c r="G1607" i="15"/>
  <c r="G1608" i="15"/>
  <c r="G1609" i="15"/>
  <c r="G1610" i="15"/>
  <c r="G1611" i="15"/>
  <c r="G1612" i="15"/>
  <c r="G1613" i="15"/>
  <c r="G1614" i="15"/>
  <c r="G1615" i="15"/>
  <c r="G1616" i="15"/>
  <c r="G1617" i="15"/>
  <c r="G1618" i="15"/>
  <c r="G1619" i="15"/>
  <c r="G1620" i="15"/>
  <c r="G1621" i="15"/>
  <c r="G1622" i="15"/>
  <c r="G1623" i="15"/>
  <c r="G1624" i="15"/>
  <c r="G1625" i="15"/>
  <c r="G1626" i="15"/>
  <c r="G1627" i="15"/>
  <c r="G1628" i="15"/>
  <c r="G1629" i="15"/>
  <c r="G1630" i="15"/>
  <c r="G1631" i="15"/>
  <c r="G1632" i="15"/>
  <c r="G1633" i="15"/>
  <c r="G1634" i="15"/>
  <c r="G1635" i="15"/>
  <c r="G1636" i="15"/>
  <c r="G1637" i="15"/>
  <c r="G1638" i="15"/>
  <c r="G1639" i="15"/>
  <c r="G1640" i="15"/>
  <c r="G1641" i="15"/>
  <c r="G1642" i="15"/>
  <c r="G1643" i="15"/>
  <c r="G1644" i="15"/>
  <c r="G1645" i="15"/>
  <c r="G1646" i="15"/>
  <c r="G1647" i="15"/>
  <c r="G1648" i="15"/>
  <c r="G1649" i="15"/>
  <c r="G1650" i="15"/>
  <c r="G1651" i="15"/>
  <c r="G1652" i="15"/>
  <c r="G1653" i="15"/>
  <c r="G1654" i="15"/>
  <c r="G1655" i="15"/>
  <c r="G1656" i="15"/>
  <c r="G1657" i="15"/>
  <c r="G1658" i="15"/>
  <c r="G1659" i="15"/>
  <c r="G1660" i="15"/>
  <c r="G1661" i="15"/>
  <c r="G1662" i="15"/>
  <c r="G1663" i="15"/>
  <c r="G1664" i="15"/>
  <c r="G1665" i="15"/>
  <c r="G1666" i="15"/>
  <c r="G1667" i="15"/>
  <c r="G1668" i="15"/>
  <c r="G1669" i="15"/>
  <c r="G1670" i="15"/>
  <c r="G1671" i="15"/>
  <c r="G1672" i="15"/>
  <c r="G1673" i="15"/>
  <c r="G1674" i="15"/>
  <c r="G1675" i="15"/>
  <c r="G1676" i="15"/>
  <c r="G1677" i="15"/>
  <c r="G1678" i="15"/>
  <c r="G1679" i="15"/>
  <c r="G1680" i="15"/>
  <c r="G1681" i="15"/>
  <c r="G1682" i="15"/>
  <c r="G1683" i="15"/>
  <c r="G1684" i="15"/>
  <c r="G1685" i="15"/>
  <c r="G1686" i="15"/>
  <c r="G1687" i="15"/>
  <c r="G1688" i="15"/>
  <c r="G1689" i="15"/>
  <c r="G1690" i="15"/>
  <c r="G1691" i="15"/>
  <c r="G1692" i="15"/>
  <c r="G1693" i="15"/>
  <c r="G1694" i="15"/>
  <c r="G1695" i="15"/>
  <c r="G1696" i="15"/>
  <c r="G1697" i="15"/>
  <c r="G1698" i="15"/>
  <c r="G1699" i="15"/>
  <c r="G1700" i="15"/>
  <c r="G1701" i="15"/>
  <c r="G1702" i="15"/>
  <c r="G1703" i="15"/>
  <c r="G1704" i="15"/>
  <c r="G1705" i="15"/>
  <c r="G1706" i="15"/>
  <c r="G1707" i="15"/>
  <c r="G1708" i="15"/>
  <c r="G1709" i="15"/>
  <c r="G1710" i="15"/>
  <c r="G1711" i="15"/>
  <c r="G1712" i="15"/>
  <c r="G1713" i="15"/>
  <c r="G1714" i="15"/>
  <c r="G1715" i="15"/>
  <c r="G1716" i="15"/>
  <c r="G1717" i="15"/>
  <c r="G1718" i="15"/>
  <c r="G1719" i="15"/>
  <c r="G1720" i="15"/>
  <c r="G1721" i="15"/>
  <c r="G1722" i="15"/>
  <c r="G1723" i="15"/>
  <c r="G1724" i="15"/>
  <c r="G1725" i="15"/>
  <c r="G1726" i="15"/>
  <c r="G1727" i="15"/>
  <c r="G1728" i="15"/>
  <c r="G1729" i="15"/>
  <c r="G1730" i="15"/>
  <c r="G1731" i="15"/>
  <c r="G1732" i="15"/>
  <c r="G1733" i="15"/>
  <c r="G1734" i="15"/>
  <c r="G1735" i="15"/>
  <c r="G1736" i="15"/>
  <c r="G1737" i="15"/>
  <c r="G1738" i="15"/>
  <c r="G1739" i="15"/>
  <c r="G1740" i="15"/>
  <c r="G1741" i="15"/>
  <c r="G1742" i="15"/>
  <c r="G1743" i="15"/>
  <c r="G1744" i="15"/>
  <c r="G1745" i="15"/>
  <c r="G1746" i="15"/>
  <c r="G1747" i="15"/>
  <c r="G1748" i="15"/>
  <c r="G1749" i="15"/>
  <c r="G1750" i="15"/>
  <c r="G1751" i="15"/>
  <c r="G1752" i="15"/>
  <c r="G1753" i="15"/>
  <c r="G1754" i="15"/>
  <c r="G1755" i="15"/>
  <c r="G1756" i="15"/>
  <c r="G1757" i="15"/>
  <c r="G1758" i="15"/>
  <c r="G1759" i="15"/>
  <c r="G1760" i="15"/>
  <c r="G1761" i="15"/>
  <c r="G1762" i="15"/>
  <c r="G1763" i="15"/>
  <c r="G1764" i="15"/>
  <c r="G1765" i="15"/>
  <c r="G1766" i="15"/>
  <c r="G1767" i="15"/>
  <c r="G1768" i="15"/>
  <c r="G1769" i="15"/>
  <c r="G1770" i="15"/>
  <c r="G1771" i="15"/>
  <c r="G1772" i="15"/>
  <c r="G1773" i="15"/>
  <c r="G1774" i="15"/>
  <c r="G1775" i="15"/>
  <c r="G1776" i="15"/>
  <c r="G1777" i="15"/>
  <c r="G1778" i="15"/>
  <c r="G1779" i="15"/>
  <c r="G1780" i="15"/>
  <c r="G1781" i="15"/>
  <c r="G1782" i="15"/>
  <c r="G1783" i="15"/>
  <c r="G1784" i="15"/>
  <c r="G1785" i="15"/>
  <c r="G1786" i="15"/>
  <c r="G1787" i="15"/>
  <c r="G1788" i="15"/>
  <c r="G1789" i="15"/>
  <c r="G1790" i="15"/>
  <c r="G1791" i="15"/>
  <c r="G1792" i="15"/>
  <c r="G1793" i="15"/>
  <c r="G1794" i="15"/>
  <c r="G1795" i="15"/>
  <c r="G1796" i="15"/>
  <c r="G1797" i="15"/>
  <c r="G1798" i="15"/>
  <c r="G1799" i="15"/>
  <c r="G1800" i="15"/>
  <c r="G1801" i="15"/>
  <c r="G1802" i="15"/>
  <c r="G1803" i="15"/>
  <c r="G1804" i="15"/>
  <c r="G1805" i="15"/>
  <c r="G1806" i="15"/>
  <c r="G1807" i="15"/>
  <c r="G1808" i="15"/>
  <c r="G1809" i="15"/>
  <c r="G1810" i="15"/>
  <c r="G1811" i="15"/>
  <c r="G1812" i="15"/>
  <c r="G1813" i="15"/>
  <c r="G1814" i="15"/>
  <c r="G1815" i="15"/>
  <c r="G1816" i="15"/>
  <c r="G1817" i="15"/>
  <c r="G1818" i="15"/>
  <c r="G1819" i="15"/>
  <c r="G1820" i="15"/>
  <c r="G1821" i="15"/>
  <c r="G1822" i="15"/>
  <c r="G1823" i="15"/>
  <c r="G1824" i="15"/>
  <c r="G1825" i="15"/>
  <c r="G1826" i="15"/>
  <c r="G1827" i="15"/>
  <c r="G1828" i="15"/>
  <c r="G1829" i="15"/>
  <c r="G1830" i="15"/>
  <c r="G1831" i="15"/>
  <c r="G1832" i="15"/>
  <c r="G1833" i="15"/>
  <c r="G1834" i="15"/>
  <c r="G1835" i="15"/>
  <c r="G1836" i="15"/>
  <c r="G1837" i="15"/>
  <c r="G1838" i="15"/>
  <c r="G1839" i="15"/>
  <c r="G1840" i="15"/>
  <c r="G1841" i="15"/>
  <c r="G1842" i="15"/>
  <c r="G1843" i="15"/>
  <c r="G1844" i="15"/>
  <c r="G1845" i="15"/>
  <c r="G1846" i="15"/>
  <c r="G1847" i="15"/>
  <c r="G1848" i="15"/>
  <c r="G1849" i="15"/>
  <c r="G1850" i="15"/>
  <c r="G1851" i="15"/>
  <c r="G1852" i="15"/>
  <c r="G1853" i="15"/>
  <c r="G1854" i="15"/>
  <c r="G1855" i="15"/>
  <c r="G1856" i="15"/>
  <c r="G1857" i="15"/>
  <c r="G1858" i="15"/>
  <c r="G1859" i="15"/>
  <c r="G1860" i="15"/>
  <c r="G1861" i="15"/>
  <c r="G1862" i="15"/>
  <c r="G1863" i="15"/>
  <c r="G1864" i="15"/>
  <c r="G1865" i="15"/>
  <c r="G1866" i="15"/>
  <c r="G1867" i="15"/>
  <c r="G1868" i="15"/>
  <c r="G1869" i="15"/>
  <c r="G1870" i="15"/>
  <c r="G1871" i="15"/>
  <c r="G1872" i="15"/>
  <c r="G1873" i="15"/>
  <c r="G1874" i="15"/>
  <c r="G1875" i="15"/>
  <c r="G1876" i="15"/>
  <c r="G1877" i="15"/>
  <c r="G1878" i="15"/>
  <c r="G1879" i="15"/>
  <c r="G1880" i="15"/>
  <c r="G1881" i="15"/>
  <c r="G1882" i="15"/>
  <c r="G1883" i="15"/>
  <c r="G1884" i="15"/>
  <c r="G1885" i="15"/>
  <c r="G1886" i="15"/>
  <c r="G1887" i="15"/>
  <c r="G1888" i="15"/>
  <c r="G1889" i="15"/>
  <c r="G1890" i="15"/>
  <c r="G1891" i="15"/>
  <c r="G1892" i="15"/>
  <c r="G1893" i="15"/>
  <c r="G1894" i="15"/>
  <c r="G1895" i="15"/>
  <c r="G1896" i="15"/>
  <c r="G1897" i="15"/>
  <c r="G1898" i="15"/>
  <c r="G1899" i="15"/>
  <c r="G1900" i="15"/>
  <c r="G1901" i="15"/>
  <c r="G1902" i="15"/>
  <c r="G1903" i="15"/>
  <c r="G1904" i="15"/>
  <c r="G1905" i="15"/>
  <c r="G1906" i="15"/>
  <c r="G1907" i="15"/>
  <c r="G1908" i="15"/>
  <c r="G1909" i="15"/>
  <c r="G1910" i="15"/>
  <c r="G1911" i="15"/>
  <c r="G1912" i="15"/>
  <c r="G1913" i="15"/>
  <c r="G1914" i="15"/>
  <c r="G1915" i="15"/>
  <c r="G1916" i="15"/>
  <c r="G1917" i="15"/>
  <c r="G1918" i="15"/>
  <c r="G1919" i="15"/>
  <c r="G1920" i="15"/>
  <c r="G1921" i="15"/>
  <c r="G1922" i="15"/>
  <c r="G1923" i="15"/>
  <c r="G1924" i="15"/>
  <c r="G1925" i="15"/>
  <c r="G1926" i="15"/>
  <c r="G1927" i="15"/>
  <c r="G1928" i="15"/>
  <c r="G1929" i="15"/>
  <c r="G1930" i="15"/>
  <c r="G1931" i="15"/>
  <c r="G1932" i="15"/>
  <c r="G1933" i="15"/>
  <c r="G1934" i="15"/>
  <c r="G1935" i="15"/>
  <c r="G1936" i="15"/>
  <c r="G1937" i="15"/>
  <c r="G1938" i="15"/>
  <c r="G1939" i="15"/>
  <c r="G1940" i="15"/>
  <c r="G1941" i="15"/>
  <c r="G1942" i="15"/>
  <c r="G1943" i="15"/>
  <c r="G1944" i="15"/>
  <c r="G1945" i="15"/>
  <c r="G1946" i="15"/>
  <c r="G1947" i="15"/>
  <c r="G1948" i="15"/>
  <c r="G1949" i="15"/>
  <c r="G1950" i="15"/>
  <c r="G1951" i="15"/>
  <c r="G1952" i="15"/>
  <c r="G1953" i="15"/>
  <c r="G1954" i="15"/>
  <c r="G1955" i="15"/>
  <c r="G1956" i="15"/>
  <c r="G1957" i="15"/>
  <c r="G1958" i="15"/>
  <c r="G1959" i="15"/>
  <c r="G1960" i="15"/>
  <c r="G1961" i="15"/>
  <c r="G1962" i="15"/>
  <c r="G1963" i="15"/>
  <c r="G1964" i="15"/>
  <c r="G1965" i="15"/>
  <c r="G1966" i="15"/>
  <c r="G1967" i="15"/>
  <c r="G1968" i="15"/>
  <c r="G1969" i="15"/>
  <c r="G1970" i="15"/>
  <c r="G1971" i="15"/>
  <c r="G1972" i="15"/>
  <c r="G1973" i="15"/>
  <c r="G1974" i="15"/>
  <c r="G1975" i="15"/>
  <c r="G1976" i="15"/>
  <c r="G1977" i="15"/>
  <c r="G1978" i="15"/>
  <c r="G1979" i="15"/>
  <c r="G1980" i="15"/>
  <c r="G1981" i="15"/>
  <c r="G1982" i="15"/>
  <c r="G1983" i="15"/>
  <c r="G1984" i="15"/>
  <c r="G1985" i="15"/>
  <c r="G1986" i="15"/>
  <c r="G1987" i="15"/>
  <c r="G1988" i="15"/>
  <c r="G1989" i="15"/>
  <c r="G1990" i="15"/>
  <c r="G1991" i="15"/>
  <c r="G1992" i="15"/>
  <c r="G1993" i="15"/>
  <c r="G1994" i="15"/>
  <c r="G1995" i="15"/>
  <c r="G1996" i="15"/>
  <c r="G1997" i="15"/>
  <c r="G1998" i="15"/>
  <c r="G1999" i="15"/>
  <c r="G2000" i="15"/>
  <c r="G2001" i="15"/>
  <c r="G2002" i="15"/>
  <c r="W9" i="11"/>
  <c r="AI9" i="11" s="1"/>
  <c r="W8" i="11"/>
  <c r="AI8" i="11" s="1"/>
  <c r="G612" i="15"/>
  <c r="G613" i="15"/>
  <c r="G614" i="15"/>
  <c r="G615" i="15"/>
  <c r="G616" i="15"/>
  <c r="G617" i="15"/>
  <c r="G618" i="15"/>
  <c r="G619" i="15"/>
  <c r="G620" i="15"/>
  <c r="G621" i="15"/>
  <c r="G622" i="15"/>
  <c r="G623" i="15"/>
  <c r="G624" i="15"/>
  <c r="G625" i="15"/>
  <c r="G626" i="15"/>
  <c r="G627" i="15"/>
  <c r="G628" i="15"/>
  <c r="G629" i="15"/>
  <c r="G630" i="15"/>
  <c r="G631" i="15"/>
  <c r="G632" i="15"/>
  <c r="G633" i="15"/>
  <c r="G634" i="15"/>
  <c r="G635" i="15"/>
  <c r="G636" i="15"/>
  <c r="G637" i="15"/>
  <c r="G638" i="15"/>
  <c r="G639" i="15"/>
  <c r="G640" i="15"/>
  <c r="G641" i="15"/>
  <c r="G642" i="15"/>
  <c r="G643" i="15"/>
  <c r="G644" i="15"/>
  <c r="G645" i="15"/>
  <c r="G646" i="15"/>
  <c r="G647" i="15"/>
  <c r="G648" i="15"/>
  <c r="G649" i="15"/>
  <c r="G650" i="15"/>
  <c r="G651" i="15"/>
  <c r="G652" i="15"/>
  <c r="G653" i="15"/>
  <c r="G654" i="15"/>
  <c r="G655" i="15"/>
  <c r="G656" i="15"/>
  <c r="G657" i="15"/>
  <c r="G658" i="15"/>
  <c r="G659" i="15"/>
  <c r="G660" i="15"/>
  <c r="G661" i="15"/>
  <c r="G662" i="15"/>
  <c r="G663" i="15"/>
  <c r="G664" i="15"/>
  <c r="G665" i="15"/>
  <c r="G666" i="15"/>
  <c r="G667" i="15"/>
  <c r="G668" i="15"/>
  <c r="G669" i="15"/>
  <c r="G670" i="15"/>
  <c r="G671" i="15"/>
  <c r="G672" i="15"/>
  <c r="G673" i="15"/>
  <c r="G674" i="15"/>
  <c r="G675" i="15"/>
  <c r="G676" i="15"/>
  <c r="G677" i="15"/>
  <c r="G678" i="15"/>
  <c r="G679" i="15"/>
  <c r="G680" i="15"/>
  <c r="G681" i="15"/>
  <c r="G682" i="15"/>
  <c r="G683" i="15"/>
  <c r="G684" i="15"/>
  <c r="G685" i="15"/>
  <c r="G686" i="15"/>
  <c r="G687" i="15"/>
  <c r="G688" i="15"/>
  <c r="G689" i="15"/>
  <c r="G690" i="15"/>
  <c r="G691" i="15"/>
  <c r="G692" i="15"/>
  <c r="G693" i="15"/>
  <c r="G694" i="15"/>
  <c r="G695" i="15"/>
  <c r="G696" i="15"/>
  <c r="G697" i="15"/>
  <c r="G698" i="15"/>
  <c r="G699" i="15"/>
  <c r="G700" i="15"/>
  <c r="G701" i="15"/>
  <c r="G702" i="15"/>
  <c r="G703" i="15"/>
  <c r="G704" i="15"/>
  <c r="G705" i="15"/>
  <c r="G706" i="15"/>
  <c r="G707" i="15"/>
  <c r="G708" i="15"/>
  <c r="G709" i="15"/>
  <c r="G710" i="15"/>
  <c r="G711" i="15"/>
  <c r="G712" i="15"/>
  <c r="G713" i="15"/>
  <c r="G714" i="15"/>
  <c r="G715" i="15"/>
  <c r="G716" i="15"/>
  <c r="G717" i="15"/>
  <c r="G718" i="15"/>
  <c r="G719" i="15"/>
  <c r="G720" i="15"/>
  <c r="G721" i="15"/>
  <c r="G722" i="15"/>
  <c r="G723" i="15"/>
  <c r="G724" i="15"/>
  <c r="G725" i="15"/>
  <c r="G726" i="15"/>
  <c r="G727" i="15"/>
  <c r="G728" i="15"/>
  <c r="G729" i="15"/>
  <c r="G730" i="15"/>
  <c r="G731" i="15"/>
  <c r="G732" i="15"/>
  <c r="G733" i="15"/>
  <c r="G734" i="15"/>
  <c r="G735" i="15"/>
  <c r="G736" i="15"/>
  <c r="G737" i="15"/>
  <c r="G738" i="15"/>
  <c r="G739" i="15"/>
  <c r="G740" i="15"/>
  <c r="G741" i="15"/>
  <c r="G742" i="15"/>
  <c r="G743" i="15"/>
  <c r="G744" i="15"/>
  <c r="G745" i="15"/>
  <c r="G746" i="15"/>
  <c r="G747" i="15"/>
  <c r="G748" i="15"/>
  <c r="G749" i="15"/>
  <c r="G750" i="15"/>
  <c r="G751" i="15"/>
  <c r="G752" i="15"/>
  <c r="G753" i="15"/>
  <c r="G754" i="15"/>
  <c r="G755" i="15"/>
  <c r="G756" i="15"/>
  <c r="G757" i="15"/>
  <c r="G758" i="15"/>
  <c r="G759" i="15"/>
  <c r="G760" i="15"/>
  <c r="G761" i="15"/>
  <c r="G762" i="15"/>
  <c r="G763" i="15"/>
  <c r="G764" i="15"/>
  <c r="G765" i="15"/>
  <c r="G766" i="15"/>
  <c r="G767" i="15"/>
  <c r="G768" i="15"/>
  <c r="G769" i="15"/>
  <c r="G770" i="15"/>
  <c r="G771" i="15"/>
  <c r="G772" i="15"/>
  <c r="G773" i="15"/>
  <c r="G774" i="15"/>
  <c r="G775" i="15"/>
  <c r="G776" i="15"/>
  <c r="G777" i="15"/>
  <c r="G778" i="15"/>
  <c r="G779" i="15"/>
  <c r="G780" i="15"/>
  <c r="G781" i="15"/>
  <c r="G782" i="15"/>
  <c r="G783" i="15"/>
  <c r="G784" i="15"/>
  <c r="G785" i="15"/>
  <c r="G786" i="15"/>
  <c r="G787" i="15"/>
  <c r="G788" i="15"/>
  <c r="G789" i="15"/>
  <c r="G790" i="15"/>
  <c r="G791" i="15"/>
  <c r="G792" i="15"/>
  <c r="G793" i="15"/>
  <c r="G794" i="15"/>
  <c r="G795" i="15"/>
  <c r="G796" i="15"/>
  <c r="G797" i="15"/>
  <c r="G798" i="15"/>
  <c r="G799" i="15"/>
  <c r="G800" i="15"/>
  <c r="G801" i="15"/>
  <c r="G802" i="15"/>
  <c r="G803" i="15"/>
  <c r="G804" i="15"/>
  <c r="G805" i="15"/>
  <c r="G806" i="15"/>
  <c r="G807" i="15"/>
  <c r="G808" i="15"/>
  <c r="G809" i="15"/>
  <c r="G810" i="15"/>
  <c r="G811" i="15"/>
  <c r="G812" i="15"/>
  <c r="G813" i="15"/>
  <c r="G814" i="15"/>
  <c r="G815" i="15"/>
  <c r="G816" i="15"/>
  <c r="G817" i="15"/>
  <c r="G818" i="15"/>
  <c r="G819" i="15"/>
  <c r="G820" i="15"/>
  <c r="G821" i="15"/>
  <c r="G822" i="15"/>
  <c r="G823" i="15"/>
  <c r="G824" i="15"/>
  <c r="G825" i="15"/>
  <c r="G826" i="15"/>
  <c r="G827" i="15"/>
  <c r="G828" i="15"/>
  <c r="G829" i="15"/>
  <c r="G830" i="15"/>
  <c r="G831" i="15"/>
  <c r="G832" i="15"/>
  <c r="G833" i="15"/>
  <c r="G834" i="15"/>
  <c r="G835" i="15"/>
  <c r="G836" i="15"/>
  <c r="G837" i="15"/>
  <c r="G838" i="15"/>
  <c r="G839" i="15"/>
  <c r="G840" i="15"/>
  <c r="G841" i="15"/>
  <c r="G842" i="15"/>
  <c r="G843" i="15"/>
  <c r="G844" i="15"/>
  <c r="G845" i="15"/>
  <c r="G846" i="15"/>
  <c r="G847" i="15"/>
  <c r="G848" i="15"/>
  <c r="G849" i="15"/>
  <c r="G850" i="15"/>
  <c r="G851" i="15"/>
  <c r="G852" i="15"/>
  <c r="G853" i="15"/>
  <c r="G854" i="15"/>
  <c r="G855" i="15"/>
  <c r="G856" i="15"/>
  <c r="G857" i="15"/>
  <c r="G858" i="15"/>
  <c r="G859" i="15"/>
  <c r="G860" i="15"/>
  <c r="G861" i="15"/>
  <c r="G862" i="15"/>
  <c r="G863" i="15"/>
  <c r="G864" i="15"/>
  <c r="G865" i="15"/>
  <c r="G866" i="15"/>
  <c r="G867" i="15"/>
  <c r="G868" i="15"/>
  <c r="G869" i="15"/>
  <c r="G870" i="15"/>
  <c r="G871" i="15"/>
  <c r="G872" i="15"/>
  <c r="G873" i="15"/>
  <c r="G874" i="15"/>
  <c r="G875" i="15"/>
  <c r="G876" i="15"/>
  <c r="G877" i="15"/>
  <c r="G878" i="15"/>
  <c r="G879" i="15"/>
  <c r="G880" i="15"/>
  <c r="G881" i="15"/>
  <c r="G882" i="15"/>
  <c r="G883" i="15"/>
  <c r="G884" i="15"/>
  <c r="G885" i="15"/>
  <c r="G886" i="15"/>
  <c r="G887" i="15"/>
  <c r="G888" i="15"/>
  <c r="G889" i="15"/>
  <c r="G890" i="15"/>
  <c r="G891" i="15"/>
  <c r="G892" i="15"/>
  <c r="G893" i="15"/>
  <c r="G894" i="15"/>
  <c r="G895" i="15"/>
  <c r="G896" i="15"/>
  <c r="G897" i="15"/>
  <c r="G898" i="15"/>
  <c r="G899" i="15"/>
  <c r="G900" i="15"/>
  <c r="G901" i="15"/>
  <c r="G902" i="15"/>
  <c r="G903" i="15"/>
  <c r="G904" i="15"/>
  <c r="G905" i="15"/>
  <c r="G906" i="15"/>
  <c r="G907" i="15"/>
  <c r="G908" i="15"/>
  <c r="G909" i="15"/>
  <c r="G910" i="15"/>
  <c r="G911" i="15"/>
  <c r="G912" i="15"/>
  <c r="G913" i="15"/>
  <c r="G914" i="15"/>
  <c r="G915" i="15"/>
  <c r="G916" i="15"/>
  <c r="G917" i="15"/>
  <c r="G918" i="15"/>
  <c r="G919" i="15"/>
  <c r="G920" i="15"/>
  <c r="G921" i="15"/>
  <c r="G922" i="15"/>
  <c r="G923" i="15"/>
  <c r="G924" i="15"/>
  <c r="G925" i="15"/>
  <c r="G926" i="15"/>
  <c r="G927" i="15"/>
  <c r="G928" i="15"/>
  <c r="G929" i="15"/>
  <c r="G930" i="15"/>
  <c r="G931" i="15"/>
  <c r="G932" i="15"/>
  <c r="G933" i="15"/>
  <c r="G934" i="15"/>
  <c r="G935" i="15"/>
  <c r="G936" i="15"/>
  <c r="G937" i="15"/>
  <c r="G938" i="15"/>
  <c r="G939" i="15"/>
  <c r="G940" i="15"/>
  <c r="G941" i="15"/>
  <c r="G942" i="15"/>
  <c r="G943" i="15"/>
  <c r="G944" i="15"/>
  <c r="G945" i="15"/>
  <c r="G946" i="15"/>
  <c r="G947" i="15"/>
  <c r="G948" i="15"/>
  <c r="G949" i="15"/>
  <c r="G950" i="15"/>
  <c r="G951" i="15"/>
  <c r="G952" i="15"/>
  <c r="G953" i="15"/>
  <c r="G954" i="15"/>
  <c r="G955" i="15"/>
  <c r="G956" i="15"/>
  <c r="G957" i="15"/>
  <c r="G958" i="15"/>
  <c r="G959" i="15"/>
  <c r="G960" i="15"/>
  <c r="G961" i="15"/>
  <c r="G962" i="15"/>
  <c r="G963" i="15"/>
  <c r="G964" i="15"/>
  <c r="G965" i="15"/>
  <c r="G966" i="15"/>
  <c r="G967" i="15"/>
  <c r="G968" i="15"/>
  <c r="G969" i="15"/>
  <c r="G970" i="15"/>
  <c r="G971" i="15"/>
  <c r="G972" i="15"/>
  <c r="G973" i="15"/>
  <c r="G974" i="15"/>
  <c r="G975" i="15"/>
  <c r="G976" i="15"/>
  <c r="G977" i="15"/>
  <c r="G978" i="15"/>
  <c r="G979" i="15"/>
  <c r="G980" i="15"/>
  <c r="G981" i="15"/>
  <c r="G982" i="15"/>
  <c r="G983" i="15"/>
  <c r="G984" i="15"/>
  <c r="G985" i="15"/>
  <c r="G986" i="15"/>
  <c r="G987" i="15"/>
  <c r="G988" i="15"/>
  <c r="G989" i="15"/>
  <c r="G990" i="15"/>
  <c r="G991" i="15"/>
  <c r="G992" i="15"/>
  <c r="G993" i="15"/>
  <c r="G994" i="15"/>
  <c r="G995" i="15"/>
  <c r="G996" i="15"/>
  <c r="G997" i="15"/>
  <c r="G998" i="15"/>
  <c r="G999" i="15"/>
  <c r="G1000" i="15"/>
  <c r="G1001" i="15"/>
  <c r="G1002" i="15"/>
  <c r="G1003" i="15"/>
  <c r="G1004" i="15"/>
  <c r="G1005" i="15"/>
  <c r="G1006" i="15"/>
  <c r="G1007" i="15"/>
  <c r="G1008" i="15"/>
  <c r="G1009" i="15"/>
  <c r="G1010" i="15"/>
  <c r="G1011" i="15"/>
  <c r="G1012" i="15"/>
  <c r="G1013" i="15"/>
  <c r="G1014" i="15"/>
  <c r="G1015" i="15"/>
  <c r="G1016" i="15"/>
  <c r="G1017" i="15"/>
  <c r="G1018" i="15"/>
  <c r="G1019" i="15"/>
  <c r="G1020" i="15"/>
  <c r="G1021" i="15"/>
  <c r="G1022" i="15"/>
  <c r="G1023" i="15"/>
  <c r="G1024" i="15"/>
  <c r="G1025" i="15"/>
  <c r="G1026" i="15"/>
  <c r="G1027" i="15"/>
  <c r="G1028" i="15"/>
  <c r="G1029" i="15"/>
  <c r="G1030" i="15"/>
  <c r="G1031" i="15"/>
  <c r="G1032" i="15"/>
  <c r="G1033" i="15"/>
  <c r="G1034" i="15"/>
  <c r="G1035" i="15"/>
  <c r="G1036" i="15"/>
  <c r="G1037" i="15"/>
  <c r="G1038" i="15"/>
  <c r="G1039" i="15"/>
  <c r="G1040" i="15"/>
  <c r="G1041" i="15"/>
  <c r="G1042" i="15"/>
  <c r="G1043" i="15"/>
  <c r="G1044" i="15"/>
  <c r="G1045" i="15"/>
  <c r="G1046" i="15"/>
  <c r="G1047" i="15"/>
  <c r="G1048" i="15"/>
  <c r="G1049" i="15"/>
  <c r="G1050" i="15"/>
  <c r="G1051" i="15"/>
  <c r="G1052" i="15"/>
  <c r="G1053" i="15"/>
  <c r="G1054" i="15"/>
  <c r="G1055" i="15"/>
  <c r="G1056" i="15"/>
  <c r="G1057" i="15"/>
  <c r="G1058" i="15"/>
  <c r="G1059" i="15"/>
  <c r="G1060" i="15"/>
  <c r="G1061" i="15"/>
  <c r="G1062" i="15"/>
  <c r="G1063" i="15"/>
  <c r="G1064" i="15"/>
  <c r="G1065" i="15"/>
  <c r="G1066" i="15"/>
  <c r="G1067" i="15"/>
  <c r="G1068" i="15"/>
  <c r="G1069" i="15"/>
  <c r="G1070" i="15"/>
  <c r="G1071" i="15"/>
  <c r="G1072" i="15"/>
  <c r="G1073" i="15"/>
  <c r="G1074" i="15"/>
  <c r="G1075" i="15"/>
  <c r="G1076" i="15"/>
  <c r="G1077" i="15"/>
  <c r="G1078" i="15"/>
  <c r="G1079" i="15"/>
  <c r="G1080" i="15"/>
  <c r="G1081" i="15"/>
  <c r="G1082" i="15"/>
  <c r="G1083" i="15"/>
  <c r="G1084" i="15"/>
  <c r="G1085" i="15"/>
  <c r="G1086" i="15"/>
  <c r="G1087" i="15"/>
  <c r="G1088" i="15"/>
  <c r="G1089" i="15"/>
  <c r="G1090" i="15"/>
  <c r="G1091" i="15"/>
  <c r="G1092" i="15"/>
  <c r="G1093" i="15"/>
  <c r="G1094" i="15"/>
  <c r="G1095" i="15"/>
  <c r="G1096" i="15"/>
  <c r="G1097" i="15"/>
  <c r="G1098" i="15"/>
  <c r="G1099" i="15"/>
  <c r="G1100" i="15"/>
  <c r="G1101" i="15"/>
  <c r="G1102" i="15"/>
  <c r="G1103" i="15"/>
  <c r="G1104" i="15"/>
  <c r="G1105" i="15"/>
  <c r="G1106" i="15"/>
  <c r="G1107" i="15"/>
  <c r="G1108" i="15"/>
  <c r="G1109" i="15"/>
  <c r="G1110" i="15"/>
  <c r="G1111" i="15"/>
  <c r="G1112" i="15"/>
  <c r="G1113" i="15"/>
  <c r="G1114" i="15"/>
  <c r="G1115" i="15"/>
  <c r="G1116" i="15"/>
  <c r="G1117" i="15"/>
  <c r="G1118" i="15"/>
  <c r="G1119" i="15"/>
  <c r="G1120" i="15"/>
  <c r="G1121" i="15"/>
  <c r="G1122" i="15"/>
  <c r="G1123" i="15"/>
  <c r="G1124" i="15"/>
  <c r="G1125" i="15"/>
  <c r="G1126" i="15"/>
  <c r="G1127" i="15"/>
  <c r="G1128" i="15"/>
  <c r="G1129" i="15"/>
  <c r="G1130" i="15"/>
  <c r="G1131" i="15"/>
  <c r="G1132" i="15"/>
  <c r="G1133" i="15"/>
  <c r="G1134" i="15"/>
  <c r="G1135" i="15"/>
  <c r="G1136" i="15"/>
  <c r="G1137" i="15"/>
  <c r="G1138" i="15"/>
  <c r="G1139" i="15"/>
  <c r="G1140" i="15"/>
  <c r="G1141" i="15"/>
  <c r="G1142" i="15"/>
  <c r="G1143" i="15"/>
  <c r="G1144" i="15"/>
  <c r="G1145" i="15"/>
  <c r="G1146" i="15"/>
  <c r="G1147" i="15"/>
  <c r="G1148" i="15"/>
  <c r="G1149" i="15"/>
  <c r="G1150" i="15"/>
  <c r="G1151" i="15"/>
  <c r="G1152" i="15"/>
  <c r="G1153" i="15"/>
  <c r="G1154" i="15"/>
  <c r="G1155" i="15"/>
  <c r="G1156" i="15"/>
  <c r="G1157" i="15"/>
  <c r="G1158" i="15"/>
  <c r="G1159" i="15"/>
  <c r="G1160" i="15"/>
  <c r="G1161" i="15"/>
  <c r="G1162" i="15"/>
  <c r="G1163" i="15"/>
  <c r="G1164" i="15"/>
  <c r="G1165" i="15"/>
  <c r="G1166" i="15"/>
  <c r="G1167" i="15"/>
  <c r="G1168" i="15"/>
  <c r="G1169" i="15"/>
  <c r="G1170" i="15"/>
  <c r="G1171" i="15"/>
  <c r="G1172" i="15"/>
  <c r="G1173" i="15"/>
  <c r="G1174" i="15"/>
  <c r="G1175" i="15"/>
  <c r="G1176" i="15"/>
  <c r="G1177" i="15"/>
  <c r="G1178" i="15"/>
  <c r="G1179" i="15"/>
  <c r="G1180" i="15"/>
  <c r="G1181" i="15"/>
  <c r="G1182" i="15"/>
  <c r="G1183" i="15"/>
  <c r="G1184" i="15"/>
  <c r="G1185" i="15"/>
  <c r="G1186" i="15"/>
  <c r="G1187" i="15"/>
  <c r="G1188" i="15"/>
  <c r="G1189" i="15"/>
  <c r="G1190" i="15"/>
  <c r="G1191" i="15"/>
  <c r="G1192" i="15"/>
  <c r="G1193" i="15"/>
  <c r="G1194" i="15"/>
  <c r="G1195" i="15"/>
  <c r="G1196" i="15"/>
  <c r="G1197" i="15"/>
  <c r="G1198" i="15"/>
  <c r="G1199" i="15"/>
  <c r="G1200" i="15"/>
  <c r="G1201" i="15"/>
  <c r="G1202" i="15"/>
  <c r="G1203" i="15"/>
  <c r="G1204" i="15"/>
  <c r="G1205" i="15"/>
  <c r="G1206" i="15"/>
  <c r="G1207" i="15"/>
  <c r="G1208" i="15"/>
  <c r="G1209" i="15"/>
  <c r="G1210" i="15"/>
  <c r="G1211" i="15"/>
  <c r="G1212" i="15"/>
  <c r="G1213" i="15"/>
  <c r="G1214" i="15"/>
  <c r="G1215" i="15"/>
  <c r="G1216" i="15"/>
  <c r="G1217" i="15"/>
  <c r="G1218" i="15"/>
  <c r="G1219" i="15"/>
  <c r="G1220" i="15"/>
  <c r="G1221" i="15"/>
  <c r="G1222" i="15"/>
  <c r="G1223" i="15"/>
  <c r="G1224" i="15"/>
  <c r="G1225" i="15"/>
  <c r="G1226" i="15"/>
  <c r="G1227" i="15"/>
  <c r="G1228" i="15"/>
  <c r="G1229" i="15"/>
  <c r="G1230" i="15"/>
  <c r="G1231" i="15"/>
  <c r="G1232" i="15"/>
  <c r="G1233" i="15"/>
  <c r="G1234" i="15"/>
  <c r="G1235" i="15"/>
  <c r="G1236" i="15"/>
  <c r="G1237" i="15"/>
  <c r="G1238" i="15"/>
  <c r="G1239" i="15"/>
  <c r="G1240" i="15"/>
  <c r="G1241" i="15"/>
  <c r="G1242" i="15"/>
  <c r="G1243" i="15"/>
  <c r="G1244" i="15"/>
  <c r="G1245" i="15"/>
  <c r="G1246" i="15"/>
  <c r="G1247" i="15"/>
  <c r="G1248" i="15"/>
  <c r="G1249" i="15"/>
  <c r="G1250" i="15"/>
  <c r="G1251" i="15"/>
  <c r="G1252" i="15"/>
  <c r="G1253" i="15"/>
  <c r="G1254" i="15"/>
  <c r="G1255" i="15"/>
  <c r="G1256" i="15"/>
  <c r="G1257" i="15"/>
  <c r="G1258" i="15"/>
  <c r="G1259" i="15"/>
  <c r="G1260" i="15"/>
  <c r="G1261" i="15"/>
  <c r="G1262" i="15"/>
  <c r="G1263" i="15"/>
  <c r="G1264" i="15"/>
  <c r="G1265" i="15"/>
  <c r="G1266" i="15"/>
  <c r="G1267" i="15"/>
  <c r="G1268" i="15"/>
  <c r="G1269" i="15"/>
  <c r="G1270" i="15"/>
  <c r="G1271" i="15"/>
  <c r="G1272" i="15"/>
  <c r="G1273" i="15"/>
  <c r="G1274" i="15"/>
  <c r="G1275" i="15"/>
  <c r="G1276" i="15"/>
  <c r="G1277" i="15"/>
  <c r="G1278" i="15"/>
  <c r="G1279" i="15"/>
  <c r="G1280" i="15"/>
  <c r="G1281" i="15"/>
  <c r="G1282" i="15"/>
  <c r="G1283" i="15"/>
  <c r="G1284" i="15"/>
  <c r="G1285" i="15"/>
  <c r="G1286" i="15"/>
  <c r="G1287" i="15"/>
  <c r="G1288" i="15"/>
  <c r="G1289" i="15"/>
  <c r="G1290" i="15"/>
  <c r="G1291" i="15"/>
  <c r="G1292" i="15"/>
  <c r="G1293" i="15"/>
  <c r="G1294" i="15"/>
  <c r="G1295" i="15"/>
  <c r="G1296" i="15"/>
  <c r="G1297" i="15"/>
  <c r="G1298" i="15"/>
  <c r="G1299" i="15"/>
  <c r="G1300" i="15"/>
  <c r="G1301" i="15"/>
  <c r="G1302" i="15"/>
  <c r="G1303" i="15"/>
  <c r="G1304" i="15"/>
  <c r="G1305" i="15"/>
  <c r="G1306" i="15"/>
  <c r="G1307" i="15"/>
  <c r="G1308" i="15"/>
  <c r="G1309" i="15"/>
  <c r="G1310" i="15"/>
  <c r="G1311" i="15"/>
  <c r="G1312" i="15"/>
  <c r="G1313" i="15"/>
  <c r="G1314" i="15"/>
  <c r="G1315" i="15"/>
  <c r="G1316" i="15"/>
  <c r="G1317" i="15"/>
  <c r="G1318" i="15"/>
  <c r="G1319" i="15"/>
  <c r="G1320" i="15"/>
  <c r="G1321" i="15"/>
  <c r="G1322" i="15"/>
  <c r="G1323" i="15"/>
  <c r="G1324" i="15"/>
  <c r="G1325" i="15"/>
  <c r="G1326" i="15"/>
  <c r="G1327" i="15"/>
  <c r="G1328" i="15"/>
  <c r="G1329" i="15"/>
  <c r="G1330" i="15"/>
  <c r="G1331" i="15"/>
  <c r="G1332" i="15"/>
  <c r="G1333" i="15"/>
  <c r="G1334" i="15"/>
  <c r="G1335" i="15"/>
  <c r="G1336" i="15"/>
  <c r="G1337" i="15"/>
  <c r="G1338" i="15"/>
  <c r="G1339" i="15"/>
  <c r="G1340" i="15"/>
  <c r="G1341" i="15"/>
  <c r="G1342" i="15"/>
  <c r="G1343" i="15"/>
  <c r="G1344" i="15"/>
  <c r="G1345" i="15"/>
  <c r="G1346" i="15"/>
  <c r="G1347" i="15"/>
  <c r="G1348" i="15"/>
  <c r="G1349" i="15"/>
  <c r="G1350" i="15"/>
  <c r="G1351" i="15"/>
  <c r="G1352" i="15"/>
  <c r="G1353" i="15"/>
  <c r="G1354" i="15"/>
  <c r="G1355" i="15"/>
  <c r="G1356" i="15"/>
  <c r="G1357" i="15"/>
  <c r="G1358" i="15"/>
  <c r="G1359" i="15"/>
  <c r="G1360" i="15"/>
  <c r="G1361" i="15"/>
  <c r="G1362" i="15"/>
  <c r="G1363" i="15"/>
  <c r="G1364" i="15"/>
  <c r="G1365" i="15"/>
  <c r="G1366" i="15"/>
  <c r="G1367" i="15"/>
  <c r="G1368" i="15"/>
  <c r="G1369" i="15"/>
  <c r="G1370" i="15"/>
  <c r="G1371" i="15"/>
  <c r="G1372" i="15"/>
  <c r="G1373" i="15"/>
  <c r="G1374" i="15"/>
  <c r="G1375" i="15"/>
  <c r="G1376" i="15"/>
  <c r="G1377" i="15"/>
  <c r="G1378" i="15"/>
  <c r="G1379" i="15"/>
  <c r="G1380" i="15"/>
  <c r="G1381" i="15"/>
  <c r="G1382" i="15"/>
  <c r="G1383" i="15"/>
  <c r="G1384" i="15"/>
  <c r="G1385" i="15"/>
  <c r="G1386" i="15"/>
  <c r="G1387" i="15"/>
  <c r="G1388" i="15"/>
  <c r="G1389" i="15"/>
  <c r="G1390" i="15"/>
  <c r="G1391" i="15"/>
  <c r="G1392" i="15"/>
  <c r="G1393" i="15"/>
  <c r="G1394" i="15"/>
  <c r="G1395" i="15"/>
  <c r="G1396" i="15"/>
  <c r="G1397" i="15"/>
  <c r="G1398" i="15"/>
  <c r="G1399" i="15"/>
  <c r="G1400" i="15"/>
  <c r="G1401" i="15"/>
  <c r="G1402" i="15"/>
  <c r="G1403" i="15"/>
  <c r="G1404" i="15"/>
  <c r="G1405" i="15"/>
  <c r="G1406" i="15"/>
  <c r="G1407" i="15"/>
  <c r="G1408" i="15"/>
  <c r="G1409" i="15"/>
  <c r="G1410" i="15"/>
  <c r="G1411" i="15"/>
  <c r="G1412" i="15"/>
  <c r="G1413" i="15"/>
  <c r="G1414" i="15"/>
  <c r="G1415" i="15"/>
  <c r="G1416" i="15"/>
  <c r="G1417" i="15"/>
  <c r="G1418" i="15"/>
  <c r="G1419" i="15"/>
  <c r="G1420" i="15"/>
  <c r="G1421" i="15"/>
  <c r="G1422" i="15"/>
  <c r="G1423" i="15"/>
  <c r="G1424" i="15"/>
  <c r="G1425" i="15"/>
  <c r="G1426" i="15"/>
  <c r="G1427" i="15"/>
  <c r="G1428" i="15"/>
  <c r="G1429" i="15"/>
  <c r="G1430" i="15"/>
  <c r="G1431" i="15"/>
  <c r="G1432" i="15"/>
  <c r="G1433" i="15"/>
  <c r="G1434" i="15"/>
  <c r="G1435" i="15"/>
  <c r="G1436" i="15"/>
  <c r="G1437" i="15"/>
  <c r="G1438" i="15"/>
  <c r="G1439" i="15"/>
  <c r="G1440" i="15"/>
  <c r="G1441" i="15"/>
  <c r="G1442" i="15"/>
  <c r="G1443" i="15"/>
  <c r="G1444" i="15"/>
  <c r="G1445" i="15"/>
  <c r="G1446" i="15"/>
  <c r="G1447" i="15"/>
  <c r="G1448" i="15"/>
  <c r="G1449" i="15"/>
  <c r="G1450" i="15"/>
  <c r="G1451" i="15"/>
  <c r="G1452" i="15"/>
  <c r="G1453" i="15"/>
  <c r="G1454" i="15"/>
  <c r="G1455" i="15"/>
  <c r="G1456" i="15"/>
  <c r="G1457" i="15"/>
  <c r="G1458" i="15"/>
  <c r="G1459" i="15"/>
  <c r="G1460" i="15"/>
  <c r="G1461" i="15"/>
  <c r="G1462" i="15"/>
  <c r="G1463" i="15"/>
  <c r="G1464" i="15"/>
  <c r="G1465" i="15"/>
  <c r="G1466" i="15"/>
  <c r="G1467" i="15"/>
  <c r="G1468" i="15"/>
  <c r="G1469" i="15"/>
  <c r="G1470" i="15"/>
  <c r="G1471" i="15"/>
  <c r="G1472" i="15"/>
  <c r="G1473" i="15"/>
  <c r="G1474" i="15"/>
  <c r="G1475" i="15"/>
  <c r="G1476" i="15"/>
  <c r="G1477" i="15"/>
  <c r="G1478" i="15"/>
  <c r="G1479" i="15"/>
  <c r="G1480" i="15"/>
  <c r="G1481" i="15"/>
  <c r="G1482" i="15"/>
  <c r="G1483" i="15"/>
  <c r="G1484" i="15"/>
  <c r="G1485" i="15"/>
  <c r="G1486" i="15"/>
  <c r="G1487" i="15"/>
  <c r="G1488" i="15"/>
  <c r="G1489" i="15"/>
  <c r="G1490" i="15"/>
  <c r="G1491" i="15"/>
  <c r="G1492" i="15"/>
  <c r="G1493" i="15"/>
  <c r="G1494" i="15"/>
  <c r="G1495" i="15"/>
  <c r="G1496" i="15"/>
  <c r="G1497" i="15"/>
  <c r="G1498" i="15"/>
  <c r="G1499" i="15"/>
  <c r="G1500" i="15"/>
  <c r="G1501" i="15"/>
  <c r="G1502" i="15"/>
  <c r="G479" i="15"/>
  <c r="G480" i="15"/>
  <c r="G481" i="15"/>
  <c r="G482" i="15"/>
  <c r="G483" i="15"/>
  <c r="G484" i="15"/>
  <c r="G485" i="15"/>
  <c r="G486" i="15"/>
  <c r="G487" i="15"/>
  <c r="G488" i="15"/>
  <c r="G489" i="15"/>
  <c r="G490" i="15"/>
  <c r="G491" i="15"/>
  <c r="G492" i="15"/>
  <c r="G493" i="15"/>
  <c r="G494" i="15"/>
  <c r="G495" i="15"/>
  <c r="G496" i="15"/>
  <c r="G497" i="15"/>
  <c r="G498" i="15"/>
  <c r="G499" i="15"/>
  <c r="G500" i="15"/>
  <c r="G501" i="15"/>
  <c r="G502" i="15"/>
  <c r="G503" i="15"/>
  <c r="G504" i="15"/>
  <c r="G505" i="15"/>
  <c r="G506" i="15"/>
  <c r="G507" i="15"/>
  <c r="G508" i="15"/>
  <c r="G509" i="15"/>
  <c r="G510" i="15"/>
  <c r="G511" i="15"/>
  <c r="G512" i="15"/>
  <c r="G513" i="15"/>
  <c r="G514" i="15"/>
  <c r="G515" i="15"/>
  <c r="G516" i="15"/>
  <c r="G517" i="15"/>
  <c r="G518" i="15"/>
  <c r="G519" i="15"/>
  <c r="G520" i="15"/>
  <c r="G521" i="15"/>
  <c r="G522" i="15"/>
  <c r="G523" i="15"/>
  <c r="G524" i="15"/>
  <c r="G525" i="15"/>
  <c r="G526" i="15"/>
  <c r="G527" i="15"/>
  <c r="G528" i="15"/>
  <c r="G529" i="15"/>
  <c r="G530" i="15"/>
  <c r="G531" i="15"/>
  <c r="G532" i="15"/>
  <c r="G533" i="15"/>
  <c r="G534" i="15"/>
  <c r="G535" i="15"/>
  <c r="G536" i="15"/>
  <c r="G537" i="15"/>
  <c r="G538" i="15"/>
  <c r="G539" i="15"/>
  <c r="G540" i="15"/>
  <c r="G541" i="15"/>
  <c r="G542" i="15"/>
  <c r="G543" i="15"/>
  <c r="G544" i="15"/>
  <c r="G545" i="15"/>
  <c r="G546" i="15"/>
  <c r="G547" i="15"/>
  <c r="G548" i="15"/>
  <c r="G549" i="15"/>
  <c r="G550" i="15"/>
  <c r="G551" i="15"/>
  <c r="G552" i="15"/>
  <c r="G553" i="15"/>
  <c r="G554" i="15"/>
  <c r="G555" i="15"/>
  <c r="G556" i="15"/>
  <c r="G557" i="15"/>
  <c r="G558" i="15"/>
  <c r="G559" i="15"/>
  <c r="G560" i="15"/>
  <c r="G561" i="15"/>
  <c r="G562" i="15"/>
  <c r="G563" i="15"/>
  <c r="G564" i="15"/>
  <c r="G565" i="15"/>
  <c r="G566" i="15"/>
  <c r="G567" i="15"/>
  <c r="G568" i="15"/>
  <c r="G569" i="15"/>
  <c r="G570" i="15"/>
  <c r="G571" i="15"/>
  <c r="G572" i="15"/>
  <c r="G573" i="15"/>
  <c r="G574" i="15"/>
  <c r="G575" i="15"/>
  <c r="G576" i="15"/>
  <c r="G577" i="15"/>
  <c r="G578" i="15"/>
  <c r="G579" i="15"/>
  <c r="G580" i="15"/>
  <c r="G581" i="15"/>
  <c r="G582" i="15"/>
  <c r="G583" i="15"/>
  <c r="G584" i="15"/>
  <c r="G585" i="15"/>
  <c r="G586" i="15"/>
  <c r="G587" i="15"/>
  <c r="G588" i="15"/>
  <c r="G589" i="15"/>
  <c r="G590" i="15"/>
  <c r="G591" i="15"/>
  <c r="G592" i="15"/>
  <c r="G593" i="15"/>
  <c r="G594" i="15"/>
  <c r="G595" i="15"/>
  <c r="G596" i="15"/>
  <c r="G597" i="15"/>
  <c r="G598" i="15"/>
  <c r="G599" i="15"/>
  <c r="G600" i="15"/>
  <c r="G601" i="15"/>
  <c r="G602" i="15"/>
  <c r="G603" i="15"/>
  <c r="G604" i="15"/>
  <c r="G605" i="15"/>
  <c r="G606" i="15"/>
  <c r="G607" i="15"/>
  <c r="G608" i="15"/>
  <c r="G609" i="15"/>
  <c r="G610" i="15"/>
  <c r="G611" i="15"/>
  <c r="L1" i="15"/>
  <c r="K1" i="15"/>
  <c r="J1" i="15"/>
  <c r="I1" i="15"/>
  <c r="H1" i="15"/>
  <c r="B45" i="4"/>
  <c r="B5" i="4"/>
  <c r="F45" i="2"/>
  <c r="F41" i="2"/>
  <c r="F5" i="2"/>
  <c r="M33" i="2"/>
  <c r="C5" i="8"/>
  <c r="P41" i="2"/>
  <c r="F44" i="2"/>
  <c r="K42" i="2"/>
  <c r="E42" i="2"/>
  <c r="F8" i="2"/>
  <c r="K6" i="2"/>
  <c r="E6" i="2"/>
  <c r="P5" i="2"/>
  <c r="C6" i="6"/>
  <c r="M30" i="11"/>
  <c r="B2" i="11"/>
  <c r="B4" i="42" l="1"/>
  <c r="B6" i="41"/>
  <c r="B44" i="42"/>
  <c r="B46" i="41"/>
  <c r="B44" i="40"/>
  <c r="B4" i="40"/>
  <c r="C68" i="21"/>
  <c r="C60" i="21"/>
  <c r="C44" i="21"/>
  <c r="C20" i="21"/>
  <c r="C4" i="21"/>
  <c r="C78" i="21"/>
  <c r="C70" i="21"/>
  <c r="C62" i="21"/>
  <c r="C54" i="21"/>
  <c r="C46" i="21"/>
  <c r="C38" i="21"/>
  <c r="C30" i="21"/>
  <c r="C22" i="21"/>
  <c r="C14" i="21"/>
  <c r="C6" i="21"/>
  <c r="C76" i="21"/>
  <c r="C52" i="21"/>
  <c r="C36" i="21"/>
  <c r="C28" i="21"/>
  <c r="C12" i="21"/>
  <c r="C3" i="21"/>
  <c r="C77" i="21"/>
  <c r="C69" i="21"/>
  <c r="C61" i="21"/>
  <c r="C53" i="21"/>
  <c r="C45" i="21"/>
  <c r="C37" i="21"/>
  <c r="C29" i="21"/>
  <c r="C21" i="21"/>
  <c r="C13" i="21"/>
  <c r="C5" i="21"/>
  <c r="C75" i="21"/>
  <c r="C67" i="21"/>
  <c r="C59" i="21"/>
  <c r="C51" i="21"/>
  <c r="C43" i="21"/>
  <c r="C35" i="21"/>
  <c r="C27" i="21"/>
  <c r="C19" i="21"/>
  <c r="C11" i="21"/>
  <c r="C82" i="21"/>
  <c r="C74" i="21"/>
  <c r="C66" i="21"/>
  <c r="C58" i="21"/>
  <c r="C50" i="21"/>
  <c r="C42" i="21"/>
  <c r="C34" i="21"/>
  <c r="C26" i="21"/>
  <c r="C18" i="21"/>
  <c r="C10" i="21"/>
  <c r="C81" i="21"/>
  <c r="C73" i="21"/>
  <c r="C65" i="21"/>
  <c r="C57" i="21"/>
  <c r="C49" i="21"/>
  <c r="C41" i="21"/>
  <c r="C33" i="21"/>
  <c r="C25" i="21"/>
  <c r="C17" i="21"/>
  <c r="C9" i="21"/>
  <c r="C80" i="21"/>
  <c r="C72" i="21"/>
  <c r="C64" i="21"/>
  <c r="C56" i="21"/>
  <c r="C48" i="21"/>
  <c r="C40" i="21"/>
  <c r="C32" i="21"/>
  <c r="C24" i="21"/>
  <c r="C16" i="21"/>
  <c r="C8" i="21"/>
  <c r="C79" i="21"/>
  <c r="C71" i="21"/>
  <c r="C63" i="21"/>
  <c r="C55" i="21"/>
  <c r="C47" i="21"/>
  <c r="C39" i="21"/>
  <c r="C31" i="21"/>
  <c r="C23" i="21"/>
  <c r="C15" i="21"/>
  <c r="C7" i="21"/>
  <c r="D29" i="26"/>
  <c r="B46" i="33"/>
  <c r="B6" i="33"/>
  <c r="J37" i="26"/>
  <c r="J38" i="26" s="1"/>
  <c r="F34" i="26"/>
  <c r="F35" i="26" s="1"/>
  <c r="I20" i="17"/>
  <c r="N19" i="17"/>
  <c r="D19" i="17"/>
  <c r="I5" i="17"/>
  <c r="N4" i="17"/>
  <c r="D4" i="17"/>
  <c r="J5" i="17"/>
  <c r="O20" i="17"/>
  <c r="E20" i="17"/>
  <c r="J19" i="17"/>
  <c r="O5" i="17"/>
  <c r="E5" i="17"/>
  <c r="J4" i="17"/>
  <c r="O4" i="17"/>
  <c r="N20" i="17"/>
  <c r="D20" i="17"/>
  <c r="I19" i="17"/>
  <c r="N5" i="17"/>
  <c r="D5" i="17"/>
  <c r="I4" i="17"/>
  <c r="J20" i="17"/>
  <c r="O19" i="17"/>
  <c r="E19" i="17"/>
  <c r="E4" i="17"/>
  <c r="G33" i="26"/>
  <c r="K34" i="26"/>
  <c r="K35" i="26" s="1"/>
  <c r="I36" i="26"/>
  <c r="I37" i="26" s="1"/>
  <c r="I38" i="26" s="1"/>
  <c r="L35" i="26"/>
  <c r="L36" i="26" s="1"/>
  <c r="M33" i="26"/>
  <c r="M34" i="26" s="1"/>
  <c r="N35" i="26"/>
  <c r="O33" i="26"/>
  <c r="H36" i="26"/>
  <c r="H37" i="26" s="1"/>
  <c r="H38" i="26" s="1"/>
  <c r="AA1" i="15"/>
  <c r="AB1" i="15"/>
  <c r="AB3" i="8"/>
  <c r="D35" i="17"/>
  <c r="E50" i="17"/>
  <c r="D60" i="17"/>
  <c r="E60" i="17"/>
  <c r="O34" i="17"/>
  <c r="E49" i="17"/>
  <c r="D53" i="17"/>
  <c r="I34" i="17"/>
  <c r="D34" i="17"/>
  <c r="E57" i="17"/>
  <c r="N60" i="17"/>
  <c r="N52" i="17"/>
  <c r="O56" i="17"/>
  <c r="O49" i="17"/>
  <c r="N53" i="17"/>
  <c r="O57" i="17"/>
  <c r="E51" i="17"/>
  <c r="D56" i="17"/>
  <c r="O35" i="17"/>
  <c r="O51" i="17"/>
  <c r="N54" i="17"/>
  <c r="O50" i="17"/>
  <c r="O59" i="17"/>
  <c r="J34" i="17"/>
  <c r="D57" i="17"/>
  <c r="N34" i="17"/>
  <c r="D49" i="17"/>
  <c r="E53" i="17"/>
  <c r="O60" i="17"/>
  <c r="N57" i="17"/>
  <c r="O53" i="17"/>
  <c r="N35" i="17"/>
  <c r="D58" i="17"/>
  <c r="E58" i="17"/>
  <c r="D52" i="17"/>
  <c r="E56" i="17"/>
  <c r="D59" i="17"/>
  <c r="D51" i="17"/>
  <c r="E55" i="17"/>
  <c r="N58" i="17"/>
  <c r="N50" i="17"/>
  <c r="O54" i="17"/>
  <c r="N59" i="17"/>
  <c r="N51" i="17"/>
  <c r="O55" i="17"/>
  <c r="D50" i="17"/>
  <c r="E52" i="17"/>
  <c r="E35" i="17"/>
  <c r="D55" i="17"/>
  <c r="E59" i="17"/>
  <c r="O58" i="17"/>
  <c r="N55" i="17"/>
  <c r="I35" i="17"/>
  <c r="D54" i="17"/>
  <c r="E54" i="17"/>
  <c r="E34" i="17"/>
  <c r="J35" i="17"/>
  <c r="N56" i="17"/>
  <c r="O52" i="17"/>
  <c r="N49" i="17"/>
  <c r="D2" i="25"/>
  <c r="E2" i="25"/>
  <c r="J51" i="17"/>
  <c r="J53" i="17"/>
  <c r="J55" i="17"/>
  <c r="J57" i="17"/>
  <c r="J59" i="17"/>
  <c r="I49" i="17"/>
  <c r="I59" i="17"/>
  <c r="I51" i="17"/>
  <c r="I53" i="17"/>
  <c r="I55" i="17"/>
  <c r="I57" i="17"/>
  <c r="J49" i="17"/>
  <c r="I50" i="17"/>
  <c r="I56" i="17"/>
  <c r="I60" i="17"/>
  <c r="J50" i="17"/>
  <c r="J52" i="17"/>
  <c r="J54" i="17"/>
  <c r="J56" i="17"/>
  <c r="J58" i="17"/>
  <c r="J60" i="17"/>
  <c r="I52" i="17"/>
  <c r="I54" i="17"/>
  <c r="I58" i="17"/>
  <c r="B6" i="6"/>
  <c r="B6" i="43" s="1"/>
  <c r="H3" i="15"/>
  <c r="AD3" i="8"/>
  <c r="AF3" i="8"/>
  <c r="Z3" i="8"/>
  <c r="Y3" i="8"/>
  <c r="AC3" i="8"/>
  <c r="AE3" i="8"/>
  <c r="AA3" i="8"/>
  <c r="B1" i="16"/>
  <c r="N1" i="16"/>
  <c r="B46" i="6"/>
  <c r="B46" i="43" s="1"/>
  <c r="AR1" i="16"/>
  <c r="R3" i="15"/>
  <c r="R4" i="15" s="1"/>
  <c r="AF1" i="16"/>
  <c r="S3" i="15"/>
  <c r="S4" i="15" s="1"/>
  <c r="BD1" i="16"/>
  <c r="Q3" i="15"/>
  <c r="J3" i="15"/>
  <c r="BP1" i="16"/>
  <c r="BJ1" i="16"/>
  <c r="O3" i="15"/>
  <c r="AX1" i="16"/>
  <c r="P3" i="15"/>
  <c r="P4" i="15" s="1"/>
  <c r="AL1" i="16"/>
  <c r="N3" i="15"/>
  <c r="T1" i="16"/>
  <c r="Z1" i="16"/>
  <c r="L3" i="15"/>
  <c r="B6" i="4"/>
  <c r="H1" i="16"/>
  <c r="I3" i="15"/>
  <c r="M3" i="15"/>
  <c r="M4" i="15" s="1"/>
  <c r="B46" i="4"/>
  <c r="K3" i="15"/>
  <c r="B44" i="46" l="1"/>
  <c r="B44" i="44"/>
  <c r="B4" i="46"/>
  <c r="B4" i="44"/>
  <c r="B45" i="42"/>
  <c r="B47" i="41"/>
  <c r="B5" i="42"/>
  <c r="B7" i="41"/>
  <c r="E16" i="17"/>
  <c r="B5" i="40"/>
  <c r="B45" i="40"/>
  <c r="B43" i="21"/>
  <c r="B3" i="21"/>
  <c r="D30" i="26"/>
  <c r="B47" i="33"/>
  <c r="B7" i="33"/>
  <c r="K36" i="26"/>
  <c r="K37" i="26" s="1"/>
  <c r="L37" i="26"/>
  <c r="L38" i="26" s="1"/>
  <c r="F36" i="26"/>
  <c r="F37" i="26" s="1"/>
  <c r="F38" i="26" s="1"/>
  <c r="K38" i="26"/>
  <c r="E31" i="17"/>
  <c r="F20" i="17"/>
  <c r="P57" i="17"/>
  <c r="F5" i="17"/>
  <c r="P20" i="17"/>
  <c r="O31" i="17"/>
  <c r="P5" i="17"/>
  <c r="O16" i="17"/>
  <c r="J16" i="17"/>
  <c r="K4" i="17"/>
  <c r="I16" i="17"/>
  <c r="K5" i="17"/>
  <c r="D31" i="17"/>
  <c r="F19" i="17"/>
  <c r="J31" i="17"/>
  <c r="F4" i="17"/>
  <c r="D16" i="17"/>
  <c r="N31" i="17"/>
  <c r="P19" i="17"/>
  <c r="I31" i="17"/>
  <c r="K19" i="17"/>
  <c r="P4" i="17"/>
  <c r="N16" i="17"/>
  <c r="K20" i="17"/>
  <c r="M35" i="26"/>
  <c r="O34" i="26"/>
  <c r="O35" i="26" s="1"/>
  <c r="G34" i="26"/>
  <c r="N36" i="26"/>
  <c r="N37" i="26" s="1"/>
  <c r="N38" i="26" s="1"/>
  <c r="K4" i="15"/>
  <c r="I4" i="15"/>
  <c r="I6" i="15"/>
  <c r="I5" i="15"/>
  <c r="J4" i="15"/>
  <c r="J5" i="15" s="1"/>
  <c r="L4" i="15"/>
  <c r="L5" i="15" s="1"/>
  <c r="F60" i="17"/>
  <c r="P56" i="17"/>
  <c r="F58" i="17"/>
  <c r="F57" i="17"/>
  <c r="P59" i="17"/>
  <c r="P55" i="17"/>
  <c r="F56" i="17"/>
  <c r="F54" i="17"/>
  <c r="K58" i="17"/>
  <c r="P58" i="17"/>
  <c r="P60" i="17"/>
  <c r="P54" i="17"/>
  <c r="K57" i="17"/>
  <c r="K52" i="17"/>
  <c r="K59" i="17"/>
  <c r="K54" i="17"/>
  <c r="K55" i="17"/>
  <c r="K56" i="17"/>
  <c r="P53" i="17"/>
  <c r="F59" i="17"/>
  <c r="K60" i="17"/>
  <c r="F55" i="17"/>
  <c r="K51" i="17"/>
  <c r="P52" i="17"/>
  <c r="K53" i="17"/>
  <c r="P50" i="17"/>
  <c r="K50" i="17"/>
  <c r="P51" i="17"/>
  <c r="O61" i="17"/>
  <c r="S5" i="15"/>
  <c r="S6" i="15" s="1"/>
  <c r="J61" i="17"/>
  <c r="F51" i="17"/>
  <c r="F53" i="17"/>
  <c r="O4" i="15"/>
  <c r="P5" i="15"/>
  <c r="P6" i="15" s="1"/>
  <c r="R5" i="15"/>
  <c r="Q4" i="15"/>
  <c r="Q5" i="15" s="1"/>
  <c r="F52" i="17"/>
  <c r="N61" i="17"/>
  <c r="P49" i="17"/>
  <c r="F50" i="17"/>
  <c r="K49" i="17"/>
  <c r="I61" i="17"/>
  <c r="E61" i="17"/>
  <c r="F49" i="17"/>
  <c r="D61" i="17"/>
  <c r="B47" i="6"/>
  <c r="B47" i="43" s="1"/>
  <c r="B7" i="6"/>
  <c r="B7" i="43" s="1"/>
  <c r="B47" i="4"/>
  <c r="H4" i="15"/>
  <c r="N4" i="15"/>
  <c r="N5" i="15" s="1"/>
  <c r="M5" i="15"/>
  <c r="B7" i="4"/>
  <c r="B45" i="44" l="1"/>
  <c r="B45" i="46"/>
  <c r="B5" i="44"/>
  <c r="B5" i="46"/>
  <c r="B8" i="41"/>
  <c r="B6" i="42"/>
  <c r="B46" i="42"/>
  <c r="B48" i="41"/>
  <c r="B6" i="40"/>
  <c r="B46" i="40"/>
  <c r="F31" i="17"/>
  <c r="B4" i="21"/>
  <c r="B44" i="21"/>
  <c r="F16" i="17"/>
  <c r="D31" i="26"/>
  <c r="B8" i="33"/>
  <c r="B48" i="33"/>
  <c r="P31" i="17"/>
  <c r="D65" i="17"/>
  <c r="P16" i="17"/>
  <c r="K16" i="17"/>
  <c r="K31" i="17"/>
  <c r="C65" i="17"/>
  <c r="M36" i="26"/>
  <c r="M37" i="26" s="1"/>
  <c r="M38" i="26" s="1"/>
  <c r="O36" i="26"/>
  <c r="O37" i="26" s="1"/>
  <c r="G35" i="26"/>
  <c r="G36" i="26" s="1"/>
  <c r="K5" i="15"/>
  <c r="K6" i="15" s="1"/>
  <c r="K7" i="15" s="1"/>
  <c r="J6" i="15"/>
  <c r="J7" i="15" s="1"/>
  <c r="I7" i="15"/>
  <c r="L6" i="15"/>
  <c r="P61" i="17"/>
  <c r="K61" i="17"/>
  <c r="S7" i="15"/>
  <c r="R6" i="15"/>
  <c r="O5" i="15"/>
  <c r="Q6" i="15"/>
  <c r="P7" i="15"/>
  <c r="F61" i="17"/>
  <c r="B48" i="4"/>
  <c r="B48" i="6"/>
  <c r="B48" i="43" s="1"/>
  <c r="H5" i="15"/>
  <c r="H6" i="15" s="1"/>
  <c r="B8" i="6"/>
  <c r="B8" i="43" s="1"/>
  <c r="N6" i="15"/>
  <c r="M6" i="15"/>
  <c r="M7" i="15" s="1"/>
  <c r="B8" i="4"/>
  <c r="B46" i="44" l="1"/>
  <c r="B46" i="46"/>
  <c r="B6" i="44"/>
  <c r="B6" i="46"/>
  <c r="B47" i="42"/>
  <c r="B49" i="41"/>
  <c r="B9" i="41"/>
  <c r="B7" i="42"/>
  <c r="B47" i="40"/>
  <c r="B7" i="40"/>
  <c r="B5" i="21"/>
  <c r="B45" i="21"/>
  <c r="D32" i="26"/>
  <c r="B9" i="33"/>
  <c r="B49" i="4"/>
  <c r="B49" i="33"/>
  <c r="E65" i="17"/>
  <c r="G37" i="26"/>
  <c r="G38" i="26" s="1"/>
  <c r="O38" i="26"/>
  <c r="L7" i="15"/>
  <c r="L8" i="15" s="1"/>
  <c r="J8" i="15"/>
  <c r="J9" i="15" s="1"/>
  <c r="I8" i="15"/>
  <c r="K8" i="15"/>
  <c r="K9" i="15" s="1"/>
  <c r="S8" i="15"/>
  <c r="S9" i="15" s="1"/>
  <c r="S10" i="15" s="1"/>
  <c r="S11" i="15" s="1"/>
  <c r="R7" i="15"/>
  <c r="R8" i="15" s="1"/>
  <c r="P8" i="15"/>
  <c r="Q7" i="15"/>
  <c r="O6" i="15"/>
  <c r="B49" i="6"/>
  <c r="B49" i="43" s="1"/>
  <c r="H7" i="15"/>
  <c r="H8" i="15" s="1"/>
  <c r="B9" i="6"/>
  <c r="B9" i="43" s="1"/>
  <c r="M8" i="15"/>
  <c r="M9" i="15" s="1"/>
  <c r="M10" i="15" s="1"/>
  <c r="N7" i="15"/>
  <c r="B9" i="4"/>
  <c r="B7" i="44" l="1"/>
  <c r="B7" i="46"/>
  <c r="B47" i="44"/>
  <c r="B47" i="46"/>
  <c r="B10" i="41"/>
  <c r="B8" i="42"/>
  <c r="B48" i="42"/>
  <c r="B50" i="41"/>
  <c r="B8" i="40"/>
  <c r="B50" i="4"/>
  <c r="B51" i="6" s="1"/>
  <c r="B51" i="43" s="1"/>
  <c r="B48" i="40"/>
  <c r="B6" i="21"/>
  <c r="B46" i="21"/>
  <c r="D33" i="26"/>
  <c r="D34" i="26" s="1"/>
  <c r="B50" i="6"/>
  <c r="B50" i="43" s="1"/>
  <c r="B50" i="33"/>
  <c r="B10" i="33"/>
  <c r="K10" i="15"/>
  <c r="K11" i="15" s="1"/>
  <c r="J10" i="15"/>
  <c r="L9" i="15"/>
  <c r="I9" i="15"/>
  <c r="S12" i="15"/>
  <c r="O7" i="15"/>
  <c r="P9" i="15"/>
  <c r="R9" i="15"/>
  <c r="Q8" i="15"/>
  <c r="H9" i="15"/>
  <c r="H10" i="15" s="1"/>
  <c r="H11" i="15" s="1"/>
  <c r="H12" i="15" s="1"/>
  <c r="B10" i="6"/>
  <c r="B10" i="43" s="1"/>
  <c r="N8" i="15"/>
  <c r="N9" i="15" s="1"/>
  <c r="M11" i="15"/>
  <c r="M12" i="15" s="1"/>
  <c r="B10" i="4"/>
  <c r="B48" i="46" l="1"/>
  <c r="B48" i="44"/>
  <c r="B8" i="46"/>
  <c r="B8" i="44"/>
  <c r="B49" i="44"/>
  <c r="B49" i="46"/>
  <c r="B51" i="4"/>
  <c r="B50" i="40" s="1"/>
  <c r="B49" i="42"/>
  <c r="B51" i="41"/>
  <c r="B11" i="41"/>
  <c r="B9" i="42"/>
  <c r="B51" i="33"/>
  <c r="B49" i="40"/>
  <c r="B9" i="40"/>
  <c r="B48" i="21"/>
  <c r="B47" i="21"/>
  <c r="B7" i="21"/>
  <c r="D35" i="26"/>
  <c r="D36" i="26" s="1"/>
  <c r="B11" i="33"/>
  <c r="K12" i="15"/>
  <c r="K13" i="15" s="1"/>
  <c r="L10" i="15"/>
  <c r="L11" i="15" s="1"/>
  <c r="I10" i="15"/>
  <c r="I11" i="15" s="1"/>
  <c r="J11" i="15"/>
  <c r="J12" i="15" s="1"/>
  <c r="J13" i="15" s="1"/>
  <c r="Q9" i="15"/>
  <c r="Q10" i="15" s="1"/>
  <c r="P10" i="15"/>
  <c r="P11" i="15" s="1"/>
  <c r="R10" i="15"/>
  <c r="R11" i="15" s="1"/>
  <c r="S13" i="15"/>
  <c r="O8" i="15"/>
  <c r="O9" i="15" s="1"/>
  <c r="B11" i="6"/>
  <c r="B11" i="43" s="1"/>
  <c r="N10" i="15"/>
  <c r="M13" i="15"/>
  <c r="B11" i="4"/>
  <c r="H13" i="15"/>
  <c r="H14" i="15" s="1"/>
  <c r="B52" i="6" l="1"/>
  <c r="B52" i="43" s="1"/>
  <c r="B50" i="44" s="1"/>
  <c r="B9" i="44"/>
  <c r="B9" i="46"/>
  <c r="B52" i="4"/>
  <c r="B51" i="42" s="1"/>
  <c r="B52" i="33"/>
  <c r="B12" i="41"/>
  <c r="B10" i="42"/>
  <c r="B50" i="42"/>
  <c r="B52" i="41"/>
  <c r="B10" i="40"/>
  <c r="B8" i="21"/>
  <c r="D37" i="26"/>
  <c r="D38" i="26" s="1"/>
  <c r="E18" i="1" s="1"/>
  <c r="F9" i="2" s="1"/>
  <c r="B12" i="33"/>
  <c r="B53" i="33"/>
  <c r="L12" i="15"/>
  <c r="L13" i="15" s="1"/>
  <c r="J14" i="15"/>
  <c r="I12" i="15"/>
  <c r="I13" i="15" s="1"/>
  <c r="K14" i="15"/>
  <c r="P12" i="15"/>
  <c r="P13" i="15" s="1"/>
  <c r="S14" i="15"/>
  <c r="Q11" i="15"/>
  <c r="O10" i="15"/>
  <c r="R12" i="15"/>
  <c r="B12" i="6"/>
  <c r="B12" i="43" s="1"/>
  <c r="N11" i="15"/>
  <c r="M14" i="15"/>
  <c r="M15" i="15" s="1"/>
  <c r="B12" i="4"/>
  <c r="H15" i="15"/>
  <c r="H16" i="15" s="1"/>
  <c r="H17" i="15" s="1"/>
  <c r="B53" i="4"/>
  <c r="B51" i="40" l="1"/>
  <c r="B50" i="46"/>
  <c r="B49" i="21"/>
  <c r="B53" i="6"/>
  <c r="B53" i="43" s="1"/>
  <c r="B51" i="46" s="1"/>
  <c r="B10" i="46"/>
  <c r="B10" i="44"/>
  <c r="B53" i="41"/>
  <c r="B52" i="42"/>
  <c r="B54" i="41"/>
  <c r="B13" i="41"/>
  <c r="B11" i="42"/>
  <c r="B52" i="40"/>
  <c r="B11" i="40"/>
  <c r="B50" i="21"/>
  <c r="B9" i="21"/>
  <c r="B13" i="33"/>
  <c r="B54" i="33"/>
  <c r="I14" i="15"/>
  <c r="L14" i="15"/>
  <c r="L15" i="15" s="1"/>
  <c r="K15" i="15"/>
  <c r="J15" i="15"/>
  <c r="P14" i="15"/>
  <c r="R13" i="15"/>
  <c r="R14" i="15" s="1"/>
  <c r="O11" i="15"/>
  <c r="Q12" i="15"/>
  <c r="Q13" i="15" s="1"/>
  <c r="S15" i="15"/>
  <c r="B54" i="6"/>
  <c r="B54" i="43" s="1"/>
  <c r="B13" i="6"/>
  <c r="B13" i="43" s="1"/>
  <c r="N12" i="15"/>
  <c r="M16" i="15"/>
  <c r="B13" i="4"/>
  <c r="H18" i="15"/>
  <c r="B54" i="4"/>
  <c r="B51" i="44" l="1"/>
  <c r="B11" i="44"/>
  <c r="B11" i="46"/>
  <c r="B52" i="46"/>
  <c r="B52" i="44"/>
  <c r="B14" i="41"/>
  <c r="B12" i="42"/>
  <c r="B53" i="42"/>
  <c r="B55" i="41"/>
  <c r="B53" i="40"/>
  <c r="B12" i="40"/>
  <c r="B10" i="21"/>
  <c r="B51" i="21"/>
  <c r="B14" i="33"/>
  <c r="B55" i="33"/>
  <c r="J16" i="15"/>
  <c r="J17" i="15" s="1"/>
  <c r="L16" i="15"/>
  <c r="I15" i="15"/>
  <c r="K16" i="15"/>
  <c r="I16" i="15"/>
  <c r="Q14" i="15"/>
  <c r="Q15" i="15" s="1"/>
  <c r="P15" i="15"/>
  <c r="R15" i="15"/>
  <c r="S16" i="15"/>
  <c r="S17" i="15" s="1"/>
  <c r="O12" i="15"/>
  <c r="O13" i="15" s="1"/>
  <c r="B55" i="6"/>
  <c r="B55" i="43" s="1"/>
  <c r="B14" i="6"/>
  <c r="B14" i="43" s="1"/>
  <c r="N13" i="15"/>
  <c r="M17" i="15"/>
  <c r="B14" i="4"/>
  <c r="H19" i="15"/>
  <c r="H20" i="15" s="1"/>
  <c r="B55" i="4"/>
  <c r="B12" i="46" l="1"/>
  <c r="B12" i="44"/>
  <c r="B53" i="44"/>
  <c r="B53" i="46"/>
  <c r="B56" i="41"/>
  <c r="B54" i="42"/>
  <c r="B15" i="41"/>
  <c r="B13" i="42"/>
  <c r="B54" i="40"/>
  <c r="B13" i="40"/>
  <c r="B11" i="21"/>
  <c r="B52" i="21"/>
  <c r="B56" i="33"/>
  <c r="B15" i="33"/>
  <c r="J18" i="15"/>
  <c r="K17" i="15"/>
  <c r="I17" i="15"/>
  <c r="L17" i="15"/>
  <c r="L18" i="15" s="1"/>
  <c r="P16" i="15"/>
  <c r="P17" i="15" s="1"/>
  <c r="Q16" i="15"/>
  <c r="O14" i="15"/>
  <c r="O15" i="15" s="1"/>
  <c r="S18" i="15"/>
  <c r="R16" i="15"/>
  <c r="B56" i="6"/>
  <c r="B56" i="43" s="1"/>
  <c r="B15" i="6"/>
  <c r="B15" i="43" s="1"/>
  <c r="N14" i="15"/>
  <c r="M18" i="15"/>
  <c r="M19" i="15" s="1"/>
  <c r="B15" i="4"/>
  <c r="H21" i="15"/>
  <c r="B56" i="4"/>
  <c r="B54" i="44" l="1"/>
  <c r="B54" i="46"/>
  <c r="B13" i="44"/>
  <c r="B13" i="46"/>
  <c r="B16" i="41"/>
  <c r="B14" i="42"/>
  <c r="B55" i="42"/>
  <c r="B57" i="41"/>
  <c r="B55" i="40"/>
  <c r="B14" i="40"/>
  <c r="B12" i="21"/>
  <c r="B53" i="21"/>
  <c r="B57" i="33"/>
  <c r="B16" i="33"/>
  <c r="I18" i="15"/>
  <c r="J19" i="15"/>
  <c r="L19" i="15"/>
  <c r="L20" i="15" s="1"/>
  <c r="K18" i="15"/>
  <c r="H22" i="15"/>
  <c r="H23" i="15" s="1"/>
  <c r="O16" i="15"/>
  <c r="O17" i="15" s="1"/>
  <c r="Q17" i="15"/>
  <c r="P18" i="15"/>
  <c r="R17" i="15"/>
  <c r="S19" i="15"/>
  <c r="B57" i="6"/>
  <c r="B57" i="43" s="1"/>
  <c r="B16" i="6"/>
  <c r="B16" i="43" s="1"/>
  <c r="N15" i="15"/>
  <c r="M20" i="15"/>
  <c r="B16" i="4"/>
  <c r="B57" i="4"/>
  <c r="B55" i="46" l="1"/>
  <c r="B55" i="44"/>
  <c r="B14" i="44"/>
  <c r="B14" i="46"/>
  <c r="B58" i="41"/>
  <c r="B56" i="42"/>
  <c r="B17" i="41"/>
  <c r="B15" i="42"/>
  <c r="B56" i="40"/>
  <c r="B15" i="40"/>
  <c r="B54" i="21"/>
  <c r="B13" i="21"/>
  <c r="B17" i="33"/>
  <c r="B58" i="33"/>
  <c r="I19" i="15"/>
  <c r="I20" i="15" s="1"/>
  <c r="K19" i="15"/>
  <c r="L21" i="15"/>
  <c r="J20" i="15"/>
  <c r="J21" i="15" s="1"/>
  <c r="H24" i="15"/>
  <c r="H25" i="15" s="1"/>
  <c r="H26" i="15" s="1"/>
  <c r="P19" i="15"/>
  <c r="P20" i="15" s="1"/>
  <c r="P21" i="15" s="1"/>
  <c r="O18" i="15"/>
  <c r="R18" i="15"/>
  <c r="S20" i="15"/>
  <c r="Q18" i="15"/>
  <c r="Q19" i="15" s="1"/>
  <c r="B58" i="6"/>
  <c r="B58" i="43" s="1"/>
  <c r="B17" i="6"/>
  <c r="B17" i="43" s="1"/>
  <c r="N16" i="15"/>
  <c r="N17" i="15" s="1"/>
  <c r="M21" i="15"/>
  <c r="B17" i="4"/>
  <c r="B58" i="4"/>
  <c r="B56" i="46" l="1"/>
  <c r="B56" i="44"/>
  <c r="B15" i="44"/>
  <c r="B15" i="46"/>
  <c r="B57" i="42"/>
  <c r="B59" i="41"/>
  <c r="B18" i="41"/>
  <c r="B16" i="42"/>
  <c r="B57" i="40"/>
  <c r="B16" i="40"/>
  <c r="B55" i="21"/>
  <c r="B14" i="21"/>
  <c r="B59" i="33"/>
  <c r="B18" i="33"/>
  <c r="I21" i="15"/>
  <c r="I22" i="15" s="1"/>
  <c r="J22" i="15"/>
  <c r="J23" i="15" s="1"/>
  <c r="J24" i="15" s="1"/>
  <c r="K20" i="15"/>
  <c r="K21" i="15" s="1"/>
  <c r="L22" i="15"/>
  <c r="L23" i="15" s="1"/>
  <c r="S21" i="15"/>
  <c r="R19" i="15"/>
  <c r="P22" i="15"/>
  <c r="O19" i="15"/>
  <c r="O20" i="15" s="1"/>
  <c r="Q20" i="15"/>
  <c r="B59" i="6"/>
  <c r="B59" i="43" s="1"/>
  <c r="B18" i="6"/>
  <c r="B18" i="43" s="1"/>
  <c r="N18" i="15"/>
  <c r="M22" i="15"/>
  <c r="B18" i="4"/>
  <c r="H27" i="15"/>
  <c r="B59" i="4"/>
  <c r="B16" i="46" l="1"/>
  <c r="B16" i="44"/>
  <c r="B57" i="44"/>
  <c r="B57" i="46"/>
  <c r="B19" i="41"/>
  <c r="B17" i="42"/>
  <c r="B60" i="41"/>
  <c r="B58" i="42"/>
  <c r="B58" i="40"/>
  <c r="B17" i="40"/>
  <c r="B15" i="21"/>
  <c r="B56" i="21"/>
  <c r="B60" i="33"/>
  <c r="B19" i="33"/>
  <c r="I23" i="15"/>
  <c r="J25" i="15"/>
  <c r="L24" i="15"/>
  <c r="I24" i="15"/>
  <c r="M23" i="15"/>
  <c r="M24" i="15" s="1"/>
  <c r="M25" i="15" s="1"/>
  <c r="K22" i="15"/>
  <c r="S22" i="15"/>
  <c r="Q21" i="15"/>
  <c r="R20" i="15"/>
  <c r="R21" i="15" s="1"/>
  <c r="O21" i="15"/>
  <c r="P23" i="15"/>
  <c r="P24" i="15" s="1"/>
  <c r="B60" i="6"/>
  <c r="B60" i="43" s="1"/>
  <c r="B19" i="6"/>
  <c r="B19" i="43" s="1"/>
  <c r="N19" i="15"/>
  <c r="B19" i="4"/>
  <c r="H28" i="15"/>
  <c r="B60" i="4"/>
  <c r="B58" i="44" l="1"/>
  <c r="B58" i="46"/>
  <c r="B17" i="44"/>
  <c r="B17" i="46"/>
  <c r="B59" i="42"/>
  <c r="B61" i="41"/>
  <c r="B20" i="41"/>
  <c r="B18" i="42"/>
  <c r="B59" i="40"/>
  <c r="B18" i="40"/>
  <c r="B57" i="21"/>
  <c r="B16" i="21"/>
  <c r="B61" i="33"/>
  <c r="B20" i="33"/>
  <c r="L25" i="15"/>
  <c r="N20" i="15"/>
  <c r="K23" i="15"/>
  <c r="J26" i="15"/>
  <c r="I25" i="15"/>
  <c r="I26" i="15" s="1"/>
  <c r="H29" i="15"/>
  <c r="R22" i="15"/>
  <c r="R23" i="15" s="1"/>
  <c r="O22" i="15"/>
  <c r="P25" i="15"/>
  <c r="S23" i="15"/>
  <c r="Q22" i="15"/>
  <c r="B61" i="6"/>
  <c r="B61" i="43" s="1"/>
  <c r="B20" i="6"/>
  <c r="B20" i="43" s="1"/>
  <c r="N21" i="15"/>
  <c r="M26" i="15"/>
  <c r="B20" i="4"/>
  <c r="H30" i="15"/>
  <c r="B61" i="4"/>
  <c r="B59" i="44" l="1"/>
  <c r="B59" i="46"/>
  <c r="B18" i="44"/>
  <c r="B18" i="46"/>
  <c r="B62" i="41"/>
  <c r="B60" i="42"/>
  <c r="B21" i="41"/>
  <c r="B19" i="42"/>
  <c r="B60" i="40"/>
  <c r="B19" i="40"/>
  <c r="B17" i="21"/>
  <c r="B58" i="21"/>
  <c r="B21" i="33"/>
  <c r="B62" i="33"/>
  <c r="K24" i="15"/>
  <c r="K25" i="15" s="1"/>
  <c r="K26" i="15" s="1"/>
  <c r="M27" i="15"/>
  <c r="M28" i="15" s="1"/>
  <c r="L26" i="15"/>
  <c r="J27" i="15"/>
  <c r="J28" i="15" s="1"/>
  <c r="N22" i="15"/>
  <c r="I27" i="15"/>
  <c r="H31" i="15"/>
  <c r="H32" i="15" s="1"/>
  <c r="Q23" i="15"/>
  <c r="R24" i="15"/>
  <c r="R25" i="15" s="1"/>
  <c r="P26" i="15"/>
  <c r="O23" i="15"/>
  <c r="O24" i="15" s="1"/>
  <c r="S24" i="15"/>
  <c r="B62" i="6"/>
  <c r="B62" i="43" s="1"/>
  <c r="B21" i="6"/>
  <c r="B21" i="43" s="1"/>
  <c r="N23" i="15"/>
  <c r="B21" i="4"/>
  <c r="B62" i="4"/>
  <c r="B19" i="46" l="1"/>
  <c r="B19" i="44"/>
  <c r="B60" i="46"/>
  <c r="B60" i="44"/>
  <c r="B61" i="42"/>
  <c r="B63" i="41"/>
  <c r="B22" i="41"/>
  <c r="B20" i="42"/>
  <c r="B61" i="40"/>
  <c r="B20" i="40"/>
  <c r="B18" i="21"/>
  <c r="B59" i="21"/>
  <c r="B63" i="33"/>
  <c r="B22" i="33"/>
  <c r="J29" i="15"/>
  <c r="L27" i="15"/>
  <c r="L28" i="15" s="1"/>
  <c r="I28" i="15"/>
  <c r="I29" i="15" s="1"/>
  <c r="K27" i="15"/>
  <c r="H33" i="15"/>
  <c r="H34" i="15" s="1"/>
  <c r="O25" i="15"/>
  <c r="O26" i="15" s="1"/>
  <c r="O27" i="15" s="1"/>
  <c r="P27" i="15"/>
  <c r="Q24" i="15"/>
  <c r="S25" i="15"/>
  <c r="R26" i="15"/>
  <c r="B63" i="6"/>
  <c r="B63" i="43" s="1"/>
  <c r="B22" i="6"/>
  <c r="B22" i="43" s="1"/>
  <c r="M29" i="15"/>
  <c r="N24" i="15"/>
  <c r="B22" i="4"/>
  <c r="B63" i="4"/>
  <c r="B20" i="46" l="1"/>
  <c r="B20" i="44"/>
  <c r="B61" i="44"/>
  <c r="B61" i="46"/>
  <c r="B62" i="42"/>
  <c r="B64" i="41"/>
  <c r="B21" i="42"/>
  <c r="B23" i="41"/>
  <c r="B62" i="40"/>
  <c r="B21" i="40"/>
  <c r="B19" i="21"/>
  <c r="B60" i="21"/>
  <c r="B64" i="33"/>
  <c r="B23" i="33"/>
  <c r="J30" i="15"/>
  <c r="J31" i="15" s="1"/>
  <c r="L29" i="15"/>
  <c r="K28" i="15"/>
  <c r="I30" i="15"/>
  <c r="I31" i="15" s="1"/>
  <c r="M30" i="15"/>
  <c r="H35" i="15"/>
  <c r="H36" i="15" s="1"/>
  <c r="Q25" i="15"/>
  <c r="S26" i="15"/>
  <c r="S27" i="15" s="1"/>
  <c r="P28" i="15"/>
  <c r="R27" i="15"/>
  <c r="R28" i="15" s="1"/>
  <c r="O28" i="15"/>
  <c r="B64" i="6"/>
  <c r="B64" i="43" s="1"/>
  <c r="B23" i="6"/>
  <c r="B23" i="43" s="1"/>
  <c r="N25" i="15"/>
  <c r="N26" i="15" s="1"/>
  <c r="B23" i="4"/>
  <c r="B64" i="4"/>
  <c r="B62" i="44" l="1"/>
  <c r="B62" i="46"/>
  <c r="B21" i="44"/>
  <c r="B21" i="46"/>
  <c r="B63" i="42"/>
  <c r="B65" i="41"/>
  <c r="B22" i="42"/>
  <c r="B24" i="41"/>
  <c r="B63" i="40"/>
  <c r="B22" i="40"/>
  <c r="B61" i="21"/>
  <c r="B20" i="21"/>
  <c r="B65" i="33"/>
  <c r="B24" i="33"/>
  <c r="I32" i="15"/>
  <c r="I33" i="15" s="1"/>
  <c r="M31" i="15"/>
  <c r="K29" i="15"/>
  <c r="K30" i="15" s="1"/>
  <c r="J32" i="15"/>
  <c r="L30" i="15"/>
  <c r="L31" i="15" s="1"/>
  <c r="P29" i="15"/>
  <c r="R29" i="15"/>
  <c r="R30" i="15" s="1"/>
  <c r="S28" i="15"/>
  <c r="O29" i="15"/>
  <c r="O30" i="15" s="1"/>
  <c r="Q26" i="15"/>
  <c r="Q27" i="15" s="1"/>
  <c r="B65" i="6"/>
  <c r="B65" i="43" s="1"/>
  <c r="B24" i="6"/>
  <c r="B24" i="43" s="1"/>
  <c r="N27" i="15"/>
  <c r="B24" i="4"/>
  <c r="H37" i="15"/>
  <c r="B65" i="4"/>
  <c r="B63" i="46" l="1"/>
  <c r="B63" i="44"/>
  <c r="B22" i="44"/>
  <c r="B22" i="46"/>
  <c r="B23" i="42"/>
  <c r="B25" i="41"/>
  <c r="B64" i="42"/>
  <c r="B66" i="41"/>
  <c r="B64" i="40"/>
  <c r="B23" i="40"/>
  <c r="B62" i="21"/>
  <c r="B21" i="21"/>
  <c r="B25" i="33"/>
  <c r="B66" i="33"/>
  <c r="M32" i="15"/>
  <c r="J33" i="15"/>
  <c r="L32" i="15"/>
  <c r="I34" i="15"/>
  <c r="K31" i="15"/>
  <c r="O31" i="15"/>
  <c r="O32" i="15" s="1"/>
  <c r="R31" i="15"/>
  <c r="S29" i="15"/>
  <c r="Q28" i="15"/>
  <c r="Q29" i="15" s="1"/>
  <c r="P30" i="15"/>
  <c r="P31" i="15" s="1"/>
  <c r="B66" i="6"/>
  <c r="B66" i="43" s="1"/>
  <c r="B25" i="6"/>
  <c r="B25" i="43" s="1"/>
  <c r="N28" i="15"/>
  <c r="B25" i="4"/>
  <c r="H38" i="15"/>
  <c r="B66" i="4"/>
  <c r="B64" i="46" l="1"/>
  <c r="B64" i="44"/>
  <c r="B23" i="44"/>
  <c r="B23" i="46"/>
  <c r="B24" i="42"/>
  <c r="B26" i="41"/>
  <c r="B65" i="42"/>
  <c r="B67" i="41"/>
  <c r="B65" i="40"/>
  <c r="B24" i="40"/>
  <c r="B22" i="21"/>
  <c r="B63" i="21"/>
  <c r="B26" i="33"/>
  <c r="B67" i="33"/>
  <c r="K32" i="15"/>
  <c r="K33" i="15" s="1"/>
  <c r="L33" i="15"/>
  <c r="J34" i="15"/>
  <c r="M33" i="15"/>
  <c r="I35" i="15"/>
  <c r="H39" i="15"/>
  <c r="S30" i="15"/>
  <c r="S31" i="15" s="1"/>
  <c r="Q30" i="15"/>
  <c r="Q31" i="15" s="1"/>
  <c r="P32" i="15"/>
  <c r="O33" i="15"/>
  <c r="O34" i="15" s="1"/>
  <c r="R32" i="15"/>
  <c r="B67" i="6"/>
  <c r="B67" i="43" s="1"/>
  <c r="B26" i="6"/>
  <c r="B26" i="43" s="1"/>
  <c r="N29" i="15"/>
  <c r="N30" i="15" s="1"/>
  <c r="B26" i="4"/>
  <c r="B67" i="4"/>
  <c r="B24" i="46" l="1"/>
  <c r="B24" i="44"/>
  <c r="B65" i="44"/>
  <c r="B65" i="46"/>
  <c r="B66" i="42"/>
  <c r="B68" i="41"/>
  <c r="B25" i="42"/>
  <c r="B27" i="41"/>
  <c r="B66" i="40"/>
  <c r="B25" i="40"/>
  <c r="B64" i="21"/>
  <c r="B23" i="21"/>
  <c r="B27" i="33"/>
  <c r="B68" i="33"/>
  <c r="K34" i="15"/>
  <c r="K35" i="15" s="1"/>
  <c r="H40" i="15"/>
  <c r="M34" i="15"/>
  <c r="L34" i="15"/>
  <c r="L35" i="15" s="1"/>
  <c r="J35" i="15"/>
  <c r="I36" i="15"/>
  <c r="H41" i="15"/>
  <c r="Q32" i="15"/>
  <c r="Q33" i="15" s="1"/>
  <c r="R33" i="15"/>
  <c r="R34" i="15" s="1"/>
  <c r="S32" i="15"/>
  <c r="O35" i="15"/>
  <c r="P33" i="15"/>
  <c r="B68" i="6"/>
  <c r="B68" i="43" s="1"/>
  <c r="B27" i="6"/>
  <c r="B27" i="43" s="1"/>
  <c r="N31" i="15"/>
  <c r="B27" i="4"/>
  <c r="B68" i="4"/>
  <c r="B25" i="44" l="1"/>
  <c r="B25" i="46"/>
  <c r="B66" i="44"/>
  <c r="B66" i="46"/>
  <c r="B67" i="42"/>
  <c r="B69" i="41"/>
  <c r="B26" i="42"/>
  <c r="B28" i="41"/>
  <c r="B67" i="40"/>
  <c r="B26" i="40"/>
  <c r="B65" i="21"/>
  <c r="B24" i="21"/>
  <c r="B28" i="33"/>
  <c r="B69" i="33"/>
  <c r="K36" i="15"/>
  <c r="K37" i="15" s="1"/>
  <c r="K38" i="15" s="1"/>
  <c r="L36" i="15"/>
  <c r="L37" i="15" s="1"/>
  <c r="J36" i="15"/>
  <c r="I37" i="15"/>
  <c r="M35" i="15"/>
  <c r="R35" i="15"/>
  <c r="R36" i="15" s="1"/>
  <c r="H42" i="15"/>
  <c r="Q34" i="15"/>
  <c r="Q35" i="15" s="1"/>
  <c r="P34" i="15"/>
  <c r="O36" i="15"/>
  <c r="S33" i="15"/>
  <c r="B69" i="6"/>
  <c r="B69" i="43" s="1"/>
  <c r="B28" i="6"/>
  <c r="B28" i="43" s="1"/>
  <c r="N32" i="15"/>
  <c r="B28" i="4"/>
  <c r="B69" i="4"/>
  <c r="B26" i="44" l="1"/>
  <c r="B26" i="46"/>
  <c r="B67" i="44"/>
  <c r="B67" i="46"/>
  <c r="B68" i="42"/>
  <c r="B70" i="41"/>
  <c r="B27" i="42"/>
  <c r="B29" i="41"/>
  <c r="B68" i="40"/>
  <c r="B27" i="40"/>
  <c r="B66" i="21"/>
  <c r="B25" i="21"/>
  <c r="K39" i="15"/>
  <c r="K40" i="15" s="1"/>
  <c r="B70" i="33"/>
  <c r="B29" i="33"/>
  <c r="L38" i="15"/>
  <c r="L39" i="15" s="1"/>
  <c r="J37" i="15"/>
  <c r="J38" i="15" s="1"/>
  <c r="M36" i="15"/>
  <c r="M37" i="15" s="1"/>
  <c r="I38" i="15"/>
  <c r="H43" i="15"/>
  <c r="Q36" i="15"/>
  <c r="O37" i="15"/>
  <c r="R37" i="15"/>
  <c r="R38" i="15" s="1"/>
  <c r="P35" i="15"/>
  <c r="S34" i="15"/>
  <c r="B70" i="6"/>
  <c r="B70" i="43" s="1"/>
  <c r="B29" i="6"/>
  <c r="B29" i="43" s="1"/>
  <c r="N33" i="15"/>
  <c r="B29" i="4"/>
  <c r="B70" i="4"/>
  <c r="B27" i="44" l="1"/>
  <c r="B27" i="46"/>
  <c r="B68" i="46"/>
  <c r="B68" i="44"/>
  <c r="B69" i="42"/>
  <c r="B71" i="41"/>
  <c r="B28" i="42"/>
  <c r="B30" i="41"/>
  <c r="B69" i="40"/>
  <c r="B28" i="40"/>
  <c r="B67" i="21"/>
  <c r="B26" i="21"/>
  <c r="K41" i="15"/>
  <c r="K42" i="15" s="1"/>
  <c r="B30" i="33"/>
  <c r="B71" i="33"/>
  <c r="H44" i="15"/>
  <c r="M38" i="15"/>
  <c r="M39" i="15" s="1"/>
  <c r="I39" i="15"/>
  <c r="L40" i="15"/>
  <c r="J39" i="15"/>
  <c r="R39" i="15"/>
  <c r="R40" i="15" s="1"/>
  <c r="Q37" i="15"/>
  <c r="S35" i="15"/>
  <c r="P36" i="15"/>
  <c r="O38" i="15"/>
  <c r="O39" i="15" s="1"/>
  <c r="B71" i="6"/>
  <c r="B71" i="43" s="1"/>
  <c r="B30" i="6"/>
  <c r="B30" i="43" s="1"/>
  <c r="N34" i="15"/>
  <c r="B30" i="4"/>
  <c r="B71" i="4"/>
  <c r="B69" i="44" l="1"/>
  <c r="B69" i="46"/>
  <c r="B28" i="46"/>
  <c r="B28" i="44"/>
  <c r="B70" i="42"/>
  <c r="B72" i="41"/>
  <c r="B29" i="42"/>
  <c r="B31" i="41"/>
  <c r="B70" i="40"/>
  <c r="B29" i="40"/>
  <c r="B68" i="21"/>
  <c r="B27" i="21"/>
  <c r="B72" i="33"/>
  <c r="B31" i="33"/>
  <c r="H45" i="15"/>
  <c r="I40" i="15"/>
  <c r="I41" i="15" s="1"/>
  <c r="K43" i="15"/>
  <c r="J40" i="15"/>
  <c r="M40" i="15"/>
  <c r="M41" i="15" s="1"/>
  <c r="N35" i="15"/>
  <c r="L41" i="15"/>
  <c r="Q38" i="15"/>
  <c r="Q39" i="15" s="1"/>
  <c r="Q40" i="15" s="1"/>
  <c r="O40" i="15"/>
  <c r="O41" i="15" s="1"/>
  <c r="R41" i="15"/>
  <c r="R42" i="15" s="1"/>
  <c r="S36" i="15"/>
  <c r="P37" i="15"/>
  <c r="B72" i="6"/>
  <c r="B72" i="43" s="1"/>
  <c r="B31" i="6"/>
  <c r="B31" i="43" s="1"/>
  <c r="B31" i="4"/>
  <c r="B72" i="4"/>
  <c r="B29" i="44" l="1"/>
  <c r="B29" i="46"/>
  <c r="B70" i="44"/>
  <c r="B70" i="46"/>
  <c r="B71" i="42"/>
  <c r="B73" i="41"/>
  <c r="B30" i="42"/>
  <c r="B32" i="41"/>
  <c r="B71" i="40"/>
  <c r="B30" i="40"/>
  <c r="B28" i="21"/>
  <c r="B69" i="21"/>
  <c r="B32" i="33"/>
  <c r="B73" i="33"/>
  <c r="H46" i="15"/>
  <c r="N36" i="15"/>
  <c r="K44" i="15"/>
  <c r="K45" i="15" s="1"/>
  <c r="L42" i="15"/>
  <c r="J41" i="15"/>
  <c r="J42" i="15" s="1"/>
  <c r="J43" i="15" s="1"/>
  <c r="I42" i="15"/>
  <c r="M42" i="15"/>
  <c r="Q41" i="15"/>
  <c r="Q42" i="15" s="1"/>
  <c r="O42" i="15"/>
  <c r="O43" i="15" s="1"/>
  <c r="R43" i="15"/>
  <c r="R44" i="15" s="1"/>
  <c r="S37" i="15"/>
  <c r="P38" i="15"/>
  <c r="B73" i="6"/>
  <c r="B73" i="43" s="1"/>
  <c r="B32" i="6"/>
  <c r="B32" i="43" s="1"/>
  <c r="B32" i="4"/>
  <c r="B73" i="4"/>
  <c r="B30" i="44" l="1"/>
  <c r="B30" i="46"/>
  <c r="B71" i="46"/>
  <c r="B71" i="44"/>
  <c r="B74" i="41"/>
  <c r="B72" i="42"/>
  <c r="B31" i="42"/>
  <c r="B33" i="41"/>
  <c r="B72" i="40"/>
  <c r="B31" i="40"/>
  <c r="B29" i="21"/>
  <c r="B70" i="21"/>
  <c r="B74" i="33"/>
  <c r="B33" i="33"/>
  <c r="H47" i="15"/>
  <c r="K46" i="15"/>
  <c r="K47" i="15" s="1"/>
  <c r="N37" i="15"/>
  <c r="M43" i="15"/>
  <c r="M44" i="15" s="1"/>
  <c r="J44" i="15"/>
  <c r="J45" i="15" s="1"/>
  <c r="L43" i="15"/>
  <c r="L44" i="15" s="1"/>
  <c r="I43" i="15"/>
  <c r="Q43" i="15"/>
  <c r="P39" i="15"/>
  <c r="P40" i="15" s="1"/>
  <c r="S38" i="15"/>
  <c r="R45" i="15"/>
  <c r="O44" i="15"/>
  <c r="O45" i="15" s="1"/>
  <c r="B74" i="6"/>
  <c r="B74" i="43" s="1"/>
  <c r="B33" i="6"/>
  <c r="B33" i="43" s="1"/>
  <c r="B33" i="4"/>
  <c r="B74" i="4"/>
  <c r="B72" i="46" l="1"/>
  <c r="B72" i="44"/>
  <c r="B31" i="46"/>
  <c r="B31" i="44"/>
  <c r="B73" i="42"/>
  <c r="B75" i="41"/>
  <c r="B32" i="42"/>
  <c r="B34" i="41"/>
  <c r="B73" i="40"/>
  <c r="B32" i="40"/>
  <c r="B71" i="21"/>
  <c r="B30" i="21"/>
  <c r="B75" i="33"/>
  <c r="B34" i="33"/>
  <c r="H48" i="15"/>
  <c r="M45" i="15"/>
  <c r="M46" i="15" s="1"/>
  <c r="K48" i="15"/>
  <c r="K49" i="15" s="1"/>
  <c r="L45" i="15"/>
  <c r="L46" i="15" s="1"/>
  <c r="I44" i="15"/>
  <c r="I45" i="15" s="1"/>
  <c r="N38" i="15"/>
  <c r="J46" i="15"/>
  <c r="Q44" i="15"/>
  <c r="Q45" i="15" s="1"/>
  <c r="Q46" i="15" s="1"/>
  <c r="O46" i="15"/>
  <c r="S39" i="15"/>
  <c r="S40" i="15" s="1"/>
  <c r="R46" i="15"/>
  <c r="P41" i="15"/>
  <c r="P42" i="15" s="1"/>
  <c r="B75" i="6"/>
  <c r="B75" i="43" s="1"/>
  <c r="B34" i="6"/>
  <c r="B34" i="43" s="1"/>
  <c r="B34" i="4"/>
  <c r="B75" i="4"/>
  <c r="B73" i="44" l="1"/>
  <c r="B73" i="46"/>
  <c r="B32" i="46"/>
  <c r="B32" i="44"/>
  <c r="B76" i="41"/>
  <c r="B74" i="42"/>
  <c r="B33" i="42"/>
  <c r="B35" i="41"/>
  <c r="B74" i="40"/>
  <c r="B33" i="40"/>
  <c r="B72" i="21"/>
  <c r="B31" i="21"/>
  <c r="B35" i="33"/>
  <c r="B76" i="33"/>
  <c r="H49" i="15"/>
  <c r="L47" i="15"/>
  <c r="L48" i="15" s="1"/>
  <c r="N39" i="15"/>
  <c r="N40" i="15" s="1"/>
  <c r="M47" i="15"/>
  <c r="M48" i="15" s="1"/>
  <c r="M49" i="15" s="1"/>
  <c r="I46" i="15"/>
  <c r="I47" i="15" s="1"/>
  <c r="K50" i="15"/>
  <c r="J47" i="15"/>
  <c r="Q47" i="15"/>
  <c r="Q48" i="15" s="1"/>
  <c r="R47" i="15"/>
  <c r="R48" i="15" s="1"/>
  <c r="S41" i="15"/>
  <c r="O47" i="15"/>
  <c r="O48" i="15" s="1"/>
  <c r="P43" i="15"/>
  <c r="B76" i="6"/>
  <c r="B76" i="43" s="1"/>
  <c r="B35" i="6"/>
  <c r="B35" i="43" s="1"/>
  <c r="B35" i="4"/>
  <c r="B76" i="4"/>
  <c r="B33" i="44" l="1"/>
  <c r="B33" i="46"/>
  <c r="B74" i="44"/>
  <c r="B74" i="46"/>
  <c r="B75" i="42"/>
  <c r="B77" i="41"/>
  <c r="B36" i="41"/>
  <c r="B34" i="42"/>
  <c r="B75" i="40"/>
  <c r="B34" i="40"/>
  <c r="B73" i="21"/>
  <c r="B32" i="21"/>
  <c r="B77" i="33"/>
  <c r="B36" i="33"/>
  <c r="N41" i="15"/>
  <c r="K51" i="15"/>
  <c r="H50" i="15"/>
  <c r="M50" i="15"/>
  <c r="M51" i="15" s="1"/>
  <c r="J48" i="15"/>
  <c r="J49" i="15" s="1"/>
  <c r="I48" i="15"/>
  <c r="I49" i="15" s="1"/>
  <c r="N42" i="15"/>
  <c r="L49" i="15"/>
  <c r="Q49" i="15"/>
  <c r="O49" i="15"/>
  <c r="O50" i="15" s="1"/>
  <c r="R49" i="15"/>
  <c r="R50" i="15" s="1"/>
  <c r="S42" i="15"/>
  <c r="S43" i="15" s="1"/>
  <c r="P44" i="15"/>
  <c r="B77" i="6"/>
  <c r="B77" i="43" s="1"/>
  <c r="B36" i="6"/>
  <c r="B36" i="43" s="1"/>
  <c r="B36" i="4"/>
  <c r="B77" i="4"/>
  <c r="B34" i="46" l="1"/>
  <c r="B34" i="44"/>
  <c r="B75" i="46"/>
  <c r="B75" i="44"/>
  <c r="B78" i="41"/>
  <c r="B76" i="42"/>
  <c r="B35" i="42"/>
  <c r="B37" i="41"/>
  <c r="B76" i="40"/>
  <c r="B35" i="40"/>
  <c r="B33" i="21"/>
  <c r="B74" i="21"/>
  <c r="B78" i="33"/>
  <c r="B37" i="33"/>
  <c r="K52" i="15"/>
  <c r="K53" i="15" s="1"/>
  <c r="H51" i="15"/>
  <c r="H52" i="15" s="1"/>
  <c r="L50" i="15"/>
  <c r="J50" i="15"/>
  <c r="J51" i="15" s="1"/>
  <c r="M52" i="15"/>
  <c r="M53" i="15" s="1"/>
  <c r="I50" i="15"/>
  <c r="I51" i="15" s="1"/>
  <c r="I52" i="15" s="1"/>
  <c r="N43" i="15"/>
  <c r="N44" i="15" s="1"/>
  <c r="Q50" i="15"/>
  <c r="S44" i="15"/>
  <c r="S45" i="15" s="1"/>
  <c r="S46" i="15" s="1"/>
  <c r="P45" i="15"/>
  <c r="O51" i="15"/>
  <c r="O52" i="15" s="1"/>
  <c r="R51" i="15"/>
  <c r="R52" i="15" s="1"/>
  <c r="B78" i="6"/>
  <c r="B78" i="43" s="1"/>
  <c r="B37" i="6"/>
  <c r="B37" i="43" s="1"/>
  <c r="B37" i="4"/>
  <c r="B78" i="4"/>
  <c r="B76" i="46" l="1"/>
  <c r="B76" i="44"/>
  <c r="B35" i="44"/>
  <c r="B35" i="46"/>
  <c r="B77" i="42"/>
  <c r="B79" i="41"/>
  <c r="B38" i="41"/>
  <c r="B36" i="42"/>
  <c r="B77" i="40"/>
  <c r="B36" i="40"/>
  <c r="B34" i="21"/>
  <c r="B75" i="21"/>
  <c r="B38" i="33"/>
  <c r="B79" i="33"/>
  <c r="K54" i="15"/>
  <c r="H53" i="15"/>
  <c r="I53" i="15"/>
  <c r="L51" i="15"/>
  <c r="L52" i="15" s="1"/>
  <c r="N45" i="15"/>
  <c r="M54" i="15"/>
  <c r="M55" i="15" s="1"/>
  <c r="J52" i="15"/>
  <c r="J53" i="15" s="1"/>
  <c r="Q51" i="15"/>
  <c r="O53" i="15"/>
  <c r="S47" i="15"/>
  <c r="R53" i="15"/>
  <c r="P46" i="15"/>
  <c r="B79" i="6"/>
  <c r="B79" i="43" s="1"/>
  <c r="B38" i="6"/>
  <c r="B38" i="43" s="1"/>
  <c r="B38" i="4"/>
  <c r="B79" i="4"/>
  <c r="B36" i="46" l="1"/>
  <c r="B36" i="44"/>
  <c r="B77" i="44"/>
  <c r="B77" i="46"/>
  <c r="B80" i="41"/>
  <c r="B78" i="42"/>
  <c r="B37" i="42"/>
  <c r="B39" i="41"/>
  <c r="B78" i="40"/>
  <c r="B37" i="40"/>
  <c r="B35" i="21"/>
  <c r="B76" i="21"/>
  <c r="B39" i="33"/>
  <c r="B80" i="33"/>
  <c r="H54" i="15"/>
  <c r="K55" i="15"/>
  <c r="L53" i="15"/>
  <c r="M56" i="15"/>
  <c r="I54" i="15"/>
  <c r="N46" i="15"/>
  <c r="J54" i="15"/>
  <c r="Q52" i="15"/>
  <c r="S48" i="15"/>
  <c r="O54" i="15"/>
  <c r="P47" i="15"/>
  <c r="R54" i="15"/>
  <c r="R55" i="15" s="1"/>
  <c r="B80" i="6"/>
  <c r="B80" i="43" s="1"/>
  <c r="B39" i="6"/>
  <c r="B39" i="43" s="1"/>
  <c r="B39" i="4"/>
  <c r="B80" i="4"/>
  <c r="B37" i="44" l="1"/>
  <c r="B37" i="46"/>
  <c r="B78" i="46"/>
  <c r="B78" i="44"/>
  <c r="B79" i="42"/>
  <c r="B81" i="41"/>
  <c r="B40" i="41"/>
  <c r="B38" i="42"/>
  <c r="B79" i="40"/>
  <c r="B38" i="40"/>
  <c r="B77" i="21"/>
  <c r="B36" i="21"/>
  <c r="B40" i="33"/>
  <c r="B81" i="33"/>
  <c r="L54" i="15"/>
  <c r="L55" i="15" s="1"/>
  <c r="L56" i="15" s="1"/>
  <c r="J55" i="15"/>
  <c r="J56" i="15" s="1"/>
  <c r="K56" i="15"/>
  <c r="K57" i="15" s="1"/>
  <c r="H55" i="15"/>
  <c r="N47" i="15"/>
  <c r="N48" i="15" s="1"/>
  <c r="M57" i="15"/>
  <c r="M58" i="15" s="1"/>
  <c r="I55" i="15"/>
  <c r="Q53" i="15"/>
  <c r="Q54" i="15" s="1"/>
  <c r="O55" i="15"/>
  <c r="O56" i="15" s="1"/>
  <c r="S49" i="15"/>
  <c r="S50" i="15" s="1"/>
  <c r="R56" i="15"/>
  <c r="R57" i="15" s="1"/>
  <c r="P48" i="15"/>
  <c r="B81" i="6"/>
  <c r="B81" i="43" s="1"/>
  <c r="B40" i="6"/>
  <c r="B40" i="43" s="1"/>
  <c r="B40" i="4"/>
  <c r="B81" i="4"/>
  <c r="B79" i="44" l="1"/>
  <c r="B79" i="46"/>
  <c r="B38" i="44"/>
  <c r="B38" i="46"/>
  <c r="B82" i="41"/>
  <c r="B80" i="42"/>
  <c r="B39" i="42"/>
  <c r="B41" i="41"/>
  <c r="B80" i="40"/>
  <c r="B39" i="40"/>
  <c r="B37" i="21"/>
  <c r="B78" i="21"/>
  <c r="B82" i="33"/>
  <c r="B41" i="33"/>
  <c r="J57" i="15"/>
  <c r="K58" i="15"/>
  <c r="H56" i="15"/>
  <c r="H57" i="15" s="1"/>
  <c r="M59" i="15"/>
  <c r="L57" i="15"/>
  <c r="I56" i="15"/>
  <c r="I57" i="15" s="1"/>
  <c r="N49" i="15"/>
  <c r="Q55" i="15"/>
  <c r="Q56" i="15" s="1"/>
  <c r="R58" i="15"/>
  <c r="S51" i="15"/>
  <c r="S52" i="15" s="1"/>
  <c r="S53" i="15" s="1"/>
  <c r="O57" i="15"/>
  <c r="P49" i="15"/>
  <c r="P50" i="15" s="1"/>
  <c r="B82" i="6"/>
  <c r="B82" i="43" s="1"/>
  <c r="B41" i="6"/>
  <c r="B41" i="43" s="1"/>
  <c r="B41" i="4"/>
  <c r="B82" i="4"/>
  <c r="B39" i="44" l="1"/>
  <c r="B39" i="46"/>
  <c r="B80" i="46"/>
  <c r="B80" i="44"/>
  <c r="B81" i="42"/>
  <c r="B83" i="41"/>
  <c r="B42" i="41"/>
  <c r="B40" i="42"/>
  <c r="B81" i="40"/>
  <c r="B40" i="40"/>
  <c r="B38" i="21"/>
  <c r="B79" i="21"/>
  <c r="B83" i="33"/>
  <c r="B42" i="33"/>
  <c r="H58" i="15"/>
  <c r="H59" i="15" s="1"/>
  <c r="J58" i="15"/>
  <c r="J59" i="15" s="1"/>
  <c r="K59" i="15"/>
  <c r="I58" i="15"/>
  <c r="L58" i="15"/>
  <c r="L59" i="15" s="1"/>
  <c r="M60" i="15"/>
  <c r="N50" i="15"/>
  <c r="Q57" i="15"/>
  <c r="Q58" i="15" s="1"/>
  <c r="Q59" i="15" s="1"/>
  <c r="O58" i="15"/>
  <c r="O59" i="15" s="1"/>
  <c r="P51" i="15"/>
  <c r="S54" i="15"/>
  <c r="S55" i="15" s="1"/>
  <c r="R59" i="15"/>
  <c r="B83" i="6"/>
  <c r="B83" i="43" s="1"/>
  <c r="B42" i="6"/>
  <c r="B42" i="43" s="1"/>
  <c r="B42" i="4"/>
  <c r="B83" i="4"/>
  <c r="B81" i="44" l="1"/>
  <c r="B81" i="46"/>
  <c r="B40" i="46"/>
  <c r="B40" i="44"/>
  <c r="B84" i="41"/>
  <c r="B82" i="42"/>
  <c r="B43" i="41"/>
  <c r="B41" i="42"/>
  <c r="B82" i="40"/>
  <c r="B41" i="40"/>
  <c r="B39" i="21"/>
  <c r="B80" i="21"/>
  <c r="B43" i="33"/>
  <c r="B84" i="33"/>
  <c r="H60" i="15"/>
  <c r="J60" i="15"/>
  <c r="K60" i="15"/>
  <c r="K61" i="15" s="1"/>
  <c r="I59" i="15"/>
  <c r="N51" i="15"/>
  <c r="N52" i="15" s="1"/>
  <c r="M61" i="15"/>
  <c r="M62" i="15" s="1"/>
  <c r="L60" i="15"/>
  <c r="L61" i="15" s="1"/>
  <c r="Q60" i="15"/>
  <c r="Q61" i="15" s="1"/>
  <c r="O60" i="15"/>
  <c r="O61" i="15" s="1"/>
  <c r="S56" i="15"/>
  <c r="S57" i="15" s="1"/>
  <c r="P52" i="15"/>
  <c r="R60" i="15"/>
  <c r="R61" i="15" s="1"/>
  <c r="B84" i="6"/>
  <c r="B84" i="43" s="1"/>
  <c r="B43" i="6"/>
  <c r="B43" i="43" s="1"/>
  <c r="B43" i="4"/>
  <c r="B84" i="4"/>
  <c r="B41" i="44" l="1"/>
  <c r="B41" i="46"/>
  <c r="B82" i="44"/>
  <c r="B82" i="46"/>
  <c r="B85" i="41"/>
  <c r="B83" i="42"/>
  <c r="B44" i="41"/>
  <c r="B42" i="42"/>
  <c r="B83" i="40"/>
  <c r="B42" i="40"/>
  <c r="B40" i="21"/>
  <c r="B81" i="21"/>
  <c r="B85" i="33"/>
  <c r="B44" i="33"/>
  <c r="J61" i="15"/>
  <c r="J62" i="15" s="1"/>
  <c r="K62" i="15"/>
  <c r="H61" i="15"/>
  <c r="H62" i="15" s="1"/>
  <c r="L62" i="15"/>
  <c r="N53" i="15"/>
  <c r="I60" i="15"/>
  <c r="I61" i="15" s="1"/>
  <c r="M63" i="15"/>
  <c r="Q62" i="15"/>
  <c r="S58" i="15"/>
  <c r="S59" i="15" s="1"/>
  <c r="S60" i="15" s="1"/>
  <c r="P53" i="15"/>
  <c r="P54" i="15" s="1"/>
  <c r="R62" i="15"/>
  <c r="O62" i="15"/>
  <c r="B85" i="6"/>
  <c r="B85" i="43" s="1"/>
  <c r="B44" i="6"/>
  <c r="B44" i="43" s="1"/>
  <c r="B44" i="4"/>
  <c r="B42" i="44" l="1"/>
  <c r="B42" i="46"/>
  <c r="B83" i="44"/>
  <c r="B83" i="46"/>
  <c r="B45" i="41"/>
  <c r="B43" i="42"/>
  <c r="B43" i="40"/>
  <c r="B41" i="21"/>
  <c r="B82" i="21"/>
  <c r="B45" i="33"/>
  <c r="K63" i="15"/>
  <c r="K64" i="15" s="1"/>
  <c r="K65" i="15" s="1"/>
  <c r="H63" i="15"/>
  <c r="J63" i="15"/>
  <c r="M64" i="15"/>
  <c r="M65" i="15" s="1"/>
  <c r="I62" i="15"/>
  <c r="I63" i="15" s="1"/>
  <c r="L63" i="15"/>
  <c r="L64" i="15" s="1"/>
  <c r="N54" i="15"/>
  <c r="N55" i="15" s="1"/>
  <c r="Q63" i="15"/>
  <c r="Q64" i="15" s="1"/>
  <c r="S61" i="15"/>
  <c r="S62" i="15" s="1"/>
  <c r="S63" i="15" s="1"/>
  <c r="P55" i="15"/>
  <c r="O63" i="15"/>
  <c r="O64" i="15" s="1"/>
  <c r="R63" i="15"/>
  <c r="B45" i="6"/>
  <c r="B45" i="43" s="1"/>
  <c r="B43" i="46" l="1"/>
  <c r="B43" i="44"/>
  <c r="B42" i="21"/>
  <c r="J64" i="15"/>
  <c r="J65" i="15" s="1"/>
  <c r="H64" i="15"/>
  <c r="H65" i="15" s="1"/>
  <c r="K66" i="15"/>
  <c r="I64" i="15"/>
  <c r="I65" i="15" s="1"/>
  <c r="N56" i="15"/>
  <c r="N57" i="15" s="1"/>
  <c r="M66" i="15"/>
  <c r="M67" i="15" s="1"/>
  <c r="L65" i="15"/>
  <c r="L66" i="15" s="1"/>
  <c r="Q65" i="15"/>
  <c r="Q66" i="15" s="1"/>
  <c r="O65" i="15"/>
  <c r="O66" i="15" s="1"/>
  <c r="O67" i="15" s="1"/>
  <c r="S64" i="15"/>
  <c r="R64" i="15"/>
  <c r="P56" i="15"/>
  <c r="Q67" i="15" l="1"/>
  <c r="J66" i="15"/>
  <c r="J67" i="15" s="1"/>
  <c r="J68" i="15" s="1"/>
  <c r="K67" i="15"/>
  <c r="K68" i="15" s="1"/>
  <c r="H66" i="15"/>
  <c r="L67" i="15"/>
  <c r="L68" i="15" s="1"/>
  <c r="M68" i="15"/>
  <c r="N58" i="15"/>
  <c r="I66" i="15"/>
  <c r="I67" i="15" s="1"/>
  <c r="Q68" i="15"/>
  <c r="P57" i="15"/>
  <c r="O68" i="15"/>
  <c r="S65" i="15"/>
  <c r="R65" i="15"/>
  <c r="H67" i="15" l="1"/>
  <c r="H68" i="15" s="1"/>
  <c r="K69" i="15"/>
  <c r="K70" i="15" s="1"/>
  <c r="L69" i="15"/>
  <c r="J69" i="15"/>
  <c r="M69" i="15"/>
  <c r="I68" i="15"/>
  <c r="I69" i="15" s="1"/>
  <c r="N59" i="15"/>
  <c r="R66" i="15"/>
  <c r="O69" i="15"/>
  <c r="O70" i="15" s="1"/>
  <c r="S66" i="15"/>
  <c r="Q69" i="15"/>
  <c r="P58" i="15"/>
  <c r="K71" i="15" l="1"/>
  <c r="K72" i="15" s="1"/>
  <c r="K73" i="15" s="1"/>
  <c r="H69" i="15"/>
  <c r="N60" i="15"/>
  <c r="N61" i="15" s="1"/>
  <c r="I70" i="15"/>
  <c r="I71" i="15" s="1"/>
  <c r="M70" i="15"/>
  <c r="L70" i="15"/>
  <c r="J70" i="15"/>
  <c r="Q70" i="15"/>
  <c r="S67" i="15"/>
  <c r="R67" i="15"/>
  <c r="O71" i="15"/>
  <c r="O72" i="15" s="1"/>
  <c r="P59" i="15"/>
  <c r="P60" i="15" s="1"/>
  <c r="K74" i="15" l="1"/>
  <c r="K75" i="15" s="1"/>
  <c r="H70" i="15"/>
  <c r="I72" i="15"/>
  <c r="J71" i="15"/>
  <c r="L71" i="15"/>
  <c r="M71" i="15"/>
  <c r="N62" i="15"/>
  <c r="O73" i="15"/>
  <c r="O74" i="15" s="1"/>
  <c r="O75" i="15" s="1"/>
  <c r="P61" i="15"/>
  <c r="R68" i="15"/>
  <c r="S68" i="15"/>
  <c r="Q71" i="15"/>
  <c r="K76" i="15" l="1"/>
  <c r="K77" i="15" s="1"/>
  <c r="H71" i="15"/>
  <c r="N63" i="15"/>
  <c r="N64" i="15" s="1"/>
  <c r="J72" i="15"/>
  <c r="I73" i="15"/>
  <c r="L72" i="15"/>
  <c r="M72" i="15"/>
  <c r="Q72" i="15"/>
  <c r="S69" i="15"/>
  <c r="R69" i="15"/>
  <c r="O76" i="15"/>
  <c r="P62" i="15"/>
  <c r="K78" i="15" l="1"/>
  <c r="H72" i="15"/>
  <c r="H73" i="15" s="1"/>
  <c r="M73" i="15"/>
  <c r="L73" i="15"/>
  <c r="J73" i="15"/>
  <c r="N65" i="15"/>
  <c r="I74" i="15"/>
  <c r="R70" i="15"/>
  <c r="Q73" i="15"/>
  <c r="P63" i="15"/>
  <c r="S70" i="15"/>
  <c r="O77" i="15"/>
  <c r="K79" i="15" l="1"/>
  <c r="K80" i="15" s="1"/>
  <c r="K81" i="15" s="1"/>
  <c r="H74" i="15"/>
  <c r="H75" i="15" s="1"/>
  <c r="L74" i="15"/>
  <c r="M74" i="15"/>
  <c r="I75" i="15"/>
  <c r="J74" i="15"/>
  <c r="N66" i="15"/>
  <c r="S71" i="15"/>
  <c r="Q74" i="15"/>
  <c r="P64" i="15"/>
  <c r="P65" i="15" s="1"/>
  <c r="R71" i="15"/>
  <c r="O78" i="15"/>
  <c r="H76" i="15" l="1"/>
  <c r="J75" i="15"/>
  <c r="L75" i="15"/>
  <c r="K82" i="15"/>
  <c r="N67" i="15"/>
  <c r="I76" i="15"/>
  <c r="M75" i="15"/>
  <c r="P66" i="15"/>
  <c r="P67" i="15" s="1"/>
  <c r="O79" i="15"/>
  <c r="R72" i="15"/>
  <c r="Q75" i="15"/>
  <c r="S72" i="15"/>
  <c r="H77" i="15" l="1"/>
  <c r="H78" i="15" s="1"/>
  <c r="K83" i="15"/>
  <c r="L76" i="15"/>
  <c r="M76" i="15"/>
  <c r="N68" i="15"/>
  <c r="I77" i="15"/>
  <c r="J76" i="15"/>
  <c r="S73" i="15"/>
  <c r="Q76" i="15"/>
  <c r="R73" i="15"/>
  <c r="P68" i="15"/>
  <c r="O80" i="15"/>
  <c r="H79" i="15" l="1"/>
  <c r="H80" i="15"/>
  <c r="H81" i="15" s="1"/>
  <c r="J77" i="15"/>
  <c r="N69" i="15"/>
  <c r="K84" i="15"/>
  <c r="M77" i="15"/>
  <c r="L77" i="15"/>
  <c r="I78" i="15"/>
  <c r="O81" i="15"/>
  <c r="R74" i="15"/>
  <c r="S74" i="15"/>
  <c r="P69" i="15"/>
  <c r="Q77" i="15"/>
  <c r="H82" i="15" l="1"/>
  <c r="H83" i="15"/>
  <c r="I79" i="15"/>
  <c r="L78" i="15"/>
  <c r="N70" i="15"/>
  <c r="M78" i="15"/>
  <c r="K85" i="15"/>
  <c r="J78" i="15"/>
  <c r="S75" i="15"/>
  <c r="O82" i="15"/>
  <c r="Q78" i="15"/>
  <c r="P70" i="15"/>
  <c r="R75" i="15"/>
  <c r="H84" i="15" l="1"/>
  <c r="N71" i="15"/>
  <c r="J79" i="15"/>
  <c r="I80" i="15"/>
  <c r="M79" i="15"/>
  <c r="K86" i="15"/>
  <c r="L79" i="15"/>
  <c r="R76" i="15"/>
  <c r="Q79" i="15"/>
  <c r="O83" i="15"/>
  <c r="S76" i="15"/>
  <c r="P71" i="15"/>
  <c r="H85" i="15" l="1"/>
  <c r="M80" i="15"/>
  <c r="J80" i="15"/>
  <c r="L80" i="15"/>
  <c r="I81" i="15"/>
  <c r="N72" i="15"/>
  <c r="K87" i="15"/>
  <c r="R77" i="15"/>
  <c r="P72" i="15"/>
  <c r="S77" i="15"/>
  <c r="O84" i="15"/>
  <c r="Q80" i="15"/>
  <c r="H86" i="15" l="1"/>
  <c r="L81" i="15"/>
  <c r="N73" i="15"/>
  <c r="I82" i="15"/>
  <c r="J81" i="15"/>
  <c r="K88" i="15"/>
  <c r="M81" i="15"/>
  <c r="Q81" i="15"/>
  <c r="O85" i="15"/>
  <c r="P73" i="15"/>
  <c r="R78" i="15"/>
  <c r="S78" i="15"/>
  <c r="H87" i="15" l="1"/>
  <c r="K89" i="15"/>
  <c r="J82" i="15"/>
  <c r="L82" i="15"/>
  <c r="M82" i="15"/>
  <c r="I83" i="15"/>
  <c r="N74" i="15"/>
  <c r="S79" i="15"/>
  <c r="R79" i="15"/>
  <c r="Q82" i="15"/>
  <c r="P74" i="15"/>
  <c r="O86" i="15"/>
  <c r="H88" i="15" l="1"/>
  <c r="M83" i="15"/>
  <c r="I84" i="15"/>
  <c r="J83" i="15"/>
  <c r="K90" i="15"/>
  <c r="N75" i="15"/>
  <c r="L83" i="15"/>
  <c r="Q83" i="15"/>
  <c r="O87" i="15"/>
  <c r="P75" i="15"/>
  <c r="R80" i="15"/>
  <c r="S80" i="15"/>
  <c r="H89" i="15" l="1"/>
  <c r="I85" i="15"/>
  <c r="K91" i="15"/>
  <c r="J84" i="15"/>
  <c r="L84" i="15"/>
  <c r="N76" i="15"/>
  <c r="M84" i="15"/>
  <c r="O88" i="15"/>
  <c r="S81" i="15"/>
  <c r="R81" i="15"/>
  <c r="P76" i="15"/>
  <c r="Q84" i="15"/>
  <c r="H90" i="15" l="1"/>
  <c r="J85" i="15"/>
  <c r="L85" i="15"/>
  <c r="K92" i="15"/>
  <c r="I86" i="15"/>
  <c r="M85" i="15"/>
  <c r="N77" i="15"/>
  <c r="Q85" i="15"/>
  <c r="R82" i="15"/>
  <c r="O89" i="15"/>
  <c r="P77" i="15"/>
  <c r="S82" i="15"/>
  <c r="H91" i="15" l="1"/>
  <c r="I87" i="15"/>
  <c r="J86" i="15"/>
  <c r="M86" i="15"/>
  <c r="N78" i="15"/>
  <c r="L86" i="15"/>
  <c r="K93" i="15"/>
  <c r="P78" i="15"/>
  <c r="Q86" i="15"/>
  <c r="S83" i="15"/>
  <c r="O90" i="15"/>
  <c r="R83" i="15"/>
  <c r="H92" i="15" l="1"/>
  <c r="N79" i="15"/>
  <c r="I88" i="15"/>
  <c r="L87" i="15"/>
  <c r="K94" i="15"/>
  <c r="M87" i="15"/>
  <c r="J87" i="15"/>
  <c r="R84" i="15"/>
  <c r="O91" i="15"/>
  <c r="P79" i="15"/>
  <c r="S84" i="15"/>
  <c r="Q87" i="15"/>
  <c r="H93" i="15" l="1"/>
  <c r="K95" i="15"/>
  <c r="I89" i="15"/>
  <c r="L88" i="15"/>
  <c r="J88" i="15"/>
  <c r="M88" i="15"/>
  <c r="N80" i="15"/>
  <c r="S85" i="15"/>
  <c r="R85" i="15"/>
  <c r="Q88" i="15"/>
  <c r="P80" i="15"/>
  <c r="O92" i="15"/>
  <c r="H94" i="15" l="1"/>
  <c r="L89" i="15"/>
  <c r="J89" i="15"/>
  <c r="I90" i="15"/>
  <c r="N81" i="15"/>
  <c r="M89" i="15"/>
  <c r="K96" i="15"/>
  <c r="P81" i="15"/>
  <c r="Q89" i="15"/>
  <c r="S86" i="15"/>
  <c r="O93" i="15"/>
  <c r="R86" i="15"/>
  <c r="H95" i="15" l="1"/>
  <c r="K97" i="15"/>
  <c r="M90" i="15"/>
  <c r="N82" i="15"/>
  <c r="I91" i="15"/>
  <c r="L90" i="15"/>
  <c r="J90" i="15"/>
  <c r="R87" i="15"/>
  <c r="Q90" i="15"/>
  <c r="P82" i="15"/>
  <c r="O94" i="15"/>
  <c r="S87" i="15"/>
  <c r="H96" i="15" l="1"/>
  <c r="I92" i="15"/>
  <c r="I93" i="15" s="1"/>
  <c r="L91" i="15"/>
  <c r="J91" i="15"/>
  <c r="N83" i="15"/>
  <c r="M91" i="15"/>
  <c r="K98" i="15"/>
  <c r="P83" i="15"/>
  <c r="R88" i="15"/>
  <c r="S88" i="15"/>
  <c r="O95" i="15"/>
  <c r="Q91" i="15"/>
  <c r="I94" i="15" l="1"/>
  <c r="I95" i="15" s="1"/>
  <c r="H97" i="15"/>
  <c r="L92" i="15"/>
  <c r="K99" i="15"/>
  <c r="M92" i="15"/>
  <c r="N84" i="15"/>
  <c r="J92" i="15"/>
  <c r="O96" i="15"/>
  <c r="R89" i="15"/>
  <c r="Q92" i="15"/>
  <c r="S89" i="15"/>
  <c r="P84" i="15"/>
  <c r="I96" i="15" l="1"/>
  <c r="I97" i="15" s="1"/>
  <c r="I98" i="15" s="1"/>
  <c r="I99" i="15" s="1"/>
  <c r="H98" i="15"/>
  <c r="J93" i="15"/>
  <c r="K100" i="15"/>
  <c r="M93" i="15"/>
  <c r="N85" i="15"/>
  <c r="L93" i="15"/>
  <c r="P85" i="15"/>
  <c r="R90" i="15"/>
  <c r="O97" i="15"/>
  <c r="S90" i="15"/>
  <c r="Q93" i="15"/>
  <c r="H99" i="15" l="1"/>
  <c r="L94" i="15"/>
  <c r="M94" i="15"/>
  <c r="I100" i="15"/>
  <c r="I101" i="15" s="1"/>
  <c r="J94" i="15"/>
  <c r="N86" i="15"/>
  <c r="K101" i="15"/>
  <c r="O98" i="15"/>
  <c r="P86" i="15"/>
  <c r="Q94" i="15"/>
  <c r="S91" i="15"/>
  <c r="R91" i="15"/>
  <c r="H100" i="15" l="1"/>
  <c r="N87" i="15"/>
  <c r="K102" i="15"/>
  <c r="M95" i="15"/>
  <c r="I102" i="15"/>
  <c r="I103" i="15" s="1"/>
  <c r="J95" i="15"/>
  <c r="L95" i="15"/>
  <c r="S92" i="15"/>
  <c r="P87" i="15"/>
  <c r="R92" i="15"/>
  <c r="Q95" i="15"/>
  <c r="O99" i="15"/>
  <c r="I104" i="15" l="1"/>
  <c r="I105" i="15" s="1"/>
  <c r="H101" i="15"/>
  <c r="K103" i="15"/>
  <c r="N88" i="15"/>
  <c r="J96" i="15"/>
  <c r="M96" i="15"/>
  <c r="L96" i="15"/>
  <c r="R93" i="15"/>
  <c r="S93" i="15"/>
  <c r="O100" i="15"/>
  <c r="Q96" i="15"/>
  <c r="P88" i="15"/>
  <c r="I106" i="15" l="1"/>
  <c r="I107" i="15" s="1"/>
  <c r="I108" i="15" s="1"/>
  <c r="I109" i="15" s="1"/>
  <c r="H102" i="15"/>
  <c r="J97" i="15"/>
  <c r="N89" i="15"/>
  <c r="M97" i="15"/>
  <c r="K104" i="15"/>
  <c r="L97" i="15"/>
  <c r="Q97" i="15"/>
  <c r="O101" i="15"/>
  <c r="P89" i="15"/>
  <c r="S94" i="15"/>
  <c r="R94" i="15"/>
  <c r="H103" i="15" l="1"/>
  <c r="M98" i="15"/>
  <c r="L98" i="15"/>
  <c r="J98" i="15"/>
  <c r="K105" i="15"/>
  <c r="I110" i="15"/>
  <c r="N90" i="15"/>
  <c r="R95" i="15"/>
  <c r="P90" i="15"/>
  <c r="O102" i="15"/>
  <c r="Q98" i="15"/>
  <c r="S95" i="15"/>
  <c r="H104" i="15" l="1"/>
  <c r="L99" i="15"/>
  <c r="J99" i="15"/>
  <c r="M99" i="15"/>
  <c r="K106" i="15"/>
  <c r="N91" i="15"/>
  <c r="I111" i="15"/>
  <c r="O103" i="15"/>
  <c r="R96" i="15"/>
  <c r="S96" i="15"/>
  <c r="Q99" i="15"/>
  <c r="P91" i="15"/>
  <c r="H105" i="15" l="1"/>
  <c r="I112" i="15"/>
  <c r="M100" i="15"/>
  <c r="J100" i="15"/>
  <c r="N92" i="15"/>
  <c r="K107" i="15"/>
  <c r="L100" i="15"/>
  <c r="P92" i="15"/>
  <c r="Q100" i="15"/>
  <c r="S97" i="15"/>
  <c r="O104" i="15"/>
  <c r="R97" i="15"/>
  <c r="H106" i="15" l="1"/>
  <c r="J101" i="15"/>
  <c r="K108" i="15"/>
  <c r="N93" i="15"/>
  <c r="M101" i="15"/>
  <c r="L101" i="15"/>
  <c r="I113" i="15"/>
  <c r="R98" i="15"/>
  <c r="O105" i="15"/>
  <c r="P93" i="15"/>
  <c r="S98" i="15"/>
  <c r="Q101" i="15"/>
  <c r="H107" i="15" l="1"/>
  <c r="I114" i="15"/>
  <c r="N94" i="15"/>
  <c r="K109" i="15"/>
  <c r="J102" i="15"/>
  <c r="M102" i="15"/>
  <c r="L102" i="15"/>
  <c r="Q102" i="15"/>
  <c r="P94" i="15"/>
  <c r="S99" i="15"/>
  <c r="O106" i="15"/>
  <c r="R99" i="15"/>
  <c r="H108" i="15" l="1"/>
  <c r="L103" i="15"/>
  <c r="K110" i="15"/>
  <c r="J103" i="15"/>
  <c r="N95" i="15"/>
  <c r="M103" i="15"/>
  <c r="I115" i="15"/>
  <c r="R100" i="15"/>
  <c r="O107" i="15"/>
  <c r="Q103" i="15"/>
  <c r="S100" i="15"/>
  <c r="P95" i="15"/>
  <c r="H109" i="15" l="1"/>
  <c r="M104" i="15"/>
  <c r="I116" i="15"/>
  <c r="N96" i="15"/>
  <c r="K111" i="15"/>
  <c r="J104" i="15"/>
  <c r="L104" i="15"/>
  <c r="S101" i="15"/>
  <c r="Q104" i="15"/>
  <c r="R101" i="15"/>
  <c r="P96" i="15"/>
  <c r="O108" i="15"/>
  <c r="H110" i="15" l="1"/>
  <c r="L105" i="15"/>
  <c r="K112" i="15"/>
  <c r="N97" i="15"/>
  <c r="M105" i="15"/>
  <c r="J105" i="15"/>
  <c r="I117" i="15"/>
  <c r="P97" i="15"/>
  <c r="Q105" i="15"/>
  <c r="O109" i="15"/>
  <c r="R102" i="15"/>
  <c r="S102" i="15"/>
  <c r="H111" i="15" l="1"/>
  <c r="J106" i="15"/>
  <c r="N98" i="15"/>
  <c r="K113" i="15"/>
  <c r="L106" i="15"/>
  <c r="I118" i="15"/>
  <c r="M106" i="15"/>
  <c r="S103" i="15"/>
  <c r="R103" i="15"/>
  <c r="O110" i="15"/>
  <c r="Q106" i="15"/>
  <c r="P98" i="15"/>
  <c r="H112" i="15" l="1"/>
  <c r="L107" i="15"/>
  <c r="I119" i="15"/>
  <c r="N99" i="15"/>
  <c r="J107" i="15"/>
  <c r="M107" i="15"/>
  <c r="K114" i="15"/>
  <c r="P99" i="15"/>
  <c r="Q107" i="15"/>
  <c r="O111" i="15"/>
  <c r="R104" i="15"/>
  <c r="S104" i="15"/>
  <c r="H113" i="15" l="1"/>
  <c r="L108" i="15"/>
  <c r="K115" i="15"/>
  <c r="N100" i="15"/>
  <c r="M108" i="15"/>
  <c r="J108" i="15"/>
  <c r="I120" i="15"/>
  <c r="Q108" i="15"/>
  <c r="S105" i="15"/>
  <c r="R105" i="15"/>
  <c r="O112" i="15"/>
  <c r="P100" i="15"/>
  <c r="H114" i="15" l="1"/>
  <c r="M109" i="15"/>
  <c r="I121" i="15"/>
  <c r="J109" i="15"/>
  <c r="N101" i="15"/>
  <c r="K116" i="15"/>
  <c r="L109" i="15"/>
  <c r="P101" i="15"/>
  <c r="R106" i="15"/>
  <c r="S106" i="15"/>
  <c r="Q109" i="15"/>
  <c r="O113" i="15"/>
  <c r="H115" i="15" l="1"/>
  <c r="M110" i="15"/>
  <c r="I122" i="15"/>
  <c r="N102" i="15"/>
  <c r="J110" i="15"/>
  <c r="L110" i="15"/>
  <c r="K117" i="15"/>
  <c r="O114" i="15"/>
  <c r="Q110" i="15"/>
  <c r="R107" i="15"/>
  <c r="P102" i="15"/>
  <c r="S107" i="15"/>
  <c r="H116" i="15" l="1"/>
  <c r="L111" i="15"/>
  <c r="K118" i="15"/>
  <c r="N103" i="15"/>
  <c r="M111" i="15"/>
  <c r="J111" i="15"/>
  <c r="I123" i="15"/>
  <c r="S108" i="15"/>
  <c r="P103" i="15"/>
  <c r="Q111" i="15"/>
  <c r="R108" i="15"/>
  <c r="O115" i="15"/>
  <c r="H117" i="15" l="1"/>
  <c r="M112" i="15"/>
  <c r="L112" i="15"/>
  <c r="N104" i="15"/>
  <c r="K119" i="15"/>
  <c r="I124" i="15"/>
  <c r="J112" i="15"/>
  <c r="O116" i="15"/>
  <c r="R109" i="15"/>
  <c r="Q112" i="15"/>
  <c r="S109" i="15"/>
  <c r="P104" i="15"/>
  <c r="H118" i="15" l="1"/>
  <c r="K120" i="15"/>
  <c r="M113" i="15"/>
  <c r="N105" i="15"/>
  <c r="J113" i="15"/>
  <c r="I125" i="15"/>
  <c r="L113" i="15"/>
  <c r="P105" i="15"/>
  <c r="S110" i="15"/>
  <c r="Q113" i="15"/>
  <c r="R110" i="15"/>
  <c r="O117" i="15"/>
  <c r="H119" i="15" l="1"/>
  <c r="L114" i="15"/>
  <c r="N106" i="15"/>
  <c r="K121" i="15"/>
  <c r="I126" i="15"/>
  <c r="J114" i="15"/>
  <c r="M114" i="15"/>
  <c r="R111" i="15"/>
  <c r="Q114" i="15"/>
  <c r="S111" i="15"/>
  <c r="O118" i="15"/>
  <c r="P106" i="15"/>
  <c r="H120" i="15" l="1"/>
  <c r="I127" i="15"/>
  <c r="N107" i="15"/>
  <c r="L115" i="15"/>
  <c r="J115" i="15"/>
  <c r="K122" i="15"/>
  <c r="M115" i="15"/>
  <c r="O119" i="15"/>
  <c r="Q115" i="15"/>
  <c r="R112" i="15"/>
  <c r="P107" i="15"/>
  <c r="S112" i="15"/>
  <c r="H121" i="15" l="1"/>
  <c r="M116" i="15"/>
  <c r="L116" i="15"/>
  <c r="I128" i="15"/>
  <c r="K123" i="15"/>
  <c r="J116" i="15"/>
  <c r="N108" i="15"/>
  <c r="S113" i="15"/>
  <c r="P108" i="15"/>
  <c r="Q116" i="15"/>
  <c r="R113" i="15"/>
  <c r="O120" i="15"/>
  <c r="H122" i="15" l="1"/>
  <c r="I129" i="15"/>
  <c r="N109" i="15"/>
  <c r="K124" i="15"/>
  <c r="M117" i="15"/>
  <c r="J117" i="15"/>
  <c r="L117" i="15"/>
  <c r="R114" i="15"/>
  <c r="Q117" i="15"/>
  <c r="P109" i="15"/>
  <c r="O121" i="15"/>
  <c r="S114" i="15"/>
  <c r="H123" i="15" l="1"/>
  <c r="K125" i="15"/>
  <c r="L118" i="15"/>
  <c r="I130" i="15"/>
  <c r="N110" i="15"/>
  <c r="M118" i="15"/>
  <c r="J118" i="15"/>
  <c r="Q118" i="15"/>
  <c r="S115" i="15"/>
  <c r="O122" i="15"/>
  <c r="P110" i="15"/>
  <c r="R115" i="15"/>
  <c r="H124" i="15" l="1"/>
  <c r="J119" i="15"/>
  <c r="K126" i="15"/>
  <c r="N111" i="15"/>
  <c r="I131" i="15"/>
  <c r="M119" i="15"/>
  <c r="L119" i="15"/>
  <c r="P111" i="15"/>
  <c r="O123" i="15"/>
  <c r="Q119" i="15"/>
  <c r="R116" i="15"/>
  <c r="S116" i="15"/>
  <c r="H125" i="15" l="1"/>
  <c r="N112" i="15"/>
  <c r="J120" i="15"/>
  <c r="K127" i="15"/>
  <c r="M120" i="15"/>
  <c r="L120" i="15"/>
  <c r="I132" i="15"/>
  <c r="P112" i="15"/>
  <c r="S117" i="15"/>
  <c r="R117" i="15"/>
  <c r="Q120" i="15"/>
  <c r="O124" i="15"/>
  <c r="H126" i="15" l="1"/>
  <c r="I133" i="15"/>
  <c r="L121" i="15"/>
  <c r="K128" i="15"/>
  <c r="M121" i="15"/>
  <c r="N113" i="15"/>
  <c r="J121" i="15"/>
  <c r="O125" i="15"/>
  <c r="R118" i="15"/>
  <c r="P113" i="15"/>
  <c r="Q121" i="15"/>
  <c r="S118" i="15"/>
  <c r="H127" i="15" l="1"/>
  <c r="J122" i="15"/>
  <c r="L122" i="15"/>
  <c r="I134" i="15"/>
  <c r="K129" i="15"/>
  <c r="M122" i="15"/>
  <c r="N114" i="15"/>
  <c r="Q122" i="15"/>
  <c r="P114" i="15"/>
  <c r="R119" i="15"/>
  <c r="S119" i="15"/>
  <c r="O126" i="15"/>
  <c r="H128" i="15" l="1"/>
  <c r="I135" i="15"/>
  <c r="J123" i="15"/>
  <c r="N115" i="15"/>
  <c r="K130" i="15"/>
  <c r="M123" i="15"/>
  <c r="L123" i="15"/>
  <c r="O127" i="15"/>
  <c r="S120" i="15"/>
  <c r="R120" i="15"/>
  <c r="P115" i="15"/>
  <c r="Q123" i="15"/>
  <c r="H129" i="15" l="1"/>
  <c r="N116" i="15"/>
  <c r="I136" i="15"/>
  <c r="L124" i="15"/>
  <c r="M124" i="15"/>
  <c r="K131" i="15"/>
  <c r="J124" i="15"/>
  <c r="Q124" i="15"/>
  <c r="R121" i="15"/>
  <c r="O128" i="15"/>
  <c r="P116" i="15"/>
  <c r="S121" i="15"/>
  <c r="H130" i="15" l="1"/>
  <c r="J125" i="15"/>
  <c r="L125" i="15"/>
  <c r="I137" i="15"/>
  <c r="K132" i="15"/>
  <c r="M125" i="15"/>
  <c r="N117" i="15"/>
  <c r="R122" i="15"/>
  <c r="Q125" i="15"/>
  <c r="S122" i="15"/>
  <c r="P117" i="15"/>
  <c r="O129" i="15"/>
  <c r="H131" i="15" l="1"/>
  <c r="M126" i="15"/>
  <c r="J126" i="15"/>
  <c r="K133" i="15"/>
  <c r="N118" i="15"/>
  <c r="I138" i="15"/>
  <c r="L126" i="15"/>
  <c r="P118" i="15"/>
  <c r="Q126" i="15"/>
  <c r="R123" i="15"/>
  <c r="O130" i="15"/>
  <c r="S123" i="15"/>
  <c r="H132" i="15" l="1"/>
  <c r="K134" i="15"/>
  <c r="L127" i="15"/>
  <c r="M127" i="15"/>
  <c r="I139" i="15"/>
  <c r="J127" i="15"/>
  <c r="N119" i="15"/>
  <c r="Q127" i="15"/>
  <c r="P119" i="15"/>
  <c r="S124" i="15"/>
  <c r="O131" i="15"/>
  <c r="R124" i="15"/>
  <c r="H133" i="15" l="1"/>
  <c r="J128" i="15"/>
  <c r="L128" i="15"/>
  <c r="K135" i="15"/>
  <c r="I140" i="15"/>
  <c r="N120" i="15"/>
  <c r="M128" i="15"/>
  <c r="R125" i="15"/>
  <c r="O132" i="15"/>
  <c r="P120" i="15"/>
  <c r="Q128" i="15"/>
  <c r="S125" i="15"/>
  <c r="H134" i="15" l="1"/>
  <c r="J129" i="15"/>
  <c r="N121" i="15"/>
  <c r="I141" i="15"/>
  <c r="K136" i="15"/>
  <c r="M129" i="15"/>
  <c r="L129" i="15"/>
  <c r="S126" i="15"/>
  <c r="Q129" i="15"/>
  <c r="O133" i="15"/>
  <c r="P121" i="15"/>
  <c r="R126" i="15"/>
  <c r="H135" i="15" l="1"/>
  <c r="L130" i="15"/>
  <c r="N122" i="15"/>
  <c r="J130" i="15"/>
  <c r="K137" i="15"/>
  <c r="I142" i="15"/>
  <c r="M130" i="15"/>
  <c r="Q130" i="15"/>
  <c r="R127" i="15"/>
  <c r="P122" i="15"/>
  <c r="O134" i="15"/>
  <c r="S127" i="15"/>
  <c r="H136" i="15" l="1"/>
  <c r="J131" i="15"/>
  <c r="K138" i="15"/>
  <c r="L131" i="15"/>
  <c r="I143" i="15"/>
  <c r="M131" i="15"/>
  <c r="N123" i="15"/>
  <c r="O135" i="15"/>
  <c r="P123" i="15"/>
  <c r="Q131" i="15"/>
  <c r="S128" i="15"/>
  <c r="R128" i="15"/>
  <c r="H137" i="15" l="1"/>
  <c r="M132" i="15"/>
  <c r="L132" i="15"/>
  <c r="K139" i="15"/>
  <c r="J132" i="15"/>
  <c r="N124" i="15"/>
  <c r="I144" i="15"/>
  <c r="R129" i="15"/>
  <c r="P124" i="15"/>
  <c r="S129" i="15"/>
  <c r="Q132" i="15"/>
  <c r="O136" i="15"/>
  <c r="H138" i="15" l="1"/>
  <c r="K140" i="15"/>
  <c r="M133" i="15"/>
  <c r="N125" i="15"/>
  <c r="L133" i="15"/>
  <c r="I145" i="15"/>
  <c r="J133" i="15"/>
  <c r="Q133" i="15"/>
  <c r="S130" i="15"/>
  <c r="R130" i="15"/>
  <c r="O137" i="15"/>
  <c r="P125" i="15"/>
  <c r="H139" i="15" l="1"/>
  <c r="J134" i="15"/>
  <c r="I146" i="15"/>
  <c r="N126" i="15"/>
  <c r="M134" i="15"/>
  <c r="L134" i="15"/>
  <c r="K141" i="15"/>
  <c r="R131" i="15"/>
  <c r="S131" i="15"/>
  <c r="P126" i="15"/>
  <c r="O138" i="15"/>
  <c r="Q134" i="15"/>
  <c r="H140" i="15" l="1"/>
  <c r="M135" i="15"/>
  <c r="K142" i="15"/>
  <c r="N127" i="15"/>
  <c r="I147" i="15"/>
  <c r="J135" i="15"/>
  <c r="L135" i="15"/>
  <c r="Q135" i="15"/>
  <c r="O139" i="15"/>
  <c r="P127" i="15"/>
  <c r="S132" i="15"/>
  <c r="R132" i="15"/>
  <c r="H141" i="15" l="1"/>
  <c r="J136" i="15"/>
  <c r="I148" i="15"/>
  <c r="K143" i="15"/>
  <c r="M136" i="15"/>
  <c r="L136" i="15"/>
  <c r="N128" i="15"/>
  <c r="R133" i="15"/>
  <c r="S133" i="15"/>
  <c r="O140" i="15"/>
  <c r="P128" i="15"/>
  <c r="Q136" i="15"/>
  <c r="H142" i="15" l="1"/>
  <c r="K144" i="15"/>
  <c r="N129" i="15"/>
  <c r="I149" i="15"/>
  <c r="J137" i="15"/>
  <c r="L137" i="15"/>
  <c r="M137" i="15"/>
  <c r="P129" i="15"/>
  <c r="S134" i="15"/>
  <c r="Q137" i="15"/>
  <c r="O141" i="15"/>
  <c r="R134" i="15"/>
  <c r="H143" i="15" l="1"/>
  <c r="M138" i="15"/>
  <c r="J138" i="15"/>
  <c r="K145" i="15"/>
  <c r="L138" i="15"/>
  <c r="I150" i="15"/>
  <c r="N130" i="15"/>
  <c r="O142" i="15"/>
  <c r="S135" i="15"/>
  <c r="P130" i="15"/>
  <c r="R135" i="15"/>
  <c r="Q138" i="15"/>
  <c r="H144" i="15" l="1"/>
  <c r="J139" i="15"/>
  <c r="I151" i="15"/>
  <c r="L139" i="15"/>
  <c r="K146" i="15"/>
  <c r="M139" i="15"/>
  <c r="N131" i="15"/>
  <c r="Q139" i="15"/>
  <c r="S136" i="15"/>
  <c r="O143" i="15"/>
  <c r="R136" i="15"/>
  <c r="P131" i="15"/>
  <c r="H145" i="15" l="1"/>
  <c r="K147" i="15"/>
  <c r="I152" i="15"/>
  <c r="L140" i="15"/>
  <c r="N132" i="15"/>
  <c r="M140" i="15"/>
  <c r="J140" i="15"/>
  <c r="P132" i="15"/>
  <c r="S137" i="15"/>
  <c r="Q140" i="15"/>
  <c r="R137" i="15"/>
  <c r="O144" i="15"/>
  <c r="H146" i="15" l="1"/>
  <c r="L141" i="15"/>
  <c r="I153" i="15"/>
  <c r="K148" i="15"/>
  <c r="J141" i="15"/>
  <c r="M141" i="15"/>
  <c r="N133" i="15"/>
  <c r="O145" i="15"/>
  <c r="R138" i="15"/>
  <c r="Q141" i="15"/>
  <c r="S138" i="15"/>
  <c r="P133" i="15"/>
  <c r="H147" i="15" l="1"/>
  <c r="I154" i="15"/>
  <c r="L142" i="15"/>
  <c r="K149" i="15"/>
  <c r="N134" i="15"/>
  <c r="M142" i="15"/>
  <c r="J142" i="15"/>
  <c r="S139" i="15"/>
  <c r="Q142" i="15"/>
  <c r="O146" i="15"/>
  <c r="P134" i="15"/>
  <c r="R139" i="15"/>
  <c r="H148" i="15" l="1"/>
  <c r="K150" i="15"/>
  <c r="I155" i="15"/>
  <c r="J143" i="15"/>
  <c r="M143" i="15"/>
  <c r="N135" i="15"/>
  <c r="L143" i="15"/>
  <c r="R140" i="15"/>
  <c r="Q143" i="15"/>
  <c r="P135" i="15"/>
  <c r="O147" i="15"/>
  <c r="S140" i="15"/>
  <c r="H149" i="15" l="1"/>
  <c r="N136" i="15"/>
  <c r="M144" i="15"/>
  <c r="L144" i="15"/>
  <c r="J144" i="15"/>
  <c r="I156" i="15"/>
  <c r="K151" i="15"/>
  <c r="P136" i="15"/>
  <c r="S141" i="15"/>
  <c r="O148" i="15"/>
  <c r="Q144" i="15"/>
  <c r="R141" i="15"/>
  <c r="H150" i="15" l="1"/>
  <c r="L145" i="15"/>
  <c r="M145" i="15"/>
  <c r="N137" i="15"/>
  <c r="K152" i="15"/>
  <c r="I157" i="15"/>
  <c r="J145" i="15"/>
  <c r="R142" i="15"/>
  <c r="Q145" i="15"/>
  <c r="P137" i="15"/>
  <c r="O149" i="15"/>
  <c r="S142" i="15"/>
  <c r="H151" i="15" l="1"/>
  <c r="L146" i="15"/>
  <c r="J146" i="15"/>
  <c r="N138" i="15"/>
  <c r="I158" i="15"/>
  <c r="K153" i="15"/>
  <c r="M146" i="15"/>
  <c r="S143" i="15"/>
  <c r="O150" i="15"/>
  <c r="Q146" i="15"/>
  <c r="P138" i="15"/>
  <c r="R143" i="15"/>
  <c r="H152" i="15" l="1"/>
  <c r="M147" i="15"/>
  <c r="N139" i="15"/>
  <c r="I159" i="15"/>
  <c r="K154" i="15"/>
  <c r="J147" i="15"/>
  <c r="L147" i="15"/>
  <c r="R144" i="15"/>
  <c r="P139" i="15"/>
  <c r="Q147" i="15"/>
  <c r="O151" i="15"/>
  <c r="S144" i="15"/>
  <c r="H153" i="15" l="1"/>
  <c r="L148" i="15"/>
  <c r="K155" i="15"/>
  <c r="M148" i="15"/>
  <c r="J148" i="15"/>
  <c r="I160" i="15"/>
  <c r="N140" i="15"/>
  <c r="S145" i="15"/>
  <c r="Q148" i="15"/>
  <c r="R145" i="15"/>
  <c r="O152" i="15"/>
  <c r="P140" i="15"/>
  <c r="H154" i="15" l="1"/>
  <c r="J149" i="15"/>
  <c r="L149" i="15"/>
  <c r="N141" i="15"/>
  <c r="M149" i="15"/>
  <c r="K156" i="15"/>
  <c r="I161" i="15"/>
  <c r="R146" i="15"/>
  <c r="S146" i="15"/>
  <c r="P141" i="15"/>
  <c r="O153" i="15"/>
  <c r="Q149" i="15"/>
  <c r="H155" i="15" l="1"/>
  <c r="K157" i="15"/>
  <c r="J150" i="15"/>
  <c r="I162" i="15"/>
  <c r="L150" i="15"/>
  <c r="M150" i="15"/>
  <c r="N142" i="15"/>
  <c r="O154" i="15"/>
  <c r="P142" i="15"/>
  <c r="Q150" i="15"/>
  <c r="S147" i="15"/>
  <c r="R147" i="15"/>
  <c r="H156" i="15" l="1"/>
  <c r="K158" i="15"/>
  <c r="I163" i="15"/>
  <c r="L151" i="15"/>
  <c r="M151" i="15"/>
  <c r="N143" i="15"/>
  <c r="J151" i="15"/>
  <c r="S148" i="15"/>
  <c r="P143" i="15"/>
  <c r="R148" i="15"/>
  <c r="Q151" i="15"/>
  <c r="O155" i="15"/>
  <c r="H157" i="15" l="1"/>
  <c r="M152" i="15"/>
  <c r="L152" i="15"/>
  <c r="K159" i="15"/>
  <c r="J152" i="15"/>
  <c r="N144" i="15"/>
  <c r="I164" i="15"/>
  <c r="O156" i="15"/>
  <c r="Q152" i="15"/>
  <c r="P144" i="15"/>
  <c r="S149" i="15"/>
  <c r="R149" i="15"/>
  <c r="H158" i="15" l="1"/>
  <c r="I165" i="15"/>
  <c r="L153" i="15"/>
  <c r="J153" i="15"/>
  <c r="M153" i="15"/>
  <c r="K160" i="15"/>
  <c r="N145" i="15"/>
  <c r="R150" i="15"/>
  <c r="P145" i="15"/>
  <c r="Q153" i="15"/>
  <c r="S150" i="15"/>
  <c r="O157" i="15"/>
  <c r="H159" i="15" l="1"/>
  <c r="K161" i="15"/>
  <c r="N146" i="15"/>
  <c r="J154" i="15"/>
  <c r="L154" i="15"/>
  <c r="I166" i="15"/>
  <c r="M154" i="15"/>
  <c r="Q154" i="15"/>
  <c r="R151" i="15"/>
  <c r="O158" i="15"/>
  <c r="S151" i="15"/>
  <c r="P146" i="15"/>
  <c r="H160" i="15" l="1"/>
  <c r="K162" i="15"/>
  <c r="L155" i="15"/>
  <c r="J155" i="15"/>
  <c r="I167" i="15"/>
  <c r="M155" i="15"/>
  <c r="N147" i="15"/>
  <c r="P147" i="15"/>
  <c r="S152" i="15"/>
  <c r="Q155" i="15"/>
  <c r="O159" i="15"/>
  <c r="R152" i="15"/>
  <c r="H161" i="15" l="1"/>
  <c r="K163" i="15"/>
  <c r="J156" i="15"/>
  <c r="L156" i="15"/>
  <c r="N148" i="15"/>
  <c r="M156" i="15"/>
  <c r="I168" i="15"/>
  <c r="R153" i="15"/>
  <c r="P148" i="15"/>
  <c r="O160" i="15"/>
  <c r="Q156" i="15"/>
  <c r="S153" i="15"/>
  <c r="H162" i="15" l="1"/>
  <c r="K164" i="15"/>
  <c r="J157" i="15"/>
  <c r="I169" i="15"/>
  <c r="M157" i="15"/>
  <c r="L157" i="15"/>
  <c r="N149" i="15"/>
  <c r="Q157" i="15"/>
  <c r="O161" i="15"/>
  <c r="R154" i="15"/>
  <c r="S154" i="15"/>
  <c r="P149" i="15"/>
  <c r="H163" i="15" l="1"/>
  <c r="L158" i="15"/>
  <c r="K165" i="15"/>
  <c r="J158" i="15"/>
  <c r="N150" i="15"/>
  <c r="M158" i="15"/>
  <c r="I170" i="15"/>
  <c r="P150" i="15"/>
  <c r="R155" i="15"/>
  <c r="S155" i="15"/>
  <c r="O162" i="15"/>
  <c r="Q158" i="15"/>
  <c r="H164" i="15" l="1"/>
  <c r="M159" i="15"/>
  <c r="J159" i="15"/>
  <c r="L159" i="15"/>
  <c r="K166" i="15"/>
  <c r="I171" i="15"/>
  <c r="N151" i="15"/>
  <c r="O163" i="15"/>
  <c r="S156" i="15"/>
  <c r="R156" i="15"/>
  <c r="P151" i="15"/>
  <c r="Q159" i="15"/>
  <c r="H165" i="15" l="1"/>
  <c r="M160" i="15"/>
  <c r="K167" i="15"/>
  <c r="J160" i="15"/>
  <c r="L160" i="15"/>
  <c r="I172" i="15"/>
  <c r="N152" i="15"/>
  <c r="P152" i="15"/>
  <c r="Q160" i="15"/>
  <c r="R157" i="15"/>
  <c r="S157" i="15"/>
  <c r="O164" i="15"/>
  <c r="H166" i="15" l="1"/>
  <c r="J161" i="15"/>
  <c r="M161" i="15"/>
  <c r="L161" i="15"/>
  <c r="I173" i="15"/>
  <c r="K168" i="15"/>
  <c r="N153" i="15"/>
  <c r="P153" i="15"/>
  <c r="O165" i="15"/>
  <c r="S158" i="15"/>
  <c r="R158" i="15"/>
  <c r="Q161" i="15"/>
  <c r="H167" i="15" l="1"/>
  <c r="M162" i="15"/>
  <c r="N154" i="15"/>
  <c r="I174" i="15"/>
  <c r="K169" i="15"/>
  <c r="L162" i="15"/>
  <c r="J162" i="15"/>
  <c r="O166" i="15"/>
  <c r="P154" i="15"/>
  <c r="Q162" i="15"/>
  <c r="R159" i="15"/>
  <c r="S159" i="15"/>
  <c r="H168" i="15" l="1"/>
  <c r="J163" i="15"/>
  <c r="N155" i="15"/>
  <c r="L163" i="15"/>
  <c r="K170" i="15"/>
  <c r="M163" i="15"/>
  <c r="I175" i="15"/>
  <c r="S160" i="15"/>
  <c r="Q163" i="15"/>
  <c r="O167" i="15"/>
  <c r="R160" i="15"/>
  <c r="P155" i="15"/>
  <c r="H169" i="15" l="1"/>
  <c r="K171" i="15"/>
  <c r="I176" i="15"/>
  <c r="M164" i="15"/>
  <c r="J164" i="15"/>
  <c r="L164" i="15"/>
  <c r="N156" i="15"/>
  <c r="R161" i="15"/>
  <c r="Q164" i="15"/>
  <c r="S161" i="15"/>
  <c r="P156" i="15"/>
  <c r="O168" i="15"/>
  <c r="H170" i="15" l="1"/>
  <c r="N157" i="15"/>
  <c r="M165" i="15"/>
  <c r="K172" i="15"/>
  <c r="L165" i="15"/>
  <c r="J165" i="15"/>
  <c r="I177" i="15"/>
  <c r="O169" i="15"/>
  <c r="P157" i="15"/>
  <c r="S162" i="15"/>
  <c r="Q165" i="15"/>
  <c r="R162" i="15"/>
  <c r="H171" i="15" l="1"/>
  <c r="M166" i="15"/>
  <c r="I178" i="15"/>
  <c r="J166" i="15"/>
  <c r="K173" i="15"/>
  <c r="L166" i="15"/>
  <c r="N158" i="15"/>
  <c r="R163" i="15"/>
  <c r="Q166" i="15"/>
  <c r="S163" i="15"/>
  <c r="P158" i="15"/>
  <c r="O170" i="15"/>
  <c r="H172" i="15" l="1"/>
  <c r="L167" i="15"/>
  <c r="M167" i="15"/>
  <c r="N159" i="15"/>
  <c r="K174" i="15"/>
  <c r="I179" i="15"/>
  <c r="J167" i="15"/>
  <c r="P159" i="15"/>
  <c r="S164" i="15"/>
  <c r="Q167" i="15"/>
  <c r="O171" i="15"/>
  <c r="R164" i="15"/>
  <c r="H173" i="15" l="1"/>
  <c r="J168" i="15"/>
  <c r="K175" i="15"/>
  <c r="M168" i="15"/>
  <c r="L168" i="15"/>
  <c r="I180" i="15"/>
  <c r="N160" i="15"/>
  <c r="R165" i="15"/>
  <c r="Q168" i="15"/>
  <c r="P160" i="15"/>
  <c r="O172" i="15"/>
  <c r="S165" i="15"/>
  <c r="H174" i="15" l="1"/>
  <c r="I181" i="15"/>
  <c r="K176" i="15"/>
  <c r="M169" i="15"/>
  <c r="M170" i="15" s="1"/>
  <c r="L169" i="15"/>
  <c r="N161" i="15"/>
  <c r="J169" i="15"/>
  <c r="P161" i="15"/>
  <c r="Q169" i="15"/>
  <c r="S166" i="15"/>
  <c r="O173" i="15"/>
  <c r="R166" i="15"/>
  <c r="H175" i="15" l="1"/>
  <c r="M171" i="15"/>
  <c r="I182" i="15"/>
  <c r="J170" i="15"/>
  <c r="L170" i="15"/>
  <c r="K177" i="15"/>
  <c r="N162" i="15"/>
  <c r="R167" i="15"/>
  <c r="Q170" i="15"/>
  <c r="O174" i="15"/>
  <c r="S167" i="15"/>
  <c r="P162" i="15"/>
  <c r="H176" i="15" l="1"/>
  <c r="N163" i="15"/>
  <c r="K178" i="15"/>
  <c r="L171" i="15"/>
  <c r="M172" i="15"/>
  <c r="J171" i="15"/>
  <c r="I183" i="15"/>
  <c r="S168" i="15"/>
  <c r="P163" i="15"/>
  <c r="O175" i="15"/>
  <c r="Q171" i="15"/>
  <c r="R168" i="15"/>
  <c r="H177" i="15" l="1"/>
  <c r="J172" i="15"/>
  <c r="M173" i="15"/>
  <c r="I184" i="15"/>
  <c r="L172" i="15"/>
  <c r="K179" i="15"/>
  <c r="N164" i="15"/>
  <c r="R169" i="15"/>
  <c r="Q172" i="15"/>
  <c r="O176" i="15"/>
  <c r="P164" i="15"/>
  <c r="S169" i="15"/>
  <c r="H178" i="15" l="1"/>
  <c r="N165" i="15"/>
  <c r="I185" i="15"/>
  <c r="J173" i="15"/>
  <c r="L173" i="15"/>
  <c r="M174" i="15"/>
  <c r="K180" i="15"/>
  <c r="S170" i="15"/>
  <c r="P165" i="15"/>
  <c r="O177" i="15"/>
  <c r="Q173" i="15"/>
  <c r="R170" i="15"/>
  <c r="H179" i="15" l="1"/>
  <c r="N166" i="15"/>
  <c r="K181" i="15"/>
  <c r="L174" i="15"/>
  <c r="I186" i="15"/>
  <c r="M175" i="15"/>
  <c r="J174" i="15"/>
  <c r="R171" i="15"/>
  <c r="P166" i="15"/>
  <c r="S171" i="15"/>
  <c r="Q174" i="15"/>
  <c r="O178" i="15"/>
  <c r="H180" i="15" l="1"/>
  <c r="I187" i="15"/>
  <c r="N167" i="15"/>
  <c r="L175" i="15"/>
  <c r="K182" i="15"/>
  <c r="J175" i="15"/>
  <c r="M176" i="15"/>
  <c r="O179" i="15"/>
  <c r="S172" i="15"/>
  <c r="Q175" i="15"/>
  <c r="P167" i="15"/>
  <c r="R172" i="15"/>
  <c r="H181" i="15" l="1"/>
  <c r="M177" i="15"/>
  <c r="I188" i="15"/>
  <c r="J176" i="15"/>
  <c r="N168" i="15"/>
  <c r="K183" i="15"/>
  <c r="L176" i="15"/>
  <c r="P168" i="15"/>
  <c r="R173" i="15"/>
  <c r="Q176" i="15"/>
  <c r="S173" i="15"/>
  <c r="O180" i="15"/>
  <c r="H182" i="15" l="1"/>
  <c r="L177" i="15"/>
  <c r="K184" i="15"/>
  <c r="N169" i="15"/>
  <c r="M178" i="15"/>
  <c r="J177" i="15"/>
  <c r="I189" i="15"/>
  <c r="S174" i="15"/>
  <c r="Q177" i="15"/>
  <c r="R174" i="15"/>
  <c r="P169" i="15"/>
  <c r="O181" i="15"/>
  <c r="H183" i="15" l="1"/>
  <c r="I190" i="15"/>
  <c r="N170" i="15"/>
  <c r="L178" i="15"/>
  <c r="M179" i="15"/>
  <c r="K185" i="15"/>
  <c r="J178" i="15"/>
  <c r="P170" i="15"/>
  <c r="Q178" i="15"/>
  <c r="S175" i="15"/>
  <c r="O182" i="15"/>
  <c r="R175" i="15"/>
  <c r="H184" i="15" l="1"/>
  <c r="I191" i="15"/>
  <c r="N171" i="15"/>
  <c r="K186" i="15"/>
  <c r="M180" i="15"/>
  <c r="J179" i="15"/>
  <c r="L179" i="15"/>
  <c r="R176" i="15"/>
  <c r="S176" i="15"/>
  <c r="P171" i="15"/>
  <c r="O183" i="15"/>
  <c r="Q179" i="15"/>
  <c r="H185" i="15" l="1"/>
  <c r="I192" i="15"/>
  <c r="K187" i="15"/>
  <c r="J180" i="15"/>
  <c r="N172" i="15"/>
  <c r="L180" i="15"/>
  <c r="M181" i="15"/>
  <c r="P172" i="15"/>
  <c r="Q180" i="15"/>
  <c r="O184" i="15"/>
  <c r="S177" i="15"/>
  <c r="R177" i="15"/>
  <c r="H186" i="15" l="1"/>
  <c r="N173" i="15"/>
  <c r="K188" i="15"/>
  <c r="I193" i="15"/>
  <c r="L181" i="15"/>
  <c r="M182" i="15"/>
  <c r="J181" i="15"/>
  <c r="R178" i="15"/>
  <c r="S178" i="15"/>
  <c r="O185" i="15"/>
  <c r="Q181" i="15"/>
  <c r="P173" i="15"/>
  <c r="H187" i="15" l="1"/>
  <c r="J182" i="15"/>
  <c r="I194" i="15"/>
  <c r="M183" i="15"/>
  <c r="L182" i="15"/>
  <c r="K189" i="15"/>
  <c r="N174" i="15"/>
  <c r="P174" i="15"/>
  <c r="Q182" i="15"/>
  <c r="R179" i="15"/>
  <c r="O186" i="15"/>
  <c r="S179" i="15"/>
  <c r="H188" i="15" l="1"/>
  <c r="K190" i="15"/>
  <c r="I195" i="15"/>
  <c r="M184" i="15"/>
  <c r="L183" i="15"/>
  <c r="N175" i="15"/>
  <c r="J183" i="15"/>
  <c r="R180" i="15"/>
  <c r="Q183" i="15"/>
  <c r="P175" i="15"/>
  <c r="S180" i="15"/>
  <c r="O187" i="15"/>
  <c r="H189" i="15" l="1"/>
  <c r="J184" i="15"/>
  <c r="M185" i="15"/>
  <c r="L184" i="15"/>
  <c r="I196" i="15"/>
  <c r="K191" i="15"/>
  <c r="N176" i="15"/>
  <c r="S181" i="15"/>
  <c r="Q184" i="15"/>
  <c r="R181" i="15"/>
  <c r="O188" i="15"/>
  <c r="P176" i="15"/>
  <c r="H190" i="15" l="1"/>
  <c r="K192" i="15"/>
  <c r="I197" i="15"/>
  <c r="J185" i="15"/>
  <c r="L185" i="15"/>
  <c r="M186" i="15"/>
  <c r="N177" i="15"/>
  <c r="P177" i="15"/>
  <c r="R182" i="15"/>
  <c r="S182" i="15"/>
  <c r="O189" i="15"/>
  <c r="Q185" i="15"/>
  <c r="H191" i="15" l="1"/>
  <c r="M187" i="15"/>
  <c r="J186" i="15"/>
  <c r="K193" i="15"/>
  <c r="N178" i="15"/>
  <c r="L186" i="15"/>
  <c r="I198" i="15"/>
  <c r="O190" i="15"/>
  <c r="R183" i="15"/>
  <c r="Q186" i="15"/>
  <c r="S183" i="15"/>
  <c r="P178" i="15"/>
  <c r="H192" i="15" l="1"/>
  <c r="L187" i="15"/>
  <c r="N179" i="15"/>
  <c r="I199" i="15"/>
  <c r="J187" i="15"/>
  <c r="K194" i="15"/>
  <c r="M188" i="15"/>
  <c r="P179" i="15"/>
  <c r="Q187" i="15"/>
  <c r="O191" i="15"/>
  <c r="S184" i="15"/>
  <c r="R184" i="15"/>
  <c r="H193" i="15" l="1"/>
  <c r="L188" i="15"/>
  <c r="J188" i="15"/>
  <c r="I200" i="15"/>
  <c r="M189" i="15"/>
  <c r="M190" i="15" s="1"/>
  <c r="K195" i="15"/>
  <c r="N180" i="15"/>
  <c r="Q188" i="15"/>
  <c r="R185" i="15"/>
  <c r="S185" i="15"/>
  <c r="O192" i="15"/>
  <c r="P180" i="15"/>
  <c r="H194" i="15" l="1"/>
  <c r="M191" i="15"/>
  <c r="N181" i="15"/>
  <c r="J189" i="15"/>
  <c r="L189" i="15"/>
  <c r="K196" i="15"/>
  <c r="I201" i="15"/>
  <c r="O193" i="15"/>
  <c r="P181" i="15"/>
  <c r="S186" i="15"/>
  <c r="R186" i="15"/>
  <c r="Q189" i="15"/>
  <c r="H195" i="15" l="1"/>
  <c r="J190" i="15"/>
  <c r="K197" i="15"/>
  <c r="L190" i="15"/>
  <c r="N182" i="15"/>
  <c r="I202" i="15"/>
  <c r="M192" i="15"/>
  <c r="R187" i="15"/>
  <c r="P182" i="15"/>
  <c r="O194" i="15"/>
  <c r="Q190" i="15"/>
  <c r="S187" i="15"/>
  <c r="H196" i="15" l="1"/>
  <c r="L191" i="15"/>
  <c r="M193" i="15"/>
  <c r="K198" i="15"/>
  <c r="J191" i="15"/>
  <c r="I203" i="15"/>
  <c r="N183" i="15"/>
  <c r="R188" i="15"/>
  <c r="Q191" i="15"/>
  <c r="S188" i="15"/>
  <c r="O195" i="15"/>
  <c r="P183" i="15"/>
  <c r="H197" i="15" l="1"/>
  <c r="N184" i="15"/>
  <c r="I204" i="15"/>
  <c r="K199" i="15"/>
  <c r="L192" i="15"/>
  <c r="J192" i="15"/>
  <c r="M194" i="15"/>
  <c r="Q192" i="15"/>
  <c r="R189" i="15"/>
  <c r="P184" i="15"/>
  <c r="O196" i="15"/>
  <c r="S189" i="15"/>
  <c r="H198" i="15" l="1"/>
  <c r="J193" i="15"/>
  <c r="L193" i="15"/>
  <c r="M195" i="15"/>
  <c r="I205" i="15"/>
  <c r="K200" i="15"/>
  <c r="N185" i="15"/>
  <c r="S190" i="15"/>
  <c r="O197" i="15"/>
  <c r="P185" i="15"/>
  <c r="R190" i="15"/>
  <c r="Q193" i="15"/>
  <c r="H199" i="15" l="1"/>
  <c r="N186" i="15"/>
  <c r="I206" i="15"/>
  <c r="J194" i="15"/>
  <c r="K201" i="15"/>
  <c r="L194" i="15"/>
  <c r="M196" i="15"/>
  <c r="R191" i="15"/>
  <c r="S191" i="15"/>
  <c r="Q194" i="15"/>
  <c r="P186" i="15"/>
  <c r="O198" i="15"/>
  <c r="H200" i="15" l="1"/>
  <c r="K202" i="15"/>
  <c r="I207" i="15"/>
  <c r="N187" i="15"/>
  <c r="L195" i="15"/>
  <c r="M197" i="15"/>
  <c r="J195" i="15"/>
  <c r="O199" i="15"/>
  <c r="R192" i="15"/>
  <c r="P187" i="15"/>
  <c r="Q195" i="15"/>
  <c r="S192" i="15"/>
  <c r="H201" i="15" l="1"/>
  <c r="N188" i="15"/>
  <c r="J196" i="15"/>
  <c r="K203" i="15"/>
  <c r="L196" i="15"/>
  <c r="I208" i="15"/>
  <c r="M198" i="15"/>
  <c r="S193" i="15"/>
  <c r="P188" i="15"/>
  <c r="Q196" i="15"/>
  <c r="R193" i="15"/>
  <c r="O200" i="15"/>
  <c r="H202" i="15" l="1"/>
  <c r="K204" i="15"/>
  <c r="J197" i="15"/>
  <c r="L197" i="15"/>
  <c r="I209" i="15"/>
  <c r="M199" i="15"/>
  <c r="N189" i="15"/>
  <c r="S194" i="15"/>
  <c r="O201" i="15"/>
  <c r="R194" i="15"/>
  <c r="Q197" i="15"/>
  <c r="P189" i="15"/>
  <c r="H203" i="15" l="1"/>
  <c r="N190" i="15"/>
  <c r="J198" i="15"/>
  <c r="K205" i="15"/>
  <c r="M200" i="15"/>
  <c r="I210" i="15"/>
  <c r="L198" i="15"/>
  <c r="P190" i="15"/>
  <c r="Q198" i="15"/>
  <c r="R195" i="15"/>
  <c r="O202" i="15"/>
  <c r="S195" i="15"/>
  <c r="H204" i="15" l="1"/>
  <c r="I211" i="15"/>
  <c r="L199" i="15"/>
  <c r="M201" i="15"/>
  <c r="N191" i="15"/>
  <c r="K206" i="15"/>
  <c r="J199" i="15"/>
  <c r="P191" i="15"/>
  <c r="S196" i="15"/>
  <c r="O203" i="15"/>
  <c r="R196" i="15"/>
  <c r="Q199" i="15"/>
  <c r="H205" i="15" l="1"/>
  <c r="K207" i="15"/>
  <c r="J200" i="15"/>
  <c r="M202" i="15"/>
  <c r="I212" i="15"/>
  <c r="N192" i="15"/>
  <c r="L200" i="15"/>
  <c r="Q200" i="15"/>
  <c r="S197" i="15"/>
  <c r="P192" i="15"/>
  <c r="R197" i="15"/>
  <c r="O204" i="15"/>
  <c r="H206" i="15" l="1"/>
  <c r="I213" i="15"/>
  <c r="N193" i="15"/>
  <c r="J201" i="15"/>
  <c r="K208" i="15"/>
  <c r="M203" i="15"/>
  <c r="L201" i="15"/>
  <c r="O205" i="15"/>
  <c r="R198" i="15"/>
  <c r="P193" i="15"/>
  <c r="Q201" i="15"/>
  <c r="S198" i="15"/>
  <c r="H207" i="15" l="1"/>
  <c r="M204" i="15"/>
  <c r="L202" i="15"/>
  <c r="I214" i="15"/>
  <c r="N194" i="15"/>
  <c r="K209" i="15"/>
  <c r="J202" i="15"/>
  <c r="S199" i="15"/>
  <c r="P194" i="15"/>
  <c r="Q202" i="15"/>
  <c r="R199" i="15"/>
  <c r="O206" i="15"/>
  <c r="H208" i="15" l="1"/>
  <c r="J203" i="15"/>
  <c r="M205" i="15"/>
  <c r="L203" i="15"/>
  <c r="N195" i="15"/>
  <c r="K210" i="15"/>
  <c r="I215" i="15"/>
  <c r="Q203" i="15"/>
  <c r="P195" i="15"/>
  <c r="O207" i="15"/>
  <c r="R200" i="15"/>
  <c r="S200" i="15"/>
  <c r="H209" i="15" l="1"/>
  <c r="L204" i="15"/>
  <c r="I216" i="15"/>
  <c r="K211" i="15"/>
  <c r="J204" i="15"/>
  <c r="N196" i="15"/>
  <c r="M206" i="15"/>
  <c r="R201" i="15"/>
  <c r="P196" i="15"/>
  <c r="Q204" i="15"/>
  <c r="S201" i="15"/>
  <c r="O208" i="15"/>
  <c r="H210" i="15" l="1"/>
  <c r="K212" i="15"/>
  <c r="L205" i="15"/>
  <c r="N197" i="15"/>
  <c r="I217" i="15"/>
  <c r="M207" i="15"/>
  <c r="J205" i="15"/>
  <c r="O209" i="15"/>
  <c r="Q205" i="15"/>
  <c r="P197" i="15"/>
  <c r="R202" i="15"/>
  <c r="S202" i="15"/>
  <c r="H211" i="15" l="1"/>
  <c r="J206" i="15"/>
  <c r="M208" i="15"/>
  <c r="N198" i="15"/>
  <c r="K213" i="15"/>
  <c r="L206" i="15"/>
  <c r="I218" i="15"/>
  <c r="S203" i="15"/>
  <c r="R203" i="15"/>
  <c r="P198" i="15"/>
  <c r="Q206" i="15"/>
  <c r="O210" i="15"/>
  <c r="H212" i="15" l="1"/>
  <c r="K214" i="15"/>
  <c r="M209" i="15"/>
  <c r="N199" i="15"/>
  <c r="L207" i="15"/>
  <c r="J207" i="15"/>
  <c r="I219" i="15"/>
  <c r="Q207" i="15"/>
  <c r="O211" i="15"/>
  <c r="P199" i="15"/>
  <c r="R204" i="15"/>
  <c r="S204" i="15"/>
  <c r="H213" i="15" l="1"/>
  <c r="I220" i="15"/>
  <c r="N200" i="15"/>
  <c r="M210" i="15"/>
  <c r="L208" i="15"/>
  <c r="K215" i="15"/>
  <c r="J208" i="15"/>
  <c r="Q208" i="15"/>
  <c r="S205" i="15"/>
  <c r="R205" i="15"/>
  <c r="P200" i="15"/>
  <c r="O212" i="15"/>
  <c r="H214" i="15" l="1"/>
  <c r="N201" i="15"/>
  <c r="I221" i="15"/>
  <c r="J209" i="15"/>
  <c r="L209" i="15"/>
  <c r="M211" i="15"/>
  <c r="K216" i="15"/>
  <c r="O213" i="15"/>
  <c r="P201" i="15"/>
  <c r="S206" i="15"/>
  <c r="Q209" i="15"/>
  <c r="R206" i="15"/>
  <c r="H215" i="15" l="1"/>
  <c r="L210" i="15"/>
  <c r="K217" i="15"/>
  <c r="M212" i="15"/>
  <c r="J210" i="15"/>
  <c r="I222" i="15"/>
  <c r="N202" i="15"/>
  <c r="R207" i="15"/>
  <c r="P202" i="15"/>
  <c r="O214" i="15"/>
  <c r="Q210" i="15"/>
  <c r="S207" i="15"/>
  <c r="H216" i="15" l="1"/>
  <c r="L211" i="15"/>
  <c r="J211" i="15"/>
  <c r="M213" i="15"/>
  <c r="N203" i="15"/>
  <c r="I223" i="15"/>
  <c r="K218" i="15"/>
  <c r="Q211" i="15"/>
  <c r="P203" i="15"/>
  <c r="S208" i="15"/>
  <c r="O215" i="15"/>
  <c r="R208" i="15"/>
  <c r="H217" i="15" l="1"/>
  <c r="N204" i="15"/>
  <c r="K219" i="15"/>
  <c r="I224" i="15"/>
  <c r="M214" i="15"/>
  <c r="L212" i="15"/>
  <c r="J212" i="15"/>
  <c r="O216" i="15"/>
  <c r="P204" i="15"/>
  <c r="Q212" i="15"/>
  <c r="R209" i="15"/>
  <c r="S209" i="15"/>
  <c r="H218" i="15" l="1"/>
  <c r="M215" i="15"/>
  <c r="K220" i="15"/>
  <c r="L213" i="15"/>
  <c r="J213" i="15"/>
  <c r="I225" i="15"/>
  <c r="N205" i="15"/>
  <c r="O217" i="15"/>
  <c r="S210" i="15"/>
  <c r="R210" i="15"/>
  <c r="Q213" i="15"/>
  <c r="P205" i="15"/>
  <c r="H219" i="15" l="1"/>
  <c r="K221" i="15"/>
  <c r="N206" i="15"/>
  <c r="J214" i="15"/>
  <c r="L214" i="15"/>
  <c r="M216" i="15"/>
  <c r="I226" i="15"/>
  <c r="R211" i="15"/>
  <c r="O218" i="15"/>
  <c r="P206" i="15"/>
  <c r="Q214" i="15"/>
  <c r="S211" i="15"/>
  <c r="H220" i="15" l="1"/>
  <c r="M217" i="15"/>
  <c r="N207" i="15"/>
  <c r="I227" i="15"/>
  <c r="J215" i="15"/>
  <c r="L215" i="15"/>
  <c r="K222" i="15"/>
  <c r="S212" i="15"/>
  <c r="P207" i="15"/>
  <c r="O219" i="15"/>
  <c r="Q215" i="15"/>
  <c r="R212" i="15"/>
  <c r="H221" i="15" l="1"/>
  <c r="M218" i="15"/>
  <c r="J216" i="15"/>
  <c r="I228" i="15"/>
  <c r="N208" i="15"/>
  <c r="K223" i="15"/>
  <c r="L216" i="15"/>
  <c r="R213" i="15"/>
  <c r="P208" i="15"/>
  <c r="Q216" i="15"/>
  <c r="O220" i="15"/>
  <c r="S213" i="15"/>
  <c r="H222" i="15" l="1"/>
  <c r="K224" i="15"/>
  <c r="M219" i="15"/>
  <c r="J217" i="15"/>
  <c r="L217" i="15"/>
  <c r="N209" i="15"/>
  <c r="I229" i="15"/>
  <c r="O221" i="15"/>
  <c r="Q217" i="15"/>
  <c r="R214" i="15"/>
  <c r="S214" i="15"/>
  <c r="P209" i="15"/>
  <c r="H223" i="15" l="1"/>
  <c r="I230" i="15"/>
  <c r="N210" i="15"/>
  <c r="M220" i="15"/>
  <c r="J218" i="15"/>
  <c r="L218" i="15"/>
  <c r="K225" i="15"/>
  <c r="P210" i="15"/>
  <c r="S215" i="15"/>
  <c r="O222" i="15"/>
  <c r="R215" i="15"/>
  <c r="Q218" i="15"/>
  <c r="H224" i="15" l="1"/>
  <c r="K226" i="15"/>
  <c r="L219" i="15"/>
  <c r="N211" i="15"/>
  <c r="I231" i="15"/>
  <c r="J219" i="15"/>
  <c r="M221" i="15"/>
  <c r="O223" i="15"/>
  <c r="S216" i="15"/>
  <c r="P211" i="15"/>
  <c r="Q219" i="15"/>
  <c r="R216" i="15"/>
  <c r="H225" i="15" l="1"/>
  <c r="J220" i="15"/>
  <c r="M222" i="15"/>
  <c r="N212" i="15"/>
  <c r="I232" i="15"/>
  <c r="L220" i="15"/>
  <c r="K227" i="15"/>
  <c r="R217" i="15"/>
  <c r="Q220" i="15"/>
  <c r="S217" i="15"/>
  <c r="P212" i="15"/>
  <c r="O224" i="15"/>
  <c r="H226" i="15" l="1"/>
  <c r="N213" i="15"/>
  <c r="J221" i="15"/>
  <c r="I233" i="15"/>
  <c r="K228" i="15"/>
  <c r="L221" i="15"/>
  <c r="M223" i="15"/>
  <c r="P213" i="15"/>
  <c r="Q221" i="15"/>
  <c r="O225" i="15"/>
  <c r="S218" i="15"/>
  <c r="R218" i="15"/>
  <c r="H227" i="15" l="1"/>
  <c r="M224" i="15"/>
  <c r="I234" i="15"/>
  <c r="N214" i="15"/>
  <c r="L222" i="15"/>
  <c r="K229" i="15"/>
  <c r="J222" i="15"/>
  <c r="Q222" i="15"/>
  <c r="P214" i="15"/>
  <c r="R219" i="15"/>
  <c r="S219" i="15"/>
  <c r="O226" i="15"/>
  <c r="H228" i="15" l="1"/>
  <c r="N215" i="15"/>
  <c r="L223" i="15"/>
  <c r="I235" i="15"/>
  <c r="M225" i="15"/>
  <c r="J223" i="15"/>
  <c r="K230" i="15"/>
  <c r="O227" i="15"/>
  <c r="R220" i="15"/>
  <c r="Q223" i="15"/>
  <c r="S220" i="15"/>
  <c r="P215" i="15"/>
  <c r="H229" i="15" l="1"/>
  <c r="K231" i="15"/>
  <c r="J224" i="15"/>
  <c r="L224" i="15"/>
  <c r="I236" i="15"/>
  <c r="N216" i="15"/>
  <c r="M226" i="15"/>
  <c r="S221" i="15"/>
  <c r="R221" i="15"/>
  <c r="P216" i="15"/>
  <c r="Q224" i="15"/>
  <c r="O228" i="15"/>
  <c r="H230" i="15" l="1"/>
  <c r="L225" i="15"/>
  <c r="M227" i="15"/>
  <c r="I237" i="15"/>
  <c r="K232" i="15"/>
  <c r="N217" i="15"/>
  <c r="J225" i="15"/>
  <c r="Q225" i="15"/>
  <c r="P217" i="15"/>
  <c r="O229" i="15"/>
  <c r="R222" i="15"/>
  <c r="S222" i="15"/>
  <c r="H231" i="15" l="1"/>
  <c r="N218" i="15"/>
  <c r="J226" i="15"/>
  <c r="K233" i="15"/>
  <c r="L226" i="15"/>
  <c r="I238" i="15"/>
  <c r="M228" i="15"/>
  <c r="S223" i="15"/>
  <c r="Q226" i="15"/>
  <c r="R223" i="15"/>
  <c r="O230" i="15"/>
  <c r="P218" i="15"/>
  <c r="H232" i="15" l="1"/>
  <c r="N219" i="15"/>
  <c r="I239" i="15"/>
  <c r="K234" i="15"/>
  <c r="M229" i="15"/>
  <c r="L227" i="15"/>
  <c r="J227" i="15"/>
  <c r="P219" i="15"/>
  <c r="O231" i="15"/>
  <c r="Q227" i="15"/>
  <c r="S224" i="15"/>
  <c r="R224" i="15"/>
  <c r="H233" i="15" l="1"/>
  <c r="M230" i="15"/>
  <c r="L228" i="15"/>
  <c r="J228" i="15"/>
  <c r="I240" i="15"/>
  <c r="N220" i="15"/>
  <c r="K235" i="15"/>
  <c r="R225" i="15"/>
  <c r="S225" i="15"/>
  <c r="P220" i="15"/>
  <c r="Q228" i="15"/>
  <c r="O232" i="15"/>
  <c r="H234" i="15" l="1"/>
  <c r="K236" i="15"/>
  <c r="L229" i="15"/>
  <c r="M231" i="15"/>
  <c r="I241" i="15"/>
  <c r="J229" i="15"/>
  <c r="N221" i="15"/>
  <c r="O233" i="15"/>
  <c r="Q229" i="15"/>
  <c r="P221" i="15"/>
  <c r="R226" i="15"/>
  <c r="S226" i="15"/>
  <c r="H235" i="15" l="1"/>
  <c r="N222" i="15"/>
  <c r="J230" i="15"/>
  <c r="L230" i="15"/>
  <c r="I242" i="15"/>
  <c r="M232" i="15"/>
  <c r="K237" i="15"/>
  <c r="Q230" i="15"/>
  <c r="O234" i="15"/>
  <c r="S227" i="15"/>
  <c r="R227" i="15"/>
  <c r="P222" i="15"/>
  <c r="H236" i="15" l="1"/>
  <c r="K238" i="15"/>
  <c r="I243" i="15"/>
  <c r="M233" i="15"/>
  <c r="L231" i="15"/>
  <c r="J231" i="15"/>
  <c r="N223" i="15"/>
  <c r="S228" i="15"/>
  <c r="O235" i="15"/>
  <c r="P223" i="15"/>
  <c r="R228" i="15"/>
  <c r="Q231" i="15"/>
  <c r="H237" i="15" l="1"/>
  <c r="L232" i="15"/>
  <c r="K239" i="15"/>
  <c r="I244" i="15"/>
  <c r="N224" i="15"/>
  <c r="J232" i="15"/>
  <c r="M234" i="15"/>
  <c r="P224" i="15"/>
  <c r="S229" i="15"/>
  <c r="Q232" i="15"/>
  <c r="R229" i="15"/>
  <c r="O236" i="15"/>
  <c r="H238" i="15" l="1"/>
  <c r="K240" i="15"/>
  <c r="M235" i="15"/>
  <c r="I245" i="15"/>
  <c r="L233" i="15"/>
  <c r="N225" i="15"/>
  <c r="J233" i="15"/>
  <c r="S230" i="15"/>
  <c r="O237" i="15"/>
  <c r="R230" i="15"/>
  <c r="Q233" i="15"/>
  <c r="P225" i="15"/>
  <c r="H239" i="15" l="1"/>
  <c r="J234" i="15"/>
  <c r="N226" i="15"/>
  <c r="L234" i="15"/>
  <c r="I246" i="15"/>
  <c r="K241" i="15"/>
  <c r="M236" i="15"/>
  <c r="P226" i="15"/>
  <c r="Q234" i="15"/>
  <c r="R231" i="15"/>
  <c r="O238" i="15"/>
  <c r="S231" i="15"/>
  <c r="H240" i="15" l="1"/>
  <c r="N227" i="15"/>
  <c r="N228" i="15" s="1"/>
  <c r="L235" i="15"/>
  <c r="J235" i="15"/>
  <c r="K242" i="15"/>
  <c r="M237" i="15"/>
  <c r="I247" i="15"/>
  <c r="O239" i="15"/>
  <c r="R232" i="15"/>
  <c r="Q235" i="15"/>
  <c r="S232" i="15"/>
  <c r="P227" i="15"/>
  <c r="H241" i="15" l="1"/>
  <c r="N229" i="15"/>
  <c r="I248" i="15"/>
  <c r="M238" i="15"/>
  <c r="J236" i="15"/>
  <c r="L236" i="15"/>
  <c r="K243" i="15"/>
  <c r="P228" i="15"/>
  <c r="S233" i="15"/>
  <c r="Q236" i="15"/>
  <c r="R233" i="15"/>
  <c r="O240" i="15"/>
  <c r="H242" i="15" l="1"/>
  <c r="K244" i="15"/>
  <c r="L237" i="15"/>
  <c r="M239" i="15"/>
  <c r="N230" i="15"/>
  <c r="I249" i="15"/>
  <c r="J237" i="15"/>
  <c r="O241" i="15"/>
  <c r="R234" i="15"/>
  <c r="P229" i="15"/>
  <c r="Q237" i="15"/>
  <c r="S234" i="15"/>
  <c r="H243" i="15" l="1"/>
  <c r="J238" i="15"/>
  <c r="N231" i="15"/>
  <c r="K245" i="15"/>
  <c r="L238" i="15"/>
  <c r="I250" i="15"/>
  <c r="M240" i="15"/>
  <c r="S235" i="15"/>
  <c r="P230" i="15"/>
  <c r="O242" i="15"/>
  <c r="Q238" i="15"/>
  <c r="R235" i="15"/>
  <c r="H244" i="15" l="1"/>
  <c r="I251" i="15"/>
  <c r="L239" i="15"/>
  <c r="M241" i="15"/>
  <c r="N232" i="15"/>
  <c r="J239" i="15"/>
  <c r="K246" i="15"/>
  <c r="S236" i="15"/>
  <c r="Q239" i="15"/>
  <c r="R236" i="15"/>
  <c r="O243" i="15"/>
  <c r="P231" i="15"/>
  <c r="H245" i="15" l="1"/>
  <c r="I252" i="15"/>
  <c r="M242" i="15"/>
  <c r="J240" i="15"/>
  <c r="N233" i="15"/>
  <c r="L240" i="15"/>
  <c r="K247" i="15"/>
  <c r="O244" i="15"/>
  <c r="R237" i="15"/>
  <c r="Q240" i="15"/>
  <c r="S237" i="15"/>
  <c r="P232" i="15"/>
  <c r="H246" i="15" l="1"/>
  <c r="K248" i="15"/>
  <c r="N234" i="15"/>
  <c r="M243" i="15"/>
  <c r="I253" i="15"/>
  <c r="L241" i="15"/>
  <c r="J241" i="15"/>
  <c r="P233" i="15"/>
  <c r="S238" i="15"/>
  <c r="Q241" i="15"/>
  <c r="R238" i="15"/>
  <c r="O245" i="15"/>
  <c r="H247" i="15" l="1"/>
  <c r="J242" i="15"/>
  <c r="M244" i="15"/>
  <c r="I254" i="15"/>
  <c r="L242" i="15"/>
  <c r="N235" i="15"/>
  <c r="K249" i="15"/>
  <c r="Q242" i="15"/>
  <c r="O246" i="15"/>
  <c r="R239" i="15"/>
  <c r="S239" i="15"/>
  <c r="P234" i="15"/>
  <c r="H248" i="15" l="1"/>
  <c r="N236" i="15"/>
  <c r="I255" i="15"/>
  <c r="J243" i="15"/>
  <c r="K250" i="15"/>
  <c r="M245" i="15"/>
  <c r="L243" i="15"/>
  <c r="S240" i="15"/>
  <c r="Q243" i="15"/>
  <c r="P235" i="15"/>
  <c r="R240" i="15"/>
  <c r="O247" i="15"/>
  <c r="H249" i="15" l="1"/>
  <c r="L244" i="15"/>
  <c r="J244" i="15"/>
  <c r="M246" i="15"/>
  <c r="I256" i="15"/>
  <c r="K251" i="15"/>
  <c r="N237" i="15"/>
  <c r="O248" i="15"/>
  <c r="Q244" i="15"/>
  <c r="R241" i="15"/>
  <c r="P236" i="15"/>
  <c r="S241" i="15"/>
  <c r="H250" i="15" l="1"/>
  <c r="J245" i="15"/>
  <c r="N238" i="15"/>
  <c r="K252" i="15"/>
  <c r="M247" i="15"/>
  <c r="L245" i="15"/>
  <c r="I257" i="15"/>
  <c r="S242" i="15"/>
  <c r="Q245" i="15"/>
  <c r="P237" i="15"/>
  <c r="R242" i="15"/>
  <c r="O249" i="15"/>
  <c r="H251" i="15" l="1"/>
  <c r="I258" i="15"/>
  <c r="K253" i="15"/>
  <c r="M248" i="15"/>
  <c r="L246" i="15"/>
  <c r="N239" i="15"/>
  <c r="J246" i="15"/>
  <c r="O250" i="15"/>
  <c r="P238" i="15"/>
  <c r="Q246" i="15"/>
  <c r="S243" i="15"/>
  <c r="R243" i="15"/>
  <c r="H252" i="15" l="1"/>
  <c r="K254" i="15"/>
  <c r="J247" i="15"/>
  <c r="L247" i="15"/>
  <c r="M249" i="15"/>
  <c r="I259" i="15"/>
  <c r="N240" i="15"/>
  <c r="R244" i="15"/>
  <c r="Q247" i="15"/>
  <c r="S244" i="15"/>
  <c r="P239" i="15"/>
  <c r="O251" i="15"/>
  <c r="H253" i="15" l="1"/>
  <c r="L248" i="15"/>
  <c r="N241" i="15"/>
  <c r="I260" i="15"/>
  <c r="M250" i="15"/>
  <c r="J248" i="15"/>
  <c r="K255" i="15"/>
  <c r="O252" i="15"/>
  <c r="Q248" i="15"/>
  <c r="R245" i="15"/>
  <c r="P240" i="15"/>
  <c r="S245" i="15"/>
  <c r="H254" i="15" l="1"/>
  <c r="I261" i="15"/>
  <c r="K256" i="15"/>
  <c r="N242" i="15"/>
  <c r="L249" i="15"/>
  <c r="J249" i="15"/>
  <c r="M251" i="15"/>
  <c r="R246" i="15"/>
  <c r="Q249" i="15"/>
  <c r="O253" i="15"/>
  <c r="S246" i="15"/>
  <c r="P241" i="15"/>
  <c r="H255" i="15" l="1"/>
  <c r="K257" i="15"/>
  <c r="M252" i="15"/>
  <c r="L250" i="15"/>
  <c r="J250" i="15"/>
  <c r="N243" i="15"/>
  <c r="I262" i="15"/>
  <c r="R247" i="15"/>
  <c r="O254" i="15"/>
  <c r="P242" i="15"/>
  <c r="S247" i="15"/>
  <c r="Q250" i="15"/>
  <c r="H256" i="15" l="1"/>
  <c r="I263" i="15"/>
  <c r="N244" i="15"/>
  <c r="J251" i="15"/>
  <c r="K258" i="15"/>
  <c r="L251" i="15"/>
  <c r="M253" i="15"/>
  <c r="Q251" i="15"/>
  <c r="S248" i="15"/>
  <c r="P243" i="15"/>
  <c r="O255" i="15"/>
  <c r="R248" i="15"/>
  <c r="H257" i="15" l="1"/>
  <c r="J252" i="15"/>
  <c r="L252" i="15"/>
  <c r="K259" i="15"/>
  <c r="M254" i="15"/>
  <c r="N245" i="15"/>
  <c r="I264" i="15"/>
  <c r="R249" i="15"/>
  <c r="O256" i="15"/>
  <c r="P244" i="15"/>
  <c r="S249" i="15"/>
  <c r="Q252" i="15"/>
  <c r="H258" i="15" l="1"/>
  <c r="J253" i="15"/>
  <c r="K260" i="15"/>
  <c r="M255" i="15"/>
  <c r="I265" i="15"/>
  <c r="N246" i="15"/>
  <c r="L253" i="15"/>
  <c r="Q253" i="15"/>
  <c r="P245" i="15"/>
  <c r="O257" i="15"/>
  <c r="R250" i="15"/>
  <c r="S250" i="15"/>
  <c r="H259" i="15" l="1"/>
  <c r="I266" i="15"/>
  <c r="K261" i="15"/>
  <c r="M256" i="15"/>
  <c r="L254" i="15"/>
  <c r="N247" i="15"/>
  <c r="J254" i="15"/>
  <c r="S251" i="15"/>
  <c r="R251" i="15"/>
  <c r="O258" i="15"/>
  <c r="P246" i="15"/>
  <c r="Q254" i="15"/>
  <c r="H260" i="15" l="1"/>
  <c r="J255" i="15"/>
  <c r="N248" i="15"/>
  <c r="M257" i="15"/>
  <c r="I267" i="15"/>
  <c r="L255" i="15"/>
  <c r="K262" i="15"/>
  <c r="P247" i="15"/>
  <c r="O259" i="15"/>
  <c r="Q255" i="15"/>
  <c r="R252" i="15"/>
  <c r="S252" i="15"/>
  <c r="H261" i="15" l="1"/>
  <c r="N249" i="15"/>
  <c r="J256" i="15"/>
  <c r="L256" i="15"/>
  <c r="M258" i="15"/>
  <c r="K263" i="15"/>
  <c r="I268" i="15"/>
  <c r="R253" i="15"/>
  <c r="S253" i="15"/>
  <c r="Q256" i="15"/>
  <c r="O260" i="15"/>
  <c r="P248" i="15"/>
  <c r="H262" i="15" l="1"/>
  <c r="K264" i="15"/>
  <c r="J257" i="15"/>
  <c r="M259" i="15"/>
  <c r="N250" i="15"/>
  <c r="I269" i="15"/>
  <c r="L257" i="15"/>
  <c r="P249" i="15"/>
  <c r="Q257" i="15"/>
  <c r="R254" i="15"/>
  <c r="O261" i="15"/>
  <c r="S254" i="15"/>
  <c r="H263" i="15" l="1"/>
  <c r="I270" i="15"/>
  <c r="L258" i="15"/>
  <c r="J258" i="15"/>
  <c r="K265" i="15"/>
  <c r="N251" i="15"/>
  <c r="M260" i="15"/>
  <c r="S255" i="15"/>
  <c r="O262" i="15"/>
  <c r="Q258" i="15"/>
  <c r="R255" i="15"/>
  <c r="P250" i="15"/>
  <c r="H264" i="15" l="1"/>
  <c r="J259" i="15"/>
  <c r="I271" i="15"/>
  <c r="N252" i="15"/>
  <c r="K266" i="15"/>
  <c r="M261" i="15"/>
  <c r="L259" i="15"/>
  <c r="P251" i="15"/>
  <c r="Q259" i="15"/>
  <c r="S256" i="15"/>
  <c r="R256" i="15"/>
  <c r="O263" i="15"/>
  <c r="H265" i="15" l="1"/>
  <c r="M262" i="15"/>
  <c r="L260" i="15"/>
  <c r="K267" i="15"/>
  <c r="J260" i="15"/>
  <c r="I272" i="15"/>
  <c r="N253" i="15"/>
  <c r="O264" i="15"/>
  <c r="S257" i="15"/>
  <c r="P252" i="15"/>
  <c r="R257" i="15"/>
  <c r="Q260" i="15"/>
  <c r="H266" i="15" l="1"/>
  <c r="J261" i="15"/>
  <c r="L261" i="15"/>
  <c r="M263" i="15"/>
  <c r="N254" i="15"/>
  <c r="I273" i="15"/>
  <c r="K268" i="15"/>
  <c r="Q261" i="15"/>
  <c r="P253" i="15"/>
  <c r="S258" i="15"/>
  <c r="O265" i="15"/>
  <c r="R258" i="15"/>
  <c r="H267" i="15" l="1"/>
  <c r="N255" i="15"/>
  <c r="M264" i="15"/>
  <c r="I274" i="15"/>
  <c r="K269" i="15"/>
  <c r="L262" i="15"/>
  <c r="J262" i="15"/>
  <c r="R259" i="15"/>
  <c r="S259" i="15"/>
  <c r="Q262" i="15"/>
  <c r="O266" i="15"/>
  <c r="P254" i="15"/>
  <c r="H268" i="15" l="1"/>
  <c r="L263" i="15"/>
  <c r="K270" i="15"/>
  <c r="M265" i="15"/>
  <c r="J263" i="15"/>
  <c r="I275" i="15"/>
  <c r="N256" i="15"/>
  <c r="O267" i="15"/>
  <c r="P255" i="15"/>
  <c r="Q263" i="15"/>
  <c r="R260" i="15"/>
  <c r="S260" i="15"/>
  <c r="H269" i="15" l="1"/>
  <c r="N257" i="15"/>
  <c r="I276" i="15"/>
  <c r="J264" i="15"/>
  <c r="M266" i="15"/>
  <c r="L264" i="15"/>
  <c r="K271" i="15"/>
  <c r="S261" i="15"/>
  <c r="R261" i="15"/>
  <c r="P256" i="15"/>
  <c r="O268" i="15"/>
  <c r="Q264" i="15"/>
  <c r="H270" i="15" l="1"/>
  <c r="J265" i="15"/>
  <c r="K272" i="15"/>
  <c r="M267" i="15"/>
  <c r="I277" i="15"/>
  <c r="N258" i="15"/>
  <c r="L265" i="15"/>
  <c r="Q265" i="15"/>
  <c r="O269" i="15"/>
  <c r="R262" i="15"/>
  <c r="P257" i="15"/>
  <c r="S262" i="15"/>
  <c r="H271" i="15" l="1"/>
  <c r="L266" i="15"/>
  <c r="M268" i="15"/>
  <c r="N259" i="15"/>
  <c r="I278" i="15"/>
  <c r="J266" i="15"/>
  <c r="K273" i="15"/>
  <c r="O270" i="15"/>
  <c r="S263" i="15"/>
  <c r="P258" i="15"/>
  <c r="R263" i="15"/>
  <c r="Q266" i="15"/>
  <c r="H272" i="15" l="1"/>
  <c r="J267" i="15"/>
  <c r="K274" i="15"/>
  <c r="I279" i="15"/>
  <c r="N260" i="15"/>
  <c r="M269" i="15"/>
  <c r="L267" i="15"/>
  <c r="S264" i="15"/>
  <c r="Q267" i="15"/>
  <c r="R264" i="15"/>
  <c r="P259" i="15"/>
  <c r="O271" i="15"/>
  <c r="H273" i="15" l="1"/>
  <c r="I280" i="15"/>
  <c r="J268" i="15"/>
  <c r="L268" i="15"/>
  <c r="K275" i="15"/>
  <c r="M270" i="15"/>
  <c r="N261" i="15"/>
  <c r="R265" i="15"/>
  <c r="O272" i="15"/>
  <c r="P260" i="15"/>
  <c r="Q268" i="15"/>
  <c r="S265" i="15"/>
  <c r="H274" i="15" l="1"/>
  <c r="K276" i="15"/>
  <c r="I281" i="15"/>
  <c r="M271" i="15"/>
  <c r="N262" i="15"/>
  <c r="L269" i="15"/>
  <c r="J269" i="15"/>
  <c r="S266" i="15"/>
  <c r="Q269" i="15"/>
  <c r="O273" i="15"/>
  <c r="R266" i="15"/>
  <c r="P261" i="15"/>
  <c r="H275" i="15" l="1"/>
  <c r="N263" i="15"/>
  <c r="M272" i="15"/>
  <c r="J270" i="15"/>
  <c r="L270" i="15"/>
  <c r="I282" i="15"/>
  <c r="K277" i="15"/>
  <c r="P262" i="15"/>
  <c r="R267" i="15"/>
  <c r="O274" i="15"/>
  <c r="Q270" i="15"/>
  <c r="S267" i="15"/>
  <c r="H276" i="15" l="1"/>
  <c r="I283" i="15"/>
  <c r="N264" i="15"/>
  <c r="K278" i="15"/>
  <c r="M273" i="15"/>
  <c r="L271" i="15"/>
  <c r="J271" i="15"/>
  <c r="S268" i="15"/>
  <c r="O275" i="15"/>
  <c r="R268" i="15"/>
  <c r="Q271" i="15"/>
  <c r="P263" i="15"/>
  <c r="H277" i="15" l="1"/>
  <c r="J272" i="15"/>
  <c r="I284" i="15"/>
  <c r="L272" i="15"/>
  <c r="K279" i="15"/>
  <c r="N265" i="15"/>
  <c r="M274" i="15"/>
  <c r="P264" i="15"/>
  <c r="Q272" i="15"/>
  <c r="R269" i="15"/>
  <c r="O276" i="15"/>
  <c r="S269" i="15"/>
  <c r="H278" i="15" l="1"/>
  <c r="K280" i="15"/>
  <c r="J273" i="15"/>
  <c r="M275" i="15"/>
  <c r="N266" i="15"/>
  <c r="I285" i="15"/>
  <c r="L273" i="15"/>
  <c r="S270" i="15"/>
  <c r="O277" i="15"/>
  <c r="R270" i="15"/>
  <c r="Q273" i="15"/>
  <c r="P265" i="15"/>
  <c r="H279" i="15" l="1"/>
  <c r="L274" i="15"/>
  <c r="K281" i="15"/>
  <c r="I286" i="15"/>
  <c r="M276" i="15"/>
  <c r="J274" i="15"/>
  <c r="N267" i="15"/>
  <c r="S271" i="15"/>
  <c r="P266" i="15"/>
  <c r="Q274" i="15"/>
  <c r="R271" i="15"/>
  <c r="O278" i="15"/>
  <c r="H280" i="15" l="1"/>
  <c r="N268" i="15"/>
  <c r="J275" i="15"/>
  <c r="M277" i="15"/>
  <c r="K282" i="15"/>
  <c r="L275" i="15"/>
  <c r="I287" i="15"/>
  <c r="R272" i="15"/>
  <c r="P267" i="15"/>
  <c r="S272" i="15"/>
  <c r="O279" i="15"/>
  <c r="Q275" i="15"/>
  <c r="H281" i="15" l="1"/>
  <c r="L276" i="15"/>
  <c r="K283" i="15"/>
  <c r="M278" i="15"/>
  <c r="I288" i="15"/>
  <c r="N269" i="15"/>
  <c r="J276" i="15"/>
  <c r="Q276" i="15"/>
  <c r="O280" i="15"/>
  <c r="P268" i="15"/>
  <c r="R273" i="15"/>
  <c r="S273" i="15"/>
  <c r="H282" i="15" l="1"/>
  <c r="I289" i="15"/>
  <c r="N270" i="15"/>
  <c r="L277" i="15"/>
  <c r="M279" i="15"/>
  <c r="J277" i="15"/>
  <c r="K284" i="15"/>
  <c r="R274" i="15"/>
  <c r="O281" i="15"/>
  <c r="Q277" i="15"/>
  <c r="S274" i="15"/>
  <c r="P269" i="15"/>
  <c r="H283" i="15" l="1"/>
  <c r="K285" i="15"/>
  <c r="J278" i="15"/>
  <c r="L278" i="15"/>
  <c r="I290" i="15"/>
  <c r="N271" i="15"/>
  <c r="M280" i="15"/>
  <c r="P270" i="15"/>
  <c r="Q278" i="15"/>
  <c r="R275" i="15"/>
  <c r="S275" i="15"/>
  <c r="O282" i="15"/>
  <c r="H284" i="15" l="1"/>
  <c r="M281" i="15"/>
  <c r="I291" i="15"/>
  <c r="L279" i="15"/>
  <c r="J279" i="15"/>
  <c r="K286" i="15"/>
  <c r="N272" i="15"/>
  <c r="O283" i="15"/>
  <c r="S276" i="15"/>
  <c r="Q279" i="15"/>
  <c r="P271" i="15"/>
  <c r="R276" i="15"/>
  <c r="H285" i="15" l="1"/>
  <c r="L280" i="15"/>
  <c r="I292" i="15"/>
  <c r="K287" i="15"/>
  <c r="M282" i="15"/>
  <c r="N273" i="15"/>
  <c r="J280" i="15"/>
  <c r="R277" i="15"/>
  <c r="P272" i="15"/>
  <c r="S277" i="15"/>
  <c r="Q280" i="15"/>
  <c r="O284" i="15"/>
  <c r="H286" i="15" l="1"/>
  <c r="M283" i="15"/>
  <c r="I293" i="15"/>
  <c r="N274" i="15"/>
  <c r="K288" i="15"/>
  <c r="L281" i="15"/>
  <c r="J281" i="15"/>
  <c r="O285" i="15"/>
  <c r="S278" i="15"/>
  <c r="R278" i="15"/>
  <c r="Q281" i="15"/>
  <c r="P273" i="15"/>
  <c r="H287" i="15" l="1"/>
  <c r="K289" i="15"/>
  <c r="L282" i="15"/>
  <c r="M284" i="15"/>
  <c r="J282" i="15"/>
  <c r="N275" i="15"/>
  <c r="I294" i="15"/>
  <c r="P274" i="15"/>
  <c r="Q282" i="15"/>
  <c r="R279" i="15"/>
  <c r="S279" i="15"/>
  <c r="O286" i="15"/>
  <c r="H288" i="15" l="1"/>
  <c r="N276" i="15"/>
  <c r="M285" i="15"/>
  <c r="L283" i="15"/>
  <c r="I295" i="15"/>
  <c r="J283" i="15"/>
  <c r="K290" i="15"/>
  <c r="S280" i="15"/>
  <c r="Q283" i="15"/>
  <c r="P275" i="15"/>
  <c r="O287" i="15"/>
  <c r="R280" i="15"/>
  <c r="H289" i="15" l="1"/>
  <c r="K291" i="15"/>
  <c r="I296" i="15"/>
  <c r="N277" i="15"/>
  <c r="J284" i="15"/>
  <c r="L284" i="15"/>
  <c r="M286" i="15"/>
  <c r="O288" i="15"/>
  <c r="Q284" i="15"/>
  <c r="R281" i="15"/>
  <c r="P276" i="15"/>
  <c r="S281" i="15"/>
  <c r="H290" i="15" l="1"/>
  <c r="J285" i="15"/>
  <c r="M287" i="15"/>
  <c r="I297" i="15"/>
  <c r="N278" i="15"/>
  <c r="L285" i="15"/>
  <c r="K292" i="15"/>
  <c r="S282" i="15"/>
  <c r="Q285" i="15"/>
  <c r="O289" i="15"/>
  <c r="P277" i="15"/>
  <c r="R282" i="15"/>
  <c r="H291" i="15" l="1"/>
  <c r="J286" i="15"/>
  <c r="K293" i="15"/>
  <c r="L286" i="15"/>
  <c r="I298" i="15"/>
  <c r="N279" i="15"/>
  <c r="M288" i="15"/>
  <c r="Q286" i="15"/>
  <c r="R283" i="15"/>
  <c r="P278" i="15"/>
  <c r="O290" i="15"/>
  <c r="S283" i="15"/>
  <c r="H292" i="15" l="1"/>
  <c r="N280" i="15"/>
  <c r="L287" i="15"/>
  <c r="J287" i="15"/>
  <c r="K294" i="15"/>
  <c r="M289" i="15"/>
  <c r="I299" i="15"/>
  <c r="O291" i="15"/>
  <c r="P279" i="15"/>
  <c r="R284" i="15"/>
  <c r="S284" i="15"/>
  <c r="Q287" i="15"/>
  <c r="H293" i="15" l="1"/>
  <c r="N281" i="15"/>
  <c r="I300" i="15"/>
  <c r="K295" i="15"/>
  <c r="J288" i="15"/>
  <c r="L288" i="15"/>
  <c r="M290" i="15"/>
  <c r="Q288" i="15"/>
  <c r="S285" i="15"/>
  <c r="R285" i="15"/>
  <c r="P280" i="15"/>
  <c r="O292" i="15"/>
  <c r="H294" i="15" l="1"/>
  <c r="M291" i="15"/>
  <c r="L289" i="15"/>
  <c r="K296" i="15"/>
  <c r="I301" i="15"/>
  <c r="N282" i="15"/>
  <c r="J289" i="15"/>
  <c r="R286" i="15"/>
  <c r="Q289" i="15"/>
  <c r="O293" i="15"/>
  <c r="S286" i="15"/>
  <c r="P281" i="15"/>
  <c r="H295" i="15" l="1"/>
  <c r="L290" i="15"/>
  <c r="J290" i="15"/>
  <c r="I302" i="15"/>
  <c r="M292" i="15"/>
  <c r="N283" i="15"/>
  <c r="K297" i="15"/>
  <c r="P282" i="15"/>
  <c r="S287" i="15"/>
  <c r="Q290" i="15"/>
  <c r="R287" i="15"/>
  <c r="O294" i="15"/>
  <c r="H296" i="15" l="1"/>
  <c r="I303" i="15"/>
  <c r="L291" i="15"/>
  <c r="K298" i="15"/>
  <c r="M293" i="15"/>
  <c r="J291" i="15"/>
  <c r="N284" i="15"/>
  <c r="R288" i="15"/>
  <c r="Q291" i="15"/>
  <c r="S288" i="15"/>
  <c r="O295" i="15"/>
  <c r="P283" i="15"/>
  <c r="H297" i="15" l="1"/>
  <c r="J292" i="15"/>
  <c r="M294" i="15"/>
  <c r="N285" i="15"/>
  <c r="K299" i="15"/>
  <c r="L292" i="15"/>
  <c r="I304" i="15"/>
  <c r="P284" i="15"/>
  <c r="S289" i="15"/>
  <c r="Q292" i="15"/>
  <c r="R289" i="15"/>
  <c r="O296" i="15"/>
  <c r="H298" i="15" l="1"/>
  <c r="I305" i="15"/>
  <c r="M295" i="15"/>
  <c r="L293" i="15"/>
  <c r="N286" i="15"/>
  <c r="J293" i="15"/>
  <c r="K300" i="15"/>
  <c r="O297" i="15"/>
  <c r="Q293" i="15"/>
  <c r="S290" i="15"/>
  <c r="P285" i="15"/>
  <c r="R290" i="15"/>
  <c r="H299" i="15" l="1"/>
  <c r="L294" i="15"/>
  <c r="M296" i="15"/>
  <c r="J294" i="15"/>
  <c r="N287" i="15"/>
  <c r="K301" i="15"/>
  <c r="I306" i="15"/>
  <c r="R291" i="15"/>
  <c r="P286" i="15"/>
  <c r="S291" i="15"/>
  <c r="O298" i="15"/>
  <c r="Q294" i="15"/>
  <c r="H300" i="15" l="1"/>
  <c r="I307" i="15"/>
  <c r="J295" i="15"/>
  <c r="M297" i="15"/>
  <c r="L295" i="15"/>
  <c r="K302" i="15"/>
  <c r="N288" i="15"/>
  <c r="Q295" i="15"/>
  <c r="O299" i="15"/>
  <c r="R292" i="15"/>
  <c r="S292" i="15"/>
  <c r="P287" i="15"/>
  <c r="H301" i="15" l="1"/>
  <c r="K303" i="15"/>
  <c r="M298" i="15"/>
  <c r="N289" i="15"/>
  <c r="J296" i="15"/>
  <c r="I308" i="15"/>
  <c r="L296" i="15"/>
  <c r="P288" i="15"/>
  <c r="S293" i="15"/>
  <c r="R293" i="15"/>
  <c r="O300" i="15"/>
  <c r="Q296" i="15"/>
  <c r="H302" i="15" l="1"/>
  <c r="K304" i="15"/>
  <c r="L297" i="15"/>
  <c r="I309" i="15"/>
  <c r="M299" i="15"/>
  <c r="J297" i="15"/>
  <c r="N290" i="15"/>
  <c r="O301" i="15"/>
  <c r="R294" i="15"/>
  <c r="S294" i="15"/>
  <c r="Q297" i="15"/>
  <c r="P289" i="15"/>
  <c r="H303" i="15" l="1"/>
  <c r="N291" i="15"/>
  <c r="I310" i="15"/>
  <c r="M300" i="15"/>
  <c r="L298" i="15"/>
  <c r="J298" i="15"/>
  <c r="K305" i="15"/>
  <c r="P290" i="15"/>
  <c r="S295" i="15"/>
  <c r="R295" i="15"/>
  <c r="O302" i="15"/>
  <c r="Q298" i="15"/>
  <c r="H304" i="15" l="1"/>
  <c r="I311" i="15"/>
  <c r="N292" i="15"/>
  <c r="J299" i="15"/>
  <c r="M301" i="15"/>
  <c r="K306" i="15"/>
  <c r="L299" i="15"/>
  <c r="S296" i="15"/>
  <c r="P291" i="15"/>
  <c r="Q299" i="15"/>
  <c r="O303" i="15"/>
  <c r="R296" i="15"/>
  <c r="H305" i="15" l="1"/>
  <c r="J300" i="15"/>
  <c r="N293" i="15"/>
  <c r="L300" i="15"/>
  <c r="M302" i="15"/>
  <c r="K307" i="15"/>
  <c r="I312" i="15"/>
  <c r="R297" i="15"/>
  <c r="O304" i="15"/>
  <c r="P292" i="15"/>
  <c r="S297" i="15"/>
  <c r="Q300" i="15"/>
  <c r="H306" i="15" l="1"/>
  <c r="L301" i="15"/>
  <c r="J301" i="15"/>
  <c r="I313" i="15"/>
  <c r="K308" i="15"/>
  <c r="M303" i="15"/>
  <c r="N294" i="15"/>
  <c r="Q301" i="15"/>
  <c r="O305" i="15"/>
  <c r="R298" i="15"/>
  <c r="S298" i="15"/>
  <c r="P293" i="15"/>
  <c r="H307" i="15" l="1"/>
  <c r="L302" i="15"/>
  <c r="I314" i="15"/>
  <c r="M304" i="15"/>
  <c r="K309" i="15"/>
  <c r="J302" i="15"/>
  <c r="N295" i="15"/>
  <c r="R299" i="15"/>
  <c r="Q302" i="15"/>
  <c r="P294" i="15"/>
  <c r="S299" i="15"/>
  <c r="O306" i="15"/>
  <c r="H308" i="15" l="1"/>
  <c r="J303" i="15"/>
  <c r="K310" i="15"/>
  <c r="I315" i="15"/>
  <c r="N296" i="15"/>
  <c r="L303" i="15"/>
  <c r="M305" i="15"/>
  <c r="O307" i="15"/>
  <c r="S300" i="15"/>
  <c r="P295" i="15"/>
  <c r="Q303" i="15"/>
  <c r="R300" i="15"/>
  <c r="H309" i="15" l="1"/>
  <c r="I316" i="15"/>
  <c r="M306" i="15"/>
  <c r="L304" i="15"/>
  <c r="N297" i="15"/>
  <c r="K311" i="15"/>
  <c r="J304" i="15"/>
  <c r="R301" i="15"/>
  <c r="Q304" i="15"/>
  <c r="P296" i="15"/>
  <c r="O308" i="15"/>
  <c r="S301" i="15"/>
  <c r="H310" i="15" l="1"/>
  <c r="K312" i="15"/>
  <c r="L305" i="15"/>
  <c r="M307" i="15"/>
  <c r="N298" i="15"/>
  <c r="I317" i="15"/>
  <c r="J305" i="15"/>
  <c r="S302" i="15"/>
  <c r="R302" i="15"/>
  <c r="O309" i="15"/>
  <c r="P297" i="15"/>
  <c r="Q305" i="15"/>
  <c r="H311" i="15" l="1"/>
  <c r="J306" i="15"/>
  <c r="I318" i="15"/>
  <c r="M308" i="15"/>
  <c r="N299" i="15"/>
  <c r="K313" i="15"/>
  <c r="L306" i="15"/>
  <c r="O310" i="15"/>
  <c r="S303" i="15"/>
  <c r="Q306" i="15"/>
  <c r="P298" i="15"/>
  <c r="R303" i="15"/>
  <c r="H312" i="15" l="1"/>
  <c r="L307" i="15"/>
  <c r="N300" i="15"/>
  <c r="J307" i="15"/>
  <c r="K314" i="15"/>
  <c r="M309" i="15"/>
  <c r="I319" i="15"/>
  <c r="R304" i="15"/>
  <c r="P299" i="15"/>
  <c r="Q307" i="15"/>
  <c r="S304" i="15"/>
  <c r="O311" i="15"/>
  <c r="H313" i="15" l="1"/>
  <c r="M310" i="15"/>
  <c r="K315" i="15"/>
  <c r="I320" i="15"/>
  <c r="L308" i="15"/>
  <c r="J308" i="15"/>
  <c r="N301" i="15"/>
  <c r="O312" i="15"/>
  <c r="S305" i="15"/>
  <c r="P300" i="15"/>
  <c r="Q308" i="15"/>
  <c r="R305" i="15"/>
  <c r="H314" i="15" l="1"/>
  <c r="J309" i="15"/>
  <c r="L309" i="15"/>
  <c r="K316" i="15"/>
  <c r="N302" i="15"/>
  <c r="I321" i="15"/>
  <c r="M311" i="15"/>
  <c r="R306" i="15"/>
  <c r="Q309" i="15"/>
  <c r="P301" i="15"/>
  <c r="S306" i="15"/>
  <c r="O313" i="15"/>
  <c r="H315" i="15" l="1"/>
  <c r="M312" i="15"/>
  <c r="I322" i="15"/>
  <c r="L310" i="15"/>
  <c r="J310" i="15"/>
  <c r="K317" i="15"/>
  <c r="N303" i="15"/>
  <c r="O314" i="15"/>
  <c r="P302" i="15"/>
  <c r="R307" i="15"/>
  <c r="S307" i="15"/>
  <c r="Q310" i="15"/>
  <c r="H316" i="15" l="1"/>
  <c r="N304" i="15"/>
  <c r="I323" i="15"/>
  <c r="J311" i="15"/>
  <c r="L311" i="15"/>
  <c r="K318" i="15"/>
  <c r="M313" i="15"/>
  <c r="Q311" i="15"/>
  <c r="S308" i="15"/>
  <c r="O315" i="15"/>
  <c r="R308" i="15"/>
  <c r="P303" i="15"/>
  <c r="H317" i="15" l="1"/>
  <c r="N305" i="15"/>
  <c r="M314" i="15"/>
  <c r="J312" i="15"/>
  <c r="I324" i="15"/>
  <c r="K319" i="15"/>
  <c r="L312" i="15"/>
  <c r="P304" i="15"/>
  <c r="O316" i="15"/>
  <c r="R309" i="15"/>
  <c r="S309" i="15"/>
  <c r="Q312" i="15"/>
  <c r="H318" i="15" l="1"/>
  <c r="L313" i="15"/>
  <c r="J313" i="15"/>
  <c r="N306" i="15"/>
  <c r="I325" i="15"/>
  <c r="K320" i="15"/>
  <c r="M315" i="15"/>
  <c r="R310" i="15"/>
  <c r="O317" i="15"/>
  <c r="Q313" i="15"/>
  <c r="S310" i="15"/>
  <c r="P305" i="15"/>
  <c r="H319" i="15" l="1"/>
  <c r="J314" i="15"/>
  <c r="I326" i="15"/>
  <c r="K321" i="15"/>
  <c r="L314" i="15"/>
  <c r="M316" i="15"/>
  <c r="N307" i="15"/>
  <c r="S311" i="15"/>
  <c r="Q314" i="15"/>
  <c r="P306" i="15"/>
  <c r="O318" i="15"/>
  <c r="R311" i="15"/>
  <c r="H320" i="15" l="1"/>
  <c r="M317" i="15"/>
  <c r="K322" i="15"/>
  <c r="J315" i="15"/>
  <c r="N308" i="15"/>
  <c r="L315" i="15"/>
  <c r="I327" i="15"/>
  <c r="R312" i="15"/>
  <c r="O319" i="15"/>
  <c r="P307" i="15"/>
  <c r="Q315" i="15"/>
  <c r="S312" i="15"/>
  <c r="H321" i="15" l="1"/>
  <c r="K323" i="15"/>
  <c r="N309" i="15"/>
  <c r="I328" i="15"/>
  <c r="L316" i="15"/>
  <c r="J316" i="15"/>
  <c r="M318" i="15"/>
  <c r="S313" i="15"/>
  <c r="Q316" i="15"/>
  <c r="O320" i="15"/>
  <c r="P308" i="15"/>
  <c r="R313" i="15"/>
  <c r="H322" i="15" l="1"/>
  <c r="J317" i="15"/>
  <c r="M319" i="15"/>
  <c r="L317" i="15"/>
  <c r="N310" i="15"/>
  <c r="I329" i="15"/>
  <c r="K324" i="15"/>
  <c r="R314" i="15"/>
  <c r="P309" i="15"/>
  <c r="S314" i="15"/>
  <c r="O321" i="15"/>
  <c r="Q317" i="15"/>
  <c r="H323" i="15" l="1"/>
  <c r="I330" i="15"/>
  <c r="M320" i="15"/>
  <c r="K325" i="15"/>
  <c r="N311" i="15"/>
  <c r="L318" i="15"/>
  <c r="J318" i="15"/>
  <c r="O322" i="15"/>
  <c r="Q318" i="15"/>
  <c r="S315" i="15"/>
  <c r="P310" i="15"/>
  <c r="R315" i="15"/>
  <c r="H324" i="15" l="1"/>
  <c r="L319" i="15"/>
  <c r="M321" i="15"/>
  <c r="I331" i="15"/>
  <c r="N312" i="15"/>
  <c r="J319" i="15"/>
  <c r="K326" i="15"/>
  <c r="R316" i="15"/>
  <c r="Q319" i="15"/>
  <c r="P311" i="15"/>
  <c r="S316" i="15"/>
  <c r="O323" i="15"/>
  <c r="H325" i="15" l="1"/>
  <c r="N313" i="15"/>
  <c r="K327" i="15"/>
  <c r="I332" i="15"/>
  <c r="M322" i="15"/>
  <c r="L320" i="15"/>
  <c r="J320" i="15"/>
  <c r="O324" i="15"/>
  <c r="S317" i="15"/>
  <c r="Q320" i="15"/>
  <c r="P312" i="15"/>
  <c r="R317" i="15"/>
  <c r="H326" i="15" l="1"/>
  <c r="J321" i="15"/>
  <c r="I333" i="15"/>
  <c r="N314" i="15"/>
  <c r="K328" i="15"/>
  <c r="L321" i="15"/>
  <c r="M323" i="15"/>
  <c r="P313" i="15"/>
  <c r="Q321" i="15"/>
  <c r="O325" i="15"/>
  <c r="R318" i="15"/>
  <c r="S318" i="15"/>
  <c r="H327" i="15" l="1"/>
  <c r="I334" i="15"/>
  <c r="L322" i="15"/>
  <c r="J322" i="15"/>
  <c r="M324" i="15"/>
  <c r="N315" i="15"/>
  <c r="K329" i="15"/>
  <c r="R319" i="15"/>
  <c r="Q322" i="15"/>
  <c r="P314" i="15"/>
  <c r="S319" i="15"/>
  <c r="O326" i="15"/>
  <c r="H328" i="15" l="1"/>
  <c r="M325" i="15"/>
  <c r="J323" i="15"/>
  <c r="L323" i="15"/>
  <c r="I335" i="15"/>
  <c r="K330" i="15"/>
  <c r="N316" i="15"/>
  <c r="O327" i="15"/>
  <c r="P315" i="15"/>
  <c r="Q323" i="15"/>
  <c r="R320" i="15"/>
  <c r="S320" i="15"/>
  <c r="H329" i="15" l="1"/>
  <c r="L324" i="15"/>
  <c r="J324" i="15"/>
  <c r="N317" i="15"/>
  <c r="I336" i="15"/>
  <c r="M326" i="15"/>
  <c r="K331" i="15"/>
  <c r="S321" i="15"/>
  <c r="R321" i="15"/>
  <c r="Q324" i="15"/>
  <c r="O328" i="15"/>
  <c r="P316" i="15"/>
  <c r="H330" i="15" l="1"/>
  <c r="I337" i="15"/>
  <c r="N318" i="15"/>
  <c r="J325" i="15"/>
  <c r="L325" i="15"/>
  <c r="K332" i="15"/>
  <c r="M327" i="15"/>
  <c r="O329" i="15"/>
  <c r="S322" i="15"/>
  <c r="P317" i="15"/>
  <c r="Q325" i="15"/>
  <c r="R322" i="15"/>
  <c r="H331" i="15" l="1"/>
  <c r="N319" i="15"/>
  <c r="M328" i="15"/>
  <c r="L326" i="15"/>
  <c r="J326" i="15"/>
  <c r="I338" i="15"/>
  <c r="K333" i="15"/>
  <c r="R323" i="15"/>
  <c r="S323" i="15"/>
  <c r="Q326" i="15"/>
  <c r="P318" i="15"/>
  <c r="O330" i="15"/>
  <c r="H332" i="15" l="1"/>
  <c r="I339" i="15"/>
  <c r="M329" i="15"/>
  <c r="N320" i="15"/>
  <c r="L327" i="15"/>
  <c r="K334" i="15"/>
  <c r="J327" i="15"/>
  <c r="P319" i="15"/>
  <c r="O331" i="15"/>
  <c r="Q327" i="15"/>
  <c r="S324" i="15"/>
  <c r="R324" i="15"/>
  <c r="H333" i="15" l="1"/>
  <c r="J328" i="15"/>
  <c r="L328" i="15"/>
  <c r="M330" i="15"/>
  <c r="K335" i="15"/>
  <c r="I340" i="15"/>
  <c r="N321" i="15"/>
  <c r="R325" i="15"/>
  <c r="S325" i="15"/>
  <c r="Q328" i="15"/>
  <c r="O332" i="15"/>
  <c r="P320" i="15"/>
  <c r="H334" i="15" l="1"/>
  <c r="N322" i="15"/>
  <c r="J329" i="15"/>
  <c r="L329" i="15"/>
  <c r="I341" i="15"/>
  <c r="K336" i="15"/>
  <c r="M331" i="15"/>
  <c r="O333" i="15"/>
  <c r="S326" i="15"/>
  <c r="R326" i="15"/>
  <c r="P321" i="15"/>
  <c r="Q329" i="15"/>
  <c r="H335" i="15" l="1"/>
  <c r="J330" i="15"/>
  <c r="N323" i="15"/>
  <c r="K337" i="15"/>
  <c r="L330" i="15"/>
  <c r="M332" i="15"/>
  <c r="I342" i="15"/>
  <c r="Q330" i="15"/>
  <c r="R327" i="15"/>
  <c r="O334" i="15"/>
  <c r="P322" i="15"/>
  <c r="S327" i="15"/>
  <c r="H336" i="15" l="1"/>
  <c r="L331" i="15"/>
  <c r="N324" i="15"/>
  <c r="I343" i="15"/>
  <c r="J331" i="15"/>
  <c r="M333" i="15"/>
  <c r="K338" i="15"/>
  <c r="P323" i="15"/>
  <c r="R328" i="15"/>
  <c r="Q331" i="15"/>
  <c r="S328" i="15"/>
  <c r="O335" i="15"/>
  <c r="H337" i="15" l="1"/>
  <c r="J332" i="15"/>
  <c r="L332" i="15"/>
  <c r="M334" i="15"/>
  <c r="K339" i="15"/>
  <c r="N325" i="15"/>
  <c r="I344" i="15"/>
  <c r="O336" i="15"/>
  <c r="S329" i="15"/>
  <c r="P324" i="15"/>
  <c r="Q332" i="15"/>
  <c r="R329" i="15"/>
  <c r="H338" i="15" l="1"/>
  <c r="K340" i="15"/>
  <c r="J333" i="15"/>
  <c r="N326" i="15"/>
  <c r="M335" i="15"/>
  <c r="L333" i="15"/>
  <c r="I345" i="15"/>
  <c r="Q333" i="15"/>
  <c r="S330" i="15"/>
  <c r="O337" i="15"/>
  <c r="R330" i="15"/>
  <c r="P325" i="15"/>
  <c r="H339" i="15" l="1"/>
  <c r="M336" i="15"/>
  <c r="N327" i="15"/>
  <c r="I346" i="15"/>
  <c r="L334" i="15"/>
  <c r="K341" i="15"/>
  <c r="J334" i="15"/>
  <c r="R331" i="15"/>
  <c r="S331" i="15"/>
  <c r="P326" i="15"/>
  <c r="O338" i="15"/>
  <c r="Q334" i="15"/>
  <c r="H340" i="15" l="1"/>
  <c r="K342" i="15"/>
  <c r="L335" i="15"/>
  <c r="I347" i="15"/>
  <c r="J335" i="15"/>
  <c r="N328" i="15"/>
  <c r="M337" i="15"/>
  <c r="O339" i="15"/>
  <c r="P327" i="15"/>
  <c r="Q335" i="15"/>
  <c r="S332" i="15"/>
  <c r="R332" i="15"/>
  <c r="H341" i="15" l="1"/>
  <c r="J336" i="15"/>
  <c r="M338" i="15"/>
  <c r="L336" i="15"/>
  <c r="K343" i="15"/>
  <c r="N329" i="15"/>
  <c r="I348" i="15"/>
  <c r="R333" i="15"/>
  <c r="Q336" i="15"/>
  <c r="O340" i="15"/>
  <c r="S333" i="15"/>
  <c r="P328" i="15"/>
  <c r="H342" i="15" l="1"/>
  <c r="J337" i="15"/>
  <c r="I349" i="15"/>
  <c r="N330" i="15"/>
  <c r="K344" i="15"/>
  <c r="L337" i="15"/>
  <c r="M339" i="15"/>
  <c r="S334" i="15"/>
  <c r="O341" i="15"/>
  <c r="R334" i="15"/>
  <c r="P329" i="15"/>
  <c r="Q337" i="15"/>
  <c r="H343" i="15" l="1"/>
  <c r="I350" i="15"/>
  <c r="M340" i="15"/>
  <c r="L338" i="15"/>
  <c r="J338" i="15"/>
  <c r="K345" i="15"/>
  <c r="N331" i="15"/>
  <c r="Q338" i="15"/>
  <c r="R335" i="15"/>
  <c r="P330" i="15"/>
  <c r="O342" i="15"/>
  <c r="S335" i="15"/>
  <c r="H344" i="15" l="1"/>
  <c r="J339" i="15"/>
  <c r="M341" i="15"/>
  <c r="N332" i="15"/>
  <c r="K346" i="15"/>
  <c r="L339" i="15"/>
  <c r="I351" i="15"/>
  <c r="P331" i="15"/>
  <c r="S336" i="15"/>
  <c r="O343" i="15"/>
  <c r="R336" i="15"/>
  <c r="Q339" i="15"/>
  <c r="H345" i="15" l="1"/>
  <c r="I352" i="15"/>
  <c r="N333" i="15"/>
  <c r="J340" i="15"/>
  <c r="L340" i="15"/>
  <c r="M342" i="15"/>
  <c r="K347" i="15"/>
  <c r="O344" i="15"/>
  <c r="S337" i="15"/>
  <c r="P332" i="15"/>
  <c r="Q340" i="15"/>
  <c r="R337" i="15"/>
  <c r="H346" i="15" l="1"/>
  <c r="J341" i="15"/>
  <c r="N334" i="15"/>
  <c r="K348" i="15"/>
  <c r="M343" i="15"/>
  <c r="L341" i="15"/>
  <c r="I353" i="15"/>
  <c r="R338" i="15"/>
  <c r="Q341" i="15"/>
  <c r="S338" i="15"/>
  <c r="P333" i="15"/>
  <c r="O345" i="15"/>
  <c r="H347" i="15" l="1"/>
  <c r="N335" i="15"/>
  <c r="J342" i="15"/>
  <c r="I354" i="15"/>
  <c r="L342" i="15"/>
  <c r="M344" i="15"/>
  <c r="K349" i="15"/>
  <c r="S339" i="15"/>
  <c r="R339" i="15"/>
  <c r="O346" i="15"/>
  <c r="P334" i="15"/>
  <c r="Q342" i="15"/>
  <c r="H348" i="15" l="1"/>
  <c r="K350" i="15"/>
  <c r="I355" i="15"/>
  <c r="N336" i="15"/>
  <c r="M345" i="15"/>
  <c r="J343" i="15"/>
  <c r="L343" i="15"/>
  <c r="P335" i="15"/>
  <c r="Q343" i="15"/>
  <c r="O347" i="15"/>
  <c r="S340" i="15"/>
  <c r="R340" i="15"/>
  <c r="H349" i="15" l="1"/>
  <c r="I356" i="15"/>
  <c r="M346" i="15"/>
  <c r="L344" i="15"/>
  <c r="J344" i="15"/>
  <c r="K351" i="15"/>
  <c r="N337" i="15"/>
  <c r="R341" i="15"/>
  <c r="O348" i="15"/>
  <c r="P336" i="15"/>
  <c r="S341" i="15"/>
  <c r="Q344" i="15"/>
  <c r="H350" i="15" l="1"/>
  <c r="N338" i="15"/>
  <c r="L345" i="15"/>
  <c r="M347" i="15"/>
  <c r="K352" i="15"/>
  <c r="J345" i="15"/>
  <c r="I357" i="15"/>
  <c r="Q345" i="15"/>
  <c r="O349" i="15"/>
  <c r="S342" i="15"/>
  <c r="P337" i="15"/>
  <c r="R342" i="15"/>
  <c r="H351" i="15" l="1"/>
  <c r="N339" i="15"/>
  <c r="J346" i="15"/>
  <c r="M348" i="15"/>
  <c r="L346" i="15"/>
  <c r="I358" i="15"/>
  <c r="K353" i="15"/>
  <c r="R343" i="15"/>
  <c r="S343" i="15"/>
  <c r="Q346" i="15"/>
  <c r="P338" i="15"/>
  <c r="O350" i="15"/>
  <c r="H352" i="15" l="1"/>
  <c r="L347" i="15"/>
  <c r="K354" i="15"/>
  <c r="M349" i="15"/>
  <c r="I359" i="15"/>
  <c r="J347" i="15"/>
  <c r="N340" i="15"/>
  <c r="O351" i="15"/>
  <c r="Q347" i="15"/>
  <c r="S344" i="15"/>
  <c r="P339" i="15"/>
  <c r="R344" i="15"/>
  <c r="H353" i="15" l="1"/>
  <c r="L348" i="15"/>
  <c r="I360" i="15"/>
  <c r="M350" i="15"/>
  <c r="K355" i="15"/>
  <c r="J348" i="15"/>
  <c r="N341" i="15"/>
  <c r="P340" i="15"/>
  <c r="Q348" i="15"/>
  <c r="O352" i="15"/>
  <c r="R345" i="15"/>
  <c r="S345" i="15"/>
  <c r="H354" i="15" l="1"/>
  <c r="K356" i="15"/>
  <c r="I361" i="15"/>
  <c r="M351" i="15"/>
  <c r="J349" i="15"/>
  <c r="L349" i="15"/>
  <c r="N342" i="15"/>
  <c r="P341" i="15"/>
  <c r="S346" i="15"/>
  <c r="R346" i="15"/>
  <c r="O353" i="15"/>
  <c r="Q349" i="15"/>
  <c r="H355" i="15" l="1"/>
  <c r="L350" i="15"/>
  <c r="M352" i="15"/>
  <c r="N343" i="15"/>
  <c r="J350" i="15"/>
  <c r="I362" i="15"/>
  <c r="K357" i="15"/>
  <c r="Q350" i="15"/>
  <c r="O354" i="15"/>
  <c r="R347" i="15"/>
  <c r="P342" i="15"/>
  <c r="S347" i="15"/>
  <c r="H356" i="15" l="1"/>
  <c r="M353" i="15"/>
  <c r="I363" i="15"/>
  <c r="J351" i="15"/>
  <c r="K358" i="15"/>
  <c r="N344" i="15"/>
  <c r="L351" i="15"/>
  <c r="O355" i="15"/>
  <c r="S348" i="15"/>
  <c r="P343" i="15"/>
  <c r="R348" i="15"/>
  <c r="Q351" i="15"/>
  <c r="H357" i="15" l="1"/>
  <c r="M354" i="15"/>
  <c r="L352" i="15"/>
  <c r="N345" i="15"/>
  <c r="J352" i="15"/>
  <c r="I364" i="15"/>
  <c r="K359" i="15"/>
  <c r="R349" i="15"/>
  <c r="P344" i="15"/>
  <c r="O356" i="15"/>
  <c r="Q352" i="15"/>
  <c r="S349" i="15"/>
  <c r="H358" i="15" l="1"/>
  <c r="K360" i="15"/>
  <c r="L353" i="15"/>
  <c r="N346" i="15"/>
  <c r="I365" i="15"/>
  <c r="J353" i="15"/>
  <c r="M355" i="15"/>
  <c r="Q353" i="15"/>
  <c r="O357" i="15"/>
  <c r="P345" i="15"/>
  <c r="S350" i="15"/>
  <c r="R350" i="15"/>
  <c r="H359" i="15" l="1"/>
  <c r="M356" i="15"/>
  <c r="I366" i="15"/>
  <c r="N347" i="15"/>
  <c r="K361" i="15"/>
  <c r="J354" i="15"/>
  <c r="L354" i="15"/>
  <c r="R351" i="15"/>
  <c r="S351" i="15"/>
  <c r="P346" i="15"/>
  <c r="O358" i="15"/>
  <c r="Q354" i="15"/>
  <c r="H360" i="15" l="1"/>
  <c r="J355" i="15"/>
  <c r="M357" i="15"/>
  <c r="N348" i="15"/>
  <c r="L355" i="15"/>
  <c r="K362" i="15"/>
  <c r="I367" i="15"/>
  <c r="Q355" i="15"/>
  <c r="R352" i="15"/>
  <c r="O359" i="15"/>
  <c r="P347" i="15"/>
  <c r="S352" i="15"/>
  <c r="H361" i="15" l="1"/>
  <c r="M358" i="15"/>
  <c r="I368" i="15"/>
  <c r="L356" i="15"/>
  <c r="N349" i="15"/>
  <c r="J356" i="15"/>
  <c r="K363" i="15"/>
  <c r="P348" i="15"/>
  <c r="R353" i="15"/>
  <c r="S353" i="15"/>
  <c r="O360" i="15"/>
  <c r="Q356" i="15"/>
  <c r="H362" i="15" l="1"/>
  <c r="H363" i="15" s="1"/>
  <c r="L357" i="15"/>
  <c r="N350" i="15"/>
  <c r="I369" i="15"/>
  <c r="K364" i="15"/>
  <c r="J357" i="15"/>
  <c r="M359" i="15"/>
  <c r="Q357" i="15"/>
  <c r="S354" i="15"/>
  <c r="P349" i="15"/>
  <c r="O361" i="15"/>
  <c r="R354" i="15"/>
  <c r="H364" i="15" l="1"/>
  <c r="M360" i="15"/>
  <c r="K365" i="15"/>
  <c r="I370" i="15"/>
  <c r="L358" i="15"/>
  <c r="J358" i="15"/>
  <c r="N351" i="15"/>
  <c r="P350" i="15"/>
  <c r="Q358" i="15"/>
  <c r="R355" i="15"/>
  <c r="O362" i="15"/>
  <c r="S355" i="15"/>
  <c r="H365" i="15" l="1"/>
  <c r="K366" i="15"/>
  <c r="M361" i="15"/>
  <c r="J359" i="15"/>
  <c r="I371" i="15"/>
  <c r="N352" i="15"/>
  <c r="L359" i="15"/>
  <c r="S356" i="15"/>
  <c r="O363" i="15"/>
  <c r="R356" i="15"/>
  <c r="Q359" i="15"/>
  <c r="P351" i="15"/>
  <c r="H366" i="15" l="1"/>
  <c r="K367" i="15"/>
  <c r="M362" i="15"/>
  <c r="I372" i="15"/>
  <c r="J360" i="15"/>
  <c r="L360" i="15"/>
  <c r="N353" i="15"/>
  <c r="P352" i="15"/>
  <c r="Q360" i="15"/>
  <c r="R357" i="15"/>
  <c r="O364" i="15"/>
  <c r="S357" i="15"/>
  <c r="H367" i="15" l="1"/>
  <c r="L361" i="15"/>
  <c r="I373" i="15"/>
  <c r="N354" i="15"/>
  <c r="M363" i="15"/>
  <c r="K368" i="15"/>
  <c r="J361" i="15"/>
  <c r="S358" i="15"/>
  <c r="O365" i="15"/>
  <c r="R358" i="15"/>
  <c r="Q361" i="15"/>
  <c r="P353" i="15"/>
  <c r="H368" i="15" l="1"/>
  <c r="K369" i="15"/>
  <c r="M364" i="15"/>
  <c r="J362" i="15"/>
  <c r="N355" i="15"/>
  <c r="I374" i="15"/>
  <c r="L362" i="15"/>
  <c r="P354" i="15"/>
  <c r="R359" i="15"/>
  <c r="O366" i="15"/>
  <c r="S359" i="15"/>
  <c r="Q362" i="15"/>
  <c r="H369" i="15" l="1"/>
  <c r="L363" i="15"/>
  <c r="K370" i="15"/>
  <c r="J363" i="15"/>
  <c r="N356" i="15"/>
  <c r="M365" i="15"/>
  <c r="I375" i="15"/>
  <c r="Q363" i="15"/>
  <c r="O367" i="15"/>
  <c r="R360" i="15"/>
  <c r="P355" i="15"/>
  <c r="S360" i="15"/>
  <c r="H370" i="15" l="1"/>
  <c r="J364" i="15"/>
  <c r="M366" i="15"/>
  <c r="L364" i="15"/>
  <c r="N357" i="15"/>
  <c r="I376" i="15"/>
  <c r="K371" i="15"/>
  <c r="P356" i="15"/>
  <c r="Q364" i="15"/>
  <c r="S361" i="15"/>
  <c r="R361" i="15"/>
  <c r="O368" i="15"/>
  <c r="H371" i="15" l="1"/>
  <c r="I377" i="15"/>
  <c r="J365" i="15"/>
  <c r="N358" i="15"/>
  <c r="L365" i="15"/>
  <c r="K372" i="15"/>
  <c r="M367" i="15"/>
  <c r="O369" i="15"/>
  <c r="R362" i="15"/>
  <c r="Q365" i="15"/>
  <c r="P357" i="15"/>
  <c r="S362" i="15"/>
  <c r="H372" i="15" l="1"/>
  <c r="M368" i="15"/>
  <c r="N359" i="15"/>
  <c r="L366" i="15"/>
  <c r="I378" i="15"/>
  <c r="K373" i="15"/>
  <c r="J366" i="15"/>
  <c r="S363" i="15"/>
  <c r="R363" i="15"/>
  <c r="O370" i="15"/>
  <c r="P358" i="15"/>
  <c r="Q366" i="15"/>
  <c r="H373" i="15" l="1"/>
  <c r="N360" i="15"/>
  <c r="M369" i="15"/>
  <c r="K374" i="15"/>
  <c r="I379" i="15"/>
  <c r="J367" i="15"/>
  <c r="L367" i="15"/>
  <c r="R364" i="15"/>
  <c r="S364" i="15"/>
  <c r="Q367" i="15"/>
  <c r="P359" i="15"/>
  <c r="O371" i="15"/>
  <c r="H374" i="15" l="1"/>
  <c r="M370" i="15"/>
  <c r="I380" i="15"/>
  <c r="K375" i="15"/>
  <c r="L368" i="15"/>
  <c r="J368" i="15"/>
  <c r="N361" i="15"/>
  <c r="Q368" i="15"/>
  <c r="R365" i="15"/>
  <c r="O372" i="15"/>
  <c r="P360" i="15"/>
  <c r="S365" i="15"/>
  <c r="H375" i="15" l="1"/>
  <c r="N362" i="15"/>
  <c r="M371" i="15"/>
  <c r="K376" i="15"/>
  <c r="J369" i="15"/>
  <c r="L369" i="15"/>
  <c r="I381" i="15"/>
  <c r="S366" i="15"/>
  <c r="P361" i="15"/>
  <c r="R366" i="15"/>
  <c r="Q369" i="15"/>
  <c r="O373" i="15"/>
  <c r="H376" i="15" l="1"/>
  <c r="L370" i="15"/>
  <c r="K377" i="15"/>
  <c r="J370" i="15"/>
  <c r="N363" i="15"/>
  <c r="I382" i="15"/>
  <c r="M372" i="15"/>
  <c r="O374" i="15"/>
  <c r="Q370" i="15"/>
  <c r="R367" i="15"/>
  <c r="P362" i="15"/>
  <c r="S367" i="15"/>
  <c r="H377" i="15" l="1"/>
  <c r="K378" i="15"/>
  <c r="I383" i="15"/>
  <c r="L371" i="15"/>
  <c r="M373" i="15"/>
  <c r="N364" i="15"/>
  <c r="J371" i="15"/>
  <c r="P363" i="15"/>
  <c r="Q371" i="15"/>
  <c r="O375" i="15"/>
  <c r="S368" i="15"/>
  <c r="R368" i="15"/>
  <c r="H378" i="15" l="1"/>
  <c r="K379" i="15"/>
  <c r="L372" i="15"/>
  <c r="M374" i="15"/>
  <c r="J372" i="15"/>
  <c r="N365" i="15"/>
  <c r="I384" i="15"/>
  <c r="S369" i="15"/>
  <c r="O376" i="15"/>
  <c r="P364" i="15"/>
  <c r="R369" i="15"/>
  <c r="Q372" i="15"/>
  <c r="H379" i="15" l="1"/>
  <c r="M375" i="15"/>
  <c r="N366" i="15"/>
  <c r="K380" i="15"/>
  <c r="J373" i="15"/>
  <c r="I385" i="15"/>
  <c r="L373" i="15"/>
  <c r="P365" i="15"/>
  <c r="S370" i="15"/>
  <c r="Q373" i="15"/>
  <c r="R370" i="15"/>
  <c r="O377" i="15"/>
  <c r="H380" i="15" l="1"/>
  <c r="M376" i="15"/>
  <c r="J374" i="15"/>
  <c r="K381" i="15"/>
  <c r="I386" i="15"/>
  <c r="L374" i="15"/>
  <c r="N367" i="15"/>
  <c r="S371" i="15"/>
  <c r="R371" i="15"/>
  <c r="O378" i="15"/>
  <c r="Q374" i="15"/>
  <c r="P366" i="15"/>
  <c r="H381" i="15" l="1"/>
  <c r="M377" i="15"/>
  <c r="L375" i="15"/>
  <c r="K382" i="15"/>
  <c r="I387" i="15"/>
  <c r="J375" i="15"/>
  <c r="N368" i="15"/>
  <c r="O379" i="15"/>
  <c r="P367" i="15"/>
  <c r="Q375" i="15"/>
  <c r="R372" i="15"/>
  <c r="S372" i="15"/>
  <c r="H382" i="15" l="1"/>
  <c r="N369" i="15"/>
  <c r="J376" i="15"/>
  <c r="I388" i="15"/>
  <c r="K383" i="15"/>
  <c r="M378" i="15"/>
  <c r="L376" i="15"/>
  <c r="S373" i="15"/>
  <c r="Q376" i="15"/>
  <c r="O380" i="15"/>
  <c r="R373" i="15"/>
  <c r="P368" i="15"/>
  <c r="H383" i="15" l="1"/>
  <c r="K384" i="15"/>
  <c r="I389" i="15"/>
  <c r="M379" i="15"/>
  <c r="J377" i="15"/>
  <c r="L377" i="15"/>
  <c r="N370" i="15"/>
  <c r="P369" i="15"/>
  <c r="R374" i="15"/>
  <c r="Q377" i="15"/>
  <c r="O381" i="15"/>
  <c r="S374" i="15"/>
  <c r="H384" i="15" l="1"/>
  <c r="K385" i="15"/>
  <c r="N371" i="15"/>
  <c r="J378" i="15"/>
  <c r="I390" i="15"/>
  <c r="L378" i="15"/>
  <c r="M380" i="15"/>
  <c r="O382" i="15"/>
  <c r="P370" i="15"/>
  <c r="S375" i="15"/>
  <c r="Q378" i="15"/>
  <c r="R375" i="15"/>
  <c r="H385" i="15" l="1"/>
  <c r="L379" i="15"/>
  <c r="I391" i="15"/>
  <c r="J379" i="15"/>
  <c r="N372" i="15"/>
  <c r="K386" i="15"/>
  <c r="M381" i="15"/>
  <c r="S376" i="15"/>
  <c r="O383" i="15"/>
  <c r="R376" i="15"/>
  <c r="Q379" i="15"/>
  <c r="P371" i="15"/>
  <c r="H386" i="15" l="1"/>
  <c r="I392" i="15"/>
  <c r="L380" i="15"/>
  <c r="M382" i="15"/>
  <c r="N373" i="15"/>
  <c r="K387" i="15"/>
  <c r="J380" i="15"/>
  <c r="P372" i="15"/>
  <c r="Q380" i="15"/>
  <c r="O384" i="15"/>
  <c r="S377" i="15"/>
  <c r="R377" i="15"/>
  <c r="H387" i="15" l="1"/>
  <c r="I393" i="15"/>
  <c r="K388" i="15"/>
  <c r="L381" i="15"/>
  <c r="J381" i="15"/>
  <c r="N374" i="15"/>
  <c r="M383" i="15"/>
  <c r="O385" i="15"/>
  <c r="P373" i="15"/>
  <c r="R378" i="15"/>
  <c r="S378" i="15"/>
  <c r="Q381" i="15"/>
  <c r="H388" i="15" l="1"/>
  <c r="M384" i="15"/>
  <c r="K389" i="15"/>
  <c r="J382" i="15"/>
  <c r="L382" i="15"/>
  <c r="I394" i="15"/>
  <c r="N375" i="15"/>
  <c r="Q382" i="15"/>
  <c r="R379" i="15"/>
  <c r="S379" i="15"/>
  <c r="P374" i="15"/>
  <c r="O386" i="15"/>
  <c r="H389" i="15" l="1"/>
  <c r="N376" i="15"/>
  <c r="L383" i="15"/>
  <c r="K390" i="15"/>
  <c r="M385" i="15"/>
  <c r="I395" i="15"/>
  <c r="J383" i="15"/>
  <c r="O387" i="15"/>
  <c r="P375" i="15"/>
  <c r="R380" i="15"/>
  <c r="Q383" i="15"/>
  <c r="S380" i="15"/>
  <c r="H390" i="15" l="1"/>
  <c r="J384" i="15"/>
  <c r="I396" i="15"/>
  <c r="N377" i="15"/>
  <c r="M386" i="15"/>
  <c r="K391" i="15"/>
  <c r="L384" i="15"/>
  <c r="S381" i="15"/>
  <c r="P376" i="15"/>
  <c r="O388" i="15"/>
  <c r="Q384" i="15"/>
  <c r="R381" i="15"/>
  <c r="H391" i="15" l="1"/>
  <c r="N378" i="15"/>
  <c r="I397" i="15"/>
  <c r="L385" i="15"/>
  <c r="J385" i="15"/>
  <c r="K392" i="15"/>
  <c r="M387" i="15"/>
  <c r="R382" i="15"/>
  <c r="Q385" i="15"/>
  <c r="O389" i="15"/>
  <c r="S382" i="15"/>
  <c r="P377" i="15"/>
  <c r="K35" i="17"/>
  <c r="J46" i="17"/>
  <c r="H392" i="15" l="1"/>
  <c r="I398" i="15"/>
  <c r="M388" i="15"/>
  <c r="K393" i="15"/>
  <c r="J386" i="15"/>
  <c r="N379" i="15"/>
  <c r="L386" i="15"/>
  <c r="P378" i="15"/>
  <c r="O390" i="15"/>
  <c r="Q386" i="15"/>
  <c r="S383" i="15"/>
  <c r="R383" i="15"/>
  <c r="O46" i="17"/>
  <c r="F34" i="17"/>
  <c r="D46" i="17"/>
  <c r="E46" i="17"/>
  <c r="P35" i="17"/>
  <c r="N46" i="17"/>
  <c r="P34" i="17"/>
  <c r="I46" i="17"/>
  <c r="K34" i="17"/>
  <c r="F35" i="17"/>
  <c r="I65" i="17" l="1"/>
  <c r="N65" i="17" s="1"/>
  <c r="H65" i="17"/>
  <c r="H393" i="15"/>
  <c r="L387" i="15"/>
  <c r="K394" i="15"/>
  <c r="N380" i="15"/>
  <c r="I399" i="15"/>
  <c r="J387" i="15"/>
  <c r="M389" i="15"/>
  <c r="S384" i="15"/>
  <c r="Q387" i="15"/>
  <c r="P379" i="15"/>
  <c r="R384" i="15"/>
  <c r="O391" i="15"/>
  <c r="K46" i="17"/>
  <c r="F46" i="17"/>
  <c r="P46" i="17"/>
  <c r="J65" i="17" l="1"/>
  <c r="M65" i="17"/>
  <c r="O65" i="17" s="1"/>
  <c r="H394" i="15"/>
  <c r="N381" i="15"/>
  <c r="L388" i="15"/>
  <c r="J388" i="15"/>
  <c r="I400" i="15"/>
  <c r="M390" i="15"/>
  <c r="K395" i="15"/>
  <c r="O392" i="15"/>
  <c r="S385" i="15"/>
  <c r="R385" i="15"/>
  <c r="P380" i="15"/>
  <c r="Q388" i="15"/>
  <c r="H395" i="15" l="1"/>
  <c r="K396" i="15"/>
  <c r="L389" i="15"/>
  <c r="M391" i="15"/>
  <c r="J389" i="15"/>
  <c r="I401" i="15"/>
  <c r="N382" i="15"/>
  <c r="Q389" i="15"/>
  <c r="P381" i="15"/>
  <c r="O393" i="15"/>
  <c r="R386" i="15"/>
  <c r="S386" i="15"/>
  <c r="H396" i="15" l="1"/>
  <c r="J390" i="15"/>
  <c r="L390" i="15"/>
  <c r="K397" i="15"/>
  <c r="N383" i="15"/>
  <c r="I402" i="15"/>
  <c r="M392" i="15"/>
  <c r="R387" i="15"/>
  <c r="O394" i="15"/>
  <c r="Q390" i="15"/>
  <c r="S387" i="15"/>
  <c r="P382" i="15"/>
  <c r="H397" i="15" l="1"/>
  <c r="N384" i="15"/>
  <c r="M393" i="15"/>
  <c r="K398" i="15"/>
  <c r="J391" i="15"/>
  <c r="L391" i="15"/>
  <c r="I403" i="15"/>
  <c r="Q391" i="15"/>
  <c r="P383" i="15"/>
  <c r="S388" i="15"/>
  <c r="O395" i="15"/>
  <c r="R388" i="15"/>
  <c r="H398" i="15" l="1"/>
  <c r="J392" i="15"/>
  <c r="M394" i="15"/>
  <c r="K399" i="15"/>
  <c r="I404" i="15"/>
  <c r="L392" i="15"/>
  <c r="N385" i="15"/>
  <c r="R389" i="15"/>
  <c r="O396" i="15"/>
  <c r="P384" i="15"/>
  <c r="Q392" i="15"/>
  <c r="S389" i="15"/>
  <c r="H399" i="15" l="1"/>
  <c r="J393" i="15"/>
  <c r="M395" i="15"/>
  <c r="N386" i="15"/>
  <c r="L393" i="15"/>
  <c r="I405" i="15"/>
  <c r="K400" i="15"/>
  <c r="S390" i="15"/>
  <c r="P385" i="15"/>
  <c r="R390" i="15"/>
  <c r="Q393" i="15"/>
  <c r="O397" i="15"/>
  <c r="H400" i="15" l="1"/>
  <c r="K401" i="15"/>
  <c r="N387" i="15"/>
  <c r="I406" i="15"/>
  <c r="J394" i="15"/>
  <c r="L394" i="15"/>
  <c r="M396" i="15"/>
  <c r="R391" i="15"/>
  <c r="S391" i="15"/>
  <c r="O398" i="15"/>
  <c r="Q394" i="15"/>
  <c r="P386" i="15"/>
  <c r="H401" i="15" l="1"/>
  <c r="M397" i="15"/>
  <c r="J395" i="15"/>
  <c r="I407" i="15"/>
  <c r="K402" i="15"/>
  <c r="L395" i="15"/>
  <c r="N388" i="15"/>
  <c r="P387" i="15"/>
  <c r="O399" i="15"/>
  <c r="S392" i="15"/>
  <c r="Q395" i="15"/>
  <c r="R392" i="15"/>
  <c r="H402" i="15" l="1"/>
  <c r="L396" i="15"/>
  <c r="M398" i="15"/>
  <c r="I408" i="15"/>
  <c r="K403" i="15"/>
  <c r="J396" i="15"/>
  <c r="N389" i="15"/>
  <c r="O400" i="15"/>
  <c r="P388" i="15"/>
  <c r="R393" i="15"/>
  <c r="Q396" i="15"/>
  <c r="S393" i="15"/>
  <c r="H403" i="15" l="1"/>
  <c r="I409" i="15"/>
  <c r="J397" i="15"/>
  <c r="M399" i="15"/>
  <c r="K404" i="15"/>
  <c r="L397" i="15"/>
  <c r="N390" i="15"/>
  <c r="S394" i="15"/>
  <c r="R394" i="15"/>
  <c r="O401" i="15"/>
  <c r="Q397" i="15"/>
  <c r="P389" i="15"/>
  <c r="H404" i="15" l="1"/>
  <c r="N391" i="15"/>
  <c r="L398" i="15"/>
  <c r="M400" i="15"/>
  <c r="I410" i="15"/>
  <c r="K405" i="15"/>
  <c r="J398" i="15"/>
  <c r="Q398" i="15"/>
  <c r="R395" i="15"/>
  <c r="P390" i="15"/>
  <c r="O402" i="15"/>
  <c r="S395" i="15"/>
  <c r="H405" i="15" l="1"/>
  <c r="M401" i="15"/>
  <c r="K406" i="15"/>
  <c r="I411" i="15"/>
  <c r="J399" i="15"/>
  <c r="L399" i="15"/>
  <c r="N392" i="15"/>
  <c r="P391" i="15"/>
  <c r="Q399" i="15"/>
  <c r="S396" i="15"/>
  <c r="O403" i="15"/>
  <c r="R396" i="15"/>
  <c r="H406" i="15" l="1"/>
  <c r="J400" i="15"/>
  <c r="L400" i="15"/>
  <c r="I412" i="15"/>
  <c r="K407" i="15"/>
  <c r="N393" i="15"/>
  <c r="M402" i="15"/>
  <c r="R397" i="15"/>
  <c r="S397" i="15"/>
  <c r="P392" i="15"/>
  <c r="O404" i="15"/>
  <c r="Q400" i="15"/>
  <c r="H407" i="15" l="1"/>
  <c r="M403" i="15"/>
  <c r="K408" i="15"/>
  <c r="J401" i="15"/>
  <c r="N394" i="15"/>
  <c r="I413" i="15"/>
  <c r="L401" i="15"/>
  <c r="O405" i="15"/>
  <c r="P393" i="15"/>
  <c r="R398" i="15"/>
  <c r="Q401" i="15"/>
  <c r="S398" i="15"/>
  <c r="H408" i="15" l="1"/>
  <c r="M404" i="15"/>
  <c r="J402" i="15"/>
  <c r="K409" i="15"/>
  <c r="L402" i="15"/>
  <c r="I414" i="15"/>
  <c r="N395" i="15"/>
  <c r="S399" i="15"/>
  <c r="Q402" i="15"/>
  <c r="P394" i="15"/>
  <c r="R399" i="15"/>
  <c r="O406" i="15"/>
  <c r="H409" i="15" l="1"/>
  <c r="N396" i="15"/>
  <c r="J403" i="15"/>
  <c r="I415" i="15"/>
  <c r="K410" i="15"/>
  <c r="L403" i="15"/>
  <c r="M405" i="15"/>
  <c r="R400" i="15"/>
  <c r="S400" i="15"/>
  <c r="O407" i="15"/>
  <c r="P395" i="15"/>
  <c r="Q403" i="15"/>
  <c r="H410" i="15" l="1"/>
  <c r="L404" i="15"/>
  <c r="M406" i="15"/>
  <c r="J404" i="15"/>
  <c r="N397" i="15"/>
  <c r="K411" i="15"/>
  <c r="I416" i="15"/>
  <c r="S401" i="15"/>
  <c r="R401" i="15"/>
  <c r="Q404" i="15"/>
  <c r="P396" i="15"/>
  <c r="O408" i="15"/>
  <c r="H411" i="15" l="1"/>
  <c r="J405" i="15"/>
  <c r="I417" i="15"/>
  <c r="K412" i="15"/>
  <c r="N398" i="15"/>
  <c r="M407" i="15"/>
  <c r="L405" i="15"/>
  <c r="O409" i="15"/>
  <c r="P397" i="15"/>
  <c r="Q405" i="15"/>
  <c r="R402" i="15"/>
  <c r="S402" i="15"/>
  <c r="H412" i="15" l="1"/>
  <c r="N399" i="15"/>
  <c r="I418" i="15"/>
  <c r="M408" i="15"/>
  <c r="K413" i="15"/>
  <c r="L406" i="15"/>
  <c r="J406" i="15"/>
  <c r="S403" i="15"/>
  <c r="R403" i="15"/>
  <c r="O410" i="15"/>
  <c r="Q406" i="15"/>
  <c r="P398" i="15"/>
  <c r="H413" i="15" l="1"/>
  <c r="M409" i="15"/>
  <c r="N400" i="15"/>
  <c r="K414" i="15"/>
  <c r="J407" i="15"/>
  <c r="I419" i="15"/>
  <c r="L407" i="15"/>
  <c r="P399" i="15"/>
  <c r="Q407" i="15"/>
  <c r="S404" i="15"/>
  <c r="O411" i="15"/>
  <c r="R404" i="15"/>
  <c r="H414" i="15" l="1"/>
  <c r="L408" i="15"/>
  <c r="I420" i="15"/>
  <c r="J408" i="15"/>
  <c r="K415" i="15"/>
  <c r="M410" i="15"/>
  <c r="N401" i="15"/>
  <c r="P400" i="15"/>
  <c r="R405" i="15"/>
  <c r="S405" i="15"/>
  <c r="O412" i="15"/>
  <c r="Q408" i="15"/>
  <c r="H415" i="15" l="1"/>
  <c r="L409" i="15"/>
  <c r="M411" i="15"/>
  <c r="N402" i="15"/>
  <c r="K416" i="15"/>
  <c r="J409" i="15"/>
  <c r="I421" i="15"/>
  <c r="S406" i="15"/>
  <c r="R406" i="15"/>
  <c r="P401" i="15"/>
  <c r="Q409" i="15"/>
  <c r="O413" i="15"/>
  <c r="H416" i="15" l="1"/>
  <c r="K417" i="15"/>
  <c r="M412" i="15"/>
  <c r="N403" i="15"/>
  <c r="L410" i="15"/>
  <c r="J410" i="15"/>
  <c r="I422" i="15"/>
  <c r="P402" i="15"/>
  <c r="O414" i="15"/>
  <c r="Q410" i="15"/>
  <c r="R407" i="15"/>
  <c r="S407" i="15"/>
  <c r="H417" i="15" l="1"/>
  <c r="I423" i="15"/>
  <c r="L411" i="15"/>
  <c r="M413" i="15"/>
  <c r="J411" i="15"/>
  <c r="N404" i="15"/>
  <c r="K418" i="15"/>
  <c r="S408" i="15"/>
  <c r="P403" i="15"/>
  <c r="R408" i="15"/>
  <c r="Q411" i="15"/>
  <c r="O415" i="15"/>
  <c r="H418" i="15" l="1"/>
  <c r="I424" i="15"/>
  <c r="K419" i="15"/>
  <c r="J412" i="15"/>
  <c r="N405" i="15"/>
  <c r="M414" i="15"/>
  <c r="L412" i="15"/>
  <c r="R409" i="15"/>
  <c r="S409" i="15"/>
  <c r="O416" i="15"/>
  <c r="Q412" i="15"/>
  <c r="P404" i="15"/>
  <c r="H419" i="15" l="1"/>
  <c r="M415" i="15"/>
  <c r="K420" i="15"/>
  <c r="L413" i="15"/>
  <c r="I425" i="15"/>
  <c r="J413" i="15"/>
  <c r="N406" i="15"/>
  <c r="P405" i="15"/>
  <c r="Q413" i="15"/>
  <c r="R410" i="15"/>
  <c r="O417" i="15"/>
  <c r="S410" i="15"/>
  <c r="H420" i="15" l="1"/>
  <c r="L414" i="15"/>
  <c r="K421" i="15"/>
  <c r="J414" i="15"/>
  <c r="N407" i="15"/>
  <c r="M416" i="15"/>
  <c r="I426" i="15"/>
  <c r="S411" i="15"/>
  <c r="O418" i="15"/>
  <c r="R411" i="15"/>
  <c r="Q414" i="15"/>
  <c r="P406" i="15"/>
  <c r="H421" i="15" l="1"/>
  <c r="J415" i="15"/>
  <c r="L415" i="15"/>
  <c r="I427" i="15"/>
  <c r="K422" i="15"/>
  <c r="M417" i="15"/>
  <c r="N408" i="15"/>
  <c r="P407" i="15"/>
  <c r="Q415" i="15"/>
  <c r="R412" i="15"/>
  <c r="O419" i="15"/>
  <c r="S412" i="15"/>
  <c r="H422" i="15" l="1"/>
  <c r="M418" i="15"/>
  <c r="I428" i="15"/>
  <c r="K423" i="15"/>
  <c r="L416" i="15"/>
  <c r="N409" i="15"/>
  <c r="J416" i="15"/>
  <c r="S413" i="15"/>
  <c r="O420" i="15"/>
  <c r="R413" i="15"/>
  <c r="Q416" i="15"/>
  <c r="P408" i="15"/>
  <c r="H423" i="15" l="1"/>
  <c r="M419" i="15"/>
  <c r="J417" i="15"/>
  <c r="N410" i="15"/>
  <c r="K424" i="15"/>
  <c r="L417" i="15"/>
  <c r="I429" i="15"/>
  <c r="P409" i="15"/>
  <c r="Q417" i="15"/>
  <c r="O421" i="15"/>
  <c r="R414" i="15"/>
  <c r="S414" i="15"/>
  <c r="H424" i="15" l="1"/>
  <c r="L418" i="15"/>
  <c r="J418" i="15"/>
  <c r="K425" i="15"/>
  <c r="N411" i="15"/>
  <c r="M420" i="15"/>
  <c r="I430" i="15"/>
  <c r="O422" i="15"/>
  <c r="P410" i="15"/>
  <c r="S415" i="15"/>
  <c r="R415" i="15"/>
  <c r="Q418" i="15"/>
  <c r="H425" i="15" l="1"/>
  <c r="K426" i="15"/>
  <c r="L419" i="15"/>
  <c r="M421" i="15"/>
  <c r="N412" i="15"/>
  <c r="I431" i="15"/>
  <c r="J419" i="15"/>
  <c r="Q419" i="15"/>
  <c r="S416" i="15"/>
  <c r="R416" i="15"/>
  <c r="P411" i="15"/>
  <c r="O423" i="15"/>
  <c r="H426" i="15" l="1"/>
  <c r="I432" i="15"/>
  <c r="M422" i="15"/>
  <c r="L420" i="15"/>
  <c r="N413" i="15"/>
  <c r="K427" i="15"/>
  <c r="J420" i="15"/>
  <c r="P412" i="15"/>
  <c r="R417" i="15"/>
  <c r="Q420" i="15"/>
  <c r="O424" i="15"/>
  <c r="S417" i="15"/>
  <c r="H427" i="15" l="1"/>
  <c r="L421" i="15"/>
  <c r="K428" i="15"/>
  <c r="N414" i="15"/>
  <c r="I433" i="15"/>
  <c r="J421" i="15"/>
  <c r="M423" i="15"/>
  <c r="S418" i="15"/>
  <c r="O425" i="15"/>
  <c r="R418" i="15"/>
  <c r="P413" i="15"/>
  <c r="Q421" i="15"/>
  <c r="H428" i="15" l="1"/>
  <c r="N415" i="15"/>
  <c r="J422" i="15"/>
  <c r="K429" i="15"/>
  <c r="L422" i="15"/>
  <c r="M424" i="15"/>
  <c r="I434" i="15"/>
  <c r="Q422" i="15"/>
  <c r="O426" i="15"/>
  <c r="S419" i="15"/>
  <c r="P414" i="15"/>
  <c r="R419" i="15"/>
  <c r="H429" i="15" l="1"/>
  <c r="M425" i="15"/>
  <c r="L423" i="15"/>
  <c r="N416" i="15"/>
  <c r="I435" i="15"/>
  <c r="K430" i="15"/>
  <c r="J423" i="15"/>
  <c r="R420" i="15"/>
  <c r="O427" i="15"/>
  <c r="P415" i="15"/>
  <c r="S420" i="15"/>
  <c r="Q423" i="15"/>
  <c r="H430" i="15" l="1"/>
  <c r="K431" i="15"/>
  <c r="L424" i="15"/>
  <c r="I436" i="15"/>
  <c r="J424" i="15"/>
  <c r="N417" i="15"/>
  <c r="M426" i="15"/>
  <c r="R421" i="15"/>
  <c r="Q424" i="15"/>
  <c r="S421" i="15"/>
  <c r="P416" i="15"/>
  <c r="O428" i="15"/>
  <c r="H431" i="15" l="1"/>
  <c r="J425" i="15"/>
  <c r="N418" i="15"/>
  <c r="L425" i="15"/>
  <c r="M427" i="15"/>
  <c r="I437" i="15"/>
  <c r="K432" i="15"/>
  <c r="O429" i="15"/>
  <c r="P417" i="15"/>
  <c r="S422" i="15"/>
  <c r="R422" i="15"/>
  <c r="Q425" i="15"/>
  <c r="H432" i="15" l="1"/>
  <c r="L426" i="15"/>
  <c r="K433" i="15"/>
  <c r="I438" i="15"/>
  <c r="M428" i="15"/>
  <c r="N419" i="15"/>
  <c r="J426" i="15"/>
  <c r="S423" i="15"/>
  <c r="P418" i="15"/>
  <c r="Q426" i="15"/>
  <c r="R423" i="15"/>
  <c r="O430" i="15"/>
  <c r="H433" i="15" l="1"/>
  <c r="J427" i="15"/>
  <c r="M429" i="15"/>
  <c r="L427" i="15"/>
  <c r="K434" i="15"/>
  <c r="N420" i="15"/>
  <c r="I439" i="15"/>
  <c r="R424" i="15"/>
  <c r="Q427" i="15"/>
  <c r="S424" i="15"/>
  <c r="O431" i="15"/>
  <c r="P419" i="15"/>
  <c r="H434" i="15" l="1"/>
  <c r="L428" i="15"/>
  <c r="J428" i="15"/>
  <c r="I440" i="15"/>
  <c r="N421" i="15"/>
  <c r="M430" i="15"/>
  <c r="K435" i="15"/>
  <c r="O432" i="15"/>
  <c r="S425" i="15"/>
  <c r="R425" i="15"/>
  <c r="P420" i="15"/>
  <c r="Q428" i="15"/>
  <c r="H435" i="15" l="1"/>
  <c r="J429" i="15"/>
  <c r="K436" i="15"/>
  <c r="M431" i="15"/>
  <c r="N422" i="15"/>
  <c r="L429" i="15"/>
  <c r="I441" i="15"/>
  <c r="Q429" i="15"/>
  <c r="P421" i="15"/>
  <c r="S426" i="15"/>
  <c r="O433" i="15"/>
  <c r="R426" i="15"/>
  <c r="H436" i="15" l="1"/>
  <c r="I442" i="15"/>
  <c r="N423" i="15"/>
  <c r="K437" i="15"/>
  <c r="J430" i="15"/>
  <c r="M432" i="15"/>
  <c r="L430" i="15"/>
  <c r="O434" i="15"/>
  <c r="P422" i="15"/>
  <c r="R427" i="15"/>
  <c r="S427" i="15"/>
  <c r="Q430" i="15"/>
  <c r="H437" i="15" l="1"/>
  <c r="L431" i="15"/>
  <c r="J431" i="15"/>
  <c r="K438" i="15"/>
  <c r="M433" i="15"/>
  <c r="I443" i="15"/>
  <c r="N424" i="15"/>
  <c r="Q431" i="15"/>
  <c r="R428" i="15"/>
  <c r="S428" i="15"/>
  <c r="P423" i="15"/>
  <c r="O435" i="15"/>
  <c r="H438" i="15" l="1"/>
  <c r="K439" i="15"/>
  <c r="N425" i="15"/>
  <c r="L432" i="15"/>
  <c r="M434" i="15"/>
  <c r="I444" i="15"/>
  <c r="J432" i="15"/>
  <c r="O436" i="15"/>
  <c r="S429" i="15"/>
  <c r="R429" i="15"/>
  <c r="P424" i="15"/>
  <c r="Q432" i="15"/>
  <c r="H439" i="15" l="1"/>
  <c r="J433" i="15"/>
  <c r="I445" i="15"/>
  <c r="M435" i="15"/>
  <c r="L433" i="15"/>
  <c r="N426" i="15"/>
  <c r="K440" i="15"/>
  <c r="Q433" i="15"/>
  <c r="R430" i="15"/>
  <c r="S430" i="15"/>
  <c r="O437" i="15"/>
  <c r="P425" i="15"/>
  <c r="H440" i="15" l="1"/>
  <c r="L434" i="15"/>
  <c r="K441" i="15"/>
  <c r="M436" i="15"/>
  <c r="I446" i="15"/>
  <c r="N427" i="15"/>
  <c r="J434" i="15"/>
  <c r="S431" i="15"/>
  <c r="Q434" i="15"/>
  <c r="P426" i="15"/>
  <c r="O438" i="15"/>
  <c r="R431" i="15"/>
  <c r="H441" i="15" l="1"/>
  <c r="K442" i="15"/>
  <c r="N428" i="15"/>
  <c r="M437" i="15"/>
  <c r="L435" i="15"/>
  <c r="J435" i="15"/>
  <c r="I447" i="15"/>
  <c r="P427" i="15"/>
  <c r="R432" i="15"/>
  <c r="O439" i="15"/>
  <c r="Q435" i="15"/>
  <c r="S432" i="15"/>
  <c r="H442" i="15" l="1"/>
  <c r="J436" i="15"/>
  <c r="N429" i="15"/>
  <c r="K443" i="15"/>
  <c r="I448" i="15"/>
  <c r="L436" i="15"/>
  <c r="M438" i="15"/>
  <c r="O440" i="15"/>
  <c r="P428" i="15"/>
  <c r="S433" i="15"/>
  <c r="Q436" i="15"/>
  <c r="R433" i="15"/>
  <c r="H443" i="15" l="1"/>
  <c r="I449" i="15"/>
  <c r="N430" i="15"/>
  <c r="M439" i="15"/>
  <c r="L437" i="15"/>
  <c r="K444" i="15"/>
  <c r="J437" i="15"/>
  <c r="Q437" i="15"/>
  <c r="R434" i="15"/>
  <c r="S434" i="15"/>
  <c r="P429" i="15"/>
  <c r="O441" i="15"/>
  <c r="H444" i="15" l="1"/>
  <c r="K445" i="15"/>
  <c r="J438" i="15"/>
  <c r="L438" i="15"/>
  <c r="N431" i="15"/>
  <c r="M440" i="15"/>
  <c r="I450" i="15"/>
  <c r="P430" i="15"/>
  <c r="S435" i="15"/>
  <c r="R435" i="15"/>
  <c r="Q438" i="15"/>
  <c r="O442" i="15"/>
  <c r="H445" i="15" l="1"/>
  <c r="N432" i="15"/>
  <c r="J439" i="15"/>
  <c r="I451" i="15"/>
  <c r="M441" i="15"/>
  <c r="K446" i="15"/>
  <c r="L439" i="15"/>
  <c r="O443" i="15"/>
  <c r="P431" i="15"/>
  <c r="R436" i="15"/>
  <c r="Q439" i="15"/>
  <c r="S436" i="15"/>
  <c r="H446" i="15" l="1"/>
  <c r="I452" i="15"/>
  <c r="N433" i="15"/>
  <c r="L440" i="15"/>
  <c r="K447" i="15"/>
  <c r="J440" i="15"/>
  <c r="M442" i="15"/>
  <c r="Q440" i="15"/>
  <c r="P432" i="15"/>
  <c r="O444" i="15"/>
  <c r="S437" i="15"/>
  <c r="R437" i="15"/>
  <c r="H447" i="15" l="1"/>
  <c r="L441" i="15"/>
  <c r="M443" i="15"/>
  <c r="K448" i="15"/>
  <c r="I453" i="15"/>
  <c r="J441" i="15"/>
  <c r="N434" i="15"/>
  <c r="R438" i="15"/>
  <c r="P433" i="15"/>
  <c r="S438" i="15"/>
  <c r="O445" i="15"/>
  <c r="Q441" i="15"/>
  <c r="H448" i="15" l="1"/>
  <c r="J442" i="15"/>
  <c r="K449" i="15"/>
  <c r="M444" i="15"/>
  <c r="N435" i="15"/>
  <c r="I454" i="15"/>
  <c r="L442" i="15"/>
  <c r="Q442" i="15"/>
  <c r="S439" i="15"/>
  <c r="R439" i="15"/>
  <c r="O446" i="15"/>
  <c r="P434" i="15"/>
  <c r="H449" i="15" l="1"/>
  <c r="N436" i="15"/>
  <c r="K450" i="15"/>
  <c r="I455" i="15"/>
  <c r="M445" i="15"/>
  <c r="J443" i="15"/>
  <c r="L443" i="15"/>
  <c r="P435" i="15"/>
  <c r="O447" i="15"/>
  <c r="R440" i="15"/>
  <c r="Q443" i="15"/>
  <c r="S440" i="15"/>
  <c r="H450" i="15" l="1"/>
  <c r="N437" i="15"/>
  <c r="I456" i="15"/>
  <c r="L444" i="15"/>
  <c r="J444" i="15"/>
  <c r="M446" i="15"/>
  <c r="K451" i="15"/>
  <c r="R441" i="15"/>
  <c r="O448" i="15"/>
  <c r="S441" i="15"/>
  <c r="Q444" i="15"/>
  <c r="P436" i="15"/>
  <c r="H451" i="15" l="1"/>
  <c r="K452" i="15"/>
  <c r="N438" i="15"/>
  <c r="J445" i="15"/>
  <c r="L445" i="15"/>
  <c r="M447" i="15"/>
  <c r="I457" i="15"/>
  <c r="Q445" i="15"/>
  <c r="R442" i="15"/>
  <c r="P437" i="15"/>
  <c r="S442" i="15"/>
  <c r="O449" i="15"/>
  <c r="H452" i="15" l="1"/>
  <c r="N439" i="15"/>
  <c r="L446" i="15"/>
  <c r="M448" i="15"/>
  <c r="J446" i="15"/>
  <c r="K453" i="15"/>
  <c r="I458" i="15"/>
  <c r="O450" i="15"/>
  <c r="S443" i="15"/>
  <c r="P438" i="15"/>
  <c r="Q446" i="15"/>
  <c r="R443" i="15"/>
  <c r="H453" i="15" l="1"/>
  <c r="I459" i="15"/>
  <c r="M449" i="15"/>
  <c r="K454" i="15"/>
  <c r="J447" i="15"/>
  <c r="N440" i="15"/>
  <c r="L447" i="15"/>
  <c r="Q447" i="15"/>
  <c r="P439" i="15"/>
  <c r="S444" i="15"/>
  <c r="R444" i="15"/>
  <c r="O451" i="15"/>
  <c r="H454" i="15" l="1"/>
  <c r="L448" i="15"/>
  <c r="J448" i="15"/>
  <c r="I460" i="15"/>
  <c r="K455" i="15"/>
  <c r="M450" i="15"/>
  <c r="N441" i="15"/>
  <c r="R445" i="15"/>
  <c r="S445" i="15"/>
  <c r="Q448" i="15"/>
  <c r="O452" i="15"/>
  <c r="P440" i="15"/>
  <c r="H455" i="15" l="1"/>
  <c r="M451" i="15"/>
  <c r="J449" i="15"/>
  <c r="L449" i="15"/>
  <c r="I461" i="15"/>
  <c r="N442" i="15"/>
  <c r="K456" i="15"/>
  <c r="Q449" i="15"/>
  <c r="R446" i="15"/>
  <c r="P441" i="15"/>
  <c r="O453" i="15"/>
  <c r="S446" i="15"/>
  <c r="H456" i="15" l="1"/>
  <c r="M452" i="15"/>
  <c r="I462" i="15"/>
  <c r="K457" i="15"/>
  <c r="J450" i="15"/>
  <c r="N443" i="15"/>
  <c r="L450" i="15"/>
  <c r="P442" i="15"/>
  <c r="S447" i="15"/>
  <c r="O454" i="15"/>
  <c r="R447" i="15"/>
  <c r="Q450" i="15"/>
  <c r="H457" i="15" l="1"/>
  <c r="L451" i="15"/>
  <c r="N444" i="15"/>
  <c r="I463" i="15"/>
  <c r="M453" i="15"/>
  <c r="J451" i="15"/>
  <c r="K458" i="15"/>
  <c r="Q451" i="15"/>
  <c r="R448" i="15"/>
  <c r="S448" i="15"/>
  <c r="P443" i="15"/>
  <c r="O455" i="15"/>
  <c r="H458" i="15" l="1"/>
  <c r="N445" i="15"/>
  <c r="L452" i="15"/>
  <c r="K459" i="15"/>
  <c r="M454" i="15"/>
  <c r="J452" i="15"/>
  <c r="I464" i="15"/>
  <c r="S449" i="15"/>
  <c r="Q452" i="15"/>
  <c r="O456" i="15"/>
  <c r="P444" i="15"/>
  <c r="R449" i="15"/>
  <c r="H459" i="15" l="1"/>
  <c r="J453" i="15"/>
  <c r="L453" i="15"/>
  <c r="N446" i="15"/>
  <c r="M455" i="15"/>
  <c r="I465" i="15"/>
  <c r="K460" i="15"/>
  <c r="R450" i="15"/>
  <c r="P445" i="15"/>
  <c r="Q453" i="15"/>
  <c r="O457" i="15"/>
  <c r="S450" i="15"/>
  <c r="H460" i="15" l="1"/>
  <c r="M456" i="15"/>
  <c r="N447" i="15"/>
  <c r="L454" i="15"/>
  <c r="I466" i="15"/>
  <c r="J454" i="15"/>
  <c r="K461" i="15"/>
  <c r="P446" i="15"/>
  <c r="S451" i="15"/>
  <c r="O458" i="15"/>
  <c r="Q454" i="15"/>
  <c r="R451" i="15"/>
  <c r="H461" i="15" l="1"/>
  <c r="J455" i="15"/>
  <c r="L455" i="15"/>
  <c r="M457" i="15"/>
  <c r="I467" i="15"/>
  <c r="K462" i="15"/>
  <c r="N448" i="15"/>
  <c r="R452" i="15"/>
  <c r="Q455" i="15"/>
  <c r="O459" i="15"/>
  <c r="S452" i="15"/>
  <c r="P447" i="15"/>
  <c r="H462" i="15" l="1"/>
  <c r="N449" i="15"/>
  <c r="J456" i="15"/>
  <c r="M458" i="15"/>
  <c r="I468" i="15"/>
  <c r="K463" i="15"/>
  <c r="L456" i="15"/>
  <c r="S453" i="15"/>
  <c r="Q456" i="15"/>
  <c r="R453" i="15"/>
  <c r="P448" i="15"/>
  <c r="O460" i="15"/>
  <c r="H463" i="15" l="1"/>
  <c r="I469" i="15"/>
  <c r="M459" i="15"/>
  <c r="J457" i="15"/>
  <c r="N450" i="15"/>
  <c r="K464" i="15"/>
  <c r="L457" i="15"/>
  <c r="O461" i="15"/>
  <c r="R454" i="15"/>
  <c r="S454" i="15"/>
  <c r="P449" i="15"/>
  <c r="Q457" i="15"/>
  <c r="H464" i="15" l="1"/>
  <c r="L458" i="15"/>
  <c r="J458" i="15"/>
  <c r="M460" i="15"/>
  <c r="K465" i="15"/>
  <c r="N451" i="15"/>
  <c r="I470" i="15"/>
  <c r="R455" i="15"/>
  <c r="Q458" i="15"/>
  <c r="P450" i="15"/>
  <c r="S455" i="15"/>
  <c r="O462" i="15"/>
  <c r="H465" i="15" l="1"/>
  <c r="I471" i="15"/>
  <c r="J459" i="15"/>
  <c r="L459" i="15"/>
  <c r="K466" i="15"/>
  <c r="M461" i="15"/>
  <c r="N452" i="15"/>
  <c r="O463" i="15"/>
  <c r="P451" i="15"/>
  <c r="S456" i="15"/>
  <c r="Q459" i="15"/>
  <c r="R456" i="15"/>
  <c r="H466" i="15" l="1"/>
  <c r="N453" i="15"/>
  <c r="L460" i="15"/>
  <c r="M462" i="15"/>
  <c r="K467" i="15"/>
  <c r="J460" i="15"/>
  <c r="I472" i="15"/>
  <c r="Q460" i="15"/>
  <c r="S457" i="15"/>
  <c r="O464" i="15"/>
  <c r="R457" i="15"/>
  <c r="P452" i="15"/>
  <c r="H467" i="15" l="1"/>
  <c r="N454" i="15"/>
  <c r="M463" i="15"/>
  <c r="I473" i="15"/>
  <c r="J461" i="15"/>
  <c r="L461" i="15"/>
  <c r="K468" i="15"/>
  <c r="P453" i="15"/>
  <c r="S458" i="15"/>
  <c r="Q461" i="15"/>
  <c r="R458" i="15"/>
  <c r="O465" i="15"/>
  <c r="H468" i="15" l="1"/>
  <c r="K469" i="15"/>
  <c r="J462" i="15"/>
  <c r="I474" i="15"/>
  <c r="N455" i="15"/>
  <c r="L462" i="15"/>
  <c r="M464" i="15"/>
  <c r="O466" i="15"/>
  <c r="P454" i="15"/>
  <c r="R459" i="15"/>
  <c r="Q462" i="15"/>
  <c r="S459" i="15"/>
  <c r="H469" i="15" l="1"/>
  <c r="M465" i="15"/>
  <c r="I475" i="15"/>
  <c r="J463" i="15"/>
  <c r="K470" i="15"/>
  <c r="N456" i="15"/>
  <c r="L463" i="15"/>
  <c r="Q463" i="15"/>
  <c r="P455" i="15"/>
  <c r="S460" i="15"/>
  <c r="R460" i="15"/>
  <c r="O467" i="15"/>
  <c r="H470" i="15" l="1"/>
  <c r="J464" i="15"/>
  <c r="M466" i="15"/>
  <c r="N457" i="15"/>
  <c r="L464" i="15"/>
  <c r="I476" i="15"/>
  <c r="K471" i="15"/>
  <c r="K472" i="15" s="1"/>
  <c r="S461" i="15"/>
  <c r="P456" i="15"/>
  <c r="Q464" i="15"/>
  <c r="O468" i="15"/>
  <c r="R461" i="15"/>
  <c r="H471" i="15" l="1"/>
  <c r="K473" i="15"/>
  <c r="L465" i="15"/>
  <c r="N458" i="15"/>
  <c r="M467" i="15"/>
  <c r="I477" i="15"/>
  <c r="J465" i="15"/>
  <c r="Q465" i="15"/>
  <c r="S462" i="15"/>
  <c r="R462" i="15"/>
  <c r="O469" i="15"/>
  <c r="P457" i="15"/>
  <c r="H472" i="15" l="1"/>
  <c r="N459" i="15"/>
  <c r="J466" i="15"/>
  <c r="M468" i="15"/>
  <c r="L466" i="15"/>
  <c r="K474" i="15"/>
  <c r="I478" i="15"/>
  <c r="R463" i="15"/>
  <c r="Q466" i="15"/>
  <c r="P458" i="15"/>
  <c r="O470" i="15"/>
  <c r="S463" i="15"/>
  <c r="H473" i="15" l="1"/>
  <c r="N460" i="15"/>
  <c r="K475" i="15"/>
  <c r="L467" i="15"/>
  <c r="M469" i="15"/>
  <c r="J467" i="15"/>
  <c r="I479" i="15"/>
  <c r="R464" i="15"/>
  <c r="S464" i="15"/>
  <c r="O471" i="15"/>
  <c r="P459" i="15"/>
  <c r="Q467" i="15"/>
  <c r="H474" i="15" l="1"/>
  <c r="N461" i="15"/>
  <c r="M470" i="15"/>
  <c r="J468" i="15"/>
  <c r="I480" i="15"/>
  <c r="L468" i="15"/>
  <c r="K476" i="15"/>
  <c r="Q468" i="15"/>
  <c r="P460" i="15"/>
  <c r="R465" i="15"/>
  <c r="O472" i="15"/>
  <c r="S465" i="15"/>
  <c r="H475" i="15" l="1"/>
  <c r="I481" i="15"/>
  <c r="M471" i="15"/>
  <c r="M472" i="15" s="1"/>
  <c r="N462" i="15"/>
  <c r="K477" i="15"/>
  <c r="L469" i="15"/>
  <c r="J469" i="15"/>
  <c r="S466" i="15"/>
  <c r="R466" i="15"/>
  <c r="Q469" i="15"/>
  <c r="O473" i="15"/>
  <c r="P461" i="15"/>
  <c r="H476" i="15" l="1"/>
  <c r="M473" i="15"/>
  <c r="I482" i="15"/>
  <c r="K478" i="15"/>
  <c r="N463" i="15"/>
  <c r="J470" i="15"/>
  <c r="L470" i="15"/>
  <c r="P462" i="15"/>
  <c r="O474" i="15"/>
  <c r="Q470" i="15"/>
  <c r="S467" i="15"/>
  <c r="R467" i="15"/>
  <c r="H477" i="15" l="1"/>
  <c r="N464" i="15"/>
  <c r="M474" i="15"/>
  <c r="K479" i="15"/>
  <c r="L471" i="15"/>
  <c r="L472" i="15" s="1"/>
  <c r="J471" i="15"/>
  <c r="I483" i="15"/>
  <c r="R468" i="15"/>
  <c r="P463" i="15"/>
  <c r="S468" i="15"/>
  <c r="Q471" i="15"/>
  <c r="O475" i="15"/>
  <c r="H478" i="15" l="1"/>
  <c r="J472" i="15"/>
  <c r="L473" i="15"/>
  <c r="N465" i="15"/>
  <c r="I484" i="15"/>
  <c r="K480" i="15"/>
  <c r="M475" i="15"/>
  <c r="Q472" i="15"/>
  <c r="S469" i="15"/>
  <c r="R469" i="15"/>
  <c r="O476" i="15"/>
  <c r="P464" i="15"/>
  <c r="H479" i="15" l="1"/>
  <c r="I485" i="15"/>
  <c r="L474" i="15"/>
  <c r="N466" i="15"/>
  <c r="M476" i="15"/>
  <c r="K481" i="15"/>
  <c r="J473" i="15"/>
  <c r="O477" i="15"/>
  <c r="R470" i="15"/>
  <c r="Q473" i="15"/>
  <c r="P465" i="15"/>
  <c r="S470" i="15"/>
  <c r="H480" i="15" l="1"/>
  <c r="N467" i="15"/>
  <c r="I486" i="15"/>
  <c r="K482" i="15"/>
  <c r="J474" i="15"/>
  <c r="M477" i="15"/>
  <c r="L475" i="15"/>
  <c r="S471" i="15"/>
  <c r="Q474" i="15"/>
  <c r="R471" i="15"/>
  <c r="O478" i="15"/>
  <c r="P466" i="15"/>
  <c r="H481" i="15" l="1"/>
  <c r="I487" i="15"/>
  <c r="N468" i="15"/>
  <c r="M478" i="15"/>
  <c r="K483" i="15"/>
  <c r="L476" i="15"/>
  <c r="J475" i="15"/>
  <c r="O479" i="15"/>
  <c r="R472" i="15"/>
  <c r="Q475" i="15"/>
  <c r="P467" i="15"/>
  <c r="S472" i="15"/>
  <c r="H482" i="15" l="1"/>
  <c r="I488" i="15"/>
  <c r="K484" i="15"/>
  <c r="N469" i="15"/>
  <c r="J476" i="15"/>
  <c r="M479" i="15"/>
  <c r="L477" i="15"/>
  <c r="S473" i="15"/>
  <c r="R473" i="15"/>
  <c r="P468" i="15"/>
  <c r="Q476" i="15"/>
  <c r="O480" i="15"/>
  <c r="H483" i="15" l="1"/>
  <c r="M480" i="15"/>
  <c r="K485" i="15"/>
  <c r="I489" i="15"/>
  <c r="L478" i="15"/>
  <c r="N470" i="15"/>
  <c r="J477" i="15"/>
  <c r="Q477" i="15"/>
  <c r="P469" i="15"/>
  <c r="O481" i="15"/>
  <c r="R474" i="15"/>
  <c r="S474" i="15"/>
  <c r="H484" i="15" l="1"/>
  <c r="J478" i="15"/>
  <c r="N471" i="15"/>
  <c r="N472" i="15" s="1"/>
  <c r="M481" i="15"/>
  <c r="K486" i="15"/>
  <c r="I490" i="15"/>
  <c r="L479" i="15"/>
  <c r="S475" i="15"/>
  <c r="O482" i="15"/>
  <c r="Q478" i="15"/>
  <c r="R475" i="15"/>
  <c r="P470" i="15"/>
  <c r="H485" i="15" l="1"/>
  <c r="I491" i="15"/>
  <c r="L480" i="15"/>
  <c r="N473" i="15"/>
  <c r="J479" i="15"/>
  <c r="M482" i="15"/>
  <c r="K487" i="15"/>
  <c r="P471" i="15"/>
  <c r="R476" i="15"/>
  <c r="S476" i="15"/>
  <c r="Q479" i="15"/>
  <c r="O483" i="15"/>
  <c r="H486" i="15" l="1"/>
  <c r="K488" i="15"/>
  <c r="N474" i="15"/>
  <c r="I492" i="15"/>
  <c r="J480" i="15"/>
  <c r="M483" i="15"/>
  <c r="L481" i="15"/>
  <c r="O484" i="15"/>
  <c r="Q480" i="15"/>
  <c r="S477" i="15"/>
  <c r="R477" i="15"/>
  <c r="P472" i="15"/>
  <c r="H487" i="15" l="1"/>
  <c r="L482" i="15"/>
  <c r="J481" i="15"/>
  <c r="N475" i="15"/>
  <c r="I493" i="15"/>
  <c r="M484" i="15"/>
  <c r="K489" i="15"/>
  <c r="R478" i="15"/>
  <c r="Q481" i="15"/>
  <c r="P473" i="15"/>
  <c r="S478" i="15"/>
  <c r="O485" i="15"/>
  <c r="H488" i="15" l="1"/>
  <c r="I494" i="15"/>
  <c r="L483" i="15"/>
  <c r="K490" i="15"/>
  <c r="M485" i="15"/>
  <c r="N476" i="15"/>
  <c r="J482" i="15"/>
  <c r="S479" i="15"/>
  <c r="P474" i="15"/>
  <c r="Q482" i="15"/>
  <c r="O486" i="15"/>
  <c r="R479" i="15"/>
  <c r="H489" i="15" l="1"/>
  <c r="J483" i="15"/>
  <c r="N477" i="15"/>
  <c r="K491" i="15"/>
  <c r="L484" i="15"/>
  <c r="M486" i="15"/>
  <c r="I495" i="15"/>
  <c r="R480" i="15"/>
  <c r="O487" i="15"/>
  <c r="P475" i="15"/>
  <c r="Q483" i="15"/>
  <c r="S480" i="15"/>
  <c r="H490" i="15" l="1"/>
  <c r="M487" i="15"/>
  <c r="K492" i="15"/>
  <c r="L485" i="15"/>
  <c r="N478" i="15"/>
  <c r="J484" i="15"/>
  <c r="I496" i="15"/>
  <c r="S481" i="15"/>
  <c r="P476" i="15"/>
  <c r="R481" i="15"/>
  <c r="Q484" i="15"/>
  <c r="O488" i="15"/>
  <c r="H491" i="15" l="1"/>
  <c r="L486" i="15"/>
  <c r="N479" i="15"/>
  <c r="K493" i="15"/>
  <c r="M488" i="15"/>
  <c r="I497" i="15"/>
  <c r="J485" i="15"/>
  <c r="O489" i="15"/>
  <c r="Q485" i="15"/>
  <c r="P477" i="15"/>
  <c r="S482" i="15"/>
  <c r="R482" i="15"/>
  <c r="H492" i="15" l="1"/>
  <c r="M489" i="15"/>
  <c r="K494" i="15"/>
  <c r="I498" i="15"/>
  <c r="N480" i="15"/>
  <c r="L487" i="15"/>
  <c r="J486" i="15"/>
  <c r="R483" i="15"/>
  <c r="P478" i="15"/>
  <c r="O490" i="15"/>
  <c r="S483" i="15"/>
  <c r="Q486" i="15"/>
  <c r="H493" i="15" l="1"/>
  <c r="L488" i="15"/>
  <c r="M490" i="15"/>
  <c r="N481" i="15"/>
  <c r="J487" i="15"/>
  <c r="I499" i="15"/>
  <c r="K495" i="15"/>
  <c r="S484" i="15"/>
  <c r="P479" i="15"/>
  <c r="R484" i="15"/>
  <c r="Q487" i="15"/>
  <c r="O491" i="15"/>
  <c r="H494" i="15" l="1"/>
  <c r="K496" i="15"/>
  <c r="N482" i="15"/>
  <c r="L489" i="15"/>
  <c r="J488" i="15"/>
  <c r="I500" i="15"/>
  <c r="M491" i="15"/>
  <c r="O492" i="15"/>
  <c r="Q488" i="15"/>
  <c r="P480" i="15"/>
  <c r="S485" i="15"/>
  <c r="R485" i="15"/>
  <c r="H495" i="15" l="1"/>
  <c r="M492" i="15"/>
  <c r="I501" i="15"/>
  <c r="K497" i="15"/>
  <c r="N483" i="15"/>
  <c r="J489" i="15"/>
  <c r="L490" i="15"/>
  <c r="R486" i="15"/>
  <c r="P481" i="15"/>
  <c r="S486" i="15"/>
  <c r="Q489" i="15"/>
  <c r="O493" i="15"/>
  <c r="H496" i="15" l="1"/>
  <c r="J490" i="15"/>
  <c r="K498" i="15"/>
  <c r="M493" i="15"/>
  <c r="N484" i="15"/>
  <c r="L491" i="15"/>
  <c r="I502" i="15"/>
  <c r="O494" i="15"/>
  <c r="S487" i="15"/>
  <c r="R487" i="15"/>
  <c r="Q490" i="15"/>
  <c r="P482" i="15"/>
  <c r="H497" i="15" l="1"/>
  <c r="K499" i="15"/>
  <c r="L492" i="15"/>
  <c r="N485" i="15"/>
  <c r="I503" i="15"/>
  <c r="J491" i="15"/>
  <c r="M494" i="15"/>
  <c r="Q491" i="15"/>
  <c r="S488" i="15"/>
  <c r="P483" i="15"/>
  <c r="R488" i="15"/>
  <c r="O495" i="15"/>
  <c r="H498" i="15" l="1"/>
  <c r="J492" i="15"/>
  <c r="I504" i="15"/>
  <c r="L493" i="15"/>
  <c r="M495" i="15"/>
  <c r="N486" i="15"/>
  <c r="K500" i="15"/>
  <c r="R489" i="15"/>
  <c r="P484" i="15"/>
  <c r="O496" i="15"/>
  <c r="S489" i="15"/>
  <c r="Q492" i="15"/>
  <c r="H499" i="15" l="1"/>
  <c r="K501" i="15"/>
  <c r="M496" i="15"/>
  <c r="J493" i="15"/>
  <c r="N487" i="15"/>
  <c r="I505" i="15"/>
  <c r="L494" i="15"/>
  <c r="O497" i="15"/>
  <c r="R490" i="15"/>
  <c r="Q493" i="15"/>
  <c r="S490" i="15"/>
  <c r="P485" i="15"/>
  <c r="H500" i="15" l="1"/>
  <c r="I506" i="15"/>
  <c r="J494" i="15"/>
  <c r="N488" i="15"/>
  <c r="L495" i="15"/>
  <c r="M497" i="15"/>
  <c r="K502" i="15"/>
  <c r="S491" i="15"/>
  <c r="R491" i="15"/>
  <c r="P486" i="15"/>
  <c r="Q494" i="15"/>
  <c r="O498" i="15"/>
  <c r="H501" i="15" l="1"/>
  <c r="M498" i="15"/>
  <c r="J495" i="15"/>
  <c r="I507" i="15"/>
  <c r="L496" i="15"/>
  <c r="N489" i="15"/>
  <c r="K503" i="15"/>
  <c r="O499" i="15"/>
  <c r="Q495" i="15"/>
  <c r="P487" i="15"/>
  <c r="R492" i="15"/>
  <c r="S492" i="15"/>
  <c r="H502" i="15" l="1"/>
  <c r="K504" i="15"/>
  <c r="N490" i="15"/>
  <c r="L497" i="15"/>
  <c r="J496" i="15"/>
  <c r="M499" i="15"/>
  <c r="I508" i="15"/>
  <c r="Q496" i="15"/>
  <c r="S493" i="15"/>
  <c r="R493" i="15"/>
  <c r="P488" i="15"/>
  <c r="O500" i="15"/>
  <c r="H503" i="15" l="1"/>
  <c r="M500" i="15"/>
  <c r="K505" i="15"/>
  <c r="I509" i="15"/>
  <c r="J497" i="15"/>
  <c r="L498" i="15"/>
  <c r="N491" i="15"/>
  <c r="O501" i="15"/>
  <c r="P489" i="15"/>
  <c r="R494" i="15"/>
  <c r="Q497" i="15"/>
  <c r="S494" i="15"/>
  <c r="H504" i="15" l="1"/>
  <c r="M501" i="15"/>
  <c r="N492" i="15"/>
  <c r="L499" i="15"/>
  <c r="K506" i="15"/>
  <c r="J498" i="15"/>
  <c r="I510" i="15"/>
  <c r="S495" i="15"/>
  <c r="Q498" i="15"/>
  <c r="O502" i="15"/>
  <c r="R495" i="15"/>
  <c r="P490" i="15"/>
  <c r="H505" i="15" l="1"/>
  <c r="I511" i="15"/>
  <c r="L500" i="15"/>
  <c r="K507" i="15"/>
  <c r="M502" i="15"/>
  <c r="N493" i="15"/>
  <c r="J499" i="15"/>
  <c r="R496" i="15"/>
  <c r="Q499" i="15"/>
  <c r="S496" i="15"/>
  <c r="P491" i="15"/>
  <c r="O503" i="15"/>
  <c r="H506" i="15" l="1"/>
  <c r="I512" i="15"/>
  <c r="N494" i="15"/>
  <c r="K508" i="15"/>
  <c r="J500" i="15"/>
  <c r="M503" i="15"/>
  <c r="L501" i="15"/>
  <c r="Q500" i="15"/>
  <c r="R497" i="15"/>
  <c r="O504" i="15"/>
  <c r="P492" i="15"/>
  <c r="S497" i="15"/>
  <c r="H507" i="15" l="1"/>
  <c r="L502" i="15"/>
  <c r="J501" i="15"/>
  <c r="I513" i="15"/>
  <c r="K509" i="15"/>
  <c r="M504" i="15"/>
  <c r="N495" i="15"/>
  <c r="P493" i="15"/>
  <c r="O505" i="15"/>
  <c r="S498" i="15"/>
  <c r="R498" i="15"/>
  <c r="Q501" i="15"/>
  <c r="H508" i="15" l="1"/>
  <c r="K510" i="15"/>
  <c r="I514" i="15"/>
  <c r="L503" i="15"/>
  <c r="N496" i="15"/>
  <c r="M505" i="15"/>
  <c r="J502" i="15"/>
  <c r="Q502" i="15"/>
  <c r="P494" i="15"/>
  <c r="R499" i="15"/>
  <c r="S499" i="15"/>
  <c r="O506" i="15"/>
  <c r="H509" i="15" l="1"/>
  <c r="L504" i="15"/>
  <c r="J503" i="15"/>
  <c r="I515" i="15"/>
  <c r="N497" i="15"/>
  <c r="K511" i="15"/>
  <c r="M506" i="15"/>
  <c r="S500" i="15"/>
  <c r="R500" i="15"/>
  <c r="P495" i="15"/>
  <c r="Q503" i="15"/>
  <c r="O507" i="15"/>
  <c r="H510" i="15" l="1"/>
  <c r="K512" i="15"/>
  <c r="J504" i="15"/>
  <c r="L505" i="15"/>
  <c r="N498" i="15"/>
  <c r="I516" i="15"/>
  <c r="M507" i="15"/>
  <c r="Q504" i="15"/>
  <c r="P496" i="15"/>
  <c r="O508" i="15"/>
  <c r="R501" i="15"/>
  <c r="S501" i="15"/>
  <c r="H511" i="15" l="1"/>
  <c r="I517" i="15"/>
  <c r="M508" i="15"/>
  <c r="J505" i="15"/>
  <c r="N499" i="15"/>
  <c r="L506" i="15"/>
  <c r="K513" i="15"/>
  <c r="S502" i="15"/>
  <c r="O509" i="15"/>
  <c r="Q505" i="15"/>
  <c r="R502" i="15"/>
  <c r="P497" i="15"/>
  <c r="H512" i="15" l="1"/>
  <c r="N500" i="15"/>
  <c r="J506" i="15"/>
  <c r="I518" i="15"/>
  <c r="M509" i="15"/>
  <c r="K514" i="15"/>
  <c r="L507" i="15"/>
  <c r="R503" i="15"/>
  <c r="O510" i="15"/>
  <c r="S503" i="15"/>
  <c r="P498" i="15"/>
  <c r="Q506" i="15"/>
  <c r="H513" i="15" l="1"/>
  <c r="K515" i="15"/>
  <c r="I519" i="15"/>
  <c r="L508" i="15"/>
  <c r="M510" i="15"/>
  <c r="J507" i="15"/>
  <c r="N501" i="15"/>
  <c r="P499" i="15"/>
  <c r="S504" i="15"/>
  <c r="O511" i="15"/>
  <c r="Q507" i="15"/>
  <c r="R504" i="15"/>
  <c r="H514" i="15" l="1"/>
  <c r="N502" i="15"/>
  <c r="J508" i="15"/>
  <c r="K516" i="15"/>
  <c r="L509" i="15"/>
  <c r="M511" i="15"/>
  <c r="I520" i="15"/>
  <c r="Q508" i="15"/>
  <c r="S505" i="15"/>
  <c r="R505" i="15"/>
  <c r="O512" i="15"/>
  <c r="P500" i="15"/>
  <c r="H515" i="15" l="1"/>
  <c r="I521" i="15"/>
  <c r="L510" i="15"/>
  <c r="K517" i="15"/>
  <c r="M512" i="15"/>
  <c r="N503" i="15"/>
  <c r="J509" i="15"/>
  <c r="R506" i="15"/>
  <c r="Q509" i="15"/>
  <c r="P501" i="15"/>
  <c r="O513" i="15"/>
  <c r="S506" i="15"/>
  <c r="H516" i="15" l="1"/>
  <c r="N504" i="15"/>
  <c r="M513" i="15"/>
  <c r="I522" i="15"/>
  <c r="L511" i="15"/>
  <c r="K518" i="15"/>
  <c r="J510" i="15"/>
  <c r="S507" i="15"/>
  <c r="Q510" i="15"/>
  <c r="R507" i="15"/>
  <c r="O514" i="15"/>
  <c r="P502" i="15"/>
  <c r="H517" i="15" l="1"/>
  <c r="K519" i="15"/>
  <c r="L512" i="15"/>
  <c r="M514" i="15"/>
  <c r="J511" i="15"/>
  <c r="I523" i="15"/>
  <c r="N505" i="15"/>
  <c r="P503" i="15"/>
  <c r="R508" i="15"/>
  <c r="S508" i="15"/>
  <c r="O515" i="15"/>
  <c r="Q511" i="15"/>
  <c r="H518" i="15" l="1"/>
  <c r="I524" i="15"/>
  <c r="N506" i="15"/>
  <c r="M515" i="15"/>
  <c r="J512" i="15"/>
  <c r="K520" i="15"/>
  <c r="L513" i="15"/>
  <c r="Q512" i="15"/>
  <c r="R509" i="15"/>
  <c r="O516" i="15"/>
  <c r="S509" i="15"/>
  <c r="P504" i="15"/>
  <c r="H519" i="15" l="1"/>
  <c r="M516" i="15"/>
  <c r="L514" i="15"/>
  <c r="K521" i="15"/>
  <c r="J513" i="15"/>
  <c r="N507" i="15"/>
  <c r="I525" i="15"/>
  <c r="P505" i="15"/>
  <c r="R510" i="15"/>
  <c r="Q513" i="15"/>
  <c r="S510" i="15"/>
  <c r="O517" i="15"/>
  <c r="H520" i="15" l="1"/>
  <c r="I526" i="15"/>
  <c r="M517" i="15"/>
  <c r="J514" i="15"/>
  <c r="L515" i="15"/>
  <c r="N508" i="15"/>
  <c r="K522" i="15"/>
  <c r="S511" i="15"/>
  <c r="P506" i="15"/>
  <c r="O518" i="15"/>
  <c r="Q514" i="15"/>
  <c r="R511" i="15"/>
  <c r="H521" i="15" l="1"/>
  <c r="K523" i="15"/>
  <c r="L516" i="15"/>
  <c r="J515" i="15"/>
  <c r="M518" i="15"/>
  <c r="N509" i="15"/>
  <c r="I527" i="15"/>
  <c r="Q515" i="15"/>
  <c r="S512" i="15"/>
  <c r="R512" i="15"/>
  <c r="O519" i="15"/>
  <c r="P507" i="15"/>
  <c r="H522" i="15" l="1"/>
  <c r="M519" i="15"/>
  <c r="L517" i="15"/>
  <c r="N510" i="15"/>
  <c r="J516" i="15"/>
  <c r="K524" i="15"/>
  <c r="I528" i="15"/>
  <c r="P508" i="15"/>
  <c r="O520" i="15"/>
  <c r="S513" i="15"/>
  <c r="R513" i="15"/>
  <c r="Q516" i="15"/>
  <c r="H523" i="15" l="1"/>
  <c r="L518" i="15"/>
  <c r="K525" i="15"/>
  <c r="N511" i="15"/>
  <c r="M520" i="15"/>
  <c r="I529" i="15"/>
  <c r="J517" i="15"/>
  <c r="R514" i="15"/>
  <c r="S514" i="15"/>
  <c r="O521" i="15"/>
  <c r="P509" i="15"/>
  <c r="Q517" i="15"/>
  <c r="H524" i="15" l="1"/>
  <c r="K526" i="15"/>
  <c r="J518" i="15"/>
  <c r="M521" i="15"/>
  <c r="I530" i="15"/>
  <c r="N512" i="15"/>
  <c r="L519" i="15"/>
  <c r="Q518" i="15"/>
  <c r="R515" i="15"/>
  <c r="P510" i="15"/>
  <c r="O522" i="15"/>
  <c r="S515" i="15"/>
  <c r="H525" i="15" l="1"/>
  <c r="N513" i="15"/>
  <c r="J519" i="15"/>
  <c r="K527" i="15"/>
  <c r="M522" i="15"/>
  <c r="L520" i="15"/>
  <c r="I531" i="15"/>
  <c r="P511" i="15"/>
  <c r="S516" i="15"/>
  <c r="O523" i="15"/>
  <c r="R516" i="15"/>
  <c r="Q519" i="15"/>
  <c r="H526" i="15" l="1"/>
  <c r="K528" i="15"/>
  <c r="L521" i="15"/>
  <c r="I532" i="15"/>
  <c r="J520" i="15"/>
  <c r="M523" i="15"/>
  <c r="N514" i="15"/>
  <c r="Q520" i="15"/>
  <c r="O524" i="15"/>
  <c r="P512" i="15"/>
  <c r="R517" i="15"/>
  <c r="S517" i="15"/>
  <c r="H527" i="15" l="1"/>
  <c r="I533" i="15"/>
  <c r="J521" i="15"/>
  <c r="L522" i="15"/>
  <c r="N515" i="15"/>
  <c r="K529" i="15"/>
  <c r="M524" i="15"/>
  <c r="S518" i="15"/>
  <c r="P513" i="15"/>
  <c r="R518" i="15"/>
  <c r="O525" i="15"/>
  <c r="Q521" i="15"/>
  <c r="H528" i="15" l="1"/>
  <c r="N516" i="15"/>
  <c r="L523" i="15"/>
  <c r="I534" i="15"/>
  <c r="M525" i="15"/>
  <c r="J522" i="15"/>
  <c r="K530" i="15"/>
  <c r="Q522" i="15"/>
  <c r="O526" i="15"/>
  <c r="R519" i="15"/>
  <c r="P514" i="15"/>
  <c r="S519" i="15"/>
  <c r="H529" i="15" l="1"/>
  <c r="L524" i="15"/>
  <c r="M526" i="15"/>
  <c r="I535" i="15"/>
  <c r="J523" i="15"/>
  <c r="N517" i="15"/>
  <c r="K531" i="15"/>
  <c r="S520" i="15"/>
  <c r="R520" i="15"/>
  <c r="Q523" i="15"/>
  <c r="P515" i="15"/>
  <c r="O527" i="15"/>
  <c r="H530" i="15" l="1"/>
  <c r="M527" i="15"/>
  <c r="N518" i="15"/>
  <c r="J524" i="15"/>
  <c r="I536" i="15"/>
  <c r="K532" i="15"/>
  <c r="L525" i="15"/>
  <c r="O528" i="15"/>
  <c r="P516" i="15"/>
  <c r="Q524" i="15"/>
  <c r="R521" i="15"/>
  <c r="S521" i="15"/>
  <c r="H531" i="15" l="1"/>
  <c r="L526" i="15"/>
  <c r="J525" i="15"/>
  <c r="K533" i="15"/>
  <c r="I537" i="15"/>
  <c r="N519" i="15"/>
  <c r="M528" i="15"/>
  <c r="O529" i="15"/>
  <c r="S522" i="15"/>
  <c r="R522" i="15"/>
  <c r="Q525" i="15"/>
  <c r="P517" i="15"/>
  <c r="H532" i="15" l="1"/>
  <c r="M529" i="15"/>
  <c r="K534" i="15"/>
  <c r="L527" i="15"/>
  <c r="N520" i="15"/>
  <c r="I538" i="15"/>
  <c r="J526" i="15"/>
  <c r="Q526" i="15"/>
  <c r="S523" i="15"/>
  <c r="P518" i="15"/>
  <c r="R523" i="15"/>
  <c r="O530" i="15"/>
  <c r="H533" i="15" l="1"/>
  <c r="I539" i="15"/>
  <c r="N521" i="15"/>
  <c r="L528" i="15"/>
  <c r="K535" i="15"/>
  <c r="M530" i="15"/>
  <c r="J527" i="15"/>
  <c r="O531" i="15"/>
  <c r="R524" i="15"/>
  <c r="Q527" i="15"/>
  <c r="P519" i="15"/>
  <c r="S524" i="15"/>
  <c r="H534" i="15" l="1"/>
  <c r="J528" i="15"/>
  <c r="M531" i="15"/>
  <c r="L529" i="15"/>
  <c r="I540" i="15"/>
  <c r="K536" i="15"/>
  <c r="N522" i="15"/>
  <c r="Q528" i="15"/>
  <c r="R525" i="15"/>
  <c r="O532" i="15"/>
  <c r="S525" i="15"/>
  <c r="P520" i="15"/>
  <c r="H535" i="15" l="1"/>
  <c r="J529" i="15"/>
  <c r="N523" i="15"/>
  <c r="L530" i="15"/>
  <c r="K537" i="15"/>
  <c r="I541" i="15"/>
  <c r="M532" i="15"/>
  <c r="O533" i="15"/>
  <c r="Q529" i="15"/>
  <c r="P521" i="15"/>
  <c r="S526" i="15"/>
  <c r="R526" i="15"/>
  <c r="H536" i="15" l="1"/>
  <c r="K538" i="15"/>
  <c r="J530" i="15"/>
  <c r="M533" i="15"/>
  <c r="I542" i="15"/>
  <c r="L531" i="15"/>
  <c r="N524" i="15"/>
  <c r="S527" i="15"/>
  <c r="R527" i="15"/>
  <c r="P522" i="15"/>
  <c r="Q530" i="15"/>
  <c r="O534" i="15"/>
  <c r="H537" i="15" l="1"/>
  <c r="M534" i="15"/>
  <c r="K539" i="15"/>
  <c r="I543" i="15"/>
  <c r="J531" i="15"/>
  <c r="N525" i="15"/>
  <c r="L532" i="15"/>
  <c r="O535" i="15"/>
  <c r="Q531" i="15"/>
  <c r="P523" i="15"/>
  <c r="R528" i="15"/>
  <c r="S528" i="15"/>
  <c r="H538" i="15" l="1"/>
  <c r="J532" i="15"/>
  <c r="L533" i="15"/>
  <c r="K540" i="15"/>
  <c r="I544" i="15"/>
  <c r="M535" i="15"/>
  <c r="N526" i="15"/>
  <c r="S529" i="15"/>
  <c r="P524" i="15"/>
  <c r="O536" i="15"/>
  <c r="R529" i="15"/>
  <c r="Q532" i="15"/>
  <c r="H539" i="15" l="1"/>
  <c r="L534" i="15"/>
  <c r="N527" i="15"/>
  <c r="J533" i="15"/>
  <c r="M536" i="15"/>
  <c r="K541" i="15"/>
  <c r="I545" i="15"/>
  <c r="Q533" i="15"/>
  <c r="R530" i="15"/>
  <c r="O537" i="15"/>
  <c r="P525" i="15"/>
  <c r="S530" i="15"/>
  <c r="H540" i="15" l="1"/>
  <c r="K542" i="15"/>
  <c r="J534" i="15"/>
  <c r="I546" i="15"/>
  <c r="L535" i="15"/>
  <c r="M537" i="15"/>
  <c r="N528" i="15"/>
  <c r="O538" i="15"/>
  <c r="S531" i="15"/>
  <c r="P526" i="15"/>
  <c r="R531" i="15"/>
  <c r="Q534" i="15"/>
  <c r="H541" i="15" l="1"/>
  <c r="L536" i="15"/>
  <c r="J535" i="15"/>
  <c r="N529" i="15"/>
  <c r="I547" i="15"/>
  <c r="M538" i="15"/>
  <c r="K543" i="15"/>
  <c r="P527" i="15"/>
  <c r="O539" i="15"/>
  <c r="Q535" i="15"/>
  <c r="R532" i="15"/>
  <c r="S532" i="15"/>
  <c r="H542" i="15" l="1"/>
  <c r="M539" i="15"/>
  <c r="N530" i="15"/>
  <c r="J536" i="15"/>
  <c r="K544" i="15"/>
  <c r="I548" i="15"/>
  <c r="L537" i="15"/>
  <c r="S533" i="15"/>
  <c r="Q536" i="15"/>
  <c r="R533" i="15"/>
  <c r="O540" i="15"/>
  <c r="P528" i="15"/>
  <c r="H543" i="15" l="1"/>
  <c r="J537" i="15"/>
  <c r="K545" i="15"/>
  <c r="N531" i="15"/>
  <c r="M540" i="15"/>
  <c r="I549" i="15"/>
  <c r="L538" i="15"/>
  <c r="O541" i="15"/>
  <c r="P529" i="15"/>
  <c r="R534" i="15"/>
  <c r="Q537" i="15"/>
  <c r="S534" i="15"/>
  <c r="H544" i="15" l="1"/>
  <c r="M541" i="15"/>
  <c r="L539" i="15"/>
  <c r="I550" i="15"/>
  <c r="J538" i="15"/>
  <c r="N532" i="15"/>
  <c r="K546" i="15"/>
  <c r="S535" i="15"/>
  <c r="Q538" i="15"/>
  <c r="R535" i="15"/>
  <c r="P530" i="15"/>
  <c r="O542" i="15"/>
  <c r="H545" i="15" l="1"/>
  <c r="N533" i="15"/>
  <c r="L540" i="15"/>
  <c r="K547" i="15"/>
  <c r="J539" i="15"/>
  <c r="I551" i="15"/>
  <c r="M542" i="15"/>
  <c r="P531" i="15"/>
  <c r="R536" i="15"/>
  <c r="S536" i="15"/>
  <c r="O543" i="15"/>
  <c r="Q539" i="15"/>
  <c r="H546" i="15" l="1"/>
  <c r="M543" i="15"/>
  <c r="J540" i="15"/>
  <c r="L541" i="15"/>
  <c r="I552" i="15"/>
  <c r="K548" i="15"/>
  <c r="N534" i="15"/>
  <c r="S537" i="15"/>
  <c r="R537" i="15"/>
  <c r="P532" i="15"/>
  <c r="Q540" i="15"/>
  <c r="O544" i="15"/>
  <c r="H547" i="15" l="1"/>
  <c r="I553" i="15"/>
  <c r="K549" i="15"/>
  <c r="L542" i="15"/>
  <c r="M544" i="15"/>
  <c r="N535" i="15"/>
  <c r="J541" i="15"/>
  <c r="O545" i="15"/>
  <c r="P533" i="15"/>
  <c r="S538" i="15"/>
  <c r="Q541" i="15"/>
  <c r="R538" i="15"/>
  <c r="H548" i="15" l="1"/>
  <c r="N536" i="15"/>
  <c r="I554" i="15"/>
  <c r="J542" i="15"/>
  <c r="M545" i="15"/>
  <c r="L543" i="15"/>
  <c r="K550" i="15"/>
  <c r="Q542" i="15"/>
  <c r="S539" i="15"/>
  <c r="R539" i="15"/>
  <c r="P534" i="15"/>
  <c r="O546" i="15"/>
  <c r="H549" i="15" l="1"/>
  <c r="M546" i="15"/>
  <c r="J543" i="15"/>
  <c r="I555" i="15"/>
  <c r="L544" i="15"/>
  <c r="K551" i="15"/>
  <c r="N537" i="15"/>
  <c r="P535" i="15"/>
  <c r="R540" i="15"/>
  <c r="S540" i="15"/>
  <c r="Q543" i="15"/>
  <c r="O547" i="15"/>
  <c r="H550" i="15" l="1"/>
  <c r="I556" i="15"/>
  <c r="L545" i="15"/>
  <c r="N538" i="15"/>
  <c r="M547" i="15"/>
  <c r="K552" i="15"/>
  <c r="J544" i="15"/>
  <c r="O548" i="15"/>
  <c r="S541" i="15"/>
  <c r="P536" i="15"/>
  <c r="Q544" i="15"/>
  <c r="R541" i="15"/>
  <c r="H551" i="15" l="1"/>
  <c r="K553" i="15"/>
  <c r="I557" i="15"/>
  <c r="J545" i="15"/>
  <c r="N539" i="15"/>
  <c r="L546" i="15"/>
  <c r="M548" i="15"/>
  <c r="P537" i="15"/>
  <c r="S542" i="15"/>
  <c r="O549" i="15"/>
  <c r="R542" i="15"/>
  <c r="Q545" i="15"/>
  <c r="H552" i="15" l="1"/>
  <c r="L547" i="15"/>
  <c r="I558" i="15"/>
  <c r="N540" i="15"/>
  <c r="J546" i="15"/>
  <c r="M549" i="15"/>
  <c r="K554" i="15"/>
  <c r="O550" i="15"/>
  <c r="P538" i="15"/>
  <c r="Q546" i="15"/>
  <c r="R543" i="15"/>
  <c r="S543" i="15"/>
  <c r="H553" i="15" l="1"/>
  <c r="J547" i="15"/>
  <c r="M550" i="15"/>
  <c r="L548" i="15"/>
  <c r="K555" i="15"/>
  <c r="N541" i="15"/>
  <c r="I559" i="15"/>
  <c r="Q547" i="15"/>
  <c r="O551" i="15"/>
  <c r="S544" i="15"/>
  <c r="R544" i="15"/>
  <c r="P539" i="15"/>
  <c r="H554" i="15" l="1"/>
  <c r="I560" i="15"/>
  <c r="J548" i="15"/>
  <c r="M551" i="15"/>
  <c r="N542" i="15"/>
  <c r="K556" i="15"/>
  <c r="L549" i="15"/>
  <c r="P540" i="15"/>
  <c r="R545" i="15"/>
  <c r="O552" i="15"/>
  <c r="Q548" i="15"/>
  <c r="S545" i="15"/>
  <c r="H555" i="15" l="1"/>
  <c r="K557" i="15"/>
  <c r="I561" i="15"/>
  <c r="J549" i="15"/>
  <c r="M552" i="15"/>
  <c r="L550" i="15"/>
  <c r="N543" i="15"/>
  <c r="S546" i="15"/>
  <c r="Q549" i="15"/>
  <c r="R546" i="15"/>
  <c r="P541" i="15"/>
  <c r="O553" i="15"/>
  <c r="H556" i="15" l="1"/>
  <c r="N544" i="15"/>
  <c r="J550" i="15"/>
  <c r="K558" i="15"/>
  <c r="L551" i="15"/>
  <c r="I562" i="15"/>
  <c r="M553" i="15"/>
  <c r="P542" i="15"/>
  <c r="R547" i="15"/>
  <c r="S547" i="15"/>
  <c r="O554" i="15"/>
  <c r="Q550" i="15"/>
  <c r="H557" i="15" l="1"/>
  <c r="L552" i="15"/>
  <c r="K559" i="15"/>
  <c r="I563" i="15"/>
  <c r="N545" i="15"/>
  <c r="M554" i="15"/>
  <c r="J551" i="15"/>
  <c r="Q551" i="15"/>
  <c r="O555" i="15"/>
  <c r="S548" i="15"/>
  <c r="P543" i="15"/>
  <c r="R548" i="15"/>
  <c r="H558" i="15" l="1"/>
  <c r="K560" i="15"/>
  <c r="I564" i="15"/>
  <c r="M555" i="15"/>
  <c r="L553" i="15"/>
  <c r="J552" i="15"/>
  <c r="N546" i="15"/>
  <c r="R549" i="15"/>
  <c r="S549" i="15"/>
  <c r="P544" i="15"/>
  <c r="O556" i="15"/>
  <c r="Q552" i="15"/>
  <c r="H559" i="15" l="1"/>
  <c r="M556" i="15"/>
  <c r="I565" i="15"/>
  <c r="N547" i="15"/>
  <c r="L554" i="15"/>
  <c r="J553" i="15"/>
  <c r="K561" i="15"/>
  <c r="Q553" i="15"/>
  <c r="P545" i="15"/>
  <c r="R550" i="15"/>
  <c r="O557" i="15"/>
  <c r="S550" i="15"/>
  <c r="H560" i="15" l="1"/>
  <c r="L555" i="15"/>
  <c r="M557" i="15"/>
  <c r="J554" i="15"/>
  <c r="N548" i="15"/>
  <c r="I566" i="15"/>
  <c r="K562" i="15"/>
  <c r="O558" i="15"/>
  <c r="P546" i="15"/>
  <c r="Q554" i="15"/>
  <c r="S551" i="15"/>
  <c r="R551" i="15"/>
  <c r="H561" i="15" l="1"/>
  <c r="K563" i="15"/>
  <c r="M558" i="15"/>
  <c r="L556" i="15"/>
  <c r="I567" i="15"/>
  <c r="N549" i="15"/>
  <c r="J555" i="15"/>
  <c r="O559" i="15"/>
  <c r="R552" i="15"/>
  <c r="S552" i="15"/>
  <c r="Q555" i="15"/>
  <c r="P547" i="15"/>
  <c r="H562" i="15" l="1"/>
  <c r="J556" i="15"/>
  <c r="I568" i="15"/>
  <c r="L557" i="15"/>
  <c r="K564" i="15"/>
  <c r="N550" i="15"/>
  <c r="M559" i="15"/>
  <c r="P548" i="15"/>
  <c r="R553" i="15"/>
  <c r="Q556" i="15"/>
  <c r="S553" i="15"/>
  <c r="O560" i="15"/>
  <c r="H563" i="15" l="1"/>
  <c r="N551" i="15"/>
  <c r="J557" i="15"/>
  <c r="L558" i="15"/>
  <c r="M560" i="15"/>
  <c r="K565" i="15"/>
  <c r="I569" i="15"/>
  <c r="O561" i="15"/>
  <c r="Q557" i="15"/>
  <c r="P549" i="15"/>
  <c r="S554" i="15"/>
  <c r="R554" i="15"/>
  <c r="H564" i="15" l="1"/>
  <c r="J558" i="15"/>
  <c r="M561" i="15"/>
  <c r="L559" i="15"/>
  <c r="N552" i="15"/>
  <c r="K566" i="15"/>
  <c r="I570" i="15"/>
  <c r="R555" i="15"/>
  <c r="S555" i="15"/>
  <c r="P550" i="15"/>
  <c r="O562" i="15"/>
  <c r="Q558" i="15"/>
  <c r="H565" i="15" l="1"/>
  <c r="K567" i="15"/>
  <c r="L560" i="15"/>
  <c r="J559" i="15"/>
  <c r="N553" i="15"/>
  <c r="I571" i="15"/>
  <c r="M562" i="15"/>
  <c r="O563" i="15"/>
  <c r="P551" i="15"/>
  <c r="Q559" i="15"/>
  <c r="S556" i="15"/>
  <c r="R556" i="15"/>
  <c r="H566" i="15" l="1"/>
  <c r="M563" i="15"/>
  <c r="J560" i="15"/>
  <c r="K568" i="15"/>
  <c r="I572" i="15"/>
  <c r="N554" i="15"/>
  <c r="L561" i="15"/>
  <c r="S557" i="15"/>
  <c r="R557" i="15"/>
  <c r="Q560" i="15"/>
  <c r="P552" i="15"/>
  <c r="O564" i="15"/>
  <c r="H567" i="15" l="1"/>
  <c r="N555" i="15"/>
  <c r="L562" i="15"/>
  <c r="K569" i="15"/>
  <c r="M564" i="15"/>
  <c r="I573" i="15"/>
  <c r="J561" i="15"/>
  <c r="O565" i="15"/>
  <c r="Q561" i="15"/>
  <c r="S558" i="15"/>
  <c r="P553" i="15"/>
  <c r="R558" i="15"/>
  <c r="H568" i="15" l="1"/>
  <c r="J562" i="15"/>
  <c r="M565" i="15"/>
  <c r="K570" i="15"/>
  <c r="N556" i="15"/>
  <c r="I574" i="15"/>
  <c r="L563" i="15"/>
  <c r="R559" i="15"/>
  <c r="S559" i="15"/>
  <c r="O566" i="15"/>
  <c r="P554" i="15"/>
  <c r="Q562" i="15"/>
  <c r="H569" i="15" l="1"/>
  <c r="L564" i="15"/>
  <c r="M566" i="15"/>
  <c r="J563" i="15"/>
  <c r="K571" i="15"/>
  <c r="I575" i="15"/>
  <c r="N557" i="15"/>
  <c r="R560" i="15"/>
  <c r="Q563" i="15"/>
  <c r="P555" i="15"/>
  <c r="O567" i="15"/>
  <c r="S560" i="15"/>
  <c r="H570" i="15" l="1"/>
  <c r="J564" i="15"/>
  <c r="L565" i="15"/>
  <c r="N558" i="15"/>
  <c r="I576" i="15"/>
  <c r="K572" i="15"/>
  <c r="M567" i="15"/>
  <c r="S561" i="15"/>
  <c r="P556" i="15"/>
  <c r="Q564" i="15"/>
  <c r="R561" i="15"/>
  <c r="O568" i="15"/>
  <c r="H571" i="15" l="1"/>
  <c r="M568" i="15"/>
  <c r="I577" i="15"/>
  <c r="N559" i="15"/>
  <c r="J565" i="15"/>
  <c r="K573" i="15"/>
  <c r="L566" i="15"/>
  <c r="O569" i="15"/>
  <c r="Q565" i="15"/>
  <c r="S562" i="15"/>
  <c r="R562" i="15"/>
  <c r="P557" i="15"/>
  <c r="H572" i="15" l="1"/>
  <c r="L567" i="15"/>
  <c r="I578" i="15"/>
  <c r="M569" i="15"/>
  <c r="K574" i="15"/>
  <c r="N560" i="15"/>
  <c r="J566" i="15"/>
  <c r="P558" i="15"/>
  <c r="O570" i="15"/>
  <c r="R563" i="15"/>
  <c r="S563" i="15"/>
  <c r="Q566" i="15"/>
  <c r="H573" i="15" l="1"/>
  <c r="N561" i="15"/>
  <c r="I579" i="15"/>
  <c r="L568" i="15"/>
  <c r="J567" i="15"/>
  <c r="K575" i="15"/>
  <c r="M570" i="15"/>
  <c r="P559" i="15"/>
  <c r="Q567" i="15"/>
  <c r="S564" i="15"/>
  <c r="R564" i="15"/>
  <c r="O571" i="15"/>
  <c r="H574" i="15" l="1"/>
  <c r="M571" i="15"/>
  <c r="I580" i="15"/>
  <c r="L569" i="15"/>
  <c r="N562" i="15"/>
  <c r="K576" i="15"/>
  <c r="J568" i="15"/>
  <c r="R565" i="15"/>
  <c r="Q568" i="15"/>
  <c r="O572" i="15"/>
  <c r="S565" i="15"/>
  <c r="P560" i="15"/>
  <c r="H575" i="15" l="1"/>
  <c r="K577" i="15"/>
  <c r="I581" i="15"/>
  <c r="J569" i="15"/>
  <c r="N563" i="15"/>
  <c r="M572" i="15"/>
  <c r="L570" i="15"/>
  <c r="P561" i="15"/>
  <c r="O573" i="15"/>
  <c r="R566" i="15"/>
  <c r="S566" i="15"/>
  <c r="Q569" i="15"/>
  <c r="H576" i="15" l="1"/>
  <c r="I582" i="15"/>
  <c r="K578" i="15"/>
  <c r="J570" i="15"/>
  <c r="M573" i="15"/>
  <c r="N564" i="15"/>
  <c r="L571" i="15"/>
  <c r="Q570" i="15"/>
  <c r="P562" i="15"/>
  <c r="S567" i="15"/>
  <c r="R567" i="15"/>
  <c r="O574" i="15"/>
  <c r="H577" i="15" l="1"/>
  <c r="M574" i="15"/>
  <c r="K579" i="15"/>
  <c r="J571" i="15"/>
  <c r="N565" i="15"/>
  <c r="I583" i="15"/>
  <c r="L572" i="15"/>
  <c r="R568" i="15"/>
  <c r="P563" i="15"/>
  <c r="Q571" i="15"/>
  <c r="O575" i="15"/>
  <c r="S568" i="15"/>
  <c r="H578" i="15" l="1"/>
  <c r="L573" i="15"/>
  <c r="M575" i="15"/>
  <c r="I584" i="15"/>
  <c r="N566" i="15"/>
  <c r="K580" i="15"/>
  <c r="J572" i="15"/>
  <c r="S569" i="15"/>
  <c r="P564" i="15"/>
  <c r="R569" i="15"/>
  <c r="O576" i="15"/>
  <c r="Q572" i="15"/>
  <c r="H579" i="15" l="1"/>
  <c r="L574" i="15"/>
  <c r="N567" i="15"/>
  <c r="K581" i="15"/>
  <c r="J573" i="15"/>
  <c r="I585" i="15"/>
  <c r="M576" i="15"/>
  <c r="O577" i="15"/>
  <c r="R570" i="15"/>
  <c r="S570" i="15"/>
  <c r="Q573" i="15"/>
  <c r="P565" i="15"/>
  <c r="H580" i="15" l="1"/>
  <c r="L575" i="15"/>
  <c r="I586" i="15"/>
  <c r="J574" i="15"/>
  <c r="K582" i="15"/>
  <c r="N568" i="15"/>
  <c r="M577" i="15"/>
  <c r="P566" i="15"/>
  <c r="S571" i="15"/>
  <c r="O578" i="15"/>
  <c r="Q574" i="15"/>
  <c r="R571" i="15"/>
  <c r="H581" i="15" l="1"/>
  <c r="N569" i="15"/>
  <c r="J575" i="15"/>
  <c r="L576" i="15"/>
  <c r="M578" i="15"/>
  <c r="K583" i="15"/>
  <c r="I587" i="15"/>
  <c r="R572" i="15"/>
  <c r="O579" i="15"/>
  <c r="S572" i="15"/>
  <c r="Q575" i="15"/>
  <c r="P567" i="15"/>
  <c r="H582" i="15" l="1"/>
  <c r="M579" i="15"/>
  <c r="K584" i="15"/>
  <c r="L577" i="15"/>
  <c r="N570" i="15"/>
  <c r="I588" i="15"/>
  <c r="J576" i="15"/>
  <c r="Q576" i="15"/>
  <c r="S573" i="15"/>
  <c r="R573" i="15"/>
  <c r="P568" i="15"/>
  <c r="O580" i="15"/>
  <c r="H583" i="15" l="1"/>
  <c r="I589" i="15"/>
  <c r="J577" i="15"/>
  <c r="N571" i="15"/>
  <c r="M580" i="15"/>
  <c r="K585" i="15"/>
  <c r="L578" i="15"/>
  <c r="P569" i="15"/>
  <c r="S574" i="15"/>
  <c r="O581" i="15"/>
  <c r="R574" i="15"/>
  <c r="Q577" i="15"/>
  <c r="H584" i="15" l="1"/>
  <c r="M581" i="15"/>
  <c r="K586" i="15"/>
  <c r="I590" i="15"/>
  <c r="L579" i="15"/>
  <c r="N572" i="15"/>
  <c r="J578" i="15"/>
  <c r="R575" i="15"/>
  <c r="P570" i="15"/>
  <c r="Q578" i="15"/>
  <c r="O582" i="15"/>
  <c r="S575" i="15"/>
  <c r="H585" i="15" l="1"/>
  <c r="J579" i="15"/>
  <c r="L580" i="15"/>
  <c r="I591" i="15"/>
  <c r="M582" i="15"/>
  <c r="N573" i="15"/>
  <c r="K587" i="15"/>
  <c r="Q579" i="15"/>
  <c r="P571" i="15"/>
  <c r="S576" i="15"/>
  <c r="O583" i="15"/>
  <c r="R576" i="15"/>
  <c r="H586" i="15" l="1"/>
  <c r="M583" i="15"/>
  <c r="J580" i="15"/>
  <c r="N574" i="15"/>
  <c r="I592" i="15"/>
  <c r="L581" i="15"/>
  <c r="K588" i="15"/>
  <c r="Q580" i="15"/>
  <c r="R577" i="15"/>
  <c r="O584" i="15"/>
  <c r="S577" i="15"/>
  <c r="P572" i="15"/>
  <c r="H587" i="15" l="1"/>
  <c r="I593" i="15"/>
  <c r="M584" i="15"/>
  <c r="L582" i="15"/>
  <c r="N575" i="15"/>
  <c r="J581" i="15"/>
  <c r="K589" i="15"/>
  <c r="S578" i="15"/>
  <c r="Q581" i="15"/>
  <c r="P573" i="15"/>
  <c r="O585" i="15"/>
  <c r="R578" i="15"/>
  <c r="H588" i="15" l="1"/>
  <c r="K590" i="15"/>
  <c r="J582" i="15"/>
  <c r="L583" i="15"/>
  <c r="M585" i="15"/>
  <c r="I594" i="15"/>
  <c r="N576" i="15"/>
  <c r="P574" i="15"/>
  <c r="R579" i="15"/>
  <c r="O586" i="15"/>
  <c r="Q582" i="15"/>
  <c r="S579" i="15"/>
  <c r="H589" i="15" l="1"/>
  <c r="K591" i="15"/>
  <c r="N577" i="15"/>
  <c r="L584" i="15"/>
  <c r="I595" i="15"/>
  <c r="M586" i="15"/>
  <c r="J583" i="15"/>
  <c r="S580" i="15"/>
  <c r="O587" i="15"/>
  <c r="P575" i="15"/>
  <c r="Q583" i="15"/>
  <c r="R580" i="15"/>
  <c r="H590" i="15" l="1"/>
  <c r="M587" i="15"/>
  <c r="L585" i="15"/>
  <c r="K592" i="15"/>
  <c r="J584" i="15"/>
  <c r="N578" i="15"/>
  <c r="I596" i="15"/>
  <c r="R581" i="15"/>
  <c r="S581" i="15"/>
  <c r="Q584" i="15"/>
  <c r="P576" i="15"/>
  <c r="O588" i="15"/>
  <c r="H591" i="15" l="1"/>
  <c r="K593" i="15"/>
  <c r="J585" i="15"/>
  <c r="M588" i="15"/>
  <c r="I597" i="15"/>
  <c r="N579" i="15"/>
  <c r="L586" i="15"/>
  <c r="O589" i="15"/>
  <c r="P577" i="15"/>
  <c r="Q585" i="15"/>
  <c r="S582" i="15"/>
  <c r="R582" i="15"/>
  <c r="H592" i="15" l="1"/>
  <c r="N580" i="15"/>
  <c r="L587" i="15"/>
  <c r="K594" i="15"/>
  <c r="I598" i="15"/>
  <c r="M589" i="15"/>
  <c r="J586" i="15"/>
  <c r="R583" i="15"/>
  <c r="Q586" i="15"/>
  <c r="O590" i="15"/>
  <c r="S583" i="15"/>
  <c r="P578" i="15"/>
  <c r="H593" i="15" l="1"/>
  <c r="I599" i="15"/>
  <c r="L588" i="15"/>
  <c r="M590" i="15"/>
  <c r="K595" i="15"/>
  <c r="N581" i="15"/>
  <c r="J587" i="15"/>
  <c r="Q587" i="15"/>
  <c r="P579" i="15"/>
  <c r="S584" i="15"/>
  <c r="O591" i="15"/>
  <c r="R584" i="15"/>
  <c r="H594" i="15" l="1"/>
  <c r="L589" i="15"/>
  <c r="N582" i="15"/>
  <c r="M591" i="15"/>
  <c r="J588" i="15"/>
  <c r="K596" i="15"/>
  <c r="I600" i="15"/>
  <c r="Q588" i="15"/>
  <c r="R585" i="15"/>
  <c r="O592" i="15"/>
  <c r="S585" i="15"/>
  <c r="P580" i="15"/>
  <c r="H595" i="15" l="1"/>
  <c r="L590" i="15"/>
  <c r="I601" i="15"/>
  <c r="K597" i="15"/>
  <c r="M592" i="15"/>
  <c r="J589" i="15"/>
  <c r="N583" i="15"/>
  <c r="P581" i="15"/>
  <c r="O593" i="15"/>
  <c r="Q589" i="15"/>
  <c r="S586" i="15"/>
  <c r="R586" i="15"/>
  <c r="H596" i="15" l="1"/>
  <c r="J590" i="15"/>
  <c r="K598" i="15"/>
  <c r="L591" i="15"/>
  <c r="N584" i="15"/>
  <c r="M593" i="15"/>
  <c r="I602" i="15"/>
  <c r="R587" i="15"/>
  <c r="Q590" i="15"/>
  <c r="S587" i="15"/>
  <c r="O594" i="15"/>
  <c r="P582" i="15"/>
  <c r="H597" i="15" l="1"/>
  <c r="M594" i="15"/>
  <c r="K599" i="15"/>
  <c r="I603" i="15"/>
  <c r="J591" i="15"/>
  <c r="N585" i="15"/>
  <c r="L592" i="15"/>
  <c r="P583" i="15"/>
  <c r="S588" i="15"/>
  <c r="R588" i="15"/>
  <c r="O595" i="15"/>
  <c r="Q591" i="15"/>
  <c r="H598" i="15" l="1"/>
  <c r="M595" i="15"/>
  <c r="L593" i="15"/>
  <c r="N586" i="15"/>
  <c r="K600" i="15"/>
  <c r="I604" i="15"/>
  <c r="J592" i="15"/>
  <c r="Q592" i="15"/>
  <c r="O596" i="15"/>
  <c r="S589" i="15"/>
  <c r="R589" i="15"/>
  <c r="P584" i="15"/>
  <c r="H599" i="15" l="1"/>
  <c r="N587" i="15"/>
  <c r="M596" i="15"/>
  <c r="K601" i="15"/>
  <c r="L594" i="15"/>
  <c r="I605" i="15"/>
  <c r="J593" i="15"/>
  <c r="P585" i="15"/>
  <c r="R590" i="15"/>
  <c r="O597" i="15"/>
  <c r="Q593" i="15"/>
  <c r="S590" i="15"/>
  <c r="H600" i="15" l="1"/>
  <c r="I606" i="15"/>
  <c r="N588" i="15"/>
  <c r="J594" i="15"/>
  <c r="M597" i="15"/>
  <c r="L595" i="15"/>
  <c r="K602" i="15"/>
  <c r="S591" i="15"/>
  <c r="P586" i="15"/>
  <c r="Q594" i="15"/>
  <c r="O598" i="15"/>
  <c r="R591" i="15"/>
  <c r="H601" i="15" l="1"/>
  <c r="J595" i="15"/>
  <c r="N589" i="15"/>
  <c r="L596" i="15"/>
  <c r="I607" i="15"/>
  <c r="M598" i="15"/>
  <c r="K603" i="15"/>
  <c r="R592" i="15"/>
  <c r="O599" i="15"/>
  <c r="P587" i="15"/>
  <c r="Q595" i="15"/>
  <c r="S592" i="15"/>
  <c r="H602" i="15" l="1"/>
  <c r="K604" i="15"/>
  <c r="N590" i="15"/>
  <c r="I608" i="15"/>
  <c r="L597" i="15"/>
  <c r="J596" i="15"/>
  <c r="M599" i="15"/>
  <c r="Q596" i="15"/>
  <c r="O600" i="15"/>
  <c r="R593" i="15"/>
  <c r="S593" i="15"/>
  <c r="P588" i="15"/>
  <c r="H603" i="15" l="1"/>
  <c r="M600" i="15"/>
  <c r="I609" i="15"/>
  <c r="K605" i="15"/>
  <c r="L598" i="15"/>
  <c r="N591" i="15"/>
  <c r="J597" i="15"/>
  <c r="S594" i="15"/>
  <c r="R594" i="15"/>
  <c r="O601" i="15"/>
  <c r="P589" i="15"/>
  <c r="Q597" i="15"/>
  <c r="H604" i="15" l="1"/>
  <c r="K606" i="15"/>
  <c r="M601" i="15"/>
  <c r="J598" i="15"/>
  <c r="N592" i="15"/>
  <c r="L599" i="15"/>
  <c r="I610" i="15"/>
  <c r="O602" i="15"/>
  <c r="S595" i="15"/>
  <c r="Q598" i="15"/>
  <c r="P590" i="15"/>
  <c r="R595" i="15"/>
  <c r="H605" i="15" l="1"/>
  <c r="I611" i="15"/>
  <c r="L600" i="15"/>
  <c r="K607" i="15"/>
  <c r="J599" i="15"/>
  <c r="M602" i="15"/>
  <c r="N593" i="15"/>
  <c r="R596" i="15"/>
  <c r="Q599" i="15"/>
  <c r="O603" i="15"/>
  <c r="P591" i="15"/>
  <c r="S596" i="15"/>
  <c r="H606" i="15" l="1"/>
  <c r="N594" i="15"/>
  <c r="I612" i="15"/>
  <c r="M603" i="15"/>
  <c r="L601" i="15"/>
  <c r="K608" i="15"/>
  <c r="J600" i="15"/>
  <c r="S597" i="15"/>
  <c r="P592" i="15"/>
  <c r="O604" i="15"/>
  <c r="Q600" i="15"/>
  <c r="R597" i="15"/>
  <c r="H607" i="15" l="1"/>
  <c r="J601" i="15"/>
  <c r="I613" i="15"/>
  <c r="M604" i="15"/>
  <c r="N595" i="15"/>
  <c r="L602" i="15"/>
  <c r="K609" i="15"/>
  <c r="O605" i="15"/>
  <c r="P593" i="15"/>
  <c r="R598" i="15"/>
  <c r="Q601" i="15"/>
  <c r="S598" i="15"/>
  <c r="H608" i="15" l="1"/>
  <c r="I614" i="15"/>
  <c r="M605" i="15"/>
  <c r="K610" i="15"/>
  <c r="J602" i="15"/>
  <c r="L603" i="15"/>
  <c r="N596" i="15"/>
  <c r="S599" i="15"/>
  <c r="R599" i="15"/>
  <c r="Q602" i="15"/>
  <c r="P594" i="15"/>
  <c r="O606" i="15"/>
  <c r="H609" i="15" l="1"/>
  <c r="K611" i="15"/>
  <c r="J603" i="15"/>
  <c r="I615" i="15"/>
  <c r="N597" i="15"/>
  <c r="L604" i="15"/>
  <c r="M606" i="15"/>
  <c r="O607" i="15"/>
  <c r="Q603" i="15"/>
  <c r="P595" i="15"/>
  <c r="R600" i="15"/>
  <c r="S600" i="15"/>
  <c r="H610" i="15" l="1"/>
  <c r="N598" i="15"/>
  <c r="I616" i="15"/>
  <c r="K612" i="15"/>
  <c r="L605" i="15"/>
  <c r="J604" i="15"/>
  <c r="M607" i="15"/>
  <c r="S601" i="15"/>
  <c r="P596" i="15"/>
  <c r="O608" i="15"/>
  <c r="R601" i="15"/>
  <c r="Q604" i="15"/>
  <c r="H611" i="15" l="1"/>
  <c r="L606" i="15"/>
  <c r="I617" i="15"/>
  <c r="K613" i="15"/>
  <c r="M608" i="15"/>
  <c r="J605" i="15"/>
  <c r="N599" i="15"/>
  <c r="O609" i="15"/>
  <c r="P597" i="15"/>
  <c r="S602" i="15"/>
  <c r="Q605" i="15"/>
  <c r="R602" i="15"/>
  <c r="H612" i="15" l="1"/>
  <c r="N600" i="15"/>
  <c r="J606" i="15"/>
  <c r="M609" i="15"/>
  <c r="I618" i="15"/>
  <c r="L607" i="15"/>
  <c r="K614" i="15"/>
  <c r="R603" i="15"/>
  <c r="P598" i="15"/>
  <c r="O610" i="15"/>
  <c r="Q606" i="15"/>
  <c r="S603" i="15"/>
  <c r="H613" i="15" l="1"/>
  <c r="I619" i="15"/>
  <c r="L608" i="15"/>
  <c r="M610" i="15"/>
  <c r="J607" i="15"/>
  <c r="N601" i="15"/>
  <c r="K615" i="15"/>
  <c r="S604" i="15"/>
  <c r="O611" i="15"/>
  <c r="R604" i="15"/>
  <c r="Q607" i="15"/>
  <c r="P599" i="15"/>
  <c r="H614" i="15" l="1"/>
  <c r="K616" i="15"/>
  <c r="J608" i="15"/>
  <c r="M611" i="15"/>
  <c r="I620" i="15"/>
  <c r="N602" i="15"/>
  <c r="L609" i="15"/>
  <c r="P600" i="15"/>
  <c r="Q608" i="15"/>
  <c r="R605" i="15"/>
  <c r="O612" i="15"/>
  <c r="S605" i="15"/>
  <c r="H615" i="15" l="1"/>
  <c r="L610" i="15"/>
  <c r="K617" i="15"/>
  <c r="J609" i="15"/>
  <c r="I621" i="15"/>
  <c r="M612" i="15"/>
  <c r="N603" i="15"/>
  <c r="R606" i="15"/>
  <c r="Q609" i="15"/>
  <c r="P601" i="15"/>
  <c r="S606" i="15"/>
  <c r="O613" i="15"/>
  <c r="B1" i="29" l="1"/>
  <c r="H616" i="15"/>
  <c r="M613" i="15"/>
  <c r="I622" i="15"/>
  <c r="L611" i="15"/>
  <c r="J610" i="15"/>
  <c r="K618" i="15"/>
  <c r="N604" i="15"/>
  <c r="O614" i="15"/>
  <c r="P602" i="15"/>
  <c r="R607" i="15"/>
  <c r="S607" i="15"/>
  <c r="Q610" i="15"/>
  <c r="C28" i="29" l="1"/>
  <c r="J28" i="29" s="1"/>
  <c r="E21" i="29"/>
  <c r="E10" i="29"/>
  <c r="I11" i="29"/>
  <c r="I22" i="29"/>
  <c r="E30" i="29"/>
  <c r="I20" i="29"/>
  <c r="I18" i="29"/>
  <c r="I15" i="29"/>
  <c r="F27" i="29"/>
  <c r="H30" i="29"/>
  <c r="G26" i="29"/>
  <c r="I8" i="29"/>
  <c r="C26" i="29"/>
  <c r="I24" i="29"/>
  <c r="I21" i="29"/>
  <c r="I26" i="29"/>
  <c r="I17" i="29"/>
  <c r="I29" i="29"/>
  <c r="E29" i="29"/>
  <c r="E13" i="29"/>
  <c r="I19" i="29"/>
  <c r="I10" i="29"/>
  <c r="C24" i="29"/>
  <c r="C25" i="29"/>
  <c r="E8" i="29"/>
  <c r="I23" i="29"/>
  <c r="E17" i="29"/>
  <c r="I9" i="29"/>
  <c r="I25" i="29"/>
  <c r="E20" i="29"/>
  <c r="H26" i="29"/>
  <c r="I30" i="29"/>
  <c r="E19" i="29"/>
  <c r="E16" i="29"/>
  <c r="E12" i="29"/>
  <c r="H29" i="29"/>
  <c r="I13" i="29"/>
  <c r="E9" i="29"/>
  <c r="E25" i="29"/>
  <c r="F26" i="29"/>
  <c r="E27" i="29"/>
  <c r="I27" i="29"/>
  <c r="I7" i="29"/>
  <c r="I16" i="29"/>
  <c r="C27" i="29"/>
  <c r="E22" i="29"/>
  <c r="H24" i="29"/>
  <c r="I14" i="29"/>
  <c r="G28" i="29"/>
  <c r="G29" i="29"/>
  <c r="F30" i="29"/>
  <c r="E28" i="29"/>
  <c r="G24" i="29"/>
  <c r="G27" i="29"/>
  <c r="F28" i="29"/>
  <c r="C29" i="29"/>
  <c r="E7" i="29"/>
  <c r="E18" i="29"/>
  <c r="G25" i="29"/>
  <c r="G30" i="29"/>
  <c r="H25" i="29"/>
  <c r="E24" i="29"/>
  <c r="H27" i="29"/>
  <c r="E15" i="29"/>
  <c r="E14" i="29"/>
  <c r="H28" i="29"/>
  <c r="E23" i="29"/>
  <c r="C23" i="29"/>
  <c r="F24" i="29"/>
  <c r="F25" i="29"/>
  <c r="E11" i="29"/>
  <c r="C10" i="29"/>
  <c r="I12" i="29"/>
  <c r="I28" i="29"/>
  <c r="F29" i="29"/>
  <c r="C30" i="29"/>
  <c r="E26" i="29"/>
  <c r="C11" i="29"/>
  <c r="C12" i="29"/>
  <c r="C7" i="29"/>
  <c r="C13" i="29"/>
  <c r="C16" i="29"/>
  <c r="C14" i="29"/>
  <c r="C15" i="29"/>
  <c r="C17" i="29"/>
  <c r="J17" i="29" s="1"/>
  <c r="C18" i="29"/>
  <c r="C9" i="29"/>
  <c r="C8" i="29"/>
  <c r="C19" i="29"/>
  <c r="J19" i="29" s="1"/>
  <c r="C20" i="29"/>
  <c r="C21" i="29"/>
  <c r="C22" i="29"/>
  <c r="H617" i="15"/>
  <c r="N605" i="15"/>
  <c r="L612" i="15"/>
  <c r="J611" i="15"/>
  <c r="K619" i="15"/>
  <c r="I623" i="15"/>
  <c r="M614" i="15"/>
  <c r="S608" i="15"/>
  <c r="P603" i="15"/>
  <c r="Q611" i="15"/>
  <c r="R608" i="15"/>
  <c r="O615" i="15"/>
  <c r="J13" i="29" l="1"/>
  <c r="J20" i="29"/>
  <c r="J18" i="29"/>
  <c r="J11" i="29"/>
  <c r="J29" i="29"/>
  <c r="J24" i="29"/>
  <c r="J26" i="29"/>
  <c r="J21" i="29"/>
  <c r="J9" i="29"/>
  <c r="J14" i="29"/>
  <c r="J12" i="29"/>
  <c r="J10" i="29"/>
  <c r="J23" i="29"/>
  <c r="J27" i="29"/>
  <c r="J25" i="29"/>
  <c r="J16" i="29"/>
  <c r="J22" i="29"/>
  <c r="J8" i="29"/>
  <c r="J15" i="29"/>
  <c r="J7" i="29"/>
  <c r="J30" i="29"/>
  <c r="H618" i="15"/>
  <c r="I624" i="15"/>
  <c r="L613" i="15"/>
  <c r="M615" i="15"/>
  <c r="J612" i="15"/>
  <c r="K620" i="15"/>
  <c r="N606" i="15"/>
  <c r="P604" i="15"/>
  <c r="O616" i="15"/>
  <c r="R609" i="15"/>
  <c r="Q612" i="15"/>
  <c r="S609" i="15"/>
  <c r="H619" i="15" l="1"/>
  <c r="N607" i="15"/>
  <c r="J613" i="15"/>
  <c r="I625" i="15"/>
  <c r="K621" i="15"/>
  <c r="M616" i="15"/>
  <c r="L614" i="15"/>
  <c r="Q613" i="15"/>
  <c r="O617" i="15"/>
  <c r="S610" i="15"/>
  <c r="R610" i="15"/>
  <c r="P605" i="15"/>
  <c r="H620" i="15" l="1"/>
  <c r="M617" i="15"/>
  <c r="L615" i="15"/>
  <c r="I626" i="15"/>
  <c r="J614" i="15"/>
  <c r="K622" i="15"/>
  <c r="N608" i="15"/>
  <c r="S611" i="15"/>
  <c r="Q614" i="15"/>
  <c r="P606" i="15"/>
  <c r="R611" i="15"/>
  <c r="O618" i="15"/>
  <c r="H621" i="15" l="1"/>
  <c r="M618" i="15"/>
  <c r="N609" i="15"/>
  <c r="J615" i="15"/>
  <c r="I627" i="15"/>
  <c r="L616" i="15"/>
  <c r="K623" i="15"/>
  <c r="P607" i="15"/>
  <c r="O619" i="15"/>
  <c r="R612" i="15"/>
  <c r="Q615" i="15"/>
  <c r="S612" i="15"/>
  <c r="H622" i="15" l="1"/>
  <c r="I628" i="15"/>
  <c r="L617" i="15"/>
  <c r="J616" i="15"/>
  <c r="K624" i="15"/>
  <c r="N610" i="15"/>
  <c r="M619" i="15"/>
  <c r="S613" i="15"/>
  <c r="R613" i="15"/>
  <c r="P608" i="15"/>
  <c r="Q616" i="15"/>
  <c r="O620" i="15"/>
  <c r="H623" i="15" l="1"/>
  <c r="K625" i="15"/>
  <c r="M620" i="15"/>
  <c r="N611" i="15"/>
  <c r="I629" i="15"/>
  <c r="J617" i="15"/>
  <c r="L618" i="15"/>
  <c r="O621" i="15"/>
  <c r="Q617" i="15"/>
  <c r="S614" i="15"/>
  <c r="P609" i="15"/>
  <c r="R614" i="15"/>
  <c r="H624" i="15" l="1"/>
  <c r="M621" i="15"/>
  <c r="K626" i="15"/>
  <c r="I630" i="15"/>
  <c r="N612" i="15"/>
  <c r="J618" i="15"/>
  <c r="L619" i="15"/>
  <c r="R615" i="15"/>
  <c r="P610" i="15"/>
  <c r="O622" i="15"/>
  <c r="S615" i="15"/>
  <c r="Q618" i="15"/>
  <c r="H625" i="15" l="1"/>
  <c r="K627" i="15"/>
  <c r="J619" i="15"/>
  <c r="N613" i="15"/>
  <c r="L620" i="15"/>
  <c r="I631" i="15"/>
  <c r="M622" i="15"/>
  <c r="Q619" i="15"/>
  <c r="S616" i="15"/>
  <c r="R616" i="15"/>
  <c r="O623" i="15"/>
  <c r="P611" i="15"/>
  <c r="H626" i="15" l="1"/>
  <c r="N614" i="15"/>
  <c r="K628" i="15"/>
  <c r="M623" i="15"/>
  <c r="I632" i="15"/>
  <c r="L621" i="15"/>
  <c r="J620" i="15"/>
  <c r="O624" i="15"/>
  <c r="R617" i="15"/>
  <c r="Q620" i="15"/>
  <c r="P612" i="15"/>
  <c r="S617" i="15"/>
  <c r="H627" i="15" l="1"/>
  <c r="K629" i="15"/>
  <c r="I633" i="15"/>
  <c r="J621" i="15"/>
  <c r="L622" i="15"/>
  <c r="M624" i="15"/>
  <c r="N615" i="15"/>
  <c r="P613" i="15"/>
  <c r="O625" i="15"/>
  <c r="S618" i="15"/>
  <c r="Q621" i="15"/>
  <c r="R618" i="15"/>
  <c r="H628" i="15" l="1"/>
  <c r="M625" i="15"/>
  <c r="K630" i="15"/>
  <c r="J622" i="15"/>
  <c r="N616" i="15"/>
  <c r="I634" i="15"/>
  <c r="L623" i="15"/>
  <c r="S619" i="15"/>
  <c r="O626" i="15"/>
  <c r="P614" i="15"/>
  <c r="R619" i="15"/>
  <c r="Q622" i="15"/>
  <c r="H629" i="15" l="1"/>
  <c r="I635" i="15"/>
  <c r="K631" i="15"/>
  <c r="M626" i="15"/>
  <c r="N617" i="15"/>
  <c r="L624" i="15"/>
  <c r="J623" i="15"/>
  <c r="P615" i="15"/>
  <c r="O627" i="15"/>
  <c r="S620" i="15"/>
  <c r="Q623" i="15"/>
  <c r="R620" i="15"/>
  <c r="H630" i="15" l="1"/>
  <c r="N618" i="15"/>
  <c r="J624" i="15"/>
  <c r="L625" i="15"/>
  <c r="K632" i="15"/>
  <c r="M627" i="15"/>
  <c r="I636" i="15"/>
  <c r="P616" i="15"/>
  <c r="R621" i="15"/>
  <c r="Q624" i="15"/>
  <c r="S621" i="15"/>
  <c r="O628" i="15"/>
  <c r="H631" i="15" l="1"/>
  <c r="L626" i="15"/>
  <c r="I637" i="15"/>
  <c r="K633" i="15"/>
  <c r="J625" i="15"/>
  <c r="M628" i="15"/>
  <c r="N619" i="15"/>
  <c r="O629" i="15"/>
  <c r="Q625" i="15"/>
  <c r="P617" i="15"/>
  <c r="S622" i="15"/>
  <c r="R622" i="15"/>
  <c r="H632" i="15" l="1"/>
  <c r="M629" i="15"/>
  <c r="I638" i="15"/>
  <c r="K634" i="15"/>
  <c r="L627" i="15"/>
  <c r="N620" i="15"/>
  <c r="J626" i="15"/>
  <c r="R623" i="15"/>
  <c r="S623" i="15"/>
  <c r="P618" i="15"/>
  <c r="Q626" i="15"/>
  <c r="O630" i="15"/>
  <c r="H633" i="15" l="1"/>
  <c r="L628" i="15"/>
  <c r="I639" i="15"/>
  <c r="M630" i="15"/>
  <c r="J627" i="15"/>
  <c r="N621" i="15"/>
  <c r="K635" i="15"/>
  <c r="O631" i="15"/>
  <c r="Q627" i="15"/>
  <c r="P619" i="15"/>
  <c r="S624" i="15"/>
  <c r="R624" i="15"/>
  <c r="H634" i="15" l="1"/>
  <c r="K636" i="15"/>
  <c r="J628" i="15"/>
  <c r="I640" i="15"/>
  <c r="L629" i="15"/>
  <c r="M631" i="15"/>
  <c r="N622" i="15"/>
  <c r="R625" i="15"/>
  <c r="P620" i="15"/>
  <c r="O632" i="15"/>
  <c r="S625" i="15"/>
  <c r="Q628" i="15"/>
  <c r="H635" i="15" l="1"/>
  <c r="L630" i="15"/>
  <c r="L631" i="15" s="1"/>
  <c r="J629" i="15"/>
  <c r="N623" i="15"/>
  <c r="K637" i="15"/>
  <c r="M632" i="15"/>
  <c r="I641" i="15"/>
  <c r="Q629" i="15"/>
  <c r="S626" i="15"/>
  <c r="O633" i="15"/>
  <c r="P621" i="15"/>
  <c r="R626" i="15"/>
  <c r="H636" i="15" l="1"/>
  <c r="L632" i="15"/>
  <c r="N624" i="15"/>
  <c r="J630" i="15"/>
  <c r="I642" i="15"/>
  <c r="M633" i="15"/>
  <c r="K638" i="15"/>
  <c r="O634" i="15"/>
  <c r="R627" i="15"/>
  <c r="P622" i="15"/>
  <c r="S627" i="15"/>
  <c r="Q630" i="15"/>
  <c r="H637" i="15" l="1"/>
  <c r="M634" i="15"/>
  <c r="J631" i="15"/>
  <c r="L633" i="15"/>
  <c r="N625" i="15"/>
  <c r="K639" i="15"/>
  <c r="I643" i="15"/>
  <c r="S628" i="15"/>
  <c r="O635" i="15"/>
  <c r="Q631" i="15"/>
  <c r="P623" i="15"/>
  <c r="R628" i="15"/>
  <c r="H638" i="15" l="1"/>
  <c r="M635" i="15"/>
  <c r="I644" i="15"/>
  <c r="J632" i="15"/>
  <c r="K640" i="15"/>
  <c r="N626" i="15"/>
  <c r="L634" i="15"/>
  <c r="R629" i="15"/>
  <c r="O636" i="15"/>
  <c r="S629" i="15"/>
  <c r="P624" i="15"/>
  <c r="Q632" i="15"/>
  <c r="H639" i="15" l="1"/>
  <c r="I645" i="15"/>
  <c r="M636" i="15"/>
  <c r="N627" i="15"/>
  <c r="K641" i="15"/>
  <c r="L635" i="15"/>
  <c r="J633" i="15"/>
  <c r="S630" i="15"/>
  <c r="O637" i="15"/>
  <c r="Q633" i="15"/>
  <c r="P625" i="15"/>
  <c r="R630" i="15"/>
  <c r="H640" i="15" l="1"/>
  <c r="K642" i="15"/>
  <c r="N628" i="15"/>
  <c r="I646" i="15"/>
  <c r="J634" i="15"/>
  <c r="L636" i="15"/>
  <c r="M637" i="15"/>
  <c r="P626" i="15"/>
  <c r="Q634" i="15"/>
  <c r="S631" i="15"/>
  <c r="R631" i="15"/>
  <c r="O638" i="15"/>
  <c r="H641" i="15" l="1"/>
  <c r="J635" i="15"/>
  <c r="L637" i="15"/>
  <c r="I647" i="15"/>
  <c r="N629" i="15"/>
  <c r="K643" i="15"/>
  <c r="M638" i="15"/>
  <c r="O639" i="15"/>
  <c r="R632" i="15"/>
  <c r="Q635" i="15"/>
  <c r="S632" i="15"/>
  <c r="P627" i="15"/>
  <c r="H642" i="15" l="1"/>
  <c r="K644" i="15"/>
  <c r="L638" i="15"/>
  <c r="M639" i="15"/>
  <c r="N630" i="15"/>
  <c r="I648" i="15"/>
  <c r="J636" i="15"/>
  <c r="P628" i="15"/>
  <c r="S633" i="15"/>
  <c r="Q636" i="15"/>
  <c r="R633" i="15"/>
  <c r="O640" i="15"/>
  <c r="H643" i="15" l="1"/>
  <c r="L639" i="15"/>
  <c r="I649" i="15"/>
  <c r="N631" i="15"/>
  <c r="J637" i="15"/>
  <c r="M640" i="15"/>
  <c r="K645" i="15"/>
  <c r="O641" i="15"/>
  <c r="Q637" i="15"/>
  <c r="P629" i="15"/>
  <c r="R634" i="15"/>
  <c r="S634" i="15"/>
  <c r="H644" i="15" l="1"/>
  <c r="N632" i="15"/>
  <c r="L640" i="15"/>
  <c r="I650" i="15"/>
  <c r="K646" i="15"/>
  <c r="J638" i="15"/>
  <c r="M641" i="15"/>
  <c r="S635" i="15"/>
  <c r="P630" i="15"/>
  <c r="Q638" i="15"/>
  <c r="R635" i="15"/>
  <c r="O642" i="15"/>
  <c r="H645" i="15" l="1"/>
  <c r="L641" i="15"/>
  <c r="J639" i="15"/>
  <c r="K647" i="15"/>
  <c r="I651" i="15"/>
  <c r="M642" i="15"/>
  <c r="N633" i="15"/>
  <c r="R636" i="15"/>
  <c r="Q639" i="15"/>
  <c r="P631" i="15"/>
  <c r="O643" i="15"/>
  <c r="S636" i="15"/>
  <c r="H646" i="15" l="1"/>
  <c r="L642" i="15"/>
  <c r="N634" i="15"/>
  <c r="I652" i="15"/>
  <c r="J640" i="15"/>
  <c r="M643" i="15"/>
  <c r="K648" i="15"/>
  <c r="O644" i="15"/>
  <c r="Q640" i="15"/>
  <c r="R637" i="15"/>
  <c r="S637" i="15"/>
  <c r="P632" i="15"/>
  <c r="H647" i="15" l="1"/>
  <c r="K649" i="15"/>
  <c r="J641" i="15"/>
  <c r="L643" i="15"/>
  <c r="M644" i="15"/>
  <c r="I653" i="15"/>
  <c r="N635" i="15"/>
  <c r="P633" i="15"/>
  <c r="S638" i="15"/>
  <c r="Q641" i="15"/>
  <c r="R638" i="15"/>
  <c r="O645" i="15"/>
  <c r="H648" i="15" l="1"/>
  <c r="M645" i="15"/>
  <c r="J642" i="15"/>
  <c r="N636" i="15"/>
  <c r="L644" i="15"/>
  <c r="K650" i="15"/>
  <c r="I654" i="15"/>
  <c r="R639" i="15"/>
  <c r="Q642" i="15"/>
  <c r="S639" i="15"/>
  <c r="P634" i="15"/>
  <c r="O646" i="15"/>
  <c r="H649" i="15" l="1"/>
  <c r="L645" i="15"/>
  <c r="M646" i="15"/>
  <c r="I655" i="15"/>
  <c r="K651" i="15"/>
  <c r="J643" i="15"/>
  <c r="N637" i="15"/>
  <c r="S640" i="15"/>
  <c r="Q643" i="15"/>
  <c r="O647" i="15"/>
  <c r="P635" i="15"/>
  <c r="R640" i="15"/>
  <c r="H650" i="15" l="1"/>
  <c r="J644" i="15"/>
  <c r="L646" i="15"/>
  <c r="N638" i="15"/>
  <c r="K652" i="15"/>
  <c r="I656" i="15"/>
  <c r="M647" i="15"/>
  <c r="P636" i="15"/>
  <c r="O648" i="15"/>
  <c r="S641" i="15"/>
  <c r="R641" i="15"/>
  <c r="Q644" i="15"/>
  <c r="H651" i="15" l="1"/>
  <c r="I657" i="15"/>
  <c r="K653" i="15"/>
  <c r="J645" i="15"/>
  <c r="M648" i="15"/>
  <c r="N639" i="15"/>
  <c r="L647" i="15"/>
  <c r="P637" i="15"/>
  <c r="Q645" i="15"/>
  <c r="R642" i="15"/>
  <c r="S642" i="15"/>
  <c r="O649" i="15"/>
  <c r="H652" i="15" l="1"/>
  <c r="K654" i="15"/>
  <c r="N640" i="15"/>
  <c r="L648" i="15"/>
  <c r="J646" i="15"/>
  <c r="I658" i="15"/>
  <c r="M649" i="15"/>
  <c r="O650" i="15"/>
  <c r="R643" i="15"/>
  <c r="P638" i="15"/>
  <c r="S643" i="15"/>
  <c r="Q646" i="15"/>
  <c r="H653" i="15" l="1"/>
  <c r="I659" i="15"/>
  <c r="N641" i="15"/>
  <c r="M650" i="15"/>
  <c r="J647" i="15"/>
  <c r="L649" i="15"/>
  <c r="K655" i="15"/>
  <c r="P639" i="15"/>
  <c r="R644" i="15"/>
  <c r="Q647" i="15"/>
  <c r="S644" i="15"/>
  <c r="O651" i="15"/>
  <c r="H654" i="15" l="1"/>
  <c r="L650" i="15"/>
  <c r="N642" i="15"/>
  <c r="K656" i="15"/>
  <c r="J648" i="15"/>
  <c r="M651" i="15"/>
  <c r="I660" i="15"/>
  <c r="S645" i="15"/>
  <c r="Q648" i="15"/>
  <c r="O652" i="15"/>
  <c r="R645" i="15"/>
  <c r="P640" i="15"/>
  <c r="H655" i="15" l="1"/>
  <c r="I661" i="15"/>
  <c r="K657" i="15"/>
  <c r="N643" i="15"/>
  <c r="L651" i="15"/>
  <c r="J649" i="15"/>
  <c r="M652" i="15"/>
  <c r="R646" i="15"/>
  <c r="P641" i="15"/>
  <c r="O653" i="15"/>
  <c r="S646" i="15"/>
  <c r="Q649" i="15"/>
  <c r="H656" i="15" l="1"/>
  <c r="M653" i="15"/>
  <c r="L652" i="15"/>
  <c r="K658" i="15"/>
  <c r="I662" i="15"/>
  <c r="J650" i="15"/>
  <c r="N644" i="15"/>
  <c r="Q650" i="15"/>
  <c r="S647" i="15"/>
  <c r="O654" i="15"/>
  <c r="P642" i="15"/>
  <c r="R647" i="15"/>
  <c r="H657" i="15" l="1"/>
  <c r="I663" i="15"/>
  <c r="M654" i="15"/>
  <c r="N645" i="15"/>
  <c r="J651" i="15"/>
  <c r="K659" i="15"/>
  <c r="L653" i="15"/>
  <c r="P643" i="15"/>
  <c r="S648" i="15"/>
  <c r="R648" i="15"/>
  <c r="O655" i="15"/>
  <c r="Q651" i="15"/>
  <c r="H658" i="15" l="1"/>
  <c r="L654" i="15"/>
  <c r="N646" i="15"/>
  <c r="I664" i="15"/>
  <c r="K660" i="15"/>
  <c r="J652" i="15"/>
  <c r="M655" i="15"/>
  <c r="Q652" i="15"/>
  <c r="R649" i="15"/>
  <c r="P644" i="15"/>
  <c r="O656" i="15"/>
  <c r="S649" i="15"/>
  <c r="H659" i="15" l="1"/>
  <c r="J653" i="15"/>
  <c r="L655" i="15"/>
  <c r="M656" i="15"/>
  <c r="K661" i="15"/>
  <c r="I665" i="15"/>
  <c r="N647" i="15"/>
  <c r="O657" i="15"/>
  <c r="P645" i="15"/>
  <c r="R650" i="15"/>
  <c r="S650" i="15"/>
  <c r="Q653" i="15"/>
  <c r="H660" i="15" l="1"/>
  <c r="N648" i="15"/>
  <c r="I666" i="15"/>
  <c r="K662" i="15"/>
  <c r="M657" i="15"/>
  <c r="J654" i="15"/>
  <c r="L656" i="15"/>
  <c r="O658" i="15"/>
  <c r="Q654" i="15"/>
  <c r="S651" i="15"/>
  <c r="R651" i="15"/>
  <c r="P646" i="15"/>
  <c r="H661" i="15" l="1"/>
  <c r="I667" i="15"/>
  <c r="J655" i="15"/>
  <c r="K663" i="15"/>
  <c r="N649" i="15"/>
  <c r="L657" i="15"/>
  <c r="M658" i="15"/>
  <c r="S652" i="15"/>
  <c r="O659" i="15"/>
  <c r="P647" i="15"/>
  <c r="R652" i="15"/>
  <c r="Q655" i="15"/>
  <c r="H662" i="15" l="1"/>
  <c r="L658" i="15"/>
  <c r="K664" i="15"/>
  <c r="J656" i="15"/>
  <c r="M659" i="15"/>
  <c r="N650" i="15"/>
  <c r="I668" i="15"/>
  <c r="Q656" i="15"/>
  <c r="P648" i="15"/>
  <c r="S653" i="15"/>
  <c r="R653" i="15"/>
  <c r="O660" i="15"/>
  <c r="H663" i="15" l="1"/>
  <c r="L659" i="15"/>
  <c r="J657" i="15"/>
  <c r="K665" i="15"/>
  <c r="I669" i="15"/>
  <c r="N651" i="15"/>
  <c r="M660" i="15"/>
  <c r="R654" i="15"/>
  <c r="S654" i="15"/>
  <c r="P649" i="15"/>
  <c r="O661" i="15"/>
  <c r="Q657" i="15"/>
  <c r="H664" i="15" l="1"/>
  <c r="M661" i="15"/>
  <c r="L660" i="15"/>
  <c r="I670" i="15"/>
  <c r="K666" i="15"/>
  <c r="J658" i="15"/>
  <c r="N652" i="15"/>
  <c r="Q658" i="15"/>
  <c r="P650" i="15"/>
  <c r="R655" i="15"/>
  <c r="O662" i="15"/>
  <c r="S655" i="15"/>
  <c r="H665" i="15" l="1"/>
  <c r="M662" i="15"/>
  <c r="J659" i="15"/>
  <c r="L661" i="15"/>
  <c r="K667" i="15"/>
  <c r="N653" i="15"/>
  <c r="I671" i="15"/>
  <c r="O663" i="15"/>
  <c r="P651" i="15"/>
  <c r="Q659" i="15"/>
  <c r="S656" i="15"/>
  <c r="R656" i="15"/>
  <c r="H666" i="15" l="1"/>
  <c r="K668" i="15"/>
  <c r="M663" i="15"/>
  <c r="J660" i="15"/>
  <c r="I672" i="15"/>
  <c r="N654" i="15"/>
  <c r="L662" i="15"/>
  <c r="O664" i="15"/>
  <c r="R657" i="15"/>
  <c r="S657" i="15"/>
  <c r="Q660" i="15"/>
  <c r="P652" i="15"/>
  <c r="H667" i="15" l="1"/>
  <c r="L663" i="15"/>
  <c r="I673" i="15"/>
  <c r="K669" i="15"/>
  <c r="N655" i="15"/>
  <c r="J661" i="15"/>
  <c r="M664" i="15"/>
  <c r="Q661" i="15"/>
  <c r="S658" i="15"/>
  <c r="O665" i="15"/>
  <c r="P653" i="15"/>
  <c r="R658" i="15"/>
  <c r="H668" i="15" l="1"/>
  <c r="J662" i="15"/>
  <c r="K670" i="15"/>
  <c r="L664" i="15"/>
  <c r="M665" i="15"/>
  <c r="N656" i="15"/>
  <c r="I674" i="15"/>
  <c r="R659" i="15"/>
  <c r="Q662" i="15"/>
  <c r="P654" i="15"/>
  <c r="O666" i="15"/>
  <c r="S659" i="15"/>
  <c r="H669" i="15" l="1"/>
  <c r="J663" i="15"/>
  <c r="N657" i="15"/>
  <c r="I675" i="15"/>
  <c r="M666" i="15"/>
  <c r="K671" i="15"/>
  <c r="L665" i="15"/>
  <c r="S660" i="15"/>
  <c r="O667" i="15"/>
  <c r="Q663" i="15"/>
  <c r="P655" i="15"/>
  <c r="R660" i="15"/>
  <c r="H670" i="15" l="1"/>
  <c r="L666" i="15"/>
  <c r="I676" i="15"/>
  <c r="J664" i="15"/>
  <c r="K672" i="15"/>
  <c r="M667" i="15"/>
  <c r="N658" i="15"/>
  <c r="Q664" i="15"/>
  <c r="R661" i="15"/>
  <c r="P656" i="15"/>
  <c r="O668" i="15"/>
  <c r="S661" i="15"/>
  <c r="H671" i="15" l="1"/>
  <c r="J665" i="15"/>
  <c r="L667" i="15"/>
  <c r="N659" i="15"/>
  <c r="I677" i="15"/>
  <c r="K673" i="15"/>
  <c r="M668" i="15"/>
  <c r="S662" i="15"/>
  <c r="Q665" i="15"/>
  <c r="O669" i="15"/>
  <c r="P657" i="15"/>
  <c r="R662" i="15"/>
  <c r="H672" i="15" l="1"/>
  <c r="M669" i="15"/>
  <c r="L668" i="15"/>
  <c r="N660" i="15"/>
  <c r="I678" i="15"/>
  <c r="K674" i="15"/>
  <c r="J666" i="15"/>
  <c r="P658" i="15"/>
  <c r="Q666" i="15"/>
  <c r="S663" i="15"/>
  <c r="R663" i="15"/>
  <c r="O670" i="15"/>
  <c r="H673" i="15" l="1"/>
  <c r="M670" i="15"/>
  <c r="I679" i="15"/>
  <c r="L669" i="15"/>
  <c r="J667" i="15"/>
  <c r="N661" i="15"/>
  <c r="K675" i="15"/>
  <c r="O671" i="15"/>
  <c r="S664" i="15"/>
  <c r="P659" i="15"/>
  <c r="R664" i="15"/>
  <c r="Q667" i="15"/>
  <c r="H674" i="15" l="1"/>
  <c r="M671" i="15"/>
  <c r="J668" i="15"/>
  <c r="I680" i="15"/>
  <c r="K676" i="15"/>
  <c r="N662" i="15"/>
  <c r="L670" i="15"/>
  <c r="P660" i="15"/>
  <c r="S665" i="15"/>
  <c r="Q668" i="15"/>
  <c r="R665" i="15"/>
  <c r="O672" i="15"/>
  <c r="H675" i="15" l="1"/>
  <c r="N663" i="15"/>
  <c r="K677" i="15"/>
  <c r="I681" i="15"/>
  <c r="J669" i="15"/>
  <c r="M672" i="15"/>
  <c r="L671" i="15"/>
  <c r="O673" i="15"/>
  <c r="R666" i="15"/>
  <c r="Q669" i="15"/>
  <c r="S666" i="15"/>
  <c r="P661" i="15"/>
  <c r="H676" i="15" l="1"/>
  <c r="L672" i="15"/>
  <c r="J670" i="15"/>
  <c r="M673" i="15"/>
  <c r="I682" i="15"/>
  <c r="N664" i="15"/>
  <c r="K678" i="15"/>
  <c r="S667" i="15"/>
  <c r="O674" i="15"/>
  <c r="P662" i="15"/>
  <c r="Q670" i="15"/>
  <c r="R667" i="15"/>
  <c r="H677" i="15" l="1"/>
  <c r="I683" i="15"/>
  <c r="M674" i="15"/>
  <c r="L673" i="15"/>
  <c r="K679" i="15"/>
  <c r="N665" i="15"/>
  <c r="J671" i="15"/>
  <c r="O675" i="15"/>
  <c r="R668" i="15"/>
  <c r="Q671" i="15"/>
  <c r="P663" i="15"/>
  <c r="S668" i="15"/>
  <c r="H678" i="15" l="1"/>
  <c r="I684" i="15"/>
  <c r="J672" i="15"/>
  <c r="N666" i="15"/>
  <c r="M675" i="15"/>
  <c r="K680" i="15"/>
  <c r="L674" i="15"/>
  <c r="Q672" i="15"/>
  <c r="S669" i="15"/>
  <c r="P664" i="15"/>
  <c r="R669" i="15"/>
  <c r="O676" i="15"/>
  <c r="H679" i="15" l="1"/>
  <c r="J673" i="15"/>
  <c r="I685" i="15"/>
  <c r="K681" i="15"/>
  <c r="N667" i="15"/>
  <c r="L675" i="15"/>
  <c r="M676" i="15"/>
  <c r="R670" i="15"/>
  <c r="P665" i="15"/>
  <c r="O677" i="15"/>
  <c r="S670" i="15"/>
  <c r="Q673" i="15"/>
  <c r="H680" i="15" l="1"/>
  <c r="J674" i="15"/>
  <c r="N668" i="15"/>
  <c r="I686" i="15"/>
  <c r="L676" i="15"/>
  <c r="M677" i="15"/>
  <c r="K682" i="15"/>
  <c r="Q674" i="15"/>
  <c r="S671" i="15"/>
  <c r="P666" i="15"/>
  <c r="R671" i="15"/>
  <c r="O678" i="15"/>
  <c r="H681" i="15" l="1"/>
  <c r="K683" i="15"/>
  <c r="L677" i="15"/>
  <c r="M678" i="15"/>
  <c r="N669" i="15"/>
  <c r="J675" i="15"/>
  <c r="I687" i="15"/>
  <c r="O679" i="15"/>
  <c r="S672" i="15"/>
  <c r="Q675" i="15"/>
  <c r="R672" i="15"/>
  <c r="P667" i="15"/>
  <c r="H682" i="15" l="1"/>
  <c r="N670" i="15"/>
  <c r="K684" i="15"/>
  <c r="J676" i="15"/>
  <c r="L678" i="15"/>
  <c r="I688" i="15"/>
  <c r="M679" i="15"/>
  <c r="S673" i="15"/>
  <c r="O680" i="15"/>
  <c r="P668" i="15"/>
  <c r="R673" i="15"/>
  <c r="Q676" i="15"/>
  <c r="H683" i="15" l="1"/>
  <c r="L679" i="15"/>
  <c r="N671" i="15"/>
  <c r="I689" i="15"/>
  <c r="K685" i="15"/>
  <c r="M680" i="15"/>
  <c r="J677" i="15"/>
  <c r="Q677" i="15"/>
  <c r="R674" i="15"/>
  <c r="P669" i="15"/>
  <c r="O681" i="15"/>
  <c r="S674" i="15"/>
  <c r="H684" i="15" l="1"/>
  <c r="K686" i="15"/>
  <c r="L680" i="15"/>
  <c r="M681" i="15"/>
  <c r="N672" i="15"/>
  <c r="J678" i="15"/>
  <c r="I690" i="15"/>
  <c r="S675" i="15"/>
  <c r="O682" i="15"/>
  <c r="P670" i="15"/>
  <c r="R675" i="15"/>
  <c r="Q678" i="15"/>
  <c r="H685" i="15" l="1"/>
  <c r="N673" i="15"/>
  <c r="M682" i="15"/>
  <c r="J679" i="15"/>
  <c r="K687" i="15"/>
  <c r="I691" i="15"/>
  <c r="L681" i="15"/>
  <c r="Q679" i="15"/>
  <c r="O683" i="15"/>
  <c r="S676" i="15"/>
  <c r="R676" i="15"/>
  <c r="P671" i="15"/>
  <c r="H686" i="15" l="1"/>
  <c r="L682" i="15"/>
  <c r="J680" i="15"/>
  <c r="M683" i="15"/>
  <c r="N674" i="15"/>
  <c r="K688" i="15"/>
  <c r="I692" i="15"/>
  <c r="P672" i="15"/>
  <c r="S677" i="15"/>
  <c r="R677" i="15"/>
  <c r="O684" i="15"/>
  <c r="Q680" i="15"/>
  <c r="H687" i="15" l="1"/>
  <c r="K689" i="15"/>
  <c r="J681" i="15"/>
  <c r="L683" i="15"/>
  <c r="M684" i="15"/>
  <c r="I693" i="15"/>
  <c r="N675" i="15"/>
  <c r="S678" i="15"/>
  <c r="Q681" i="15"/>
  <c r="O685" i="15"/>
  <c r="R678" i="15"/>
  <c r="P673" i="15"/>
  <c r="H688" i="15" l="1"/>
  <c r="I694" i="15"/>
  <c r="M685" i="15"/>
  <c r="N676" i="15"/>
  <c r="J682" i="15"/>
  <c r="L684" i="15"/>
  <c r="K690" i="15"/>
  <c r="R679" i="15"/>
  <c r="Q682" i="15"/>
  <c r="S679" i="15"/>
  <c r="P674" i="15"/>
  <c r="O686" i="15"/>
  <c r="H689" i="15" l="1"/>
  <c r="L685" i="15"/>
  <c r="I695" i="15"/>
  <c r="N677" i="15"/>
  <c r="M686" i="15"/>
  <c r="J683" i="15"/>
  <c r="K691" i="15"/>
  <c r="S680" i="15"/>
  <c r="R680" i="15"/>
  <c r="O687" i="15"/>
  <c r="P675" i="15"/>
  <c r="Q683" i="15"/>
  <c r="H690" i="15" l="1"/>
  <c r="N678" i="15"/>
  <c r="L686" i="15"/>
  <c r="K692" i="15"/>
  <c r="J684" i="15"/>
  <c r="M687" i="15"/>
  <c r="I696" i="15"/>
  <c r="Q684" i="15"/>
  <c r="P676" i="15"/>
  <c r="O688" i="15"/>
  <c r="R681" i="15"/>
  <c r="S681" i="15"/>
  <c r="H691" i="15" l="1"/>
  <c r="M688" i="15"/>
  <c r="N679" i="15"/>
  <c r="I697" i="15"/>
  <c r="L687" i="15"/>
  <c r="J685" i="15"/>
  <c r="K693" i="15"/>
  <c r="S682" i="15"/>
  <c r="R682" i="15"/>
  <c r="O689" i="15"/>
  <c r="P677" i="15"/>
  <c r="Q685" i="15"/>
  <c r="H692" i="15" l="1"/>
  <c r="L688" i="15"/>
  <c r="M689" i="15"/>
  <c r="K694" i="15"/>
  <c r="J686" i="15"/>
  <c r="I698" i="15"/>
  <c r="N680" i="15"/>
  <c r="P678" i="15"/>
  <c r="S683" i="15"/>
  <c r="Q686" i="15"/>
  <c r="O690" i="15"/>
  <c r="R683" i="15"/>
  <c r="H693" i="15" l="1"/>
  <c r="I699" i="15"/>
  <c r="L689" i="15"/>
  <c r="N681" i="15"/>
  <c r="M690" i="15"/>
  <c r="J687" i="15"/>
  <c r="K695" i="15"/>
  <c r="Q687" i="15"/>
  <c r="S684" i="15"/>
  <c r="P679" i="15"/>
  <c r="R684" i="15"/>
  <c r="O691" i="15"/>
  <c r="H694" i="15" l="1"/>
  <c r="J688" i="15"/>
  <c r="M691" i="15"/>
  <c r="I700" i="15"/>
  <c r="K696" i="15"/>
  <c r="L690" i="15"/>
  <c r="N682" i="15"/>
  <c r="O692" i="15"/>
  <c r="S685" i="15"/>
  <c r="Q688" i="15"/>
  <c r="R685" i="15"/>
  <c r="P680" i="15"/>
  <c r="H695" i="15" l="1"/>
  <c r="M692" i="15"/>
  <c r="N683" i="15"/>
  <c r="K697" i="15"/>
  <c r="L691" i="15"/>
  <c r="I701" i="15"/>
  <c r="J689" i="15"/>
  <c r="P681" i="15"/>
  <c r="R686" i="15"/>
  <c r="O693" i="15"/>
  <c r="Q689" i="15"/>
  <c r="S686" i="15"/>
  <c r="H696" i="15" l="1"/>
  <c r="L692" i="15"/>
  <c r="N684" i="15"/>
  <c r="M693" i="15"/>
  <c r="J690" i="15"/>
  <c r="I702" i="15"/>
  <c r="K698" i="15"/>
  <c r="S687" i="15"/>
  <c r="Q690" i="15"/>
  <c r="O694" i="15"/>
  <c r="R687" i="15"/>
  <c r="P682" i="15"/>
  <c r="H697" i="15" l="1"/>
  <c r="J691" i="15"/>
  <c r="M694" i="15"/>
  <c r="K699" i="15"/>
  <c r="I703" i="15"/>
  <c r="L693" i="15"/>
  <c r="N685" i="15"/>
  <c r="P683" i="15"/>
  <c r="O695" i="15"/>
  <c r="S688" i="15"/>
  <c r="R688" i="15"/>
  <c r="Q691" i="15"/>
  <c r="H698" i="15" l="1"/>
  <c r="N686" i="15"/>
  <c r="L694" i="15"/>
  <c r="J692" i="15"/>
  <c r="K700" i="15"/>
  <c r="M695" i="15"/>
  <c r="I704" i="15"/>
  <c r="R689" i="15"/>
  <c r="S689" i="15"/>
  <c r="O696" i="15"/>
  <c r="Q692" i="15"/>
  <c r="P684" i="15"/>
  <c r="H699" i="15" l="1"/>
  <c r="M696" i="15"/>
  <c r="J693" i="15"/>
  <c r="N687" i="15"/>
  <c r="I705" i="15"/>
  <c r="L695" i="15"/>
  <c r="K701" i="15"/>
  <c r="O697" i="15"/>
  <c r="P685" i="15"/>
  <c r="Q693" i="15"/>
  <c r="S690" i="15"/>
  <c r="R690" i="15"/>
  <c r="H700" i="15" l="1"/>
  <c r="M697" i="15"/>
  <c r="K702" i="15"/>
  <c r="L696" i="15"/>
  <c r="N688" i="15"/>
  <c r="J694" i="15"/>
  <c r="I706" i="15"/>
  <c r="S691" i="15"/>
  <c r="P686" i="15"/>
  <c r="O698" i="15"/>
  <c r="R691" i="15"/>
  <c r="Q694" i="15"/>
  <c r="H701" i="15" l="1"/>
  <c r="N689" i="15"/>
  <c r="M698" i="15"/>
  <c r="J695" i="15"/>
  <c r="I707" i="15"/>
  <c r="L697" i="15"/>
  <c r="K703" i="15"/>
  <c r="R692" i="15"/>
  <c r="Q695" i="15"/>
  <c r="O699" i="15"/>
  <c r="P687" i="15"/>
  <c r="S692" i="15"/>
  <c r="H702" i="15" l="1"/>
  <c r="N690" i="15"/>
  <c r="I708" i="15"/>
  <c r="M699" i="15"/>
  <c r="L698" i="15"/>
  <c r="J696" i="15"/>
  <c r="K704" i="15"/>
  <c r="S693" i="15"/>
  <c r="O700" i="15"/>
  <c r="R693" i="15"/>
  <c r="P688" i="15"/>
  <c r="Q696" i="15"/>
  <c r="H703" i="15" l="1"/>
  <c r="K705" i="15"/>
  <c r="I709" i="15"/>
  <c r="L699" i="15"/>
  <c r="M700" i="15"/>
  <c r="J697" i="15"/>
  <c r="N691" i="15"/>
  <c r="Q697" i="15"/>
  <c r="R694" i="15"/>
  <c r="S694" i="15"/>
  <c r="P689" i="15"/>
  <c r="O701" i="15"/>
  <c r="H704" i="15" l="1"/>
  <c r="L700" i="15"/>
  <c r="K706" i="15"/>
  <c r="M701" i="15"/>
  <c r="I710" i="15"/>
  <c r="N692" i="15"/>
  <c r="J698" i="15"/>
  <c r="O702" i="15"/>
  <c r="P690" i="15"/>
  <c r="S695" i="15"/>
  <c r="Q698" i="15"/>
  <c r="R695" i="15"/>
  <c r="H705" i="15" l="1"/>
  <c r="I711" i="15"/>
  <c r="M702" i="15"/>
  <c r="N693" i="15"/>
  <c r="L701" i="15"/>
  <c r="J699" i="15"/>
  <c r="K707" i="15"/>
  <c r="P691" i="15"/>
  <c r="R696" i="15"/>
  <c r="Q699" i="15"/>
  <c r="S696" i="15"/>
  <c r="O703" i="15"/>
  <c r="H706" i="15" l="1"/>
  <c r="J700" i="15"/>
  <c r="I712" i="15"/>
  <c r="M703" i="15"/>
  <c r="K708" i="15"/>
  <c r="L702" i="15"/>
  <c r="N694" i="15"/>
  <c r="O704" i="15"/>
  <c r="Q700" i="15"/>
  <c r="P692" i="15"/>
  <c r="S697" i="15"/>
  <c r="R697" i="15"/>
  <c r="H707" i="15" l="1"/>
  <c r="N695" i="15"/>
  <c r="L703" i="15"/>
  <c r="K709" i="15"/>
  <c r="J701" i="15"/>
  <c r="I713" i="15"/>
  <c r="M704" i="15"/>
  <c r="R698" i="15"/>
  <c r="P693" i="15"/>
  <c r="Q701" i="15"/>
  <c r="S698" i="15"/>
  <c r="O705" i="15"/>
  <c r="H708" i="15" l="1"/>
  <c r="I714" i="15"/>
  <c r="K710" i="15"/>
  <c r="N696" i="15"/>
  <c r="M705" i="15"/>
  <c r="J702" i="15"/>
  <c r="L704" i="15"/>
  <c r="S699" i="15"/>
  <c r="Q702" i="15"/>
  <c r="P694" i="15"/>
  <c r="O706" i="15"/>
  <c r="R699" i="15"/>
  <c r="H709" i="15" l="1"/>
  <c r="I715" i="15"/>
  <c r="N697" i="15"/>
  <c r="L705" i="15"/>
  <c r="J703" i="15"/>
  <c r="M706" i="15"/>
  <c r="K711" i="15"/>
  <c r="O707" i="15"/>
  <c r="Q703" i="15"/>
  <c r="S700" i="15"/>
  <c r="R700" i="15"/>
  <c r="P695" i="15"/>
  <c r="H710" i="15" l="1"/>
  <c r="I716" i="15"/>
  <c r="L706" i="15"/>
  <c r="K712" i="15"/>
  <c r="J704" i="15"/>
  <c r="M707" i="15"/>
  <c r="N698" i="15"/>
  <c r="S701" i="15"/>
  <c r="O708" i="15"/>
  <c r="P696" i="15"/>
  <c r="R701" i="15"/>
  <c r="Q704" i="15"/>
  <c r="H711" i="15" l="1"/>
  <c r="N699" i="15"/>
  <c r="K713" i="15"/>
  <c r="I717" i="15"/>
  <c r="J705" i="15"/>
  <c r="M708" i="15"/>
  <c r="L707" i="15"/>
  <c r="Q705" i="15"/>
  <c r="R702" i="15"/>
  <c r="P697" i="15"/>
  <c r="O709" i="15"/>
  <c r="S702" i="15"/>
  <c r="H712" i="15" l="1"/>
  <c r="L708" i="15"/>
  <c r="I718" i="15"/>
  <c r="K714" i="15"/>
  <c r="J706" i="15"/>
  <c r="M709" i="15"/>
  <c r="N700" i="15"/>
  <c r="S703" i="15"/>
  <c r="O710" i="15"/>
  <c r="P698" i="15"/>
  <c r="R703" i="15"/>
  <c r="Q706" i="15"/>
  <c r="H713" i="15" l="1"/>
  <c r="N701" i="15"/>
  <c r="J707" i="15"/>
  <c r="M710" i="15"/>
  <c r="I719" i="15"/>
  <c r="L709" i="15"/>
  <c r="K715" i="15"/>
  <c r="O711" i="15"/>
  <c r="S704" i="15"/>
  <c r="R704" i="15"/>
  <c r="Q707" i="15"/>
  <c r="P699" i="15"/>
  <c r="H714" i="15" l="1"/>
  <c r="L710" i="15"/>
  <c r="J708" i="15"/>
  <c r="I720" i="15"/>
  <c r="M711" i="15"/>
  <c r="N702" i="15"/>
  <c r="K716" i="15"/>
  <c r="P700" i="15"/>
  <c r="R705" i="15"/>
  <c r="S705" i="15"/>
  <c r="O712" i="15"/>
  <c r="Q708" i="15"/>
  <c r="H715" i="15" l="1"/>
  <c r="K717" i="15"/>
  <c r="L711" i="15"/>
  <c r="N703" i="15"/>
  <c r="I721" i="15"/>
  <c r="J709" i="15"/>
  <c r="M712" i="15"/>
  <c r="O713" i="15"/>
  <c r="R706" i="15"/>
  <c r="Q709" i="15"/>
  <c r="S706" i="15"/>
  <c r="P701" i="15"/>
  <c r="H716" i="15" l="1"/>
  <c r="K718" i="15"/>
  <c r="I722" i="15"/>
  <c r="N704" i="15"/>
  <c r="L712" i="15"/>
  <c r="M713" i="15"/>
  <c r="J710" i="15"/>
  <c r="P702" i="15"/>
  <c r="Q710" i="15"/>
  <c r="R707" i="15"/>
  <c r="S707" i="15"/>
  <c r="O714" i="15"/>
  <c r="H717" i="15" l="1"/>
  <c r="M714" i="15"/>
  <c r="J711" i="15"/>
  <c r="L713" i="15"/>
  <c r="K719" i="15"/>
  <c r="N705" i="15"/>
  <c r="I723" i="15"/>
  <c r="S708" i="15"/>
  <c r="O715" i="15"/>
  <c r="R708" i="15"/>
  <c r="Q711" i="15"/>
  <c r="P703" i="15"/>
  <c r="H718" i="15" l="1"/>
  <c r="N706" i="15"/>
  <c r="I724" i="15"/>
  <c r="M715" i="15"/>
  <c r="L714" i="15"/>
  <c r="K720" i="15"/>
  <c r="J712" i="15"/>
  <c r="P704" i="15"/>
  <c r="Q712" i="15"/>
  <c r="S709" i="15"/>
  <c r="O716" i="15"/>
  <c r="R709" i="15"/>
  <c r="H719" i="15" l="1"/>
  <c r="L715" i="15"/>
  <c r="M716" i="15"/>
  <c r="J713" i="15"/>
  <c r="N707" i="15"/>
  <c r="K721" i="15"/>
  <c r="I725" i="15"/>
  <c r="R710" i="15"/>
  <c r="O717" i="15"/>
  <c r="S710" i="15"/>
  <c r="Q713" i="15"/>
  <c r="P705" i="15"/>
  <c r="H720" i="15" l="1"/>
  <c r="N708" i="15"/>
  <c r="J714" i="15"/>
  <c r="L716" i="15"/>
  <c r="M717" i="15"/>
  <c r="K722" i="15"/>
  <c r="I726" i="15"/>
  <c r="Q714" i="15"/>
  <c r="S711" i="15"/>
  <c r="O718" i="15"/>
  <c r="P706" i="15"/>
  <c r="R711" i="15"/>
  <c r="H721" i="15" l="1"/>
  <c r="K723" i="15"/>
  <c r="I727" i="15"/>
  <c r="L717" i="15"/>
  <c r="N709" i="15"/>
  <c r="M718" i="15"/>
  <c r="J715" i="15"/>
  <c r="R712" i="15"/>
  <c r="O719" i="15"/>
  <c r="Q715" i="15"/>
  <c r="P707" i="15"/>
  <c r="S712" i="15"/>
  <c r="H722" i="15" l="1"/>
  <c r="J716" i="15"/>
  <c r="M719" i="15"/>
  <c r="K724" i="15"/>
  <c r="I728" i="15"/>
  <c r="N710" i="15"/>
  <c r="L718" i="15"/>
  <c r="Q716" i="15"/>
  <c r="O720" i="15"/>
  <c r="R713" i="15"/>
  <c r="S713" i="15"/>
  <c r="P708" i="15"/>
  <c r="H723" i="15" l="1"/>
  <c r="N711" i="15"/>
  <c r="I729" i="15"/>
  <c r="L719" i="15"/>
  <c r="J717" i="15"/>
  <c r="K725" i="15"/>
  <c r="M720" i="15"/>
  <c r="Q717" i="15"/>
  <c r="P709" i="15"/>
  <c r="S714" i="15"/>
  <c r="R714" i="15"/>
  <c r="O721" i="15"/>
  <c r="H724" i="15" l="1"/>
  <c r="K726" i="15"/>
  <c r="M721" i="15"/>
  <c r="L720" i="15"/>
  <c r="J718" i="15"/>
  <c r="N712" i="15"/>
  <c r="I730" i="15"/>
  <c r="R715" i="15"/>
  <c r="P710" i="15"/>
  <c r="Q718" i="15"/>
  <c r="O722" i="15"/>
  <c r="S715" i="15"/>
  <c r="H725" i="15" l="1"/>
  <c r="N713" i="15"/>
  <c r="L721" i="15"/>
  <c r="K727" i="15"/>
  <c r="J719" i="15"/>
  <c r="M722" i="15"/>
  <c r="I731" i="15"/>
  <c r="S716" i="15"/>
  <c r="Q719" i="15"/>
  <c r="O723" i="15"/>
  <c r="P711" i="15"/>
  <c r="R716" i="15"/>
  <c r="H726" i="15" l="1"/>
  <c r="M723" i="15"/>
  <c r="L722" i="15"/>
  <c r="K728" i="15"/>
  <c r="I732" i="15"/>
  <c r="J720" i="15"/>
  <c r="N714" i="15"/>
  <c r="R717" i="15"/>
  <c r="O724" i="15"/>
  <c r="Q720" i="15"/>
  <c r="S717" i="15"/>
  <c r="P712" i="15"/>
  <c r="H727" i="15" l="1"/>
  <c r="K729" i="15"/>
  <c r="M724" i="15"/>
  <c r="N715" i="15"/>
  <c r="I733" i="15"/>
  <c r="J721" i="15"/>
  <c r="L723" i="15"/>
  <c r="S718" i="15"/>
  <c r="O725" i="15"/>
  <c r="P713" i="15"/>
  <c r="Q721" i="15"/>
  <c r="R718" i="15"/>
  <c r="H728" i="15" l="1"/>
  <c r="K730" i="15"/>
  <c r="L724" i="15"/>
  <c r="N716" i="15"/>
  <c r="M725" i="15"/>
  <c r="I734" i="15"/>
  <c r="J722" i="15"/>
  <c r="Q722" i="15"/>
  <c r="R719" i="15"/>
  <c r="P714" i="15"/>
  <c r="O726" i="15"/>
  <c r="S719" i="15"/>
  <c r="H729" i="15" l="1"/>
  <c r="J723" i="15"/>
  <c r="L725" i="15"/>
  <c r="I735" i="15"/>
  <c r="N717" i="15"/>
  <c r="M726" i="15"/>
  <c r="K731" i="15"/>
  <c r="S720" i="15"/>
  <c r="O727" i="15"/>
  <c r="R720" i="15"/>
  <c r="Q723" i="15"/>
  <c r="P715" i="15"/>
  <c r="H730" i="15" l="1"/>
  <c r="K732" i="15"/>
  <c r="I736" i="15"/>
  <c r="N718" i="15"/>
  <c r="J724" i="15"/>
  <c r="M727" i="15"/>
  <c r="L726" i="15"/>
  <c r="P716" i="15"/>
  <c r="Q724" i="15"/>
  <c r="R721" i="15"/>
  <c r="S721" i="15"/>
  <c r="O728" i="15"/>
  <c r="H731" i="15" l="1"/>
  <c r="K733" i="15"/>
  <c r="I737" i="15"/>
  <c r="M728" i="15"/>
  <c r="N719" i="15"/>
  <c r="L727" i="15"/>
  <c r="J725" i="15"/>
  <c r="R722" i="15"/>
  <c r="P717" i="15"/>
  <c r="O729" i="15"/>
  <c r="S722" i="15"/>
  <c r="Q725" i="15"/>
  <c r="H732" i="15" l="1"/>
  <c r="M729" i="15"/>
  <c r="I738" i="15"/>
  <c r="K734" i="15"/>
  <c r="J726" i="15"/>
  <c r="N720" i="15"/>
  <c r="L728" i="15"/>
  <c r="O730" i="15"/>
  <c r="R723" i="15"/>
  <c r="Q726" i="15"/>
  <c r="S723" i="15"/>
  <c r="P718" i="15"/>
  <c r="H733" i="15" l="1"/>
  <c r="N721" i="15"/>
  <c r="J727" i="15"/>
  <c r="M730" i="15"/>
  <c r="K735" i="15"/>
  <c r="L729" i="15"/>
  <c r="I739" i="15"/>
  <c r="S724" i="15"/>
  <c r="Q727" i="15"/>
  <c r="P719" i="15"/>
  <c r="R724" i="15"/>
  <c r="O731" i="15"/>
  <c r="H734" i="15" l="1"/>
  <c r="J728" i="15"/>
  <c r="K736" i="15"/>
  <c r="I740" i="15"/>
  <c r="N722" i="15"/>
  <c r="M731" i="15"/>
  <c r="L730" i="15"/>
  <c r="P720" i="15"/>
  <c r="S725" i="15"/>
  <c r="O732" i="15"/>
  <c r="R725" i="15"/>
  <c r="Q728" i="15"/>
  <c r="H735" i="15" l="1"/>
  <c r="L731" i="15"/>
  <c r="M732" i="15"/>
  <c r="N723" i="15"/>
  <c r="J729" i="15"/>
  <c r="I741" i="15"/>
  <c r="K737" i="15"/>
  <c r="Q729" i="15"/>
  <c r="R726" i="15"/>
  <c r="S726" i="15"/>
  <c r="P721" i="15"/>
  <c r="O733" i="15"/>
  <c r="H736" i="15" l="1"/>
  <c r="M733" i="15"/>
  <c r="L732" i="15"/>
  <c r="K738" i="15"/>
  <c r="I742" i="15"/>
  <c r="N724" i="15"/>
  <c r="J730" i="15"/>
  <c r="O734" i="15"/>
  <c r="R727" i="15"/>
  <c r="Q730" i="15"/>
  <c r="P722" i="15"/>
  <c r="S727" i="15"/>
  <c r="H737" i="15" l="1"/>
  <c r="I743" i="15"/>
  <c r="K739" i="15"/>
  <c r="N725" i="15"/>
  <c r="J731" i="15"/>
  <c r="M734" i="15"/>
  <c r="L733" i="15"/>
  <c r="S728" i="15"/>
  <c r="Q731" i="15"/>
  <c r="R728" i="15"/>
  <c r="P723" i="15"/>
  <c r="O735" i="15"/>
  <c r="H738" i="15" l="1"/>
  <c r="H739" i="15" s="1"/>
  <c r="M735" i="15"/>
  <c r="J732" i="15"/>
  <c r="K740" i="15"/>
  <c r="L734" i="15"/>
  <c r="N726" i="15"/>
  <c r="I744" i="15"/>
  <c r="O736" i="15"/>
  <c r="P724" i="15"/>
  <c r="R729" i="15"/>
  <c r="Q732" i="15"/>
  <c r="S729" i="15"/>
  <c r="H740" i="15" l="1"/>
  <c r="I745" i="15"/>
  <c r="L735" i="15"/>
  <c r="M736" i="15"/>
  <c r="N727" i="15"/>
  <c r="K741" i="15"/>
  <c r="J733" i="15"/>
  <c r="S730" i="15"/>
  <c r="R730" i="15"/>
  <c r="O737" i="15"/>
  <c r="Q733" i="15"/>
  <c r="P725" i="15"/>
  <c r="H741" i="15" l="1"/>
  <c r="N728" i="15"/>
  <c r="L736" i="15"/>
  <c r="K742" i="15"/>
  <c r="J734" i="15"/>
  <c r="M737" i="15"/>
  <c r="I746" i="15"/>
  <c r="P726" i="15"/>
  <c r="Q734" i="15"/>
  <c r="O738" i="15"/>
  <c r="R731" i="15"/>
  <c r="S731" i="15"/>
  <c r="H742" i="15" l="1"/>
  <c r="N729" i="15"/>
  <c r="I747" i="15"/>
  <c r="J735" i="15"/>
  <c r="M738" i="15"/>
  <c r="K743" i="15"/>
  <c r="L737" i="15"/>
  <c r="Q735" i="15"/>
  <c r="P727" i="15"/>
  <c r="S732" i="15"/>
  <c r="R732" i="15"/>
  <c r="O739" i="15"/>
  <c r="H743" i="15" l="1"/>
  <c r="N730" i="15"/>
  <c r="L738" i="15"/>
  <c r="K744" i="15"/>
  <c r="M739" i="15"/>
  <c r="I748" i="15"/>
  <c r="J736" i="15"/>
  <c r="R733" i="15"/>
  <c r="Q736" i="15"/>
  <c r="O740" i="15"/>
  <c r="S733" i="15"/>
  <c r="P728" i="15"/>
  <c r="H744" i="15" l="1"/>
  <c r="I749" i="15"/>
  <c r="K745" i="15"/>
  <c r="N731" i="15"/>
  <c r="J737" i="15"/>
  <c r="M740" i="15"/>
  <c r="L739" i="15"/>
  <c r="R734" i="15"/>
  <c r="P729" i="15"/>
  <c r="S734" i="15"/>
  <c r="O741" i="15"/>
  <c r="Q737" i="15"/>
  <c r="H745" i="15" l="1"/>
  <c r="L740" i="15"/>
  <c r="I750" i="15"/>
  <c r="K746" i="15"/>
  <c r="M741" i="15"/>
  <c r="J738" i="15"/>
  <c r="N732" i="15"/>
  <c r="S735" i="15"/>
  <c r="P730" i="15"/>
  <c r="Q738" i="15"/>
  <c r="O742" i="15"/>
  <c r="R735" i="15"/>
  <c r="H746" i="15" l="1"/>
  <c r="N733" i="15"/>
  <c r="K747" i="15"/>
  <c r="L741" i="15"/>
  <c r="I751" i="15"/>
  <c r="M742" i="15"/>
  <c r="J739" i="15"/>
  <c r="O743" i="15"/>
  <c r="P731" i="15"/>
  <c r="S736" i="15"/>
  <c r="R736" i="15"/>
  <c r="Q739" i="15"/>
  <c r="H747" i="15" l="1"/>
  <c r="M743" i="15"/>
  <c r="K748" i="15"/>
  <c r="N734" i="15"/>
  <c r="J740" i="15"/>
  <c r="I752" i="15"/>
  <c r="L742" i="15"/>
  <c r="Q740" i="15"/>
  <c r="S737" i="15"/>
  <c r="R737" i="15"/>
  <c r="P732" i="15"/>
  <c r="O744" i="15"/>
  <c r="H748" i="15" l="1"/>
  <c r="L743" i="15"/>
  <c r="M744" i="15"/>
  <c r="I753" i="15"/>
  <c r="K749" i="15"/>
  <c r="J741" i="15"/>
  <c r="N735" i="15"/>
  <c r="R738" i="15"/>
  <c r="S738" i="15"/>
  <c r="O745" i="15"/>
  <c r="P733" i="15"/>
  <c r="Q741" i="15"/>
  <c r="H749" i="15" l="1"/>
  <c r="I754" i="15"/>
  <c r="L744" i="15"/>
  <c r="J742" i="15"/>
  <c r="K750" i="15"/>
  <c r="N736" i="15"/>
  <c r="M745" i="15"/>
  <c r="P734" i="15"/>
  <c r="Q742" i="15"/>
  <c r="O746" i="15"/>
  <c r="R739" i="15"/>
  <c r="S739" i="15"/>
  <c r="H750" i="15" l="1"/>
  <c r="J743" i="15"/>
  <c r="I755" i="15"/>
  <c r="K751" i="15"/>
  <c r="L745" i="15"/>
  <c r="N737" i="15"/>
  <c r="M746" i="15"/>
  <c r="S740" i="15"/>
  <c r="O747" i="15"/>
  <c r="R740" i="15"/>
  <c r="Q743" i="15"/>
  <c r="P735" i="15"/>
  <c r="H751" i="15" l="1"/>
  <c r="N738" i="15"/>
  <c r="I756" i="15"/>
  <c r="M747" i="15"/>
  <c r="K752" i="15"/>
  <c r="J744" i="15"/>
  <c r="L746" i="15"/>
  <c r="Q744" i="15"/>
  <c r="S741" i="15"/>
  <c r="P736" i="15"/>
  <c r="R741" i="15"/>
  <c r="O748" i="15"/>
  <c r="H752" i="15" l="1"/>
  <c r="L747" i="15"/>
  <c r="K753" i="15"/>
  <c r="I757" i="15"/>
  <c r="N739" i="15"/>
  <c r="J745" i="15"/>
  <c r="M748" i="15"/>
  <c r="R742" i="15"/>
  <c r="S742" i="15"/>
  <c r="O749" i="15"/>
  <c r="P737" i="15"/>
  <c r="Q745" i="15"/>
  <c r="H753" i="15" l="1"/>
  <c r="L748" i="15"/>
  <c r="K754" i="15"/>
  <c r="J746" i="15"/>
  <c r="I758" i="15"/>
  <c r="M749" i="15"/>
  <c r="N740" i="15"/>
  <c r="Q746" i="15"/>
  <c r="R743" i="15"/>
  <c r="P738" i="15"/>
  <c r="O750" i="15"/>
  <c r="S743" i="15"/>
  <c r="H754" i="15" l="1"/>
  <c r="J747" i="15"/>
  <c r="L749" i="15"/>
  <c r="M750" i="15"/>
  <c r="K755" i="15"/>
  <c r="N741" i="15"/>
  <c r="I759" i="15"/>
  <c r="P739" i="15"/>
  <c r="R744" i="15"/>
  <c r="Q747" i="15"/>
  <c r="S744" i="15"/>
  <c r="O751" i="15"/>
  <c r="H755" i="15" l="1"/>
  <c r="K756" i="15"/>
  <c r="N742" i="15"/>
  <c r="L750" i="15"/>
  <c r="M751" i="15"/>
  <c r="I760" i="15"/>
  <c r="J748" i="15"/>
  <c r="R745" i="15"/>
  <c r="O752" i="15"/>
  <c r="S745" i="15"/>
  <c r="Q748" i="15"/>
  <c r="P740" i="15"/>
  <c r="H756" i="15" l="1"/>
  <c r="J749" i="15"/>
  <c r="L751" i="15"/>
  <c r="K757" i="15"/>
  <c r="N743" i="15"/>
  <c r="M752" i="15"/>
  <c r="I761" i="15"/>
  <c r="O753" i="15"/>
  <c r="Q749" i="15"/>
  <c r="S746" i="15"/>
  <c r="R746" i="15"/>
  <c r="P741" i="15"/>
  <c r="H757" i="15" l="1"/>
  <c r="N744" i="15"/>
  <c r="J750" i="15"/>
  <c r="M753" i="15"/>
  <c r="L752" i="15"/>
  <c r="I762" i="15"/>
  <c r="K758" i="15"/>
  <c r="P742" i="15"/>
  <c r="R747" i="15"/>
  <c r="Q750" i="15"/>
  <c r="O754" i="15"/>
  <c r="S747" i="15"/>
  <c r="H758" i="15" l="1"/>
  <c r="L753" i="15"/>
  <c r="J751" i="15"/>
  <c r="N745" i="15"/>
  <c r="I763" i="15"/>
  <c r="M754" i="15"/>
  <c r="K759" i="15"/>
  <c r="S748" i="15"/>
  <c r="Q751" i="15"/>
  <c r="P743" i="15"/>
  <c r="O755" i="15"/>
  <c r="R748" i="15"/>
  <c r="H759" i="15" l="1"/>
  <c r="J752" i="15"/>
  <c r="L754" i="15"/>
  <c r="I764" i="15"/>
  <c r="N746" i="15"/>
  <c r="M755" i="15"/>
  <c r="K760" i="15"/>
  <c r="O756" i="15"/>
  <c r="P744" i="15"/>
  <c r="Q752" i="15"/>
  <c r="R749" i="15"/>
  <c r="S749" i="15"/>
  <c r="H760" i="15" l="1"/>
  <c r="K761" i="15"/>
  <c r="I765" i="15"/>
  <c r="N747" i="15"/>
  <c r="J753" i="15"/>
  <c r="L755" i="15"/>
  <c r="M756" i="15"/>
  <c r="S750" i="15"/>
  <c r="R750" i="15"/>
  <c r="P745" i="15"/>
  <c r="O757" i="15"/>
  <c r="Q753" i="15"/>
  <c r="H761" i="15" l="1"/>
  <c r="K762" i="15"/>
  <c r="J754" i="15"/>
  <c r="I766" i="15"/>
  <c r="N748" i="15"/>
  <c r="L756" i="15"/>
  <c r="M757" i="15"/>
  <c r="O758" i="15"/>
  <c r="Q754" i="15"/>
  <c r="P746" i="15"/>
  <c r="R751" i="15"/>
  <c r="S751" i="15"/>
  <c r="H762" i="15" l="1"/>
  <c r="J755" i="15"/>
  <c r="L757" i="15"/>
  <c r="N749" i="15"/>
  <c r="I767" i="15"/>
  <c r="M758" i="15"/>
  <c r="K763" i="15"/>
  <c r="O759" i="15"/>
  <c r="P747" i="15"/>
  <c r="S752" i="15"/>
  <c r="R752" i="15"/>
  <c r="Q755" i="15"/>
  <c r="H763" i="15" l="1"/>
  <c r="K764" i="15"/>
  <c r="I768" i="15"/>
  <c r="J756" i="15"/>
  <c r="L758" i="15"/>
  <c r="N750" i="15"/>
  <c r="M759" i="15"/>
  <c r="Q756" i="15"/>
  <c r="R753" i="15"/>
  <c r="P748" i="15"/>
  <c r="O760" i="15"/>
  <c r="S753" i="15"/>
  <c r="H764" i="15" l="1"/>
  <c r="N751" i="15"/>
  <c r="J757" i="15"/>
  <c r="I769" i="15"/>
  <c r="K765" i="15"/>
  <c r="M760" i="15"/>
  <c r="L759" i="15"/>
  <c r="S754" i="15"/>
  <c r="P749" i="15"/>
  <c r="Q757" i="15"/>
  <c r="O761" i="15"/>
  <c r="R754" i="15"/>
  <c r="H765" i="15" l="1"/>
  <c r="K766" i="15"/>
  <c r="N752" i="15"/>
  <c r="M761" i="15"/>
  <c r="L760" i="15"/>
  <c r="I770" i="15"/>
  <c r="J758" i="15"/>
  <c r="R755" i="15"/>
  <c r="P750" i="15"/>
  <c r="S755" i="15"/>
  <c r="O762" i="15"/>
  <c r="Q758" i="15"/>
  <c r="H766" i="15" l="1"/>
  <c r="L761" i="15"/>
  <c r="K767" i="15"/>
  <c r="I771" i="15"/>
  <c r="N753" i="15"/>
  <c r="J759" i="15"/>
  <c r="M762" i="15"/>
  <c r="Q759" i="15"/>
  <c r="P751" i="15"/>
  <c r="O763" i="15"/>
  <c r="S756" i="15"/>
  <c r="R756" i="15"/>
  <c r="H767" i="15" l="1"/>
  <c r="M763" i="15"/>
  <c r="I772" i="15"/>
  <c r="K768" i="15"/>
  <c r="N754" i="15"/>
  <c r="L762" i="15"/>
  <c r="J760" i="15"/>
  <c r="S757" i="15"/>
  <c r="O764" i="15"/>
  <c r="Q760" i="15"/>
  <c r="R757" i="15"/>
  <c r="P752" i="15"/>
  <c r="H768" i="15" l="1"/>
  <c r="M764" i="15"/>
  <c r="I773" i="15"/>
  <c r="J761" i="15"/>
  <c r="L763" i="15"/>
  <c r="K769" i="15"/>
  <c r="N755" i="15"/>
  <c r="P753" i="15"/>
  <c r="Q761" i="15"/>
  <c r="R758" i="15"/>
  <c r="O765" i="15"/>
  <c r="S758" i="15"/>
  <c r="H769" i="15" l="1"/>
  <c r="L764" i="15"/>
  <c r="K770" i="15"/>
  <c r="I774" i="15"/>
  <c r="M765" i="15"/>
  <c r="N756" i="15"/>
  <c r="J762" i="15"/>
  <c r="Q762" i="15"/>
  <c r="P754" i="15"/>
  <c r="S759" i="15"/>
  <c r="O766" i="15"/>
  <c r="R759" i="15"/>
  <c r="H770" i="15" l="1"/>
  <c r="J763" i="15"/>
  <c r="M766" i="15"/>
  <c r="N757" i="15"/>
  <c r="L765" i="15"/>
  <c r="I775" i="15"/>
  <c r="K771" i="15"/>
  <c r="R760" i="15"/>
  <c r="S760" i="15"/>
  <c r="P755" i="15"/>
  <c r="O767" i="15"/>
  <c r="Q763" i="15"/>
  <c r="H771" i="15" l="1"/>
  <c r="J764" i="15"/>
  <c r="I776" i="15"/>
  <c r="M767" i="15"/>
  <c r="K772" i="15"/>
  <c r="L766" i="15"/>
  <c r="N758" i="15"/>
  <c r="Q764" i="15"/>
  <c r="P756" i="15"/>
  <c r="S761" i="15"/>
  <c r="R761" i="15"/>
  <c r="O768" i="15"/>
  <c r="H772" i="15" l="1"/>
  <c r="N759" i="15"/>
  <c r="I777" i="15"/>
  <c r="J765" i="15"/>
  <c r="K773" i="15"/>
  <c r="L767" i="15"/>
  <c r="M768" i="15"/>
  <c r="R762" i="15"/>
  <c r="S762" i="15"/>
  <c r="P757" i="15"/>
  <c r="O769" i="15"/>
  <c r="Q765" i="15"/>
  <c r="H773" i="15" l="1"/>
  <c r="J766" i="15"/>
  <c r="N760" i="15"/>
  <c r="L768" i="15"/>
  <c r="M769" i="15"/>
  <c r="K774" i="15"/>
  <c r="I778" i="15"/>
  <c r="Q766" i="15"/>
  <c r="O770" i="15"/>
  <c r="S763" i="15"/>
  <c r="P758" i="15"/>
  <c r="R763" i="15"/>
  <c r="H774" i="15" l="1"/>
  <c r="L769" i="15"/>
  <c r="J767" i="15"/>
  <c r="I779" i="15"/>
  <c r="M770" i="15"/>
  <c r="N761" i="15"/>
  <c r="K775" i="15"/>
  <c r="P759" i="15"/>
  <c r="O771" i="15"/>
  <c r="Q767" i="15"/>
  <c r="R764" i="15"/>
  <c r="S764" i="15"/>
  <c r="H775" i="15" l="1"/>
  <c r="I780" i="15"/>
  <c r="L770" i="15"/>
  <c r="M771" i="15"/>
  <c r="K776" i="15"/>
  <c r="N762" i="15"/>
  <c r="J768" i="15"/>
  <c r="S765" i="15"/>
  <c r="R765" i="15"/>
  <c r="Q768" i="15"/>
  <c r="P760" i="15"/>
  <c r="O772" i="15"/>
  <c r="H776" i="15" l="1"/>
  <c r="N763" i="15"/>
  <c r="L771" i="15"/>
  <c r="I781" i="15"/>
  <c r="M772" i="15"/>
  <c r="J769" i="15"/>
  <c r="K777" i="15"/>
  <c r="Q769" i="15"/>
  <c r="O773" i="15"/>
  <c r="P761" i="15"/>
  <c r="R766" i="15"/>
  <c r="S766" i="15"/>
  <c r="H777" i="15" l="1"/>
  <c r="K778" i="15"/>
  <c r="M773" i="15"/>
  <c r="N764" i="15"/>
  <c r="J770" i="15"/>
  <c r="I782" i="15"/>
  <c r="L772" i="15"/>
  <c r="S767" i="15"/>
  <c r="P762" i="15"/>
  <c r="O774" i="15"/>
  <c r="Q770" i="15"/>
  <c r="R767" i="15"/>
  <c r="H778" i="15" l="1"/>
  <c r="I783" i="15"/>
  <c r="J771" i="15"/>
  <c r="K779" i="15"/>
  <c r="M774" i="15"/>
  <c r="L773" i="15"/>
  <c r="N765" i="15"/>
  <c r="P763" i="15"/>
  <c r="S768" i="15"/>
  <c r="R768" i="15"/>
  <c r="Q771" i="15"/>
  <c r="O775" i="15"/>
  <c r="H779" i="15" l="1"/>
  <c r="N766" i="15"/>
  <c r="K780" i="15"/>
  <c r="M775" i="15"/>
  <c r="I784" i="15"/>
  <c r="J772" i="15"/>
  <c r="L774" i="15"/>
  <c r="O776" i="15"/>
  <c r="R769" i="15"/>
  <c r="P764" i="15"/>
  <c r="Q772" i="15"/>
  <c r="S769" i="15"/>
  <c r="H780" i="15" l="1"/>
  <c r="L775" i="15"/>
  <c r="M776" i="15"/>
  <c r="N767" i="15"/>
  <c r="I785" i="15"/>
  <c r="J773" i="15"/>
  <c r="K781" i="15"/>
  <c r="Q773" i="15"/>
  <c r="P765" i="15"/>
  <c r="R770" i="15"/>
  <c r="S770" i="15"/>
  <c r="O777" i="15"/>
  <c r="H781" i="15" l="1"/>
  <c r="L776" i="15"/>
  <c r="I786" i="15"/>
  <c r="M777" i="15"/>
  <c r="K782" i="15"/>
  <c r="J774" i="15"/>
  <c r="N768" i="15"/>
  <c r="O778" i="15"/>
  <c r="S771" i="15"/>
  <c r="R771" i="15"/>
  <c r="P766" i="15"/>
  <c r="Q774" i="15"/>
  <c r="H782" i="15" l="1"/>
  <c r="N769" i="15"/>
  <c r="I787" i="15"/>
  <c r="K783" i="15"/>
  <c r="L777" i="15"/>
  <c r="M778" i="15"/>
  <c r="J775" i="15"/>
  <c r="Q775" i="15"/>
  <c r="R772" i="15"/>
  <c r="O779" i="15"/>
  <c r="P767" i="15"/>
  <c r="S772" i="15"/>
  <c r="H783" i="15" l="1"/>
  <c r="M779" i="15"/>
  <c r="I788" i="15"/>
  <c r="N770" i="15"/>
  <c r="J776" i="15"/>
  <c r="K784" i="15"/>
  <c r="L778" i="15"/>
  <c r="S773" i="15"/>
  <c r="P768" i="15"/>
  <c r="R773" i="15"/>
  <c r="Q776" i="15"/>
  <c r="O780" i="15"/>
  <c r="H784" i="15" l="1"/>
  <c r="I789" i="15"/>
  <c r="N771" i="15"/>
  <c r="K785" i="15"/>
  <c r="J777" i="15"/>
  <c r="M780" i="15"/>
  <c r="L779" i="15"/>
  <c r="Q777" i="15"/>
  <c r="R774" i="15"/>
  <c r="P769" i="15"/>
  <c r="O781" i="15"/>
  <c r="S774" i="15"/>
  <c r="H785" i="15" l="1"/>
  <c r="J778" i="15"/>
  <c r="I790" i="15"/>
  <c r="L780" i="15"/>
  <c r="K786" i="15"/>
  <c r="N772" i="15"/>
  <c r="M781" i="15"/>
  <c r="S775" i="15"/>
  <c r="P770" i="15"/>
  <c r="O782" i="15"/>
  <c r="R775" i="15"/>
  <c r="Q778" i="15"/>
  <c r="H786" i="15" l="1"/>
  <c r="K787" i="15"/>
  <c r="J779" i="15"/>
  <c r="N773" i="15"/>
  <c r="I791" i="15"/>
  <c r="M782" i="15"/>
  <c r="L781" i="15"/>
  <c r="Q779" i="15"/>
  <c r="O783" i="15"/>
  <c r="R776" i="15"/>
  <c r="P771" i="15"/>
  <c r="S776" i="15"/>
  <c r="H787" i="15" l="1"/>
  <c r="L782" i="15"/>
  <c r="I792" i="15"/>
  <c r="J780" i="15"/>
  <c r="M783" i="15"/>
  <c r="N774" i="15"/>
  <c r="K788" i="15"/>
  <c r="S777" i="15"/>
  <c r="P772" i="15"/>
  <c r="Q780" i="15"/>
  <c r="R777" i="15"/>
  <c r="O784" i="15"/>
  <c r="H788" i="15" l="1"/>
  <c r="I793" i="15"/>
  <c r="N775" i="15"/>
  <c r="J781" i="15"/>
  <c r="K789" i="15"/>
  <c r="M784" i="15"/>
  <c r="L783" i="15"/>
  <c r="O785" i="15"/>
  <c r="R778" i="15"/>
  <c r="Q781" i="15"/>
  <c r="P773" i="15"/>
  <c r="S778" i="15"/>
  <c r="H789" i="15" l="1"/>
  <c r="N776" i="15"/>
  <c r="K790" i="15"/>
  <c r="J782" i="15"/>
  <c r="I794" i="15"/>
  <c r="M785" i="15"/>
  <c r="L784" i="15"/>
  <c r="S779" i="15"/>
  <c r="R779" i="15"/>
  <c r="P774" i="15"/>
  <c r="Q782" i="15"/>
  <c r="O786" i="15"/>
  <c r="H790" i="15" l="1"/>
  <c r="I795" i="15"/>
  <c r="M786" i="15"/>
  <c r="J783" i="15"/>
  <c r="L785" i="15"/>
  <c r="K791" i="15"/>
  <c r="N777" i="15"/>
  <c r="P775" i="15"/>
  <c r="S780" i="15"/>
  <c r="O787" i="15"/>
  <c r="Q783" i="15"/>
  <c r="R780" i="15"/>
  <c r="H791" i="15" l="1"/>
  <c r="J784" i="15"/>
  <c r="I796" i="15"/>
  <c r="L786" i="15"/>
  <c r="N778" i="15"/>
  <c r="K792" i="15"/>
  <c r="M787" i="15"/>
  <c r="R781" i="15"/>
  <c r="O788" i="15"/>
  <c r="P776" i="15"/>
  <c r="Q784" i="15"/>
  <c r="S781" i="15"/>
  <c r="H792" i="15" l="1"/>
  <c r="M788" i="15"/>
  <c r="L787" i="15"/>
  <c r="J785" i="15"/>
  <c r="I797" i="15"/>
  <c r="K793" i="15"/>
  <c r="N779" i="15"/>
  <c r="S782" i="15"/>
  <c r="P777" i="15"/>
  <c r="O789" i="15"/>
  <c r="R782" i="15"/>
  <c r="Q785" i="15"/>
  <c r="H793" i="15" l="1"/>
  <c r="K794" i="15"/>
  <c r="J786" i="15"/>
  <c r="N780" i="15"/>
  <c r="M789" i="15"/>
  <c r="L788" i="15"/>
  <c r="I798" i="15"/>
  <c r="Q786" i="15"/>
  <c r="R783" i="15"/>
  <c r="P778" i="15"/>
  <c r="S783" i="15"/>
  <c r="O790" i="15"/>
  <c r="H794" i="15" l="1"/>
  <c r="L789" i="15"/>
  <c r="K795" i="15"/>
  <c r="N781" i="15"/>
  <c r="I799" i="15"/>
  <c r="M790" i="15"/>
  <c r="J787" i="15"/>
  <c r="S784" i="15"/>
  <c r="R784" i="15"/>
  <c r="O791" i="15"/>
  <c r="P779" i="15"/>
  <c r="Q787" i="15"/>
  <c r="H795" i="15" l="1"/>
  <c r="K796" i="15"/>
  <c r="L790" i="15"/>
  <c r="J788" i="15"/>
  <c r="I800" i="15"/>
  <c r="M791" i="15"/>
  <c r="N782" i="15"/>
  <c r="P780" i="15"/>
  <c r="S785" i="15"/>
  <c r="Q788" i="15"/>
  <c r="O792" i="15"/>
  <c r="R785" i="15"/>
  <c r="H796" i="15" l="1"/>
  <c r="N783" i="15"/>
  <c r="J789" i="15"/>
  <c r="K797" i="15"/>
  <c r="I801" i="15"/>
  <c r="L791" i="15"/>
  <c r="M792" i="15"/>
  <c r="Q789" i="15"/>
  <c r="S786" i="15"/>
  <c r="P781" i="15"/>
  <c r="R786" i="15"/>
  <c r="O793" i="15"/>
  <c r="H797" i="15" l="1"/>
  <c r="L792" i="15"/>
  <c r="J790" i="15"/>
  <c r="M793" i="15"/>
  <c r="I802" i="15"/>
  <c r="N784" i="15"/>
  <c r="K798" i="15"/>
  <c r="S787" i="15"/>
  <c r="Q790" i="15"/>
  <c r="O794" i="15"/>
  <c r="R787" i="15"/>
  <c r="P782" i="15"/>
  <c r="H798" i="15" l="1"/>
  <c r="K799" i="15"/>
  <c r="I803" i="15"/>
  <c r="L793" i="15"/>
  <c r="M794" i="15"/>
  <c r="N785" i="15"/>
  <c r="J791" i="15"/>
  <c r="R788" i="15"/>
  <c r="S788" i="15"/>
  <c r="P783" i="15"/>
  <c r="O795" i="15"/>
  <c r="Q791" i="15"/>
  <c r="H799" i="15" l="1"/>
  <c r="I804" i="15"/>
  <c r="K800" i="15"/>
  <c r="J792" i="15"/>
  <c r="N786" i="15"/>
  <c r="M795" i="15"/>
  <c r="L794" i="15"/>
  <c r="P784" i="15"/>
  <c r="Q792" i="15"/>
  <c r="O796" i="15"/>
  <c r="S789" i="15"/>
  <c r="R789" i="15"/>
  <c r="H800" i="15" l="1"/>
  <c r="L795" i="15"/>
  <c r="N787" i="15"/>
  <c r="J793" i="15"/>
  <c r="I805" i="15"/>
  <c r="M796" i="15"/>
  <c r="K801" i="15"/>
  <c r="R790" i="15"/>
  <c r="O797" i="15"/>
  <c r="P785" i="15"/>
  <c r="S790" i="15"/>
  <c r="Q793" i="15"/>
  <c r="H801" i="15" l="1"/>
  <c r="K802" i="15"/>
  <c r="J794" i="15"/>
  <c r="N788" i="15"/>
  <c r="L796" i="15"/>
  <c r="M797" i="15"/>
  <c r="I806" i="15"/>
  <c r="Q794" i="15"/>
  <c r="S791" i="15"/>
  <c r="R791" i="15"/>
  <c r="P786" i="15"/>
  <c r="O798" i="15"/>
  <c r="H802" i="15" l="1"/>
  <c r="N789" i="15"/>
  <c r="J795" i="15"/>
  <c r="L797" i="15"/>
  <c r="K803" i="15"/>
  <c r="I807" i="15"/>
  <c r="M798" i="15"/>
  <c r="O799" i="15"/>
  <c r="P787" i="15"/>
  <c r="R792" i="15"/>
  <c r="S792" i="15"/>
  <c r="Q795" i="15"/>
  <c r="H803" i="15" l="1"/>
  <c r="L798" i="15"/>
  <c r="M799" i="15"/>
  <c r="N790" i="15"/>
  <c r="I808" i="15"/>
  <c r="K804" i="15"/>
  <c r="J796" i="15"/>
  <c r="Q796" i="15"/>
  <c r="R793" i="15"/>
  <c r="O800" i="15"/>
  <c r="S793" i="15"/>
  <c r="P788" i="15"/>
  <c r="H804" i="15" l="1"/>
  <c r="M800" i="15"/>
  <c r="K805" i="15"/>
  <c r="L799" i="15"/>
  <c r="J797" i="15"/>
  <c r="I809" i="15"/>
  <c r="N791" i="15"/>
  <c r="R794" i="15"/>
  <c r="Q797" i="15"/>
  <c r="P789" i="15"/>
  <c r="S794" i="15"/>
  <c r="O801" i="15"/>
  <c r="H805" i="15" l="1"/>
  <c r="L800" i="15"/>
  <c r="M801" i="15"/>
  <c r="J798" i="15"/>
  <c r="I810" i="15"/>
  <c r="K806" i="15"/>
  <c r="N792" i="15"/>
  <c r="O802" i="15"/>
  <c r="Q798" i="15"/>
  <c r="S795" i="15"/>
  <c r="P790" i="15"/>
  <c r="R795" i="15"/>
  <c r="H806" i="15" l="1"/>
  <c r="K807" i="15"/>
  <c r="L801" i="15"/>
  <c r="I811" i="15"/>
  <c r="J799" i="15"/>
  <c r="N793" i="15"/>
  <c r="M802" i="15"/>
  <c r="R796" i="15"/>
  <c r="S796" i="15"/>
  <c r="O803" i="15"/>
  <c r="P791" i="15"/>
  <c r="Q799" i="15"/>
  <c r="H807" i="15" l="1"/>
  <c r="I812" i="15"/>
  <c r="M803" i="15"/>
  <c r="L802" i="15"/>
  <c r="N794" i="15"/>
  <c r="J800" i="15"/>
  <c r="K808" i="15"/>
  <c r="Q800" i="15"/>
  <c r="R797" i="15"/>
  <c r="P792" i="15"/>
  <c r="O804" i="15"/>
  <c r="S797" i="15"/>
  <c r="H808" i="15" l="1"/>
  <c r="M804" i="15"/>
  <c r="I813" i="15"/>
  <c r="K809" i="15"/>
  <c r="J801" i="15"/>
  <c r="N795" i="15"/>
  <c r="L803" i="15"/>
  <c r="S798" i="15"/>
  <c r="P793" i="15"/>
  <c r="Q801" i="15"/>
  <c r="O805" i="15"/>
  <c r="R798" i="15"/>
  <c r="H809" i="15" l="1"/>
  <c r="J802" i="15"/>
  <c r="K810" i="15"/>
  <c r="I814" i="15"/>
  <c r="L804" i="15"/>
  <c r="N796" i="15"/>
  <c r="M805" i="15"/>
  <c r="O806" i="15"/>
  <c r="P794" i="15"/>
  <c r="S799" i="15"/>
  <c r="R799" i="15"/>
  <c r="Q802" i="15"/>
  <c r="H810" i="15" l="1"/>
  <c r="I815" i="15"/>
  <c r="K811" i="15"/>
  <c r="M806" i="15"/>
  <c r="J803" i="15"/>
  <c r="N797" i="15"/>
  <c r="L805" i="15"/>
  <c r="Q803" i="15"/>
  <c r="S800" i="15"/>
  <c r="R800" i="15"/>
  <c r="P795" i="15"/>
  <c r="O807" i="15"/>
  <c r="H811" i="15" l="1"/>
  <c r="J804" i="15"/>
  <c r="M807" i="15"/>
  <c r="K812" i="15"/>
  <c r="L806" i="15"/>
  <c r="N798" i="15"/>
  <c r="I816" i="15"/>
  <c r="O808" i="15"/>
  <c r="P796" i="15"/>
  <c r="S801" i="15"/>
  <c r="R801" i="15"/>
  <c r="Q804" i="15"/>
  <c r="H812" i="15" l="1"/>
  <c r="N799" i="15"/>
  <c r="M808" i="15"/>
  <c r="I817" i="15"/>
  <c r="L807" i="15"/>
  <c r="K813" i="15"/>
  <c r="J805" i="15"/>
  <c r="R802" i="15"/>
  <c r="P797" i="15"/>
  <c r="Q805" i="15"/>
  <c r="S802" i="15"/>
  <c r="O809" i="15"/>
  <c r="H813" i="15" l="1"/>
  <c r="L808" i="15"/>
  <c r="I818" i="15"/>
  <c r="M809" i="15"/>
  <c r="J806" i="15"/>
  <c r="N800" i="15"/>
  <c r="K814" i="15"/>
  <c r="Q806" i="15"/>
  <c r="R803" i="15"/>
  <c r="O810" i="15"/>
  <c r="S803" i="15"/>
  <c r="P798" i="15"/>
  <c r="H814" i="15" l="1"/>
  <c r="J807" i="15"/>
  <c r="I819" i="15"/>
  <c r="K815" i="15"/>
  <c r="N801" i="15"/>
  <c r="M810" i="15"/>
  <c r="L809" i="15"/>
  <c r="S804" i="15"/>
  <c r="O811" i="15"/>
  <c r="P799" i="15"/>
  <c r="R804" i="15"/>
  <c r="Q807" i="15"/>
  <c r="H815" i="15" l="1"/>
  <c r="N802" i="15"/>
  <c r="L810" i="15"/>
  <c r="M811" i="15"/>
  <c r="K816" i="15"/>
  <c r="J808" i="15"/>
  <c r="I820" i="15"/>
  <c r="P800" i="15"/>
  <c r="S805" i="15"/>
  <c r="Q808" i="15"/>
  <c r="R805" i="15"/>
  <c r="O812" i="15"/>
  <c r="H816" i="15" l="1"/>
  <c r="I821" i="15"/>
  <c r="K817" i="15"/>
  <c r="L811" i="15"/>
  <c r="M812" i="15"/>
  <c r="N803" i="15"/>
  <c r="J809" i="15"/>
  <c r="R806" i="15"/>
  <c r="P801" i="15"/>
  <c r="O813" i="15"/>
  <c r="Q809" i="15"/>
  <c r="S806" i="15"/>
  <c r="H817" i="15" l="1"/>
  <c r="J810" i="15"/>
  <c r="I822" i="15"/>
  <c r="N804" i="15"/>
  <c r="M813" i="15"/>
  <c r="L812" i="15"/>
  <c r="K818" i="15"/>
  <c r="P802" i="15"/>
  <c r="S807" i="15"/>
  <c r="Q810" i="15"/>
  <c r="O814" i="15"/>
  <c r="R807" i="15"/>
  <c r="H818" i="15" l="1"/>
  <c r="L813" i="15"/>
  <c r="M814" i="15"/>
  <c r="J811" i="15"/>
  <c r="K819" i="15"/>
  <c r="I823" i="15"/>
  <c r="N805" i="15"/>
  <c r="S808" i="15"/>
  <c r="P803" i="15"/>
  <c r="R808" i="15"/>
  <c r="O815" i="15"/>
  <c r="Q811" i="15"/>
  <c r="H819" i="15" l="1"/>
  <c r="K820" i="15"/>
  <c r="M815" i="15"/>
  <c r="I824" i="15"/>
  <c r="J812" i="15"/>
  <c r="N806" i="15"/>
  <c r="L814" i="15"/>
  <c r="Q812" i="15"/>
  <c r="O816" i="15"/>
  <c r="R809" i="15"/>
  <c r="P804" i="15"/>
  <c r="S809" i="15"/>
  <c r="H820" i="15" l="1"/>
  <c r="I825" i="15"/>
  <c r="M816" i="15"/>
  <c r="L815" i="15"/>
  <c r="K821" i="15"/>
  <c r="N807" i="15"/>
  <c r="J813" i="15"/>
  <c r="S810" i="15"/>
  <c r="P805" i="15"/>
  <c r="Q813" i="15"/>
  <c r="R810" i="15"/>
  <c r="O817" i="15"/>
  <c r="H821" i="15" l="1"/>
  <c r="N808" i="15"/>
  <c r="K822" i="15"/>
  <c r="J814" i="15"/>
  <c r="I826" i="15"/>
  <c r="L816" i="15"/>
  <c r="M817" i="15"/>
  <c r="O818" i="15"/>
  <c r="Q814" i="15"/>
  <c r="S811" i="15"/>
  <c r="R811" i="15"/>
  <c r="P806" i="15"/>
  <c r="H822" i="15" l="1"/>
  <c r="M818" i="15"/>
  <c r="I827" i="15"/>
  <c r="J815" i="15"/>
  <c r="K823" i="15"/>
  <c r="L817" i="15"/>
  <c r="N809" i="15"/>
  <c r="S812" i="15"/>
  <c r="P807" i="15"/>
  <c r="R812" i="15"/>
  <c r="Q815" i="15"/>
  <c r="O819" i="15"/>
  <c r="H823" i="15" l="1"/>
  <c r="J816" i="15"/>
  <c r="I828" i="15"/>
  <c r="N810" i="15"/>
  <c r="L818" i="15"/>
  <c r="K824" i="15"/>
  <c r="M819" i="15"/>
  <c r="O820" i="15"/>
  <c r="P808" i="15"/>
  <c r="S813" i="15"/>
  <c r="Q816" i="15"/>
  <c r="R813" i="15"/>
  <c r="H824" i="15" l="1"/>
  <c r="K825" i="15"/>
  <c r="L819" i="15"/>
  <c r="N811" i="15"/>
  <c r="I829" i="15"/>
  <c r="J817" i="15"/>
  <c r="M820" i="15"/>
  <c r="Q817" i="15"/>
  <c r="P809" i="15"/>
  <c r="O821" i="15"/>
  <c r="R814" i="15"/>
  <c r="S814" i="15"/>
  <c r="H825" i="15" l="1"/>
  <c r="J818" i="15"/>
  <c r="L820" i="15"/>
  <c r="K826" i="15"/>
  <c r="I830" i="15"/>
  <c r="M821" i="15"/>
  <c r="N812" i="15"/>
  <c r="P810" i="15"/>
  <c r="Q818" i="15"/>
  <c r="S815" i="15"/>
  <c r="R815" i="15"/>
  <c r="O822" i="15"/>
  <c r="H826" i="15" l="1"/>
  <c r="M822" i="15"/>
  <c r="N813" i="15"/>
  <c r="L821" i="15"/>
  <c r="I831" i="15"/>
  <c r="K827" i="15"/>
  <c r="J819" i="15"/>
  <c r="R816" i="15"/>
  <c r="S816" i="15"/>
  <c r="Q819" i="15"/>
  <c r="P811" i="15"/>
  <c r="O823" i="15"/>
  <c r="H827" i="15" l="1"/>
  <c r="J820" i="15"/>
  <c r="K828" i="15"/>
  <c r="I832" i="15"/>
  <c r="N814" i="15"/>
  <c r="L822" i="15"/>
  <c r="M823" i="15"/>
  <c r="O824" i="15"/>
  <c r="Q820" i="15"/>
  <c r="R817" i="15"/>
  <c r="P812" i="15"/>
  <c r="S817" i="15"/>
  <c r="H828" i="15" l="1"/>
  <c r="L823" i="15"/>
  <c r="J821" i="15"/>
  <c r="N815" i="15"/>
  <c r="I833" i="15"/>
  <c r="M824" i="15"/>
  <c r="K829" i="15"/>
  <c r="P813" i="15"/>
  <c r="Q821" i="15"/>
  <c r="S818" i="15"/>
  <c r="R818" i="15"/>
  <c r="O825" i="15"/>
  <c r="H829" i="15" l="1"/>
  <c r="M825" i="15"/>
  <c r="I834" i="15"/>
  <c r="N816" i="15"/>
  <c r="J822" i="15"/>
  <c r="L824" i="15"/>
  <c r="K830" i="15"/>
  <c r="P814" i="15"/>
  <c r="O826" i="15"/>
  <c r="R819" i="15"/>
  <c r="S819" i="15"/>
  <c r="Q822" i="15"/>
  <c r="H830" i="15" l="1"/>
  <c r="L825" i="15"/>
  <c r="N817" i="15"/>
  <c r="J823" i="15"/>
  <c r="I835" i="15"/>
  <c r="K831" i="15"/>
  <c r="M826" i="15"/>
  <c r="S820" i="15"/>
  <c r="O827" i="15"/>
  <c r="Q823" i="15"/>
  <c r="R820" i="15"/>
  <c r="P815" i="15"/>
  <c r="H831" i="15" l="1"/>
  <c r="K832" i="15"/>
  <c r="N818" i="15"/>
  <c r="L826" i="15"/>
  <c r="I836" i="15"/>
  <c r="J824" i="15"/>
  <c r="M827" i="15"/>
  <c r="Q824" i="15"/>
  <c r="S821" i="15"/>
  <c r="P816" i="15"/>
  <c r="R821" i="15"/>
  <c r="O828" i="15"/>
  <c r="H832" i="15" l="1"/>
  <c r="M828" i="15"/>
  <c r="I837" i="15"/>
  <c r="L827" i="15"/>
  <c r="N819" i="15"/>
  <c r="K833" i="15"/>
  <c r="J825" i="15"/>
  <c r="P817" i="15"/>
  <c r="O829" i="15"/>
  <c r="R822" i="15"/>
  <c r="S822" i="15"/>
  <c r="Q825" i="15"/>
  <c r="H833" i="15" l="1"/>
  <c r="J826" i="15"/>
  <c r="K834" i="15"/>
  <c r="N820" i="15"/>
  <c r="I838" i="15"/>
  <c r="L828" i="15"/>
  <c r="M829" i="15"/>
  <c r="Q826" i="15"/>
  <c r="R823" i="15"/>
  <c r="P818" i="15"/>
  <c r="S823" i="15"/>
  <c r="O830" i="15"/>
  <c r="H834" i="15" l="1"/>
  <c r="N821" i="15"/>
  <c r="K835" i="15"/>
  <c r="M830" i="15"/>
  <c r="J827" i="15"/>
  <c r="L829" i="15"/>
  <c r="I839" i="15"/>
  <c r="O831" i="15"/>
  <c r="S824" i="15"/>
  <c r="Q827" i="15"/>
  <c r="P819" i="15"/>
  <c r="R824" i="15"/>
  <c r="H835" i="15" l="1"/>
  <c r="N822" i="15"/>
  <c r="L830" i="15"/>
  <c r="I840" i="15"/>
  <c r="J828" i="15"/>
  <c r="M831" i="15"/>
  <c r="K836" i="15"/>
  <c r="R825" i="15"/>
  <c r="P820" i="15"/>
  <c r="S825" i="15"/>
  <c r="O832" i="15"/>
  <c r="Q828" i="15"/>
  <c r="H836" i="15" l="1"/>
  <c r="J829" i="15"/>
  <c r="I841" i="15"/>
  <c r="L831" i="15"/>
  <c r="N823" i="15"/>
  <c r="K837" i="15"/>
  <c r="M832" i="15"/>
  <c r="Q829" i="15"/>
  <c r="O833" i="15"/>
  <c r="P821" i="15"/>
  <c r="S826" i="15"/>
  <c r="R826" i="15"/>
  <c r="H837" i="15" l="1"/>
  <c r="N824" i="15"/>
  <c r="M833" i="15"/>
  <c r="L832" i="15"/>
  <c r="K838" i="15"/>
  <c r="I842" i="15"/>
  <c r="J830" i="15"/>
  <c r="S827" i="15"/>
  <c r="O834" i="15"/>
  <c r="Q830" i="15"/>
  <c r="R827" i="15"/>
  <c r="P822" i="15"/>
  <c r="H838" i="15" l="1"/>
  <c r="K839" i="15"/>
  <c r="J831" i="15"/>
  <c r="L833" i="15"/>
  <c r="I843" i="15"/>
  <c r="M834" i="15"/>
  <c r="N825" i="15"/>
  <c r="R828" i="15"/>
  <c r="S828" i="15"/>
  <c r="P823" i="15"/>
  <c r="Q831" i="15"/>
  <c r="O835" i="15"/>
  <c r="H839" i="15" l="1"/>
  <c r="I844" i="15"/>
  <c r="K840" i="15"/>
  <c r="L834" i="15"/>
  <c r="J832" i="15"/>
  <c r="N826" i="15"/>
  <c r="M835" i="15"/>
  <c r="P824" i="15"/>
  <c r="O836" i="15"/>
  <c r="Q832" i="15"/>
  <c r="S829" i="15"/>
  <c r="R829" i="15"/>
  <c r="H840" i="15" l="1"/>
  <c r="J833" i="15"/>
  <c r="K841" i="15"/>
  <c r="I845" i="15"/>
  <c r="M836" i="15"/>
  <c r="N827" i="15"/>
  <c r="L835" i="15"/>
  <c r="R830" i="15"/>
  <c r="Q833" i="15"/>
  <c r="S830" i="15"/>
  <c r="O837" i="15"/>
  <c r="P825" i="15"/>
  <c r="H841" i="15" l="1"/>
  <c r="J834" i="15"/>
  <c r="M837" i="15"/>
  <c r="I846" i="15"/>
  <c r="K842" i="15"/>
  <c r="L836" i="15"/>
  <c r="N828" i="15"/>
  <c r="O838" i="15"/>
  <c r="P826" i="15"/>
  <c r="S831" i="15"/>
  <c r="Q834" i="15"/>
  <c r="R831" i="15"/>
  <c r="H842" i="15" l="1"/>
  <c r="M838" i="15"/>
  <c r="J835" i="15"/>
  <c r="N829" i="15"/>
  <c r="L837" i="15"/>
  <c r="K843" i="15"/>
  <c r="I847" i="15"/>
  <c r="R832" i="15"/>
  <c r="S832" i="15"/>
  <c r="O839" i="15"/>
  <c r="Q835" i="15"/>
  <c r="P827" i="15"/>
  <c r="H843" i="15" l="1"/>
  <c r="K844" i="15"/>
  <c r="J836" i="15"/>
  <c r="L838" i="15"/>
  <c r="M839" i="15"/>
  <c r="I848" i="15"/>
  <c r="N830" i="15"/>
  <c r="Q836" i="15"/>
  <c r="O840" i="15"/>
  <c r="R833" i="15"/>
  <c r="P828" i="15"/>
  <c r="S833" i="15"/>
  <c r="H844" i="15" l="1"/>
  <c r="K845" i="15"/>
  <c r="L839" i="15"/>
  <c r="N831" i="15"/>
  <c r="I849" i="15"/>
  <c r="M840" i="15"/>
  <c r="J837" i="15"/>
  <c r="S834" i="15"/>
  <c r="P829" i="15"/>
  <c r="R834" i="15"/>
  <c r="O841" i="15"/>
  <c r="Q837" i="15"/>
  <c r="H845" i="15" l="1"/>
  <c r="I850" i="15"/>
  <c r="N832" i="15"/>
  <c r="K846" i="15"/>
  <c r="J838" i="15"/>
  <c r="L840" i="15"/>
  <c r="M841" i="15"/>
  <c r="Q838" i="15"/>
  <c r="R835" i="15"/>
  <c r="S835" i="15"/>
  <c r="O842" i="15"/>
  <c r="P830" i="15"/>
  <c r="H846" i="15" l="1"/>
  <c r="L841" i="15"/>
  <c r="J839" i="15"/>
  <c r="N833" i="15"/>
  <c r="I851" i="15"/>
  <c r="M842" i="15"/>
  <c r="K847" i="15"/>
  <c r="P831" i="15"/>
  <c r="O843" i="15"/>
  <c r="S836" i="15"/>
  <c r="R836" i="15"/>
  <c r="Q839" i="15"/>
  <c r="H847" i="15" l="1"/>
  <c r="K848" i="15"/>
  <c r="I852" i="15"/>
  <c r="N834" i="15"/>
  <c r="J840" i="15"/>
  <c r="L842" i="15"/>
  <c r="M843" i="15"/>
  <c r="Q840" i="15"/>
  <c r="P832" i="15"/>
  <c r="R837" i="15"/>
  <c r="S837" i="15"/>
  <c r="O844" i="15"/>
  <c r="H848" i="15" l="1"/>
  <c r="I853" i="15"/>
  <c r="J841" i="15"/>
  <c r="K849" i="15"/>
  <c r="M844" i="15"/>
  <c r="L843" i="15"/>
  <c r="N835" i="15"/>
  <c r="O845" i="15"/>
  <c r="R838" i="15"/>
  <c r="Q841" i="15"/>
  <c r="S838" i="15"/>
  <c r="P833" i="15"/>
  <c r="H849" i="15" l="1"/>
  <c r="M845" i="15"/>
  <c r="K850" i="15"/>
  <c r="I854" i="15"/>
  <c r="N836" i="15"/>
  <c r="L844" i="15"/>
  <c r="J842" i="15"/>
  <c r="Q842" i="15"/>
  <c r="P834" i="15"/>
  <c r="S839" i="15"/>
  <c r="R839" i="15"/>
  <c r="O846" i="15"/>
  <c r="H850" i="15" l="1"/>
  <c r="L845" i="15"/>
  <c r="J843" i="15"/>
  <c r="N837" i="15"/>
  <c r="I855" i="15"/>
  <c r="K851" i="15"/>
  <c r="M846" i="15"/>
  <c r="R840" i="15"/>
  <c r="P835" i="15"/>
  <c r="O847" i="15"/>
  <c r="S840" i="15"/>
  <c r="Q843" i="15"/>
  <c r="H851" i="15" l="1"/>
  <c r="K852" i="15"/>
  <c r="I856" i="15"/>
  <c r="N838" i="15"/>
  <c r="J844" i="15"/>
  <c r="M847" i="15"/>
  <c r="L846" i="15"/>
  <c r="S841" i="15"/>
  <c r="P836" i="15"/>
  <c r="R841" i="15"/>
  <c r="Q844" i="15"/>
  <c r="O848" i="15"/>
  <c r="H852" i="15" l="1"/>
  <c r="N839" i="15"/>
  <c r="L847" i="15"/>
  <c r="I857" i="15"/>
  <c r="K853" i="15"/>
  <c r="M848" i="15"/>
  <c r="J845" i="15"/>
  <c r="O849" i="15"/>
  <c r="Q845" i="15"/>
  <c r="P837" i="15"/>
  <c r="S842" i="15"/>
  <c r="R842" i="15"/>
  <c r="H853" i="15" l="1"/>
  <c r="I858" i="15"/>
  <c r="N840" i="15"/>
  <c r="J846" i="15"/>
  <c r="M849" i="15"/>
  <c r="K854" i="15"/>
  <c r="L848" i="15"/>
  <c r="R843" i="15"/>
  <c r="S843" i="15"/>
  <c r="P838" i="15"/>
  <c r="Q846" i="15"/>
  <c r="O850" i="15"/>
  <c r="H854" i="15" l="1"/>
  <c r="N841" i="15"/>
  <c r="I859" i="15"/>
  <c r="L849" i="15"/>
  <c r="K855" i="15"/>
  <c r="M850" i="15"/>
  <c r="J847" i="15"/>
  <c r="O851" i="15"/>
  <c r="P839" i="15"/>
  <c r="R844" i="15"/>
  <c r="Q847" i="15"/>
  <c r="S844" i="15"/>
  <c r="H855" i="15" l="1"/>
  <c r="J848" i="15"/>
  <c r="K856" i="15"/>
  <c r="I860" i="15"/>
  <c r="L850" i="15"/>
  <c r="N842" i="15"/>
  <c r="M851" i="15"/>
  <c r="Q848" i="15"/>
  <c r="P840" i="15"/>
  <c r="S845" i="15"/>
  <c r="R845" i="15"/>
  <c r="O852" i="15"/>
  <c r="H856" i="15" l="1"/>
  <c r="J849" i="15"/>
  <c r="L851" i="15"/>
  <c r="I861" i="15"/>
  <c r="K857" i="15"/>
  <c r="M852" i="15"/>
  <c r="N843" i="15"/>
  <c r="O853" i="15"/>
  <c r="Q849" i="15"/>
  <c r="R846" i="15"/>
  <c r="S846" i="15"/>
  <c r="P841" i="15"/>
  <c r="H857" i="15" l="1"/>
  <c r="N844" i="15"/>
  <c r="M853" i="15"/>
  <c r="I862" i="15"/>
  <c r="K858" i="15"/>
  <c r="L852" i="15"/>
  <c r="J850" i="15"/>
  <c r="S847" i="15"/>
  <c r="Q850" i="15"/>
  <c r="O854" i="15"/>
  <c r="P842" i="15"/>
  <c r="R847" i="15"/>
  <c r="H858" i="15" l="1"/>
  <c r="J851" i="15"/>
  <c r="I863" i="15"/>
  <c r="M854" i="15"/>
  <c r="L853" i="15"/>
  <c r="N845" i="15"/>
  <c r="K859" i="15"/>
  <c r="R848" i="15"/>
  <c r="S848" i="15"/>
  <c r="P843" i="15"/>
  <c r="O855" i="15"/>
  <c r="Q851" i="15"/>
  <c r="H859" i="15" l="1"/>
  <c r="K860" i="15"/>
  <c r="M855" i="15"/>
  <c r="I864" i="15"/>
  <c r="J852" i="15"/>
  <c r="N846" i="15"/>
  <c r="L854" i="15"/>
  <c r="P844" i="15"/>
  <c r="R849" i="15"/>
  <c r="Q852" i="15"/>
  <c r="O856" i="15"/>
  <c r="S849" i="15"/>
  <c r="H860" i="15" l="1"/>
  <c r="I865" i="15"/>
  <c r="L855" i="15"/>
  <c r="N847" i="15"/>
  <c r="J853" i="15"/>
  <c r="M856" i="15"/>
  <c r="K861" i="15"/>
  <c r="R850" i="15"/>
  <c r="P845" i="15"/>
  <c r="S850" i="15"/>
  <c r="O857" i="15"/>
  <c r="Q853" i="15"/>
  <c r="H861" i="15" l="1"/>
  <c r="J854" i="15"/>
  <c r="L856" i="15"/>
  <c r="K862" i="15"/>
  <c r="I866" i="15"/>
  <c r="M857" i="15"/>
  <c r="N848" i="15"/>
  <c r="O858" i="15"/>
  <c r="P846" i="15"/>
  <c r="R851" i="15"/>
  <c r="Q854" i="15"/>
  <c r="S851" i="15"/>
  <c r="H862" i="15" l="1"/>
  <c r="I867" i="15"/>
  <c r="N849" i="15"/>
  <c r="M858" i="15"/>
  <c r="K863" i="15"/>
  <c r="L857" i="15"/>
  <c r="J855" i="15"/>
  <c r="O859" i="15"/>
  <c r="S852" i="15"/>
  <c r="Q855" i="15"/>
  <c r="R852" i="15"/>
  <c r="P847" i="15"/>
  <c r="H863" i="15" l="1"/>
  <c r="M859" i="15"/>
  <c r="N850" i="15"/>
  <c r="I868" i="15"/>
  <c r="K864" i="15"/>
  <c r="L858" i="15"/>
  <c r="J856" i="15"/>
  <c r="P848" i="15"/>
  <c r="Q856" i="15"/>
  <c r="O860" i="15"/>
  <c r="R853" i="15"/>
  <c r="S853" i="15"/>
  <c r="H864" i="15" l="1"/>
  <c r="L859" i="15"/>
  <c r="K865" i="15"/>
  <c r="N851" i="15"/>
  <c r="M860" i="15"/>
  <c r="J857" i="15"/>
  <c r="I869" i="15"/>
  <c r="S854" i="15"/>
  <c r="O861" i="15"/>
  <c r="Q857" i="15"/>
  <c r="P849" i="15"/>
  <c r="R854" i="15"/>
  <c r="H865" i="15" l="1"/>
  <c r="J858" i="15"/>
  <c r="I870" i="15"/>
  <c r="L860" i="15"/>
  <c r="M861" i="15"/>
  <c r="N852" i="15"/>
  <c r="K866" i="15"/>
  <c r="O862" i="15"/>
  <c r="R855" i="15"/>
  <c r="P850" i="15"/>
  <c r="Q858" i="15"/>
  <c r="S855" i="15"/>
  <c r="H866" i="15" l="1"/>
  <c r="L861" i="15"/>
  <c r="I871" i="15"/>
  <c r="J859" i="15"/>
  <c r="N853" i="15"/>
  <c r="K867" i="15"/>
  <c r="M862" i="15"/>
  <c r="S856" i="15"/>
  <c r="P851" i="15"/>
  <c r="O863" i="15"/>
  <c r="Q859" i="15"/>
  <c r="R856" i="15"/>
  <c r="H867" i="15" l="1"/>
  <c r="N854" i="15"/>
  <c r="I872" i="15"/>
  <c r="J860" i="15"/>
  <c r="M863" i="15"/>
  <c r="K868" i="15"/>
  <c r="L862" i="15"/>
  <c r="O864" i="15"/>
  <c r="R857" i="15"/>
  <c r="Q860" i="15"/>
  <c r="P852" i="15"/>
  <c r="S857" i="15"/>
  <c r="H868" i="15" l="1"/>
  <c r="I873" i="15"/>
  <c r="L863" i="15"/>
  <c r="K869" i="15"/>
  <c r="M864" i="15"/>
  <c r="J861" i="15"/>
  <c r="N855" i="15"/>
  <c r="P853" i="15"/>
  <c r="O865" i="15"/>
  <c r="S858" i="15"/>
  <c r="Q861" i="15"/>
  <c r="R858" i="15"/>
  <c r="H869" i="15" l="1"/>
  <c r="M865" i="15"/>
  <c r="J862" i="15"/>
  <c r="N856" i="15"/>
  <c r="K870" i="15"/>
  <c r="L864" i="15"/>
  <c r="I874" i="15"/>
  <c r="R859" i="15"/>
  <c r="S859" i="15"/>
  <c r="P854" i="15"/>
  <c r="Q862" i="15"/>
  <c r="O866" i="15"/>
  <c r="H870" i="15" l="1"/>
  <c r="K871" i="15"/>
  <c r="N857" i="15"/>
  <c r="M866" i="15"/>
  <c r="I875" i="15"/>
  <c r="J863" i="15"/>
  <c r="L865" i="15"/>
  <c r="O867" i="15"/>
  <c r="Q863" i="15"/>
  <c r="R860" i="15"/>
  <c r="P855" i="15"/>
  <c r="S860" i="15"/>
  <c r="H871" i="15" l="1"/>
  <c r="I876" i="15"/>
  <c r="M867" i="15"/>
  <c r="K872" i="15"/>
  <c r="J864" i="15"/>
  <c r="N858" i="15"/>
  <c r="L866" i="15"/>
  <c r="S861" i="15"/>
  <c r="P856" i="15"/>
  <c r="O868" i="15"/>
  <c r="R861" i="15"/>
  <c r="Q864" i="15"/>
  <c r="H872" i="15" l="1"/>
  <c r="L867" i="15"/>
  <c r="M868" i="15"/>
  <c r="N859" i="15"/>
  <c r="J865" i="15"/>
  <c r="K873" i="15"/>
  <c r="I877" i="15"/>
  <c r="R862" i="15"/>
  <c r="P857" i="15"/>
  <c r="S862" i="15"/>
  <c r="Q865" i="15"/>
  <c r="O869" i="15"/>
  <c r="H873" i="15" l="1"/>
  <c r="J866" i="15"/>
  <c r="M869" i="15"/>
  <c r="L868" i="15"/>
  <c r="I878" i="15"/>
  <c r="K874" i="15"/>
  <c r="N860" i="15"/>
  <c r="S863" i="15"/>
  <c r="R863" i="15"/>
  <c r="O870" i="15"/>
  <c r="Q866" i="15"/>
  <c r="P858" i="15"/>
  <c r="H874" i="15" l="1"/>
  <c r="I879" i="15"/>
  <c r="L869" i="15"/>
  <c r="N861" i="15"/>
  <c r="K875" i="15"/>
  <c r="M870" i="15"/>
  <c r="J867" i="15"/>
  <c r="Q867" i="15"/>
  <c r="O871" i="15"/>
  <c r="S864" i="15"/>
  <c r="P859" i="15"/>
  <c r="R864" i="15"/>
  <c r="H875" i="15" l="1"/>
  <c r="K876" i="15"/>
  <c r="M871" i="15"/>
  <c r="N862" i="15"/>
  <c r="J868" i="15"/>
  <c r="L870" i="15"/>
  <c r="I880" i="15"/>
  <c r="R865" i="15"/>
  <c r="S865" i="15"/>
  <c r="Q868" i="15"/>
  <c r="P860" i="15"/>
  <c r="O872" i="15"/>
  <c r="H876" i="15" l="1"/>
  <c r="L871" i="15"/>
  <c r="M872" i="15"/>
  <c r="K877" i="15"/>
  <c r="N863" i="15"/>
  <c r="I881" i="15"/>
  <c r="J869" i="15"/>
  <c r="P861" i="15"/>
  <c r="Q869" i="15"/>
  <c r="R866" i="15"/>
  <c r="O873" i="15"/>
  <c r="S866" i="15"/>
  <c r="H877" i="15" l="1"/>
  <c r="I882" i="15"/>
  <c r="N864" i="15"/>
  <c r="J870" i="15"/>
  <c r="K878" i="15"/>
  <c r="L872" i="15"/>
  <c r="M873" i="15"/>
  <c r="S867" i="15"/>
  <c r="O874" i="15"/>
  <c r="R867" i="15"/>
  <c r="Q870" i="15"/>
  <c r="P862" i="15"/>
  <c r="H878" i="15" l="1"/>
  <c r="M874" i="15"/>
  <c r="N865" i="15"/>
  <c r="L873" i="15"/>
  <c r="K879" i="15"/>
  <c r="J871" i="15"/>
  <c r="I883" i="15"/>
  <c r="P863" i="15"/>
  <c r="R868" i="15"/>
  <c r="S868" i="15"/>
  <c r="Q871" i="15"/>
  <c r="O875" i="15"/>
  <c r="H879" i="15" l="1"/>
  <c r="I884" i="15"/>
  <c r="N866" i="15"/>
  <c r="J872" i="15"/>
  <c r="K880" i="15"/>
  <c r="M875" i="15"/>
  <c r="L874" i="15"/>
  <c r="S869" i="15"/>
  <c r="P864" i="15"/>
  <c r="O876" i="15"/>
  <c r="Q872" i="15"/>
  <c r="R869" i="15"/>
  <c r="H880" i="15" l="1"/>
  <c r="J873" i="15"/>
  <c r="I885" i="15"/>
  <c r="L875" i="15"/>
  <c r="M876" i="15"/>
  <c r="K881" i="15"/>
  <c r="N867" i="15"/>
  <c r="R870" i="15"/>
  <c r="Q873" i="15"/>
  <c r="P865" i="15"/>
  <c r="O877" i="15"/>
  <c r="S870" i="15"/>
  <c r="H881" i="15" l="1"/>
  <c r="K882" i="15"/>
  <c r="M877" i="15"/>
  <c r="L876" i="15"/>
  <c r="I886" i="15"/>
  <c r="N868" i="15"/>
  <c r="J874" i="15"/>
  <c r="O878" i="15"/>
  <c r="P866" i="15"/>
  <c r="R871" i="15"/>
  <c r="S871" i="15"/>
  <c r="Q874" i="15"/>
  <c r="H882" i="15" l="1"/>
  <c r="I887" i="15"/>
  <c r="J875" i="15"/>
  <c r="L877" i="15"/>
  <c r="N869" i="15"/>
  <c r="M878" i="15"/>
  <c r="K883" i="15"/>
  <c r="R872" i="15"/>
  <c r="Q875" i="15"/>
  <c r="S872" i="15"/>
  <c r="P867" i="15"/>
  <c r="O879" i="15"/>
  <c r="H883" i="15" l="1"/>
  <c r="M879" i="15"/>
  <c r="N870" i="15"/>
  <c r="L878" i="15"/>
  <c r="J876" i="15"/>
  <c r="I888" i="15"/>
  <c r="K884" i="15"/>
  <c r="P868" i="15"/>
  <c r="Q876" i="15"/>
  <c r="R873" i="15"/>
  <c r="O880" i="15"/>
  <c r="S873" i="15"/>
  <c r="H884" i="15" l="1"/>
  <c r="I889" i="15"/>
  <c r="K885" i="15"/>
  <c r="J877" i="15"/>
  <c r="L879" i="15"/>
  <c r="M880" i="15"/>
  <c r="N871" i="15"/>
  <c r="S874" i="15"/>
  <c r="R874" i="15"/>
  <c r="P869" i="15"/>
  <c r="O881" i="15"/>
  <c r="Q877" i="15"/>
  <c r="H885" i="15" l="1"/>
  <c r="M881" i="15"/>
  <c r="L880" i="15"/>
  <c r="J878" i="15"/>
  <c r="K886" i="15"/>
  <c r="I890" i="15"/>
  <c r="N872" i="15"/>
  <c r="S875" i="15"/>
  <c r="Q878" i="15"/>
  <c r="O882" i="15"/>
  <c r="P870" i="15"/>
  <c r="R875" i="15"/>
  <c r="H886" i="15" l="1"/>
  <c r="N873" i="15"/>
  <c r="J879" i="15"/>
  <c r="L881" i="15"/>
  <c r="M882" i="15"/>
  <c r="I891" i="15"/>
  <c r="K887" i="15"/>
  <c r="R876" i="15"/>
  <c r="P871" i="15"/>
  <c r="Q879" i="15"/>
  <c r="O883" i="15"/>
  <c r="S876" i="15"/>
  <c r="H887" i="15" l="1"/>
  <c r="I892" i="15"/>
  <c r="M883" i="15"/>
  <c r="J880" i="15"/>
  <c r="K888" i="15"/>
  <c r="N874" i="15"/>
  <c r="L882" i="15"/>
  <c r="S877" i="15"/>
  <c r="Q880" i="15"/>
  <c r="R877" i="15"/>
  <c r="O884" i="15"/>
  <c r="P872" i="15"/>
  <c r="H888" i="15" l="1"/>
  <c r="K889" i="15"/>
  <c r="L883" i="15"/>
  <c r="J881" i="15"/>
  <c r="I893" i="15"/>
  <c r="N875" i="15"/>
  <c r="M884" i="15"/>
  <c r="P873" i="15"/>
  <c r="R878" i="15"/>
  <c r="Q881" i="15"/>
  <c r="O885" i="15"/>
  <c r="S878" i="15"/>
  <c r="H889" i="15" l="1"/>
  <c r="N876" i="15"/>
  <c r="I894" i="15"/>
  <c r="J882" i="15"/>
  <c r="L884" i="15"/>
  <c r="K890" i="15"/>
  <c r="M885" i="15"/>
  <c r="O886" i="15"/>
  <c r="P874" i="15"/>
  <c r="S879" i="15"/>
  <c r="Q882" i="15"/>
  <c r="R879" i="15"/>
  <c r="H890" i="15" l="1"/>
  <c r="L885" i="15"/>
  <c r="J883" i="15"/>
  <c r="M886" i="15"/>
  <c r="K891" i="15"/>
  <c r="I895" i="15"/>
  <c r="N877" i="15"/>
  <c r="R880" i="15"/>
  <c r="S880" i="15"/>
  <c r="O887" i="15"/>
  <c r="Q883" i="15"/>
  <c r="P875" i="15"/>
  <c r="H891" i="15" l="1"/>
  <c r="N878" i="15"/>
  <c r="J884" i="15"/>
  <c r="I896" i="15"/>
  <c r="K892" i="15"/>
  <c r="M887" i="15"/>
  <c r="L886" i="15"/>
  <c r="O888" i="15"/>
  <c r="R881" i="15"/>
  <c r="P876" i="15"/>
  <c r="Q884" i="15"/>
  <c r="S881" i="15"/>
  <c r="H892" i="15" l="1"/>
  <c r="I897" i="15"/>
  <c r="J885" i="15"/>
  <c r="K893" i="15"/>
  <c r="L887" i="15"/>
  <c r="M888" i="15"/>
  <c r="N879" i="15"/>
  <c r="S882" i="15"/>
  <c r="Q885" i="15"/>
  <c r="R882" i="15"/>
  <c r="O889" i="15"/>
  <c r="P877" i="15"/>
  <c r="H893" i="15" l="1"/>
  <c r="M889" i="15"/>
  <c r="K894" i="15"/>
  <c r="J886" i="15"/>
  <c r="N880" i="15"/>
  <c r="L888" i="15"/>
  <c r="I898" i="15"/>
  <c r="R883" i="15"/>
  <c r="S883" i="15"/>
  <c r="P878" i="15"/>
  <c r="O890" i="15"/>
  <c r="Q886" i="15"/>
  <c r="H894" i="15" l="1"/>
  <c r="J887" i="15"/>
  <c r="I899" i="15"/>
  <c r="L889" i="15"/>
  <c r="K895" i="15"/>
  <c r="N881" i="15"/>
  <c r="M890" i="15"/>
  <c r="O891" i="15"/>
  <c r="P879" i="15"/>
  <c r="R884" i="15"/>
  <c r="Q887" i="15"/>
  <c r="S884" i="15"/>
  <c r="H895" i="15" l="1"/>
  <c r="K896" i="15"/>
  <c r="I900" i="15"/>
  <c r="J888" i="15"/>
  <c r="M891" i="15"/>
  <c r="N882" i="15"/>
  <c r="L890" i="15"/>
  <c r="Q888" i="15"/>
  <c r="P880" i="15"/>
  <c r="S885" i="15"/>
  <c r="R885" i="15"/>
  <c r="O892" i="15"/>
  <c r="H896" i="15" l="1"/>
  <c r="N883" i="15"/>
  <c r="M892" i="15"/>
  <c r="J889" i="15"/>
  <c r="L891" i="15"/>
  <c r="I901" i="15"/>
  <c r="K897" i="15"/>
  <c r="O893" i="15"/>
  <c r="S886" i="15"/>
  <c r="Q889" i="15"/>
  <c r="R886" i="15"/>
  <c r="P881" i="15"/>
  <c r="H897" i="15" l="1"/>
  <c r="I902" i="15"/>
  <c r="L892" i="15"/>
  <c r="J890" i="15"/>
  <c r="K898" i="15"/>
  <c r="M893" i="15"/>
  <c r="N884" i="15"/>
  <c r="P882" i="15"/>
  <c r="R887" i="15"/>
  <c r="S887" i="15"/>
  <c r="Q890" i="15"/>
  <c r="O894" i="15"/>
  <c r="H898" i="15" l="1"/>
  <c r="N885" i="15"/>
  <c r="I903" i="15"/>
  <c r="M894" i="15"/>
  <c r="K899" i="15"/>
  <c r="J891" i="15"/>
  <c r="L893" i="15"/>
  <c r="Q891" i="15"/>
  <c r="S888" i="15"/>
  <c r="P883" i="15"/>
  <c r="O895" i="15"/>
  <c r="R888" i="15"/>
  <c r="H899" i="15" l="1"/>
  <c r="L894" i="15"/>
  <c r="J892" i="15"/>
  <c r="M895" i="15"/>
  <c r="K900" i="15"/>
  <c r="I904" i="15"/>
  <c r="N886" i="15"/>
  <c r="O896" i="15"/>
  <c r="S889" i="15"/>
  <c r="R889" i="15"/>
  <c r="P884" i="15"/>
  <c r="Q892" i="15"/>
  <c r="H900" i="15" l="1"/>
  <c r="M896" i="15"/>
  <c r="N887" i="15"/>
  <c r="K901" i="15"/>
  <c r="J893" i="15"/>
  <c r="I905" i="15"/>
  <c r="L895" i="15"/>
  <c r="P885" i="15"/>
  <c r="S890" i="15"/>
  <c r="Q893" i="15"/>
  <c r="R890" i="15"/>
  <c r="O897" i="15"/>
  <c r="H901" i="15" l="1"/>
  <c r="J894" i="15"/>
  <c r="N888" i="15"/>
  <c r="L896" i="15"/>
  <c r="K902" i="15"/>
  <c r="I906" i="15"/>
  <c r="M897" i="15"/>
  <c r="R891" i="15"/>
  <c r="Q894" i="15"/>
  <c r="S891" i="15"/>
  <c r="P886" i="15"/>
  <c r="O898" i="15"/>
  <c r="H902" i="15" l="1"/>
  <c r="M898" i="15"/>
  <c r="I907" i="15"/>
  <c r="L897" i="15"/>
  <c r="N889" i="15"/>
  <c r="K903" i="15"/>
  <c r="J895" i="15"/>
  <c r="S892" i="15"/>
  <c r="Q895" i="15"/>
  <c r="O899" i="15"/>
  <c r="P887" i="15"/>
  <c r="R892" i="15"/>
  <c r="H903" i="15" l="1"/>
  <c r="N890" i="15"/>
  <c r="K904" i="15"/>
  <c r="L898" i="15"/>
  <c r="J896" i="15"/>
  <c r="I908" i="15"/>
  <c r="M899" i="15"/>
  <c r="P888" i="15"/>
  <c r="S893" i="15"/>
  <c r="R893" i="15"/>
  <c r="O900" i="15"/>
  <c r="Q896" i="15"/>
  <c r="H904" i="15" l="1"/>
  <c r="K905" i="15"/>
  <c r="M900" i="15"/>
  <c r="I909" i="15"/>
  <c r="J897" i="15"/>
  <c r="L899" i="15"/>
  <c r="N891" i="15"/>
  <c r="Q897" i="15"/>
  <c r="R894" i="15"/>
  <c r="S894" i="15"/>
  <c r="P889" i="15"/>
  <c r="O901" i="15"/>
  <c r="H905" i="15" l="1"/>
  <c r="N892" i="15"/>
  <c r="L900" i="15"/>
  <c r="K906" i="15"/>
  <c r="I910" i="15"/>
  <c r="J898" i="15"/>
  <c r="M901" i="15"/>
  <c r="S895" i="15"/>
  <c r="Q898" i="15"/>
  <c r="O902" i="15"/>
  <c r="P890" i="15"/>
  <c r="R895" i="15"/>
  <c r="H906" i="15" l="1"/>
  <c r="K907" i="15"/>
  <c r="L901" i="15"/>
  <c r="N893" i="15"/>
  <c r="M902" i="15"/>
  <c r="J899" i="15"/>
  <c r="I911" i="15"/>
  <c r="R896" i="15"/>
  <c r="Q899" i="15"/>
  <c r="S896" i="15"/>
  <c r="P891" i="15"/>
  <c r="O903" i="15"/>
  <c r="H907" i="15" l="1"/>
  <c r="L902" i="15"/>
  <c r="I912" i="15"/>
  <c r="J900" i="15"/>
  <c r="M903" i="15"/>
  <c r="K908" i="15"/>
  <c r="N894" i="15"/>
  <c r="O904" i="15"/>
  <c r="P892" i="15"/>
  <c r="S897" i="15"/>
  <c r="Q900" i="15"/>
  <c r="R897" i="15"/>
  <c r="H908" i="15" l="1"/>
  <c r="K909" i="15"/>
  <c r="I913" i="15"/>
  <c r="L903" i="15"/>
  <c r="N895" i="15"/>
  <c r="M904" i="15"/>
  <c r="J901" i="15"/>
  <c r="R898" i="15"/>
  <c r="S898" i="15"/>
  <c r="O905" i="15"/>
  <c r="Q901" i="15"/>
  <c r="P893" i="15"/>
  <c r="H909" i="15" l="1"/>
  <c r="I914" i="15"/>
  <c r="J902" i="15"/>
  <c r="M905" i="15"/>
  <c r="N896" i="15"/>
  <c r="K910" i="15"/>
  <c r="L904" i="15"/>
  <c r="P894" i="15"/>
  <c r="Q902" i="15"/>
  <c r="O906" i="15"/>
  <c r="S899" i="15"/>
  <c r="R899" i="15"/>
  <c r="H910" i="15" l="1"/>
  <c r="N897" i="15"/>
  <c r="M906" i="15"/>
  <c r="L905" i="15"/>
  <c r="I915" i="15"/>
  <c r="K911" i="15"/>
  <c r="J903" i="15"/>
  <c r="R900" i="15"/>
  <c r="S900" i="15"/>
  <c r="O907" i="15"/>
  <c r="P895" i="15"/>
  <c r="Q903" i="15"/>
  <c r="H911" i="15" l="1"/>
  <c r="K912" i="15"/>
  <c r="I916" i="15"/>
  <c r="M907" i="15"/>
  <c r="L906" i="15"/>
  <c r="N898" i="15"/>
  <c r="J904" i="15"/>
  <c r="Q904" i="15"/>
  <c r="O908" i="15"/>
  <c r="R901" i="15"/>
  <c r="P896" i="15"/>
  <c r="S901" i="15"/>
  <c r="H912" i="15" l="1"/>
  <c r="M908" i="15"/>
  <c r="I917" i="15"/>
  <c r="J905" i="15"/>
  <c r="N899" i="15"/>
  <c r="L907" i="15"/>
  <c r="K913" i="15"/>
  <c r="S902" i="15"/>
  <c r="P897" i="15"/>
  <c r="R902" i="15"/>
  <c r="O909" i="15"/>
  <c r="Q905" i="15"/>
  <c r="H913" i="15" l="1"/>
  <c r="N900" i="15"/>
  <c r="J906" i="15"/>
  <c r="M909" i="15"/>
  <c r="K914" i="15"/>
  <c r="L908" i="15"/>
  <c r="I918" i="15"/>
  <c r="Q906" i="15"/>
  <c r="R903" i="15"/>
  <c r="S903" i="15"/>
  <c r="O910" i="15"/>
  <c r="P898" i="15"/>
  <c r="H914" i="15" l="1"/>
  <c r="I919" i="15"/>
  <c r="K915" i="15"/>
  <c r="M910" i="15"/>
  <c r="N901" i="15"/>
  <c r="J907" i="15"/>
  <c r="L909" i="15"/>
  <c r="S904" i="15"/>
  <c r="Q907" i="15"/>
  <c r="P899" i="15"/>
  <c r="O911" i="15"/>
  <c r="R904" i="15"/>
  <c r="H915" i="15" l="1"/>
  <c r="K916" i="15"/>
  <c r="L910" i="15"/>
  <c r="N902" i="15"/>
  <c r="I920" i="15"/>
  <c r="J908" i="15"/>
  <c r="M911" i="15"/>
  <c r="R905" i="15"/>
  <c r="S905" i="15"/>
  <c r="O912" i="15"/>
  <c r="P900" i="15"/>
  <c r="Q908" i="15"/>
  <c r="H916" i="15" l="1"/>
  <c r="M912" i="15"/>
  <c r="I921" i="15"/>
  <c r="L911" i="15"/>
  <c r="J909" i="15"/>
  <c r="N903" i="15"/>
  <c r="K917" i="15"/>
  <c r="Q909" i="15"/>
  <c r="P901" i="15"/>
  <c r="R906" i="15"/>
  <c r="O913" i="15"/>
  <c r="S906" i="15"/>
  <c r="H917" i="15" l="1"/>
  <c r="L912" i="15"/>
  <c r="I922" i="15"/>
  <c r="N904" i="15"/>
  <c r="K918" i="15"/>
  <c r="J910" i="15"/>
  <c r="M913" i="15"/>
  <c r="P902" i="15"/>
  <c r="Q910" i="15"/>
  <c r="O914" i="15"/>
  <c r="S907" i="15"/>
  <c r="R907" i="15"/>
  <c r="H918" i="15" l="1"/>
  <c r="N905" i="15"/>
  <c r="M914" i="15"/>
  <c r="I923" i="15"/>
  <c r="J911" i="15"/>
  <c r="L913" i="15"/>
  <c r="K919" i="15"/>
  <c r="S908" i="15"/>
  <c r="P903" i="15"/>
  <c r="R908" i="15"/>
  <c r="O915" i="15"/>
  <c r="Q911" i="15"/>
  <c r="H919" i="15" l="1"/>
  <c r="M915" i="15"/>
  <c r="N906" i="15"/>
  <c r="K920" i="15"/>
  <c r="L914" i="15"/>
  <c r="J912" i="15"/>
  <c r="I924" i="15"/>
  <c r="R909" i="15"/>
  <c r="P904" i="15"/>
  <c r="Q912" i="15"/>
  <c r="O916" i="15"/>
  <c r="S909" i="15"/>
  <c r="H920" i="15" l="1"/>
  <c r="J913" i="15"/>
  <c r="L915" i="15"/>
  <c r="K921" i="15"/>
  <c r="N907" i="15"/>
  <c r="I925" i="15"/>
  <c r="M916" i="15"/>
  <c r="O917" i="15"/>
  <c r="R910" i="15"/>
  <c r="S910" i="15"/>
  <c r="Q913" i="15"/>
  <c r="P905" i="15"/>
  <c r="H921" i="15" l="1"/>
  <c r="I926" i="15"/>
  <c r="K922" i="15"/>
  <c r="L916" i="15"/>
  <c r="J914" i="15"/>
  <c r="M917" i="15"/>
  <c r="N908" i="15"/>
  <c r="P906" i="15"/>
  <c r="S911" i="15"/>
  <c r="O918" i="15"/>
  <c r="Q914" i="15"/>
  <c r="R911" i="15"/>
  <c r="H922" i="15" l="1"/>
  <c r="J915" i="15"/>
  <c r="L917" i="15"/>
  <c r="M918" i="15"/>
  <c r="K923" i="15"/>
  <c r="N909" i="15"/>
  <c r="I927" i="15"/>
  <c r="R912" i="15"/>
  <c r="Q915" i="15"/>
  <c r="S912" i="15"/>
  <c r="P907" i="15"/>
  <c r="O919" i="15"/>
  <c r="H923" i="15" l="1"/>
  <c r="I928" i="15"/>
  <c r="N910" i="15"/>
  <c r="K924" i="15"/>
  <c r="M919" i="15"/>
  <c r="J916" i="15"/>
  <c r="L918" i="15"/>
  <c r="S913" i="15"/>
  <c r="Q916" i="15"/>
  <c r="O920" i="15"/>
  <c r="P908" i="15"/>
  <c r="R913" i="15"/>
  <c r="H924" i="15" l="1"/>
  <c r="L919" i="15"/>
  <c r="N911" i="15"/>
  <c r="J917" i="15"/>
  <c r="I929" i="15"/>
  <c r="M920" i="15"/>
  <c r="K925" i="15"/>
  <c r="R914" i="15"/>
  <c r="S914" i="15"/>
  <c r="P909" i="15"/>
  <c r="O921" i="15"/>
  <c r="Q917" i="15"/>
  <c r="H925" i="15" l="1"/>
  <c r="K926" i="15"/>
  <c r="J918" i="15"/>
  <c r="M921" i="15"/>
  <c r="I930" i="15"/>
  <c r="N912" i="15"/>
  <c r="L920" i="15"/>
  <c r="Q918" i="15"/>
  <c r="P910" i="15"/>
  <c r="O922" i="15"/>
  <c r="S915" i="15"/>
  <c r="R915" i="15"/>
  <c r="H926" i="15" l="1"/>
  <c r="M922" i="15"/>
  <c r="J919" i="15"/>
  <c r="L921" i="15"/>
  <c r="N913" i="15"/>
  <c r="I931" i="15"/>
  <c r="K927" i="15"/>
  <c r="R916" i="15"/>
  <c r="O923" i="15"/>
  <c r="Q919" i="15"/>
  <c r="S916" i="15"/>
  <c r="P911" i="15"/>
  <c r="H927" i="15" l="1"/>
  <c r="K928" i="15"/>
  <c r="N914" i="15"/>
  <c r="L922" i="15"/>
  <c r="I932" i="15"/>
  <c r="J920" i="15"/>
  <c r="M923" i="15"/>
  <c r="Q920" i="15"/>
  <c r="O924" i="15"/>
  <c r="R917" i="15"/>
  <c r="P912" i="15"/>
  <c r="S917" i="15"/>
  <c r="H928" i="15" l="1"/>
  <c r="L923" i="15"/>
  <c r="M924" i="15"/>
  <c r="J921" i="15"/>
  <c r="I933" i="15"/>
  <c r="N915" i="15"/>
  <c r="K929" i="15"/>
  <c r="S918" i="15"/>
  <c r="O925" i="15"/>
  <c r="P913" i="15"/>
  <c r="R918" i="15"/>
  <c r="Q921" i="15"/>
  <c r="H929" i="15" l="1"/>
  <c r="I934" i="15"/>
  <c r="J922" i="15"/>
  <c r="K930" i="15"/>
  <c r="M925" i="15"/>
  <c r="N916" i="15"/>
  <c r="L924" i="15"/>
  <c r="Q922" i="15"/>
  <c r="P914" i="15"/>
  <c r="S919" i="15"/>
  <c r="R919" i="15"/>
  <c r="O926" i="15"/>
  <c r="H930" i="15" l="1"/>
  <c r="L925" i="15"/>
  <c r="N917" i="15"/>
  <c r="J923" i="15"/>
  <c r="M926" i="15"/>
  <c r="I935" i="15"/>
  <c r="K931" i="15"/>
  <c r="R920" i="15"/>
  <c r="S920" i="15"/>
  <c r="P915" i="15"/>
  <c r="Q923" i="15"/>
  <c r="O927" i="15"/>
  <c r="H931" i="15" l="1"/>
  <c r="K932" i="15"/>
  <c r="L926" i="15"/>
  <c r="I936" i="15"/>
  <c r="M927" i="15"/>
  <c r="J924" i="15"/>
  <c r="N918" i="15"/>
  <c r="Q924" i="15"/>
  <c r="P916" i="15"/>
  <c r="O928" i="15"/>
  <c r="S921" i="15"/>
  <c r="R921" i="15"/>
  <c r="H932" i="15" l="1"/>
  <c r="N919" i="15"/>
  <c r="J925" i="15"/>
  <c r="I937" i="15"/>
  <c r="K933" i="15"/>
  <c r="L927" i="15"/>
  <c r="M928" i="15"/>
  <c r="R922" i="15"/>
  <c r="O929" i="15"/>
  <c r="Q925" i="15"/>
  <c r="S922" i="15"/>
  <c r="P917" i="15"/>
  <c r="H933" i="15" l="1"/>
  <c r="K934" i="15"/>
  <c r="M929" i="15"/>
  <c r="L928" i="15"/>
  <c r="J926" i="15"/>
  <c r="I938" i="15"/>
  <c r="N920" i="15"/>
  <c r="S923" i="15"/>
  <c r="O930" i="15"/>
  <c r="R923" i="15"/>
  <c r="P918" i="15"/>
  <c r="Q926" i="15"/>
  <c r="H934" i="15" l="1"/>
  <c r="M930" i="15"/>
  <c r="K935" i="15"/>
  <c r="N921" i="15"/>
  <c r="I939" i="15"/>
  <c r="J927" i="15"/>
  <c r="L929" i="15"/>
  <c r="Q927" i="15"/>
  <c r="R924" i="15"/>
  <c r="O931" i="15"/>
  <c r="P919" i="15"/>
  <c r="S924" i="15"/>
  <c r="H935" i="15" l="1"/>
  <c r="N922" i="15"/>
  <c r="L930" i="15"/>
  <c r="J928" i="15"/>
  <c r="K936" i="15"/>
  <c r="M931" i="15"/>
  <c r="I940" i="15"/>
  <c r="S925" i="15"/>
  <c r="P920" i="15"/>
  <c r="O932" i="15"/>
  <c r="Q928" i="15"/>
  <c r="R925" i="15"/>
  <c r="H936" i="15" l="1"/>
  <c r="K937" i="15"/>
  <c r="J929" i="15"/>
  <c r="N923" i="15"/>
  <c r="I941" i="15"/>
  <c r="M932" i="15"/>
  <c r="L931" i="15"/>
  <c r="R926" i="15"/>
  <c r="O933" i="15"/>
  <c r="P921" i="15"/>
  <c r="S926" i="15"/>
  <c r="Q929" i="15"/>
  <c r="H937" i="15" l="1"/>
  <c r="N924" i="15"/>
  <c r="I942" i="15"/>
  <c r="J930" i="15"/>
  <c r="M933" i="15"/>
  <c r="K938" i="15"/>
  <c r="L932" i="15"/>
  <c r="Q930" i="15"/>
  <c r="S927" i="15"/>
  <c r="O934" i="15"/>
  <c r="R927" i="15"/>
  <c r="P922" i="15"/>
  <c r="H938" i="15" l="1"/>
  <c r="L933" i="15"/>
  <c r="I943" i="15"/>
  <c r="N925" i="15"/>
  <c r="K939" i="15"/>
  <c r="M934" i="15"/>
  <c r="J931" i="15"/>
  <c r="P923" i="15"/>
  <c r="O935" i="15"/>
  <c r="Q931" i="15"/>
  <c r="R928" i="15"/>
  <c r="S928" i="15"/>
  <c r="H939" i="15" l="1"/>
  <c r="N926" i="15"/>
  <c r="J932" i="15"/>
  <c r="M935" i="15"/>
  <c r="I944" i="15"/>
  <c r="K940" i="15"/>
  <c r="L934" i="15"/>
  <c r="R929" i="15"/>
  <c r="S929" i="15"/>
  <c r="Q932" i="15"/>
  <c r="O936" i="15"/>
  <c r="P924" i="15"/>
  <c r="H940" i="15" l="1"/>
  <c r="K941" i="15"/>
  <c r="I945" i="15"/>
  <c r="M936" i="15"/>
  <c r="J933" i="15"/>
  <c r="L935" i="15"/>
  <c r="N927" i="15"/>
  <c r="P925" i="15"/>
  <c r="O937" i="15"/>
  <c r="Q933" i="15"/>
  <c r="S930" i="15"/>
  <c r="R930" i="15"/>
  <c r="H941" i="15" l="1"/>
  <c r="L936" i="15"/>
  <c r="J934" i="15"/>
  <c r="M937" i="15"/>
  <c r="N928" i="15"/>
  <c r="I946" i="15"/>
  <c r="K942" i="15"/>
  <c r="R931" i="15"/>
  <c r="S931" i="15"/>
  <c r="P926" i="15"/>
  <c r="Q934" i="15"/>
  <c r="O938" i="15"/>
  <c r="H942" i="15" l="1"/>
  <c r="M938" i="15"/>
  <c r="L937" i="15"/>
  <c r="I947" i="15"/>
  <c r="J935" i="15"/>
  <c r="K943" i="15"/>
  <c r="N929" i="15"/>
  <c r="P927" i="15"/>
  <c r="R932" i="15"/>
  <c r="O939" i="15"/>
  <c r="Q935" i="15"/>
  <c r="S932" i="15"/>
  <c r="H943" i="15" l="1"/>
  <c r="J936" i="15"/>
  <c r="I948" i="15"/>
  <c r="N930" i="15"/>
  <c r="L938" i="15"/>
  <c r="K944" i="15"/>
  <c r="M939" i="15"/>
  <c r="R933" i="15"/>
  <c r="P928" i="15"/>
  <c r="S933" i="15"/>
  <c r="Q936" i="15"/>
  <c r="O940" i="15"/>
  <c r="H944" i="15" l="1"/>
  <c r="I949" i="15"/>
  <c r="M940" i="15"/>
  <c r="J937" i="15"/>
  <c r="K945" i="15"/>
  <c r="L939" i="15"/>
  <c r="N931" i="15"/>
  <c r="S934" i="15"/>
  <c r="P929" i="15"/>
  <c r="O941" i="15"/>
  <c r="Q937" i="15"/>
  <c r="R934" i="15"/>
  <c r="H945" i="15" l="1"/>
  <c r="K946" i="15"/>
  <c r="L940" i="15"/>
  <c r="J938" i="15"/>
  <c r="N932" i="15"/>
  <c r="M941" i="15"/>
  <c r="I950" i="15"/>
  <c r="R935" i="15"/>
  <c r="O942" i="15"/>
  <c r="P930" i="15"/>
  <c r="S935" i="15"/>
  <c r="Q938" i="15"/>
  <c r="H946" i="15" l="1"/>
  <c r="I951" i="15"/>
  <c r="M942" i="15"/>
  <c r="N933" i="15"/>
  <c r="J939" i="15"/>
  <c r="K947" i="15"/>
  <c r="L941" i="15"/>
  <c r="O943" i="15"/>
  <c r="Q939" i="15"/>
  <c r="S936" i="15"/>
  <c r="P931" i="15"/>
  <c r="R936" i="15"/>
  <c r="H947" i="15" l="1"/>
  <c r="J940" i="15"/>
  <c r="N934" i="15"/>
  <c r="M943" i="15"/>
  <c r="K948" i="15"/>
  <c r="I952" i="15"/>
  <c r="L942" i="15"/>
  <c r="S937" i="15"/>
  <c r="O944" i="15"/>
  <c r="R937" i="15"/>
  <c r="P932" i="15"/>
  <c r="Q940" i="15"/>
  <c r="H948" i="15" l="1"/>
  <c r="L943" i="15"/>
  <c r="K949" i="15"/>
  <c r="M944" i="15"/>
  <c r="N935" i="15"/>
  <c r="I953" i="15"/>
  <c r="J941" i="15"/>
  <c r="Q941" i="15"/>
  <c r="O945" i="15"/>
  <c r="S938" i="15"/>
  <c r="P933" i="15"/>
  <c r="R938" i="15"/>
  <c r="H949" i="15" l="1"/>
  <c r="I954" i="15"/>
  <c r="N936" i="15"/>
  <c r="M945" i="15"/>
  <c r="K950" i="15"/>
  <c r="L944" i="15"/>
  <c r="J942" i="15"/>
  <c r="R939" i="15"/>
  <c r="P934" i="15"/>
  <c r="S939" i="15"/>
  <c r="O946" i="15"/>
  <c r="Q942" i="15"/>
  <c r="H950" i="15" l="1"/>
  <c r="J943" i="15"/>
  <c r="L945" i="15"/>
  <c r="K951" i="15"/>
  <c r="M946" i="15"/>
  <c r="N937" i="15"/>
  <c r="I955" i="15"/>
  <c r="Q943" i="15"/>
  <c r="S940" i="15"/>
  <c r="R940" i="15"/>
  <c r="O947" i="15"/>
  <c r="P935" i="15"/>
  <c r="H951" i="15" l="1"/>
  <c r="I956" i="15"/>
  <c r="K952" i="15"/>
  <c r="L946" i="15"/>
  <c r="N938" i="15"/>
  <c r="J944" i="15"/>
  <c r="M947" i="15"/>
  <c r="P936" i="15"/>
  <c r="O948" i="15"/>
  <c r="R941" i="15"/>
  <c r="S941" i="15"/>
  <c r="Q944" i="15"/>
  <c r="H952" i="15" l="1"/>
  <c r="J945" i="15"/>
  <c r="N939" i="15"/>
  <c r="L947" i="15"/>
  <c r="K953" i="15"/>
  <c r="M948" i="15"/>
  <c r="I957" i="15"/>
  <c r="P937" i="15"/>
  <c r="Q945" i="15"/>
  <c r="S942" i="15"/>
  <c r="R942" i="15"/>
  <c r="O949" i="15"/>
  <c r="H953" i="15" l="1"/>
  <c r="I958" i="15"/>
  <c r="N940" i="15"/>
  <c r="M949" i="15"/>
  <c r="J946" i="15"/>
  <c r="K954" i="15"/>
  <c r="L948" i="15"/>
  <c r="O950" i="15"/>
  <c r="S943" i="15"/>
  <c r="P938" i="15"/>
  <c r="R943" i="15"/>
  <c r="Q946" i="15"/>
  <c r="H954" i="15" l="1"/>
  <c r="M950" i="15"/>
  <c r="N941" i="15"/>
  <c r="I959" i="15"/>
  <c r="L949" i="15"/>
  <c r="K955" i="15"/>
  <c r="J947" i="15"/>
  <c r="Q947" i="15"/>
  <c r="P939" i="15"/>
  <c r="S944" i="15"/>
  <c r="R944" i="15"/>
  <c r="O951" i="15"/>
  <c r="H955" i="15" l="1"/>
  <c r="J948" i="15"/>
  <c r="L950" i="15"/>
  <c r="I960" i="15"/>
  <c r="K956" i="15"/>
  <c r="N942" i="15"/>
  <c r="M951" i="15"/>
  <c r="R945" i="15"/>
  <c r="S945" i="15"/>
  <c r="P940" i="15"/>
  <c r="O952" i="15"/>
  <c r="Q948" i="15"/>
  <c r="H956" i="15" l="1"/>
  <c r="I961" i="15"/>
  <c r="M952" i="15"/>
  <c r="N943" i="15"/>
  <c r="L951" i="15"/>
  <c r="J949" i="15"/>
  <c r="K957" i="15"/>
  <c r="O953" i="15"/>
  <c r="R946" i="15"/>
  <c r="Q949" i="15"/>
  <c r="P941" i="15"/>
  <c r="S946" i="15"/>
  <c r="H957" i="15" l="1"/>
  <c r="K958" i="15"/>
  <c r="N944" i="15"/>
  <c r="M953" i="15"/>
  <c r="J950" i="15"/>
  <c r="I962" i="15"/>
  <c r="L952" i="15"/>
  <c r="S947" i="15"/>
  <c r="R947" i="15"/>
  <c r="P942" i="15"/>
  <c r="Q950" i="15"/>
  <c r="O954" i="15"/>
  <c r="H958" i="15" l="1"/>
  <c r="L953" i="15"/>
  <c r="I963" i="15"/>
  <c r="J951" i="15"/>
  <c r="M954" i="15"/>
  <c r="N945" i="15"/>
  <c r="K959" i="15"/>
  <c r="O955" i="15"/>
  <c r="Q951" i="15"/>
  <c r="P943" i="15"/>
  <c r="R948" i="15"/>
  <c r="S948" i="15"/>
  <c r="H959" i="15" l="1"/>
  <c r="N946" i="15"/>
  <c r="M955" i="15"/>
  <c r="J952" i="15"/>
  <c r="I964" i="15"/>
  <c r="K960" i="15"/>
  <c r="L954" i="15"/>
  <c r="S949" i="15"/>
  <c r="P944" i="15"/>
  <c r="O956" i="15"/>
  <c r="R949" i="15"/>
  <c r="Q952" i="15"/>
  <c r="H960" i="15" l="1"/>
  <c r="J953" i="15"/>
  <c r="M956" i="15"/>
  <c r="K961" i="15"/>
  <c r="I965" i="15"/>
  <c r="N947" i="15"/>
  <c r="L955" i="15"/>
  <c r="Q953" i="15"/>
  <c r="O957" i="15"/>
  <c r="P945" i="15"/>
  <c r="S950" i="15"/>
  <c r="R950" i="15"/>
  <c r="H961" i="15" l="1"/>
  <c r="N948" i="15"/>
  <c r="I966" i="15"/>
  <c r="K962" i="15"/>
  <c r="L956" i="15"/>
  <c r="M957" i="15"/>
  <c r="J954" i="15"/>
  <c r="O958" i="15"/>
  <c r="R951" i="15"/>
  <c r="S951" i="15"/>
  <c r="P946" i="15"/>
  <c r="Q954" i="15"/>
  <c r="H962" i="15" l="1"/>
  <c r="L957" i="15"/>
  <c r="I967" i="15"/>
  <c r="K963" i="15"/>
  <c r="N949" i="15"/>
  <c r="J955" i="15"/>
  <c r="M958" i="15"/>
  <c r="S952" i="15"/>
  <c r="O959" i="15"/>
  <c r="Q955" i="15"/>
  <c r="P947" i="15"/>
  <c r="R952" i="15"/>
  <c r="H963" i="15" l="1"/>
  <c r="M959" i="15"/>
  <c r="N950" i="15"/>
  <c r="K964" i="15"/>
  <c r="I968" i="15"/>
  <c r="J956" i="15"/>
  <c r="L958" i="15"/>
  <c r="R953" i="15"/>
  <c r="O960" i="15"/>
  <c r="S953" i="15"/>
  <c r="P948" i="15"/>
  <c r="Q956" i="15"/>
  <c r="H964" i="15" l="1"/>
  <c r="L959" i="15"/>
  <c r="J957" i="15"/>
  <c r="K965" i="15"/>
  <c r="I969" i="15"/>
  <c r="N951" i="15"/>
  <c r="M960" i="15"/>
  <c r="S954" i="15"/>
  <c r="O961" i="15"/>
  <c r="Q957" i="15"/>
  <c r="P949" i="15"/>
  <c r="R954" i="15"/>
  <c r="H965" i="15" l="1"/>
  <c r="M961" i="15"/>
  <c r="K966" i="15"/>
  <c r="J958" i="15"/>
  <c r="N952" i="15"/>
  <c r="L960" i="15"/>
  <c r="I970" i="15"/>
  <c r="R955" i="15"/>
  <c r="P950" i="15"/>
  <c r="Q958" i="15"/>
  <c r="O962" i="15"/>
  <c r="S955" i="15"/>
  <c r="H966" i="15" l="1"/>
  <c r="L961" i="15"/>
  <c r="K967" i="15"/>
  <c r="N953" i="15"/>
  <c r="J959" i="15"/>
  <c r="M962" i="15"/>
  <c r="I971" i="15"/>
  <c r="S956" i="15"/>
  <c r="O963" i="15"/>
  <c r="P951" i="15"/>
  <c r="R956" i="15"/>
  <c r="Q959" i="15"/>
  <c r="H967" i="15" l="1"/>
  <c r="I972" i="15"/>
  <c r="M963" i="15"/>
  <c r="N954" i="15"/>
  <c r="K968" i="15"/>
  <c r="L962" i="15"/>
  <c r="J960" i="15"/>
  <c r="Q960" i="15"/>
  <c r="R957" i="15"/>
  <c r="P952" i="15"/>
  <c r="O964" i="15"/>
  <c r="S957" i="15"/>
  <c r="H968" i="15" l="1"/>
  <c r="J961" i="15"/>
  <c r="K969" i="15"/>
  <c r="L963" i="15"/>
  <c r="N955" i="15"/>
  <c r="M964" i="15"/>
  <c r="I973" i="15"/>
  <c r="S958" i="15"/>
  <c r="P953" i="15"/>
  <c r="Q961" i="15"/>
  <c r="O965" i="15"/>
  <c r="R958" i="15"/>
  <c r="H969" i="15" l="1"/>
  <c r="I974" i="15"/>
  <c r="L964" i="15"/>
  <c r="K970" i="15"/>
  <c r="M965" i="15"/>
  <c r="N956" i="15"/>
  <c r="J962" i="15"/>
  <c r="O966" i="15"/>
  <c r="Q962" i="15"/>
  <c r="P954" i="15"/>
  <c r="S959" i="15"/>
  <c r="R959" i="15"/>
  <c r="H970" i="15" l="1"/>
  <c r="J963" i="15"/>
  <c r="M966" i="15"/>
  <c r="K971" i="15"/>
  <c r="L965" i="15"/>
  <c r="N957" i="15"/>
  <c r="I975" i="15"/>
  <c r="O967" i="15"/>
  <c r="R960" i="15"/>
  <c r="S960" i="15"/>
  <c r="P955" i="15"/>
  <c r="Q963" i="15"/>
  <c r="H971" i="15" l="1"/>
  <c r="L966" i="15"/>
  <c r="K972" i="15"/>
  <c r="M967" i="15"/>
  <c r="I976" i="15"/>
  <c r="N958" i="15"/>
  <c r="J964" i="15"/>
  <c r="Q964" i="15"/>
  <c r="P956" i="15"/>
  <c r="R961" i="15"/>
  <c r="S961" i="15"/>
  <c r="O968" i="15"/>
  <c r="H972" i="15" l="1"/>
  <c r="J965" i="15"/>
  <c r="M968" i="15"/>
  <c r="N959" i="15"/>
  <c r="K973" i="15"/>
  <c r="L967" i="15"/>
  <c r="I977" i="15"/>
  <c r="S962" i="15"/>
  <c r="R962" i="15"/>
  <c r="P957" i="15"/>
  <c r="Q965" i="15"/>
  <c r="O969" i="15"/>
  <c r="H973" i="15" l="1"/>
  <c r="M969" i="15"/>
  <c r="L968" i="15"/>
  <c r="I978" i="15"/>
  <c r="K974" i="15"/>
  <c r="N960" i="15"/>
  <c r="J966" i="15"/>
  <c r="Q966" i="15"/>
  <c r="P958" i="15"/>
  <c r="S963" i="15"/>
  <c r="O970" i="15"/>
  <c r="R963" i="15"/>
  <c r="H974" i="15" l="1"/>
  <c r="K975" i="15"/>
  <c r="I979" i="15"/>
  <c r="J967" i="15"/>
  <c r="M970" i="15"/>
  <c r="N961" i="15"/>
  <c r="L969" i="15"/>
  <c r="R964" i="15"/>
  <c r="O971" i="15"/>
  <c r="Q967" i="15"/>
  <c r="S964" i="15"/>
  <c r="P959" i="15"/>
  <c r="H975" i="15" l="1"/>
  <c r="J968" i="15"/>
  <c r="L970" i="15"/>
  <c r="I980" i="15"/>
  <c r="N962" i="15"/>
  <c r="M971" i="15"/>
  <c r="K976" i="15"/>
  <c r="P960" i="15"/>
  <c r="S965" i="15"/>
  <c r="O972" i="15"/>
  <c r="R965" i="15"/>
  <c r="Q968" i="15"/>
  <c r="H976" i="15" l="1"/>
  <c r="J969" i="15"/>
  <c r="K977" i="15"/>
  <c r="I981" i="15"/>
  <c r="M972" i="15"/>
  <c r="N963" i="15"/>
  <c r="L971" i="15"/>
  <c r="Q969" i="15"/>
  <c r="S966" i="15"/>
  <c r="P961" i="15"/>
  <c r="R966" i="15"/>
  <c r="O973" i="15"/>
  <c r="H977" i="15" l="1"/>
  <c r="L972" i="15"/>
  <c r="N964" i="15"/>
  <c r="M973" i="15"/>
  <c r="I982" i="15"/>
  <c r="J970" i="15"/>
  <c r="K978" i="15"/>
  <c r="R967" i="15"/>
  <c r="Q970" i="15"/>
  <c r="O974" i="15"/>
  <c r="P962" i="15"/>
  <c r="S967" i="15"/>
  <c r="H978" i="15" l="1"/>
  <c r="M974" i="15"/>
  <c r="N965" i="15"/>
  <c r="J971" i="15"/>
  <c r="L973" i="15"/>
  <c r="K979" i="15"/>
  <c r="I983" i="15"/>
  <c r="S968" i="15"/>
  <c r="P963" i="15"/>
  <c r="R968" i="15"/>
  <c r="O975" i="15"/>
  <c r="Q971" i="15"/>
  <c r="H979" i="15" l="1"/>
  <c r="I984" i="15"/>
  <c r="K980" i="15"/>
  <c r="L974" i="15"/>
  <c r="J972" i="15"/>
  <c r="N966" i="15"/>
  <c r="M975" i="15"/>
  <c r="P964" i="15"/>
  <c r="S969" i="15"/>
  <c r="Q972" i="15"/>
  <c r="O976" i="15"/>
  <c r="R969" i="15"/>
  <c r="H980" i="15" l="1"/>
  <c r="J973" i="15"/>
  <c r="L975" i="15"/>
  <c r="K981" i="15"/>
  <c r="I985" i="15"/>
  <c r="M976" i="15"/>
  <c r="N967" i="15"/>
  <c r="R970" i="15"/>
  <c r="Q973" i="15"/>
  <c r="P965" i="15"/>
  <c r="O977" i="15"/>
  <c r="S970" i="15"/>
  <c r="H981" i="15" l="1"/>
  <c r="N968" i="15"/>
  <c r="K982" i="15"/>
  <c r="M977" i="15"/>
  <c r="I986" i="15"/>
  <c r="L976" i="15"/>
  <c r="J974" i="15"/>
  <c r="O978" i="15"/>
  <c r="R971" i="15"/>
  <c r="S971" i="15"/>
  <c r="P966" i="15"/>
  <c r="Q974" i="15"/>
  <c r="H982" i="15" l="1"/>
  <c r="K983" i="15"/>
  <c r="N969" i="15"/>
  <c r="M978" i="15"/>
  <c r="I987" i="15"/>
  <c r="J975" i="15"/>
  <c r="L977" i="15"/>
  <c r="S972" i="15"/>
  <c r="R972" i="15"/>
  <c r="O979" i="15"/>
  <c r="Q975" i="15"/>
  <c r="P967" i="15"/>
  <c r="H983" i="15" l="1"/>
  <c r="J976" i="15"/>
  <c r="L978" i="15"/>
  <c r="M979" i="15"/>
  <c r="N970" i="15"/>
  <c r="I988" i="15"/>
  <c r="K984" i="15"/>
  <c r="Q976" i="15"/>
  <c r="O980" i="15"/>
  <c r="S973" i="15"/>
  <c r="P968" i="15"/>
  <c r="R973" i="15"/>
  <c r="H984" i="15" l="1"/>
  <c r="N971" i="15"/>
  <c r="L979" i="15"/>
  <c r="I989" i="15"/>
  <c r="M980" i="15"/>
  <c r="J977" i="15"/>
  <c r="K985" i="15"/>
  <c r="P969" i="15"/>
  <c r="O981" i="15"/>
  <c r="Q977" i="15"/>
  <c r="R974" i="15"/>
  <c r="S974" i="15"/>
  <c r="H985" i="15" l="1"/>
  <c r="M981" i="15"/>
  <c r="J978" i="15"/>
  <c r="K986" i="15"/>
  <c r="L980" i="15"/>
  <c r="I990" i="15"/>
  <c r="N972" i="15"/>
  <c r="S975" i="15"/>
  <c r="R975" i="15"/>
  <c r="Q978" i="15"/>
  <c r="P970" i="15"/>
  <c r="O982" i="15"/>
  <c r="H986" i="15" l="1"/>
  <c r="N973" i="15"/>
  <c r="I991" i="15"/>
  <c r="K987" i="15"/>
  <c r="M982" i="15"/>
  <c r="L981" i="15"/>
  <c r="J979" i="15"/>
  <c r="O983" i="15"/>
  <c r="Q979" i="15"/>
  <c r="P971" i="15"/>
  <c r="R976" i="15"/>
  <c r="S976" i="15"/>
  <c r="H987" i="15" l="1"/>
  <c r="L982" i="15"/>
  <c r="M983" i="15"/>
  <c r="K988" i="15"/>
  <c r="N974" i="15"/>
  <c r="J980" i="15"/>
  <c r="I992" i="15"/>
  <c r="S977" i="15"/>
  <c r="P972" i="15"/>
  <c r="Q980" i="15"/>
  <c r="R977" i="15"/>
  <c r="O984" i="15"/>
  <c r="H988" i="15" l="1"/>
  <c r="J981" i="15"/>
  <c r="N975" i="15"/>
  <c r="I993" i="15"/>
  <c r="M984" i="15"/>
  <c r="K989" i="15"/>
  <c r="L983" i="15"/>
  <c r="R978" i="15"/>
  <c r="S978" i="15"/>
  <c r="O985" i="15"/>
  <c r="Q981" i="15"/>
  <c r="P973" i="15"/>
  <c r="H989" i="15" l="1"/>
  <c r="I994" i="15"/>
  <c r="M985" i="15"/>
  <c r="N976" i="15"/>
  <c r="J982" i="15"/>
  <c r="L984" i="15"/>
  <c r="K990" i="15"/>
  <c r="P974" i="15"/>
  <c r="O986" i="15"/>
  <c r="R979" i="15"/>
  <c r="Q982" i="15"/>
  <c r="S979" i="15"/>
  <c r="H990" i="15" l="1"/>
  <c r="M986" i="15"/>
  <c r="I995" i="15"/>
  <c r="L985" i="15"/>
  <c r="K991" i="15"/>
  <c r="J983" i="15"/>
  <c r="N977" i="15"/>
  <c r="R980" i="15"/>
  <c r="Q983" i="15"/>
  <c r="S980" i="15"/>
  <c r="O987" i="15"/>
  <c r="P975" i="15"/>
  <c r="H991" i="15" l="1"/>
  <c r="K992" i="15"/>
  <c r="M987" i="15"/>
  <c r="J984" i="15"/>
  <c r="I996" i="15"/>
  <c r="N978" i="15"/>
  <c r="L986" i="15"/>
  <c r="P976" i="15"/>
  <c r="O988" i="15"/>
  <c r="S981" i="15"/>
  <c r="Q984" i="15"/>
  <c r="R981" i="15"/>
  <c r="H992" i="15" l="1"/>
  <c r="L987" i="15"/>
  <c r="I997" i="15"/>
  <c r="J985" i="15"/>
  <c r="K993" i="15"/>
  <c r="M988" i="15"/>
  <c r="N979" i="15"/>
  <c r="Q985" i="15"/>
  <c r="O989" i="15"/>
  <c r="P977" i="15"/>
  <c r="R982" i="15"/>
  <c r="S982" i="15"/>
  <c r="H993" i="15" l="1"/>
  <c r="M989" i="15"/>
  <c r="I998" i="15"/>
  <c r="J986" i="15"/>
  <c r="L988" i="15"/>
  <c r="N980" i="15"/>
  <c r="K994" i="15"/>
  <c r="O990" i="15"/>
  <c r="Q986" i="15"/>
  <c r="S983" i="15"/>
  <c r="R983" i="15"/>
  <c r="P978" i="15"/>
  <c r="H994" i="15" l="1"/>
  <c r="M990" i="15"/>
  <c r="N981" i="15"/>
  <c r="L989" i="15"/>
  <c r="I999" i="15"/>
  <c r="K995" i="15"/>
  <c r="J987" i="15"/>
  <c r="P979" i="15"/>
  <c r="R984" i="15"/>
  <c r="S984" i="15"/>
  <c r="Q987" i="15"/>
  <c r="O991" i="15"/>
  <c r="H995" i="15" l="1"/>
  <c r="M991" i="15"/>
  <c r="L990" i="15"/>
  <c r="K996" i="15"/>
  <c r="I1000" i="15"/>
  <c r="J988" i="15"/>
  <c r="N982" i="15"/>
  <c r="O992" i="15"/>
  <c r="S985" i="15"/>
  <c r="P980" i="15"/>
  <c r="Q988" i="15"/>
  <c r="R985" i="15"/>
  <c r="H996" i="15" l="1"/>
  <c r="M992" i="15"/>
  <c r="N983" i="15"/>
  <c r="I1001" i="15"/>
  <c r="J989" i="15"/>
  <c r="K997" i="15"/>
  <c r="L991" i="15"/>
  <c r="Q989" i="15"/>
  <c r="O993" i="15"/>
  <c r="R986" i="15"/>
  <c r="P981" i="15"/>
  <c r="S986" i="15"/>
  <c r="H997" i="15" l="1"/>
  <c r="K998" i="15"/>
  <c r="I1002" i="15"/>
  <c r="N984" i="15"/>
  <c r="M993" i="15"/>
  <c r="L992" i="15"/>
  <c r="J990" i="15"/>
  <c r="Q990" i="15"/>
  <c r="S987" i="15"/>
  <c r="P982" i="15"/>
  <c r="R987" i="15"/>
  <c r="O994" i="15"/>
  <c r="H998" i="15" l="1"/>
  <c r="M994" i="15"/>
  <c r="I1003" i="15"/>
  <c r="L993" i="15"/>
  <c r="J991" i="15"/>
  <c r="N985" i="15"/>
  <c r="K999" i="15"/>
  <c r="O995" i="15"/>
  <c r="R988" i="15"/>
  <c r="Q991" i="15"/>
  <c r="P983" i="15"/>
  <c r="S988" i="15"/>
  <c r="H999" i="15" l="1"/>
  <c r="M995" i="15"/>
  <c r="N986" i="15"/>
  <c r="L994" i="15"/>
  <c r="K1000" i="15"/>
  <c r="J992" i="15"/>
  <c r="I1004" i="15"/>
  <c r="S989" i="15"/>
  <c r="R989" i="15"/>
  <c r="P984" i="15"/>
  <c r="Q992" i="15"/>
  <c r="O996" i="15"/>
  <c r="H1000" i="15" l="1"/>
  <c r="J993" i="15"/>
  <c r="L995" i="15"/>
  <c r="M996" i="15"/>
  <c r="I1005" i="15"/>
  <c r="N987" i="15"/>
  <c r="K1001" i="15"/>
  <c r="P985" i="15"/>
  <c r="S990" i="15"/>
  <c r="O997" i="15"/>
  <c r="Q993" i="15"/>
  <c r="R990" i="15"/>
  <c r="H1001" i="15" l="1"/>
  <c r="N988" i="15"/>
  <c r="L996" i="15"/>
  <c r="K1002" i="15"/>
  <c r="M997" i="15"/>
  <c r="J994" i="15"/>
  <c r="I1006" i="15"/>
  <c r="O998" i="15"/>
  <c r="P986" i="15"/>
  <c r="R991" i="15"/>
  <c r="Q994" i="15"/>
  <c r="S991" i="15"/>
  <c r="H1002" i="15" l="1"/>
  <c r="J995" i="15"/>
  <c r="M998" i="15"/>
  <c r="L997" i="15"/>
  <c r="N989" i="15"/>
  <c r="I1007" i="15"/>
  <c r="K1003" i="15"/>
  <c r="Q995" i="15"/>
  <c r="R992" i="15"/>
  <c r="S992" i="15"/>
  <c r="P987" i="15"/>
  <c r="O999" i="15"/>
  <c r="H1003" i="15" l="1"/>
  <c r="K1004" i="15"/>
  <c r="I1008" i="15"/>
  <c r="L998" i="15"/>
  <c r="M999" i="15"/>
  <c r="N990" i="15"/>
  <c r="J996" i="15"/>
  <c r="P988" i="15"/>
  <c r="R993" i="15"/>
  <c r="O1000" i="15"/>
  <c r="S993" i="15"/>
  <c r="Q996" i="15"/>
  <c r="H1004" i="15" l="1"/>
  <c r="L999" i="15"/>
  <c r="J997" i="15"/>
  <c r="M1000" i="15"/>
  <c r="K1005" i="15"/>
  <c r="N991" i="15"/>
  <c r="I1009" i="15"/>
  <c r="P989" i="15"/>
  <c r="O1001" i="15"/>
  <c r="Q997" i="15"/>
  <c r="S994" i="15"/>
  <c r="R994" i="15"/>
  <c r="H1005" i="15" l="1"/>
  <c r="I1010" i="15"/>
  <c r="M1001" i="15"/>
  <c r="L1000" i="15"/>
  <c r="N992" i="15"/>
  <c r="K1006" i="15"/>
  <c r="J998" i="15"/>
  <c r="R995" i="15"/>
  <c r="O1002" i="15"/>
  <c r="P990" i="15"/>
  <c r="S995" i="15"/>
  <c r="Q998" i="15"/>
  <c r="H1006" i="15" l="1"/>
  <c r="L1001" i="15"/>
  <c r="M1002" i="15"/>
  <c r="J999" i="15"/>
  <c r="N993" i="15"/>
  <c r="I1011" i="15"/>
  <c r="K1007" i="15"/>
  <c r="O1003" i="15"/>
  <c r="Q999" i="15"/>
  <c r="S996" i="15"/>
  <c r="P991" i="15"/>
  <c r="R996" i="15"/>
  <c r="H1007" i="15" l="1"/>
  <c r="J1000" i="15"/>
  <c r="I1012" i="15"/>
  <c r="N994" i="15"/>
  <c r="L1002" i="15"/>
  <c r="M1003" i="15"/>
  <c r="K1008" i="15"/>
  <c r="S997" i="15"/>
  <c r="Q1000" i="15"/>
  <c r="R997" i="15"/>
  <c r="P992" i="15"/>
  <c r="O1004" i="15"/>
  <c r="H1008" i="15" l="1"/>
  <c r="N995" i="15"/>
  <c r="K1009" i="15"/>
  <c r="M1004" i="15"/>
  <c r="J1001" i="15"/>
  <c r="L1003" i="15"/>
  <c r="I1013" i="15"/>
  <c r="R998" i="15"/>
  <c r="S998" i="15"/>
  <c r="O1005" i="15"/>
  <c r="P993" i="15"/>
  <c r="Q1001" i="15"/>
  <c r="H1009" i="15" l="1"/>
  <c r="J1002" i="15"/>
  <c r="M1005" i="15"/>
  <c r="L1004" i="15"/>
  <c r="I1014" i="15"/>
  <c r="K1010" i="15"/>
  <c r="N996" i="15"/>
  <c r="O1006" i="15"/>
  <c r="Q1002" i="15"/>
  <c r="P994" i="15"/>
  <c r="S999" i="15"/>
  <c r="R999" i="15"/>
  <c r="H1010" i="15" l="1"/>
  <c r="N997" i="15"/>
  <c r="K1011" i="15"/>
  <c r="M1006" i="15"/>
  <c r="J1003" i="15"/>
  <c r="I1015" i="15"/>
  <c r="L1005" i="15"/>
  <c r="S1000" i="15"/>
  <c r="O1007" i="15"/>
  <c r="R1000" i="15"/>
  <c r="P995" i="15"/>
  <c r="Q1003" i="15"/>
  <c r="H1011" i="15" l="1"/>
  <c r="L1006" i="15"/>
  <c r="I1016" i="15"/>
  <c r="J1004" i="15"/>
  <c r="M1007" i="15"/>
  <c r="K1012" i="15"/>
  <c r="N998" i="15"/>
  <c r="Q1004" i="15"/>
  <c r="P996" i="15"/>
  <c r="R1001" i="15"/>
  <c r="S1001" i="15"/>
  <c r="O1008" i="15"/>
  <c r="H1012" i="15" l="1"/>
  <c r="I1017" i="15"/>
  <c r="J1005" i="15"/>
  <c r="N999" i="15"/>
  <c r="K1013" i="15"/>
  <c r="M1008" i="15"/>
  <c r="L1007" i="15"/>
  <c r="S1002" i="15"/>
  <c r="R1002" i="15"/>
  <c r="P997" i="15"/>
  <c r="Q1005" i="15"/>
  <c r="O1009" i="15"/>
  <c r="H1013" i="15" l="1"/>
  <c r="M1009" i="15"/>
  <c r="K1014" i="15"/>
  <c r="N1000" i="15"/>
  <c r="I1018" i="15"/>
  <c r="L1008" i="15"/>
  <c r="J1006" i="15"/>
  <c r="O1010" i="15"/>
  <c r="P998" i="15"/>
  <c r="S1003" i="15"/>
  <c r="Q1006" i="15"/>
  <c r="R1003" i="15"/>
  <c r="H1014" i="15" l="1"/>
  <c r="I1019" i="15"/>
  <c r="N1001" i="15"/>
  <c r="J1007" i="15"/>
  <c r="L1009" i="15"/>
  <c r="K1015" i="15"/>
  <c r="M1010" i="15"/>
  <c r="R1004" i="15"/>
  <c r="Q1007" i="15"/>
  <c r="S1004" i="15"/>
  <c r="P999" i="15"/>
  <c r="O1011" i="15"/>
  <c r="H1015" i="15" l="1"/>
  <c r="I1020" i="15"/>
  <c r="K1016" i="15"/>
  <c r="L1010" i="15"/>
  <c r="J1008" i="15"/>
  <c r="M1011" i="15"/>
  <c r="N1002" i="15"/>
  <c r="O1012" i="15"/>
  <c r="P1000" i="15"/>
  <c r="S1005" i="15"/>
  <c r="Q1008" i="15"/>
  <c r="R1005" i="15"/>
  <c r="H1016" i="15" l="1"/>
  <c r="I1021" i="15"/>
  <c r="M1012" i="15"/>
  <c r="J1009" i="15"/>
  <c r="L1011" i="15"/>
  <c r="K1017" i="15"/>
  <c r="N1003" i="15"/>
  <c r="R1006" i="15"/>
  <c r="S1006" i="15"/>
  <c r="O1013" i="15"/>
  <c r="Q1009" i="15"/>
  <c r="P1001" i="15"/>
  <c r="H1017" i="15" l="1"/>
  <c r="L1012" i="15"/>
  <c r="J1010" i="15"/>
  <c r="M1013" i="15"/>
  <c r="I1022" i="15"/>
  <c r="K1018" i="15"/>
  <c r="N1004" i="15"/>
  <c r="R1007" i="15"/>
  <c r="P1002" i="15"/>
  <c r="Q1010" i="15"/>
  <c r="O1014" i="15"/>
  <c r="S1007" i="15"/>
  <c r="H1018" i="15" l="1"/>
  <c r="K1019" i="15"/>
  <c r="I1023" i="15"/>
  <c r="M1014" i="15"/>
  <c r="J1011" i="15"/>
  <c r="N1005" i="15"/>
  <c r="L1013" i="15"/>
  <c r="S1008" i="15"/>
  <c r="P1003" i="15"/>
  <c r="O1015" i="15"/>
  <c r="Q1011" i="15"/>
  <c r="R1008" i="15"/>
  <c r="H1019" i="15" l="1"/>
  <c r="L1014" i="15"/>
  <c r="N1006" i="15"/>
  <c r="J1012" i="15"/>
  <c r="M1015" i="15"/>
  <c r="I1024" i="15"/>
  <c r="K1020" i="15"/>
  <c r="O1016" i="15"/>
  <c r="P1004" i="15"/>
  <c r="S1009" i="15"/>
  <c r="R1009" i="15"/>
  <c r="Q1012" i="15"/>
  <c r="H1020" i="15" l="1"/>
  <c r="K1021" i="15"/>
  <c r="I1025" i="15"/>
  <c r="M1016" i="15"/>
  <c r="J1013" i="15"/>
  <c r="N1007" i="15"/>
  <c r="L1015" i="15"/>
  <c r="Q1013" i="15"/>
  <c r="S1010" i="15"/>
  <c r="R1010" i="15"/>
  <c r="P1005" i="15"/>
  <c r="O1017" i="15"/>
  <c r="H1021" i="15" l="1"/>
  <c r="J1014" i="15"/>
  <c r="M1017" i="15"/>
  <c r="I1026" i="15"/>
  <c r="L1016" i="15"/>
  <c r="N1008" i="15"/>
  <c r="K1022" i="15"/>
  <c r="P1006" i="15"/>
  <c r="R1011" i="15"/>
  <c r="S1011" i="15"/>
  <c r="O1018" i="15"/>
  <c r="Q1014" i="15"/>
  <c r="H1022" i="15" l="1"/>
  <c r="N1009" i="15"/>
  <c r="L1017" i="15"/>
  <c r="I1027" i="15"/>
  <c r="M1018" i="15"/>
  <c r="K1023" i="15"/>
  <c r="J1015" i="15"/>
  <c r="Q1015" i="15"/>
  <c r="O1019" i="15"/>
  <c r="S1012" i="15"/>
  <c r="P1007" i="15"/>
  <c r="R1012" i="15"/>
  <c r="H1023" i="15" l="1"/>
  <c r="M1019" i="15"/>
  <c r="I1028" i="15"/>
  <c r="L1018" i="15"/>
  <c r="J1016" i="15"/>
  <c r="K1024" i="15"/>
  <c r="N1010" i="15"/>
  <c r="O1020" i="15"/>
  <c r="Q1016" i="15"/>
  <c r="R1013" i="15"/>
  <c r="P1008" i="15"/>
  <c r="S1013" i="15"/>
  <c r="H1024" i="15" l="1"/>
  <c r="K1025" i="15"/>
  <c r="J1017" i="15"/>
  <c r="L1019" i="15"/>
  <c r="I1029" i="15"/>
  <c r="N1011" i="15"/>
  <c r="M1020" i="15"/>
  <c r="S1014" i="15"/>
  <c r="P1009" i="15"/>
  <c r="R1014" i="15"/>
  <c r="Q1017" i="15"/>
  <c r="O1021" i="15"/>
  <c r="H1025" i="15" l="1"/>
  <c r="I1030" i="15"/>
  <c r="M1021" i="15"/>
  <c r="K1026" i="15"/>
  <c r="N1012" i="15"/>
  <c r="L1020" i="15"/>
  <c r="J1018" i="15"/>
  <c r="R1015" i="15"/>
  <c r="S1015" i="15"/>
  <c r="O1022" i="15"/>
  <c r="Q1018" i="15"/>
  <c r="P1010" i="15"/>
  <c r="H1026" i="15" l="1"/>
  <c r="N1013" i="15"/>
  <c r="M1022" i="15"/>
  <c r="I1031" i="15"/>
  <c r="L1021" i="15"/>
  <c r="K1027" i="15"/>
  <c r="J1019" i="15"/>
  <c r="Q1019" i="15"/>
  <c r="R1016" i="15"/>
  <c r="P1011" i="15"/>
  <c r="O1023" i="15"/>
  <c r="S1016" i="15"/>
  <c r="H1027" i="15" l="1"/>
  <c r="J1020" i="15"/>
  <c r="M1023" i="15"/>
  <c r="K1028" i="15"/>
  <c r="L1022" i="15"/>
  <c r="I1032" i="15"/>
  <c r="N1014" i="15"/>
  <c r="S1017" i="15"/>
  <c r="O1024" i="15"/>
  <c r="P1012" i="15"/>
  <c r="R1017" i="15"/>
  <c r="Q1020" i="15"/>
  <c r="H1028" i="15" l="1"/>
  <c r="K1029" i="15"/>
  <c r="J1021" i="15"/>
  <c r="N1015" i="15"/>
  <c r="I1033" i="15"/>
  <c r="M1024" i="15"/>
  <c r="L1023" i="15"/>
  <c r="R1018" i="15"/>
  <c r="P1013" i="15"/>
  <c r="O1025" i="15"/>
  <c r="Q1021" i="15"/>
  <c r="S1018" i="15"/>
  <c r="H1029" i="15" l="1"/>
  <c r="M1025" i="15"/>
  <c r="N1016" i="15"/>
  <c r="J1022" i="15"/>
  <c r="L1024" i="15"/>
  <c r="I1034" i="15"/>
  <c r="K1030" i="15"/>
  <c r="R1019" i="15"/>
  <c r="Q1022" i="15"/>
  <c r="S1019" i="15"/>
  <c r="O1026" i="15"/>
  <c r="P1014" i="15"/>
  <c r="H1030" i="15" l="1"/>
  <c r="L1025" i="15"/>
  <c r="J1023" i="15"/>
  <c r="N1017" i="15"/>
  <c r="M1026" i="15"/>
  <c r="K1031" i="15"/>
  <c r="I1035" i="15"/>
  <c r="O1027" i="15"/>
  <c r="S1020" i="15"/>
  <c r="Q1023" i="15"/>
  <c r="P1015" i="15"/>
  <c r="R1020" i="15"/>
  <c r="H1031" i="15" l="1"/>
  <c r="J1024" i="15"/>
  <c r="K1032" i="15"/>
  <c r="L1026" i="15"/>
  <c r="I1036" i="15"/>
  <c r="M1027" i="15"/>
  <c r="N1018" i="15"/>
  <c r="R1021" i="15"/>
  <c r="P1016" i="15"/>
  <c r="S1021" i="15"/>
  <c r="Q1024" i="15"/>
  <c r="O1028" i="15"/>
  <c r="H1032" i="15" l="1"/>
  <c r="M1028" i="15"/>
  <c r="I1037" i="15"/>
  <c r="L1027" i="15"/>
  <c r="K1033" i="15"/>
  <c r="J1025" i="15"/>
  <c r="N1019" i="15"/>
  <c r="O1029" i="15"/>
  <c r="P1017" i="15"/>
  <c r="R1022" i="15"/>
  <c r="Q1025" i="15"/>
  <c r="S1022" i="15"/>
  <c r="H1033" i="15" l="1"/>
  <c r="L1028" i="15"/>
  <c r="I1038" i="15"/>
  <c r="N1020" i="15"/>
  <c r="J1026" i="15"/>
  <c r="K1034" i="15"/>
  <c r="M1029" i="15"/>
  <c r="S1023" i="15"/>
  <c r="Q1026" i="15"/>
  <c r="R1023" i="15"/>
  <c r="P1018" i="15"/>
  <c r="O1030" i="15"/>
  <c r="H1034" i="15" l="1"/>
  <c r="M1030" i="15"/>
  <c r="N1021" i="15"/>
  <c r="I1039" i="15"/>
  <c r="J1027" i="15"/>
  <c r="K1035" i="15"/>
  <c r="L1029" i="15"/>
  <c r="R1024" i="15"/>
  <c r="S1024" i="15"/>
  <c r="O1031" i="15"/>
  <c r="P1019" i="15"/>
  <c r="Q1027" i="15"/>
  <c r="H1035" i="15" l="1"/>
  <c r="J1028" i="15"/>
  <c r="L1030" i="15"/>
  <c r="I1040" i="15"/>
  <c r="N1022" i="15"/>
  <c r="M1031" i="15"/>
  <c r="K1036" i="15"/>
  <c r="P1020" i="15"/>
  <c r="O1032" i="15"/>
  <c r="Q1028" i="15"/>
  <c r="S1025" i="15"/>
  <c r="R1025" i="15"/>
  <c r="H1036" i="15" l="1"/>
  <c r="M1032" i="15"/>
  <c r="I1041" i="15"/>
  <c r="J1029" i="15"/>
  <c r="N1023" i="15"/>
  <c r="L1031" i="15"/>
  <c r="K1037" i="15"/>
  <c r="R1026" i="15"/>
  <c r="S1026" i="15"/>
  <c r="Q1029" i="15"/>
  <c r="O1033" i="15"/>
  <c r="P1021" i="15"/>
  <c r="H1037" i="15" l="1"/>
  <c r="I1042" i="15"/>
  <c r="M1033" i="15"/>
  <c r="J1030" i="15"/>
  <c r="L1032" i="15"/>
  <c r="K1038" i="15"/>
  <c r="N1024" i="15"/>
  <c r="O1034" i="15"/>
  <c r="Q1030" i="15"/>
  <c r="R1027" i="15"/>
  <c r="P1022" i="15"/>
  <c r="S1027" i="15"/>
  <c r="H1038" i="15" l="1"/>
  <c r="L1033" i="15"/>
  <c r="K1039" i="15"/>
  <c r="M1034" i="15"/>
  <c r="N1025" i="15"/>
  <c r="J1031" i="15"/>
  <c r="I1043" i="15"/>
  <c r="P1023" i="15"/>
  <c r="Q1031" i="15"/>
  <c r="S1028" i="15"/>
  <c r="R1028" i="15"/>
  <c r="O1035" i="15"/>
  <c r="H1039" i="15" l="1"/>
  <c r="I1044" i="15"/>
  <c r="N1026" i="15"/>
  <c r="K1040" i="15"/>
  <c r="J1032" i="15"/>
  <c r="M1035" i="15"/>
  <c r="L1034" i="15"/>
  <c r="P1024" i="15"/>
  <c r="O1036" i="15"/>
  <c r="R1029" i="15"/>
  <c r="S1029" i="15"/>
  <c r="Q1032" i="15"/>
  <c r="H1040" i="15" l="1"/>
  <c r="L1035" i="15"/>
  <c r="K1041" i="15"/>
  <c r="I1045" i="15"/>
  <c r="N1027" i="15"/>
  <c r="M1036" i="15"/>
  <c r="J1033" i="15"/>
  <c r="Q1033" i="15"/>
  <c r="R1030" i="15"/>
  <c r="S1030" i="15"/>
  <c r="O1037" i="15"/>
  <c r="P1025" i="15"/>
  <c r="H1041" i="15" l="1"/>
  <c r="J1034" i="15"/>
  <c r="M1037" i="15"/>
  <c r="K1042" i="15"/>
  <c r="L1036" i="15"/>
  <c r="I1046" i="15"/>
  <c r="N1028" i="15"/>
  <c r="S1031" i="15"/>
  <c r="Q1034" i="15"/>
  <c r="P1026" i="15"/>
  <c r="O1038" i="15"/>
  <c r="R1031" i="15"/>
  <c r="H1042" i="15" l="1"/>
  <c r="N1029" i="15"/>
  <c r="I1047" i="15"/>
  <c r="M1038" i="15"/>
  <c r="K1043" i="15"/>
  <c r="L1037" i="15"/>
  <c r="J1035" i="15"/>
  <c r="R1032" i="15"/>
  <c r="P1027" i="15"/>
  <c r="Q1035" i="15"/>
  <c r="S1032" i="15"/>
  <c r="O1039" i="15"/>
  <c r="H1043" i="15" l="1"/>
  <c r="L1038" i="15"/>
  <c r="J1036" i="15"/>
  <c r="I1048" i="15"/>
  <c r="K1044" i="15"/>
  <c r="M1039" i="15"/>
  <c r="N1030" i="15"/>
  <c r="Q1036" i="15"/>
  <c r="R1033" i="15"/>
  <c r="O1040" i="15"/>
  <c r="S1033" i="15"/>
  <c r="P1028" i="15"/>
  <c r="H1044" i="15" l="1"/>
  <c r="I1049" i="15"/>
  <c r="N1031" i="15"/>
  <c r="M1040" i="15"/>
  <c r="J1037" i="15"/>
  <c r="L1039" i="15"/>
  <c r="K1045" i="15"/>
  <c r="O1041" i="15"/>
  <c r="R1034" i="15"/>
  <c r="P1029" i="15"/>
  <c r="S1034" i="15"/>
  <c r="Q1037" i="15"/>
  <c r="H1045" i="15" l="1"/>
  <c r="M1041" i="15"/>
  <c r="I1050" i="15"/>
  <c r="L1040" i="15"/>
  <c r="N1032" i="15"/>
  <c r="K1046" i="15"/>
  <c r="J1038" i="15"/>
  <c r="S1035" i="15"/>
  <c r="P1030" i="15"/>
  <c r="Q1038" i="15"/>
  <c r="R1035" i="15"/>
  <c r="O1042" i="15"/>
  <c r="H1046" i="15" l="1"/>
  <c r="J1039" i="15"/>
  <c r="N1033" i="15"/>
  <c r="L1041" i="15"/>
  <c r="M1042" i="15"/>
  <c r="K1047" i="15"/>
  <c r="I1051" i="15"/>
  <c r="O1043" i="15"/>
  <c r="R1036" i="15"/>
  <c r="S1036" i="15"/>
  <c r="Q1039" i="15"/>
  <c r="P1031" i="15"/>
  <c r="H1047" i="15" l="1"/>
  <c r="M1043" i="15"/>
  <c r="K1048" i="15"/>
  <c r="J1040" i="15"/>
  <c r="I1052" i="15"/>
  <c r="N1034" i="15"/>
  <c r="L1042" i="15"/>
  <c r="S1037" i="15"/>
  <c r="P1032" i="15"/>
  <c r="Q1040" i="15"/>
  <c r="R1037" i="15"/>
  <c r="O1044" i="15"/>
  <c r="H1048" i="15" l="1"/>
  <c r="L1043" i="15"/>
  <c r="J1041" i="15"/>
  <c r="N1035" i="15"/>
  <c r="K1049" i="15"/>
  <c r="I1053" i="15"/>
  <c r="M1044" i="15"/>
  <c r="O1045" i="15"/>
  <c r="R1038" i="15"/>
  <c r="S1038" i="15"/>
  <c r="Q1041" i="15"/>
  <c r="P1033" i="15"/>
  <c r="H1049" i="15" l="1"/>
  <c r="M1045" i="15"/>
  <c r="I1054" i="15"/>
  <c r="N1036" i="15"/>
  <c r="L1044" i="15"/>
  <c r="K1050" i="15"/>
  <c r="J1042" i="15"/>
  <c r="P1034" i="15"/>
  <c r="S1039" i="15"/>
  <c r="R1039" i="15"/>
  <c r="O1046" i="15"/>
  <c r="Q1042" i="15"/>
  <c r="H1050" i="15" l="1"/>
  <c r="J1043" i="15"/>
  <c r="I1055" i="15"/>
  <c r="L1045" i="15"/>
  <c r="K1051" i="15"/>
  <c r="N1037" i="15"/>
  <c r="M1046" i="15"/>
  <c r="Q1043" i="15"/>
  <c r="S1040" i="15"/>
  <c r="O1047" i="15"/>
  <c r="R1040" i="15"/>
  <c r="P1035" i="15"/>
  <c r="H1051" i="15" l="1"/>
  <c r="M1047" i="15"/>
  <c r="N1038" i="15"/>
  <c r="J1044" i="15"/>
  <c r="L1046" i="15"/>
  <c r="K1052" i="15"/>
  <c r="I1056" i="15"/>
  <c r="P1036" i="15"/>
  <c r="R1041" i="15"/>
  <c r="O1048" i="15"/>
  <c r="S1041" i="15"/>
  <c r="Q1044" i="15"/>
  <c r="H1052" i="15" l="1"/>
  <c r="J1045" i="15"/>
  <c r="I1057" i="15"/>
  <c r="L1047" i="15"/>
  <c r="N1039" i="15"/>
  <c r="M1048" i="15"/>
  <c r="K1053" i="15"/>
  <c r="Q1045" i="15"/>
  <c r="O1049" i="15"/>
  <c r="R1042" i="15"/>
  <c r="S1042" i="15"/>
  <c r="P1037" i="15"/>
  <c r="H1053" i="15" l="1"/>
  <c r="L1048" i="15"/>
  <c r="J1046" i="15"/>
  <c r="K1054" i="15"/>
  <c r="M1049" i="15"/>
  <c r="I1058" i="15"/>
  <c r="N1040" i="15"/>
  <c r="R1043" i="15"/>
  <c r="P1038" i="15"/>
  <c r="S1043" i="15"/>
  <c r="O1050" i="15"/>
  <c r="Q1046" i="15"/>
  <c r="H1054" i="15" l="1"/>
  <c r="I1059" i="15"/>
  <c r="N1041" i="15"/>
  <c r="M1050" i="15"/>
  <c r="K1055" i="15"/>
  <c r="J1047" i="15"/>
  <c r="L1049" i="15"/>
  <c r="Q1047" i="15"/>
  <c r="O1051" i="15"/>
  <c r="S1044" i="15"/>
  <c r="P1039" i="15"/>
  <c r="R1044" i="15"/>
  <c r="H1055" i="15" l="1"/>
  <c r="N1042" i="15"/>
  <c r="I1060" i="15"/>
  <c r="L1050" i="15"/>
  <c r="J1048" i="15"/>
  <c r="K1056" i="15"/>
  <c r="M1051" i="15"/>
  <c r="P1040" i="15"/>
  <c r="O1052" i="15"/>
  <c r="Q1048" i="15"/>
  <c r="R1045" i="15"/>
  <c r="S1045" i="15"/>
  <c r="H1056" i="15" l="1"/>
  <c r="N1043" i="15"/>
  <c r="M1052" i="15"/>
  <c r="J1049" i="15"/>
  <c r="L1051" i="15"/>
  <c r="K1057" i="15"/>
  <c r="I1061" i="15"/>
  <c r="S1046" i="15"/>
  <c r="R1046" i="15"/>
  <c r="Q1049" i="15"/>
  <c r="O1053" i="15"/>
  <c r="P1041" i="15"/>
  <c r="H1057" i="15" l="1"/>
  <c r="K1058" i="15"/>
  <c r="L1052" i="15"/>
  <c r="N1044" i="15"/>
  <c r="I1062" i="15"/>
  <c r="J1050" i="15"/>
  <c r="M1053" i="15"/>
  <c r="P1042" i="15"/>
  <c r="O1054" i="15"/>
  <c r="Q1050" i="15"/>
  <c r="R1047" i="15"/>
  <c r="S1047" i="15"/>
  <c r="H1058" i="15" l="1"/>
  <c r="J1051" i="15"/>
  <c r="M1054" i="15"/>
  <c r="I1063" i="15"/>
  <c r="L1053" i="15"/>
  <c r="N1045" i="15"/>
  <c r="K1059" i="15"/>
  <c r="S1048" i="15"/>
  <c r="Q1051" i="15"/>
  <c r="R1048" i="15"/>
  <c r="O1055" i="15"/>
  <c r="P1043" i="15"/>
  <c r="H1059" i="15" l="1"/>
  <c r="I1064" i="15"/>
  <c r="N1046" i="15"/>
  <c r="M1055" i="15"/>
  <c r="K1060" i="15"/>
  <c r="L1054" i="15"/>
  <c r="J1052" i="15"/>
  <c r="O1056" i="15"/>
  <c r="R1049" i="15"/>
  <c r="S1049" i="15"/>
  <c r="P1044" i="15"/>
  <c r="Q1052" i="15"/>
  <c r="H1060" i="15" l="1"/>
  <c r="J1053" i="15"/>
  <c r="I1065" i="15"/>
  <c r="L1055" i="15"/>
  <c r="K1061" i="15"/>
  <c r="M1056" i="15"/>
  <c r="N1047" i="15"/>
  <c r="S1050" i="15"/>
  <c r="R1050" i="15"/>
  <c r="O1057" i="15"/>
  <c r="Q1053" i="15"/>
  <c r="P1045" i="15"/>
  <c r="H1061" i="15" l="1"/>
  <c r="N1048" i="15"/>
  <c r="J1054" i="15"/>
  <c r="M1057" i="15"/>
  <c r="K1062" i="15"/>
  <c r="L1056" i="15"/>
  <c r="I1066" i="15"/>
  <c r="Q1054" i="15"/>
  <c r="S1051" i="15"/>
  <c r="P1046" i="15"/>
  <c r="O1058" i="15"/>
  <c r="R1051" i="15"/>
  <c r="H1062" i="15" l="1"/>
  <c r="L1057" i="15"/>
  <c r="J1055" i="15"/>
  <c r="N1049" i="15"/>
  <c r="M1058" i="15"/>
  <c r="K1063" i="15"/>
  <c r="I1067" i="15"/>
  <c r="O1059" i="15"/>
  <c r="P1047" i="15"/>
  <c r="Q1055" i="15"/>
  <c r="R1052" i="15"/>
  <c r="S1052" i="15"/>
  <c r="H1063" i="15" l="1"/>
  <c r="K1064" i="15"/>
  <c r="M1059" i="15"/>
  <c r="N1050" i="15"/>
  <c r="J1056" i="15"/>
  <c r="L1058" i="15"/>
  <c r="I1068" i="15"/>
  <c r="O1060" i="15"/>
  <c r="S1053" i="15"/>
  <c r="R1053" i="15"/>
  <c r="Q1056" i="15"/>
  <c r="P1048" i="15"/>
  <c r="H1064" i="15" l="1"/>
  <c r="I1069" i="15"/>
  <c r="N1051" i="15"/>
  <c r="L1059" i="15"/>
  <c r="J1057" i="15"/>
  <c r="M1060" i="15"/>
  <c r="K1065" i="15"/>
  <c r="P1049" i="15"/>
  <c r="S1054" i="15"/>
  <c r="Q1057" i="15"/>
  <c r="R1054" i="15"/>
  <c r="O1061" i="15"/>
  <c r="H1065" i="15" l="1"/>
  <c r="J1058" i="15"/>
  <c r="L1060" i="15"/>
  <c r="N1052" i="15"/>
  <c r="I1070" i="15"/>
  <c r="K1066" i="15"/>
  <c r="M1061" i="15"/>
  <c r="Q1058" i="15"/>
  <c r="P1050" i="15"/>
  <c r="O1062" i="15"/>
  <c r="R1055" i="15"/>
  <c r="S1055" i="15"/>
  <c r="H1066" i="15" l="1"/>
  <c r="N1053" i="15"/>
  <c r="L1061" i="15"/>
  <c r="J1059" i="15"/>
  <c r="I1071" i="15"/>
  <c r="M1062" i="15"/>
  <c r="K1067" i="15"/>
  <c r="S1056" i="15"/>
  <c r="R1056" i="15"/>
  <c r="O1063" i="15"/>
  <c r="P1051" i="15"/>
  <c r="Q1059" i="15"/>
  <c r="H1067" i="15" l="1"/>
  <c r="K1068" i="15"/>
  <c r="I1072" i="15"/>
  <c r="L1062" i="15"/>
  <c r="N1054" i="15"/>
  <c r="J1060" i="15"/>
  <c r="M1063" i="15"/>
  <c r="Q1060" i="15"/>
  <c r="P1052" i="15"/>
  <c r="O1064" i="15"/>
  <c r="R1057" i="15"/>
  <c r="S1057" i="15"/>
  <c r="H1068" i="15" l="1"/>
  <c r="L1063" i="15"/>
  <c r="I1073" i="15"/>
  <c r="M1064" i="15"/>
  <c r="N1055" i="15"/>
  <c r="J1061" i="15"/>
  <c r="K1069" i="15"/>
  <c r="S1058" i="15"/>
  <c r="O1065" i="15"/>
  <c r="P1053" i="15"/>
  <c r="Q1061" i="15"/>
  <c r="R1058" i="15"/>
  <c r="H1069" i="15" l="1"/>
  <c r="M1065" i="15"/>
  <c r="I1074" i="15"/>
  <c r="L1064" i="15"/>
  <c r="K1070" i="15"/>
  <c r="N1056" i="15"/>
  <c r="J1062" i="15"/>
  <c r="R1059" i="15"/>
  <c r="Q1062" i="15"/>
  <c r="P1054" i="15"/>
  <c r="O1066" i="15"/>
  <c r="S1059" i="15"/>
  <c r="H1070" i="15" l="1"/>
  <c r="J1063" i="15"/>
  <c r="N1057" i="15"/>
  <c r="I1075" i="15"/>
  <c r="K1071" i="15"/>
  <c r="L1065" i="15"/>
  <c r="M1066" i="15"/>
  <c r="P1055" i="15"/>
  <c r="Q1063" i="15"/>
  <c r="S1060" i="15"/>
  <c r="O1067" i="15"/>
  <c r="R1060" i="15"/>
  <c r="H1071" i="15" l="1"/>
  <c r="M1067" i="15"/>
  <c r="L1066" i="15"/>
  <c r="N1058" i="15"/>
  <c r="K1072" i="15"/>
  <c r="I1076" i="15"/>
  <c r="J1064" i="15"/>
  <c r="R1061" i="15"/>
  <c r="O1068" i="15"/>
  <c r="Q1064" i="15"/>
  <c r="S1061" i="15"/>
  <c r="P1056" i="15"/>
  <c r="H1072" i="15" l="1"/>
  <c r="K1073" i="15"/>
  <c r="M1068" i="15"/>
  <c r="N1059" i="15"/>
  <c r="I1077" i="15"/>
  <c r="J1065" i="15"/>
  <c r="L1067" i="15"/>
  <c r="P1057" i="15"/>
  <c r="S1062" i="15"/>
  <c r="Q1065" i="15"/>
  <c r="O1069" i="15"/>
  <c r="R1062" i="15"/>
  <c r="H1073" i="15" l="1"/>
  <c r="N1060" i="15"/>
  <c r="L1068" i="15"/>
  <c r="M1069" i="15"/>
  <c r="J1066" i="15"/>
  <c r="I1078" i="15"/>
  <c r="K1074" i="15"/>
  <c r="O1070" i="15"/>
  <c r="Q1066" i="15"/>
  <c r="P1058" i="15"/>
  <c r="R1063" i="15"/>
  <c r="S1063" i="15"/>
  <c r="H1074" i="15" l="1"/>
  <c r="K1075" i="15"/>
  <c r="I1079" i="15"/>
  <c r="N1061" i="15"/>
  <c r="M1070" i="15"/>
  <c r="J1067" i="15"/>
  <c r="L1069" i="15"/>
  <c r="R1064" i="15"/>
  <c r="S1064" i="15"/>
  <c r="P1059" i="15"/>
  <c r="Q1067" i="15"/>
  <c r="O1071" i="15"/>
  <c r="H1075" i="15" l="1"/>
  <c r="I1080" i="15"/>
  <c r="L1070" i="15"/>
  <c r="M1071" i="15"/>
  <c r="N1062" i="15"/>
  <c r="K1076" i="15"/>
  <c r="J1068" i="15"/>
  <c r="O1072" i="15"/>
  <c r="Q1068" i="15"/>
  <c r="P1060" i="15"/>
  <c r="S1065" i="15"/>
  <c r="R1065" i="15"/>
  <c r="H1076" i="15" l="1"/>
  <c r="L1071" i="15"/>
  <c r="N1063" i="15"/>
  <c r="I1081" i="15"/>
  <c r="J1069" i="15"/>
  <c r="K1077" i="15"/>
  <c r="M1072" i="15"/>
  <c r="S1066" i="15"/>
  <c r="Q1069" i="15"/>
  <c r="R1066" i="15"/>
  <c r="P1061" i="15"/>
  <c r="O1073" i="15"/>
  <c r="H1077" i="15" l="1"/>
  <c r="K1078" i="15"/>
  <c r="J1070" i="15"/>
  <c r="I1082" i="15"/>
  <c r="L1072" i="15"/>
  <c r="M1073" i="15"/>
  <c r="N1064" i="15"/>
  <c r="O1074" i="15"/>
  <c r="P1062" i="15"/>
  <c r="R1067" i="15"/>
  <c r="Q1070" i="15"/>
  <c r="S1067" i="15"/>
  <c r="H1078" i="15" l="1"/>
  <c r="L1073" i="15"/>
  <c r="M1074" i="15"/>
  <c r="I1083" i="15"/>
  <c r="N1065" i="15"/>
  <c r="J1071" i="15"/>
  <c r="K1079" i="15"/>
  <c r="S1068" i="15"/>
  <c r="P1063" i="15"/>
  <c r="Q1071" i="15"/>
  <c r="R1068" i="15"/>
  <c r="O1075" i="15"/>
  <c r="H1079" i="15" l="1"/>
  <c r="K1080" i="15"/>
  <c r="J1072" i="15"/>
  <c r="N1066" i="15"/>
  <c r="M1075" i="15"/>
  <c r="L1074" i="15"/>
  <c r="I1084" i="15"/>
  <c r="P1064" i="15"/>
  <c r="Q1072" i="15"/>
  <c r="S1069" i="15"/>
  <c r="O1076" i="15"/>
  <c r="R1069" i="15"/>
  <c r="H1080" i="15" l="1"/>
  <c r="L1075" i="15"/>
  <c r="J1073" i="15"/>
  <c r="K1081" i="15"/>
  <c r="I1085" i="15"/>
  <c r="M1076" i="15"/>
  <c r="N1067" i="15"/>
  <c r="R1070" i="15"/>
  <c r="Q1073" i="15"/>
  <c r="O1077" i="15"/>
  <c r="S1070" i="15"/>
  <c r="P1065" i="15"/>
  <c r="H1081" i="15" l="1"/>
  <c r="N1068" i="15"/>
  <c r="M1077" i="15"/>
  <c r="I1086" i="15"/>
  <c r="L1076" i="15"/>
  <c r="J1074" i="15"/>
  <c r="K1082" i="15"/>
  <c r="S1071" i="15"/>
  <c r="O1078" i="15"/>
  <c r="Q1074" i="15"/>
  <c r="P1066" i="15"/>
  <c r="R1071" i="15"/>
  <c r="H1082" i="15" l="1"/>
  <c r="L1077" i="15"/>
  <c r="N1069" i="15"/>
  <c r="J1075" i="15"/>
  <c r="K1083" i="15"/>
  <c r="I1087" i="15"/>
  <c r="M1078" i="15"/>
  <c r="R1072" i="15"/>
  <c r="O1079" i="15"/>
  <c r="S1072" i="15"/>
  <c r="P1067" i="15"/>
  <c r="Q1075" i="15"/>
  <c r="H1083" i="15" l="1"/>
  <c r="M1079" i="15"/>
  <c r="L1078" i="15"/>
  <c r="I1088" i="15"/>
  <c r="K1084" i="15"/>
  <c r="J1076" i="15"/>
  <c r="N1070" i="15"/>
  <c r="P1068" i="15"/>
  <c r="O1080" i="15"/>
  <c r="R1073" i="15"/>
  <c r="Q1076" i="15"/>
  <c r="S1073" i="15"/>
  <c r="H1084" i="15" l="1"/>
  <c r="J1077" i="15"/>
  <c r="K1085" i="15"/>
  <c r="L1079" i="15"/>
  <c r="N1071" i="15"/>
  <c r="I1089" i="15"/>
  <c r="M1080" i="15"/>
  <c r="Q1077" i="15"/>
  <c r="R1074" i="15"/>
  <c r="P1069" i="15"/>
  <c r="S1074" i="15"/>
  <c r="O1081" i="15"/>
  <c r="H1085" i="15" l="1"/>
  <c r="N1072" i="15"/>
  <c r="K1086" i="15"/>
  <c r="M1081" i="15"/>
  <c r="I1090" i="15"/>
  <c r="L1080" i="15"/>
  <c r="J1078" i="15"/>
  <c r="O1082" i="15"/>
  <c r="R1075" i="15"/>
  <c r="P1070" i="15"/>
  <c r="Q1078" i="15"/>
  <c r="S1075" i="15"/>
  <c r="H1086" i="15" l="1"/>
  <c r="M1082" i="15"/>
  <c r="J1079" i="15"/>
  <c r="L1081" i="15"/>
  <c r="K1087" i="15"/>
  <c r="N1073" i="15"/>
  <c r="I1091" i="15"/>
  <c r="S1076" i="15"/>
  <c r="P1071" i="15"/>
  <c r="R1076" i="15"/>
  <c r="O1083" i="15"/>
  <c r="Q1079" i="15"/>
  <c r="H1087" i="15" l="1"/>
  <c r="K1088" i="15"/>
  <c r="J1080" i="15"/>
  <c r="M1083" i="15"/>
  <c r="I1092" i="15"/>
  <c r="L1082" i="15"/>
  <c r="N1074" i="15"/>
  <c r="Q1080" i="15"/>
  <c r="O1084" i="15"/>
  <c r="R1077" i="15"/>
  <c r="P1072" i="15"/>
  <c r="S1077" i="15"/>
  <c r="H1088" i="15" l="1"/>
  <c r="M1084" i="15"/>
  <c r="K1089" i="15"/>
  <c r="L1083" i="15"/>
  <c r="J1081" i="15"/>
  <c r="N1075" i="15"/>
  <c r="I1093" i="15"/>
  <c r="P1073" i="15"/>
  <c r="S1078" i="15"/>
  <c r="R1078" i="15"/>
  <c r="O1085" i="15"/>
  <c r="Q1081" i="15"/>
  <c r="H1089" i="15" l="1"/>
  <c r="J1082" i="15"/>
  <c r="L1084" i="15"/>
  <c r="I1094" i="15"/>
  <c r="K1090" i="15"/>
  <c r="M1085" i="15"/>
  <c r="N1076" i="15"/>
  <c r="O1086" i="15"/>
  <c r="R1079" i="15"/>
  <c r="P1074" i="15"/>
  <c r="Q1082" i="15"/>
  <c r="S1079" i="15"/>
  <c r="H1090" i="15" l="1"/>
  <c r="J1083" i="15"/>
  <c r="N1077" i="15"/>
  <c r="M1086" i="15"/>
  <c r="L1085" i="15"/>
  <c r="K1091" i="15"/>
  <c r="I1095" i="15"/>
  <c r="P1075" i="15"/>
  <c r="S1080" i="15"/>
  <c r="Q1083" i="15"/>
  <c r="R1080" i="15"/>
  <c r="O1087" i="15"/>
  <c r="H1091" i="15" l="1"/>
  <c r="I1096" i="15"/>
  <c r="M1087" i="15"/>
  <c r="K1092" i="15"/>
  <c r="L1086" i="15"/>
  <c r="N1078" i="15"/>
  <c r="J1084" i="15"/>
  <c r="S1081" i="15"/>
  <c r="P1076" i="15"/>
  <c r="O1088" i="15"/>
  <c r="R1081" i="15"/>
  <c r="Q1084" i="15"/>
  <c r="H1092" i="15" l="1"/>
  <c r="K1093" i="15"/>
  <c r="M1088" i="15"/>
  <c r="I1097" i="15"/>
  <c r="J1085" i="15"/>
  <c r="N1079" i="15"/>
  <c r="L1087" i="15"/>
  <c r="Q1085" i="15"/>
  <c r="O1089" i="15"/>
  <c r="P1077" i="15"/>
  <c r="S1082" i="15"/>
  <c r="R1082" i="15"/>
  <c r="H1093" i="15" l="1"/>
  <c r="L1088" i="15"/>
  <c r="N1080" i="15"/>
  <c r="J1086" i="15"/>
  <c r="I1098" i="15"/>
  <c r="M1089" i="15"/>
  <c r="K1094" i="15"/>
  <c r="S1083" i="15"/>
  <c r="R1083" i="15"/>
  <c r="P1078" i="15"/>
  <c r="O1090" i="15"/>
  <c r="Q1086" i="15"/>
  <c r="H1094" i="15" l="1"/>
  <c r="K1095" i="15"/>
  <c r="J1087" i="15"/>
  <c r="N1081" i="15"/>
  <c r="L1089" i="15"/>
  <c r="M1090" i="15"/>
  <c r="I1099" i="15"/>
  <c r="O1091" i="15"/>
  <c r="P1079" i="15"/>
  <c r="S1084" i="15"/>
  <c r="Q1087" i="15"/>
  <c r="R1084" i="15"/>
  <c r="H1095" i="15" l="1"/>
  <c r="I1100" i="15"/>
  <c r="N1082" i="15"/>
  <c r="M1091" i="15"/>
  <c r="J1088" i="15"/>
  <c r="L1090" i="15"/>
  <c r="K1096" i="15"/>
  <c r="R1085" i="15"/>
  <c r="S1085" i="15"/>
  <c r="Q1088" i="15"/>
  <c r="P1080" i="15"/>
  <c r="O1092" i="15"/>
  <c r="H1096" i="15" l="1"/>
  <c r="K1097" i="15"/>
  <c r="L1091" i="15"/>
  <c r="I1101" i="15"/>
  <c r="J1089" i="15"/>
  <c r="M1092" i="15"/>
  <c r="N1083" i="15"/>
  <c r="O1093" i="15"/>
  <c r="P1081" i="15"/>
  <c r="Q1089" i="15"/>
  <c r="S1086" i="15"/>
  <c r="R1086" i="15"/>
  <c r="H1097" i="15" l="1"/>
  <c r="M1093" i="15"/>
  <c r="K1098" i="15"/>
  <c r="J1090" i="15"/>
  <c r="I1102" i="15"/>
  <c r="L1092" i="15"/>
  <c r="N1084" i="15"/>
  <c r="S1087" i="15"/>
  <c r="P1082" i="15"/>
  <c r="R1087" i="15"/>
  <c r="Q1090" i="15"/>
  <c r="O1094" i="15"/>
  <c r="H1098" i="15" l="1"/>
  <c r="I1103" i="15"/>
  <c r="N1085" i="15"/>
  <c r="L1093" i="15"/>
  <c r="J1091" i="15"/>
  <c r="K1099" i="15"/>
  <c r="M1094" i="15"/>
  <c r="Q1091" i="15"/>
  <c r="S1088" i="15"/>
  <c r="O1095" i="15"/>
  <c r="R1088" i="15"/>
  <c r="P1083" i="15"/>
  <c r="H1099" i="15" l="1"/>
  <c r="M1095" i="15"/>
  <c r="N1086" i="15"/>
  <c r="I1104" i="15"/>
  <c r="K1100" i="15"/>
  <c r="J1092" i="15"/>
  <c r="L1094" i="15"/>
  <c r="R1089" i="15"/>
  <c r="P1084" i="15"/>
  <c r="O1096" i="15"/>
  <c r="S1089" i="15"/>
  <c r="Q1092" i="15"/>
  <c r="H1100" i="15" l="1"/>
  <c r="L1095" i="15"/>
  <c r="N1087" i="15"/>
  <c r="M1096" i="15"/>
  <c r="J1093" i="15"/>
  <c r="K1101" i="15"/>
  <c r="I1105" i="15"/>
  <c r="S1090" i="15"/>
  <c r="R1090" i="15"/>
  <c r="Q1093" i="15"/>
  <c r="O1097" i="15"/>
  <c r="P1085" i="15"/>
  <c r="H1101" i="15" l="1"/>
  <c r="I1106" i="15"/>
  <c r="J1094" i="15"/>
  <c r="M1097" i="15"/>
  <c r="L1096" i="15"/>
  <c r="K1102" i="15"/>
  <c r="N1088" i="15"/>
  <c r="Q1094" i="15"/>
  <c r="S1091" i="15"/>
  <c r="P1086" i="15"/>
  <c r="O1098" i="15"/>
  <c r="R1091" i="15"/>
  <c r="H1102" i="15" l="1"/>
  <c r="J1095" i="15"/>
  <c r="M1098" i="15"/>
  <c r="I1107" i="15"/>
  <c r="N1089" i="15"/>
  <c r="K1103" i="15"/>
  <c r="L1097" i="15"/>
  <c r="S1092" i="15"/>
  <c r="Q1095" i="15"/>
  <c r="R1092" i="15"/>
  <c r="O1099" i="15"/>
  <c r="P1087" i="15"/>
  <c r="H1103" i="15" l="1"/>
  <c r="L1098" i="15"/>
  <c r="K1104" i="15"/>
  <c r="I1108" i="15"/>
  <c r="M1099" i="15"/>
  <c r="N1090" i="15"/>
  <c r="J1096" i="15"/>
  <c r="O1100" i="15"/>
  <c r="R1093" i="15"/>
  <c r="S1093" i="15"/>
  <c r="P1088" i="15"/>
  <c r="Q1096" i="15"/>
  <c r="H1104" i="15" l="1"/>
  <c r="I1109" i="15"/>
  <c r="L1099" i="15"/>
  <c r="J1097" i="15"/>
  <c r="N1091" i="15"/>
  <c r="K1105" i="15"/>
  <c r="M1100" i="15"/>
  <c r="Q1097" i="15"/>
  <c r="R1094" i="15"/>
  <c r="P1089" i="15"/>
  <c r="S1094" i="15"/>
  <c r="O1101" i="15"/>
  <c r="H1105" i="15" l="1"/>
  <c r="N1092" i="15"/>
  <c r="J1098" i="15"/>
  <c r="M1101" i="15"/>
  <c r="K1106" i="15"/>
  <c r="I1110" i="15"/>
  <c r="L1100" i="15"/>
  <c r="O1102" i="15"/>
  <c r="P1090" i="15"/>
  <c r="Q1098" i="15"/>
  <c r="S1095" i="15"/>
  <c r="R1095" i="15"/>
  <c r="H1106" i="15" l="1"/>
  <c r="I1111" i="15"/>
  <c r="L1101" i="15"/>
  <c r="M1102" i="15"/>
  <c r="J1099" i="15"/>
  <c r="N1093" i="15"/>
  <c r="K1107" i="15"/>
  <c r="S1096" i="15"/>
  <c r="P1091" i="15"/>
  <c r="R1096" i="15"/>
  <c r="Q1099" i="15"/>
  <c r="O1103" i="15"/>
  <c r="H1107" i="15" l="1"/>
  <c r="L1102" i="15"/>
  <c r="I1112" i="15"/>
  <c r="N1094" i="15"/>
  <c r="K1108" i="15"/>
  <c r="J1100" i="15"/>
  <c r="M1103" i="15"/>
  <c r="O1104" i="15"/>
  <c r="Q1100" i="15"/>
  <c r="P1092" i="15"/>
  <c r="S1097" i="15"/>
  <c r="R1097" i="15"/>
  <c r="H1108" i="15" l="1"/>
  <c r="I1113" i="15"/>
  <c r="N1095" i="15"/>
  <c r="L1103" i="15"/>
  <c r="M1104" i="15"/>
  <c r="J1101" i="15"/>
  <c r="K1109" i="15"/>
  <c r="S1098" i="15"/>
  <c r="P1093" i="15"/>
  <c r="R1098" i="15"/>
  <c r="Q1101" i="15"/>
  <c r="O1105" i="15"/>
  <c r="H1109" i="15" l="1"/>
  <c r="M1105" i="15"/>
  <c r="J1102" i="15"/>
  <c r="L1104" i="15"/>
  <c r="I1114" i="15"/>
  <c r="K1110" i="15"/>
  <c r="N1096" i="15"/>
  <c r="P1094" i="15"/>
  <c r="O1106" i="15"/>
  <c r="Q1102" i="15"/>
  <c r="R1099" i="15"/>
  <c r="S1099" i="15"/>
  <c r="H1110" i="15" l="1"/>
  <c r="L1105" i="15"/>
  <c r="N1097" i="15"/>
  <c r="I1115" i="15"/>
  <c r="J1103" i="15"/>
  <c r="M1106" i="15"/>
  <c r="K1111" i="15"/>
  <c r="S1100" i="15"/>
  <c r="Q1103" i="15"/>
  <c r="R1100" i="15"/>
  <c r="O1107" i="15"/>
  <c r="P1095" i="15"/>
  <c r="H1111" i="15" l="1"/>
  <c r="N1098" i="15"/>
  <c r="L1106" i="15"/>
  <c r="K1112" i="15"/>
  <c r="M1107" i="15"/>
  <c r="J1104" i="15"/>
  <c r="I1116" i="15"/>
  <c r="P1096" i="15"/>
  <c r="O1108" i="15"/>
  <c r="R1101" i="15"/>
  <c r="Q1104" i="15"/>
  <c r="S1101" i="15"/>
  <c r="H1112" i="15" l="1"/>
  <c r="K1113" i="15"/>
  <c r="I1117" i="15"/>
  <c r="N1099" i="15"/>
  <c r="J1105" i="15"/>
  <c r="M1108" i="15"/>
  <c r="L1107" i="15"/>
  <c r="S1102" i="15"/>
  <c r="Q1105" i="15"/>
  <c r="P1097" i="15"/>
  <c r="R1102" i="15"/>
  <c r="O1109" i="15"/>
  <c r="H1113" i="15" l="1"/>
  <c r="L1108" i="15"/>
  <c r="I1118" i="15"/>
  <c r="M1109" i="15"/>
  <c r="J1106" i="15"/>
  <c r="N1100" i="15"/>
  <c r="K1114" i="15"/>
  <c r="P1098" i="15"/>
  <c r="S1103" i="15"/>
  <c r="O1110" i="15"/>
  <c r="R1103" i="15"/>
  <c r="Q1106" i="15"/>
  <c r="H1114" i="15" l="1"/>
  <c r="J1107" i="15"/>
  <c r="M1110" i="15"/>
  <c r="I1119" i="15"/>
  <c r="L1109" i="15"/>
  <c r="K1115" i="15"/>
  <c r="N1101" i="15"/>
  <c r="Q1107" i="15"/>
  <c r="R1104" i="15"/>
  <c r="O1111" i="15"/>
  <c r="S1104" i="15"/>
  <c r="P1099" i="15"/>
  <c r="H1115" i="15" l="1"/>
  <c r="I1120" i="15"/>
  <c r="N1102" i="15"/>
  <c r="L1110" i="15"/>
  <c r="M1111" i="15"/>
  <c r="K1116" i="15"/>
  <c r="J1108" i="15"/>
  <c r="P1100" i="15"/>
  <c r="Q1108" i="15"/>
  <c r="S1105" i="15"/>
  <c r="O1112" i="15"/>
  <c r="R1105" i="15"/>
  <c r="H1116" i="15" l="1"/>
  <c r="K1117" i="15"/>
  <c r="M1112" i="15"/>
  <c r="J1109" i="15"/>
  <c r="L1111" i="15"/>
  <c r="I1121" i="15"/>
  <c r="N1103" i="15"/>
  <c r="R1106" i="15"/>
  <c r="S1106" i="15"/>
  <c r="O1113" i="15"/>
  <c r="Q1109" i="15"/>
  <c r="P1101" i="15"/>
  <c r="H1117" i="15" l="1"/>
  <c r="I1122" i="15"/>
  <c r="J1110" i="15"/>
  <c r="M1113" i="15"/>
  <c r="N1104" i="15"/>
  <c r="L1112" i="15"/>
  <c r="K1118" i="15"/>
  <c r="P1102" i="15"/>
  <c r="Q1110" i="15"/>
  <c r="O1114" i="15"/>
  <c r="S1107" i="15"/>
  <c r="R1107" i="15"/>
  <c r="H1118" i="15" l="1"/>
  <c r="M1114" i="15"/>
  <c r="L1113" i="15"/>
  <c r="J1111" i="15"/>
  <c r="I1123" i="15"/>
  <c r="K1119" i="15"/>
  <c r="N1105" i="15"/>
  <c r="S1108" i="15"/>
  <c r="P1103" i="15"/>
  <c r="R1108" i="15"/>
  <c r="O1115" i="15"/>
  <c r="Q1111" i="15"/>
  <c r="H1119" i="15" l="1"/>
  <c r="J1112" i="15"/>
  <c r="L1114" i="15"/>
  <c r="N1106" i="15"/>
  <c r="K1120" i="15"/>
  <c r="I1124" i="15"/>
  <c r="M1115" i="15"/>
  <c r="O1116" i="15"/>
  <c r="Q1112" i="15"/>
  <c r="R1109" i="15"/>
  <c r="P1104" i="15"/>
  <c r="S1109" i="15"/>
  <c r="H1120" i="15" l="1"/>
  <c r="K1121" i="15"/>
  <c r="N1107" i="15"/>
  <c r="J1113" i="15"/>
  <c r="I1125" i="15"/>
  <c r="L1115" i="15"/>
  <c r="M1116" i="15"/>
  <c r="P1105" i="15"/>
  <c r="S1110" i="15"/>
  <c r="R1110" i="15"/>
  <c r="Q1113" i="15"/>
  <c r="O1117" i="15"/>
  <c r="H1121" i="15" l="1"/>
  <c r="M1117" i="15"/>
  <c r="J1114" i="15"/>
  <c r="N1108" i="15"/>
  <c r="L1116" i="15"/>
  <c r="I1126" i="15"/>
  <c r="K1122" i="15"/>
  <c r="O1118" i="15"/>
  <c r="Q1114" i="15"/>
  <c r="R1111" i="15"/>
  <c r="P1106" i="15"/>
  <c r="S1111" i="15"/>
  <c r="H1122" i="15" l="1"/>
  <c r="I1127" i="15"/>
  <c r="N1109" i="15"/>
  <c r="K1123" i="15"/>
  <c r="J1115" i="15"/>
  <c r="M1118" i="15"/>
  <c r="L1117" i="15"/>
  <c r="R1112" i="15"/>
  <c r="O1119" i="15"/>
  <c r="S1112" i="15"/>
  <c r="P1107" i="15"/>
  <c r="Q1115" i="15"/>
  <c r="H1123" i="15" l="1"/>
  <c r="L1118" i="15"/>
  <c r="K1124" i="15"/>
  <c r="N1110" i="15"/>
  <c r="M1119" i="15"/>
  <c r="I1128" i="15"/>
  <c r="J1116" i="15"/>
  <c r="Q1116" i="15"/>
  <c r="O1120" i="15"/>
  <c r="R1113" i="15"/>
  <c r="P1108" i="15"/>
  <c r="S1113" i="15"/>
  <c r="H1124" i="15" l="1"/>
  <c r="J1117" i="15"/>
  <c r="I1129" i="15"/>
  <c r="N1111" i="15"/>
  <c r="M1120" i="15"/>
  <c r="K1125" i="15"/>
  <c r="L1119" i="15"/>
  <c r="P1109" i="15"/>
  <c r="R1114" i="15"/>
  <c r="O1121" i="15"/>
  <c r="Q1117" i="15"/>
  <c r="S1114" i="15"/>
  <c r="H1125" i="15" l="1"/>
  <c r="K1126" i="15"/>
  <c r="M1121" i="15"/>
  <c r="I1130" i="15"/>
  <c r="J1118" i="15"/>
  <c r="L1120" i="15"/>
  <c r="N1112" i="15"/>
  <c r="O1122" i="15"/>
  <c r="R1115" i="15"/>
  <c r="P1110" i="15"/>
  <c r="S1115" i="15"/>
  <c r="Q1118" i="15"/>
  <c r="H1126" i="15" l="1"/>
  <c r="L1121" i="15"/>
  <c r="M1122" i="15"/>
  <c r="J1119" i="15"/>
  <c r="N1113" i="15"/>
  <c r="I1131" i="15"/>
  <c r="K1127" i="15"/>
  <c r="Q1119" i="15"/>
  <c r="P1111" i="15"/>
  <c r="R1116" i="15"/>
  <c r="O1123" i="15"/>
  <c r="S1116" i="15"/>
  <c r="H1127" i="15" l="1"/>
  <c r="M1123" i="15"/>
  <c r="K1128" i="15"/>
  <c r="L1122" i="15"/>
  <c r="N1114" i="15"/>
  <c r="I1132" i="15"/>
  <c r="J1120" i="15"/>
  <c r="S1117" i="15"/>
  <c r="Q1120" i="15"/>
  <c r="O1124" i="15"/>
  <c r="R1117" i="15"/>
  <c r="P1112" i="15"/>
  <c r="H1128" i="15" l="1"/>
  <c r="J1121" i="15"/>
  <c r="I1133" i="15"/>
  <c r="L1123" i="15"/>
  <c r="K1129" i="15"/>
  <c r="M1124" i="15"/>
  <c r="N1115" i="15"/>
  <c r="R1118" i="15"/>
  <c r="O1125" i="15"/>
  <c r="P1113" i="15"/>
  <c r="S1118" i="15"/>
  <c r="Q1121" i="15"/>
  <c r="H1129" i="15" l="1"/>
  <c r="K1130" i="15"/>
  <c r="N1116" i="15"/>
  <c r="I1134" i="15"/>
  <c r="M1125" i="15"/>
  <c r="L1124" i="15"/>
  <c r="J1122" i="15"/>
  <c r="Q1122" i="15"/>
  <c r="P1114" i="15"/>
  <c r="O1126" i="15"/>
  <c r="R1119" i="15"/>
  <c r="S1119" i="15"/>
  <c r="H1130" i="15" l="1"/>
  <c r="J1123" i="15"/>
  <c r="M1126" i="15"/>
  <c r="N1117" i="15"/>
  <c r="L1125" i="15"/>
  <c r="I1135" i="15"/>
  <c r="K1131" i="15"/>
  <c r="R1120" i="15"/>
  <c r="S1120" i="15"/>
  <c r="O1127" i="15"/>
  <c r="P1115" i="15"/>
  <c r="Q1123" i="15"/>
  <c r="H1131" i="15" l="1"/>
  <c r="L1126" i="15"/>
  <c r="M1127" i="15"/>
  <c r="K1132" i="15"/>
  <c r="I1136" i="15"/>
  <c r="N1118" i="15"/>
  <c r="J1124" i="15"/>
  <c r="Q1124" i="15"/>
  <c r="O1128" i="15"/>
  <c r="R1121" i="15"/>
  <c r="P1116" i="15"/>
  <c r="S1121" i="15"/>
  <c r="H1132" i="15" l="1"/>
  <c r="K1133" i="15"/>
  <c r="M1128" i="15"/>
  <c r="L1127" i="15"/>
  <c r="J1125" i="15"/>
  <c r="N1119" i="15"/>
  <c r="I1137" i="15"/>
  <c r="S1122" i="15"/>
  <c r="P1117" i="15"/>
  <c r="R1122" i="15"/>
  <c r="O1129" i="15"/>
  <c r="Q1125" i="15"/>
  <c r="H1133" i="15" l="1"/>
  <c r="I1138" i="15"/>
  <c r="J1126" i="15"/>
  <c r="L1128" i="15"/>
  <c r="M1129" i="15"/>
  <c r="N1120" i="15"/>
  <c r="K1134" i="15"/>
  <c r="O1130" i="15"/>
  <c r="Q1126" i="15"/>
  <c r="R1123" i="15"/>
  <c r="P1118" i="15"/>
  <c r="S1123" i="15"/>
  <c r="H1134" i="15" l="1"/>
  <c r="K1135" i="15"/>
  <c r="N1121" i="15"/>
  <c r="J1127" i="15"/>
  <c r="I1139" i="15"/>
  <c r="M1130" i="15"/>
  <c r="L1129" i="15"/>
  <c r="P1119" i="15"/>
  <c r="S1124" i="15"/>
  <c r="R1124" i="15"/>
  <c r="Q1127" i="15"/>
  <c r="O1131" i="15"/>
  <c r="H1135" i="15" l="1"/>
  <c r="L1130" i="15"/>
  <c r="M1131" i="15"/>
  <c r="N1122" i="15"/>
  <c r="J1128" i="15"/>
  <c r="I1140" i="15"/>
  <c r="K1136" i="15"/>
  <c r="R1125" i="15"/>
  <c r="O1132" i="15"/>
  <c r="Q1128" i="15"/>
  <c r="S1125" i="15"/>
  <c r="P1120" i="15"/>
  <c r="H1136" i="15" l="1"/>
  <c r="L1131" i="15"/>
  <c r="I1141" i="15"/>
  <c r="J1129" i="15"/>
  <c r="N1123" i="15"/>
  <c r="K1137" i="15"/>
  <c r="M1132" i="15"/>
  <c r="P1121" i="15"/>
  <c r="Q1129" i="15"/>
  <c r="O1133" i="15"/>
  <c r="R1126" i="15"/>
  <c r="S1126" i="15"/>
  <c r="H1137" i="15" l="1"/>
  <c r="K1138" i="15"/>
  <c r="N1124" i="15"/>
  <c r="I1142" i="15"/>
  <c r="L1132" i="15"/>
  <c r="M1133" i="15"/>
  <c r="J1130" i="15"/>
  <c r="R1127" i="15"/>
  <c r="O1134" i="15"/>
  <c r="Q1130" i="15"/>
  <c r="S1127" i="15"/>
  <c r="P1122" i="15"/>
  <c r="H1138" i="15" l="1"/>
  <c r="K1139" i="15"/>
  <c r="L1133" i="15"/>
  <c r="N1125" i="15"/>
  <c r="J1131" i="15"/>
  <c r="M1134" i="15"/>
  <c r="I1143" i="15"/>
  <c r="P1123" i="15"/>
  <c r="Q1131" i="15"/>
  <c r="O1135" i="15"/>
  <c r="R1128" i="15"/>
  <c r="S1128" i="15"/>
  <c r="H1139" i="15" l="1"/>
  <c r="I1144" i="15"/>
  <c r="J1132" i="15"/>
  <c r="N1126" i="15"/>
  <c r="K1140" i="15"/>
  <c r="M1135" i="15"/>
  <c r="L1134" i="15"/>
  <c r="S1129" i="15"/>
  <c r="R1129" i="15"/>
  <c r="O1136" i="15"/>
  <c r="Q1132" i="15"/>
  <c r="P1124" i="15"/>
  <c r="H1140" i="15" l="1"/>
  <c r="L1135" i="15"/>
  <c r="K1141" i="15"/>
  <c r="M1136" i="15"/>
  <c r="N1127" i="15"/>
  <c r="J1133" i="15"/>
  <c r="I1145" i="15"/>
  <c r="R1130" i="15"/>
  <c r="P1125" i="15"/>
  <c r="Q1133" i="15"/>
  <c r="O1137" i="15"/>
  <c r="S1130" i="15"/>
  <c r="H1141" i="15" l="1"/>
  <c r="M1137" i="15"/>
  <c r="L1136" i="15"/>
  <c r="I1146" i="15"/>
  <c r="J1134" i="15"/>
  <c r="N1128" i="15"/>
  <c r="K1142" i="15"/>
  <c r="S1131" i="15"/>
  <c r="O1138" i="15"/>
  <c r="Q1134" i="15"/>
  <c r="P1126" i="15"/>
  <c r="R1131" i="15"/>
  <c r="H1142" i="15" l="1"/>
  <c r="J1135" i="15"/>
  <c r="I1147" i="15"/>
  <c r="L1137" i="15"/>
  <c r="M1138" i="15"/>
  <c r="K1143" i="15"/>
  <c r="N1129" i="15"/>
  <c r="R1132" i="15"/>
  <c r="P1127" i="15"/>
  <c r="Q1135" i="15"/>
  <c r="O1139" i="15"/>
  <c r="S1132" i="15"/>
  <c r="H1143" i="15" l="1"/>
  <c r="M1139" i="15"/>
  <c r="I1148" i="15"/>
  <c r="N1130" i="15"/>
  <c r="K1144" i="15"/>
  <c r="L1138" i="15"/>
  <c r="J1136" i="15"/>
  <c r="S1133" i="15"/>
  <c r="O1140" i="15"/>
  <c r="Q1136" i="15"/>
  <c r="P1128" i="15"/>
  <c r="R1133" i="15"/>
  <c r="H1144" i="15" l="1"/>
  <c r="L1139" i="15"/>
  <c r="M1140" i="15"/>
  <c r="J1137" i="15"/>
  <c r="K1145" i="15"/>
  <c r="N1131" i="15"/>
  <c r="I1149" i="15"/>
  <c r="O1141" i="15"/>
  <c r="S1134" i="15"/>
  <c r="R1134" i="15"/>
  <c r="P1129" i="15"/>
  <c r="Q1137" i="15"/>
  <c r="H1145" i="15" l="1"/>
  <c r="I1150" i="15"/>
  <c r="K1146" i="15"/>
  <c r="J1138" i="15"/>
  <c r="M1141" i="15"/>
  <c r="L1140" i="15"/>
  <c r="N1132" i="15"/>
  <c r="R1135" i="15"/>
  <c r="S1135" i="15"/>
  <c r="Q1138" i="15"/>
  <c r="P1130" i="15"/>
  <c r="O1142" i="15"/>
  <c r="H1146" i="15" l="1"/>
  <c r="L1141" i="15"/>
  <c r="M1142" i="15"/>
  <c r="J1139" i="15"/>
  <c r="K1147" i="15"/>
  <c r="I1151" i="15"/>
  <c r="N1133" i="15"/>
  <c r="O1143" i="15"/>
  <c r="P1131" i="15"/>
  <c r="Q1139" i="15"/>
  <c r="S1136" i="15"/>
  <c r="R1136" i="15"/>
  <c r="H1147" i="15" l="1"/>
  <c r="K1148" i="15"/>
  <c r="J1140" i="15"/>
  <c r="M1143" i="15"/>
  <c r="N1134" i="15"/>
  <c r="I1152" i="15"/>
  <c r="L1142" i="15"/>
  <c r="S1137" i="15"/>
  <c r="Q1140" i="15"/>
  <c r="P1132" i="15"/>
  <c r="O1144" i="15"/>
  <c r="R1137" i="15"/>
  <c r="H1148" i="15" l="1"/>
  <c r="M1144" i="15"/>
  <c r="I1153" i="15"/>
  <c r="L1143" i="15"/>
  <c r="N1135" i="15"/>
  <c r="J1141" i="15"/>
  <c r="K1149" i="15"/>
  <c r="R1138" i="15"/>
  <c r="O1145" i="15"/>
  <c r="P1133" i="15"/>
  <c r="Q1141" i="15"/>
  <c r="S1138" i="15"/>
  <c r="H1149" i="15" l="1"/>
  <c r="K1150" i="15"/>
  <c r="L1144" i="15"/>
  <c r="J1142" i="15"/>
  <c r="N1136" i="15"/>
  <c r="I1154" i="15"/>
  <c r="M1145" i="15"/>
  <c r="S1139" i="15"/>
  <c r="Q1142" i="15"/>
  <c r="P1134" i="15"/>
  <c r="O1146" i="15"/>
  <c r="R1139" i="15"/>
  <c r="H1150" i="15" l="1"/>
  <c r="L1145" i="15"/>
  <c r="K1151" i="15"/>
  <c r="J1143" i="15"/>
  <c r="M1146" i="15"/>
  <c r="I1155" i="15"/>
  <c r="N1137" i="15"/>
  <c r="R1140" i="15"/>
  <c r="O1147" i="15"/>
  <c r="P1135" i="15"/>
  <c r="Q1143" i="15"/>
  <c r="S1140" i="15"/>
  <c r="H1151" i="15" l="1"/>
  <c r="I1156" i="15"/>
  <c r="M1147" i="15"/>
  <c r="J1144" i="15"/>
  <c r="N1138" i="15"/>
  <c r="K1152" i="15"/>
  <c r="L1146" i="15"/>
  <c r="S1141" i="15"/>
  <c r="Q1144" i="15"/>
  <c r="P1136" i="15"/>
  <c r="O1148" i="15"/>
  <c r="R1141" i="15"/>
  <c r="H1152" i="15" l="1"/>
  <c r="J1145" i="15"/>
  <c r="M1148" i="15"/>
  <c r="I1157" i="15"/>
  <c r="L1147" i="15"/>
  <c r="K1153" i="15"/>
  <c r="N1139" i="15"/>
  <c r="R1142" i="15"/>
  <c r="O1149" i="15"/>
  <c r="P1137" i="15"/>
  <c r="Q1145" i="15"/>
  <c r="S1142" i="15"/>
  <c r="H1153" i="15" l="1"/>
  <c r="M1149" i="15"/>
  <c r="N1140" i="15"/>
  <c r="K1154" i="15"/>
  <c r="L1148" i="15"/>
  <c r="I1158" i="15"/>
  <c r="J1146" i="15"/>
  <c r="Q1146" i="15"/>
  <c r="P1138" i="15"/>
  <c r="O1150" i="15"/>
  <c r="S1143" i="15"/>
  <c r="R1143" i="15"/>
  <c r="H1154" i="15" l="1"/>
  <c r="M1150" i="15"/>
  <c r="K1155" i="15"/>
  <c r="N1141" i="15"/>
  <c r="L1149" i="15"/>
  <c r="J1147" i="15"/>
  <c r="I1159" i="15"/>
  <c r="R1144" i="15"/>
  <c r="O1151" i="15"/>
  <c r="S1144" i="15"/>
  <c r="P1139" i="15"/>
  <c r="Q1147" i="15"/>
  <c r="H1155" i="15" l="1"/>
  <c r="K1156" i="15"/>
  <c r="M1151" i="15"/>
  <c r="N1142" i="15"/>
  <c r="J1148" i="15"/>
  <c r="L1150" i="15"/>
  <c r="I1160" i="15"/>
  <c r="Q1148" i="15"/>
  <c r="P1140" i="15"/>
  <c r="S1145" i="15"/>
  <c r="O1152" i="15"/>
  <c r="R1145" i="15"/>
  <c r="H1156" i="15" l="1"/>
  <c r="I1161" i="15"/>
  <c r="J1149" i="15"/>
  <c r="N1143" i="15"/>
  <c r="L1151" i="15"/>
  <c r="M1152" i="15"/>
  <c r="K1157" i="15"/>
  <c r="R1146" i="15"/>
  <c r="O1153" i="15"/>
  <c r="S1146" i="15"/>
  <c r="P1141" i="15"/>
  <c r="Q1149" i="15"/>
  <c r="H1157" i="15" l="1"/>
  <c r="I1162" i="15"/>
  <c r="J1150" i="15"/>
  <c r="K1158" i="15"/>
  <c r="M1153" i="15"/>
  <c r="L1152" i="15"/>
  <c r="N1144" i="15"/>
  <c r="P1142" i="15"/>
  <c r="S1147" i="15"/>
  <c r="O1154" i="15"/>
  <c r="Q1150" i="15"/>
  <c r="R1147" i="15"/>
  <c r="H1158" i="15" l="1"/>
  <c r="I1163" i="15"/>
  <c r="K1159" i="15"/>
  <c r="J1151" i="15"/>
  <c r="N1145" i="15"/>
  <c r="L1153" i="15"/>
  <c r="M1154" i="15"/>
  <c r="R1148" i="15"/>
  <c r="Q1151" i="15"/>
  <c r="O1155" i="15"/>
  <c r="S1148" i="15"/>
  <c r="P1143" i="15"/>
  <c r="H1159" i="15" l="1"/>
  <c r="M1155" i="15"/>
  <c r="J1152" i="15"/>
  <c r="K1160" i="15"/>
  <c r="I1164" i="15"/>
  <c r="L1154" i="15"/>
  <c r="N1146" i="15"/>
  <c r="P1144" i="15"/>
  <c r="S1149" i="15"/>
  <c r="O1156" i="15"/>
  <c r="Q1152" i="15"/>
  <c r="R1149" i="15"/>
  <c r="H1160" i="15" l="1"/>
  <c r="K1161" i="15"/>
  <c r="J1153" i="15"/>
  <c r="L1155" i="15"/>
  <c r="I1165" i="15"/>
  <c r="N1147" i="15"/>
  <c r="M1156" i="15"/>
  <c r="Q1153" i="15"/>
  <c r="O1157" i="15"/>
  <c r="S1150" i="15"/>
  <c r="R1150" i="15"/>
  <c r="P1145" i="15"/>
  <c r="H1161" i="15" l="1"/>
  <c r="I1166" i="15"/>
  <c r="N1148" i="15"/>
  <c r="M1157" i="15"/>
  <c r="L1156" i="15"/>
  <c r="J1154" i="15"/>
  <c r="K1162" i="15"/>
  <c r="S1151" i="15"/>
  <c r="P1146" i="15"/>
  <c r="R1151" i="15"/>
  <c r="O1158" i="15"/>
  <c r="Q1154" i="15"/>
  <c r="H1162" i="15" l="1"/>
  <c r="N1149" i="15"/>
  <c r="I1167" i="15"/>
  <c r="M1158" i="15"/>
  <c r="K1163" i="15"/>
  <c r="J1155" i="15"/>
  <c r="L1157" i="15"/>
  <c r="Q1155" i="15"/>
  <c r="O1159" i="15"/>
  <c r="R1152" i="15"/>
  <c r="P1147" i="15"/>
  <c r="S1152" i="15"/>
  <c r="H1163" i="15" l="1"/>
  <c r="L1158" i="15"/>
  <c r="N1150" i="15"/>
  <c r="J1156" i="15"/>
  <c r="K1164" i="15"/>
  <c r="M1159" i="15"/>
  <c r="I1168" i="15"/>
  <c r="S1153" i="15"/>
  <c r="P1148" i="15"/>
  <c r="R1153" i="15"/>
  <c r="O1160" i="15"/>
  <c r="Q1156" i="15"/>
  <c r="H1164" i="15" l="1"/>
  <c r="M1160" i="15"/>
  <c r="J1157" i="15"/>
  <c r="N1151" i="15"/>
  <c r="K1165" i="15"/>
  <c r="I1169" i="15"/>
  <c r="L1159" i="15"/>
  <c r="Q1157" i="15"/>
  <c r="O1161" i="15"/>
  <c r="R1154" i="15"/>
  <c r="P1149" i="15"/>
  <c r="S1154" i="15"/>
  <c r="H1165" i="15" l="1"/>
  <c r="K1166" i="15"/>
  <c r="N1152" i="15"/>
  <c r="J1158" i="15"/>
  <c r="L1160" i="15"/>
  <c r="I1170" i="15"/>
  <c r="M1161" i="15"/>
  <c r="S1155" i="15"/>
  <c r="P1150" i="15"/>
  <c r="R1155" i="15"/>
  <c r="O1162" i="15"/>
  <c r="Q1158" i="15"/>
  <c r="H1166" i="15" l="1"/>
  <c r="L1161" i="15"/>
  <c r="J1159" i="15"/>
  <c r="N1153" i="15"/>
  <c r="M1162" i="15"/>
  <c r="I1171" i="15"/>
  <c r="K1167" i="15"/>
  <c r="Q1159" i="15"/>
  <c r="O1163" i="15"/>
  <c r="R1156" i="15"/>
  <c r="P1151" i="15"/>
  <c r="S1156" i="15"/>
  <c r="H1167" i="15" l="1"/>
  <c r="M1163" i="15"/>
  <c r="N1154" i="15"/>
  <c r="K1168" i="15"/>
  <c r="I1172" i="15"/>
  <c r="J1160" i="15"/>
  <c r="L1162" i="15"/>
  <c r="S1157" i="15"/>
  <c r="P1152" i="15"/>
  <c r="R1157" i="15"/>
  <c r="O1164" i="15"/>
  <c r="Q1160" i="15"/>
  <c r="H1168" i="15" l="1"/>
  <c r="L1163" i="15"/>
  <c r="J1161" i="15"/>
  <c r="M1164" i="15"/>
  <c r="K1169" i="15"/>
  <c r="N1155" i="15"/>
  <c r="I1173" i="15"/>
  <c r="Q1161" i="15"/>
  <c r="O1165" i="15"/>
  <c r="R1158" i="15"/>
  <c r="P1153" i="15"/>
  <c r="S1158" i="15"/>
  <c r="H1169" i="15" l="1"/>
  <c r="K1170" i="15"/>
  <c r="M1165" i="15"/>
  <c r="N1156" i="15"/>
  <c r="I1174" i="15"/>
  <c r="J1162" i="15"/>
  <c r="L1164" i="15"/>
  <c r="S1159" i="15"/>
  <c r="P1154" i="15"/>
  <c r="R1159" i="15"/>
  <c r="O1166" i="15"/>
  <c r="Q1162" i="15"/>
  <c r="H1170" i="15" l="1"/>
  <c r="N1157" i="15"/>
  <c r="K1171" i="15"/>
  <c r="I1175" i="15"/>
  <c r="J1163" i="15"/>
  <c r="M1166" i="15"/>
  <c r="L1165" i="15"/>
  <c r="Q1163" i="15"/>
  <c r="O1167" i="15"/>
  <c r="R1160" i="15"/>
  <c r="P1155" i="15"/>
  <c r="S1160" i="15"/>
  <c r="H1171" i="15" l="1"/>
  <c r="I1176" i="15"/>
  <c r="J1164" i="15"/>
  <c r="K1172" i="15"/>
  <c r="L1166" i="15"/>
  <c r="M1167" i="15"/>
  <c r="N1158" i="15"/>
  <c r="S1161" i="15"/>
  <c r="P1156" i="15"/>
  <c r="R1161" i="15"/>
  <c r="O1168" i="15"/>
  <c r="Q1164" i="15"/>
  <c r="H1172" i="15" l="1"/>
  <c r="I1177" i="15"/>
  <c r="K1173" i="15"/>
  <c r="M1168" i="15"/>
  <c r="L1167" i="15"/>
  <c r="J1165" i="15"/>
  <c r="N1159" i="15"/>
  <c r="Q1165" i="15"/>
  <c r="O1169" i="15"/>
  <c r="R1162" i="15"/>
  <c r="P1157" i="15"/>
  <c r="S1162" i="15"/>
  <c r="H1173" i="15" l="1"/>
  <c r="K1174" i="15"/>
  <c r="I1178" i="15"/>
  <c r="J1166" i="15"/>
  <c r="L1168" i="15"/>
  <c r="M1169" i="15"/>
  <c r="N1160" i="15"/>
  <c r="S1163" i="15"/>
  <c r="P1158" i="15"/>
  <c r="R1163" i="15"/>
  <c r="O1170" i="15"/>
  <c r="Q1166" i="15"/>
  <c r="H1174" i="15" l="1"/>
  <c r="M1170" i="15"/>
  <c r="J1167" i="15"/>
  <c r="I1179" i="15"/>
  <c r="N1161" i="15"/>
  <c r="L1169" i="15"/>
  <c r="K1175" i="15"/>
  <c r="Q1167" i="15"/>
  <c r="O1171" i="15"/>
  <c r="R1164" i="15"/>
  <c r="P1159" i="15"/>
  <c r="S1164" i="15"/>
  <c r="H1175" i="15" l="1"/>
  <c r="N1162" i="15"/>
  <c r="J1168" i="15"/>
  <c r="M1171" i="15"/>
  <c r="K1176" i="15"/>
  <c r="L1170" i="15"/>
  <c r="I1180" i="15"/>
  <c r="P1160" i="15"/>
  <c r="R1165" i="15"/>
  <c r="S1165" i="15"/>
  <c r="O1172" i="15"/>
  <c r="Q1168" i="15"/>
  <c r="H1176" i="15" l="1"/>
  <c r="K1177" i="15"/>
  <c r="J1169" i="15"/>
  <c r="N1163" i="15"/>
  <c r="I1181" i="15"/>
  <c r="L1171" i="15"/>
  <c r="M1172" i="15"/>
  <c r="Q1169" i="15"/>
  <c r="O1173" i="15"/>
  <c r="S1166" i="15"/>
  <c r="R1166" i="15"/>
  <c r="P1161" i="15"/>
  <c r="H1177" i="15" l="1"/>
  <c r="L1172" i="15"/>
  <c r="I1182" i="15"/>
  <c r="N1164" i="15"/>
  <c r="M1173" i="15"/>
  <c r="J1170" i="15"/>
  <c r="K1178" i="15"/>
  <c r="P1162" i="15"/>
  <c r="R1167" i="15"/>
  <c r="S1167" i="15"/>
  <c r="O1174" i="15"/>
  <c r="Q1170" i="15"/>
  <c r="H1178" i="15" l="1"/>
  <c r="K1179" i="15"/>
  <c r="I1183" i="15"/>
  <c r="J1171" i="15"/>
  <c r="M1174" i="15"/>
  <c r="L1173" i="15"/>
  <c r="N1165" i="15"/>
  <c r="Q1171" i="15"/>
  <c r="O1175" i="15"/>
  <c r="S1168" i="15"/>
  <c r="R1168" i="15"/>
  <c r="P1163" i="15"/>
  <c r="H1179" i="15" l="1"/>
  <c r="L1174" i="15"/>
  <c r="I1184" i="15"/>
  <c r="N1166" i="15"/>
  <c r="M1175" i="15"/>
  <c r="J1172" i="15"/>
  <c r="K1180" i="15"/>
  <c r="P1164" i="15"/>
  <c r="R1169" i="15"/>
  <c r="S1169" i="15"/>
  <c r="O1176" i="15"/>
  <c r="Q1172" i="15"/>
  <c r="H1180" i="15" l="1"/>
  <c r="K1181" i="15"/>
  <c r="J1173" i="15"/>
  <c r="M1176" i="15"/>
  <c r="N1167" i="15"/>
  <c r="I1185" i="15"/>
  <c r="L1175" i="15"/>
  <c r="O1177" i="15"/>
  <c r="S1170" i="15"/>
  <c r="R1170" i="15"/>
  <c r="P1165" i="15"/>
  <c r="Q1173" i="15"/>
  <c r="H1181" i="15" l="1"/>
  <c r="I1186" i="15"/>
  <c r="M1177" i="15"/>
  <c r="L1176" i="15"/>
  <c r="N1168" i="15"/>
  <c r="J1174" i="15"/>
  <c r="K1182" i="15"/>
  <c r="R1171" i="15"/>
  <c r="Q1174" i="15"/>
  <c r="P1166" i="15"/>
  <c r="S1171" i="15"/>
  <c r="O1178" i="15"/>
  <c r="H1182" i="15" l="1"/>
  <c r="K1183" i="15"/>
  <c r="M1178" i="15"/>
  <c r="J1175" i="15"/>
  <c r="N1169" i="15"/>
  <c r="I1187" i="15"/>
  <c r="L1177" i="15"/>
  <c r="S1172" i="15"/>
  <c r="O1179" i="15"/>
  <c r="P1167" i="15"/>
  <c r="Q1175" i="15"/>
  <c r="R1172" i="15"/>
  <c r="H1183" i="15" l="1"/>
  <c r="N1170" i="15"/>
  <c r="L1178" i="15"/>
  <c r="J1176" i="15"/>
  <c r="M1179" i="15"/>
  <c r="K1184" i="15"/>
  <c r="I1188" i="15"/>
  <c r="Q1176" i="15"/>
  <c r="S1173" i="15"/>
  <c r="R1173" i="15"/>
  <c r="P1168" i="15"/>
  <c r="O1180" i="15"/>
  <c r="H1184" i="15" l="1"/>
  <c r="K1185" i="15"/>
  <c r="N1171" i="15"/>
  <c r="I1189" i="15"/>
  <c r="M1180" i="15"/>
  <c r="J1177" i="15"/>
  <c r="L1179" i="15"/>
  <c r="O1181" i="15"/>
  <c r="P1169" i="15"/>
  <c r="R1174" i="15"/>
  <c r="S1174" i="15"/>
  <c r="Q1177" i="15"/>
  <c r="H1185" i="15" l="1"/>
  <c r="M1181" i="15"/>
  <c r="I1190" i="15"/>
  <c r="L1180" i="15"/>
  <c r="K1186" i="15"/>
  <c r="J1178" i="15"/>
  <c r="N1172" i="15"/>
  <c r="S1175" i="15"/>
  <c r="P1170" i="15"/>
  <c r="O1182" i="15"/>
  <c r="Q1178" i="15"/>
  <c r="R1175" i="15"/>
  <c r="H1186" i="15" l="1"/>
  <c r="N1173" i="15"/>
  <c r="L1181" i="15"/>
  <c r="I1191" i="15"/>
  <c r="K1187" i="15"/>
  <c r="J1179" i="15"/>
  <c r="M1182" i="15"/>
  <c r="O1183" i="15"/>
  <c r="R1176" i="15"/>
  <c r="Q1179" i="15"/>
  <c r="P1171" i="15"/>
  <c r="S1176" i="15"/>
  <c r="H1187" i="15" l="1"/>
  <c r="M1183" i="15"/>
  <c r="I1192" i="15"/>
  <c r="L1182" i="15"/>
  <c r="J1180" i="15"/>
  <c r="K1188" i="15"/>
  <c r="N1174" i="15"/>
  <c r="S1177" i="15"/>
  <c r="P1172" i="15"/>
  <c r="O1184" i="15"/>
  <c r="Q1180" i="15"/>
  <c r="R1177" i="15"/>
  <c r="H1188" i="15" l="1"/>
  <c r="J1181" i="15"/>
  <c r="N1175" i="15"/>
  <c r="K1189" i="15"/>
  <c r="I1193" i="15"/>
  <c r="M1184" i="15"/>
  <c r="L1183" i="15"/>
  <c r="O1185" i="15"/>
  <c r="R1178" i="15"/>
  <c r="Q1181" i="15"/>
  <c r="P1173" i="15"/>
  <c r="S1178" i="15"/>
  <c r="H1189" i="15" l="1"/>
  <c r="L1184" i="15"/>
  <c r="N1176" i="15"/>
  <c r="M1185" i="15"/>
  <c r="K1190" i="15"/>
  <c r="I1194" i="15"/>
  <c r="J1182" i="15"/>
  <c r="P1174" i="15"/>
  <c r="Q1182" i="15"/>
  <c r="R1179" i="15"/>
  <c r="O1186" i="15"/>
  <c r="S1179" i="15"/>
  <c r="H1190" i="15" l="1"/>
  <c r="M1186" i="15"/>
  <c r="I1195" i="15"/>
  <c r="N1177" i="15"/>
  <c r="L1185" i="15"/>
  <c r="K1191" i="15"/>
  <c r="J1183" i="15"/>
  <c r="S1180" i="15"/>
  <c r="O1187" i="15"/>
  <c r="R1180" i="15"/>
  <c r="Q1183" i="15"/>
  <c r="P1175" i="15"/>
  <c r="H1191" i="15" l="1"/>
  <c r="L1186" i="15"/>
  <c r="J1184" i="15"/>
  <c r="K1192" i="15"/>
  <c r="N1178" i="15"/>
  <c r="I1196" i="15"/>
  <c r="M1187" i="15"/>
  <c r="P1176" i="15"/>
  <c r="R1181" i="15"/>
  <c r="O1188" i="15"/>
  <c r="S1181" i="15"/>
  <c r="Q1184" i="15"/>
  <c r="H1192" i="15" l="1"/>
  <c r="L1187" i="15"/>
  <c r="K1193" i="15"/>
  <c r="J1185" i="15"/>
  <c r="N1179" i="15"/>
  <c r="M1188" i="15"/>
  <c r="I1197" i="15"/>
  <c r="Q1185" i="15"/>
  <c r="S1182" i="15"/>
  <c r="O1189" i="15"/>
  <c r="R1182" i="15"/>
  <c r="P1177" i="15"/>
  <c r="H1193" i="15" l="1"/>
  <c r="M1189" i="15"/>
  <c r="L1188" i="15"/>
  <c r="N1180" i="15"/>
  <c r="J1186" i="15"/>
  <c r="K1194" i="15"/>
  <c r="I1198" i="15"/>
  <c r="S1183" i="15"/>
  <c r="Q1186" i="15"/>
  <c r="P1178" i="15"/>
  <c r="R1183" i="15"/>
  <c r="O1190" i="15"/>
  <c r="H1194" i="15" l="1"/>
  <c r="N1181" i="15"/>
  <c r="J1187" i="15"/>
  <c r="M1190" i="15"/>
  <c r="I1199" i="15"/>
  <c r="K1195" i="15"/>
  <c r="L1189" i="15"/>
  <c r="O1191" i="15"/>
  <c r="Q1187" i="15"/>
  <c r="R1184" i="15"/>
  <c r="P1179" i="15"/>
  <c r="S1184" i="15"/>
  <c r="H1195" i="15" l="1"/>
  <c r="M1191" i="15"/>
  <c r="N1182" i="15"/>
  <c r="I1200" i="15"/>
  <c r="K1196" i="15"/>
  <c r="L1190" i="15"/>
  <c r="J1188" i="15"/>
  <c r="O1192" i="15"/>
  <c r="S1185" i="15"/>
  <c r="P1180" i="15"/>
  <c r="R1185" i="15"/>
  <c r="Q1188" i="15"/>
  <c r="H1196" i="15" l="1"/>
  <c r="J1189" i="15"/>
  <c r="I1201" i="15"/>
  <c r="L1191" i="15"/>
  <c r="K1197" i="15"/>
  <c r="N1183" i="15"/>
  <c r="M1192" i="15"/>
  <c r="P1181" i="15"/>
  <c r="S1186" i="15"/>
  <c r="Q1189" i="15"/>
  <c r="R1186" i="15"/>
  <c r="O1193" i="15"/>
  <c r="H1197" i="15" l="1"/>
  <c r="L1192" i="15"/>
  <c r="I1202" i="15"/>
  <c r="M1193" i="15"/>
  <c r="N1184" i="15"/>
  <c r="K1198" i="15"/>
  <c r="J1190" i="15"/>
  <c r="R1187" i="15"/>
  <c r="Q1190" i="15"/>
  <c r="S1187" i="15"/>
  <c r="P1182" i="15"/>
  <c r="O1194" i="15"/>
  <c r="H1198" i="15" l="1"/>
  <c r="K1199" i="15"/>
  <c r="I1203" i="15"/>
  <c r="L1193" i="15"/>
  <c r="M1194" i="15"/>
  <c r="J1191" i="15"/>
  <c r="N1185" i="15"/>
  <c r="O1195" i="15"/>
  <c r="Q1191" i="15"/>
  <c r="R1188" i="15"/>
  <c r="P1183" i="15"/>
  <c r="S1188" i="15"/>
  <c r="H1199" i="15" l="1"/>
  <c r="I1204" i="15"/>
  <c r="N1186" i="15"/>
  <c r="J1192" i="15"/>
  <c r="M1195" i="15"/>
  <c r="L1194" i="15"/>
  <c r="K1200" i="15"/>
  <c r="S1189" i="15"/>
  <c r="P1184" i="15"/>
  <c r="R1189" i="15"/>
  <c r="Q1192" i="15"/>
  <c r="O1196" i="15"/>
  <c r="H1200" i="15" l="1"/>
  <c r="K1201" i="15"/>
  <c r="M1196" i="15"/>
  <c r="I1205" i="15"/>
  <c r="L1195" i="15"/>
  <c r="J1193" i="15"/>
  <c r="N1187" i="15"/>
  <c r="O1197" i="15"/>
  <c r="Q1193" i="15"/>
  <c r="R1190" i="15"/>
  <c r="P1185" i="15"/>
  <c r="S1190" i="15"/>
  <c r="H1201" i="15" l="1"/>
  <c r="N1188" i="15"/>
  <c r="I1206" i="15"/>
  <c r="K1202" i="15"/>
  <c r="J1194" i="15"/>
  <c r="M1197" i="15"/>
  <c r="L1196" i="15"/>
  <c r="S1191" i="15"/>
  <c r="R1191" i="15"/>
  <c r="Q1194" i="15"/>
  <c r="O1198" i="15"/>
  <c r="P1186" i="15"/>
  <c r="H1202" i="15" l="1"/>
  <c r="M1198" i="15"/>
  <c r="J1195" i="15"/>
  <c r="N1189" i="15"/>
  <c r="K1203" i="15"/>
  <c r="L1197" i="15"/>
  <c r="I1207" i="15"/>
  <c r="P1187" i="15"/>
  <c r="O1199" i="15"/>
  <c r="Q1195" i="15"/>
  <c r="R1192" i="15"/>
  <c r="S1192" i="15"/>
  <c r="H1203" i="15" l="1"/>
  <c r="I1208" i="15"/>
  <c r="J1196" i="15"/>
  <c r="K1204" i="15"/>
  <c r="M1199" i="15"/>
  <c r="L1198" i="15"/>
  <c r="N1190" i="15"/>
  <c r="R1193" i="15"/>
  <c r="P1188" i="15"/>
  <c r="S1193" i="15"/>
  <c r="Q1196" i="15"/>
  <c r="O1200" i="15"/>
  <c r="H1204" i="15" l="1"/>
  <c r="K1205" i="15"/>
  <c r="M1200" i="15"/>
  <c r="N1191" i="15"/>
  <c r="J1197" i="15"/>
  <c r="I1209" i="15"/>
  <c r="L1199" i="15"/>
  <c r="O1201" i="15"/>
  <c r="Q1197" i="15"/>
  <c r="S1194" i="15"/>
  <c r="P1189" i="15"/>
  <c r="R1194" i="15"/>
  <c r="H1205" i="15" l="1"/>
  <c r="I1210" i="15"/>
  <c r="J1198" i="15"/>
  <c r="M1201" i="15"/>
  <c r="K1206" i="15"/>
  <c r="L1200" i="15"/>
  <c r="N1192" i="15"/>
  <c r="R1195" i="15"/>
  <c r="P1190" i="15"/>
  <c r="S1195" i="15"/>
  <c r="Q1198" i="15"/>
  <c r="O1202" i="15"/>
  <c r="H1206" i="15" l="1"/>
  <c r="J1199" i="15"/>
  <c r="N1193" i="15"/>
  <c r="I1211" i="15"/>
  <c r="K1207" i="15"/>
  <c r="M1202" i="15"/>
  <c r="L1201" i="15"/>
  <c r="O1203" i="15"/>
  <c r="Q1199" i="15"/>
  <c r="S1196" i="15"/>
  <c r="P1191" i="15"/>
  <c r="R1196" i="15"/>
  <c r="H1207" i="15" l="1"/>
  <c r="K1208" i="15"/>
  <c r="J1200" i="15"/>
  <c r="M1203" i="15"/>
  <c r="I1212" i="15"/>
  <c r="N1194" i="15"/>
  <c r="L1202" i="15"/>
  <c r="O1204" i="15"/>
  <c r="R1197" i="15"/>
  <c r="P1192" i="15"/>
  <c r="S1197" i="15"/>
  <c r="Q1200" i="15"/>
  <c r="H1208" i="15" l="1"/>
  <c r="L1203" i="15"/>
  <c r="N1195" i="15"/>
  <c r="M1204" i="15"/>
  <c r="J1201" i="15"/>
  <c r="I1213" i="15"/>
  <c r="K1209" i="15"/>
  <c r="R1198" i="15"/>
  <c r="O1205" i="15"/>
  <c r="Q1201" i="15"/>
  <c r="S1198" i="15"/>
  <c r="P1193" i="15"/>
  <c r="H1209" i="15" l="1"/>
  <c r="J1202" i="15"/>
  <c r="M1205" i="15"/>
  <c r="L1204" i="15"/>
  <c r="I1214" i="15"/>
  <c r="N1196" i="15"/>
  <c r="K1210" i="15"/>
  <c r="P1194" i="15"/>
  <c r="S1199" i="15"/>
  <c r="Q1202" i="15"/>
  <c r="O1206" i="15"/>
  <c r="R1199" i="15"/>
  <c r="H1210" i="15" l="1"/>
  <c r="N1197" i="15"/>
  <c r="M1206" i="15"/>
  <c r="J1203" i="15"/>
  <c r="I1215" i="15"/>
  <c r="L1205" i="15"/>
  <c r="K1211" i="15"/>
  <c r="O1207" i="15"/>
  <c r="S1200" i="15"/>
  <c r="R1200" i="15"/>
  <c r="Q1203" i="15"/>
  <c r="P1195" i="15"/>
  <c r="H1211" i="15" l="1"/>
  <c r="J1204" i="15"/>
  <c r="L1206" i="15"/>
  <c r="M1207" i="15"/>
  <c r="N1198" i="15"/>
  <c r="K1212" i="15"/>
  <c r="I1216" i="15"/>
  <c r="P1196" i="15"/>
  <c r="Q1204" i="15"/>
  <c r="R1201" i="15"/>
  <c r="S1201" i="15"/>
  <c r="O1208" i="15"/>
  <c r="H1212" i="15" l="1"/>
  <c r="N1199" i="15"/>
  <c r="L1207" i="15"/>
  <c r="I1217" i="15"/>
  <c r="J1205" i="15"/>
  <c r="K1213" i="15"/>
  <c r="M1208" i="15"/>
  <c r="O1209" i="15"/>
  <c r="S1202" i="15"/>
  <c r="R1202" i="15"/>
  <c r="Q1205" i="15"/>
  <c r="P1197" i="15"/>
  <c r="H1213" i="15" l="1"/>
  <c r="M1209" i="15"/>
  <c r="K1214" i="15"/>
  <c r="J1206" i="15"/>
  <c r="I1218" i="15"/>
  <c r="L1208" i="15"/>
  <c r="N1200" i="15"/>
  <c r="P1198" i="15"/>
  <c r="S1203" i="15"/>
  <c r="Q1206" i="15"/>
  <c r="R1203" i="15"/>
  <c r="O1210" i="15"/>
  <c r="H1214" i="15" l="1"/>
  <c r="I1219" i="15"/>
  <c r="N1201" i="15"/>
  <c r="J1207" i="15"/>
  <c r="K1215" i="15"/>
  <c r="M1210" i="15"/>
  <c r="L1209" i="15"/>
  <c r="R1204" i="15"/>
  <c r="Q1207" i="15"/>
  <c r="O1211" i="15"/>
  <c r="S1204" i="15"/>
  <c r="P1199" i="15"/>
  <c r="H1215" i="15" l="1"/>
  <c r="L1210" i="15"/>
  <c r="K1216" i="15"/>
  <c r="I1220" i="15"/>
  <c r="J1208" i="15"/>
  <c r="M1211" i="15"/>
  <c r="N1202" i="15"/>
  <c r="P1200" i="15"/>
  <c r="S1205" i="15"/>
  <c r="O1212" i="15"/>
  <c r="Q1208" i="15"/>
  <c r="R1205" i="15"/>
  <c r="H1216" i="15" l="1"/>
  <c r="K1217" i="15"/>
  <c r="N1203" i="15"/>
  <c r="M1212" i="15"/>
  <c r="L1211" i="15"/>
  <c r="J1209" i="15"/>
  <c r="I1221" i="15"/>
  <c r="R1206" i="15"/>
  <c r="Q1209" i="15"/>
  <c r="O1213" i="15"/>
  <c r="S1206" i="15"/>
  <c r="P1201" i="15"/>
  <c r="H1217" i="15" l="1"/>
  <c r="I1222" i="15"/>
  <c r="L1212" i="15"/>
  <c r="M1213" i="15"/>
  <c r="K1218" i="15"/>
  <c r="J1210" i="15"/>
  <c r="N1204" i="15"/>
  <c r="O1214" i="15"/>
  <c r="P1202" i="15"/>
  <c r="S1207" i="15"/>
  <c r="Q1210" i="15"/>
  <c r="R1207" i="15"/>
  <c r="H1218" i="15" l="1"/>
  <c r="N1205" i="15"/>
  <c r="K1219" i="15"/>
  <c r="I1223" i="15"/>
  <c r="M1214" i="15"/>
  <c r="J1211" i="15"/>
  <c r="L1213" i="15"/>
  <c r="R1208" i="15"/>
  <c r="Q1211" i="15"/>
  <c r="S1208" i="15"/>
  <c r="P1203" i="15"/>
  <c r="O1215" i="15"/>
  <c r="H1219" i="15" l="1"/>
  <c r="L1214" i="15"/>
  <c r="I1224" i="15"/>
  <c r="K1220" i="15"/>
  <c r="J1212" i="15"/>
  <c r="M1215" i="15"/>
  <c r="N1206" i="15"/>
  <c r="P1204" i="15"/>
  <c r="S1209" i="15"/>
  <c r="Q1212" i="15"/>
  <c r="O1216" i="15"/>
  <c r="R1209" i="15"/>
  <c r="H1220" i="15" l="1"/>
  <c r="I1225" i="15"/>
  <c r="K1221" i="15"/>
  <c r="M1216" i="15"/>
  <c r="L1215" i="15"/>
  <c r="N1207" i="15"/>
  <c r="J1213" i="15"/>
  <c r="R1210" i="15"/>
  <c r="O1217" i="15"/>
  <c r="Q1213" i="15"/>
  <c r="S1210" i="15"/>
  <c r="P1205" i="15"/>
  <c r="H1221" i="15" l="1"/>
  <c r="J1214" i="15"/>
  <c r="L1216" i="15"/>
  <c r="K1222" i="15"/>
  <c r="I1226" i="15"/>
  <c r="N1208" i="15"/>
  <c r="M1217" i="15"/>
  <c r="P1206" i="15"/>
  <c r="S1211" i="15"/>
  <c r="Q1214" i="15"/>
  <c r="O1218" i="15"/>
  <c r="R1211" i="15"/>
  <c r="H1222" i="15" l="1"/>
  <c r="M1218" i="15"/>
  <c r="L1217" i="15"/>
  <c r="N1209" i="15"/>
  <c r="I1227" i="15"/>
  <c r="J1215" i="15"/>
  <c r="K1223" i="15"/>
  <c r="O1219" i="15"/>
  <c r="P1207" i="15"/>
  <c r="R1212" i="15"/>
  <c r="Q1215" i="15"/>
  <c r="S1212" i="15"/>
  <c r="H1223" i="15" l="1"/>
  <c r="K1224" i="15"/>
  <c r="I1228" i="15"/>
  <c r="L1218" i="15"/>
  <c r="M1219" i="15"/>
  <c r="J1216" i="15"/>
  <c r="N1210" i="15"/>
  <c r="S1213" i="15"/>
  <c r="Q1216" i="15"/>
  <c r="R1213" i="15"/>
  <c r="P1208" i="15"/>
  <c r="O1220" i="15"/>
  <c r="H1224" i="15" l="1"/>
  <c r="N1211" i="15"/>
  <c r="M1220" i="15"/>
  <c r="I1229" i="15"/>
  <c r="J1217" i="15"/>
  <c r="L1219" i="15"/>
  <c r="K1225" i="15"/>
  <c r="O1221" i="15"/>
  <c r="Q1217" i="15"/>
  <c r="S1214" i="15"/>
  <c r="P1209" i="15"/>
  <c r="R1214" i="15"/>
  <c r="H1225" i="15" l="1"/>
  <c r="J1218" i="15"/>
  <c r="K1226" i="15"/>
  <c r="I1230" i="15"/>
  <c r="L1220" i="15"/>
  <c r="M1221" i="15"/>
  <c r="N1212" i="15"/>
  <c r="R1215" i="15"/>
  <c r="P1210" i="15"/>
  <c r="O1222" i="15"/>
  <c r="S1215" i="15"/>
  <c r="Q1218" i="15"/>
  <c r="H1226" i="15" l="1"/>
  <c r="M1222" i="15"/>
  <c r="I1231" i="15"/>
  <c r="J1219" i="15"/>
  <c r="N1213" i="15"/>
  <c r="L1221" i="15"/>
  <c r="K1227" i="15"/>
  <c r="Q1219" i="15"/>
  <c r="S1216" i="15"/>
  <c r="O1223" i="15"/>
  <c r="P1211" i="15"/>
  <c r="R1216" i="15"/>
  <c r="H1227" i="15" l="1"/>
  <c r="K1228" i="15"/>
  <c r="J1220" i="15"/>
  <c r="M1223" i="15"/>
  <c r="L1222" i="15"/>
  <c r="N1214" i="15"/>
  <c r="I1232" i="15"/>
  <c r="O1224" i="15"/>
  <c r="R1217" i="15"/>
  <c r="P1212" i="15"/>
  <c r="S1217" i="15"/>
  <c r="Q1220" i="15"/>
  <c r="H1228" i="15" l="1"/>
  <c r="I1233" i="15"/>
  <c r="N1215" i="15"/>
  <c r="J1221" i="15"/>
  <c r="L1223" i="15"/>
  <c r="K1229" i="15"/>
  <c r="M1224" i="15"/>
  <c r="S1218" i="15"/>
  <c r="O1225" i="15"/>
  <c r="Q1221" i="15"/>
  <c r="P1213" i="15"/>
  <c r="R1218" i="15"/>
  <c r="H1229" i="15" l="1"/>
  <c r="K1230" i="15"/>
  <c r="L1224" i="15"/>
  <c r="J1222" i="15"/>
  <c r="I1234" i="15"/>
  <c r="M1225" i="15"/>
  <c r="N1216" i="15"/>
  <c r="Q1222" i="15"/>
  <c r="O1226" i="15"/>
  <c r="R1219" i="15"/>
  <c r="P1214" i="15"/>
  <c r="S1219" i="15"/>
  <c r="H1230" i="15" l="1"/>
  <c r="N1217" i="15"/>
  <c r="I1235" i="15"/>
  <c r="L1225" i="15"/>
  <c r="K1231" i="15"/>
  <c r="M1226" i="15"/>
  <c r="J1223" i="15"/>
  <c r="S1220" i="15"/>
  <c r="P1215" i="15"/>
  <c r="R1220" i="15"/>
  <c r="O1227" i="15"/>
  <c r="Q1223" i="15"/>
  <c r="H1231" i="15" l="1"/>
  <c r="L1226" i="15"/>
  <c r="J1224" i="15"/>
  <c r="I1236" i="15"/>
  <c r="M1227" i="15"/>
  <c r="K1232" i="15"/>
  <c r="N1218" i="15"/>
  <c r="R1221" i="15"/>
  <c r="S1221" i="15"/>
  <c r="Q1224" i="15"/>
  <c r="O1228" i="15"/>
  <c r="P1216" i="15"/>
  <c r="H1232" i="15" l="1"/>
  <c r="N1219" i="15"/>
  <c r="J1225" i="15"/>
  <c r="K1233" i="15"/>
  <c r="M1228" i="15"/>
  <c r="I1237" i="15"/>
  <c r="L1227" i="15"/>
  <c r="P1217" i="15"/>
  <c r="O1229" i="15"/>
  <c r="Q1225" i="15"/>
  <c r="S1222" i="15"/>
  <c r="R1222" i="15"/>
  <c r="H1233" i="15" l="1"/>
  <c r="M1229" i="15"/>
  <c r="K1234" i="15"/>
  <c r="N1220" i="15"/>
  <c r="L1228" i="15"/>
  <c r="I1238" i="15"/>
  <c r="J1226" i="15"/>
  <c r="R1223" i="15"/>
  <c r="S1223" i="15"/>
  <c r="Q1226" i="15"/>
  <c r="O1230" i="15"/>
  <c r="P1218" i="15"/>
  <c r="H1234" i="15" l="1"/>
  <c r="N1221" i="15"/>
  <c r="J1227" i="15"/>
  <c r="K1235" i="15"/>
  <c r="I1239" i="15"/>
  <c r="L1229" i="15"/>
  <c r="M1230" i="15"/>
  <c r="P1219" i="15"/>
  <c r="O1231" i="15"/>
  <c r="Q1227" i="15"/>
  <c r="S1224" i="15"/>
  <c r="R1224" i="15"/>
  <c r="H1235" i="15" l="1"/>
  <c r="L1230" i="15"/>
  <c r="I1240" i="15"/>
  <c r="N1222" i="15"/>
  <c r="K1236" i="15"/>
  <c r="M1231" i="15"/>
  <c r="J1228" i="15"/>
  <c r="R1225" i="15"/>
  <c r="S1225" i="15"/>
  <c r="Q1228" i="15"/>
  <c r="P1220" i="15"/>
  <c r="O1232" i="15"/>
  <c r="H1236" i="15" l="1"/>
  <c r="K1237" i="15"/>
  <c r="I1241" i="15"/>
  <c r="J1229" i="15"/>
  <c r="N1223" i="15"/>
  <c r="L1231" i="15"/>
  <c r="M1232" i="15"/>
  <c r="O1233" i="15"/>
  <c r="P1221" i="15"/>
  <c r="Q1229" i="15"/>
  <c r="S1226" i="15"/>
  <c r="R1226" i="15"/>
  <c r="H1237" i="15" l="1"/>
  <c r="M1233" i="15"/>
  <c r="N1224" i="15"/>
  <c r="K1238" i="15"/>
  <c r="J1230" i="15"/>
  <c r="L1232" i="15"/>
  <c r="I1242" i="15"/>
  <c r="R1227" i="15"/>
  <c r="S1227" i="15"/>
  <c r="Q1230" i="15"/>
  <c r="P1222" i="15"/>
  <c r="O1234" i="15"/>
  <c r="H1238" i="15" l="1"/>
  <c r="I1243" i="15"/>
  <c r="J1231" i="15"/>
  <c r="N1225" i="15"/>
  <c r="L1233" i="15"/>
  <c r="K1239" i="15"/>
  <c r="M1234" i="15"/>
  <c r="R1228" i="15"/>
  <c r="O1235" i="15"/>
  <c r="P1223" i="15"/>
  <c r="Q1231" i="15"/>
  <c r="S1228" i="15"/>
  <c r="H1239" i="15" l="1"/>
  <c r="N1226" i="15"/>
  <c r="M1235" i="15"/>
  <c r="K1240" i="15"/>
  <c r="I1244" i="15"/>
  <c r="J1232" i="15"/>
  <c r="L1234" i="15"/>
  <c r="S1229" i="15"/>
  <c r="Q1232" i="15"/>
  <c r="P1224" i="15"/>
  <c r="O1236" i="15"/>
  <c r="R1229" i="15"/>
  <c r="H1240" i="15" l="1"/>
  <c r="K1241" i="15"/>
  <c r="L1235" i="15"/>
  <c r="J1233" i="15"/>
  <c r="I1245" i="15"/>
  <c r="M1236" i="15"/>
  <c r="N1227" i="15"/>
  <c r="R1230" i="15"/>
  <c r="O1237" i="15"/>
  <c r="Q1233" i="15"/>
  <c r="P1225" i="15"/>
  <c r="S1230" i="15"/>
  <c r="H1241" i="15" l="1"/>
  <c r="M1237" i="15"/>
  <c r="I1246" i="15"/>
  <c r="L1236" i="15"/>
  <c r="K1242" i="15"/>
  <c r="N1228" i="15"/>
  <c r="J1234" i="15"/>
  <c r="S1231" i="15"/>
  <c r="P1226" i="15"/>
  <c r="Q1234" i="15"/>
  <c r="O1238" i="15"/>
  <c r="R1231" i="15"/>
  <c r="H1242" i="15" l="1"/>
  <c r="N1229" i="15"/>
  <c r="I1247" i="15"/>
  <c r="J1235" i="15"/>
  <c r="K1243" i="15"/>
  <c r="M1238" i="15"/>
  <c r="L1237" i="15"/>
  <c r="R1232" i="15"/>
  <c r="P1227" i="15"/>
  <c r="O1239" i="15"/>
  <c r="Q1235" i="15"/>
  <c r="S1232" i="15"/>
  <c r="H1243" i="15" l="1"/>
  <c r="J1236" i="15"/>
  <c r="L1238" i="15"/>
  <c r="M1239" i="15"/>
  <c r="K1244" i="15"/>
  <c r="I1248" i="15"/>
  <c r="N1230" i="15"/>
  <c r="Q1236" i="15"/>
  <c r="O1240" i="15"/>
  <c r="R1233" i="15"/>
  <c r="S1233" i="15"/>
  <c r="P1228" i="15"/>
  <c r="H1244" i="15" l="1"/>
  <c r="M1240" i="15"/>
  <c r="I1249" i="15"/>
  <c r="L1239" i="15"/>
  <c r="J1237" i="15"/>
  <c r="N1231" i="15"/>
  <c r="K1245" i="15"/>
  <c r="P1229" i="15"/>
  <c r="S1234" i="15"/>
  <c r="R1234" i="15"/>
  <c r="O1241" i="15"/>
  <c r="Q1237" i="15"/>
  <c r="H1245" i="15" l="1"/>
  <c r="I1250" i="15"/>
  <c r="K1246" i="15"/>
  <c r="J1238" i="15"/>
  <c r="M1241" i="15"/>
  <c r="N1232" i="15"/>
  <c r="L1240" i="15"/>
  <c r="R1235" i="15"/>
  <c r="P1230" i="15"/>
  <c r="Q1238" i="15"/>
  <c r="O1242" i="15"/>
  <c r="S1235" i="15"/>
  <c r="H1246" i="15" l="1"/>
  <c r="N1233" i="15"/>
  <c r="M1242" i="15"/>
  <c r="K1247" i="15"/>
  <c r="L1241" i="15"/>
  <c r="I1251" i="15"/>
  <c r="J1239" i="15"/>
  <c r="S1236" i="15"/>
  <c r="O1243" i="15"/>
  <c r="Q1239" i="15"/>
  <c r="P1231" i="15"/>
  <c r="R1236" i="15"/>
  <c r="H1247" i="15" l="1"/>
  <c r="L1242" i="15"/>
  <c r="K1248" i="15"/>
  <c r="M1243" i="15"/>
  <c r="N1234" i="15"/>
  <c r="I1252" i="15"/>
  <c r="J1240" i="15"/>
  <c r="R1237" i="15"/>
  <c r="P1232" i="15"/>
  <c r="Q1240" i="15"/>
  <c r="O1244" i="15"/>
  <c r="S1237" i="15"/>
  <c r="H1248" i="15" l="1"/>
  <c r="K1249" i="15"/>
  <c r="J1241" i="15"/>
  <c r="N1235" i="15"/>
  <c r="L1243" i="15"/>
  <c r="I1253" i="15"/>
  <c r="M1244" i="15"/>
  <c r="Q1241" i="15"/>
  <c r="P1233" i="15"/>
  <c r="S1238" i="15"/>
  <c r="O1245" i="15"/>
  <c r="R1238" i="15"/>
  <c r="H1249" i="15" l="1"/>
  <c r="L1244" i="15"/>
  <c r="K1250" i="15"/>
  <c r="N1236" i="15"/>
  <c r="M1245" i="15"/>
  <c r="I1254" i="15"/>
  <c r="J1242" i="15"/>
  <c r="S1239" i="15"/>
  <c r="P1234" i="15"/>
  <c r="Q1242" i="15"/>
  <c r="R1239" i="15"/>
  <c r="O1246" i="15"/>
  <c r="H1250" i="15" l="1"/>
  <c r="I1255" i="15"/>
  <c r="K1251" i="15"/>
  <c r="L1245" i="15"/>
  <c r="J1243" i="15"/>
  <c r="M1246" i="15"/>
  <c r="N1237" i="15"/>
  <c r="O1247" i="15"/>
  <c r="P1235" i="15"/>
  <c r="R1240" i="15"/>
  <c r="Q1243" i="15"/>
  <c r="S1240" i="15"/>
  <c r="H1251" i="15" l="1"/>
  <c r="M1247" i="15"/>
  <c r="L1246" i="15"/>
  <c r="I1256" i="15"/>
  <c r="J1244" i="15"/>
  <c r="N1238" i="15"/>
  <c r="K1252" i="15"/>
  <c r="S1241" i="15"/>
  <c r="Q1244" i="15"/>
  <c r="R1241" i="15"/>
  <c r="P1236" i="15"/>
  <c r="O1248" i="15"/>
  <c r="H1252" i="15" l="1"/>
  <c r="K1253" i="15"/>
  <c r="M1248" i="15"/>
  <c r="I1257" i="15"/>
  <c r="N1239" i="15"/>
  <c r="L1247" i="15"/>
  <c r="J1245" i="15"/>
  <c r="O1249" i="15"/>
  <c r="Q1245" i="15"/>
  <c r="S1242" i="15"/>
  <c r="P1237" i="15"/>
  <c r="R1242" i="15"/>
  <c r="H1253" i="15" l="1"/>
  <c r="J1246" i="15"/>
  <c r="I1258" i="15"/>
  <c r="L1248" i="15"/>
  <c r="N1240" i="15"/>
  <c r="M1249" i="15"/>
  <c r="K1254" i="15"/>
  <c r="P1238" i="15"/>
  <c r="S1243" i="15"/>
  <c r="R1243" i="15"/>
  <c r="Q1246" i="15"/>
  <c r="O1250" i="15"/>
  <c r="H1254" i="15" l="1"/>
  <c r="K1255" i="15"/>
  <c r="J1247" i="15"/>
  <c r="L1249" i="15"/>
  <c r="M1250" i="15"/>
  <c r="I1259" i="15"/>
  <c r="N1241" i="15"/>
  <c r="O1251" i="15"/>
  <c r="Q1247" i="15"/>
  <c r="R1244" i="15"/>
  <c r="S1244" i="15"/>
  <c r="P1239" i="15"/>
  <c r="H1255" i="15" l="1"/>
  <c r="N1242" i="15"/>
  <c r="J1248" i="15"/>
  <c r="I1260" i="15"/>
  <c r="K1256" i="15"/>
  <c r="M1251" i="15"/>
  <c r="L1250" i="15"/>
  <c r="O1252" i="15"/>
  <c r="P1240" i="15"/>
  <c r="S1245" i="15"/>
  <c r="R1245" i="15"/>
  <c r="Q1248" i="15"/>
  <c r="H1256" i="15" l="1"/>
  <c r="K1257" i="15"/>
  <c r="I1261" i="15"/>
  <c r="L1251" i="15"/>
  <c r="N1243" i="15"/>
  <c r="M1252" i="15"/>
  <c r="J1249" i="15"/>
  <c r="Q1249" i="15"/>
  <c r="R1246" i="15"/>
  <c r="S1246" i="15"/>
  <c r="P1241" i="15"/>
  <c r="O1253" i="15"/>
  <c r="H1257" i="15" l="1"/>
  <c r="L1252" i="15"/>
  <c r="K1258" i="15"/>
  <c r="M1253" i="15"/>
  <c r="J1250" i="15"/>
  <c r="N1244" i="15"/>
  <c r="I1262" i="15"/>
  <c r="P1242" i="15"/>
  <c r="O1254" i="15"/>
  <c r="S1247" i="15"/>
  <c r="R1247" i="15"/>
  <c r="Q1250" i="15"/>
  <c r="H1258" i="15" l="1"/>
  <c r="I1263" i="15"/>
  <c r="N1245" i="15"/>
  <c r="L1253" i="15"/>
  <c r="J1251" i="15"/>
  <c r="M1254" i="15"/>
  <c r="K1259" i="15"/>
  <c r="S1248" i="15"/>
  <c r="P1243" i="15"/>
  <c r="Q1251" i="15"/>
  <c r="R1248" i="15"/>
  <c r="O1255" i="15"/>
  <c r="H1259" i="15" l="1"/>
  <c r="J1252" i="15"/>
  <c r="I1264" i="15"/>
  <c r="K1260" i="15"/>
  <c r="L1254" i="15"/>
  <c r="M1255" i="15"/>
  <c r="N1246" i="15"/>
  <c r="O1256" i="15"/>
  <c r="Q1252" i="15"/>
  <c r="P1244" i="15"/>
  <c r="S1249" i="15"/>
  <c r="R1249" i="15"/>
  <c r="H1260" i="15" l="1"/>
  <c r="M1256" i="15"/>
  <c r="L1255" i="15"/>
  <c r="J1253" i="15"/>
  <c r="N1247" i="15"/>
  <c r="K1261" i="15"/>
  <c r="I1265" i="15"/>
  <c r="R1250" i="15"/>
  <c r="S1250" i="15"/>
  <c r="P1245" i="15"/>
  <c r="Q1253" i="15"/>
  <c r="O1257" i="15"/>
  <c r="H1261" i="15" l="1"/>
  <c r="K1262" i="15"/>
  <c r="I1266" i="15"/>
  <c r="N1248" i="15"/>
  <c r="J1254" i="15"/>
  <c r="M1257" i="15"/>
  <c r="L1256" i="15"/>
  <c r="O1258" i="15"/>
  <c r="Q1254" i="15"/>
  <c r="P1246" i="15"/>
  <c r="S1251" i="15"/>
  <c r="R1251" i="15"/>
  <c r="H1262" i="15" l="1"/>
  <c r="M1258" i="15"/>
  <c r="N1249" i="15"/>
  <c r="K1263" i="15"/>
  <c r="L1257" i="15"/>
  <c r="J1255" i="15"/>
  <c r="I1267" i="15"/>
  <c r="R1252" i="15"/>
  <c r="S1252" i="15"/>
  <c r="P1247" i="15"/>
  <c r="Q1255" i="15"/>
  <c r="O1259" i="15"/>
  <c r="H1263" i="15" l="1"/>
  <c r="K1264" i="15"/>
  <c r="I1268" i="15"/>
  <c r="L1258" i="15"/>
  <c r="M1259" i="15"/>
  <c r="J1256" i="15"/>
  <c r="N1250" i="15"/>
  <c r="Q1256" i="15"/>
  <c r="P1248" i="15"/>
  <c r="O1260" i="15"/>
  <c r="S1253" i="15"/>
  <c r="R1253" i="15"/>
  <c r="H1264" i="15" l="1"/>
  <c r="L1259" i="15"/>
  <c r="K1265" i="15"/>
  <c r="N1251" i="15"/>
  <c r="J1257" i="15"/>
  <c r="M1260" i="15"/>
  <c r="I1269" i="15"/>
  <c r="P1249" i="15"/>
  <c r="R1254" i="15"/>
  <c r="S1254" i="15"/>
  <c r="O1261" i="15"/>
  <c r="Q1257" i="15"/>
  <c r="H1265" i="15" l="1"/>
  <c r="N1252" i="15"/>
  <c r="I1270" i="15"/>
  <c r="J1258" i="15"/>
  <c r="L1260" i="15"/>
  <c r="K1266" i="15"/>
  <c r="M1261" i="15"/>
  <c r="Q1258" i="15"/>
  <c r="S1255" i="15"/>
  <c r="R1255" i="15"/>
  <c r="O1262" i="15"/>
  <c r="P1250" i="15"/>
  <c r="H1266" i="15" l="1"/>
  <c r="M1262" i="15"/>
  <c r="J1259" i="15"/>
  <c r="N1253" i="15"/>
  <c r="L1261" i="15"/>
  <c r="K1267" i="15"/>
  <c r="I1271" i="15"/>
  <c r="S1256" i="15"/>
  <c r="P1251" i="15"/>
  <c r="O1263" i="15"/>
  <c r="R1256" i="15"/>
  <c r="Q1259" i="15"/>
  <c r="H1267" i="15" l="1"/>
  <c r="I1272" i="15"/>
  <c r="K1268" i="15"/>
  <c r="N1254" i="15"/>
  <c r="J1260" i="15"/>
  <c r="L1262" i="15"/>
  <c r="M1263" i="15"/>
  <c r="Q1260" i="15"/>
  <c r="R1257" i="15"/>
  <c r="O1264" i="15"/>
  <c r="P1252" i="15"/>
  <c r="S1257" i="15"/>
  <c r="H1268" i="15" l="1"/>
  <c r="M1264" i="15"/>
  <c r="J1261" i="15"/>
  <c r="N1255" i="15"/>
  <c r="I1273" i="15"/>
  <c r="K1269" i="15"/>
  <c r="L1263" i="15"/>
  <c r="S1258" i="15"/>
  <c r="P1253" i="15"/>
  <c r="O1265" i="15"/>
  <c r="R1258" i="15"/>
  <c r="Q1261" i="15"/>
  <c r="H1269" i="15" l="1"/>
  <c r="L1264" i="15"/>
  <c r="N1256" i="15"/>
  <c r="M1265" i="15"/>
  <c r="I1274" i="15"/>
  <c r="J1262" i="15"/>
  <c r="K1270" i="15"/>
  <c r="Q1262" i="15"/>
  <c r="O1266" i="15"/>
  <c r="P1254" i="15"/>
  <c r="S1259" i="15"/>
  <c r="R1259" i="15"/>
  <c r="H1270" i="15" l="1"/>
  <c r="L1265" i="15"/>
  <c r="I1275" i="15"/>
  <c r="J1263" i="15"/>
  <c r="M1266" i="15"/>
  <c r="K1271" i="15"/>
  <c r="N1257" i="15"/>
  <c r="R1260" i="15"/>
  <c r="S1260" i="15"/>
  <c r="P1255" i="15"/>
  <c r="O1267" i="15"/>
  <c r="Q1263" i="15"/>
  <c r="H1271" i="15" l="1"/>
  <c r="N1258" i="15"/>
  <c r="J1264" i="15"/>
  <c r="M1267" i="15"/>
  <c r="L1266" i="15"/>
  <c r="K1272" i="15"/>
  <c r="I1276" i="15"/>
  <c r="S1261" i="15"/>
  <c r="R1261" i="15"/>
  <c r="Q1264" i="15"/>
  <c r="O1268" i="15"/>
  <c r="P1256" i="15"/>
  <c r="H1272" i="15" l="1"/>
  <c r="K1273" i="15"/>
  <c r="L1267" i="15"/>
  <c r="N1259" i="15"/>
  <c r="J1265" i="15"/>
  <c r="I1277" i="15"/>
  <c r="M1268" i="15"/>
  <c r="P1257" i="15"/>
  <c r="O1269" i="15"/>
  <c r="Q1265" i="15"/>
  <c r="R1262" i="15"/>
  <c r="S1262" i="15"/>
  <c r="H1273" i="15" l="1"/>
  <c r="I1278" i="15"/>
  <c r="N1260" i="15"/>
  <c r="K1274" i="15"/>
  <c r="L1268" i="15"/>
  <c r="M1269" i="15"/>
  <c r="J1266" i="15"/>
  <c r="S1263" i="15"/>
  <c r="R1263" i="15"/>
  <c r="Q1266" i="15"/>
  <c r="O1270" i="15"/>
  <c r="P1258" i="15"/>
  <c r="H1274" i="15" l="1"/>
  <c r="I1279" i="15"/>
  <c r="J1267" i="15"/>
  <c r="L1269" i="15"/>
  <c r="N1261" i="15"/>
  <c r="M1270" i="15"/>
  <c r="K1275" i="15"/>
  <c r="P1259" i="15"/>
  <c r="O1271" i="15"/>
  <c r="Q1267" i="15"/>
  <c r="R1264" i="15"/>
  <c r="S1264" i="15"/>
  <c r="H1275" i="15" l="1"/>
  <c r="N1262" i="15"/>
  <c r="I1280" i="15"/>
  <c r="J1268" i="15"/>
  <c r="M1271" i="15"/>
  <c r="L1270" i="15"/>
  <c r="K1276" i="15"/>
  <c r="S1265" i="15"/>
  <c r="R1265" i="15"/>
  <c r="O1272" i="15"/>
  <c r="P1260" i="15"/>
  <c r="Q1268" i="15"/>
  <c r="H1276" i="15" l="1"/>
  <c r="K1277" i="15"/>
  <c r="M1272" i="15"/>
  <c r="I1281" i="15"/>
  <c r="L1271" i="15"/>
  <c r="J1269" i="15"/>
  <c r="N1263" i="15"/>
  <c r="Q1269" i="15"/>
  <c r="P1261" i="15"/>
  <c r="O1273" i="15"/>
  <c r="R1266" i="15"/>
  <c r="S1266" i="15"/>
  <c r="H1277" i="15" l="1"/>
  <c r="N1264" i="15"/>
  <c r="I1282" i="15"/>
  <c r="K1278" i="15"/>
  <c r="J1270" i="15"/>
  <c r="L1272" i="15"/>
  <c r="M1273" i="15"/>
  <c r="P1262" i="15"/>
  <c r="Q1270" i="15"/>
  <c r="S1267" i="15"/>
  <c r="R1267" i="15"/>
  <c r="O1274" i="15"/>
  <c r="H1278" i="15" l="1"/>
  <c r="L1273" i="15"/>
  <c r="N1265" i="15"/>
  <c r="I1283" i="15"/>
  <c r="M1274" i="15"/>
  <c r="J1271" i="15"/>
  <c r="K1279" i="15"/>
  <c r="O1275" i="15"/>
  <c r="R1268" i="15"/>
  <c r="S1268" i="15"/>
  <c r="Q1271" i="15"/>
  <c r="P1263" i="15"/>
  <c r="H1279" i="15" l="1"/>
  <c r="N1266" i="15"/>
  <c r="J1272" i="15"/>
  <c r="M1275" i="15"/>
  <c r="L1274" i="15"/>
  <c r="K1280" i="15"/>
  <c r="I1284" i="15"/>
  <c r="O1276" i="15"/>
  <c r="P1264" i="15"/>
  <c r="Q1272" i="15"/>
  <c r="S1269" i="15"/>
  <c r="R1269" i="15"/>
  <c r="H1280" i="15" l="1"/>
  <c r="L1275" i="15"/>
  <c r="J1273" i="15"/>
  <c r="O1277" i="15"/>
  <c r="O1278" i="15" s="1"/>
  <c r="O1279" i="15" s="1"/>
  <c r="K1281" i="15"/>
  <c r="M1276" i="15"/>
  <c r="N1267" i="15"/>
  <c r="I1285" i="15"/>
  <c r="Q1273" i="15"/>
  <c r="P1265" i="15"/>
  <c r="R1270" i="15"/>
  <c r="S1270" i="15"/>
  <c r="H1281" i="15" l="1"/>
  <c r="I1286" i="15"/>
  <c r="J1274" i="15"/>
  <c r="M1277" i="15"/>
  <c r="L1276" i="15"/>
  <c r="K1282" i="15"/>
  <c r="N1268" i="15"/>
  <c r="Q1274" i="15"/>
  <c r="O1280" i="15"/>
  <c r="S1271" i="15"/>
  <c r="R1271" i="15"/>
  <c r="P1266" i="15"/>
  <c r="H1282" i="15" l="1"/>
  <c r="N1269" i="15"/>
  <c r="L1277" i="15"/>
  <c r="I1287" i="15"/>
  <c r="K1283" i="15"/>
  <c r="M1278" i="15"/>
  <c r="J1275" i="15"/>
  <c r="S1272" i="15"/>
  <c r="P1267" i="15"/>
  <c r="R1272" i="15"/>
  <c r="O1281" i="15"/>
  <c r="Q1275" i="15"/>
  <c r="H1283" i="15" l="1"/>
  <c r="H1284" i="15" s="1"/>
  <c r="H1285" i="15" s="1"/>
  <c r="H1286" i="15" s="1"/>
  <c r="H1287" i="15" s="1"/>
  <c r="H1288" i="15" s="1"/>
  <c r="H1289" i="15" s="1"/>
  <c r="H1290" i="15" s="1"/>
  <c r="H1291" i="15" s="1"/>
  <c r="H1292" i="15" s="1"/>
  <c r="H1293" i="15" s="1"/>
  <c r="H1294" i="15" s="1"/>
  <c r="H1295" i="15" s="1"/>
  <c r="H1296" i="15" s="1"/>
  <c r="H1297" i="15" s="1"/>
  <c r="H1298" i="15" s="1"/>
  <c r="H1299" i="15" s="1"/>
  <c r="H1300" i="15" s="1"/>
  <c r="L1278" i="15"/>
  <c r="M1279" i="15"/>
  <c r="I1288" i="15"/>
  <c r="N1270" i="15"/>
  <c r="J1276" i="15"/>
  <c r="K1284" i="15"/>
  <c r="Q1276" i="15"/>
  <c r="O1282" i="15"/>
  <c r="R1273" i="15"/>
  <c r="P1268" i="15"/>
  <c r="S1273" i="15"/>
  <c r="H1301" i="15" l="1"/>
  <c r="L1279" i="15"/>
  <c r="J1277" i="15"/>
  <c r="N1271" i="15"/>
  <c r="K1285" i="15"/>
  <c r="M1280" i="15"/>
  <c r="I1289" i="15"/>
  <c r="S1274" i="15"/>
  <c r="O1283" i="15"/>
  <c r="Q1277" i="15"/>
  <c r="P1269" i="15"/>
  <c r="R1274" i="15"/>
  <c r="H1302" i="15" l="1"/>
  <c r="K1286" i="15"/>
  <c r="J1278" i="15"/>
  <c r="L1280" i="15"/>
  <c r="I1290" i="15"/>
  <c r="M1281" i="15"/>
  <c r="N1272" i="15"/>
  <c r="Q1278" i="15"/>
  <c r="R1275" i="15"/>
  <c r="P1270" i="15"/>
  <c r="O1284" i="15"/>
  <c r="S1275" i="15"/>
  <c r="H1303" i="15" l="1"/>
  <c r="M1282" i="15"/>
  <c r="L1281" i="15"/>
  <c r="K1287" i="15"/>
  <c r="N1273" i="15"/>
  <c r="I1291" i="15"/>
  <c r="J1279" i="15"/>
  <c r="S1276" i="15"/>
  <c r="O1285" i="15"/>
  <c r="R1276" i="15"/>
  <c r="P1271" i="15"/>
  <c r="Q1279" i="15"/>
  <c r="H1304" i="15" l="1"/>
  <c r="J1280" i="15"/>
  <c r="N1274" i="15"/>
  <c r="M1283" i="15"/>
  <c r="I1292" i="15"/>
  <c r="K1288" i="15"/>
  <c r="L1282" i="15"/>
  <c r="Q1280" i="15"/>
  <c r="P1272" i="15"/>
  <c r="O1286" i="15"/>
  <c r="S1277" i="15"/>
  <c r="R1277" i="15"/>
  <c r="H1305" i="15" l="1"/>
  <c r="K1289" i="15"/>
  <c r="L1283" i="15"/>
  <c r="M1284" i="15"/>
  <c r="N1275" i="15"/>
  <c r="J1281" i="15"/>
  <c r="I1293" i="15"/>
  <c r="S1278" i="15"/>
  <c r="R1278" i="15"/>
  <c r="O1287" i="15"/>
  <c r="P1273" i="15"/>
  <c r="Q1281" i="15"/>
  <c r="H1306" i="15" l="1"/>
  <c r="N1276" i="15"/>
  <c r="L1284" i="15"/>
  <c r="J1282" i="15"/>
  <c r="I1294" i="15"/>
  <c r="M1285" i="15"/>
  <c r="K1290" i="15"/>
  <c r="Q1282" i="15"/>
  <c r="P1274" i="15"/>
  <c r="O1288" i="15"/>
  <c r="R1279" i="15"/>
  <c r="S1279" i="15"/>
  <c r="H1307" i="15" l="1"/>
  <c r="M1286" i="15"/>
  <c r="J1283" i="15"/>
  <c r="K1291" i="15"/>
  <c r="I1295" i="15"/>
  <c r="N1277" i="15"/>
  <c r="L1285" i="15"/>
  <c r="S1280" i="15"/>
  <c r="R1280" i="15"/>
  <c r="O1289" i="15"/>
  <c r="P1275" i="15"/>
  <c r="Q1283" i="15"/>
  <c r="H1308" i="15" l="1"/>
  <c r="J1284" i="15"/>
  <c r="N1278" i="15"/>
  <c r="K1292" i="15"/>
  <c r="L1286" i="15"/>
  <c r="M1287" i="15"/>
  <c r="I1296" i="15"/>
  <c r="P1276" i="15"/>
  <c r="O1290" i="15"/>
  <c r="R1281" i="15"/>
  <c r="S1281" i="15"/>
  <c r="Q1284" i="15"/>
  <c r="H1309" i="15" l="1"/>
  <c r="J1285" i="15"/>
  <c r="K1293" i="15"/>
  <c r="N1279" i="15"/>
  <c r="M1288" i="15"/>
  <c r="I1297" i="15"/>
  <c r="L1287" i="15"/>
  <c r="Q1285" i="15"/>
  <c r="S1282" i="15"/>
  <c r="R1282" i="15"/>
  <c r="O1291" i="15"/>
  <c r="P1277" i="15"/>
  <c r="H1310" i="15" l="1"/>
  <c r="I1298" i="15"/>
  <c r="N1280" i="15"/>
  <c r="L1288" i="15"/>
  <c r="J1286" i="15"/>
  <c r="M1289" i="15"/>
  <c r="K1294" i="15"/>
  <c r="P1278" i="15"/>
  <c r="O1292" i="15"/>
  <c r="R1283" i="15"/>
  <c r="S1283" i="15"/>
  <c r="Q1286" i="15"/>
  <c r="H1311" i="15" l="1"/>
  <c r="L1289" i="15"/>
  <c r="M1290" i="15"/>
  <c r="J1287" i="15"/>
  <c r="I1299" i="15"/>
  <c r="K1295" i="15"/>
  <c r="N1281" i="15"/>
  <c r="R1284" i="15"/>
  <c r="Q1287" i="15"/>
  <c r="S1284" i="15"/>
  <c r="O1293" i="15"/>
  <c r="P1279" i="15"/>
  <c r="H1312" i="15" l="1"/>
  <c r="M1291" i="15"/>
  <c r="L1290" i="15"/>
  <c r="K1296" i="15"/>
  <c r="J1288" i="15"/>
  <c r="N1282" i="15"/>
  <c r="I1300" i="15"/>
  <c r="P1280" i="15"/>
  <c r="O1294" i="15"/>
  <c r="S1285" i="15"/>
  <c r="Q1288" i="15"/>
  <c r="R1285" i="15"/>
  <c r="H1313" i="15" l="1"/>
  <c r="I1301" i="15"/>
  <c r="K1297" i="15"/>
  <c r="J1289" i="15"/>
  <c r="M1292" i="15"/>
  <c r="N1283" i="15"/>
  <c r="L1291" i="15"/>
  <c r="R1286" i="15"/>
  <c r="Q1289" i="15"/>
  <c r="S1286" i="15"/>
  <c r="O1295" i="15"/>
  <c r="P1281" i="15"/>
  <c r="H1314" i="15" l="1"/>
  <c r="N1284" i="15"/>
  <c r="I1302" i="15"/>
  <c r="L1292" i="15"/>
  <c r="J1290" i="15"/>
  <c r="M1293" i="15"/>
  <c r="K1298" i="15"/>
  <c r="P1282" i="15"/>
  <c r="O1296" i="15"/>
  <c r="S1287" i="15"/>
  <c r="Q1290" i="15"/>
  <c r="R1287" i="15"/>
  <c r="H1315" i="15" l="1"/>
  <c r="M1294" i="15"/>
  <c r="N1285" i="15"/>
  <c r="J1291" i="15"/>
  <c r="I1303" i="15"/>
  <c r="K1299" i="15"/>
  <c r="L1293" i="15"/>
  <c r="S1288" i="15"/>
  <c r="O1297" i="15"/>
  <c r="P1283" i="15"/>
  <c r="R1288" i="15"/>
  <c r="Q1291" i="15"/>
  <c r="H1316" i="15" l="1"/>
  <c r="K1300" i="15"/>
  <c r="L1294" i="15"/>
  <c r="J1292" i="15"/>
  <c r="I1304" i="15"/>
  <c r="M1295" i="15"/>
  <c r="N1286" i="15"/>
  <c r="O1298" i="15"/>
  <c r="S1289" i="15"/>
  <c r="Q1292" i="15"/>
  <c r="R1289" i="15"/>
  <c r="P1284" i="15"/>
  <c r="H1317" i="15" l="1"/>
  <c r="M1296" i="15"/>
  <c r="I1305" i="15"/>
  <c r="K1301" i="15"/>
  <c r="J1293" i="15"/>
  <c r="L1295" i="15"/>
  <c r="N1287" i="15"/>
  <c r="P1285" i="15"/>
  <c r="R1290" i="15"/>
  <c r="Q1293" i="15"/>
  <c r="S1290" i="15"/>
  <c r="O1299" i="15"/>
  <c r="H1318" i="15" l="1"/>
  <c r="H1319" i="15"/>
  <c r="N1288" i="15"/>
  <c r="M1297" i="15"/>
  <c r="L1296" i="15"/>
  <c r="K1302" i="15"/>
  <c r="J1294" i="15"/>
  <c r="I1306" i="15"/>
  <c r="O1300" i="15"/>
  <c r="S1291" i="15"/>
  <c r="Q1294" i="15"/>
  <c r="R1291" i="15"/>
  <c r="P1286" i="15"/>
  <c r="H1320" i="15" l="1"/>
  <c r="I1307" i="15"/>
  <c r="L1297" i="15"/>
  <c r="N1289" i="15"/>
  <c r="K1303" i="15"/>
  <c r="J1295" i="15"/>
  <c r="M1298" i="15"/>
  <c r="P1287" i="15"/>
  <c r="R1292" i="15"/>
  <c r="Q1295" i="15"/>
  <c r="S1292" i="15"/>
  <c r="O1301" i="15"/>
  <c r="H1321" i="15" l="1"/>
  <c r="K1304" i="15"/>
  <c r="M1299" i="15"/>
  <c r="L1298" i="15"/>
  <c r="I1308" i="15"/>
  <c r="J1296" i="15"/>
  <c r="N1290" i="15"/>
  <c r="Q1296" i="15"/>
  <c r="R1293" i="15"/>
  <c r="O1302" i="15"/>
  <c r="S1293" i="15"/>
  <c r="P1288" i="15"/>
  <c r="H1322" i="15" l="1"/>
  <c r="L1299" i="15"/>
  <c r="I1309" i="15"/>
  <c r="K1305" i="15"/>
  <c r="J1297" i="15"/>
  <c r="N1291" i="15"/>
  <c r="M1300" i="15"/>
  <c r="P1289" i="15"/>
  <c r="S1294" i="15"/>
  <c r="O1303" i="15"/>
  <c r="R1294" i="15"/>
  <c r="Q1297" i="15"/>
  <c r="H1323" i="15" l="1"/>
  <c r="I1310" i="15"/>
  <c r="M1301" i="15"/>
  <c r="K1306" i="15"/>
  <c r="J1298" i="15"/>
  <c r="N1292" i="15"/>
  <c r="L1300" i="15"/>
  <c r="R1295" i="15"/>
  <c r="O1304" i="15"/>
  <c r="S1295" i="15"/>
  <c r="Q1298" i="15"/>
  <c r="P1290" i="15"/>
  <c r="H1324" i="15" l="1"/>
  <c r="H1325" i="15"/>
  <c r="M1302" i="15"/>
  <c r="L1301" i="15"/>
  <c r="N1293" i="15"/>
  <c r="K1307" i="15"/>
  <c r="I1311" i="15"/>
  <c r="J1299" i="15"/>
  <c r="O1305" i="15"/>
  <c r="O1306" i="15" s="1"/>
  <c r="S1296" i="15"/>
  <c r="P1291" i="15"/>
  <c r="Q1299" i="15"/>
  <c r="R1296" i="15"/>
  <c r="H1326" i="15" l="1"/>
  <c r="J1300" i="15"/>
  <c r="M1303" i="15"/>
  <c r="K1308" i="15"/>
  <c r="L1302" i="15"/>
  <c r="I1312" i="15"/>
  <c r="N1294" i="15"/>
  <c r="O1307" i="15"/>
  <c r="R1297" i="15"/>
  <c r="Q1300" i="15"/>
  <c r="P1292" i="15"/>
  <c r="S1297" i="15"/>
  <c r="H1327" i="15" l="1"/>
  <c r="N1295" i="15"/>
  <c r="J1301" i="15"/>
  <c r="M1304" i="15"/>
  <c r="L1303" i="15"/>
  <c r="K1309" i="15"/>
  <c r="I1313" i="15"/>
  <c r="O1308" i="15"/>
  <c r="S1298" i="15"/>
  <c r="Q1301" i="15"/>
  <c r="R1298" i="15"/>
  <c r="P1293" i="15"/>
  <c r="H1328" i="15" l="1"/>
  <c r="I1314" i="15"/>
  <c r="L1304" i="15"/>
  <c r="M1305" i="15"/>
  <c r="N1296" i="15"/>
  <c r="K1310" i="15"/>
  <c r="J1302" i="15"/>
  <c r="O1309" i="15"/>
  <c r="P1294" i="15"/>
  <c r="Q1302" i="15"/>
  <c r="R1299" i="15"/>
  <c r="S1299" i="15"/>
  <c r="H1329" i="15" l="1"/>
  <c r="N1297" i="15"/>
  <c r="I1315" i="15"/>
  <c r="J1303" i="15"/>
  <c r="K1311" i="15"/>
  <c r="L1305" i="15"/>
  <c r="M1306" i="15"/>
  <c r="O1310" i="15"/>
  <c r="S1300" i="15"/>
  <c r="R1300" i="15"/>
  <c r="Q1303" i="15"/>
  <c r="P1295" i="15"/>
  <c r="H1330" i="15" l="1"/>
  <c r="I1316" i="15"/>
  <c r="J1304" i="15"/>
  <c r="L1306" i="15"/>
  <c r="K1312" i="15"/>
  <c r="M1307" i="15"/>
  <c r="N1298" i="15"/>
  <c r="O1311" i="15"/>
  <c r="S1301" i="15"/>
  <c r="P1296" i="15"/>
  <c r="Q1304" i="15"/>
  <c r="R1301" i="15"/>
  <c r="H1331" i="15" l="1"/>
  <c r="N1299" i="15"/>
  <c r="K1313" i="15"/>
  <c r="I1317" i="15"/>
  <c r="M1308" i="15"/>
  <c r="L1307" i="15"/>
  <c r="J1305" i="15"/>
  <c r="O1312" i="15"/>
  <c r="Q1305" i="15"/>
  <c r="S1302" i="15"/>
  <c r="R1302" i="15"/>
  <c r="P1297" i="15"/>
  <c r="H1332" i="15" l="1"/>
  <c r="M1309" i="15"/>
  <c r="N1300" i="15"/>
  <c r="K1314" i="15"/>
  <c r="J1306" i="15"/>
  <c r="L1308" i="15"/>
  <c r="I1318" i="15"/>
  <c r="O1313" i="15"/>
  <c r="P1298" i="15"/>
  <c r="R1303" i="15"/>
  <c r="S1303" i="15"/>
  <c r="Q1306" i="15"/>
  <c r="H1333" i="15" l="1"/>
  <c r="K1315" i="15"/>
  <c r="N1301" i="15"/>
  <c r="M1310" i="15"/>
  <c r="J1307" i="15"/>
  <c r="I1319" i="15"/>
  <c r="L1309" i="15"/>
  <c r="O1314" i="15"/>
  <c r="Q1307" i="15"/>
  <c r="S1304" i="15"/>
  <c r="R1304" i="15"/>
  <c r="P1299" i="15"/>
  <c r="H1334" i="15" l="1"/>
  <c r="L1310" i="15"/>
  <c r="N1302" i="15"/>
  <c r="J1308" i="15"/>
  <c r="M1311" i="15"/>
  <c r="I1320" i="15"/>
  <c r="K1316" i="15"/>
  <c r="O1315" i="15"/>
  <c r="P1300" i="15"/>
  <c r="S1305" i="15"/>
  <c r="Q1308" i="15"/>
  <c r="R1305" i="15"/>
  <c r="H1335" i="15" l="1"/>
  <c r="J1309" i="15"/>
  <c r="I1321" i="15"/>
  <c r="M1312" i="15"/>
  <c r="N1303" i="15"/>
  <c r="L1311" i="15"/>
  <c r="K1317" i="15"/>
  <c r="O1316" i="15"/>
  <c r="R1306" i="15"/>
  <c r="S1306" i="15"/>
  <c r="P1301" i="15"/>
  <c r="Q1309" i="15"/>
  <c r="H1336" i="15" l="1"/>
  <c r="K1318" i="15"/>
  <c r="L1312" i="15"/>
  <c r="I1322" i="15"/>
  <c r="J1310" i="15"/>
  <c r="N1304" i="15"/>
  <c r="M1313" i="15"/>
  <c r="O1317" i="15"/>
  <c r="P1302" i="15"/>
  <c r="S1307" i="15"/>
  <c r="Q1310" i="15"/>
  <c r="R1307" i="15"/>
  <c r="H1337" i="15" l="1"/>
  <c r="L1313" i="15"/>
  <c r="M1314" i="15"/>
  <c r="I1323" i="15"/>
  <c r="J1311" i="15"/>
  <c r="N1305" i="15"/>
  <c r="K1319" i="15"/>
  <c r="O1318" i="15"/>
  <c r="O1319" i="15" s="1"/>
  <c r="R1308" i="15"/>
  <c r="Q1311" i="15"/>
  <c r="S1308" i="15"/>
  <c r="P1303" i="15"/>
  <c r="H1338" i="15" l="1"/>
  <c r="J1312" i="15"/>
  <c r="K1320" i="15"/>
  <c r="N1306" i="15"/>
  <c r="L1314" i="15"/>
  <c r="I1324" i="15"/>
  <c r="M1315" i="15"/>
  <c r="O1320" i="15"/>
  <c r="R1309" i="15"/>
  <c r="P1304" i="15"/>
  <c r="S1309" i="15"/>
  <c r="Q1312" i="15"/>
  <c r="H1339" i="15" l="1"/>
  <c r="M1316" i="15"/>
  <c r="I1325" i="15"/>
  <c r="N1307" i="15"/>
  <c r="K1321" i="15"/>
  <c r="J1313" i="15"/>
  <c r="L1315" i="15"/>
  <c r="O1321" i="15"/>
  <c r="O1322" i="15" s="1"/>
  <c r="Q1313" i="15"/>
  <c r="S1310" i="15"/>
  <c r="P1305" i="15"/>
  <c r="R1310" i="15"/>
  <c r="H1340" i="15" l="1"/>
  <c r="O1323" i="15"/>
  <c r="L1316" i="15"/>
  <c r="M1317" i="15"/>
  <c r="K1322" i="15"/>
  <c r="N1308" i="15"/>
  <c r="I1326" i="15"/>
  <c r="J1314" i="15"/>
  <c r="P1306" i="15"/>
  <c r="R1311" i="15"/>
  <c r="S1311" i="15"/>
  <c r="Q1314" i="15"/>
  <c r="H1341" i="15" l="1"/>
  <c r="H1342" i="15" s="1"/>
  <c r="O1324" i="15"/>
  <c r="O1325" i="15" s="1"/>
  <c r="L1317" i="15"/>
  <c r="I1327" i="15"/>
  <c r="N1309" i="15"/>
  <c r="K1323" i="15"/>
  <c r="M1318" i="15"/>
  <c r="J1315" i="15"/>
  <c r="S1312" i="15"/>
  <c r="Q1315" i="15"/>
  <c r="R1312" i="15"/>
  <c r="P1307" i="15"/>
  <c r="H1343" i="15" l="1"/>
  <c r="O1326" i="15"/>
  <c r="O1327" i="15" s="1"/>
  <c r="O1328" i="15" s="1"/>
  <c r="J1316" i="15"/>
  <c r="K1324" i="15"/>
  <c r="N1310" i="15"/>
  <c r="I1328" i="15"/>
  <c r="L1318" i="15"/>
  <c r="M1319" i="15"/>
  <c r="P1308" i="15"/>
  <c r="R1313" i="15"/>
  <c r="Q1316" i="15"/>
  <c r="S1313" i="15"/>
  <c r="H1344" i="15" l="1"/>
  <c r="I1329" i="15"/>
  <c r="M1320" i="15"/>
  <c r="L1319" i="15"/>
  <c r="K1325" i="15"/>
  <c r="J1317" i="15"/>
  <c r="O1329" i="15"/>
  <c r="N1311" i="15"/>
  <c r="S1314" i="15"/>
  <c r="Q1317" i="15"/>
  <c r="P1309" i="15"/>
  <c r="R1314" i="15"/>
  <c r="H1345" i="15" l="1"/>
  <c r="K1326" i="15"/>
  <c r="J1318" i="15"/>
  <c r="M1321" i="15"/>
  <c r="O1330" i="15"/>
  <c r="O1331" i="15" s="1"/>
  <c r="N1312" i="15"/>
  <c r="I1330" i="15"/>
  <c r="L1320" i="15"/>
  <c r="R1315" i="15"/>
  <c r="Q1318" i="15"/>
  <c r="P1310" i="15"/>
  <c r="S1315" i="15"/>
  <c r="H1346" i="15" l="1"/>
  <c r="O1332" i="15"/>
  <c r="K1327" i="15"/>
  <c r="I1331" i="15"/>
  <c r="M1322" i="15"/>
  <c r="J1319" i="15"/>
  <c r="L1321" i="15"/>
  <c r="N1313" i="15"/>
  <c r="S1316" i="15"/>
  <c r="P1311" i="15"/>
  <c r="R1316" i="15"/>
  <c r="Q1319" i="15"/>
  <c r="H1347" i="15" l="1"/>
  <c r="O1333" i="15"/>
  <c r="O1334" i="15" s="1"/>
  <c r="O1335" i="15" s="1"/>
  <c r="M1323" i="15"/>
  <c r="N1314" i="15"/>
  <c r="J1320" i="15"/>
  <c r="K1328" i="15"/>
  <c r="L1322" i="15"/>
  <c r="I1332" i="15"/>
  <c r="P1312" i="15"/>
  <c r="Q1320" i="15"/>
  <c r="R1317" i="15"/>
  <c r="S1317" i="15"/>
  <c r="H1348" i="15" l="1"/>
  <c r="N1315" i="15"/>
  <c r="J1321" i="15"/>
  <c r="K1329" i="15"/>
  <c r="M1324" i="15"/>
  <c r="O1336" i="15"/>
  <c r="I1333" i="15"/>
  <c r="L1323" i="15"/>
  <c r="Q1321" i="15"/>
  <c r="S1318" i="15"/>
  <c r="R1318" i="15"/>
  <c r="P1313" i="15"/>
  <c r="H1349" i="15" l="1"/>
  <c r="I1334" i="15"/>
  <c r="N1316" i="15"/>
  <c r="L1324" i="15"/>
  <c r="J1322" i="15"/>
  <c r="M1325" i="15"/>
  <c r="K1330" i="15"/>
  <c r="O1337" i="15"/>
  <c r="P1314" i="15"/>
  <c r="R1319" i="15"/>
  <c r="Q1322" i="15"/>
  <c r="S1319" i="15"/>
  <c r="H1350" i="15" l="1"/>
  <c r="L1325" i="15"/>
  <c r="I1335" i="15"/>
  <c r="K1331" i="15"/>
  <c r="M1326" i="15"/>
  <c r="J1323" i="15"/>
  <c r="N1317" i="15"/>
  <c r="O1338" i="15"/>
  <c r="P1315" i="15"/>
  <c r="S1320" i="15"/>
  <c r="Q1323" i="15"/>
  <c r="R1320" i="15"/>
  <c r="H1351" i="15" l="1"/>
  <c r="N1318" i="15"/>
  <c r="I1336" i="15"/>
  <c r="L1326" i="15"/>
  <c r="M1327" i="15"/>
  <c r="K1332" i="15"/>
  <c r="O1339" i="15"/>
  <c r="O1340" i="15" s="1"/>
  <c r="O1341" i="15" s="1"/>
  <c r="O1342" i="15" s="1"/>
  <c r="O1343" i="15" s="1"/>
  <c r="O1344" i="15" s="1"/>
  <c r="O1345" i="15" s="1"/>
  <c r="O1346" i="15" s="1"/>
  <c r="O1347" i="15" s="1"/>
  <c r="O1348" i="15" s="1"/>
  <c r="O1349" i="15" s="1"/>
  <c r="O1350" i="15" s="1"/>
  <c r="O1351" i="15" s="1"/>
  <c r="O1352" i="15" s="1"/>
  <c r="O1353" i="15" s="1"/>
  <c r="O1354" i="15" s="1"/>
  <c r="O1355" i="15" s="1"/>
  <c r="O1356" i="15" s="1"/>
  <c r="O1357" i="15" s="1"/>
  <c r="O1358" i="15" s="1"/>
  <c r="O1359" i="15" s="1"/>
  <c r="O1360" i="15" s="1"/>
  <c r="O1361" i="15" s="1"/>
  <c r="O1362" i="15" s="1"/>
  <c r="O1363" i="15" s="1"/>
  <c r="O1364" i="15" s="1"/>
  <c r="O1365" i="15" s="1"/>
  <c r="O1366" i="15" s="1"/>
  <c r="J1324" i="15"/>
  <c r="Q1324" i="15"/>
  <c r="P1316" i="15"/>
  <c r="R1321" i="15"/>
  <c r="S1321" i="15"/>
  <c r="H1352" i="15" l="1"/>
  <c r="O1367" i="15"/>
  <c r="O1368" i="15" s="1"/>
  <c r="O1369" i="15" s="1"/>
  <c r="O1370" i="15" s="1"/>
  <c r="I1337" i="15"/>
  <c r="N1319" i="15"/>
  <c r="J1325" i="15"/>
  <c r="M1328" i="15"/>
  <c r="L1327" i="15"/>
  <c r="K1333" i="15"/>
  <c r="Q1325" i="15"/>
  <c r="S1322" i="15"/>
  <c r="R1322" i="15"/>
  <c r="P1317" i="15"/>
  <c r="H1353" i="15" l="1"/>
  <c r="L1328" i="15"/>
  <c r="O1371" i="15"/>
  <c r="K1334" i="15"/>
  <c r="N1320" i="15"/>
  <c r="M1329" i="15"/>
  <c r="J1326" i="15"/>
  <c r="I1338" i="15"/>
  <c r="P1318" i="15"/>
  <c r="R1323" i="15"/>
  <c r="S1323" i="15"/>
  <c r="Q1326" i="15"/>
  <c r="H1354" i="15" l="1"/>
  <c r="K1335" i="15"/>
  <c r="L1329" i="15"/>
  <c r="M1330" i="15"/>
  <c r="N1321" i="15"/>
  <c r="O1372" i="15"/>
  <c r="J1327" i="15"/>
  <c r="I1339" i="15"/>
  <c r="Q1327" i="15"/>
  <c r="P1319" i="15"/>
  <c r="S1324" i="15"/>
  <c r="R1324" i="15"/>
  <c r="H1355" i="15" l="1"/>
  <c r="I1340" i="15"/>
  <c r="N1322" i="15"/>
  <c r="O1373" i="15"/>
  <c r="L1330" i="15"/>
  <c r="K1336" i="15"/>
  <c r="J1328" i="15"/>
  <c r="M1331" i="15"/>
  <c r="R1325" i="15"/>
  <c r="S1325" i="15"/>
  <c r="Q1328" i="15"/>
  <c r="P1320" i="15"/>
  <c r="H1356" i="15" l="1"/>
  <c r="L1331" i="15"/>
  <c r="I1341" i="15"/>
  <c r="K1337" i="15"/>
  <c r="M1332" i="15"/>
  <c r="N1323" i="15"/>
  <c r="J1329" i="15"/>
  <c r="O1374" i="15"/>
  <c r="P1321" i="15"/>
  <c r="S1326" i="15"/>
  <c r="R1326" i="15"/>
  <c r="Q1329" i="15"/>
  <c r="H1357" i="15" l="1"/>
  <c r="M1333" i="15"/>
  <c r="I1342" i="15"/>
  <c r="L1332" i="15"/>
  <c r="N1324" i="15"/>
  <c r="J1330" i="15"/>
  <c r="K1338" i="15"/>
  <c r="O1375" i="15"/>
  <c r="Q1330" i="15"/>
  <c r="S1327" i="15"/>
  <c r="P1322" i="15"/>
  <c r="R1327" i="15"/>
  <c r="H1358" i="15" l="1"/>
  <c r="K1339" i="15"/>
  <c r="O1376" i="15"/>
  <c r="L1333" i="15"/>
  <c r="I1343" i="15"/>
  <c r="M1334" i="15"/>
  <c r="N1325" i="15"/>
  <c r="J1331" i="15"/>
  <c r="R1328" i="15"/>
  <c r="Q1331" i="15"/>
  <c r="P1323" i="15"/>
  <c r="S1328" i="15"/>
  <c r="H1359" i="15" l="1"/>
  <c r="K1340" i="15"/>
  <c r="N1326" i="15"/>
  <c r="O1377" i="15"/>
  <c r="M1335" i="15"/>
  <c r="L1334" i="15"/>
  <c r="J1332" i="15"/>
  <c r="I1344" i="15"/>
  <c r="S1329" i="15"/>
  <c r="P1324" i="15"/>
  <c r="R1329" i="15"/>
  <c r="Q1332" i="15"/>
  <c r="H1360" i="15" l="1"/>
  <c r="L1335" i="15"/>
  <c r="I1345" i="15"/>
  <c r="J1333" i="15"/>
  <c r="K1341" i="15"/>
  <c r="N1327" i="15"/>
  <c r="M1336" i="15"/>
  <c r="O1378" i="15"/>
  <c r="O1379" i="15" s="1"/>
  <c r="Q1333" i="15"/>
  <c r="R1330" i="15"/>
  <c r="S1330" i="15"/>
  <c r="P1325" i="15"/>
  <c r="H1361" i="15" l="1"/>
  <c r="M1337" i="15"/>
  <c r="J1334" i="15"/>
  <c r="O1380" i="15"/>
  <c r="K1342" i="15"/>
  <c r="N1328" i="15"/>
  <c r="I1346" i="15"/>
  <c r="L1336" i="15"/>
  <c r="P1326" i="15"/>
  <c r="S1331" i="15"/>
  <c r="Q1334" i="15"/>
  <c r="R1331" i="15"/>
  <c r="H1362" i="15" l="1"/>
  <c r="K1343" i="15"/>
  <c r="J1335" i="15"/>
  <c r="N1329" i="15"/>
  <c r="O1381" i="15"/>
  <c r="L1337" i="15"/>
  <c r="I1347" i="15"/>
  <c r="M1338" i="15"/>
  <c r="Q1335" i="15"/>
  <c r="P1327" i="15"/>
  <c r="R1332" i="15"/>
  <c r="S1332" i="15"/>
  <c r="H1363" i="15" l="1"/>
  <c r="M1339" i="15"/>
  <c r="N1330" i="15"/>
  <c r="K1344" i="15"/>
  <c r="O1382" i="15"/>
  <c r="I1348" i="15"/>
  <c r="L1338" i="15"/>
  <c r="J1336" i="15"/>
  <c r="R1333" i="15"/>
  <c r="P1328" i="15"/>
  <c r="S1333" i="15"/>
  <c r="Q1336" i="15"/>
  <c r="H1364" i="15" l="1"/>
  <c r="O1383" i="15"/>
  <c r="M1340" i="15"/>
  <c r="I1349" i="15"/>
  <c r="J1337" i="15"/>
  <c r="L1339" i="15"/>
  <c r="N1331" i="15"/>
  <c r="K1345" i="15"/>
  <c r="S1334" i="15"/>
  <c r="R1334" i="15"/>
  <c r="Q1337" i="15"/>
  <c r="P1329" i="15"/>
  <c r="H1365" i="15" l="1"/>
  <c r="L1340" i="15"/>
  <c r="O1384" i="15"/>
  <c r="N1332" i="15"/>
  <c r="K1346" i="15"/>
  <c r="I1350" i="15"/>
  <c r="J1338" i="15"/>
  <c r="M1341" i="15"/>
  <c r="P1330" i="15"/>
  <c r="S1335" i="15"/>
  <c r="Q1338" i="15"/>
  <c r="R1335" i="15"/>
  <c r="H1366" i="15" l="1"/>
  <c r="N1333" i="15"/>
  <c r="L1341" i="15"/>
  <c r="K1347" i="15"/>
  <c r="O1385" i="15"/>
  <c r="J1339" i="15"/>
  <c r="I1351" i="15"/>
  <c r="M1342" i="15"/>
  <c r="S1336" i="15"/>
  <c r="P1331" i="15"/>
  <c r="R1336" i="15"/>
  <c r="Q1339" i="15"/>
  <c r="H1367" i="15" l="1"/>
  <c r="I1352" i="15"/>
  <c r="N1334" i="15"/>
  <c r="M1343" i="15"/>
  <c r="K1348" i="15"/>
  <c r="L1342" i="15"/>
  <c r="O1386" i="15"/>
  <c r="J1340" i="15"/>
  <c r="Q1340" i="15"/>
  <c r="P1332" i="15"/>
  <c r="S1337" i="15"/>
  <c r="R1337" i="15"/>
  <c r="H1368" i="15" l="1"/>
  <c r="O1387" i="15"/>
  <c r="L1343" i="15"/>
  <c r="M1344" i="15"/>
  <c r="I1353" i="15"/>
  <c r="J1341" i="15"/>
  <c r="K1349" i="15"/>
  <c r="N1335" i="15"/>
  <c r="R1338" i="15"/>
  <c r="S1338" i="15"/>
  <c r="P1333" i="15"/>
  <c r="Q1341" i="15"/>
  <c r="H1369" i="15" l="1"/>
  <c r="O1388" i="15"/>
  <c r="N1336" i="15"/>
  <c r="J1342" i="15"/>
  <c r="I1354" i="15"/>
  <c r="L1344" i="15"/>
  <c r="K1350" i="15"/>
  <c r="M1345" i="15"/>
  <c r="Q1342" i="15"/>
  <c r="S1339" i="15"/>
  <c r="P1334" i="15"/>
  <c r="R1339" i="15"/>
  <c r="H1370" i="15" l="1"/>
  <c r="K1351" i="15"/>
  <c r="L1345" i="15"/>
  <c r="O1389" i="15"/>
  <c r="M1346" i="15"/>
  <c r="J1343" i="15"/>
  <c r="N1337" i="15"/>
  <c r="I1355" i="15"/>
  <c r="P1335" i="15"/>
  <c r="Q1343" i="15"/>
  <c r="R1340" i="15"/>
  <c r="S1340" i="15"/>
  <c r="H1371" i="15" l="1"/>
  <c r="N1338" i="15"/>
  <c r="K1352" i="15"/>
  <c r="O1390" i="15"/>
  <c r="L1346" i="15"/>
  <c r="I1356" i="15"/>
  <c r="J1344" i="15"/>
  <c r="M1347" i="15"/>
  <c r="S1341" i="15"/>
  <c r="Q1344" i="15"/>
  <c r="R1341" i="15"/>
  <c r="P1336" i="15"/>
  <c r="H1372" i="15" l="1"/>
  <c r="M1348" i="15"/>
  <c r="N1339" i="15"/>
  <c r="L1347" i="15"/>
  <c r="K1353" i="15"/>
  <c r="I1357" i="15"/>
  <c r="J1345" i="15"/>
  <c r="O1391" i="15"/>
  <c r="P1337" i="15"/>
  <c r="R1342" i="15"/>
  <c r="S1342" i="15"/>
  <c r="Q1345" i="15"/>
  <c r="H1373" i="15" l="1"/>
  <c r="K1354" i="15"/>
  <c r="L1348" i="15"/>
  <c r="M1349" i="15"/>
  <c r="I1358" i="15"/>
  <c r="O1392" i="15"/>
  <c r="J1346" i="15"/>
  <c r="N1340" i="15"/>
  <c r="Q1346" i="15"/>
  <c r="R1343" i="15"/>
  <c r="S1343" i="15"/>
  <c r="P1338" i="15"/>
  <c r="H1374" i="15" l="1"/>
  <c r="J1347" i="15"/>
  <c r="K1355" i="15"/>
  <c r="N1341" i="15"/>
  <c r="I1359" i="15"/>
  <c r="M1350" i="15"/>
  <c r="L1349" i="15"/>
  <c r="O1393" i="15"/>
  <c r="Q1347" i="15"/>
  <c r="P1339" i="15"/>
  <c r="S1344" i="15"/>
  <c r="R1344" i="15"/>
  <c r="H1375" i="15" l="1"/>
  <c r="M1351" i="15"/>
  <c r="K1356" i="15"/>
  <c r="J1348" i="15"/>
  <c r="L1350" i="15"/>
  <c r="N1342" i="15"/>
  <c r="O1394" i="15"/>
  <c r="O1395" i="15" s="1"/>
  <c r="I1360" i="15"/>
  <c r="S1345" i="15"/>
  <c r="Q1348" i="15"/>
  <c r="R1345" i="15"/>
  <c r="P1340" i="15"/>
  <c r="H1376" i="15" l="1"/>
  <c r="H1377" i="15" s="1"/>
  <c r="H1378" i="15" s="1"/>
  <c r="H1379" i="15" s="1"/>
  <c r="H1380" i="15" s="1"/>
  <c r="H1381" i="15" s="1"/>
  <c r="H1382" i="15" s="1"/>
  <c r="H1383" i="15" s="1"/>
  <c r="H1384" i="15" s="1"/>
  <c r="H1385" i="15" s="1"/>
  <c r="H1386" i="15" s="1"/>
  <c r="H1387" i="15" s="1"/>
  <c r="H1388" i="15" s="1"/>
  <c r="H1389" i="15" s="1"/>
  <c r="H1390" i="15" s="1"/>
  <c r="H1391" i="15" s="1"/>
  <c r="H1392" i="15" s="1"/>
  <c r="H1393" i="15" s="1"/>
  <c r="H1394" i="15" s="1"/>
  <c r="O1396" i="15"/>
  <c r="O1397" i="15" s="1"/>
  <c r="I1361" i="15"/>
  <c r="N1343" i="15"/>
  <c r="M1352" i="15"/>
  <c r="K1357" i="15"/>
  <c r="L1351" i="15"/>
  <c r="J1349" i="15"/>
  <c r="P1341" i="15"/>
  <c r="R1346" i="15"/>
  <c r="S1346" i="15"/>
  <c r="Q1349" i="15"/>
  <c r="H1395" i="15" l="1"/>
  <c r="J1350" i="15"/>
  <c r="N1344" i="15"/>
  <c r="O1398" i="15"/>
  <c r="I1362" i="15"/>
  <c r="L1352" i="15"/>
  <c r="K1358" i="15"/>
  <c r="M1353" i="15"/>
  <c r="S1347" i="15"/>
  <c r="P1342" i="15"/>
  <c r="Q1350" i="15"/>
  <c r="R1347" i="15"/>
  <c r="H1396" i="15" l="1"/>
  <c r="M1354" i="15"/>
  <c r="I1363" i="15"/>
  <c r="N1345" i="15"/>
  <c r="J1351" i="15"/>
  <c r="L1353" i="15"/>
  <c r="O1399" i="15"/>
  <c r="O1400" i="15" s="1"/>
  <c r="K1359" i="15"/>
  <c r="Q1351" i="15"/>
  <c r="S1348" i="15"/>
  <c r="R1348" i="15"/>
  <c r="P1343" i="15"/>
  <c r="H1397" i="15" l="1"/>
  <c r="K1360" i="15"/>
  <c r="M1355" i="15"/>
  <c r="L1354" i="15"/>
  <c r="J1352" i="15"/>
  <c r="O1401" i="15"/>
  <c r="O1402" i="15" s="1"/>
  <c r="O1403" i="15" s="1"/>
  <c r="O1404" i="15" s="1"/>
  <c r="I1364" i="15"/>
  <c r="N1346" i="15"/>
  <c r="R1349" i="15"/>
  <c r="Q1352" i="15"/>
  <c r="P1344" i="15"/>
  <c r="S1349" i="15"/>
  <c r="H1398" i="15" l="1"/>
  <c r="J1353" i="15"/>
  <c r="M1356" i="15"/>
  <c r="K1361" i="15"/>
  <c r="N1347" i="15"/>
  <c r="O1405" i="15"/>
  <c r="O1406" i="15" s="1"/>
  <c r="O1407" i="15" s="1"/>
  <c r="O1408" i="15" s="1"/>
  <c r="O1409" i="15" s="1"/>
  <c r="O1410" i="15" s="1"/>
  <c r="O1411" i="15" s="1"/>
  <c r="I1365" i="15"/>
  <c r="L1355" i="15"/>
  <c r="Q1353" i="15"/>
  <c r="R1350" i="15"/>
  <c r="S1350" i="15"/>
  <c r="P1345" i="15"/>
  <c r="H1399" i="15" l="1"/>
  <c r="L1356" i="15"/>
  <c r="J1354" i="15"/>
  <c r="O1412" i="15"/>
  <c r="M1357" i="15"/>
  <c r="K1362" i="15"/>
  <c r="I1366" i="15"/>
  <c r="N1348" i="15"/>
  <c r="P1346" i="15"/>
  <c r="S1351" i="15"/>
  <c r="Q1354" i="15"/>
  <c r="R1351" i="15"/>
  <c r="H1400" i="15" l="1"/>
  <c r="I1367" i="15"/>
  <c r="K1363" i="15"/>
  <c r="L1357" i="15"/>
  <c r="N1349" i="15"/>
  <c r="O1413" i="15"/>
  <c r="O1414" i="15" s="1"/>
  <c r="O1415" i="15" s="1"/>
  <c r="J1355" i="15"/>
  <c r="M1358" i="15"/>
  <c r="R1352" i="15"/>
  <c r="S1352" i="15"/>
  <c r="Q1355" i="15"/>
  <c r="P1347" i="15"/>
  <c r="H1401" i="15" l="1"/>
  <c r="M1359" i="15"/>
  <c r="I1368" i="15"/>
  <c r="O1416" i="15"/>
  <c r="L1358" i="15"/>
  <c r="K1364" i="15"/>
  <c r="N1350" i="15"/>
  <c r="J1356" i="15"/>
  <c r="P1348" i="15"/>
  <c r="Q1356" i="15"/>
  <c r="S1353" i="15"/>
  <c r="R1353" i="15"/>
  <c r="H1402" i="15" l="1"/>
  <c r="L1359" i="15"/>
  <c r="M1360" i="15"/>
  <c r="I1369" i="15"/>
  <c r="K1365" i="15"/>
  <c r="O1417" i="15"/>
  <c r="J1357" i="15"/>
  <c r="N1351" i="15"/>
  <c r="S1354" i="15"/>
  <c r="P1349" i="15"/>
  <c r="P1350" i="15" s="1"/>
  <c r="R1354" i="15"/>
  <c r="Q1357" i="15"/>
  <c r="H1403" i="15" l="1"/>
  <c r="J1358" i="15"/>
  <c r="L1360" i="15"/>
  <c r="N1352" i="15"/>
  <c r="M1361" i="15"/>
  <c r="I1370" i="15"/>
  <c r="O1418" i="15"/>
  <c r="K1366" i="15"/>
  <c r="Q1358" i="15"/>
  <c r="S1355" i="15"/>
  <c r="R1355" i="15"/>
  <c r="P1351" i="15"/>
  <c r="H1404" i="15" l="1"/>
  <c r="J1359" i="15"/>
  <c r="K1367" i="15"/>
  <c r="I1371" i="15"/>
  <c r="L1361" i="15"/>
  <c r="M1362" i="15"/>
  <c r="N1353" i="15"/>
  <c r="O1419" i="15"/>
  <c r="R1356" i="15"/>
  <c r="Q1359" i="15"/>
  <c r="P1352" i="15"/>
  <c r="S1356" i="15"/>
  <c r="H1405" i="15" l="1"/>
  <c r="N1354" i="15"/>
  <c r="L1362" i="15"/>
  <c r="K1368" i="15"/>
  <c r="M1363" i="15"/>
  <c r="O1420" i="15"/>
  <c r="I1372" i="15"/>
  <c r="J1360" i="15"/>
  <c r="S1357" i="15"/>
  <c r="R1357" i="15"/>
  <c r="P1353" i="15"/>
  <c r="Q1360" i="15"/>
  <c r="H1406" i="15" l="1"/>
  <c r="J1361" i="15"/>
  <c r="I1373" i="15"/>
  <c r="N1355" i="15"/>
  <c r="O1421" i="15"/>
  <c r="L1363" i="15"/>
  <c r="M1364" i="15"/>
  <c r="K1369" i="15"/>
  <c r="P1354" i="15"/>
  <c r="S1358" i="15"/>
  <c r="Q1361" i="15"/>
  <c r="R1358" i="15"/>
  <c r="H1407" i="15" l="1"/>
  <c r="J1362" i="15"/>
  <c r="L1364" i="15"/>
  <c r="I1374" i="15"/>
  <c r="K1370" i="15"/>
  <c r="M1365" i="15"/>
  <c r="O1422" i="15"/>
  <c r="N1356" i="15"/>
  <c r="R1359" i="15"/>
  <c r="Q1362" i="15"/>
  <c r="P1355" i="15"/>
  <c r="S1359" i="15"/>
  <c r="H1408" i="15" l="1"/>
  <c r="O1423" i="15"/>
  <c r="K1371" i="15"/>
  <c r="L1365" i="15"/>
  <c r="M1366" i="15"/>
  <c r="I1375" i="15"/>
  <c r="N1357" i="15"/>
  <c r="J1363" i="15"/>
  <c r="P1356" i="15"/>
  <c r="Q1363" i="15"/>
  <c r="S1360" i="15"/>
  <c r="R1360" i="15"/>
  <c r="H1409" i="15" l="1"/>
  <c r="I1376" i="15"/>
  <c r="M1367" i="15"/>
  <c r="O1424" i="15"/>
  <c r="N1358" i="15"/>
  <c r="J1364" i="15"/>
  <c r="L1366" i="15"/>
  <c r="K1372" i="15"/>
  <c r="S1361" i="15"/>
  <c r="P1357" i="15"/>
  <c r="R1361" i="15"/>
  <c r="Q1364" i="15"/>
  <c r="H1410" i="15" l="1"/>
  <c r="J1365" i="15"/>
  <c r="I1377" i="15"/>
  <c r="L1367" i="15"/>
  <c r="N1359" i="15"/>
  <c r="O1425" i="15"/>
  <c r="M1368" i="15"/>
  <c r="K1373" i="15"/>
  <c r="Q1365" i="15"/>
  <c r="P1358" i="15"/>
  <c r="S1362" i="15"/>
  <c r="R1362" i="15"/>
  <c r="H1411" i="15" l="1"/>
  <c r="I1378" i="15"/>
  <c r="M1369" i="15"/>
  <c r="N1360" i="15"/>
  <c r="L1368" i="15"/>
  <c r="K1374" i="15"/>
  <c r="O1426" i="15"/>
  <c r="J1366" i="15"/>
  <c r="S1363" i="15"/>
  <c r="Q1366" i="15"/>
  <c r="R1363" i="15"/>
  <c r="P1359" i="15"/>
  <c r="H1412" i="15" l="1"/>
  <c r="I1379" i="15"/>
  <c r="J1367" i="15"/>
  <c r="M1370" i="15"/>
  <c r="L1369" i="15"/>
  <c r="K1375" i="15"/>
  <c r="O1427" i="15"/>
  <c r="N1361" i="15"/>
  <c r="P1360" i="15"/>
  <c r="Q1367" i="15"/>
  <c r="S1364" i="15"/>
  <c r="R1364" i="15"/>
  <c r="H1413" i="15" l="1"/>
  <c r="K1376" i="15"/>
  <c r="L1370" i="15"/>
  <c r="J1368" i="15"/>
  <c r="I1380" i="15"/>
  <c r="N1362" i="15"/>
  <c r="M1371" i="15"/>
  <c r="O1428" i="15"/>
  <c r="R1365" i="15"/>
  <c r="Q1368" i="15"/>
  <c r="P1361" i="15"/>
  <c r="S1365" i="15"/>
  <c r="H1414" i="15" l="1"/>
  <c r="O1429" i="15"/>
  <c r="N1363" i="15"/>
  <c r="K1377" i="15"/>
  <c r="L1371" i="15"/>
  <c r="M1372" i="15"/>
  <c r="J1369" i="15"/>
  <c r="I1381" i="15"/>
  <c r="S1366" i="15"/>
  <c r="R1366" i="15"/>
  <c r="P1362" i="15"/>
  <c r="Q1369" i="15"/>
  <c r="H1415" i="15" l="1"/>
  <c r="I1382" i="15"/>
  <c r="K1378" i="15"/>
  <c r="O1430" i="15"/>
  <c r="L1372" i="15"/>
  <c r="J1370" i="15"/>
  <c r="M1373" i="15"/>
  <c r="N1364" i="15"/>
  <c r="P1363" i="15"/>
  <c r="Q1370" i="15"/>
  <c r="R1367" i="15"/>
  <c r="S1367" i="15"/>
  <c r="H1416" i="15" l="1"/>
  <c r="M1374" i="15"/>
  <c r="I1383" i="15"/>
  <c r="N1365" i="15"/>
  <c r="J1371" i="15"/>
  <c r="L1373" i="15"/>
  <c r="K1379" i="15"/>
  <c r="O1431" i="15"/>
  <c r="P1364" i="15"/>
  <c r="S1368" i="15"/>
  <c r="R1368" i="15"/>
  <c r="Q1371" i="15"/>
  <c r="H1417" i="15" l="1"/>
  <c r="J1372" i="15"/>
  <c r="L1374" i="15"/>
  <c r="M1375" i="15"/>
  <c r="K1380" i="15"/>
  <c r="I1384" i="15"/>
  <c r="O1432" i="15"/>
  <c r="N1366" i="15"/>
  <c r="Q1372" i="15"/>
  <c r="P1365" i="15"/>
  <c r="R1369" i="15"/>
  <c r="S1369" i="15"/>
  <c r="H1418" i="15" l="1"/>
  <c r="L1375" i="15"/>
  <c r="K1381" i="15"/>
  <c r="M1376" i="15"/>
  <c r="N1367" i="15"/>
  <c r="I1385" i="15"/>
  <c r="O1433" i="15"/>
  <c r="J1373" i="15"/>
  <c r="R1370" i="15"/>
  <c r="Q1373" i="15"/>
  <c r="S1370" i="15"/>
  <c r="P1366" i="15"/>
  <c r="H1419" i="15" l="1"/>
  <c r="I1386" i="15"/>
  <c r="L1376" i="15"/>
  <c r="J1374" i="15"/>
  <c r="O1434" i="15"/>
  <c r="M1377" i="15"/>
  <c r="N1368" i="15"/>
  <c r="K1382" i="15"/>
  <c r="P1367" i="15"/>
  <c r="S1371" i="15"/>
  <c r="R1371" i="15"/>
  <c r="Q1374" i="15"/>
  <c r="H1420" i="15" l="1"/>
  <c r="K1383" i="15"/>
  <c r="I1387" i="15"/>
  <c r="J1375" i="15"/>
  <c r="L1377" i="15"/>
  <c r="M1378" i="15"/>
  <c r="O1435" i="15"/>
  <c r="N1369" i="15"/>
  <c r="R1372" i="15"/>
  <c r="P1368" i="15"/>
  <c r="Q1375" i="15"/>
  <c r="S1372" i="15"/>
  <c r="H1421" i="15" l="1"/>
  <c r="N1370" i="15"/>
  <c r="O1436" i="15"/>
  <c r="I1388" i="15"/>
  <c r="J1376" i="15"/>
  <c r="L1378" i="15"/>
  <c r="M1379" i="15"/>
  <c r="K1384" i="15"/>
  <c r="S1373" i="15"/>
  <c r="Q1376" i="15"/>
  <c r="R1373" i="15"/>
  <c r="P1369" i="15"/>
  <c r="H1422" i="15" l="1"/>
  <c r="K1385" i="15"/>
  <c r="M1380" i="15"/>
  <c r="N1371" i="15"/>
  <c r="J1377" i="15"/>
  <c r="L1379" i="15"/>
  <c r="I1389" i="15"/>
  <c r="O1437" i="15"/>
  <c r="R1374" i="15"/>
  <c r="S1374" i="15"/>
  <c r="P1370" i="15"/>
  <c r="Q1377" i="15"/>
  <c r="H1423" i="15" l="1"/>
  <c r="L1380" i="15"/>
  <c r="K1386" i="15"/>
  <c r="I1390" i="15"/>
  <c r="O1438" i="15"/>
  <c r="M1381" i="15"/>
  <c r="J1378" i="15"/>
  <c r="N1372" i="15"/>
  <c r="P1371" i="15"/>
  <c r="R1375" i="15"/>
  <c r="Q1378" i="15"/>
  <c r="S1375" i="15"/>
  <c r="H1424" i="15" l="1"/>
  <c r="I1391" i="15"/>
  <c r="L1381" i="15"/>
  <c r="M1382" i="15"/>
  <c r="O1439" i="15"/>
  <c r="J1379" i="15"/>
  <c r="N1373" i="15"/>
  <c r="K1387" i="15"/>
  <c r="Q1379" i="15"/>
  <c r="P1372" i="15"/>
  <c r="S1376" i="15"/>
  <c r="R1376" i="15"/>
  <c r="H1425" i="15" l="1"/>
  <c r="K1388" i="15"/>
  <c r="I1392" i="15"/>
  <c r="M1383" i="15"/>
  <c r="J1380" i="15"/>
  <c r="O1440" i="15"/>
  <c r="L1382" i="15"/>
  <c r="N1374" i="15"/>
  <c r="S1377" i="15"/>
  <c r="Q1380" i="15"/>
  <c r="R1377" i="15"/>
  <c r="P1373" i="15"/>
  <c r="H1426" i="15" l="1"/>
  <c r="L1383" i="15"/>
  <c r="O1441" i="15"/>
  <c r="J1381" i="15"/>
  <c r="K1389" i="15"/>
  <c r="N1375" i="15"/>
  <c r="I1393" i="15"/>
  <c r="M1384" i="15"/>
  <c r="R1378" i="15"/>
  <c r="S1378" i="15"/>
  <c r="P1374" i="15"/>
  <c r="Q1381" i="15"/>
  <c r="H1427" i="15" l="1"/>
  <c r="M1385" i="15"/>
  <c r="K1390" i="15"/>
  <c r="O1442" i="15"/>
  <c r="L1384" i="15"/>
  <c r="N1376" i="15"/>
  <c r="I1394" i="15"/>
  <c r="J1382" i="15"/>
  <c r="R1379" i="15"/>
  <c r="P1375" i="15"/>
  <c r="Q1382" i="15"/>
  <c r="S1379" i="15"/>
  <c r="H1428" i="15" l="1"/>
  <c r="J1383" i="15"/>
  <c r="N1377" i="15"/>
  <c r="L1385" i="15"/>
  <c r="I1395" i="15"/>
  <c r="K1391" i="15"/>
  <c r="M1386" i="15"/>
  <c r="O1443" i="15"/>
  <c r="R1380" i="15"/>
  <c r="S1380" i="15"/>
  <c r="Q1383" i="15"/>
  <c r="P1376" i="15"/>
  <c r="H1429" i="15" l="1"/>
  <c r="H1430" i="15" s="1"/>
  <c r="K1392" i="15"/>
  <c r="N1378" i="15"/>
  <c r="J1384" i="15"/>
  <c r="L1386" i="15"/>
  <c r="M1387" i="15"/>
  <c r="I1396" i="15"/>
  <c r="O1444" i="15"/>
  <c r="P1377" i="15"/>
  <c r="S1381" i="15"/>
  <c r="R1381" i="15"/>
  <c r="Q1384" i="15"/>
  <c r="H1431" i="15" l="1"/>
  <c r="I1397" i="15"/>
  <c r="N1379" i="15"/>
  <c r="O1445" i="15"/>
  <c r="J1385" i="15"/>
  <c r="L1387" i="15"/>
  <c r="M1388" i="15"/>
  <c r="K1393" i="15"/>
  <c r="R1382" i="15"/>
  <c r="P1378" i="15"/>
  <c r="Q1385" i="15"/>
  <c r="S1382" i="15"/>
  <c r="H1432" i="15" l="1"/>
  <c r="J1386" i="15"/>
  <c r="O1446" i="15"/>
  <c r="I1398" i="15"/>
  <c r="M1389" i="15"/>
  <c r="L1388" i="15"/>
  <c r="N1380" i="15"/>
  <c r="K1394" i="15"/>
  <c r="P1379" i="15"/>
  <c r="S1383" i="15"/>
  <c r="Q1386" i="15"/>
  <c r="R1383" i="15"/>
  <c r="H1433" i="15" l="1"/>
  <c r="K1395" i="15"/>
  <c r="J1387" i="15"/>
  <c r="M1390" i="15"/>
  <c r="O1447" i="15"/>
  <c r="L1389" i="15"/>
  <c r="I1399" i="15"/>
  <c r="N1381" i="15"/>
  <c r="Q1387" i="15"/>
  <c r="P1380" i="15"/>
  <c r="R1384" i="15"/>
  <c r="S1384" i="15"/>
  <c r="H1434" i="15" l="1"/>
  <c r="I1400" i="15"/>
  <c r="L1390" i="15"/>
  <c r="O1448" i="15"/>
  <c r="J1388" i="15"/>
  <c r="N1382" i="15"/>
  <c r="M1391" i="15"/>
  <c r="K1396" i="15"/>
  <c r="R1385" i="15"/>
  <c r="Q1388" i="15"/>
  <c r="S1385" i="15"/>
  <c r="P1381" i="15"/>
  <c r="H1435" i="15" l="1"/>
  <c r="I1401" i="15"/>
  <c r="N1383" i="15"/>
  <c r="K1397" i="15"/>
  <c r="M1392" i="15"/>
  <c r="J1389" i="15"/>
  <c r="L1391" i="15"/>
  <c r="O1449" i="15"/>
  <c r="S1386" i="15"/>
  <c r="R1386" i="15"/>
  <c r="P1382" i="15"/>
  <c r="Q1389" i="15"/>
  <c r="H1436" i="15" l="1"/>
  <c r="I1402" i="15"/>
  <c r="O1450" i="15"/>
  <c r="M1393" i="15"/>
  <c r="N1384" i="15"/>
  <c r="J1390" i="15"/>
  <c r="K1398" i="15"/>
  <c r="L1392" i="15"/>
  <c r="R1387" i="15"/>
  <c r="Q1390" i="15"/>
  <c r="P1383" i="15"/>
  <c r="S1387" i="15"/>
  <c r="H1437" i="15" l="1"/>
  <c r="N1385" i="15"/>
  <c r="I1403" i="15"/>
  <c r="J1391" i="15"/>
  <c r="K1399" i="15"/>
  <c r="O1451" i="15"/>
  <c r="L1393" i="15"/>
  <c r="M1394" i="15"/>
  <c r="S1388" i="15"/>
  <c r="R1388" i="15"/>
  <c r="P1384" i="15"/>
  <c r="Q1391" i="15"/>
  <c r="H1438" i="15" l="1"/>
  <c r="J1392" i="15"/>
  <c r="N1386" i="15"/>
  <c r="K1400" i="15"/>
  <c r="I1404" i="15"/>
  <c r="M1395" i="15"/>
  <c r="L1394" i="15"/>
  <c r="O1452" i="15"/>
  <c r="R1389" i="15"/>
  <c r="S1389" i="15"/>
  <c r="Q1392" i="15"/>
  <c r="P1385" i="15"/>
  <c r="H1439" i="15" l="1"/>
  <c r="M1396" i="15"/>
  <c r="I1405" i="15"/>
  <c r="J1393" i="15"/>
  <c r="N1387" i="15"/>
  <c r="L1395" i="15"/>
  <c r="K1401" i="15"/>
  <c r="O1453" i="15"/>
  <c r="S1390" i="15"/>
  <c r="P1386" i="15"/>
  <c r="Q1393" i="15"/>
  <c r="R1390" i="15"/>
  <c r="H1440" i="15" l="1"/>
  <c r="M1397" i="15"/>
  <c r="L1396" i="15"/>
  <c r="I1406" i="15"/>
  <c r="O1454" i="15"/>
  <c r="K1402" i="15"/>
  <c r="J1394" i="15"/>
  <c r="N1388" i="15"/>
  <c r="P1387" i="15"/>
  <c r="R1391" i="15"/>
  <c r="Q1394" i="15"/>
  <c r="S1391" i="15"/>
  <c r="H1441" i="15" l="1"/>
  <c r="N1389" i="15"/>
  <c r="K1403" i="15"/>
  <c r="O1455" i="15"/>
  <c r="J1395" i="15"/>
  <c r="L1397" i="15"/>
  <c r="M1398" i="15"/>
  <c r="I1407" i="15"/>
  <c r="Q1395" i="15"/>
  <c r="S1392" i="15"/>
  <c r="R1392" i="15"/>
  <c r="P1388" i="15"/>
  <c r="H1442" i="15" l="1"/>
  <c r="J1396" i="15"/>
  <c r="O1456" i="15"/>
  <c r="N1390" i="15"/>
  <c r="M1399" i="15"/>
  <c r="I1408" i="15"/>
  <c r="K1404" i="15"/>
  <c r="L1398" i="15"/>
  <c r="P1389" i="15"/>
  <c r="Q1396" i="15"/>
  <c r="R1393" i="15"/>
  <c r="S1393" i="15"/>
  <c r="H1443" i="15" l="1"/>
  <c r="M1400" i="15"/>
  <c r="J1397" i="15"/>
  <c r="I1409" i="15"/>
  <c r="N1391" i="15"/>
  <c r="O1457" i="15"/>
  <c r="L1399" i="15"/>
  <c r="K1405" i="15"/>
  <c r="S1394" i="15"/>
  <c r="Q1397" i="15"/>
  <c r="R1394" i="15"/>
  <c r="P1390" i="15"/>
  <c r="P1391" i="15" s="1"/>
  <c r="H1444" i="15" l="1"/>
  <c r="O1458" i="15"/>
  <c r="N1392" i="15"/>
  <c r="L1400" i="15"/>
  <c r="I1410" i="15"/>
  <c r="K1406" i="15"/>
  <c r="M1401" i="15"/>
  <c r="J1398" i="15"/>
  <c r="P1392" i="15"/>
  <c r="S1395" i="15"/>
  <c r="R1395" i="15"/>
  <c r="Q1398" i="15"/>
  <c r="H1445" i="15" l="1"/>
  <c r="I1411" i="15"/>
  <c r="O1459" i="15"/>
  <c r="K1407" i="15"/>
  <c r="N1393" i="15"/>
  <c r="M1402" i="15"/>
  <c r="J1399" i="15"/>
  <c r="L1401" i="15"/>
  <c r="R1396" i="15"/>
  <c r="S1396" i="15"/>
  <c r="P1393" i="15"/>
  <c r="Q1399" i="15"/>
  <c r="H1446" i="15" l="1"/>
  <c r="I1412" i="15"/>
  <c r="M1403" i="15"/>
  <c r="K1408" i="15"/>
  <c r="O1460" i="15"/>
  <c r="N1394" i="15"/>
  <c r="J1400" i="15"/>
  <c r="L1402" i="15"/>
  <c r="S1397" i="15"/>
  <c r="Q1400" i="15"/>
  <c r="P1394" i="15"/>
  <c r="P1395" i="15" s="1"/>
  <c r="R1397" i="15"/>
  <c r="H1447" i="15" l="1"/>
  <c r="L1403" i="15"/>
  <c r="M1404" i="15"/>
  <c r="I1413" i="15"/>
  <c r="J1401" i="15"/>
  <c r="O1461" i="15"/>
  <c r="K1409" i="15"/>
  <c r="N1395" i="15"/>
  <c r="R1398" i="15"/>
  <c r="S1398" i="15"/>
  <c r="P1396" i="15"/>
  <c r="Q1401" i="15"/>
  <c r="H1448" i="15" l="1"/>
  <c r="N1396" i="15"/>
  <c r="J1402" i="15"/>
  <c r="L1404" i="15"/>
  <c r="O1462" i="15"/>
  <c r="M1405" i="15"/>
  <c r="K1410" i="15"/>
  <c r="I1414" i="15"/>
  <c r="Q1402" i="15"/>
  <c r="P1397" i="15"/>
  <c r="R1399" i="15"/>
  <c r="S1399" i="15"/>
  <c r="H1449" i="15" l="1"/>
  <c r="O1463" i="15"/>
  <c r="L1405" i="15"/>
  <c r="N1397" i="15"/>
  <c r="M1406" i="15"/>
  <c r="K1411" i="15"/>
  <c r="J1403" i="15"/>
  <c r="I1415" i="15"/>
  <c r="R1400" i="15"/>
  <c r="Q1403" i="15"/>
  <c r="S1400" i="15"/>
  <c r="P1398" i="15"/>
  <c r="H1450" i="15" l="1"/>
  <c r="I1416" i="15"/>
  <c r="M1407" i="15"/>
  <c r="O1464" i="15"/>
  <c r="K1412" i="15"/>
  <c r="L1406" i="15"/>
  <c r="J1404" i="15"/>
  <c r="N1398" i="15"/>
  <c r="S1401" i="15"/>
  <c r="Q1404" i="15"/>
  <c r="P1399" i="15"/>
  <c r="R1401" i="15"/>
  <c r="H1451" i="15" l="1"/>
  <c r="L1407" i="15"/>
  <c r="K1413" i="15"/>
  <c r="I1417" i="15"/>
  <c r="J1405" i="15"/>
  <c r="N1399" i="15"/>
  <c r="O1465" i="15"/>
  <c r="M1408" i="15"/>
  <c r="R1402" i="15"/>
  <c r="R1403" i="15" s="1"/>
  <c r="R1404" i="15" s="1"/>
  <c r="P1400" i="15"/>
  <c r="S1402" i="15"/>
  <c r="Q1405" i="15"/>
  <c r="H1452" i="15" l="1"/>
  <c r="O1466" i="15"/>
  <c r="M1409" i="15"/>
  <c r="J1406" i="15"/>
  <c r="L1408" i="15"/>
  <c r="N1400" i="15"/>
  <c r="K1414" i="15"/>
  <c r="I1418" i="15"/>
  <c r="Q1406" i="15"/>
  <c r="R1405" i="15"/>
  <c r="S1403" i="15"/>
  <c r="P1401" i="15"/>
  <c r="H1453" i="15" l="1"/>
  <c r="J1407" i="15"/>
  <c r="N1401" i="15"/>
  <c r="K1415" i="15"/>
  <c r="L1409" i="15"/>
  <c r="I1419" i="15"/>
  <c r="M1410" i="15"/>
  <c r="O1467" i="15"/>
  <c r="P1402" i="15"/>
  <c r="S1404" i="15"/>
  <c r="Q1407" i="15"/>
  <c r="R1406" i="15"/>
  <c r="H1454" i="15" l="1"/>
  <c r="I1420" i="15"/>
  <c r="J1408" i="15"/>
  <c r="N1402" i="15"/>
  <c r="O1468" i="15"/>
  <c r="M1411" i="15"/>
  <c r="L1410" i="15"/>
  <c r="K1416" i="15"/>
  <c r="Q1408" i="15"/>
  <c r="S1405" i="15"/>
  <c r="R1407" i="15"/>
  <c r="P1403" i="15"/>
  <c r="H1455" i="15" l="1"/>
  <c r="K1417" i="15"/>
  <c r="I1421" i="15"/>
  <c r="O1469" i="15"/>
  <c r="J1409" i="15"/>
  <c r="M1412" i="15"/>
  <c r="N1403" i="15"/>
  <c r="L1411" i="15"/>
  <c r="P1404" i="15"/>
  <c r="R1408" i="15"/>
  <c r="S1406" i="15"/>
  <c r="Q1409" i="15"/>
  <c r="H1456" i="15" l="1"/>
  <c r="L1412" i="15"/>
  <c r="M1413" i="15"/>
  <c r="J1410" i="15"/>
  <c r="K1418" i="15"/>
  <c r="N1404" i="15"/>
  <c r="I1422" i="15"/>
  <c r="O1470" i="15"/>
  <c r="Q1410" i="15"/>
  <c r="S1407" i="15"/>
  <c r="P1405" i="15"/>
  <c r="R1409" i="15"/>
  <c r="H1457" i="15" l="1"/>
  <c r="J1411" i="15"/>
  <c r="I1423" i="15"/>
  <c r="K1419" i="15"/>
  <c r="O1471" i="15"/>
  <c r="L1413" i="15"/>
  <c r="N1405" i="15"/>
  <c r="M1414" i="15"/>
  <c r="R1410" i="15"/>
  <c r="P1406" i="15"/>
  <c r="S1408" i="15"/>
  <c r="Q1411" i="15"/>
  <c r="H1458" i="15" l="1"/>
  <c r="N1406" i="15"/>
  <c r="J1412" i="15"/>
  <c r="M1415" i="15"/>
  <c r="O1472" i="15"/>
  <c r="I1424" i="15"/>
  <c r="L1414" i="15"/>
  <c r="K1420" i="15"/>
  <c r="P1407" i="15"/>
  <c r="Q1412" i="15"/>
  <c r="S1409" i="15"/>
  <c r="R1411" i="15"/>
  <c r="H1459" i="15" l="1"/>
  <c r="L1415" i="15"/>
  <c r="N1407" i="15"/>
  <c r="K1421" i="15"/>
  <c r="O1473" i="15"/>
  <c r="I1425" i="15"/>
  <c r="M1416" i="15"/>
  <c r="J1413" i="15"/>
  <c r="R1412" i="15"/>
  <c r="S1410" i="15"/>
  <c r="Q1413" i="15"/>
  <c r="P1408" i="15"/>
  <c r="H1460" i="15" l="1"/>
  <c r="I1426" i="15"/>
  <c r="M1417" i="15"/>
  <c r="K1422" i="15"/>
  <c r="L1416" i="15"/>
  <c r="J1414" i="15"/>
  <c r="N1408" i="15"/>
  <c r="O1474" i="15"/>
  <c r="P1409" i="15"/>
  <c r="Q1414" i="15"/>
  <c r="S1411" i="15"/>
  <c r="R1413" i="15"/>
  <c r="H1461" i="15" l="1"/>
  <c r="I1427" i="15"/>
  <c r="O1475" i="15"/>
  <c r="J1415" i="15"/>
  <c r="M1418" i="15"/>
  <c r="N1409" i="15"/>
  <c r="K1423" i="15"/>
  <c r="L1417" i="15"/>
  <c r="R1414" i="15"/>
  <c r="S1412" i="15"/>
  <c r="Q1415" i="15"/>
  <c r="P1410" i="15"/>
  <c r="H1462" i="15" l="1"/>
  <c r="K1424" i="15"/>
  <c r="I1428" i="15"/>
  <c r="L1418" i="15"/>
  <c r="M1419" i="15"/>
  <c r="O1476" i="15"/>
  <c r="N1410" i="15"/>
  <c r="J1416" i="15"/>
  <c r="P1411" i="15"/>
  <c r="Q1416" i="15"/>
  <c r="S1413" i="15"/>
  <c r="R1415" i="15"/>
  <c r="H1463" i="15" l="1"/>
  <c r="K1425" i="15"/>
  <c r="J1417" i="15"/>
  <c r="O1477" i="15"/>
  <c r="M1420" i="15"/>
  <c r="N1411" i="15"/>
  <c r="I1429" i="15"/>
  <c r="L1419" i="15"/>
  <c r="R1416" i="15"/>
  <c r="S1414" i="15"/>
  <c r="Q1417" i="15"/>
  <c r="P1412" i="15"/>
  <c r="H1464" i="15" l="1"/>
  <c r="K1426" i="15"/>
  <c r="O1478" i="15"/>
  <c r="J1418" i="15"/>
  <c r="I1430" i="15"/>
  <c r="M1421" i="15"/>
  <c r="L1420" i="15"/>
  <c r="N1412" i="15"/>
  <c r="P1413" i="15"/>
  <c r="Q1418" i="15"/>
  <c r="S1415" i="15"/>
  <c r="R1417" i="15"/>
  <c r="H1465" i="15" l="1"/>
  <c r="L1421" i="15"/>
  <c r="O1479" i="15"/>
  <c r="K1427" i="15"/>
  <c r="N1413" i="15"/>
  <c r="J1419" i="15"/>
  <c r="M1422" i="15"/>
  <c r="I1431" i="15"/>
  <c r="R1418" i="15"/>
  <c r="S1416" i="15"/>
  <c r="Q1419" i="15"/>
  <c r="P1414" i="15"/>
  <c r="H1466" i="15" l="1"/>
  <c r="I1432" i="15"/>
  <c r="L1422" i="15"/>
  <c r="O1480" i="15"/>
  <c r="M1423" i="15"/>
  <c r="J1420" i="15"/>
  <c r="K1428" i="15"/>
  <c r="N1414" i="15"/>
  <c r="P1415" i="15"/>
  <c r="Q1420" i="15"/>
  <c r="S1417" i="15"/>
  <c r="S1418" i="15" s="1"/>
  <c r="R1419" i="15"/>
  <c r="H1467" i="15" l="1"/>
  <c r="J1421" i="15"/>
  <c r="I1433" i="15"/>
  <c r="K1429" i="15"/>
  <c r="L1423" i="15"/>
  <c r="N1415" i="15"/>
  <c r="O1481" i="15"/>
  <c r="M1424" i="15"/>
  <c r="R1420" i="15"/>
  <c r="S1419" i="15"/>
  <c r="Q1421" i="15"/>
  <c r="P1416" i="15"/>
  <c r="H1468" i="15" l="1"/>
  <c r="N1416" i="15"/>
  <c r="J1422" i="15"/>
  <c r="M1425" i="15"/>
  <c r="K1430" i="15"/>
  <c r="L1424" i="15"/>
  <c r="I1434" i="15"/>
  <c r="O1482" i="15"/>
  <c r="P1417" i="15"/>
  <c r="Q1422" i="15"/>
  <c r="S1420" i="15"/>
  <c r="R1421" i="15"/>
  <c r="H1469" i="15" l="1"/>
  <c r="M1426" i="15"/>
  <c r="N1417" i="15"/>
  <c r="O1483" i="15"/>
  <c r="I1435" i="15"/>
  <c r="K1431" i="15"/>
  <c r="L1425" i="15"/>
  <c r="J1423" i="15"/>
  <c r="P1418" i="15"/>
  <c r="R1422" i="15"/>
  <c r="S1421" i="15"/>
  <c r="Q1423" i="15"/>
  <c r="H1470" i="15" l="1"/>
  <c r="I1436" i="15"/>
  <c r="M1427" i="15"/>
  <c r="K1432" i="15"/>
  <c r="N1418" i="15"/>
  <c r="L1426" i="15"/>
  <c r="J1424" i="15"/>
  <c r="O1484" i="15"/>
  <c r="Q1424" i="15"/>
  <c r="S1422" i="15"/>
  <c r="R1423" i="15"/>
  <c r="P1419" i="15"/>
  <c r="H1471" i="15" l="1"/>
  <c r="L1427" i="15"/>
  <c r="K1433" i="15"/>
  <c r="I1437" i="15"/>
  <c r="O1485" i="15"/>
  <c r="J1425" i="15"/>
  <c r="N1419" i="15"/>
  <c r="M1428" i="15"/>
  <c r="P1420" i="15"/>
  <c r="R1424" i="15"/>
  <c r="S1423" i="15"/>
  <c r="Q1425" i="15"/>
  <c r="H1472" i="15" l="1"/>
  <c r="O1486" i="15"/>
  <c r="I1438" i="15"/>
  <c r="L1428" i="15"/>
  <c r="M1429" i="15"/>
  <c r="J1426" i="15"/>
  <c r="N1420" i="15"/>
  <c r="K1434" i="15"/>
  <c r="Q1426" i="15"/>
  <c r="S1424" i="15"/>
  <c r="R1425" i="15"/>
  <c r="P1421" i="15"/>
  <c r="H1473" i="15" l="1"/>
  <c r="I1439" i="15"/>
  <c r="K1435" i="15"/>
  <c r="L1429" i="15"/>
  <c r="M1430" i="15"/>
  <c r="N1421" i="15"/>
  <c r="J1427" i="15"/>
  <c r="O1487" i="15"/>
  <c r="P1422" i="15"/>
  <c r="R1426" i="15"/>
  <c r="S1425" i="15"/>
  <c r="S1426" i="15" s="1"/>
  <c r="Q1427" i="15"/>
  <c r="H1474" i="15" l="1"/>
  <c r="N1422" i="15"/>
  <c r="I1440" i="15"/>
  <c r="O1488" i="15"/>
  <c r="K1436" i="15"/>
  <c r="J1428" i="15"/>
  <c r="M1431" i="15"/>
  <c r="L1430" i="15"/>
  <c r="Q1428" i="15"/>
  <c r="S1427" i="15"/>
  <c r="R1427" i="15"/>
  <c r="P1423" i="15"/>
  <c r="H1475" i="15" l="1"/>
  <c r="J1429" i="15"/>
  <c r="N1423" i="15"/>
  <c r="M1432" i="15"/>
  <c r="O1489" i="15"/>
  <c r="L1431" i="15"/>
  <c r="K1437" i="15"/>
  <c r="I1441" i="15"/>
  <c r="P1424" i="15"/>
  <c r="R1428" i="15"/>
  <c r="S1428" i="15"/>
  <c r="Q1429" i="15"/>
  <c r="H1476" i="15" l="1"/>
  <c r="J1430" i="15"/>
  <c r="M1433" i="15"/>
  <c r="N1424" i="15"/>
  <c r="L1432" i="15"/>
  <c r="O1490" i="15"/>
  <c r="I1442" i="15"/>
  <c r="K1438" i="15"/>
  <c r="Q1430" i="15"/>
  <c r="S1429" i="15"/>
  <c r="R1429" i="15"/>
  <c r="P1425" i="15"/>
  <c r="H1477" i="15" l="1"/>
  <c r="K1439" i="15"/>
  <c r="J1431" i="15"/>
  <c r="L1433" i="15"/>
  <c r="M1434" i="15"/>
  <c r="I1443" i="15"/>
  <c r="O1491" i="15"/>
  <c r="N1425" i="15"/>
  <c r="P1426" i="15"/>
  <c r="R1430" i="15"/>
  <c r="S1430" i="15"/>
  <c r="Q1431" i="15"/>
  <c r="H1478" i="15" l="1"/>
  <c r="K1440" i="15"/>
  <c r="O1492" i="15"/>
  <c r="M1435" i="15"/>
  <c r="J1432" i="15"/>
  <c r="N1426" i="15"/>
  <c r="I1444" i="15"/>
  <c r="L1434" i="15"/>
  <c r="Q1432" i="15"/>
  <c r="S1431" i="15"/>
  <c r="S1432" i="15" s="1"/>
  <c r="R1431" i="15"/>
  <c r="P1427" i="15"/>
  <c r="H1479" i="15" l="1"/>
  <c r="L1435" i="15"/>
  <c r="N1427" i="15"/>
  <c r="O1493" i="15"/>
  <c r="K1441" i="15"/>
  <c r="I1445" i="15"/>
  <c r="M1436" i="15"/>
  <c r="J1433" i="15"/>
  <c r="P1428" i="15"/>
  <c r="P1429" i="15" s="1"/>
  <c r="R1432" i="15"/>
  <c r="S1433" i="15"/>
  <c r="Q1433" i="15"/>
  <c r="H1480" i="15" l="1"/>
  <c r="K1442" i="15"/>
  <c r="L1436" i="15"/>
  <c r="M1437" i="15"/>
  <c r="I1446" i="15"/>
  <c r="O1494" i="15"/>
  <c r="N1428" i="15"/>
  <c r="J1434" i="15"/>
  <c r="R1433" i="15"/>
  <c r="Q1434" i="15"/>
  <c r="Q1435" i="15" s="1"/>
  <c r="S1434" i="15"/>
  <c r="P1430" i="15"/>
  <c r="P1431" i="15" s="1"/>
  <c r="H1481" i="15" l="1"/>
  <c r="N1429" i="15"/>
  <c r="K1443" i="15"/>
  <c r="J1435" i="15"/>
  <c r="M1438" i="15"/>
  <c r="L1437" i="15"/>
  <c r="O1495" i="15"/>
  <c r="I1447" i="15"/>
  <c r="P1432" i="15"/>
  <c r="P1433" i="15" s="1"/>
  <c r="S1435" i="15"/>
  <c r="Q1436" i="15"/>
  <c r="Q1437" i="15" s="1"/>
  <c r="R1434" i="15"/>
  <c r="R1435" i="15" s="1"/>
  <c r="R1436" i="15" s="1"/>
  <c r="R1437" i="15" s="1"/>
  <c r="R1438" i="15" s="1"/>
  <c r="H1482" i="15" l="1"/>
  <c r="M1439" i="15"/>
  <c r="N1430" i="15"/>
  <c r="L1438" i="15"/>
  <c r="J1436" i="15"/>
  <c r="K1444" i="15"/>
  <c r="I1448" i="15"/>
  <c r="O1496" i="15"/>
  <c r="R1439" i="15"/>
  <c r="R1440" i="15" s="1"/>
  <c r="R1441" i="15" s="1"/>
  <c r="R1442" i="15" s="1"/>
  <c r="Q1438" i="15"/>
  <c r="S1436" i="15"/>
  <c r="P1434" i="15"/>
  <c r="P1435" i="15" s="1"/>
  <c r="P1436" i="15" s="1"/>
  <c r="P1437" i="15" s="1"/>
  <c r="P1438" i="15" s="1"/>
  <c r="P1439" i="15" s="1"/>
  <c r="P1440" i="15" s="1"/>
  <c r="P1441" i="15" s="1"/>
  <c r="H1483" i="15" l="1"/>
  <c r="J1437" i="15"/>
  <c r="O1497" i="15"/>
  <c r="K1445" i="15"/>
  <c r="I1449" i="15"/>
  <c r="M1440" i="15"/>
  <c r="L1439" i="15"/>
  <c r="N1431" i="15"/>
  <c r="P1442" i="15"/>
  <c r="P1443" i="15" s="1"/>
  <c r="P1444" i="15" s="1"/>
  <c r="P1445" i="15" s="1"/>
  <c r="S1437" i="15"/>
  <c r="Q1439" i="15"/>
  <c r="R1443" i="15"/>
  <c r="H1484" i="15" l="1"/>
  <c r="L1440" i="15"/>
  <c r="I1450" i="15"/>
  <c r="J1438" i="15"/>
  <c r="N1432" i="15"/>
  <c r="K1446" i="15"/>
  <c r="O1498" i="15"/>
  <c r="M1441" i="15"/>
  <c r="R1444" i="15"/>
  <c r="Q1440" i="15"/>
  <c r="S1438" i="15"/>
  <c r="P1446" i="15"/>
  <c r="P1447" i="15" s="1"/>
  <c r="P1448" i="15" s="1"/>
  <c r="P1449" i="15" s="1"/>
  <c r="P1450" i="15" s="1"/>
  <c r="P1451" i="15" s="1"/>
  <c r="P1452" i="15" s="1"/>
  <c r="H1485" i="15" l="1"/>
  <c r="L1441" i="15"/>
  <c r="I1451" i="15"/>
  <c r="O1499" i="15"/>
  <c r="K1447" i="15"/>
  <c r="M1442" i="15"/>
  <c r="N1433" i="15"/>
  <c r="J1439" i="15"/>
  <c r="P1453" i="15"/>
  <c r="P1454" i="15" s="1"/>
  <c r="P1455" i="15" s="1"/>
  <c r="P1456" i="15" s="1"/>
  <c r="P1457" i="15" s="1"/>
  <c r="P1458" i="15" s="1"/>
  <c r="P1459" i="15" s="1"/>
  <c r="P1460" i="15" s="1"/>
  <c r="P1461" i="15" s="1"/>
  <c r="P1462" i="15" s="1"/>
  <c r="P1463" i="15" s="1"/>
  <c r="P1464" i="15" s="1"/>
  <c r="P1465" i="15" s="1"/>
  <c r="P1466" i="15" s="1"/>
  <c r="P1467" i="15" s="1"/>
  <c r="P1468" i="15" s="1"/>
  <c r="P1469" i="15" s="1"/>
  <c r="P1470" i="15" s="1"/>
  <c r="P1471" i="15" s="1"/>
  <c r="P1472" i="15" s="1"/>
  <c r="P1473" i="15" s="1"/>
  <c r="P1474" i="15" s="1"/>
  <c r="S1439" i="15"/>
  <c r="Q1441" i="15"/>
  <c r="R1445" i="15"/>
  <c r="H1486" i="15" l="1"/>
  <c r="N1434" i="15"/>
  <c r="L1442" i="15"/>
  <c r="K1448" i="15"/>
  <c r="O1500" i="15"/>
  <c r="I1452" i="15"/>
  <c r="J1440" i="15"/>
  <c r="M1443" i="15"/>
  <c r="R1446" i="15"/>
  <c r="R1447" i="15" s="1"/>
  <c r="R1448" i="15" s="1"/>
  <c r="Q1442" i="15"/>
  <c r="S1440" i="15"/>
  <c r="P1475" i="15"/>
  <c r="P1476" i="15" s="1"/>
  <c r="P1477" i="15" s="1"/>
  <c r="P1478" i="15" s="1"/>
  <c r="P1479" i="15" s="1"/>
  <c r="P1480" i="15" s="1"/>
  <c r="P1481" i="15" s="1"/>
  <c r="H1487" i="15" l="1"/>
  <c r="K1449" i="15"/>
  <c r="M1444" i="15"/>
  <c r="I1453" i="15"/>
  <c r="O1501" i="15"/>
  <c r="L1443" i="15"/>
  <c r="J1441" i="15"/>
  <c r="N1435" i="15"/>
  <c r="P1482" i="15"/>
  <c r="P1483" i="15" s="1"/>
  <c r="P1484" i="15" s="1"/>
  <c r="P1485" i="15" s="1"/>
  <c r="P1486" i="15" s="1"/>
  <c r="P1487" i="15" s="1"/>
  <c r="S1441" i="15"/>
  <c r="Q1443" i="15"/>
  <c r="R1449" i="15"/>
  <c r="R1450" i="15" s="1"/>
  <c r="R1451" i="15" s="1"/>
  <c r="H1488" i="15" l="1"/>
  <c r="K1450" i="15"/>
  <c r="N1436" i="15"/>
  <c r="L1444" i="15"/>
  <c r="O1502" i="15"/>
  <c r="J1442" i="15"/>
  <c r="M1445" i="15"/>
  <c r="I1454" i="15"/>
  <c r="P1488" i="15"/>
  <c r="R1452" i="15"/>
  <c r="Q1444" i="15"/>
  <c r="S1442" i="15"/>
  <c r="H1489" i="15" l="1"/>
  <c r="L1445" i="15"/>
  <c r="K1451" i="15"/>
  <c r="N1437" i="15"/>
  <c r="M1446" i="15"/>
  <c r="O1503" i="15"/>
  <c r="I1455" i="15"/>
  <c r="J1443" i="15"/>
  <c r="P1489" i="15"/>
  <c r="S1443" i="15"/>
  <c r="Q1445" i="15"/>
  <c r="R1453" i="15"/>
  <c r="R1454" i="15" s="1"/>
  <c r="R1455" i="15" s="1"/>
  <c r="R1456" i="15" s="1"/>
  <c r="R1457" i="15" s="1"/>
  <c r="R1458" i="15" s="1"/>
  <c r="R1459" i="15" s="1"/>
  <c r="R1460" i="15" s="1"/>
  <c r="R1461" i="15" s="1"/>
  <c r="R1462" i="15" s="1"/>
  <c r="R1463" i="15" s="1"/>
  <c r="R1464" i="15" s="1"/>
  <c r="R1465" i="15" s="1"/>
  <c r="R1466" i="15" s="1"/>
  <c r="R1467" i="15" s="1"/>
  <c r="R1468" i="15" s="1"/>
  <c r="R1469" i="15" s="1"/>
  <c r="R1470" i="15" s="1"/>
  <c r="R1471" i="15" s="1"/>
  <c r="R1472" i="15" s="1"/>
  <c r="R1473" i="15" s="1"/>
  <c r="R1474" i="15" s="1"/>
  <c r="H1490" i="15" l="1"/>
  <c r="M1447" i="15"/>
  <c r="L1446" i="15"/>
  <c r="I1456" i="15"/>
  <c r="O1504" i="15"/>
  <c r="N1438" i="15"/>
  <c r="K1452" i="15"/>
  <c r="J1444" i="15"/>
  <c r="P1490" i="15"/>
  <c r="R1475" i="15"/>
  <c r="R1476" i="15" s="1"/>
  <c r="R1477" i="15" s="1"/>
  <c r="R1478" i="15" s="1"/>
  <c r="R1479" i="15" s="1"/>
  <c r="R1480" i="15" s="1"/>
  <c r="R1481" i="15" s="1"/>
  <c r="Q1446" i="15"/>
  <c r="S1444" i="15"/>
  <c r="H1491" i="15" l="1"/>
  <c r="J1445" i="15"/>
  <c r="N1439" i="15"/>
  <c r="O1505" i="15"/>
  <c r="M1448" i="15"/>
  <c r="L1447" i="15"/>
  <c r="I1457" i="15"/>
  <c r="K1453" i="15"/>
  <c r="P1491" i="15"/>
  <c r="S1445" i="15"/>
  <c r="Q1447" i="15"/>
  <c r="Q1448" i="15" s="1"/>
  <c r="R1482" i="15"/>
  <c r="R1483" i="15" s="1"/>
  <c r="R1484" i="15" s="1"/>
  <c r="R1485" i="15" s="1"/>
  <c r="R1486" i="15" s="1"/>
  <c r="R1487" i="15" s="1"/>
  <c r="R1488" i="15" s="1"/>
  <c r="R1489" i="15" s="1"/>
  <c r="R1490" i="15" s="1"/>
  <c r="R1491" i="15" s="1"/>
  <c r="R1492" i="15" s="1"/>
  <c r="R1493" i="15" s="1"/>
  <c r="R1494" i="15" s="1"/>
  <c r="R1495" i="15" s="1"/>
  <c r="R1496" i="15" s="1"/>
  <c r="R1497" i="15" s="1"/>
  <c r="R1498" i="15" s="1"/>
  <c r="R1499" i="15" s="1"/>
  <c r="R1500" i="15" s="1"/>
  <c r="R1501" i="15" s="1"/>
  <c r="R1502" i="15" s="1"/>
  <c r="R1503" i="15" s="1"/>
  <c r="R1504" i="15" s="1"/>
  <c r="R1505" i="15" s="1"/>
  <c r="R1506" i="15" s="1"/>
  <c r="R1507" i="15" s="1"/>
  <c r="R1508" i="15" s="1"/>
  <c r="R1509" i="15" s="1"/>
  <c r="R1510" i="15" s="1"/>
  <c r="R1511" i="15" s="1"/>
  <c r="R1512" i="15" s="1"/>
  <c r="R1513" i="15" s="1"/>
  <c r="R1514" i="15" s="1"/>
  <c r="R1515" i="15" s="1"/>
  <c r="R1516" i="15" s="1"/>
  <c r="R1517" i="15" s="1"/>
  <c r="R1518" i="15" s="1"/>
  <c r="R1519" i="15" s="1"/>
  <c r="R1520" i="15" s="1"/>
  <c r="R1521" i="15" s="1"/>
  <c r="R1522" i="15" s="1"/>
  <c r="R1523" i="15" s="1"/>
  <c r="R1524" i="15" s="1"/>
  <c r="R1525" i="15" s="1"/>
  <c r="R1526" i="15" s="1"/>
  <c r="R1527" i="15" s="1"/>
  <c r="R1528" i="15" s="1"/>
  <c r="R1529" i="15" s="1"/>
  <c r="R1530" i="15" s="1"/>
  <c r="R1531" i="15" s="1"/>
  <c r="R1532" i="15" s="1"/>
  <c r="R1533" i="15" s="1"/>
  <c r="R1534" i="15" s="1"/>
  <c r="R1535" i="15" s="1"/>
  <c r="H1492" i="15" l="1"/>
  <c r="M1449" i="15"/>
  <c r="O1506" i="15"/>
  <c r="J1446" i="15"/>
  <c r="N1440" i="15"/>
  <c r="I1458" i="15"/>
  <c r="L1448" i="15"/>
  <c r="K1454" i="15"/>
  <c r="P1492" i="15"/>
  <c r="R1536" i="15"/>
  <c r="R1537" i="15" s="1"/>
  <c r="Q1449" i="15"/>
  <c r="S1446" i="15"/>
  <c r="S1447" i="15" s="1"/>
  <c r="H1493" i="15" l="1"/>
  <c r="L1449" i="15"/>
  <c r="M1450" i="15"/>
  <c r="O1507" i="15"/>
  <c r="K1455" i="15"/>
  <c r="N1441" i="15"/>
  <c r="J1447" i="15"/>
  <c r="I1459" i="15"/>
  <c r="P1493" i="15"/>
  <c r="R1538" i="15"/>
  <c r="S1448" i="15"/>
  <c r="Q1450" i="15"/>
  <c r="H1494" i="15" l="1"/>
  <c r="L1450" i="15"/>
  <c r="M1451" i="15"/>
  <c r="I1460" i="15"/>
  <c r="J1448" i="15"/>
  <c r="O1508" i="15"/>
  <c r="N1442" i="15"/>
  <c r="K1456" i="15"/>
  <c r="P1494" i="15"/>
  <c r="R1539" i="15"/>
  <c r="Q1451" i="15"/>
  <c r="S1449" i="15"/>
  <c r="H1495" i="15" l="1"/>
  <c r="I1461" i="15"/>
  <c r="L1451" i="15"/>
  <c r="O1509" i="15"/>
  <c r="K1457" i="15"/>
  <c r="N1443" i="15"/>
  <c r="J1449" i="15"/>
  <c r="M1452" i="15"/>
  <c r="P1495" i="15"/>
  <c r="R1540" i="15"/>
  <c r="S1450" i="15"/>
  <c r="Q1452" i="15"/>
  <c r="H1496" i="15" l="1"/>
  <c r="I1462" i="15"/>
  <c r="J1450" i="15"/>
  <c r="O1510" i="15"/>
  <c r="M1453" i="15"/>
  <c r="L1452" i="15"/>
  <c r="N1444" i="15"/>
  <c r="K1458" i="15"/>
  <c r="P1496" i="15"/>
  <c r="R1541" i="15"/>
  <c r="Q1453" i="15"/>
  <c r="Q1454" i="15" s="1"/>
  <c r="Q1455" i="15" s="1"/>
  <c r="Q1456" i="15" s="1"/>
  <c r="Q1457" i="15" s="1"/>
  <c r="Q1458" i="15" s="1"/>
  <c r="Q1459" i="15" s="1"/>
  <c r="Q1460" i="15" s="1"/>
  <c r="Q1461" i="15" s="1"/>
  <c r="Q1462" i="15" s="1"/>
  <c r="Q1463" i="15" s="1"/>
  <c r="Q1464" i="15" s="1"/>
  <c r="Q1465" i="15" s="1"/>
  <c r="Q1466" i="15" s="1"/>
  <c r="Q1467" i="15" s="1"/>
  <c r="Q1468" i="15" s="1"/>
  <c r="Q1469" i="15" s="1"/>
  <c r="Q1470" i="15" s="1"/>
  <c r="Q1471" i="15" s="1"/>
  <c r="Q1472" i="15" s="1"/>
  <c r="Q1473" i="15" s="1"/>
  <c r="Q1474" i="15" s="1"/>
  <c r="S1451" i="15"/>
  <c r="H1497" i="15" l="1"/>
  <c r="K1459" i="15"/>
  <c r="M1454" i="15"/>
  <c r="I1463" i="15"/>
  <c r="L1453" i="15"/>
  <c r="N1445" i="15"/>
  <c r="O1511" i="15"/>
  <c r="J1451" i="15"/>
  <c r="P1497" i="15"/>
  <c r="R1542" i="15"/>
  <c r="S1452" i="15"/>
  <c r="Q1475" i="15"/>
  <c r="Q1476" i="15" s="1"/>
  <c r="Q1477" i="15" s="1"/>
  <c r="Q1478" i="15" s="1"/>
  <c r="Q1479" i="15" s="1"/>
  <c r="Q1480" i="15" s="1"/>
  <c r="Q1481" i="15" s="1"/>
  <c r="H1498" i="15" l="1"/>
  <c r="O1512" i="15"/>
  <c r="K1460" i="15"/>
  <c r="J1452" i="15"/>
  <c r="L1454" i="15"/>
  <c r="M1455" i="15"/>
  <c r="N1446" i="15"/>
  <c r="I1464" i="15"/>
  <c r="P1498" i="15"/>
  <c r="R1543" i="15"/>
  <c r="Q1482" i="15"/>
  <c r="Q1483" i="15" s="1"/>
  <c r="Q1484" i="15" s="1"/>
  <c r="Q1485" i="15" s="1"/>
  <c r="Q1486" i="15" s="1"/>
  <c r="Q1487" i="15" s="1"/>
  <c r="Q1488" i="15" s="1"/>
  <c r="Q1489" i="15" s="1"/>
  <c r="Q1490" i="15" s="1"/>
  <c r="Q1491" i="15" s="1"/>
  <c r="Q1492" i="15" s="1"/>
  <c r="Q1493" i="15" s="1"/>
  <c r="Q1494" i="15" s="1"/>
  <c r="Q1495" i="15" s="1"/>
  <c r="Q1496" i="15" s="1"/>
  <c r="Q1497" i="15" s="1"/>
  <c r="Q1498" i="15" s="1"/>
  <c r="Q1499" i="15" s="1"/>
  <c r="Q1500" i="15" s="1"/>
  <c r="Q1501" i="15" s="1"/>
  <c r="Q1502" i="15" s="1"/>
  <c r="Q1503" i="15" s="1"/>
  <c r="Q1504" i="15" s="1"/>
  <c r="Q1505" i="15" s="1"/>
  <c r="Q1506" i="15" s="1"/>
  <c r="Q1507" i="15" s="1"/>
  <c r="Q1508" i="15" s="1"/>
  <c r="Q1509" i="15" s="1"/>
  <c r="Q1510" i="15" s="1"/>
  <c r="Q1511" i="15" s="1"/>
  <c r="S1453" i="15"/>
  <c r="H1499" i="15" l="1"/>
  <c r="I1465" i="15"/>
  <c r="J1453" i="15"/>
  <c r="O1513" i="15"/>
  <c r="L1455" i="15"/>
  <c r="K1461" i="15"/>
  <c r="N1447" i="15"/>
  <c r="M1456" i="15"/>
  <c r="P1499" i="15"/>
  <c r="Q1512" i="15"/>
  <c r="R1544" i="15"/>
  <c r="S1454" i="15"/>
  <c r="H1500" i="15" l="1"/>
  <c r="I1466" i="15"/>
  <c r="L1456" i="15"/>
  <c r="N1448" i="15"/>
  <c r="K1462" i="15"/>
  <c r="M1457" i="15"/>
  <c r="O1514" i="15"/>
  <c r="J1454" i="15"/>
  <c r="P1500" i="15"/>
  <c r="Q1513" i="15"/>
  <c r="R1545" i="15"/>
  <c r="S1455" i="15"/>
  <c r="H1501" i="15" l="1"/>
  <c r="N1449" i="15"/>
  <c r="I1467" i="15"/>
  <c r="O1515" i="15"/>
  <c r="K1463" i="15"/>
  <c r="J1455" i="15"/>
  <c r="M1458" i="15"/>
  <c r="L1457" i="15"/>
  <c r="P1501" i="15"/>
  <c r="R1546" i="15"/>
  <c r="Q1514" i="15"/>
  <c r="S1456" i="15"/>
  <c r="H1502" i="15" l="1"/>
  <c r="K1464" i="15"/>
  <c r="I1468" i="15"/>
  <c r="L1458" i="15"/>
  <c r="J1456" i="15"/>
  <c r="M1459" i="15"/>
  <c r="O1516" i="15"/>
  <c r="N1450" i="15"/>
  <c r="P1502" i="15"/>
  <c r="R1547" i="15"/>
  <c r="Q1515" i="15"/>
  <c r="S1457" i="15"/>
  <c r="H1503" i="15" l="1"/>
  <c r="L1459" i="15"/>
  <c r="K1465" i="15"/>
  <c r="M1460" i="15"/>
  <c r="J1457" i="15"/>
  <c r="I1469" i="15"/>
  <c r="O1517" i="15"/>
  <c r="N1451" i="15"/>
  <c r="P1503" i="15"/>
  <c r="R1548" i="15"/>
  <c r="Q1516" i="15"/>
  <c r="S1458" i="15"/>
  <c r="H1504" i="15" l="1"/>
  <c r="O1518" i="15"/>
  <c r="L1460" i="15"/>
  <c r="M1461" i="15"/>
  <c r="K1466" i="15"/>
  <c r="N1452" i="15"/>
  <c r="J1458" i="15"/>
  <c r="I1470" i="15"/>
  <c r="P1504" i="15"/>
  <c r="R1549" i="15"/>
  <c r="Q1517" i="15"/>
  <c r="S1459" i="15"/>
  <c r="H1505" i="15" l="1"/>
  <c r="J1459" i="15"/>
  <c r="M1462" i="15"/>
  <c r="O1519" i="15"/>
  <c r="I1471" i="15"/>
  <c r="K1467" i="15"/>
  <c r="L1461" i="15"/>
  <c r="N1453" i="15"/>
  <c r="P1505" i="15"/>
  <c r="R1550" i="15"/>
  <c r="Q1518" i="15"/>
  <c r="S1460" i="15"/>
  <c r="S1461" i="15" s="1"/>
  <c r="H1506" i="15" l="1"/>
  <c r="N1454" i="15"/>
  <c r="L1462" i="15"/>
  <c r="O1520" i="15"/>
  <c r="J1460" i="15"/>
  <c r="I1472" i="15"/>
  <c r="M1463" i="15"/>
  <c r="K1468" i="15"/>
  <c r="P1506" i="15"/>
  <c r="R1551" i="15"/>
  <c r="Q1519" i="15"/>
  <c r="S1462" i="15"/>
  <c r="S1463" i="15" s="1"/>
  <c r="H1507" i="15" l="1"/>
  <c r="O1521" i="15"/>
  <c r="M1464" i="15"/>
  <c r="J1461" i="15"/>
  <c r="N1455" i="15"/>
  <c r="K1469" i="15"/>
  <c r="I1473" i="15"/>
  <c r="L1463" i="15"/>
  <c r="P1507" i="15"/>
  <c r="R1552" i="15"/>
  <c r="Q1520" i="15"/>
  <c r="S1464" i="15"/>
  <c r="S1465" i="15" s="1"/>
  <c r="H1508" i="15" l="1"/>
  <c r="I1474" i="15"/>
  <c r="J1462" i="15"/>
  <c r="N1456" i="15"/>
  <c r="L1464" i="15"/>
  <c r="K1470" i="15"/>
  <c r="O1522" i="15"/>
  <c r="M1465" i="15"/>
  <c r="P1508" i="15"/>
  <c r="R1553" i="15"/>
  <c r="Q1521" i="15"/>
  <c r="S1466" i="15"/>
  <c r="S1467" i="15" s="1"/>
  <c r="H1509" i="15" l="1"/>
  <c r="K1471" i="15"/>
  <c r="I1475" i="15"/>
  <c r="O1523" i="15"/>
  <c r="N1457" i="15"/>
  <c r="J1463" i="15"/>
  <c r="M1466" i="15"/>
  <c r="L1465" i="15"/>
  <c r="P1509" i="15"/>
  <c r="R1554" i="15"/>
  <c r="Q1522" i="15"/>
  <c r="S1468" i="15"/>
  <c r="S1469" i="15" s="1"/>
  <c r="H1510" i="15" l="1"/>
  <c r="M1467" i="15"/>
  <c r="N1458" i="15"/>
  <c r="K1472" i="15"/>
  <c r="L1466" i="15"/>
  <c r="J1464" i="15"/>
  <c r="O1524" i="15"/>
  <c r="I1476" i="15"/>
  <c r="P1510" i="15"/>
  <c r="R1555" i="15"/>
  <c r="Q1523" i="15"/>
  <c r="S1470" i="15"/>
  <c r="S1471" i="15" s="1"/>
  <c r="S1472" i="15" s="1"/>
  <c r="S1473" i="15" s="1"/>
  <c r="S1474" i="15" s="1"/>
  <c r="S1475" i="15" s="1"/>
  <c r="S1476" i="15" s="1"/>
  <c r="S1477" i="15" s="1"/>
  <c r="S1478" i="15" s="1"/>
  <c r="S1479" i="15" s="1"/>
  <c r="S1480" i="15" s="1"/>
  <c r="S1481" i="15" s="1"/>
  <c r="H1511" i="15" l="1"/>
  <c r="H1512" i="15" s="1"/>
  <c r="H1513" i="15" s="1"/>
  <c r="H1514" i="15" s="1"/>
  <c r="O1525" i="15"/>
  <c r="L1467" i="15"/>
  <c r="I1477" i="15"/>
  <c r="N1459" i="15"/>
  <c r="J1465" i="15"/>
  <c r="K1473" i="15"/>
  <c r="M1468" i="15"/>
  <c r="P1511" i="15"/>
  <c r="R1556" i="15"/>
  <c r="Q1524" i="15"/>
  <c r="S1482" i="15"/>
  <c r="S1483" i="15" s="1"/>
  <c r="S1484" i="15" s="1"/>
  <c r="S1485" i="15" s="1"/>
  <c r="S1486" i="15" s="1"/>
  <c r="S1487" i="15" s="1"/>
  <c r="S1488" i="15" s="1"/>
  <c r="S1489" i="15" s="1"/>
  <c r="S1490" i="15" s="1"/>
  <c r="S1491" i="15" s="1"/>
  <c r="S1492" i="15" s="1"/>
  <c r="S1493" i="15" s="1"/>
  <c r="S1494" i="15" s="1"/>
  <c r="S1495" i="15" s="1"/>
  <c r="S1496" i="15" s="1"/>
  <c r="S1497" i="15" s="1"/>
  <c r="S1498" i="15" s="1"/>
  <c r="S1499" i="15" s="1"/>
  <c r="S1500" i="15" s="1"/>
  <c r="S1501" i="15" s="1"/>
  <c r="S1502" i="15" s="1"/>
  <c r="S1503" i="15" s="1"/>
  <c r="S1504" i="15" s="1"/>
  <c r="S1505" i="15" s="1"/>
  <c r="S1506" i="15" s="1"/>
  <c r="S1507" i="15" s="1"/>
  <c r="S1508" i="15" s="1"/>
  <c r="S1509" i="15" s="1"/>
  <c r="S1510" i="15" s="1"/>
  <c r="S1511" i="15" s="1"/>
  <c r="S1512" i="15" s="1"/>
  <c r="S1513" i="15" s="1"/>
  <c r="S1514" i="15" s="1"/>
  <c r="S1515" i="15" s="1"/>
  <c r="S1516" i="15" s="1"/>
  <c r="S1517" i="15" s="1"/>
  <c r="S1518" i="15" s="1"/>
  <c r="S1519" i="15" s="1"/>
  <c r="S1520" i="15" s="1"/>
  <c r="S1521" i="15" s="1"/>
  <c r="S1522" i="15" s="1"/>
  <c r="S1523" i="15" s="1"/>
  <c r="S1524" i="15" s="1"/>
  <c r="S1525" i="15" s="1"/>
  <c r="S1526" i="15" s="1"/>
  <c r="S1527" i="15" s="1"/>
  <c r="S1528" i="15" s="1"/>
  <c r="S1529" i="15" s="1"/>
  <c r="S1530" i="15" s="1"/>
  <c r="S1531" i="15" s="1"/>
  <c r="S1532" i="15" s="1"/>
  <c r="S1533" i="15" s="1"/>
  <c r="S1534" i="15" s="1"/>
  <c r="S1535" i="15" s="1"/>
  <c r="S1536" i="15" s="1"/>
  <c r="H1515" i="15" l="1"/>
  <c r="K1474" i="15"/>
  <c r="N1460" i="15"/>
  <c r="O1526" i="15"/>
  <c r="L1468" i="15"/>
  <c r="M1469" i="15"/>
  <c r="J1466" i="15"/>
  <c r="I1478" i="15"/>
  <c r="P1512" i="15"/>
  <c r="R1557" i="15"/>
  <c r="Q1525" i="15"/>
  <c r="S1537" i="15"/>
  <c r="S1538" i="15" s="1"/>
  <c r="S1539" i="15" s="1"/>
  <c r="S1540" i="15" s="1"/>
  <c r="S1541" i="15" s="1"/>
  <c r="S1542" i="15" s="1"/>
  <c r="S1543" i="15" s="1"/>
  <c r="S1544" i="15" s="1"/>
  <c r="S1545" i="15" s="1"/>
  <c r="S1546" i="15" s="1"/>
  <c r="S1547" i="15" s="1"/>
  <c r="S1548" i="15" s="1"/>
  <c r="S1549" i="15" s="1"/>
  <c r="S1550" i="15" s="1"/>
  <c r="S1551" i="15" s="1"/>
  <c r="S1552" i="15" s="1"/>
  <c r="H1516" i="15" l="1"/>
  <c r="H1517" i="15" s="1"/>
  <c r="H1518" i="15" s="1"/>
  <c r="H1519" i="15" s="1"/>
  <c r="H1520" i="15" s="1"/>
  <c r="I1479" i="15"/>
  <c r="K1475" i="15"/>
  <c r="O1527" i="15"/>
  <c r="N1461" i="15"/>
  <c r="M1470" i="15"/>
  <c r="L1469" i="15"/>
  <c r="J1467" i="15"/>
  <c r="R1558" i="15"/>
  <c r="P1513" i="15"/>
  <c r="S1553" i="15"/>
  <c r="Q1526" i="15"/>
  <c r="H1521" i="15" l="1"/>
  <c r="H1522" i="15" s="1"/>
  <c r="H1523" i="15" s="1"/>
  <c r="I1480" i="15"/>
  <c r="J1468" i="15"/>
  <c r="O1528" i="15"/>
  <c r="M1471" i="15"/>
  <c r="N1462" i="15"/>
  <c r="L1470" i="15"/>
  <c r="K1476" i="15"/>
  <c r="R1559" i="15"/>
  <c r="P1514" i="15"/>
  <c r="Q1527" i="15"/>
  <c r="S1554" i="15"/>
  <c r="H1524" i="15" l="1"/>
  <c r="H1525" i="15" s="1"/>
  <c r="H1526" i="15" s="1"/>
  <c r="H1527" i="15" s="1"/>
  <c r="H1528" i="15" s="1"/>
  <c r="H1529" i="15" s="1"/>
  <c r="H1530" i="15" s="1"/>
  <c r="M1472" i="15"/>
  <c r="O1529" i="15"/>
  <c r="I1481" i="15"/>
  <c r="N1463" i="15"/>
  <c r="L1471" i="15"/>
  <c r="J1469" i="15"/>
  <c r="K1477" i="15"/>
  <c r="R1560" i="15"/>
  <c r="P1515" i="15"/>
  <c r="S1555" i="15"/>
  <c r="Q1528" i="15"/>
  <c r="H1531" i="15" l="1"/>
  <c r="K1478" i="15"/>
  <c r="M1473" i="15"/>
  <c r="L1472" i="15"/>
  <c r="J1470" i="15"/>
  <c r="O1530" i="15"/>
  <c r="N1464" i="15"/>
  <c r="I1482" i="15"/>
  <c r="R1561" i="15"/>
  <c r="P1516" i="15"/>
  <c r="S1556" i="15"/>
  <c r="Q1529" i="15"/>
  <c r="H1532" i="15" l="1"/>
  <c r="J1471" i="15"/>
  <c r="M1474" i="15"/>
  <c r="K1479" i="15"/>
  <c r="O1531" i="15"/>
  <c r="L1473" i="15"/>
  <c r="N1465" i="15"/>
  <c r="I1483" i="15"/>
  <c r="P1517" i="15"/>
  <c r="R1562" i="15"/>
  <c r="S1557" i="15"/>
  <c r="Q1530" i="15"/>
  <c r="H1533" i="15" l="1"/>
  <c r="H1534" i="15" s="1"/>
  <c r="H1535" i="15" s="1"/>
  <c r="H1536" i="15" s="1"/>
  <c r="H1537" i="15" s="1"/>
  <c r="I1484" i="15"/>
  <c r="O1532" i="15"/>
  <c r="M1475" i="15"/>
  <c r="J1472" i="15"/>
  <c r="L1474" i="15"/>
  <c r="K1480" i="15"/>
  <c r="N1466" i="15"/>
  <c r="P1518" i="15"/>
  <c r="R1563" i="15"/>
  <c r="Q1531" i="15"/>
  <c r="S1558" i="15"/>
  <c r="H1538" i="15" l="1"/>
  <c r="I1485" i="15"/>
  <c r="L1475" i="15"/>
  <c r="N1467" i="15"/>
  <c r="K1481" i="15"/>
  <c r="M1476" i="15"/>
  <c r="O1533" i="15"/>
  <c r="J1473" i="15"/>
  <c r="P1519" i="15"/>
  <c r="R1564" i="15"/>
  <c r="Q1532" i="15"/>
  <c r="S1559" i="15"/>
  <c r="H1539" i="15" l="1"/>
  <c r="O1534" i="15"/>
  <c r="N1468" i="15"/>
  <c r="I1486" i="15"/>
  <c r="J1474" i="15"/>
  <c r="K1482" i="15"/>
  <c r="M1477" i="15"/>
  <c r="L1476" i="15"/>
  <c r="R1565" i="15"/>
  <c r="P1520" i="15"/>
  <c r="S1560" i="15"/>
  <c r="Q1533" i="15"/>
  <c r="H1540" i="15" l="1"/>
  <c r="O1535" i="15"/>
  <c r="M1478" i="15"/>
  <c r="J1475" i="15"/>
  <c r="N1469" i="15"/>
  <c r="L1477" i="15"/>
  <c r="K1483" i="15"/>
  <c r="I1487" i="15"/>
  <c r="R1566" i="15"/>
  <c r="P1521" i="15"/>
  <c r="Q1534" i="15"/>
  <c r="S1561" i="15"/>
  <c r="H1541" i="15" l="1"/>
  <c r="H1542" i="15" s="1"/>
  <c r="H1543" i="15" s="1"/>
  <c r="H1544" i="15" s="1"/>
  <c r="H1545" i="15" s="1"/>
  <c r="H1546" i="15" s="1"/>
  <c r="H1547" i="15" s="1"/>
  <c r="H1548" i="15" s="1"/>
  <c r="H1549" i="15" s="1"/>
  <c r="H1550" i="15" s="1"/>
  <c r="H1551" i="15" s="1"/>
  <c r="I1488" i="15"/>
  <c r="N1470" i="15"/>
  <c r="M1479" i="15"/>
  <c r="O1536" i="15"/>
  <c r="L1478" i="15"/>
  <c r="J1476" i="15"/>
  <c r="K1484" i="15"/>
  <c r="P1522" i="15"/>
  <c r="R1567" i="15"/>
  <c r="Q1535" i="15"/>
  <c r="S1562" i="15"/>
  <c r="H1552" i="15" l="1"/>
  <c r="H1553" i="15" s="1"/>
  <c r="H1554" i="15" s="1"/>
  <c r="H1555" i="15" s="1"/>
  <c r="H1556" i="15" s="1"/>
  <c r="H1557" i="15" s="1"/>
  <c r="H1558" i="15" s="1"/>
  <c r="H1559" i="15" s="1"/>
  <c r="H1560" i="15" s="1"/>
  <c r="H1561" i="15" s="1"/>
  <c r="H1562" i="15" s="1"/>
  <c r="H1563" i="15" s="1"/>
  <c r="H1564" i="15" s="1"/>
  <c r="H1565" i="15" s="1"/>
  <c r="H1566" i="15" s="1"/>
  <c r="H1567" i="15" s="1"/>
  <c r="H1568" i="15" s="1"/>
  <c r="H1569" i="15" s="1"/>
  <c r="H1570" i="15" s="1"/>
  <c r="H1571" i="15" s="1"/>
  <c r="H1572" i="15" s="1"/>
  <c r="H1573" i="15" s="1"/>
  <c r="H1574" i="15" s="1"/>
  <c r="H1575" i="15" s="1"/>
  <c r="H1576" i="15" s="1"/>
  <c r="H1577" i="15" s="1"/>
  <c r="H1578" i="15" s="1"/>
  <c r="H1579" i="15" s="1"/>
  <c r="H1580" i="15" s="1"/>
  <c r="H1581" i="15" s="1"/>
  <c r="H1582" i="15" s="1"/>
  <c r="H1583" i="15" s="1"/>
  <c r="H1584" i="15" s="1"/>
  <c r="H1585" i="15" s="1"/>
  <c r="J1477" i="15"/>
  <c r="I1489" i="15"/>
  <c r="O1537" i="15"/>
  <c r="K1485" i="15"/>
  <c r="L1479" i="15"/>
  <c r="N1471" i="15"/>
  <c r="M1480" i="15"/>
  <c r="R1568" i="15"/>
  <c r="P1523" i="15"/>
  <c r="Q1536" i="15"/>
  <c r="S1563" i="15"/>
  <c r="H1586" i="15" l="1"/>
  <c r="M1481" i="15"/>
  <c r="N1472" i="15"/>
  <c r="O1538" i="15"/>
  <c r="J1478" i="15"/>
  <c r="K1486" i="15"/>
  <c r="I1490" i="15"/>
  <c r="L1480" i="15"/>
  <c r="Q1537" i="15"/>
  <c r="Q1538" i="15" s="1"/>
  <c r="Q1539" i="15" s="1"/>
  <c r="Q1540" i="15" s="1"/>
  <c r="Q1541" i="15" s="1"/>
  <c r="Q1542" i="15" s="1"/>
  <c r="P1524" i="15"/>
  <c r="R1569" i="15"/>
  <c r="S1564" i="15"/>
  <c r="H1587" i="15" l="1"/>
  <c r="K1487" i="15"/>
  <c r="N1473" i="15"/>
  <c r="L1481" i="15"/>
  <c r="O1539" i="15"/>
  <c r="I1491" i="15"/>
  <c r="J1479" i="15"/>
  <c r="M1482" i="15"/>
  <c r="P1525" i="15"/>
  <c r="Q1543" i="15"/>
  <c r="R1570" i="15"/>
  <c r="R1571" i="15" s="1"/>
  <c r="S1565" i="15"/>
  <c r="H1588" i="15" l="1"/>
  <c r="H1589" i="15" s="1"/>
  <c r="H1590" i="15" s="1"/>
  <c r="H1591" i="15" s="1"/>
  <c r="H1592" i="15" s="1"/>
  <c r="H1593" i="15" s="1"/>
  <c r="H1594" i="15" s="1"/>
  <c r="H1595" i="15" s="1"/>
  <c r="H1596" i="15" s="1"/>
  <c r="H1597" i="15" s="1"/>
  <c r="H1598" i="15" s="1"/>
  <c r="H1599" i="15" s="1"/>
  <c r="H1600" i="15" s="1"/>
  <c r="H1601" i="15" s="1"/>
  <c r="H1602" i="15" s="1"/>
  <c r="H1603" i="15" s="1"/>
  <c r="H1604" i="15" s="1"/>
  <c r="H1605" i="15" s="1"/>
  <c r="H1606" i="15" s="1"/>
  <c r="H1607" i="15" s="1"/>
  <c r="H1608" i="15" s="1"/>
  <c r="H1609" i="15" s="1"/>
  <c r="H1610" i="15" s="1"/>
  <c r="H1611" i="15" s="1"/>
  <c r="H1612" i="15" s="1"/>
  <c r="H1613" i="15" s="1"/>
  <c r="H1614" i="15" s="1"/>
  <c r="H1615" i="15" s="1"/>
  <c r="H1616" i="15" s="1"/>
  <c r="H1617" i="15" s="1"/>
  <c r="H1618" i="15" s="1"/>
  <c r="H1619" i="15" s="1"/>
  <c r="H1620" i="15" s="1"/>
  <c r="H1621" i="15" s="1"/>
  <c r="H1622" i="15" s="1"/>
  <c r="H1623" i="15" s="1"/>
  <c r="H1624" i="15" s="1"/>
  <c r="H1625" i="15" s="1"/>
  <c r="H1626" i="15" s="1"/>
  <c r="H1627" i="15" s="1"/>
  <c r="H1628" i="15" s="1"/>
  <c r="H1629" i="15" s="1"/>
  <c r="K1488" i="15"/>
  <c r="J1480" i="15"/>
  <c r="O1540" i="15"/>
  <c r="M1483" i="15"/>
  <c r="N1474" i="15"/>
  <c r="I1492" i="15"/>
  <c r="L1482" i="15"/>
  <c r="Q1544" i="15"/>
  <c r="R1572" i="15"/>
  <c r="P1526" i="15"/>
  <c r="S1566" i="15"/>
  <c r="H1630" i="15" l="1"/>
  <c r="N1475" i="15"/>
  <c r="K1489" i="15"/>
  <c r="I1493" i="15"/>
  <c r="J1481" i="15"/>
  <c r="L1483" i="15"/>
  <c r="M1484" i="15"/>
  <c r="O1541" i="15"/>
  <c r="R1573" i="15"/>
  <c r="P1527" i="15"/>
  <c r="Q1545" i="15"/>
  <c r="S1567" i="15"/>
  <c r="H1631" i="15" l="1"/>
  <c r="H1632" i="15" s="1"/>
  <c r="H1633" i="15" s="1"/>
  <c r="H1634" i="15" s="1"/>
  <c r="H1635" i="15" s="1"/>
  <c r="H1636" i="15" s="1"/>
  <c r="H1637" i="15" s="1"/>
  <c r="H1638" i="15" s="1"/>
  <c r="H1639" i="15" s="1"/>
  <c r="H1640" i="15" s="1"/>
  <c r="H1641" i="15" s="1"/>
  <c r="H1642" i="15" s="1"/>
  <c r="H1643" i="15" s="1"/>
  <c r="H1644" i="15" s="1"/>
  <c r="H1645" i="15" s="1"/>
  <c r="H1646" i="15" s="1"/>
  <c r="H1647" i="15" s="1"/>
  <c r="H1648" i="15" s="1"/>
  <c r="H1649" i="15" s="1"/>
  <c r="H1650" i="15" s="1"/>
  <c r="H1651" i="15" s="1"/>
  <c r="H1652" i="15" s="1"/>
  <c r="H1653" i="15" s="1"/>
  <c r="H1654" i="15" s="1"/>
  <c r="H1655" i="15" s="1"/>
  <c r="H1656" i="15" s="1"/>
  <c r="H1657" i="15" s="1"/>
  <c r="H1658" i="15" s="1"/>
  <c r="H1659" i="15" s="1"/>
  <c r="H1660" i="15" s="1"/>
  <c r="H1661" i="15" s="1"/>
  <c r="H1662" i="15" s="1"/>
  <c r="H1663" i="15" s="1"/>
  <c r="H1664" i="15" s="1"/>
  <c r="H1665" i="15" s="1"/>
  <c r="H1666" i="15" s="1"/>
  <c r="H1667" i="15" s="1"/>
  <c r="O1542" i="15"/>
  <c r="N1476" i="15"/>
  <c r="M1485" i="15"/>
  <c r="L1484" i="15"/>
  <c r="K1490" i="15"/>
  <c r="J1482" i="15"/>
  <c r="I1494" i="15"/>
  <c r="Q1546" i="15"/>
  <c r="R1574" i="15"/>
  <c r="R1575" i="15" s="1"/>
  <c r="P1528" i="15"/>
  <c r="S1568" i="15"/>
  <c r="H1668" i="15" l="1"/>
  <c r="I1495" i="15"/>
  <c r="J1483" i="15"/>
  <c r="K1491" i="15"/>
  <c r="O1543" i="15"/>
  <c r="M1486" i="15"/>
  <c r="N1477" i="15"/>
  <c r="L1485" i="15"/>
  <c r="R1576" i="15"/>
  <c r="Q1547" i="15"/>
  <c r="P1529" i="15"/>
  <c r="S1569" i="15"/>
  <c r="H1669" i="15" l="1"/>
  <c r="L1486" i="15"/>
  <c r="O1544" i="15"/>
  <c r="I1496" i="15"/>
  <c r="J1484" i="15"/>
  <c r="M1487" i="15"/>
  <c r="N1478" i="15"/>
  <c r="K1492" i="15"/>
  <c r="R1577" i="15"/>
  <c r="R1578" i="15" s="1"/>
  <c r="R1579" i="15" s="1"/>
  <c r="P1530" i="15"/>
  <c r="Q1548" i="15"/>
  <c r="S1570" i="15"/>
  <c r="H1670" i="15" l="1"/>
  <c r="H1671" i="15" s="1"/>
  <c r="H1672" i="15" s="1"/>
  <c r="H1673" i="15" s="1"/>
  <c r="H1674" i="15" s="1"/>
  <c r="H1675" i="15" s="1"/>
  <c r="H1676" i="15" s="1"/>
  <c r="H1677" i="15" s="1"/>
  <c r="H1678" i="15" s="1"/>
  <c r="H1679" i="15" s="1"/>
  <c r="H1680" i="15" s="1"/>
  <c r="H1681" i="15" s="1"/>
  <c r="H1682" i="15" s="1"/>
  <c r="H1683" i="15" s="1"/>
  <c r="H1684" i="15" s="1"/>
  <c r="H1685" i="15" s="1"/>
  <c r="H1686" i="15" s="1"/>
  <c r="H1687" i="15" s="1"/>
  <c r="H1688" i="15" s="1"/>
  <c r="H1689" i="15" s="1"/>
  <c r="H1690" i="15" s="1"/>
  <c r="K1493" i="15"/>
  <c r="I1497" i="15"/>
  <c r="L1487" i="15"/>
  <c r="M1488" i="15"/>
  <c r="N1479" i="15"/>
  <c r="J1485" i="15"/>
  <c r="O1545" i="15"/>
  <c r="Q1549" i="15"/>
  <c r="R1580" i="15"/>
  <c r="R1581" i="15" s="1"/>
  <c r="P1531" i="15"/>
  <c r="S1571" i="15"/>
  <c r="H1691" i="15" l="1"/>
  <c r="L1488" i="15"/>
  <c r="I1498" i="15"/>
  <c r="K1494" i="15"/>
  <c r="J1486" i="15"/>
  <c r="M1489" i="15"/>
  <c r="O1546" i="15"/>
  <c r="N1480" i="15"/>
  <c r="R1582" i="15"/>
  <c r="Q1550" i="15"/>
  <c r="P1532" i="15"/>
  <c r="S1572" i="15"/>
  <c r="H1692" i="15" l="1"/>
  <c r="M1490" i="15"/>
  <c r="L1489" i="15"/>
  <c r="O1547" i="15"/>
  <c r="K1495" i="15"/>
  <c r="I1499" i="15"/>
  <c r="J1487" i="15"/>
  <c r="N1481" i="15"/>
  <c r="Q1551" i="15"/>
  <c r="R1583" i="15"/>
  <c r="R1584" i="15" s="1"/>
  <c r="P1533" i="15"/>
  <c r="S1573" i="15"/>
  <c r="H1693" i="15" l="1"/>
  <c r="H1694" i="15" s="1"/>
  <c r="H1695" i="15" s="1"/>
  <c r="H1696" i="15" s="1"/>
  <c r="H1697" i="15" s="1"/>
  <c r="H1698" i="15" s="1"/>
  <c r="O1548" i="15"/>
  <c r="M1491" i="15"/>
  <c r="N1482" i="15"/>
  <c r="J1488" i="15"/>
  <c r="L1490" i="15"/>
  <c r="K1496" i="15"/>
  <c r="I1500" i="15"/>
  <c r="R1585" i="15"/>
  <c r="P1534" i="15"/>
  <c r="Q1552" i="15"/>
  <c r="S1574" i="15"/>
  <c r="H1699" i="15" l="1"/>
  <c r="J1489" i="15"/>
  <c r="K1497" i="15"/>
  <c r="O1549" i="15"/>
  <c r="M1492" i="15"/>
  <c r="I1501" i="15"/>
  <c r="L1491" i="15"/>
  <c r="N1483" i="15"/>
  <c r="Q1553" i="15"/>
  <c r="R1586" i="15"/>
  <c r="R1587" i="15" s="1"/>
  <c r="P1535" i="15"/>
  <c r="S1575" i="15"/>
  <c r="H1700" i="15" l="1"/>
  <c r="H1701" i="15" s="1"/>
  <c r="H1702" i="15" s="1"/>
  <c r="H1703" i="15" s="1"/>
  <c r="H1704" i="15" s="1"/>
  <c r="H1705" i="15" s="1"/>
  <c r="H1706" i="15" s="1"/>
  <c r="H1707" i="15" s="1"/>
  <c r="H1708" i="15" s="1"/>
  <c r="O1550" i="15"/>
  <c r="J1490" i="15"/>
  <c r="M1493" i="15"/>
  <c r="I1502" i="15"/>
  <c r="K1498" i="15"/>
  <c r="N1484" i="15"/>
  <c r="L1492" i="15"/>
  <c r="R1588" i="15"/>
  <c r="R1589" i="15" s="1"/>
  <c r="Q1554" i="15"/>
  <c r="P1536" i="15"/>
  <c r="S1576" i="15"/>
  <c r="H1709" i="15" l="1"/>
  <c r="L1493" i="15"/>
  <c r="K1499" i="15"/>
  <c r="O1551" i="15"/>
  <c r="M1494" i="15"/>
  <c r="N1485" i="15"/>
  <c r="J1491" i="15"/>
  <c r="I1503" i="15"/>
  <c r="P1537" i="15"/>
  <c r="R1590" i="15"/>
  <c r="Q1555" i="15"/>
  <c r="S1577" i="15"/>
  <c r="H1710" i="15" l="1"/>
  <c r="J1492" i="15"/>
  <c r="L1494" i="15"/>
  <c r="I1504" i="15"/>
  <c r="O1552" i="15"/>
  <c r="K1500" i="15"/>
  <c r="N1486" i="15"/>
  <c r="M1495" i="15"/>
  <c r="P1538" i="15"/>
  <c r="Q1556" i="15"/>
  <c r="R1591" i="15"/>
  <c r="S1578" i="15"/>
  <c r="H1711" i="15" l="1"/>
  <c r="H1712" i="15" s="1"/>
  <c r="H1713" i="15" s="1"/>
  <c r="H1714" i="15" s="1"/>
  <c r="H1715" i="15" s="1"/>
  <c r="H1716" i="15" s="1"/>
  <c r="H1717" i="15" s="1"/>
  <c r="H1718" i="15" s="1"/>
  <c r="H1719" i="15" s="1"/>
  <c r="H1720" i="15" s="1"/>
  <c r="H1721" i="15" s="1"/>
  <c r="H1722" i="15" s="1"/>
  <c r="H1723" i="15" s="1"/>
  <c r="H1724" i="15" s="1"/>
  <c r="H1725" i="15" s="1"/>
  <c r="H1726" i="15" s="1"/>
  <c r="H1727" i="15" s="1"/>
  <c r="H1728" i="15" s="1"/>
  <c r="H1729" i="15" s="1"/>
  <c r="H1730" i="15" s="1"/>
  <c r="H1731" i="15" s="1"/>
  <c r="H1732" i="15" s="1"/>
  <c r="K1501" i="15"/>
  <c r="J1493" i="15"/>
  <c r="M1496" i="15"/>
  <c r="I1505" i="15"/>
  <c r="O1553" i="15"/>
  <c r="L1495" i="15"/>
  <c r="N1487" i="15"/>
  <c r="Q1557" i="15"/>
  <c r="R1592" i="15"/>
  <c r="P1539" i="15"/>
  <c r="S1579" i="15"/>
  <c r="H1733" i="15" l="1"/>
  <c r="N1488" i="15"/>
  <c r="O1554" i="15"/>
  <c r="M1497" i="15"/>
  <c r="J1494" i="15"/>
  <c r="K1502" i="15"/>
  <c r="L1496" i="15"/>
  <c r="I1506" i="15"/>
  <c r="R1593" i="15"/>
  <c r="R1594" i="15" s="1"/>
  <c r="R1595" i="15" s="1"/>
  <c r="P1540" i="15"/>
  <c r="Q1558" i="15"/>
  <c r="S1580" i="15"/>
  <c r="H1734" i="15" l="1"/>
  <c r="H1735" i="15" s="1"/>
  <c r="H1736" i="15" s="1"/>
  <c r="H1737" i="15" s="1"/>
  <c r="L1497" i="15"/>
  <c r="J1495" i="15"/>
  <c r="N1489" i="15"/>
  <c r="K1503" i="15"/>
  <c r="I1507" i="15"/>
  <c r="O1555" i="15"/>
  <c r="M1498" i="15"/>
  <c r="P1541" i="15"/>
  <c r="R1596" i="15"/>
  <c r="R1597" i="15" s="1"/>
  <c r="Q1559" i="15"/>
  <c r="S1581" i="15"/>
  <c r="H1738" i="15" l="1"/>
  <c r="M1499" i="15"/>
  <c r="I1508" i="15"/>
  <c r="L1498" i="15"/>
  <c r="N1490" i="15"/>
  <c r="O1556" i="15"/>
  <c r="K1504" i="15"/>
  <c r="J1496" i="15"/>
  <c r="P1542" i="15"/>
  <c r="R1598" i="15"/>
  <c r="R1599" i="15" s="1"/>
  <c r="Q1560" i="15"/>
  <c r="S1582" i="15"/>
  <c r="H1739" i="15" l="1"/>
  <c r="J1497" i="15"/>
  <c r="M1500" i="15"/>
  <c r="O1557" i="15"/>
  <c r="N1491" i="15"/>
  <c r="K1505" i="15"/>
  <c r="L1499" i="15"/>
  <c r="I1509" i="15"/>
  <c r="R1600" i="15"/>
  <c r="R1601" i="15" s="1"/>
  <c r="Q1561" i="15"/>
  <c r="P1543" i="15"/>
  <c r="S1583" i="15"/>
  <c r="H1740" i="15" l="1"/>
  <c r="H1741" i="15" s="1"/>
  <c r="H1742" i="15" s="1"/>
  <c r="H1743" i="15" s="1"/>
  <c r="H1744" i="15" s="1"/>
  <c r="H1745" i="15" s="1"/>
  <c r="H1746" i="15" s="1"/>
  <c r="K1506" i="15"/>
  <c r="L1500" i="15"/>
  <c r="O1558" i="15"/>
  <c r="J1498" i="15"/>
  <c r="N1492" i="15"/>
  <c r="I1510" i="15"/>
  <c r="M1501" i="15"/>
  <c r="P1544" i="15"/>
  <c r="Q1562" i="15"/>
  <c r="R1602" i="15"/>
  <c r="S1584" i="15"/>
  <c r="H1747" i="15" l="1"/>
  <c r="J1499" i="15"/>
  <c r="K1507" i="15"/>
  <c r="N1493" i="15"/>
  <c r="M1502" i="15"/>
  <c r="I1511" i="15"/>
  <c r="O1559" i="15"/>
  <c r="L1501" i="15"/>
  <c r="Q1563" i="15"/>
  <c r="P1545" i="15"/>
  <c r="R1603" i="15"/>
  <c r="S1585" i="15"/>
  <c r="H1748" i="15" l="1"/>
  <c r="H1749" i="15" s="1"/>
  <c r="O1560" i="15"/>
  <c r="I1512" i="15"/>
  <c r="M1503" i="15"/>
  <c r="J1500" i="15"/>
  <c r="N1494" i="15"/>
  <c r="L1502" i="15"/>
  <c r="K1508" i="15"/>
  <c r="P1546" i="15"/>
  <c r="Q1564" i="15"/>
  <c r="R1604" i="15"/>
  <c r="R1605" i="15" s="1"/>
  <c r="S1586" i="15"/>
  <c r="H1750" i="15" l="1"/>
  <c r="K1509" i="15"/>
  <c r="L1503" i="15"/>
  <c r="O1561" i="15"/>
  <c r="J1501" i="15"/>
  <c r="M1504" i="15"/>
  <c r="I1513" i="15"/>
  <c r="N1495" i="15"/>
  <c r="R1606" i="15"/>
  <c r="R1607" i="15" s="1"/>
  <c r="P1547" i="15"/>
  <c r="Q1565" i="15"/>
  <c r="S1587" i="15"/>
  <c r="H1751" i="15" l="1"/>
  <c r="H1752" i="15" s="1"/>
  <c r="H1753" i="15" s="1"/>
  <c r="H1754" i="15" s="1"/>
  <c r="H1755" i="15" s="1"/>
  <c r="H1756" i="15" s="1"/>
  <c r="H1757" i="15" s="1"/>
  <c r="H1758" i="15" s="1"/>
  <c r="H1759" i="15" s="1"/>
  <c r="H1760" i="15" s="1"/>
  <c r="H1761" i="15" s="1"/>
  <c r="H1762" i="15" s="1"/>
  <c r="H1763" i="15" s="1"/>
  <c r="H1764" i="15" s="1"/>
  <c r="H1765" i="15" s="1"/>
  <c r="H1766" i="15" s="1"/>
  <c r="H1767" i="15" s="1"/>
  <c r="H1768" i="15" s="1"/>
  <c r="J1502" i="15"/>
  <c r="K1510" i="15"/>
  <c r="M1505" i="15"/>
  <c r="N1496" i="15"/>
  <c r="I1514" i="15"/>
  <c r="O1562" i="15"/>
  <c r="L1504" i="15"/>
  <c r="P1548" i="15"/>
  <c r="S1588" i="15"/>
  <c r="Q1566" i="15"/>
  <c r="R1608" i="15"/>
  <c r="H1769" i="15" l="1"/>
  <c r="H1770" i="15" s="1"/>
  <c r="H1771" i="15" s="1"/>
  <c r="H1772" i="15" s="1"/>
  <c r="H1773" i="15" s="1"/>
  <c r="H1774" i="15" s="1"/>
  <c r="H1775" i="15" s="1"/>
  <c r="H1776" i="15" s="1"/>
  <c r="H1777" i="15" s="1"/>
  <c r="H1778" i="15" s="1"/>
  <c r="H1779" i="15" s="1"/>
  <c r="H1780" i="15" s="1"/>
  <c r="H1781" i="15" s="1"/>
  <c r="H1782" i="15" s="1"/>
  <c r="M1506" i="15"/>
  <c r="J1503" i="15"/>
  <c r="N1497" i="15"/>
  <c r="O1563" i="15"/>
  <c r="L1505" i="15"/>
  <c r="I1515" i="15"/>
  <c r="K1511" i="15"/>
  <c r="Q1567" i="15"/>
  <c r="S1589" i="15"/>
  <c r="R1609" i="15"/>
  <c r="R1610" i="15" s="1"/>
  <c r="P1549" i="15"/>
  <c r="H1783" i="15" l="1"/>
  <c r="N1498" i="15"/>
  <c r="M1507" i="15"/>
  <c r="O1564" i="15"/>
  <c r="K1512" i="15"/>
  <c r="I1516" i="15"/>
  <c r="L1506" i="15"/>
  <c r="J1504" i="15"/>
  <c r="S1590" i="15"/>
  <c r="Q1568" i="15"/>
  <c r="P1550" i="15"/>
  <c r="R1611" i="15"/>
  <c r="H1784" i="15" l="1"/>
  <c r="N1499" i="15"/>
  <c r="J1505" i="15"/>
  <c r="I1517" i="15"/>
  <c r="K1513" i="15"/>
  <c r="M1508" i="15"/>
  <c r="L1507" i="15"/>
  <c r="O1565" i="15"/>
  <c r="P1551" i="15"/>
  <c r="Q1569" i="15"/>
  <c r="S1591" i="15"/>
  <c r="R1612" i="15"/>
  <c r="H1785" i="15" l="1"/>
  <c r="H1786" i="15" s="1"/>
  <c r="H1787" i="15" s="1"/>
  <c r="H1788" i="15" s="1"/>
  <c r="H1789" i="15" s="1"/>
  <c r="H1790" i="15" s="1"/>
  <c r="H1791" i="15" s="1"/>
  <c r="H1792" i="15" s="1"/>
  <c r="H1793" i="15" s="1"/>
  <c r="H1794" i="15" s="1"/>
  <c r="H1795" i="15" s="1"/>
  <c r="H1796" i="15" s="1"/>
  <c r="H1797" i="15" s="1"/>
  <c r="H1798" i="15" s="1"/>
  <c r="H1799" i="15" s="1"/>
  <c r="H1800" i="15" s="1"/>
  <c r="H1801" i="15" s="1"/>
  <c r="H1802" i="15" s="1"/>
  <c r="H1803" i="15" s="1"/>
  <c r="H1804" i="15" s="1"/>
  <c r="H1805" i="15" s="1"/>
  <c r="H1806" i="15" s="1"/>
  <c r="H1807" i="15" s="1"/>
  <c r="H1808" i="15" s="1"/>
  <c r="H1809" i="15" s="1"/>
  <c r="H1810" i="15" s="1"/>
  <c r="H1811" i="15" s="1"/>
  <c r="H1812" i="15" s="1"/>
  <c r="H1813" i="15" s="1"/>
  <c r="H1814" i="15" s="1"/>
  <c r="H1815" i="15" s="1"/>
  <c r="H1816" i="15" s="1"/>
  <c r="H1817" i="15" s="1"/>
  <c r="H1818" i="15" s="1"/>
  <c r="H1819" i="15" s="1"/>
  <c r="H1820" i="15" s="1"/>
  <c r="H1821" i="15" s="1"/>
  <c r="H1822" i="15" s="1"/>
  <c r="H1823" i="15" s="1"/>
  <c r="H1824" i="15" s="1"/>
  <c r="H1825" i="15" s="1"/>
  <c r="H1826" i="15" s="1"/>
  <c r="H1827" i="15" s="1"/>
  <c r="H1828" i="15" s="1"/>
  <c r="N1500" i="15"/>
  <c r="O1566" i="15"/>
  <c r="J1506" i="15"/>
  <c r="L1508" i="15"/>
  <c r="M1509" i="15"/>
  <c r="I1518" i="15"/>
  <c r="K1514" i="15"/>
  <c r="R1613" i="15"/>
  <c r="Q1570" i="15"/>
  <c r="P1552" i="15"/>
  <c r="S1592" i="15"/>
  <c r="H1829" i="15" l="1"/>
  <c r="K1515" i="15"/>
  <c r="I1519" i="15"/>
  <c r="M1510" i="15"/>
  <c r="L1509" i="15"/>
  <c r="N1501" i="15"/>
  <c r="O1567" i="15"/>
  <c r="J1507" i="15"/>
  <c r="Q1571" i="15"/>
  <c r="S1593" i="15"/>
  <c r="R1614" i="15"/>
  <c r="P1553" i="15"/>
  <c r="H1830" i="15" l="1"/>
  <c r="L1510" i="15"/>
  <c r="K1516" i="15"/>
  <c r="J1508" i="15"/>
  <c r="N1502" i="15"/>
  <c r="O1568" i="15"/>
  <c r="M1511" i="15"/>
  <c r="I1520" i="15"/>
  <c r="S1594" i="15"/>
  <c r="P1554" i="15"/>
  <c r="R1615" i="15"/>
  <c r="Q1572" i="15"/>
  <c r="H1831" i="15" l="1"/>
  <c r="H1832" i="15" s="1"/>
  <c r="H1833" i="15" s="1"/>
  <c r="H1834" i="15" s="1"/>
  <c r="H1835" i="15" s="1"/>
  <c r="H1836" i="15" s="1"/>
  <c r="N1503" i="15"/>
  <c r="L1511" i="15"/>
  <c r="I1521" i="15"/>
  <c r="O1569" i="15"/>
  <c r="M1512" i="15"/>
  <c r="J1509" i="15"/>
  <c r="K1517" i="15"/>
  <c r="Q1573" i="15"/>
  <c r="Q1574" i="15" s="1"/>
  <c r="R1616" i="15"/>
  <c r="P1555" i="15"/>
  <c r="S1595" i="15"/>
  <c r="H1837" i="15" l="1"/>
  <c r="H1838" i="15" s="1"/>
  <c r="J1510" i="15"/>
  <c r="L1512" i="15"/>
  <c r="K1518" i="15"/>
  <c r="O1570" i="15"/>
  <c r="M1513" i="15"/>
  <c r="I1522" i="15"/>
  <c r="N1504" i="15"/>
  <c r="Q1575" i="15"/>
  <c r="P1556" i="15"/>
  <c r="R1617" i="15"/>
  <c r="S1596" i="15"/>
  <c r="H1839" i="15" l="1"/>
  <c r="N1505" i="15"/>
  <c r="I1523" i="15"/>
  <c r="M1514" i="15"/>
  <c r="K1519" i="15"/>
  <c r="J1511" i="15"/>
  <c r="L1513" i="15"/>
  <c r="O1571" i="15"/>
  <c r="S1597" i="15"/>
  <c r="S1598" i="15" s="1"/>
  <c r="R1618" i="15"/>
  <c r="P1557" i="15"/>
  <c r="Q1576" i="15"/>
  <c r="H1840" i="15" l="1"/>
  <c r="H1841" i="15" s="1"/>
  <c r="H1842" i="15" s="1"/>
  <c r="H1843" i="15" s="1"/>
  <c r="H1844" i="15" s="1"/>
  <c r="H1845" i="15" s="1"/>
  <c r="H1846" i="15" s="1"/>
  <c r="H1847" i="15" s="1"/>
  <c r="H1848" i="15" s="1"/>
  <c r="H1849" i="15" s="1"/>
  <c r="H1850" i="15" s="1"/>
  <c r="H1851" i="15" s="1"/>
  <c r="H1852" i="15" s="1"/>
  <c r="H1853" i="15" s="1"/>
  <c r="H1854" i="15" s="1"/>
  <c r="H1855" i="15" s="1"/>
  <c r="H1856" i="15" s="1"/>
  <c r="H1857" i="15" s="1"/>
  <c r="H1858" i="15" s="1"/>
  <c r="H1859" i="15" s="1"/>
  <c r="H1860" i="15" s="1"/>
  <c r="H1861" i="15" s="1"/>
  <c r="H1862" i="15" s="1"/>
  <c r="H1863" i="15" s="1"/>
  <c r="H1864" i="15" s="1"/>
  <c r="H1865" i="15" s="1"/>
  <c r="H1866" i="15" s="1"/>
  <c r="M1515" i="15"/>
  <c r="I1524" i="15"/>
  <c r="J1512" i="15"/>
  <c r="K1520" i="15"/>
  <c r="L1514" i="15"/>
  <c r="O1572" i="15"/>
  <c r="N1506" i="15"/>
  <c r="Q1577" i="15"/>
  <c r="Q1578" i="15" s="1"/>
  <c r="P1558" i="15"/>
  <c r="R1619" i="15"/>
  <c r="S1599" i="15"/>
  <c r="H1867" i="15" l="1"/>
  <c r="M1516" i="15"/>
  <c r="L1515" i="15"/>
  <c r="N1507" i="15"/>
  <c r="O1573" i="15"/>
  <c r="K1521" i="15"/>
  <c r="J1513" i="15"/>
  <c r="I1525" i="15"/>
  <c r="P1559" i="15"/>
  <c r="R1620" i="15"/>
  <c r="Q1579" i="15"/>
  <c r="S1600" i="15"/>
  <c r="H1868" i="15" l="1"/>
  <c r="H1869" i="15" s="1"/>
  <c r="H1870" i="15" s="1"/>
  <c r="H1871" i="15" s="1"/>
  <c r="H1872" i="15" s="1"/>
  <c r="H1873" i="15" s="1"/>
  <c r="H1874" i="15" s="1"/>
  <c r="H1875" i="15" s="1"/>
  <c r="H1876" i="15" s="1"/>
  <c r="H1877" i="15" s="1"/>
  <c r="H1878" i="15" s="1"/>
  <c r="H1879" i="15" s="1"/>
  <c r="H1880" i="15" s="1"/>
  <c r="H1881" i="15" s="1"/>
  <c r="H1882" i="15" s="1"/>
  <c r="H1883" i="15" s="1"/>
  <c r="H1884" i="15" s="1"/>
  <c r="H1885" i="15" s="1"/>
  <c r="H1886" i="15" s="1"/>
  <c r="N1508" i="15"/>
  <c r="L1516" i="15"/>
  <c r="M1517" i="15"/>
  <c r="I1526" i="15"/>
  <c r="O1574" i="15"/>
  <c r="J1514" i="15"/>
  <c r="K1522" i="15"/>
  <c r="Q1580" i="15"/>
  <c r="Q1581" i="15" s="1"/>
  <c r="R1621" i="15"/>
  <c r="S1601" i="15"/>
  <c r="P1560" i="15"/>
  <c r="H1887" i="15" l="1"/>
  <c r="H1888" i="15" s="1"/>
  <c r="I1527" i="15"/>
  <c r="L1517" i="15"/>
  <c r="O1575" i="15"/>
  <c r="M1518" i="15"/>
  <c r="K1523" i="15"/>
  <c r="J1515" i="15"/>
  <c r="N1509" i="15"/>
  <c r="R1622" i="15"/>
  <c r="P1561" i="15"/>
  <c r="S1602" i="15"/>
  <c r="Q1582" i="15"/>
  <c r="H1889" i="15" l="1"/>
  <c r="L1518" i="15"/>
  <c r="I1528" i="15"/>
  <c r="J1516" i="15"/>
  <c r="K1524" i="15"/>
  <c r="O1576" i="15"/>
  <c r="N1510" i="15"/>
  <c r="M1519" i="15"/>
  <c r="R1623" i="15"/>
  <c r="S1603" i="15"/>
  <c r="S1604" i="15" s="1"/>
  <c r="P1562" i="15"/>
  <c r="Q1583" i="15"/>
  <c r="H1890" i="15" l="1"/>
  <c r="O1577" i="15"/>
  <c r="I1529" i="15"/>
  <c r="L1519" i="15"/>
  <c r="N1511" i="15"/>
  <c r="K1525" i="15"/>
  <c r="J1517" i="15"/>
  <c r="M1520" i="15"/>
  <c r="R1624" i="15"/>
  <c r="S1605" i="15"/>
  <c r="Q1584" i="15"/>
  <c r="Q1585" i="15" s="1"/>
  <c r="P1563" i="15"/>
  <c r="H1891" i="15" l="1"/>
  <c r="N1512" i="15"/>
  <c r="M1521" i="15"/>
  <c r="J1518" i="15"/>
  <c r="K1526" i="15"/>
  <c r="I1530" i="15"/>
  <c r="L1520" i="15"/>
  <c r="O1578" i="15"/>
  <c r="S1606" i="15"/>
  <c r="R1625" i="15"/>
  <c r="P1564" i="15"/>
  <c r="Q1586" i="15"/>
  <c r="H1892" i="15" l="1"/>
  <c r="H1893" i="15" s="1"/>
  <c r="H1894" i="15" s="1"/>
  <c r="H1895" i="15" s="1"/>
  <c r="H1896" i="15" s="1"/>
  <c r="H1897" i="15" s="1"/>
  <c r="H1898" i="15" s="1"/>
  <c r="H1899" i="15" s="1"/>
  <c r="H1900" i="15" s="1"/>
  <c r="H1901" i="15" s="1"/>
  <c r="H1902" i="15" s="1"/>
  <c r="H1903" i="15" s="1"/>
  <c r="H1904" i="15" s="1"/>
  <c r="H1905" i="15" s="1"/>
  <c r="H1906" i="15" s="1"/>
  <c r="H1907" i="15" s="1"/>
  <c r="H1908" i="15" s="1"/>
  <c r="H1909" i="15" s="1"/>
  <c r="H1910" i="15" s="1"/>
  <c r="H1911" i="15" s="1"/>
  <c r="H1912" i="15" s="1"/>
  <c r="H1913" i="15" s="1"/>
  <c r="H1914" i="15" s="1"/>
  <c r="H1915" i="15" s="1"/>
  <c r="H1916" i="15" s="1"/>
  <c r="H1917" i="15" s="1"/>
  <c r="H1918" i="15" s="1"/>
  <c r="H1919" i="15" s="1"/>
  <c r="J1519" i="15"/>
  <c r="M1522" i="15"/>
  <c r="O1579" i="15"/>
  <c r="I1531" i="15"/>
  <c r="L1521" i="15"/>
  <c r="K1527" i="15"/>
  <c r="N1513" i="15"/>
  <c r="P1565" i="15"/>
  <c r="S1607" i="15"/>
  <c r="R1626" i="15"/>
  <c r="Q1587" i="15"/>
  <c r="H1920" i="15" l="1"/>
  <c r="O1580" i="15"/>
  <c r="M1523" i="15"/>
  <c r="J1520" i="15"/>
  <c r="K1528" i="15"/>
  <c r="L1522" i="15"/>
  <c r="I1532" i="15"/>
  <c r="N1514" i="15"/>
  <c r="Q1588" i="15"/>
  <c r="S1608" i="15"/>
  <c r="R1627" i="15"/>
  <c r="P1566" i="15"/>
  <c r="H1921" i="15" l="1"/>
  <c r="I1533" i="15"/>
  <c r="L1523" i="15"/>
  <c r="N1515" i="15"/>
  <c r="J1521" i="15"/>
  <c r="O1581" i="15"/>
  <c r="M1524" i="15"/>
  <c r="K1529" i="15"/>
  <c r="P1567" i="15"/>
  <c r="R1628" i="15"/>
  <c r="Q1589" i="15"/>
  <c r="S1609" i="15"/>
  <c r="H1922" i="15" l="1"/>
  <c r="O1582" i="15"/>
  <c r="L1524" i="15"/>
  <c r="I1534" i="15"/>
  <c r="K1530" i="15"/>
  <c r="M1525" i="15"/>
  <c r="N1516" i="15"/>
  <c r="J1522" i="15"/>
  <c r="R1629" i="15"/>
  <c r="S1610" i="15"/>
  <c r="S1611" i="15" s="1"/>
  <c r="Q1590" i="15"/>
  <c r="P1568" i="15"/>
  <c r="H1923" i="15" l="1"/>
  <c r="H1924" i="15" s="1"/>
  <c r="H1925" i="15" s="1"/>
  <c r="H1926" i="15" s="1"/>
  <c r="H1927" i="15" s="1"/>
  <c r="H1928" i="15" s="1"/>
  <c r="H1929" i="15" s="1"/>
  <c r="H1930" i="15" s="1"/>
  <c r="H1931" i="15" s="1"/>
  <c r="H1932" i="15" s="1"/>
  <c r="H1933" i="15" s="1"/>
  <c r="H1934" i="15" s="1"/>
  <c r="H1935" i="15" s="1"/>
  <c r="H1936" i="15" s="1"/>
  <c r="H1937" i="15" s="1"/>
  <c r="H1938" i="15" s="1"/>
  <c r="H1939" i="15" s="1"/>
  <c r="H1940" i="15" s="1"/>
  <c r="H1941" i="15" s="1"/>
  <c r="H1942" i="15" s="1"/>
  <c r="H1943" i="15" s="1"/>
  <c r="H1944" i="15" s="1"/>
  <c r="H1945" i="15" s="1"/>
  <c r="H1946" i="15" s="1"/>
  <c r="H1947" i="15" s="1"/>
  <c r="H1948" i="15" s="1"/>
  <c r="H1949" i="15" s="1"/>
  <c r="N1517" i="15"/>
  <c r="J1523" i="15"/>
  <c r="M1526" i="15"/>
  <c r="O1583" i="15"/>
  <c r="K1531" i="15"/>
  <c r="I1535" i="15"/>
  <c r="L1525" i="15"/>
  <c r="S1612" i="15"/>
  <c r="R1630" i="15"/>
  <c r="R1631" i="15" s="1"/>
  <c r="P1569" i="15"/>
  <c r="Q1591" i="15"/>
  <c r="H1950" i="15" l="1"/>
  <c r="M1527" i="15"/>
  <c r="N1518" i="15"/>
  <c r="L1526" i="15"/>
  <c r="J1524" i="15"/>
  <c r="I1536" i="15"/>
  <c r="O1584" i="15"/>
  <c r="K1532" i="15"/>
  <c r="R1632" i="15"/>
  <c r="R1633" i="15" s="1"/>
  <c r="R1634" i="15" s="1"/>
  <c r="P1570" i="15"/>
  <c r="S1613" i="15"/>
  <c r="S1614" i="15" s="1"/>
  <c r="Q1592" i="15"/>
  <c r="H1951" i="15" l="1"/>
  <c r="K1533" i="15"/>
  <c r="M1528" i="15"/>
  <c r="I1537" i="15"/>
  <c r="J1525" i="15"/>
  <c r="N1519" i="15"/>
  <c r="O1585" i="15"/>
  <c r="L1527" i="15"/>
  <c r="S1615" i="15"/>
  <c r="Q1593" i="15"/>
  <c r="R1635" i="15"/>
  <c r="P1571" i="15"/>
  <c r="H1952" i="15" l="1"/>
  <c r="M1529" i="15"/>
  <c r="K1534" i="15"/>
  <c r="L1528" i="15"/>
  <c r="J1526" i="15"/>
  <c r="I1538" i="15"/>
  <c r="N1520" i="15"/>
  <c r="O1586" i="15"/>
  <c r="P1572" i="15"/>
  <c r="Q1594" i="15"/>
  <c r="S1616" i="15"/>
  <c r="S1617" i="15" s="1"/>
  <c r="R1636" i="15"/>
  <c r="H1953" i="15" l="1"/>
  <c r="J1527" i="15"/>
  <c r="L1529" i="15"/>
  <c r="K1535" i="15"/>
  <c r="M1530" i="15"/>
  <c r="I1539" i="15"/>
  <c r="N1521" i="15"/>
  <c r="O1587" i="15"/>
  <c r="S1618" i="15"/>
  <c r="S1619" i="15" s="1"/>
  <c r="R1637" i="15"/>
  <c r="P1573" i="15"/>
  <c r="Q1595" i="15"/>
  <c r="H1954" i="15" l="1"/>
  <c r="I1540" i="15"/>
  <c r="K1536" i="15"/>
  <c r="L1530" i="15"/>
  <c r="J1528" i="15"/>
  <c r="N1522" i="15"/>
  <c r="O1588" i="15"/>
  <c r="M1531" i="15"/>
  <c r="Q1596" i="15"/>
  <c r="P1574" i="15"/>
  <c r="S1620" i="15"/>
  <c r="R1638" i="15"/>
  <c r="H1955" i="15" l="1"/>
  <c r="M1532" i="15"/>
  <c r="J1529" i="15"/>
  <c r="L1531" i="15"/>
  <c r="K1537" i="15"/>
  <c r="I1541" i="15"/>
  <c r="N1523" i="15"/>
  <c r="O1589" i="15"/>
  <c r="S1621" i="15"/>
  <c r="P1575" i="15"/>
  <c r="R1639" i="15"/>
  <c r="R1640" i="15" s="1"/>
  <c r="Q1597" i="15"/>
  <c r="H1956" i="15" l="1"/>
  <c r="N1524" i="15"/>
  <c r="M1533" i="15"/>
  <c r="I1542" i="15"/>
  <c r="O1590" i="15"/>
  <c r="K1538" i="15"/>
  <c r="L1532" i="15"/>
  <c r="J1530" i="15"/>
  <c r="P1576" i="15"/>
  <c r="Q1598" i="15"/>
  <c r="R1641" i="15"/>
  <c r="R1642" i="15" s="1"/>
  <c r="S1622" i="15"/>
  <c r="H1957" i="15" l="1"/>
  <c r="K1539" i="15"/>
  <c r="I1543" i="15"/>
  <c r="M1534" i="15"/>
  <c r="O1591" i="15"/>
  <c r="J1531" i="15"/>
  <c r="L1533" i="15"/>
  <c r="N1525" i="15"/>
  <c r="Q1599" i="15"/>
  <c r="R1643" i="15"/>
  <c r="R1644" i="15" s="1"/>
  <c r="P1577" i="15"/>
  <c r="S1623" i="15"/>
  <c r="H1958" i="15" l="1"/>
  <c r="O1592" i="15"/>
  <c r="M1535" i="15"/>
  <c r="K1540" i="15"/>
  <c r="N1526" i="15"/>
  <c r="L1534" i="15"/>
  <c r="J1532" i="15"/>
  <c r="I1544" i="15"/>
  <c r="P1578" i="15"/>
  <c r="S1624" i="15"/>
  <c r="Q1600" i="15"/>
  <c r="R1645" i="15"/>
  <c r="R1646" i="15" s="1"/>
  <c r="H1959" i="15" l="1"/>
  <c r="K1541" i="15"/>
  <c r="O1593" i="15"/>
  <c r="I1545" i="15"/>
  <c r="N1527" i="15"/>
  <c r="J1533" i="15"/>
  <c r="L1535" i="15"/>
  <c r="M1536" i="15"/>
  <c r="Q1601" i="15"/>
  <c r="S1625" i="15"/>
  <c r="P1579" i="15"/>
  <c r="R1647" i="15"/>
  <c r="H1960" i="15" l="1"/>
  <c r="O1594" i="15"/>
  <c r="M1537" i="15"/>
  <c r="L1536" i="15"/>
  <c r="N1528" i="15"/>
  <c r="I1546" i="15"/>
  <c r="J1534" i="15"/>
  <c r="K1542" i="15"/>
  <c r="P1580" i="15"/>
  <c r="R1648" i="15"/>
  <c r="R1649" i="15" s="1"/>
  <c r="S1626" i="15"/>
  <c r="Q1602" i="15"/>
  <c r="H1961" i="15" l="1"/>
  <c r="N1529" i="15"/>
  <c r="L1537" i="15"/>
  <c r="O1595" i="15"/>
  <c r="I1547" i="15"/>
  <c r="K1543" i="15"/>
  <c r="J1535" i="15"/>
  <c r="M1538" i="15"/>
  <c r="P1581" i="15"/>
  <c r="Q1603" i="15"/>
  <c r="R1650" i="15"/>
  <c r="S1627" i="15"/>
  <c r="H1962" i="15" l="1"/>
  <c r="M1539" i="15"/>
  <c r="K1544" i="15"/>
  <c r="O1596" i="15"/>
  <c r="L1538" i="15"/>
  <c r="J1536" i="15"/>
  <c r="I1548" i="15"/>
  <c r="N1530" i="15"/>
  <c r="S1628" i="15"/>
  <c r="P1582" i="15"/>
  <c r="Q1604" i="15"/>
  <c r="R1651" i="15"/>
  <c r="H1963" i="15" l="1"/>
  <c r="K1545" i="15"/>
  <c r="M1540" i="15"/>
  <c r="I1549" i="15"/>
  <c r="J1537" i="15"/>
  <c r="L1539" i="15"/>
  <c r="N1531" i="15"/>
  <c r="O1597" i="15"/>
  <c r="Q1605" i="15"/>
  <c r="R1652" i="15"/>
  <c r="P1583" i="15"/>
  <c r="S1629" i="15"/>
  <c r="H1964" i="15" l="1"/>
  <c r="K1546" i="15"/>
  <c r="I1550" i="15"/>
  <c r="N1532" i="15"/>
  <c r="L1540" i="15"/>
  <c r="J1538" i="15"/>
  <c r="O1598" i="15"/>
  <c r="M1541" i="15"/>
  <c r="P1584" i="15"/>
  <c r="Q1606" i="15"/>
  <c r="S1630" i="15"/>
  <c r="S1631" i="15" s="1"/>
  <c r="S1632" i="15" s="1"/>
  <c r="R1653" i="15"/>
  <c r="R1654" i="15" s="1"/>
  <c r="H1965" i="15" l="1"/>
  <c r="M1542" i="15"/>
  <c r="N1533" i="15"/>
  <c r="K1547" i="15"/>
  <c r="L1541" i="15"/>
  <c r="O1599" i="15"/>
  <c r="J1539" i="15"/>
  <c r="I1551" i="15"/>
  <c r="R1655" i="15"/>
  <c r="S1633" i="15"/>
  <c r="Q1607" i="15"/>
  <c r="P1585" i="15"/>
  <c r="H1966" i="15" l="1"/>
  <c r="O1600" i="15"/>
  <c r="L1542" i="15"/>
  <c r="K1548" i="15"/>
  <c r="M1543" i="15"/>
  <c r="I1552" i="15"/>
  <c r="J1540" i="15"/>
  <c r="N1534" i="15"/>
  <c r="P1586" i="15"/>
  <c r="Q1608" i="15"/>
  <c r="S1634" i="15"/>
  <c r="R1656" i="15"/>
  <c r="H1967" i="15" l="1"/>
  <c r="N1535" i="15"/>
  <c r="I1553" i="15"/>
  <c r="O1601" i="15"/>
  <c r="J1541" i="15"/>
  <c r="L1543" i="15"/>
  <c r="M1544" i="15"/>
  <c r="K1549" i="15"/>
  <c r="P1587" i="15"/>
  <c r="Q1609" i="15"/>
  <c r="R1657" i="15"/>
  <c r="R1658" i="15" s="1"/>
  <c r="S1635" i="15"/>
  <c r="H1968" i="15" l="1"/>
  <c r="K1550" i="15"/>
  <c r="I1554" i="15"/>
  <c r="N1536" i="15"/>
  <c r="O1602" i="15"/>
  <c r="M1545" i="15"/>
  <c r="L1544" i="15"/>
  <c r="J1542" i="15"/>
  <c r="S1636" i="15"/>
  <c r="R1659" i="15"/>
  <c r="P1588" i="15"/>
  <c r="Q1610" i="15"/>
  <c r="H1969" i="15" l="1"/>
  <c r="O1603" i="15"/>
  <c r="K1551" i="15"/>
  <c r="L1545" i="15"/>
  <c r="N1537" i="15"/>
  <c r="J1543" i="15"/>
  <c r="M1546" i="15"/>
  <c r="I1555" i="15"/>
  <c r="Q1611" i="15"/>
  <c r="P1589" i="15"/>
  <c r="R1660" i="15"/>
  <c r="R1661" i="15" s="1"/>
  <c r="S1637" i="15"/>
  <c r="H1970" i="15" l="1"/>
  <c r="N1538" i="15"/>
  <c r="O1604" i="15"/>
  <c r="M1547" i="15"/>
  <c r="J1544" i="15"/>
  <c r="L1546" i="15"/>
  <c r="I1556" i="15"/>
  <c r="K1552" i="15"/>
  <c r="R1662" i="15"/>
  <c r="R1663" i="15" s="1"/>
  <c r="P1590" i="15"/>
  <c r="Q1612" i="15"/>
  <c r="S1638" i="15"/>
  <c r="H1971" i="15" l="1"/>
  <c r="J1545" i="15"/>
  <c r="O1605" i="15"/>
  <c r="I1557" i="15"/>
  <c r="M1548" i="15"/>
  <c r="K1553" i="15"/>
  <c r="L1547" i="15"/>
  <c r="N1539" i="15"/>
  <c r="Q1613" i="15"/>
  <c r="R1664" i="15"/>
  <c r="R1665" i="15" s="1"/>
  <c r="P1591" i="15"/>
  <c r="S1639" i="15"/>
  <c r="H1972" i="15" l="1"/>
  <c r="K1554" i="15"/>
  <c r="M1549" i="15"/>
  <c r="O1606" i="15"/>
  <c r="N1540" i="15"/>
  <c r="L1548" i="15"/>
  <c r="I1558" i="15"/>
  <c r="J1546" i="15"/>
  <c r="R1666" i="15"/>
  <c r="R1667" i="15" s="1"/>
  <c r="S1640" i="15"/>
  <c r="P1592" i="15"/>
  <c r="Q1614" i="15"/>
  <c r="H1973" i="15" l="1"/>
  <c r="M1550" i="15"/>
  <c r="K1555" i="15"/>
  <c r="I1559" i="15"/>
  <c r="N1541" i="15"/>
  <c r="O1607" i="15"/>
  <c r="J1547" i="15"/>
  <c r="L1549" i="15"/>
  <c r="R1668" i="15"/>
  <c r="R1669" i="15" s="1"/>
  <c r="S1641" i="15"/>
  <c r="S1642" i="15" s="1"/>
  <c r="S1643" i="15" s="1"/>
  <c r="Q1615" i="15"/>
  <c r="P1593" i="15"/>
  <c r="H1974" i="15" l="1"/>
  <c r="O1608" i="15"/>
  <c r="M1551" i="15"/>
  <c r="J1548" i="15"/>
  <c r="N1542" i="15"/>
  <c r="I1560" i="15"/>
  <c r="K1556" i="15"/>
  <c r="L1550" i="15"/>
  <c r="P1594" i="15"/>
  <c r="R1670" i="15"/>
  <c r="Q1616" i="15"/>
  <c r="S1644" i="15"/>
  <c r="H1975" i="15" l="1"/>
  <c r="L1551" i="15"/>
  <c r="K1557" i="15"/>
  <c r="J1549" i="15"/>
  <c r="O1609" i="15"/>
  <c r="M1552" i="15"/>
  <c r="I1561" i="15"/>
  <c r="N1543" i="15"/>
  <c r="Q1617" i="15"/>
  <c r="S1645" i="15"/>
  <c r="S1646" i="15" s="1"/>
  <c r="P1595" i="15"/>
  <c r="R1671" i="15"/>
  <c r="H1976" i="15" l="1"/>
  <c r="M1553" i="15"/>
  <c r="L1552" i="15"/>
  <c r="J1550" i="15"/>
  <c r="N1544" i="15"/>
  <c r="I1562" i="15"/>
  <c r="K1558" i="15"/>
  <c r="O1610" i="15"/>
  <c r="S1647" i="15"/>
  <c r="S1648" i="15" s="1"/>
  <c r="Q1618" i="15"/>
  <c r="P1596" i="15"/>
  <c r="R1672" i="15"/>
  <c r="H1977" i="15" l="1"/>
  <c r="I1563" i="15"/>
  <c r="L1553" i="15"/>
  <c r="M1554" i="15"/>
  <c r="O1611" i="15"/>
  <c r="K1559" i="15"/>
  <c r="N1545" i="15"/>
  <c r="J1551" i="15"/>
  <c r="S1649" i="15"/>
  <c r="S1650" i="15" s="1"/>
  <c r="S1651" i="15" s="1"/>
  <c r="P1597" i="15"/>
  <c r="Q1619" i="15"/>
  <c r="R1673" i="15"/>
  <c r="R1674" i="15" s="1"/>
  <c r="H1978" i="15" l="1"/>
  <c r="I1564" i="15"/>
  <c r="K1560" i="15"/>
  <c r="L1554" i="15"/>
  <c r="O1612" i="15"/>
  <c r="N1546" i="15"/>
  <c r="J1552" i="15"/>
  <c r="M1555" i="15"/>
  <c r="S1652" i="15"/>
  <c r="Q1620" i="15"/>
  <c r="P1598" i="15"/>
  <c r="R1675" i="15"/>
  <c r="H1979" i="15" l="1"/>
  <c r="O1613" i="15"/>
  <c r="I1565" i="15"/>
  <c r="J1553" i="15"/>
  <c r="K1561" i="15"/>
  <c r="N1547" i="15"/>
  <c r="M1556" i="15"/>
  <c r="L1555" i="15"/>
  <c r="P1599" i="15"/>
  <c r="S1653" i="15"/>
  <c r="S1654" i="15" s="1"/>
  <c r="R1676" i="15"/>
  <c r="Q1621" i="15"/>
  <c r="H1980" i="15" l="1"/>
  <c r="O1614" i="15"/>
  <c r="K1562" i="15"/>
  <c r="N1548" i="15"/>
  <c r="J1554" i="15"/>
  <c r="L1556" i="15"/>
  <c r="M1557" i="15"/>
  <c r="I1566" i="15"/>
  <c r="R1677" i="15"/>
  <c r="R1678" i="15" s="1"/>
  <c r="S1655" i="15"/>
  <c r="P1600" i="15"/>
  <c r="Q1622" i="15"/>
  <c r="H1981" i="15" l="1"/>
  <c r="M1558" i="15"/>
  <c r="I1567" i="15"/>
  <c r="N1549" i="15"/>
  <c r="J1555" i="15"/>
  <c r="O1615" i="15"/>
  <c r="L1557" i="15"/>
  <c r="K1563" i="15"/>
  <c r="Q1623" i="15"/>
  <c r="R1679" i="15"/>
  <c r="P1601" i="15"/>
  <c r="S1656" i="15"/>
  <c r="H1982" i="15" l="1"/>
  <c r="K1564" i="15"/>
  <c r="M1559" i="15"/>
  <c r="L1558" i="15"/>
  <c r="I1568" i="15"/>
  <c r="N1550" i="15"/>
  <c r="O1616" i="15"/>
  <c r="J1556" i="15"/>
  <c r="S1657" i="15"/>
  <c r="S1658" i="15" s="1"/>
  <c r="Q1624" i="15"/>
  <c r="R1680" i="15"/>
  <c r="P1602" i="15"/>
  <c r="H1983" i="15" l="1"/>
  <c r="J1557" i="15"/>
  <c r="L1559" i="15"/>
  <c r="K1565" i="15"/>
  <c r="N1551" i="15"/>
  <c r="O1617" i="15"/>
  <c r="I1569" i="15"/>
  <c r="M1560" i="15"/>
  <c r="P1603" i="15"/>
  <c r="Q1625" i="15"/>
  <c r="S1659" i="15"/>
  <c r="R1681" i="15"/>
  <c r="H1984" i="15" l="1"/>
  <c r="O1618" i="15"/>
  <c r="J1558" i="15"/>
  <c r="L1560" i="15"/>
  <c r="M1561" i="15"/>
  <c r="I1570" i="15"/>
  <c r="N1552" i="15"/>
  <c r="K1566" i="15"/>
  <c r="P1604" i="15"/>
  <c r="Q1626" i="15"/>
  <c r="S1660" i="15"/>
  <c r="R1682" i="15"/>
  <c r="H1985" i="15" l="1"/>
  <c r="K1567" i="15"/>
  <c r="M1562" i="15"/>
  <c r="O1619" i="15"/>
  <c r="N1553" i="15"/>
  <c r="I1571" i="15"/>
  <c r="J1559" i="15"/>
  <c r="L1561" i="15"/>
  <c r="S1661" i="15"/>
  <c r="Q1627" i="15"/>
  <c r="P1605" i="15"/>
  <c r="R1683" i="15"/>
  <c r="R1684" i="15" s="1"/>
  <c r="H1986" i="15" l="1"/>
  <c r="L1562" i="15"/>
  <c r="M1563" i="15"/>
  <c r="K1568" i="15"/>
  <c r="I1572" i="15"/>
  <c r="O1620" i="15"/>
  <c r="J1560" i="15"/>
  <c r="N1554" i="15"/>
  <c r="P1606" i="15"/>
  <c r="Q1628" i="15"/>
  <c r="S1662" i="15"/>
  <c r="S1663" i="15" s="1"/>
  <c r="R1685" i="15"/>
  <c r="H1987" i="15" l="1"/>
  <c r="I1573" i="15"/>
  <c r="K1569" i="15"/>
  <c r="L1563" i="15"/>
  <c r="O1621" i="15"/>
  <c r="N1555" i="15"/>
  <c r="J1561" i="15"/>
  <c r="M1564" i="15"/>
  <c r="S1664" i="15"/>
  <c r="S1665" i="15" s="1"/>
  <c r="Q1629" i="15"/>
  <c r="P1607" i="15"/>
  <c r="R1686" i="15"/>
  <c r="R1687" i="15" s="1"/>
  <c r="H1988" i="15" l="1"/>
  <c r="O1622" i="15"/>
  <c r="I1574" i="15"/>
  <c r="N1556" i="15"/>
  <c r="L1564" i="15"/>
  <c r="K1570" i="15"/>
  <c r="M1565" i="15"/>
  <c r="J1562" i="15"/>
  <c r="Q1630" i="15"/>
  <c r="S1666" i="15"/>
  <c r="S1667" i="15" s="1"/>
  <c r="R1688" i="15"/>
  <c r="P1608" i="15"/>
  <c r="H1989" i="15" l="1"/>
  <c r="K1571" i="15"/>
  <c r="M1566" i="15"/>
  <c r="I1575" i="15"/>
  <c r="O1623" i="15"/>
  <c r="J1563" i="15"/>
  <c r="L1565" i="15"/>
  <c r="N1557" i="15"/>
  <c r="S1668" i="15"/>
  <c r="S1669" i="15" s="1"/>
  <c r="Q1631" i="15"/>
  <c r="P1609" i="15"/>
  <c r="R1689" i="15"/>
  <c r="H1990" i="15" l="1"/>
  <c r="I1576" i="15"/>
  <c r="L1566" i="15"/>
  <c r="O1624" i="15"/>
  <c r="M1567" i="15"/>
  <c r="K1572" i="15"/>
  <c r="N1558" i="15"/>
  <c r="J1564" i="15"/>
  <c r="S1670" i="15"/>
  <c r="S1671" i="15" s="1"/>
  <c r="P1610" i="15"/>
  <c r="Q1632" i="15"/>
  <c r="R1690" i="15"/>
  <c r="H1991" i="15" l="1"/>
  <c r="I1577" i="15"/>
  <c r="M1568" i="15"/>
  <c r="L1567" i="15"/>
  <c r="N1559" i="15"/>
  <c r="K1573" i="15"/>
  <c r="J1565" i="15"/>
  <c r="O1625" i="15"/>
  <c r="S1672" i="15"/>
  <c r="S1673" i="15" s="1"/>
  <c r="Q1633" i="15"/>
  <c r="P1611" i="15"/>
  <c r="R1691" i="15"/>
  <c r="H1992" i="15" l="1"/>
  <c r="J1566" i="15"/>
  <c r="K1574" i="15"/>
  <c r="M1569" i="15"/>
  <c r="O1626" i="15"/>
  <c r="L1568" i="15"/>
  <c r="N1560" i="15"/>
  <c r="I1578" i="15"/>
  <c r="S1674" i="15"/>
  <c r="P1612" i="15"/>
  <c r="Q1634" i="15"/>
  <c r="R1692" i="15"/>
  <c r="H1993" i="15" l="1"/>
  <c r="N1561" i="15"/>
  <c r="O1627" i="15"/>
  <c r="J1567" i="15"/>
  <c r="I1579" i="15"/>
  <c r="L1569" i="15"/>
  <c r="M1570" i="15"/>
  <c r="K1575" i="15"/>
  <c r="S1675" i="15"/>
  <c r="Q1635" i="15"/>
  <c r="P1613" i="15"/>
  <c r="R1693" i="15"/>
  <c r="H1994" i="15" l="1"/>
  <c r="L1570" i="15"/>
  <c r="O1628" i="15"/>
  <c r="N1562" i="15"/>
  <c r="M1571" i="15"/>
  <c r="K1576" i="15"/>
  <c r="I1580" i="15"/>
  <c r="J1568" i="15"/>
  <c r="P1614" i="15"/>
  <c r="Q1636" i="15"/>
  <c r="R1694" i="15"/>
  <c r="S1676" i="15"/>
  <c r="S1677" i="15" s="1"/>
  <c r="H1995" i="15" l="1"/>
  <c r="K1577" i="15"/>
  <c r="L1571" i="15"/>
  <c r="I1581" i="15"/>
  <c r="J1569" i="15"/>
  <c r="N1563" i="15"/>
  <c r="O1629" i="15"/>
  <c r="M1572" i="15"/>
  <c r="R1695" i="15"/>
  <c r="Q1637" i="15"/>
  <c r="P1615" i="15"/>
  <c r="S1678" i="15"/>
  <c r="H1996" i="15" l="1"/>
  <c r="N1564" i="15"/>
  <c r="J1570" i="15"/>
  <c r="K1578" i="15"/>
  <c r="L1572" i="15"/>
  <c r="O1630" i="15"/>
  <c r="M1573" i="15"/>
  <c r="I1582" i="15"/>
  <c r="Q1638" i="15"/>
  <c r="R1696" i="15"/>
  <c r="P1616" i="15"/>
  <c r="S1679" i="15"/>
  <c r="S1680" i="15" s="1"/>
  <c r="H1997" i="15" l="1"/>
  <c r="N1565" i="15"/>
  <c r="J1571" i="15"/>
  <c r="M1574" i="15"/>
  <c r="L1573" i="15"/>
  <c r="K1579" i="15"/>
  <c r="I1583" i="15"/>
  <c r="O1631" i="15"/>
  <c r="P1617" i="15"/>
  <c r="R1697" i="15"/>
  <c r="Q1639" i="15"/>
  <c r="S1681" i="15"/>
  <c r="H1998" i="15" l="1"/>
  <c r="L1574" i="15"/>
  <c r="J1572" i="15"/>
  <c r="K1580" i="15"/>
  <c r="M1575" i="15"/>
  <c r="N1566" i="15"/>
  <c r="O1632" i="15"/>
  <c r="I1584" i="15"/>
  <c r="Q1640" i="15"/>
  <c r="R1698" i="15"/>
  <c r="S1682" i="15"/>
  <c r="P1618" i="15"/>
  <c r="H1999" i="15" l="1"/>
  <c r="L1575" i="15"/>
  <c r="M1576" i="15"/>
  <c r="I1585" i="15"/>
  <c r="O1633" i="15"/>
  <c r="N1567" i="15"/>
  <c r="K1581" i="15"/>
  <c r="J1573" i="15"/>
  <c r="R1699" i="15"/>
  <c r="P1619" i="15"/>
  <c r="S1683" i="15"/>
  <c r="Q1641" i="15"/>
  <c r="H2000" i="15" l="1"/>
  <c r="L1576" i="15"/>
  <c r="N1568" i="15"/>
  <c r="J1574" i="15"/>
  <c r="K1582" i="15"/>
  <c r="I1586" i="15"/>
  <c r="M1577" i="15"/>
  <c r="O1634" i="15"/>
  <c r="P1620" i="15"/>
  <c r="S1684" i="15"/>
  <c r="S1685" i="15" s="1"/>
  <c r="Q1642" i="15"/>
  <c r="R1700" i="15"/>
  <c r="H2001" i="15" l="1"/>
  <c r="O1635" i="15"/>
  <c r="I1587" i="15"/>
  <c r="L1577" i="15"/>
  <c r="J1575" i="15"/>
  <c r="N1569" i="15"/>
  <c r="M1578" i="15"/>
  <c r="K1583" i="15"/>
  <c r="Q1643" i="15"/>
  <c r="R1701" i="15"/>
  <c r="S1686" i="15"/>
  <c r="P1621" i="15"/>
  <c r="H2002" i="15" l="1"/>
  <c r="O1636" i="15"/>
  <c r="J1576" i="15"/>
  <c r="N1570" i="15"/>
  <c r="I1588" i="15"/>
  <c r="K1584" i="15"/>
  <c r="M1579" i="15"/>
  <c r="L1578" i="15"/>
  <c r="P1622" i="15"/>
  <c r="R1702" i="15"/>
  <c r="Q1644" i="15"/>
  <c r="S1687" i="15"/>
  <c r="H2003" i="15" l="1"/>
  <c r="L1579" i="15"/>
  <c r="I1589" i="15"/>
  <c r="K1585" i="15"/>
  <c r="O1637" i="15"/>
  <c r="M1580" i="15"/>
  <c r="J1577" i="15"/>
  <c r="N1571" i="15"/>
  <c r="Q1645" i="15"/>
  <c r="P1623" i="15"/>
  <c r="R1703" i="15"/>
  <c r="S1688" i="15"/>
  <c r="S1689" i="15" s="1"/>
  <c r="H2004" i="15" l="1"/>
  <c r="N1572" i="15"/>
  <c r="K1586" i="15"/>
  <c r="L1580" i="15"/>
  <c r="O1638" i="15"/>
  <c r="J1578" i="15"/>
  <c r="M1581" i="15"/>
  <c r="I1590" i="15"/>
  <c r="S1690" i="15"/>
  <c r="S1691" i="15" s="1"/>
  <c r="Q1646" i="15"/>
  <c r="R1704" i="15"/>
  <c r="P1624" i="15"/>
  <c r="H2005" i="15" l="1"/>
  <c r="J1579" i="15"/>
  <c r="L1581" i="15"/>
  <c r="N1573" i="15"/>
  <c r="I1591" i="15"/>
  <c r="M1582" i="15"/>
  <c r="O1639" i="15"/>
  <c r="K1587" i="15"/>
  <c r="Q1647" i="15"/>
  <c r="P1625" i="15"/>
  <c r="R1705" i="15"/>
  <c r="S1692" i="15"/>
  <c r="H2006" i="15" l="1"/>
  <c r="M1583" i="15"/>
  <c r="L1582" i="15"/>
  <c r="O1640" i="15"/>
  <c r="N1574" i="15"/>
  <c r="K1588" i="15"/>
  <c r="I1592" i="15"/>
  <c r="J1580" i="15"/>
  <c r="R1706" i="15"/>
  <c r="P1626" i="15"/>
  <c r="Q1648" i="15"/>
  <c r="S1693" i="15"/>
  <c r="H2007" i="15" l="1"/>
  <c r="K1589" i="15"/>
  <c r="O1641" i="15"/>
  <c r="L1583" i="15"/>
  <c r="M1584" i="15"/>
  <c r="I1593" i="15"/>
  <c r="J1581" i="15"/>
  <c r="N1575" i="15"/>
  <c r="S1694" i="15"/>
  <c r="Q1649" i="15"/>
  <c r="P1627" i="15"/>
  <c r="R1707" i="15"/>
  <c r="H2008" i="15" l="1"/>
  <c r="N1576" i="15"/>
  <c r="I1594" i="15"/>
  <c r="K1590" i="15"/>
  <c r="M1585" i="15"/>
  <c r="L1584" i="15"/>
  <c r="J1582" i="15"/>
  <c r="O1642" i="15"/>
  <c r="R1708" i="15"/>
  <c r="Q1650" i="15"/>
  <c r="P1628" i="15"/>
  <c r="S1695" i="15"/>
  <c r="H2009" i="15" l="1"/>
  <c r="J1583" i="15"/>
  <c r="N1577" i="15"/>
  <c r="M1586" i="15"/>
  <c r="I1595" i="15"/>
  <c r="O1643" i="15"/>
  <c r="L1585" i="15"/>
  <c r="K1591" i="15"/>
  <c r="P1629" i="15"/>
  <c r="S1696" i="15"/>
  <c r="Q1651" i="15"/>
  <c r="R1709" i="15"/>
  <c r="H2010" i="15" l="1"/>
  <c r="K1592" i="15"/>
  <c r="I1596" i="15"/>
  <c r="N1578" i="15"/>
  <c r="J1584" i="15"/>
  <c r="O1644" i="15"/>
  <c r="M1587" i="15"/>
  <c r="L1586" i="15"/>
  <c r="S1697" i="15"/>
  <c r="Q1652" i="15"/>
  <c r="R1710" i="15"/>
  <c r="P1630" i="15"/>
  <c r="H2011" i="15" l="1"/>
  <c r="K1593" i="15"/>
  <c r="I1597" i="15"/>
  <c r="M1588" i="15"/>
  <c r="O1645" i="15"/>
  <c r="J1585" i="15"/>
  <c r="N1579" i="15"/>
  <c r="L1587" i="15"/>
  <c r="R1711" i="15"/>
  <c r="Q1653" i="15"/>
  <c r="S1698" i="15"/>
  <c r="P1631" i="15"/>
  <c r="H2012" i="15" l="1"/>
  <c r="L1588" i="15"/>
  <c r="O1646" i="15"/>
  <c r="I1598" i="15"/>
  <c r="K1594" i="15"/>
  <c r="J1586" i="15"/>
  <c r="N1580" i="15"/>
  <c r="M1589" i="15"/>
  <c r="R1712" i="15"/>
  <c r="S1699" i="15"/>
  <c r="P1632" i="15"/>
  <c r="Q1654" i="15"/>
  <c r="H2013" i="15" l="1"/>
  <c r="N1581" i="15"/>
  <c r="O1647" i="15"/>
  <c r="L1589" i="15"/>
  <c r="I1599" i="15"/>
  <c r="J1587" i="15"/>
  <c r="K1595" i="15"/>
  <c r="M1590" i="15"/>
  <c r="P1633" i="15"/>
  <c r="Q1655" i="15"/>
  <c r="S1700" i="15"/>
  <c r="R1713" i="15"/>
  <c r="H2014" i="15" l="1"/>
  <c r="J1588" i="15"/>
  <c r="L1590" i="15"/>
  <c r="N1582" i="15"/>
  <c r="K1596" i="15"/>
  <c r="I1600" i="15"/>
  <c r="O1648" i="15"/>
  <c r="M1591" i="15"/>
  <c r="P1634" i="15"/>
  <c r="R1714" i="15"/>
  <c r="S1701" i="15"/>
  <c r="Q1656" i="15"/>
  <c r="H2015" i="15" l="1"/>
  <c r="N1583" i="15"/>
  <c r="K1597" i="15"/>
  <c r="M1592" i="15"/>
  <c r="O1649" i="15"/>
  <c r="I1601" i="15"/>
  <c r="J1589" i="15"/>
  <c r="L1591" i="15"/>
  <c r="Q1657" i="15"/>
  <c r="S1702" i="15"/>
  <c r="P1635" i="15"/>
  <c r="R1715" i="15"/>
  <c r="H2016" i="15" l="1"/>
  <c r="J1590" i="15"/>
  <c r="I1602" i="15"/>
  <c r="M1593" i="15"/>
  <c r="O1650" i="15"/>
  <c r="K1598" i="15"/>
  <c r="N1584" i="15"/>
  <c r="L1592" i="15"/>
  <c r="S1703" i="15"/>
  <c r="Q1658" i="15"/>
  <c r="R1716" i="15"/>
  <c r="P1636" i="15"/>
  <c r="H2017" i="15" l="1"/>
  <c r="L1593" i="15"/>
  <c r="O1651" i="15"/>
  <c r="M1594" i="15"/>
  <c r="J1591" i="15"/>
  <c r="N1585" i="15"/>
  <c r="I1603" i="15"/>
  <c r="K1599" i="15"/>
  <c r="Q1659" i="15"/>
  <c r="R1717" i="15"/>
  <c r="P1637" i="15"/>
  <c r="S1704" i="15"/>
  <c r="H2018" i="15" l="1"/>
  <c r="I1604" i="15"/>
  <c r="L1594" i="15"/>
  <c r="J1592" i="15"/>
  <c r="M1595" i="15"/>
  <c r="O1652" i="15"/>
  <c r="N1586" i="15"/>
  <c r="K1600" i="15"/>
  <c r="P1638" i="15"/>
  <c r="S1705" i="15"/>
  <c r="Q1660" i="15"/>
  <c r="R1718" i="15"/>
  <c r="H2019" i="15" l="1"/>
  <c r="H2020" i="15" s="1"/>
  <c r="K1601" i="15"/>
  <c r="I1605" i="15"/>
  <c r="M1596" i="15"/>
  <c r="J1593" i="15"/>
  <c r="L1595" i="15"/>
  <c r="N1587" i="15"/>
  <c r="O1653" i="15"/>
  <c r="Q1661" i="15"/>
  <c r="S1706" i="15"/>
  <c r="R1719" i="15"/>
  <c r="P1639" i="15"/>
  <c r="H2021" i="15" l="1"/>
  <c r="H2022" i="15" s="1"/>
  <c r="N1588" i="15"/>
  <c r="L1596" i="15"/>
  <c r="M1597" i="15"/>
  <c r="I1606" i="15"/>
  <c r="O1654" i="15"/>
  <c r="J1594" i="15"/>
  <c r="K1602" i="15"/>
  <c r="P1640" i="15"/>
  <c r="Q1662" i="15"/>
  <c r="S1707" i="15"/>
  <c r="R1720" i="15"/>
  <c r="H2023" i="15" l="1"/>
  <c r="J1595" i="15"/>
  <c r="N1589" i="15"/>
  <c r="K1603" i="15"/>
  <c r="M1598" i="15"/>
  <c r="O1655" i="15"/>
  <c r="I1607" i="15"/>
  <c r="L1597" i="15"/>
  <c r="P1641" i="15"/>
  <c r="R1721" i="15"/>
  <c r="S1708" i="15"/>
  <c r="Q1663" i="15"/>
  <c r="H2024" i="15" l="1"/>
  <c r="I1608" i="15"/>
  <c r="K1604" i="15"/>
  <c r="N1590" i="15"/>
  <c r="L1598" i="15"/>
  <c r="J1596" i="15"/>
  <c r="O1656" i="15"/>
  <c r="M1599" i="15"/>
  <c r="P1642" i="15"/>
  <c r="R1722" i="15"/>
  <c r="S1709" i="15"/>
  <c r="Q1664" i="15"/>
  <c r="H2025" i="15" l="1"/>
  <c r="J1597" i="15"/>
  <c r="I1609" i="15"/>
  <c r="O1657" i="15"/>
  <c r="N1591" i="15"/>
  <c r="K1605" i="15"/>
  <c r="L1599" i="15"/>
  <c r="M1600" i="15"/>
  <c r="Q1665" i="15"/>
  <c r="R1723" i="15"/>
  <c r="S1710" i="15"/>
  <c r="P1643" i="15"/>
  <c r="H2026" i="15" l="1"/>
  <c r="L1600" i="15"/>
  <c r="M1601" i="15"/>
  <c r="N1592" i="15"/>
  <c r="I1610" i="15"/>
  <c r="K1606" i="15"/>
  <c r="O1658" i="15"/>
  <c r="J1598" i="15"/>
  <c r="P1644" i="15"/>
  <c r="R1724" i="15"/>
  <c r="Q1666" i="15"/>
  <c r="S1711" i="15"/>
  <c r="H2027" i="15" l="1"/>
  <c r="O1659" i="15"/>
  <c r="I1611" i="15"/>
  <c r="K1607" i="15"/>
  <c r="L1601" i="15"/>
  <c r="N1593" i="15"/>
  <c r="J1599" i="15"/>
  <c r="M1602" i="15"/>
  <c r="S1712" i="15"/>
  <c r="Q1667" i="15"/>
  <c r="R1725" i="15"/>
  <c r="P1645" i="15"/>
  <c r="H2028" i="15" l="1"/>
  <c r="O1660" i="15"/>
  <c r="L1602" i="15"/>
  <c r="J1600" i="15"/>
  <c r="N1594" i="15"/>
  <c r="I1612" i="15"/>
  <c r="M1603" i="15"/>
  <c r="K1608" i="15"/>
  <c r="P1646" i="15"/>
  <c r="Q1668" i="15"/>
  <c r="R1726" i="15"/>
  <c r="S1713" i="15"/>
  <c r="H2029" i="15" l="1"/>
  <c r="I1613" i="15"/>
  <c r="O1661" i="15"/>
  <c r="M1604" i="15"/>
  <c r="J1601" i="15"/>
  <c r="K1609" i="15"/>
  <c r="N1595" i="15"/>
  <c r="L1603" i="15"/>
  <c r="S1714" i="15"/>
  <c r="R1727" i="15"/>
  <c r="P1647" i="15"/>
  <c r="Q1669" i="15"/>
  <c r="H2030" i="15" l="1"/>
  <c r="N1596" i="15"/>
  <c r="K1610" i="15"/>
  <c r="M1605" i="15"/>
  <c r="I1614" i="15"/>
  <c r="J1602" i="15"/>
  <c r="L1604" i="15"/>
  <c r="O1662" i="15"/>
  <c r="Q1670" i="15"/>
  <c r="S1715" i="15"/>
  <c r="P1648" i="15"/>
  <c r="R1728" i="15"/>
  <c r="H2031" i="15" l="1"/>
  <c r="J1603" i="15"/>
  <c r="I1615" i="15"/>
  <c r="K1611" i="15"/>
  <c r="N1597" i="15"/>
  <c r="L1605" i="15"/>
  <c r="M1606" i="15"/>
  <c r="O1663" i="15"/>
  <c r="P1649" i="15"/>
  <c r="Q1671" i="15"/>
  <c r="R1729" i="15"/>
  <c r="S1716" i="15"/>
  <c r="H2032" i="15" l="1"/>
  <c r="M1607" i="15"/>
  <c r="I1616" i="15"/>
  <c r="O1664" i="15"/>
  <c r="N1598" i="15"/>
  <c r="K1612" i="15"/>
  <c r="L1606" i="15"/>
  <c r="J1604" i="15"/>
  <c r="S1717" i="15"/>
  <c r="R1730" i="15"/>
  <c r="Q1672" i="15"/>
  <c r="P1650" i="15"/>
  <c r="H2033" i="15" l="1"/>
  <c r="I1617" i="15"/>
  <c r="N1599" i="15"/>
  <c r="O1665" i="15"/>
  <c r="J1605" i="15"/>
  <c r="K1613" i="15"/>
  <c r="M1608" i="15"/>
  <c r="L1607" i="15"/>
  <c r="Q1673" i="15"/>
  <c r="R1731" i="15"/>
  <c r="S1718" i="15"/>
  <c r="P1651" i="15"/>
  <c r="H2034" i="15" l="1"/>
  <c r="H2035" i="15" s="1"/>
  <c r="M1609" i="15"/>
  <c r="I1618" i="15"/>
  <c r="N1600" i="15"/>
  <c r="J1606" i="15"/>
  <c r="O1666" i="15"/>
  <c r="L1608" i="15"/>
  <c r="K1614" i="15"/>
  <c r="S1719" i="15"/>
  <c r="P1652" i="15"/>
  <c r="R1732" i="15"/>
  <c r="Q1674" i="15"/>
  <c r="H2036" i="15" l="1"/>
  <c r="K1615" i="15"/>
  <c r="J1607" i="15"/>
  <c r="N1601" i="15"/>
  <c r="O1667" i="15"/>
  <c r="M1610" i="15"/>
  <c r="L1609" i="15"/>
  <c r="I1619" i="15"/>
  <c r="Q1675" i="15"/>
  <c r="R1733" i="15"/>
  <c r="S1720" i="15"/>
  <c r="P1653" i="15"/>
  <c r="H2037" i="15" l="1"/>
  <c r="I1620" i="15"/>
  <c r="L1610" i="15"/>
  <c r="O1668" i="15"/>
  <c r="J1608" i="15"/>
  <c r="M1611" i="15"/>
  <c r="N1602" i="15"/>
  <c r="K1616" i="15"/>
  <c r="P1654" i="15"/>
  <c r="S1721" i="15"/>
  <c r="Q1676" i="15"/>
  <c r="R1734" i="15"/>
  <c r="H2038" i="15" l="1"/>
  <c r="K1617" i="15"/>
  <c r="J1609" i="15"/>
  <c r="I1621" i="15"/>
  <c r="M1612" i="15"/>
  <c r="N1603" i="15"/>
  <c r="L1611" i="15"/>
  <c r="O1669" i="15"/>
  <c r="Q1677" i="15"/>
  <c r="S1722" i="15"/>
  <c r="P1655" i="15"/>
  <c r="R1735" i="15"/>
  <c r="H2039" i="15" l="1"/>
  <c r="O1670" i="15"/>
  <c r="N1604" i="15"/>
  <c r="J1610" i="15"/>
  <c r="I1622" i="15"/>
  <c r="K1618" i="15"/>
  <c r="L1612" i="15"/>
  <c r="M1613" i="15"/>
  <c r="P1656" i="15"/>
  <c r="R1736" i="15"/>
  <c r="S1723" i="15"/>
  <c r="Q1678" i="15"/>
  <c r="H2040" i="15" l="1"/>
  <c r="L1613" i="15"/>
  <c r="O1671" i="15"/>
  <c r="M1614" i="15"/>
  <c r="K1619" i="15"/>
  <c r="I1623" i="15"/>
  <c r="J1611" i="15"/>
  <c r="N1605" i="15"/>
  <c r="Q1679" i="15"/>
  <c r="P1657" i="15"/>
  <c r="S1724" i="15"/>
  <c r="R1737" i="15"/>
  <c r="H2041" i="15" l="1"/>
  <c r="N1606" i="15"/>
  <c r="M1615" i="15"/>
  <c r="L1614" i="15"/>
  <c r="J1612" i="15"/>
  <c r="K1620" i="15"/>
  <c r="O1672" i="15"/>
  <c r="I1624" i="15"/>
  <c r="S1725" i="15"/>
  <c r="P1658" i="15"/>
  <c r="Q1680" i="15"/>
  <c r="R1738" i="15"/>
  <c r="H2042" i="15" l="1"/>
  <c r="K1621" i="15"/>
  <c r="J1613" i="15"/>
  <c r="L1615" i="15"/>
  <c r="N1607" i="15"/>
  <c r="O1673" i="15"/>
  <c r="M1616" i="15"/>
  <c r="I1625" i="15"/>
  <c r="P1659" i="15"/>
  <c r="R1739" i="15"/>
  <c r="S1726" i="15"/>
  <c r="Q1681" i="15"/>
  <c r="H2043" i="15" l="1"/>
  <c r="O1674" i="15"/>
  <c r="L1616" i="15"/>
  <c r="K1622" i="15"/>
  <c r="M1617" i="15"/>
  <c r="I1626" i="15"/>
  <c r="N1608" i="15"/>
  <c r="J1614" i="15"/>
  <c r="R1740" i="15"/>
  <c r="P1660" i="15"/>
  <c r="Q1682" i="15"/>
  <c r="S1727" i="15"/>
  <c r="H2044" i="15" l="1"/>
  <c r="K1623" i="15"/>
  <c r="O1675" i="15"/>
  <c r="J1615" i="15"/>
  <c r="I1627" i="15"/>
  <c r="M1618" i="15"/>
  <c r="N1609" i="15"/>
  <c r="L1617" i="15"/>
  <c r="Q1683" i="15"/>
  <c r="R1741" i="15"/>
  <c r="S1728" i="15"/>
  <c r="P1661" i="15"/>
  <c r="H2045" i="15" l="1"/>
  <c r="O1676" i="15"/>
  <c r="L1618" i="15"/>
  <c r="J1616" i="15"/>
  <c r="N1610" i="15"/>
  <c r="I1628" i="15"/>
  <c r="M1619" i="15"/>
  <c r="K1624" i="15"/>
  <c r="R1742" i="15"/>
  <c r="Q1684" i="15"/>
  <c r="P1662" i="15"/>
  <c r="S1729" i="15"/>
  <c r="H2046" i="15" l="1"/>
  <c r="M1620" i="15"/>
  <c r="L1619" i="15"/>
  <c r="N1611" i="15"/>
  <c r="O1677" i="15"/>
  <c r="K1625" i="15"/>
  <c r="I1629" i="15"/>
  <c r="J1617" i="15"/>
  <c r="P1663" i="15"/>
  <c r="S1730" i="15"/>
  <c r="Q1685" i="15"/>
  <c r="R1743" i="15"/>
  <c r="H2047" i="15" l="1"/>
  <c r="M1621" i="15"/>
  <c r="K1626" i="15"/>
  <c r="L1620" i="15"/>
  <c r="I1630" i="15"/>
  <c r="N1612" i="15"/>
  <c r="J1618" i="15"/>
  <c r="O1678" i="15"/>
  <c r="R1744" i="15"/>
  <c r="Q1686" i="15"/>
  <c r="P1664" i="15"/>
  <c r="S1731" i="15"/>
  <c r="H2048" i="15" l="1"/>
  <c r="L1621" i="15"/>
  <c r="M1622" i="15"/>
  <c r="J1619" i="15"/>
  <c r="I1631" i="15"/>
  <c r="O1679" i="15"/>
  <c r="N1613" i="15"/>
  <c r="K1627" i="15"/>
  <c r="R1745" i="15"/>
  <c r="S1732" i="15"/>
  <c r="P1665" i="15"/>
  <c r="Q1687" i="15"/>
  <c r="H2049" i="15" l="1"/>
  <c r="K1628" i="15"/>
  <c r="N1614" i="15"/>
  <c r="I1632" i="15"/>
  <c r="L1622" i="15"/>
  <c r="O1680" i="15"/>
  <c r="M1623" i="15"/>
  <c r="J1620" i="15"/>
  <c r="R1746" i="15"/>
  <c r="Q1688" i="15"/>
  <c r="P1666" i="15"/>
  <c r="S1733" i="15"/>
  <c r="H2050" i="15" l="1"/>
  <c r="M1624" i="15"/>
  <c r="L1623" i="15"/>
  <c r="N1615" i="15"/>
  <c r="O1681" i="15"/>
  <c r="I1633" i="15"/>
  <c r="J1621" i="15"/>
  <c r="K1629" i="15"/>
  <c r="S1734" i="15"/>
  <c r="P1667" i="15"/>
  <c r="Q1689" i="15"/>
  <c r="R1747" i="15"/>
  <c r="H2051" i="15" l="1"/>
  <c r="I1634" i="15"/>
  <c r="N1616" i="15"/>
  <c r="M1625" i="15"/>
  <c r="J1622" i="15"/>
  <c r="O1682" i="15"/>
  <c r="K1630" i="15"/>
  <c r="L1624" i="15"/>
  <c r="R1748" i="15"/>
  <c r="P1668" i="15"/>
  <c r="S1735" i="15"/>
  <c r="Q1690" i="15"/>
  <c r="H2052" i="15" l="1"/>
  <c r="L1625" i="15"/>
  <c r="K1631" i="15"/>
  <c r="J1623" i="15"/>
  <c r="M1626" i="15"/>
  <c r="O1683" i="15"/>
  <c r="I1635" i="15"/>
  <c r="N1617" i="15"/>
  <c r="P1669" i="15"/>
  <c r="Q1691" i="15"/>
  <c r="S1736" i="15"/>
  <c r="R1749" i="15"/>
  <c r="H2053" i="15" l="1"/>
  <c r="J1624" i="15"/>
  <c r="L1626" i="15"/>
  <c r="I1636" i="15"/>
  <c r="O1684" i="15"/>
  <c r="M1627" i="15"/>
  <c r="K1632" i="15"/>
  <c r="N1618" i="15"/>
  <c r="R1750" i="15"/>
  <c r="P1670" i="15"/>
  <c r="S1737" i="15"/>
  <c r="Q1692" i="15"/>
  <c r="H2054" i="15" l="1"/>
  <c r="N1619" i="15"/>
  <c r="M1628" i="15"/>
  <c r="L1627" i="15"/>
  <c r="I1637" i="15"/>
  <c r="K1633" i="15"/>
  <c r="O1685" i="15"/>
  <c r="J1625" i="15"/>
  <c r="R1751" i="15"/>
  <c r="Q1693" i="15"/>
  <c r="P1671" i="15"/>
  <c r="S1738" i="15"/>
  <c r="H2055" i="15" l="1"/>
  <c r="I1638" i="15"/>
  <c r="J1626" i="15"/>
  <c r="K1634" i="15"/>
  <c r="N1620" i="15"/>
  <c r="O1686" i="15"/>
  <c r="L1628" i="15"/>
  <c r="M1629" i="15"/>
  <c r="R1752" i="15"/>
  <c r="S1739" i="15"/>
  <c r="P1672" i="15"/>
  <c r="Q1694" i="15"/>
  <c r="B1" i="30" l="1"/>
  <c r="H2056" i="15"/>
  <c r="I1639" i="15"/>
  <c r="L1629" i="15"/>
  <c r="M1630" i="15"/>
  <c r="O1687" i="15"/>
  <c r="J1627" i="15"/>
  <c r="N1621" i="15"/>
  <c r="K1635" i="15"/>
  <c r="Q1695" i="15"/>
  <c r="P1673" i="15"/>
  <c r="R1753" i="15"/>
  <c r="S1740" i="15"/>
  <c r="C10" i="30" l="1"/>
  <c r="C20" i="30"/>
  <c r="E29" i="30"/>
  <c r="C11" i="30"/>
  <c r="C9" i="30"/>
  <c r="E9" i="30"/>
  <c r="E23" i="30"/>
  <c r="E15" i="30"/>
  <c r="C14" i="30"/>
  <c r="E14" i="30"/>
  <c r="I15" i="30"/>
  <c r="C27" i="30"/>
  <c r="I23" i="30"/>
  <c r="C18" i="30"/>
  <c r="E30" i="30"/>
  <c r="C19" i="30"/>
  <c r="I21" i="30"/>
  <c r="C21" i="30"/>
  <c r="I18" i="30"/>
  <c r="E17" i="30"/>
  <c r="E19" i="30"/>
  <c r="I7" i="30"/>
  <c r="I26" i="30"/>
  <c r="C26" i="30"/>
  <c r="C7" i="30"/>
  <c r="E16" i="30"/>
  <c r="C8" i="30"/>
  <c r="C15" i="30"/>
  <c r="I10" i="30"/>
  <c r="I24" i="30"/>
  <c r="E27" i="30"/>
  <c r="I22" i="30"/>
  <c r="I12" i="30"/>
  <c r="E11" i="30"/>
  <c r="C24" i="30"/>
  <c r="E8" i="30"/>
  <c r="C16" i="30"/>
  <c r="E22" i="30"/>
  <c r="C23" i="30"/>
  <c r="E26" i="30"/>
  <c r="C25" i="30"/>
  <c r="I11" i="30"/>
  <c r="I20" i="30"/>
  <c r="I27" i="30"/>
  <c r="I28" i="30"/>
  <c r="E25" i="30"/>
  <c r="E10" i="30"/>
  <c r="I19" i="30"/>
  <c r="E20" i="30"/>
  <c r="I25" i="30"/>
  <c r="C12" i="30"/>
  <c r="E21" i="30"/>
  <c r="E28" i="30"/>
  <c r="C29" i="30"/>
  <c r="E24" i="30"/>
  <c r="C17" i="30"/>
  <c r="I30" i="30"/>
  <c r="C22" i="30"/>
  <c r="I14" i="30"/>
  <c r="I29" i="30"/>
  <c r="I17" i="30"/>
  <c r="C28" i="30"/>
  <c r="I13" i="30"/>
  <c r="E13" i="30"/>
  <c r="E12" i="30"/>
  <c r="C13" i="30"/>
  <c r="I8" i="30"/>
  <c r="E18" i="30"/>
  <c r="I16" i="30"/>
  <c r="I9" i="30"/>
  <c r="C30" i="30"/>
  <c r="E7" i="30"/>
  <c r="H2057" i="15"/>
  <c r="J1628" i="15"/>
  <c r="O1688" i="15"/>
  <c r="I1640" i="15"/>
  <c r="N1622" i="15"/>
  <c r="L1630" i="15"/>
  <c r="K1636" i="15"/>
  <c r="M1631" i="15"/>
  <c r="S1741" i="15"/>
  <c r="Q1696" i="15"/>
  <c r="P1674" i="15"/>
  <c r="R1754" i="15"/>
  <c r="J25" i="30" l="1"/>
  <c r="J16" i="30"/>
  <c r="J7" i="30"/>
  <c r="J14" i="30"/>
  <c r="J9" i="30"/>
  <c r="J10" i="30"/>
  <c r="J13" i="30"/>
  <c r="J28" i="30"/>
  <c r="J22" i="30"/>
  <c r="J29" i="30"/>
  <c r="J21" i="30"/>
  <c r="J18" i="30"/>
  <c r="J20" i="30"/>
  <c r="J30" i="30"/>
  <c r="J12" i="30"/>
  <c r="J23" i="30"/>
  <c r="J24" i="30"/>
  <c r="J8" i="30"/>
  <c r="J17" i="30"/>
  <c r="J15" i="30"/>
  <c r="J26" i="30"/>
  <c r="J19" i="30"/>
  <c r="J27" i="30"/>
  <c r="J11" i="30"/>
  <c r="H2058" i="15"/>
  <c r="K1637" i="15"/>
  <c r="M1632" i="15"/>
  <c r="L1631" i="15"/>
  <c r="I1641" i="15"/>
  <c r="O1689" i="15"/>
  <c r="N1623" i="15"/>
  <c r="J1629" i="15"/>
  <c r="Q1697" i="15"/>
  <c r="P1675" i="15"/>
  <c r="R1755" i="15"/>
  <c r="S1742" i="15"/>
  <c r="H2059" i="15" l="1"/>
  <c r="K1638" i="15"/>
  <c r="N1624" i="15"/>
  <c r="L1632" i="15"/>
  <c r="M1633" i="15"/>
  <c r="J1630" i="15"/>
  <c r="I1642" i="15"/>
  <c r="O1690" i="15"/>
  <c r="P1676" i="15"/>
  <c r="Q1698" i="15"/>
  <c r="S1743" i="15"/>
  <c r="R1756" i="15"/>
  <c r="H2060" i="15" l="1"/>
  <c r="H2061" i="15" s="1"/>
  <c r="O1691" i="15"/>
  <c r="N1625" i="15"/>
  <c r="J1631" i="15"/>
  <c r="M1634" i="15"/>
  <c r="L1633" i="15"/>
  <c r="I1643" i="15"/>
  <c r="K1639" i="15"/>
  <c r="S1744" i="15"/>
  <c r="R1757" i="15"/>
  <c r="Q1699" i="15"/>
  <c r="P1677" i="15"/>
  <c r="H2062" i="15" l="1"/>
  <c r="I1644" i="15"/>
  <c r="J1632" i="15"/>
  <c r="O1692" i="15"/>
  <c r="L1634" i="15"/>
  <c r="K1640" i="15"/>
  <c r="M1635" i="15"/>
  <c r="N1626" i="15"/>
  <c r="Q1700" i="15"/>
  <c r="P1678" i="15"/>
  <c r="S1745" i="15"/>
  <c r="R1758" i="15"/>
  <c r="H2063" i="15" l="1"/>
  <c r="H2064" i="15" s="1"/>
  <c r="H2065" i="15" s="1"/>
  <c r="H2066" i="15" s="1"/>
  <c r="H2067" i="15" s="1"/>
  <c r="H2068" i="15" s="1"/>
  <c r="H2069" i="15" s="1"/>
  <c r="H2070" i="15" s="1"/>
  <c r="H2071" i="15" s="1"/>
  <c r="H2072" i="15" s="1"/>
  <c r="H2073" i="15" s="1"/>
  <c r="H2074" i="15" s="1"/>
  <c r="H2075" i="15" s="1"/>
  <c r="H2076" i="15" s="1"/>
  <c r="H2077" i="15" s="1"/>
  <c r="H2078" i="15" s="1"/>
  <c r="H2079" i="15" s="1"/>
  <c r="H2080" i="15" s="1"/>
  <c r="H2081" i="15" s="1"/>
  <c r="H2082" i="15" s="1"/>
  <c r="H2083" i="15" s="1"/>
  <c r="H2084" i="15" s="1"/>
  <c r="H2085" i="15" s="1"/>
  <c r="H2086" i="15" s="1"/>
  <c r="H2087" i="15" s="1"/>
  <c r="H2088" i="15" s="1"/>
  <c r="H2089" i="15" s="1"/>
  <c r="H2090" i="15" s="1"/>
  <c r="H2091" i="15" s="1"/>
  <c r="J1633" i="15"/>
  <c r="I1645" i="15"/>
  <c r="M1636" i="15"/>
  <c r="L1635" i="15"/>
  <c r="O1693" i="15"/>
  <c r="K1641" i="15"/>
  <c r="N1627" i="15"/>
  <c r="P1679" i="15"/>
  <c r="Q1701" i="15"/>
  <c r="R1759" i="15"/>
  <c r="S1746" i="15"/>
  <c r="H2092" i="15" l="1"/>
  <c r="M1637" i="15"/>
  <c r="J1634" i="15"/>
  <c r="L1636" i="15"/>
  <c r="K1642" i="15"/>
  <c r="O1694" i="15"/>
  <c r="I1646" i="15"/>
  <c r="N1628" i="15"/>
  <c r="R1760" i="15"/>
  <c r="P1680" i="15"/>
  <c r="Q1702" i="15"/>
  <c r="S1747" i="15"/>
  <c r="H2093" i="15" l="1"/>
  <c r="I1647" i="15"/>
  <c r="K1643" i="15"/>
  <c r="L1637" i="15"/>
  <c r="O1695" i="15"/>
  <c r="M1638" i="15"/>
  <c r="N1629" i="15"/>
  <c r="J1635" i="15"/>
  <c r="Q1703" i="15"/>
  <c r="R1761" i="15"/>
  <c r="S1748" i="15"/>
  <c r="P1681" i="15"/>
  <c r="H2094" i="15" l="1"/>
  <c r="N1630" i="15"/>
  <c r="L1638" i="15"/>
  <c r="K1644" i="15"/>
  <c r="J1636" i="15"/>
  <c r="O1696" i="15"/>
  <c r="I1648" i="15"/>
  <c r="M1639" i="15"/>
  <c r="P1682" i="15"/>
  <c r="S1749" i="15"/>
  <c r="R1762" i="15"/>
  <c r="Q1704" i="15"/>
  <c r="H2095" i="15" l="1"/>
  <c r="N1631" i="15"/>
  <c r="M1640" i="15"/>
  <c r="J1637" i="15"/>
  <c r="K1645" i="15"/>
  <c r="L1639" i="15"/>
  <c r="O1697" i="15"/>
  <c r="I1649" i="15"/>
  <c r="S1750" i="15"/>
  <c r="Q1705" i="15"/>
  <c r="R1763" i="15"/>
  <c r="P1683" i="15"/>
  <c r="H2096" i="15" l="1"/>
  <c r="J1638" i="15"/>
  <c r="M1641" i="15"/>
  <c r="K1646" i="15"/>
  <c r="N1632" i="15"/>
  <c r="I1650" i="15"/>
  <c r="L1640" i="15"/>
  <c r="O1698" i="15"/>
  <c r="R1764" i="15"/>
  <c r="P1684" i="15"/>
  <c r="S1751" i="15"/>
  <c r="Q1706" i="15"/>
  <c r="H2097" i="15" l="1"/>
  <c r="O1699" i="15"/>
  <c r="I1651" i="15"/>
  <c r="J1639" i="15"/>
  <c r="K1647" i="15"/>
  <c r="M1642" i="15"/>
  <c r="L1641" i="15"/>
  <c r="N1633" i="15"/>
  <c r="S1752" i="15"/>
  <c r="R1765" i="15"/>
  <c r="Q1707" i="15"/>
  <c r="P1685" i="15"/>
  <c r="H2098" i="15" l="1"/>
  <c r="L1642" i="15"/>
  <c r="J1640" i="15"/>
  <c r="O1700" i="15"/>
  <c r="I1652" i="15"/>
  <c r="N1634" i="15"/>
  <c r="M1643" i="15"/>
  <c r="K1648" i="15"/>
  <c r="S1753" i="15"/>
  <c r="P1686" i="15"/>
  <c r="Q1708" i="15"/>
  <c r="R1766" i="15"/>
  <c r="H2099" i="15" l="1"/>
  <c r="K1649" i="15"/>
  <c r="O1701" i="15"/>
  <c r="L1643" i="15"/>
  <c r="M1644" i="15"/>
  <c r="N1635" i="15"/>
  <c r="I1653" i="15"/>
  <c r="J1641" i="15"/>
  <c r="P1687" i="15"/>
  <c r="Q1709" i="15"/>
  <c r="R1767" i="15"/>
  <c r="S1754" i="15"/>
  <c r="H2100" i="15" l="1"/>
  <c r="L1644" i="15"/>
  <c r="O1702" i="15"/>
  <c r="J1642" i="15"/>
  <c r="N1636" i="15"/>
  <c r="I1654" i="15"/>
  <c r="M1645" i="15"/>
  <c r="K1650" i="15"/>
  <c r="P1688" i="15"/>
  <c r="R1768" i="15"/>
  <c r="Q1710" i="15"/>
  <c r="S1755" i="15"/>
  <c r="H2101" i="15" l="1"/>
  <c r="M1646" i="15"/>
  <c r="I1655" i="15"/>
  <c r="L1645" i="15"/>
  <c r="K1651" i="15"/>
  <c r="O1703" i="15"/>
  <c r="N1637" i="15"/>
  <c r="J1643" i="15"/>
  <c r="Q1711" i="15"/>
  <c r="P1689" i="15"/>
  <c r="S1756" i="15"/>
  <c r="R1769" i="15"/>
  <c r="H2102" i="15" l="1"/>
  <c r="J1644" i="15"/>
  <c r="N1638" i="15"/>
  <c r="O1704" i="15"/>
  <c r="I1656" i="15"/>
  <c r="K1652" i="15"/>
  <c r="L1646" i="15"/>
  <c r="M1647" i="15"/>
  <c r="Q1712" i="15"/>
  <c r="R1770" i="15"/>
  <c r="S1757" i="15"/>
  <c r="P1690" i="15"/>
  <c r="H2103" i="15" l="1"/>
  <c r="N1639" i="15"/>
  <c r="J1645" i="15"/>
  <c r="M1648" i="15"/>
  <c r="L1647" i="15"/>
  <c r="O1705" i="15"/>
  <c r="I1657" i="15"/>
  <c r="K1653" i="15"/>
  <c r="P1691" i="15"/>
  <c r="R1771" i="15"/>
  <c r="S1758" i="15"/>
  <c r="Q1713" i="15"/>
  <c r="H2104" i="15" l="1"/>
  <c r="L1648" i="15"/>
  <c r="J1646" i="15"/>
  <c r="N1640" i="15"/>
  <c r="O1706" i="15"/>
  <c r="K1654" i="15"/>
  <c r="I1658" i="15"/>
  <c r="M1649" i="15"/>
  <c r="P1692" i="15"/>
  <c r="Q1714" i="15"/>
  <c r="R1772" i="15"/>
  <c r="S1759" i="15"/>
  <c r="H2105" i="15" l="1"/>
  <c r="I1659" i="15"/>
  <c r="N1641" i="15"/>
  <c r="O1707" i="15"/>
  <c r="L1649" i="15"/>
  <c r="K1655" i="15"/>
  <c r="J1647" i="15"/>
  <c r="M1650" i="15"/>
  <c r="S1760" i="15"/>
  <c r="P1693" i="15"/>
  <c r="R1773" i="15"/>
  <c r="Q1715" i="15"/>
  <c r="H2106" i="15" l="1"/>
  <c r="J1648" i="15"/>
  <c r="I1660" i="15"/>
  <c r="N1642" i="15"/>
  <c r="M1651" i="15"/>
  <c r="K1656" i="15"/>
  <c r="L1650" i="15"/>
  <c r="O1708" i="15"/>
  <c r="P1694" i="15"/>
  <c r="Q1716" i="15"/>
  <c r="R1774" i="15"/>
  <c r="S1761" i="15"/>
  <c r="H2107" i="15" l="1"/>
  <c r="O1709" i="15"/>
  <c r="J1649" i="15"/>
  <c r="I1661" i="15"/>
  <c r="K1657" i="15"/>
  <c r="M1652" i="15"/>
  <c r="N1643" i="15"/>
  <c r="L1651" i="15"/>
  <c r="S1762" i="15"/>
  <c r="R1775" i="15"/>
  <c r="Q1717" i="15"/>
  <c r="P1695" i="15"/>
  <c r="H2108" i="15" l="1"/>
  <c r="M1653" i="15"/>
  <c r="J1650" i="15"/>
  <c r="O1710" i="15"/>
  <c r="N1644" i="15"/>
  <c r="L1652" i="15"/>
  <c r="K1658" i="15"/>
  <c r="I1662" i="15"/>
  <c r="Q1718" i="15"/>
  <c r="S1763" i="15"/>
  <c r="P1696" i="15"/>
  <c r="R1776" i="15"/>
  <c r="H2109" i="15" l="1"/>
  <c r="K1659" i="15"/>
  <c r="L1653" i="15"/>
  <c r="O1711" i="15"/>
  <c r="I1663" i="15"/>
  <c r="N1645" i="15"/>
  <c r="J1651" i="15"/>
  <c r="M1654" i="15"/>
  <c r="R1777" i="15"/>
  <c r="Q1719" i="15"/>
  <c r="P1697" i="15"/>
  <c r="S1764" i="15"/>
  <c r="H2110" i="15" l="1"/>
  <c r="N1646" i="15"/>
  <c r="L1654" i="15"/>
  <c r="M1655" i="15"/>
  <c r="J1652" i="15"/>
  <c r="O1712" i="15"/>
  <c r="I1664" i="15"/>
  <c r="K1660" i="15"/>
  <c r="P1698" i="15"/>
  <c r="S1765" i="15"/>
  <c r="R1778" i="15"/>
  <c r="Q1720" i="15"/>
  <c r="H2111" i="15" l="1"/>
  <c r="M1656" i="15"/>
  <c r="N1647" i="15"/>
  <c r="K1661" i="15"/>
  <c r="J1653" i="15"/>
  <c r="I1665" i="15"/>
  <c r="O1713" i="15"/>
  <c r="L1655" i="15"/>
  <c r="S1766" i="15"/>
  <c r="P1699" i="15"/>
  <c r="R1779" i="15"/>
  <c r="Q1721" i="15"/>
  <c r="H2112" i="15" l="1"/>
  <c r="I1666" i="15"/>
  <c r="J1654" i="15"/>
  <c r="M1657" i="15"/>
  <c r="L1656" i="15"/>
  <c r="O1714" i="15"/>
  <c r="K1662" i="15"/>
  <c r="N1648" i="15"/>
  <c r="S1767" i="15"/>
  <c r="P1700" i="15"/>
  <c r="Q1722" i="15"/>
  <c r="R1780" i="15"/>
  <c r="H2113" i="15" l="1"/>
  <c r="K1663" i="15"/>
  <c r="L1657" i="15"/>
  <c r="J1655" i="15"/>
  <c r="I1667" i="15"/>
  <c r="N1649" i="15"/>
  <c r="O1715" i="15"/>
  <c r="M1658" i="15"/>
  <c r="Q1723" i="15"/>
  <c r="P1701" i="15"/>
  <c r="R1781" i="15"/>
  <c r="S1768" i="15"/>
  <c r="H2114" i="15" l="1"/>
  <c r="L1658" i="15"/>
  <c r="M1659" i="15"/>
  <c r="N1650" i="15"/>
  <c r="J1656" i="15"/>
  <c r="O1716" i="15"/>
  <c r="I1668" i="15"/>
  <c r="K1664" i="15"/>
  <c r="S1769" i="15"/>
  <c r="Q1724" i="15"/>
  <c r="P1702" i="15"/>
  <c r="R1782" i="15"/>
  <c r="H2115" i="15" l="1"/>
  <c r="K1665" i="15"/>
  <c r="M1660" i="15"/>
  <c r="O1717" i="15"/>
  <c r="N1651" i="15"/>
  <c r="J1657" i="15"/>
  <c r="L1659" i="15"/>
  <c r="I1669" i="15"/>
  <c r="Q1725" i="15"/>
  <c r="S1770" i="15"/>
  <c r="R1783" i="15"/>
  <c r="P1703" i="15"/>
  <c r="H2116" i="15" l="1"/>
  <c r="I1670" i="15"/>
  <c r="M1661" i="15"/>
  <c r="O1718" i="15"/>
  <c r="L1660" i="15"/>
  <c r="J1658" i="15"/>
  <c r="N1652" i="15"/>
  <c r="K1666" i="15"/>
  <c r="P1704" i="15"/>
  <c r="S1771" i="15"/>
  <c r="R1784" i="15"/>
  <c r="Q1726" i="15"/>
  <c r="H2117" i="15" l="1"/>
  <c r="J1659" i="15"/>
  <c r="K1667" i="15"/>
  <c r="M1662" i="15"/>
  <c r="O1719" i="15"/>
  <c r="N1653" i="15"/>
  <c r="I1671" i="15"/>
  <c r="L1661" i="15"/>
  <c r="Q1727" i="15"/>
  <c r="R1785" i="15"/>
  <c r="S1772" i="15"/>
  <c r="P1705" i="15"/>
  <c r="H2118" i="15" l="1"/>
  <c r="L1662" i="15"/>
  <c r="N1654" i="15"/>
  <c r="I1672" i="15"/>
  <c r="M1663" i="15"/>
  <c r="O1720" i="15"/>
  <c r="K1668" i="15"/>
  <c r="J1660" i="15"/>
  <c r="P1706" i="15"/>
  <c r="Q1728" i="15"/>
  <c r="R1786" i="15"/>
  <c r="S1773" i="15"/>
  <c r="H2119" i="15" l="1"/>
  <c r="K1669" i="15"/>
  <c r="J1661" i="15"/>
  <c r="I1673" i="15"/>
  <c r="M1664" i="15"/>
  <c r="L1663" i="15"/>
  <c r="N1655" i="15"/>
  <c r="O1721" i="15"/>
  <c r="S1774" i="15"/>
  <c r="R1787" i="15"/>
  <c r="P1707" i="15"/>
  <c r="Q1729" i="15"/>
  <c r="H2120" i="15" l="1"/>
  <c r="I1674" i="15"/>
  <c r="L1664" i="15"/>
  <c r="N1656" i="15"/>
  <c r="O1722" i="15"/>
  <c r="M1665" i="15"/>
  <c r="J1662" i="15"/>
  <c r="K1670" i="15"/>
  <c r="Q1730" i="15"/>
  <c r="S1775" i="15"/>
  <c r="P1708" i="15"/>
  <c r="R1788" i="15"/>
  <c r="H2121" i="15" l="1"/>
  <c r="K1671" i="15"/>
  <c r="O1723" i="15"/>
  <c r="I1675" i="15"/>
  <c r="J1663" i="15"/>
  <c r="L1665" i="15"/>
  <c r="M1666" i="15"/>
  <c r="N1657" i="15"/>
  <c r="R1789" i="15"/>
  <c r="Q1731" i="15"/>
  <c r="S1776" i="15"/>
  <c r="P1709" i="15"/>
  <c r="H2122" i="15" l="1"/>
  <c r="I1676" i="15"/>
  <c r="L1666" i="15"/>
  <c r="M1667" i="15"/>
  <c r="J1664" i="15"/>
  <c r="K1672" i="15"/>
  <c r="N1658" i="15"/>
  <c r="O1724" i="15"/>
  <c r="Q1732" i="15"/>
  <c r="P1710" i="15"/>
  <c r="S1777" i="15"/>
  <c r="R1790" i="15"/>
  <c r="H2123" i="15" l="1"/>
  <c r="J1665" i="15"/>
  <c r="N1659" i="15"/>
  <c r="O1725" i="15"/>
  <c r="I1677" i="15"/>
  <c r="K1673" i="15"/>
  <c r="M1668" i="15"/>
  <c r="L1667" i="15"/>
  <c r="R1791" i="15"/>
  <c r="P1711" i="15"/>
  <c r="Q1733" i="15"/>
  <c r="S1778" i="15"/>
  <c r="H2124" i="15" l="1"/>
  <c r="M1669" i="15"/>
  <c r="N1660" i="15"/>
  <c r="L1668" i="15"/>
  <c r="O1726" i="15"/>
  <c r="K1674" i="15"/>
  <c r="I1678" i="15"/>
  <c r="J1666" i="15"/>
  <c r="S1779" i="15"/>
  <c r="Q1734" i="15"/>
  <c r="R1792" i="15"/>
  <c r="P1712" i="15"/>
  <c r="H2125" i="15" l="1"/>
  <c r="J1667" i="15"/>
  <c r="I1679" i="15"/>
  <c r="L1669" i="15"/>
  <c r="M1670" i="15"/>
  <c r="K1675" i="15"/>
  <c r="O1727" i="15"/>
  <c r="N1661" i="15"/>
  <c r="P1713" i="15"/>
  <c r="Q1735" i="15"/>
  <c r="S1780" i="15"/>
  <c r="R1793" i="15"/>
  <c r="H2126" i="15" l="1"/>
  <c r="K1676" i="15"/>
  <c r="L1670" i="15"/>
  <c r="J1668" i="15"/>
  <c r="N1662" i="15"/>
  <c r="O1728" i="15"/>
  <c r="I1680" i="15"/>
  <c r="M1671" i="15"/>
  <c r="S1781" i="15"/>
  <c r="P1714" i="15"/>
  <c r="R1794" i="15"/>
  <c r="Q1736" i="15"/>
  <c r="H2127" i="15" l="1"/>
  <c r="M1672" i="15"/>
  <c r="N1663" i="15"/>
  <c r="K1677" i="15"/>
  <c r="O1729" i="15"/>
  <c r="I1681" i="15"/>
  <c r="L1671" i="15"/>
  <c r="J1669" i="15"/>
  <c r="Q1737" i="15"/>
  <c r="P1715" i="15"/>
  <c r="R1795" i="15"/>
  <c r="S1782" i="15"/>
  <c r="H2128" i="15" l="1"/>
  <c r="O1730" i="15"/>
  <c r="L1672" i="15"/>
  <c r="K1678" i="15"/>
  <c r="I1682" i="15"/>
  <c r="M1673" i="15"/>
  <c r="J1670" i="15"/>
  <c r="N1664" i="15"/>
  <c r="S1783" i="15"/>
  <c r="R1796" i="15"/>
  <c r="Q1738" i="15"/>
  <c r="P1716" i="15"/>
  <c r="H2129" i="15" l="1"/>
  <c r="J1671" i="15"/>
  <c r="O1731" i="15"/>
  <c r="N1665" i="15"/>
  <c r="L1673" i="15"/>
  <c r="M1674" i="15"/>
  <c r="I1683" i="15"/>
  <c r="K1679" i="15"/>
  <c r="P1717" i="15"/>
  <c r="R1797" i="15"/>
  <c r="Q1739" i="15"/>
  <c r="S1784" i="15"/>
  <c r="H2130" i="15" l="1"/>
  <c r="M1675" i="15"/>
  <c r="I1684" i="15"/>
  <c r="L1674" i="15"/>
  <c r="O1732" i="15"/>
  <c r="J1672" i="15"/>
  <c r="K1680" i="15"/>
  <c r="N1666" i="15"/>
  <c r="S1785" i="15"/>
  <c r="Q1740" i="15"/>
  <c r="R1798" i="15"/>
  <c r="P1718" i="15"/>
  <c r="H2131" i="15" l="1"/>
  <c r="L1675" i="15"/>
  <c r="I1685" i="15"/>
  <c r="K1681" i="15"/>
  <c r="O1733" i="15"/>
  <c r="N1667" i="15"/>
  <c r="J1673" i="15"/>
  <c r="M1676" i="15"/>
  <c r="R1799" i="15"/>
  <c r="P1719" i="15"/>
  <c r="S1786" i="15"/>
  <c r="Q1741" i="15"/>
  <c r="H2132" i="15" l="1"/>
  <c r="J1674" i="15"/>
  <c r="N1668" i="15"/>
  <c r="I1686" i="15"/>
  <c r="M1677" i="15"/>
  <c r="O1734" i="15"/>
  <c r="K1682" i="15"/>
  <c r="L1676" i="15"/>
  <c r="Q1742" i="15"/>
  <c r="P1720" i="15"/>
  <c r="S1787" i="15"/>
  <c r="R1800" i="15"/>
  <c r="H2133" i="15" l="1"/>
  <c r="L1677" i="15"/>
  <c r="K1683" i="15"/>
  <c r="J1675" i="15"/>
  <c r="O1735" i="15"/>
  <c r="N1669" i="15"/>
  <c r="M1678" i="15"/>
  <c r="I1687" i="15"/>
  <c r="P1721" i="15"/>
  <c r="S1788" i="15"/>
  <c r="R1801" i="15"/>
  <c r="Q1743" i="15"/>
  <c r="H2134" i="15" l="1"/>
  <c r="I1688" i="15"/>
  <c r="N1670" i="15"/>
  <c r="K1684" i="15"/>
  <c r="L1678" i="15"/>
  <c r="J1676" i="15"/>
  <c r="M1679" i="15"/>
  <c r="O1736" i="15"/>
  <c r="P1722" i="15"/>
  <c r="S1789" i="15"/>
  <c r="Q1744" i="15"/>
  <c r="R1802" i="15"/>
  <c r="H2135" i="15" l="1"/>
  <c r="I1689" i="15"/>
  <c r="O1737" i="15"/>
  <c r="L1679" i="15"/>
  <c r="J1677" i="15"/>
  <c r="M1680" i="15"/>
  <c r="K1685" i="15"/>
  <c r="N1671" i="15"/>
  <c r="R1803" i="15"/>
  <c r="Q1745" i="15"/>
  <c r="S1790" i="15"/>
  <c r="P1723" i="15"/>
  <c r="H2136" i="15" l="1"/>
  <c r="H2137" i="15" s="1"/>
  <c r="J1678" i="15"/>
  <c r="L1680" i="15"/>
  <c r="M1681" i="15"/>
  <c r="I1690" i="15"/>
  <c r="N1672" i="15"/>
  <c r="K1686" i="15"/>
  <c r="O1738" i="15"/>
  <c r="S1791" i="15"/>
  <c r="R1804" i="15"/>
  <c r="P1724" i="15"/>
  <c r="Q1746" i="15"/>
  <c r="H2138" i="15" l="1"/>
  <c r="H2139" i="15" s="1"/>
  <c r="O1739" i="15"/>
  <c r="J1679" i="15"/>
  <c r="M1682" i="15"/>
  <c r="I1691" i="15"/>
  <c r="L1681" i="15"/>
  <c r="K1687" i="15"/>
  <c r="N1673" i="15"/>
  <c r="P1725" i="15"/>
  <c r="R1805" i="15"/>
  <c r="Q1747" i="15"/>
  <c r="S1792" i="15"/>
  <c r="H2140" i="15" l="1"/>
  <c r="K1688" i="15"/>
  <c r="L1682" i="15"/>
  <c r="O1740" i="15"/>
  <c r="M1683" i="15"/>
  <c r="J1680" i="15"/>
  <c r="N1674" i="15"/>
  <c r="I1692" i="15"/>
  <c r="Q1748" i="15"/>
  <c r="R1806" i="15"/>
  <c r="P1726" i="15"/>
  <c r="S1793" i="15"/>
  <c r="H2141" i="15" l="1"/>
  <c r="H2142" i="15" s="1"/>
  <c r="M1684" i="15"/>
  <c r="O1741" i="15"/>
  <c r="K1689" i="15"/>
  <c r="N1675" i="15"/>
  <c r="J1681" i="15"/>
  <c r="I1693" i="15"/>
  <c r="L1683" i="15"/>
  <c r="S1794" i="15"/>
  <c r="Q1749" i="15"/>
  <c r="P1727" i="15"/>
  <c r="R1807" i="15"/>
  <c r="H2143" i="15" l="1"/>
  <c r="M1685" i="15"/>
  <c r="L1684" i="15"/>
  <c r="N1676" i="15"/>
  <c r="O1742" i="15"/>
  <c r="I1694" i="15"/>
  <c r="J1682" i="15"/>
  <c r="K1690" i="15"/>
  <c r="Q1750" i="15"/>
  <c r="R1808" i="15"/>
  <c r="P1728" i="15"/>
  <c r="S1795" i="15"/>
  <c r="H2144" i="15" l="1"/>
  <c r="N1677" i="15"/>
  <c r="I1695" i="15"/>
  <c r="L1685" i="15"/>
  <c r="K1691" i="15"/>
  <c r="J1683" i="15"/>
  <c r="O1743" i="15"/>
  <c r="M1686" i="15"/>
  <c r="S1796" i="15"/>
  <c r="R1809" i="15"/>
  <c r="P1729" i="15"/>
  <c r="Q1751" i="15"/>
  <c r="H2145" i="15" l="1"/>
  <c r="M1687" i="15"/>
  <c r="J1684" i="15"/>
  <c r="L1686" i="15"/>
  <c r="N1678" i="15"/>
  <c r="I1696" i="15"/>
  <c r="O1744" i="15"/>
  <c r="K1692" i="15"/>
  <c r="R1810" i="15"/>
  <c r="Q1752" i="15"/>
  <c r="P1730" i="15"/>
  <c r="S1797" i="15"/>
  <c r="H2146" i="15" l="1"/>
  <c r="K1693" i="15"/>
  <c r="O1745" i="15"/>
  <c r="N1679" i="15"/>
  <c r="J1685" i="15"/>
  <c r="M1688" i="15"/>
  <c r="I1697" i="15"/>
  <c r="L1687" i="15"/>
  <c r="P1731" i="15"/>
  <c r="R1811" i="15"/>
  <c r="Q1753" i="15"/>
  <c r="S1798" i="15"/>
  <c r="H2147" i="15" l="1"/>
  <c r="O1746" i="15"/>
  <c r="K1694" i="15"/>
  <c r="I1698" i="15"/>
  <c r="L1688" i="15"/>
  <c r="M1689" i="15"/>
  <c r="J1686" i="15"/>
  <c r="N1680" i="15"/>
  <c r="R1812" i="15"/>
  <c r="P1732" i="15"/>
  <c r="S1799" i="15"/>
  <c r="Q1754" i="15"/>
  <c r="H2148" i="15" l="1"/>
  <c r="N1681" i="15"/>
  <c r="K1695" i="15"/>
  <c r="O1747" i="15"/>
  <c r="I1699" i="15"/>
  <c r="J1687" i="15"/>
  <c r="M1690" i="15"/>
  <c r="L1689" i="15"/>
  <c r="S1800" i="15"/>
  <c r="P1733" i="15"/>
  <c r="Q1755" i="15"/>
  <c r="R1813" i="15"/>
  <c r="H2149" i="15" l="1"/>
  <c r="O1748" i="15"/>
  <c r="M1691" i="15"/>
  <c r="N1682" i="15"/>
  <c r="I1700" i="15"/>
  <c r="K1696" i="15"/>
  <c r="L1690" i="15"/>
  <c r="J1688" i="15"/>
  <c r="P1734" i="15"/>
  <c r="Q1756" i="15"/>
  <c r="S1801" i="15"/>
  <c r="R1814" i="15"/>
  <c r="H2150" i="15" l="1"/>
  <c r="O1749" i="15"/>
  <c r="K1697" i="15"/>
  <c r="I1701" i="15"/>
  <c r="J1689" i="15"/>
  <c r="L1691" i="15"/>
  <c r="N1683" i="15"/>
  <c r="M1692" i="15"/>
  <c r="P1735" i="15"/>
  <c r="Q1757" i="15"/>
  <c r="S1802" i="15"/>
  <c r="R1815" i="15"/>
  <c r="H2151" i="15" l="1"/>
  <c r="M1693" i="15"/>
  <c r="L1692" i="15"/>
  <c r="O1750" i="15"/>
  <c r="K1698" i="15"/>
  <c r="N1684" i="15"/>
  <c r="I1702" i="15"/>
  <c r="J1690" i="15"/>
  <c r="S1803" i="15"/>
  <c r="Q1758" i="15"/>
  <c r="R1816" i="15"/>
  <c r="P1736" i="15"/>
  <c r="H2152" i="15" l="1"/>
  <c r="J1691" i="15"/>
  <c r="N1685" i="15"/>
  <c r="I1703" i="15"/>
  <c r="L1693" i="15"/>
  <c r="M1694" i="15"/>
  <c r="K1699" i="15"/>
  <c r="O1751" i="15"/>
  <c r="R1817" i="15"/>
  <c r="Q1759" i="15"/>
  <c r="S1804" i="15"/>
  <c r="P1737" i="15"/>
  <c r="H2153" i="15" l="1"/>
  <c r="N1686" i="15"/>
  <c r="O1752" i="15"/>
  <c r="I1704" i="15"/>
  <c r="J1692" i="15"/>
  <c r="L1694" i="15"/>
  <c r="K1700" i="15"/>
  <c r="M1695" i="15"/>
  <c r="Q1760" i="15"/>
  <c r="S1805" i="15"/>
  <c r="P1738" i="15"/>
  <c r="R1818" i="15"/>
  <c r="H2154" i="15" l="1"/>
  <c r="K1701" i="15"/>
  <c r="L1695" i="15"/>
  <c r="N1687" i="15"/>
  <c r="O1753" i="15"/>
  <c r="M1696" i="15"/>
  <c r="J1693" i="15"/>
  <c r="I1705" i="15"/>
  <c r="R1819" i="15"/>
  <c r="P1739" i="15"/>
  <c r="S1806" i="15"/>
  <c r="Q1761" i="15"/>
  <c r="H2155" i="15" l="1"/>
  <c r="I1706" i="15"/>
  <c r="J1694" i="15"/>
  <c r="L1696" i="15"/>
  <c r="N1688" i="15"/>
  <c r="M1697" i="15"/>
  <c r="O1754" i="15"/>
  <c r="K1702" i="15"/>
  <c r="Q1762" i="15"/>
  <c r="P1740" i="15"/>
  <c r="S1807" i="15"/>
  <c r="R1820" i="15"/>
  <c r="H2156" i="15" l="1"/>
  <c r="L1697" i="15"/>
  <c r="J1695" i="15"/>
  <c r="M1698" i="15"/>
  <c r="N1689" i="15"/>
  <c r="I1707" i="15"/>
  <c r="K1703" i="15"/>
  <c r="O1755" i="15"/>
  <c r="R1821" i="15"/>
  <c r="P1741" i="15"/>
  <c r="S1808" i="15"/>
  <c r="Q1763" i="15"/>
  <c r="H2157" i="15" l="1"/>
  <c r="I1708" i="15"/>
  <c r="M1699" i="15"/>
  <c r="N1690" i="15"/>
  <c r="K1704" i="15"/>
  <c r="O1756" i="15"/>
  <c r="J1696" i="15"/>
  <c r="L1698" i="15"/>
  <c r="Q1764" i="15"/>
  <c r="S1809" i="15"/>
  <c r="P1742" i="15"/>
  <c r="R1822" i="15"/>
  <c r="H2158" i="15" l="1"/>
  <c r="O1757" i="15"/>
  <c r="J1697" i="15"/>
  <c r="L1699" i="15"/>
  <c r="M1700" i="15"/>
  <c r="K1705" i="15"/>
  <c r="N1691" i="15"/>
  <c r="I1709" i="15"/>
  <c r="S1810" i="15"/>
  <c r="Q1765" i="15"/>
  <c r="R1823" i="15"/>
  <c r="P1743" i="15"/>
  <c r="H2159" i="15" l="1"/>
  <c r="I1710" i="15"/>
  <c r="N1692" i="15"/>
  <c r="O1758" i="15"/>
  <c r="K1706" i="15"/>
  <c r="M1701" i="15"/>
  <c r="L1700" i="15"/>
  <c r="J1698" i="15"/>
  <c r="R1824" i="15"/>
  <c r="P1744" i="15"/>
  <c r="Q1766" i="15"/>
  <c r="S1811" i="15"/>
  <c r="H2160" i="15" l="1"/>
  <c r="N1693" i="15"/>
  <c r="J1699" i="15"/>
  <c r="L1701" i="15"/>
  <c r="I1711" i="15"/>
  <c r="M1702" i="15"/>
  <c r="O1759" i="15"/>
  <c r="K1707" i="15"/>
  <c r="R1825" i="15"/>
  <c r="P1745" i="15"/>
  <c r="S1812" i="15"/>
  <c r="Q1767" i="15"/>
  <c r="H2161" i="15" l="1"/>
  <c r="K1708" i="15"/>
  <c r="M1703" i="15"/>
  <c r="J1700" i="15"/>
  <c r="N1694" i="15"/>
  <c r="O1760" i="15"/>
  <c r="I1712" i="15"/>
  <c r="L1702" i="15"/>
  <c r="P1746" i="15"/>
  <c r="S1813" i="15"/>
  <c r="R1826" i="15"/>
  <c r="Q1768" i="15"/>
  <c r="H2162" i="15" l="1"/>
  <c r="I1713" i="15"/>
  <c r="J1701" i="15"/>
  <c r="M1704" i="15"/>
  <c r="K1709" i="15"/>
  <c r="L1703" i="15"/>
  <c r="N1695" i="15"/>
  <c r="O1761" i="15"/>
  <c r="R1827" i="15"/>
  <c r="S1814" i="15"/>
  <c r="Q1769" i="15"/>
  <c r="P1747" i="15"/>
  <c r="H2163" i="15" l="1"/>
  <c r="O1762" i="15"/>
  <c r="L1704" i="15"/>
  <c r="K1710" i="15"/>
  <c r="M1705" i="15"/>
  <c r="N1696" i="15"/>
  <c r="J1702" i="15"/>
  <c r="I1714" i="15"/>
  <c r="S1815" i="15"/>
  <c r="P1748" i="15"/>
  <c r="Q1770" i="15"/>
  <c r="R1828" i="15"/>
  <c r="H2164" i="15" l="1"/>
  <c r="I1715" i="15"/>
  <c r="M1706" i="15"/>
  <c r="K1711" i="15"/>
  <c r="O1763" i="15"/>
  <c r="J1703" i="15"/>
  <c r="N1697" i="15"/>
  <c r="L1705" i="15"/>
  <c r="R1829" i="15"/>
  <c r="Q1771" i="15"/>
  <c r="S1816" i="15"/>
  <c r="P1749" i="15"/>
  <c r="H2165" i="15" l="1"/>
  <c r="M1707" i="15"/>
  <c r="L1706" i="15"/>
  <c r="I1716" i="15"/>
  <c r="K1712" i="15"/>
  <c r="N1698" i="15"/>
  <c r="O1764" i="15"/>
  <c r="J1704" i="15"/>
  <c r="P1750" i="15"/>
  <c r="Q1772" i="15"/>
  <c r="S1817" i="15"/>
  <c r="R1830" i="15"/>
  <c r="H2166" i="15" l="1"/>
  <c r="J1705" i="15"/>
  <c r="O1765" i="15"/>
  <c r="L1707" i="15"/>
  <c r="K1713" i="15"/>
  <c r="I1717" i="15"/>
  <c r="N1699" i="15"/>
  <c r="M1708" i="15"/>
  <c r="Q1773" i="15"/>
  <c r="R1831" i="15"/>
  <c r="S1818" i="15"/>
  <c r="P1751" i="15"/>
  <c r="H2167" i="15" l="1"/>
  <c r="N1700" i="15"/>
  <c r="K1714" i="15"/>
  <c r="O1766" i="15"/>
  <c r="L1708" i="15"/>
  <c r="M1709" i="15"/>
  <c r="I1718" i="15"/>
  <c r="J1706" i="15"/>
  <c r="P1752" i="15"/>
  <c r="Q1774" i="15"/>
  <c r="S1819" i="15"/>
  <c r="R1832" i="15"/>
  <c r="H2168" i="15" l="1"/>
  <c r="J1707" i="15"/>
  <c r="L1709" i="15"/>
  <c r="O1767" i="15"/>
  <c r="I1719" i="15"/>
  <c r="N1701" i="15"/>
  <c r="K1715" i="15"/>
  <c r="M1710" i="15"/>
  <c r="Q1775" i="15"/>
  <c r="P1753" i="15"/>
  <c r="R1833" i="15"/>
  <c r="S1820" i="15"/>
  <c r="H2169" i="15" l="1"/>
  <c r="N1702" i="15"/>
  <c r="J1708" i="15"/>
  <c r="K1716" i="15"/>
  <c r="L1710" i="15"/>
  <c r="M1711" i="15"/>
  <c r="I1720" i="15"/>
  <c r="O1768" i="15"/>
  <c r="S1821" i="15"/>
  <c r="R1834" i="15"/>
  <c r="P1754" i="15"/>
  <c r="Q1776" i="15"/>
  <c r="H2170" i="15" l="1"/>
  <c r="K1717" i="15"/>
  <c r="O1769" i="15"/>
  <c r="J1709" i="15"/>
  <c r="N1703" i="15"/>
  <c r="I1721" i="15"/>
  <c r="M1712" i="15"/>
  <c r="L1711" i="15"/>
  <c r="R1835" i="15"/>
  <c r="Q1777" i="15"/>
  <c r="S1822" i="15"/>
  <c r="P1755" i="15"/>
  <c r="H2171" i="15" l="1"/>
  <c r="K1718" i="15"/>
  <c r="L1712" i="15"/>
  <c r="M1713" i="15"/>
  <c r="J1710" i="15"/>
  <c r="N1704" i="15"/>
  <c r="I1722" i="15"/>
  <c r="O1770" i="15"/>
  <c r="P1756" i="15"/>
  <c r="Q1778" i="15"/>
  <c r="S1823" i="15"/>
  <c r="R1836" i="15"/>
  <c r="H2172" i="15" l="1"/>
  <c r="M1714" i="15"/>
  <c r="K1719" i="15"/>
  <c r="J1711" i="15"/>
  <c r="L1713" i="15"/>
  <c r="I1723" i="15"/>
  <c r="N1705" i="15"/>
  <c r="O1771" i="15"/>
  <c r="R1837" i="15"/>
  <c r="S1824" i="15"/>
  <c r="Q1779" i="15"/>
  <c r="P1757" i="15"/>
  <c r="H2173" i="15" l="1"/>
  <c r="O1772" i="15"/>
  <c r="N1706" i="15"/>
  <c r="J1712" i="15"/>
  <c r="I1724" i="15"/>
  <c r="L1714" i="15"/>
  <c r="K1720" i="15"/>
  <c r="M1715" i="15"/>
  <c r="S1825" i="15"/>
  <c r="Q1780" i="15"/>
  <c r="P1758" i="15"/>
  <c r="R1838" i="15"/>
  <c r="H2174" i="15" l="1"/>
  <c r="I1725" i="15"/>
  <c r="O1773" i="15"/>
  <c r="M1716" i="15"/>
  <c r="K1721" i="15"/>
  <c r="N1707" i="15"/>
  <c r="L1715" i="15"/>
  <c r="J1713" i="15"/>
  <c r="P1759" i="15"/>
  <c r="S1826" i="15"/>
  <c r="R1839" i="15"/>
  <c r="Q1781" i="15"/>
  <c r="H2175" i="15" l="1"/>
  <c r="J1714" i="15"/>
  <c r="I1726" i="15"/>
  <c r="M1717" i="15"/>
  <c r="O1774" i="15"/>
  <c r="K1722" i="15"/>
  <c r="L1716" i="15"/>
  <c r="N1708" i="15"/>
  <c r="S1827" i="15"/>
  <c r="Q1782" i="15"/>
  <c r="P1760" i="15"/>
  <c r="R1840" i="15"/>
  <c r="H2176" i="15" l="1"/>
  <c r="J1715" i="15"/>
  <c r="I1727" i="15"/>
  <c r="M1718" i="15"/>
  <c r="N1709" i="15"/>
  <c r="L1717" i="15"/>
  <c r="K1723" i="15"/>
  <c r="O1775" i="15"/>
  <c r="Q1783" i="15"/>
  <c r="R1841" i="15"/>
  <c r="S1828" i="15"/>
  <c r="P1761" i="15"/>
  <c r="H2177" i="15" l="1"/>
  <c r="K1724" i="15"/>
  <c r="O1776" i="15"/>
  <c r="J1716" i="15"/>
  <c r="L1718" i="15"/>
  <c r="N1710" i="15"/>
  <c r="M1719" i="15"/>
  <c r="I1728" i="15"/>
  <c r="S1829" i="15"/>
  <c r="R1842" i="15"/>
  <c r="P1762" i="15"/>
  <c r="Q1784" i="15"/>
  <c r="H2178" i="15" l="1"/>
  <c r="I1729" i="15"/>
  <c r="L1719" i="15"/>
  <c r="K1725" i="15"/>
  <c r="N1711" i="15"/>
  <c r="O1777" i="15"/>
  <c r="J1717" i="15"/>
  <c r="M1720" i="15"/>
  <c r="P1763" i="15"/>
  <c r="S1830" i="15"/>
  <c r="Q1785" i="15"/>
  <c r="R1843" i="15"/>
  <c r="H2179" i="15" l="1"/>
  <c r="O1778" i="15"/>
  <c r="M1721" i="15"/>
  <c r="J1718" i="15"/>
  <c r="N1712" i="15"/>
  <c r="K1726" i="15"/>
  <c r="L1720" i="15"/>
  <c r="I1730" i="15"/>
  <c r="R1844" i="15"/>
  <c r="S1831" i="15"/>
  <c r="P1764" i="15"/>
  <c r="Q1786" i="15"/>
  <c r="H2180" i="15" l="1"/>
  <c r="J1719" i="15"/>
  <c r="M1722" i="15"/>
  <c r="O1779" i="15"/>
  <c r="I1731" i="15"/>
  <c r="L1721" i="15"/>
  <c r="K1727" i="15"/>
  <c r="N1713" i="15"/>
  <c r="P1765" i="15"/>
  <c r="S1832" i="15"/>
  <c r="Q1787" i="15"/>
  <c r="R1845" i="15"/>
  <c r="H2181" i="15" l="1"/>
  <c r="I1732" i="15"/>
  <c r="L1722" i="15"/>
  <c r="N1714" i="15"/>
  <c r="K1728" i="15"/>
  <c r="M1723" i="15"/>
  <c r="O1780" i="15"/>
  <c r="J1720" i="15"/>
  <c r="S1833" i="15"/>
  <c r="R1846" i="15"/>
  <c r="Q1788" i="15"/>
  <c r="P1766" i="15"/>
  <c r="H2182" i="15" l="1"/>
  <c r="M1724" i="15"/>
  <c r="K1729" i="15"/>
  <c r="N1715" i="15"/>
  <c r="J1721" i="15"/>
  <c r="O1781" i="15"/>
  <c r="L1723" i="15"/>
  <c r="I1733" i="15"/>
  <c r="P1767" i="15"/>
  <c r="R1847" i="15"/>
  <c r="Q1789" i="15"/>
  <c r="S1834" i="15"/>
  <c r="H2183" i="15" l="1"/>
  <c r="M1725" i="15"/>
  <c r="J1722" i="15"/>
  <c r="N1716" i="15"/>
  <c r="K1730" i="15"/>
  <c r="O1782" i="15"/>
  <c r="I1734" i="15"/>
  <c r="L1724" i="15"/>
  <c r="S1835" i="15"/>
  <c r="R1848" i="15"/>
  <c r="Q1790" i="15"/>
  <c r="P1768" i="15"/>
  <c r="H2184" i="15" l="1"/>
  <c r="I1735" i="15"/>
  <c r="J1723" i="15"/>
  <c r="M1726" i="15"/>
  <c r="K1731" i="15"/>
  <c r="N1717" i="15"/>
  <c r="L1725" i="15"/>
  <c r="O1783" i="15"/>
  <c r="Q1791" i="15"/>
  <c r="R1849" i="15"/>
  <c r="P1769" i="15"/>
  <c r="S1836" i="15"/>
  <c r="H2185" i="15" l="1"/>
  <c r="O1784" i="15"/>
  <c r="K1732" i="15"/>
  <c r="N1718" i="15"/>
  <c r="M1727" i="15"/>
  <c r="L1726" i="15"/>
  <c r="J1724" i="15"/>
  <c r="I1736" i="15"/>
  <c r="Q1792" i="15"/>
  <c r="S1837" i="15"/>
  <c r="P1770" i="15"/>
  <c r="R1850" i="15"/>
  <c r="H2186" i="15" l="1"/>
  <c r="I1737" i="15"/>
  <c r="J1725" i="15"/>
  <c r="O1785" i="15"/>
  <c r="K1733" i="15"/>
  <c r="N1719" i="15"/>
  <c r="L1727" i="15"/>
  <c r="M1728" i="15"/>
  <c r="P1771" i="15"/>
  <c r="R1851" i="15"/>
  <c r="S1838" i="15"/>
  <c r="Q1793" i="15"/>
  <c r="H2187" i="15" l="1"/>
  <c r="K1734" i="15"/>
  <c r="M1729" i="15"/>
  <c r="O1786" i="15"/>
  <c r="L1728" i="15"/>
  <c r="N1720" i="15"/>
  <c r="J1726" i="15"/>
  <c r="I1738" i="15"/>
  <c r="Q1794" i="15"/>
  <c r="S1839" i="15"/>
  <c r="R1852" i="15"/>
  <c r="P1772" i="15"/>
  <c r="H2188" i="15" l="1"/>
  <c r="K1735" i="15"/>
  <c r="I1739" i="15"/>
  <c r="M1730" i="15"/>
  <c r="J1727" i="15"/>
  <c r="N1721" i="15"/>
  <c r="L1729" i="15"/>
  <c r="O1787" i="15"/>
  <c r="R1853" i="15"/>
  <c r="Q1795" i="15"/>
  <c r="P1773" i="15"/>
  <c r="S1840" i="15"/>
  <c r="H2189" i="15" l="1"/>
  <c r="L1730" i="15"/>
  <c r="N1722" i="15"/>
  <c r="O1788" i="15"/>
  <c r="M1731" i="15"/>
  <c r="J1728" i="15"/>
  <c r="I1740" i="15"/>
  <c r="K1736" i="15"/>
  <c r="S1841" i="15"/>
  <c r="P1774" i="15"/>
  <c r="Q1796" i="15"/>
  <c r="R1854" i="15"/>
  <c r="H2190" i="15" l="1"/>
  <c r="O1789" i="15"/>
  <c r="K1737" i="15"/>
  <c r="I1741" i="15"/>
  <c r="J1729" i="15"/>
  <c r="M1732" i="15"/>
  <c r="N1723" i="15"/>
  <c r="L1731" i="15"/>
  <c r="Q1797" i="15"/>
  <c r="R1855" i="15"/>
  <c r="P1775" i="15"/>
  <c r="S1842" i="15"/>
  <c r="H2191" i="15" l="1"/>
  <c r="J1730" i="15"/>
  <c r="I1742" i="15"/>
  <c r="K1738" i="15"/>
  <c r="O1790" i="15"/>
  <c r="L1732" i="15"/>
  <c r="N1724" i="15"/>
  <c r="M1733" i="15"/>
  <c r="R1856" i="15"/>
  <c r="S1843" i="15"/>
  <c r="Q1798" i="15"/>
  <c r="P1776" i="15"/>
  <c r="H2192" i="15" l="1"/>
  <c r="K1739" i="15"/>
  <c r="I1743" i="15"/>
  <c r="L1733" i="15"/>
  <c r="O1791" i="15"/>
  <c r="M1734" i="15"/>
  <c r="N1725" i="15"/>
  <c r="J1731" i="15"/>
  <c r="P1777" i="15"/>
  <c r="S1844" i="15"/>
  <c r="R1857" i="15"/>
  <c r="Q1799" i="15"/>
  <c r="H2193" i="15" l="1"/>
  <c r="L1734" i="15"/>
  <c r="O1792" i="15"/>
  <c r="N1726" i="15"/>
  <c r="M1735" i="15"/>
  <c r="J1732" i="15"/>
  <c r="I1744" i="15"/>
  <c r="K1740" i="15"/>
  <c r="Q1800" i="15"/>
  <c r="R1858" i="15"/>
  <c r="S1845" i="15"/>
  <c r="P1778" i="15"/>
  <c r="H2194" i="15" l="1"/>
  <c r="L1735" i="15"/>
  <c r="M1736" i="15"/>
  <c r="O1793" i="15"/>
  <c r="N1727" i="15"/>
  <c r="K1741" i="15"/>
  <c r="I1745" i="15"/>
  <c r="J1733" i="15"/>
  <c r="R1859" i="15"/>
  <c r="P1779" i="15"/>
  <c r="Q1801" i="15"/>
  <c r="S1846" i="15"/>
  <c r="H2195" i="15" l="1"/>
  <c r="I1746" i="15"/>
  <c r="K1742" i="15"/>
  <c r="N1728" i="15"/>
  <c r="J1734" i="15"/>
  <c r="M1737" i="15"/>
  <c r="O1794" i="15"/>
  <c r="L1736" i="15"/>
  <c r="S1847" i="15"/>
  <c r="P1780" i="15"/>
  <c r="Q1802" i="15"/>
  <c r="R1860" i="15"/>
  <c r="H2196" i="15" l="1"/>
  <c r="O1795" i="15"/>
  <c r="J1735" i="15"/>
  <c r="L1737" i="15"/>
  <c r="I1747" i="15"/>
  <c r="M1738" i="15"/>
  <c r="N1729" i="15"/>
  <c r="K1743" i="15"/>
  <c r="P1781" i="15"/>
  <c r="R1861" i="15"/>
  <c r="S1848" i="15"/>
  <c r="Q1803" i="15"/>
  <c r="H2197" i="15" l="1"/>
  <c r="L1738" i="15"/>
  <c r="J1736" i="15"/>
  <c r="K1744" i="15"/>
  <c r="N1730" i="15"/>
  <c r="M1739" i="15"/>
  <c r="I1748" i="15"/>
  <c r="O1796" i="15"/>
  <c r="Q1804" i="15"/>
  <c r="R1862" i="15"/>
  <c r="S1849" i="15"/>
  <c r="P1782" i="15"/>
  <c r="H2198" i="15" l="1"/>
  <c r="N1731" i="15"/>
  <c r="J1737" i="15"/>
  <c r="O1797" i="15"/>
  <c r="M1740" i="15"/>
  <c r="K1745" i="15"/>
  <c r="L1739" i="15"/>
  <c r="I1749" i="15"/>
  <c r="S1850" i="15"/>
  <c r="R1863" i="15"/>
  <c r="P1783" i="15"/>
  <c r="Q1805" i="15"/>
  <c r="H2199" i="15" l="1"/>
  <c r="I1750" i="15"/>
  <c r="L1740" i="15"/>
  <c r="K1746" i="15"/>
  <c r="J1738" i="15"/>
  <c r="N1732" i="15"/>
  <c r="O1798" i="15"/>
  <c r="M1741" i="15"/>
  <c r="S1851" i="15"/>
  <c r="Q1806" i="15"/>
  <c r="P1784" i="15"/>
  <c r="R1864" i="15"/>
  <c r="H2200" i="15" l="1"/>
  <c r="O1799" i="15"/>
  <c r="M1742" i="15"/>
  <c r="J1739" i="15"/>
  <c r="N1733" i="15"/>
  <c r="K1747" i="15"/>
  <c r="L1741" i="15"/>
  <c r="I1751" i="15"/>
  <c r="P1785" i="15"/>
  <c r="Q1807" i="15"/>
  <c r="R1865" i="15"/>
  <c r="S1852" i="15"/>
  <c r="H2201" i="15" l="1"/>
  <c r="K1748" i="15"/>
  <c r="N1734" i="15"/>
  <c r="O1800" i="15"/>
  <c r="J1740" i="15"/>
  <c r="M1743" i="15"/>
  <c r="I1752" i="15"/>
  <c r="L1742" i="15"/>
  <c r="R1866" i="15"/>
  <c r="Q1808" i="15"/>
  <c r="P1786" i="15"/>
  <c r="S1853" i="15"/>
  <c r="H2202" i="15" l="1"/>
  <c r="N1735" i="15"/>
  <c r="L1743" i="15"/>
  <c r="I1753" i="15"/>
  <c r="J1741" i="15"/>
  <c r="O1801" i="15"/>
  <c r="M1744" i="15"/>
  <c r="K1749" i="15"/>
  <c r="Q1809" i="15"/>
  <c r="S1854" i="15"/>
  <c r="R1867" i="15"/>
  <c r="P1787" i="15"/>
  <c r="H2203" i="15" l="1"/>
  <c r="L1744" i="15"/>
  <c r="K1750" i="15"/>
  <c r="M1745" i="15"/>
  <c r="O1802" i="15"/>
  <c r="J1742" i="15"/>
  <c r="I1754" i="15"/>
  <c r="N1736" i="15"/>
  <c r="Q1810" i="15"/>
  <c r="P1788" i="15"/>
  <c r="R1868" i="15"/>
  <c r="S1855" i="15"/>
  <c r="H2204" i="15" l="1"/>
  <c r="O1803" i="15"/>
  <c r="N1737" i="15"/>
  <c r="I1755" i="15"/>
  <c r="J1743" i="15"/>
  <c r="K1751" i="15"/>
  <c r="L1745" i="15"/>
  <c r="M1746" i="15"/>
  <c r="R1869" i="15"/>
  <c r="P1789" i="15"/>
  <c r="S1856" i="15"/>
  <c r="Q1811" i="15"/>
  <c r="H2205" i="15" l="1"/>
  <c r="M1747" i="15"/>
  <c r="K1752" i="15"/>
  <c r="J1744" i="15"/>
  <c r="N1738" i="15"/>
  <c r="L1746" i="15"/>
  <c r="I1756" i="15"/>
  <c r="O1804" i="15"/>
  <c r="R1870" i="15"/>
  <c r="Q1812" i="15"/>
  <c r="S1857" i="15"/>
  <c r="P1790" i="15"/>
  <c r="H2206" i="15" l="1"/>
  <c r="O1805" i="15"/>
  <c r="I1757" i="15"/>
  <c r="J1745" i="15"/>
  <c r="K1753" i="15"/>
  <c r="L1747" i="15"/>
  <c r="N1739" i="15"/>
  <c r="M1748" i="15"/>
  <c r="R1871" i="15"/>
  <c r="P1791" i="15"/>
  <c r="S1858" i="15"/>
  <c r="Q1813" i="15"/>
  <c r="H2207" i="15" l="1"/>
  <c r="I1758" i="15"/>
  <c r="K1754" i="15"/>
  <c r="J1746" i="15"/>
  <c r="M1749" i="15"/>
  <c r="N1740" i="15"/>
  <c r="L1748" i="15"/>
  <c r="O1806" i="15"/>
  <c r="P1792" i="15"/>
  <c r="Q1814" i="15"/>
  <c r="S1859" i="15"/>
  <c r="R1872" i="15"/>
  <c r="H2208" i="15" l="1"/>
  <c r="O1807" i="15"/>
  <c r="L1749" i="15"/>
  <c r="N1741" i="15"/>
  <c r="M1750" i="15"/>
  <c r="I1759" i="15"/>
  <c r="J1747" i="15"/>
  <c r="K1755" i="15"/>
  <c r="R1873" i="15"/>
  <c r="S1860" i="15"/>
  <c r="Q1815" i="15"/>
  <c r="P1793" i="15"/>
  <c r="H2209" i="15" l="1"/>
  <c r="K1756" i="15"/>
  <c r="M1751" i="15"/>
  <c r="N1742" i="15"/>
  <c r="L1750" i="15"/>
  <c r="O1808" i="15"/>
  <c r="J1748" i="15"/>
  <c r="I1760" i="15"/>
  <c r="P1794" i="15"/>
  <c r="R1874" i="15"/>
  <c r="Q1816" i="15"/>
  <c r="S1861" i="15"/>
  <c r="H2210" i="15" l="1"/>
  <c r="L1751" i="15"/>
  <c r="N1743" i="15"/>
  <c r="I1761" i="15"/>
  <c r="O1809" i="15"/>
  <c r="J1749" i="15"/>
  <c r="M1752" i="15"/>
  <c r="K1757" i="15"/>
  <c r="Q1817" i="15"/>
  <c r="P1795" i="15"/>
  <c r="S1862" i="15"/>
  <c r="R1875" i="15"/>
  <c r="H2211" i="15" l="1"/>
  <c r="K1758" i="15"/>
  <c r="M1753" i="15"/>
  <c r="N1744" i="15"/>
  <c r="L1752" i="15"/>
  <c r="J1750" i="15"/>
  <c r="O1810" i="15"/>
  <c r="I1762" i="15"/>
  <c r="R1876" i="15"/>
  <c r="S1863" i="15"/>
  <c r="P1796" i="15"/>
  <c r="Q1818" i="15"/>
  <c r="H2212" i="15" l="1"/>
  <c r="O1811" i="15"/>
  <c r="J1751" i="15"/>
  <c r="L1753" i="15"/>
  <c r="N1745" i="15"/>
  <c r="M1754" i="15"/>
  <c r="K1759" i="15"/>
  <c r="I1763" i="15"/>
  <c r="P1797" i="15"/>
  <c r="R1877" i="15"/>
  <c r="Q1819" i="15"/>
  <c r="S1864" i="15"/>
  <c r="H2213" i="15" l="1"/>
  <c r="I1764" i="15"/>
  <c r="K1760" i="15"/>
  <c r="J1752" i="15"/>
  <c r="O1812" i="15"/>
  <c r="M1755" i="15"/>
  <c r="L1754" i="15"/>
  <c r="N1746" i="15"/>
  <c r="Q1820" i="15"/>
  <c r="R1878" i="15"/>
  <c r="P1798" i="15"/>
  <c r="S1865" i="15"/>
  <c r="H2214" i="15" l="1"/>
  <c r="N1747" i="15"/>
  <c r="L1755" i="15"/>
  <c r="O1813" i="15"/>
  <c r="J1753" i="15"/>
  <c r="I1765" i="15"/>
  <c r="K1761" i="15"/>
  <c r="M1756" i="15"/>
  <c r="P1799" i="15"/>
  <c r="S1866" i="15"/>
  <c r="R1879" i="15"/>
  <c r="Q1821" i="15"/>
  <c r="H2215" i="15" l="1"/>
  <c r="M1757" i="15"/>
  <c r="O1814" i="15"/>
  <c r="K1762" i="15"/>
  <c r="I1766" i="15"/>
  <c r="L1756" i="15"/>
  <c r="J1754" i="15"/>
  <c r="N1748" i="15"/>
  <c r="S1867" i="15"/>
  <c r="R1880" i="15"/>
  <c r="P1800" i="15"/>
  <c r="Q1822" i="15"/>
  <c r="H2216" i="15" l="1"/>
  <c r="N1749" i="15"/>
  <c r="J1755" i="15"/>
  <c r="I1767" i="15"/>
  <c r="O1815" i="15"/>
  <c r="M1758" i="15"/>
  <c r="L1757" i="15"/>
  <c r="K1763" i="15"/>
  <c r="P1801" i="15"/>
  <c r="Q1823" i="15"/>
  <c r="R1881" i="15"/>
  <c r="S1868" i="15"/>
  <c r="H2217" i="15" l="1"/>
  <c r="M1759" i="15"/>
  <c r="K1764" i="15"/>
  <c r="I1768" i="15"/>
  <c r="J1756" i="15"/>
  <c r="L1758" i="15"/>
  <c r="N1750" i="15"/>
  <c r="O1816" i="15"/>
  <c r="S1869" i="15"/>
  <c r="R1882" i="15"/>
  <c r="Q1824" i="15"/>
  <c r="P1802" i="15"/>
  <c r="H2218" i="15" l="1"/>
  <c r="O1817" i="15"/>
  <c r="N1751" i="15"/>
  <c r="M1760" i="15"/>
  <c r="L1759" i="15"/>
  <c r="J1757" i="15"/>
  <c r="I1769" i="15"/>
  <c r="K1765" i="15"/>
  <c r="Q1825" i="15"/>
  <c r="R1883" i="15"/>
  <c r="S1870" i="15"/>
  <c r="P1803" i="15"/>
  <c r="H2219" i="15" l="1"/>
  <c r="K1766" i="15"/>
  <c r="N1752" i="15"/>
  <c r="J1758" i="15"/>
  <c r="O1818" i="15"/>
  <c r="I1770" i="15"/>
  <c r="L1760" i="15"/>
  <c r="M1761" i="15"/>
  <c r="S1871" i="15"/>
  <c r="R1884" i="15"/>
  <c r="Q1826" i="15"/>
  <c r="P1804" i="15"/>
  <c r="H2220" i="15" l="1"/>
  <c r="M1762" i="15"/>
  <c r="O1819" i="15"/>
  <c r="L1761" i="15"/>
  <c r="J1759" i="15"/>
  <c r="N1753" i="15"/>
  <c r="I1771" i="15"/>
  <c r="K1767" i="15"/>
  <c r="P1805" i="15"/>
  <c r="Q1827" i="15"/>
  <c r="R1885" i="15"/>
  <c r="S1872" i="15"/>
  <c r="H2221" i="15" l="1"/>
  <c r="I1772" i="15"/>
  <c r="N1754" i="15"/>
  <c r="M1763" i="15"/>
  <c r="J1760" i="15"/>
  <c r="L1762" i="15"/>
  <c r="O1820" i="15"/>
  <c r="K1768" i="15"/>
  <c r="S1873" i="15"/>
  <c r="R1886" i="15"/>
  <c r="Q1828" i="15"/>
  <c r="P1806" i="15"/>
  <c r="H2222" i="15" l="1"/>
  <c r="N1755" i="15"/>
  <c r="L1763" i="15"/>
  <c r="M1764" i="15"/>
  <c r="I1773" i="15"/>
  <c r="K1769" i="15"/>
  <c r="J1761" i="15"/>
  <c r="O1821" i="15"/>
  <c r="P1807" i="15"/>
  <c r="R1887" i="15"/>
  <c r="Q1829" i="15"/>
  <c r="S1874" i="15"/>
  <c r="H2223" i="15" l="1"/>
  <c r="K1770" i="15"/>
  <c r="I1774" i="15"/>
  <c r="O1822" i="15"/>
  <c r="L1764" i="15"/>
  <c r="M1765" i="15"/>
  <c r="N1756" i="15"/>
  <c r="J1762" i="15"/>
  <c r="S1875" i="15"/>
  <c r="Q1830" i="15"/>
  <c r="R1888" i="15"/>
  <c r="P1808" i="15"/>
  <c r="H2224" i="15" l="1"/>
  <c r="N1757" i="15"/>
  <c r="I1775" i="15"/>
  <c r="L1765" i="15"/>
  <c r="O1823" i="15"/>
  <c r="K1771" i="15"/>
  <c r="J1763" i="15"/>
  <c r="M1766" i="15"/>
  <c r="S1876" i="15"/>
  <c r="P1809" i="15"/>
  <c r="Q1831" i="15"/>
  <c r="R1889" i="15"/>
  <c r="H2225" i="15" l="1"/>
  <c r="L1766" i="15"/>
  <c r="N1758" i="15"/>
  <c r="M1767" i="15"/>
  <c r="K1772" i="15"/>
  <c r="I1776" i="15"/>
  <c r="J1764" i="15"/>
  <c r="O1824" i="15"/>
  <c r="R1890" i="15"/>
  <c r="Q1832" i="15"/>
  <c r="S1877" i="15"/>
  <c r="P1810" i="15"/>
  <c r="H2226" i="15" l="1"/>
  <c r="I1777" i="15"/>
  <c r="K1773" i="15"/>
  <c r="M1768" i="15"/>
  <c r="L1767" i="15"/>
  <c r="O1825" i="15"/>
  <c r="J1765" i="15"/>
  <c r="N1759" i="15"/>
  <c r="R1891" i="15"/>
  <c r="P1811" i="15"/>
  <c r="S1878" i="15"/>
  <c r="Q1833" i="15"/>
  <c r="H2227" i="15" l="1"/>
  <c r="O1826" i="15"/>
  <c r="K1774" i="15"/>
  <c r="N1760" i="15"/>
  <c r="L1768" i="15"/>
  <c r="I1778" i="15"/>
  <c r="J1766" i="15"/>
  <c r="M1769" i="15"/>
  <c r="R1892" i="15"/>
  <c r="Q1834" i="15"/>
  <c r="P1812" i="15"/>
  <c r="S1879" i="15"/>
  <c r="H2228" i="15" l="1"/>
  <c r="M1770" i="15"/>
  <c r="I1779" i="15"/>
  <c r="L1769" i="15"/>
  <c r="N1761" i="15"/>
  <c r="K1775" i="15"/>
  <c r="O1827" i="15"/>
  <c r="J1767" i="15"/>
  <c r="S1880" i="15"/>
  <c r="P1813" i="15"/>
  <c r="Q1835" i="15"/>
  <c r="R1893" i="15"/>
  <c r="H2229" i="15" l="1"/>
  <c r="N1762" i="15"/>
  <c r="O1828" i="15"/>
  <c r="M1771" i="15"/>
  <c r="K1776" i="15"/>
  <c r="J1768" i="15"/>
  <c r="L1770" i="15"/>
  <c r="I1780" i="15"/>
  <c r="P1814" i="15"/>
  <c r="S1881" i="15"/>
  <c r="R1894" i="15"/>
  <c r="Q1836" i="15"/>
  <c r="H2230" i="15" l="1"/>
  <c r="I1781" i="15"/>
  <c r="N1763" i="15"/>
  <c r="J1769" i="15"/>
  <c r="O1829" i="15"/>
  <c r="K1777" i="15"/>
  <c r="M1772" i="15"/>
  <c r="L1771" i="15"/>
  <c r="R1895" i="15"/>
  <c r="Q1837" i="15"/>
  <c r="S1882" i="15"/>
  <c r="P1815" i="15"/>
  <c r="H2231" i="15" l="1"/>
  <c r="L1772" i="15"/>
  <c r="O1830" i="15"/>
  <c r="M1773" i="15"/>
  <c r="J1770" i="15"/>
  <c r="N1764" i="15"/>
  <c r="I1782" i="15"/>
  <c r="K1778" i="15"/>
  <c r="R1896" i="15"/>
  <c r="P1816" i="15"/>
  <c r="S1883" i="15"/>
  <c r="Q1838" i="15"/>
  <c r="H2232" i="15" l="1"/>
  <c r="M1774" i="15"/>
  <c r="I1783" i="15"/>
  <c r="O1831" i="15"/>
  <c r="N1765" i="15"/>
  <c r="K1779" i="15"/>
  <c r="J1771" i="15"/>
  <c r="L1773" i="15"/>
  <c r="R1897" i="15"/>
  <c r="Q1839" i="15"/>
  <c r="S1884" i="15"/>
  <c r="P1817" i="15"/>
  <c r="H2233" i="15" l="1"/>
  <c r="K1780" i="15"/>
  <c r="L1774" i="15"/>
  <c r="N1766" i="15"/>
  <c r="O1832" i="15"/>
  <c r="J1772" i="15"/>
  <c r="I1784" i="15"/>
  <c r="M1775" i="15"/>
  <c r="P1818" i="15"/>
  <c r="R1898" i="15"/>
  <c r="S1885" i="15"/>
  <c r="Q1840" i="15"/>
  <c r="H2234" i="15" l="1"/>
  <c r="O1833" i="15"/>
  <c r="M1776" i="15"/>
  <c r="I1785" i="15"/>
  <c r="J1773" i="15"/>
  <c r="N1767" i="15"/>
  <c r="L1775" i="15"/>
  <c r="K1781" i="15"/>
  <c r="S1886" i="15"/>
  <c r="R1899" i="15"/>
  <c r="P1819" i="15"/>
  <c r="Q1841" i="15"/>
  <c r="H2235" i="15" l="1"/>
  <c r="K1782" i="15"/>
  <c r="J1774" i="15"/>
  <c r="O1834" i="15"/>
  <c r="I1786" i="15"/>
  <c r="M1777" i="15"/>
  <c r="L1776" i="15"/>
  <c r="N1768" i="15"/>
  <c r="P1820" i="15"/>
  <c r="S1887" i="15"/>
  <c r="R1900" i="15"/>
  <c r="Q1842" i="15"/>
  <c r="H2236" i="15" l="1"/>
  <c r="L1777" i="15"/>
  <c r="I1787" i="15"/>
  <c r="M1778" i="15"/>
  <c r="O1835" i="15"/>
  <c r="N1769" i="15"/>
  <c r="J1775" i="15"/>
  <c r="K1783" i="15"/>
  <c r="S1888" i="15"/>
  <c r="P1821" i="15"/>
  <c r="Q1843" i="15"/>
  <c r="R1901" i="15"/>
  <c r="H2237" i="15" l="1"/>
  <c r="L1778" i="15"/>
  <c r="N1770" i="15"/>
  <c r="I1788" i="15"/>
  <c r="K1784" i="15"/>
  <c r="M1779" i="15"/>
  <c r="J1776" i="15"/>
  <c r="O1836" i="15"/>
  <c r="Q1844" i="15"/>
  <c r="S1889" i="15"/>
  <c r="P1822" i="15"/>
  <c r="R1902" i="15"/>
  <c r="H2238" i="15" l="1"/>
  <c r="K1785" i="15"/>
  <c r="J1777" i="15"/>
  <c r="L1779" i="15"/>
  <c r="M1780" i="15"/>
  <c r="O1837" i="15"/>
  <c r="I1789" i="15"/>
  <c r="N1771" i="15"/>
  <c r="R1903" i="15"/>
  <c r="P1823" i="15"/>
  <c r="S1890" i="15"/>
  <c r="Q1845" i="15"/>
  <c r="H2239" i="15" l="1"/>
  <c r="I1790" i="15"/>
  <c r="J1778" i="15"/>
  <c r="N1772" i="15"/>
  <c r="M1781" i="15"/>
  <c r="L1780" i="15"/>
  <c r="O1838" i="15"/>
  <c r="K1786" i="15"/>
  <c r="S1891" i="15"/>
  <c r="Q1846" i="15"/>
  <c r="P1824" i="15"/>
  <c r="R1904" i="15"/>
  <c r="H2240" i="15" l="1"/>
  <c r="J1779" i="15"/>
  <c r="L1781" i="15"/>
  <c r="M1782" i="15"/>
  <c r="N1773" i="15"/>
  <c r="K1787" i="15"/>
  <c r="O1839" i="15"/>
  <c r="I1791" i="15"/>
  <c r="R1905" i="15"/>
  <c r="P1825" i="15"/>
  <c r="Q1847" i="15"/>
  <c r="S1892" i="15"/>
  <c r="H2241" i="15" l="1"/>
  <c r="L1782" i="15"/>
  <c r="I1792" i="15"/>
  <c r="K1788" i="15"/>
  <c r="J1780" i="15"/>
  <c r="O1840" i="15"/>
  <c r="M1783" i="15"/>
  <c r="N1774" i="15"/>
  <c r="P1826" i="15"/>
  <c r="S1893" i="15"/>
  <c r="Q1848" i="15"/>
  <c r="R1906" i="15"/>
  <c r="H2242" i="15" l="1"/>
  <c r="K1789" i="15"/>
  <c r="J1781" i="15"/>
  <c r="N1775" i="15"/>
  <c r="M1784" i="15"/>
  <c r="O1841" i="15"/>
  <c r="I1793" i="15"/>
  <c r="L1783" i="15"/>
  <c r="Q1849" i="15"/>
  <c r="S1894" i="15"/>
  <c r="R1907" i="15"/>
  <c r="P1827" i="15"/>
  <c r="H2243" i="15" l="1"/>
  <c r="K1790" i="15"/>
  <c r="M1785" i="15"/>
  <c r="L1784" i="15"/>
  <c r="I1794" i="15"/>
  <c r="N1776" i="15"/>
  <c r="J1782" i="15"/>
  <c r="O1842" i="15"/>
  <c r="P1828" i="15"/>
  <c r="R1908" i="15"/>
  <c r="S1895" i="15"/>
  <c r="Q1850" i="15"/>
  <c r="H2244" i="15" l="1"/>
  <c r="L1785" i="15"/>
  <c r="K1791" i="15"/>
  <c r="J1783" i="15"/>
  <c r="I1795" i="15"/>
  <c r="M1786" i="15"/>
  <c r="O1843" i="15"/>
  <c r="N1777" i="15"/>
  <c r="S1896" i="15"/>
  <c r="Q1851" i="15"/>
  <c r="R1909" i="15"/>
  <c r="P1829" i="15"/>
  <c r="H2245" i="15" l="1"/>
  <c r="M1787" i="15"/>
  <c r="J1784" i="15"/>
  <c r="I1796" i="15"/>
  <c r="L1786" i="15"/>
  <c r="K1792" i="15"/>
  <c r="N1778" i="15"/>
  <c r="O1844" i="15"/>
  <c r="P1830" i="15"/>
  <c r="R1910" i="15"/>
  <c r="Q1852" i="15"/>
  <c r="S1897" i="15"/>
  <c r="H2246" i="15" l="1"/>
  <c r="I1797" i="15"/>
  <c r="J1785" i="15"/>
  <c r="O1845" i="15"/>
  <c r="L1787" i="15"/>
  <c r="M1788" i="15"/>
  <c r="K1793" i="15"/>
  <c r="N1779" i="15"/>
  <c r="R1911" i="15"/>
  <c r="P1831" i="15"/>
  <c r="S1898" i="15"/>
  <c r="Q1853" i="15"/>
  <c r="H2247" i="15" l="1"/>
  <c r="N1780" i="15"/>
  <c r="L1788" i="15"/>
  <c r="M1789" i="15"/>
  <c r="O1846" i="15"/>
  <c r="K1794" i="15"/>
  <c r="J1786" i="15"/>
  <c r="I1798" i="15"/>
  <c r="Q1854" i="15"/>
  <c r="R1912" i="15"/>
  <c r="S1899" i="15"/>
  <c r="P1832" i="15"/>
  <c r="H2248" i="15" l="1"/>
  <c r="L1789" i="15"/>
  <c r="I1799" i="15"/>
  <c r="K1795" i="15"/>
  <c r="O1847" i="15"/>
  <c r="J1787" i="15"/>
  <c r="M1790" i="15"/>
  <c r="N1781" i="15"/>
  <c r="S1900" i="15"/>
  <c r="R1913" i="15"/>
  <c r="P1833" i="15"/>
  <c r="Q1855" i="15"/>
  <c r="H2249" i="15" l="1"/>
  <c r="N1782" i="15"/>
  <c r="M1791" i="15"/>
  <c r="K1796" i="15"/>
  <c r="L1790" i="15"/>
  <c r="O1848" i="15"/>
  <c r="I1800" i="15"/>
  <c r="J1788" i="15"/>
  <c r="P1834" i="15"/>
  <c r="R1914" i="15"/>
  <c r="S1901" i="15"/>
  <c r="Q1856" i="15"/>
  <c r="H2250" i="15" l="1"/>
  <c r="O1849" i="15"/>
  <c r="I1801" i="15"/>
  <c r="L1791" i="15"/>
  <c r="M1792" i="15"/>
  <c r="J1789" i="15"/>
  <c r="K1797" i="15"/>
  <c r="N1783" i="15"/>
  <c r="Q1857" i="15"/>
  <c r="R1915" i="15"/>
  <c r="S1902" i="15"/>
  <c r="P1835" i="15"/>
  <c r="H2251" i="15" l="1"/>
  <c r="K1798" i="15"/>
  <c r="O1850" i="15"/>
  <c r="J1790" i="15"/>
  <c r="M1793" i="15"/>
  <c r="L1792" i="15"/>
  <c r="N1784" i="15"/>
  <c r="I1802" i="15"/>
  <c r="Q1858" i="15"/>
  <c r="P1836" i="15"/>
  <c r="S1903" i="15"/>
  <c r="R1916" i="15"/>
  <c r="H2252" i="15" l="1"/>
  <c r="K1799" i="15"/>
  <c r="M1794" i="15"/>
  <c r="O1851" i="15"/>
  <c r="L1793" i="15"/>
  <c r="I1803" i="15"/>
  <c r="N1785" i="15"/>
  <c r="J1791" i="15"/>
  <c r="P1837" i="15"/>
  <c r="S1904" i="15"/>
  <c r="R1917" i="15"/>
  <c r="Q1859" i="15"/>
  <c r="H2253" i="15" l="1"/>
  <c r="L1794" i="15"/>
  <c r="K1800" i="15"/>
  <c r="M1795" i="15"/>
  <c r="J1792" i="15"/>
  <c r="N1786" i="15"/>
  <c r="I1804" i="15"/>
  <c r="O1852" i="15"/>
  <c r="Q1860" i="15"/>
  <c r="P1838" i="15"/>
  <c r="R1918" i="15"/>
  <c r="S1905" i="15"/>
  <c r="H2254" i="15" l="1"/>
  <c r="I1805" i="15"/>
  <c r="J1793" i="15"/>
  <c r="O1853" i="15"/>
  <c r="K1801" i="15"/>
  <c r="L1795" i="15"/>
  <c r="N1787" i="15"/>
  <c r="M1796" i="15"/>
  <c r="R1919" i="15"/>
  <c r="P1839" i="15"/>
  <c r="Q1861" i="15"/>
  <c r="S1906" i="15"/>
  <c r="H2255" i="15" l="1"/>
  <c r="L1796" i="15"/>
  <c r="O1854" i="15"/>
  <c r="I1806" i="15"/>
  <c r="N1788" i="15"/>
  <c r="K1802" i="15"/>
  <c r="J1794" i="15"/>
  <c r="M1797" i="15"/>
  <c r="P1840" i="15"/>
  <c r="S1907" i="15"/>
  <c r="Q1862" i="15"/>
  <c r="R1920" i="15"/>
  <c r="H2256" i="15" l="1"/>
  <c r="M1798" i="15"/>
  <c r="J1795" i="15"/>
  <c r="K1803" i="15"/>
  <c r="O1855" i="15"/>
  <c r="L1797" i="15"/>
  <c r="N1789" i="15"/>
  <c r="I1807" i="15"/>
  <c r="R1921" i="15"/>
  <c r="Q1863" i="15"/>
  <c r="S1908" i="15"/>
  <c r="P1841" i="15"/>
  <c r="H2257" i="15" l="1"/>
  <c r="I1808" i="15"/>
  <c r="L1798" i="15"/>
  <c r="J1796" i="15"/>
  <c r="K1804" i="15"/>
  <c r="N1790" i="15"/>
  <c r="O1856" i="15"/>
  <c r="M1799" i="15"/>
  <c r="S1909" i="15"/>
  <c r="P1842" i="15"/>
  <c r="Q1864" i="15"/>
  <c r="R1922" i="15"/>
  <c r="H2258" i="15" l="1"/>
  <c r="M1800" i="15"/>
  <c r="K1805" i="15"/>
  <c r="J1797" i="15"/>
  <c r="L1799" i="15"/>
  <c r="N1791" i="15"/>
  <c r="I1809" i="15"/>
  <c r="O1857" i="15"/>
  <c r="P1843" i="15"/>
  <c r="Q1865" i="15"/>
  <c r="R1923" i="15"/>
  <c r="S1910" i="15"/>
  <c r="H2259" i="15" l="1"/>
  <c r="I1810" i="15"/>
  <c r="L1800" i="15"/>
  <c r="K1806" i="15"/>
  <c r="M1801" i="15"/>
  <c r="O1858" i="15"/>
  <c r="N1792" i="15"/>
  <c r="J1798" i="15"/>
  <c r="Q1866" i="15"/>
  <c r="S1911" i="15"/>
  <c r="P1844" i="15"/>
  <c r="R1924" i="15"/>
  <c r="H2260" i="15" l="1"/>
  <c r="L1801" i="15"/>
  <c r="I1811" i="15"/>
  <c r="O1859" i="15"/>
  <c r="K1807" i="15"/>
  <c r="J1799" i="15"/>
  <c r="N1793" i="15"/>
  <c r="M1802" i="15"/>
  <c r="R1925" i="15"/>
  <c r="P1845" i="15"/>
  <c r="Q1867" i="15"/>
  <c r="S1912" i="15"/>
  <c r="H2261" i="15" l="1"/>
  <c r="K1808" i="15"/>
  <c r="J1800" i="15"/>
  <c r="L1802" i="15"/>
  <c r="N1794" i="15"/>
  <c r="I1812" i="15"/>
  <c r="O1860" i="15"/>
  <c r="M1803" i="15"/>
  <c r="Q1868" i="15"/>
  <c r="P1846" i="15"/>
  <c r="S1913" i="15"/>
  <c r="R1926" i="15"/>
  <c r="H2262" i="15" l="1"/>
  <c r="I1813" i="15"/>
  <c r="N1795" i="15"/>
  <c r="L1803" i="15"/>
  <c r="M1804" i="15"/>
  <c r="K1809" i="15"/>
  <c r="O1861" i="15"/>
  <c r="J1801" i="15"/>
  <c r="R1927" i="15"/>
  <c r="Q1869" i="15"/>
  <c r="S1914" i="15"/>
  <c r="P1847" i="15"/>
  <c r="H2263" i="15" l="1"/>
  <c r="J1802" i="15"/>
  <c r="M1805" i="15"/>
  <c r="L1804" i="15"/>
  <c r="N1796" i="15"/>
  <c r="O1862" i="15"/>
  <c r="K1810" i="15"/>
  <c r="I1814" i="15"/>
  <c r="S1915" i="15"/>
  <c r="Q1870" i="15"/>
  <c r="P1848" i="15"/>
  <c r="R1928" i="15"/>
  <c r="H2264" i="15" l="1"/>
  <c r="K1811" i="15"/>
  <c r="O1863" i="15"/>
  <c r="N1797" i="15"/>
  <c r="I1815" i="15"/>
  <c r="J1803" i="15"/>
  <c r="L1805" i="15"/>
  <c r="M1806" i="15"/>
  <c r="Q1871" i="15"/>
  <c r="R1929" i="15"/>
  <c r="P1849" i="15"/>
  <c r="S1916" i="15"/>
  <c r="H2265" i="15" l="1"/>
  <c r="H2266" i="15" s="1"/>
  <c r="H2267" i="15" s="1"/>
  <c r="H2268" i="15" s="1"/>
  <c r="H2269" i="15" s="1"/>
  <c r="H2270" i="15" s="1"/>
  <c r="H2271" i="15" s="1"/>
  <c r="I1816" i="15"/>
  <c r="J1804" i="15"/>
  <c r="M1807" i="15"/>
  <c r="L1806" i="15"/>
  <c r="K1812" i="15"/>
  <c r="N1798" i="15"/>
  <c r="O1864" i="15"/>
  <c r="P1850" i="15"/>
  <c r="R1930" i="15"/>
  <c r="S1917" i="15"/>
  <c r="Q1872" i="15"/>
  <c r="H2272" i="15" l="1"/>
  <c r="K1813" i="15"/>
  <c r="N1799" i="15"/>
  <c r="O1865" i="15"/>
  <c r="L1807" i="15"/>
  <c r="M1808" i="15"/>
  <c r="J1805" i="15"/>
  <c r="I1817" i="15"/>
  <c r="R1931" i="15"/>
  <c r="Q1873" i="15"/>
  <c r="P1851" i="15"/>
  <c r="S1918" i="15"/>
  <c r="H2273" i="15" l="1"/>
  <c r="H2274" i="15" s="1"/>
  <c r="M1809" i="15"/>
  <c r="K1814" i="15"/>
  <c r="I1818" i="15"/>
  <c r="J1806" i="15"/>
  <c r="N1800" i="15"/>
  <c r="L1808" i="15"/>
  <c r="O1866" i="15"/>
  <c r="Q1874" i="15"/>
  <c r="R1932" i="15"/>
  <c r="S1919" i="15"/>
  <c r="P1852" i="15"/>
  <c r="H2275" i="15" l="1"/>
  <c r="O1867" i="15"/>
  <c r="M1810" i="15"/>
  <c r="L1809" i="15"/>
  <c r="J1807" i="15"/>
  <c r="I1819" i="15"/>
  <c r="K1815" i="15"/>
  <c r="N1801" i="15"/>
  <c r="R1933" i="15"/>
  <c r="Q1875" i="15"/>
  <c r="P1853" i="15"/>
  <c r="S1920" i="15"/>
  <c r="H2276" i="15" l="1"/>
  <c r="K1816" i="15"/>
  <c r="O1868" i="15"/>
  <c r="I1820" i="15"/>
  <c r="J1808" i="15"/>
  <c r="L1810" i="15"/>
  <c r="N1802" i="15"/>
  <c r="M1811" i="15"/>
  <c r="P1854" i="15"/>
  <c r="S1921" i="15"/>
  <c r="Q1876" i="15"/>
  <c r="R1934" i="15"/>
  <c r="H2277" i="15" l="1"/>
  <c r="M1812" i="15"/>
  <c r="K1817" i="15"/>
  <c r="J1809" i="15"/>
  <c r="O1869" i="15"/>
  <c r="N1803" i="15"/>
  <c r="L1811" i="15"/>
  <c r="I1821" i="15"/>
  <c r="S1922" i="15"/>
  <c r="P1855" i="15"/>
  <c r="R1935" i="15"/>
  <c r="Q1877" i="15"/>
  <c r="H2278" i="15" l="1"/>
  <c r="I1822" i="15"/>
  <c r="L1812" i="15"/>
  <c r="O1870" i="15"/>
  <c r="N1804" i="15"/>
  <c r="K1818" i="15"/>
  <c r="J1810" i="15"/>
  <c r="M1813" i="15"/>
  <c r="Q1878" i="15"/>
  <c r="R1936" i="15"/>
  <c r="S1923" i="15"/>
  <c r="P1856" i="15"/>
  <c r="H2279" i="15" l="1"/>
  <c r="K1819" i="15"/>
  <c r="M1814" i="15"/>
  <c r="J1811" i="15"/>
  <c r="L1813" i="15"/>
  <c r="N1805" i="15"/>
  <c r="O1871" i="15"/>
  <c r="I1823" i="15"/>
  <c r="R1937" i="15"/>
  <c r="P1857" i="15"/>
  <c r="S1924" i="15"/>
  <c r="Q1879" i="15"/>
  <c r="H2280" i="15" l="1"/>
  <c r="I1824" i="15"/>
  <c r="L1814" i="15"/>
  <c r="K1820" i="15"/>
  <c r="N1806" i="15"/>
  <c r="M1815" i="15"/>
  <c r="O1872" i="15"/>
  <c r="J1812" i="15"/>
  <c r="Q1880" i="15"/>
  <c r="R1938" i="15"/>
  <c r="S1925" i="15"/>
  <c r="P1858" i="15"/>
  <c r="H2281" i="15" l="1"/>
  <c r="M1816" i="15"/>
  <c r="N1807" i="15"/>
  <c r="K1821" i="15"/>
  <c r="I1825" i="15"/>
  <c r="O1873" i="15"/>
  <c r="L1815" i="15"/>
  <c r="J1813" i="15"/>
  <c r="Q1881" i="15"/>
  <c r="S1926" i="15"/>
  <c r="R1939" i="15"/>
  <c r="P1859" i="15"/>
  <c r="H2282" i="15" l="1"/>
  <c r="K1822" i="15"/>
  <c r="O1874" i="15"/>
  <c r="L1816" i="15"/>
  <c r="I1826" i="15"/>
  <c r="J1814" i="15"/>
  <c r="N1808" i="15"/>
  <c r="M1817" i="15"/>
  <c r="R1940" i="15"/>
  <c r="Q1882" i="15"/>
  <c r="P1860" i="15"/>
  <c r="S1927" i="15"/>
  <c r="H2283" i="15" l="1"/>
  <c r="J1815" i="15"/>
  <c r="L1817" i="15"/>
  <c r="M1818" i="15"/>
  <c r="K1823" i="15"/>
  <c r="I1827" i="15"/>
  <c r="N1809" i="15"/>
  <c r="O1875" i="15"/>
  <c r="P1861" i="15"/>
  <c r="Q1883" i="15"/>
  <c r="R1941" i="15"/>
  <c r="S1928" i="15"/>
  <c r="H2284" i="15" l="1"/>
  <c r="O1876" i="15"/>
  <c r="K1824" i="15"/>
  <c r="L1818" i="15"/>
  <c r="I1828" i="15"/>
  <c r="J1816" i="15"/>
  <c r="N1810" i="15"/>
  <c r="M1819" i="15"/>
  <c r="Q1884" i="15"/>
  <c r="P1862" i="15"/>
  <c r="R1942" i="15"/>
  <c r="S1929" i="15"/>
  <c r="H2285" i="15" l="1"/>
  <c r="I1829" i="15"/>
  <c r="J1817" i="15"/>
  <c r="K1825" i="15"/>
  <c r="O1877" i="15"/>
  <c r="N1811" i="15"/>
  <c r="M1820" i="15"/>
  <c r="L1819" i="15"/>
  <c r="R1943" i="15"/>
  <c r="Q1885" i="15"/>
  <c r="S1930" i="15"/>
  <c r="P1863" i="15"/>
  <c r="H2286" i="15" l="1"/>
  <c r="L1820" i="15"/>
  <c r="N1812" i="15"/>
  <c r="K1826" i="15"/>
  <c r="J1818" i="15"/>
  <c r="M1821" i="15"/>
  <c r="I1830" i="15"/>
  <c r="O1878" i="15"/>
  <c r="Q1886" i="15"/>
  <c r="P1864" i="15"/>
  <c r="R1944" i="15"/>
  <c r="S1931" i="15"/>
  <c r="H2287" i="15" l="1"/>
  <c r="M1822" i="15"/>
  <c r="J1819" i="15"/>
  <c r="O1879" i="15"/>
  <c r="I1831" i="15"/>
  <c r="L1821" i="15"/>
  <c r="N1813" i="15"/>
  <c r="K1827" i="15"/>
  <c r="R1945" i="15"/>
  <c r="Q1887" i="15"/>
  <c r="S1932" i="15"/>
  <c r="P1865" i="15"/>
  <c r="H2288" i="15" l="1"/>
  <c r="J1820" i="15"/>
  <c r="I1832" i="15"/>
  <c r="L1822" i="15"/>
  <c r="O1880" i="15"/>
  <c r="K1828" i="15"/>
  <c r="N1814" i="15"/>
  <c r="M1823" i="15"/>
  <c r="Q1888" i="15"/>
  <c r="P1866" i="15"/>
  <c r="R1946" i="15"/>
  <c r="S1933" i="15"/>
  <c r="H2289" i="15" l="1"/>
  <c r="J1821" i="15"/>
  <c r="O1881" i="15"/>
  <c r="I1833" i="15"/>
  <c r="N1815" i="15"/>
  <c r="L1823" i="15"/>
  <c r="K1829" i="15"/>
  <c r="M1824" i="15"/>
  <c r="S1934" i="15"/>
  <c r="R1947" i="15"/>
  <c r="Q1889" i="15"/>
  <c r="P1867" i="15"/>
  <c r="H2290" i="15" l="1"/>
  <c r="K1830" i="15"/>
  <c r="J1822" i="15"/>
  <c r="N1816" i="15"/>
  <c r="O1882" i="15"/>
  <c r="M1825" i="15"/>
  <c r="L1824" i="15"/>
  <c r="I1834" i="15"/>
  <c r="R1948" i="15"/>
  <c r="Q1890" i="15"/>
  <c r="P1868" i="15"/>
  <c r="S1935" i="15"/>
  <c r="H2291" i="15" l="1"/>
  <c r="O1883" i="15"/>
  <c r="M1826" i="15"/>
  <c r="J1823" i="15"/>
  <c r="L1825" i="15"/>
  <c r="N1817" i="15"/>
  <c r="I1835" i="15"/>
  <c r="K1831" i="15"/>
  <c r="S1936" i="15"/>
  <c r="Q1891" i="15"/>
  <c r="R1949" i="15"/>
  <c r="P1869" i="15"/>
  <c r="H2292" i="15" l="1"/>
  <c r="I1836" i="15"/>
  <c r="M1827" i="15"/>
  <c r="K1832" i="15"/>
  <c r="O1884" i="15"/>
  <c r="N1818" i="15"/>
  <c r="J1824" i="15"/>
  <c r="L1826" i="15"/>
  <c r="Q1892" i="15"/>
  <c r="S1937" i="15"/>
  <c r="P1870" i="15"/>
  <c r="R1950" i="15"/>
  <c r="H2293" i="15" l="1"/>
  <c r="O1885" i="15"/>
  <c r="M1828" i="15"/>
  <c r="N1819" i="15"/>
  <c r="L1827" i="15"/>
  <c r="J1825" i="15"/>
  <c r="K1833" i="15"/>
  <c r="I1837" i="15"/>
  <c r="P1871" i="15"/>
  <c r="R1951" i="15"/>
  <c r="S1938" i="15"/>
  <c r="Q1893" i="15"/>
  <c r="H2294" i="15" l="1"/>
  <c r="M1829" i="15"/>
  <c r="I1838" i="15"/>
  <c r="N1820" i="15"/>
  <c r="O1886" i="15"/>
  <c r="K1834" i="15"/>
  <c r="J1826" i="15"/>
  <c r="L1828" i="15"/>
  <c r="R1952" i="15"/>
  <c r="P1872" i="15"/>
  <c r="S1939" i="15"/>
  <c r="Q1894" i="15"/>
  <c r="H2295" i="15" l="1"/>
  <c r="L1829" i="15"/>
  <c r="N1821" i="15"/>
  <c r="M1830" i="15"/>
  <c r="K1835" i="15"/>
  <c r="O1887" i="15"/>
  <c r="I1839" i="15"/>
  <c r="J1827" i="15"/>
  <c r="Q1895" i="15"/>
  <c r="S1940" i="15"/>
  <c r="P1873" i="15"/>
  <c r="R1953" i="15"/>
  <c r="H2296" i="15" l="1"/>
  <c r="J1828" i="15"/>
  <c r="I1840" i="15"/>
  <c r="K1836" i="15"/>
  <c r="M1831" i="15"/>
  <c r="L1830" i="15"/>
  <c r="O1888" i="15"/>
  <c r="N1822" i="15"/>
  <c r="P1874" i="15"/>
  <c r="S1941" i="15"/>
  <c r="Q1896" i="15"/>
  <c r="R1954" i="15"/>
  <c r="H2297" i="15" l="1"/>
  <c r="K1837" i="15"/>
  <c r="I1841" i="15"/>
  <c r="N1823" i="15"/>
  <c r="L1831" i="15"/>
  <c r="M1832" i="15"/>
  <c r="O1889" i="15"/>
  <c r="J1829" i="15"/>
  <c r="Q1897" i="15"/>
  <c r="S1942" i="15"/>
  <c r="R1955" i="15"/>
  <c r="P1875" i="15"/>
  <c r="H2298" i="15" l="1"/>
  <c r="J1830" i="15"/>
  <c r="N1824" i="15"/>
  <c r="K1838" i="15"/>
  <c r="M1833" i="15"/>
  <c r="L1832" i="15"/>
  <c r="I1842" i="15"/>
  <c r="O1890" i="15"/>
  <c r="S1943" i="15"/>
  <c r="Q1898" i="15"/>
  <c r="P1876" i="15"/>
  <c r="R1956" i="15"/>
  <c r="H2299" i="15" l="1"/>
  <c r="N1825" i="15"/>
  <c r="O1891" i="15"/>
  <c r="L1833" i="15"/>
  <c r="K1839" i="15"/>
  <c r="I1843" i="15"/>
  <c r="M1834" i="15"/>
  <c r="J1831" i="15"/>
  <c r="Q1899" i="15"/>
  <c r="S1944" i="15"/>
  <c r="P1877" i="15"/>
  <c r="R1957" i="15"/>
  <c r="H2300" i="15" l="1"/>
  <c r="K1840" i="15"/>
  <c r="L1834" i="15"/>
  <c r="N1826" i="15"/>
  <c r="M1835" i="15"/>
  <c r="I1844" i="15"/>
  <c r="O1892" i="15"/>
  <c r="J1832" i="15"/>
  <c r="P1878" i="15"/>
  <c r="S1945" i="15"/>
  <c r="Q1900" i="15"/>
  <c r="R1958" i="15"/>
  <c r="H2301" i="15" l="1"/>
  <c r="O1893" i="15"/>
  <c r="L1835" i="15"/>
  <c r="I1845" i="15"/>
  <c r="J1833" i="15"/>
  <c r="N1827" i="15"/>
  <c r="M1836" i="15"/>
  <c r="K1841" i="15"/>
  <c r="Q1901" i="15"/>
  <c r="R1959" i="15"/>
  <c r="S1946" i="15"/>
  <c r="P1879" i="15"/>
  <c r="H2302" i="15" l="1"/>
  <c r="L1836" i="15"/>
  <c r="M1837" i="15"/>
  <c r="J1834" i="15"/>
  <c r="I1846" i="15"/>
  <c r="K1842" i="15"/>
  <c r="N1828" i="15"/>
  <c r="O1894" i="15"/>
  <c r="Q1902" i="15"/>
  <c r="P1880" i="15"/>
  <c r="S1947" i="15"/>
  <c r="R1960" i="15"/>
  <c r="H2303" i="15" l="1"/>
  <c r="N1829" i="15"/>
  <c r="O1895" i="15"/>
  <c r="J1835" i="15"/>
  <c r="M1838" i="15"/>
  <c r="L1837" i="15"/>
  <c r="K1843" i="15"/>
  <c r="I1847" i="15"/>
  <c r="S1948" i="15"/>
  <c r="P1881" i="15"/>
  <c r="Q1903" i="15"/>
  <c r="R1961" i="15"/>
  <c r="H2304" i="15" l="1"/>
  <c r="M1839" i="15"/>
  <c r="O1896" i="15"/>
  <c r="I1848" i="15"/>
  <c r="K1844" i="15"/>
  <c r="L1838" i="15"/>
  <c r="J1836" i="15"/>
  <c r="N1830" i="15"/>
  <c r="R1962" i="15"/>
  <c r="Q1904" i="15"/>
  <c r="P1882" i="15"/>
  <c r="S1949" i="15"/>
  <c r="H2305" i="15" l="1"/>
  <c r="N1831" i="15"/>
  <c r="O1897" i="15"/>
  <c r="L1839" i="15"/>
  <c r="I1849" i="15"/>
  <c r="J1837" i="15"/>
  <c r="K1845" i="15"/>
  <c r="M1840" i="15"/>
  <c r="S1950" i="15"/>
  <c r="P1883" i="15"/>
  <c r="Q1905" i="15"/>
  <c r="R1963" i="15"/>
  <c r="H2306" i="15" l="1"/>
  <c r="I1850" i="15"/>
  <c r="N1832" i="15"/>
  <c r="M1841" i="15"/>
  <c r="K1846" i="15"/>
  <c r="J1838" i="15"/>
  <c r="L1840" i="15"/>
  <c r="O1898" i="15"/>
  <c r="Q1906" i="15"/>
  <c r="P1884" i="15"/>
  <c r="S1951" i="15"/>
  <c r="R1964" i="15"/>
  <c r="H2307" i="15" l="1"/>
  <c r="L1841" i="15"/>
  <c r="N1833" i="15"/>
  <c r="O1899" i="15"/>
  <c r="K1847" i="15"/>
  <c r="M1842" i="15"/>
  <c r="I1851" i="15"/>
  <c r="J1839" i="15"/>
  <c r="S1952" i="15"/>
  <c r="R1965" i="15"/>
  <c r="P1885" i="15"/>
  <c r="Q1907" i="15"/>
  <c r="H2308" i="15" l="1"/>
  <c r="J1840" i="15"/>
  <c r="I1852" i="15"/>
  <c r="O1900" i="15"/>
  <c r="L1842" i="15"/>
  <c r="M1843" i="15"/>
  <c r="K1848" i="15"/>
  <c r="N1834" i="15"/>
  <c r="P1886" i="15"/>
  <c r="R1966" i="15"/>
  <c r="Q1908" i="15"/>
  <c r="S1953" i="15"/>
  <c r="H2309" i="15" l="1"/>
  <c r="K1849" i="15"/>
  <c r="M1844" i="15"/>
  <c r="I1853" i="15"/>
  <c r="N1835" i="15"/>
  <c r="O1901" i="15"/>
  <c r="L1843" i="15"/>
  <c r="J1841" i="15"/>
  <c r="P1887" i="15"/>
  <c r="R1967" i="15"/>
  <c r="S1954" i="15"/>
  <c r="Q1909" i="15"/>
  <c r="H2310" i="15" l="1"/>
  <c r="J1842" i="15"/>
  <c r="O1902" i="15"/>
  <c r="M1845" i="15"/>
  <c r="L1844" i="15"/>
  <c r="N1836" i="15"/>
  <c r="I1854" i="15"/>
  <c r="K1850" i="15"/>
  <c r="Q1910" i="15"/>
  <c r="S1955" i="15"/>
  <c r="R1968" i="15"/>
  <c r="P1888" i="15"/>
  <c r="H2311" i="15" l="1"/>
  <c r="N1837" i="15"/>
  <c r="L1845" i="15"/>
  <c r="J1843" i="15"/>
  <c r="I1855" i="15"/>
  <c r="K1851" i="15"/>
  <c r="M1846" i="15"/>
  <c r="O1903" i="15"/>
  <c r="P1889" i="15"/>
  <c r="R1969" i="15"/>
  <c r="S1956" i="15"/>
  <c r="Q1911" i="15"/>
  <c r="H2312" i="15" l="1"/>
  <c r="O1904" i="15"/>
  <c r="N1838" i="15"/>
  <c r="J1844" i="15"/>
  <c r="L1846" i="15"/>
  <c r="M1847" i="15"/>
  <c r="K1852" i="15"/>
  <c r="I1856" i="15"/>
  <c r="Q1912" i="15"/>
  <c r="P1890" i="15"/>
  <c r="S1957" i="15"/>
  <c r="R1970" i="15"/>
  <c r="H2313" i="15" l="1"/>
  <c r="K1853" i="15"/>
  <c r="M1848" i="15"/>
  <c r="N1839" i="15"/>
  <c r="J1845" i="15"/>
  <c r="O1905" i="15"/>
  <c r="L1847" i="15"/>
  <c r="I1857" i="15"/>
  <c r="S1958" i="15"/>
  <c r="P1891" i="15"/>
  <c r="Q1913" i="15"/>
  <c r="R1971" i="15"/>
  <c r="H2314" i="15" l="1"/>
  <c r="I1858" i="15"/>
  <c r="K1854" i="15"/>
  <c r="L1848" i="15"/>
  <c r="O1906" i="15"/>
  <c r="M1849" i="15"/>
  <c r="J1846" i="15"/>
  <c r="N1840" i="15"/>
  <c r="Q1914" i="15"/>
  <c r="P1892" i="15"/>
  <c r="S1959" i="15"/>
  <c r="R1972" i="15"/>
  <c r="H2315" i="15" l="1"/>
  <c r="K1855" i="15"/>
  <c r="I1859" i="15"/>
  <c r="J1847" i="15"/>
  <c r="M1850" i="15"/>
  <c r="O1907" i="15"/>
  <c r="N1841" i="15"/>
  <c r="L1849" i="15"/>
  <c r="R1973" i="15"/>
  <c r="Q1915" i="15"/>
  <c r="S1960" i="15"/>
  <c r="P1893" i="15"/>
  <c r="H2316" i="15" l="1"/>
  <c r="N1842" i="15"/>
  <c r="L1850" i="15"/>
  <c r="J1848" i="15"/>
  <c r="K1856" i="15"/>
  <c r="O1908" i="15"/>
  <c r="M1851" i="15"/>
  <c r="I1860" i="15"/>
  <c r="Q1916" i="15"/>
  <c r="P1894" i="15"/>
  <c r="S1961" i="15"/>
  <c r="R1974" i="15"/>
  <c r="H2317" i="15" l="1"/>
  <c r="I1861" i="15"/>
  <c r="J1849" i="15"/>
  <c r="L1851" i="15"/>
  <c r="N1843" i="15"/>
  <c r="K1857" i="15"/>
  <c r="M1852" i="15"/>
  <c r="O1909" i="15"/>
  <c r="S1962" i="15"/>
  <c r="P1895" i="15"/>
  <c r="Q1917" i="15"/>
  <c r="R1975" i="15"/>
  <c r="H2318" i="15" l="1"/>
  <c r="M1853" i="15"/>
  <c r="K1858" i="15"/>
  <c r="J1850" i="15"/>
  <c r="I1862" i="15"/>
  <c r="L1852" i="15"/>
  <c r="O1910" i="15"/>
  <c r="N1844" i="15"/>
  <c r="Q1918" i="15"/>
  <c r="P1896" i="15"/>
  <c r="S1963" i="15"/>
  <c r="R1976" i="15"/>
  <c r="H2319" i="15" l="1"/>
  <c r="I1863" i="15"/>
  <c r="J1851" i="15"/>
  <c r="M1854" i="15"/>
  <c r="O1911" i="15"/>
  <c r="K1859" i="15"/>
  <c r="N1845" i="15"/>
  <c r="L1853" i="15"/>
  <c r="Q1919" i="15"/>
  <c r="P1897" i="15"/>
  <c r="R1977" i="15"/>
  <c r="S1964" i="15"/>
  <c r="H2320" i="15" l="1"/>
  <c r="N1846" i="15"/>
  <c r="M1855" i="15"/>
  <c r="J1852" i="15"/>
  <c r="I1864" i="15"/>
  <c r="O1912" i="15"/>
  <c r="L1854" i="15"/>
  <c r="K1860" i="15"/>
  <c r="S1965" i="15"/>
  <c r="R1978" i="15"/>
  <c r="P1898" i="15"/>
  <c r="Q1920" i="15"/>
  <c r="H2321" i="15" l="1"/>
  <c r="O1913" i="15"/>
  <c r="J1853" i="15"/>
  <c r="M1856" i="15"/>
  <c r="N1847" i="15"/>
  <c r="K1861" i="15"/>
  <c r="L1855" i="15"/>
  <c r="I1865" i="15"/>
  <c r="Q1921" i="15"/>
  <c r="P1899" i="15"/>
  <c r="S1966" i="15"/>
  <c r="R1979" i="15"/>
  <c r="H2322" i="15" l="1"/>
  <c r="I1866" i="15"/>
  <c r="O1914" i="15"/>
  <c r="K1862" i="15"/>
  <c r="N1848" i="15"/>
  <c r="J1854" i="15"/>
  <c r="L1856" i="15"/>
  <c r="M1857" i="15"/>
  <c r="Q1922" i="15"/>
  <c r="P1900" i="15"/>
  <c r="R1980" i="15"/>
  <c r="S1967" i="15"/>
  <c r="H2323" i="15" l="1"/>
  <c r="L1857" i="15"/>
  <c r="K1863" i="15"/>
  <c r="I1867" i="15"/>
  <c r="M1858" i="15"/>
  <c r="N1849" i="15"/>
  <c r="J1855" i="15"/>
  <c r="O1915" i="15"/>
  <c r="Q1923" i="15"/>
  <c r="S1968" i="15"/>
  <c r="R1981" i="15"/>
  <c r="P1901" i="15"/>
  <c r="H2324" i="15" l="1"/>
  <c r="M1859" i="15"/>
  <c r="I1868" i="15"/>
  <c r="O1916" i="15"/>
  <c r="N1850" i="15"/>
  <c r="L1858" i="15"/>
  <c r="J1856" i="15"/>
  <c r="K1864" i="15"/>
  <c r="S1969" i="15"/>
  <c r="Q1924" i="15"/>
  <c r="R1982" i="15"/>
  <c r="P1902" i="15"/>
  <c r="H2325" i="15" l="1"/>
  <c r="L1859" i="15"/>
  <c r="O1917" i="15"/>
  <c r="M1860" i="15"/>
  <c r="K1865" i="15"/>
  <c r="J1857" i="15"/>
  <c r="I1869" i="15"/>
  <c r="N1851" i="15"/>
  <c r="R1983" i="15"/>
  <c r="S1970" i="15"/>
  <c r="Q1925" i="15"/>
  <c r="P1903" i="15"/>
  <c r="H2326" i="15" l="1"/>
  <c r="N1852" i="15"/>
  <c r="O1918" i="15"/>
  <c r="K1866" i="15"/>
  <c r="M1861" i="15"/>
  <c r="L1860" i="15"/>
  <c r="J1858" i="15"/>
  <c r="I1870" i="15"/>
  <c r="P1904" i="15"/>
  <c r="Q1926" i="15"/>
  <c r="S1971" i="15"/>
  <c r="R1984" i="15"/>
  <c r="H2327" i="15" l="1"/>
  <c r="J1859" i="15"/>
  <c r="L1861" i="15"/>
  <c r="M1862" i="15"/>
  <c r="N1853" i="15"/>
  <c r="I1871" i="15"/>
  <c r="K1867" i="15"/>
  <c r="O1919" i="15"/>
  <c r="R1985" i="15"/>
  <c r="R1986" i="15" s="1"/>
  <c r="R1987" i="15" s="1"/>
  <c r="R1988" i="15" s="1"/>
  <c r="R1989" i="15" s="1"/>
  <c r="R1990" i="15" s="1"/>
  <c r="R1991" i="15" s="1"/>
  <c r="R1992" i="15" s="1"/>
  <c r="R1993" i="15" s="1"/>
  <c r="R1994" i="15" s="1"/>
  <c r="R1995" i="15" s="1"/>
  <c r="R1996" i="15" s="1"/>
  <c r="S1972" i="15"/>
  <c r="Q1927" i="15"/>
  <c r="P1905" i="15"/>
  <c r="H2328" i="15" l="1"/>
  <c r="J1860" i="15"/>
  <c r="N1854" i="15"/>
  <c r="L1862" i="15"/>
  <c r="O1920" i="15"/>
  <c r="K1868" i="15"/>
  <c r="I1872" i="15"/>
  <c r="M1863" i="15"/>
  <c r="P1906" i="15"/>
  <c r="Q1928" i="15"/>
  <c r="R1997" i="15"/>
  <c r="S1973" i="15"/>
  <c r="H2329" i="15" l="1"/>
  <c r="M1864" i="15"/>
  <c r="N1855" i="15"/>
  <c r="O1921" i="15"/>
  <c r="I1873" i="15"/>
  <c r="K1869" i="15"/>
  <c r="L1863" i="15"/>
  <c r="J1861" i="15"/>
  <c r="S1974" i="15"/>
  <c r="Q1929" i="15"/>
  <c r="P1907" i="15"/>
  <c r="R1998" i="15"/>
  <c r="H2330" i="15" l="1"/>
  <c r="M1865" i="15"/>
  <c r="O1922" i="15"/>
  <c r="K1870" i="15"/>
  <c r="I1874" i="15"/>
  <c r="J1862" i="15"/>
  <c r="L1864" i="15"/>
  <c r="N1856" i="15"/>
  <c r="Q1930" i="15"/>
  <c r="S1975" i="15"/>
  <c r="R1999" i="15"/>
  <c r="P1908" i="15"/>
  <c r="H2331" i="15" l="1"/>
  <c r="N1857" i="15"/>
  <c r="L1865" i="15"/>
  <c r="I1875" i="15"/>
  <c r="M1866" i="15"/>
  <c r="K1871" i="15"/>
  <c r="O1923" i="15"/>
  <c r="J1863" i="15"/>
  <c r="S1976" i="15"/>
  <c r="Q1931" i="15"/>
  <c r="P1909" i="15"/>
  <c r="R2000" i="15"/>
  <c r="R2001" i="15" s="1"/>
  <c r="R2002" i="15" s="1"/>
  <c r="R2003" i="15" s="1"/>
  <c r="R2004" i="15" s="1"/>
  <c r="R2005" i="15" s="1"/>
  <c r="R2006" i="15" s="1"/>
  <c r="R2007" i="15" s="1"/>
  <c r="R2008" i="15" s="1"/>
  <c r="R2009" i="15" s="1"/>
  <c r="R2010" i="15" s="1"/>
  <c r="R2011" i="15" s="1"/>
  <c r="R2012" i="15" s="1"/>
  <c r="R2013" i="15" s="1"/>
  <c r="R2014" i="15" s="1"/>
  <c r="R2015" i="15" s="1"/>
  <c r="R2016" i="15" s="1"/>
  <c r="R2017" i="15" s="1"/>
  <c r="R2018" i="15" s="1"/>
  <c r="R2019" i="15" s="1"/>
  <c r="R2020" i="15" s="1"/>
  <c r="R2021" i="15" s="1"/>
  <c r="R2022" i="15" s="1"/>
  <c r="R2023" i="15" s="1"/>
  <c r="R2024" i="15" s="1"/>
  <c r="R2025" i="15" s="1"/>
  <c r="R2026" i="15" s="1"/>
  <c r="R2027" i="15" s="1"/>
  <c r="R2028" i="15" s="1"/>
  <c r="R2029" i="15" s="1"/>
  <c r="R2030" i="15" s="1"/>
  <c r="R2031" i="15" s="1"/>
  <c r="R2032" i="15" s="1"/>
  <c r="R2033" i="15" s="1"/>
  <c r="R2034" i="15" s="1"/>
  <c r="R2035" i="15" s="1"/>
  <c r="R2036" i="15" s="1"/>
  <c r="R2037" i="15" s="1"/>
  <c r="R2038" i="15" s="1"/>
  <c r="R2039" i="15" s="1"/>
  <c r="R2040" i="15" s="1"/>
  <c r="R2041" i="15" s="1"/>
  <c r="R2042" i="15" s="1"/>
  <c r="R2043" i="15" s="1"/>
  <c r="R2044" i="15" s="1"/>
  <c r="R2045" i="15" s="1"/>
  <c r="R2046" i="15" s="1"/>
  <c r="H2332" i="15" l="1"/>
  <c r="K1872" i="15"/>
  <c r="N1858" i="15"/>
  <c r="J1864" i="15"/>
  <c r="O1924" i="15"/>
  <c r="L1866" i="15"/>
  <c r="M1867" i="15"/>
  <c r="I1876" i="15"/>
  <c r="P1910" i="15"/>
  <c r="Q1932" i="15"/>
  <c r="S1977" i="15"/>
  <c r="R2047" i="15"/>
  <c r="R2048" i="15" s="1"/>
  <c r="R2049" i="15" s="1"/>
  <c r="R2050" i="15" s="1"/>
  <c r="R2051" i="15" s="1"/>
  <c r="R2052" i="15" s="1"/>
  <c r="R2053" i="15" s="1"/>
  <c r="R2054" i="15" s="1"/>
  <c r="R2055" i="15" s="1"/>
  <c r="R2056" i="15" s="1"/>
  <c r="R2057" i="15" s="1"/>
  <c r="R2058" i="15" s="1"/>
  <c r="R2059" i="15" s="1"/>
  <c r="R2060" i="15" s="1"/>
  <c r="R2061" i="15" s="1"/>
  <c r="R2062" i="15" s="1"/>
  <c r="R2063" i="15" s="1"/>
  <c r="R2064" i="15" s="1"/>
  <c r="H2333" i="15" l="1"/>
  <c r="I1877" i="15"/>
  <c r="J1865" i="15"/>
  <c r="N1859" i="15"/>
  <c r="M1868" i="15"/>
  <c r="L1867" i="15"/>
  <c r="O1925" i="15"/>
  <c r="K1873" i="15"/>
  <c r="Q1933" i="15"/>
  <c r="P1911" i="15"/>
  <c r="R2065" i="15"/>
  <c r="S1978" i="15"/>
  <c r="H2334" i="15" l="1"/>
  <c r="N1860" i="15"/>
  <c r="L1868" i="15"/>
  <c r="M1869" i="15"/>
  <c r="I1878" i="15"/>
  <c r="K1874" i="15"/>
  <c r="O1926" i="15"/>
  <c r="J1866" i="15"/>
  <c r="S1979" i="15"/>
  <c r="P1912" i="15"/>
  <c r="Q1934" i="15"/>
  <c r="R2066" i="15"/>
  <c r="H2335" i="15" l="1"/>
  <c r="J1867" i="15"/>
  <c r="O1927" i="15"/>
  <c r="N1861" i="15"/>
  <c r="M1870" i="15"/>
  <c r="L1869" i="15"/>
  <c r="I1879" i="15"/>
  <c r="K1875" i="15"/>
  <c r="R2067" i="15"/>
  <c r="Q1935" i="15"/>
  <c r="P1913" i="15"/>
  <c r="S1980" i="15"/>
  <c r="H2336" i="15" l="1"/>
  <c r="O1928" i="15"/>
  <c r="N1862" i="15"/>
  <c r="M1871" i="15"/>
  <c r="K1876" i="15"/>
  <c r="I1880" i="15"/>
  <c r="L1870" i="15"/>
  <c r="J1868" i="15"/>
  <c r="Q1936" i="15"/>
  <c r="S1981" i="15"/>
  <c r="P1914" i="15"/>
  <c r="R2068" i="15"/>
  <c r="H2337" i="15" l="1"/>
  <c r="J1869" i="15"/>
  <c r="N1863" i="15"/>
  <c r="O1929" i="15"/>
  <c r="K1877" i="15"/>
  <c r="M1872" i="15"/>
  <c r="L1871" i="15"/>
  <c r="I1881" i="15"/>
  <c r="R2069" i="15"/>
  <c r="P1915" i="15"/>
  <c r="S1982" i="15"/>
  <c r="Q1937" i="15"/>
  <c r="H2338" i="15" l="1"/>
  <c r="N1864" i="15"/>
  <c r="I1882" i="15"/>
  <c r="L1872" i="15"/>
  <c r="O1930" i="15"/>
  <c r="M1873" i="15"/>
  <c r="K1878" i="15"/>
  <c r="J1870" i="15"/>
  <c r="P1916" i="15"/>
  <c r="S1983" i="15"/>
  <c r="Q1938" i="15"/>
  <c r="R2070" i="15"/>
  <c r="H2339" i="15" l="1"/>
  <c r="L1873" i="15"/>
  <c r="I1883" i="15"/>
  <c r="N1865" i="15"/>
  <c r="J1871" i="15"/>
  <c r="K1879" i="15"/>
  <c r="M1874" i="15"/>
  <c r="O1931" i="15"/>
  <c r="P1917" i="15"/>
  <c r="R2071" i="15"/>
  <c r="Q1939" i="15"/>
  <c r="S1984" i="15"/>
  <c r="H2340" i="15" l="1"/>
  <c r="M1875" i="15"/>
  <c r="I1884" i="15"/>
  <c r="O1932" i="15"/>
  <c r="N1866" i="15"/>
  <c r="K1880" i="15"/>
  <c r="J1872" i="15"/>
  <c r="L1874" i="15"/>
  <c r="S1985" i="15"/>
  <c r="P1918" i="15"/>
  <c r="Q1940" i="15"/>
  <c r="R2072" i="15"/>
  <c r="H2341" i="15" l="1"/>
  <c r="O1933" i="15"/>
  <c r="N1867" i="15"/>
  <c r="J1873" i="15"/>
  <c r="K1881" i="15"/>
  <c r="L1875" i="15"/>
  <c r="I1885" i="15"/>
  <c r="M1876" i="15"/>
  <c r="P1919" i="15"/>
  <c r="R2073" i="15"/>
  <c r="Q1941" i="15"/>
  <c r="S1986" i="15"/>
  <c r="H2342" i="15" l="1"/>
  <c r="O1934" i="15"/>
  <c r="L1876" i="15"/>
  <c r="K1882" i="15"/>
  <c r="J1874" i="15"/>
  <c r="N1868" i="15"/>
  <c r="M1877" i="15"/>
  <c r="I1886" i="15"/>
  <c r="S1987" i="15"/>
  <c r="P1920" i="15"/>
  <c r="Q1942" i="15"/>
  <c r="R2074" i="15"/>
  <c r="H2343" i="15" l="1"/>
  <c r="H2344" i="15" s="1"/>
  <c r="M1878" i="15"/>
  <c r="K1883" i="15"/>
  <c r="L1877" i="15"/>
  <c r="O1935" i="15"/>
  <c r="J1875" i="15"/>
  <c r="I1887" i="15"/>
  <c r="N1869" i="15"/>
  <c r="R2075" i="15"/>
  <c r="P1921" i="15"/>
  <c r="Q1943" i="15"/>
  <c r="S1988" i="15"/>
  <c r="H2345" i="15" l="1"/>
  <c r="I1888" i="15"/>
  <c r="K1884" i="15"/>
  <c r="M1879" i="15"/>
  <c r="N1870" i="15"/>
  <c r="L1878" i="15"/>
  <c r="J1876" i="15"/>
  <c r="O1936" i="15"/>
  <c r="S1989" i="15"/>
  <c r="S1990" i="15" s="1"/>
  <c r="S1991" i="15" s="1"/>
  <c r="S1992" i="15" s="1"/>
  <c r="S1993" i="15" s="1"/>
  <c r="S1994" i="15" s="1"/>
  <c r="S1995" i="15" s="1"/>
  <c r="S1996" i="15" s="1"/>
  <c r="S1997" i="15" s="1"/>
  <c r="S1998" i="15" s="1"/>
  <c r="S1999" i="15" s="1"/>
  <c r="S2000" i="15" s="1"/>
  <c r="S2001" i="15" s="1"/>
  <c r="S2002" i="15" s="1"/>
  <c r="S2003" i="15" s="1"/>
  <c r="S2004" i="15" s="1"/>
  <c r="S2005" i="15" s="1"/>
  <c r="S2006" i="15" s="1"/>
  <c r="S2007" i="15" s="1"/>
  <c r="S2008" i="15" s="1"/>
  <c r="S2009" i="15" s="1"/>
  <c r="S2010" i="15" s="1"/>
  <c r="S2011" i="15" s="1"/>
  <c r="S2012" i="15" s="1"/>
  <c r="S2013" i="15" s="1"/>
  <c r="S2014" i="15" s="1"/>
  <c r="S2015" i="15" s="1"/>
  <c r="S2016" i="15" s="1"/>
  <c r="S2017" i="15" s="1"/>
  <c r="S2018" i="15" s="1"/>
  <c r="S2019" i="15" s="1"/>
  <c r="S2020" i="15" s="1"/>
  <c r="S2021" i="15" s="1"/>
  <c r="P1922" i="15"/>
  <c r="Q1944" i="15"/>
  <c r="R2076" i="15"/>
  <c r="H2346" i="15" l="1"/>
  <c r="H2347" i="15" s="1"/>
  <c r="J1877" i="15"/>
  <c r="L1879" i="15"/>
  <c r="O1937" i="15"/>
  <c r="M1880" i="15"/>
  <c r="K1885" i="15"/>
  <c r="N1871" i="15"/>
  <c r="I1889" i="15"/>
  <c r="S2022" i="15"/>
  <c r="R2077" i="15"/>
  <c r="Q1945" i="15"/>
  <c r="P1923" i="15"/>
  <c r="H2348" i="15" l="1"/>
  <c r="O1938" i="15"/>
  <c r="N1872" i="15"/>
  <c r="M1881" i="15"/>
  <c r="L1880" i="15"/>
  <c r="J1878" i="15"/>
  <c r="I1890" i="15"/>
  <c r="K1886" i="15"/>
  <c r="Q1946" i="15"/>
  <c r="P1924" i="15"/>
  <c r="R2078" i="15"/>
  <c r="S2023" i="15"/>
  <c r="S2024" i="15" s="1"/>
  <c r="S2025" i="15" s="1"/>
  <c r="S2026" i="15" s="1"/>
  <c r="H2349" i="15" l="1"/>
  <c r="L1881" i="15"/>
  <c r="O1939" i="15"/>
  <c r="M1882" i="15"/>
  <c r="N1873" i="15"/>
  <c r="K1887" i="15"/>
  <c r="I1891" i="15"/>
  <c r="J1879" i="15"/>
  <c r="R2079" i="15"/>
  <c r="P1925" i="15"/>
  <c r="S2027" i="15"/>
  <c r="S2028" i="15" s="1"/>
  <c r="S2029" i="15" s="1"/>
  <c r="S2030" i="15" s="1"/>
  <c r="S2031" i="15" s="1"/>
  <c r="S2032" i="15" s="1"/>
  <c r="S2033" i="15" s="1"/>
  <c r="S2034" i="15" s="1"/>
  <c r="S2035" i="15" s="1"/>
  <c r="S2036" i="15" s="1"/>
  <c r="S2037" i="15" s="1"/>
  <c r="S2038" i="15" s="1"/>
  <c r="S2039" i="15" s="1"/>
  <c r="S2040" i="15" s="1"/>
  <c r="S2041" i="15" s="1"/>
  <c r="S2042" i="15" s="1"/>
  <c r="S2043" i="15" s="1"/>
  <c r="S2044" i="15" s="1"/>
  <c r="S2045" i="15" s="1"/>
  <c r="S2046" i="15" s="1"/>
  <c r="Q1947" i="15"/>
  <c r="H2350" i="15" l="1"/>
  <c r="H2351" i="15" s="1"/>
  <c r="J1880" i="15"/>
  <c r="M1883" i="15"/>
  <c r="O1940" i="15"/>
  <c r="I1892" i="15"/>
  <c r="K1888" i="15"/>
  <c r="N1874" i="15"/>
  <c r="L1882" i="15"/>
  <c r="S2047" i="15"/>
  <c r="S2048" i="15" s="1"/>
  <c r="S2049" i="15" s="1"/>
  <c r="S2050" i="15" s="1"/>
  <c r="S2051" i="15" s="1"/>
  <c r="S2052" i="15" s="1"/>
  <c r="S2053" i="15" s="1"/>
  <c r="S2054" i="15" s="1"/>
  <c r="S2055" i="15" s="1"/>
  <c r="S2056" i="15" s="1"/>
  <c r="S2057" i="15" s="1"/>
  <c r="S2058" i="15" s="1"/>
  <c r="S2059" i="15" s="1"/>
  <c r="S2060" i="15" s="1"/>
  <c r="S2061" i="15" s="1"/>
  <c r="S2062" i="15" s="1"/>
  <c r="S2063" i="15" s="1"/>
  <c r="S2064" i="15" s="1"/>
  <c r="Q1948" i="15"/>
  <c r="P1926" i="15"/>
  <c r="R2080" i="15"/>
  <c r="H2352" i="15" l="1"/>
  <c r="K1889" i="15"/>
  <c r="I1893" i="15"/>
  <c r="M1884" i="15"/>
  <c r="N1875" i="15"/>
  <c r="L1883" i="15"/>
  <c r="O1941" i="15"/>
  <c r="J1881" i="15"/>
  <c r="P1927" i="15"/>
  <c r="Q1949" i="15"/>
  <c r="R2081" i="15"/>
  <c r="S2065" i="15"/>
  <c r="H2353" i="15" l="1"/>
  <c r="N1876" i="15"/>
  <c r="M1885" i="15"/>
  <c r="I1894" i="15"/>
  <c r="L1884" i="15"/>
  <c r="J1882" i="15"/>
  <c r="O1942" i="15"/>
  <c r="K1890" i="15"/>
  <c r="R2082" i="15"/>
  <c r="S2066" i="15"/>
  <c r="Q1950" i="15"/>
  <c r="P1928" i="15"/>
  <c r="H2354" i="15" l="1"/>
  <c r="K1891" i="15"/>
  <c r="L1885" i="15"/>
  <c r="I1895" i="15"/>
  <c r="M1886" i="15"/>
  <c r="O1943" i="15"/>
  <c r="J1883" i="15"/>
  <c r="N1877" i="15"/>
  <c r="Q1951" i="15"/>
  <c r="S2067" i="15"/>
  <c r="P1929" i="15"/>
  <c r="R2083" i="15"/>
  <c r="H2355" i="15" l="1"/>
  <c r="H2356" i="15" s="1"/>
  <c r="J1884" i="15"/>
  <c r="O1944" i="15"/>
  <c r="L1886" i="15"/>
  <c r="N1878" i="15"/>
  <c r="I1896" i="15"/>
  <c r="M1887" i="15"/>
  <c r="K1892" i="15"/>
  <c r="S2068" i="15"/>
  <c r="Q1952" i="15"/>
  <c r="R2084" i="15"/>
  <c r="P1930" i="15"/>
  <c r="H2357" i="15" l="1"/>
  <c r="O1945" i="15"/>
  <c r="L1887" i="15"/>
  <c r="M1888" i="15"/>
  <c r="I1897" i="15"/>
  <c r="N1879" i="15"/>
  <c r="J1885" i="15"/>
  <c r="K1893" i="15"/>
  <c r="R2085" i="15"/>
  <c r="P1931" i="15"/>
  <c r="Q1953" i="15"/>
  <c r="S2069" i="15"/>
  <c r="H2358" i="15" l="1"/>
  <c r="H2359" i="15" s="1"/>
  <c r="M1889" i="15"/>
  <c r="L1888" i="15"/>
  <c r="O1946" i="15"/>
  <c r="K1894" i="15"/>
  <c r="J1886" i="15"/>
  <c r="N1880" i="15"/>
  <c r="I1898" i="15"/>
  <c r="S2070" i="15"/>
  <c r="Q1954" i="15"/>
  <c r="P1932" i="15"/>
  <c r="R2086" i="15"/>
  <c r="H2360" i="15" l="1"/>
  <c r="N1881" i="15"/>
  <c r="M1890" i="15"/>
  <c r="L1889" i="15"/>
  <c r="I1899" i="15"/>
  <c r="K1895" i="15"/>
  <c r="J1887" i="15"/>
  <c r="O1947" i="15"/>
  <c r="S2071" i="15"/>
  <c r="R2087" i="15"/>
  <c r="Q1955" i="15"/>
  <c r="P1933" i="15"/>
  <c r="H2361" i="15" l="1"/>
  <c r="L1890" i="15"/>
  <c r="J1888" i="15"/>
  <c r="K1896" i="15"/>
  <c r="I1900" i="15"/>
  <c r="O1948" i="15"/>
  <c r="M1891" i="15"/>
  <c r="N1882" i="15"/>
  <c r="Q1956" i="15"/>
  <c r="R2088" i="15"/>
  <c r="P1934" i="15"/>
  <c r="S2072" i="15"/>
  <c r="H2362" i="15" l="1"/>
  <c r="I1901" i="15"/>
  <c r="K1897" i="15"/>
  <c r="N1883" i="15"/>
  <c r="M1892" i="15"/>
  <c r="O1949" i="15"/>
  <c r="J1889" i="15"/>
  <c r="L1891" i="15"/>
  <c r="R2089" i="15"/>
  <c r="S2073" i="15"/>
  <c r="P1935" i="15"/>
  <c r="Q1957" i="15"/>
  <c r="H2363" i="15" l="1"/>
  <c r="K1898" i="15"/>
  <c r="I1902" i="15"/>
  <c r="L1892" i="15"/>
  <c r="J1890" i="15"/>
  <c r="O1950" i="15"/>
  <c r="N1884" i="15"/>
  <c r="M1893" i="15"/>
  <c r="S2074" i="15"/>
  <c r="Q1958" i="15"/>
  <c r="P1936" i="15"/>
  <c r="R2090" i="15"/>
  <c r="H2364" i="15" l="1"/>
  <c r="M1894" i="15"/>
  <c r="I1903" i="15"/>
  <c r="K1899" i="15"/>
  <c r="J1891" i="15"/>
  <c r="L1893" i="15"/>
  <c r="N1885" i="15"/>
  <c r="O1951" i="15"/>
  <c r="P1937" i="15"/>
  <c r="R2091" i="15"/>
  <c r="Q1959" i="15"/>
  <c r="S2075" i="15"/>
  <c r="H2365" i="15" l="1"/>
  <c r="N1886" i="15"/>
  <c r="J1892" i="15"/>
  <c r="L1894" i="15"/>
  <c r="K1900" i="15"/>
  <c r="O1952" i="15"/>
  <c r="I1904" i="15"/>
  <c r="M1895" i="15"/>
  <c r="R2092" i="15"/>
  <c r="P1938" i="15"/>
  <c r="Q1960" i="15"/>
  <c r="S2076" i="15"/>
  <c r="H2366" i="15" l="1"/>
  <c r="O1953" i="15"/>
  <c r="M1896" i="15"/>
  <c r="K1901" i="15"/>
  <c r="L1895" i="15"/>
  <c r="J1893" i="15"/>
  <c r="N1887" i="15"/>
  <c r="I1905" i="15"/>
  <c r="P1939" i="15"/>
  <c r="S2077" i="15"/>
  <c r="Q1961" i="15"/>
  <c r="R2093" i="15"/>
  <c r="H2367" i="15" l="1"/>
  <c r="N1888" i="15"/>
  <c r="J1894" i="15"/>
  <c r="L1896" i="15"/>
  <c r="M1897" i="15"/>
  <c r="O1954" i="15"/>
  <c r="I1906" i="15"/>
  <c r="K1902" i="15"/>
  <c r="S2078" i="15"/>
  <c r="R2094" i="15"/>
  <c r="Q1962" i="15"/>
  <c r="P1940" i="15"/>
  <c r="H2368" i="15" l="1"/>
  <c r="K1903" i="15"/>
  <c r="N1889" i="15"/>
  <c r="O1955" i="15"/>
  <c r="I1907" i="15"/>
  <c r="M1898" i="15"/>
  <c r="L1897" i="15"/>
  <c r="J1895" i="15"/>
  <c r="P1941" i="15"/>
  <c r="R2095" i="15"/>
  <c r="Q1963" i="15"/>
  <c r="S2079" i="15"/>
  <c r="H2369" i="15" l="1"/>
  <c r="O1956" i="15"/>
  <c r="M1899" i="15"/>
  <c r="I1908" i="15"/>
  <c r="J1896" i="15"/>
  <c r="L1898" i="15"/>
  <c r="N1890" i="15"/>
  <c r="K1904" i="15"/>
  <c r="R2096" i="15"/>
  <c r="P1942" i="15"/>
  <c r="Q1964" i="15"/>
  <c r="S2080" i="15"/>
  <c r="H2370" i="15" l="1"/>
  <c r="J1897" i="15"/>
  <c r="I1909" i="15"/>
  <c r="M1900" i="15"/>
  <c r="O1957" i="15"/>
  <c r="K1905" i="15"/>
  <c r="N1891" i="15"/>
  <c r="L1899" i="15"/>
  <c r="Q1965" i="15"/>
  <c r="S2081" i="15"/>
  <c r="P1943" i="15"/>
  <c r="R2097" i="15"/>
  <c r="H2371" i="15" l="1"/>
  <c r="N1892" i="15"/>
  <c r="K1906" i="15"/>
  <c r="M1901" i="15"/>
  <c r="I1910" i="15"/>
  <c r="O1958" i="15"/>
  <c r="L1900" i="15"/>
  <c r="J1898" i="15"/>
  <c r="P1944" i="15"/>
  <c r="S2082" i="15"/>
  <c r="Q1966" i="15"/>
  <c r="R2098" i="15"/>
  <c r="H2372" i="15" l="1"/>
  <c r="M1902" i="15"/>
  <c r="K1907" i="15"/>
  <c r="N1893" i="15"/>
  <c r="I1911" i="15"/>
  <c r="J1899" i="15"/>
  <c r="L1901" i="15"/>
  <c r="O1959" i="15"/>
  <c r="R2099" i="15"/>
  <c r="Q1967" i="15"/>
  <c r="S2083" i="15"/>
  <c r="P1945" i="15"/>
  <c r="H2373" i="15" l="1"/>
  <c r="H2374" i="15" s="1"/>
  <c r="L1902" i="15"/>
  <c r="I1912" i="15"/>
  <c r="O1960" i="15"/>
  <c r="K1908" i="15"/>
  <c r="M1903" i="15"/>
  <c r="J1900" i="15"/>
  <c r="N1894" i="15"/>
  <c r="P1946" i="15"/>
  <c r="S2084" i="15"/>
  <c r="Q1968" i="15"/>
  <c r="R2100" i="15"/>
  <c r="H2375" i="15" l="1"/>
  <c r="J1901" i="15"/>
  <c r="M1904" i="15"/>
  <c r="L1903" i="15"/>
  <c r="N1895" i="15"/>
  <c r="K1909" i="15"/>
  <c r="I1913" i="15"/>
  <c r="O1961" i="15"/>
  <c r="S2085" i="15"/>
  <c r="R2101" i="15"/>
  <c r="P1947" i="15"/>
  <c r="Q1969" i="15"/>
  <c r="H2376" i="15" l="1"/>
  <c r="N1896" i="15"/>
  <c r="I1914" i="15"/>
  <c r="O1962" i="15"/>
  <c r="K1910" i="15"/>
  <c r="L1904" i="15"/>
  <c r="M1905" i="15"/>
  <c r="J1902" i="15"/>
  <c r="Q1970" i="15"/>
  <c r="R2102" i="15"/>
  <c r="P1948" i="15"/>
  <c r="S2086" i="15"/>
  <c r="H2377" i="15" l="1"/>
  <c r="J1903" i="15"/>
  <c r="I1915" i="15"/>
  <c r="N1897" i="15"/>
  <c r="M1906" i="15"/>
  <c r="K1911" i="15"/>
  <c r="O1963" i="15"/>
  <c r="L1905" i="15"/>
  <c r="R2103" i="15"/>
  <c r="S2087" i="15"/>
  <c r="P1949" i="15"/>
  <c r="Q1971" i="15"/>
  <c r="H2378" i="15" l="1"/>
  <c r="L1906" i="15"/>
  <c r="O1964" i="15"/>
  <c r="M1907" i="15"/>
  <c r="N1898" i="15"/>
  <c r="I1916" i="15"/>
  <c r="J1904" i="15"/>
  <c r="K1912" i="15"/>
  <c r="S2088" i="15"/>
  <c r="P1950" i="15"/>
  <c r="Q1972" i="15"/>
  <c r="R2104" i="15"/>
  <c r="H2379" i="15" l="1"/>
  <c r="L1907" i="15"/>
  <c r="M1908" i="15"/>
  <c r="O1965" i="15"/>
  <c r="K1913" i="15"/>
  <c r="J1905" i="15"/>
  <c r="N1899" i="15"/>
  <c r="I1917" i="15"/>
  <c r="Q1973" i="15"/>
  <c r="P1951" i="15"/>
  <c r="R2105" i="15"/>
  <c r="S2089" i="15"/>
  <c r="H2380" i="15" l="1"/>
  <c r="I1918" i="15"/>
  <c r="N1900" i="15"/>
  <c r="K1914" i="15"/>
  <c r="O1966" i="15"/>
  <c r="L1908" i="15"/>
  <c r="J1906" i="15"/>
  <c r="M1909" i="15"/>
  <c r="R2106" i="15"/>
  <c r="S2090" i="15"/>
  <c r="P1952" i="15"/>
  <c r="Q1974" i="15"/>
  <c r="H2381" i="15" l="1"/>
  <c r="K1915" i="15"/>
  <c r="O1967" i="15"/>
  <c r="N1901" i="15"/>
  <c r="I1919" i="15"/>
  <c r="M1910" i="15"/>
  <c r="J1907" i="15"/>
  <c r="L1909" i="15"/>
  <c r="Q1975" i="15"/>
  <c r="S2091" i="15"/>
  <c r="P1953" i="15"/>
  <c r="R2107" i="15"/>
  <c r="H2382" i="15" l="1"/>
  <c r="M1911" i="15"/>
  <c r="I1920" i="15"/>
  <c r="O1968" i="15"/>
  <c r="N1902" i="15"/>
  <c r="L1910" i="15"/>
  <c r="J1908" i="15"/>
  <c r="K1916" i="15"/>
  <c r="Q1976" i="15"/>
  <c r="R2108" i="15"/>
  <c r="P1954" i="15"/>
  <c r="S2092" i="15"/>
  <c r="H2383" i="15" l="1"/>
  <c r="K1917" i="15"/>
  <c r="I1921" i="15"/>
  <c r="N1903" i="15"/>
  <c r="O1969" i="15"/>
  <c r="J1909" i="15"/>
  <c r="L1911" i="15"/>
  <c r="M1912" i="15"/>
  <c r="S2093" i="15"/>
  <c r="P1955" i="15"/>
  <c r="R2109" i="15"/>
  <c r="Q1977" i="15"/>
  <c r="H2384" i="15" l="1"/>
  <c r="N1904" i="15"/>
  <c r="I1922" i="15"/>
  <c r="K1918" i="15"/>
  <c r="L1912" i="15"/>
  <c r="J1910" i="15"/>
  <c r="O1970" i="15"/>
  <c r="M1913" i="15"/>
  <c r="Q1978" i="15"/>
  <c r="R2110" i="15"/>
  <c r="P1956" i="15"/>
  <c r="S2094" i="15"/>
  <c r="H2385" i="15" l="1"/>
  <c r="M1914" i="15"/>
  <c r="N1905" i="15"/>
  <c r="K1919" i="15"/>
  <c r="I1923" i="15"/>
  <c r="J1911" i="15"/>
  <c r="L1913" i="15"/>
  <c r="O1971" i="15"/>
  <c r="S2095" i="15"/>
  <c r="R2111" i="15"/>
  <c r="P1957" i="15"/>
  <c r="Q1979" i="15"/>
  <c r="H2386" i="15" l="1"/>
  <c r="I1924" i="15"/>
  <c r="K1920" i="15"/>
  <c r="O1972" i="15"/>
  <c r="N1906" i="15"/>
  <c r="M1915" i="15"/>
  <c r="L1914" i="15"/>
  <c r="J1912" i="15"/>
  <c r="R2112" i="15"/>
  <c r="Q1980" i="15"/>
  <c r="P1958" i="15"/>
  <c r="S2096" i="15"/>
  <c r="H2387" i="15" l="1"/>
  <c r="I1925" i="15"/>
  <c r="M1916" i="15"/>
  <c r="O1973" i="15"/>
  <c r="K1921" i="15"/>
  <c r="J1913" i="15"/>
  <c r="L1915" i="15"/>
  <c r="N1907" i="15"/>
  <c r="P1959" i="15"/>
  <c r="S2097" i="15"/>
  <c r="Q1981" i="15"/>
  <c r="R2113" i="15"/>
  <c r="H2388" i="15" l="1"/>
  <c r="J1914" i="15"/>
  <c r="O1974" i="15"/>
  <c r="M1917" i="15"/>
  <c r="I1926" i="15"/>
  <c r="L1916" i="15"/>
  <c r="N1908" i="15"/>
  <c r="K1922" i="15"/>
  <c r="Q1982" i="15"/>
  <c r="S2098" i="15"/>
  <c r="P1960" i="15"/>
  <c r="R2114" i="15"/>
  <c r="H2389" i="15" l="1"/>
  <c r="K1923" i="15"/>
  <c r="N1909" i="15"/>
  <c r="L1917" i="15"/>
  <c r="I1927" i="15"/>
  <c r="M1918" i="15"/>
  <c r="O1975" i="15"/>
  <c r="J1915" i="15"/>
  <c r="R2115" i="15"/>
  <c r="P1961" i="15"/>
  <c r="S2099" i="15"/>
  <c r="Q1983" i="15"/>
  <c r="H2390" i="15" l="1"/>
  <c r="O1976" i="15"/>
  <c r="M1919" i="15"/>
  <c r="I1928" i="15"/>
  <c r="N1910" i="15"/>
  <c r="K1924" i="15"/>
  <c r="J1916" i="15"/>
  <c r="L1918" i="15"/>
  <c r="Q1984" i="15"/>
  <c r="S2100" i="15"/>
  <c r="P1962" i="15"/>
  <c r="R2116" i="15"/>
  <c r="H2391" i="15" l="1"/>
  <c r="K1925" i="15"/>
  <c r="L1919" i="15"/>
  <c r="I1929" i="15"/>
  <c r="J1917" i="15"/>
  <c r="N1911" i="15"/>
  <c r="M1920" i="15"/>
  <c r="O1977" i="15"/>
  <c r="R2117" i="15"/>
  <c r="P1963" i="15"/>
  <c r="S2101" i="15"/>
  <c r="Q1985" i="15"/>
  <c r="Q1986" i="15" s="1"/>
  <c r="Q1987" i="15" s="1"/>
  <c r="Q1988" i="15" s="1"/>
  <c r="Q1989" i="15" s="1"/>
  <c r="Q1990" i="15" s="1"/>
  <c r="Q1991" i="15" s="1"/>
  <c r="Q1992" i="15" s="1"/>
  <c r="Q1993" i="15" s="1"/>
  <c r="Q1994" i="15" s="1"/>
  <c r="Q1995" i="15" s="1"/>
  <c r="Q1996" i="15" s="1"/>
  <c r="Q1997" i="15" s="1"/>
  <c r="Q1998" i="15" s="1"/>
  <c r="Q1999" i="15" s="1"/>
  <c r="Q2000" i="15" s="1"/>
  <c r="Q2001" i="15" s="1"/>
  <c r="Q2002" i="15" s="1"/>
  <c r="Q2003" i="15" s="1"/>
  <c r="Q2004" i="15" s="1"/>
  <c r="Q2005" i="15" s="1"/>
  <c r="Q2006" i="15" s="1"/>
  <c r="Q2007" i="15" s="1"/>
  <c r="Q2008" i="15" s="1"/>
  <c r="Q2009" i="15" s="1"/>
  <c r="Q2010" i="15" s="1"/>
  <c r="Q2011" i="15" s="1"/>
  <c r="Q2012" i="15" s="1"/>
  <c r="Q2013" i="15" s="1"/>
  <c r="Q2014" i="15" s="1"/>
  <c r="Q2015" i="15" s="1"/>
  <c r="Q2016" i="15" s="1"/>
  <c r="Q2017" i="15" s="1"/>
  <c r="Q2018" i="15" s="1"/>
  <c r="Q2019" i="15" s="1"/>
  <c r="Q2020" i="15" s="1"/>
  <c r="Q2021" i="15" s="1"/>
  <c r="Q2022" i="15" s="1"/>
  <c r="Q2023" i="15" s="1"/>
  <c r="Q2024" i="15" s="1"/>
  <c r="Q2025" i="15" s="1"/>
  <c r="Q2026" i="15" s="1"/>
  <c r="Q2027" i="15" s="1"/>
  <c r="Q2028" i="15" s="1"/>
  <c r="Q2029" i="15" s="1"/>
  <c r="Q2030" i="15" s="1"/>
  <c r="Q2031" i="15" s="1"/>
  <c r="Q2032" i="15" s="1"/>
  <c r="Q2033" i="15" s="1"/>
  <c r="Q2034" i="15" s="1"/>
  <c r="Q2035" i="15" s="1"/>
  <c r="Q2036" i="15" s="1"/>
  <c r="Q2037" i="15" s="1"/>
  <c r="Q2038" i="15" s="1"/>
  <c r="Q2039" i="15" s="1"/>
  <c r="Q2040" i="15" s="1"/>
  <c r="Q2041" i="15" s="1"/>
  <c r="Q2042" i="15" s="1"/>
  <c r="Q2043" i="15" s="1"/>
  <c r="Q2044" i="15" s="1"/>
  <c r="Q2045" i="15" s="1"/>
  <c r="Q2046" i="15" s="1"/>
  <c r="H2392" i="15" l="1"/>
  <c r="L1920" i="15"/>
  <c r="O1978" i="15"/>
  <c r="M1921" i="15"/>
  <c r="N1912" i="15"/>
  <c r="J1918" i="15"/>
  <c r="I1930" i="15"/>
  <c r="K1926" i="15"/>
  <c r="Q2047" i="15"/>
  <c r="Q2048" i="15" s="1"/>
  <c r="Q2049" i="15" s="1"/>
  <c r="Q2050" i="15" s="1"/>
  <c r="Q2051" i="15" s="1"/>
  <c r="Q2052" i="15" s="1"/>
  <c r="Q2053" i="15" s="1"/>
  <c r="Q2054" i="15" s="1"/>
  <c r="Q2055" i="15" s="1"/>
  <c r="Q2056" i="15" s="1"/>
  <c r="Q2057" i="15" s="1"/>
  <c r="Q2058" i="15" s="1"/>
  <c r="Q2059" i="15" s="1"/>
  <c r="Q2060" i="15" s="1"/>
  <c r="Q2061" i="15" s="1"/>
  <c r="Q2062" i="15" s="1"/>
  <c r="Q2063" i="15" s="1"/>
  <c r="Q2064" i="15" s="1"/>
  <c r="S2102" i="15"/>
  <c r="P1964" i="15"/>
  <c r="R2118" i="15"/>
  <c r="H2393" i="15" l="1"/>
  <c r="J1919" i="15"/>
  <c r="N1913" i="15"/>
  <c r="M1922" i="15"/>
  <c r="K1927" i="15"/>
  <c r="I1931" i="15"/>
  <c r="O1979" i="15"/>
  <c r="L1921" i="15"/>
  <c r="R2119" i="15"/>
  <c r="P1965" i="15"/>
  <c r="S2103" i="15"/>
  <c r="Q2065" i="15"/>
  <c r="H2394" i="15" l="1"/>
  <c r="L1922" i="15"/>
  <c r="O1980" i="15"/>
  <c r="J1920" i="15"/>
  <c r="I1932" i="15"/>
  <c r="N1914" i="15"/>
  <c r="K1928" i="15"/>
  <c r="M1923" i="15"/>
  <c r="P1966" i="15"/>
  <c r="R2120" i="15"/>
  <c r="S2104" i="15"/>
  <c r="Q2066" i="15"/>
  <c r="H2395" i="15" l="1"/>
  <c r="J1921" i="15"/>
  <c r="M1924" i="15"/>
  <c r="N1915" i="15"/>
  <c r="I1933" i="15"/>
  <c r="L1923" i="15"/>
  <c r="O1981" i="15"/>
  <c r="K1929" i="15"/>
  <c r="R2121" i="15"/>
  <c r="S2105" i="15"/>
  <c r="P1967" i="15"/>
  <c r="Q2067" i="15"/>
  <c r="H2396" i="15" l="1"/>
  <c r="K1930" i="15"/>
  <c r="L1924" i="15"/>
  <c r="I1934" i="15"/>
  <c r="N1916" i="15"/>
  <c r="M1925" i="15"/>
  <c r="J1922" i="15"/>
  <c r="O1982" i="15"/>
  <c r="S2106" i="15"/>
  <c r="Q2068" i="15"/>
  <c r="P1968" i="15"/>
  <c r="R2122" i="15"/>
  <c r="H2397" i="15" l="1"/>
  <c r="I1935" i="15"/>
  <c r="J1923" i="15"/>
  <c r="M1926" i="15"/>
  <c r="N1917" i="15"/>
  <c r="L1925" i="15"/>
  <c r="K1931" i="15"/>
  <c r="O1983" i="15"/>
  <c r="Q2069" i="15"/>
  <c r="R2123" i="15"/>
  <c r="P1969" i="15"/>
  <c r="S2107" i="15"/>
  <c r="H2398" i="15" l="1"/>
  <c r="K1932" i="15"/>
  <c r="L1926" i="15"/>
  <c r="N1918" i="15"/>
  <c r="I1936" i="15"/>
  <c r="M1927" i="15"/>
  <c r="O1984" i="15"/>
  <c r="J1924" i="15"/>
  <c r="S2108" i="15"/>
  <c r="P1970" i="15"/>
  <c r="R2124" i="15"/>
  <c r="Q2070" i="15"/>
  <c r="H2399" i="15" l="1"/>
  <c r="M1928" i="15"/>
  <c r="I1937" i="15"/>
  <c r="L1927" i="15"/>
  <c r="K1933" i="15"/>
  <c r="J1925" i="15"/>
  <c r="O1985" i="15"/>
  <c r="N1919" i="15"/>
  <c r="Q2071" i="15"/>
  <c r="P1971" i="15"/>
  <c r="R2125" i="15"/>
  <c r="S2109" i="15"/>
  <c r="H2400" i="15" l="1"/>
  <c r="N1920" i="15"/>
  <c r="O1986" i="15"/>
  <c r="M1929" i="15"/>
  <c r="J1926" i="15"/>
  <c r="K1934" i="15"/>
  <c r="L1928" i="15"/>
  <c r="I1938" i="15"/>
  <c r="S2110" i="15"/>
  <c r="R2126" i="15"/>
  <c r="P1972" i="15"/>
  <c r="Q2072" i="15"/>
  <c r="H2401" i="15" l="1"/>
  <c r="I1939" i="15"/>
  <c r="K1935" i="15"/>
  <c r="J1927" i="15"/>
  <c r="N1921" i="15"/>
  <c r="L1929" i="15"/>
  <c r="M1930" i="15"/>
  <c r="O1987" i="15"/>
  <c r="Q2073" i="15"/>
  <c r="P1973" i="15"/>
  <c r="R2127" i="15"/>
  <c r="S2111" i="15"/>
  <c r="H2402" i="15" l="1"/>
  <c r="M1931" i="15"/>
  <c r="O1988" i="15"/>
  <c r="L1930" i="15"/>
  <c r="K1936" i="15"/>
  <c r="N1922" i="15"/>
  <c r="J1928" i="15"/>
  <c r="I1940" i="15"/>
  <c r="S2112" i="15"/>
  <c r="P1974" i="15"/>
  <c r="R2128" i="15"/>
  <c r="Q2074" i="15"/>
  <c r="H2403" i="15" l="1"/>
  <c r="H2404" i="15" s="1"/>
  <c r="J1929" i="15"/>
  <c r="N1923" i="15"/>
  <c r="L1931" i="15"/>
  <c r="O1989" i="15"/>
  <c r="I1941" i="15"/>
  <c r="K1937" i="15"/>
  <c r="M1932" i="15"/>
  <c r="Q2075" i="15"/>
  <c r="R2129" i="15"/>
  <c r="P1975" i="15"/>
  <c r="S2113" i="15"/>
  <c r="H2405" i="15" l="1"/>
  <c r="O1990" i="15"/>
  <c r="I1942" i="15"/>
  <c r="M1933" i="15"/>
  <c r="K1938" i="15"/>
  <c r="L1932" i="15"/>
  <c r="N1924" i="15"/>
  <c r="J1930" i="15"/>
  <c r="S2114" i="15"/>
  <c r="P1976" i="15"/>
  <c r="R2130" i="15"/>
  <c r="Q2076" i="15"/>
  <c r="H2406" i="15" l="1"/>
  <c r="H2407" i="15" s="1"/>
  <c r="H2408" i="15" s="1"/>
  <c r="H2409" i="15" s="1"/>
  <c r="H2410" i="15" s="1"/>
  <c r="H2411" i="15" s="1"/>
  <c r="H2412" i="15" s="1"/>
  <c r="H2413" i="15" s="1"/>
  <c r="H2414" i="15" s="1"/>
  <c r="H2415" i="15" s="1"/>
  <c r="H2416" i="15" s="1"/>
  <c r="H2417" i="15" s="1"/>
  <c r="H2418" i="15" s="1"/>
  <c r="H2419" i="15" s="1"/>
  <c r="H2420" i="15" s="1"/>
  <c r="H2421" i="15" s="1"/>
  <c r="H2422" i="15" s="1"/>
  <c r="H2423" i="15" s="1"/>
  <c r="H2424" i="15" s="1"/>
  <c r="H2425" i="15" s="1"/>
  <c r="H2426" i="15" s="1"/>
  <c r="H2427" i="15" s="1"/>
  <c r="H2428" i="15" s="1"/>
  <c r="H2429" i="15" s="1"/>
  <c r="H2430" i="15" s="1"/>
  <c r="H2431" i="15" s="1"/>
  <c r="H2432" i="15" s="1"/>
  <c r="H2433" i="15" s="1"/>
  <c r="H2434" i="15" s="1"/>
  <c r="H2435" i="15" s="1"/>
  <c r="H2436" i="15" s="1"/>
  <c r="I1943" i="15"/>
  <c r="O1991" i="15"/>
  <c r="J1931" i="15"/>
  <c r="L1933" i="15"/>
  <c r="N1925" i="15"/>
  <c r="K1939" i="15"/>
  <c r="M1934" i="15"/>
  <c r="Q2077" i="15"/>
  <c r="P1977" i="15"/>
  <c r="R2131" i="15"/>
  <c r="S2115" i="15"/>
  <c r="H2437" i="15" l="1"/>
  <c r="L1934" i="15"/>
  <c r="O1992" i="15"/>
  <c r="K1940" i="15"/>
  <c r="N1926" i="15"/>
  <c r="J1932" i="15"/>
  <c r="M1935" i="15"/>
  <c r="I1944" i="15"/>
  <c r="S2116" i="15"/>
  <c r="R2132" i="15"/>
  <c r="P1978" i="15"/>
  <c r="Q2078" i="15"/>
  <c r="H2438" i="15" l="1"/>
  <c r="H2439" i="15" s="1"/>
  <c r="N1927" i="15"/>
  <c r="L1935" i="15"/>
  <c r="I1945" i="15"/>
  <c r="O1993" i="15"/>
  <c r="M1936" i="15"/>
  <c r="J1933" i="15"/>
  <c r="K1941" i="15"/>
  <c r="P1979" i="15"/>
  <c r="R2133" i="15"/>
  <c r="Q2079" i="15"/>
  <c r="S2117" i="15"/>
  <c r="H2440" i="15" l="1"/>
  <c r="J1934" i="15"/>
  <c r="I1946" i="15"/>
  <c r="M1937" i="15"/>
  <c r="O1994" i="15"/>
  <c r="L1936" i="15"/>
  <c r="N1928" i="15"/>
  <c r="K1942" i="15"/>
  <c r="S2118" i="15"/>
  <c r="R2134" i="15"/>
  <c r="Q2080" i="15"/>
  <c r="P1980" i="15"/>
  <c r="H2441" i="15" l="1"/>
  <c r="L1937" i="15"/>
  <c r="O1995" i="15"/>
  <c r="K1943" i="15"/>
  <c r="N1929" i="15"/>
  <c r="M1938" i="15"/>
  <c r="I1947" i="15"/>
  <c r="J1935" i="15"/>
  <c r="R2135" i="15"/>
  <c r="P1981" i="15"/>
  <c r="Q2081" i="15"/>
  <c r="S2119" i="15"/>
  <c r="H2442" i="15" l="1"/>
  <c r="M1939" i="15"/>
  <c r="K1944" i="15"/>
  <c r="I1948" i="15"/>
  <c r="N1930" i="15"/>
  <c r="L1938" i="15"/>
  <c r="J1936" i="15"/>
  <c r="O1996" i="15"/>
  <c r="S2120" i="15"/>
  <c r="Q2082" i="15"/>
  <c r="P1982" i="15"/>
  <c r="R2136" i="15"/>
  <c r="H2443" i="15" l="1"/>
  <c r="J1937" i="15"/>
  <c r="L1939" i="15"/>
  <c r="N1931" i="15"/>
  <c r="I1949" i="15"/>
  <c r="K1945" i="15"/>
  <c r="O1997" i="15"/>
  <c r="M1940" i="15"/>
  <c r="Q2083" i="15"/>
  <c r="P1983" i="15"/>
  <c r="R2137" i="15"/>
  <c r="S2121" i="15"/>
  <c r="H2444" i="15" l="1"/>
  <c r="O1998" i="15"/>
  <c r="I1950" i="15"/>
  <c r="J1938" i="15"/>
  <c r="M1941" i="15"/>
  <c r="L1940" i="15"/>
  <c r="K1946" i="15"/>
  <c r="N1932" i="15"/>
  <c r="S2122" i="15"/>
  <c r="R2138" i="15"/>
  <c r="P1984" i="15"/>
  <c r="Q2084" i="15"/>
  <c r="H2445" i="15" l="1"/>
  <c r="O1999" i="15"/>
  <c r="M1942" i="15"/>
  <c r="J1939" i="15"/>
  <c r="I1951" i="15"/>
  <c r="N1933" i="15"/>
  <c r="K1947" i="15"/>
  <c r="L1941" i="15"/>
  <c r="Q2085" i="15"/>
  <c r="R2139" i="15"/>
  <c r="P1985" i="15"/>
  <c r="P1986" i="15" s="1"/>
  <c r="P1987" i="15" s="1"/>
  <c r="P1988" i="15" s="1"/>
  <c r="P1989" i="15" s="1"/>
  <c r="P1990" i="15" s="1"/>
  <c r="P1991" i="15" s="1"/>
  <c r="P1992" i="15" s="1"/>
  <c r="P1993" i="15" s="1"/>
  <c r="P1994" i="15" s="1"/>
  <c r="P1995" i="15" s="1"/>
  <c r="P1996" i="15" s="1"/>
  <c r="P1997" i="15" s="1"/>
  <c r="P1998" i="15" s="1"/>
  <c r="P1999" i="15" s="1"/>
  <c r="P2000" i="15" s="1"/>
  <c r="P2001" i="15" s="1"/>
  <c r="P2002" i="15" s="1"/>
  <c r="P2003" i="15" s="1"/>
  <c r="P2004" i="15" s="1"/>
  <c r="P2005" i="15" s="1"/>
  <c r="P2006" i="15" s="1"/>
  <c r="P2007" i="15" s="1"/>
  <c r="P2008" i="15" s="1"/>
  <c r="P2009" i="15" s="1"/>
  <c r="P2010" i="15" s="1"/>
  <c r="P2011" i="15" s="1"/>
  <c r="P2012" i="15" s="1"/>
  <c r="P2013" i="15" s="1"/>
  <c r="P2014" i="15" s="1"/>
  <c r="P2015" i="15" s="1"/>
  <c r="P2016" i="15" s="1"/>
  <c r="P2017" i="15" s="1"/>
  <c r="P2018" i="15" s="1"/>
  <c r="P2019" i="15" s="1"/>
  <c r="P2020" i="15" s="1"/>
  <c r="P2021" i="15" s="1"/>
  <c r="P2022" i="15" s="1"/>
  <c r="P2023" i="15" s="1"/>
  <c r="P2024" i="15" s="1"/>
  <c r="P2025" i="15" s="1"/>
  <c r="P2026" i="15" s="1"/>
  <c r="P2027" i="15" s="1"/>
  <c r="P2028" i="15" s="1"/>
  <c r="P2029" i="15" s="1"/>
  <c r="P2030" i="15" s="1"/>
  <c r="P2031" i="15" s="1"/>
  <c r="P2032" i="15" s="1"/>
  <c r="P2033" i="15" s="1"/>
  <c r="P2034" i="15" s="1"/>
  <c r="P2035" i="15" s="1"/>
  <c r="P2036" i="15" s="1"/>
  <c r="P2037" i="15" s="1"/>
  <c r="P2038" i="15" s="1"/>
  <c r="P2039" i="15" s="1"/>
  <c r="P2040" i="15" s="1"/>
  <c r="P2041" i="15" s="1"/>
  <c r="P2042" i="15" s="1"/>
  <c r="P2043" i="15" s="1"/>
  <c r="P2044" i="15" s="1"/>
  <c r="P2045" i="15" s="1"/>
  <c r="P2046" i="15" s="1"/>
  <c r="S2123" i="15"/>
  <c r="H2446" i="15" l="1"/>
  <c r="L1942" i="15"/>
  <c r="J1940" i="15"/>
  <c r="M1943" i="15"/>
  <c r="O2000" i="15"/>
  <c r="K1948" i="15"/>
  <c r="N1934" i="15"/>
  <c r="I1952" i="15"/>
  <c r="P2047" i="15"/>
  <c r="P2048" i="15" s="1"/>
  <c r="P2049" i="15" s="1"/>
  <c r="P2050" i="15" s="1"/>
  <c r="P2051" i="15" s="1"/>
  <c r="P2052" i="15" s="1"/>
  <c r="P2053" i="15" s="1"/>
  <c r="P2054" i="15" s="1"/>
  <c r="P2055" i="15" s="1"/>
  <c r="P2056" i="15" s="1"/>
  <c r="P2057" i="15" s="1"/>
  <c r="P2058" i="15" s="1"/>
  <c r="P2059" i="15" s="1"/>
  <c r="P2060" i="15" s="1"/>
  <c r="P2061" i="15" s="1"/>
  <c r="P2062" i="15" s="1"/>
  <c r="P2063" i="15" s="1"/>
  <c r="P2064" i="15" s="1"/>
  <c r="S2124" i="15"/>
  <c r="R2140" i="15"/>
  <c r="Q2086" i="15"/>
  <c r="H2447" i="15" l="1"/>
  <c r="I1953" i="15"/>
  <c r="N1935" i="15"/>
  <c r="M1944" i="15"/>
  <c r="J1941" i="15"/>
  <c r="O2001" i="15"/>
  <c r="K1949" i="15"/>
  <c r="L1943" i="15"/>
  <c r="R2141" i="15"/>
  <c r="Q2087" i="15"/>
  <c r="S2125" i="15"/>
  <c r="P2065" i="15"/>
  <c r="H2448" i="15" l="1"/>
  <c r="L1944" i="15"/>
  <c r="J1942" i="15"/>
  <c r="O2002" i="15"/>
  <c r="N1936" i="15"/>
  <c r="I1954" i="15"/>
  <c r="M1945" i="15"/>
  <c r="K1950" i="15"/>
  <c r="P2066" i="15"/>
  <c r="Q2088" i="15"/>
  <c r="S2126" i="15"/>
  <c r="R2142" i="15"/>
  <c r="H2449" i="15" l="1"/>
  <c r="I1955" i="15"/>
  <c r="N1937" i="15"/>
  <c r="J1943" i="15"/>
  <c r="K1951" i="15"/>
  <c r="M1946" i="15"/>
  <c r="O2003" i="15"/>
  <c r="L1945" i="15"/>
  <c r="R2143" i="15"/>
  <c r="Q2089" i="15"/>
  <c r="S2127" i="15"/>
  <c r="P2067" i="15"/>
  <c r="H2450" i="15" l="1"/>
  <c r="O2004" i="15"/>
  <c r="I1956" i="15"/>
  <c r="L1946" i="15"/>
  <c r="M1947" i="15"/>
  <c r="K1952" i="15"/>
  <c r="J1944" i="15"/>
  <c r="N1938" i="15"/>
  <c r="Q2090" i="15"/>
  <c r="S2128" i="15"/>
  <c r="P2068" i="15"/>
  <c r="R2144" i="15"/>
  <c r="H2451" i="15" l="1"/>
  <c r="O2005" i="15"/>
  <c r="N1939" i="15"/>
  <c r="J1945" i="15"/>
  <c r="M1948" i="15"/>
  <c r="I1957" i="15"/>
  <c r="K1953" i="15"/>
  <c r="L1947" i="15"/>
  <c r="S2129" i="15"/>
  <c r="R2145" i="15"/>
  <c r="P2069" i="15"/>
  <c r="Q2091" i="15"/>
  <c r="H2452" i="15" l="1"/>
  <c r="K1954" i="15"/>
  <c r="O2006" i="15"/>
  <c r="I1958" i="15"/>
  <c r="M1949" i="15"/>
  <c r="J1946" i="15"/>
  <c r="L1948" i="15"/>
  <c r="N1940" i="15"/>
  <c r="Q2092" i="15"/>
  <c r="R2146" i="15"/>
  <c r="P2070" i="15"/>
  <c r="S2130" i="15"/>
  <c r="H2453" i="15" l="1"/>
  <c r="J1947" i="15"/>
  <c r="M1950" i="15"/>
  <c r="I1959" i="15"/>
  <c r="K1955" i="15"/>
  <c r="L1949" i="15"/>
  <c r="O2007" i="15"/>
  <c r="N1941" i="15"/>
  <c r="S2131" i="15"/>
  <c r="Q2093" i="15"/>
  <c r="R2147" i="15"/>
  <c r="P2071" i="15"/>
  <c r="H2454" i="15" l="1"/>
  <c r="K1956" i="15"/>
  <c r="N1942" i="15"/>
  <c r="L1950" i="15"/>
  <c r="I1960" i="15"/>
  <c r="M1951" i="15"/>
  <c r="O2008" i="15"/>
  <c r="J1948" i="15"/>
  <c r="Q2094" i="15"/>
  <c r="R2148" i="15"/>
  <c r="P2072" i="15"/>
  <c r="S2132" i="15"/>
  <c r="H2455" i="15" l="1"/>
  <c r="J1949" i="15"/>
  <c r="M1952" i="15"/>
  <c r="N1943" i="15"/>
  <c r="K1957" i="15"/>
  <c r="O2009" i="15"/>
  <c r="I1961" i="15"/>
  <c r="L1951" i="15"/>
  <c r="S2133" i="15"/>
  <c r="Q2095" i="15"/>
  <c r="R2149" i="15"/>
  <c r="P2073" i="15"/>
  <c r="H2456" i="15" l="1"/>
  <c r="L1952" i="15"/>
  <c r="I1962" i="15"/>
  <c r="K1958" i="15"/>
  <c r="O2010" i="15"/>
  <c r="M1953" i="15"/>
  <c r="J1950" i="15"/>
  <c r="N1944" i="15"/>
  <c r="Q2096" i="15"/>
  <c r="R2150" i="15"/>
  <c r="P2074" i="15"/>
  <c r="S2134" i="15"/>
  <c r="H2457" i="15" l="1"/>
  <c r="N1945" i="15"/>
  <c r="J1951" i="15"/>
  <c r="K1959" i="15"/>
  <c r="L1953" i="15"/>
  <c r="O2011" i="15"/>
  <c r="I1963" i="15"/>
  <c r="M1954" i="15"/>
  <c r="R2151" i="15"/>
  <c r="P2075" i="15"/>
  <c r="S2135" i="15"/>
  <c r="Q2097" i="15"/>
  <c r="H2458" i="15" l="1"/>
  <c r="L1954" i="15"/>
  <c r="K1960" i="15"/>
  <c r="O2012" i="15"/>
  <c r="M1955" i="15"/>
  <c r="J1952" i="15"/>
  <c r="I1964" i="15"/>
  <c r="N1946" i="15"/>
  <c r="Q2098" i="15"/>
  <c r="P2076" i="15"/>
  <c r="S2136" i="15"/>
  <c r="R2152" i="15"/>
  <c r="H2459" i="15" l="1"/>
  <c r="J1953" i="15"/>
  <c r="I1965" i="15"/>
  <c r="K1961" i="15"/>
  <c r="N1947" i="15"/>
  <c r="M1956" i="15"/>
  <c r="O2013" i="15"/>
  <c r="L1955" i="15"/>
  <c r="P2077" i="15"/>
  <c r="R2153" i="15"/>
  <c r="S2137" i="15"/>
  <c r="Q2099" i="15"/>
  <c r="H2460" i="15" l="1"/>
  <c r="O2014" i="15"/>
  <c r="M1957" i="15"/>
  <c r="L1956" i="15"/>
  <c r="K1962" i="15"/>
  <c r="N1948" i="15"/>
  <c r="I1966" i="15"/>
  <c r="J1954" i="15"/>
  <c r="Q2100" i="15"/>
  <c r="P2078" i="15"/>
  <c r="R2154" i="15"/>
  <c r="S2138" i="15"/>
  <c r="H2461" i="15" l="1"/>
  <c r="I1967" i="15"/>
  <c r="N1949" i="15"/>
  <c r="M1958" i="15"/>
  <c r="O2015" i="15"/>
  <c r="K1963" i="15"/>
  <c r="J1955" i="15"/>
  <c r="L1957" i="15"/>
  <c r="P2079" i="15"/>
  <c r="R2155" i="15"/>
  <c r="S2139" i="15"/>
  <c r="Q2101" i="15"/>
  <c r="H2462" i="15" l="1"/>
  <c r="L1958" i="15"/>
  <c r="J1956" i="15"/>
  <c r="N1950" i="15"/>
  <c r="M1959" i="15"/>
  <c r="I1968" i="15"/>
  <c r="O2016" i="15"/>
  <c r="K1964" i="15"/>
  <c r="Q2102" i="15"/>
  <c r="R2156" i="15"/>
  <c r="S2140" i="15"/>
  <c r="P2080" i="15"/>
  <c r="H2463" i="15" l="1"/>
  <c r="L1959" i="15"/>
  <c r="K1965" i="15"/>
  <c r="I1969" i="15"/>
  <c r="N1951" i="15"/>
  <c r="J1957" i="15"/>
  <c r="O2017" i="15"/>
  <c r="M1960" i="15"/>
  <c r="P2081" i="15"/>
  <c r="R2157" i="15"/>
  <c r="S2141" i="15"/>
  <c r="Q2103" i="15"/>
  <c r="H2464" i="15" l="1"/>
  <c r="J1958" i="15"/>
  <c r="K1966" i="15"/>
  <c r="M1961" i="15"/>
  <c r="O2018" i="15"/>
  <c r="I1970" i="15"/>
  <c r="N1952" i="15"/>
  <c r="L1960" i="15"/>
  <c r="Q2104" i="15"/>
  <c r="P2082" i="15"/>
  <c r="R2158" i="15"/>
  <c r="S2142" i="15"/>
  <c r="H2465" i="15" l="1"/>
  <c r="K1967" i="15"/>
  <c r="I1971" i="15"/>
  <c r="M1962" i="15"/>
  <c r="O2019" i="15"/>
  <c r="J1959" i="15"/>
  <c r="L1961" i="15"/>
  <c r="N1953" i="15"/>
  <c r="P2083" i="15"/>
  <c r="R2159" i="15"/>
  <c r="S2143" i="15"/>
  <c r="Q2105" i="15"/>
  <c r="H2466" i="15" l="1"/>
  <c r="J1960" i="15"/>
  <c r="O2020" i="15"/>
  <c r="N1954" i="15"/>
  <c r="L1962" i="15"/>
  <c r="I1972" i="15"/>
  <c r="K1968" i="15"/>
  <c r="M1963" i="15"/>
  <c r="Q2106" i="15"/>
  <c r="R2160" i="15"/>
  <c r="S2144" i="15"/>
  <c r="P2084" i="15"/>
  <c r="H2467" i="15" l="1"/>
  <c r="M1964" i="15"/>
  <c r="N1955" i="15"/>
  <c r="I1973" i="15"/>
  <c r="L1963" i="15"/>
  <c r="J1961" i="15"/>
  <c r="O2021" i="15"/>
  <c r="K1969" i="15"/>
  <c r="P2085" i="15"/>
  <c r="R2161" i="15"/>
  <c r="S2145" i="15"/>
  <c r="Q2107" i="15"/>
  <c r="H2468" i="15" l="1"/>
  <c r="K1970" i="15"/>
  <c r="L1964" i="15"/>
  <c r="I1974" i="15"/>
  <c r="M1965" i="15"/>
  <c r="N1956" i="15"/>
  <c r="O2022" i="15"/>
  <c r="J1962" i="15"/>
  <c r="R2162" i="15"/>
  <c r="S2146" i="15"/>
  <c r="Q2108" i="15"/>
  <c r="P2086" i="15"/>
  <c r="H2469" i="15" l="1"/>
  <c r="N1957" i="15"/>
  <c r="I1975" i="15"/>
  <c r="J1963" i="15"/>
  <c r="O2023" i="15"/>
  <c r="M1966" i="15"/>
  <c r="K1971" i="15"/>
  <c r="L1965" i="15"/>
  <c r="P2087" i="15"/>
  <c r="S2147" i="15"/>
  <c r="Q2109" i="15"/>
  <c r="R2163" i="15"/>
  <c r="H2470" i="15" l="1"/>
  <c r="L1966" i="15"/>
  <c r="I1976" i="15"/>
  <c r="M1967" i="15"/>
  <c r="J1964" i="15"/>
  <c r="K1972" i="15"/>
  <c r="O2024" i="15"/>
  <c r="N1958" i="15"/>
  <c r="R2164" i="15"/>
  <c r="S2148" i="15"/>
  <c r="Q2110" i="15"/>
  <c r="P2088" i="15"/>
  <c r="H2471" i="15" l="1"/>
  <c r="N1959" i="15"/>
  <c r="K1973" i="15"/>
  <c r="O2025" i="15"/>
  <c r="I1977" i="15"/>
  <c r="J1965" i="15"/>
  <c r="M1968" i="15"/>
  <c r="L1967" i="15"/>
  <c r="S2149" i="15"/>
  <c r="Q2111" i="15"/>
  <c r="P2089" i="15"/>
  <c r="R2165" i="15"/>
  <c r="H2472" i="15" l="1"/>
  <c r="M1969" i="15"/>
  <c r="L1968" i="15"/>
  <c r="I1978" i="15"/>
  <c r="K1974" i="15"/>
  <c r="J1966" i="15"/>
  <c r="O2026" i="15"/>
  <c r="N1960" i="15"/>
  <c r="R2166" i="15"/>
  <c r="Q2112" i="15"/>
  <c r="P2090" i="15"/>
  <c r="S2150" i="15"/>
  <c r="H2473" i="15" l="1"/>
  <c r="J1967" i="15"/>
  <c r="I1979" i="15"/>
  <c r="L1969" i="15"/>
  <c r="M1970" i="15"/>
  <c r="O2027" i="15"/>
  <c r="K1975" i="15"/>
  <c r="N1961" i="15"/>
  <c r="S2151" i="15"/>
  <c r="Q2113" i="15"/>
  <c r="P2091" i="15"/>
  <c r="R2167" i="15"/>
  <c r="H2474" i="15" l="1"/>
  <c r="N1962" i="15"/>
  <c r="L1970" i="15"/>
  <c r="M1971" i="15"/>
  <c r="O2028" i="15"/>
  <c r="J1968" i="15"/>
  <c r="K1976" i="15"/>
  <c r="I1980" i="15"/>
  <c r="Q2114" i="15"/>
  <c r="P2092" i="15"/>
  <c r="R2168" i="15"/>
  <c r="S2152" i="15"/>
  <c r="H2475" i="15" l="1"/>
  <c r="N1963" i="15"/>
  <c r="I1981" i="15"/>
  <c r="K1977" i="15"/>
  <c r="L1971" i="15"/>
  <c r="J1969" i="15"/>
  <c r="O2029" i="15"/>
  <c r="M1972" i="15"/>
  <c r="S2153" i="15"/>
  <c r="Q2115" i="15"/>
  <c r="P2093" i="15"/>
  <c r="R2169" i="15"/>
  <c r="H2476" i="15" l="1"/>
  <c r="J1970" i="15"/>
  <c r="M1973" i="15"/>
  <c r="O2030" i="15"/>
  <c r="L1972" i="15"/>
  <c r="K1978" i="15"/>
  <c r="I1982" i="15"/>
  <c r="N1964" i="15"/>
  <c r="Q2116" i="15"/>
  <c r="P2094" i="15"/>
  <c r="R2170" i="15"/>
  <c r="S2154" i="15"/>
  <c r="H2477" i="15" l="1"/>
  <c r="L1973" i="15"/>
  <c r="M1974" i="15"/>
  <c r="I1983" i="15"/>
  <c r="O2031" i="15"/>
  <c r="N1965" i="15"/>
  <c r="K1979" i="15"/>
  <c r="J1971" i="15"/>
  <c r="P2095" i="15"/>
  <c r="R2171" i="15"/>
  <c r="S2155" i="15"/>
  <c r="Q2117" i="15"/>
  <c r="H2478" i="15" l="1"/>
  <c r="J1972" i="15"/>
  <c r="L1974" i="15"/>
  <c r="K1980" i="15"/>
  <c r="M1975" i="15"/>
  <c r="N1966" i="15"/>
  <c r="I1984" i="15"/>
  <c r="O2032" i="15"/>
  <c r="Q2118" i="15"/>
  <c r="R2172" i="15"/>
  <c r="S2156" i="15"/>
  <c r="P2096" i="15"/>
  <c r="H2479" i="15" l="1"/>
  <c r="K1981" i="15"/>
  <c r="O2033" i="15"/>
  <c r="N1967" i="15"/>
  <c r="I1985" i="15"/>
  <c r="M1976" i="15"/>
  <c r="L1975" i="15"/>
  <c r="J1973" i="15"/>
  <c r="R2173" i="15"/>
  <c r="P2097" i="15"/>
  <c r="S2157" i="15"/>
  <c r="Q2119" i="15"/>
  <c r="H2480" i="15" l="1"/>
  <c r="J1974" i="15"/>
  <c r="N1968" i="15"/>
  <c r="I1986" i="15"/>
  <c r="M1977" i="15"/>
  <c r="K1982" i="15"/>
  <c r="L1976" i="15"/>
  <c r="O2034" i="15"/>
  <c r="P2098" i="15"/>
  <c r="S2158" i="15"/>
  <c r="Q2120" i="15"/>
  <c r="R2174" i="15"/>
  <c r="H2481" i="15" l="1"/>
  <c r="L1977" i="15"/>
  <c r="K1983" i="15"/>
  <c r="I1987" i="15"/>
  <c r="J1975" i="15"/>
  <c r="M1978" i="15"/>
  <c r="O2035" i="15"/>
  <c r="N1969" i="15"/>
  <c r="R2175" i="15"/>
  <c r="P2099" i="15"/>
  <c r="S2159" i="15"/>
  <c r="Q2121" i="15"/>
  <c r="H2482" i="15" l="1"/>
  <c r="J1976" i="15"/>
  <c r="N1970" i="15"/>
  <c r="O2036" i="15"/>
  <c r="M1979" i="15"/>
  <c r="L1978" i="15"/>
  <c r="I1988" i="15"/>
  <c r="K1984" i="15"/>
  <c r="P2100" i="15"/>
  <c r="S2160" i="15"/>
  <c r="Q2122" i="15"/>
  <c r="R2176" i="15"/>
  <c r="H2483" i="15" l="1"/>
  <c r="M1980" i="15"/>
  <c r="O2037" i="15"/>
  <c r="K1985" i="15"/>
  <c r="L1979" i="15"/>
  <c r="I1989" i="15"/>
  <c r="J1977" i="15"/>
  <c r="N1971" i="15"/>
  <c r="S2161" i="15"/>
  <c r="Q2123" i="15"/>
  <c r="R2177" i="15"/>
  <c r="P2101" i="15"/>
  <c r="H2484" i="15" l="1"/>
  <c r="O2038" i="15"/>
  <c r="M1981" i="15"/>
  <c r="J1978" i="15"/>
  <c r="I1990" i="15"/>
  <c r="L1980" i="15"/>
  <c r="K1986" i="15"/>
  <c r="N1972" i="15"/>
  <c r="P2102" i="15"/>
  <c r="Q2124" i="15"/>
  <c r="R2178" i="15"/>
  <c r="S2162" i="15"/>
  <c r="H2485" i="15" l="1"/>
  <c r="O2039" i="15"/>
  <c r="L1981" i="15"/>
  <c r="M1982" i="15"/>
  <c r="I1991" i="15"/>
  <c r="K1987" i="15"/>
  <c r="N1973" i="15"/>
  <c r="J1979" i="15"/>
  <c r="S2163" i="15"/>
  <c r="Q2125" i="15"/>
  <c r="R2179" i="15"/>
  <c r="P2103" i="15"/>
  <c r="H2486" i="15" l="1"/>
  <c r="I1992" i="15"/>
  <c r="L1982" i="15"/>
  <c r="N1974" i="15"/>
  <c r="O2040" i="15"/>
  <c r="M1983" i="15"/>
  <c r="J1980" i="15"/>
  <c r="K1988" i="15"/>
  <c r="Q2126" i="15"/>
  <c r="R2180" i="15"/>
  <c r="P2104" i="15"/>
  <c r="S2164" i="15"/>
  <c r="H2487" i="15" l="1"/>
  <c r="K1989" i="15"/>
  <c r="J1981" i="15"/>
  <c r="N1975" i="15"/>
  <c r="L1983" i="15"/>
  <c r="O2041" i="15"/>
  <c r="M1984" i="15"/>
  <c r="I1993" i="15"/>
  <c r="S2165" i="15"/>
  <c r="R2181" i="15"/>
  <c r="P2105" i="15"/>
  <c r="Q2127" i="15"/>
  <c r="H2488" i="15" l="1"/>
  <c r="I1994" i="15"/>
  <c r="L1984" i="15"/>
  <c r="M1985" i="15"/>
  <c r="O2042" i="15"/>
  <c r="K1990" i="15"/>
  <c r="N1976" i="15"/>
  <c r="J1982" i="15"/>
  <c r="Q2128" i="15"/>
  <c r="R2182" i="15"/>
  <c r="P2106" i="15"/>
  <c r="S2166" i="15"/>
  <c r="H2489" i="15" l="1"/>
  <c r="I1995" i="15"/>
  <c r="L1985" i="15"/>
  <c r="N1977" i="15"/>
  <c r="K1991" i="15"/>
  <c r="M1986" i="15"/>
  <c r="J1983" i="15"/>
  <c r="O2043" i="15"/>
  <c r="R2183" i="15"/>
  <c r="P2107" i="15"/>
  <c r="S2167" i="15"/>
  <c r="Q2129" i="15"/>
  <c r="H2490" i="15" l="1"/>
  <c r="O2044" i="15"/>
  <c r="K1992" i="15"/>
  <c r="N1978" i="15"/>
  <c r="L1986" i="15"/>
  <c r="I1996" i="15"/>
  <c r="M1987" i="15"/>
  <c r="J1984" i="15"/>
  <c r="Q2130" i="15"/>
  <c r="R2184" i="15"/>
  <c r="P2108" i="15"/>
  <c r="S2168" i="15"/>
  <c r="H2491" i="15" l="1"/>
  <c r="M1988" i="15"/>
  <c r="I1997" i="15"/>
  <c r="J1985" i="15"/>
  <c r="N1979" i="15"/>
  <c r="K1993" i="15"/>
  <c r="L1987" i="15"/>
  <c r="O2045" i="15"/>
  <c r="R2185" i="15"/>
  <c r="P2109" i="15"/>
  <c r="S2169" i="15"/>
  <c r="Q2131" i="15"/>
  <c r="H2492" i="15" l="1"/>
  <c r="M1989" i="15"/>
  <c r="O2046" i="15"/>
  <c r="K1994" i="15"/>
  <c r="J1986" i="15"/>
  <c r="L1988" i="15"/>
  <c r="N1980" i="15"/>
  <c r="I1998" i="15"/>
  <c r="P2110" i="15"/>
  <c r="S2170" i="15"/>
  <c r="Q2132" i="15"/>
  <c r="R2186" i="15"/>
  <c r="H2493" i="15" l="1"/>
  <c r="M1990" i="15"/>
  <c r="J1987" i="15"/>
  <c r="I1999" i="15"/>
  <c r="N1981" i="15"/>
  <c r="L1989" i="15"/>
  <c r="K1995" i="15"/>
  <c r="O2047" i="15"/>
  <c r="R2187" i="15"/>
  <c r="S2171" i="15"/>
  <c r="Q2133" i="15"/>
  <c r="P2111" i="15"/>
  <c r="H2494" i="15" l="1"/>
  <c r="L1990" i="15"/>
  <c r="M1991" i="15"/>
  <c r="O2048" i="15"/>
  <c r="K1996" i="15"/>
  <c r="N1982" i="15"/>
  <c r="I2000" i="15"/>
  <c r="J1988" i="15"/>
  <c r="Q2134" i="15"/>
  <c r="P2112" i="15"/>
  <c r="S2172" i="15"/>
  <c r="R2188" i="15"/>
  <c r="H2495" i="15" l="1"/>
  <c r="I2001" i="15"/>
  <c r="L1991" i="15"/>
  <c r="K1997" i="15"/>
  <c r="M1992" i="15"/>
  <c r="O2049" i="15"/>
  <c r="J1989" i="15"/>
  <c r="N1983" i="15"/>
  <c r="P2113" i="15"/>
  <c r="S2173" i="15"/>
  <c r="R2189" i="15"/>
  <c r="Q2135" i="15"/>
  <c r="H2496" i="15" l="1"/>
  <c r="O2050" i="15"/>
  <c r="M1993" i="15"/>
  <c r="L1992" i="15"/>
  <c r="I2002" i="15"/>
  <c r="J1990" i="15"/>
  <c r="N1984" i="15"/>
  <c r="K1998" i="15"/>
  <c r="S2174" i="15"/>
  <c r="Q2136" i="15"/>
  <c r="R2190" i="15"/>
  <c r="P2114" i="15"/>
  <c r="H2497" i="15" l="1"/>
  <c r="J1991" i="15"/>
  <c r="L1993" i="15"/>
  <c r="O2051" i="15"/>
  <c r="N1985" i="15"/>
  <c r="M1994" i="15"/>
  <c r="K1999" i="15"/>
  <c r="I2003" i="15"/>
  <c r="Q2137" i="15"/>
  <c r="R2191" i="15"/>
  <c r="P2115" i="15"/>
  <c r="S2175" i="15"/>
  <c r="H2498" i="15" l="1"/>
  <c r="M1995" i="15"/>
  <c r="K2000" i="15"/>
  <c r="I2004" i="15"/>
  <c r="O2052" i="15"/>
  <c r="J1992" i="15"/>
  <c r="N1986" i="15"/>
  <c r="L1994" i="15"/>
  <c r="S2176" i="15"/>
  <c r="R2192" i="15"/>
  <c r="P2116" i="15"/>
  <c r="Q2138" i="15"/>
  <c r="H2499" i="15" l="1"/>
  <c r="N1987" i="15"/>
  <c r="J1993" i="15"/>
  <c r="M1996" i="15"/>
  <c r="K2001" i="15"/>
  <c r="L1995" i="15"/>
  <c r="O2053" i="15"/>
  <c r="I2005" i="15"/>
  <c r="Q2139" i="15"/>
  <c r="R2193" i="15"/>
  <c r="P2117" i="15"/>
  <c r="S2177" i="15"/>
  <c r="H2500" i="15" l="1"/>
  <c r="I2006" i="15"/>
  <c r="L1996" i="15"/>
  <c r="J1994" i="15"/>
  <c r="M1997" i="15"/>
  <c r="O2054" i="15"/>
  <c r="K2002" i="15"/>
  <c r="N1988" i="15"/>
  <c r="P2118" i="15"/>
  <c r="R2194" i="15"/>
  <c r="S2178" i="15"/>
  <c r="Q2140" i="15"/>
  <c r="H2501" i="15" l="1"/>
  <c r="L1997" i="15"/>
  <c r="I2007" i="15"/>
  <c r="J1995" i="15"/>
  <c r="K2003" i="15"/>
  <c r="M1998" i="15"/>
  <c r="N1989" i="15"/>
  <c r="O2055" i="15"/>
  <c r="R2195" i="15"/>
  <c r="Q2141" i="15"/>
  <c r="S2179" i="15"/>
  <c r="P2119" i="15"/>
  <c r="H2502" i="15" l="1"/>
  <c r="N1990" i="15"/>
  <c r="L1998" i="15"/>
  <c r="O2056" i="15"/>
  <c r="K2004" i="15"/>
  <c r="J1996" i="15"/>
  <c r="I2008" i="15"/>
  <c r="M1999" i="15"/>
  <c r="P2120" i="15"/>
  <c r="Q2142" i="15"/>
  <c r="S2180" i="15"/>
  <c r="R2196" i="15"/>
  <c r="H2503" i="15" l="1"/>
  <c r="O2057" i="15"/>
  <c r="N1991" i="15"/>
  <c r="J1997" i="15"/>
  <c r="L1999" i="15"/>
  <c r="M2000" i="15"/>
  <c r="I2009" i="15"/>
  <c r="K2005" i="15"/>
  <c r="R2197" i="15"/>
  <c r="Q2143" i="15"/>
  <c r="S2181" i="15"/>
  <c r="P2121" i="15"/>
  <c r="H2504" i="15" l="1"/>
  <c r="K2006" i="15"/>
  <c r="O2058" i="15"/>
  <c r="I2010" i="15"/>
  <c r="M2001" i="15"/>
  <c r="J1998" i="15"/>
  <c r="L2000" i="15"/>
  <c r="N1992" i="15"/>
  <c r="P2122" i="15"/>
  <c r="Q2144" i="15"/>
  <c r="S2182" i="15"/>
  <c r="R2198" i="15"/>
  <c r="H2505" i="15" l="1"/>
  <c r="N1993" i="15"/>
  <c r="O2059" i="15"/>
  <c r="K2007" i="15"/>
  <c r="J1999" i="15"/>
  <c r="M2002" i="15"/>
  <c r="L2001" i="15"/>
  <c r="I2011" i="15"/>
  <c r="R2199" i="15"/>
  <c r="Q2145" i="15"/>
  <c r="S2183" i="15"/>
  <c r="P2123" i="15"/>
  <c r="H2506" i="15" l="1"/>
  <c r="I2012" i="15"/>
  <c r="L2002" i="15"/>
  <c r="J2000" i="15"/>
  <c r="K2008" i="15"/>
  <c r="M2003" i="15"/>
  <c r="N1994" i="15"/>
  <c r="O2060" i="15"/>
  <c r="P2124" i="15"/>
  <c r="Q2146" i="15"/>
  <c r="S2184" i="15"/>
  <c r="R2200" i="15"/>
  <c r="H2507" i="15" l="1"/>
  <c r="O2061" i="15"/>
  <c r="M2004" i="15"/>
  <c r="J2001" i="15"/>
  <c r="I2013" i="15"/>
  <c r="K2009" i="15"/>
  <c r="L2003" i="15"/>
  <c r="N1995" i="15"/>
  <c r="P2125" i="15"/>
  <c r="Q2147" i="15"/>
  <c r="S2185" i="15"/>
  <c r="R2201" i="15"/>
  <c r="H2508" i="15" l="1"/>
  <c r="L2004" i="15"/>
  <c r="K2010" i="15"/>
  <c r="I2014" i="15"/>
  <c r="O2062" i="15"/>
  <c r="M2005" i="15"/>
  <c r="N1996" i="15"/>
  <c r="J2002" i="15"/>
  <c r="Q2148" i="15"/>
  <c r="S2186" i="15"/>
  <c r="R2202" i="15"/>
  <c r="P2126" i="15"/>
  <c r="H2509" i="15" l="1"/>
  <c r="K2011" i="15"/>
  <c r="L2005" i="15"/>
  <c r="J2003" i="15"/>
  <c r="M2006" i="15"/>
  <c r="N1997" i="15"/>
  <c r="O2063" i="15"/>
  <c r="I2015" i="15"/>
  <c r="S2187" i="15"/>
  <c r="R2203" i="15"/>
  <c r="P2127" i="15"/>
  <c r="Q2149" i="15"/>
  <c r="H2510" i="15" l="1"/>
  <c r="O2064" i="15"/>
  <c r="K2012" i="15"/>
  <c r="I2016" i="15"/>
  <c r="N1998" i="15"/>
  <c r="M2007" i="15"/>
  <c r="J2004" i="15"/>
  <c r="L2006" i="15"/>
  <c r="R2204" i="15"/>
  <c r="Q2150" i="15"/>
  <c r="P2128" i="15"/>
  <c r="S2188" i="15"/>
  <c r="H2511" i="15" l="1"/>
  <c r="M2008" i="15"/>
  <c r="O2065" i="15"/>
  <c r="N1999" i="15"/>
  <c r="L2007" i="15"/>
  <c r="I2017" i="15"/>
  <c r="K2013" i="15"/>
  <c r="J2005" i="15"/>
  <c r="S2189" i="15"/>
  <c r="R2205" i="15"/>
  <c r="Q2151" i="15"/>
  <c r="P2129" i="15"/>
  <c r="H2512" i="15" l="1"/>
  <c r="K2014" i="15"/>
  <c r="O2066" i="15"/>
  <c r="M2009" i="15"/>
  <c r="I2018" i="15"/>
  <c r="L2008" i="15"/>
  <c r="N2000" i="15"/>
  <c r="J2006" i="15"/>
  <c r="R2206" i="15"/>
  <c r="Q2152" i="15"/>
  <c r="P2130" i="15"/>
  <c r="S2190" i="15"/>
  <c r="H2513" i="15" l="1"/>
  <c r="K2015" i="15"/>
  <c r="L2009" i="15"/>
  <c r="I2019" i="15"/>
  <c r="M2010" i="15"/>
  <c r="J2007" i="15"/>
  <c r="N2001" i="15"/>
  <c r="O2067" i="15"/>
  <c r="R2207" i="15"/>
  <c r="S2191" i="15"/>
  <c r="Q2153" i="15"/>
  <c r="P2131" i="15"/>
  <c r="H2514" i="15" l="1"/>
  <c r="K2016" i="15"/>
  <c r="O2068" i="15"/>
  <c r="J2008" i="15"/>
  <c r="L2010" i="15"/>
  <c r="N2002" i="15"/>
  <c r="M2011" i="15"/>
  <c r="I2020" i="15"/>
  <c r="S2192" i="15"/>
  <c r="Q2154" i="15"/>
  <c r="P2132" i="15"/>
  <c r="R2208" i="15"/>
  <c r="H2515" i="15" l="1"/>
  <c r="O2069" i="15"/>
  <c r="K2017" i="15"/>
  <c r="I2021" i="15"/>
  <c r="M2012" i="15"/>
  <c r="N2003" i="15"/>
  <c r="L2011" i="15"/>
  <c r="J2009" i="15"/>
  <c r="P2133" i="15"/>
  <c r="R2209" i="15"/>
  <c r="Q2155" i="15"/>
  <c r="S2193" i="15"/>
  <c r="H2516" i="15" l="1"/>
  <c r="M2013" i="15"/>
  <c r="O2070" i="15"/>
  <c r="N2004" i="15"/>
  <c r="J2010" i="15"/>
  <c r="L2012" i="15"/>
  <c r="I2022" i="15"/>
  <c r="K2018" i="15"/>
  <c r="Q2156" i="15"/>
  <c r="R2210" i="15"/>
  <c r="S2194" i="15"/>
  <c r="P2134" i="15"/>
  <c r="H2517" i="15" l="1"/>
  <c r="L2013" i="15"/>
  <c r="O2071" i="15"/>
  <c r="M2014" i="15"/>
  <c r="J2011" i="15"/>
  <c r="N2005" i="15"/>
  <c r="K2019" i="15"/>
  <c r="I2023" i="15"/>
  <c r="P2135" i="15"/>
  <c r="R2211" i="15"/>
  <c r="S2195" i="15"/>
  <c r="Q2157" i="15"/>
  <c r="H2518" i="15" l="1"/>
  <c r="K2020" i="15"/>
  <c r="N2006" i="15"/>
  <c r="O2072" i="15"/>
  <c r="L2014" i="15"/>
  <c r="J2012" i="15"/>
  <c r="I2024" i="15"/>
  <c r="M2015" i="15"/>
  <c r="S2196" i="15"/>
  <c r="Q2158" i="15"/>
  <c r="P2136" i="15"/>
  <c r="R2212" i="15"/>
  <c r="H2519" i="15" l="1"/>
  <c r="O2073" i="15"/>
  <c r="K2021" i="15"/>
  <c r="I2025" i="15"/>
  <c r="J2013" i="15"/>
  <c r="L2015" i="15"/>
  <c r="N2007" i="15"/>
  <c r="M2016" i="15"/>
  <c r="R2213" i="15"/>
  <c r="Q2159" i="15"/>
  <c r="P2137" i="15"/>
  <c r="S2197" i="15"/>
  <c r="H2520" i="15" l="1"/>
  <c r="L2016" i="15"/>
  <c r="N2008" i="15"/>
  <c r="J2014" i="15"/>
  <c r="I2026" i="15"/>
  <c r="O2074" i="15"/>
  <c r="K2022" i="15"/>
  <c r="M2017" i="15"/>
  <c r="Q2160" i="15"/>
  <c r="S2198" i="15"/>
  <c r="P2138" i="15"/>
  <c r="R2214" i="15"/>
  <c r="H2521" i="15" l="1"/>
  <c r="I2027" i="15"/>
  <c r="N2009" i="15"/>
  <c r="L2017" i="15"/>
  <c r="M2018" i="15"/>
  <c r="O2075" i="15"/>
  <c r="J2015" i="15"/>
  <c r="K2023" i="15"/>
  <c r="R2215" i="15"/>
  <c r="S2199" i="15"/>
  <c r="P2139" i="15"/>
  <c r="Q2161" i="15"/>
  <c r="H2522" i="15" l="1"/>
  <c r="K2024" i="15"/>
  <c r="J2016" i="15"/>
  <c r="M2019" i="15"/>
  <c r="I2028" i="15"/>
  <c r="N2010" i="15"/>
  <c r="O2076" i="15"/>
  <c r="L2018" i="15"/>
  <c r="P2140" i="15"/>
  <c r="R2216" i="15"/>
  <c r="Q2162" i="15"/>
  <c r="S2200" i="15"/>
  <c r="H2523" i="15" l="1"/>
  <c r="K2025" i="15"/>
  <c r="N2011" i="15"/>
  <c r="I2029" i="15"/>
  <c r="O2077" i="15"/>
  <c r="M2020" i="15"/>
  <c r="L2019" i="15"/>
  <c r="J2017" i="15"/>
  <c r="R2217" i="15"/>
  <c r="Q2163" i="15"/>
  <c r="S2201" i="15"/>
  <c r="P2141" i="15"/>
  <c r="H2524" i="15" l="1"/>
  <c r="J2018" i="15"/>
  <c r="L2020" i="15"/>
  <c r="M2021" i="15"/>
  <c r="K2026" i="15"/>
  <c r="I2030" i="15"/>
  <c r="N2012" i="15"/>
  <c r="O2078" i="15"/>
  <c r="P2142" i="15"/>
  <c r="R2218" i="15"/>
  <c r="Q2164" i="15"/>
  <c r="S2202" i="15"/>
  <c r="H2525" i="15" l="1"/>
  <c r="O2079" i="15"/>
  <c r="M2022" i="15"/>
  <c r="L2021" i="15"/>
  <c r="J2019" i="15"/>
  <c r="I2031" i="15"/>
  <c r="N2013" i="15"/>
  <c r="K2027" i="15"/>
  <c r="R2219" i="15"/>
  <c r="Q2165" i="15"/>
  <c r="S2203" i="15"/>
  <c r="P2143" i="15"/>
  <c r="H2526" i="15" l="1"/>
  <c r="K2028" i="15"/>
  <c r="J2020" i="15"/>
  <c r="O2080" i="15"/>
  <c r="N2014" i="15"/>
  <c r="I2032" i="15"/>
  <c r="L2022" i="15"/>
  <c r="M2023" i="15"/>
  <c r="P2144" i="15"/>
  <c r="Q2166" i="15"/>
  <c r="S2204" i="15"/>
  <c r="R2220" i="15"/>
  <c r="H2527" i="15" l="1"/>
  <c r="K2029" i="15"/>
  <c r="O2081" i="15"/>
  <c r="M2024" i="15"/>
  <c r="I2033" i="15"/>
  <c r="N2015" i="15"/>
  <c r="J2021" i="15"/>
  <c r="L2023" i="15"/>
  <c r="Q2167" i="15"/>
  <c r="S2205" i="15"/>
  <c r="R2221" i="15"/>
  <c r="P2145" i="15"/>
  <c r="H2528" i="15" l="1"/>
  <c r="J2022" i="15"/>
  <c r="O2082" i="15"/>
  <c r="K2030" i="15"/>
  <c r="M2025" i="15"/>
  <c r="I2034" i="15"/>
  <c r="L2024" i="15"/>
  <c r="N2016" i="15"/>
  <c r="Q2168" i="15"/>
  <c r="S2206" i="15"/>
  <c r="P2146" i="15"/>
  <c r="R2222" i="15"/>
  <c r="H2529" i="15" l="1"/>
  <c r="N2017" i="15"/>
  <c r="K2031" i="15"/>
  <c r="J2023" i="15"/>
  <c r="L2025" i="15"/>
  <c r="I2035" i="15"/>
  <c r="M2026" i="15"/>
  <c r="O2083" i="15"/>
  <c r="S2207" i="15"/>
  <c r="P2147" i="15"/>
  <c r="R2223" i="15"/>
  <c r="Q2169" i="15"/>
  <c r="H2530" i="15" l="1"/>
  <c r="J2024" i="15"/>
  <c r="N2018" i="15"/>
  <c r="K2032" i="15"/>
  <c r="O2084" i="15"/>
  <c r="M2027" i="15"/>
  <c r="I2036" i="15"/>
  <c r="L2026" i="15"/>
  <c r="Q2170" i="15"/>
  <c r="P2148" i="15"/>
  <c r="R2224" i="15"/>
  <c r="S2208" i="15"/>
  <c r="H2531" i="15" l="1"/>
  <c r="L2027" i="15"/>
  <c r="K2033" i="15"/>
  <c r="J2025" i="15"/>
  <c r="M2028" i="15"/>
  <c r="I2037" i="15"/>
  <c r="O2085" i="15"/>
  <c r="N2019" i="15"/>
  <c r="Q2171" i="15"/>
  <c r="P2149" i="15"/>
  <c r="S2209" i="15"/>
  <c r="R2225" i="15"/>
  <c r="H2532" i="15" l="1"/>
  <c r="L2028" i="15"/>
  <c r="N2020" i="15"/>
  <c r="J2026" i="15"/>
  <c r="I2038" i="15"/>
  <c r="K2034" i="15"/>
  <c r="O2086" i="15"/>
  <c r="M2029" i="15"/>
  <c r="R2226" i="15"/>
  <c r="P2150" i="15"/>
  <c r="S2210" i="15"/>
  <c r="Q2172" i="15"/>
  <c r="H2533" i="15" l="1"/>
  <c r="O2087" i="15"/>
  <c r="J2027" i="15"/>
  <c r="N2021" i="15"/>
  <c r="I2039" i="15"/>
  <c r="M2030" i="15"/>
  <c r="K2035" i="15"/>
  <c r="L2029" i="15"/>
  <c r="Q2173" i="15"/>
  <c r="P2151" i="15"/>
  <c r="S2211" i="15"/>
  <c r="R2227" i="15"/>
  <c r="H2534" i="15" l="1"/>
  <c r="L2030" i="15"/>
  <c r="I2040" i="15"/>
  <c r="M2031" i="15"/>
  <c r="O2088" i="15"/>
  <c r="K2036" i="15"/>
  <c r="N2022" i="15"/>
  <c r="J2028" i="15"/>
  <c r="S2212" i="15"/>
  <c r="Q2174" i="15"/>
  <c r="R2228" i="15"/>
  <c r="P2152" i="15"/>
  <c r="H2535" i="15" l="1"/>
  <c r="L2031" i="15"/>
  <c r="M2032" i="15"/>
  <c r="I2041" i="15"/>
  <c r="J2029" i="15"/>
  <c r="N2023" i="15"/>
  <c r="O2089" i="15"/>
  <c r="K2037" i="15"/>
  <c r="Q2175" i="15"/>
  <c r="R2229" i="15"/>
  <c r="P2153" i="15"/>
  <c r="S2213" i="15"/>
  <c r="H2536" i="15" l="1"/>
  <c r="K2038" i="15"/>
  <c r="J2030" i="15"/>
  <c r="I2042" i="15"/>
  <c r="M2033" i="15"/>
  <c r="L2032" i="15"/>
  <c r="O2090" i="15"/>
  <c r="N2024" i="15"/>
  <c r="P2154" i="15"/>
  <c r="S2214" i="15"/>
  <c r="Q2176" i="15"/>
  <c r="R2230" i="15"/>
  <c r="H2537" i="15" l="1"/>
  <c r="O2091" i="15"/>
  <c r="L2033" i="15"/>
  <c r="K2039" i="15"/>
  <c r="I2043" i="15"/>
  <c r="N2025" i="15"/>
  <c r="J2031" i="15"/>
  <c r="M2034" i="15"/>
  <c r="S2215" i="15"/>
  <c r="Q2177" i="15"/>
  <c r="R2231" i="15"/>
  <c r="P2155" i="15"/>
  <c r="H2538" i="15" l="1"/>
  <c r="O2092" i="15"/>
  <c r="M2035" i="15"/>
  <c r="L2034" i="15"/>
  <c r="J2032" i="15"/>
  <c r="N2026" i="15"/>
  <c r="I2044" i="15"/>
  <c r="K2040" i="15"/>
  <c r="R2232" i="15"/>
  <c r="P2156" i="15"/>
  <c r="Q2178" i="15"/>
  <c r="S2216" i="15"/>
  <c r="H2539" i="15" l="1"/>
  <c r="J2033" i="15"/>
  <c r="N2027" i="15"/>
  <c r="O2093" i="15"/>
  <c r="K2041" i="15"/>
  <c r="L2035" i="15"/>
  <c r="M2036" i="15"/>
  <c r="I2045" i="15"/>
  <c r="Q2179" i="15"/>
  <c r="P2157" i="15"/>
  <c r="R2233" i="15"/>
  <c r="S2217" i="15"/>
  <c r="H2540" i="15" l="1"/>
  <c r="I2046" i="15"/>
  <c r="K2042" i="15"/>
  <c r="N2028" i="15"/>
  <c r="M2037" i="15"/>
  <c r="L2036" i="15"/>
  <c r="O2094" i="15"/>
  <c r="J2034" i="15"/>
  <c r="P2158" i="15"/>
  <c r="R2234" i="15"/>
  <c r="S2218" i="15"/>
  <c r="Q2180" i="15"/>
  <c r="H2541" i="15" l="1"/>
  <c r="L2037" i="15"/>
  <c r="K2043" i="15"/>
  <c r="J2035" i="15"/>
  <c r="O2095" i="15"/>
  <c r="M2038" i="15"/>
  <c r="N2029" i="15"/>
  <c r="I2047" i="15"/>
  <c r="R2235" i="15"/>
  <c r="Q2181" i="15"/>
  <c r="S2219" i="15"/>
  <c r="P2159" i="15"/>
  <c r="H2542" i="15" l="1"/>
  <c r="N2030" i="15"/>
  <c r="J2036" i="15"/>
  <c r="L2038" i="15"/>
  <c r="O2096" i="15"/>
  <c r="K2044" i="15"/>
  <c r="I2048" i="15"/>
  <c r="M2039" i="15"/>
  <c r="S2220" i="15"/>
  <c r="P2160" i="15"/>
  <c r="Q2182" i="15"/>
  <c r="R2236" i="15"/>
  <c r="H2543" i="15" l="1"/>
  <c r="K2045" i="15"/>
  <c r="J2037" i="15"/>
  <c r="N2031" i="15"/>
  <c r="I2049" i="15"/>
  <c r="L2039" i="15"/>
  <c r="O2097" i="15"/>
  <c r="M2040" i="15"/>
  <c r="Q2183" i="15"/>
  <c r="R2237" i="15"/>
  <c r="P2161" i="15"/>
  <c r="S2221" i="15"/>
  <c r="H2544" i="15" l="1"/>
  <c r="O2098" i="15"/>
  <c r="I2050" i="15"/>
  <c r="N2032" i="15"/>
  <c r="M2041" i="15"/>
  <c r="K2046" i="15"/>
  <c r="L2040" i="15"/>
  <c r="J2038" i="15"/>
  <c r="S2222" i="15"/>
  <c r="P2162" i="15"/>
  <c r="R2238" i="15"/>
  <c r="Q2184" i="15"/>
  <c r="H2545" i="15" l="1"/>
  <c r="L2041" i="15"/>
  <c r="K2047" i="15"/>
  <c r="O2099" i="15"/>
  <c r="J2039" i="15"/>
  <c r="I2051" i="15"/>
  <c r="M2042" i="15"/>
  <c r="N2033" i="15"/>
  <c r="R2239" i="15"/>
  <c r="S2223" i="15"/>
  <c r="P2163" i="15"/>
  <c r="Q2185" i="15"/>
  <c r="H2546" i="15" l="1"/>
  <c r="O2100" i="15"/>
  <c r="N2034" i="15"/>
  <c r="I2052" i="15"/>
  <c r="J2040" i="15"/>
  <c r="M2043" i="15"/>
  <c r="K2048" i="15"/>
  <c r="L2042" i="15"/>
  <c r="Q2186" i="15"/>
  <c r="S2224" i="15"/>
  <c r="P2164" i="15"/>
  <c r="R2240" i="15"/>
  <c r="H2547" i="15" l="1"/>
  <c r="K2049" i="15"/>
  <c r="M2044" i="15"/>
  <c r="O2101" i="15"/>
  <c r="L2043" i="15"/>
  <c r="I2053" i="15"/>
  <c r="N2035" i="15"/>
  <c r="J2041" i="15"/>
  <c r="S2225" i="15"/>
  <c r="R2241" i="15"/>
  <c r="P2165" i="15"/>
  <c r="Q2187" i="15"/>
  <c r="H2548" i="15" l="1"/>
  <c r="K2050" i="15"/>
  <c r="L2044" i="15"/>
  <c r="N2036" i="15"/>
  <c r="I2054" i="15"/>
  <c r="J2042" i="15"/>
  <c r="O2102" i="15"/>
  <c r="M2045" i="15"/>
  <c r="R2242" i="15"/>
  <c r="Q2188" i="15"/>
  <c r="P2166" i="15"/>
  <c r="S2226" i="15"/>
  <c r="H2549" i="15" l="1"/>
  <c r="N2037" i="15"/>
  <c r="K2051" i="15"/>
  <c r="M2046" i="15"/>
  <c r="I2055" i="15"/>
  <c r="O2103" i="15"/>
  <c r="J2043" i="15"/>
  <c r="L2045" i="15"/>
  <c r="Q2189" i="15"/>
  <c r="S2227" i="15"/>
  <c r="P2167" i="15"/>
  <c r="R2243" i="15"/>
  <c r="H2550" i="15" l="1"/>
  <c r="K2052" i="15"/>
  <c r="N2038" i="15"/>
  <c r="J2044" i="15"/>
  <c r="I2056" i="15"/>
  <c r="L2046" i="15"/>
  <c r="O2104" i="15"/>
  <c r="M2047" i="15"/>
  <c r="P2168" i="15"/>
  <c r="R2244" i="15"/>
  <c r="Q2190" i="15"/>
  <c r="S2228" i="15"/>
  <c r="H2551" i="15" l="1"/>
  <c r="L2047" i="15"/>
  <c r="K2053" i="15"/>
  <c r="O2105" i="15"/>
  <c r="J2045" i="15"/>
  <c r="N2039" i="15"/>
  <c r="M2048" i="15"/>
  <c r="I2057" i="15"/>
  <c r="S2229" i="15"/>
  <c r="R2245" i="15"/>
  <c r="Q2191" i="15"/>
  <c r="P2169" i="15"/>
  <c r="H2552" i="15" l="1"/>
  <c r="M2049" i="15"/>
  <c r="J2046" i="15"/>
  <c r="K2054" i="15"/>
  <c r="I2058" i="15"/>
  <c r="N2040" i="15"/>
  <c r="O2106" i="15"/>
  <c r="L2048" i="15"/>
  <c r="R2246" i="15"/>
  <c r="Q2192" i="15"/>
  <c r="P2170" i="15"/>
  <c r="S2230" i="15"/>
  <c r="H2553" i="15" l="1"/>
  <c r="O2107" i="15"/>
  <c r="M2050" i="15"/>
  <c r="L2049" i="15"/>
  <c r="K2055" i="15"/>
  <c r="I2059" i="15"/>
  <c r="J2047" i="15"/>
  <c r="N2041" i="15"/>
  <c r="S2231" i="15"/>
  <c r="R2247" i="15"/>
  <c r="Q2193" i="15"/>
  <c r="P2171" i="15"/>
  <c r="H2554" i="15" l="1"/>
  <c r="K2056" i="15"/>
  <c r="O2108" i="15"/>
  <c r="I2060" i="15"/>
  <c r="N2042" i="15"/>
  <c r="L2050" i="15"/>
  <c r="M2051" i="15"/>
  <c r="J2048" i="15"/>
  <c r="R2248" i="15"/>
  <c r="P2172" i="15"/>
  <c r="Q2194" i="15"/>
  <c r="S2232" i="15"/>
  <c r="H2555" i="15" l="1"/>
  <c r="J2049" i="15"/>
  <c r="K2057" i="15"/>
  <c r="I2061" i="15"/>
  <c r="L2051" i="15"/>
  <c r="M2052" i="15"/>
  <c r="N2043" i="15"/>
  <c r="O2109" i="15"/>
  <c r="Q2195" i="15"/>
  <c r="S2233" i="15"/>
  <c r="P2173" i="15"/>
  <c r="R2249" i="15"/>
  <c r="H2556" i="15" l="1"/>
  <c r="N2044" i="15"/>
  <c r="M2053" i="15"/>
  <c r="J2050" i="15"/>
  <c r="O2110" i="15"/>
  <c r="I2062" i="15"/>
  <c r="L2052" i="15"/>
  <c r="K2058" i="15"/>
  <c r="R2250" i="15"/>
  <c r="S2234" i="15"/>
  <c r="Q2196" i="15"/>
  <c r="P2174" i="15"/>
  <c r="H2557" i="15" l="1"/>
  <c r="K2059" i="15"/>
  <c r="M2054" i="15"/>
  <c r="L2053" i="15"/>
  <c r="N2045" i="15"/>
  <c r="O2111" i="15"/>
  <c r="J2051" i="15"/>
  <c r="I2063" i="15"/>
  <c r="S2235" i="15"/>
  <c r="Q2197" i="15"/>
  <c r="P2175" i="15"/>
  <c r="R2251" i="15"/>
  <c r="H2558" i="15" l="1"/>
  <c r="J2052" i="15"/>
  <c r="K2060" i="15"/>
  <c r="N2046" i="15"/>
  <c r="I2064" i="15"/>
  <c r="L2054" i="15"/>
  <c r="M2055" i="15"/>
  <c r="O2112" i="15"/>
  <c r="P2176" i="15"/>
  <c r="S2236" i="15"/>
  <c r="R2252" i="15"/>
  <c r="Q2198" i="15"/>
  <c r="H2559" i="15" l="1"/>
  <c r="O2113" i="15"/>
  <c r="J2053" i="15"/>
  <c r="I2065" i="15"/>
  <c r="N2047" i="15"/>
  <c r="M2056" i="15"/>
  <c r="L2055" i="15"/>
  <c r="K2061" i="15"/>
  <c r="S2237" i="15"/>
  <c r="R2253" i="15"/>
  <c r="Q2199" i="15"/>
  <c r="P2177" i="15"/>
  <c r="H2560" i="15" l="1"/>
  <c r="O2114" i="15"/>
  <c r="I2066" i="15"/>
  <c r="K2062" i="15"/>
  <c r="L2056" i="15"/>
  <c r="M2057" i="15"/>
  <c r="J2054" i="15"/>
  <c r="N2048" i="15"/>
  <c r="Q2200" i="15"/>
  <c r="S2238" i="15"/>
  <c r="R2254" i="15"/>
  <c r="P2178" i="15"/>
  <c r="H2561" i="15" l="1"/>
  <c r="N2049" i="15"/>
  <c r="K2063" i="15"/>
  <c r="O2115" i="15"/>
  <c r="J2055" i="15"/>
  <c r="M2058" i="15"/>
  <c r="L2057" i="15"/>
  <c r="I2067" i="15"/>
  <c r="S2239" i="15"/>
  <c r="P2179" i="15"/>
  <c r="R2255" i="15"/>
  <c r="Q2201" i="15"/>
  <c r="H2562" i="15" l="1"/>
  <c r="O2116" i="15"/>
  <c r="K2064" i="15"/>
  <c r="N2050" i="15"/>
  <c r="J2056" i="15"/>
  <c r="I2068" i="15"/>
  <c r="L2058" i="15"/>
  <c r="M2059" i="15"/>
  <c r="S2240" i="15"/>
  <c r="Q2202" i="15"/>
  <c r="P2180" i="15"/>
  <c r="R2256" i="15"/>
  <c r="H2563" i="15" l="1"/>
  <c r="M2060" i="15"/>
  <c r="L2059" i="15"/>
  <c r="N2051" i="15"/>
  <c r="O2117" i="15"/>
  <c r="K2065" i="15"/>
  <c r="J2057" i="15"/>
  <c r="I2069" i="15"/>
  <c r="R2257" i="15"/>
  <c r="P2181" i="15"/>
  <c r="Q2203" i="15"/>
  <c r="S2241" i="15"/>
  <c r="H2564" i="15" l="1"/>
  <c r="O2118" i="15"/>
  <c r="J2058" i="15"/>
  <c r="M2061" i="15"/>
  <c r="N2052" i="15"/>
  <c r="L2060" i="15"/>
  <c r="I2070" i="15"/>
  <c r="K2066" i="15"/>
  <c r="S2242" i="15"/>
  <c r="P2182" i="15"/>
  <c r="Q2204" i="15"/>
  <c r="R2258" i="15"/>
  <c r="H2565" i="15" l="1"/>
  <c r="K2067" i="15"/>
  <c r="L2061" i="15"/>
  <c r="N2053" i="15"/>
  <c r="M2062" i="15"/>
  <c r="I2071" i="15"/>
  <c r="O2119" i="15"/>
  <c r="J2059" i="15"/>
  <c r="R2259" i="15"/>
  <c r="P2183" i="15"/>
  <c r="Q2205" i="15"/>
  <c r="S2243" i="15"/>
  <c r="H2566" i="15" l="1"/>
  <c r="K2068" i="15"/>
  <c r="J2060" i="15"/>
  <c r="I2072" i="15"/>
  <c r="M2063" i="15"/>
  <c r="N2054" i="15"/>
  <c r="L2062" i="15"/>
  <c r="O2120" i="15"/>
  <c r="P2184" i="15"/>
  <c r="Q2206" i="15"/>
  <c r="S2244" i="15"/>
  <c r="R2260" i="15"/>
  <c r="H2567" i="15" l="1"/>
  <c r="I2073" i="15"/>
  <c r="M2064" i="15"/>
  <c r="N2055" i="15"/>
  <c r="K2069" i="15"/>
  <c r="O2121" i="15"/>
  <c r="L2063" i="15"/>
  <c r="J2061" i="15"/>
  <c r="P2185" i="15"/>
  <c r="Q2207" i="15"/>
  <c r="R2261" i="15"/>
  <c r="S2245" i="15"/>
  <c r="H2568" i="15" l="1"/>
  <c r="O2122" i="15"/>
  <c r="N2056" i="15"/>
  <c r="M2065" i="15"/>
  <c r="I2074" i="15"/>
  <c r="L2064" i="15"/>
  <c r="J2062" i="15"/>
  <c r="K2070" i="15"/>
  <c r="Q2208" i="15"/>
  <c r="R2262" i="15"/>
  <c r="S2246" i="15"/>
  <c r="P2186" i="15"/>
  <c r="H2569" i="15" l="1"/>
  <c r="M2066" i="15"/>
  <c r="O2123" i="15"/>
  <c r="K2071" i="15"/>
  <c r="I2075" i="15"/>
  <c r="N2057" i="15"/>
  <c r="J2063" i="15"/>
  <c r="L2065" i="15"/>
  <c r="S2247" i="15"/>
  <c r="R2263" i="15"/>
  <c r="P2187" i="15"/>
  <c r="Q2209" i="15"/>
  <c r="H2570" i="15" l="1"/>
  <c r="M2067" i="15"/>
  <c r="J2064" i="15"/>
  <c r="K2072" i="15"/>
  <c r="I2076" i="15"/>
  <c r="O2124" i="15"/>
  <c r="L2066" i="15"/>
  <c r="N2058" i="15"/>
  <c r="R2264" i="15"/>
  <c r="Q2210" i="15"/>
  <c r="P2188" i="15"/>
  <c r="S2248" i="15"/>
  <c r="H2571" i="15" l="1"/>
  <c r="L2067" i="15"/>
  <c r="O2125" i="15"/>
  <c r="M2068" i="15"/>
  <c r="N2059" i="15"/>
  <c r="K2073" i="15"/>
  <c r="J2065" i="15"/>
  <c r="I2077" i="15"/>
  <c r="S2249" i="15"/>
  <c r="R2265" i="15"/>
  <c r="Q2211" i="15"/>
  <c r="P2189" i="15"/>
  <c r="H2572" i="15" l="1"/>
  <c r="J2066" i="15"/>
  <c r="O2126" i="15"/>
  <c r="I2078" i="15"/>
  <c r="N2060" i="15"/>
  <c r="M2069" i="15"/>
  <c r="K2074" i="15"/>
  <c r="L2068" i="15"/>
  <c r="R2266" i="15"/>
  <c r="Q2212" i="15"/>
  <c r="P2190" i="15"/>
  <c r="S2250" i="15"/>
  <c r="H2573" i="15" l="1"/>
  <c r="I2079" i="15"/>
  <c r="L2069" i="15"/>
  <c r="O2127" i="15"/>
  <c r="N2061" i="15"/>
  <c r="J2067" i="15"/>
  <c r="K2075" i="15"/>
  <c r="M2070" i="15"/>
  <c r="S2251" i="15"/>
  <c r="Q2213" i="15"/>
  <c r="P2191" i="15"/>
  <c r="R2267" i="15"/>
  <c r="H2574" i="15" l="1"/>
  <c r="N2062" i="15"/>
  <c r="I2080" i="15"/>
  <c r="L2070" i="15"/>
  <c r="K2076" i="15"/>
  <c r="M2071" i="15"/>
  <c r="J2068" i="15"/>
  <c r="O2128" i="15"/>
  <c r="P2192" i="15"/>
  <c r="S2252" i="15"/>
  <c r="R2268" i="15"/>
  <c r="Q2214" i="15"/>
  <c r="H2575" i="15" l="1"/>
  <c r="I2081" i="15"/>
  <c r="N2063" i="15"/>
  <c r="J2069" i="15"/>
  <c r="O2129" i="15"/>
  <c r="K2077" i="15"/>
  <c r="M2072" i="15"/>
  <c r="L2071" i="15"/>
  <c r="Q2215" i="15"/>
  <c r="R2269" i="15"/>
  <c r="S2253" i="15"/>
  <c r="P2193" i="15"/>
  <c r="H2576" i="15" l="1"/>
  <c r="J2070" i="15"/>
  <c r="L2072" i="15"/>
  <c r="I2082" i="15"/>
  <c r="N2064" i="15"/>
  <c r="K2078" i="15"/>
  <c r="O2130" i="15"/>
  <c r="M2073" i="15"/>
  <c r="P2194" i="15"/>
  <c r="R2270" i="15"/>
  <c r="S2254" i="15"/>
  <c r="Q2216" i="15"/>
  <c r="H2577" i="15" l="1"/>
  <c r="O2131" i="15"/>
  <c r="J2071" i="15"/>
  <c r="N2065" i="15"/>
  <c r="I2083" i="15"/>
  <c r="M2074" i="15"/>
  <c r="K2079" i="15"/>
  <c r="L2073" i="15"/>
  <c r="Q2217" i="15"/>
  <c r="R2271" i="15"/>
  <c r="S2255" i="15"/>
  <c r="P2195" i="15"/>
  <c r="H2578" i="15" l="1"/>
  <c r="M2075" i="15"/>
  <c r="I2084" i="15"/>
  <c r="O2132" i="15"/>
  <c r="K2080" i="15"/>
  <c r="L2074" i="15"/>
  <c r="N2066" i="15"/>
  <c r="J2072" i="15"/>
  <c r="P2196" i="15"/>
  <c r="R2272" i="15"/>
  <c r="S2256" i="15"/>
  <c r="Q2218" i="15"/>
  <c r="H2579" i="15" l="1"/>
  <c r="K2081" i="15"/>
  <c r="M2076" i="15"/>
  <c r="I2085" i="15"/>
  <c r="L2075" i="15"/>
  <c r="J2073" i="15"/>
  <c r="N2067" i="15"/>
  <c r="O2133" i="15"/>
  <c r="S2257" i="15"/>
  <c r="R2273" i="15"/>
  <c r="Q2219" i="15"/>
  <c r="P2197" i="15"/>
  <c r="H2580" i="15" l="1"/>
  <c r="M2077" i="15"/>
  <c r="O2134" i="15"/>
  <c r="L2076" i="15"/>
  <c r="N2068" i="15"/>
  <c r="J2074" i="15"/>
  <c r="I2086" i="15"/>
  <c r="K2082" i="15"/>
  <c r="Q2220" i="15"/>
  <c r="R2274" i="15"/>
  <c r="P2198" i="15"/>
  <c r="S2258" i="15"/>
  <c r="H2581" i="15" l="1"/>
  <c r="M2078" i="15"/>
  <c r="I2087" i="15"/>
  <c r="J2075" i="15"/>
  <c r="N2069" i="15"/>
  <c r="L2077" i="15"/>
  <c r="K2083" i="15"/>
  <c r="O2135" i="15"/>
  <c r="R2275" i="15"/>
  <c r="R2276" i="15" s="1"/>
  <c r="R2277" i="15" s="1"/>
  <c r="R2278" i="15" s="1"/>
  <c r="R2279" i="15" s="1"/>
  <c r="R2280" i="15" s="1"/>
  <c r="R2281" i="15" s="1"/>
  <c r="P2199" i="15"/>
  <c r="S2259" i="15"/>
  <c r="Q2221" i="15"/>
  <c r="H2582" i="15" l="1"/>
  <c r="O2136" i="15"/>
  <c r="K2084" i="15"/>
  <c r="M2079" i="15"/>
  <c r="L2078" i="15"/>
  <c r="J2076" i="15"/>
  <c r="I2088" i="15"/>
  <c r="N2070" i="15"/>
  <c r="S2260" i="15"/>
  <c r="P2200" i="15"/>
  <c r="Q2222" i="15"/>
  <c r="R2282" i="15"/>
  <c r="H2583" i="15" l="1"/>
  <c r="I2089" i="15"/>
  <c r="J2077" i="15"/>
  <c r="M2080" i="15"/>
  <c r="N2071" i="15"/>
  <c r="K2085" i="15"/>
  <c r="L2079" i="15"/>
  <c r="O2137" i="15"/>
  <c r="P2201" i="15"/>
  <c r="S2261" i="15"/>
  <c r="R2283" i="15"/>
  <c r="Q2223" i="15"/>
  <c r="H2584" i="15" l="1"/>
  <c r="N2072" i="15"/>
  <c r="J2078" i="15"/>
  <c r="O2138" i="15"/>
  <c r="L2080" i="15"/>
  <c r="K2086" i="15"/>
  <c r="M2081" i="15"/>
  <c r="I2090" i="15"/>
  <c r="S2262" i="15"/>
  <c r="R2284" i="15"/>
  <c r="Q2224" i="15"/>
  <c r="P2202" i="15"/>
  <c r="H2585" i="15" l="1"/>
  <c r="I2091" i="15"/>
  <c r="K2087" i="15"/>
  <c r="J2079" i="15"/>
  <c r="N2073" i="15"/>
  <c r="O2139" i="15"/>
  <c r="M2082" i="15"/>
  <c r="L2081" i="15"/>
  <c r="Q2225" i="15"/>
  <c r="R2285" i="15"/>
  <c r="R2286" i="15" s="1"/>
  <c r="R2287" i="15" s="1"/>
  <c r="R2288" i="15" s="1"/>
  <c r="R2289" i="15" s="1"/>
  <c r="R2290" i="15" s="1"/>
  <c r="R2291" i="15" s="1"/>
  <c r="R2292" i="15" s="1"/>
  <c r="R2293" i="15" s="1"/>
  <c r="P2203" i="15"/>
  <c r="S2263" i="15"/>
  <c r="H2586" i="15" l="1"/>
  <c r="M2083" i="15"/>
  <c r="K2088" i="15"/>
  <c r="L2082" i="15"/>
  <c r="N2074" i="15"/>
  <c r="J2080" i="15"/>
  <c r="O2140" i="15"/>
  <c r="I2092" i="15"/>
  <c r="P2204" i="15"/>
  <c r="R2294" i="15"/>
  <c r="R2295" i="15" s="1"/>
  <c r="R2296" i="15" s="1"/>
  <c r="R2297" i="15" s="1"/>
  <c r="R2298" i="15" s="1"/>
  <c r="R2299" i="15" s="1"/>
  <c r="R2300" i="15" s="1"/>
  <c r="R2301" i="15" s="1"/>
  <c r="R2302" i="15" s="1"/>
  <c r="S2264" i="15"/>
  <c r="Q2226" i="15"/>
  <c r="H2587" i="15" l="1"/>
  <c r="L2083" i="15"/>
  <c r="K2089" i="15"/>
  <c r="M2084" i="15"/>
  <c r="J2081" i="15"/>
  <c r="I2093" i="15"/>
  <c r="O2141" i="15"/>
  <c r="N2075" i="15"/>
  <c r="S2265" i="15"/>
  <c r="P2205" i="15"/>
  <c r="R2303" i="15"/>
  <c r="Q2227" i="15"/>
  <c r="H2588" i="15" l="1"/>
  <c r="I2094" i="15"/>
  <c r="K2090" i="15"/>
  <c r="O2142" i="15"/>
  <c r="N2076" i="15"/>
  <c r="J2082" i="15"/>
  <c r="M2085" i="15"/>
  <c r="L2084" i="15"/>
  <c r="Q2228" i="15"/>
  <c r="P2206" i="15"/>
  <c r="R2304" i="15"/>
  <c r="R2305" i="15" s="1"/>
  <c r="S2266" i="15"/>
  <c r="H2589" i="15" l="1"/>
  <c r="M2086" i="15"/>
  <c r="J2083" i="15"/>
  <c r="O2143" i="15"/>
  <c r="K2091" i="15"/>
  <c r="N2077" i="15"/>
  <c r="L2085" i="15"/>
  <c r="I2095" i="15"/>
  <c r="R2306" i="15"/>
  <c r="R2307" i="15" s="1"/>
  <c r="R2308" i="15" s="1"/>
  <c r="P2207" i="15"/>
  <c r="S2267" i="15"/>
  <c r="Q2229" i="15"/>
  <c r="H2590" i="15" l="1"/>
  <c r="I2096" i="15"/>
  <c r="L2086" i="15"/>
  <c r="K2092" i="15"/>
  <c r="J2084" i="15"/>
  <c r="N2078" i="15"/>
  <c r="O2144" i="15"/>
  <c r="M2087" i="15"/>
  <c r="Q2230" i="15"/>
  <c r="P2208" i="15"/>
  <c r="S2268" i="15"/>
  <c r="R2309" i="15"/>
  <c r="R2310" i="15" s="1"/>
  <c r="R2311" i="15" s="1"/>
  <c r="R2312" i="15" s="1"/>
  <c r="R2313" i="15" s="1"/>
  <c r="R2314" i="15" s="1"/>
  <c r="R2315" i="15" s="1"/>
  <c r="R2316" i="15" s="1"/>
  <c r="R2317" i="15" s="1"/>
  <c r="R2318" i="15" s="1"/>
  <c r="R2319" i="15" s="1"/>
  <c r="R2320" i="15" s="1"/>
  <c r="R2321" i="15" s="1"/>
  <c r="R2322" i="15" s="1"/>
  <c r="R2323" i="15" s="1"/>
  <c r="R2324" i="15" s="1"/>
  <c r="R2325" i="15" s="1"/>
  <c r="R2326" i="15" s="1"/>
  <c r="R2327" i="15" s="1"/>
  <c r="R2328" i="15" s="1"/>
  <c r="R2329" i="15" s="1"/>
  <c r="R2330" i="15" s="1"/>
  <c r="R2331" i="15" s="1"/>
  <c r="R2332" i="15" s="1"/>
  <c r="H2591" i="15" l="1"/>
  <c r="O2145" i="15"/>
  <c r="I2097" i="15"/>
  <c r="J2085" i="15"/>
  <c r="L2087" i="15"/>
  <c r="M2088" i="15"/>
  <c r="N2079" i="15"/>
  <c r="K2093" i="15"/>
  <c r="P2209" i="15"/>
  <c r="S2269" i="15"/>
  <c r="R2333" i="15"/>
  <c r="R2334" i="15" s="1"/>
  <c r="R2335" i="15" s="1"/>
  <c r="R2336" i="15" s="1"/>
  <c r="R2337" i="15" s="1"/>
  <c r="R2338" i="15" s="1"/>
  <c r="R2339" i="15" s="1"/>
  <c r="R2340" i="15" s="1"/>
  <c r="R2341" i="15" s="1"/>
  <c r="Q2231" i="15"/>
  <c r="H2592" i="15" l="1"/>
  <c r="N2080" i="15"/>
  <c r="I2098" i="15"/>
  <c r="O2146" i="15"/>
  <c r="K2094" i="15"/>
  <c r="J2086" i="15"/>
  <c r="M2089" i="15"/>
  <c r="L2088" i="15"/>
  <c r="S2270" i="15"/>
  <c r="Q2232" i="15"/>
  <c r="R2342" i="15"/>
  <c r="R2343" i="15" s="1"/>
  <c r="R2344" i="15" s="1"/>
  <c r="P2210" i="15"/>
  <c r="H2593" i="15" l="1"/>
  <c r="M2090" i="15"/>
  <c r="N2081" i="15"/>
  <c r="O2147" i="15"/>
  <c r="I2099" i="15"/>
  <c r="L2089" i="15"/>
  <c r="J2087" i="15"/>
  <c r="K2095" i="15"/>
  <c r="P2211" i="15"/>
  <c r="Q2233" i="15"/>
  <c r="R2345" i="15"/>
  <c r="R2346" i="15" s="1"/>
  <c r="R2347" i="15" s="1"/>
  <c r="R2348" i="15" s="1"/>
  <c r="R2349" i="15" s="1"/>
  <c r="R2350" i="15" s="1"/>
  <c r="R2351" i="15" s="1"/>
  <c r="R2352" i="15" s="1"/>
  <c r="R2353" i="15" s="1"/>
  <c r="R2354" i="15" s="1"/>
  <c r="R2355" i="15" s="1"/>
  <c r="R2356" i="15" s="1"/>
  <c r="R2357" i="15" s="1"/>
  <c r="R2358" i="15" s="1"/>
  <c r="R2359" i="15" s="1"/>
  <c r="R2360" i="15" s="1"/>
  <c r="R2361" i="15" s="1"/>
  <c r="R2362" i="15" s="1"/>
  <c r="R2363" i="15" s="1"/>
  <c r="R2364" i="15" s="1"/>
  <c r="R2365" i="15" s="1"/>
  <c r="R2366" i="15" s="1"/>
  <c r="R2367" i="15" s="1"/>
  <c r="R2368" i="15" s="1"/>
  <c r="S2271" i="15"/>
  <c r="H2594" i="15" l="1"/>
  <c r="L2090" i="15"/>
  <c r="O2148" i="15"/>
  <c r="N2082" i="15"/>
  <c r="K2096" i="15"/>
  <c r="J2088" i="15"/>
  <c r="M2091" i="15"/>
  <c r="I2100" i="15"/>
  <c r="S2272" i="15"/>
  <c r="Q2234" i="15"/>
  <c r="R2369" i="15"/>
  <c r="P2212" i="15"/>
  <c r="H2595" i="15" l="1"/>
  <c r="M2092" i="15"/>
  <c r="J2089" i="15"/>
  <c r="K2097" i="15"/>
  <c r="I2101" i="15"/>
  <c r="O2149" i="15"/>
  <c r="L2091" i="15"/>
  <c r="N2083" i="15"/>
  <c r="R2370" i="15"/>
  <c r="P2213" i="15"/>
  <c r="Q2235" i="15"/>
  <c r="S2273" i="15"/>
  <c r="H2596" i="15" l="1"/>
  <c r="K2098" i="15"/>
  <c r="J2090" i="15"/>
  <c r="N2084" i="15"/>
  <c r="L2092" i="15"/>
  <c r="O2150" i="15"/>
  <c r="I2102" i="15"/>
  <c r="M2093" i="15"/>
  <c r="Q2236" i="15"/>
  <c r="S2274" i="15"/>
  <c r="P2214" i="15"/>
  <c r="R2371" i="15"/>
  <c r="H2597" i="15" l="1"/>
  <c r="N2085" i="15"/>
  <c r="K2099" i="15"/>
  <c r="O2151" i="15"/>
  <c r="L2093" i="15"/>
  <c r="I2103" i="15"/>
  <c r="M2094" i="15"/>
  <c r="J2091" i="15"/>
  <c r="P2215" i="15"/>
  <c r="P2216" i="15" s="1"/>
  <c r="P2217" i="15" s="1"/>
  <c r="R2372" i="15"/>
  <c r="S2275" i="15"/>
  <c r="S2276" i="15" s="1"/>
  <c r="S2277" i="15" s="1"/>
  <c r="S2278" i="15" s="1"/>
  <c r="S2279" i="15" s="1"/>
  <c r="S2280" i="15" s="1"/>
  <c r="S2281" i="15" s="1"/>
  <c r="S2282" i="15" s="1"/>
  <c r="S2283" i="15" s="1"/>
  <c r="S2284" i="15" s="1"/>
  <c r="Q2237" i="15"/>
  <c r="H2598" i="15" l="1"/>
  <c r="N2086" i="15"/>
  <c r="L2094" i="15"/>
  <c r="K2100" i="15"/>
  <c r="M2095" i="15"/>
  <c r="I2104" i="15"/>
  <c r="O2152" i="15"/>
  <c r="J2092" i="15"/>
  <c r="R2373" i="15"/>
  <c r="S2285" i="15"/>
  <c r="S2286" i="15" s="1"/>
  <c r="S2287" i="15" s="1"/>
  <c r="S2288" i="15" s="1"/>
  <c r="S2289" i="15" s="1"/>
  <c r="S2290" i="15" s="1"/>
  <c r="S2291" i="15" s="1"/>
  <c r="S2292" i="15" s="1"/>
  <c r="Q2238" i="15"/>
  <c r="P2218" i="15"/>
  <c r="P2219" i="15" s="1"/>
  <c r="P2220" i="15" s="1"/>
  <c r="P2221" i="15" s="1"/>
  <c r="P2222" i="15" s="1"/>
  <c r="H2599" i="15" l="1"/>
  <c r="O2153" i="15"/>
  <c r="I2105" i="15"/>
  <c r="N2087" i="15"/>
  <c r="L2095" i="15"/>
  <c r="J2093" i="15"/>
  <c r="K2101" i="15"/>
  <c r="M2096" i="15"/>
  <c r="P2223" i="15"/>
  <c r="P2224" i="15" s="1"/>
  <c r="P2225" i="15" s="1"/>
  <c r="P2226" i="15" s="1"/>
  <c r="P2227" i="15" s="1"/>
  <c r="P2228" i="15" s="1"/>
  <c r="P2229" i="15" s="1"/>
  <c r="P2230" i="15" s="1"/>
  <c r="Q2239" i="15"/>
  <c r="S2293" i="15"/>
  <c r="R2374" i="15"/>
  <c r="H2600" i="15" l="1"/>
  <c r="K2102" i="15"/>
  <c r="N2088" i="15"/>
  <c r="L2096" i="15"/>
  <c r="I2106" i="15"/>
  <c r="M2097" i="15"/>
  <c r="J2094" i="15"/>
  <c r="O2154" i="15"/>
  <c r="S2294" i="15"/>
  <c r="R2375" i="15"/>
  <c r="Q2240" i="15"/>
  <c r="P2231" i="15"/>
  <c r="H2601" i="15" l="1"/>
  <c r="L2097" i="15"/>
  <c r="K2103" i="15"/>
  <c r="O2155" i="15"/>
  <c r="M2098" i="15"/>
  <c r="I2107" i="15"/>
  <c r="J2095" i="15"/>
  <c r="N2089" i="15"/>
  <c r="Q2241" i="15"/>
  <c r="P2232" i="15"/>
  <c r="R2376" i="15"/>
  <c r="S2295" i="15"/>
  <c r="H2602" i="15" l="1"/>
  <c r="M2099" i="15"/>
  <c r="O2156" i="15"/>
  <c r="L2098" i="15"/>
  <c r="I2108" i="15"/>
  <c r="K2104" i="15"/>
  <c r="N2090" i="15"/>
  <c r="J2096" i="15"/>
  <c r="P2233" i="15"/>
  <c r="R2377" i="15"/>
  <c r="S2296" i="15"/>
  <c r="Q2242" i="15"/>
  <c r="H2603" i="15" l="1"/>
  <c r="I2109" i="15"/>
  <c r="O2157" i="15"/>
  <c r="M2100" i="15"/>
  <c r="N2091" i="15"/>
  <c r="K2105" i="15"/>
  <c r="J2097" i="15"/>
  <c r="L2099" i="15"/>
  <c r="S2297" i="15"/>
  <c r="R2378" i="15"/>
  <c r="Q2243" i="15"/>
  <c r="P2234" i="15"/>
  <c r="H2604" i="15" l="1"/>
  <c r="L2100" i="15"/>
  <c r="J2098" i="15"/>
  <c r="K2106" i="15"/>
  <c r="I2110" i="15"/>
  <c r="M2101" i="15"/>
  <c r="O2158" i="15"/>
  <c r="N2092" i="15"/>
  <c r="R2379" i="15"/>
  <c r="P2235" i="15"/>
  <c r="Q2244" i="15"/>
  <c r="S2298" i="15"/>
  <c r="H2605" i="15" l="1"/>
  <c r="I2111" i="15"/>
  <c r="K2107" i="15"/>
  <c r="L2101" i="15"/>
  <c r="O2159" i="15"/>
  <c r="M2102" i="15"/>
  <c r="J2099" i="15"/>
  <c r="N2093" i="15"/>
  <c r="Q2245" i="15"/>
  <c r="R2380" i="15"/>
  <c r="P2236" i="15"/>
  <c r="S2299" i="15"/>
  <c r="H2606" i="15" l="1"/>
  <c r="N2094" i="15"/>
  <c r="J2100" i="15"/>
  <c r="I2112" i="15"/>
  <c r="O2160" i="15"/>
  <c r="L2102" i="15"/>
  <c r="K2108" i="15"/>
  <c r="M2103" i="15"/>
  <c r="P2237" i="15"/>
  <c r="R2381" i="15"/>
  <c r="S2300" i="15"/>
  <c r="Q2246" i="15"/>
  <c r="H2607" i="15" l="1"/>
  <c r="I2113" i="15"/>
  <c r="N2095" i="15"/>
  <c r="L2103" i="15"/>
  <c r="O2161" i="15"/>
  <c r="J2101" i="15"/>
  <c r="M2104" i="15"/>
  <c r="K2109" i="15"/>
  <c r="R2382" i="15"/>
  <c r="R2383" i="15" s="1"/>
  <c r="Q2247" i="15"/>
  <c r="S2301" i="15"/>
  <c r="P2238" i="15"/>
  <c r="H2608" i="15" l="1"/>
  <c r="M2105" i="15"/>
  <c r="O2162" i="15"/>
  <c r="I2114" i="15"/>
  <c r="K2110" i="15"/>
  <c r="J2102" i="15"/>
  <c r="N2096" i="15"/>
  <c r="L2104" i="15"/>
  <c r="Q2248" i="15"/>
  <c r="R2384" i="15"/>
  <c r="S2302" i="15"/>
  <c r="P2239" i="15"/>
  <c r="H2609" i="15" l="1"/>
  <c r="J2103" i="15"/>
  <c r="I2115" i="15"/>
  <c r="N2097" i="15"/>
  <c r="O2163" i="15"/>
  <c r="K2111" i="15"/>
  <c r="M2106" i="15"/>
  <c r="L2105" i="15"/>
  <c r="S2303" i="15"/>
  <c r="R2385" i="15"/>
  <c r="P2240" i="15"/>
  <c r="Q2249" i="15"/>
  <c r="Q2250" i="15" s="1"/>
  <c r="Q2251" i="15" s="1"/>
  <c r="Q2252" i="15" s="1"/>
  <c r="Q2253" i="15" s="1"/>
  <c r="Q2254" i="15" s="1"/>
  <c r="Q2255" i="15" s="1"/>
  <c r="Q2256" i="15" s="1"/>
  <c r="Q2257" i="15" s="1"/>
  <c r="H2610" i="15" l="1"/>
  <c r="L2106" i="15"/>
  <c r="O2164" i="15"/>
  <c r="N2098" i="15"/>
  <c r="M2107" i="15"/>
  <c r="K2112" i="15"/>
  <c r="J2104" i="15"/>
  <c r="I2116" i="15"/>
  <c r="Q2258" i="15"/>
  <c r="Q2259" i="15" s="1"/>
  <c r="S2304" i="15"/>
  <c r="R2386" i="15"/>
  <c r="P2241" i="15"/>
  <c r="H2611" i="15" l="1"/>
  <c r="I2117" i="15"/>
  <c r="K2113" i="15"/>
  <c r="L2107" i="15"/>
  <c r="O2165" i="15"/>
  <c r="J2105" i="15"/>
  <c r="N2099" i="15"/>
  <c r="M2108" i="15"/>
  <c r="P2242" i="15"/>
  <c r="S2305" i="15"/>
  <c r="R2387" i="15"/>
  <c r="Q2260" i="15"/>
  <c r="H2612" i="15" l="1"/>
  <c r="M2109" i="15"/>
  <c r="J2106" i="15"/>
  <c r="N2100" i="15"/>
  <c r="L2108" i="15"/>
  <c r="I2118" i="15"/>
  <c r="O2166" i="15"/>
  <c r="K2114" i="15"/>
  <c r="R2388" i="15"/>
  <c r="Q2261" i="15"/>
  <c r="Q2262" i="15" s="1"/>
  <c r="Q2263" i="15" s="1"/>
  <c r="Q2264" i="15" s="1"/>
  <c r="Q2265" i="15" s="1"/>
  <c r="Q2266" i="15" s="1"/>
  <c r="Q2267" i="15" s="1"/>
  <c r="Q2268" i="15" s="1"/>
  <c r="Q2269" i="15" s="1"/>
  <c r="Q2270" i="15" s="1"/>
  <c r="Q2271" i="15" s="1"/>
  <c r="Q2272" i="15" s="1"/>
  <c r="Q2273" i="15" s="1"/>
  <c r="Q2274" i="15" s="1"/>
  <c r="Q2275" i="15" s="1"/>
  <c r="Q2276" i="15" s="1"/>
  <c r="Q2277" i="15" s="1"/>
  <c r="S2306" i="15"/>
  <c r="P2243" i="15"/>
  <c r="H2613" i="15" l="1"/>
  <c r="O2167" i="15"/>
  <c r="I2119" i="15"/>
  <c r="J2107" i="15"/>
  <c r="N2101" i="15"/>
  <c r="M2110" i="15"/>
  <c r="K2115" i="15"/>
  <c r="L2109" i="15"/>
  <c r="Q2278" i="15"/>
  <c r="Q2279" i="15" s="1"/>
  <c r="P2244" i="15"/>
  <c r="S2307" i="15"/>
  <c r="S2308" i="15" s="1"/>
  <c r="R2389" i="15"/>
  <c r="H2614" i="15" l="1"/>
  <c r="N2102" i="15"/>
  <c r="L2110" i="15"/>
  <c r="K2116" i="15"/>
  <c r="I2120" i="15"/>
  <c r="J2108" i="15"/>
  <c r="M2111" i="15"/>
  <c r="O2168" i="15"/>
  <c r="R2390" i="15"/>
  <c r="P2245" i="15"/>
  <c r="S2309" i="15"/>
  <c r="S2310" i="15" s="1"/>
  <c r="S2311" i="15" s="1"/>
  <c r="S2312" i="15" s="1"/>
  <c r="S2313" i="15" s="1"/>
  <c r="S2314" i="15" s="1"/>
  <c r="Q2280" i="15"/>
  <c r="H2615" i="15" l="1"/>
  <c r="O2169" i="15"/>
  <c r="K2117" i="15"/>
  <c r="J2109" i="15"/>
  <c r="M2112" i="15"/>
  <c r="L2111" i="15"/>
  <c r="I2121" i="15"/>
  <c r="N2103" i="15"/>
  <c r="Q2281" i="15"/>
  <c r="P2246" i="15"/>
  <c r="S2315" i="15"/>
  <c r="R2391" i="15"/>
  <c r="H2616" i="15" l="1"/>
  <c r="I2122" i="15"/>
  <c r="N2104" i="15"/>
  <c r="M2113" i="15"/>
  <c r="J2110" i="15"/>
  <c r="K2118" i="15"/>
  <c r="L2112" i="15"/>
  <c r="O2170" i="15"/>
  <c r="S2316" i="15"/>
  <c r="R2392" i="15"/>
  <c r="P2247" i="15"/>
  <c r="Q2282" i="15"/>
  <c r="Q2283" i="15" s="1"/>
  <c r="Q2284" i="15" s="1"/>
  <c r="Q2285" i="15" s="1"/>
  <c r="Q2286" i="15" s="1"/>
  <c r="Q2287" i="15" s="1"/>
  <c r="Q2288" i="15" s="1"/>
  <c r="Q2289" i="15" s="1"/>
  <c r="Q2290" i="15" s="1"/>
  <c r="Q2291" i="15" s="1"/>
  <c r="Q2292" i="15" s="1"/>
  <c r="Q2293" i="15" s="1"/>
  <c r="Q2294" i="15" s="1"/>
  <c r="Q2295" i="15" s="1"/>
  <c r="Q2296" i="15" s="1"/>
  <c r="Q2297" i="15" s="1"/>
  <c r="Q2298" i="15" s="1"/>
  <c r="Q2299" i="15" s="1"/>
  <c r="Q2300" i="15" s="1"/>
  <c r="Q2301" i="15" s="1"/>
  <c r="Q2302" i="15" s="1"/>
  <c r="Q2303" i="15" s="1"/>
  <c r="Q2304" i="15" s="1"/>
  <c r="Q2305" i="15" s="1"/>
  <c r="Q2306" i="15" s="1"/>
  <c r="Q2307" i="15" s="1"/>
  <c r="Q2308" i="15" s="1"/>
  <c r="H2617" i="15" l="1"/>
  <c r="I2123" i="15"/>
  <c r="L2113" i="15"/>
  <c r="N2105" i="15"/>
  <c r="O2171" i="15"/>
  <c r="K2119" i="15"/>
  <c r="M2114" i="15"/>
  <c r="J2111" i="15"/>
  <c r="R2393" i="15"/>
  <c r="Q2309" i="15"/>
  <c r="Q2310" i="15" s="1"/>
  <c r="Q2311" i="15" s="1"/>
  <c r="Q2312" i="15" s="1"/>
  <c r="Q2313" i="15" s="1"/>
  <c r="Q2314" i="15" s="1"/>
  <c r="Q2315" i="15" s="1"/>
  <c r="Q2316" i="15" s="1"/>
  <c r="Q2317" i="15" s="1"/>
  <c r="Q2318" i="15" s="1"/>
  <c r="Q2319" i="15" s="1"/>
  <c r="Q2320" i="15" s="1"/>
  <c r="Q2321" i="15" s="1"/>
  <c r="Q2322" i="15" s="1"/>
  <c r="Q2323" i="15" s="1"/>
  <c r="Q2324" i="15" s="1"/>
  <c r="Q2325" i="15" s="1"/>
  <c r="Q2326" i="15" s="1"/>
  <c r="Q2327" i="15" s="1"/>
  <c r="Q2328" i="15" s="1"/>
  <c r="Q2329" i="15" s="1"/>
  <c r="Q2330" i="15" s="1"/>
  <c r="Q2331" i="15" s="1"/>
  <c r="Q2332" i="15" s="1"/>
  <c r="Q2333" i="15" s="1"/>
  <c r="Q2334" i="15" s="1"/>
  <c r="Q2335" i="15" s="1"/>
  <c r="Q2336" i="15" s="1"/>
  <c r="Q2337" i="15" s="1"/>
  <c r="Q2338" i="15" s="1"/>
  <c r="Q2339" i="15" s="1"/>
  <c r="Q2340" i="15" s="1"/>
  <c r="Q2341" i="15" s="1"/>
  <c r="P2248" i="15"/>
  <c r="S2317" i="15"/>
  <c r="H2618" i="15" l="1"/>
  <c r="J2112" i="15"/>
  <c r="N2106" i="15"/>
  <c r="O2172" i="15"/>
  <c r="I2124" i="15"/>
  <c r="M2115" i="15"/>
  <c r="K2120" i="15"/>
  <c r="L2114" i="15"/>
  <c r="P2249" i="15"/>
  <c r="Q2342" i="15"/>
  <c r="Q2343" i="15" s="1"/>
  <c r="Q2344" i="15" s="1"/>
  <c r="Q2345" i="15" s="1"/>
  <c r="Q2346" i="15" s="1"/>
  <c r="Q2347" i="15" s="1"/>
  <c r="Q2348" i="15" s="1"/>
  <c r="Q2349" i="15" s="1"/>
  <c r="Q2350" i="15" s="1"/>
  <c r="Q2351" i="15" s="1"/>
  <c r="Q2352" i="15" s="1"/>
  <c r="Q2353" i="15" s="1"/>
  <c r="Q2354" i="15" s="1"/>
  <c r="Q2355" i="15" s="1"/>
  <c r="S2318" i="15"/>
  <c r="R2394" i="15"/>
  <c r="H2619" i="15" l="1"/>
  <c r="K2121" i="15"/>
  <c r="J2113" i="15"/>
  <c r="O2173" i="15"/>
  <c r="L2115" i="15"/>
  <c r="I2125" i="15"/>
  <c r="M2116" i="15"/>
  <c r="N2107" i="15"/>
  <c r="Q2356" i="15"/>
  <c r="Q2357" i="15" s="1"/>
  <c r="Q2358" i="15" s="1"/>
  <c r="Q2359" i="15" s="1"/>
  <c r="Q2360" i="15" s="1"/>
  <c r="R2395" i="15"/>
  <c r="S2319" i="15"/>
  <c r="P2250" i="15"/>
  <c r="H2620" i="15" l="1"/>
  <c r="I2126" i="15"/>
  <c r="K2122" i="15"/>
  <c r="J2114" i="15"/>
  <c r="M2117" i="15"/>
  <c r="O2174" i="15"/>
  <c r="N2108" i="15"/>
  <c r="L2116" i="15"/>
  <c r="P2251" i="15"/>
  <c r="R2396" i="15"/>
  <c r="S2320" i="15"/>
  <c r="Q2361" i="15"/>
  <c r="H2621" i="15" l="1"/>
  <c r="L2117" i="15"/>
  <c r="O2175" i="15"/>
  <c r="J2115" i="15"/>
  <c r="I2127" i="15"/>
  <c r="N2109" i="15"/>
  <c r="K2123" i="15"/>
  <c r="M2118" i="15"/>
  <c r="P2252" i="15"/>
  <c r="S2321" i="15"/>
  <c r="R2397" i="15"/>
  <c r="Q2362" i="15"/>
  <c r="H2622" i="15" l="1"/>
  <c r="J2116" i="15"/>
  <c r="N2110" i="15"/>
  <c r="K2124" i="15"/>
  <c r="L2118" i="15"/>
  <c r="M2119" i="15"/>
  <c r="I2128" i="15"/>
  <c r="O2176" i="15"/>
  <c r="S2322" i="15"/>
  <c r="R2398" i="15"/>
  <c r="Q2363" i="15"/>
  <c r="Q2364" i="15" s="1"/>
  <c r="Q2365" i="15" s="1"/>
  <c r="Q2366" i="15" s="1"/>
  <c r="Q2367" i="15" s="1"/>
  <c r="Q2368" i="15" s="1"/>
  <c r="P2253" i="15"/>
  <c r="H2623" i="15" l="1"/>
  <c r="O2177" i="15"/>
  <c r="J2117" i="15"/>
  <c r="L2119" i="15"/>
  <c r="N2111" i="15"/>
  <c r="M2120" i="15"/>
  <c r="K2125" i="15"/>
  <c r="I2129" i="15"/>
  <c r="P2254" i="15"/>
  <c r="R2399" i="15"/>
  <c r="Q2369" i="15"/>
  <c r="S2323" i="15"/>
  <c r="H2624" i="15" l="1"/>
  <c r="O2178" i="15"/>
  <c r="M2121" i="15"/>
  <c r="L2120" i="15"/>
  <c r="J2118" i="15"/>
  <c r="I2130" i="15"/>
  <c r="K2126" i="15"/>
  <c r="N2112" i="15"/>
  <c r="Q2370" i="15"/>
  <c r="R2400" i="15"/>
  <c r="S2324" i="15"/>
  <c r="P2255" i="15"/>
  <c r="H2625" i="15" l="1"/>
  <c r="I2131" i="15"/>
  <c r="O2179" i="15"/>
  <c r="N2113" i="15"/>
  <c r="K2127" i="15"/>
  <c r="M2122" i="15"/>
  <c r="J2119" i="15"/>
  <c r="L2121" i="15"/>
  <c r="P2256" i="15"/>
  <c r="R2401" i="15"/>
  <c r="S2325" i="15"/>
  <c r="Q2371" i="15"/>
  <c r="H2626" i="15" l="1"/>
  <c r="I2132" i="15"/>
  <c r="J2120" i="15"/>
  <c r="K2128" i="15"/>
  <c r="O2180" i="15"/>
  <c r="L2122" i="15"/>
  <c r="M2123" i="15"/>
  <c r="N2114" i="15"/>
  <c r="R2402" i="15"/>
  <c r="P2257" i="15"/>
  <c r="S2326" i="15"/>
  <c r="Q2372" i="15"/>
  <c r="H2627" i="15" l="1"/>
  <c r="L2123" i="15"/>
  <c r="K2129" i="15"/>
  <c r="N2115" i="15"/>
  <c r="I2133" i="15"/>
  <c r="M2124" i="15"/>
  <c r="O2181" i="15"/>
  <c r="J2121" i="15"/>
  <c r="P2258" i="15"/>
  <c r="Q2373" i="15"/>
  <c r="Q2374" i="15" s="1"/>
  <c r="S2327" i="15"/>
  <c r="R2403" i="15"/>
  <c r="H2628" i="15" l="1"/>
  <c r="J2122" i="15"/>
  <c r="I2134" i="15"/>
  <c r="M2125" i="15"/>
  <c r="L2124" i="15"/>
  <c r="O2182" i="15"/>
  <c r="N2116" i="15"/>
  <c r="K2130" i="15"/>
  <c r="Q2375" i="15"/>
  <c r="R2404" i="15"/>
  <c r="S2328" i="15"/>
  <c r="S2329" i="15" s="1"/>
  <c r="P2259" i="15"/>
  <c r="H2629" i="15" l="1"/>
  <c r="N2117" i="15"/>
  <c r="L2125" i="15"/>
  <c r="J2123" i="15"/>
  <c r="K2131" i="15"/>
  <c r="O2183" i="15"/>
  <c r="I2135" i="15"/>
  <c r="M2126" i="15"/>
  <c r="S2330" i="15"/>
  <c r="S2331" i="15" s="1"/>
  <c r="S2332" i="15" s="1"/>
  <c r="R2405" i="15"/>
  <c r="P2260" i="15"/>
  <c r="Q2376" i="15"/>
  <c r="H2630" i="15" l="1"/>
  <c r="O2184" i="15"/>
  <c r="J2124" i="15"/>
  <c r="I2136" i="15"/>
  <c r="K2132" i="15"/>
  <c r="N2118" i="15"/>
  <c r="M2127" i="15"/>
  <c r="L2126" i="15"/>
  <c r="Q2377" i="15"/>
  <c r="P2261" i="15"/>
  <c r="R2406" i="15"/>
  <c r="S2333" i="15"/>
  <c r="S2334" i="15" s="1"/>
  <c r="S2335" i="15" s="1"/>
  <c r="S2336" i="15" s="1"/>
  <c r="S2337" i="15" s="1"/>
  <c r="S2338" i="15" s="1"/>
  <c r="S2339" i="15" s="1"/>
  <c r="S2340" i="15" s="1"/>
  <c r="S2341" i="15" s="1"/>
  <c r="H2631" i="15" l="1"/>
  <c r="L2127" i="15"/>
  <c r="K2133" i="15"/>
  <c r="O2185" i="15"/>
  <c r="N2119" i="15"/>
  <c r="J2125" i="15"/>
  <c r="M2128" i="15"/>
  <c r="I2137" i="15"/>
  <c r="S2342" i="15"/>
  <c r="S2343" i="15" s="1"/>
  <c r="S2344" i="15" s="1"/>
  <c r="R2407" i="15"/>
  <c r="Q2378" i="15"/>
  <c r="P2262" i="15"/>
  <c r="H2632" i="15" l="1"/>
  <c r="L2128" i="15"/>
  <c r="O2186" i="15"/>
  <c r="K2134" i="15"/>
  <c r="M2129" i="15"/>
  <c r="N2120" i="15"/>
  <c r="I2138" i="15"/>
  <c r="J2126" i="15"/>
  <c r="P2263" i="15"/>
  <c r="Q2379" i="15"/>
  <c r="R2408" i="15"/>
  <c r="S2345" i="15"/>
  <c r="S2346" i="15" s="1"/>
  <c r="H2633" i="15" l="1"/>
  <c r="L2129" i="15"/>
  <c r="N2121" i="15"/>
  <c r="O2187" i="15"/>
  <c r="I2139" i="15"/>
  <c r="K2135" i="15"/>
  <c r="J2127" i="15"/>
  <c r="M2130" i="15"/>
  <c r="R2409" i="15"/>
  <c r="Q2380" i="15"/>
  <c r="S2347" i="15"/>
  <c r="S2348" i="15" s="1"/>
  <c r="S2349" i="15" s="1"/>
  <c r="S2350" i="15" s="1"/>
  <c r="S2351" i="15" s="1"/>
  <c r="S2352" i="15" s="1"/>
  <c r="S2353" i="15" s="1"/>
  <c r="S2354" i="15" s="1"/>
  <c r="S2355" i="15" s="1"/>
  <c r="S2356" i="15" s="1"/>
  <c r="S2357" i="15" s="1"/>
  <c r="S2358" i="15" s="1"/>
  <c r="S2359" i="15" s="1"/>
  <c r="S2360" i="15" s="1"/>
  <c r="S2361" i="15" s="1"/>
  <c r="S2362" i="15" s="1"/>
  <c r="S2363" i="15" s="1"/>
  <c r="S2364" i="15" s="1"/>
  <c r="S2365" i="15" s="1"/>
  <c r="S2366" i="15" s="1"/>
  <c r="S2367" i="15" s="1"/>
  <c r="S2368" i="15" s="1"/>
  <c r="P2264" i="15"/>
  <c r="H2634" i="15" l="1"/>
  <c r="K2136" i="15"/>
  <c r="M2131" i="15"/>
  <c r="J2128" i="15"/>
  <c r="L2130" i="15"/>
  <c r="N2122" i="15"/>
  <c r="I2140" i="15"/>
  <c r="O2188" i="15"/>
  <c r="S2369" i="15"/>
  <c r="Q2381" i="15"/>
  <c r="P2265" i="15"/>
  <c r="R2410" i="15"/>
  <c r="H2635" i="15" l="1"/>
  <c r="M2132" i="15"/>
  <c r="K2137" i="15"/>
  <c r="L2131" i="15"/>
  <c r="J2129" i="15"/>
  <c r="I2141" i="15"/>
  <c r="N2123" i="15"/>
  <c r="O2189" i="15"/>
  <c r="Q2382" i="15"/>
  <c r="P2266" i="15"/>
  <c r="R2411" i="15"/>
  <c r="S2370" i="15"/>
  <c r="H2636" i="15" l="1"/>
  <c r="L2132" i="15"/>
  <c r="N2124" i="15"/>
  <c r="J2130" i="15"/>
  <c r="O2190" i="15"/>
  <c r="I2142" i="15"/>
  <c r="M2133" i="15"/>
  <c r="K2138" i="15"/>
  <c r="P2267" i="15"/>
  <c r="S2371" i="15"/>
  <c r="S2372" i="15" s="1"/>
  <c r="R2412" i="15"/>
  <c r="Q2383" i="15"/>
  <c r="H2637" i="15" l="1"/>
  <c r="I2143" i="15"/>
  <c r="O2191" i="15"/>
  <c r="J2131" i="15"/>
  <c r="M2134" i="15"/>
  <c r="K2139" i="15"/>
  <c r="L2133" i="15"/>
  <c r="N2125" i="15"/>
  <c r="S2373" i="15"/>
  <c r="Q2384" i="15"/>
  <c r="R2413" i="15"/>
  <c r="P2268" i="15"/>
  <c r="H2638" i="15" l="1"/>
  <c r="N2126" i="15"/>
  <c r="K2140" i="15"/>
  <c r="O2192" i="15"/>
  <c r="J2132" i="15"/>
  <c r="L2134" i="15"/>
  <c r="M2135" i="15"/>
  <c r="I2144" i="15"/>
  <c r="Q2385" i="15"/>
  <c r="R2414" i="15"/>
  <c r="P2269" i="15"/>
  <c r="S2374" i="15"/>
  <c r="S2375" i="15" s="1"/>
  <c r="H2639" i="15" l="1"/>
  <c r="M2136" i="15"/>
  <c r="J2133" i="15"/>
  <c r="N2127" i="15"/>
  <c r="I2145" i="15"/>
  <c r="K2141" i="15"/>
  <c r="L2135" i="15"/>
  <c r="O2193" i="15"/>
  <c r="R2415" i="15"/>
  <c r="S2376" i="15"/>
  <c r="S2377" i="15" s="1"/>
  <c r="P2270" i="15"/>
  <c r="Q2386" i="15"/>
  <c r="H2640" i="15" l="1"/>
  <c r="L2136" i="15"/>
  <c r="K2142" i="15"/>
  <c r="J2134" i="15"/>
  <c r="O2194" i="15"/>
  <c r="I2146" i="15"/>
  <c r="N2128" i="15"/>
  <c r="M2137" i="15"/>
  <c r="Q2387" i="15"/>
  <c r="R2416" i="15"/>
  <c r="S2378" i="15"/>
  <c r="P2271" i="15"/>
  <c r="H2641" i="15" l="1"/>
  <c r="N2129" i="15"/>
  <c r="K2143" i="15"/>
  <c r="M2138" i="15"/>
  <c r="I2147" i="15"/>
  <c r="O2195" i="15"/>
  <c r="J2135" i="15"/>
  <c r="L2137" i="15"/>
  <c r="S2379" i="15"/>
  <c r="S2380" i="15" s="1"/>
  <c r="P2272" i="15"/>
  <c r="R2417" i="15"/>
  <c r="Q2388" i="15"/>
  <c r="H2642" i="15" l="1"/>
  <c r="L2138" i="15"/>
  <c r="J2136" i="15"/>
  <c r="M2139" i="15"/>
  <c r="N2130" i="15"/>
  <c r="I2148" i="15"/>
  <c r="K2144" i="15"/>
  <c r="O2196" i="15"/>
  <c r="R2418" i="15"/>
  <c r="P2273" i="15"/>
  <c r="Q2389" i="15"/>
  <c r="Q2390" i="15" s="1"/>
  <c r="S2381" i="15"/>
  <c r="H2643" i="15" l="1"/>
  <c r="O2197" i="15"/>
  <c r="L2139" i="15"/>
  <c r="I2149" i="15"/>
  <c r="N2131" i="15"/>
  <c r="J2137" i="15"/>
  <c r="K2145" i="15"/>
  <c r="M2140" i="15"/>
  <c r="S2382" i="15"/>
  <c r="S2383" i="15" s="1"/>
  <c r="P2274" i="15"/>
  <c r="Q2391" i="15"/>
  <c r="R2419" i="15"/>
  <c r="H2644" i="15" l="1"/>
  <c r="I2150" i="15"/>
  <c r="L2140" i="15"/>
  <c r="O2198" i="15"/>
  <c r="N2132" i="15"/>
  <c r="K2146" i="15"/>
  <c r="J2138" i="15"/>
  <c r="M2141" i="15"/>
  <c r="Q2392" i="15"/>
  <c r="S2384" i="15"/>
  <c r="R2420" i="15"/>
  <c r="P2275" i="15"/>
  <c r="P2276" i="15" s="1"/>
  <c r="P2277" i="15" s="1"/>
  <c r="P2278" i="15" s="1"/>
  <c r="P2279" i="15" s="1"/>
  <c r="P2280" i="15" s="1"/>
  <c r="P2281" i="15" s="1"/>
  <c r="P2282" i="15" s="1"/>
  <c r="P2283" i="15" s="1"/>
  <c r="P2284" i="15" s="1"/>
  <c r="P2285" i="15" s="1"/>
  <c r="P2286" i="15" s="1"/>
  <c r="P2287" i="15" s="1"/>
  <c r="P2288" i="15" s="1"/>
  <c r="P2289" i="15" s="1"/>
  <c r="P2290" i="15" s="1"/>
  <c r="P2291" i="15" s="1"/>
  <c r="P2292" i="15" s="1"/>
  <c r="P2293" i="15" s="1"/>
  <c r="H2645" i="15" l="1"/>
  <c r="J2139" i="15"/>
  <c r="N2133" i="15"/>
  <c r="L2141" i="15"/>
  <c r="I2151" i="15"/>
  <c r="M2142" i="15"/>
  <c r="K2147" i="15"/>
  <c r="O2199" i="15"/>
  <c r="R2421" i="15"/>
  <c r="P2294" i="15"/>
  <c r="P2295" i="15" s="1"/>
  <c r="P2296" i="15" s="1"/>
  <c r="P2297" i="15" s="1"/>
  <c r="P2298" i="15" s="1"/>
  <c r="P2299" i="15" s="1"/>
  <c r="P2300" i="15" s="1"/>
  <c r="P2301" i="15" s="1"/>
  <c r="P2302" i="15" s="1"/>
  <c r="P2303" i="15" s="1"/>
  <c r="P2304" i="15" s="1"/>
  <c r="P2305" i="15" s="1"/>
  <c r="P2306" i="15" s="1"/>
  <c r="P2307" i="15" s="1"/>
  <c r="P2308" i="15" s="1"/>
  <c r="S2385" i="15"/>
  <c r="S2386" i="15" s="1"/>
  <c r="Q2393" i="15"/>
  <c r="H2646" i="15" l="1"/>
  <c r="O2200" i="15"/>
  <c r="K2148" i="15"/>
  <c r="J2140" i="15"/>
  <c r="L2142" i="15"/>
  <c r="M2143" i="15"/>
  <c r="I2152" i="15"/>
  <c r="N2134" i="15"/>
  <c r="P2309" i="15"/>
  <c r="P2310" i="15" s="1"/>
  <c r="P2311" i="15" s="1"/>
  <c r="P2312" i="15" s="1"/>
  <c r="P2313" i="15" s="1"/>
  <c r="S2387" i="15"/>
  <c r="Q2394" i="15"/>
  <c r="R2422" i="15"/>
  <c r="H2647" i="15" l="1"/>
  <c r="J2141" i="15"/>
  <c r="O2201" i="15"/>
  <c r="K2149" i="15"/>
  <c r="N2135" i="15"/>
  <c r="I2153" i="15"/>
  <c r="M2144" i="15"/>
  <c r="L2143" i="15"/>
  <c r="S2388" i="15"/>
  <c r="S2389" i="15" s="1"/>
  <c r="Q2395" i="15"/>
  <c r="R2423" i="15"/>
  <c r="P2314" i="15"/>
  <c r="H2648" i="15" l="1"/>
  <c r="L2144" i="15"/>
  <c r="K2150" i="15"/>
  <c r="O2202" i="15"/>
  <c r="J2142" i="15"/>
  <c r="M2145" i="15"/>
  <c r="N2136" i="15"/>
  <c r="I2154" i="15"/>
  <c r="P2315" i="15"/>
  <c r="Q2396" i="15"/>
  <c r="R2424" i="15"/>
  <c r="S2390" i="15"/>
  <c r="H2649" i="15" l="1"/>
  <c r="I2155" i="15"/>
  <c r="M2146" i="15"/>
  <c r="K2151" i="15"/>
  <c r="L2145" i="15"/>
  <c r="O2203" i="15"/>
  <c r="N2137" i="15"/>
  <c r="J2143" i="15"/>
  <c r="Q2397" i="15"/>
  <c r="S2391" i="15"/>
  <c r="R2425" i="15"/>
  <c r="P2316" i="15"/>
  <c r="H2650" i="15" l="1"/>
  <c r="K2152" i="15"/>
  <c r="O2204" i="15"/>
  <c r="N2138" i="15"/>
  <c r="J2144" i="15"/>
  <c r="L2146" i="15"/>
  <c r="M2147" i="15"/>
  <c r="I2156" i="15"/>
  <c r="P2317" i="15"/>
  <c r="Q2398" i="15"/>
  <c r="S2392" i="15"/>
  <c r="R2426" i="15"/>
  <c r="H2651" i="15" l="1"/>
  <c r="I2157" i="15"/>
  <c r="N2139" i="15"/>
  <c r="K2153" i="15"/>
  <c r="L2147" i="15"/>
  <c r="J2145" i="15"/>
  <c r="M2148" i="15"/>
  <c r="O2205" i="15"/>
  <c r="S2393" i="15"/>
  <c r="R2427" i="15"/>
  <c r="Q2399" i="15"/>
  <c r="P2318" i="15"/>
  <c r="P2319" i="15" s="1"/>
  <c r="P2320" i="15" s="1"/>
  <c r="P2321" i="15" s="1"/>
  <c r="P2322" i="15" s="1"/>
  <c r="P2323" i="15" s="1"/>
  <c r="P2324" i="15" s="1"/>
  <c r="P2325" i="15" s="1"/>
  <c r="P2326" i="15" s="1"/>
  <c r="P2327" i="15" s="1"/>
  <c r="P2328" i="15" s="1"/>
  <c r="P2329" i="15" s="1"/>
  <c r="P2330" i="15" s="1"/>
  <c r="P2331" i="15" s="1"/>
  <c r="P2332" i="15" s="1"/>
  <c r="P2333" i="15" s="1"/>
  <c r="P2334" i="15" s="1"/>
  <c r="P2335" i="15" s="1"/>
  <c r="P2336" i="15" s="1"/>
  <c r="P2337" i="15" s="1"/>
  <c r="P2338" i="15" s="1"/>
  <c r="P2339" i="15" s="1"/>
  <c r="P2340" i="15" s="1"/>
  <c r="P2341" i="15" s="1"/>
  <c r="H2652" i="15" l="1"/>
  <c r="O2206" i="15"/>
  <c r="M2149" i="15"/>
  <c r="N2140" i="15"/>
  <c r="I2158" i="15"/>
  <c r="L2148" i="15"/>
  <c r="K2154" i="15"/>
  <c r="J2146" i="15"/>
  <c r="R2428" i="15"/>
  <c r="P2342" i="15"/>
  <c r="P2343" i="15" s="1"/>
  <c r="P2344" i="15" s="1"/>
  <c r="P2345" i="15" s="1"/>
  <c r="P2346" i="15" s="1"/>
  <c r="P2347" i="15" s="1"/>
  <c r="P2348" i="15" s="1"/>
  <c r="P2349" i="15" s="1"/>
  <c r="P2350" i="15" s="1"/>
  <c r="P2351" i="15" s="1"/>
  <c r="P2352" i="15" s="1"/>
  <c r="P2353" i="15" s="1"/>
  <c r="P2354" i="15" s="1"/>
  <c r="P2355" i="15" s="1"/>
  <c r="Q2400" i="15"/>
  <c r="S2394" i="15"/>
  <c r="H2653" i="15" l="1"/>
  <c r="J2147" i="15"/>
  <c r="L2149" i="15"/>
  <c r="I2159" i="15"/>
  <c r="K2155" i="15"/>
  <c r="N2141" i="15"/>
  <c r="M2150" i="15"/>
  <c r="O2207" i="15"/>
  <c r="P2356" i="15"/>
  <c r="P2357" i="15" s="1"/>
  <c r="P2358" i="15" s="1"/>
  <c r="P2359" i="15" s="1"/>
  <c r="P2360" i="15" s="1"/>
  <c r="P2361" i="15" s="1"/>
  <c r="P2362" i="15" s="1"/>
  <c r="P2363" i="15" s="1"/>
  <c r="P2364" i="15" s="1"/>
  <c r="P2365" i="15" s="1"/>
  <c r="P2366" i="15" s="1"/>
  <c r="P2367" i="15" s="1"/>
  <c r="P2368" i="15" s="1"/>
  <c r="Q2401" i="15"/>
  <c r="R2429" i="15"/>
  <c r="S2395" i="15"/>
  <c r="H2654" i="15" l="1"/>
  <c r="J2148" i="15"/>
  <c r="I2160" i="15"/>
  <c r="O2208" i="15"/>
  <c r="N2142" i="15"/>
  <c r="K2156" i="15"/>
  <c r="M2151" i="15"/>
  <c r="L2150" i="15"/>
  <c r="R2430" i="15"/>
  <c r="Q2402" i="15"/>
  <c r="S2396" i="15"/>
  <c r="P2369" i="15"/>
  <c r="H2655" i="15" l="1"/>
  <c r="K2157" i="15"/>
  <c r="J2149" i="15"/>
  <c r="M2152" i="15"/>
  <c r="L2151" i="15"/>
  <c r="I2161" i="15"/>
  <c r="N2143" i="15"/>
  <c r="O2209" i="15"/>
  <c r="S2397" i="15"/>
  <c r="P2370" i="15"/>
  <c r="Q2403" i="15"/>
  <c r="R2431" i="15"/>
  <c r="H2656" i="15" l="1"/>
  <c r="O2210" i="15"/>
  <c r="K2158" i="15"/>
  <c r="M2153" i="15"/>
  <c r="N2144" i="15"/>
  <c r="I2162" i="15"/>
  <c r="L2152" i="15"/>
  <c r="J2150" i="15"/>
  <c r="R2432" i="15"/>
  <c r="P2371" i="15"/>
  <c r="Q2404" i="15"/>
  <c r="S2398" i="15"/>
  <c r="H2657" i="15" l="1"/>
  <c r="J2151" i="15"/>
  <c r="M2154" i="15"/>
  <c r="K2159" i="15"/>
  <c r="L2153" i="15"/>
  <c r="N2145" i="15"/>
  <c r="I2163" i="15"/>
  <c r="O2211" i="15"/>
  <c r="Q2405" i="15"/>
  <c r="R2433" i="15"/>
  <c r="S2399" i="15"/>
  <c r="P2372" i="15"/>
  <c r="H2658" i="15" l="1"/>
  <c r="I2164" i="15"/>
  <c r="N2146" i="15"/>
  <c r="L2154" i="15"/>
  <c r="K2160" i="15"/>
  <c r="J2152" i="15"/>
  <c r="O2212" i="15"/>
  <c r="M2155" i="15"/>
  <c r="R2434" i="15"/>
  <c r="P2373" i="15"/>
  <c r="S2400" i="15"/>
  <c r="Q2406" i="15"/>
  <c r="H2659" i="15" l="1"/>
  <c r="M2156" i="15"/>
  <c r="O2213" i="15"/>
  <c r="K2161" i="15"/>
  <c r="J2153" i="15"/>
  <c r="L2155" i="15"/>
  <c r="N2147" i="15"/>
  <c r="I2165" i="15"/>
  <c r="S2401" i="15"/>
  <c r="R2435" i="15"/>
  <c r="Q2407" i="15"/>
  <c r="P2374" i="15"/>
  <c r="H2660" i="15" l="1"/>
  <c r="N2148" i="15"/>
  <c r="J2154" i="15"/>
  <c r="O2214" i="15"/>
  <c r="M2157" i="15"/>
  <c r="I2166" i="15"/>
  <c r="L2156" i="15"/>
  <c r="K2162" i="15"/>
  <c r="Q2408" i="15"/>
  <c r="R2436" i="15"/>
  <c r="P2375" i="15"/>
  <c r="S2402" i="15"/>
  <c r="H2661" i="15" l="1"/>
  <c r="K2163" i="15"/>
  <c r="J2155" i="15"/>
  <c r="I2167" i="15"/>
  <c r="M2158" i="15"/>
  <c r="O2215" i="15"/>
  <c r="L2157" i="15"/>
  <c r="N2149" i="15"/>
  <c r="S2403" i="15"/>
  <c r="R2437" i="15"/>
  <c r="P2376" i="15"/>
  <c r="Q2409" i="15"/>
  <c r="H2662" i="15" l="1"/>
  <c r="K2164" i="15"/>
  <c r="I2168" i="15"/>
  <c r="N2150" i="15"/>
  <c r="L2158" i="15"/>
  <c r="O2216" i="15"/>
  <c r="M2159" i="15"/>
  <c r="J2156" i="15"/>
  <c r="R2438" i="15"/>
  <c r="Q2410" i="15"/>
  <c r="P2377" i="15"/>
  <c r="S2404" i="15"/>
  <c r="H2663" i="15" l="1"/>
  <c r="N2151" i="15"/>
  <c r="K2165" i="15"/>
  <c r="O2217" i="15"/>
  <c r="L2159" i="15"/>
  <c r="M2160" i="15"/>
  <c r="J2157" i="15"/>
  <c r="I2169" i="15"/>
  <c r="S2405" i="15"/>
  <c r="Q2411" i="15"/>
  <c r="P2378" i="15"/>
  <c r="R2439" i="15"/>
  <c r="H2664" i="15" l="1"/>
  <c r="M2161" i="15"/>
  <c r="J2158" i="15"/>
  <c r="N2152" i="15"/>
  <c r="O2218" i="15"/>
  <c r="K2166" i="15"/>
  <c r="I2170" i="15"/>
  <c r="L2160" i="15"/>
  <c r="R2440" i="15"/>
  <c r="S2406" i="15"/>
  <c r="P2379" i="15"/>
  <c r="Q2412" i="15"/>
  <c r="H2665" i="15" l="1"/>
  <c r="L2161" i="15"/>
  <c r="K2167" i="15"/>
  <c r="M2162" i="15"/>
  <c r="O2219" i="15"/>
  <c r="N2153" i="15"/>
  <c r="J2159" i="15"/>
  <c r="I2171" i="15"/>
  <c r="S2407" i="15"/>
  <c r="Q2413" i="15"/>
  <c r="P2380" i="15"/>
  <c r="R2441" i="15"/>
  <c r="H2666" i="15" l="1"/>
  <c r="I2172" i="15"/>
  <c r="O2220" i="15"/>
  <c r="M2163" i="15"/>
  <c r="N2154" i="15"/>
  <c r="K2168" i="15"/>
  <c r="J2160" i="15"/>
  <c r="L2162" i="15"/>
  <c r="S2408" i="15"/>
  <c r="P2381" i="15"/>
  <c r="R2442" i="15"/>
  <c r="Q2414" i="15"/>
  <c r="H2667" i="15" l="1"/>
  <c r="H2668" i="15" s="1"/>
  <c r="L2163" i="15"/>
  <c r="N2155" i="15"/>
  <c r="M2164" i="15"/>
  <c r="O2221" i="15"/>
  <c r="I2173" i="15"/>
  <c r="J2161" i="15"/>
  <c r="K2169" i="15"/>
  <c r="Q2415" i="15"/>
  <c r="P2382" i="15"/>
  <c r="R2443" i="15"/>
  <c r="S2409" i="15"/>
  <c r="H2669" i="15" l="1"/>
  <c r="J2162" i="15"/>
  <c r="K2170" i="15"/>
  <c r="I2174" i="15"/>
  <c r="O2222" i="15"/>
  <c r="M2165" i="15"/>
  <c r="N2156" i="15"/>
  <c r="L2164" i="15"/>
  <c r="S2410" i="15"/>
  <c r="P2383" i="15"/>
  <c r="R2444" i="15"/>
  <c r="Q2416" i="15"/>
  <c r="H2670" i="15" l="1"/>
  <c r="H2671" i="15" s="1"/>
  <c r="I2175" i="15"/>
  <c r="J2163" i="15"/>
  <c r="M2166" i="15"/>
  <c r="K2171" i="15"/>
  <c r="L2165" i="15"/>
  <c r="N2157" i="15"/>
  <c r="O2223" i="15"/>
  <c r="Q2417" i="15"/>
  <c r="P2384" i="15"/>
  <c r="R2445" i="15"/>
  <c r="S2411" i="15"/>
  <c r="H2672" i="15" l="1"/>
  <c r="K2172" i="15"/>
  <c r="J2164" i="15"/>
  <c r="O2224" i="15"/>
  <c r="L2166" i="15"/>
  <c r="N2158" i="15"/>
  <c r="M2167" i="15"/>
  <c r="I2176" i="15"/>
  <c r="R2446" i="15"/>
  <c r="P2385" i="15"/>
  <c r="S2412" i="15"/>
  <c r="Q2418" i="15"/>
  <c r="H2673" i="15" l="1"/>
  <c r="L2167" i="15"/>
  <c r="O2225" i="15"/>
  <c r="J2165" i="15"/>
  <c r="K2173" i="15"/>
  <c r="I2177" i="15"/>
  <c r="M2168" i="15"/>
  <c r="N2159" i="15"/>
  <c r="P2386" i="15"/>
  <c r="Q2419" i="15"/>
  <c r="S2413" i="15"/>
  <c r="R2447" i="15"/>
  <c r="H2674" i="15" l="1"/>
  <c r="I2178" i="15"/>
  <c r="N2160" i="15"/>
  <c r="O2226" i="15"/>
  <c r="J2166" i="15"/>
  <c r="M2169" i="15"/>
  <c r="K2174" i="15"/>
  <c r="L2168" i="15"/>
  <c r="P2387" i="15"/>
  <c r="S2414" i="15"/>
  <c r="R2448" i="15"/>
  <c r="Q2420" i="15"/>
  <c r="H2675" i="15" l="1"/>
  <c r="L2169" i="15"/>
  <c r="O2227" i="15"/>
  <c r="J2167" i="15"/>
  <c r="K2175" i="15"/>
  <c r="M2170" i="15"/>
  <c r="N2161" i="15"/>
  <c r="I2179" i="15"/>
  <c r="Q2421" i="15"/>
  <c r="S2415" i="15"/>
  <c r="R2449" i="15"/>
  <c r="P2388" i="15"/>
  <c r="H2676" i="15" l="1"/>
  <c r="K2176" i="15"/>
  <c r="O2228" i="15"/>
  <c r="J2168" i="15"/>
  <c r="N2162" i="15"/>
  <c r="M2171" i="15"/>
  <c r="I2180" i="15"/>
  <c r="L2170" i="15"/>
  <c r="S2416" i="15"/>
  <c r="P2389" i="15"/>
  <c r="P2390" i="15" s="1"/>
  <c r="R2450" i="15"/>
  <c r="Q2422" i="15"/>
  <c r="H2677" i="15" l="1"/>
  <c r="N2163" i="15"/>
  <c r="J2169" i="15"/>
  <c r="K2177" i="15"/>
  <c r="M2172" i="15"/>
  <c r="L2171" i="15"/>
  <c r="I2181" i="15"/>
  <c r="O2229" i="15"/>
  <c r="Q2423" i="15"/>
  <c r="R2451" i="15"/>
  <c r="P2391" i="15"/>
  <c r="S2417" i="15"/>
  <c r="H2678" i="15" l="1"/>
  <c r="M2173" i="15"/>
  <c r="J2170" i="15"/>
  <c r="I2182" i="15"/>
  <c r="L2172" i="15"/>
  <c r="O2230" i="15"/>
  <c r="K2178" i="15"/>
  <c r="N2164" i="15"/>
  <c r="P2392" i="15"/>
  <c r="S2418" i="15"/>
  <c r="R2452" i="15"/>
  <c r="Q2424" i="15"/>
  <c r="H2679" i="15" l="1"/>
  <c r="H2680" i="15" s="1"/>
  <c r="H2681" i="15" s="1"/>
  <c r="N2165" i="15"/>
  <c r="L2173" i="15"/>
  <c r="J2171" i="15"/>
  <c r="O2231" i="15"/>
  <c r="K2179" i="15"/>
  <c r="I2183" i="15"/>
  <c r="M2174" i="15"/>
  <c r="S2419" i="15"/>
  <c r="Q2425" i="15"/>
  <c r="R2453" i="15"/>
  <c r="P2393" i="15"/>
  <c r="H2682" i="15" l="1"/>
  <c r="I2184" i="15"/>
  <c r="K2180" i="15"/>
  <c r="M2175" i="15"/>
  <c r="J2172" i="15"/>
  <c r="L2174" i="15"/>
  <c r="N2166" i="15"/>
  <c r="O2232" i="15"/>
  <c r="S2420" i="15"/>
  <c r="R2454" i="15"/>
  <c r="P2394" i="15"/>
  <c r="Q2426" i="15"/>
  <c r="H2683" i="15" l="1"/>
  <c r="N2167" i="15"/>
  <c r="L2175" i="15"/>
  <c r="J2173" i="15"/>
  <c r="K2181" i="15"/>
  <c r="O2233" i="15"/>
  <c r="M2176" i="15"/>
  <c r="I2185" i="15"/>
  <c r="R2455" i="15"/>
  <c r="P2395" i="15"/>
  <c r="Q2427" i="15"/>
  <c r="S2421" i="15"/>
  <c r="H2684" i="15" l="1"/>
  <c r="J2174" i="15"/>
  <c r="I2186" i="15"/>
  <c r="M2177" i="15"/>
  <c r="O2234" i="15"/>
  <c r="K2182" i="15"/>
  <c r="L2176" i="15"/>
  <c r="N2168" i="15"/>
  <c r="Q2428" i="15"/>
  <c r="R2456" i="15"/>
  <c r="S2422" i="15"/>
  <c r="P2396" i="15"/>
  <c r="H2685" i="15" l="1"/>
  <c r="K2183" i="15"/>
  <c r="J2175" i="15"/>
  <c r="I2187" i="15"/>
  <c r="L2177" i="15"/>
  <c r="M2178" i="15"/>
  <c r="N2169" i="15"/>
  <c r="O2235" i="15"/>
  <c r="P2397" i="15"/>
  <c r="R2457" i="15"/>
  <c r="S2423" i="15"/>
  <c r="Q2429" i="15"/>
  <c r="H2686" i="15" l="1"/>
  <c r="O2236" i="15"/>
  <c r="J2176" i="15"/>
  <c r="K2184" i="15"/>
  <c r="I2188" i="15"/>
  <c r="N2170" i="15"/>
  <c r="M2179" i="15"/>
  <c r="L2178" i="15"/>
  <c r="R2458" i="15"/>
  <c r="Q2430" i="15"/>
  <c r="S2424" i="15"/>
  <c r="P2398" i="15"/>
  <c r="H2687" i="15" l="1"/>
  <c r="J2177" i="15"/>
  <c r="N2171" i="15"/>
  <c r="I2189" i="15"/>
  <c r="L2179" i="15"/>
  <c r="M2180" i="15"/>
  <c r="K2185" i="15"/>
  <c r="O2237" i="15"/>
  <c r="S2425" i="15"/>
  <c r="P2399" i="15"/>
  <c r="Q2431" i="15"/>
  <c r="R2459" i="15"/>
  <c r="H2688" i="15" l="1"/>
  <c r="M2181" i="15"/>
  <c r="J2178" i="15"/>
  <c r="K2186" i="15"/>
  <c r="N2172" i="15"/>
  <c r="O2238" i="15"/>
  <c r="I2190" i="15"/>
  <c r="L2180" i="15"/>
  <c r="Q2432" i="15"/>
  <c r="R2460" i="15"/>
  <c r="P2400" i="15"/>
  <c r="S2426" i="15"/>
  <c r="H2689" i="15" l="1"/>
  <c r="I2191" i="15"/>
  <c r="O2239" i="15"/>
  <c r="M2182" i="15"/>
  <c r="L2181" i="15"/>
  <c r="K2187" i="15"/>
  <c r="J2179" i="15"/>
  <c r="N2173" i="15"/>
  <c r="P2401" i="15"/>
  <c r="S2427" i="15"/>
  <c r="R2461" i="15"/>
  <c r="Q2433" i="15"/>
  <c r="H2690" i="15" l="1"/>
  <c r="O2240" i="15"/>
  <c r="N2174" i="15"/>
  <c r="J2180" i="15"/>
  <c r="L2182" i="15"/>
  <c r="M2183" i="15"/>
  <c r="K2188" i="15"/>
  <c r="I2192" i="15"/>
  <c r="R2462" i="15"/>
  <c r="Q2434" i="15"/>
  <c r="S2428" i="15"/>
  <c r="P2402" i="15"/>
  <c r="H2691" i="15" l="1"/>
  <c r="I2193" i="15"/>
  <c r="M2184" i="15"/>
  <c r="O2241" i="15"/>
  <c r="K2189" i="15"/>
  <c r="N2175" i="15"/>
  <c r="L2183" i="15"/>
  <c r="J2181" i="15"/>
  <c r="S2429" i="15"/>
  <c r="P2403" i="15"/>
  <c r="Q2435" i="15"/>
  <c r="R2463" i="15"/>
  <c r="H2692" i="15" l="1"/>
  <c r="I2194" i="15"/>
  <c r="N2176" i="15"/>
  <c r="O2242" i="15"/>
  <c r="M2185" i="15"/>
  <c r="L2184" i="15"/>
  <c r="K2190" i="15"/>
  <c r="J2182" i="15"/>
  <c r="Q2436" i="15"/>
  <c r="R2464" i="15"/>
  <c r="P2404" i="15"/>
  <c r="S2430" i="15"/>
  <c r="H2693" i="15" l="1"/>
  <c r="J2183" i="15"/>
  <c r="L2185" i="15"/>
  <c r="K2191" i="15"/>
  <c r="M2186" i="15"/>
  <c r="O2243" i="15"/>
  <c r="N2177" i="15"/>
  <c r="I2195" i="15"/>
  <c r="P2405" i="15"/>
  <c r="S2431" i="15"/>
  <c r="R2465" i="15"/>
  <c r="Q2437" i="15"/>
  <c r="H2694" i="15" l="1"/>
  <c r="O2244" i="15"/>
  <c r="M2187" i="15"/>
  <c r="K2192" i="15"/>
  <c r="J2184" i="15"/>
  <c r="N2178" i="15"/>
  <c r="I2196" i="15"/>
  <c r="L2186" i="15"/>
  <c r="R2466" i="15"/>
  <c r="Q2438" i="15"/>
  <c r="S2432" i="15"/>
  <c r="P2406" i="15"/>
  <c r="H2695" i="15" l="1"/>
  <c r="I2197" i="15"/>
  <c r="K2193" i="15"/>
  <c r="J2185" i="15"/>
  <c r="L2187" i="15"/>
  <c r="N2179" i="15"/>
  <c r="M2188" i="15"/>
  <c r="O2245" i="15"/>
  <c r="P2407" i="15"/>
  <c r="S2433" i="15"/>
  <c r="Q2439" i="15"/>
  <c r="R2467" i="15"/>
  <c r="H2696" i="15" l="1"/>
  <c r="N2180" i="15"/>
  <c r="K2194" i="15"/>
  <c r="O2246" i="15"/>
  <c r="M2189" i="15"/>
  <c r="J2186" i="15"/>
  <c r="L2188" i="15"/>
  <c r="I2198" i="15"/>
  <c r="R2468" i="15"/>
  <c r="S2434" i="15"/>
  <c r="Q2440" i="15"/>
  <c r="P2408" i="15"/>
  <c r="H2697" i="15" l="1"/>
  <c r="I2199" i="15"/>
  <c r="O2247" i="15"/>
  <c r="N2181" i="15"/>
  <c r="M2190" i="15"/>
  <c r="K2195" i="15"/>
  <c r="J2187" i="15"/>
  <c r="L2189" i="15"/>
  <c r="S2435" i="15"/>
  <c r="P2409" i="15"/>
  <c r="Q2441" i="15"/>
  <c r="R2469" i="15"/>
  <c r="H2698" i="15" l="1"/>
  <c r="K2196" i="15"/>
  <c r="L2190" i="15"/>
  <c r="J2188" i="15"/>
  <c r="M2191" i="15"/>
  <c r="N2182" i="15"/>
  <c r="O2248" i="15"/>
  <c r="I2200" i="15"/>
  <c r="R2470" i="15"/>
  <c r="S2436" i="15"/>
  <c r="Q2442" i="15"/>
  <c r="P2410" i="15"/>
  <c r="H2699" i="15" l="1"/>
  <c r="I2201" i="15"/>
  <c r="L2191" i="15"/>
  <c r="K2197" i="15"/>
  <c r="J2189" i="15"/>
  <c r="O2249" i="15"/>
  <c r="N2183" i="15"/>
  <c r="M2192" i="15"/>
  <c r="S2437" i="15"/>
  <c r="Q2443" i="15"/>
  <c r="P2411" i="15"/>
  <c r="R2471" i="15"/>
  <c r="H2700" i="15" l="1"/>
  <c r="O2250" i="15"/>
  <c r="I2202" i="15"/>
  <c r="N2184" i="15"/>
  <c r="J2190" i="15"/>
  <c r="L2192" i="15"/>
  <c r="M2193" i="15"/>
  <c r="K2198" i="15"/>
  <c r="Q2444" i="15"/>
  <c r="R2472" i="15"/>
  <c r="P2412" i="15"/>
  <c r="S2438" i="15"/>
  <c r="H2701" i="15" l="1"/>
  <c r="L2193" i="15"/>
  <c r="J2191" i="15"/>
  <c r="M2194" i="15"/>
  <c r="K2199" i="15"/>
  <c r="N2185" i="15"/>
  <c r="I2203" i="15"/>
  <c r="O2251" i="15"/>
  <c r="S2439" i="15"/>
  <c r="Q2445" i="15"/>
  <c r="P2413" i="15"/>
  <c r="R2473" i="15"/>
  <c r="H2702" i="15" l="1"/>
  <c r="K2200" i="15"/>
  <c r="L2194" i="15"/>
  <c r="J2192" i="15"/>
  <c r="N2186" i="15"/>
  <c r="O2252" i="15"/>
  <c r="I2204" i="15"/>
  <c r="M2195" i="15"/>
  <c r="Q2446" i="15"/>
  <c r="P2414" i="15"/>
  <c r="R2474" i="15"/>
  <c r="S2440" i="15"/>
  <c r="H2703" i="15" l="1"/>
  <c r="I2205" i="15"/>
  <c r="J2193" i="15"/>
  <c r="K2201" i="15"/>
  <c r="N2187" i="15"/>
  <c r="M2196" i="15"/>
  <c r="O2253" i="15"/>
  <c r="L2195" i="15"/>
  <c r="R2475" i="15"/>
  <c r="S2441" i="15"/>
  <c r="P2415" i="15"/>
  <c r="Q2447" i="15"/>
  <c r="H2704" i="15" l="1"/>
  <c r="L2196" i="15"/>
  <c r="M2197" i="15"/>
  <c r="N2188" i="15"/>
  <c r="I2206" i="15"/>
  <c r="O2254" i="15"/>
  <c r="K2202" i="15"/>
  <c r="J2194" i="15"/>
  <c r="Q2448" i="15"/>
  <c r="P2416" i="15"/>
  <c r="S2442" i="15"/>
  <c r="R2476" i="15"/>
  <c r="H2705" i="15" l="1"/>
  <c r="I2207" i="15"/>
  <c r="M2198" i="15"/>
  <c r="L2197" i="15"/>
  <c r="J2195" i="15"/>
  <c r="O2255" i="15"/>
  <c r="N2189" i="15"/>
  <c r="K2203" i="15"/>
  <c r="R2477" i="15"/>
  <c r="P2417" i="15"/>
  <c r="S2443" i="15"/>
  <c r="Q2449" i="15"/>
  <c r="H2706" i="15" l="1"/>
  <c r="J2196" i="15"/>
  <c r="O2256" i="15"/>
  <c r="N2190" i="15"/>
  <c r="I2208" i="15"/>
  <c r="K2204" i="15"/>
  <c r="L2198" i="15"/>
  <c r="M2199" i="15"/>
  <c r="S2444" i="15"/>
  <c r="P2418" i="15"/>
  <c r="Q2450" i="15"/>
  <c r="R2478" i="15"/>
  <c r="H2707" i="15" l="1"/>
  <c r="K2205" i="15"/>
  <c r="J2197" i="15"/>
  <c r="L2199" i="15"/>
  <c r="M2200" i="15"/>
  <c r="I2209" i="15"/>
  <c r="N2191" i="15"/>
  <c r="O2257" i="15"/>
  <c r="R2479" i="15"/>
  <c r="P2419" i="15"/>
  <c r="Q2451" i="15"/>
  <c r="S2445" i="15"/>
  <c r="H2708" i="15" l="1"/>
  <c r="N2192" i="15"/>
  <c r="I2210" i="15"/>
  <c r="M2201" i="15"/>
  <c r="J2198" i="15"/>
  <c r="K2206" i="15"/>
  <c r="O2258" i="15"/>
  <c r="L2200" i="15"/>
  <c r="Q2452" i="15"/>
  <c r="P2420" i="15"/>
  <c r="S2446" i="15"/>
  <c r="R2480" i="15"/>
  <c r="H2709" i="15" l="1"/>
  <c r="L2201" i="15"/>
  <c r="K2207" i="15"/>
  <c r="J2199" i="15"/>
  <c r="N2193" i="15"/>
  <c r="I2211" i="15"/>
  <c r="O2259" i="15"/>
  <c r="M2202" i="15"/>
  <c r="R2481" i="15"/>
  <c r="P2421" i="15"/>
  <c r="S2447" i="15"/>
  <c r="Q2453" i="15"/>
  <c r="H2710" i="15" l="1"/>
  <c r="J2200" i="15"/>
  <c r="L2202" i="15"/>
  <c r="K2208" i="15"/>
  <c r="M2203" i="15"/>
  <c r="O2260" i="15"/>
  <c r="I2212" i="15"/>
  <c r="N2194" i="15"/>
  <c r="P2422" i="15"/>
  <c r="S2448" i="15"/>
  <c r="Q2454" i="15"/>
  <c r="R2482" i="15"/>
  <c r="H2711" i="15" l="1"/>
  <c r="N2195" i="15"/>
  <c r="O2261" i="15"/>
  <c r="M2204" i="15"/>
  <c r="K2209" i="15"/>
  <c r="J2201" i="15"/>
  <c r="I2213" i="15"/>
  <c r="L2203" i="15"/>
  <c r="P2423" i="15"/>
  <c r="R2483" i="15"/>
  <c r="S2449" i="15"/>
  <c r="Q2455" i="15"/>
  <c r="H2712" i="15" l="1"/>
  <c r="I2214" i="15"/>
  <c r="J2202" i="15"/>
  <c r="M2205" i="15"/>
  <c r="N2196" i="15"/>
  <c r="L2204" i="15"/>
  <c r="K2210" i="15"/>
  <c r="O2262" i="15"/>
  <c r="R2484" i="15"/>
  <c r="Q2456" i="15"/>
  <c r="S2450" i="15"/>
  <c r="P2424" i="15"/>
  <c r="H2713" i="15" l="1"/>
  <c r="L2205" i="15"/>
  <c r="I2215" i="15"/>
  <c r="K2211" i="15"/>
  <c r="J2203" i="15"/>
  <c r="O2263" i="15"/>
  <c r="M2206" i="15"/>
  <c r="N2197" i="15"/>
  <c r="R2485" i="15"/>
  <c r="Q2457" i="15"/>
  <c r="P2425" i="15"/>
  <c r="S2451" i="15"/>
  <c r="H2714" i="15" l="1"/>
  <c r="N2198" i="15"/>
  <c r="M2207" i="15"/>
  <c r="J2204" i="15"/>
  <c r="I2216" i="15"/>
  <c r="L2206" i="15"/>
  <c r="O2264" i="15"/>
  <c r="K2212" i="15"/>
  <c r="S2452" i="15"/>
  <c r="Q2458" i="15"/>
  <c r="P2426" i="15"/>
  <c r="R2486" i="15"/>
  <c r="H2715" i="15" l="1"/>
  <c r="N2199" i="15"/>
  <c r="O2265" i="15"/>
  <c r="K2213" i="15"/>
  <c r="L2207" i="15"/>
  <c r="M2208" i="15"/>
  <c r="I2217" i="15"/>
  <c r="J2205" i="15"/>
  <c r="Q2459" i="15"/>
  <c r="R2487" i="15"/>
  <c r="P2427" i="15"/>
  <c r="S2453" i="15"/>
  <c r="H2716" i="15" l="1"/>
  <c r="I2218" i="15"/>
  <c r="M2209" i="15"/>
  <c r="O2266" i="15"/>
  <c r="J2206" i="15"/>
  <c r="L2208" i="15"/>
  <c r="K2214" i="15"/>
  <c r="N2200" i="15"/>
  <c r="R2488" i="15"/>
  <c r="P2428" i="15"/>
  <c r="S2454" i="15"/>
  <c r="Q2460" i="15"/>
  <c r="H2717" i="15" l="1"/>
  <c r="L2209" i="15"/>
  <c r="N2201" i="15"/>
  <c r="K2215" i="15"/>
  <c r="O2267" i="15"/>
  <c r="M2210" i="15"/>
  <c r="J2207" i="15"/>
  <c r="I2219" i="15"/>
  <c r="S2455" i="15"/>
  <c r="R2489" i="15"/>
  <c r="Q2461" i="15"/>
  <c r="P2429" i="15"/>
  <c r="H2718" i="15" l="1"/>
  <c r="I2220" i="15"/>
  <c r="K2216" i="15"/>
  <c r="M2211" i="15"/>
  <c r="O2268" i="15"/>
  <c r="L2210" i="15"/>
  <c r="J2208" i="15"/>
  <c r="N2202" i="15"/>
  <c r="P2430" i="15"/>
  <c r="R2490" i="15"/>
  <c r="Q2462" i="15"/>
  <c r="S2456" i="15"/>
  <c r="H2719" i="15" l="1"/>
  <c r="L2211" i="15"/>
  <c r="O2269" i="15"/>
  <c r="K2217" i="15"/>
  <c r="J2209" i="15"/>
  <c r="M2212" i="15"/>
  <c r="N2203" i="15"/>
  <c r="I2221" i="15"/>
  <c r="R2491" i="15"/>
  <c r="S2457" i="15"/>
  <c r="Q2463" i="15"/>
  <c r="P2431" i="15"/>
  <c r="H2720" i="15" l="1"/>
  <c r="J2210" i="15"/>
  <c r="M2213" i="15"/>
  <c r="O2270" i="15"/>
  <c r="I2222" i="15"/>
  <c r="N2204" i="15"/>
  <c r="K2218" i="15"/>
  <c r="L2212" i="15"/>
  <c r="Q2464" i="15"/>
  <c r="S2458" i="15"/>
  <c r="P2432" i="15"/>
  <c r="R2492" i="15"/>
  <c r="H2721" i="15" l="1"/>
  <c r="M2214" i="15"/>
  <c r="J2211" i="15"/>
  <c r="L2213" i="15"/>
  <c r="O2271" i="15"/>
  <c r="K2219" i="15"/>
  <c r="N2205" i="15"/>
  <c r="I2223" i="15"/>
  <c r="S2459" i="15"/>
  <c r="R2493" i="15"/>
  <c r="P2433" i="15"/>
  <c r="Q2465" i="15"/>
  <c r="H2722" i="15" l="1"/>
  <c r="M2215" i="15"/>
  <c r="O2272" i="15"/>
  <c r="J2212" i="15"/>
  <c r="K2220" i="15"/>
  <c r="I2224" i="15"/>
  <c r="N2206" i="15"/>
  <c r="L2214" i="15"/>
  <c r="Q2466" i="15"/>
  <c r="R2494" i="15"/>
  <c r="P2434" i="15"/>
  <c r="S2460" i="15"/>
  <c r="H2723" i="15" l="1"/>
  <c r="L2215" i="15"/>
  <c r="N2207" i="15"/>
  <c r="K2221" i="15"/>
  <c r="O2273" i="15"/>
  <c r="I2225" i="15"/>
  <c r="J2213" i="15"/>
  <c r="M2216" i="15"/>
  <c r="R2495" i="15"/>
  <c r="S2461" i="15"/>
  <c r="P2435" i="15"/>
  <c r="Q2467" i="15"/>
  <c r="H2724" i="15" l="1"/>
  <c r="K2222" i="15"/>
  <c r="M2217" i="15"/>
  <c r="I2226" i="15"/>
  <c r="O2274" i="15"/>
  <c r="L2216" i="15"/>
  <c r="J2214" i="15"/>
  <c r="N2208" i="15"/>
  <c r="P2436" i="15"/>
  <c r="S2462" i="15"/>
  <c r="Q2468" i="15"/>
  <c r="R2496" i="15"/>
  <c r="H2725" i="15" l="1"/>
  <c r="N2209" i="15"/>
  <c r="M2218" i="15"/>
  <c r="K2223" i="15"/>
  <c r="L2217" i="15"/>
  <c r="O2275" i="15"/>
  <c r="J2215" i="15"/>
  <c r="I2227" i="15"/>
  <c r="S2463" i="15"/>
  <c r="P2437" i="15"/>
  <c r="R2497" i="15"/>
  <c r="Q2469" i="15"/>
  <c r="H2726" i="15" l="1"/>
  <c r="I2228" i="15"/>
  <c r="O2276" i="15"/>
  <c r="M2219" i="15"/>
  <c r="J2216" i="15"/>
  <c r="K2224" i="15"/>
  <c r="N2210" i="15"/>
  <c r="L2218" i="15"/>
  <c r="Q2470" i="15"/>
  <c r="P2438" i="15"/>
  <c r="R2498" i="15"/>
  <c r="S2464" i="15"/>
  <c r="H2727" i="15" l="1"/>
  <c r="J2217" i="15"/>
  <c r="N2211" i="15"/>
  <c r="K2225" i="15"/>
  <c r="I2229" i="15"/>
  <c r="O2277" i="15"/>
  <c r="L2219" i="15"/>
  <c r="M2220" i="15"/>
  <c r="P2439" i="15"/>
  <c r="S2465" i="15"/>
  <c r="R2499" i="15"/>
  <c r="Q2471" i="15"/>
  <c r="H2728" i="15" l="1"/>
  <c r="M2221" i="15"/>
  <c r="J2218" i="15"/>
  <c r="L2220" i="15"/>
  <c r="N2212" i="15"/>
  <c r="I2230" i="15"/>
  <c r="K2226" i="15"/>
  <c r="O2278" i="15"/>
  <c r="S2466" i="15"/>
  <c r="P2440" i="15"/>
  <c r="Q2472" i="15"/>
  <c r="R2500" i="15"/>
  <c r="H2729" i="15" l="1"/>
  <c r="I2231" i="15"/>
  <c r="N2213" i="15"/>
  <c r="J2219" i="15"/>
  <c r="K2227" i="15"/>
  <c r="L2221" i="15"/>
  <c r="O2279" i="15"/>
  <c r="M2222" i="15"/>
  <c r="R2501" i="15"/>
  <c r="Q2473" i="15"/>
  <c r="P2441" i="15"/>
  <c r="S2467" i="15"/>
  <c r="H2730" i="15" l="1"/>
  <c r="L2222" i="15"/>
  <c r="N2214" i="15"/>
  <c r="I2232" i="15"/>
  <c r="O2280" i="15"/>
  <c r="K2228" i="15"/>
  <c r="J2220" i="15"/>
  <c r="M2223" i="15"/>
  <c r="Q2474" i="15"/>
  <c r="S2468" i="15"/>
  <c r="P2442" i="15"/>
  <c r="R2502" i="15"/>
  <c r="H2731" i="15" l="1"/>
  <c r="M2224" i="15"/>
  <c r="K2229" i="15"/>
  <c r="I2233" i="15"/>
  <c r="O2281" i="15"/>
  <c r="N2215" i="15"/>
  <c r="L2223" i="15"/>
  <c r="J2221" i="15"/>
  <c r="P2443" i="15"/>
  <c r="R2503" i="15"/>
  <c r="S2469" i="15"/>
  <c r="Q2475" i="15"/>
  <c r="H2732" i="15" l="1"/>
  <c r="L2224" i="15"/>
  <c r="J2222" i="15"/>
  <c r="I2234" i="15"/>
  <c r="O2282" i="15"/>
  <c r="M2225" i="15"/>
  <c r="N2216" i="15"/>
  <c r="K2230" i="15"/>
  <c r="Q2476" i="15"/>
  <c r="S2470" i="15"/>
  <c r="R2504" i="15"/>
  <c r="P2444" i="15"/>
  <c r="H2733" i="15" l="1"/>
  <c r="M2226" i="15"/>
  <c r="I2235" i="15"/>
  <c r="J2223" i="15"/>
  <c r="N2217" i="15"/>
  <c r="K2231" i="15"/>
  <c r="O2283" i="15"/>
  <c r="L2225" i="15"/>
  <c r="S2471" i="15"/>
  <c r="P2445" i="15"/>
  <c r="R2505" i="15"/>
  <c r="Q2477" i="15"/>
  <c r="H2734" i="15" l="1"/>
  <c r="N2218" i="15"/>
  <c r="L2226" i="15"/>
  <c r="K2232" i="15"/>
  <c r="I2236" i="15"/>
  <c r="M2227" i="15"/>
  <c r="O2284" i="15"/>
  <c r="J2224" i="15"/>
  <c r="Q2478" i="15"/>
  <c r="S2472" i="15"/>
  <c r="P2446" i="15"/>
  <c r="R2506" i="15"/>
  <c r="H2735" i="15" l="1"/>
  <c r="M2228" i="15"/>
  <c r="O2285" i="15"/>
  <c r="I2237" i="15"/>
  <c r="L2227" i="15"/>
  <c r="N2219" i="15"/>
  <c r="J2225" i="15"/>
  <c r="K2233" i="15"/>
  <c r="S2473" i="15"/>
  <c r="P2447" i="15"/>
  <c r="R2507" i="15"/>
  <c r="Q2479" i="15"/>
  <c r="H2736" i="15" l="1"/>
  <c r="J2226" i="15"/>
  <c r="M2229" i="15"/>
  <c r="K2234" i="15"/>
  <c r="O2286" i="15"/>
  <c r="N2220" i="15"/>
  <c r="L2228" i="15"/>
  <c r="I2238" i="15"/>
  <c r="R2508" i="15"/>
  <c r="Q2480" i="15"/>
  <c r="S2474" i="15"/>
  <c r="P2448" i="15"/>
  <c r="H2737" i="15" l="1"/>
  <c r="O2287" i="15"/>
  <c r="J2227" i="15"/>
  <c r="M2230" i="15"/>
  <c r="L2229" i="15"/>
  <c r="N2221" i="15"/>
  <c r="I2239" i="15"/>
  <c r="K2235" i="15"/>
  <c r="S2475" i="15"/>
  <c r="P2449" i="15"/>
  <c r="Q2481" i="15"/>
  <c r="R2509" i="15"/>
  <c r="H2738" i="15" l="1"/>
  <c r="N2222" i="15"/>
  <c r="L2230" i="15"/>
  <c r="M2231" i="15"/>
  <c r="O2288" i="15"/>
  <c r="K2236" i="15"/>
  <c r="J2228" i="15"/>
  <c r="I2240" i="15"/>
  <c r="R2510" i="15"/>
  <c r="S2476" i="15"/>
  <c r="P2450" i="15"/>
  <c r="Q2482" i="15"/>
  <c r="H2739" i="15" l="1"/>
  <c r="I2241" i="15"/>
  <c r="K2237" i="15"/>
  <c r="M2232" i="15"/>
  <c r="L2231" i="15"/>
  <c r="J2229" i="15"/>
  <c r="O2289" i="15"/>
  <c r="N2223" i="15"/>
  <c r="P2451" i="15"/>
  <c r="S2477" i="15"/>
  <c r="Q2483" i="15"/>
  <c r="R2511" i="15"/>
  <c r="H2740" i="15" l="1"/>
  <c r="O2290" i="15"/>
  <c r="L2232" i="15"/>
  <c r="J2230" i="15"/>
  <c r="I2242" i="15"/>
  <c r="N2224" i="15"/>
  <c r="K2238" i="15"/>
  <c r="M2233" i="15"/>
  <c r="S2478" i="15"/>
  <c r="Q2484" i="15"/>
  <c r="R2512" i="15"/>
  <c r="P2452" i="15"/>
  <c r="H2741" i="15" l="1"/>
  <c r="N2225" i="15"/>
  <c r="I2243" i="15"/>
  <c r="O2291" i="15"/>
  <c r="M2234" i="15"/>
  <c r="K2239" i="15"/>
  <c r="L2233" i="15"/>
  <c r="J2231" i="15"/>
  <c r="P2453" i="15"/>
  <c r="S2479" i="15"/>
  <c r="Q2485" i="15"/>
  <c r="R2513" i="15"/>
  <c r="H2742" i="15" l="1"/>
  <c r="L2234" i="15"/>
  <c r="M2235" i="15"/>
  <c r="N2226" i="15"/>
  <c r="J2232" i="15"/>
  <c r="K2240" i="15"/>
  <c r="I2244" i="15"/>
  <c r="O2292" i="15"/>
  <c r="Q2486" i="15"/>
  <c r="S2480" i="15"/>
  <c r="R2514" i="15"/>
  <c r="P2454" i="15"/>
  <c r="H2743" i="15" l="1"/>
  <c r="J2233" i="15"/>
  <c r="N2227" i="15"/>
  <c r="M2236" i="15"/>
  <c r="L2235" i="15"/>
  <c r="K2241" i="15"/>
  <c r="O2293" i="15"/>
  <c r="I2245" i="15"/>
  <c r="P2455" i="15"/>
  <c r="S2481" i="15"/>
  <c r="R2515" i="15"/>
  <c r="Q2487" i="15"/>
  <c r="H2744" i="15" l="1"/>
  <c r="O2294" i="15"/>
  <c r="K2242" i="15"/>
  <c r="M2237" i="15"/>
  <c r="I2246" i="15"/>
  <c r="L2236" i="15"/>
  <c r="N2228" i="15"/>
  <c r="J2234" i="15"/>
  <c r="P2456" i="15"/>
  <c r="Q2488" i="15"/>
  <c r="S2482" i="15"/>
  <c r="R2516" i="15"/>
  <c r="H2745" i="15" l="1"/>
  <c r="J2235" i="15"/>
  <c r="L2237" i="15"/>
  <c r="I2247" i="15"/>
  <c r="O2295" i="15"/>
  <c r="K2243" i="15"/>
  <c r="N2229" i="15"/>
  <c r="M2238" i="15"/>
  <c r="Q2489" i="15"/>
  <c r="R2517" i="15"/>
  <c r="S2483" i="15"/>
  <c r="P2457" i="15"/>
  <c r="H2746" i="15" l="1"/>
  <c r="N2230" i="15"/>
  <c r="I2248" i="15"/>
  <c r="J2236" i="15"/>
  <c r="O2296" i="15"/>
  <c r="L2238" i="15"/>
  <c r="M2239" i="15"/>
  <c r="K2244" i="15"/>
  <c r="P2458" i="15"/>
  <c r="S2484" i="15"/>
  <c r="R2518" i="15"/>
  <c r="Q2490" i="15"/>
  <c r="H2747" i="15" l="1"/>
  <c r="M2240" i="15"/>
  <c r="L2239" i="15"/>
  <c r="I2249" i="15"/>
  <c r="K2245" i="15"/>
  <c r="O2297" i="15"/>
  <c r="J2237" i="15"/>
  <c r="N2231" i="15"/>
  <c r="S2485" i="15"/>
  <c r="Q2491" i="15"/>
  <c r="R2519" i="15"/>
  <c r="P2459" i="15"/>
  <c r="H2748" i="15" l="1"/>
  <c r="N2232" i="15"/>
  <c r="I2250" i="15"/>
  <c r="L2240" i="15"/>
  <c r="M2241" i="15"/>
  <c r="J2238" i="15"/>
  <c r="O2298" i="15"/>
  <c r="K2246" i="15"/>
  <c r="R2520" i="15"/>
  <c r="S2486" i="15"/>
  <c r="Q2492" i="15"/>
  <c r="P2460" i="15"/>
  <c r="H2749" i="15" l="1"/>
  <c r="O2299" i="15"/>
  <c r="J2239" i="15"/>
  <c r="L2241" i="15"/>
  <c r="I2251" i="15"/>
  <c r="N2233" i="15"/>
  <c r="K2247" i="15"/>
  <c r="M2242" i="15"/>
  <c r="P2461" i="15"/>
  <c r="S2487" i="15"/>
  <c r="Q2493" i="15"/>
  <c r="R2521" i="15"/>
  <c r="H2750" i="15" l="1"/>
  <c r="N2234" i="15"/>
  <c r="I2252" i="15"/>
  <c r="O2300" i="15"/>
  <c r="K2248" i="15"/>
  <c r="L2242" i="15"/>
  <c r="M2243" i="15"/>
  <c r="J2240" i="15"/>
  <c r="R2522" i="15"/>
  <c r="S2488" i="15"/>
  <c r="Q2494" i="15"/>
  <c r="P2462" i="15"/>
  <c r="H2751" i="15" l="1"/>
  <c r="I2253" i="15"/>
  <c r="N2235" i="15"/>
  <c r="L2243" i="15"/>
  <c r="K2249" i="15"/>
  <c r="O2301" i="15"/>
  <c r="M2244" i="15"/>
  <c r="J2241" i="15"/>
  <c r="P2463" i="15"/>
  <c r="Q2495" i="15"/>
  <c r="S2489" i="15"/>
  <c r="R2523" i="15"/>
  <c r="H2752" i="15" l="1"/>
  <c r="M2245" i="15"/>
  <c r="J2242" i="15"/>
  <c r="O2302" i="15"/>
  <c r="L2244" i="15"/>
  <c r="I2254" i="15"/>
  <c r="K2250" i="15"/>
  <c r="N2236" i="15"/>
  <c r="R2524" i="15"/>
  <c r="Q2496" i="15"/>
  <c r="S2490" i="15"/>
  <c r="P2464" i="15"/>
  <c r="H2753" i="15" l="1"/>
  <c r="J2243" i="15"/>
  <c r="N2237" i="15"/>
  <c r="O2303" i="15"/>
  <c r="I2255" i="15"/>
  <c r="K2251" i="15"/>
  <c r="L2245" i="15"/>
  <c r="M2246" i="15"/>
  <c r="Q2497" i="15"/>
  <c r="S2491" i="15"/>
  <c r="P2465" i="15"/>
  <c r="R2525" i="15"/>
  <c r="H2754" i="15" l="1"/>
  <c r="O2304" i="15"/>
  <c r="J2244" i="15"/>
  <c r="L2246" i="15"/>
  <c r="I2256" i="15"/>
  <c r="M2247" i="15"/>
  <c r="K2252" i="15"/>
  <c r="N2238" i="15"/>
  <c r="S2492" i="15"/>
  <c r="R2526" i="15"/>
  <c r="P2466" i="15"/>
  <c r="Q2498" i="15"/>
  <c r="H2755" i="15" l="1"/>
  <c r="M2248" i="15"/>
  <c r="J2245" i="15"/>
  <c r="O2305" i="15"/>
  <c r="N2239" i="15"/>
  <c r="K2253" i="15"/>
  <c r="I2257" i="15"/>
  <c r="L2247" i="15"/>
  <c r="P2467" i="15"/>
  <c r="R2527" i="15"/>
  <c r="Q2499" i="15"/>
  <c r="S2493" i="15"/>
  <c r="H2756" i="15" l="1"/>
  <c r="N2240" i="15"/>
  <c r="K2254" i="15"/>
  <c r="M2249" i="15"/>
  <c r="L2248" i="15"/>
  <c r="O2306" i="15"/>
  <c r="J2246" i="15"/>
  <c r="I2258" i="15"/>
  <c r="S2494" i="15"/>
  <c r="R2528" i="15"/>
  <c r="Q2500" i="15"/>
  <c r="P2468" i="15"/>
  <c r="H2757" i="15" l="1"/>
  <c r="K2255" i="15"/>
  <c r="L2249" i="15"/>
  <c r="I2259" i="15"/>
  <c r="O2307" i="15"/>
  <c r="M2250" i="15"/>
  <c r="J2247" i="15"/>
  <c r="N2241" i="15"/>
  <c r="P2469" i="15"/>
  <c r="R2529" i="15"/>
  <c r="Q2501" i="15"/>
  <c r="S2495" i="15"/>
  <c r="H2758" i="15" l="1"/>
  <c r="I2260" i="15"/>
  <c r="L2250" i="15"/>
  <c r="K2256" i="15"/>
  <c r="N2242" i="15"/>
  <c r="O2308" i="15"/>
  <c r="M2251" i="15"/>
  <c r="J2248" i="15"/>
  <c r="R2530" i="15"/>
  <c r="S2496" i="15"/>
  <c r="Q2502" i="15"/>
  <c r="P2470" i="15"/>
  <c r="H2759" i="15" l="1"/>
  <c r="M2252" i="15"/>
  <c r="L2251" i="15"/>
  <c r="J2249" i="15"/>
  <c r="N2243" i="15"/>
  <c r="K2257" i="15"/>
  <c r="I2261" i="15"/>
  <c r="O2309" i="15"/>
  <c r="S2497" i="15"/>
  <c r="Q2503" i="15"/>
  <c r="P2471" i="15"/>
  <c r="R2531" i="15"/>
  <c r="H2760" i="15" l="1"/>
  <c r="N2244" i="15"/>
  <c r="J2250" i="15"/>
  <c r="M2253" i="15"/>
  <c r="K2258" i="15"/>
  <c r="O2310" i="15"/>
  <c r="I2262" i="15"/>
  <c r="L2252" i="15"/>
  <c r="S2498" i="15"/>
  <c r="P2472" i="15"/>
  <c r="R2532" i="15"/>
  <c r="Q2504" i="15"/>
  <c r="H2761" i="15" l="1"/>
  <c r="K2259" i="15"/>
  <c r="M2254" i="15"/>
  <c r="N2245" i="15"/>
  <c r="J2251" i="15"/>
  <c r="L2253" i="15"/>
  <c r="I2263" i="15"/>
  <c r="O2311" i="15"/>
  <c r="P2473" i="15"/>
  <c r="Q2505" i="15"/>
  <c r="R2533" i="15"/>
  <c r="S2499" i="15"/>
  <c r="H2762" i="15" l="1"/>
  <c r="J2252" i="15"/>
  <c r="M2255" i="15"/>
  <c r="K2260" i="15"/>
  <c r="O2312" i="15"/>
  <c r="I2264" i="15"/>
  <c r="L2254" i="15"/>
  <c r="N2246" i="15"/>
  <c r="P2474" i="15"/>
  <c r="S2500" i="15"/>
  <c r="Q2506" i="15"/>
  <c r="R2534" i="15"/>
  <c r="H2763" i="15" l="1"/>
  <c r="M2256" i="15"/>
  <c r="J2253" i="15"/>
  <c r="N2247" i="15"/>
  <c r="O2313" i="15"/>
  <c r="K2261" i="15"/>
  <c r="L2255" i="15"/>
  <c r="I2265" i="15"/>
  <c r="R2535" i="15"/>
  <c r="S2501" i="15"/>
  <c r="Q2507" i="15"/>
  <c r="P2475" i="15"/>
  <c r="H2764" i="15" l="1"/>
  <c r="L2256" i="15"/>
  <c r="K2262" i="15"/>
  <c r="N2248" i="15"/>
  <c r="M2257" i="15"/>
  <c r="J2254" i="15"/>
  <c r="O2314" i="15"/>
  <c r="I2266" i="15"/>
  <c r="P2476" i="15"/>
  <c r="Q2508" i="15"/>
  <c r="S2502" i="15"/>
  <c r="R2536" i="15"/>
  <c r="H2765" i="15" l="1"/>
  <c r="H2766" i="15" s="1"/>
  <c r="O2315" i="15"/>
  <c r="J2255" i="15"/>
  <c r="K2263" i="15"/>
  <c r="I2267" i="15"/>
  <c r="N2249" i="15"/>
  <c r="M2258" i="15"/>
  <c r="L2257" i="15"/>
  <c r="R2537" i="15"/>
  <c r="Q2509" i="15"/>
  <c r="S2503" i="15"/>
  <c r="P2477" i="15"/>
  <c r="H2767" i="15" l="1"/>
  <c r="M2259" i="15"/>
  <c r="J2256" i="15"/>
  <c r="O2316" i="15"/>
  <c r="L2258" i="15"/>
  <c r="N2250" i="15"/>
  <c r="I2268" i="15"/>
  <c r="K2264" i="15"/>
  <c r="S2504" i="15"/>
  <c r="P2478" i="15"/>
  <c r="Q2510" i="15"/>
  <c r="R2538" i="15"/>
  <c r="H2768" i="15" l="1"/>
  <c r="J2257" i="15"/>
  <c r="O2317" i="15"/>
  <c r="I2269" i="15"/>
  <c r="N2251" i="15"/>
  <c r="K2265" i="15"/>
  <c r="L2259" i="15"/>
  <c r="M2260" i="15"/>
  <c r="R2539" i="15"/>
  <c r="P2479" i="15"/>
  <c r="Q2511" i="15"/>
  <c r="S2505" i="15"/>
  <c r="H2769" i="15" l="1"/>
  <c r="H2770" i="15" s="1"/>
  <c r="L2260" i="15"/>
  <c r="K2266" i="15"/>
  <c r="I2270" i="15"/>
  <c r="O2318" i="15"/>
  <c r="J2258" i="15"/>
  <c r="M2261" i="15"/>
  <c r="N2252" i="15"/>
  <c r="R2540" i="15"/>
  <c r="Q2512" i="15"/>
  <c r="S2506" i="15"/>
  <c r="P2480" i="15"/>
  <c r="H2771" i="15" l="1"/>
  <c r="I2271" i="15"/>
  <c r="K2267" i="15"/>
  <c r="O2319" i="15"/>
  <c r="J2259" i="15"/>
  <c r="N2253" i="15"/>
  <c r="M2262" i="15"/>
  <c r="L2261" i="15"/>
  <c r="P2481" i="15"/>
  <c r="Q2513" i="15"/>
  <c r="R2541" i="15"/>
  <c r="S2507" i="15"/>
  <c r="H2772" i="15" l="1"/>
  <c r="L2262" i="15"/>
  <c r="N2254" i="15"/>
  <c r="O2320" i="15"/>
  <c r="J2260" i="15"/>
  <c r="I2272" i="15"/>
  <c r="M2263" i="15"/>
  <c r="K2268" i="15"/>
  <c r="Q2514" i="15"/>
  <c r="S2508" i="15"/>
  <c r="R2542" i="15"/>
  <c r="P2482" i="15"/>
  <c r="H2773" i="15" l="1"/>
  <c r="J2261" i="15"/>
  <c r="M2264" i="15"/>
  <c r="I2273" i="15"/>
  <c r="N2255" i="15"/>
  <c r="K2269" i="15"/>
  <c r="O2321" i="15"/>
  <c r="L2263" i="15"/>
  <c r="R2543" i="15"/>
  <c r="Q2515" i="15"/>
  <c r="S2509" i="15"/>
  <c r="P2483" i="15"/>
  <c r="H2774" i="15" l="1"/>
  <c r="L2264" i="15"/>
  <c r="O2322" i="15"/>
  <c r="K2270" i="15"/>
  <c r="I2274" i="15"/>
  <c r="M2265" i="15"/>
  <c r="J2262" i="15"/>
  <c r="N2256" i="15"/>
  <c r="P2484" i="15"/>
  <c r="S2510" i="15"/>
  <c r="Q2516" i="15"/>
  <c r="R2544" i="15"/>
  <c r="H2775" i="15" l="1"/>
  <c r="K2271" i="15"/>
  <c r="O2323" i="15"/>
  <c r="N2257" i="15"/>
  <c r="M2266" i="15"/>
  <c r="I2275" i="15"/>
  <c r="J2263" i="15"/>
  <c r="L2265" i="15"/>
  <c r="S2511" i="15"/>
  <c r="R2545" i="15"/>
  <c r="Q2517" i="15"/>
  <c r="P2485" i="15"/>
  <c r="H2776" i="15" l="1"/>
  <c r="L2266" i="15"/>
  <c r="J2264" i="15"/>
  <c r="M2267" i="15"/>
  <c r="N2258" i="15"/>
  <c r="K2272" i="15"/>
  <c r="I2276" i="15"/>
  <c r="O2324" i="15"/>
  <c r="R2546" i="15"/>
  <c r="P2486" i="15"/>
  <c r="Q2518" i="15"/>
  <c r="S2512" i="15"/>
  <c r="H2777" i="15" l="1"/>
  <c r="I2277" i="15"/>
  <c r="N2259" i="15"/>
  <c r="K2273" i="15"/>
  <c r="M2268" i="15"/>
  <c r="O2325" i="15"/>
  <c r="L2267" i="15"/>
  <c r="J2265" i="15"/>
  <c r="P2487" i="15"/>
  <c r="S2513" i="15"/>
  <c r="Q2519" i="15"/>
  <c r="R2547" i="15"/>
  <c r="H2778" i="15" l="1"/>
  <c r="M2269" i="15"/>
  <c r="K2274" i="15"/>
  <c r="I2278" i="15"/>
  <c r="J2266" i="15"/>
  <c r="L2268" i="15"/>
  <c r="O2326" i="15"/>
  <c r="N2260" i="15"/>
  <c r="S2514" i="15"/>
  <c r="R2548" i="15"/>
  <c r="Q2520" i="15"/>
  <c r="P2488" i="15"/>
  <c r="H2779" i="15" l="1"/>
  <c r="N2261" i="15"/>
  <c r="O2327" i="15"/>
  <c r="L2269" i="15"/>
  <c r="J2267" i="15"/>
  <c r="K2275" i="15"/>
  <c r="I2279" i="15"/>
  <c r="M2270" i="15"/>
  <c r="S2515" i="15"/>
  <c r="R2549" i="15"/>
  <c r="P2489" i="15"/>
  <c r="Q2521" i="15"/>
  <c r="H2780" i="15" l="1"/>
  <c r="N2262" i="15"/>
  <c r="O2328" i="15"/>
  <c r="K2276" i="15"/>
  <c r="L2270" i="15"/>
  <c r="M2271" i="15"/>
  <c r="I2280" i="15"/>
  <c r="J2268" i="15"/>
  <c r="R2550" i="15"/>
  <c r="Q2522" i="15"/>
  <c r="P2490" i="15"/>
  <c r="S2516" i="15"/>
  <c r="H2781" i="15" l="1"/>
  <c r="M2272" i="15"/>
  <c r="J2269" i="15"/>
  <c r="I2281" i="15"/>
  <c r="L2271" i="15"/>
  <c r="K2277" i="15"/>
  <c r="N2263" i="15"/>
  <c r="O2329" i="15"/>
  <c r="S2517" i="15"/>
  <c r="P2491" i="15"/>
  <c r="Q2523" i="15"/>
  <c r="R2551" i="15"/>
  <c r="H2782" i="15" l="1"/>
  <c r="M2273" i="15"/>
  <c r="K2278" i="15"/>
  <c r="O2330" i="15"/>
  <c r="I2282" i="15"/>
  <c r="J2270" i="15"/>
  <c r="N2264" i="15"/>
  <c r="L2272" i="15"/>
  <c r="Q2524" i="15"/>
  <c r="R2552" i="15"/>
  <c r="P2492" i="15"/>
  <c r="S2518" i="15"/>
  <c r="H2783" i="15" l="1"/>
  <c r="N2265" i="15"/>
  <c r="I2283" i="15"/>
  <c r="O2331" i="15"/>
  <c r="M2274" i="15"/>
  <c r="L2273" i="15"/>
  <c r="J2271" i="15"/>
  <c r="K2279" i="15"/>
  <c r="R2553" i="15"/>
  <c r="S2519" i="15"/>
  <c r="P2493" i="15"/>
  <c r="Q2525" i="15"/>
  <c r="H2784" i="15" l="1"/>
  <c r="K2280" i="15"/>
  <c r="L2274" i="15"/>
  <c r="J2272" i="15"/>
  <c r="N2266" i="15"/>
  <c r="M2275" i="15"/>
  <c r="O2332" i="15"/>
  <c r="I2284" i="15"/>
  <c r="Q2526" i="15"/>
  <c r="S2520" i="15"/>
  <c r="P2494" i="15"/>
  <c r="R2554" i="15"/>
  <c r="H2785" i="15" l="1"/>
  <c r="I2285" i="15"/>
  <c r="M2276" i="15"/>
  <c r="J2273" i="15"/>
  <c r="K2281" i="15"/>
  <c r="O2333" i="15"/>
  <c r="N2267" i="15"/>
  <c r="L2275" i="15"/>
  <c r="P2495" i="15"/>
  <c r="R2555" i="15"/>
  <c r="S2521" i="15"/>
  <c r="Q2527" i="15"/>
  <c r="H2786" i="15" l="1"/>
  <c r="N2268" i="15"/>
  <c r="K2282" i="15"/>
  <c r="J2274" i="15"/>
  <c r="M2277" i="15"/>
  <c r="I2286" i="15"/>
  <c r="L2276" i="15"/>
  <c r="O2334" i="15"/>
  <c r="Q2528" i="15"/>
  <c r="R2556" i="15"/>
  <c r="S2522" i="15"/>
  <c r="P2496" i="15"/>
  <c r="H2787" i="15" l="1"/>
  <c r="L2277" i="15"/>
  <c r="I2287" i="15"/>
  <c r="J2275" i="15"/>
  <c r="O2335" i="15"/>
  <c r="N2269" i="15"/>
  <c r="M2278" i="15"/>
  <c r="K2283" i="15"/>
  <c r="R2557" i="15"/>
  <c r="S2523" i="15"/>
  <c r="P2497" i="15"/>
  <c r="Q2529" i="15"/>
  <c r="H2788" i="15" l="1"/>
  <c r="K2284" i="15"/>
  <c r="J2276" i="15"/>
  <c r="L2278" i="15"/>
  <c r="M2279" i="15"/>
  <c r="I2288" i="15"/>
  <c r="N2270" i="15"/>
  <c r="O2336" i="15"/>
  <c r="Q2530" i="15"/>
  <c r="P2498" i="15"/>
  <c r="S2524" i="15"/>
  <c r="R2558" i="15"/>
  <c r="H2789" i="15" l="1"/>
  <c r="N2271" i="15"/>
  <c r="J2277" i="15"/>
  <c r="K2285" i="15"/>
  <c r="O2337" i="15"/>
  <c r="I2289" i="15"/>
  <c r="M2280" i="15"/>
  <c r="L2279" i="15"/>
  <c r="P2499" i="15"/>
  <c r="R2559" i="15"/>
  <c r="S2525" i="15"/>
  <c r="Q2531" i="15"/>
  <c r="H2790" i="15" l="1"/>
  <c r="M2281" i="15"/>
  <c r="I2290" i="15"/>
  <c r="K2286" i="15"/>
  <c r="N2272" i="15"/>
  <c r="L2280" i="15"/>
  <c r="O2338" i="15"/>
  <c r="J2278" i="15"/>
  <c r="R2560" i="15"/>
  <c r="S2526" i="15"/>
  <c r="Q2532" i="15"/>
  <c r="P2500" i="15"/>
  <c r="H2791" i="15" l="1"/>
  <c r="L2281" i="15"/>
  <c r="M2282" i="15"/>
  <c r="K2287" i="15"/>
  <c r="I2291" i="15"/>
  <c r="J2279" i="15"/>
  <c r="O2339" i="15"/>
  <c r="N2273" i="15"/>
  <c r="P2501" i="15"/>
  <c r="Q2533" i="15"/>
  <c r="S2527" i="15"/>
  <c r="R2561" i="15"/>
  <c r="H2792" i="15" l="1"/>
  <c r="J2280" i="15"/>
  <c r="K2288" i="15"/>
  <c r="L2282" i="15"/>
  <c r="N2274" i="15"/>
  <c r="O2340" i="15"/>
  <c r="I2292" i="15"/>
  <c r="M2283" i="15"/>
  <c r="R2562" i="15"/>
  <c r="Q2534" i="15"/>
  <c r="S2528" i="15"/>
  <c r="P2502" i="15"/>
  <c r="H2793" i="15" l="1"/>
  <c r="O2341" i="15"/>
  <c r="N2275" i="15"/>
  <c r="J2281" i="15"/>
  <c r="M2284" i="15"/>
  <c r="I2293" i="15"/>
  <c r="L2283" i="15"/>
  <c r="K2289" i="15"/>
  <c r="Q2535" i="15"/>
  <c r="S2529" i="15"/>
  <c r="P2503" i="15"/>
  <c r="R2563" i="15"/>
  <c r="H2794" i="15" l="1"/>
  <c r="O2342" i="15"/>
  <c r="K2290" i="15"/>
  <c r="M2285" i="15"/>
  <c r="N2276" i="15"/>
  <c r="L2284" i="15"/>
  <c r="I2294" i="15"/>
  <c r="J2282" i="15"/>
  <c r="R2564" i="15"/>
  <c r="P2504" i="15"/>
  <c r="S2530" i="15"/>
  <c r="Q2536" i="15"/>
  <c r="H2795" i="15" l="1"/>
  <c r="J2283" i="15"/>
  <c r="L2285" i="15"/>
  <c r="M2286" i="15"/>
  <c r="O2343" i="15"/>
  <c r="N2277" i="15"/>
  <c r="K2291" i="15"/>
  <c r="I2295" i="15"/>
  <c r="S2531" i="15"/>
  <c r="Q2537" i="15"/>
  <c r="P2505" i="15"/>
  <c r="R2565" i="15"/>
  <c r="H2796" i="15" l="1"/>
  <c r="I2296" i="15"/>
  <c r="J2284" i="15"/>
  <c r="K2292" i="15"/>
  <c r="N2278" i="15"/>
  <c r="O2344" i="15"/>
  <c r="M2287" i="15"/>
  <c r="L2286" i="15"/>
  <c r="Q2538" i="15"/>
  <c r="P2506" i="15"/>
  <c r="R2566" i="15"/>
  <c r="S2532" i="15"/>
  <c r="H2797" i="15" l="1"/>
  <c r="L2287" i="15"/>
  <c r="K2293" i="15"/>
  <c r="J2285" i="15"/>
  <c r="I2297" i="15"/>
  <c r="O2345" i="15"/>
  <c r="M2288" i="15"/>
  <c r="N2279" i="15"/>
  <c r="R2567" i="15"/>
  <c r="S2533" i="15"/>
  <c r="P2507" i="15"/>
  <c r="Q2539" i="15"/>
  <c r="H2798" i="15" l="1"/>
  <c r="N2280" i="15"/>
  <c r="L2288" i="15"/>
  <c r="O2346" i="15"/>
  <c r="I2298" i="15"/>
  <c r="M2289" i="15"/>
  <c r="J2286" i="15"/>
  <c r="K2294" i="15"/>
  <c r="P2508" i="15"/>
  <c r="Q2540" i="15"/>
  <c r="S2534" i="15"/>
  <c r="R2568" i="15"/>
  <c r="H2799" i="15" l="1"/>
  <c r="N2281" i="15"/>
  <c r="O2347" i="15"/>
  <c r="K2295" i="15"/>
  <c r="J2287" i="15"/>
  <c r="M2290" i="15"/>
  <c r="I2299" i="15"/>
  <c r="L2289" i="15"/>
  <c r="R2569" i="15"/>
  <c r="Q2541" i="15"/>
  <c r="S2535" i="15"/>
  <c r="P2509" i="15"/>
  <c r="H2800" i="15" l="1"/>
  <c r="L2290" i="15"/>
  <c r="N2282" i="15"/>
  <c r="M2291" i="15"/>
  <c r="J2288" i="15"/>
  <c r="I2300" i="15"/>
  <c r="K2296" i="15"/>
  <c r="O2348" i="15"/>
  <c r="S2536" i="15"/>
  <c r="P2510" i="15"/>
  <c r="Q2542" i="15"/>
  <c r="R2570" i="15"/>
  <c r="H2801" i="15" l="1"/>
  <c r="K2297" i="15"/>
  <c r="L2291" i="15"/>
  <c r="O2349" i="15"/>
  <c r="J2289" i="15"/>
  <c r="I2301" i="15"/>
  <c r="M2292" i="15"/>
  <c r="N2283" i="15"/>
  <c r="P2511" i="15"/>
  <c r="Q2543" i="15"/>
  <c r="R2571" i="15"/>
  <c r="S2537" i="15"/>
  <c r="H2802" i="15" l="1"/>
  <c r="N2284" i="15"/>
  <c r="J2290" i="15"/>
  <c r="O2350" i="15"/>
  <c r="L2292" i="15"/>
  <c r="K2298" i="15"/>
  <c r="I2302" i="15"/>
  <c r="M2293" i="15"/>
  <c r="R2572" i="15"/>
  <c r="S2538" i="15"/>
  <c r="Q2544" i="15"/>
  <c r="P2512" i="15"/>
  <c r="H2803" i="15" l="1"/>
  <c r="N2285" i="15"/>
  <c r="O2351" i="15"/>
  <c r="M2294" i="15"/>
  <c r="K2299" i="15"/>
  <c r="L2293" i="15"/>
  <c r="J2291" i="15"/>
  <c r="I2303" i="15"/>
  <c r="S2539" i="15"/>
  <c r="P2513" i="15"/>
  <c r="Q2545" i="15"/>
  <c r="R2573" i="15"/>
  <c r="H2804" i="15" l="1"/>
  <c r="I2304" i="15"/>
  <c r="N2286" i="15"/>
  <c r="M2295" i="15"/>
  <c r="J2292" i="15"/>
  <c r="L2294" i="15"/>
  <c r="K2300" i="15"/>
  <c r="O2352" i="15"/>
  <c r="R2574" i="15"/>
  <c r="P2514" i="15"/>
  <c r="Q2546" i="15"/>
  <c r="S2540" i="15"/>
  <c r="H2805" i="15" l="1"/>
  <c r="I2305" i="15"/>
  <c r="J2293" i="15"/>
  <c r="L2295" i="15"/>
  <c r="M2296" i="15"/>
  <c r="O2353" i="15"/>
  <c r="K2301" i="15"/>
  <c r="N2287" i="15"/>
  <c r="P2515" i="15"/>
  <c r="S2541" i="15"/>
  <c r="Q2547" i="15"/>
  <c r="R2575" i="15"/>
  <c r="H2806" i="15" l="1"/>
  <c r="J2294" i="15"/>
  <c r="I2306" i="15"/>
  <c r="O2354" i="15"/>
  <c r="N2288" i="15"/>
  <c r="K2302" i="15"/>
  <c r="M2297" i="15"/>
  <c r="L2296" i="15"/>
  <c r="R2576" i="15"/>
  <c r="S2542" i="15"/>
  <c r="Q2548" i="15"/>
  <c r="P2516" i="15"/>
  <c r="H2807" i="15" l="1"/>
  <c r="L2297" i="15"/>
  <c r="J2295" i="15"/>
  <c r="M2298" i="15"/>
  <c r="K2303" i="15"/>
  <c r="O2355" i="15"/>
  <c r="N2289" i="15"/>
  <c r="I2307" i="15"/>
  <c r="S2543" i="15"/>
  <c r="Q2549" i="15"/>
  <c r="P2517" i="15"/>
  <c r="R2577" i="15"/>
  <c r="H2808" i="15" l="1"/>
  <c r="N2290" i="15"/>
  <c r="L2298" i="15"/>
  <c r="M2299" i="15"/>
  <c r="I2308" i="15"/>
  <c r="O2356" i="15"/>
  <c r="K2304" i="15"/>
  <c r="J2296" i="15"/>
  <c r="P2518" i="15"/>
  <c r="R2578" i="15"/>
  <c r="Q2550" i="15"/>
  <c r="S2544" i="15"/>
  <c r="H2809" i="15" l="1"/>
  <c r="I2309" i="15"/>
  <c r="N2291" i="15"/>
  <c r="K2305" i="15"/>
  <c r="M2300" i="15"/>
  <c r="J2297" i="15"/>
  <c r="O2357" i="15"/>
  <c r="L2299" i="15"/>
  <c r="Q2551" i="15"/>
  <c r="R2579" i="15"/>
  <c r="S2545" i="15"/>
  <c r="P2519" i="15"/>
  <c r="H2810" i="15" l="1"/>
  <c r="O2358" i="15"/>
  <c r="M2301" i="15"/>
  <c r="L2300" i="15"/>
  <c r="I2310" i="15"/>
  <c r="J2298" i="15"/>
  <c r="K2306" i="15"/>
  <c r="N2292" i="15"/>
  <c r="S2546" i="15"/>
  <c r="R2580" i="15"/>
  <c r="P2520" i="15"/>
  <c r="Q2552" i="15"/>
  <c r="H2811" i="15" l="1"/>
  <c r="K2307" i="15"/>
  <c r="J2299" i="15"/>
  <c r="O2359" i="15"/>
  <c r="N2293" i="15"/>
  <c r="I2311" i="15"/>
  <c r="L2301" i="15"/>
  <c r="M2302" i="15"/>
  <c r="P2521" i="15"/>
  <c r="R2581" i="15"/>
  <c r="Q2553" i="15"/>
  <c r="S2547" i="15"/>
  <c r="H2812" i="15" l="1"/>
  <c r="N2294" i="15"/>
  <c r="K2308" i="15"/>
  <c r="M2303" i="15"/>
  <c r="L2302" i="15"/>
  <c r="I2312" i="15"/>
  <c r="O2360" i="15"/>
  <c r="J2300" i="15"/>
  <c r="S2548" i="15"/>
  <c r="R2582" i="15"/>
  <c r="Q2554" i="15"/>
  <c r="P2522" i="15"/>
  <c r="H2813" i="15" l="1"/>
  <c r="O2361" i="15"/>
  <c r="I2313" i="15"/>
  <c r="L2303" i="15"/>
  <c r="N2295" i="15"/>
  <c r="J2301" i="15"/>
  <c r="M2304" i="15"/>
  <c r="K2309" i="15"/>
  <c r="R2583" i="15"/>
  <c r="P2523" i="15"/>
  <c r="Q2555" i="15"/>
  <c r="S2549" i="15"/>
  <c r="H2814" i="15" l="1"/>
  <c r="K2310" i="15"/>
  <c r="J2302" i="15"/>
  <c r="O2362" i="15"/>
  <c r="N2296" i="15"/>
  <c r="L2304" i="15"/>
  <c r="I2314" i="15"/>
  <c r="M2305" i="15"/>
  <c r="Q2556" i="15"/>
  <c r="P2524" i="15"/>
  <c r="S2550" i="15"/>
  <c r="R2584" i="15"/>
  <c r="H2815" i="15" l="1"/>
  <c r="O2363" i="15"/>
  <c r="J2303" i="15"/>
  <c r="K2311" i="15"/>
  <c r="M2306" i="15"/>
  <c r="I2315" i="15"/>
  <c r="N2297" i="15"/>
  <c r="L2305" i="15"/>
  <c r="R2585" i="15"/>
  <c r="P2525" i="15"/>
  <c r="S2551" i="15"/>
  <c r="Q2557" i="15"/>
  <c r="H2816" i="15" l="1"/>
  <c r="O2364" i="15"/>
  <c r="N2298" i="15"/>
  <c r="M2307" i="15"/>
  <c r="K2312" i="15"/>
  <c r="I2316" i="15"/>
  <c r="J2304" i="15"/>
  <c r="L2306" i="15"/>
  <c r="Q2558" i="15"/>
  <c r="P2526" i="15"/>
  <c r="S2552" i="15"/>
  <c r="R2586" i="15"/>
  <c r="H2817" i="15" l="1"/>
  <c r="L2307" i="15"/>
  <c r="J2305" i="15"/>
  <c r="O2365" i="15"/>
  <c r="I2317" i="15"/>
  <c r="N2299" i="15"/>
  <c r="K2313" i="15"/>
  <c r="M2308" i="15"/>
  <c r="P2527" i="15"/>
  <c r="R2587" i="15"/>
  <c r="S2553" i="15"/>
  <c r="Q2559" i="15"/>
  <c r="H2818" i="15" l="1"/>
  <c r="I2318" i="15"/>
  <c r="L2308" i="15"/>
  <c r="J2306" i="15"/>
  <c r="O2366" i="15"/>
  <c r="M2309" i="15"/>
  <c r="K2314" i="15"/>
  <c r="N2300" i="15"/>
  <c r="Q2560" i="15"/>
  <c r="S2554" i="15"/>
  <c r="R2588" i="15"/>
  <c r="P2528" i="15"/>
  <c r="H2819" i="15" l="1"/>
  <c r="N2301" i="15"/>
  <c r="M2310" i="15"/>
  <c r="I2319" i="15"/>
  <c r="K2315" i="15"/>
  <c r="O2367" i="15"/>
  <c r="J2307" i="15"/>
  <c r="L2309" i="15"/>
  <c r="S2555" i="15"/>
  <c r="R2589" i="15"/>
  <c r="P2529" i="15"/>
  <c r="Q2561" i="15"/>
  <c r="H2820" i="15" l="1"/>
  <c r="M2311" i="15"/>
  <c r="N2302" i="15"/>
  <c r="J2308" i="15"/>
  <c r="L2310" i="15"/>
  <c r="O2368" i="15"/>
  <c r="K2316" i="15"/>
  <c r="I2320" i="15"/>
  <c r="P2530" i="15"/>
  <c r="R2590" i="15"/>
  <c r="Q2562" i="15"/>
  <c r="S2556" i="15"/>
  <c r="H2821" i="15" l="1"/>
  <c r="O2369" i="15"/>
  <c r="L2311" i="15"/>
  <c r="J2309" i="15"/>
  <c r="N2303" i="15"/>
  <c r="M2312" i="15"/>
  <c r="I2321" i="15"/>
  <c r="K2317" i="15"/>
  <c r="S2557" i="15"/>
  <c r="R2591" i="15"/>
  <c r="Q2563" i="15"/>
  <c r="P2531" i="15"/>
  <c r="H2822" i="15" l="1"/>
  <c r="I2322" i="15"/>
  <c r="O2370" i="15"/>
  <c r="M2313" i="15"/>
  <c r="N2304" i="15"/>
  <c r="L2312" i="15"/>
  <c r="K2318" i="15"/>
  <c r="J2310" i="15"/>
  <c r="R2592" i="15"/>
  <c r="Q2564" i="15"/>
  <c r="P2532" i="15"/>
  <c r="S2558" i="15"/>
  <c r="H2823" i="15" l="1"/>
  <c r="I2323" i="15"/>
  <c r="L2313" i="15"/>
  <c r="N2305" i="15"/>
  <c r="M2314" i="15"/>
  <c r="J2311" i="15"/>
  <c r="K2319" i="15"/>
  <c r="O2371" i="15"/>
  <c r="S2559" i="15"/>
  <c r="P2533" i="15"/>
  <c r="Q2565" i="15"/>
  <c r="R2593" i="15"/>
  <c r="H2824" i="15" l="1"/>
  <c r="O2372" i="15"/>
  <c r="N2306" i="15"/>
  <c r="L2314" i="15"/>
  <c r="I2324" i="15"/>
  <c r="M2315" i="15"/>
  <c r="K2320" i="15"/>
  <c r="J2312" i="15"/>
  <c r="P2534" i="15"/>
  <c r="Q2566" i="15"/>
  <c r="R2594" i="15"/>
  <c r="S2560" i="15"/>
  <c r="H2825" i="15" l="1"/>
  <c r="O2373" i="15"/>
  <c r="M2316" i="15"/>
  <c r="I2325" i="15"/>
  <c r="L2315" i="15"/>
  <c r="J2313" i="15"/>
  <c r="K2321" i="15"/>
  <c r="N2307" i="15"/>
  <c r="R2595" i="15"/>
  <c r="Q2567" i="15"/>
  <c r="S2561" i="15"/>
  <c r="P2535" i="15"/>
  <c r="H2826" i="15" l="1"/>
  <c r="O2374" i="15"/>
  <c r="N2308" i="15"/>
  <c r="K2322" i="15"/>
  <c r="J2314" i="15"/>
  <c r="L2316" i="15"/>
  <c r="I2326" i="15"/>
  <c r="M2317" i="15"/>
  <c r="Q2568" i="15"/>
  <c r="S2562" i="15"/>
  <c r="P2536" i="15"/>
  <c r="R2596" i="15"/>
  <c r="H2827" i="15" l="1"/>
  <c r="O2375" i="15"/>
  <c r="I2327" i="15"/>
  <c r="L2317" i="15"/>
  <c r="J2315" i="15"/>
  <c r="K2323" i="15"/>
  <c r="N2309" i="15"/>
  <c r="M2318" i="15"/>
  <c r="P2537" i="15"/>
  <c r="R2597" i="15"/>
  <c r="S2563" i="15"/>
  <c r="Q2569" i="15"/>
  <c r="H2828" i="15" l="1"/>
  <c r="O2376" i="15"/>
  <c r="I2328" i="15"/>
  <c r="N2310" i="15"/>
  <c r="M2319" i="15"/>
  <c r="K2324" i="15"/>
  <c r="J2316" i="15"/>
  <c r="L2318" i="15"/>
  <c r="Q2570" i="15"/>
  <c r="P2538" i="15"/>
  <c r="S2564" i="15"/>
  <c r="R2598" i="15"/>
  <c r="H2829" i="15" l="1"/>
  <c r="M2320" i="15"/>
  <c r="O2377" i="15"/>
  <c r="N2311" i="15"/>
  <c r="I2329" i="15"/>
  <c r="L2319" i="15"/>
  <c r="J2317" i="15"/>
  <c r="K2325" i="15"/>
  <c r="S2565" i="15"/>
  <c r="P2539" i="15"/>
  <c r="R2599" i="15"/>
  <c r="Q2571" i="15"/>
  <c r="H2830" i="15" l="1"/>
  <c r="K2326" i="15"/>
  <c r="M2321" i="15"/>
  <c r="J2318" i="15"/>
  <c r="O2378" i="15"/>
  <c r="L2320" i="15"/>
  <c r="I2330" i="15"/>
  <c r="N2312" i="15"/>
  <c r="P2540" i="15"/>
  <c r="R2600" i="15"/>
  <c r="Q2572" i="15"/>
  <c r="S2566" i="15"/>
  <c r="H2831" i="15" l="1"/>
  <c r="N2313" i="15"/>
  <c r="I2331" i="15"/>
  <c r="L2321" i="15"/>
  <c r="K2327" i="15"/>
  <c r="J2319" i="15"/>
  <c r="M2322" i="15"/>
  <c r="O2379" i="15"/>
  <c r="R2601" i="15"/>
  <c r="S2567" i="15"/>
  <c r="Q2573" i="15"/>
  <c r="P2541" i="15"/>
  <c r="H2832" i="15" l="1"/>
  <c r="N2314" i="15"/>
  <c r="J2320" i="15"/>
  <c r="M2323" i="15"/>
  <c r="O2380" i="15"/>
  <c r="K2328" i="15"/>
  <c r="L2322" i="15"/>
  <c r="I2332" i="15"/>
  <c r="P2542" i="15"/>
  <c r="Q2574" i="15"/>
  <c r="S2568" i="15"/>
  <c r="R2602" i="15"/>
  <c r="H2833" i="15" l="1"/>
  <c r="O2381" i="15"/>
  <c r="M2324" i="15"/>
  <c r="J2321" i="15"/>
  <c r="N2315" i="15"/>
  <c r="I2333" i="15"/>
  <c r="L2323" i="15"/>
  <c r="K2329" i="15"/>
  <c r="Q2575" i="15"/>
  <c r="R2603" i="15"/>
  <c r="S2569" i="15"/>
  <c r="P2543" i="15"/>
  <c r="H2834" i="15" l="1"/>
  <c r="K2330" i="15"/>
  <c r="L2324" i="15"/>
  <c r="O2382" i="15"/>
  <c r="M2325" i="15"/>
  <c r="I2334" i="15"/>
  <c r="N2316" i="15"/>
  <c r="J2322" i="15"/>
  <c r="P2544" i="15"/>
  <c r="S2570" i="15"/>
  <c r="R2604" i="15"/>
  <c r="Q2576" i="15"/>
  <c r="H2835" i="15" l="1"/>
  <c r="L2325" i="15"/>
  <c r="K2331" i="15"/>
  <c r="O2383" i="15"/>
  <c r="J2323" i="15"/>
  <c r="I2335" i="15"/>
  <c r="M2326" i="15"/>
  <c r="N2317" i="15"/>
  <c r="R2605" i="15"/>
  <c r="Q2577" i="15"/>
  <c r="S2571" i="15"/>
  <c r="P2545" i="15"/>
  <c r="H2836" i="15" l="1"/>
  <c r="K2332" i="15"/>
  <c r="L2326" i="15"/>
  <c r="N2318" i="15"/>
  <c r="J2324" i="15"/>
  <c r="O2384" i="15"/>
  <c r="I2336" i="15"/>
  <c r="M2327" i="15"/>
  <c r="S2572" i="15"/>
  <c r="P2546" i="15"/>
  <c r="Q2578" i="15"/>
  <c r="R2606" i="15"/>
  <c r="H2837" i="15" l="1"/>
  <c r="I2337" i="15"/>
  <c r="L2327" i="15"/>
  <c r="K2333" i="15"/>
  <c r="J2325" i="15"/>
  <c r="M2328" i="15"/>
  <c r="O2385" i="15"/>
  <c r="N2319" i="15"/>
  <c r="Q2579" i="15"/>
  <c r="P2547" i="15"/>
  <c r="R2607" i="15"/>
  <c r="S2573" i="15"/>
  <c r="H2838" i="15" l="1"/>
  <c r="N2320" i="15"/>
  <c r="L2328" i="15"/>
  <c r="I2338" i="15"/>
  <c r="M2329" i="15"/>
  <c r="J2326" i="15"/>
  <c r="O2386" i="15"/>
  <c r="K2334" i="15"/>
  <c r="P2548" i="15"/>
  <c r="S2574" i="15"/>
  <c r="R2608" i="15"/>
  <c r="Q2580" i="15"/>
  <c r="H2839" i="15" l="1"/>
  <c r="M2330" i="15"/>
  <c r="N2321" i="15"/>
  <c r="K2335" i="15"/>
  <c r="J2327" i="15"/>
  <c r="I2339" i="15"/>
  <c r="L2329" i="15"/>
  <c r="O2387" i="15"/>
  <c r="Q2581" i="15"/>
  <c r="S2575" i="15"/>
  <c r="R2609" i="15"/>
  <c r="P2549" i="15"/>
  <c r="H2840" i="15" l="1"/>
  <c r="O2388" i="15"/>
  <c r="K2336" i="15"/>
  <c r="N2322" i="15"/>
  <c r="M2331" i="15"/>
  <c r="J2328" i="15"/>
  <c r="L2330" i="15"/>
  <c r="I2340" i="15"/>
  <c r="S2576" i="15"/>
  <c r="R2610" i="15"/>
  <c r="P2550" i="15"/>
  <c r="Q2582" i="15"/>
  <c r="H2841" i="15" l="1"/>
  <c r="O2389" i="15"/>
  <c r="I2341" i="15"/>
  <c r="L2331" i="15"/>
  <c r="J2329" i="15"/>
  <c r="M2332" i="15"/>
  <c r="N2323" i="15"/>
  <c r="K2337" i="15"/>
  <c r="Q2583" i="15"/>
  <c r="R2611" i="15"/>
  <c r="P2551" i="15"/>
  <c r="S2577" i="15"/>
  <c r="H2842" i="15" l="1"/>
  <c r="K2338" i="15"/>
  <c r="I2342" i="15"/>
  <c r="O2390" i="15"/>
  <c r="N2324" i="15"/>
  <c r="M2333" i="15"/>
  <c r="J2330" i="15"/>
  <c r="L2332" i="15"/>
  <c r="P2552" i="15"/>
  <c r="R2612" i="15"/>
  <c r="S2578" i="15"/>
  <c r="Q2584" i="15"/>
  <c r="H2843" i="15" l="1"/>
  <c r="N2325" i="15"/>
  <c r="K2339" i="15"/>
  <c r="M2334" i="15"/>
  <c r="I2343" i="15"/>
  <c r="L2333" i="15"/>
  <c r="J2331" i="15"/>
  <c r="O2391" i="15"/>
  <c r="S2579" i="15"/>
  <c r="R2613" i="15"/>
  <c r="Q2585" i="15"/>
  <c r="P2553" i="15"/>
  <c r="H2844" i="15" l="1"/>
  <c r="O2392" i="15"/>
  <c r="M2335" i="15"/>
  <c r="N2326" i="15"/>
  <c r="I2344" i="15"/>
  <c r="L2334" i="15"/>
  <c r="J2332" i="15"/>
  <c r="K2340" i="15"/>
  <c r="Q2586" i="15"/>
  <c r="P2554" i="15"/>
  <c r="R2614" i="15"/>
  <c r="S2580" i="15"/>
  <c r="H2845" i="15" l="1"/>
  <c r="L2335" i="15"/>
  <c r="I2345" i="15"/>
  <c r="K2341" i="15"/>
  <c r="J2333" i="15"/>
  <c r="O2393" i="15"/>
  <c r="M2336" i="15"/>
  <c r="N2327" i="15"/>
  <c r="P2555" i="15"/>
  <c r="R2615" i="15"/>
  <c r="S2581" i="15"/>
  <c r="Q2587" i="15"/>
  <c r="H2846" i="15" l="1"/>
  <c r="K2342" i="15"/>
  <c r="L2336" i="15"/>
  <c r="M2337" i="15"/>
  <c r="J2334" i="15"/>
  <c r="I2346" i="15"/>
  <c r="N2328" i="15"/>
  <c r="O2394" i="15"/>
  <c r="S2582" i="15"/>
  <c r="R2616" i="15"/>
  <c r="Q2588" i="15"/>
  <c r="P2556" i="15"/>
  <c r="H2847" i="15" l="1"/>
  <c r="K2343" i="15"/>
  <c r="L2337" i="15"/>
  <c r="O2395" i="15"/>
  <c r="N2329" i="15"/>
  <c r="I2347" i="15"/>
  <c r="J2335" i="15"/>
  <c r="M2338" i="15"/>
  <c r="P2557" i="15"/>
  <c r="R2617" i="15"/>
  <c r="Q2589" i="15"/>
  <c r="S2583" i="15"/>
  <c r="H2848" i="15" l="1"/>
  <c r="M2339" i="15"/>
  <c r="O2396" i="15"/>
  <c r="K2344" i="15"/>
  <c r="I2348" i="15"/>
  <c r="N2330" i="15"/>
  <c r="J2336" i="15"/>
  <c r="L2338" i="15"/>
  <c r="S2584" i="15"/>
  <c r="Q2590" i="15"/>
  <c r="R2618" i="15"/>
  <c r="P2558" i="15"/>
  <c r="H2849" i="15" l="1"/>
  <c r="M2340" i="15"/>
  <c r="O2397" i="15"/>
  <c r="L2339" i="15"/>
  <c r="J2337" i="15"/>
  <c r="N2331" i="15"/>
  <c r="I2349" i="15"/>
  <c r="K2345" i="15"/>
  <c r="Q2591" i="15"/>
  <c r="R2619" i="15"/>
  <c r="P2559" i="15"/>
  <c r="S2585" i="15"/>
  <c r="H2850" i="15" l="1"/>
  <c r="I2350" i="15"/>
  <c r="N2332" i="15"/>
  <c r="M2341" i="15"/>
  <c r="K2346" i="15"/>
  <c r="O2398" i="15"/>
  <c r="J2338" i="15"/>
  <c r="L2340" i="15"/>
  <c r="R2620" i="15"/>
  <c r="S2586" i="15"/>
  <c r="P2560" i="15"/>
  <c r="Q2592" i="15"/>
  <c r="H2851" i="15" l="1"/>
  <c r="O2399" i="15"/>
  <c r="K2347" i="15"/>
  <c r="N2333" i="15"/>
  <c r="I2351" i="15"/>
  <c r="L2341" i="15"/>
  <c r="J2339" i="15"/>
  <c r="M2342" i="15"/>
  <c r="P2561" i="15"/>
  <c r="Q2593" i="15"/>
  <c r="S2587" i="15"/>
  <c r="R2621" i="15"/>
  <c r="H2852" i="15" l="1"/>
  <c r="O2400" i="15"/>
  <c r="L2342" i="15"/>
  <c r="N2334" i="15"/>
  <c r="M2343" i="15"/>
  <c r="J2340" i="15"/>
  <c r="I2352" i="15"/>
  <c r="K2348" i="15"/>
  <c r="R2622" i="15"/>
  <c r="S2588" i="15"/>
  <c r="P2562" i="15"/>
  <c r="Q2594" i="15"/>
  <c r="H2853" i="15" l="1"/>
  <c r="N2335" i="15"/>
  <c r="J2341" i="15"/>
  <c r="M2344" i="15"/>
  <c r="O2401" i="15"/>
  <c r="K2349" i="15"/>
  <c r="I2353" i="15"/>
  <c r="L2343" i="15"/>
  <c r="Q2595" i="15"/>
  <c r="P2563" i="15"/>
  <c r="S2589" i="15"/>
  <c r="R2623" i="15"/>
  <c r="H2854" i="15" l="1"/>
  <c r="L2344" i="15"/>
  <c r="K2350" i="15"/>
  <c r="J2342" i="15"/>
  <c r="N2336" i="15"/>
  <c r="M2345" i="15"/>
  <c r="I2354" i="15"/>
  <c r="O2402" i="15"/>
  <c r="S2590" i="15"/>
  <c r="P2564" i="15"/>
  <c r="R2624" i="15"/>
  <c r="Q2596" i="15"/>
  <c r="H2855" i="15" l="1"/>
  <c r="J2343" i="15"/>
  <c r="K2351" i="15"/>
  <c r="L2345" i="15"/>
  <c r="N2337" i="15"/>
  <c r="O2403" i="15"/>
  <c r="M2346" i="15"/>
  <c r="I2355" i="15"/>
  <c r="Q2597" i="15"/>
  <c r="P2565" i="15"/>
  <c r="R2625" i="15"/>
  <c r="S2591" i="15"/>
  <c r="H2856" i="15" l="1"/>
  <c r="O2404" i="15"/>
  <c r="N2338" i="15"/>
  <c r="K2352" i="15"/>
  <c r="J2344" i="15"/>
  <c r="I2356" i="15"/>
  <c r="M2347" i="15"/>
  <c r="L2346" i="15"/>
  <c r="R2626" i="15"/>
  <c r="S2592" i="15"/>
  <c r="P2566" i="15"/>
  <c r="Q2598" i="15"/>
  <c r="H2857" i="15" l="1"/>
  <c r="H2858" i="15" s="1"/>
  <c r="L2347" i="15"/>
  <c r="I2357" i="15"/>
  <c r="O2405" i="15"/>
  <c r="J2345" i="15"/>
  <c r="K2353" i="15"/>
  <c r="N2339" i="15"/>
  <c r="M2348" i="15"/>
  <c r="P2567" i="15"/>
  <c r="Q2599" i="15"/>
  <c r="S2593" i="15"/>
  <c r="R2627" i="15"/>
  <c r="H2859" i="15" l="1"/>
  <c r="M2349" i="15"/>
  <c r="N2340" i="15"/>
  <c r="K2354" i="15"/>
  <c r="J2346" i="15"/>
  <c r="L2348" i="15"/>
  <c r="I2358" i="15"/>
  <c r="O2406" i="15"/>
  <c r="R2628" i="15"/>
  <c r="Q2600" i="15"/>
  <c r="S2594" i="15"/>
  <c r="P2568" i="15"/>
  <c r="H2860" i="15" l="1"/>
  <c r="I2359" i="15"/>
  <c r="M2350" i="15"/>
  <c r="O2407" i="15"/>
  <c r="N2341" i="15"/>
  <c r="K2355" i="15"/>
  <c r="L2349" i="15"/>
  <c r="J2347" i="15"/>
  <c r="P2569" i="15"/>
  <c r="S2595" i="15"/>
  <c r="Q2601" i="15"/>
  <c r="R2629" i="15"/>
  <c r="H2861" i="15" l="1"/>
  <c r="H2862" i="15" s="1"/>
  <c r="M2351" i="15"/>
  <c r="O2408" i="15"/>
  <c r="J2348" i="15"/>
  <c r="L2350" i="15"/>
  <c r="K2356" i="15"/>
  <c r="N2342" i="15"/>
  <c r="I2360" i="15"/>
  <c r="S2596" i="15"/>
  <c r="Q2602" i="15"/>
  <c r="R2630" i="15"/>
  <c r="P2570" i="15"/>
  <c r="H2863" i="15" l="1"/>
  <c r="M2352" i="15"/>
  <c r="O2409" i="15"/>
  <c r="I2361" i="15"/>
  <c r="N2343" i="15"/>
  <c r="K2357" i="15"/>
  <c r="L2351" i="15"/>
  <c r="J2349" i="15"/>
  <c r="Q2603" i="15"/>
  <c r="R2631" i="15"/>
  <c r="P2571" i="15"/>
  <c r="S2597" i="15"/>
  <c r="H2864" i="15" l="1"/>
  <c r="L2352" i="15"/>
  <c r="M2353" i="15"/>
  <c r="J2350" i="15"/>
  <c r="O2410" i="15"/>
  <c r="I2362" i="15"/>
  <c r="K2358" i="15"/>
  <c r="N2344" i="15"/>
  <c r="R2632" i="15"/>
  <c r="S2598" i="15"/>
  <c r="P2572" i="15"/>
  <c r="Q2604" i="15"/>
  <c r="H2865" i="15" l="1"/>
  <c r="O2411" i="15"/>
  <c r="J2351" i="15"/>
  <c r="M2354" i="15"/>
  <c r="L2353" i="15"/>
  <c r="I2363" i="15"/>
  <c r="K2359" i="15"/>
  <c r="N2345" i="15"/>
  <c r="Q2605" i="15"/>
  <c r="P2573" i="15"/>
  <c r="S2599" i="15"/>
  <c r="R2633" i="15"/>
  <c r="H2866" i="15" l="1"/>
  <c r="O2412" i="15"/>
  <c r="I2364" i="15"/>
  <c r="M2355" i="15"/>
  <c r="J2352" i="15"/>
  <c r="N2346" i="15"/>
  <c r="K2360" i="15"/>
  <c r="L2354" i="15"/>
  <c r="S2600" i="15"/>
  <c r="R2634" i="15"/>
  <c r="P2574" i="15"/>
  <c r="Q2606" i="15"/>
  <c r="H2867" i="15" l="1"/>
  <c r="I2365" i="15"/>
  <c r="O2413" i="15"/>
  <c r="L2355" i="15"/>
  <c r="K2361" i="15"/>
  <c r="N2347" i="15"/>
  <c r="J2353" i="15"/>
  <c r="M2356" i="15"/>
  <c r="P2575" i="15"/>
  <c r="Q2607" i="15"/>
  <c r="R2635" i="15"/>
  <c r="S2601" i="15"/>
  <c r="H2868" i="15" l="1"/>
  <c r="M2357" i="15"/>
  <c r="J2354" i="15"/>
  <c r="O2414" i="15"/>
  <c r="K2362" i="15"/>
  <c r="L2356" i="15"/>
  <c r="N2348" i="15"/>
  <c r="I2366" i="15"/>
  <c r="R2636" i="15"/>
  <c r="Q2608" i="15"/>
  <c r="S2602" i="15"/>
  <c r="P2576" i="15"/>
  <c r="H2869" i="15" l="1"/>
  <c r="O2415" i="15"/>
  <c r="M2358" i="15"/>
  <c r="I2367" i="15"/>
  <c r="N2349" i="15"/>
  <c r="L2357" i="15"/>
  <c r="K2363" i="15"/>
  <c r="J2355" i="15"/>
  <c r="P2577" i="15"/>
  <c r="S2603" i="15"/>
  <c r="Q2609" i="15"/>
  <c r="R2637" i="15"/>
  <c r="H2870" i="15" l="1"/>
  <c r="L2358" i="15"/>
  <c r="N2350" i="15"/>
  <c r="O2416" i="15"/>
  <c r="J2356" i="15"/>
  <c r="K2364" i="15"/>
  <c r="I2368" i="15"/>
  <c r="M2359" i="15"/>
  <c r="R2638" i="15"/>
  <c r="Q2610" i="15"/>
  <c r="S2604" i="15"/>
  <c r="P2578" i="15"/>
  <c r="H2871" i="15" l="1"/>
  <c r="K2365" i="15"/>
  <c r="M2360" i="15"/>
  <c r="L2359" i="15"/>
  <c r="J2357" i="15"/>
  <c r="N2351" i="15"/>
  <c r="I2369" i="15"/>
  <c r="O2417" i="15"/>
  <c r="P2579" i="15"/>
  <c r="Q2611" i="15"/>
  <c r="S2605" i="15"/>
  <c r="R2639" i="15"/>
  <c r="H2872" i="15" l="1"/>
  <c r="K2366" i="15"/>
  <c r="O2418" i="15"/>
  <c r="M2361" i="15"/>
  <c r="I2370" i="15"/>
  <c r="J2358" i="15"/>
  <c r="L2360" i="15"/>
  <c r="N2352" i="15"/>
  <c r="S2606" i="15"/>
  <c r="Q2612" i="15"/>
  <c r="R2640" i="15"/>
  <c r="P2580" i="15"/>
  <c r="H2873" i="15" l="1"/>
  <c r="J2359" i="15"/>
  <c r="I2371" i="15"/>
  <c r="K2367" i="15"/>
  <c r="L2361" i="15"/>
  <c r="O2419" i="15"/>
  <c r="N2353" i="15"/>
  <c r="M2362" i="15"/>
  <c r="P2581" i="15"/>
  <c r="R2641" i="15"/>
  <c r="Q2613" i="15"/>
  <c r="S2607" i="15"/>
  <c r="H2874" i="15" l="1"/>
  <c r="L2362" i="15"/>
  <c r="K2368" i="15"/>
  <c r="I2372" i="15"/>
  <c r="J2360" i="15"/>
  <c r="M2363" i="15"/>
  <c r="O2420" i="15"/>
  <c r="N2354" i="15"/>
  <c r="R2642" i="15"/>
  <c r="Q2614" i="15"/>
  <c r="S2608" i="15"/>
  <c r="P2582" i="15"/>
  <c r="H2875" i="15" l="1"/>
  <c r="O2421" i="15"/>
  <c r="K2369" i="15"/>
  <c r="L2363" i="15"/>
  <c r="I2373" i="15"/>
  <c r="N2355" i="15"/>
  <c r="M2364" i="15"/>
  <c r="J2361" i="15"/>
  <c r="P2583" i="15"/>
  <c r="S2609" i="15"/>
  <c r="Q2615" i="15"/>
  <c r="R2643" i="15"/>
  <c r="H2876" i="15" l="1"/>
  <c r="K2370" i="15"/>
  <c r="O2422" i="15"/>
  <c r="J2362" i="15"/>
  <c r="M2365" i="15"/>
  <c r="N2356" i="15"/>
  <c r="I2374" i="15"/>
  <c r="L2364" i="15"/>
  <c r="S2610" i="15"/>
  <c r="R2644" i="15"/>
  <c r="Q2616" i="15"/>
  <c r="P2584" i="15"/>
  <c r="H2877" i="15" l="1"/>
  <c r="J2363" i="15"/>
  <c r="O2423" i="15"/>
  <c r="L2365" i="15"/>
  <c r="N2357" i="15"/>
  <c r="I2375" i="15"/>
  <c r="M2366" i="15"/>
  <c r="K2371" i="15"/>
  <c r="P2585" i="15"/>
  <c r="Q2617" i="15"/>
  <c r="R2645" i="15"/>
  <c r="S2611" i="15"/>
  <c r="H2878" i="15" l="1"/>
  <c r="K2372" i="15"/>
  <c r="M2367" i="15"/>
  <c r="O2424" i="15"/>
  <c r="N2358" i="15"/>
  <c r="L2366" i="15"/>
  <c r="I2376" i="15"/>
  <c r="J2364" i="15"/>
  <c r="Q2618" i="15"/>
  <c r="S2612" i="15"/>
  <c r="R2646" i="15"/>
  <c r="P2586" i="15"/>
  <c r="H2879" i="15" l="1"/>
  <c r="N2359" i="15"/>
  <c r="K2373" i="15"/>
  <c r="I2377" i="15"/>
  <c r="L2367" i="15"/>
  <c r="M2368" i="15"/>
  <c r="J2365" i="15"/>
  <c r="O2425" i="15"/>
  <c r="P2587" i="15"/>
  <c r="R2647" i="15"/>
  <c r="S2613" i="15"/>
  <c r="Q2619" i="15"/>
  <c r="H2880" i="15" l="1"/>
  <c r="O2426" i="15"/>
  <c r="N2360" i="15"/>
  <c r="J2366" i="15"/>
  <c r="K2374" i="15"/>
  <c r="M2369" i="15"/>
  <c r="L2368" i="15"/>
  <c r="I2378" i="15"/>
  <c r="Q2620" i="15"/>
  <c r="R2648" i="15"/>
  <c r="S2614" i="15"/>
  <c r="P2588" i="15"/>
  <c r="H2881" i="15" l="1"/>
  <c r="L2369" i="15"/>
  <c r="K2375" i="15"/>
  <c r="O2427" i="15"/>
  <c r="I2379" i="15"/>
  <c r="M2370" i="15"/>
  <c r="J2367" i="15"/>
  <c r="N2361" i="15"/>
  <c r="R2649" i="15"/>
  <c r="S2615" i="15"/>
  <c r="P2589" i="15"/>
  <c r="Q2621" i="15"/>
  <c r="H2882" i="15" l="1"/>
  <c r="O2428" i="15"/>
  <c r="N2362" i="15"/>
  <c r="M2371" i="15"/>
  <c r="I2380" i="15"/>
  <c r="J2368" i="15"/>
  <c r="K2376" i="15"/>
  <c r="L2370" i="15"/>
  <c r="Q2622" i="15"/>
  <c r="P2590" i="15"/>
  <c r="S2616" i="15"/>
  <c r="R2650" i="15"/>
  <c r="H2883" i="15" l="1"/>
  <c r="O2429" i="15"/>
  <c r="K2377" i="15"/>
  <c r="J2369" i="15"/>
  <c r="I2381" i="15"/>
  <c r="M2372" i="15"/>
  <c r="N2363" i="15"/>
  <c r="L2371" i="15"/>
  <c r="R2651" i="15"/>
  <c r="P2591" i="15"/>
  <c r="S2617" i="15"/>
  <c r="Q2623" i="15"/>
  <c r="H2884" i="15" l="1"/>
  <c r="N2364" i="15"/>
  <c r="J2370" i="15"/>
  <c r="K2378" i="15"/>
  <c r="M2373" i="15"/>
  <c r="I2382" i="15"/>
  <c r="O2430" i="15"/>
  <c r="L2372" i="15"/>
  <c r="Q2624" i="15"/>
  <c r="S2618" i="15"/>
  <c r="P2592" i="15"/>
  <c r="R2652" i="15"/>
  <c r="H2885" i="15" l="1"/>
  <c r="I2383" i="15"/>
  <c r="M2374" i="15"/>
  <c r="K2379" i="15"/>
  <c r="N2365" i="15"/>
  <c r="L2373" i="15"/>
  <c r="O2431" i="15"/>
  <c r="J2371" i="15"/>
  <c r="P2593" i="15"/>
  <c r="R2653" i="15"/>
  <c r="S2619" i="15"/>
  <c r="Q2625" i="15"/>
  <c r="H2886" i="15" l="1"/>
  <c r="L2374" i="15"/>
  <c r="K2380" i="15"/>
  <c r="M2375" i="15"/>
  <c r="I2384" i="15"/>
  <c r="N2366" i="15"/>
  <c r="J2372" i="15"/>
  <c r="O2432" i="15"/>
  <c r="S2620" i="15"/>
  <c r="R2654" i="15"/>
  <c r="Q2626" i="15"/>
  <c r="P2594" i="15"/>
  <c r="H2887" i="15" l="1"/>
  <c r="O2433" i="15"/>
  <c r="K2381" i="15"/>
  <c r="L2375" i="15"/>
  <c r="M2376" i="15"/>
  <c r="J2373" i="15"/>
  <c r="N2367" i="15"/>
  <c r="I2385" i="15"/>
  <c r="P2595" i="15"/>
  <c r="Q2627" i="15"/>
  <c r="R2655" i="15"/>
  <c r="S2621" i="15"/>
  <c r="H2888" i="15" l="1"/>
  <c r="O2434" i="15"/>
  <c r="J2374" i="15"/>
  <c r="L2376" i="15"/>
  <c r="K2382" i="15"/>
  <c r="I2386" i="15"/>
  <c r="N2368" i="15"/>
  <c r="M2377" i="15"/>
  <c r="S2622" i="15"/>
  <c r="R2656" i="15"/>
  <c r="Q2628" i="15"/>
  <c r="P2596" i="15"/>
  <c r="H2889" i="15" l="1"/>
  <c r="M2378" i="15"/>
  <c r="L2377" i="15"/>
  <c r="J2375" i="15"/>
  <c r="O2435" i="15"/>
  <c r="K2383" i="15"/>
  <c r="N2369" i="15"/>
  <c r="I2387" i="15"/>
  <c r="P2597" i="15"/>
  <c r="Q2629" i="15"/>
  <c r="R2657" i="15"/>
  <c r="S2623" i="15"/>
  <c r="H2890" i="15" l="1"/>
  <c r="J2376" i="15"/>
  <c r="M2379" i="15"/>
  <c r="N2370" i="15"/>
  <c r="K2384" i="15"/>
  <c r="O2436" i="15"/>
  <c r="I2388" i="15"/>
  <c r="L2378" i="15"/>
  <c r="R2658" i="15"/>
  <c r="P2598" i="15"/>
  <c r="S2624" i="15"/>
  <c r="Q2630" i="15"/>
  <c r="H2891" i="15" l="1"/>
  <c r="M2380" i="15"/>
  <c r="O2437" i="15"/>
  <c r="L2379" i="15"/>
  <c r="I2389" i="15"/>
  <c r="K2385" i="15"/>
  <c r="N2371" i="15"/>
  <c r="J2377" i="15"/>
  <c r="Q2631" i="15"/>
  <c r="S2625" i="15"/>
  <c r="P2599" i="15"/>
  <c r="R2659" i="15"/>
  <c r="H2892" i="15" l="1"/>
  <c r="K2386" i="15"/>
  <c r="M2381" i="15"/>
  <c r="J2378" i="15"/>
  <c r="N2372" i="15"/>
  <c r="L2380" i="15"/>
  <c r="O2438" i="15"/>
  <c r="I2390" i="15"/>
  <c r="R2660" i="15"/>
  <c r="P2600" i="15"/>
  <c r="S2626" i="15"/>
  <c r="Q2632" i="15"/>
  <c r="H2893" i="15" l="1"/>
  <c r="O2439" i="15"/>
  <c r="M2382" i="15"/>
  <c r="I2391" i="15"/>
  <c r="J2379" i="15"/>
  <c r="N2373" i="15"/>
  <c r="L2381" i="15"/>
  <c r="K2387" i="15"/>
  <c r="Q2633" i="15"/>
  <c r="S2627" i="15"/>
  <c r="P2601" i="15"/>
  <c r="R2661" i="15"/>
  <c r="H2894" i="15" l="1"/>
  <c r="I2392" i="15"/>
  <c r="O2440" i="15"/>
  <c r="L2382" i="15"/>
  <c r="N2374" i="15"/>
  <c r="J2380" i="15"/>
  <c r="M2383" i="15"/>
  <c r="K2388" i="15"/>
  <c r="P2602" i="15"/>
  <c r="S2628" i="15"/>
  <c r="R2662" i="15"/>
  <c r="Q2634" i="15"/>
  <c r="H2895" i="15" l="1"/>
  <c r="I2393" i="15"/>
  <c r="O2441" i="15"/>
  <c r="K2389" i="15"/>
  <c r="J2381" i="15"/>
  <c r="N2375" i="15"/>
  <c r="L2383" i="15"/>
  <c r="M2384" i="15"/>
  <c r="R2663" i="15"/>
  <c r="S2629" i="15"/>
  <c r="Q2635" i="15"/>
  <c r="P2603" i="15"/>
  <c r="H2896" i="15" l="1"/>
  <c r="M2385" i="15"/>
  <c r="I2394" i="15"/>
  <c r="O2442" i="15"/>
  <c r="J2382" i="15"/>
  <c r="L2384" i="15"/>
  <c r="N2376" i="15"/>
  <c r="K2390" i="15"/>
  <c r="Q2636" i="15"/>
  <c r="P2604" i="15"/>
  <c r="S2630" i="15"/>
  <c r="R2664" i="15"/>
  <c r="H2897" i="15" l="1"/>
  <c r="I2395" i="15"/>
  <c r="M2386" i="15"/>
  <c r="O2443" i="15"/>
  <c r="K2391" i="15"/>
  <c r="N2377" i="15"/>
  <c r="L2385" i="15"/>
  <c r="J2383" i="15"/>
  <c r="S2631" i="15"/>
  <c r="P2605" i="15"/>
  <c r="Q2637" i="15"/>
  <c r="R2665" i="15"/>
  <c r="H2898" i="15" l="1"/>
  <c r="M2387" i="15"/>
  <c r="I2396" i="15"/>
  <c r="L2386" i="15"/>
  <c r="N2378" i="15"/>
  <c r="K2392" i="15"/>
  <c r="O2444" i="15"/>
  <c r="J2384" i="15"/>
  <c r="Q2638" i="15"/>
  <c r="R2666" i="15"/>
  <c r="P2606" i="15"/>
  <c r="S2632" i="15"/>
  <c r="H2899" i="15" l="1"/>
  <c r="M2388" i="15"/>
  <c r="K2393" i="15"/>
  <c r="N2379" i="15"/>
  <c r="L2387" i="15"/>
  <c r="I2397" i="15"/>
  <c r="J2385" i="15"/>
  <c r="O2445" i="15"/>
  <c r="P2607" i="15"/>
  <c r="S2633" i="15"/>
  <c r="R2667" i="15"/>
  <c r="Q2639" i="15"/>
  <c r="H2900" i="15" l="1"/>
  <c r="N2380" i="15"/>
  <c r="K2394" i="15"/>
  <c r="M2389" i="15"/>
  <c r="J2386" i="15"/>
  <c r="I2398" i="15"/>
  <c r="L2388" i="15"/>
  <c r="O2446" i="15"/>
  <c r="Q2640" i="15"/>
  <c r="R2668" i="15"/>
  <c r="S2634" i="15"/>
  <c r="P2608" i="15"/>
  <c r="H2901" i="15" l="1"/>
  <c r="M2390" i="15"/>
  <c r="N2381" i="15"/>
  <c r="L2389" i="15"/>
  <c r="I2399" i="15"/>
  <c r="J2387" i="15"/>
  <c r="O2447" i="15"/>
  <c r="K2395" i="15"/>
  <c r="S2635" i="15"/>
  <c r="P2609" i="15"/>
  <c r="R2669" i="15"/>
  <c r="Q2641" i="15"/>
  <c r="H2902" i="15" l="1"/>
  <c r="J2388" i="15"/>
  <c r="M2391" i="15"/>
  <c r="N2382" i="15"/>
  <c r="K2396" i="15"/>
  <c r="O2448" i="15"/>
  <c r="I2400" i="15"/>
  <c r="L2390" i="15"/>
  <c r="Q2642" i="15"/>
  <c r="R2670" i="15"/>
  <c r="P2610" i="15"/>
  <c r="S2636" i="15"/>
  <c r="H2903" i="15" l="1"/>
  <c r="I2401" i="15"/>
  <c r="O2449" i="15"/>
  <c r="M2392" i="15"/>
  <c r="N2383" i="15"/>
  <c r="L2391" i="15"/>
  <c r="K2397" i="15"/>
  <c r="J2389" i="15"/>
  <c r="S2637" i="15"/>
  <c r="P2611" i="15"/>
  <c r="R2671" i="15"/>
  <c r="Q2643" i="15"/>
  <c r="H2904" i="15" l="1"/>
  <c r="J2390" i="15"/>
  <c r="O2450" i="15"/>
  <c r="N2384" i="15"/>
  <c r="M2393" i="15"/>
  <c r="K2398" i="15"/>
  <c r="L2392" i="15"/>
  <c r="I2402" i="15"/>
  <c r="R2672" i="15"/>
  <c r="S2638" i="15"/>
  <c r="Q2644" i="15"/>
  <c r="P2612" i="15"/>
  <c r="H2905" i="15" l="1"/>
  <c r="I2403" i="15"/>
  <c r="L2393" i="15"/>
  <c r="O2451" i="15"/>
  <c r="N2385" i="15"/>
  <c r="K2399" i="15"/>
  <c r="M2394" i="15"/>
  <c r="J2391" i="15"/>
  <c r="R2673" i="15"/>
  <c r="P2613" i="15"/>
  <c r="Q2645" i="15"/>
  <c r="S2639" i="15"/>
  <c r="H2906" i="15" l="1"/>
  <c r="K2400" i="15"/>
  <c r="N2386" i="15"/>
  <c r="O2452" i="15"/>
  <c r="I2404" i="15"/>
  <c r="J2392" i="15"/>
  <c r="M2395" i="15"/>
  <c r="L2394" i="15"/>
  <c r="S2640" i="15"/>
  <c r="Q2646" i="15"/>
  <c r="P2614" i="15"/>
  <c r="R2674" i="15"/>
  <c r="H2907" i="15" l="1"/>
  <c r="J2393" i="15"/>
  <c r="I2405" i="15"/>
  <c r="O2453" i="15"/>
  <c r="L2395" i="15"/>
  <c r="M2396" i="15"/>
  <c r="N2387" i="15"/>
  <c r="K2401" i="15"/>
  <c r="P2615" i="15"/>
  <c r="Q2647" i="15"/>
  <c r="R2675" i="15"/>
  <c r="S2641" i="15"/>
  <c r="H2908" i="15" l="1"/>
  <c r="K2402" i="15"/>
  <c r="L2396" i="15"/>
  <c r="O2454" i="15"/>
  <c r="M2397" i="15"/>
  <c r="N2388" i="15"/>
  <c r="I2406" i="15"/>
  <c r="J2394" i="15"/>
  <c r="S2642" i="15"/>
  <c r="R2676" i="15"/>
  <c r="Q2648" i="15"/>
  <c r="P2616" i="15"/>
  <c r="H2909" i="15" l="1"/>
  <c r="I2407" i="15"/>
  <c r="N2389" i="15"/>
  <c r="O2455" i="15"/>
  <c r="J2395" i="15"/>
  <c r="M2398" i="15"/>
  <c r="K2403" i="15"/>
  <c r="L2397" i="15"/>
  <c r="R2677" i="15"/>
  <c r="P2617" i="15"/>
  <c r="Q2649" i="15"/>
  <c r="S2643" i="15"/>
  <c r="H2910" i="15" l="1"/>
  <c r="L2398" i="15"/>
  <c r="K2404" i="15"/>
  <c r="M2399" i="15"/>
  <c r="N2390" i="15"/>
  <c r="J2396" i="15"/>
  <c r="O2456" i="15"/>
  <c r="I2408" i="15"/>
  <c r="R2678" i="15"/>
  <c r="S2644" i="15"/>
  <c r="Q2650" i="15"/>
  <c r="P2618" i="15"/>
  <c r="H2911" i="15" l="1"/>
  <c r="I2409" i="15"/>
  <c r="O2457" i="15"/>
  <c r="K2405" i="15"/>
  <c r="N2391" i="15"/>
  <c r="M2400" i="15"/>
  <c r="J2397" i="15"/>
  <c r="L2399" i="15"/>
  <c r="P2619" i="15"/>
  <c r="Q2651" i="15"/>
  <c r="S2645" i="15"/>
  <c r="R2679" i="15"/>
  <c r="H2912" i="15" l="1"/>
  <c r="J2398" i="15"/>
  <c r="M2401" i="15"/>
  <c r="N2392" i="15"/>
  <c r="K2406" i="15"/>
  <c r="O2458" i="15"/>
  <c r="L2400" i="15"/>
  <c r="I2410" i="15"/>
  <c r="R2680" i="15"/>
  <c r="S2646" i="15"/>
  <c r="Q2652" i="15"/>
  <c r="P2620" i="15"/>
  <c r="H2913" i="15" l="1"/>
  <c r="L2401" i="15"/>
  <c r="O2459" i="15"/>
  <c r="I2411" i="15"/>
  <c r="K2407" i="15"/>
  <c r="N2393" i="15"/>
  <c r="M2402" i="15"/>
  <c r="J2399" i="15"/>
  <c r="R2681" i="15"/>
  <c r="P2621" i="15"/>
  <c r="Q2653" i="15"/>
  <c r="S2647" i="15"/>
  <c r="H2914" i="15" l="1"/>
  <c r="K2408" i="15"/>
  <c r="I2412" i="15"/>
  <c r="O2460" i="15"/>
  <c r="J2400" i="15"/>
  <c r="M2403" i="15"/>
  <c r="N2394" i="15"/>
  <c r="L2402" i="15"/>
  <c r="R2682" i="15"/>
  <c r="S2648" i="15"/>
  <c r="Q2654" i="15"/>
  <c r="P2622" i="15"/>
  <c r="H2915" i="15" l="1"/>
  <c r="L2403" i="15"/>
  <c r="I2413" i="15"/>
  <c r="J2401" i="15"/>
  <c r="O2461" i="15"/>
  <c r="N2395" i="15"/>
  <c r="M2404" i="15"/>
  <c r="K2409" i="15"/>
  <c r="R2683" i="15"/>
  <c r="S2649" i="15"/>
  <c r="P2623" i="15"/>
  <c r="Q2655" i="15"/>
  <c r="H2916" i="15" l="1"/>
  <c r="L2404" i="15"/>
  <c r="J2402" i="15"/>
  <c r="I2414" i="15"/>
  <c r="K2410" i="15"/>
  <c r="M2405" i="15"/>
  <c r="N2396" i="15"/>
  <c r="O2462" i="15"/>
  <c r="P2624" i="15"/>
  <c r="S2650" i="15"/>
  <c r="Q2656" i="15"/>
  <c r="R2684" i="15"/>
  <c r="H2917" i="15" l="1"/>
  <c r="N2397" i="15"/>
  <c r="L2405" i="15"/>
  <c r="I2415" i="15"/>
  <c r="J2403" i="15"/>
  <c r="O2463" i="15"/>
  <c r="M2406" i="15"/>
  <c r="K2411" i="15"/>
  <c r="R2685" i="15"/>
  <c r="Q2657" i="15"/>
  <c r="S2651" i="15"/>
  <c r="P2625" i="15"/>
  <c r="H2918" i="15" l="1"/>
  <c r="K2412" i="15"/>
  <c r="J2404" i="15"/>
  <c r="M2407" i="15"/>
  <c r="O2464" i="15"/>
  <c r="I2416" i="15"/>
  <c r="L2406" i="15"/>
  <c r="N2398" i="15"/>
  <c r="R2686" i="15"/>
  <c r="P2626" i="15"/>
  <c r="S2652" i="15"/>
  <c r="Q2658" i="15"/>
  <c r="H2919" i="15" l="1"/>
  <c r="M2408" i="15"/>
  <c r="J2405" i="15"/>
  <c r="K2413" i="15"/>
  <c r="N2399" i="15"/>
  <c r="L2407" i="15"/>
  <c r="I2417" i="15"/>
  <c r="O2465" i="15"/>
  <c r="S2653" i="15"/>
  <c r="P2627" i="15"/>
  <c r="Q2659" i="15"/>
  <c r="R2687" i="15"/>
  <c r="H2920" i="15" l="1"/>
  <c r="O2466" i="15"/>
  <c r="L2408" i="15"/>
  <c r="N2400" i="15"/>
  <c r="K2414" i="15"/>
  <c r="I2418" i="15"/>
  <c r="J2406" i="15"/>
  <c r="M2409" i="15"/>
  <c r="R2688" i="15"/>
  <c r="Q2660" i="15"/>
  <c r="P2628" i="15"/>
  <c r="S2654" i="15"/>
  <c r="H2921" i="15" l="1"/>
  <c r="M2410" i="15"/>
  <c r="I2419" i="15"/>
  <c r="K2415" i="15"/>
  <c r="N2401" i="15"/>
  <c r="L2409" i="15"/>
  <c r="O2467" i="15"/>
  <c r="J2407" i="15"/>
  <c r="P2629" i="15"/>
  <c r="Q2661" i="15"/>
  <c r="R2689" i="15"/>
  <c r="S2655" i="15"/>
  <c r="H2922" i="15" l="1"/>
  <c r="H2923" i="15" s="1"/>
  <c r="K2416" i="15"/>
  <c r="I2420" i="15"/>
  <c r="M2411" i="15"/>
  <c r="L2410" i="15"/>
  <c r="N2402" i="15"/>
  <c r="J2408" i="15"/>
  <c r="O2468" i="15"/>
  <c r="S2656" i="15"/>
  <c r="R2690" i="15"/>
  <c r="Q2662" i="15"/>
  <c r="P2630" i="15"/>
  <c r="H2924" i="15" l="1"/>
  <c r="J2409" i="15"/>
  <c r="N2403" i="15"/>
  <c r="M2412" i="15"/>
  <c r="I2421" i="15"/>
  <c r="L2411" i="15"/>
  <c r="O2469" i="15"/>
  <c r="K2417" i="15"/>
  <c r="Q2663" i="15"/>
  <c r="P2631" i="15"/>
  <c r="R2691" i="15"/>
  <c r="S2657" i="15"/>
  <c r="H2925" i="15" l="1"/>
  <c r="H2926" i="15" s="1"/>
  <c r="H2927" i="15" s="1"/>
  <c r="H2928" i="15" s="1"/>
  <c r="H2929" i="15" s="1"/>
  <c r="H2930" i="15" s="1"/>
  <c r="H2931" i="15" s="1"/>
  <c r="H2932" i="15" s="1"/>
  <c r="H2933" i="15" s="1"/>
  <c r="N2404" i="15"/>
  <c r="K2418" i="15"/>
  <c r="L2412" i="15"/>
  <c r="I2422" i="15"/>
  <c r="M2413" i="15"/>
  <c r="O2470" i="15"/>
  <c r="J2410" i="15"/>
  <c r="S2658" i="15"/>
  <c r="R2692" i="15"/>
  <c r="P2632" i="15"/>
  <c r="Q2664" i="15"/>
  <c r="H2934" i="15" l="1"/>
  <c r="H2935" i="15" s="1"/>
  <c r="K2419" i="15"/>
  <c r="N2405" i="15"/>
  <c r="J2411" i="15"/>
  <c r="I2423" i="15"/>
  <c r="L2413" i="15"/>
  <c r="O2471" i="15"/>
  <c r="M2414" i="15"/>
  <c r="Q2665" i="15"/>
  <c r="P2633" i="15"/>
  <c r="R2693" i="15"/>
  <c r="S2659" i="15"/>
  <c r="H2936" i="15" l="1"/>
  <c r="H2937" i="15" s="1"/>
  <c r="H2938" i="15" s="1"/>
  <c r="H2939" i="15" s="1"/>
  <c r="H2940" i="15" s="1"/>
  <c r="H2941" i="15" s="1"/>
  <c r="H2942" i="15" s="1"/>
  <c r="H2943" i="15" s="1"/>
  <c r="H2944" i="15" s="1"/>
  <c r="H2945" i="15" s="1"/>
  <c r="M2415" i="15"/>
  <c r="L2414" i="15"/>
  <c r="I2424" i="15"/>
  <c r="J2412" i="15"/>
  <c r="O2472" i="15"/>
  <c r="N2406" i="15"/>
  <c r="K2420" i="15"/>
  <c r="S2660" i="15"/>
  <c r="R2694" i="15"/>
  <c r="P2634" i="15"/>
  <c r="Q2666" i="15"/>
  <c r="H2946" i="15" l="1"/>
  <c r="H2947" i="15" s="1"/>
  <c r="H2948" i="15" s="1"/>
  <c r="H2949" i="15" s="1"/>
  <c r="H2950" i="15" s="1"/>
  <c r="J2413" i="15"/>
  <c r="I2425" i="15"/>
  <c r="N2407" i="15"/>
  <c r="O2473" i="15"/>
  <c r="K2421" i="15"/>
  <c r="L2415" i="15"/>
  <c r="M2416" i="15"/>
  <c r="Q2667" i="15"/>
  <c r="P2635" i="15"/>
  <c r="R2695" i="15"/>
  <c r="S2661" i="15"/>
  <c r="H2951" i="15" l="1"/>
  <c r="H2952" i="15" s="1"/>
  <c r="H2953" i="15" s="1"/>
  <c r="H2954" i="15" s="1"/>
  <c r="H2955" i="15" s="1"/>
  <c r="H2956" i="15" s="1"/>
  <c r="N2408" i="15"/>
  <c r="I2426" i="15"/>
  <c r="J2414" i="15"/>
  <c r="M2417" i="15"/>
  <c r="L2416" i="15"/>
  <c r="K2422" i="15"/>
  <c r="O2474" i="15"/>
  <c r="S2662" i="15"/>
  <c r="R2696" i="15"/>
  <c r="P2636" i="15"/>
  <c r="Q2668" i="15"/>
  <c r="H2957" i="15" l="1"/>
  <c r="H2958" i="15" s="1"/>
  <c r="K2423" i="15"/>
  <c r="L2417" i="15"/>
  <c r="M2418" i="15"/>
  <c r="O2475" i="15"/>
  <c r="J2415" i="15"/>
  <c r="I2427" i="15"/>
  <c r="N2409" i="15"/>
  <c r="P2637" i="15"/>
  <c r="Q2669" i="15"/>
  <c r="R2697" i="15"/>
  <c r="S2663" i="15"/>
  <c r="H2959" i="15" l="1"/>
  <c r="M2419" i="15"/>
  <c r="L2418" i="15"/>
  <c r="N2410" i="15"/>
  <c r="I2428" i="15"/>
  <c r="J2416" i="15"/>
  <c r="O2476" i="15"/>
  <c r="K2424" i="15"/>
  <c r="R2698" i="15"/>
  <c r="Q2670" i="15"/>
  <c r="S2664" i="15"/>
  <c r="P2638" i="15"/>
  <c r="H2960" i="15" l="1"/>
  <c r="H2961" i="15" s="1"/>
  <c r="K2425" i="15"/>
  <c r="J2417" i="15"/>
  <c r="I2429" i="15"/>
  <c r="N2411" i="15"/>
  <c r="O2477" i="15"/>
  <c r="L2419" i="15"/>
  <c r="M2420" i="15"/>
  <c r="S2665" i="15"/>
  <c r="Q2671" i="15"/>
  <c r="R2699" i="15"/>
  <c r="P2639" i="15"/>
  <c r="H2962" i="15" l="1"/>
  <c r="H2963" i="15" s="1"/>
  <c r="I2430" i="15"/>
  <c r="J2418" i="15"/>
  <c r="L2420" i="15"/>
  <c r="O2478" i="15"/>
  <c r="M2421" i="15"/>
  <c r="N2412" i="15"/>
  <c r="K2426" i="15"/>
  <c r="R2700" i="15"/>
  <c r="P2640" i="15"/>
  <c r="Q2672" i="15"/>
  <c r="S2666" i="15"/>
  <c r="H2964" i="15" l="1"/>
  <c r="H2965" i="15" s="1"/>
  <c r="L2421" i="15"/>
  <c r="M2422" i="15"/>
  <c r="O2479" i="15"/>
  <c r="K2427" i="15"/>
  <c r="N2413" i="15"/>
  <c r="J2419" i="15"/>
  <c r="I2431" i="15"/>
  <c r="R2701" i="15"/>
  <c r="S2667" i="15"/>
  <c r="P2641" i="15"/>
  <c r="Q2673" i="15"/>
  <c r="H2966" i="15" l="1"/>
  <c r="H2967" i="15" s="1"/>
  <c r="H2968" i="15" s="1"/>
  <c r="I2432" i="15"/>
  <c r="M2423" i="15"/>
  <c r="K2428" i="15"/>
  <c r="O2480" i="15"/>
  <c r="J2420" i="15"/>
  <c r="N2414" i="15"/>
  <c r="L2422" i="15"/>
  <c r="P2642" i="15"/>
  <c r="Q2674" i="15"/>
  <c r="S2668" i="15"/>
  <c r="R2702" i="15"/>
  <c r="H2969" i="15" l="1"/>
  <c r="H2970" i="15" s="1"/>
  <c r="H2971" i="15" s="1"/>
  <c r="O2481" i="15"/>
  <c r="I2433" i="15"/>
  <c r="N2415" i="15"/>
  <c r="J2421" i="15"/>
  <c r="K2429" i="15"/>
  <c r="M2424" i="15"/>
  <c r="L2423" i="15"/>
  <c r="R2703" i="15"/>
  <c r="S2669" i="15"/>
  <c r="Q2675" i="15"/>
  <c r="P2643" i="15"/>
  <c r="H2972" i="15" l="1"/>
  <c r="H2973" i="15" s="1"/>
  <c r="K2430" i="15"/>
  <c r="J2422" i="15"/>
  <c r="N2416" i="15"/>
  <c r="I2434" i="15"/>
  <c r="O2482" i="15"/>
  <c r="L2424" i="15"/>
  <c r="M2425" i="15"/>
  <c r="Q2676" i="15"/>
  <c r="S2670" i="15"/>
  <c r="P2644" i="15"/>
  <c r="R2704" i="15"/>
  <c r="H2974" i="15" l="1"/>
  <c r="M2426" i="15"/>
  <c r="O2483" i="15"/>
  <c r="L2425" i="15"/>
  <c r="I2435" i="15"/>
  <c r="N2417" i="15"/>
  <c r="J2423" i="15"/>
  <c r="K2431" i="15"/>
  <c r="R2705" i="15"/>
  <c r="P2645" i="15"/>
  <c r="S2671" i="15"/>
  <c r="Q2677" i="15"/>
  <c r="H2975" i="15" l="1"/>
  <c r="H2976" i="15" s="1"/>
  <c r="H2977" i="15" s="1"/>
  <c r="J2424" i="15"/>
  <c r="N2418" i="15"/>
  <c r="M2427" i="15"/>
  <c r="K2432" i="15"/>
  <c r="I2436" i="15"/>
  <c r="L2426" i="15"/>
  <c r="O2484" i="15"/>
  <c r="Q2678" i="15"/>
  <c r="S2672" i="15"/>
  <c r="P2646" i="15"/>
  <c r="R2706" i="15"/>
  <c r="H2978" i="15" l="1"/>
  <c r="H2979" i="15" s="1"/>
  <c r="N2419" i="15"/>
  <c r="J2425" i="15"/>
  <c r="O2485" i="15"/>
  <c r="M2428" i="15"/>
  <c r="I2437" i="15"/>
  <c r="K2433" i="15"/>
  <c r="L2427" i="15"/>
  <c r="R2707" i="15"/>
  <c r="S2673" i="15"/>
  <c r="Q2679" i="15"/>
  <c r="P2647" i="15"/>
  <c r="H2980" i="15" l="1"/>
  <c r="O2486" i="15"/>
  <c r="L2428" i="15"/>
  <c r="K2434" i="15"/>
  <c r="I2438" i="15"/>
  <c r="M2429" i="15"/>
  <c r="J2426" i="15"/>
  <c r="N2420" i="15"/>
  <c r="R2708" i="15"/>
  <c r="P2648" i="15"/>
  <c r="Q2680" i="15"/>
  <c r="S2674" i="15"/>
  <c r="H2981" i="15" l="1"/>
  <c r="H2982" i="15" s="1"/>
  <c r="H2983" i="15" s="1"/>
  <c r="J2427" i="15"/>
  <c r="M2430" i="15"/>
  <c r="N2421" i="15"/>
  <c r="K2435" i="15"/>
  <c r="L2429" i="15"/>
  <c r="O2487" i="15"/>
  <c r="I2439" i="15"/>
  <c r="S2675" i="15"/>
  <c r="R2709" i="15"/>
  <c r="Q2681" i="15"/>
  <c r="P2649" i="15"/>
  <c r="H2984" i="15" l="1"/>
  <c r="H2985" i="15" s="1"/>
  <c r="H2986" i="15" s="1"/>
  <c r="H2987" i="15" s="1"/>
  <c r="H2988" i="15" s="1"/>
  <c r="L2430" i="15"/>
  <c r="K2436" i="15"/>
  <c r="N2422" i="15"/>
  <c r="M2431" i="15"/>
  <c r="I2440" i="15"/>
  <c r="O2488" i="15"/>
  <c r="J2428" i="15"/>
  <c r="P2650" i="15"/>
  <c r="Q2682" i="15"/>
  <c r="R2710" i="15"/>
  <c r="S2676" i="15"/>
  <c r="H2989" i="15" l="1"/>
  <c r="H2990" i="15" s="1"/>
  <c r="I2441" i="15"/>
  <c r="M2432" i="15"/>
  <c r="J2429" i="15"/>
  <c r="O2489" i="15"/>
  <c r="N2423" i="15"/>
  <c r="K2437" i="15"/>
  <c r="L2431" i="15"/>
  <c r="R2711" i="15"/>
  <c r="Q2683" i="15"/>
  <c r="S2677" i="15"/>
  <c r="P2651" i="15"/>
  <c r="H2991" i="15" l="1"/>
  <c r="H2992" i="15" s="1"/>
  <c r="K2438" i="15"/>
  <c r="N2424" i="15"/>
  <c r="O2490" i="15"/>
  <c r="L2432" i="15"/>
  <c r="J2430" i="15"/>
  <c r="M2433" i="15"/>
  <c r="I2442" i="15"/>
  <c r="P2652" i="15"/>
  <c r="S2678" i="15"/>
  <c r="Q2684" i="15"/>
  <c r="R2712" i="15"/>
  <c r="H2993" i="15" l="1"/>
  <c r="H2994" i="15" s="1"/>
  <c r="H2995" i="15" s="1"/>
  <c r="H2996" i="15" s="1"/>
  <c r="H2997" i="15" s="1"/>
  <c r="H2998" i="15" s="1"/>
  <c r="H2999" i="15" s="1"/>
  <c r="H3000" i="15" s="1"/>
  <c r="H3001" i="15" s="1"/>
  <c r="H3002" i="15" s="1"/>
  <c r="H3003" i="15" s="1"/>
  <c r="H3004" i="15" s="1"/>
  <c r="J2431" i="15"/>
  <c r="L2433" i="15"/>
  <c r="K2439" i="15"/>
  <c r="I2443" i="15"/>
  <c r="M2434" i="15"/>
  <c r="N2425" i="15"/>
  <c r="O2491" i="15"/>
  <c r="R2713" i="15"/>
  <c r="Q2685" i="15"/>
  <c r="S2679" i="15"/>
  <c r="P2653" i="15"/>
  <c r="H3005" i="15" l="1"/>
  <c r="H3006" i="15" s="1"/>
  <c r="H3007" i="15" s="1"/>
  <c r="H3008" i="15" s="1"/>
  <c r="H3009" i="15" s="1"/>
  <c r="H3010" i="15" s="1"/>
  <c r="H3011" i="15" s="1"/>
  <c r="H3012" i="15" s="1"/>
  <c r="H3013" i="15" s="1"/>
  <c r="H3014" i="15" s="1"/>
  <c r="H3015" i="15" s="1"/>
  <c r="H3016" i="15" s="1"/>
  <c r="H3017" i="15" s="1"/>
  <c r="H3018" i="15" s="1"/>
  <c r="H3019" i="15" s="1"/>
  <c r="H3020" i="15" s="1"/>
  <c r="H3021" i="15" s="1"/>
  <c r="H3022" i="15" s="1"/>
  <c r="H3023" i="15" s="1"/>
  <c r="H3024" i="15" s="1"/>
  <c r="H3025" i="15" s="1"/>
  <c r="H3026" i="15" s="1"/>
  <c r="H3027" i="15" s="1"/>
  <c r="H3028" i="15" s="1"/>
  <c r="H3029" i="15" s="1"/>
  <c r="H3030" i="15" s="1"/>
  <c r="H3031" i="15" s="1"/>
  <c r="H3032" i="15" s="1"/>
  <c r="H3033" i="15" s="1"/>
  <c r="H3034" i="15" s="1"/>
  <c r="H3035" i="15" s="1"/>
  <c r="H3036" i="15" s="1"/>
  <c r="H3037" i="15" s="1"/>
  <c r="H3038" i="15" s="1"/>
  <c r="H3039" i="15" s="1"/>
  <c r="J2432" i="15"/>
  <c r="N2426" i="15"/>
  <c r="M2435" i="15"/>
  <c r="I2444" i="15"/>
  <c r="K2440" i="15"/>
  <c r="L2434" i="15"/>
  <c r="O2492" i="15"/>
  <c r="P2654" i="15"/>
  <c r="S2680" i="15"/>
  <c r="Q2686" i="15"/>
  <c r="R2714" i="15"/>
  <c r="H3040" i="15" l="1"/>
  <c r="N2427" i="15"/>
  <c r="J2433" i="15"/>
  <c r="O2493" i="15"/>
  <c r="L2435" i="15"/>
  <c r="K2441" i="15"/>
  <c r="I2445" i="15"/>
  <c r="M2436" i="15"/>
  <c r="R2715" i="15"/>
  <c r="Q2687" i="15"/>
  <c r="S2681" i="15"/>
  <c r="P2655" i="15"/>
  <c r="H3041" i="15" l="1"/>
  <c r="K2442" i="15"/>
  <c r="L2436" i="15"/>
  <c r="O2494" i="15"/>
  <c r="I2446" i="15"/>
  <c r="M2437" i="15"/>
  <c r="J2434" i="15"/>
  <c r="N2428" i="15"/>
  <c r="P2656" i="15"/>
  <c r="S2682" i="15"/>
  <c r="Q2688" i="15"/>
  <c r="R2716" i="15"/>
  <c r="H3042" i="15" l="1"/>
  <c r="I2447" i="15"/>
  <c r="O2495" i="15"/>
  <c r="N2429" i="15"/>
  <c r="J2435" i="15"/>
  <c r="M2438" i="15"/>
  <c r="L2437" i="15"/>
  <c r="K2443" i="15"/>
  <c r="R2717" i="15"/>
  <c r="Q2689" i="15"/>
  <c r="S2683" i="15"/>
  <c r="P2657" i="15"/>
  <c r="H3043" i="15" l="1"/>
  <c r="H3044" i="15" s="1"/>
  <c r="H3045" i="15" s="1"/>
  <c r="H3046" i="15" s="1"/>
  <c r="H3047" i="15" s="1"/>
  <c r="H3048" i="15" s="1"/>
  <c r="H3049" i="15" s="1"/>
  <c r="H3050" i="15" s="1"/>
  <c r="H3051" i="15" s="1"/>
  <c r="H3052" i="15" s="1"/>
  <c r="H3053" i="15" s="1"/>
  <c r="H3054" i="15" s="1"/>
  <c r="H3055" i="15" s="1"/>
  <c r="H3056" i="15" s="1"/>
  <c r="H3057" i="15" s="1"/>
  <c r="H3058" i="15" s="1"/>
  <c r="H3059" i="15" s="1"/>
  <c r="H3060" i="15" s="1"/>
  <c r="H3061" i="15" s="1"/>
  <c r="H3062" i="15" s="1"/>
  <c r="H3063" i="15" s="1"/>
  <c r="H3064" i="15" s="1"/>
  <c r="H3065" i="15" s="1"/>
  <c r="H3066" i="15" s="1"/>
  <c r="H3067" i="15" s="1"/>
  <c r="H3068" i="15" s="1"/>
  <c r="H3069" i="15" s="1"/>
  <c r="H3070" i="15" s="1"/>
  <c r="I2448" i="15"/>
  <c r="L2438" i="15"/>
  <c r="M2439" i="15"/>
  <c r="K2444" i="15"/>
  <c r="J2436" i="15"/>
  <c r="N2430" i="15"/>
  <c r="O2496" i="15"/>
  <c r="S2684" i="15"/>
  <c r="P2658" i="15"/>
  <c r="Q2690" i="15"/>
  <c r="R2718" i="15"/>
  <c r="H3071" i="15" l="1"/>
  <c r="H3072" i="15" s="1"/>
  <c r="L2439" i="15"/>
  <c r="N2431" i="15"/>
  <c r="J2437" i="15"/>
  <c r="K2445" i="15"/>
  <c r="M2440" i="15"/>
  <c r="O2497" i="15"/>
  <c r="I2449" i="15"/>
  <c r="Q2691" i="15"/>
  <c r="P2659" i="15"/>
  <c r="R2719" i="15"/>
  <c r="S2685" i="15"/>
  <c r="H3073" i="15" l="1"/>
  <c r="L2440" i="15"/>
  <c r="O2498" i="15"/>
  <c r="J2438" i="15"/>
  <c r="N2432" i="15"/>
  <c r="K2446" i="15"/>
  <c r="I2450" i="15"/>
  <c r="M2441" i="15"/>
  <c r="S2686" i="15"/>
  <c r="Q2692" i="15"/>
  <c r="R2720" i="15"/>
  <c r="P2660" i="15"/>
  <c r="H3074" i="15" l="1"/>
  <c r="H3075" i="15" s="1"/>
  <c r="H3076" i="15" s="1"/>
  <c r="H3077" i="15" s="1"/>
  <c r="H3078" i="15" s="1"/>
  <c r="H3079" i="15" s="1"/>
  <c r="H3080" i="15" s="1"/>
  <c r="H3081" i="15" s="1"/>
  <c r="H3082" i="15" s="1"/>
  <c r="H3083" i="15" s="1"/>
  <c r="H3084" i="15" s="1"/>
  <c r="H3085" i="15" s="1"/>
  <c r="H3086" i="15" s="1"/>
  <c r="H3087" i="15" s="1"/>
  <c r="H3088" i="15" s="1"/>
  <c r="H3089" i="15" s="1"/>
  <c r="H3090" i="15" s="1"/>
  <c r="H3091" i="15" s="1"/>
  <c r="H3092" i="15" s="1"/>
  <c r="H3093" i="15" s="1"/>
  <c r="H3094" i="15" s="1"/>
  <c r="H3095" i="15" s="1"/>
  <c r="H3096" i="15" s="1"/>
  <c r="H3097" i="15" s="1"/>
  <c r="H3098" i="15" s="1"/>
  <c r="H3099" i="15" s="1"/>
  <c r="H3100" i="15" s="1"/>
  <c r="H3101" i="15" s="1"/>
  <c r="H3102" i="15" s="1"/>
  <c r="H3103" i="15" s="1"/>
  <c r="H3104" i="15" s="1"/>
  <c r="H3105" i="15" s="1"/>
  <c r="H3106" i="15" s="1"/>
  <c r="H3107" i="15" s="1"/>
  <c r="H3108" i="15" s="1"/>
  <c r="H3109" i="15" s="1"/>
  <c r="H3110" i="15" s="1"/>
  <c r="H3111" i="15" s="1"/>
  <c r="H3112" i="15" s="1"/>
  <c r="H3113" i="15" s="1"/>
  <c r="H3114" i="15" s="1"/>
  <c r="H3115" i="15" s="1"/>
  <c r="H3116" i="15" s="1"/>
  <c r="H3117" i="15" s="1"/>
  <c r="I2451" i="15"/>
  <c r="K2447" i="15"/>
  <c r="N2433" i="15"/>
  <c r="L2441" i="15"/>
  <c r="M2442" i="15"/>
  <c r="O2499" i="15"/>
  <c r="J2439" i="15"/>
  <c r="P2661" i="15"/>
  <c r="R2721" i="15"/>
  <c r="Q2693" i="15"/>
  <c r="S2687" i="15"/>
  <c r="H3118" i="15" l="1"/>
  <c r="H3119" i="15" s="1"/>
  <c r="J2440" i="15"/>
  <c r="O2500" i="15"/>
  <c r="I2452" i="15"/>
  <c r="M2443" i="15"/>
  <c r="L2442" i="15"/>
  <c r="N2434" i="15"/>
  <c r="K2448" i="15"/>
  <c r="S2688" i="15"/>
  <c r="Q2694" i="15"/>
  <c r="R2722" i="15"/>
  <c r="P2662" i="15"/>
  <c r="H3120" i="15" l="1"/>
  <c r="O2501" i="15"/>
  <c r="K2449" i="15"/>
  <c r="N2435" i="15"/>
  <c r="L2443" i="15"/>
  <c r="M2444" i="15"/>
  <c r="I2453" i="15"/>
  <c r="J2441" i="15"/>
  <c r="P2663" i="15"/>
  <c r="R2723" i="15"/>
  <c r="Q2695" i="15"/>
  <c r="S2689" i="15"/>
  <c r="H3121" i="15" l="1"/>
  <c r="H3122" i="15" s="1"/>
  <c r="N2436" i="15"/>
  <c r="K2450" i="15"/>
  <c r="O2502" i="15"/>
  <c r="J2442" i="15"/>
  <c r="I2454" i="15"/>
  <c r="M2445" i="15"/>
  <c r="L2444" i="15"/>
  <c r="R2724" i="15"/>
  <c r="Q2696" i="15"/>
  <c r="S2690" i="15"/>
  <c r="P2664" i="15"/>
  <c r="H3123" i="15" l="1"/>
  <c r="H3124" i="15" s="1"/>
  <c r="L2445" i="15"/>
  <c r="M2446" i="15"/>
  <c r="K2451" i="15"/>
  <c r="I2455" i="15"/>
  <c r="J2443" i="15"/>
  <c r="O2503" i="15"/>
  <c r="N2437" i="15"/>
  <c r="Q2697" i="15"/>
  <c r="R2725" i="15"/>
  <c r="P2665" i="15"/>
  <c r="S2691" i="15"/>
  <c r="H3125" i="15" l="1"/>
  <c r="H3126" i="15" s="1"/>
  <c r="H3127" i="15" s="1"/>
  <c r="O2504" i="15"/>
  <c r="M2447" i="15"/>
  <c r="L2446" i="15"/>
  <c r="N2438" i="15"/>
  <c r="J2444" i="15"/>
  <c r="I2456" i="15"/>
  <c r="K2452" i="15"/>
  <c r="S2692" i="15"/>
  <c r="P2666" i="15"/>
  <c r="R2726" i="15"/>
  <c r="Q2698" i="15"/>
  <c r="H3128" i="15" l="1"/>
  <c r="H3129" i="15" s="1"/>
  <c r="L2447" i="15"/>
  <c r="M2448" i="15"/>
  <c r="I2457" i="15"/>
  <c r="J2445" i="15"/>
  <c r="N2439" i="15"/>
  <c r="O2505" i="15"/>
  <c r="K2453" i="15"/>
  <c r="S2693" i="15"/>
  <c r="Q2699" i="15"/>
  <c r="R2727" i="15"/>
  <c r="P2667" i="15"/>
  <c r="H3130" i="15" l="1"/>
  <c r="H3131" i="15" s="1"/>
  <c r="H3132" i="15" s="1"/>
  <c r="H3133" i="15" s="1"/>
  <c r="H3134" i="15" s="1"/>
  <c r="H3135" i="15" s="1"/>
  <c r="H3136" i="15" s="1"/>
  <c r="H3137" i="15" s="1"/>
  <c r="H3138" i="15" s="1"/>
  <c r="H3139" i="15" s="1"/>
  <c r="H3140" i="15" s="1"/>
  <c r="H3141" i="15" s="1"/>
  <c r="H3142" i="15" s="1"/>
  <c r="H3143" i="15" s="1"/>
  <c r="H3144" i="15" s="1"/>
  <c r="H3145" i="15" s="1"/>
  <c r="H3146" i="15" s="1"/>
  <c r="H3147" i="15" s="1"/>
  <c r="H3148" i="15" s="1"/>
  <c r="H3149" i="15" s="1"/>
  <c r="H3150" i="15" s="1"/>
  <c r="H3151" i="15" s="1"/>
  <c r="H3152" i="15" s="1"/>
  <c r="H3153" i="15" s="1"/>
  <c r="H3154" i="15" s="1"/>
  <c r="H3155" i="15" s="1"/>
  <c r="H3156" i="15" s="1"/>
  <c r="H3157" i="15" s="1"/>
  <c r="H3158" i="15" s="1"/>
  <c r="H3159" i="15" s="1"/>
  <c r="H3160" i="15" s="1"/>
  <c r="H3161" i="15" s="1"/>
  <c r="H3162" i="15" s="1"/>
  <c r="H3163" i="15" s="1"/>
  <c r="H3164" i="15" s="1"/>
  <c r="H3165" i="15" s="1"/>
  <c r="H3166" i="15" s="1"/>
  <c r="H3167" i="15" s="1"/>
  <c r="K2454" i="15"/>
  <c r="O2506" i="15"/>
  <c r="L2448" i="15"/>
  <c r="I2458" i="15"/>
  <c r="M2449" i="15"/>
  <c r="N2440" i="15"/>
  <c r="J2446" i="15"/>
  <c r="P2668" i="15"/>
  <c r="R2728" i="15"/>
  <c r="Q2700" i="15"/>
  <c r="S2694" i="15"/>
  <c r="H3168" i="15" l="1"/>
  <c r="H3169" i="15" s="1"/>
  <c r="J2447" i="15"/>
  <c r="N2441" i="15"/>
  <c r="I2459" i="15"/>
  <c r="L2449" i="15"/>
  <c r="O2507" i="15"/>
  <c r="M2450" i="15"/>
  <c r="K2455" i="15"/>
  <c r="S2695" i="15"/>
  <c r="Q2701" i="15"/>
  <c r="R2729" i="15"/>
  <c r="P2669" i="15"/>
  <c r="H3170" i="15" l="1"/>
  <c r="O2508" i="15"/>
  <c r="N2442" i="15"/>
  <c r="J2448" i="15"/>
  <c r="L2450" i="15"/>
  <c r="I2460" i="15"/>
  <c r="K2456" i="15"/>
  <c r="M2451" i="15"/>
  <c r="Q2702" i="15"/>
  <c r="P2670" i="15"/>
  <c r="R2730" i="15"/>
  <c r="S2696" i="15"/>
  <c r="H3171" i="15" l="1"/>
  <c r="H3172" i="15" s="1"/>
  <c r="J2449" i="15"/>
  <c r="N2443" i="15"/>
  <c r="O2509" i="15"/>
  <c r="K2457" i="15"/>
  <c r="I2461" i="15"/>
  <c r="L2451" i="15"/>
  <c r="M2452" i="15"/>
  <c r="Q2703" i="15"/>
  <c r="S2697" i="15"/>
  <c r="P2671" i="15"/>
  <c r="R2731" i="15"/>
  <c r="H3173" i="15" l="1"/>
  <c r="H3174" i="15" s="1"/>
  <c r="H3175" i="15" s="1"/>
  <c r="H3176" i="15" s="1"/>
  <c r="H3177" i="15" s="1"/>
  <c r="H3178" i="15" s="1"/>
  <c r="H3179" i="15" s="1"/>
  <c r="H3180" i="15" s="1"/>
  <c r="H3181" i="15" s="1"/>
  <c r="H3182" i="15" s="1"/>
  <c r="H3183" i="15" s="1"/>
  <c r="H3184" i="15" s="1"/>
  <c r="H3185" i="15" s="1"/>
  <c r="H3186" i="15" s="1"/>
  <c r="H3187" i="15" s="1"/>
  <c r="H3188" i="15" s="1"/>
  <c r="H3189" i="15" s="1"/>
  <c r="H3190" i="15" s="1"/>
  <c r="H3191" i="15" s="1"/>
  <c r="H3192" i="15" s="1"/>
  <c r="H3193" i="15" s="1"/>
  <c r="H3194" i="15" s="1"/>
  <c r="H3195" i="15" s="1"/>
  <c r="H3196" i="15" s="1"/>
  <c r="H3197" i="15" s="1"/>
  <c r="H3198" i="15" s="1"/>
  <c r="M2453" i="15"/>
  <c r="I2462" i="15"/>
  <c r="K2458" i="15"/>
  <c r="O2510" i="15"/>
  <c r="L2452" i="15"/>
  <c r="N2444" i="15"/>
  <c r="J2450" i="15"/>
  <c r="P2672" i="15"/>
  <c r="R2732" i="15"/>
  <c r="S2698" i="15"/>
  <c r="Q2704" i="15"/>
  <c r="H3199" i="15" l="1"/>
  <c r="H3200" i="15" s="1"/>
  <c r="J2451" i="15"/>
  <c r="M2454" i="15"/>
  <c r="K2459" i="15"/>
  <c r="I2463" i="15"/>
  <c r="O2511" i="15"/>
  <c r="N2445" i="15"/>
  <c r="L2453" i="15"/>
  <c r="P2673" i="15"/>
  <c r="S2699" i="15"/>
  <c r="Q2705" i="15"/>
  <c r="R2733" i="15"/>
  <c r="H3201" i="15" l="1"/>
  <c r="L2454" i="15"/>
  <c r="I2464" i="15"/>
  <c r="K2460" i="15"/>
  <c r="O2512" i="15"/>
  <c r="N2446" i="15"/>
  <c r="M2455" i="15"/>
  <c r="J2452" i="15"/>
  <c r="R2734" i="15"/>
  <c r="S2700" i="15"/>
  <c r="Q2706" i="15"/>
  <c r="P2674" i="15"/>
  <c r="H3202" i="15" l="1"/>
  <c r="J2453" i="15"/>
  <c r="K2461" i="15"/>
  <c r="I2465" i="15"/>
  <c r="L2455" i="15"/>
  <c r="M2456" i="15"/>
  <c r="N2447" i="15"/>
  <c r="O2513" i="15"/>
  <c r="Q2707" i="15"/>
  <c r="S2701" i="15"/>
  <c r="R2735" i="15"/>
  <c r="P2675" i="15"/>
  <c r="H3203" i="15" l="1"/>
  <c r="H3204" i="15" s="1"/>
  <c r="N2448" i="15"/>
  <c r="O2514" i="15"/>
  <c r="M2457" i="15"/>
  <c r="L2456" i="15"/>
  <c r="I2466" i="15"/>
  <c r="K2462" i="15"/>
  <c r="J2454" i="15"/>
  <c r="Q2708" i="15"/>
  <c r="P2676" i="15"/>
  <c r="R2736" i="15"/>
  <c r="S2702" i="15"/>
  <c r="H3205" i="15" l="1"/>
  <c r="H3206" i="15" s="1"/>
  <c r="L2457" i="15"/>
  <c r="M2458" i="15"/>
  <c r="O2515" i="15"/>
  <c r="I2467" i="15"/>
  <c r="J2455" i="15"/>
  <c r="K2463" i="15"/>
  <c r="N2449" i="15"/>
  <c r="S2703" i="15"/>
  <c r="Q2709" i="15"/>
  <c r="R2737" i="15"/>
  <c r="P2677" i="15"/>
  <c r="H3207" i="15" l="1"/>
  <c r="H3208" i="15" s="1"/>
  <c r="H3209" i="15" s="1"/>
  <c r="H3210" i="15" s="1"/>
  <c r="H3211" i="15" s="1"/>
  <c r="H3212" i="15" s="1"/>
  <c r="H3213" i="15" s="1"/>
  <c r="N2450" i="15"/>
  <c r="K2464" i="15"/>
  <c r="J2456" i="15"/>
  <c r="I2468" i="15"/>
  <c r="O2516" i="15"/>
  <c r="M2459" i="15"/>
  <c r="L2458" i="15"/>
  <c r="P2678" i="15"/>
  <c r="R2738" i="15"/>
  <c r="Q2710" i="15"/>
  <c r="S2704" i="15"/>
  <c r="H3214" i="15" l="1"/>
  <c r="H3215" i="15" s="1"/>
  <c r="L2459" i="15"/>
  <c r="M2460" i="15"/>
  <c r="I2469" i="15"/>
  <c r="J2457" i="15"/>
  <c r="K2465" i="15"/>
  <c r="N2451" i="15"/>
  <c r="O2517" i="15"/>
  <c r="Q2711" i="15"/>
  <c r="R2739" i="15"/>
  <c r="S2705" i="15"/>
  <c r="P2679" i="15"/>
  <c r="H3216" i="15" l="1"/>
  <c r="L2460" i="15"/>
  <c r="K2466" i="15"/>
  <c r="J2458" i="15"/>
  <c r="I2470" i="15"/>
  <c r="M2461" i="15"/>
  <c r="O2518" i="15"/>
  <c r="N2452" i="15"/>
  <c r="P2680" i="15"/>
  <c r="S2706" i="15"/>
  <c r="R2740" i="15"/>
  <c r="Q2712" i="15"/>
  <c r="H3217" i="15" l="1"/>
  <c r="I2471" i="15"/>
  <c r="J2459" i="15"/>
  <c r="L2461" i="15"/>
  <c r="N2453" i="15"/>
  <c r="M2462" i="15"/>
  <c r="K2467" i="15"/>
  <c r="O2519" i="15"/>
  <c r="Q2713" i="15"/>
  <c r="R2741" i="15"/>
  <c r="S2707" i="15"/>
  <c r="P2681" i="15"/>
  <c r="H3218" i="15" l="1"/>
  <c r="H3219" i="15" s="1"/>
  <c r="H3220" i="15" s="1"/>
  <c r="H3221" i="15" s="1"/>
  <c r="H3222" i="15" s="1"/>
  <c r="H3223" i="15" s="1"/>
  <c r="H3224" i="15" s="1"/>
  <c r="H3225" i="15" s="1"/>
  <c r="H3226" i="15" s="1"/>
  <c r="H3227" i="15" s="1"/>
  <c r="H3228" i="15" s="1"/>
  <c r="N2454" i="15"/>
  <c r="L2462" i="15"/>
  <c r="J2460" i="15"/>
  <c r="O2520" i="15"/>
  <c r="K2468" i="15"/>
  <c r="M2463" i="15"/>
  <c r="I2472" i="15"/>
  <c r="Q2714" i="15"/>
  <c r="P2682" i="15"/>
  <c r="S2708" i="15"/>
  <c r="R2742" i="15"/>
  <c r="H3229" i="15" l="1"/>
  <c r="H3230" i="15" s="1"/>
  <c r="H3231" i="15" s="1"/>
  <c r="I2473" i="15"/>
  <c r="M2464" i="15"/>
  <c r="J2461" i="15"/>
  <c r="L2463" i="15"/>
  <c r="K2469" i="15"/>
  <c r="O2521" i="15"/>
  <c r="N2455" i="15"/>
  <c r="P2683" i="15"/>
  <c r="Q2715" i="15"/>
  <c r="R2743" i="15"/>
  <c r="S2709" i="15"/>
  <c r="H3232" i="15" l="1"/>
  <c r="H3233" i="15" s="1"/>
  <c r="I2474" i="15"/>
  <c r="N2456" i="15"/>
  <c r="O2522" i="15"/>
  <c r="J2462" i="15"/>
  <c r="M2465" i="15"/>
  <c r="L2464" i="15"/>
  <c r="K2470" i="15"/>
  <c r="S2710" i="15"/>
  <c r="R2744" i="15"/>
  <c r="Q2716" i="15"/>
  <c r="P2684" i="15"/>
  <c r="H3234" i="15" l="1"/>
  <c r="H3235" i="15" s="1"/>
  <c r="H3236" i="15" s="1"/>
  <c r="H3237" i="15" s="1"/>
  <c r="H3238" i="15" s="1"/>
  <c r="H3239" i="15" s="1"/>
  <c r="H3240" i="15" s="1"/>
  <c r="H3241" i="15" s="1"/>
  <c r="H3242" i="15" s="1"/>
  <c r="H3243" i="15" s="1"/>
  <c r="H3244" i="15" s="1"/>
  <c r="H3245" i="15" s="1"/>
  <c r="H3246" i="15" s="1"/>
  <c r="H3247" i="15" s="1"/>
  <c r="H3248" i="15" s="1"/>
  <c r="H3249" i="15" s="1"/>
  <c r="H3250" i="15" s="1"/>
  <c r="H3251" i="15" s="1"/>
  <c r="H3252" i="15" s="1"/>
  <c r="H3253" i="15" s="1"/>
  <c r="H3254" i="15" s="1"/>
  <c r="H3255" i="15" s="1"/>
  <c r="H3256" i="15" s="1"/>
  <c r="K2471" i="15"/>
  <c r="J2463" i="15"/>
  <c r="M2466" i="15"/>
  <c r="L2465" i="15"/>
  <c r="O2523" i="15"/>
  <c r="N2457" i="15"/>
  <c r="I2475" i="15"/>
  <c r="P2685" i="15"/>
  <c r="Q2717" i="15"/>
  <c r="R2745" i="15"/>
  <c r="S2711" i="15"/>
  <c r="H3257" i="15" l="1"/>
  <c r="L2466" i="15"/>
  <c r="J2464" i="15"/>
  <c r="K2472" i="15"/>
  <c r="I2476" i="15"/>
  <c r="N2458" i="15"/>
  <c r="O2524" i="15"/>
  <c r="M2467" i="15"/>
  <c r="Q2718" i="15"/>
  <c r="P2686" i="15"/>
  <c r="S2712" i="15"/>
  <c r="R2746" i="15"/>
  <c r="H3258" i="15" l="1"/>
  <c r="N2459" i="15"/>
  <c r="I2477" i="15"/>
  <c r="K2473" i="15"/>
  <c r="J2465" i="15"/>
  <c r="L2467" i="15"/>
  <c r="M2468" i="15"/>
  <c r="O2525" i="15"/>
  <c r="R2747" i="15"/>
  <c r="S2713" i="15"/>
  <c r="P2687" i="15"/>
  <c r="Q2719" i="15"/>
  <c r="H3259" i="15" l="1"/>
  <c r="M2469" i="15"/>
  <c r="N2460" i="15"/>
  <c r="I2478" i="15"/>
  <c r="O2526" i="15"/>
  <c r="L2468" i="15"/>
  <c r="J2466" i="15"/>
  <c r="K2474" i="15"/>
  <c r="Q2720" i="15"/>
  <c r="P2688" i="15"/>
  <c r="S2714" i="15"/>
  <c r="R2748" i="15"/>
  <c r="H3260" i="15" l="1"/>
  <c r="H3261" i="15" s="1"/>
  <c r="H3262" i="15" s="1"/>
  <c r="H3263" i="15" s="1"/>
  <c r="H3264" i="15" s="1"/>
  <c r="H3265" i="15" s="1"/>
  <c r="H3266" i="15" s="1"/>
  <c r="H3267" i="15" s="1"/>
  <c r="H3268" i="15" s="1"/>
  <c r="H3269" i="15" s="1"/>
  <c r="H3270" i="15" s="1"/>
  <c r="H3271" i="15" s="1"/>
  <c r="H3272" i="15" s="1"/>
  <c r="H3273" i="15" s="1"/>
  <c r="I2479" i="15"/>
  <c r="N2461" i="15"/>
  <c r="M2470" i="15"/>
  <c r="K2475" i="15"/>
  <c r="J2467" i="15"/>
  <c r="L2469" i="15"/>
  <c r="O2527" i="15"/>
  <c r="S2715" i="15"/>
  <c r="Q2721" i="15"/>
  <c r="R2749" i="15"/>
  <c r="P2689" i="15"/>
  <c r="H3274" i="15" l="1"/>
  <c r="H3275" i="15" s="1"/>
  <c r="K2476" i="15"/>
  <c r="M2471" i="15"/>
  <c r="J2468" i="15"/>
  <c r="L2470" i="15"/>
  <c r="O2528" i="15"/>
  <c r="N2462" i="15"/>
  <c r="I2480" i="15"/>
  <c r="R2750" i="15"/>
  <c r="Q2722" i="15"/>
  <c r="S2716" i="15"/>
  <c r="P2690" i="15"/>
  <c r="H3276" i="15" l="1"/>
  <c r="I2481" i="15"/>
  <c r="L2471" i="15"/>
  <c r="J2469" i="15"/>
  <c r="M2472" i="15"/>
  <c r="N2463" i="15"/>
  <c r="O2529" i="15"/>
  <c r="K2477" i="15"/>
  <c r="Q2723" i="15"/>
  <c r="R2751" i="15"/>
  <c r="P2691" i="15"/>
  <c r="S2717" i="15"/>
  <c r="H3277" i="15" l="1"/>
  <c r="H3278" i="15" s="1"/>
  <c r="K2478" i="15"/>
  <c r="J2470" i="15"/>
  <c r="N2464" i="15"/>
  <c r="M2473" i="15"/>
  <c r="L2472" i="15"/>
  <c r="O2530" i="15"/>
  <c r="I2482" i="15"/>
  <c r="S2718" i="15"/>
  <c r="R2752" i="15"/>
  <c r="Q2724" i="15"/>
  <c r="P2692" i="15"/>
  <c r="H3279" i="15" l="1"/>
  <c r="H3280" i="15" s="1"/>
  <c r="H3281" i="15" s="1"/>
  <c r="H3282" i="15" s="1"/>
  <c r="H3283" i="15" s="1"/>
  <c r="H3284" i="15" s="1"/>
  <c r="H3285" i="15" s="1"/>
  <c r="H3286" i="15" s="1"/>
  <c r="H3287" i="15" s="1"/>
  <c r="H3288" i="15" s="1"/>
  <c r="H3289" i="15" s="1"/>
  <c r="H3290" i="15" s="1"/>
  <c r="H3291" i="15" s="1"/>
  <c r="H3292" i="15" s="1"/>
  <c r="H3293" i="15" s="1"/>
  <c r="H3294" i="15" s="1"/>
  <c r="H3295" i="15" s="1"/>
  <c r="H3296" i="15" s="1"/>
  <c r="H3297" i="15" s="1"/>
  <c r="H3298" i="15" s="1"/>
  <c r="H3299" i="15" s="1"/>
  <c r="H3300" i="15" s="1"/>
  <c r="O2531" i="15"/>
  <c r="J2471" i="15"/>
  <c r="I2483" i="15"/>
  <c r="M2474" i="15"/>
  <c r="N2465" i="15"/>
  <c r="L2473" i="15"/>
  <c r="K2479" i="15"/>
  <c r="P2693" i="15"/>
  <c r="R2753" i="15"/>
  <c r="S2719" i="15"/>
  <c r="Q2725" i="15"/>
  <c r="H3301" i="15" l="1"/>
  <c r="H3302" i="15" s="1"/>
  <c r="H3303" i="15" s="1"/>
  <c r="M2475" i="15"/>
  <c r="K2480" i="15"/>
  <c r="L2474" i="15"/>
  <c r="O2532" i="15"/>
  <c r="N2466" i="15"/>
  <c r="I2484" i="15"/>
  <c r="J2472" i="15"/>
  <c r="R2754" i="15"/>
  <c r="Q2726" i="15"/>
  <c r="S2720" i="15"/>
  <c r="P2694" i="15"/>
  <c r="H3304" i="15" l="1"/>
  <c r="K2481" i="15"/>
  <c r="O2533" i="15"/>
  <c r="L2475" i="15"/>
  <c r="J2473" i="15"/>
  <c r="I2485" i="15"/>
  <c r="N2467" i="15"/>
  <c r="M2476" i="15"/>
  <c r="S2721" i="15"/>
  <c r="Q2727" i="15"/>
  <c r="R2755" i="15"/>
  <c r="P2695" i="15"/>
  <c r="H3305" i="15" l="1"/>
  <c r="L2476" i="15"/>
  <c r="O2534" i="15"/>
  <c r="M2477" i="15"/>
  <c r="N2468" i="15"/>
  <c r="I2486" i="15"/>
  <c r="J2474" i="15"/>
  <c r="K2482" i="15"/>
  <c r="P2696" i="15"/>
  <c r="R2756" i="15"/>
  <c r="Q2728" i="15"/>
  <c r="S2722" i="15"/>
  <c r="H3306" i="15" l="1"/>
  <c r="H3307" i="15" s="1"/>
  <c r="H3308" i="15" s="1"/>
  <c r="O2535" i="15"/>
  <c r="J2475" i="15"/>
  <c r="I2487" i="15"/>
  <c r="N2469" i="15"/>
  <c r="M2478" i="15"/>
  <c r="K2483" i="15"/>
  <c r="L2477" i="15"/>
  <c r="Q2729" i="15"/>
  <c r="R2757" i="15"/>
  <c r="P2697" i="15"/>
  <c r="S2723" i="15"/>
  <c r="H3309" i="15" l="1"/>
  <c r="H3310" i="15" s="1"/>
  <c r="H3311" i="15" s="1"/>
  <c r="J2476" i="15"/>
  <c r="O2536" i="15"/>
  <c r="K2484" i="15"/>
  <c r="M2479" i="15"/>
  <c r="N2470" i="15"/>
  <c r="I2488" i="15"/>
  <c r="L2478" i="15"/>
  <c r="S2724" i="15"/>
  <c r="P2698" i="15"/>
  <c r="R2758" i="15"/>
  <c r="Q2730" i="15"/>
  <c r="H3312" i="15" l="1"/>
  <c r="H3313" i="15" s="1"/>
  <c r="N2471" i="15"/>
  <c r="I2489" i="15"/>
  <c r="K2485" i="15"/>
  <c r="L2479" i="15"/>
  <c r="M2480" i="15"/>
  <c r="O2537" i="15"/>
  <c r="J2477" i="15"/>
  <c r="S2725" i="15"/>
  <c r="Q2731" i="15"/>
  <c r="R2759" i="15"/>
  <c r="P2699" i="15"/>
  <c r="H3314" i="15" l="1"/>
  <c r="H3315" i="15" s="1"/>
  <c r="H3316" i="15" s="1"/>
  <c r="H3317" i="15" s="1"/>
  <c r="H3318" i="15" s="1"/>
  <c r="H3319" i="15" s="1"/>
  <c r="H3320" i="15" s="1"/>
  <c r="H3321" i="15" s="1"/>
  <c r="H3322" i="15" s="1"/>
  <c r="H3323" i="15" s="1"/>
  <c r="H3324" i="15" s="1"/>
  <c r="H3325" i="15" s="1"/>
  <c r="H3326" i="15" s="1"/>
  <c r="H3327" i="15" s="1"/>
  <c r="H3328" i="15" s="1"/>
  <c r="H3329" i="15" s="1"/>
  <c r="H3330" i="15" s="1"/>
  <c r="H3331" i="15" s="1"/>
  <c r="H3332" i="15" s="1"/>
  <c r="H3333" i="15" s="1"/>
  <c r="H3334" i="15" s="1"/>
  <c r="H3335" i="15" s="1"/>
  <c r="H3336" i="15" s="1"/>
  <c r="H3337" i="15" s="1"/>
  <c r="H3338" i="15" s="1"/>
  <c r="H3339" i="15" s="1"/>
  <c r="H3340" i="15" s="1"/>
  <c r="J2478" i="15"/>
  <c r="M2481" i="15"/>
  <c r="O2538" i="15"/>
  <c r="L2480" i="15"/>
  <c r="K2486" i="15"/>
  <c r="I2490" i="15"/>
  <c r="N2472" i="15"/>
  <c r="P2700" i="15"/>
  <c r="R2760" i="15"/>
  <c r="Q2732" i="15"/>
  <c r="S2726" i="15"/>
  <c r="H3341" i="15" l="1"/>
  <c r="H3342" i="15" s="1"/>
  <c r="I2491" i="15"/>
  <c r="L2481" i="15"/>
  <c r="O2539" i="15"/>
  <c r="N2473" i="15"/>
  <c r="K2487" i="15"/>
  <c r="M2482" i="15"/>
  <c r="J2479" i="15"/>
  <c r="S2727" i="15"/>
  <c r="Q2733" i="15"/>
  <c r="R2761" i="15"/>
  <c r="P2701" i="15"/>
  <c r="H3343" i="15" l="1"/>
  <c r="J2480" i="15"/>
  <c r="O2540" i="15"/>
  <c r="M2483" i="15"/>
  <c r="N2474" i="15"/>
  <c r="K2488" i="15"/>
  <c r="L2482" i="15"/>
  <c r="I2492" i="15"/>
  <c r="S2728" i="15"/>
  <c r="P2702" i="15"/>
  <c r="R2762" i="15"/>
  <c r="Q2734" i="15"/>
  <c r="H3344" i="15" l="1"/>
  <c r="H3345" i="15" s="1"/>
  <c r="N2475" i="15"/>
  <c r="L2483" i="15"/>
  <c r="M2484" i="15"/>
  <c r="J2481" i="15"/>
  <c r="I2493" i="15"/>
  <c r="O2541" i="15"/>
  <c r="K2489" i="15"/>
  <c r="P2703" i="15"/>
  <c r="S2729" i="15"/>
  <c r="Q2735" i="15"/>
  <c r="R2763" i="15"/>
  <c r="H3346" i="15" l="1"/>
  <c r="H3347" i="15" s="1"/>
  <c r="H3348" i="15" s="1"/>
  <c r="H3349" i="15" s="1"/>
  <c r="H3350" i="15" s="1"/>
  <c r="H3351" i="15" s="1"/>
  <c r="H3352" i="15" s="1"/>
  <c r="H3353" i="15" s="1"/>
  <c r="H3354" i="15" s="1"/>
  <c r="H3355" i="15" s="1"/>
  <c r="H3356" i="15" s="1"/>
  <c r="H3357" i="15" s="1"/>
  <c r="H3358" i="15" s="1"/>
  <c r="H3359" i="15" s="1"/>
  <c r="H3360" i="15" s="1"/>
  <c r="H3361" i="15" s="1"/>
  <c r="H3362" i="15" s="1"/>
  <c r="H3363" i="15" s="1"/>
  <c r="H3364" i="15" s="1"/>
  <c r="J2482" i="15"/>
  <c r="L2484" i="15"/>
  <c r="I2494" i="15"/>
  <c r="M2485" i="15"/>
  <c r="K2490" i="15"/>
  <c r="O2542" i="15"/>
  <c r="N2476" i="15"/>
  <c r="R2764" i="15"/>
  <c r="Q2736" i="15"/>
  <c r="S2730" i="15"/>
  <c r="P2704" i="15"/>
  <c r="H3365" i="15" l="1"/>
  <c r="H3366" i="15" s="1"/>
  <c r="O2543" i="15"/>
  <c r="L2485" i="15"/>
  <c r="J2483" i="15"/>
  <c r="N2477" i="15"/>
  <c r="I2495" i="15"/>
  <c r="K2491" i="15"/>
  <c r="M2486" i="15"/>
  <c r="Q2737" i="15"/>
  <c r="R2765" i="15"/>
  <c r="S2731" i="15"/>
  <c r="P2705" i="15"/>
  <c r="H3367" i="15" l="1"/>
  <c r="J2484" i="15"/>
  <c r="O2544" i="15"/>
  <c r="K2492" i="15"/>
  <c r="I2496" i="15"/>
  <c r="N2478" i="15"/>
  <c r="L2486" i="15"/>
  <c r="M2487" i="15"/>
  <c r="R2766" i="15"/>
  <c r="Q2738" i="15"/>
  <c r="P2706" i="15"/>
  <c r="S2732" i="15"/>
  <c r="H3368" i="15" l="1"/>
  <c r="M2488" i="15"/>
  <c r="O2545" i="15"/>
  <c r="L2487" i="15"/>
  <c r="N2479" i="15"/>
  <c r="I2497" i="15"/>
  <c r="K2493" i="15"/>
  <c r="J2485" i="15"/>
  <c r="S2733" i="15"/>
  <c r="P2707" i="15"/>
  <c r="Q2739" i="15"/>
  <c r="R2767" i="15"/>
  <c r="H3369" i="15" l="1"/>
  <c r="H3370" i="15" s="1"/>
  <c r="H3371" i="15" s="1"/>
  <c r="H3372" i="15" s="1"/>
  <c r="H3373" i="15" s="1"/>
  <c r="H3374" i="15" s="1"/>
  <c r="H3375" i="15" s="1"/>
  <c r="H3376" i="15" s="1"/>
  <c r="H3377" i="15" s="1"/>
  <c r="H3378" i="15" s="1"/>
  <c r="H3379" i="15" s="1"/>
  <c r="H3380" i="15" s="1"/>
  <c r="H3381" i="15" s="1"/>
  <c r="H3382" i="15" s="1"/>
  <c r="H3383" i="15" s="1"/>
  <c r="H3384" i="15" s="1"/>
  <c r="H3385" i="15" s="1"/>
  <c r="H3386" i="15" s="1"/>
  <c r="H3387" i="15" s="1"/>
  <c r="H3388" i="15" s="1"/>
  <c r="H3389" i="15" s="1"/>
  <c r="H3390" i="15" s="1"/>
  <c r="H3391" i="15" s="1"/>
  <c r="H3392" i="15" s="1"/>
  <c r="H3393" i="15" s="1"/>
  <c r="H3394" i="15" s="1"/>
  <c r="H3395" i="15" s="1"/>
  <c r="H3396" i="15" s="1"/>
  <c r="H3397" i="15" s="1"/>
  <c r="H3398" i="15" s="1"/>
  <c r="H3399" i="15" s="1"/>
  <c r="H3400" i="15" s="1"/>
  <c r="H3401" i="15" s="1"/>
  <c r="H3402" i="15" s="1"/>
  <c r="H3403" i="15" s="1"/>
  <c r="H3404" i="15" s="1"/>
  <c r="H3405" i="15" s="1"/>
  <c r="H3406" i="15" s="1"/>
  <c r="H3407" i="15" s="1"/>
  <c r="H3408" i="15" s="1"/>
  <c r="H3409" i="15" s="1"/>
  <c r="H3410" i="15" s="1"/>
  <c r="H3411" i="15" s="1"/>
  <c r="H3412" i="15" s="1"/>
  <c r="H3413" i="15" s="1"/>
  <c r="H3414" i="15" s="1"/>
  <c r="H3415" i="15" s="1"/>
  <c r="H3416" i="15" s="1"/>
  <c r="H3417" i="15" s="1"/>
  <c r="H3418" i="15" s="1"/>
  <c r="H3419" i="15" s="1"/>
  <c r="H3420" i="15" s="1"/>
  <c r="H3421" i="15" s="1"/>
  <c r="H3422" i="15" s="1"/>
  <c r="H3423" i="15" s="1"/>
  <c r="H3424" i="15" s="1"/>
  <c r="H3425" i="15" s="1"/>
  <c r="H3426" i="15" s="1"/>
  <c r="M2489" i="15"/>
  <c r="O2546" i="15"/>
  <c r="J2486" i="15"/>
  <c r="K2494" i="15"/>
  <c r="I2498" i="15"/>
  <c r="N2480" i="15"/>
  <c r="L2488" i="15"/>
  <c r="R2768" i="15"/>
  <c r="Q2740" i="15"/>
  <c r="P2708" i="15"/>
  <c r="S2734" i="15"/>
  <c r="H3427" i="15" l="1"/>
  <c r="H3428" i="15" s="1"/>
  <c r="I2499" i="15"/>
  <c r="K2495" i="15"/>
  <c r="N2481" i="15"/>
  <c r="L2489" i="15"/>
  <c r="M2490" i="15"/>
  <c r="J2487" i="15"/>
  <c r="O2547" i="15"/>
  <c r="P2709" i="15"/>
  <c r="Q2741" i="15"/>
  <c r="R2769" i="15"/>
  <c r="S2735" i="15"/>
  <c r="H3429" i="15" l="1"/>
  <c r="M2491" i="15"/>
  <c r="J2488" i="15"/>
  <c r="O2548" i="15"/>
  <c r="L2490" i="15"/>
  <c r="N2482" i="15"/>
  <c r="K2496" i="15"/>
  <c r="I2500" i="15"/>
  <c r="R2770" i="15"/>
  <c r="Q2742" i="15"/>
  <c r="P2710" i="15"/>
  <c r="S2736" i="15"/>
  <c r="H3430" i="15" l="1"/>
  <c r="H3431" i="15" s="1"/>
  <c r="J2489" i="15"/>
  <c r="M2492" i="15"/>
  <c r="L2491" i="15"/>
  <c r="O2549" i="15"/>
  <c r="I2501" i="15"/>
  <c r="K2497" i="15"/>
  <c r="N2483" i="15"/>
  <c r="P2711" i="15"/>
  <c r="Q2743" i="15"/>
  <c r="R2771" i="15"/>
  <c r="S2737" i="15"/>
  <c r="H3432" i="15" l="1"/>
  <c r="H3433" i="15" s="1"/>
  <c r="H3434" i="15" s="1"/>
  <c r="H3435" i="15" s="1"/>
  <c r="H3436" i="15" s="1"/>
  <c r="H3437" i="15" s="1"/>
  <c r="H3438" i="15" s="1"/>
  <c r="H3439" i="15" s="1"/>
  <c r="H3440" i="15" s="1"/>
  <c r="H3441" i="15" s="1"/>
  <c r="H3442" i="15" s="1"/>
  <c r="K2498" i="15"/>
  <c r="O2550" i="15"/>
  <c r="I2502" i="15"/>
  <c r="L2492" i="15"/>
  <c r="M2493" i="15"/>
  <c r="N2484" i="15"/>
  <c r="J2490" i="15"/>
  <c r="S2738" i="15"/>
  <c r="R2772" i="15"/>
  <c r="Q2744" i="15"/>
  <c r="P2712" i="15"/>
  <c r="H3443" i="15" l="1"/>
  <c r="H3444" i="15" s="1"/>
  <c r="H3445" i="15" s="1"/>
  <c r="J2491" i="15"/>
  <c r="N2485" i="15"/>
  <c r="M2494" i="15"/>
  <c r="L2493" i="15"/>
  <c r="O2551" i="15"/>
  <c r="I2503" i="15"/>
  <c r="K2499" i="15"/>
  <c r="P2713" i="15"/>
  <c r="Q2745" i="15"/>
  <c r="R2773" i="15"/>
  <c r="S2739" i="15"/>
  <c r="H3446" i="15" l="1"/>
  <c r="L2494" i="15"/>
  <c r="M2495" i="15"/>
  <c r="K2500" i="15"/>
  <c r="I2504" i="15"/>
  <c r="O2552" i="15"/>
  <c r="N2486" i="15"/>
  <c r="J2492" i="15"/>
  <c r="P2714" i="15"/>
  <c r="S2740" i="15"/>
  <c r="R2774" i="15"/>
  <c r="Q2746" i="15"/>
  <c r="H3447" i="15" l="1"/>
  <c r="M2496" i="15"/>
  <c r="J2493" i="15"/>
  <c r="N2487" i="15"/>
  <c r="I2505" i="15"/>
  <c r="L2495" i="15"/>
  <c r="O2553" i="15"/>
  <c r="K2501" i="15"/>
  <c r="S2741" i="15"/>
  <c r="P2715" i="15"/>
  <c r="R2775" i="15"/>
  <c r="Q2747" i="15"/>
  <c r="H3448" i="15" l="1"/>
  <c r="H3449" i="15" s="1"/>
  <c r="H3450" i="15" s="1"/>
  <c r="H3451" i="15" s="1"/>
  <c r="L2496" i="15"/>
  <c r="I2506" i="15"/>
  <c r="N2488" i="15"/>
  <c r="O2554" i="15"/>
  <c r="K2502" i="15"/>
  <c r="J2494" i="15"/>
  <c r="M2497" i="15"/>
  <c r="S2742" i="15"/>
  <c r="Q2748" i="15"/>
  <c r="R2776" i="15"/>
  <c r="P2716" i="15"/>
  <c r="H3452" i="15" l="1"/>
  <c r="H3453" i="15" s="1"/>
  <c r="K2503" i="15"/>
  <c r="O2555" i="15"/>
  <c r="M2498" i="15"/>
  <c r="J2495" i="15"/>
  <c r="N2489" i="15"/>
  <c r="I2507" i="15"/>
  <c r="L2497" i="15"/>
  <c r="S2743" i="15"/>
  <c r="P2717" i="15"/>
  <c r="R2777" i="15"/>
  <c r="Q2749" i="15"/>
  <c r="H3454" i="15" l="1"/>
  <c r="N2490" i="15"/>
  <c r="J2496" i="15"/>
  <c r="M2499" i="15"/>
  <c r="O2556" i="15"/>
  <c r="L2498" i="15"/>
  <c r="I2508" i="15"/>
  <c r="K2504" i="15"/>
  <c r="S2744" i="15"/>
  <c r="P2718" i="15"/>
  <c r="Q2750" i="15"/>
  <c r="R2778" i="15"/>
  <c r="H3455" i="15" l="1"/>
  <c r="H3456" i="15" s="1"/>
  <c r="L2499" i="15"/>
  <c r="O2557" i="15"/>
  <c r="K2505" i="15"/>
  <c r="I2509" i="15"/>
  <c r="M2500" i="15"/>
  <c r="J2497" i="15"/>
  <c r="N2491" i="15"/>
  <c r="S2745" i="15"/>
  <c r="R2779" i="15"/>
  <c r="Q2751" i="15"/>
  <c r="P2719" i="15"/>
  <c r="H3457" i="15" l="1"/>
  <c r="H3458" i="15" s="1"/>
  <c r="H3459" i="15" s="1"/>
  <c r="H3460" i="15" s="1"/>
  <c r="H3461" i="15" s="1"/>
  <c r="H3462" i="15" s="1"/>
  <c r="H3463" i="15" s="1"/>
  <c r="H3464" i="15" s="1"/>
  <c r="H3465" i="15" s="1"/>
  <c r="H3466" i="15" s="1"/>
  <c r="H3467" i="15" s="1"/>
  <c r="H3468" i="15" s="1"/>
  <c r="H3469" i="15" s="1"/>
  <c r="H3470" i="15" s="1"/>
  <c r="H3471" i="15" s="1"/>
  <c r="H3472" i="15" s="1"/>
  <c r="H3473" i="15" s="1"/>
  <c r="H3474" i="15" s="1"/>
  <c r="H3475" i="15" s="1"/>
  <c r="H3476" i="15" s="1"/>
  <c r="H3477" i="15" s="1"/>
  <c r="H3478" i="15" s="1"/>
  <c r="H3479" i="15" s="1"/>
  <c r="H3480" i="15" s="1"/>
  <c r="H3481" i="15" s="1"/>
  <c r="H3482" i="15" s="1"/>
  <c r="H3483" i="15" s="1"/>
  <c r="H3484" i="15" s="1"/>
  <c r="H3485" i="15" s="1"/>
  <c r="H3486" i="15" s="1"/>
  <c r="H3487" i="15" s="1"/>
  <c r="H3488" i="15" s="1"/>
  <c r="H3489" i="15" s="1"/>
  <c r="H3490" i="15" s="1"/>
  <c r="H3491" i="15" s="1"/>
  <c r="H3492" i="15" s="1"/>
  <c r="H3493" i="15" s="1"/>
  <c r="H3494" i="15" s="1"/>
  <c r="H3495" i="15" s="1"/>
  <c r="H3496" i="15" s="1"/>
  <c r="H3497" i="15" s="1"/>
  <c r="H3498" i="15" s="1"/>
  <c r="H3499" i="15" s="1"/>
  <c r="H3500" i="15" s="1"/>
  <c r="H3501" i="15" s="1"/>
  <c r="H3502" i="15" s="1"/>
  <c r="H3503" i="15" s="1"/>
  <c r="H3504" i="15" s="1"/>
  <c r="H3505" i="15" s="1"/>
  <c r="H3506" i="15" s="1"/>
  <c r="H3507" i="15" s="1"/>
  <c r="H3508" i="15" s="1"/>
  <c r="H3509" i="15" s="1"/>
  <c r="H3510" i="15" s="1"/>
  <c r="H3511" i="15" s="1"/>
  <c r="H3512" i="15" s="1"/>
  <c r="H3513" i="15" s="1"/>
  <c r="H3514" i="15" s="1"/>
  <c r="H3515" i="15" s="1"/>
  <c r="H3516" i="15" s="1"/>
  <c r="H3517" i="15" s="1"/>
  <c r="H3518" i="15" s="1"/>
  <c r="H3519" i="15" s="1"/>
  <c r="H3520" i="15" s="1"/>
  <c r="H3521" i="15" s="1"/>
  <c r="H3522" i="15" s="1"/>
  <c r="H3523" i="15" s="1"/>
  <c r="H3524" i="15" s="1"/>
  <c r="H3525" i="15" s="1"/>
  <c r="H3526" i="15" s="1"/>
  <c r="H3527" i="15" s="1"/>
  <c r="H3528" i="15" s="1"/>
  <c r="H3529" i="15" s="1"/>
  <c r="H3530" i="15" s="1"/>
  <c r="H3531" i="15" s="1"/>
  <c r="H3532" i="15" s="1"/>
  <c r="H3533" i="15" s="1"/>
  <c r="H3534" i="15" s="1"/>
  <c r="H3535" i="15" s="1"/>
  <c r="H3536" i="15" s="1"/>
  <c r="I2510" i="15"/>
  <c r="K2506" i="15"/>
  <c r="O2558" i="15"/>
  <c r="N2492" i="15"/>
  <c r="J2498" i="15"/>
  <c r="M2501" i="15"/>
  <c r="L2500" i="15"/>
  <c r="S2746" i="15"/>
  <c r="P2720" i="15"/>
  <c r="Q2752" i="15"/>
  <c r="R2780" i="15"/>
  <c r="H3537" i="15" l="1"/>
  <c r="H3538" i="15" s="1"/>
  <c r="H3539" i="15" s="1"/>
  <c r="L2501" i="15"/>
  <c r="O2559" i="15"/>
  <c r="J2499" i="15"/>
  <c r="N2493" i="15"/>
  <c r="M2502" i="15"/>
  <c r="K2507" i="15"/>
  <c r="I2511" i="15"/>
  <c r="P2721" i="15"/>
  <c r="S2747" i="15"/>
  <c r="Q2753" i="15"/>
  <c r="R2781" i="15"/>
  <c r="H3540" i="15" l="1"/>
  <c r="I2512" i="15"/>
  <c r="K2508" i="15"/>
  <c r="L2502" i="15"/>
  <c r="M2503" i="15"/>
  <c r="N2494" i="15"/>
  <c r="J2500" i="15"/>
  <c r="O2560" i="15"/>
  <c r="P2722" i="15"/>
  <c r="R2782" i="15"/>
  <c r="Q2754" i="15"/>
  <c r="S2748" i="15"/>
  <c r="H3541" i="15" l="1"/>
  <c r="O2561" i="15"/>
  <c r="L2503" i="15"/>
  <c r="K2509" i="15"/>
  <c r="M2504" i="15"/>
  <c r="J2501" i="15"/>
  <c r="N2495" i="15"/>
  <c r="I2513" i="15"/>
  <c r="P2723" i="15"/>
  <c r="S2749" i="15"/>
  <c r="Q2755" i="15"/>
  <c r="R2783" i="15"/>
  <c r="H3542" i="15" l="1"/>
  <c r="N2496" i="15"/>
  <c r="J2502" i="15"/>
  <c r="I2514" i="15"/>
  <c r="O2562" i="15"/>
  <c r="K2510" i="15"/>
  <c r="L2504" i="15"/>
  <c r="M2505" i="15"/>
  <c r="S2750" i="15"/>
  <c r="P2724" i="15"/>
  <c r="Q2756" i="15"/>
  <c r="R2784" i="15"/>
  <c r="H3543" i="15" l="1"/>
  <c r="I2515" i="15"/>
  <c r="L2505" i="15"/>
  <c r="O2563" i="15"/>
  <c r="K2511" i="15"/>
  <c r="M2506" i="15"/>
  <c r="J2503" i="15"/>
  <c r="N2497" i="15"/>
  <c r="P2725" i="15"/>
  <c r="S2751" i="15"/>
  <c r="Q2757" i="15"/>
  <c r="R2785" i="15"/>
  <c r="H3544" i="15" l="1"/>
  <c r="H3545" i="15" s="1"/>
  <c r="L2506" i="15"/>
  <c r="I2516" i="15"/>
  <c r="N2498" i="15"/>
  <c r="J2504" i="15"/>
  <c r="M2507" i="15"/>
  <c r="K2512" i="15"/>
  <c r="O2564" i="15"/>
  <c r="R2786" i="15"/>
  <c r="Q2758" i="15"/>
  <c r="S2752" i="15"/>
  <c r="P2726" i="15"/>
  <c r="H3546" i="15" l="1"/>
  <c r="H3547" i="15" s="1"/>
  <c r="H3548" i="15" s="1"/>
  <c r="H3549" i="15" s="1"/>
  <c r="H3550" i="15" s="1"/>
  <c r="H3551" i="15" s="1"/>
  <c r="H3552" i="15" s="1"/>
  <c r="H3553" i="15" s="1"/>
  <c r="H3554" i="15" s="1"/>
  <c r="H3555" i="15" s="1"/>
  <c r="H3556" i="15" s="1"/>
  <c r="H3557" i="15" s="1"/>
  <c r="K2513" i="15"/>
  <c r="J2505" i="15"/>
  <c r="N2499" i="15"/>
  <c r="I2517" i="15"/>
  <c r="O2565" i="15"/>
  <c r="M2508" i="15"/>
  <c r="L2507" i="15"/>
  <c r="Q2759" i="15"/>
  <c r="R2787" i="15"/>
  <c r="S2753" i="15"/>
  <c r="P2727" i="15"/>
  <c r="H3558" i="15" l="1"/>
  <c r="H3559" i="15" s="1"/>
  <c r="H3560" i="15" s="1"/>
  <c r="M2509" i="15"/>
  <c r="I2518" i="15"/>
  <c r="N2500" i="15"/>
  <c r="J2506" i="15"/>
  <c r="K2514" i="15"/>
  <c r="L2508" i="15"/>
  <c r="O2566" i="15"/>
  <c r="R2788" i="15"/>
  <c r="Q2760" i="15"/>
  <c r="P2728" i="15"/>
  <c r="S2754" i="15"/>
  <c r="H3561" i="15" l="1"/>
  <c r="K2515" i="15"/>
  <c r="N2501" i="15"/>
  <c r="O2567" i="15"/>
  <c r="J2507" i="15"/>
  <c r="I2519" i="15"/>
  <c r="M2510" i="15"/>
  <c r="L2509" i="15"/>
  <c r="R2789" i="15"/>
  <c r="S2755" i="15"/>
  <c r="P2729" i="15"/>
  <c r="Q2761" i="15"/>
  <c r="H3562" i="15" l="1"/>
  <c r="M2511" i="15"/>
  <c r="O2568" i="15"/>
  <c r="K2516" i="15"/>
  <c r="L2510" i="15"/>
  <c r="I2520" i="15"/>
  <c r="J2508" i="15"/>
  <c r="N2502" i="15"/>
  <c r="S2756" i="15"/>
  <c r="R2790" i="15"/>
  <c r="Q2762" i="15"/>
  <c r="P2730" i="15"/>
  <c r="H3563" i="15" l="1"/>
  <c r="H3564" i="15" s="1"/>
  <c r="H3565" i="15" s="1"/>
  <c r="H3566" i="15" s="1"/>
  <c r="H3567" i="15" s="1"/>
  <c r="H3568" i="15" s="1"/>
  <c r="H3569" i="15" s="1"/>
  <c r="H3570" i="15" s="1"/>
  <c r="H3571" i="15" s="1"/>
  <c r="H3572" i="15" s="1"/>
  <c r="H3573" i="15" s="1"/>
  <c r="H3574" i="15" s="1"/>
  <c r="H3575" i="15" s="1"/>
  <c r="H3576" i="15" s="1"/>
  <c r="H3577" i="15" s="1"/>
  <c r="H3578" i="15" s="1"/>
  <c r="H3579" i="15" s="1"/>
  <c r="H3580" i="15" s="1"/>
  <c r="H3581" i="15" s="1"/>
  <c r="H3582" i="15" s="1"/>
  <c r="H3583" i="15" s="1"/>
  <c r="H3584" i="15" s="1"/>
  <c r="H3585" i="15" s="1"/>
  <c r="H3586" i="15" s="1"/>
  <c r="H3587" i="15" s="1"/>
  <c r="H3588" i="15" s="1"/>
  <c r="H3589" i="15" s="1"/>
  <c r="H3590" i="15" s="1"/>
  <c r="H3591" i="15" s="1"/>
  <c r="H3592" i="15" s="1"/>
  <c r="H3593" i="15" s="1"/>
  <c r="H3594" i="15" s="1"/>
  <c r="H3595" i="15" s="1"/>
  <c r="H3596" i="15" s="1"/>
  <c r="H3597" i="15" s="1"/>
  <c r="H3598" i="15" s="1"/>
  <c r="H3599" i="15" s="1"/>
  <c r="H3600" i="15" s="1"/>
  <c r="H3601" i="15" s="1"/>
  <c r="H3602" i="15" s="1"/>
  <c r="H3603" i="15" s="1"/>
  <c r="H3604" i="15" s="1"/>
  <c r="H3605" i="15" s="1"/>
  <c r="H3606" i="15" s="1"/>
  <c r="H3607" i="15" s="1"/>
  <c r="H3608" i="15" s="1"/>
  <c r="H3609" i="15" s="1"/>
  <c r="H3610" i="15" s="1"/>
  <c r="H3611" i="15" s="1"/>
  <c r="H3612" i="15" s="1"/>
  <c r="H3613" i="15" s="1"/>
  <c r="H3614" i="15" s="1"/>
  <c r="H3615" i="15" s="1"/>
  <c r="H3616" i="15" s="1"/>
  <c r="H3617" i="15" s="1"/>
  <c r="H3618" i="15" s="1"/>
  <c r="H3619" i="15" s="1"/>
  <c r="H3620" i="15" s="1"/>
  <c r="H3621" i="15" s="1"/>
  <c r="H3622" i="15" s="1"/>
  <c r="H3623" i="15" s="1"/>
  <c r="H3624" i="15" s="1"/>
  <c r="H3625" i="15" s="1"/>
  <c r="H3626" i="15" s="1"/>
  <c r="H3627" i="15" s="1"/>
  <c r="H3628" i="15" s="1"/>
  <c r="H3629" i="15" s="1"/>
  <c r="H3630" i="15" s="1"/>
  <c r="H3631" i="15" s="1"/>
  <c r="H3632" i="15" s="1"/>
  <c r="H3633" i="15" s="1"/>
  <c r="H3634" i="15" s="1"/>
  <c r="H3635" i="15" s="1"/>
  <c r="H3636" i="15" s="1"/>
  <c r="H3637" i="15" s="1"/>
  <c r="H3638" i="15" s="1"/>
  <c r="H3639" i="15" s="1"/>
  <c r="H3640" i="15" s="1"/>
  <c r="H3641" i="15" s="1"/>
  <c r="H3642" i="15" s="1"/>
  <c r="H3643" i="15" s="1"/>
  <c r="H3644" i="15" s="1"/>
  <c r="H3645" i="15" s="1"/>
  <c r="H3646" i="15" s="1"/>
  <c r="H3647" i="15" s="1"/>
  <c r="H3648" i="15" s="1"/>
  <c r="H3649" i="15" s="1"/>
  <c r="H3650" i="15" s="1"/>
  <c r="H3651" i="15" s="1"/>
  <c r="H3652" i="15" s="1"/>
  <c r="H3653" i="15" s="1"/>
  <c r="H3654" i="15" s="1"/>
  <c r="N2503" i="15"/>
  <c r="J2509" i="15"/>
  <c r="M2512" i="15"/>
  <c r="O2569" i="15"/>
  <c r="I2521" i="15"/>
  <c r="L2511" i="15"/>
  <c r="K2517" i="15"/>
  <c r="S2757" i="15"/>
  <c r="P2731" i="15"/>
  <c r="Q2763" i="15"/>
  <c r="R2791" i="15"/>
  <c r="H3655" i="15" l="1"/>
  <c r="H3656" i="15" s="1"/>
  <c r="H3657" i="15" s="1"/>
  <c r="M2513" i="15"/>
  <c r="O2570" i="15"/>
  <c r="K2518" i="15"/>
  <c r="L2512" i="15"/>
  <c r="I2522" i="15"/>
  <c r="J2510" i="15"/>
  <c r="N2504" i="15"/>
  <c r="P2732" i="15"/>
  <c r="S2758" i="15"/>
  <c r="R2792" i="15"/>
  <c r="Q2764" i="15"/>
  <c r="H3658" i="15" l="1"/>
  <c r="K2519" i="15"/>
  <c r="L2513" i="15"/>
  <c r="M2514" i="15"/>
  <c r="N2505" i="15"/>
  <c r="J2511" i="15"/>
  <c r="I2523" i="15"/>
  <c r="O2571" i="15"/>
  <c r="S2759" i="15"/>
  <c r="P2733" i="15"/>
  <c r="Q2765" i="15"/>
  <c r="R2793" i="15"/>
  <c r="H3659" i="15" l="1"/>
  <c r="L2514" i="15"/>
  <c r="I2524" i="15"/>
  <c r="J2512" i="15"/>
  <c r="N2506" i="15"/>
  <c r="M2515" i="15"/>
  <c r="O2572" i="15"/>
  <c r="K2520" i="15"/>
  <c r="S2760" i="15"/>
  <c r="R2794" i="15"/>
  <c r="Q2766" i="15"/>
  <c r="P2734" i="15"/>
  <c r="H3660" i="15" l="1"/>
  <c r="H3661" i="15" s="1"/>
  <c r="H3662" i="15" s="1"/>
  <c r="H3663" i="15" s="1"/>
  <c r="H3664" i="15" s="1"/>
  <c r="H3665" i="15" s="1"/>
  <c r="H3666" i="15" s="1"/>
  <c r="H3667" i="15" s="1"/>
  <c r="H3668" i="15" s="1"/>
  <c r="H3669" i="15" s="1"/>
  <c r="H3670" i="15" s="1"/>
  <c r="H3671" i="15" s="1"/>
  <c r="H3672" i="15" s="1"/>
  <c r="H3673" i="15" s="1"/>
  <c r="H3674" i="15" s="1"/>
  <c r="H3675" i="15" s="1"/>
  <c r="H3676" i="15" s="1"/>
  <c r="H3677" i="15" s="1"/>
  <c r="H3678" i="15" s="1"/>
  <c r="H3679" i="15" s="1"/>
  <c r="H3680" i="15" s="1"/>
  <c r="H3681" i="15" s="1"/>
  <c r="H3682" i="15" s="1"/>
  <c r="H3683" i="15" s="1"/>
  <c r="H3684" i="15" s="1"/>
  <c r="H3685" i="15" s="1"/>
  <c r="H3686" i="15" s="1"/>
  <c r="H3687" i="15" s="1"/>
  <c r="H3688" i="15" s="1"/>
  <c r="H3689" i="15" s="1"/>
  <c r="H3690" i="15" s="1"/>
  <c r="H3691" i="15" s="1"/>
  <c r="H3692" i="15" s="1"/>
  <c r="H3693" i="15" s="1"/>
  <c r="H3694" i="15" s="1"/>
  <c r="H3695" i="15" s="1"/>
  <c r="H3696" i="15" s="1"/>
  <c r="H3697" i="15" s="1"/>
  <c r="H3698" i="15" s="1"/>
  <c r="H3699" i="15" s="1"/>
  <c r="H3700" i="15" s="1"/>
  <c r="H3701" i="15" s="1"/>
  <c r="H3702" i="15" s="1"/>
  <c r="H3703" i="15" s="1"/>
  <c r="H3704" i="15" s="1"/>
  <c r="H3705" i="15" s="1"/>
  <c r="H3706" i="15" s="1"/>
  <c r="H3707" i="15" s="1"/>
  <c r="H3708" i="15" s="1"/>
  <c r="H3709" i="15" s="1"/>
  <c r="H3710" i="15" s="1"/>
  <c r="H3711" i="15" s="1"/>
  <c r="H3712" i="15" s="1"/>
  <c r="H3713" i="15" s="1"/>
  <c r="H3714" i="15" s="1"/>
  <c r="H3715" i="15" s="1"/>
  <c r="H3716" i="15" s="1"/>
  <c r="H3717" i="15" s="1"/>
  <c r="H3718" i="15" s="1"/>
  <c r="H3719" i="15" s="1"/>
  <c r="H3720" i="15" s="1"/>
  <c r="H3721" i="15" s="1"/>
  <c r="H3722" i="15" s="1"/>
  <c r="H3723" i="15" s="1"/>
  <c r="H3724" i="15" s="1"/>
  <c r="H3725" i="15" s="1"/>
  <c r="H3726" i="15" s="1"/>
  <c r="H3727" i="15" s="1"/>
  <c r="H3728" i="15" s="1"/>
  <c r="H3729" i="15" s="1"/>
  <c r="H3730" i="15" s="1"/>
  <c r="H3731" i="15" s="1"/>
  <c r="H3732" i="15" s="1"/>
  <c r="H3733" i="15" s="1"/>
  <c r="H3734" i="15" s="1"/>
  <c r="H3735" i="15" s="1"/>
  <c r="H3736" i="15" s="1"/>
  <c r="H3737" i="15" s="1"/>
  <c r="H3738" i="15" s="1"/>
  <c r="H3739" i="15" s="1"/>
  <c r="H3740" i="15" s="1"/>
  <c r="H3741" i="15" s="1"/>
  <c r="H3742" i="15" s="1"/>
  <c r="H3743" i="15" s="1"/>
  <c r="H3744" i="15" s="1"/>
  <c r="H3745" i="15" s="1"/>
  <c r="H3746" i="15" s="1"/>
  <c r="H3747" i="15" s="1"/>
  <c r="H3748" i="15" s="1"/>
  <c r="H3749" i="15" s="1"/>
  <c r="H3750" i="15" s="1"/>
  <c r="H3751" i="15" s="1"/>
  <c r="H3752" i="15" s="1"/>
  <c r="H3753" i="15" s="1"/>
  <c r="H3754" i="15" s="1"/>
  <c r="H3755" i="15" s="1"/>
  <c r="H3756" i="15" s="1"/>
  <c r="H3757" i="15" s="1"/>
  <c r="H3758" i="15" s="1"/>
  <c r="H3759" i="15" s="1"/>
  <c r="H3760" i="15" s="1"/>
  <c r="H3761" i="15" s="1"/>
  <c r="H3762" i="15" s="1"/>
  <c r="H3763" i="15" s="1"/>
  <c r="H3764" i="15" s="1"/>
  <c r="H3765" i="15" s="1"/>
  <c r="H3766" i="15" s="1"/>
  <c r="H3767" i="15" s="1"/>
  <c r="H3768" i="15" s="1"/>
  <c r="H3769" i="15" s="1"/>
  <c r="H3770" i="15" s="1"/>
  <c r="H3771" i="15" s="1"/>
  <c r="H3772" i="15" s="1"/>
  <c r="H3773" i="15" s="1"/>
  <c r="H3774" i="15" s="1"/>
  <c r="H3775" i="15" s="1"/>
  <c r="H3776" i="15" s="1"/>
  <c r="H3777" i="15" s="1"/>
  <c r="H3778" i="15" s="1"/>
  <c r="H3779" i="15" s="1"/>
  <c r="H3780" i="15" s="1"/>
  <c r="H3781" i="15" s="1"/>
  <c r="H3782" i="15" s="1"/>
  <c r="H3783" i="15" s="1"/>
  <c r="H3784" i="15" s="1"/>
  <c r="H3785" i="15" s="1"/>
  <c r="H3786" i="15" s="1"/>
  <c r="H3787" i="15" s="1"/>
  <c r="H3788" i="15" s="1"/>
  <c r="H3789" i="15" s="1"/>
  <c r="H3790" i="15" s="1"/>
  <c r="H3791" i="15" s="1"/>
  <c r="H3792" i="15" s="1"/>
  <c r="H3793" i="15" s="1"/>
  <c r="H3794" i="15" s="1"/>
  <c r="H3795" i="15" s="1"/>
  <c r="H3796" i="15" s="1"/>
  <c r="H3797" i="15" s="1"/>
  <c r="H3798" i="15" s="1"/>
  <c r="H3799" i="15" s="1"/>
  <c r="H3800" i="15" s="1"/>
  <c r="H3801" i="15" s="1"/>
  <c r="H3802" i="15" s="1"/>
  <c r="H3803" i="15" s="1"/>
  <c r="H3804" i="15" s="1"/>
  <c r="H3805" i="15" s="1"/>
  <c r="H3806" i="15" s="1"/>
  <c r="H3807" i="15" s="1"/>
  <c r="H3808" i="15" s="1"/>
  <c r="H3809" i="15" s="1"/>
  <c r="H3810" i="15" s="1"/>
  <c r="H3811" i="15" s="1"/>
  <c r="H3812" i="15" s="1"/>
  <c r="H3813" i="15" s="1"/>
  <c r="H3814" i="15" s="1"/>
  <c r="H3815" i="15" s="1"/>
  <c r="H3816" i="15" s="1"/>
  <c r="H3817" i="15" s="1"/>
  <c r="H3818" i="15" s="1"/>
  <c r="H3819" i="15" s="1"/>
  <c r="H3820" i="15" s="1"/>
  <c r="H3821" i="15" s="1"/>
  <c r="H3822" i="15" s="1"/>
  <c r="H3823" i="15" s="1"/>
  <c r="H3824" i="15" s="1"/>
  <c r="H3825" i="15" s="1"/>
  <c r="H3826" i="15" s="1"/>
  <c r="H3827" i="15" s="1"/>
  <c r="H3828" i="15" s="1"/>
  <c r="H3829" i="15" s="1"/>
  <c r="H3830" i="15" s="1"/>
  <c r="H3831" i="15" s="1"/>
  <c r="H3832" i="15" s="1"/>
  <c r="H3833" i="15" s="1"/>
  <c r="H3834" i="15" s="1"/>
  <c r="H3835" i="15" s="1"/>
  <c r="H3836" i="15" s="1"/>
  <c r="H3837" i="15" s="1"/>
  <c r="H3838" i="15" s="1"/>
  <c r="H3839" i="15" s="1"/>
  <c r="H3840" i="15" s="1"/>
  <c r="H3841" i="15" s="1"/>
  <c r="H3842" i="15" s="1"/>
  <c r="H3843" i="15" s="1"/>
  <c r="H3844" i="15" s="1"/>
  <c r="H3845" i="15" s="1"/>
  <c r="H3846" i="15" s="1"/>
  <c r="H3847" i="15" s="1"/>
  <c r="H3848" i="15" s="1"/>
  <c r="H3849" i="15" s="1"/>
  <c r="H3850" i="15" s="1"/>
  <c r="H3851" i="15" s="1"/>
  <c r="H3852" i="15" s="1"/>
  <c r="H3853" i="15" s="1"/>
  <c r="H3854" i="15" s="1"/>
  <c r="H3855" i="15" s="1"/>
  <c r="H3856" i="15" s="1"/>
  <c r="H3857" i="15" s="1"/>
  <c r="H3858" i="15" s="1"/>
  <c r="H3859" i="15" s="1"/>
  <c r="H3860" i="15" s="1"/>
  <c r="H3861" i="15" s="1"/>
  <c r="H3862" i="15" s="1"/>
  <c r="H3863" i="15" s="1"/>
  <c r="H3864" i="15" s="1"/>
  <c r="H3865" i="15" s="1"/>
  <c r="H3866" i="15" s="1"/>
  <c r="H3867" i="15" s="1"/>
  <c r="H3868" i="15" s="1"/>
  <c r="H3869" i="15" s="1"/>
  <c r="H3870" i="15" s="1"/>
  <c r="H3871" i="15" s="1"/>
  <c r="H3872" i="15" s="1"/>
  <c r="H3873" i="15" s="1"/>
  <c r="H3874" i="15" s="1"/>
  <c r="H3875" i="15" s="1"/>
  <c r="H3876" i="15" s="1"/>
  <c r="H3877" i="15" s="1"/>
  <c r="H3878" i="15" s="1"/>
  <c r="H3879" i="15" s="1"/>
  <c r="H3880" i="15" s="1"/>
  <c r="H3881" i="15" s="1"/>
  <c r="H3882" i="15" s="1"/>
  <c r="H3883" i="15" s="1"/>
  <c r="H3884" i="15" s="1"/>
  <c r="H3885" i="15" s="1"/>
  <c r="H3886" i="15" s="1"/>
  <c r="H3887" i="15" s="1"/>
  <c r="H3888" i="15" s="1"/>
  <c r="H3889" i="15" s="1"/>
  <c r="H3890" i="15" s="1"/>
  <c r="H3891" i="15" s="1"/>
  <c r="H3892" i="15" s="1"/>
  <c r="H3893" i="15" s="1"/>
  <c r="H3894" i="15" s="1"/>
  <c r="H3895" i="15" s="1"/>
  <c r="H3896" i="15" s="1"/>
  <c r="H3897" i="15" s="1"/>
  <c r="H3898" i="15" s="1"/>
  <c r="H3899" i="15" s="1"/>
  <c r="H3900" i="15" s="1"/>
  <c r="H3901" i="15" s="1"/>
  <c r="H3902" i="15" s="1"/>
  <c r="H3903" i="15" s="1"/>
  <c r="H3904" i="15" s="1"/>
  <c r="H3905" i="15" s="1"/>
  <c r="H3906" i="15" s="1"/>
  <c r="H3907" i="15" s="1"/>
  <c r="H3908" i="15" s="1"/>
  <c r="H3909" i="15" s="1"/>
  <c r="H3910" i="15" s="1"/>
  <c r="H3911" i="15" s="1"/>
  <c r="H3912" i="15" s="1"/>
  <c r="H3913" i="15" s="1"/>
  <c r="H3914" i="15" s="1"/>
  <c r="H3915" i="15" s="1"/>
  <c r="H3916" i="15" s="1"/>
  <c r="H3917" i="15" s="1"/>
  <c r="H3918" i="15" s="1"/>
  <c r="H3919" i="15" s="1"/>
  <c r="H3920" i="15" s="1"/>
  <c r="H3921" i="15" s="1"/>
  <c r="H3922" i="15" s="1"/>
  <c r="H3923" i="15" s="1"/>
  <c r="H3924" i="15" s="1"/>
  <c r="H3925" i="15" s="1"/>
  <c r="H3926" i="15" s="1"/>
  <c r="H3927" i="15" s="1"/>
  <c r="H3928" i="15" s="1"/>
  <c r="H3929" i="15" s="1"/>
  <c r="H3930" i="15" s="1"/>
  <c r="H3931" i="15" s="1"/>
  <c r="H3932" i="15" s="1"/>
  <c r="H3933" i="15" s="1"/>
  <c r="H3934" i="15" s="1"/>
  <c r="H3935" i="15" s="1"/>
  <c r="H3936" i="15" s="1"/>
  <c r="H3937" i="15" s="1"/>
  <c r="H3938" i="15" s="1"/>
  <c r="H3939" i="15" s="1"/>
  <c r="H3940" i="15" s="1"/>
  <c r="H3941" i="15" s="1"/>
  <c r="H3942" i="15" s="1"/>
  <c r="H3943" i="15" s="1"/>
  <c r="H3944" i="15" s="1"/>
  <c r="H3945" i="15" s="1"/>
  <c r="H3946" i="15" s="1"/>
  <c r="H3947" i="15" s="1"/>
  <c r="H3948" i="15" s="1"/>
  <c r="H3949" i="15" s="1"/>
  <c r="H3950" i="15" s="1"/>
  <c r="H3951" i="15" s="1"/>
  <c r="H3952" i="15" s="1"/>
  <c r="H3953" i="15" s="1"/>
  <c r="H3954" i="15" s="1"/>
  <c r="H3955" i="15" s="1"/>
  <c r="H3956" i="15" s="1"/>
  <c r="H3957" i="15" s="1"/>
  <c r="H3958" i="15" s="1"/>
  <c r="H3959" i="15" s="1"/>
  <c r="H3960" i="15" s="1"/>
  <c r="H3961" i="15" s="1"/>
  <c r="H3962" i="15" s="1"/>
  <c r="H3963" i="15" s="1"/>
  <c r="H3964" i="15" s="1"/>
  <c r="H3965" i="15" s="1"/>
  <c r="H3966" i="15" s="1"/>
  <c r="H3967" i="15" s="1"/>
  <c r="H3968" i="15" s="1"/>
  <c r="H3969" i="15" s="1"/>
  <c r="H3970" i="15" s="1"/>
  <c r="H3971" i="15" s="1"/>
  <c r="H3972" i="15" s="1"/>
  <c r="H3973" i="15" s="1"/>
  <c r="H3974" i="15" s="1"/>
  <c r="H3975" i="15" s="1"/>
  <c r="H3976" i="15" s="1"/>
  <c r="H3977" i="15" s="1"/>
  <c r="H3978" i="15" s="1"/>
  <c r="H3979" i="15" s="1"/>
  <c r="H3980" i="15" s="1"/>
  <c r="H3981" i="15" s="1"/>
  <c r="H3982" i="15" s="1"/>
  <c r="H3983" i="15" s="1"/>
  <c r="H3984" i="15" s="1"/>
  <c r="H3985" i="15" s="1"/>
  <c r="H3986" i="15" s="1"/>
  <c r="H3987" i="15" s="1"/>
  <c r="H3988" i="15" s="1"/>
  <c r="H3989" i="15" s="1"/>
  <c r="H3990" i="15" s="1"/>
  <c r="H3991" i="15" s="1"/>
  <c r="H3992" i="15" s="1"/>
  <c r="H3993" i="15" s="1"/>
  <c r="H3994" i="15" s="1"/>
  <c r="H3995" i="15" s="1"/>
  <c r="H3996" i="15" s="1"/>
  <c r="H3997" i="15" s="1"/>
  <c r="H3998" i="15" s="1"/>
  <c r="H3999" i="15" s="1"/>
  <c r="H4000" i="15" s="1"/>
  <c r="H4001" i="15" s="1"/>
  <c r="H4002" i="15" s="1"/>
  <c r="F1" i="16" s="1"/>
  <c r="M2516" i="15"/>
  <c r="O2573" i="15"/>
  <c r="K2521" i="15"/>
  <c r="N2507" i="15"/>
  <c r="J2513" i="15"/>
  <c r="I2525" i="15"/>
  <c r="L2515" i="15"/>
  <c r="Q2767" i="15"/>
  <c r="P2735" i="15"/>
  <c r="R2795" i="15"/>
  <c r="S2761" i="15"/>
  <c r="F40" i="16" l="1"/>
  <c r="D13" i="16"/>
  <c r="E37" i="16"/>
  <c r="D53" i="16"/>
  <c r="C21" i="16"/>
  <c r="C21" i="31" s="1"/>
  <c r="D23" i="16"/>
  <c r="E24" i="16"/>
  <c r="E9" i="16"/>
  <c r="C13" i="16"/>
  <c r="C13" i="31" s="1"/>
  <c r="C9" i="16"/>
  <c r="C9" i="31" s="1"/>
  <c r="F35" i="16"/>
  <c r="E17" i="16"/>
  <c r="D10" i="16"/>
  <c r="D43" i="16"/>
  <c r="F6" i="16"/>
  <c r="D41" i="16"/>
  <c r="F15" i="16"/>
  <c r="C44" i="16"/>
  <c r="C34" i="16"/>
  <c r="C34" i="31" s="1"/>
  <c r="C47" i="16"/>
  <c r="D28" i="16"/>
  <c r="F52" i="16"/>
  <c r="E51" i="16"/>
  <c r="D56" i="16"/>
  <c r="E26" i="16"/>
  <c r="F44" i="16"/>
  <c r="C35" i="16"/>
  <c r="C35" i="31" s="1"/>
  <c r="C56" i="16"/>
  <c r="D6" i="16"/>
  <c r="C18" i="16"/>
  <c r="C18" i="31" s="1"/>
  <c r="E8" i="16"/>
  <c r="F32" i="16"/>
  <c r="C16" i="16"/>
  <c r="C16" i="31" s="1"/>
  <c r="F54" i="16"/>
  <c r="E56" i="16"/>
  <c r="F58" i="16"/>
  <c r="D21" i="16"/>
  <c r="E27" i="16"/>
  <c r="D7" i="16"/>
  <c r="D32" i="16"/>
  <c r="E13" i="16"/>
  <c r="C43" i="16"/>
  <c r="C43" i="31" s="1"/>
  <c r="F45" i="16"/>
  <c r="D52" i="16"/>
  <c r="C50" i="16"/>
  <c r="C46" i="16"/>
  <c r="E43" i="16"/>
  <c r="F38" i="16"/>
  <c r="C7" i="16"/>
  <c r="C7" i="31" s="1"/>
  <c r="D17" i="16"/>
  <c r="F4" i="16"/>
  <c r="E44" i="16"/>
  <c r="E34" i="16"/>
  <c r="F26" i="16"/>
  <c r="F39" i="16"/>
  <c r="F41" i="16"/>
  <c r="F46" i="16"/>
  <c r="E18" i="16"/>
  <c r="D4" i="16"/>
  <c r="D39" i="16"/>
  <c r="F11" i="16"/>
  <c r="D12" i="16"/>
  <c r="C11" i="16"/>
  <c r="C11" i="31" s="1"/>
  <c r="F7" i="16"/>
  <c r="D58" i="16"/>
  <c r="F28" i="16"/>
  <c r="D38" i="16"/>
  <c r="E23" i="16"/>
  <c r="E46" i="16"/>
  <c r="F57" i="16"/>
  <c r="C51" i="16"/>
  <c r="D46" i="16"/>
  <c r="D37" i="16"/>
  <c r="F27" i="16"/>
  <c r="C29" i="16"/>
  <c r="C29" i="31" s="1"/>
  <c r="E19" i="16"/>
  <c r="E53" i="16"/>
  <c r="C54" i="16"/>
  <c r="E54" i="16"/>
  <c r="E31" i="16"/>
  <c r="C33" i="16"/>
  <c r="C33" i="31" s="1"/>
  <c r="E28" i="16"/>
  <c r="E57" i="16"/>
  <c r="D42" i="16"/>
  <c r="C6" i="16"/>
  <c r="C6" i="31" s="1"/>
  <c r="C45" i="16"/>
  <c r="E49" i="16"/>
  <c r="C28" i="16"/>
  <c r="C28" i="31" s="1"/>
  <c r="C25" i="16"/>
  <c r="C25" i="31" s="1"/>
  <c r="C58" i="16"/>
  <c r="E11" i="16"/>
  <c r="F43" i="16"/>
  <c r="D33" i="16"/>
  <c r="D36" i="16"/>
  <c r="C37" i="16"/>
  <c r="C37" i="31" s="1"/>
  <c r="F33" i="16"/>
  <c r="F29" i="16"/>
  <c r="D20" i="16"/>
  <c r="C42" i="16"/>
  <c r="C42" i="31" s="1"/>
  <c r="E22" i="16"/>
  <c r="F34" i="16"/>
  <c r="D15" i="16"/>
  <c r="C30" i="16"/>
  <c r="C30" i="31" s="1"/>
  <c r="D8" i="16"/>
  <c r="D55" i="16"/>
  <c r="E40" i="16"/>
  <c r="E41" i="16"/>
  <c r="F22" i="16"/>
  <c r="C4" i="16"/>
  <c r="C4" i="31" s="1"/>
  <c r="D27" i="16"/>
  <c r="D9" i="16"/>
  <c r="C53" i="16"/>
  <c r="C49" i="16"/>
  <c r="C10" i="16"/>
  <c r="C10" i="31" s="1"/>
  <c r="F47" i="16"/>
  <c r="E55" i="16"/>
  <c r="D18" i="16"/>
  <c r="D14" i="16"/>
  <c r="D48" i="16"/>
  <c r="E52" i="16"/>
  <c r="D45" i="16"/>
  <c r="F42" i="16"/>
  <c r="C38" i="16"/>
  <c r="C38" i="31" s="1"/>
  <c r="D25" i="16"/>
  <c r="E48" i="16"/>
  <c r="F25" i="16"/>
  <c r="F14" i="16"/>
  <c r="F56" i="16"/>
  <c r="F23" i="16"/>
  <c r="F5" i="16"/>
  <c r="F18" i="16"/>
  <c r="F20" i="16"/>
  <c r="G21" i="4" s="1"/>
  <c r="D51" i="16"/>
  <c r="C14" i="16"/>
  <c r="C14" i="31" s="1"/>
  <c r="C5" i="16"/>
  <c r="C5" i="31" s="1"/>
  <c r="D19" i="16"/>
  <c r="F30" i="16"/>
  <c r="D29" i="16"/>
  <c r="D40" i="16"/>
  <c r="E32" i="16"/>
  <c r="E29" i="16"/>
  <c r="C32" i="16"/>
  <c r="C32" i="31" s="1"/>
  <c r="C19" i="16"/>
  <c r="C19" i="31" s="1"/>
  <c r="D11" i="16"/>
  <c r="C22" i="16"/>
  <c r="C22" i="31" s="1"/>
  <c r="E47" i="16"/>
  <c r="E7" i="16"/>
  <c r="F16" i="16"/>
  <c r="D24" i="16"/>
  <c r="D44" i="16"/>
  <c r="F9" i="16"/>
  <c r="D54" i="16"/>
  <c r="C23" i="16"/>
  <c r="C23" i="31" s="1"/>
  <c r="C55" i="16"/>
  <c r="C24" i="16"/>
  <c r="C24" i="31" s="1"/>
  <c r="F49" i="16"/>
  <c r="E38" i="16"/>
  <c r="C20" i="16"/>
  <c r="C20" i="31" s="1"/>
  <c r="F12" i="16"/>
  <c r="E20" i="16"/>
  <c r="C57" i="16"/>
  <c r="E35" i="16"/>
  <c r="C52" i="16"/>
  <c r="E4" i="16"/>
  <c r="F31" i="16"/>
  <c r="C17" i="16"/>
  <c r="C17" i="31" s="1"/>
  <c r="F17" i="16"/>
  <c r="E36" i="16"/>
  <c r="C48" i="16"/>
  <c r="E15" i="16"/>
  <c r="F37" i="16"/>
  <c r="E30" i="16"/>
  <c r="D50" i="16"/>
  <c r="C12" i="16"/>
  <c r="C12" i="31" s="1"/>
  <c r="F48" i="16"/>
  <c r="F8" i="16"/>
  <c r="F50" i="16"/>
  <c r="D5" i="16"/>
  <c r="D34" i="16"/>
  <c r="F53" i="16"/>
  <c r="D35" i="16"/>
  <c r="D49" i="16"/>
  <c r="D57" i="16"/>
  <c r="E5" i="16"/>
  <c r="C26" i="16"/>
  <c r="C26" i="31" s="1"/>
  <c r="F13" i="16"/>
  <c r="D31" i="16"/>
  <c r="E25" i="16"/>
  <c r="C36" i="16"/>
  <c r="C36" i="31" s="1"/>
  <c r="F55" i="16"/>
  <c r="F36" i="16"/>
  <c r="C31" i="16"/>
  <c r="C31" i="31" s="1"/>
  <c r="D47" i="16"/>
  <c r="F21" i="16"/>
  <c r="E21" i="16"/>
  <c r="D26" i="16"/>
  <c r="E14" i="16"/>
  <c r="E39" i="16"/>
  <c r="C15" i="16"/>
  <c r="C15" i="31" s="1"/>
  <c r="E42" i="16"/>
  <c r="E58" i="16"/>
  <c r="C27" i="16"/>
  <c r="C27" i="31" s="1"/>
  <c r="D30" i="16"/>
  <c r="E6" i="16"/>
  <c r="D16" i="16"/>
  <c r="F10" i="16"/>
  <c r="E16" i="16"/>
  <c r="D22" i="16"/>
  <c r="F51" i="16"/>
  <c r="E50" i="16"/>
  <c r="E10" i="16"/>
  <c r="F19" i="16"/>
  <c r="C41" i="16"/>
  <c r="C41" i="31" s="1"/>
  <c r="C8" i="16"/>
  <c r="C8" i="31" s="1"/>
  <c r="E33" i="16"/>
  <c r="C39" i="16"/>
  <c r="C39" i="31" s="1"/>
  <c r="E12" i="16"/>
  <c r="C40" i="16"/>
  <c r="C40" i="31" s="1"/>
  <c r="E45" i="16"/>
  <c r="F24" i="16"/>
  <c r="L2516" i="15"/>
  <c r="N2508" i="15"/>
  <c r="M2517" i="15"/>
  <c r="O2574" i="15"/>
  <c r="I2526" i="15"/>
  <c r="J2514" i="15"/>
  <c r="K2522" i="15"/>
  <c r="R2796" i="15"/>
  <c r="P2736" i="15"/>
  <c r="Q2768" i="15"/>
  <c r="S2762" i="15"/>
  <c r="G20" i="42" l="1"/>
  <c r="G22" i="41"/>
  <c r="G20" i="40"/>
  <c r="G22" i="33"/>
  <c r="F40" i="4"/>
  <c r="E39" i="31"/>
  <c r="E6" i="4"/>
  <c r="D5" i="31"/>
  <c r="G25" i="4"/>
  <c r="F24" i="31"/>
  <c r="G20" i="4"/>
  <c r="F19" i="31"/>
  <c r="E23" i="4"/>
  <c r="E24" i="6" s="1"/>
  <c r="E24" i="43" s="1"/>
  <c r="D22" i="31"/>
  <c r="F7" i="4"/>
  <c r="E6" i="31"/>
  <c r="F43" i="4"/>
  <c r="E42" i="31"/>
  <c r="E27" i="4"/>
  <c r="D26" i="31"/>
  <c r="F26" i="4"/>
  <c r="E25" i="31"/>
  <c r="F6" i="4"/>
  <c r="E5" i="31"/>
  <c r="G9" i="4"/>
  <c r="F8" i="31"/>
  <c r="F31" i="4"/>
  <c r="E30" i="31"/>
  <c r="F37" i="4"/>
  <c r="E36" i="31"/>
  <c r="F5" i="4"/>
  <c r="E4" i="31"/>
  <c r="F21" i="4"/>
  <c r="E20" i="31"/>
  <c r="G17" i="4"/>
  <c r="F16" i="31"/>
  <c r="E12" i="4"/>
  <c r="D11" i="31"/>
  <c r="F33" i="4"/>
  <c r="E32" i="31"/>
  <c r="E20" i="4"/>
  <c r="E20" i="8" s="1"/>
  <c r="D19" i="31"/>
  <c r="E26" i="4"/>
  <c r="D25" i="31"/>
  <c r="G23" i="4"/>
  <c r="F22" i="31"/>
  <c r="E9" i="4"/>
  <c r="D8" i="31"/>
  <c r="F23" i="4"/>
  <c r="E22" i="31"/>
  <c r="G34" i="4"/>
  <c r="F33" i="31"/>
  <c r="G44" i="4"/>
  <c r="F43" i="31"/>
  <c r="E43" i="4"/>
  <c r="D42" i="31"/>
  <c r="F32" i="4"/>
  <c r="E31" i="31"/>
  <c r="F20" i="4"/>
  <c r="E19" i="31"/>
  <c r="F24" i="4"/>
  <c r="E23" i="31"/>
  <c r="G8" i="4"/>
  <c r="F7" i="31"/>
  <c r="E40" i="4"/>
  <c r="D39" i="31"/>
  <c r="G42" i="4"/>
  <c r="F41" i="31"/>
  <c r="G39" i="4"/>
  <c r="F38" i="31"/>
  <c r="E33" i="4"/>
  <c r="D32" i="31"/>
  <c r="G33" i="4"/>
  <c r="F32" i="31"/>
  <c r="E42" i="4"/>
  <c r="D41" i="31"/>
  <c r="F18" i="4"/>
  <c r="E17" i="31"/>
  <c r="F10" i="4"/>
  <c r="E9" i="31"/>
  <c r="F34" i="4"/>
  <c r="E33" i="31"/>
  <c r="F11" i="4"/>
  <c r="E10" i="31"/>
  <c r="F17" i="4"/>
  <c r="E16" i="31"/>
  <c r="E31" i="4"/>
  <c r="D30" i="31"/>
  <c r="F22" i="4"/>
  <c r="E21" i="31"/>
  <c r="G37" i="4"/>
  <c r="F36" i="31"/>
  <c r="E32" i="4"/>
  <c r="D31" i="31"/>
  <c r="E35" i="4"/>
  <c r="D34" i="31"/>
  <c r="G38" i="4"/>
  <c r="F37" i="31"/>
  <c r="G18" i="4"/>
  <c r="F17" i="31"/>
  <c r="G13" i="4"/>
  <c r="F12" i="31"/>
  <c r="G10" i="4"/>
  <c r="F9" i="31"/>
  <c r="F8" i="4"/>
  <c r="E7" i="31"/>
  <c r="E41" i="4"/>
  <c r="D40" i="31"/>
  <c r="G19" i="4"/>
  <c r="F18" i="31"/>
  <c r="G15" i="4"/>
  <c r="F14" i="31"/>
  <c r="E10" i="4"/>
  <c r="D9" i="31"/>
  <c r="F42" i="4"/>
  <c r="E41" i="31"/>
  <c r="F12" i="4"/>
  <c r="E11" i="31"/>
  <c r="E39" i="4"/>
  <c r="D38" i="31"/>
  <c r="E5" i="4"/>
  <c r="D4" i="31"/>
  <c r="G40" i="4"/>
  <c r="F39" i="31"/>
  <c r="G5" i="4"/>
  <c r="F4" i="31"/>
  <c r="F44" i="4"/>
  <c r="E43" i="31"/>
  <c r="E8" i="4"/>
  <c r="D7" i="31"/>
  <c r="F9" i="4"/>
  <c r="E8" i="31"/>
  <c r="G7" i="4"/>
  <c r="F6" i="31"/>
  <c r="G36" i="4"/>
  <c r="F35" i="31"/>
  <c r="F25" i="4"/>
  <c r="E24" i="31"/>
  <c r="F38" i="4"/>
  <c r="E37" i="31"/>
  <c r="G11" i="4"/>
  <c r="F10" i="31"/>
  <c r="G14" i="4"/>
  <c r="F13" i="31"/>
  <c r="F16" i="4"/>
  <c r="E15" i="31"/>
  <c r="F36" i="4"/>
  <c r="E35" i="31"/>
  <c r="E30" i="4"/>
  <c r="D29" i="31"/>
  <c r="G6" i="4"/>
  <c r="F5" i="31"/>
  <c r="G26" i="4"/>
  <c r="F25" i="31"/>
  <c r="G43" i="4"/>
  <c r="F42" i="31"/>
  <c r="E15" i="4"/>
  <c r="D14" i="31"/>
  <c r="E28" i="4"/>
  <c r="D27" i="31"/>
  <c r="F41" i="4"/>
  <c r="E40" i="31"/>
  <c r="E16" i="4"/>
  <c r="D15" i="31"/>
  <c r="E21" i="4"/>
  <c r="D20" i="31"/>
  <c r="E37" i="4"/>
  <c r="D36" i="31"/>
  <c r="F29" i="4"/>
  <c r="E28" i="31"/>
  <c r="G28" i="4"/>
  <c r="F27" i="31"/>
  <c r="G29" i="4"/>
  <c r="F28" i="31"/>
  <c r="E13" i="4"/>
  <c r="D12" i="31"/>
  <c r="F19" i="4"/>
  <c r="E18" i="31"/>
  <c r="G27" i="4"/>
  <c r="F26" i="31"/>
  <c r="E18" i="4"/>
  <c r="D17" i="31"/>
  <c r="F28" i="4"/>
  <c r="E27" i="31"/>
  <c r="E44" i="4"/>
  <c r="D43" i="31"/>
  <c r="E24" i="4"/>
  <c r="D23" i="31"/>
  <c r="E14" i="4"/>
  <c r="D13" i="31"/>
  <c r="G22" i="4"/>
  <c r="F21" i="31"/>
  <c r="F13" i="4"/>
  <c r="E12" i="31"/>
  <c r="E17" i="4"/>
  <c r="D16" i="31"/>
  <c r="F15" i="4"/>
  <c r="E14" i="31"/>
  <c r="E36" i="4"/>
  <c r="D35" i="31"/>
  <c r="G32" i="4"/>
  <c r="F31" i="31"/>
  <c r="F39" i="4"/>
  <c r="E38" i="31"/>
  <c r="E25" i="4"/>
  <c r="D24" i="31"/>
  <c r="F30" i="4"/>
  <c r="E29" i="31"/>
  <c r="G31" i="4"/>
  <c r="F30" i="31"/>
  <c r="G24" i="4"/>
  <c r="F23" i="31"/>
  <c r="E19" i="4"/>
  <c r="D18" i="31"/>
  <c r="G35" i="4"/>
  <c r="F34" i="31"/>
  <c r="G30" i="4"/>
  <c r="F29" i="31"/>
  <c r="E34" i="4"/>
  <c r="D33" i="31"/>
  <c r="E38" i="4"/>
  <c r="D37" i="31"/>
  <c r="G12" i="4"/>
  <c r="F11" i="31"/>
  <c r="F35" i="4"/>
  <c r="E34" i="31"/>
  <c r="F14" i="4"/>
  <c r="E13" i="31"/>
  <c r="E22" i="4"/>
  <c r="D21" i="31"/>
  <c r="E7" i="4"/>
  <c r="D6" i="31"/>
  <c r="F27" i="4"/>
  <c r="E26" i="31"/>
  <c r="E29" i="4"/>
  <c r="D28" i="31"/>
  <c r="G16" i="4"/>
  <c r="F15" i="31"/>
  <c r="E11" i="4"/>
  <c r="D10" i="31"/>
  <c r="G41" i="4"/>
  <c r="F40" i="31"/>
  <c r="D40" i="4"/>
  <c r="B39" i="16"/>
  <c r="A39" i="31" s="1"/>
  <c r="B31" i="16"/>
  <c r="A31" i="31" s="1"/>
  <c r="D32" i="4"/>
  <c r="B53" i="16"/>
  <c r="D29" i="4"/>
  <c r="B28" i="16"/>
  <c r="A28" i="31" s="1"/>
  <c r="B56" i="16"/>
  <c r="B47" i="16"/>
  <c r="B15" i="16"/>
  <c r="A15" i="31" s="1"/>
  <c r="D16" i="4"/>
  <c r="B52" i="16"/>
  <c r="D25" i="4"/>
  <c r="B24" i="16"/>
  <c r="A24" i="31" s="1"/>
  <c r="D20" i="4"/>
  <c r="B19" i="16"/>
  <c r="A19" i="31" s="1"/>
  <c r="D6" i="4"/>
  <c r="B5" i="16"/>
  <c r="A5" i="31" s="1"/>
  <c r="D39" i="4"/>
  <c r="B38" i="16"/>
  <c r="A38" i="31" s="1"/>
  <c r="D31" i="4"/>
  <c r="B30" i="16"/>
  <c r="A30" i="31" s="1"/>
  <c r="D43" i="4"/>
  <c r="B42" i="16"/>
  <c r="A42" i="31" s="1"/>
  <c r="D38" i="4"/>
  <c r="B37" i="16"/>
  <c r="A37" i="31" s="1"/>
  <c r="B29" i="16"/>
  <c r="A29" i="31" s="1"/>
  <c r="D30" i="4"/>
  <c r="B51" i="16"/>
  <c r="D12" i="4"/>
  <c r="B11" i="16"/>
  <c r="A11" i="31" s="1"/>
  <c r="B35" i="16"/>
  <c r="A35" i="31" s="1"/>
  <c r="D36" i="4"/>
  <c r="D35" i="4"/>
  <c r="B34" i="16"/>
  <c r="A34" i="31" s="1"/>
  <c r="G22" i="6"/>
  <c r="G22" i="43" s="1"/>
  <c r="G21" i="8"/>
  <c r="B40" i="16"/>
  <c r="A40" i="31" s="1"/>
  <c r="D41" i="4"/>
  <c r="D9" i="4"/>
  <c r="B8" i="16"/>
  <c r="A8" i="31" s="1"/>
  <c r="B27" i="16"/>
  <c r="A27" i="31" s="1"/>
  <c r="D28" i="4"/>
  <c r="D13" i="4"/>
  <c r="B12" i="16"/>
  <c r="A12" i="31" s="1"/>
  <c r="B17" i="16"/>
  <c r="A17" i="31" s="1"/>
  <c r="D18" i="4"/>
  <c r="D21" i="4"/>
  <c r="B20" i="16"/>
  <c r="A20" i="31" s="1"/>
  <c r="B55" i="16"/>
  <c r="D33" i="4"/>
  <c r="B32" i="16"/>
  <c r="A32" i="31" s="1"/>
  <c r="D15" i="4"/>
  <c r="B14" i="16"/>
  <c r="A14" i="31" s="1"/>
  <c r="D11" i="4"/>
  <c r="B10" i="16"/>
  <c r="A10" i="31" s="1"/>
  <c r="B58" i="16"/>
  <c r="B45" i="16"/>
  <c r="B54" i="16"/>
  <c r="B46" i="16"/>
  <c r="D44" i="4"/>
  <c r="B43" i="16"/>
  <c r="A43" i="31" s="1"/>
  <c r="D19" i="4"/>
  <c r="B18" i="16"/>
  <c r="A18" i="31" s="1"/>
  <c r="B44" i="16"/>
  <c r="B9" i="16"/>
  <c r="A9" i="31" s="1"/>
  <c r="D10" i="4"/>
  <c r="B41" i="16"/>
  <c r="A41" i="31" s="1"/>
  <c r="D42" i="4"/>
  <c r="B36" i="16"/>
  <c r="A36" i="31" s="1"/>
  <c r="D37" i="4"/>
  <c r="D27" i="4"/>
  <c r="B26" i="16"/>
  <c r="A26" i="31" s="1"/>
  <c r="B48" i="16"/>
  <c r="B57" i="16"/>
  <c r="B23" i="16"/>
  <c r="A23" i="31" s="1"/>
  <c r="D24" i="4"/>
  <c r="B22" i="16"/>
  <c r="A22" i="31" s="1"/>
  <c r="D23" i="4"/>
  <c r="B49" i="16"/>
  <c r="B4" i="16"/>
  <c r="A4" i="31" s="1"/>
  <c r="D5" i="4"/>
  <c r="B25" i="16"/>
  <c r="A25" i="31" s="1"/>
  <c r="D26" i="4"/>
  <c r="D7" i="4"/>
  <c r="B6" i="16"/>
  <c r="A6" i="31" s="1"/>
  <c r="B33" i="16"/>
  <c r="A33" i="31" s="1"/>
  <c r="D34" i="4"/>
  <c r="B7" i="16"/>
  <c r="A7" i="31" s="1"/>
  <c r="D8" i="4"/>
  <c r="B50" i="16"/>
  <c r="D17" i="4"/>
  <c r="B16" i="16"/>
  <c r="A16" i="31" s="1"/>
  <c r="D14" i="4"/>
  <c r="B13" i="16"/>
  <c r="A13" i="31" s="1"/>
  <c r="D22" i="4"/>
  <c r="B21" i="16"/>
  <c r="A21" i="31" s="1"/>
  <c r="K2523" i="15"/>
  <c r="M2518" i="15"/>
  <c r="N2509" i="15"/>
  <c r="O2575" i="15"/>
  <c r="J2515" i="15"/>
  <c r="I2527" i="15"/>
  <c r="L2517" i="15"/>
  <c r="Q2769" i="15"/>
  <c r="P2737" i="15"/>
  <c r="R2797" i="15"/>
  <c r="S2763" i="15"/>
  <c r="F20" i="46" l="1"/>
  <c r="F20" i="44"/>
  <c r="D22" i="46"/>
  <c r="D22" i="44"/>
  <c r="D21" i="42"/>
  <c r="D23" i="41"/>
  <c r="D15" i="41"/>
  <c r="D13" i="42"/>
  <c r="D16" i="42"/>
  <c r="D18" i="41"/>
  <c r="D9" i="41"/>
  <c r="D7" i="42"/>
  <c r="D35" i="41"/>
  <c r="D33" i="42"/>
  <c r="D8" i="41"/>
  <c r="D6" i="42"/>
  <c r="D25" i="42"/>
  <c r="D27" i="41"/>
  <c r="D4" i="42"/>
  <c r="D6" i="41"/>
  <c r="D22" i="42"/>
  <c r="D24" i="41"/>
  <c r="D23" i="42"/>
  <c r="D25" i="41"/>
  <c r="D26" i="42"/>
  <c r="D28" i="41"/>
  <c r="D36" i="42"/>
  <c r="D38" i="41"/>
  <c r="D41" i="42"/>
  <c r="D43" i="41"/>
  <c r="D11" i="41"/>
  <c r="D9" i="42"/>
  <c r="D18" i="42"/>
  <c r="D20" i="41"/>
  <c r="D43" i="42"/>
  <c r="D45" i="41"/>
  <c r="D10" i="42"/>
  <c r="D12" i="41"/>
  <c r="D16" i="41"/>
  <c r="D14" i="42"/>
  <c r="D32" i="42"/>
  <c r="D34" i="41"/>
  <c r="D20" i="42"/>
  <c r="D22" i="41"/>
  <c r="D17" i="42"/>
  <c r="D19" i="41"/>
  <c r="D12" i="42"/>
  <c r="D14" i="41"/>
  <c r="D27" i="42"/>
  <c r="D29" i="41"/>
  <c r="D8" i="42"/>
  <c r="D10" i="41"/>
  <c r="D40" i="42"/>
  <c r="D42" i="41"/>
  <c r="V24" i="6"/>
  <c r="H24" i="33" s="1"/>
  <c r="D34" i="42"/>
  <c r="D36" i="41"/>
  <c r="D35" i="42"/>
  <c r="D37" i="41"/>
  <c r="D11" i="42"/>
  <c r="D13" i="41"/>
  <c r="D29" i="42"/>
  <c r="D31" i="41"/>
  <c r="D37" i="42"/>
  <c r="D39" i="41"/>
  <c r="D42" i="42"/>
  <c r="D44" i="41"/>
  <c r="D30" i="42"/>
  <c r="D32" i="41"/>
  <c r="D38" i="42"/>
  <c r="D40" i="41"/>
  <c r="D5" i="42"/>
  <c r="D7" i="41"/>
  <c r="D19" i="42"/>
  <c r="D21" i="41"/>
  <c r="D26" i="41"/>
  <c r="D24" i="42"/>
  <c r="D17" i="41"/>
  <c r="D15" i="42"/>
  <c r="D28" i="42"/>
  <c r="D30" i="41"/>
  <c r="D31" i="42"/>
  <c r="D33" i="41"/>
  <c r="D39" i="42"/>
  <c r="D41" i="41"/>
  <c r="G40" i="42"/>
  <c r="G42" i="41"/>
  <c r="E10" i="42"/>
  <c r="E12" i="41"/>
  <c r="G15" i="42"/>
  <c r="G17" i="41"/>
  <c r="E30" i="41"/>
  <c r="E28" i="42"/>
  <c r="F28" i="41"/>
  <c r="F26" i="42"/>
  <c r="E8" i="41"/>
  <c r="E6" i="42"/>
  <c r="E21" i="42"/>
  <c r="E23" i="41"/>
  <c r="F15" i="41"/>
  <c r="F13" i="42"/>
  <c r="F34" i="42"/>
  <c r="F36" i="41"/>
  <c r="G13" i="41"/>
  <c r="G11" i="42"/>
  <c r="E37" i="42"/>
  <c r="E39" i="41"/>
  <c r="E33" i="42"/>
  <c r="E35" i="41"/>
  <c r="G29" i="42"/>
  <c r="G31" i="41"/>
  <c r="G34" i="42"/>
  <c r="G36" i="41"/>
  <c r="E18" i="42"/>
  <c r="E20" i="41"/>
  <c r="G25" i="41"/>
  <c r="G23" i="42"/>
  <c r="G30" i="42"/>
  <c r="G32" i="41"/>
  <c r="F29" i="42"/>
  <c r="F31" i="41"/>
  <c r="E26" i="41"/>
  <c r="E24" i="42"/>
  <c r="F38" i="42"/>
  <c r="F40" i="41"/>
  <c r="G31" i="42"/>
  <c r="G33" i="41"/>
  <c r="E35" i="42"/>
  <c r="E37" i="41"/>
  <c r="F14" i="42"/>
  <c r="F16" i="41"/>
  <c r="E16" i="42"/>
  <c r="E18" i="41"/>
  <c r="F14" i="41"/>
  <c r="F12" i="42"/>
  <c r="G21" i="42"/>
  <c r="G23" i="41"/>
  <c r="E15" i="41"/>
  <c r="E13" i="42"/>
  <c r="E23" i="42"/>
  <c r="E25" i="41"/>
  <c r="E43" i="42"/>
  <c r="E45" i="41"/>
  <c r="F29" i="41"/>
  <c r="F27" i="42"/>
  <c r="E17" i="42"/>
  <c r="E19" i="41"/>
  <c r="G28" i="41"/>
  <c r="G26" i="42"/>
  <c r="F18" i="42"/>
  <c r="F20" i="41"/>
  <c r="E14" i="41"/>
  <c r="E12" i="42"/>
  <c r="G30" i="41"/>
  <c r="G28" i="42"/>
  <c r="G29" i="41"/>
  <c r="G27" i="42"/>
  <c r="F28" i="42"/>
  <c r="F30" i="41"/>
  <c r="E36" i="42"/>
  <c r="E38" i="41"/>
  <c r="E22" i="41"/>
  <c r="E20" i="42"/>
  <c r="E15" i="42"/>
  <c r="E17" i="41"/>
  <c r="F40" i="42"/>
  <c r="F42" i="41"/>
  <c r="E29" i="41"/>
  <c r="E27" i="42"/>
  <c r="E16" i="41"/>
  <c r="E14" i="42"/>
  <c r="G42" i="42"/>
  <c r="G44" i="41"/>
  <c r="G25" i="42"/>
  <c r="G27" i="41"/>
  <c r="G7" i="41"/>
  <c r="G5" i="42"/>
  <c r="E29" i="42"/>
  <c r="E31" i="41"/>
  <c r="F35" i="42"/>
  <c r="F37" i="41"/>
  <c r="F15" i="42"/>
  <c r="F17" i="41"/>
  <c r="G15" i="41"/>
  <c r="G13" i="42"/>
  <c r="G10" i="42"/>
  <c r="G12" i="41"/>
  <c r="F37" i="42"/>
  <c r="F39" i="41"/>
  <c r="F26" i="41"/>
  <c r="F24" i="42"/>
  <c r="G37" i="41"/>
  <c r="G35" i="42"/>
  <c r="G8" i="41"/>
  <c r="G6" i="42"/>
  <c r="F8" i="42"/>
  <c r="F10" i="41"/>
  <c r="E9" i="41"/>
  <c r="E7" i="42"/>
  <c r="F43" i="42"/>
  <c r="F45" i="41"/>
  <c r="G4" i="42"/>
  <c r="G6" i="41"/>
  <c r="G41" i="41"/>
  <c r="G39" i="42"/>
  <c r="E4" i="42"/>
  <c r="E6" i="41"/>
  <c r="V6" i="41" s="1"/>
  <c r="E38" i="42"/>
  <c r="E40" i="41"/>
  <c r="F11" i="42"/>
  <c r="F13" i="41"/>
  <c r="F43" i="41"/>
  <c r="F41" i="42"/>
  <c r="E9" i="42"/>
  <c r="E11" i="41"/>
  <c r="G14" i="42"/>
  <c r="G16" i="41"/>
  <c r="G18" i="42"/>
  <c r="G20" i="41"/>
  <c r="E40" i="42"/>
  <c r="E42" i="41"/>
  <c r="F9" i="41"/>
  <c r="F7" i="42"/>
  <c r="G9" i="42"/>
  <c r="G11" i="41"/>
  <c r="G14" i="41"/>
  <c r="G12" i="42"/>
  <c r="G17" i="42"/>
  <c r="G19" i="41"/>
  <c r="G37" i="42"/>
  <c r="G39" i="41"/>
  <c r="E36" i="41"/>
  <c r="E34" i="42"/>
  <c r="E31" i="42"/>
  <c r="E33" i="41"/>
  <c r="G38" i="41"/>
  <c r="G36" i="42"/>
  <c r="F21" i="42"/>
  <c r="F23" i="41"/>
  <c r="E30" i="42"/>
  <c r="E32" i="41"/>
  <c r="F18" i="41"/>
  <c r="F16" i="42"/>
  <c r="F12" i="41"/>
  <c r="F10" i="42"/>
  <c r="F35" i="41"/>
  <c r="F33" i="42"/>
  <c r="F9" i="42"/>
  <c r="F11" i="41"/>
  <c r="F19" i="41"/>
  <c r="F17" i="42"/>
  <c r="E41" i="42"/>
  <c r="E43" i="41"/>
  <c r="G34" i="41"/>
  <c r="G32" i="42"/>
  <c r="E32" i="42"/>
  <c r="E34" i="41"/>
  <c r="G38" i="42"/>
  <c r="G40" i="41"/>
  <c r="G43" i="41"/>
  <c r="G41" i="42"/>
  <c r="E39" i="42"/>
  <c r="E41" i="41"/>
  <c r="G9" i="41"/>
  <c r="G7" i="42"/>
  <c r="F25" i="41"/>
  <c r="F23" i="42"/>
  <c r="F21" i="41"/>
  <c r="F19" i="42"/>
  <c r="F31" i="42"/>
  <c r="F33" i="41"/>
  <c r="E44" i="41"/>
  <c r="E42" i="42"/>
  <c r="G43" i="42"/>
  <c r="G45" i="41"/>
  <c r="G33" i="42"/>
  <c r="G35" i="41"/>
  <c r="F22" i="42"/>
  <c r="F24" i="41"/>
  <c r="E8" i="42"/>
  <c r="E10" i="41"/>
  <c r="G22" i="42"/>
  <c r="G24" i="41"/>
  <c r="E25" i="42"/>
  <c r="E27" i="41"/>
  <c r="E21" i="41"/>
  <c r="E19" i="42"/>
  <c r="F32" i="42"/>
  <c r="F34" i="41"/>
  <c r="E11" i="42"/>
  <c r="E13" i="41"/>
  <c r="G18" i="41"/>
  <c r="G16" i="42"/>
  <c r="F20" i="42"/>
  <c r="F22" i="41"/>
  <c r="F6" i="41"/>
  <c r="F4" i="42"/>
  <c r="F38" i="41"/>
  <c r="F36" i="42"/>
  <c r="F30" i="42"/>
  <c r="F32" i="41"/>
  <c r="G8" i="42"/>
  <c r="G10" i="41"/>
  <c r="F7" i="41"/>
  <c r="F5" i="42"/>
  <c r="F25" i="42"/>
  <c r="F27" i="41"/>
  <c r="E26" i="42"/>
  <c r="E28" i="41"/>
  <c r="F42" i="42"/>
  <c r="F44" i="41"/>
  <c r="F8" i="41"/>
  <c r="F6" i="42"/>
  <c r="E22" i="42"/>
  <c r="E24" i="41"/>
  <c r="G19" i="42"/>
  <c r="G21" i="41"/>
  <c r="G24" i="42"/>
  <c r="G26" i="41"/>
  <c r="E7" i="41"/>
  <c r="V7" i="41" s="1"/>
  <c r="E5" i="42"/>
  <c r="F39" i="42"/>
  <c r="F41" i="41"/>
  <c r="F31" i="6"/>
  <c r="F29" i="40"/>
  <c r="E13" i="8"/>
  <c r="B13" i="8" s="1"/>
  <c r="E12" i="40"/>
  <c r="G15" i="6"/>
  <c r="G15" i="43" s="1"/>
  <c r="G13" i="40"/>
  <c r="G15" i="8"/>
  <c r="G14" i="40"/>
  <c r="E31" i="8"/>
  <c r="B31" i="8" s="1"/>
  <c r="E30" i="40"/>
  <c r="J29" i="21" s="1"/>
  <c r="G8" i="8"/>
  <c r="G7" i="40"/>
  <c r="E9" i="8"/>
  <c r="B9" i="8" s="1"/>
  <c r="E8" i="40"/>
  <c r="J8" i="40" s="1"/>
  <c r="F6" i="8"/>
  <c r="F5" i="40"/>
  <c r="D8" i="40"/>
  <c r="D35" i="40"/>
  <c r="D5" i="40"/>
  <c r="E21" i="40"/>
  <c r="F14" i="40"/>
  <c r="E17" i="40"/>
  <c r="E29" i="40"/>
  <c r="G6" i="40"/>
  <c r="F11" i="40"/>
  <c r="F18" i="6"/>
  <c r="F16" i="40"/>
  <c r="G38" i="40"/>
  <c r="G45" i="6"/>
  <c r="G43" i="40"/>
  <c r="F36" i="40"/>
  <c r="F39" i="40"/>
  <c r="D13" i="40"/>
  <c r="D18" i="40"/>
  <c r="D10" i="40"/>
  <c r="D17" i="40"/>
  <c r="D40" i="40"/>
  <c r="D27" i="40"/>
  <c r="D29" i="40"/>
  <c r="D38" i="40"/>
  <c r="G36" i="6"/>
  <c r="G34" i="40"/>
  <c r="F29" i="6"/>
  <c r="F27" i="40"/>
  <c r="G7" i="6"/>
  <c r="G5" i="40"/>
  <c r="F44" i="8"/>
  <c r="F43" i="40"/>
  <c r="E36" i="6"/>
  <c r="E34" i="40"/>
  <c r="J33" i="21" s="1"/>
  <c r="AV33" i="4"/>
  <c r="AW33" i="4" s="1"/>
  <c r="AX33" i="4" s="1"/>
  <c r="Q34" i="33" s="1"/>
  <c r="E32" i="40"/>
  <c r="J31" i="21" s="1"/>
  <c r="E6" i="8"/>
  <c r="B6" i="8" s="1"/>
  <c r="E5" i="40"/>
  <c r="J5" i="40" s="1"/>
  <c r="E24" i="40"/>
  <c r="E20" i="40"/>
  <c r="G10" i="40"/>
  <c r="AV32" i="4"/>
  <c r="AW32" i="4" s="1"/>
  <c r="AX32" i="4" s="1"/>
  <c r="Q33" i="33" s="1"/>
  <c r="E31" i="40"/>
  <c r="J30" i="21" s="1"/>
  <c r="F27" i="6"/>
  <c r="F25" i="40"/>
  <c r="D6" i="40"/>
  <c r="D23" i="40"/>
  <c r="D41" i="40"/>
  <c r="D42" i="40"/>
  <c r="D19" i="40"/>
  <c r="D39" i="40"/>
  <c r="AV29" i="4"/>
  <c r="AW29" i="4" s="1"/>
  <c r="AX29" i="4" s="1"/>
  <c r="Q30" i="33" s="1"/>
  <c r="E28" i="40"/>
  <c r="F14" i="8"/>
  <c r="F13" i="40"/>
  <c r="AV34" i="4"/>
  <c r="AW34" i="4" s="1"/>
  <c r="AX34" i="4" s="1"/>
  <c r="Q35" i="33" s="1"/>
  <c r="E33" i="40"/>
  <c r="J32" i="21" s="1"/>
  <c r="G25" i="6"/>
  <c r="G23" i="40"/>
  <c r="F39" i="8"/>
  <c r="F38" i="40"/>
  <c r="E17" i="8"/>
  <c r="B17" i="8" s="1"/>
  <c r="E16" i="40"/>
  <c r="E25" i="6"/>
  <c r="E23" i="40"/>
  <c r="G28" i="6"/>
  <c r="G26" i="40"/>
  <c r="G28" i="8"/>
  <c r="G27" i="40"/>
  <c r="E16" i="8"/>
  <c r="B16" i="8" s="1"/>
  <c r="E15" i="40"/>
  <c r="G43" i="8"/>
  <c r="G42" i="40"/>
  <c r="F36" i="8"/>
  <c r="F35" i="40"/>
  <c r="F39" i="6"/>
  <c r="F37" i="40"/>
  <c r="F10" i="6"/>
  <c r="F8" i="40"/>
  <c r="G40" i="8"/>
  <c r="G39" i="40"/>
  <c r="F42" i="8"/>
  <c r="F41" i="40"/>
  <c r="E40" i="40"/>
  <c r="J39" i="21" s="1"/>
  <c r="G19" i="6"/>
  <c r="G19" i="43" s="1"/>
  <c r="G17" i="40"/>
  <c r="G38" i="6"/>
  <c r="G36" i="40"/>
  <c r="F12" i="6"/>
  <c r="F10" i="40"/>
  <c r="E41" i="40"/>
  <c r="J40" i="21" s="1"/>
  <c r="G43" i="6"/>
  <c r="G41" i="40"/>
  <c r="F21" i="6"/>
  <c r="F19" i="40"/>
  <c r="G34" i="8"/>
  <c r="G33" i="40"/>
  <c r="E26" i="8"/>
  <c r="B26" i="8" s="1"/>
  <c r="E25" i="40"/>
  <c r="G18" i="6"/>
  <c r="G16" i="40"/>
  <c r="F32" i="6"/>
  <c r="F30" i="40"/>
  <c r="E27" i="8"/>
  <c r="B27" i="8" s="1"/>
  <c r="E26" i="40"/>
  <c r="G20" i="8"/>
  <c r="G19" i="40"/>
  <c r="D4" i="40"/>
  <c r="D32" i="40"/>
  <c r="D15" i="40"/>
  <c r="E8" i="6"/>
  <c r="E6" i="40"/>
  <c r="E37" i="6"/>
  <c r="E35" i="40"/>
  <c r="J34" i="21" s="1"/>
  <c r="AV37" i="4"/>
  <c r="AW37" i="4" s="1"/>
  <c r="AX37" i="4" s="1"/>
  <c r="Q38" i="33" s="1"/>
  <c r="E36" i="40"/>
  <c r="J35" i="21" s="1"/>
  <c r="AV39" i="4"/>
  <c r="E38" i="40"/>
  <c r="J37" i="21" s="1"/>
  <c r="F5" i="8"/>
  <c r="F4" i="40"/>
  <c r="D21" i="40"/>
  <c r="D33" i="40"/>
  <c r="D26" i="40"/>
  <c r="D31" i="40"/>
  <c r="D22" i="40"/>
  <c r="D36" i="40"/>
  <c r="D20" i="40"/>
  <c r="AV38" i="4"/>
  <c r="AW38" i="4" s="1"/>
  <c r="AX38" i="4" s="1"/>
  <c r="Q39" i="33" s="1"/>
  <c r="E37" i="40"/>
  <c r="J36" i="21" s="1"/>
  <c r="E15" i="6"/>
  <c r="E13" i="40"/>
  <c r="E14" i="40"/>
  <c r="G4" i="40"/>
  <c r="G14" i="6"/>
  <c r="G12" i="40"/>
  <c r="F17" i="40"/>
  <c r="F25" i="6"/>
  <c r="F23" i="40"/>
  <c r="E12" i="8"/>
  <c r="B12" i="8" s="1"/>
  <c r="E11" i="40"/>
  <c r="E22" i="40"/>
  <c r="D16" i="40"/>
  <c r="D25" i="40"/>
  <c r="D43" i="40"/>
  <c r="D14" i="40"/>
  <c r="D11" i="40"/>
  <c r="D28" i="40"/>
  <c r="D7" i="40"/>
  <c r="D9" i="40"/>
  <c r="E11" i="8"/>
  <c r="B11" i="8" s="1"/>
  <c r="E10" i="40"/>
  <c r="G13" i="6"/>
  <c r="G11" i="40"/>
  <c r="G23" i="6"/>
  <c r="G21" i="40"/>
  <c r="E29" i="6"/>
  <c r="E27" i="40"/>
  <c r="G37" i="6"/>
  <c r="G35" i="40"/>
  <c r="G11" i="6"/>
  <c r="G9" i="40"/>
  <c r="F11" i="6"/>
  <c r="F11" i="43" s="1"/>
  <c r="F9" i="40"/>
  <c r="AW43" i="4"/>
  <c r="AX43" i="4" s="1"/>
  <c r="Q44" i="33" s="1"/>
  <c r="E42" i="40"/>
  <c r="J41" i="21" s="1"/>
  <c r="F34" i="6"/>
  <c r="F32" i="40"/>
  <c r="F8" i="6"/>
  <c r="F6" i="40"/>
  <c r="D34" i="40"/>
  <c r="D37" i="40"/>
  <c r="G15" i="40"/>
  <c r="E18" i="40"/>
  <c r="G28" i="40"/>
  <c r="G18" i="40"/>
  <c r="G22" i="40"/>
  <c r="F37" i="8"/>
  <c r="D12" i="40"/>
  <c r="D30" i="40"/>
  <c r="D24" i="40"/>
  <c r="G23" i="8"/>
  <c r="G40" i="40"/>
  <c r="F26" i="40"/>
  <c r="F34" i="40"/>
  <c r="G31" i="6"/>
  <c r="G31" i="43" s="1"/>
  <c r="G29" i="40"/>
  <c r="G30" i="40"/>
  <c r="G31" i="40"/>
  <c r="F12" i="40"/>
  <c r="AW44" i="4"/>
  <c r="AX44" i="4" s="1"/>
  <c r="Q45" i="33" s="1"/>
  <c r="E43" i="40"/>
  <c r="J42" i="21" s="1"/>
  <c r="F18" i="40"/>
  <c r="F30" i="6"/>
  <c r="F28" i="40"/>
  <c r="F40" i="40"/>
  <c r="G25" i="40"/>
  <c r="F15" i="40"/>
  <c r="F24" i="40"/>
  <c r="E7" i="40"/>
  <c r="E4" i="40"/>
  <c r="E11" i="6"/>
  <c r="E9" i="40"/>
  <c r="F7" i="40"/>
  <c r="G37" i="40"/>
  <c r="F21" i="40"/>
  <c r="F34" i="8"/>
  <c r="F33" i="40"/>
  <c r="G32" i="40"/>
  <c r="E41" i="6"/>
  <c r="E39" i="40"/>
  <c r="J38" i="21" s="1"/>
  <c r="F33" i="6"/>
  <c r="F31" i="40"/>
  <c r="F24" i="6"/>
  <c r="F22" i="40"/>
  <c r="E19" i="40"/>
  <c r="F21" i="8"/>
  <c r="F20" i="40"/>
  <c r="G8" i="40"/>
  <c r="F43" i="8"/>
  <c r="F42" i="40"/>
  <c r="G24" i="40"/>
  <c r="Y24" i="6"/>
  <c r="B20" i="8"/>
  <c r="F7" i="6"/>
  <c r="F7" i="43" s="1"/>
  <c r="AV26" i="4"/>
  <c r="AW26" i="4" s="1"/>
  <c r="AX26" i="4" s="1"/>
  <c r="Q27" i="33" s="1"/>
  <c r="G21" i="6"/>
  <c r="G21" i="43" s="1"/>
  <c r="F31" i="8"/>
  <c r="AV6" i="4"/>
  <c r="AW6" i="4" s="1"/>
  <c r="AX6" i="4" s="1"/>
  <c r="Q7" i="33" s="1"/>
  <c r="E44" i="6"/>
  <c r="E27" i="6"/>
  <c r="G35" i="6"/>
  <c r="G35" i="43" s="1"/>
  <c r="G9" i="6"/>
  <c r="G9" i="43" s="1"/>
  <c r="E32" i="6"/>
  <c r="AV35" i="4"/>
  <c r="AW35" i="4" s="1"/>
  <c r="AX35" i="4" s="1"/>
  <c r="Q36" i="33" s="1"/>
  <c r="AV42" i="4"/>
  <c r="AW42" i="4" s="1"/>
  <c r="AX42" i="4" s="1"/>
  <c r="Q43" i="33" s="1"/>
  <c r="G42" i="8"/>
  <c r="G17" i="8"/>
  <c r="F7" i="8"/>
  <c r="E7" i="6"/>
  <c r="E10" i="6"/>
  <c r="E10" i="43" s="1"/>
  <c r="E28" i="6"/>
  <c r="G24" i="8"/>
  <c r="E39" i="8"/>
  <c r="E38" i="6"/>
  <c r="AV36" i="4"/>
  <c r="AW36" i="4" s="1"/>
  <c r="AX36" i="4" s="1"/>
  <c r="Q37" i="33" s="1"/>
  <c r="AV24" i="4"/>
  <c r="AW24" i="4" s="1"/>
  <c r="AX24" i="4" s="1"/>
  <c r="Q25" i="33" s="1"/>
  <c r="G6" i="8"/>
  <c r="G18" i="8"/>
  <c r="F43" i="6"/>
  <c r="F43" i="43" s="1"/>
  <c r="G16" i="6"/>
  <c r="G16" i="43" s="1"/>
  <c r="F9" i="8"/>
  <c r="AV13" i="4"/>
  <c r="AW13" i="4" s="1"/>
  <c r="AX13" i="4" s="1"/>
  <c r="Q14" i="33" s="1"/>
  <c r="F38" i="8"/>
  <c r="AV7" i="4"/>
  <c r="AW7" i="4" s="1"/>
  <c r="AX7" i="4" s="1"/>
  <c r="Q8" i="33" s="1"/>
  <c r="F28" i="8"/>
  <c r="G27" i="8"/>
  <c r="G22" i="8"/>
  <c r="E29" i="8"/>
  <c r="F15" i="6"/>
  <c r="F40" i="6"/>
  <c r="F40" i="43" s="1"/>
  <c r="AV16" i="4"/>
  <c r="AW16" i="4" s="1"/>
  <c r="AX16" i="4" s="1"/>
  <c r="Q17" i="33" s="1"/>
  <c r="G41" i="6"/>
  <c r="G41" i="43" s="1"/>
  <c r="AV41" i="4"/>
  <c r="AW41" i="4" s="1"/>
  <c r="AX41" i="4" s="1"/>
  <c r="Q42" i="33" s="1"/>
  <c r="F10" i="8"/>
  <c r="E33" i="8"/>
  <c r="AV11" i="4"/>
  <c r="AW11" i="4" s="1"/>
  <c r="AX11" i="4" s="1"/>
  <c r="Q12" i="33" s="1"/>
  <c r="E7" i="8"/>
  <c r="G12" i="8"/>
  <c r="E35" i="6"/>
  <c r="E35" i="43" s="1"/>
  <c r="E18" i="6"/>
  <c r="E24" i="8"/>
  <c r="E37" i="8"/>
  <c r="E40" i="6"/>
  <c r="E30" i="6"/>
  <c r="F30" i="8"/>
  <c r="E36" i="8"/>
  <c r="G29" i="6"/>
  <c r="G29" i="43" s="1"/>
  <c r="AV28" i="4"/>
  <c r="AW28" i="4" s="1"/>
  <c r="AX28" i="4" s="1"/>
  <c r="Q29" i="33" s="1"/>
  <c r="F37" i="6"/>
  <c r="F37" i="43" s="1"/>
  <c r="E12" i="6"/>
  <c r="E34" i="8"/>
  <c r="G35" i="8"/>
  <c r="AV17" i="4"/>
  <c r="AW17" i="4" s="1"/>
  <c r="AX17" i="4" s="1"/>
  <c r="Q18" i="33" s="1"/>
  <c r="F33" i="8"/>
  <c r="E14" i="6"/>
  <c r="E17" i="6"/>
  <c r="E28" i="8"/>
  <c r="G44" i="6"/>
  <c r="G44" i="43" s="1"/>
  <c r="G14" i="8"/>
  <c r="G36" i="8"/>
  <c r="F45" i="6"/>
  <c r="F45" i="43" s="1"/>
  <c r="E42" i="6"/>
  <c r="G10" i="8"/>
  <c r="E35" i="8"/>
  <c r="G37" i="8"/>
  <c r="AV31" i="4"/>
  <c r="AW31" i="4" s="1"/>
  <c r="AX31" i="4" s="1"/>
  <c r="Q32" i="33" s="1"/>
  <c r="F11" i="8"/>
  <c r="E42" i="8"/>
  <c r="E34" i="6"/>
  <c r="E34" i="43" s="1"/>
  <c r="F20" i="8"/>
  <c r="AV43" i="4"/>
  <c r="AV9" i="4"/>
  <c r="AW9" i="4" s="1"/>
  <c r="AX9" i="4" s="1"/>
  <c r="Q10" i="33" s="1"/>
  <c r="F6" i="6"/>
  <c r="F6" i="43" s="1"/>
  <c r="AV27" i="4"/>
  <c r="AW27" i="4" s="1"/>
  <c r="AX27" i="4" s="1"/>
  <c r="Q28" i="33" s="1"/>
  <c r="E41" i="8"/>
  <c r="E43" i="8"/>
  <c r="E43" i="6"/>
  <c r="AW39" i="4"/>
  <c r="AX39" i="4" s="1"/>
  <c r="Q40" i="33" s="1"/>
  <c r="D15" i="33"/>
  <c r="D35" i="33"/>
  <c r="D27" i="33"/>
  <c r="D6" i="33"/>
  <c r="D38" i="33"/>
  <c r="D22" i="33"/>
  <c r="D31" i="33"/>
  <c r="D40" i="33"/>
  <c r="D7" i="33"/>
  <c r="D17" i="33"/>
  <c r="D30" i="33"/>
  <c r="D25" i="33"/>
  <c r="D43" i="33"/>
  <c r="D12" i="33"/>
  <c r="D34" i="33"/>
  <c r="D10" i="33"/>
  <c r="D36" i="33"/>
  <c r="D44" i="33"/>
  <c r="D21" i="33"/>
  <c r="D26" i="33"/>
  <c r="G42" i="6"/>
  <c r="G42" i="43" s="1"/>
  <c r="G42" i="33"/>
  <c r="G17" i="6"/>
  <c r="G17" i="43" s="1"/>
  <c r="G17" i="33"/>
  <c r="F27" i="8"/>
  <c r="F28" i="33"/>
  <c r="E22" i="8"/>
  <c r="E23" i="33"/>
  <c r="P23" i="33" s="1"/>
  <c r="F36" i="6"/>
  <c r="F36" i="43" s="1"/>
  <c r="F36" i="33"/>
  <c r="E38" i="8"/>
  <c r="E39" i="33"/>
  <c r="P39" i="33" s="1"/>
  <c r="G30" i="8"/>
  <c r="G31" i="33"/>
  <c r="E20" i="6"/>
  <c r="E20" i="33"/>
  <c r="P20" i="33" s="1"/>
  <c r="G32" i="6"/>
  <c r="G32" i="43" s="1"/>
  <c r="G32" i="33"/>
  <c r="AV25" i="4"/>
  <c r="AW25" i="4" s="1"/>
  <c r="AX25" i="4" s="1"/>
  <c r="Q26" i="33" s="1"/>
  <c r="E26" i="33"/>
  <c r="P26" i="33" s="1"/>
  <c r="G33" i="6"/>
  <c r="G33" i="43" s="1"/>
  <c r="G33" i="33"/>
  <c r="F15" i="8"/>
  <c r="F16" i="33"/>
  <c r="F13" i="8"/>
  <c r="F14" i="33"/>
  <c r="AV14" i="4"/>
  <c r="E15" i="33"/>
  <c r="P15" i="33" s="1"/>
  <c r="E44" i="8"/>
  <c r="E45" i="33"/>
  <c r="P45" i="33" s="1"/>
  <c r="AV18" i="4"/>
  <c r="E19" i="33"/>
  <c r="P19" i="33" s="1"/>
  <c r="F19" i="8"/>
  <c r="F20" i="33"/>
  <c r="G29" i="8"/>
  <c r="G30" i="33"/>
  <c r="F29" i="8"/>
  <c r="F30" i="33"/>
  <c r="E22" i="6"/>
  <c r="E22" i="33"/>
  <c r="P22" i="33" s="1"/>
  <c r="F42" i="6"/>
  <c r="F42" i="43" s="1"/>
  <c r="F42" i="33"/>
  <c r="E16" i="6"/>
  <c r="E16" i="33"/>
  <c r="P16" i="33" s="1"/>
  <c r="G27" i="6"/>
  <c r="G27" i="43" s="1"/>
  <c r="G27" i="33"/>
  <c r="AV30" i="4"/>
  <c r="E31" i="33"/>
  <c r="P31" i="33" s="1"/>
  <c r="F17" i="6"/>
  <c r="F17" i="43" s="1"/>
  <c r="F17" i="33"/>
  <c r="G11" i="8"/>
  <c r="G12" i="33"/>
  <c r="F26" i="6"/>
  <c r="F26" i="43" s="1"/>
  <c r="F26" i="33"/>
  <c r="G8" i="6"/>
  <c r="G8" i="43" s="1"/>
  <c r="G8" i="33"/>
  <c r="AV8" i="4"/>
  <c r="E9" i="33"/>
  <c r="P9" i="33" s="1"/>
  <c r="G5" i="8"/>
  <c r="G6" i="33"/>
  <c r="E6" i="6"/>
  <c r="E6" i="33"/>
  <c r="P6" i="33" s="1"/>
  <c r="F13" i="6"/>
  <c r="F13" i="43" s="1"/>
  <c r="F13" i="33"/>
  <c r="E10" i="8"/>
  <c r="E11" i="33"/>
  <c r="P11" i="33" s="1"/>
  <c r="G19" i="8"/>
  <c r="G20" i="33"/>
  <c r="F9" i="6"/>
  <c r="F9" i="43" s="1"/>
  <c r="F9" i="33"/>
  <c r="G13" i="8"/>
  <c r="G14" i="33"/>
  <c r="G39" i="6"/>
  <c r="G39" i="43" s="1"/>
  <c r="G39" i="33"/>
  <c r="E32" i="8"/>
  <c r="E33" i="33"/>
  <c r="P33" i="33" s="1"/>
  <c r="F23" i="6"/>
  <c r="F23" i="43" s="1"/>
  <c r="F23" i="33"/>
  <c r="F17" i="8"/>
  <c r="F18" i="33"/>
  <c r="F35" i="6"/>
  <c r="F35" i="43" s="1"/>
  <c r="F35" i="33"/>
  <c r="F19" i="6"/>
  <c r="F19" i="43" s="1"/>
  <c r="F19" i="33"/>
  <c r="G34" i="6"/>
  <c r="G34" i="43" s="1"/>
  <c r="G34" i="33"/>
  <c r="G40" i="6"/>
  <c r="G40" i="43" s="1"/>
  <c r="G40" i="33"/>
  <c r="AV40" i="4"/>
  <c r="E41" i="33"/>
  <c r="P41" i="33" s="1"/>
  <c r="F24" i="8"/>
  <c r="F25" i="33"/>
  <c r="F32" i="8"/>
  <c r="F33" i="33"/>
  <c r="G44" i="8"/>
  <c r="G45" i="33"/>
  <c r="F23" i="8"/>
  <c r="F24" i="33"/>
  <c r="G24" i="6"/>
  <c r="G24" i="43" s="1"/>
  <c r="G24" i="33"/>
  <c r="AV20" i="4"/>
  <c r="E21" i="33"/>
  <c r="P21" i="33" s="1"/>
  <c r="AV12" i="4"/>
  <c r="AW12" i="4" s="1"/>
  <c r="AX12" i="4" s="1"/>
  <c r="Q13" i="33" s="1"/>
  <c r="E13" i="33"/>
  <c r="P13" i="33" s="1"/>
  <c r="F22" i="6"/>
  <c r="F22" i="43" s="1"/>
  <c r="F22" i="33"/>
  <c r="F38" i="6"/>
  <c r="F38" i="43" s="1"/>
  <c r="F38" i="33"/>
  <c r="G9" i="8"/>
  <c r="G10" i="33"/>
  <c r="F26" i="8"/>
  <c r="F27" i="33"/>
  <c r="F44" i="6"/>
  <c r="F44" i="43" s="1"/>
  <c r="F44" i="33"/>
  <c r="E23" i="8"/>
  <c r="E24" i="33"/>
  <c r="P24" i="33" s="1"/>
  <c r="G26" i="6"/>
  <c r="G26" i="43" s="1"/>
  <c r="G26" i="33"/>
  <c r="F41" i="6"/>
  <c r="F41" i="43" s="1"/>
  <c r="F41" i="33"/>
  <c r="D11" i="33"/>
  <c r="D20" i="33"/>
  <c r="D45" i="33"/>
  <c r="D14" i="33"/>
  <c r="D29" i="33"/>
  <c r="D42" i="33"/>
  <c r="D37" i="33"/>
  <c r="D23" i="33"/>
  <c r="D18" i="33"/>
  <c r="D9" i="33"/>
  <c r="D8" i="33"/>
  <c r="D24" i="33"/>
  <c r="D28" i="33"/>
  <c r="D16" i="33"/>
  <c r="D19" i="33"/>
  <c r="D13" i="33"/>
  <c r="D39" i="33"/>
  <c r="D32" i="33"/>
  <c r="D33" i="33"/>
  <c r="D41" i="33"/>
  <c r="E12" i="33"/>
  <c r="P12" i="33" s="1"/>
  <c r="E30" i="33"/>
  <c r="P30" i="33" s="1"/>
  <c r="E8" i="33"/>
  <c r="P8" i="33" s="1"/>
  <c r="F15" i="33"/>
  <c r="G13" i="33"/>
  <c r="E35" i="33"/>
  <c r="P35" i="33" s="1"/>
  <c r="G36" i="33"/>
  <c r="G25" i="33"/>
  <c r="F31" i="33"/>
  <c r="F40" i="33"/>
  <c r="E37" i="33"/>
  <c r="P37" i="33" s="1"/>
  <c r="E18" i="33"/>
  <c r="P18" i="33" s="1"/>
  <c r="G23" i="33"/>
  <c r="E25" i="33"/>
  <c r="P25" i="33" s="1"/>
  <c r="F29" i="33"/>
  <c r="G28" i="33"/>
  <c r="E14" i="33"/>
  <c r="P14" i="33" s="1"/>
  <c r="G29" i="33"/>
  <c r="E38" i="33"/>
  <c r="P38" i="33" s="1"/>
  <c r="E17" i="33"/>
  <c r="P17" i="33" s="1"/>
  <c r="E29" i="33"/>
  <c r="P29" i="33" s="1"/>
  <c r="G44" i="33"/>
  <c r="G7" i="33"/>
  <c r="F37" i="33"/>
  <c r="G15" i="33"/>
  <c r="F39" i="33"/>
  <c r="G37" i="33"/>
  <c r="F10" i="33"/>
  <c r="F45" i="33"/>
  <c r="G41" i="33"/>
  <c r="E40" i="33"/>
  <c r="P40" i="33" s="1"/>
  <c r="F43" i="33"/>
  <c r="G16" i="33"/>
  <c r="E42" i="33"/>
  <c r="P42" i="33" s="1"/>
  <c r="G11" i="33"/>
  <c r="G19" i="33"/>
  <c r="E36" i="33"/>
  <c r="P36" i="33" s="1"/>
  <c r="G38" i="33"/>
  <c r="E32" i="33"/>
  <c r="P32" i="33" s="1"/>
  <c r="F12" i="33"/>
  <c r="F11" i="33"/>
  <c r="E43" i="33"/>
  <c r="P43" i="33" s="1"/>
  <c r="E34" i="33"/>
  <c r="P34" i="33" s="1"/>
  <c r="G43" i="33"/>
  <c r="G9" i="33"/>
  <c r="F21" i="33"/>
  <c r="E44" i="33"/>
  <c r="P44" i="33" s="1"/>
  <c r="G35" i="33"/>
  <c r="E10" i="33"/>
  <c r="P10" i="33" s="1"/>
  <c r="E27" i="33"/>
  <c r="P27" i="33" s="1"/>
  <c r="F34" i="33"/>
  <c r="G18" i="33"/>
  <c r="F6" i="33"/>
  <c r="F32" i="33"/>
  <c r="F7" i="33"/>
  <c r="E28" i="33"/>
  <c r="P28" i="33" s="1"/>
  <c r="F8" i="33"/>
  <c r="G21" i="33"/>
  <c r="E7" i="33"/>
  <c r="P7" i="33" s="1"/>
  <c r="F8" i="30"/>
  <c r="E23" i="6"/>
  <c r="G31" i="8"/>
  <c r="E25" i="8"/>
  <c r="E45" i="6"/>
  <c r="E18" i="8"/>
  <c r="E21" i="8"/>
  <c r="E30" i="8"/>
  <c r="G7" i="8"/>
  <c r="AV5" i="4"/>
  <c r="AW5" i="4" s="1"/>
  <c r="AX5" i="4" s="1"/>
  <c r="Q6" i="33" s="1"/>
  <c r="G41" i="8"/>
  <c r="G16" i="8"/>
  <c r="F28" i="6"/>
  <c r="F28" i="43" s="1"/>
  <c r="F35" i="8"/>
  <c r="E19" i="8"/>
  <c r="F16" i="6"/>
  <c r="F16" i="43" s="1"/>
  <c r="F14" i="6"/>
  <c r="F14" i="43" s="1"/>
  <c r="AV15" i="4"/>
  <c r="AW15" i="4" s="1"/>
  <c r="AX15" i="4" s="1"/>
  <c r="Q16" i="33" s="1"/>
  <c r="F25" i="8"/>
  <c r="E9" i="6"/>
  <c r="G6" i="6"/>
  <c r="G6" i="43" s="1"/>
  <c r="AV22" i="4"/>
  <c r="E39" i="6"/>
  <c r="AV19" i="4"/>
  <c r="E19" i="6"/>
  <c r="F20" i="6"/>
  <c r="F20" i="43" s="1"/>
  <c r="AV21" i="4"/>
  <c r="AW21" i="4" s="1"/>
  <c r="AX21" i="4" s="1"/>
  <c r="Q22" i="33" s="1"/>
  <c r="F41" i="8"/>
  <c r="E15" i="8"/>
  <c r="G26" i="8"/>
  <c r="E31" i="6"/>
  <c r="F16" i="8"/>
  <c r="E13" i="6"/>
  <c r="E13" i="43" s="1"/>
  <c r="AV23" i="4"/>
  <c r="E5" i="8"/>
  <c r="AV10" i="4"/>
  <c r="AW10" i="4" s="1"/>
  <c r="AX10" i="4" s="1"/>
  <c r="Q11" i="33" s="1"/>
  <c r="G20" i="6"/>
  <c r="G20" i="43" s="1"/>
  <c r="G38" i="8"/>
  <c r="E33" i="6"/>
  <c r="F22" i="8"/>
  <c r="G39" i="8"/>
  <c r="G25" i="8"/>
  <c r="E26" i="6"/>
  <c r="G32" i="8"/>
  <c r="E14" i="8"/>
  <c r="AV44" i="4"/>
  <c r="G30" i="6"/>
  <c r="G30" i="43" s="1"/>
  <c r="F40" i="8"/>
  <c r="G12" i="6"/>
  <c r="G12" i="43" s="1"/>
  <c r="E8" i="8"/>
  <c r="F12" i="8"/>
  <c r="F8" i="8"/>
  <c r="F18" i="8"/>
  <c r="G33" i="8"/>
  <c r="E40" i="8"/>
  <c r="E21" i="6"/>
  <c r="G10" i="6"/>
  <c r="G10" i="43" s="1"/>
  <c r="H13" i="30"/>
  <c r="F13" i="30"/>
  <c r="F10" i="30"/>
  <c r="H9" i="30"/>
  <c r="G7" i="29"/>
  <c r="G14" i="30"/>
  <c r="H12" i="30"/>
  <c r="G15" i="30"/>
  <c r="F14" i="30"/>
  <c r="H16" i="30"/>
  <c r="G19" i="21"/>
  <c r="H11" i="30"/>
  <c r="H8" i="29"/>
  <c r="H7" i="30"/>
  <c r="H8" i="30"/>
  <c r="H14" i="30"/>
  <c r="F16" i="30"/>
  <c r="G9" i="30"/>
  <c r="G11" i="30"/>
  <c r="F11" i="30"/>
  <c r="G8" i="29"/>
  <c r="G7" i="30"/>
  <c r="G10" i="30"/>
  <c r="F9" i="30"/>
  <c r="H15" i="30"/>
  <c r="G16" i="30"/>
  <c r="H7" i="29"/>
  <c r="E21" i="21"/>
  <c r="F12" i="30"/>
  <c r="G8" i="30"/>
  <c r="F8" i="29"/>
  <c r="F7" i="30"/>
  <c r="H10" i="30"/>
  <c r="G13" i="30"/>
  <c r="G12" i="30"/>
  <c r="F15" i="30"/>
  <c r="D23" i="6"/>
  <c r="D23" i="43" s="1"/>
  <c r="D22" i="8"/>
  <c r="D35" i="6"/>
  <c r="D35" i="43" s="1"/>
  <c r="D34" i="8"/>
  <c r="D26" i="8"/>
  <c r="D27" i="6"/>
  <c r="D27" i="43" s="1"/>
  <c r="D10" i="8"/>
  <c r="D11" i="6"/>
  <c r="D11" i="43" s="1"/>
  <c r="D20" i="6"/>
  <c r="D20" i="43" s="1"/>
  <c r="D19" i="8"/>
  <c r="D12" i="6"/>
  <c r="D12" i="43" s="1"/>
  <c r="D11" i="8"/>
  <c r="D33" i="8"/>
  <c r="D34" i="6"/>
  <c r="D34" i="43" s="1"/>
  <c r="D19" i="6"/>
  <c r="D19" i="43" s="1"/>
  <c r="D18" i="8"/>
  <c r="D29" i="6"/>
  <c r="D29" i="43" s="1"/>
  <c r="D28" i="8"/>
  <c r="D41" i="8"/>
  <c r="D42" i="6"/>
  <c r="D42" i="43" s="1"/>
  <c r="D36" i="8"/>
  <c r="D37" i="6"/>
  <c r="D37" i="43" s="1"/>
  <c r="D44" i="6"/>
  <c r="D44" i="43" s="1"/>
  <c r="D43" i="8"/>
  <c r="D6" i="8"/>
  <c r="D7" i="6"/>
  <c r="D7" i="43" s="1"/>
  <c r="D16" i="8"/>
  <c r="D17" i="6"/>
  <c r="D17" i="43" s="1"/>
  <c r="D22" i="6"/>
  <c r="D22" i="43" s="1"/>
  <c r="D21" i="8"/>
  <c r="D14" i="6"/>
  <c r="D14" i="43" s="1"/>
  <c r="D13" i="8"/>
  <c r="D35" i="8"/>
  <c r="D36" i="6"/>
  <c r="D36" i="43" s="1"/>
  <c r="D13" i="6"/>
  <c r="D13" i="43" s="1"/>
  <c r="D12" i="8"/>
  <c r="D21" i="6"/>
  <c r="D21" i="43" s="1"/>
  <c r="D20" i="8"/>
  <c r="D30" i="6"/>
  <c r="D30" i="43" s="1"/>
  <c r="D29" i="8"/>
  <c r="D33" i="6"/>
  <c r="D33" i="43" s="1"/>
  <c r="D32" i="8"/>
  <c r="D40" i="8"/>
  <c r="D41" i="6"/>
  <c r="D41" i="43" s="1"/>
  <c r="D18" i="6"/>
  <c r="D18" i="43" s="1"/>
  <c r="D17" i="8"/>
  <c r="D8" i="8"/>
  <c r="D9" i="6"/>
  <c r="D9" i="43" s="1"/>
  <c r="D5" i="8"/>
  <c r="D6" i="6"/>
  <c r="D6" i="43" s="1"/>
  <c r="D43" i="6"/>
  <c r="D43" i="43" s="1"/>
  <c r="D42" i="8"/>
  <c r="D24" i="6"/>
  <c r="D24" i="43" s="1"/>
  <c r="D23" i="8"/>
  <c r="D28" i="6"/>
  <c r="D28" i="43" s="1"/>
  <c r="D27" i="8"/>
  <c r="D44" i="8"/>
  <c r="D45" i="6"/>
  <c r="D45" i="43" s="1"/>
  <c r="D38" i="8"/>
  <c r="D39" i="6"/>
  <c r="D39" i="43" s="1"/>
  <c r="D32" i="6"/>
  <c r="D32" i="43" s="1"/>
  <c r="D31" i="8"/>
  <c r="D39" i="8"/>
  <c r="D40" i="6"/>
  <c r="D40" i="43" s="1"/>
  <c r="D14" i="8"/>
  <c r="D15" i="6"/>
  <c r="D15" i="43" s="1"/>
  <c r="D8" i="6"/>
  <c r="D8" i="43" s="1"/>
  <c r="D7" i="8"/>
  <c r="D24" i="8"/>
  <c r="D25" i="6"/>
  <c r="D25" i="43" s="1"/>
  <c r="D37" i="8"/>
  <c r="D38" i="6"/>
  <c r="D38" i="43" s="1"/>
  <c r="D15" i="8"/>
  <c r="D16" i="6"/>
  <c r="D16" i="43" s="1"/>
  <c r="D10" i="6"/>
  <c r="D10" i="43" s="1"/>
  <c r="D9" i="8"/>
  <c r="D31" i="6"/>
  <c r="D31" i="43" s="1"/>
  <c r="D30" i="8"/>
  <c r="D26" i="6"/>
  <c r="D26" i="43" s="1"/>
  <c r="D25" i="8"/>
  <c r="O2576" i="15"/>
  <c r="L2518" i="15"/>
  <c r="I2528" i="15"/>
  <c r="J2516" i="15"/>
  <c r="N2510" i="15"/>
  <c r="M2519" i="15"/>
  <c r="K2524" i="15"/>
  <c r="R2798" i="15"/>
  <c r="P2738" i="15"/>
  <c r="Q2770" i="15"/>
  <c r="S2764" i="15"/>
  <c r="E14" i="46" l="1"/>
  <c r="E14" i="44"/>
  <c r="F38" i="46"/>
  <c r="F38" i="44"/>
  <c r="F18" i="44"/>
  <c r="F18" i="46"/>
  <c r="F4" i="44"/>
  <c r="F4" i="46"/>
  <c r="E26" i="44"/>
  <c r="E26" i="46"/>
  <c r="V45" i="6"/>
  <c r="H45" i="33" s="1"/>
  <c r="K42" i="21" s="1"/>
  <c r="E45" i="43"/>
  <c r="V14" i="6"/>
  <c r="H14" i="33" s="1"/>
  <c r="E14" i="43"/>
  <c r="F27" i="46"/>
  <c r="F27" i="44"/>
  <c r="D33" i="46"/>
  <c r="D33" i="44"/>
  <c r="V44" i="6"/>
  <c r="H44" i="33" s="1"/>
  <c r="E44" i="43"/>
  <c r="F21" i="21"/>
  <c r="F24" i="43"/>
  <c r="F17" i="46"/>
  <c r="F17" i="44"/>
  <c r="G4" i="21"/>
  <c r="G7" i="43"/>
  <c r="G42" i="21"/>
  <c r="G45" i="43"/>
  <c r="F13" i="44"/>
  <c r="F13" i="46"/>
  <c r="F22" i="46"/>
  <c r="F22" i="44"/>
  <c r="V16" i="6"/>
  <c r="H16" i="33" s="1"/>
  <c r="E16" i="43"/>
  <c r="F15" i="46"/>
  <c r="F15" i="44"/>
  <c r="V42" i="6"/>
  <c r="H42" i="33" s="1"/>
  <c r="E42" i="43"/>
  <c r="E38" i="46"/>
  <c r="E38" i="44"/>
  <c r="V38" i="6"/>
  <c r="E38" i="43"/>
  <c r="V29" i="6"/>
  <c r="H29" i="33" s="1"/>
  <c r="E29" i="43"/>
  <c r="G15" i="21"/>
  <c r="G18" i="43"/>
  <c r="G40" i="21"/>
  <c r="G43" i="43"/>
  <c r="F36" i="21"/>
  <c r="F39" i="43"/>
  <c r="F24" i="21"/>
  <c r="F27" i="43"/>
  <c r="V9" i="6"/>
  <c r="H9" i="33" s="1"/>
  <c r="E9" i="43"/>
  <c r="E36" i="46"/>
  <c r="E36" i="44"/>
  <c r="E17" i="46"/>
  <c r="E17" i="44"/>
  <c r="V26" i="6"/>
  <c r="H26" i="33" s="1"/>
  <c r="E26" i="43"/>
  <c r="V43" i="6"/>
  <c r="H43" i="33" s="1"/>
  <c r="E43" i="43"/>
  <c r="D32" i="44"/>
  <c r="D32" i="46"/>
  <c r="E43" i="46"/>
  <c r="E43" i="44"/>
  <c r="F12" i="21"/>
  <c r="F15" i="43"/>
  <c r="F30" i="21"/>
  <c r="F33" i="43"/>
  <c r="F26" i="21"/>
  <c r="F29" i="43"/>
  <c r="E18" i="44"/>
  <c r="E18" i="46"/>
  <c r="E40" i="44"/>
  <c r="E40" i="46"/>
  <c r="F30" i="46"/>
  <c r="F30" i="44"/>
  <c r="E34" i="44"/>
  <c r="E34" i="46"/>
  <c r="F40" i="44"/>
  <c r="F40" i="46"/>
  <c r="V30" i="6"/>
  <c r="H30" i="33" s="1"/>
  <c r="E30" i="43"/>
  <c r="F14" i="46"/>
  <c r="F14" i="44"/>
  <c r="F19" i="46"/>
  <c r="F19" i="44"/>
  <c r="E9" i="46"/>
  <c r="E9" i="44"/>
  <c r="G20" i="21"/>
  <c r="G23" i="43"/>
  <c r="V15" i="6"/>
  <c r="H15" i="33" s="1"/>
  <c r="E15" i="43"/>
  <c r="G25" i="21"/>
  <c r="G28" i="43"/>
  <c r="G22" i="21"/>
  <c r="G25" i="43"/>
  <c r="F15" i="21"/>
  <c r="F18" i="43"/>
  <c r="V23" i="6"/>
  <c r="H23" i="33" s="1"/>
  <c r="E23" i="43"/>
  <c r="E42" i="44"/>
  <c r="E42" i="46"/>
  <c r="E20" i="46"/>
  <c r="E20" i="44"/>
  <c r="E33" i="46"/>
  <c r="E33" i="44"/>
  <c r="F37" i="44"/>
  <c r="F37" i="46"/>
  <c r="E15" i="46"/>
  <c r="E15" i="44"/>
  <c r="F8" i="44"/>
  <c r="F8" i="46"/>
  <c r="F10" i="44"/>
  <c r="F10" i="46"/>
  <c r="D11" i="46"/>
  <c r="D11" i="44"/>
  <c r="V19" i="6"/>
  <c r="H19" i="33" s="1"/>
  <c r="E19" i="43"/>
  <c r="E12" i="46"/>
  <c r="E12" i="44"/>
  <c r="V40" i="6"/>
  <c r="H40" i="33" s="1"/>
  <c r="E40" i="43"/>
  <c r="E41" i="46"/>
  <c r="E41" i="44"/>
  <c r="V28" i="6"/>
  <c r="H28" i="33" s="1"/>
  <c r="E28" i="43"/>
  <c r="V32" i="6"/>
  <c r="H32" i="33" s="1"/>
  <c r="E32" i="43"/>
  <c r="V41" i="6"/>
  <c r="H41" i="33" s="1"/>
  <c r="E41" i="43"/>
  <c r="V11" i="6"/>
  <c r="H11" i="33" s="1"/>
  <c r="E11" i="43"/>
  <c r="F27" i="21"/>
  <c r="F30" i="43"/>
  <c r="F29" i="44"/>
  <c r="F29" i="46"/>
  <c r="F22" i="21"/>
  <c r="F25" i="43"/>
  <c r="V37" i="6"/>
  <c r="H37" i="33" s="1"/>
  <c r="E37" i="43"/>
  <c r="F9" i="21"/>
  <c r="F12" i="43"/>
  <c r="E33" i="21"/>
  <c r="E36" i="43"/>
  <c r="G33" i="21"/>
  <c r="G36" i="43"/>
  <c r="F28" i="21"/>
  <c r="F31" i="43"/>
  <c r="F42" i="44"/>
  <c r="F42" i="46"/>
  <c r="V12" i="6"/>
  <c r="H12" i="33" s="1"/>
  <c r="E12" i="43"/>
  <c r="D8" i="44"/>
  <c r="D8" i="46"/>
  <c r="F7" i="46"/>
  <c r="F7" i="44"/>
  <c r="E5" i="44"/>
  <c r="E5" i="46"/>
  <c r="F5" i="21"/>
  <c r="F8" i="43"/>
  <c r="G8" i="21"/>
  <c r="G11" i="43"/>
  <c r="G10" i="21"/>
  <c r="G13" i="43"/>
  <c r="V25" i="6"/>
  <c r="H25" i="33" s="1"/>
  <c r="E25" i="43"/>
  <c r="E39" i="44"/>
  <c r="E39" i="46"/>
  <c r="E11" i="46"/>
  <c r="E11" i="44"/>
  <c r="F6" i="46"/>
  <c r="F6" i="44"/>
  <c r="V22" i="6"/>
  <c r="H22" i="33" s="1"/>
  <c r="E22" i="43"/>
  <c r="V20" i="6"/>
  <c r="H20" i="33" s="1"/>
  <c r="E20" i="43"/>
  <c r="F28" i="46"/>
  <c r="F28" i="44"/>
  <c r="V33" i="6"/>
  <c r="H33" i="33" s="1"/>
  <c r="E33" i="43"/>
  <c r="V31" i="6"/>
  <c r="H31" i="33" s="1"/>
  <c r="E31" i="43"/>
  <c r="V39" i="6"/>
  <c r="H39" i="33" s="1"/>
  <c r="E39" i="43"/>
  <c r="E4" i="46"/>
  <c r="E4" i="44"/>
  <c r="E35" i="46"/>
  <c r="E35" i="44"/>
  <c r="V7" i="6"/>
  <c r="H7" i="33" s="1"/>
  <c r="K4" i="21" s="1"/>
  <c r="E7" i="43"/>
  <c r="F33" i="46"/>
  <c r="F33" i="44"/>
  <c r="V8" i="6"/>
  <c r="W8" i="6" s="1"/>
  <c r="X8" i="6" s="1"/>
  <c r="E8" i="43"/>
  <c r="G35" i="21"/>
  <c r="G38" i="43"/>
  <c r="V21" i="6"/>
  <c r="H21" i="33" s="1"/>
  <c r="E21" i="43"/>
  <c r="F24" i="44"/>
  <c r="F24" i="46"/>
  <c r="F32" i="44"/>
  <c r="F32" i="46"/>
  <c r="E21" i="44"/>
  <c r="E21" i="46"/>
  <c r="E7" i="44"/>
  <c r="E7" i="46"/>
  <c r="V6" i="6"/>
  <c r="H6" i="33" s="1"/>
  <c r="K3" i="21" s="1"/>
  <c r="E6" i="43"/>
  <c r="E24" i="44"/>
  <c r="E24" i="46"/>
  <c r="F25" i="46"/>
  <c r="F25" i="44"/>
  <c r="F31" i="46"/>
  <c r="F31" i="44"/>
  <c r="V17" i="6"/>
  <c r="H17" i="33" s="1"/>
  <c r="E17" i="43"/>
  <c r="V18" i="6"/>
  <c r="H18" i="33" s="1"/>
  <c r="E18" i="43"/>
  <c r="F39" i="46"/>
  <c r="F39" i="44"/>
  <c r="V27" i="6"/>
  <c r="H27" i="33" s="1"/>
  <c r="E27" i="43"/>
  <c r="F31" i="21"/>
  <c r="F34" i="43"/>
  <c r="G34" i="21"/>
  <c r="G37" i="43"/>
  <c r="G11" i="21"/>
  <c r="G14" i="43"/>
  <c r="F29" i="21"/>
  <c r="F32" i="43"/>
  <c r="F18" i="21"/>
  <c r="F21" i="43"/>
  <c r="F7" i="21"/>
  <c r="F10" i="43"/>
  <c r="J8" i="21"/>
  <c r="J9" i="40"/>
  <c r="J28" i="21"/>
  <c r="J29" i="40"/>
  <c r="J27" i="21"/>
  <c r="J28" i="40"/>
  <c r="J26" i="21"/>
  <c r="J27" i="40"/>
  <c r="J25" i="21"/>
  <c r="J26" i="40"/>
  <c r="J24" i="21"/>
  <c r="J25" i="40"/>
  <c r="J23" i="21"/>
  <c r="J24" i="40"/>
  <c r="J22" i="21"/>
  <c r="J23" i="40"/>
  <c r="J21" i="21"/>
  <c r="J22" i="40"/>
  <c r="J20" i="21"/>
  <c r="J21" i="40"/>
  <c r="J19" i="21"/>
  <c r="J20" i="40"/>
  <c r="J18" i="21"/>
  <c r="J19" i="40"/>
  <c r="J17" i="21"/>
  <c r="J18" i="40"/>
  <c r="J16" i="21"/>
  <c r="J17" i="40"/>
  <c r="J15" i="21"/>
  <c r="J16" i="40"/>
  <c r="J14" i="21"/>
  <c r="J15" i="40"/>
  <c r="J13" i="21"/>
  <c r="J14" i="40"/>
  <c r="J12" i="21"/>
  <c r="J13" i="40"/>
  <c r="J11" i="21"/>
  <c r="J12" i="40"/>
  <c r="J10" i="21"/>
  <c r="J11" i="40"/>
  <c r="J9" i="21"/>
  <c r="J10" i="40"/>
  <c r="J6" i="21"/>
  <c r="J7" i="40"/>
  <c r="J5" i="21"/>
  <c r="J6" i="40"/>
  <c r="W24" i="6"/>
  <c r="X24" i="6" s="1"/>
  <c r="E8" i="21"/>
  <c r="Y8" i="6"/>
  <c r="Y37" i="6"/>
  <c r="Y36" i="6"/>
  <c r="E26" i="21"/>
  <c r="J3" i="21"/>
  <c r="J4" i="40"/>
  <c r="K21" i="21"/>
  <c r="E4" i="21"/>
  <c r="G28" i="21"/>
  <c r="V13" i="6"/>
  <c r="V34" i="6"/>
  <c r="H34" i="33" s="1"/>
  <c r="V35" i="6"/>
  <c r="H35" i="33" s="1"/>
  <c r="V10" i="6"/>
  <c r="H10" i="33" s="1"/>
  <c r="J4" i="21"/>
  <c r="V36" i="6"/>
  <c r="H36" i="33" s="1"/>
  <c r="J7" i="21"/>
  <c r="K5" i="42"/>
  <c r="J5" i="42"/>
  <c r="Y7" i="41"/>
  <c r="Y24" i="41"/>
  <c r="V24" i="41"/>
  <c r="K22" i="42"/>
  <c r="Y28" i="41"/>
  <c r="V28" i="41"/>
  <c r="K26" i="42"/>
  <c r="Y13" i="41"/>
  <c r="V13" i="41"/>
  <c r="K11" i="42"/>
  <c r="K19" i="42"/>
  <c r="V21" i="41"/>
  <c r="Y21" i="41"/>
  <c r="Y27" i="41"/>
  <c r="V27" i="41"/>
  <c r="K25" i="42"/>
  <c r="V10" i="41"/>
  <c r="Y10" i="41"/>
  <c r="K8" i="42"/>
  <c r="J8" i="42"/>
  <c r="M41" i="21"/>
  <c r="K42" i="42"/>
  <c r="Y44" i="41"/>
  <c r="V44" i="41"/>
  <c r="V41" i="41"/>
  <c r="Y41" i="41"/>
  <c r="M38" i="21"/>
  <c r="K39" i="42"/>
  <c r="Y34" i="41"/>
  <c r="V34" i="41"/>
  <c r="K32" i="42"/>
  <c r="M31" i="21"/>
  <c r="Y43" i="41"/>
  <c r="V43" i="41"/>
  <c r="K41" i="42"/>
  <c r="M40" i="21"/>
  <c r="Y32" i="41"/>
  <c r="V32" i="41"/>
  <c r="M29" i="21"/>
  <c r="K30" i="42"/>
  <c r="V33" i="41"/>
  <c r="Y33" i="41"/>
  <c r="M30" i="21"/>
  <c r="K31" i="42"/>
  <c r="K34" i="42"/>
  <c r="M33" i="21"/>
  <c r="Y36" i="41"/>
  <c r="V36" i="41"/>
  <c r="Y42" i="41"/>
  <c r="V42" i="41"/>
  <c r="K40" i="42"/>
  <c r="M39" i="21"/>
  <c r="V11" i="41"/>
  <c r="Y11" i="41"/>
  <c r="K9" i="42"/>
  <c r="Y40" i="41"/>
  <c r="V40" i="41"/>
  <c r="M37" i="21"/>
  <c r="K38" i="42"/>
  <c r="W6" i="41"/>
  <c r="X6" i="41" s="1"/>
  <c r="Y6" i="41"/>
  <c r="K4" i="42"/>
  <c r="J4" i="42"/>
  <c r="K7" i="42"/>
  <c r="Y9" i="41"/>
  <c r="V9" i="41"/>
  <c r="Y31" i="41"/>
  <c r="V31" i="41"/>
  <c r="K29" i="42"/>
  <c r="K14" i="42"/>
  <c r="Y16" i="41"/>
  <c r="V16" i="41"/>
  <c r="K27" i="42"/>
  <c r="V29" i="41"/>
  <c r="Y29" i="41"/>
  <c r="Y17" i="41"/>
  <c r="V17" i="41"/>
  <c r="K15" i="42"/>
  <c r="K20" i="42"/>
  <c r="Y22" i="41"/>
  <c r="V22" i="41"/>
  <c r="Y38" i="41"/>
  <c r="V38" i="41"/>
  <c r="K36" i="42"/>
  <c r="M35" i="21"/>
  <c r="K12" i="42"/>
  <c r="V14" i="41"/>
  <c r="Y14" i="41"/>
  <c r="Y19" i="41"/>
  <c r="V19" i="41"/>
  <c r="K17" i="42"/>
  <c r="V45" i="41"/>
  <c r="Y45" i="41"/>
  <c r="M42" i="21"/>
  <c r="K43" i="42"/>
  <c r="V25" i="41"/>
  <c r="Y25" i="41"/>
  <c r="K23" i="42"/>
  <c r="K13" i="42"/>
  <c r="V15" i="41"/>
  <c r="Y15" i="41"/>
  <c r="Y18" i="41"/>
  <c r="V18" i="41"/>
  <c r="K16" i="42"/>
  <c r="V37" i="41"/>
  <c r="Y37" i="41"/>
  <c r="M34" i="21"/>
  <c r="K35" i="42"/>
  <c r="K24" i="42"/>
  <c r="Y26" i="41"/>
  <c r="V26" i="41"/>
  <c r="Y20" i="41"/>
  <c r="V20" i="41"/>
  <c r="K18" i="42"/>
  <c r="Y35" i="41"/>
  <c r="V35" i="41"/>
  <c r="K33" i="42"/>
  <c r="M32" i="21"/>
  <c r="Y39" i="41"/>
  <c r="V39" i="41"/>
  <c r="K37" i="42"/>
  <c r="M36" i="21"/>
  <c r="Y23" i="41"/>
  <c r="V23" i="41"/>
  <c r="K21" i="42"/>
  <c r="K6" i="42"/>
  <c r="Y8" i="41"/>
  <c r="V8" i="41"/>
  <c r="K28" i="42"/>
  <c r="Y30" i="41"/>
  <c r="V30" i="41"/>
  <c r="Y12" i="41"/>
  <c r="V12" i="41"/>
  <c r="K10" i="42"/>
  <c r="Y25" i="6"/>
  <c r="Y11" i="6"/>
  <c r="E34" i="21"/>
  <c r="Y29" i="6"/>
  <c r="E12" i="21"/>
  <c r="E5" i="21"/>
  <c r="Y15" i="6"/>
  <c r="G12" i="21"/>
  <c r="F8" i="21"/>
  <c r="K11" i="40"/>
  <c r="K32" i="40"/>
  <c r="K30" i="40"/>
  <c r="K28" i="40"/>
  <c r="K20" i="40"/>
  <c r="K37" i="40"/>
  <c r="K26" i="40"/>
  <c r="K16" i="40"/>
  <c r="K34" i="40"/>
  <c r="K29" i="40"/>
  <c r="K8" i="40"/>
  <c r="K12" i="40"/>
  <c r="K13" i="40"/>
  <c r="K15" i="40"/>
  <c r="K43" i="40"/>
  <c r="E22" i="21"/>
  <c r="K10" i="40"/>
  <c r="K35" i="40"/>
  <c r="K40" i="40"/>
  <c r="K31" i="40"/>
  <c r="K24" i="40"/>
  <c r="K18" i="40"/>
  <c r="K41" i="40"/>
  <c r="K23" i="40"/>
  <c r="K21" i="40"/>
  <c r="K7" i="40"/>
  <c r="K27" i="40"/>
  <c r="K36" i="40"/>
  <c r="G16" i="21"/>
  <c r="Y41" i="6"/>
  <c r="K9" i="40"/>
  <c r="K14" i="40"/>
  <c r="K25" i="40"/>
  <c r="K33" i="40"/>
  <c r="K17" i="40"/>
  <c r="K4" i="40"/>
  <c r="E38" i="21"/>
  <c r="K42" i="40"/>
  <c r="K22" i="40"/>
  <c r="K38" i="40"/>
  <c r="K5" i="40"/>
  <c r="K19" i="40"/>
  <c r="K39" i="40"/>
  <c r="K6" i="40"/>
  <c r="F16" i="21"/>
  <c r="D3" i="21"/>
  <c r="D4" i="21"/>
  <c r="F17" i="21"/>
  <c r="F35" i="21"/>
  <c r="G21" i="21"/>
  <c r="G14" i="21"/>
  <c r="G41" i="21"/>
  <c r="F37" i="21"/>
  <c r="Y38" i="6"/>
  <c r="E7" i="21"/>
  <c r="G6" i="21"/>
  <c r="F4" i="21"/>
  <c r="G7" i="21"/>
  <c r="G9" i="21"/>
  <c r="G17" i="21"/>
  <c r="G3" i="21"/>
  <c r="F11" i="21"/>
  <c r="F25" i="21"/>
  <c r="G23" i="21"/>
  <c r="G31" i="21"/>
  <c r="F20" i="21"/>
  <c r="F6" i="21"/>
  <c r="F23" i="21"/>
  <c r="G24" i="21"/>
  <c r="G30" i="21"/>
  <c r="F3" i="21"/>
  <c r="Y34" i="6"/>
  <c r="F42" i="21"/>
  <c r="F34" i="21"/>
  <c r="G32" i="21"/>
  <c r="D8" i="21"/>
  <c r="F13" i="21"/>
  <c r="F38" i="21"/>
  <c r="G37" i="21"/>
  <c r="F10" i="21"/>
  <c r="G5" i="21"/>
  <c r="G38" i="21"/>
  <c r="G13" i="21"/>
  <c r="G18" i="21"/>
  <c r="D6" i="21"/>
  <c r="D7" i="21"/>
  <c r="D5" i="21"/>
  <c r="D9" i="21"/>
  <c r="G27" i="21"/>
  <c r="F41" i="21"/>
  <c r="F19" i="21"/>
  <c r="F32" i="21"/>
  <c r="G36" i="21"/>
  <c r="F14" i="21"/>
  <c r="F39" i="21"/>
  <c r="G29" i="21"/>
  <c r="F33" i="21"/>
  <c r="G39" i="21"/>
  <c r="G26" i="21"/>
  <c r="Y35" i="6"/>
  <c r="F40" i="21"/>
  <c r="E10" i="21"/>
  <c r="Y13" i="6"/>
  <c r="Y6" i="6"/>
  <c r="E11" i="21"/>
  <c r="Y14" i="6"/>
  <c r="E37" i="21"/>
  <c r="Y40" i="6"/>
  <c r="E25" i="21"/>
  <c r="Y28" i="6"/>
  <c r="E29" i="21"/>
  <c r="Y32" i="6"/>
  <c r="E41" i="21"/>
  <c r="Y44" i="6"/>
  <c r="E20" i="21"/>
  <c r="Y23" i="6"/>
  <c r="E13" i="21"/>
  <c r="Y16" i="6"/>
  <c r="E14" i="21"/>
  <c r="Y17" i="6"/>
  <c r="E27" i="21"/>
  <c r="Y30" i="6"/>
  <c r="E15" i="21"/>
  <c r="Y18" i="6"/>
  <c r="E24" i="21"/>
  <c r="Y27" i="6"/>
  <c r="E42" i="21"/>
  <c r="Y45" i="6"/>
  <c r="E23" i="21"/>
  <c r="Y26" i="6"/>
  <c r="E30" i="21"/>
  <c r="Y33" i="6"/>
  <c r="E28" i="21"/>
  <c r="Y31" i="6"/>
  <c r="E36" i="21"/>
  <c r="Y39" i="6"/>
  <c r="E40" i="21"/>
  <c r="Y43" i="6"/>
  <c r="E31" i="21"/>
  <c r="F7" i="29"/>
  <c r="Y7" i="6"/>
  <c r="E16" i="21"/>
  <c r="Y19" i="6"/>
  <c r="E32" i="21"/>
  <c r="E18" i="21"/>
  <c r="Y21" i="6"/>
  <c r="Y9" i="6"/>
  <c r="E19" i="21"/>
  <c r="Y22" i="6"/>
  <c r="E17" i="21"/>
  <c r="Y20" i="6"/>
  <c r="E39" i="21"/>
  <c r="Y42" i="6"/>
  <c r="Y12" i="6"/>
  <c r="E35" i="21"/>
  <c r="Y10" i="6"/>
  <c r="B40" i="8"/>
  <c r="B8" i="8"/>
  <c r="B14" i="8"/>
  <c r="B5" i="8"/>
  <c r="B15" i="8"/>
  <c r="B19" i="8"/>
  <c r="B30" i="8"/>
  <c r="B21" i="8"/>
  <c r="B18" i="8"/>
  <c r="B25" i="8"/>
  <c r="B23" i="8"/>
  <c r="B32" i="8"/>
  <c r="B10" i="8"/>
  <c r="B44" i="8"/>
  <c r="B38" i="8"/>
  <c r="B22" i="8"/>
  <c r="B43" i="8"/>
  <c r="B41" i="8"/>
  <c r="B42" i="8"/>
  <c r="B35" i="8"/>
  <c r="B28" i="8"/>
  <c r="B34" i="8"/>
  <c r="B36" i="8"/>
  <c r="B37" i="8"/>
  <c r="B24" i="8"/>
  <c r="B7" i="8"/>
  <c r="B33" i="8"/>
  <c r="B29" i="8"/>
  <c r="B39" i="8"/>
  <c r="E3" i="21"/>
  <c r="E9" i="21"/>
  <c r="AW20" i="4"/>
  <c r="AX20" i="4" s="1"/>
  <c r="Q21" i="33" s="1"/>
  <c r="AW19" i="4"/>
  <c r="AX19" i="4" s="1"/>
  <c r="Q20" i="33" s="1"/>
  <c r="AW40" i="4"/>
  <c r="AX40" i="4" s="1"/>
  <c r="Q41" i="33" s="1"/>
  <c r="AW8" i="4"/>
  <c r="AX8" i="4" s="1"/>
  <c r="Q9" i="33" s="1"/>
  <c r="AW18" i="4"/>
  <c r="AX18" i="4" s="1"/>
  <c r="Q19" i="33" s="1"/>
  <c r="AW23" i="4"/>
  <c r="AX23" i="4" s="1"/>
  <c r="Q24" i="33" s="1"/>
  <c r="AW30" i="4"/>
  <c r="AX30" i="4" s="1"/>
  <c r="Q31" i="33" s="1"/>
  <c r="AW14" i="4"/>
  <c r="AX14" i="4" s="1"/>
  <c r="Q15" i="33" s="1"/>
  <c r="AW22" i="4"/>
  <c r="AX22" i="4" s="1"/>
  <c r="Q23" i="33" s="1"/>
  <c r="E6" i="21"/>
  <c r="D37" i="21"/>
  <c r="D36" i="21"/>
  <c r="D42" i="21"/>
  <c r="D40" i="21"/>
  <c r="D30" i="21"/>
  <c r="D10" i="21"/>
  <c r="D11" i="21"/>
  <c r="D39" i="21"/>
  <c r="D31" i="21"/>
  <c r="D23" i="21"/>
  <c r="D13" i="21"/>
  <c r="D21" i="21"/>
  <c r="D38" i="21"/>
  <c r="D33" i="21"/>
  <c r="D32" i="21"/>
  <c r="D15" i="21"/>
  <c r="D19" i="21"/>
  <c r="D14" i="21"/>
  <c r="D34" i="21"/>
  <c r="D24" i="21"/>
  <c r="D28" i="21"/>
  <c r="D35" i="21"/>
  <c r="D22" i="21"/>
  <c r="D12" i="21"/>
  <c r="D29" i="21"/>
  <c r="D25" i="21"/>
  <c r="D27" i="21"/>
  <c r="D18" i="21"/>
  <c r="D41" i="21"/>
  <c r="D26" i="21"/>
  <c r="D16" i="21"/>
  <c r="D17" i="21"/>
  <c r="D20" i="21"/>
  <c r="O2577" i="15"/>
  <c r="I2529" i="15"/>
  <c r="L2519" i="15"/>
  <c r="K2525" i="15"/>
  <c r="M2520" i="15"/>
  <c r="N2511" i="15"/>
  <c r="J2517" i="15"/>
  <c r="S2765" i="15"/>
  <c r="Q2771" i="15"/>
  <c r="P2739" i="15"/>
  <c r="R2799" i="15"/>
  <c r="J45" i="33" l="1"/>
  <c r="O42" i="21" s="1"/>
  <c r="K45" i="33"/>
  <c r="H38" i="33"/>
  <c r="W38" i="6"/>
  <c r="X38" i="6" s="1"/>
  <c r="AC38" i="6" s="1"/>
  <c r="E30" i="46"/>
  <c r="E30" i="44"/>
  <c r="D25" i="46"/>
  <c r="D25" i="44"/>
  <c r="D19" i="46"/>
  <c r="D19" i="44"/>
  <c r="D5" i="44"/>
  <c r="D5" i="46"/>
  <c r="D29" i="44"/>
  <c r="D29" i="46"/>
  <c r="D20" i="46"/>
  <c r="D20" i="44"/>
  <c r="D23" i="44"/>
  <c r="D23" i="46"/>
  <c r="E10" i="44"/>
  <c r="E10" i="46"/>
  <c r="E28" i="46"/>
  <c r="E28" i="44"/>
  <c r="D26" i="44"/>
  <c r="D26" i="46"/>
  <c r="D17" i="46"/>
  <c r="D17" i="44"/>
  <c r="F26" i="44"/>
  <c r="F26" i="46"/>
  <c r="E27" i="46"/>
  <c r="E27" i="44"/>
  <c r="F41" i="46"/>
  <c r="F41" i="44"/>
  <c r="F12" i="46"/>
  <c r="F12" i="44"/>
  <c r="F36" i="46"/>
  <c r="F36" i="44"/>
  <c r="D31" i="44"/>
  <c r="D31" i="46"/>
  <c r="F11" i="46"/>
  <c r="F11" i="44"/>
  <c r="E29" i="44"/>
  <c r="E29" i="46"/>
  <c r="D35" i="46"/>
  <c r="D35" i="44"/>
  <c r="D9" i="46"/>
  <c r="D9" i="44"/>
  <c r="D21" i="44"/>
  <c r="D21" i="46"/>
  <c r="D13" i="44"/>
  <c r="D13" i="46"/>
  <c r="E31" i="46"/>
  <c r="E31" i="44"/>
  <c r="D41" i="46"/>
  <c r="D41" i="44"/>
  <c r="D7" i="44"/>
  <c r="D7" i="46"/>
  <c r="F16" i="44"/>
  <c r="F16" i="46"/>
  <c r="D40" i="44"/>
  <c r="D40" i="46"/>
  <c r="E22" i="46"/>
  <c r="E22" i="44"/>
  <c r="D12" i="46"/>
  <c r="D12" i="44"/>
  <c r="E8" i="44"/>
  <c r="E8" i="46"/>
  <c r="F35" i="44"/>
  <c r="F35" i="46"/>
  <c r="D16" i="44"/>
  <c r="D16" i="46"/>
  <c r="D6" i="46"/>
  <c r="D6" i="44"/>
  <c r="F9" i="46"/>
  <c r="F9" i="44"/>
  <c r="F34" i="44"/>
  <c r="F34" i="46"/>
  <c r="E23" i="44"/>
  <c r="E23" i="46"/>
  <c r="D39" i="44"/>
  <c r="D39" i="46"/>
  <c r="D38" i="46"/>
  <c r="D38" i="44"/>
  <c r="E16" i="44"/>
  <c r="E16" i="46"/>
  <c r="F21" i="44"/>
  <c r="F21" i="46"/>
  <c r="D28" i="46"/>
  <c r="D28" i="44"/>
  <c r="E13" i="44"/>
  <c r="E13" i="46"/>
  <c r="D24" i="44"/>
  <c r="D24" i="46"/>
  <c r="E25" i="46"/>
  <c r="E25" i="44"/>
  <c r="D27" i="46"/>
  <c r="D27" i="44"/>
  <c r="F43" i="46"/>
  <c r="F43" i="44"/>
  <c r="D42" i="46"/>
  <c r="D42" i="44"/>
  <c r="D43" i="46"/>
  <c r="D43" i="44"/>
  <c r="E19" i="46"/>
  <c r="E19" i="44"/>
  <c r="E32" i="44"/>
  <c r="E32" i="46"/>
  <c r="D15" i="44"/>
  <c r="D15" i="46"/>
  <c r="D4" i="46"/>
  <c r="D4" i="44"/>
  <c r="D37" i="44"/>
  <c r="D37" i="46"/>
  <c r="D18" i="46"/>
  <c r="D18" i="44"/>
  <c r="E6" i="46"/>
  <c r="E6" i="44"/>
  <c r="D10" i="44"/>
  <c r="D10" i="46"/>
  <c r="D34" i="46"/>
  <c r="D34" i="44"/>
  <c r="D30" i="46"/>
  <c r="D30" i="44"/>
  <c r="F23" i="46"/>
  <c r="F23" i="44"/>
  <c r="E37" i="44"/>
  <c r="E37" i="46"/>
  <c r="D36" i="46"/>
  <c r="D36" i="44"/>
  <c r="D14" i="46"/>
  <c r="D14" i="44"/>
  <c r="F5" i="44"/>
  <c r="F5" i="46"/>
  <c r="AA36" i="6"/>
  <c r="W34" i="6"/>
  <c r="X34" i="6" s="1"/>
  <c r="M8" i="21"/>
  <c r="J9" i="42"/>
  <c r="M22" i="21"/>
  <c r="J23" i="42"/>
  <c r="L9" i="40"/>
  <c r="M28" i="21"/>
  <c r="J29" i="42"/>
  <c r="M27" i="21"/>
  <c r="J28" i="42"/>
  <c r="M26" i="21"/>
  <c r="J27" i="42"/>
  <c r="M25" i="21"/>
  <c r="J26" i="42"/>
  <c r="M24" i="21"/>
  <c r="J25" i="42"/>
  <c r="M23" i="21"/>
  <c r="J24" i="42"/>
  <c r="M21" i="21"/>
  <c r="J22" i="42"/>
  <c r="M20" i="21"/>
  <c r="J21" i="42"/>
  <c r="M19" i="21"/>
  <c r="J20" i="42"/>
  <c r="M18" i="21"/>
  <c r="J19" i="42"/>
  <c r="M17" i="21"/>
  <c r="J18" i="42"/>
  <c r="M16" i="21"/>
  <c r="J17" i="42"/>
  <c r="M15" i="21"/>
  <c r="J16" i="42"/>
  <c r="M14" i="21"/>
  <c r="J15" i="42"/>
  <c r="M13" i="21"/>
  <c r="J14" i="42"/>
  <c r="M12" i="21"/>
  <c r="J13" i="42"/>
  <c r="M11" i="21"/>
  <c r="J12" i="42"/>
  <c r="M10" i="21"/>
  <c r="J11" i="42"/>
  <c r="M9" i="21"/>
  <c r="J10" i="42"/>
  <c r="M6" i="21"/>
  <c r="J7" i="42"/>
  <c r="M5" i="21"/>
  <c r="J6" i="42"/>
  <c r="L26" i="40"/>
  <c r="L22" i="40"/>
  <c r="L12" i="40"/>
  <c r="L23" i="40"/>
  <c r="L11" i="40"/>
  <c r="L13" i="40"/>
  <c r="L29" i="40"/>
  <c r="L20" i="40"/>
  <c r="L14" i="40"/>
  <c r="L21" i="40"/>
  <c r="L19" i="40"/>
  <c r="L10" i="40"/>
  <c r="L18" i="40"/>
  <c r="L28" i="40"/>
  <c r="L17" i="40"/>
  <c r="L25" i="40"/>
  <c r="L16" i="40"/>
  <c r="L27" i="40"/>
  <c r="L24" i="40"/>
  <c r="L15" i="40"/>
  <c r="L7" i="40"/>
  <c r="L6" i="40"/>
  <c r="W10" i="6"/>
  <c r="X10" i="6" s="1"/>
  <c r="W36" i="6"/>
  <c r="X36" i="6" s="1"/>
  <c r="W35" i="6"/>
  <c r="X35" i="6" s="1"/>
  <c r="K32" i="21"/>
  <c r="J35" i="33"/>
  <c r="O32" i="21" s="1"/>
  <c r="K31" i="21"/>
  <c r="J34" i="33"/>
  <c r="O31" i="21" s="1"/>
  <c r="K7" i="21"/>
  <c r="K36" i="33"/>
  <c r="P33" i="21" s="1"/>
  <c r="J36" i="33"/>
  <c r="O33" i="21" s="1"/>
  <c r="K33" i="21"/>
  <c r="L8" i="40"/>
  <c r="H13" i="33"/>
  <c r="W13" i="6"/>
  <c r="X13" i="6" s="1"/>
  <c r="L5" i="40"/>
  <c r="I12" i="33"/>
  <c r="N9" i="21" s="1"/>
  <c r="W12" i="41"/>
  <c r="X12" i="41" s="1"/>
  <c r="AA12" i="41"/>
  <c r="I30" i="33"/>
  <c r="N27" i="21" s="1"/>
  <c r="W30" i="41"/>
  <c r="X30" i="41" s="1"/>
  <c r="AA30" i="41"/>
  <c r="I8" i="33"/>
  <c r="N5" i="21" s="1"/>
  <c r="W8" i="41"/>
  <c r="X8" i="41" s="1"/>
  <c r="AA8" i="41"/>
  <c r="I23" i="33"/>
  <c r="N20" i="21" s="1"/>
  <c r="AA23" i="41"/>
  <c r="W23" i="41"/>
  <c r="X23" i="41" s="1"/>
  <c r="I39" i="33"/>
  <c r="N36" i="21" s="1"/>
  <c r="AA39" i="41"/>
  <c r="W39" i="41"/>
  <c r="X39" i="41" s="1"/>
  <c r="I35" i="33"/>
  <c r="N32" i="21" s="1"/>
  <c r="W35" i="41"/>
  <c r="X35" i="41" s="1"/>
  <c r="AA35" i="41"/>
  <c r="AA20" i="41"/>
  <c r="W20" i="41"/>
  <c r="X20" i="41" s="1"/>
  <c r="I20" i="33"/>
  <c r="N17" i="21" s="1"/>
  <c r="AA26" i="41"/>
  <c r="I26" i="33"/>
  <c r="N23" i="21" s="1"/>
  <c r="W26" i="41"/>
  <c r="X26" i="41" s="1"/>
  <c r="W37" i="41"/>
  <c r="X37" i="41" s="1"/>
  <c r="I37" i="33"/>
  <c r="N34" i="21" s="1"/>
  <c r="AA37" i="41"/>
  <c r="I18" i="33"/>
  <c r="N15" i="21" s="1"/>
  <c r="W18" i="41"/>
  <c r="X18" i="41" s="1"/>
  <c r="AA18" i="41"/>
  <c r="AA15" i="41"/>
  <c r="I15" i="33"/>
  <c r="N12" i="21" s="1"/>
  <c r="W15" i="41"/>
  <c r="X15" i="41" s="1"/>
  <c r="W25" i="41"/>
  <c r="X25" i="41" s="1"/>
  <c r="I25" i="33"/>
  <c r="N22" i="21" s="1"/>
  <c r="AA25" i="41"/>
  <c r="W45" i="41"/>
  <c r="X45" i="41" s="1"/>
  <c r="I45" i="33"/>
  <c r="N42" i="21" s="1"/>
  <c r="AA45" i="41"/>
  <c r="I19" i="33"/>
  <c r="N16" i="21" s="1"/>
  <c r="W19" i="41"/>
  <c r="X19" i="41" s="1"/>
  <c r="AA19" i="41"/>
  <c r="W14" i="41"/>
  <c r="X14" i="41" s="1"/>
  <c r="AA14" i="41"/>
  <c r="I14" i="33"/>
  <c r="N11" i="21" s="1"/>
  <c r="I38" i="33"/>
  <c r="N35" i="21" s="1"/>
  <c r="W38" i="41"/>
  <c r="X38" i="41" s="1"/>
  <c r="AA38" i="41"/>
  <c r="AA22" i="41"/>
  <c r="W22" i="41"/>
  <c r="X22" i="41" s="1"/>
  <c r="I22" i="33"/>
  <c r="N19" i="21" s="1"/>
  <c r="AA17" i="41"/>
  <c r="I17" i="33"/>
  <c r="N14" i="21" s="1"/>
  <c r="W17" i="41"/>
  <c r="X17" i="41" s="1"/>
  <c r="W29" i="41"/>
  <c r="X29" i="41" s="1"/>
  <c r="I29" i="33"/>
  <c r="N26" i="21" s="1"/>
  <c r="AA29" i="41"/>
  <c r="I16" i="33"/>
  <c r="N13" i="21" s="1"/>
  <c r="W16" i="41"/>
  <c r="X16" i="41" s="1"/>
  <c r="AA16" i="41"/>
  <c r="I31" i="33"/>
  <c r="N28" i="21" s="1"/>
  <c r="AA31" i="41"/>
  <c r="W31" i="41"/>
  <c r="X31" i="41" s="1"/>
  <c r="AA9" i="41"/>
  <c r="I9" i="33"/>
  <c r="N6" i="21" s="1"/>
  <c r="W9" i="41"/>
  <c r="X9" i="41" s="1"/>
  <c r="M3" i="21"/>
  <c r="I6" i="33"/>
  <c r="AA6" i="41"/>
  <c r="AB6" i="41"/>
  <c r="AC6" i="41"/>
  <c r="W40" i="41"/>
  <c r="X40" i="41" s="1"/>
  <c r="I40" i="33"/>
  <c r="N37" i="21" s="1"/>
  <c r="AA40" i="41"/>
  <c r="AA11" i="41"/>
  <c r="I11" i="33"/>
  <c r="N8" i="21" s="1"/>
  <c r="W11" i="41"/>
  <c r="X11" i="41" s="1"/>
  <c r="AA42" i="41"/>
  <c r="W42" i="41"/>
  <c r="X42" i="41" s="1"/>
  <c r="I42" i="33"/>
  <c r="N39" i="21" s="1"/>
  <c r="W36" i="41"/>
  <c r="X36" i="41" s="1"/>
  <c r="AA36" i="41"/>
  <c r="I36" i="33"/>
  <c r="N33" i="21" s="1"/>
  <c r="W33" i="41"/>
  <c r="X33" i="41" s="1"/>
  <c r="AA33" i="41"/>
  <c r="I33" i="33"/>
  <c r="N30" i="21" s="1"/>
  <c r="W32" i="41"/>
  <c r="X32" i="41" s="1"/>
  <c r="I32" i="33"/>
  <c r="N29" i="21" s="1"/>
  <c r="AA32" i="41"/>
  <c r="I43" i="33"/>
  <c r="N40" i="21" s="1"/>
  <c r="AA43" i="41"/>
  <c r="W43" i="41"/>
  <c r="X43" i="41" s="1"/>
  <c r="I34" i="33"/>
  <c r="N31" i="21" s="1"/>
  <c r="AA34" i="41"/>
  <c r="W34" i="41"/>
  <c r="X34" i="41" s="1"/>
  <c r="W41" i="41"/>
  <c r="X41" i="41" s="1"/>
  <c r="I41" i="33"/>
  <c r="N38" i="21" s="1"/>
  <c r="AA41" i="41"/>
  <c r="W44" i="41"/>
  <c r="X44" i="41" s="1"/>
  <c r="I44" i="33"/>
  <c r="N41" i="21" s="1"/>
  <c r="AA44" i="41"/>
  <c r="M7" i="21"/>
  <c r="W10" i="41"/>
  <c r="X10" i="41" s="1"/>
  <c r="I10" i="33"/>
  <c r="N7" i="21" s="1"/>
  <c r="AA10" i="41"/>
  <c r="I27" i="33"/>
  <c r="N24" i="21" s="1"/>
  <c r="AA27" i="41"/>
  <c r="W27" i="41"/>
  <c r="X27" i="41" s="1"/>
  <c r="W21" i="41"/>
  <c r="X21" i="41" s="1"/>
  <c r="I21" i="33"/>
  <c r="N18" i="21" s="1"/>
  <c r="AA21" i="41"/>
  <c r="AA13" i="41"/>
  <c r="I13" i="33"/>
  <c r="N10" i="21" s="1"/>
  <c r="W13" i="41"/>
  <c r="X13" i="41" s="1"/>
  <c r="W28" i="41"/>
  <c r="X28" i="41" s="1"/>
  <c r="AA28" i="41"/>
  <c r="I28" i="33"/>
  <c r="N25" i="21" s="1"/>
  <c r="W24" i="41"/>
  <c r="X24" i="41" s="1"/>
  <c r="I24" i="33"/>
  <c r="AA24" i="41"/>
  <c r="I7" i="33"/>
  <c r="W7" i="41"/>
  <c r="X7" i="41" s="1"/>
  <c r="AA7" i="41"/>
  <c r="M4" i="21"/>
  <c r="L45" i="33"/>
  <c r="M45" i="33" s="1"/>
  <c r="P42" i="21"/>
  <c r="U42" i="21"/>
  <c r="J22" i="33"/>
  <c r="O19" i="21" s="1"/>
  <c r="K19" i="21"/>
  <c r="K16" i="21"/>
  <c r="J19" i="33"/>
  <c r="O16" i="21" s="1"/>
  <c r="AA38" i="6"/>
  <c r="J33" i="33"/>
  <c r="O30" i="21" s="1"/>
  <c r="K30" i="21"/>
  <c r="K22" i="21"/>
  <c r="J25" i="33"/>
  <c r="O22" i="21" s="1"/>
  <c r="K35" i="33"/>
  <c r="P32" i="21" s="1"/>
  <c r="K6" i="21"/>
  <c r="K20" i="21"/>
  <c r="AA34" i="6"/>
  <c r="K41" i="21"/>
  <c r="J44" i="33"/>
  <c r="O41" i="21" s="1"/>
  <c r="K18" i="21"/>
  <c r="J18" i="33"/>
  <c r="O15" i="21" s="1"/>
  <c r="K15" i="21"/>
  <c r="J29" i="33"/>
  <c r="O26" i="21" s="1"/>
  <c r="K26" i="21"/>
  <c r="K12" i="21"/>
  <c r="J15" i="33"/>
  <c r="O12" i="21" s="1"/>
  <c r="K24" i="21"/>
  <c r="K40" i="21"/>
  <c r="J43" i="33"/>
  <c r="O40" i="21" s="1"/>
  <c r="K43" i="33"/>
  <c r="P40" i="21" s="1"/>
  <c r="J42" i="33"/>
  <c r="O39" i="21" s="1"/>
  <c r="K39" i="21"/>
  <c r="K42" i="33"/>
  <c r="P39" i="21" s="1"/>
  <c r="J26" i="33"/>
  <c r="O23" i="21" s="1"/>
  <c r="K23" i="21"/>
  <c r="K25" i="21"/>
  <c r="J20" i="33"/>
  <c r="O17" i="21" s="1"/>
  <c r="K17" i="21"/>
  <c r="AA35" i="6"/>
  <c r="J37" i="33"/>
  <c r="O34" i="21" s="1"/>
  <c r="K34" i="21"/>
  <c r="K14" i="21"/>
  <c r="J17" i="33"/>
  <c r="O14" i="21" s="1"/>
  <c r="J12" i="33"/>
  <c r="O9" i="21" s="1"/>
  <c r="K9" i="21"/>
  <c r="J41" i="33"/>
  <c r="O38" i="21" s="1"/>
  <c r="K38" i="21"/>
  <c r="H8" i="33"/>
  <c r="AA13" i="6"/>
  <c r="AA24" i="6"/>
  <c r="K13" i="21"/>
  <c r="K36" i="21"/>
  <c r="J39" i="33"/>
  <c r="O36" i="21" s="1"/>
  <c r="J32" i="33"/>
  <c r="O29" i="21" s="1"/>
  <c r="K29" i="21"/>
  <c r="J40" i="33"/>
  <c r="O37" i="21" s="1"/>
  <c r="K37" i="21"/>
  <c r="K40" i="33"/>
  <c r="P37" i="21" s="1"/>
  <c r="J31" i="33"/>
  <c r="O28" i="21" s="1"/>
  <c r="K28" i="21"/>
  <c r="J14" i="33"/>
  <c r="O11" i="21" s="1"/>
  <c r="K11" i="21"/>
  <c r="K8" i="21"/>
  <c r="J30" i="33"/>
  <c r="O27" i="21" s="1"/>
  <c r="K27" i="21"/>
  <c r="K34" i="33"/>
  <c r="P31" i="21" s="1"/>
  <c r="W39" i="6"/>
  <c r="X39" i="6" s="1"/>
  <c r="AC39" i="6" s="1"/>
  <c r="AA39" i="6"/>
  <c r="AA28" i="6"/>
  <c r="W28" i="6"/>
  <c r="X28" i="6" s="1"/>
  <c r="AA15" i="6"/>
  <c r="W15" i="6"/>
  <c r="X15" i="6" s="1"/>
  <c r="W14" i="6"/>
  <c r="X14" i="6" s="1"/>
  <c r="AA14" i="6"/>
  <c r="W42" i="6"/>
  <c r="X42" i="6" s="1"/>
  <c r="AC42" i="6" s="1"/>
  <c r="AA42" i="6"/>
  <c r="AA23" i="6"/>
  <c r="W23" i="6"/>
  <c r="X23" i="6" s="1"/>
  <c r="AA8" i="6"/>
  <c r="AA45" i="6"/>
  <c r="W45" i="6"/>
  <c r="X45" i="6" s="1"/>
  <c r="AC45" i="6" s="1"/>
  <c r="AA41" i="6"/>
  <c r="W41" i="6"/>
  <c r="X41" i="6" s="1"/>
  <c r="W31" i="6"/>
  <c r="X31" i="6" s="1"/>
  <c r="AA31" i="6"/>
  <c r="W20" i="6"/>
  <c r="X20" i="6" s="1"/>
  <c r="AA20" i="6"/>
  <c r="AA11" i="6"/>
  <c r="W11" i="6"/>
  <c r="X11" i="6" s="1"/>
  <c r="AA6" i="6"/>
  <c r="W6" i="6"/>
  <c r="X6" i="6" s="1"/>
  <c r="AB6" i="6" s="1"/>
  <c r="W40" i="6"/>
  <c r="X40" i="6" s="1"/>
  <c r="AC40" i="6" s="1"/>
  <c r="AA40" i="6"/>
  <c r="AA12" i="6"/>
  <c r="W12" i="6"/>
  <c r="X12" i="6" s="1"/>
  <c r="AA18" i="6"/>
  <c r="W18" i="6"/>
  <c r="X18" i="6" s="1"/>
  <c r="W17" i="6"/>
  <c r="X17" i="6" s="1"/>
  <c r="AA17" i="6"/>
  <c r="W22" i="6"/>
  <c r="X22" i="6" s="1"/>
  <c r="AA22" i="6"/>
  <c r="AA26" i="6"/>
  <c r="W26" i="6"/>
  <c r="X26" i="6" s="1"/>
  <c r="AA25" i="6"/>
  <c r="W25" i="6"/>
  <c r="X25" i="6" s="1"/>
  <c r="W16" i="6"/>
  <c r="X16" i="6" s="1"/>
  <c r="AA16" i="6"/>
  <c r="AA32" i="6"/>
  <c r="W32" i="6"/>
  <c r="X32" i="6" s="1"/>
  <c r="AA29" i="6"/>
  <c r="W29" i="6"/>
  <c r="X29" i="6" s="1"/>
  <c r="W33" i="6"/>
  <c r="X33" i="6" s="1"/>
  <c r="AA33" i="6"/>
  <c r="W27" i="6"/>
  <c r="X27" i="6" s="1"/>
  <c r="AA27" i="6"/>
  <c r="AA19" i="6"/>
  <c r="W19" i="6"/>
  <c r="X19" i="6" s="1"/>
  <c r="AA9" i="6"/>
  <c r="W9" i="6"/>
  <c r="X9" i="6" s="1"/>
  <c r="AA7" i="6"/>
  <c r="W7" i="6"/>
  <c r="X7" i="6" s="1"/>
  <c r="AA30" i="6"/>
  <c r="W30" i="6"/>
  <c r="X30" i="6" s="1"/>
  <c r="AA10" i="6"/>
  <c r="W37" i="6"/>
  <c r="X37" i="6" s="1"/>
  <c r="AA37" i="6"/>
  <c r="AA43" i="6"/>
  <c r="W43" i="6"/>
  <c r="X43" i="6" s="1"/>
  <c r="AC43" i="6" s="1"/>
  <c r="AA44" i="6"/>
  <c r="W44" i="6"/>
  <c r="X44" i="6" s="1"/>
  <c r="AC44" i="6" s="1"/>
  <c r="AA21" i="6"/>
  <c r="W21" i="6"/>
  <c r="X21" i="6" s="1"/>
  <c r="L4" i="40"/>
  <c r="L38" i="40"/>
  <c r="L39" i="40"/>
  <c r="L37" i="40"/>
  <c r="L40" i="40"/>
  <c r="L41" i="40"/>
  <c r="L43" i="40"/>
  <c r="L36" i="40"/>
  <c r="L42" i="40"/>
  <c r="Z37" i="8"/>
  <c r="Z34" i="8"/>
  <c r="Z35" i="8"/>
  <c r="Z41" i="8"/>
  <c r="Z44" i="8"/>
  <c r="Y5" i="8"/>
  <c r="Y6" i="8" s="1"/>
  <c r="Z5" i="8"/>
  <c r="Z6" i="8" s="1"/>
  <c r="AD5" i="8"/>
  <c r="AD6" i="8" s="1"/>
  <c r="AE5" i="8"/>
  <c r="AE6" i="8" s="1"/>
  <c r="AB5" i="8"/>
  <c r="AB6" i="8" s="1"/>
  <c r="AC5" i="8"/>
  <c r="AC6" i="8" s="1"/>
  <c r="AA5" i="8"/>
  <c r="AA6" i="8" s="1"/>
  <c r="AF5" i="8"/>
  <c r="AF6" i="8" s="1"/>
  <c r="Z39" i="8"/>
  <c r="Z36" i="8"/>
  <c r="Z42" i="8"/>
  <c r="Z43" i="8"/>
  <c r="Z38" i="8"/>
  <c r="Z40" i="8"/>
  <c r="J2518" i="15"/>
  <c r="N2512" i="15"/>
  <c r="M2521" i="15"/>
  <c r="O2578" i="15"/>
  <c r="I2530" i="15"/>
  <c r="K2526" i="15"/>
  <c r="L2520" i="15"/>
  <c r="R2800" i="15"/>
  <c r="P2740" i="15"/>
  <c r="Q2772" i="15"/>
  <c r="S2766" i="15"/>
  <c r="K38" i="33" l="1"/>
  <c r="K35" i="21"/>
  <c r="J38" i="33"/>
  <c r="O35" i="21" s="1"/>
  <c r="L23" i="42"/>
  <c r="J11" i="33"/>
  <c r="O8" i="21" s="1"/>
  <c r="AC7" i="41"/>
  <c r="L20" i="42"/>
  <c r="L9" i="42"/>
  <c r="J28" i="33"/>
  <c r="O25" i="21" s="1"/>
  <c r="L6" i="42"/>
  <c r="L17" i="42"/>
  <c r="L21" i="42"/>
  <c r="L26" i="42"/>
  <c r="L7" i="42"/>
  <c r="L13" i="42"/>
  <c r="L27" i="42"/>
  <c r="L18" i="42"/>
  <c r="L10" i="42"/>
  <c r="L15" i="42"/>
  <c r="L19" i="42"/>
  <c r="L24" i="42"/>
  <c r="L25" i="42"/>
  <c r="L16" i="42"/>
  <c r="L14" i="42"/>
  <c r="L11" i="42"/>
  <c r="L22" i="42"/>
  <c r="L12" i="42"/>
  <c r="L28" i="42"/>
  <c r="J9" i="33"/>
  <c r="O6" i="21" s="1"/>
  <c r="L29" i="42"/>
  <c r="J27" i="33"/>
  <c r="O24" i="21" s="1"/>
  <c r="N21" i="21"/>
  <c r="J24" i="33"/>
  <c r="J23" i="33"/>
  <c r="O20" i="21" s="1"/>
  <c r="J21" i="33"/>
  <c r="O18" i="21" s="1"/>
  <c r="J16" i="33"/>
  <c r="O13" i="21" s="1"/>
  <c r="J13" i="33"/>
  <c r="O10" i="21" s="1"/>
  <c r="K22" i="33"/>
  <c r="P19" i="21" s="1"/>
  <c r="K15" i="33"/>
  <c r="P12" i="21" s="1"/>
  <c r="AC8" i="41"/>
  <c r="AB7" i="6"/>
  <c r="AB8" i="6" s="1"/>
  <c r="AB9" i="6" s="1"/>
  <c r="AB10" i="6" s="1"/>
  <c r="K10" i="21"/>
  <c r="L36" i="33"/>
  <c r="M36" i="33" s="1"/>
  <c r="AC41" i="6"/>
  <c r="U33" i="21"/>
  <c r="Q42" i="21"/>
  <c r="L5" i="42"/>
  <c r="N4" i="21"/>
  <c r="J7" i="33"/>
  <c r="J10" i="33"/>
  <c r="N3" i="21"/>
  <c r="J6" i="33"/>
  <c r="L8" i="42"/>
  <c r="AC38" i="41"/>
  <c r="AC39" i="41"/>
  <c r="AC45" i="41"/>
  <c r="AC44" i="41"/>
  <c r="L4" i="42"/>
  <c r="AC43" i="41"/>
  <c r="AC33" i="41"/>
  <c r="AC36" i="41"/>
  <c r="AC41" i="41"/>
  <c r="AC40" i="41"/>
  <c r="AC37" i="41"/>
  <c r="AC35" i="41"/>
  <c r="AC6" i="6"/>
  <c r="AC7" i="6" s="1"/>
  <c r="AC8" i="6" s="1"/>
  <c r="AC34" i="41"/>
  <c r="AC32" i="41"/>
  <c r="AC42" i="41"/>
  <c r="AB7" i="41"/>
  <c r="AD6" i="41"/>
  <c r="AE6" i="41" s="1"/>
  <c r="AF6" i="41" s="1"/>
  <c r="K37" i="33"/>
  <c r="U34" i="21" s="1"/>
  <c r="K19" i="33"/>
  <c r="K25" i="33"/>
  <c r="L25" i="33" s="1"/>
  <c r="M25" i="33" s="1"/>
  <c r="K14" i="33"/>
  <c r="K17" i="33"/>
  <c r="P14" i="21" s="1"/>
  <c r="K18" i="33"/>
  <c r="P15" i="21" s="1"/>
  <c r="K44" i="33"/>
  <c r="P41" i="21" s="1"/>
  <c r="U32" i="21"/>
  <c r="L35" i="33"/>
  <c r="M35" i="33" s="1"/>
  <c r="U31" i="21"/>
  <c r="L34" i="33"/>
  <c r="M34" i="33" s="1"/>
  <c r="K32" i="33"/>
  <c r="P29" i="21" s="1"/>
  <c r="L43" i="33"/>
  <c r="M43" i="33" s="1"/>
  <c r="U40" i="21"/>
  <c r="K30" i="33"/>
  <c r="P27" i="21" s="1"/>
  <c r="L42" i="33"/>
  <c r="M42" i="33" s="1"/>
  <c r="U39" i="21"/>
  <c r="K31" i="33"/>
  <c r="P28" i="21" s="1"/>
  <c r="K12" i="33"/>
  <c r="P9" i="21" s="1"/>
  <c r="K26" i="33"/>
  <c r="P23" i="21" s="1"/>
  <c r="J8" i="33"/>
  <c r="O5" i="21" s="1"/>
  <c r="K5" i="21"/>
  <c r="K33" i="33"/>
  <c r="P30" i="21" s="1"/>
  <c r="U37" i="21"/>
  <c r="L40" i="33"/>
  <c r="M40" i="33" s="1"/>
  <c r="K11" i="33"/>
  <c r="P8" i="21" s="1"/>
  <c r="K39" i="33"/>
  <c r="P36" i="21" s="1"/>
  <c r="K41" i="33"/>
  <c r="P38" i="21" s="1"/>
  <c r="K20" i="33"/>
  <c r="P17" i="21" s="1"/>
  <c r="K29" i="33"/>
  <c r="P26" i="21" s="1"/>
  <c r="Z7" i="8"/>
  <c r="AD7" i="8"/>
  <c r="AA7" i="8"/>
  <c r="AC7" i="8"/>
  <c r="AC8" i="8" s="1"/>
  <c r="AF7" i="8"/>
  <c r="AE7" i="8"/>
  <c r="AB7" i="8"/>
  <c r="Y7" i="8"/>
  <c r="N2513" i="15"/>
  <c r="M2522" i="15"/>
  <c r="O2579" i="15"/>
  <c r="L2521" i="15"/>
  <c r="K2527" i="15"/>
  <c r="I2531" i="15"/>
  <c r="J2519" i="15"/>
  <c r="Q2773" i="15"/>
  <c r="P2741" i="15"/>
  <c r="R2801" i="15"/>
  <c r="S2767" i="15"/>
  <c r="AD7" i="41" l="1"/>
  <c r="AE7" i="41" s="1"/>
  <c r="L38" i="33"/>
  <c r="U35" i="21"/>
  <c r="P35" i="21"/>
  <c r="L22" i="33"/>
  <c r="K28" i="33"/>
  <c r="U25" i="21" s="1"/>
  <c r="K27" i="33"/>
  <c r="K23" i="33"/>
  <c r="U20" i="21" s="1"/>
  <c r="K16" i="33"/>
  <c r="K13" i="33"/>
  <c r="L13" i="33" s="1"/>
  <c r="M13" i="33" s="1"/>
  <c r="K9" i="33"/>
  <c r="U6" i="21" s="1"/>
  <c r="AC9" i="41"/>
  <c r="K21" i="33"/>
  <c r="P18" i="21" s="1"/>
  <c r="O21" i="21"/>
  <c r="K24" i="33"/>
  <c r="U19" i="21"/>
  <c r="U12" i="21"/>
  <c r="L15" i="33"/>
  <c r="M15" i="33" s="1"/>
  <c r="Q33" i="21"/>
  <c r="AD6" i="6"/>
  <c r="AE6" i="6" s="1"/>
  <c r="AF6" i="6" s="1"/>
  <c r="Q22" i="21"/>
  <c r="Q37" i="21"/>
  <c r="Q32" i="21"/>
  <c r="Q40" i="21"/>
  <c r="Q39" i="21"/>
  <c r="Q31" i="21"/>
  <c r="O3" i="21"/>
  <c r="K6" i="33"/>
  <c r="L6" i="33" s="1"/>
  <c r="M6" i="33" s="1"/>
  <c r="O7" i="21"/>
  <c r="K10" i="33"/>
  <c r="O4" i="21"/>
  <c r="K7" i="33"/>
  <c r="L7" i="33" s="1"/>
  <c r="M7" i="33" s="1"/>
  <c r="AF7" i="41"/>
  <c r="AB8" i="41"/>
  <c r="AB9" i="41" s="1"/>
  <c r="L14" i="33"/>
  <c r="M14" i="33" s="1"/>
  <c r="P11" i="21"/>
  <c r="U22" i="21"/>
  <c r="P22" i="21"/>
  <c r="L19" i="33"/>
  <c r="M19" i="33" s="1"/>
  <c r="P16" i="21"/>
  <c r="L37" i="33"/>
  <c r="M37" i="33" s="1"/>
  <c r="P34" i="21"/>
  <c r="U14" i="21"/>
  <c r="U16" i="21"/>
  <c r="L17" i="33"/>
  <c r="M17" i="33" s="1"/>
  <c r="U11" i="21"/>
  <c r="L26" i="33"/>
  <c r="M26" i="33" s="1"/>
  <c r="U23" i="21"/>
  <c r="U9" i="21"/>
  <c r="L12" i="33"/>
  <c r="M12" i="33" s="1"/>
  <c r="U8" i="21"/>
  <c r="L11" i="33"/>
  <c r="M11" i="33" s="1"/>
  <c r="U15" i="21"/>
  <c r="L18" i="33"/>
  <c r="M18" i="33" s="1"/>
  <c r="L31" i="33"/>
  <c r="M31" i="33" s="1"/>
  <c r="U28" i="21"/>
  <c r="L29" i="33"/>
  <c r="M29" i="33" s="1"/>
  <c r="U26" i="21"/>
  <c r="U30" i="21"/>
  <c r="L33" i="33"/>
  <c r="M33" i="33" s="1"/>
  <c r="U41" i="21"/>
  <c r="L44" i="33"/>
  <c r="M44" i="33" s="1"/>
  <c r="U17" i="21"/>
  <c r="L20" i="33"/>
  <c r="M20" i="33" s="1"/>
  <c r="L30" i="33"/>
  <c r="M30" i="33" s="1"/>
  <c r="U27" i="21"/>
  <c r="U36" i="21"/>
  <c r="L39" i="33"/>
  <c r="M39" i="33" s="1"/>
  <c r="U29" i="21"/>
  <c r="L32" i="33"/>
  <c r="M32" i="33" s="1"/>
  <c r="K8" i="33"/>
  <c r="U38" i="21"/>
  <c r="L41" i="33"/>
  <c r="M41" i="33" s="1"/>
  <c r="AD8" i="6"/>
  <c r="AE8" i="6" s="1"/>
  <c r="AC9" i="6"/>
  <c r="AD9" i="6" s="1"/>
  <c r="AE9" i="6" s="1"/>
  <c r="AD7" i="6"/>
  <c r="AE7" i="6" s="1"/>
  <c r="Z8" i="8"/>
  <c r="AC9" i="8"/>
  <c r="AC10" i="8" s="1"/>
  <c r="AF8" i="8"/>
  <c r="AA8" i="8"/>
  <c r="AE8" i="8"/>
  <c r="AB8" i="8"/>
  <c r="AE9" i="8"/>
  <c r="AD8" i="8"/>
  <c r="AF9" i="8"/>
  <c r="Y8" i="8"/>
  <c r="Y9" i="8" s="1"/>
  <c r="AB11" i="6"/>
  <c r="M2523" i="15"/>
  <c r="O2580" i="15"/>
  <c r="N2514" i="15"/>
  <c r="J2520" i="15"/>
  <c r="I2532" i="15"/>
  <c r="K2528" i="15"/>
  <c r="L2522" i="15"/>
  <c r="R2802" i="15"/>
  <c r="S2768" i="15"/>
  <c r="P2742" i="15"/>
  <c r="Q2774" i="15"/>
  <c r="M22" i="33" l="1"/>
  <c r="Q19" i="21"/>
  <c r="P24" i="21"/>
  <c r="U24" i="21"/>
  <c r="P20" i="21"/>
  <c r="L23" i="33"/>
  <c r="U13" i="21"/>
  <c r="L16" i="33"/>
  <c r="P13" i="21"/>
  <c r="Q35" i="21"/>
  <c r="M38" i="33"/>
  <c r="L27" i="33"/>
  <c r="L9" i="33"/>
  <c r="M9" i="33" s="1"/>
  <c r="AD9" i="41"/>
  <c r="AE9" i="41" s="1"/>
  <c r="Q10" i="21"/>
  <c r="P6" i="21"/>
  <c r="P10" i="21"/>
  <c r="U10" i="21"/>
  <c r="P25" i="21"/>
  <c r="L28" i="33"/>
  <c r="U18" i="21"/>
  <c r="L21" i="33"/>
  <c r="M21" i="33" s="1"/>
  <c r="AC10" i="41"/>
  <c r="AC11" i="41"/>
  <c r="AC12" i="41" s="1"/>
  <c r="L24" i="33"/>
  <c r="P21" i="21"/>
  <c r="U21" i="21"/>
  <c r="Q12" i="21"/>
  <c r="AF7" i="6"/>
  <c r="AF8" i="6" s="1"/>
  <c r="AF9" i="6" s="1"/>
  <c r="Q16" i="21"/>
  <c r="Q38" i="21"/>
  <c r="Q27" i="21"/>
  <c r="Q17" i="21"/>
  <c r="Q41" i="21"/>
  <c r="Q29" i="21"/>
  <c r="Q26" i="21"/>
  <c r="P5" i="21"/>
  <c r="L8" i="33"/>
  <c r="Q28" i="21"/>
  <c r="Q15" i="21"/>
  <c r="Q11" i="21"/>
  <c r="Q36" i="21"/>
  <c r="Q14" i="21"/>
  <c r="Q9" i="21"/>
  <c r="Q23" i="21"/>
  <c r="Q30" i="21"/>
  <c r="Q8" i="21"/>
  <c r="Q34" i="21"/>
  <c r="P4" i="21"/>
  <c r="Q4" i="21"/>
  <c r="U4" i="21"/>
  <c r="AD8" i="41"/>
  <c r="AE8" i="41" s="1"/>
  <c r="AF8" i="41" s="1"/>
  <c r="U7" i="21"/>
  <c r="L10" i="33"/>
  <c r="M10" i="33" s="1"/>
  <c r="P7" i="21"/>
  <c r="U3" i="21"/>
  <c r="Q3" i="21"/>
  <c r="P3" i="21"/>
  <c r="AB10" i="41"/>
  <c r="U5" i="21"/>
  <c r="AC10" i="6"/>
  <c r="AC11" i="6" s="1"/>
  <c r="Z9" i="8"/>
  <c r="AC11" i="8"/>
  <c r="AC12" i="8"/>
  <c r="AC13" i="8" s="1"/>
  <c r="AF10" i="8"/>
  <c r="AD9" i="8"/>
  <c r="AF11" i="8"/>
  <c r="AE10" i="8"/>
  <c r="AF12" i="8"/>
  <c r="AB9" i="8"/>
  <c r="AA9" i="8"/>
  <c r="AA10" i="8" s="1"/>
  <c r="Y10" i="8"/>
  <c r="AB12" i="6"/>
  <c r="K2529" i="15"/>
  <c r="J2521" i="15"/>
  <c r="L2523" i="15"/>
  <c r="O2581" i="15"/>
  <c r="I2533" i="15"/>
  <c r="N2515" i="15"/>
  <c r="M2524" i="15"/>
  <c r="R2803" i="15"/>
  <c r="Q2775" i="15"/>
  <c r="P2743" i="15"/>
  <c r="S2769" i="15"/>
  <c r="M23" i="33" l="1"/>
  <c r="Q20" i="21"/>
  <c r="M27" i="33"/>
  <c r="Q24" i="21"/>
  <c r="M16" i="33"/>
  <c r="Q13" i="21"/>
  <c r="AD10" i="41"/>
  <c r="AE10" i="41" s="1"/>
  <c r="Q6" i="21"/>
  <c r="AF9" i="41"/>
  <c r="M28" i="33"/>
  <c r="Q25" i="21"/>
  <c r="Q18" i="21"/>
  <c r="AC13" i="41"/>
  <c r="M24" i="33"/>
  <c r="Q21" i="21"/>
  <c r="Q5" i="21"/>
  <c r="M8" i="33"/>
  <c r="Q7" i="21"/>
  <c r="AB11" i="41"/>
  <c r="AD11" i="6"/>
  <c r="AE11" i="6" s="1"/>
  <c r="AC12" i="6"/>
  <c r="AD12" i="6" s="1"/>
  <c r="AE12" i="6" s="1"/>
  <c r="AB13" i="6"/>
  <c r="AB14" i="6" s="1"/>
  <c r="AB15" i="6" s="1"/>
  <c r="AD10" i="6"/>
  <c r="AE10" i="6" s="1"/>
  <c r="AF10" i="6" s="1"/>
  <c r="Z10" i="8"/>
  <c r="AC15" i="8"/>
  <c r="AC16" i="8" s="1"/>
  <c r="AE11" i="8"/>
  <c r="AC14" i="8"/>
  <c r="AB11" i="8"/>
  <c r="AB10" i="8"/>
  <c r="AB12" i="8" s="1"/>
  <c r="AF14" i="8"/>
  <c r="AE12" i="8"/>
  <c r="AA11" i="8"/>
  <c r="AA12" i="8" s="1"/>
  <c r="AD10" i="8"/>
  <c r="AF13" i="8"/>
  <c r="Y11" i="8"/>
  <c r="L2524" i="15"/>
  <c r="J2522" i="15"/>
  <c r="K2530" i="15"/>
  <c r="O2582" i="15"/>
  <c r="I2534" i="15"/>
  <c r="M2525" i="15"/>
  <c r="N2516" i="15"/>
  <c r="R2804" i="15"/>
  <c r="S2770" i="15"/>
  <c r="Q2776" i="15"/>
  <c r="P2744" i="15"/>
  <c r="AF10" i="41" l="1"/>
  <c r="AC14" i="41"/>
  <c r="AD11" i="41"/>
  <c r="AE11" i="41" s="1"/>
  <c r="AF11" i="41" s="1"/>
  <c r="AB12" i="41"/>
  <c r="AB13" i="41" s="1"/>
  <c r="AD13" i="41" s="1"/>
  <c r="AE13" i="41" s="1"/>
  <c r="AF11" i="6"/>
  <c r="AF12" i="6" s="1"/>
  <c r="AC13" i="6"/>
  <c r="Z12" i="8"/>
  <c r="Z13" i="8" s="1"/>
  <c r="Z11" i="8"/>
  <c r="AC17" i="8"/>
  <c r="AA13" i="8"/>
  <c r="AA15" i="8" s="1"/>
  <c r="AB13" i="8"/>
  <c r="AB14" i="8" s="1"/>
  <c r="AD11" i="8"/>
  <c r="AC18" i="8"/>
  <c r="AA14" i="8"/>
  <c r="AA16" i="8" s="1"/>
  <c r="AF16" i="8"/>
  <c r="AD12" i="8"/>
  <c r="AE13" i="8"/>
  <c r="AE14" i="8" s="1"/>
  <c r="AF15" i="8"/>
  <c r="Y12" i="8"/>
  <c r="AB16" i="6"/>
  <c r="I2535" i="15"/>
  <c r="M2526" i="15"/>
  <c r="K2531" i="15"/>
  <c r="J2523" i="15"/>
  <c r="N2517" i="15"/>
  <c r="O2583" i="15"/>
  <c r="L2525" i="15"/>
  <c r="Q2777" i="15"/>
  <c r="S2771" i="15"/>
  <c r="R2805" i="15"/>
  <c r="P2745" i="15"/>
  <c r="AC15" i="41" l="1"/>
  <c r="AB14" i="41"/>
  <c r="AB15" i="41" s="1"/>
  <c r="AD15" i="41" s="1"/>
  <c r="AE15" i="41" s="1"/>
  <c r="AD12" i="41"/>
  <c r="AE12" i="41" s="1"/>
  <c r="AF12" i="41" s="1"/>
  <c r="AF13" i="41" s="1"/>
  <c r="AC14" i="6"/>
  <c r="AD13" i="6"/>
  <c r="AE13" i="6" s="1"/>
  <c r="AF13" i="6" s="1"/>
  <c r="Z14" i="8"/>
  <c r="Z16" i="8"/>
  <c r="Z15" i="8"/>
  <c r="Z17" i="8" s="1"/>
  <c r="AF17" i="8"/>
  <c r="AB15" i="8"/>
  <c r="AA17" i="8"/>
  <c r="AE15" i="8"/>
  <c r="AD13" i="8"/>
  <c r="AC19" i="8"/>
  <c r="AC20" i="8"/>
  <c r="Y13" i="8"/>
  <c r="AB17" i="6"/>
  <c r="O2584" i="15"/>
  <c r="K2532" i="15"/>
  <c r="L2526" i="15"/>
  <c r="N2518" i="15"/>
  <c r="J2524" i="15"/>
  <c r="M2527" i="15"/>
  <c r="I2536" i="15"/>
  <c r="P2746" i="15"/>
  <c r="R2806" i="15"/>
  <c r="S2772" i="15"/>
  <c r="Q2778" i="15"/>
  <c r="AC16" i="41" l="1"/>
  <c r="AD14" i="41"/>
  <c r="AE14" i="41" s="1"/>
  <c r="AF14" i="41" s="1"/>
  <c r="AF15" i="41" s="1"/>
  <c r="AB16" i="41"/>
  <c r="AC15" i="6"/>
  <c r="AD14" i="6"/>
  <c r="AE14" i="6" s="1"/>
  <c r="AF14" i="6" s="1"/>
  <c r="Z18" i="8"/>
  <c r="Z19" i="8" s="1"/>
  <c r="AD15" i="8"/>
  <c r="AA18" i="8"/>
  <c r="AD14" i="8"/>
  <c r="AC21" i="8"/>
  <c r="AE16" i="8"/>
  <c r="AB16" i="8"/>
  <c r="AF18" i="8"/>
  <c r="Y14" i="8"/>
  <c r="Y15" i="8" s="1"/>
  <c r="AB18" i="6"/>
  <c r="AB19" i="6" s="1"/>
  <c r="O2585" i="15"/>
  <c r="J2525" i="15"/>
  <c r="L2527" i="15"/>
  <c r="K2533" i="15"/>
  <c r="M2528" i="15"/>
  <c r="N2519" i="15"/>
  <c r="I2537" i="15"/>
  <c r="P2747" i="15"/>
  <c r="Q2779" i="15"/>
  <c r="R2807" i="15"/>
  <c r="S2773" i="15"/>
  <c r="AC17" i="41" l="1"/>
  <c r="AD16" i="41"/>
  <c r="AE16" i="41" s="1"/>
  <c r="AF16" i="41" s="1"/>
  <c r="AB17" i="41"/>
  <c r="AC16" i="6"/>
  <c r="AD16" i="6" s="1"/>
  <c r="AE16" i="6" s="1"/>
  <c r="AD15" i="6"/>
  <c r="AE15" i="6" s="1"/>
  <c r="AF15" i="6" s="1"/>
  <c r="Z20" i="8"/>
  <c r="AB18" i="8"/>
  <c r="AB17" i="8"/>
  <c r="AD16" i="8"/>
  <c r="AC22" i="8"/>
  <c r="AE17" i="8"/>
  <c r="AE18" i="8"/>
  <c r="AF19" i="8"/>
  <c r="AF21" i="8"/>
  <c r="AA19" i="8"/>
  <c r="AF20" i="8"/>
  <c r="Y16" i="8"/>
  <c r="Y17" i="8" s="1"/>
  <c r="AB20" i="6"/>
  <c r="N2520" i="15"/>
  <c r="M2529" i="15"/>
  <c r="I2538" i="15"/>
  <c r="O2586" i="15"/>
  <c r="L2528" i="15"/>
  <c r="J2526" i="15"/>
  <c r="K2534" i="15"/>
  <c r="R2808" i="15"/>
  <c r="S2774" i="15"/>
  <c r="Q2780" i="15"/>
  <c r="P2748" i="15"/>
  <c r="AC18" i="41" l="1"/>
  <c r="AD17" i="41"/>
  <c r="AE17" i="41" s="1"/>
  <c r="AF17" i="41" s="1"/>
  <c r="AB18" i="41"/>
  <c r="AF16" i="6"/>
  <c r="AC17" i="6"/>
  <c r="Z21" i="8"/>
  <c r="Z22" i="8" s="1"/>
  <c r="AA21" i="8"/>
  <c r="AC24" i="8"/>
  <c r="AF22" i="8"/>
  <c r="AF23" i="8"/>
  <c r="AE19" i="8"/>
  <c r="AC23" i="8"/>
  <c r="AC25" i="8" s="1"/>
  <c r="AD17" i="8"/>
  <c r="AB19" i="8"/>
  <c r="AB20" i="8"/>
  <c r="AA20" i="8"/>
  <c r="Y18" i="8"/>
  <c r="Y19" i="8" s="1"/>
  <c r="Y20" i="8" s="1"/>
  <c r="AB21" i="6"/>
  <c r="I2539" i="15"/>
  <c r="M2530" i="15"/>
  <c r="K2535" i="15"/>
  <c r="J2527" i="15"/>
  <c r="L2529" i="15"/>
  <c r="O2587" i="15"/>
  <c r="N2521" i="15"/>
  <c r="P2749" i="15"/>
  <c r="Q2781" i="15"/>
  <c r="S2775" i="15"/>
  <c r="R2809" i="15"/>
  <c r="AC19" i="41" l="1"/>
  <c r="AC20" i="41" s="1"/>
  <c r="AC21" i="41" s="1"/>
  <c r="AC22" i="41" s="1"/>
  <c r="AC23" i="41" s="1"/>
  <c r="AC24" i="41" s="1"/>
  <c r="AC25" i="41" s="1"/>
  <c r="AC26" i="41" s="1"/>
  <c r="AC27" i="41" s="1"/>
  <c r="AC28" i="41" s="1"/>
  <c r="AC29" i="41" s="1"/>
  <c r="AC30" i="41" s="1"/>
  <c r="AC31" i="41" s="1"/>
  <c r="AD18" i="41"/>
  <c r="AE18" i="41" s="1"/>
  <c r="AF18" i="41" s="1"/>
  <c r="AB19" i="41"/>
  <c r="AC18" i="6"/>
  <c r="AD17" i="6"/>
  <c r="AE17" i="6" s="1"/>
  <c r="AF17" i="6" s="1"/>
  <c r="Z23" i="8"/>
  <c r="Z24" i="8"/>
  <c r="AE20" i="8"/>
  <c r="AA22" i="8"/>
  <c r="AF24" i="8"/>
  <c r="AC27" i="8"/>
  <c r="AD18" i="8"/>
  <c r="AD20" i="8"/>
  <c r="AD19" i="8"/>
  <c r="AC26" i="8"/>
  <c r="AC28" i="8" s="1"/>
  <c r="AB21" i="8"/>
  <c r="AB22" i="8" s="1"/>
  <c r="Y21" i="8"/>
  <c r="AB22" i="6"/>
  <c r="J2528" i="15"/>
  <c r="M2531" i="15"/>
  <c r="L2530" i="15"/>
  <c r="K2536" i="15"/>
  <c r="N2522" i="15"/>
  <c r="O2588" i="15"/>
  <c r="I2540" i="15"/>
  <c r="R2810" i="15"/>
  <c r="P2750" i="15"/>
  <c r="Q2782" i="15"/>
  <c r="S2776" i="15"/>
  <c r="AD19" i="41" l="1"/>
  <c r="AE19" i="41" s="1"/>
  <c r="AF19" i="41" s="1"/>
  <c r="AB20" i="41"/>
  <c r="AC19" i="6"/>
  <c r="AD18" i="6"/>
  <c r="AE18" i="6" s="1"/>
  <c r="AF18" i="6" s="1"/>
  <c r="Z26" i="8"/>
  <c r="Z27" i="8" s="1"/>
  <c r="Z25" i="8"/>
  <c r="AF25" i="8"/>
  <c r="AF26" i="8" s="1"/>
  <c r="AD21" i="8"/>
  <c r="AD22" i="8" s="1"/>
  <c r="AA23" i="8"/>
  <c r="AB23" i="8"/>
  <c r="AE21" i="8"/>
  <c r="AC29" i="8"/>
  <c r="Y22" i="8"/>
  <c r="AB23" i="6"/>
  <c r="N2523" i="15"/>
  <c r="O2589" i="15"/>
  <c r="L2531" i="15"/>
  <c r="M2532" i="15"/>
  <c r="I2541" i="15"/>
  <c r="K2537" i="15"/>
  <c r="J2529" i="15"/>
  <c r="Q2783" i="15"/>
  <c r="P2751" i="15"/>
  <c r="R2811" i="15"/>
  <c r="S2777" i="15"/>
  <c r="AD20" i="41" l="1"/>
  <c r="AE20" i="41" s="1"/>
  <c r="AF20" i="41" s="1"/>
  <c r="AB21" i="41"/>
  <c r="AD19" i="6"/>
  <c r="AE19" i="6" s="1"/>
  <c r="AF19" i="6" s="1"/>
  <c r="AC20" i="6"/>
  <c r="Z28" i="8"/>
  <c r="Z29" i="8" s="1"/>
  <c r="AD23" i="8"/>
  <c r="AA24" i="8"/>
  <c r="AB24" i="8"/>
  <c r="AD24" i="8"/>
  <c r="AB25" i="8"/>
  <c r="AC30" i="8"/>
  <c r="AE22" i="8"/>
  <c r="AF27" i="8"/>
  <c r="AF28" i="8" s="1"/>
  <c r="Y23" i="8"/>
  <c r="Y24" i="8" s="1"/>
  <c r="Y25" i="8" s="1"/>
  <c r="Y26" i="8" s="1"/>
  <c r="AB24" i="6"/>
  <c r="J2530" i="15"/>
  <c r="O2590" i="15"/>
  <c r="L2532" i="15"/>
  <c r="I2542" i="15"/>
  <c r="M2533" i="15"/>
  <c r="K2538" i="15"/>
  <c r="N2524" i="15"/>
  <c r="R2812" i="15"/>
  <c r="P2752" i="15"/>
  <c r="Q2784" i="15"/>
  <c r="S2778" i="15"/>
  <c r="AD21" i="41" l="1"/>
  <c r="AE21" i="41" s="1"/>
  <c r="AF21" i="41" s="1"/>
  <c r="AB22" i="41"/>
  <c r="AC21" i="6"/>
  <c r="AD20" i="6"/>
  <c r="AE20" i="6" s="1"/>
  <c r="AF20" i="6" s="1"/>
  <c r="Z31" i="8"/>
  <c r="Z30" i="8"/>
  <c r="AF29" i="8"/>
  <c r="AB26" i="8"/>
  <c r="AE23" i="8"/>
  <c r="AD25" i="8"/>
  <c r="AC31" i="8"/>
  <c r="AA25" i="8"/>
  <c r="Y27" i="8"/>
  <c r="Y28" i="8" s="1"/>
  <c r="AB25" i="6"/>
  <c r="J2531" i="15"/>
  <c r="O2591" i="15"/>
  <c r="I2543" i="15"/>
  <c r="L2533" i="15"/>
  <c r="N2525" i="15"/>
  <c r="K2539" i="15"/>
  <c r="M2534" i="15"/>
  <c r="Q2785" i="15"/>
  <c r="P2753" i="15"/>
  <c r="R2813" i="15"/>
  <c r="S2779" i="15"/>
  <c r="AD22" i="41" l="1"/>
  <c r="AE22" i="41" s="1"/>
  <c r="AF22" i="41" s="1"/>
  <c r="AB23" i="41"/>
  <c r="AC22" i="6"/>
  <c r="AD21" i="6"/>
  <c r="AE21" i="6" s="1"/>
  <c r="AF21" i="6" s="1"/>
  <c r="Z33" i="8"/>
  <c r="Z32" i="8"/>
  <c r="AE24" i="8"/>
  <c r="AD26" i="8"/>
  <c r="AC32" i="8"/>
  <c r="AB27" i="8"/>
  <c r="AB28" i="8" s="1"/>
  <c r="AF30" i="8"/>
  <c r="AA26" i="8"/>
  <c r="Y29" i="8"/>
  <c r="AB26" i="6"/>
  <c r="O2592" i="15"/>
  <c r="K2540" i="15"/>
  <c r="N2526" i="15"/>
  <c r="L2534" i="15"/>
  <c r="I2544" i="15"/>
  <c r="M2535" i="15"/>
  <c r="J2532" i="15"/>
  <c r="P2754" i="15"/>
  <c r="Q2786" i="15"/>
  <c r="S2780" i="15"/>
  <c r="R2814" i="15"/>
  <c r="AD23" i="41" l="1"/>
  <c r="AE23" i="41" s="1"/>
  <c r="AF23" i="41" s="1"/>
  <c r="AB24" i="41"/>
  <c r="AC23" i="6"/>
  <c r="AD22" i="6"/>
  <c r="AE22" i="6" s="1"/>
  <c r="AF22" i="6" s="1"/>
  <c r="AD27" i="8"/>
  <c r="AF31" i="8"/>
  <c r="AC33" i="8"/>
  <c r="AB29" i="8"/>
  <c r="AE25" i="8"/>
  <c r="AA27" i="8"/>
  <c r="Y30" i="8"/>
  <c r="AB27" i="6"/>
  <c r="AB28" i="6" s="1"/>
  <c r="L2535" i="15"/>
  <c r="N2527" i="15"/>
  <c r="K2541" i="15"/>
  <c r="O2593" i="15"/>
  <c r="J2533" i="15"/>
  <c r="M2536" i="15"/>
  <c r="I2545" i="15"/>
  <c r="Q2787" i="15"/>
  <c r="P2755" i="15"/>
  <c r="R2815" i="15"/>
  <c r="S2781" i="15"/>
  <c r="AD24" i="41" l="1"/>
  <c r="AE24" i="41" s="1"/>
  <c r="AF24" i="41" s="1"/>
  <c r="AB25" i="41"/>
  <c r="AC24" i="6"/>
  <c r="AD23" i="6"/>
  <c r="AE23" i="6" s="1"/>
  <c r="AF23" i="6" s="1"/>
  <c r="AE26" i="8"/>
  <c r="AD29" i="8"/>
  <c r="AB30" i="8"/>
  <c r="AA29" i="8"/>
  <c r="AF32" i="8"/>
  <c r="AF33" i="8" s="1"/>
  <c r="AA28" i="8"/>
  <c r="AC34" i="8"/>
  <c r="AC35" i="8" s="1"/>
  <c r="AD28" i="8"/>
  <c r="Y31" i="8"/>
  <c r="AB29" i="6"/>
  <c r="J2534" i="15"/>
  <c r="O2594" i="15"/>
  <c r="I2546" i="15"/>
  <c r="M2537" i="15"/>
  <c r="K2542" i="15"/>
  <c r="N2528" i="15"/>
  <c r="L2536" i="15"/>
  <c r="R2816" i="15"/>
  <c r="P2756" i="15"/>
  <c r="Q2788" i="15"/>
  <c r="S2782" i="15"/>
  <c r="AD25" i="41" l="1"/>
  <c r="AE25" i="41" s="1"/>
  <c r="AF25" i="41" s="1"/>
  <c r="AB26" i="41"/>
  <c r="AC25" i="6"/>
  <c r="AD24" i="6"/>
  <c r="AE24" i="6" s="1"/>
  <c r="AF24" i="6" s="1"/>
  <c r="AA30" i="8"/>
  <c r="AD31" i="8"/>
  <c r="AD32" i="8" s="1"/>
  <c r="AC36" i="8"/>
  <c r="AF34" i="8"/>
  <c r="AF35" i="8" s="1"/>
  <c r="AD30" i="8"/>
  <c r="AB31" i="8"/>
  <c r="AC37" i="8"/>
  <c r="AE27" i="8"/>
  <c r="AE28" i="8" s="1"/>
  <c r="Y32" i="8"/>
  <c r="AB30" i="6"/>
  <c r="AB31" i="6" s="1"/>
  <c r="L2537" i="15"/>
  <c r="I2547" i="15"/>
  <c r="O2595" i="15"/>
  <c r="N2529" i="15"/>
  <c r="K2543" i="15"/>
  <c r="M2538" i="15"/>
  <c r="J2535" i="15"/>
  <c r="Q2789" i="15"/>
  <c r="P2757" i="15"/>
  <c r="R2817" i="15"/>
  <c r="S2783" i="15"/>
  <c r="AD26" i="41" l="1"/>
  <c r="AE26" i="41" s="1"/>
  <c r="AF26" i="41" s="1"/>
  <c r="AB27" i="41"/>
  <c r="AC26" i="6"/>
  <c r="AD25" i="6"/>
  <c r="AE25" i="6" s="1"/>
  <c r="AF25" i="6" s="1"/>
  <c r="AF37" i="8"/>
  <c r="AA31" i="8"/>
  <c r="AB33" i="8"/>
  <c r="AF36" i="8"/>
  <c r="AB32" i="8"/>
  <c r="AC38" i="8"/>
  <c r="AE29" i="8"/>
  <c r="AD33" i="8"/>
  <c r="AD34" i="8" s="1"/>
  <c r="Y33" i="8"/>
  <c r="Y34" i="8" s="1"/>
  <c r="AB32" i="6"/>
  <c r="L2538" i="15"/>
  <c r="J2536" i="15"/>
  <c r="M2539" i="15"/>
  <c r="O2596" i="15"/>
  <c r="K2544" i="15"/>
  <c r="I2548" i="15"/>
  <c r="N2530" i="15"/>
  <c r="R2818" i="15"/>
  <c r="P2758" i="15"/>
  <c r="Q2790" i="15"/>
  <c r="S2784" i="15"/>
  <c r="AD27" i="41" l="1"/>
  <c r="AE27" i="41" s="1"/>
  <c r="AF27" i="41" s="1"/>
  <c r="AB28" i="41"/>
  <c r="AC27" i="6"/>
  <c r="AD26" i="6"/>
  <c r="AE26" i="6" s="1"/>
  <c r="AF26" i="6" s="1"/>
  <c r="AD35" i="8"/>
  <c r="AD37" i="8" s="1"/>
  <c r="AD36" i="8"/>
  <c r="AB34" i="8"/>
  <c r="AE30" i="8"/>
  <c r="AA32" i="8"/>
  <c r="AC39" i="8"/>
  <c r="AF38" i="8"/>
  <c r="Y35" i="8"/>
  <c r="AB33" i="6"/>
  <c r="AB34" i="6" s="1"/>
  <c r="O2597" i="15"/>
  <c r="M2540" i="15"/>
  <c r="J2537" i="15"/>
  <c r="N2531" i="15"/>
  <c r="I2549" i="15"/>
  <c r="K2545" i="15"/>
  <c r="L2539" i="15"/>
  <c r="Q2791" i="15"/>
  <c r="P2759" i="15"/>
  <c r="R2819" i="15"/>
  <c r="S2785" i="15"/>
  <c r="AD28" i="41" l="1"/>
  <c r="AE28" i="41" s="1"/>
  <c r="AF28" i="41" s="1"/>
  <c r="AB29" i="41"/>
  <c r="AD27" i="6"/>
  <c r="AE27" i="6" s="1"/>
  <c r="AF27" i="6" s="1"/>
  <c r="AC28" i="6"/>
  <c r="AD38" i="8"/>
  <c r="AE31" i="8"/>
  <c r="AE32" i="8" s="1"/>
  <c r="AD41" i="8"/>
  <c r="AD42" i="8" s="1"/>
  <c r="AD39" i="8"/>
  <c r="AA33" i="8"/>
  <c r="AB35" i="8"/>
  <c r="AD40" i="8"/>
  <c r="AC40" i="8"/>
  <c r="AF39" i="8"/>
  <c r="Y36" i="8"/>
  <c r="AB35" i="6"/>
  <c r="L2540" i="15"/>
  <c r="M2541" i="15"/>
  <c r="O2598" i="15"/>
  <c r="K2546" i="15"/>
  <c r="I2550" i="15"/>
  <c r="N2532" i="15"/>
  <c r="J2538" i="15"/>
  <c r="S2786" i="15"/>
  <c r="R2820" i="15"/>
  <c r="P2760" i="15"/>
  <c r="Q2792" i="15"/>
  <c r="AD29" i="41" l="1"/>
  <c r="AE29" i="41" s="1"/>
  <c r="AF29" i="41" s="1"/>
  <c r="AB30" i="41"/>
  <c r="AC29" i="6"/>
  <c r="AD28" i="6"/>
  <c r="AE28" i="6" s="1"/>
  <c r="AF28" i="6" s="1"/>
  <c r="AA35" i="8"/>
  <c r="AA34" i="8"/>
  <c r="AA36" i="8" s="1"/>
  <c r="AB36" i="8"/>
  <c r="AB38" i="8" s="1"/>
  <c r="AF40" i="8"/>
  <c r="AC41" i="8"/>
  <c r="AB37" i="8"/>
  <c r="AD43" i="8"/>
  <c r="AD44" i="8"/>
  <c r="AE33" i="8"/>
  <c r="AB36" i="6"/>
  <c r="Y37" i="8"/>
  <c r="O2599" i="15"/>
  <c r="K2547" i="15"/>
  <c r="J2539" i="15"/>
  <c r="N2533" i="15"/>
  <c r="I2551" i="15"/>
  <c r="M2542" i="15"/>
  <c r="L2541" i="15"/>
  <c r="R2821" i="15"/>
  <c r="S2787" i="15"/>
  <c r="Q2793" i="15"/>
  <c r="P2761" i="15"/>
  <c r="AD30" i="41" l="1"/>
  <c r="AE30" i="41" s="1"/>
  <c r="AF30" i="41" s="1"/>
  <c r="AB31" i="41"/>
  <c r="AC30" i="6"/>
  <c r="AD29" i="6"/>
  <c r="AE29" i="6" s="1"/>
  <c r="AF29" i="6" s="1"/>
  <c r="AC42" i="8"/>
  <c r="AC43" i="8" s="1"/>
  <c r="AC44" i="8" s="1"/>
  <c r="AE34" i="8"/>
  <c r="AE35" i="8"/>
  <c r="AF41" i="8"/>
  <c r="AA37" i="8"/>
  <c r="AA38" i="8" s="1"/>
  <c r="AB39" i="8"/>
  <c r="AB40" i="8" s="1"/>
  <c r="AB37" i="6"/>
  <c r="Y38" i="8"/>
  <c r="I2552" i="15"/>
  <c r="N2534" i="15"/>
  <c r="K2548" i="15"/>
  <c r="O2600" i="15"/>
  <c r="L2542" i="15"/>
  <c r="M2543" i="15"/>
  <c r="J2540" i="15"/>
  <c r="S2788" i="15"/>
  <c r="R2822" i="15"/>
  <c r="Q2794" i="15"/>
  <c r="P2762" i="15"/>
  <c r="AD31" i="41" l="1"/>
  <c r="AE31" i="41" s="1"/>
  <c r="AF31" i="41" s="1"/>
  <c r="AB32" i="41"/>
  <c r="AC31" i="6"/>
  <c r="AD30" i="6"/>
  <c r="AE30" i="6" s="1"/>
  <c r="AF30" i="6" s="1"/>
  <c r="AB41" i="8"/>
  <c r="AB43" i="8" s="1"/>
  <c r="AB42" i="8"/>
  <c r="AA39" i="8"/>
  <c r="AE36" i="8"/>
  <c r="AA40" i="8"/>
  <c r="AF42" i="8"/>
  <c r="AF43" i="8" s="1"/>
  <c r="AB38" i="6"/>
  <c r="AD38" i="6" s="1"/>
  <c r="AE38" i="6" s="1"/>
  <c r="Y39" i="8"/>
  <c r="Y40" i="8" s="1"/>
  <c r="K2549" i="15"/>
  <c r="N2535" i="15"/>
  <c r="I2553" i="15"/>
  <c r="J2541" i="15"/>
  <c r="M2544" i="15"/>
  <c r="O2601" i="15"/>
  <c r="L2543" i="15"/>
  <c r="S2789" i="15"/>
  <c r="P2763" i="15"/>
  <c r="Q2795" i="15"/>
  <c r="R2823" i="15"/>
  <c r="AD32" i="41" l="1"/>
  <c r="AE32" i="41" s="1"/>
  <c r="AF32" i="41" s="1"/>
  <c r="AB33" i="41"/>
  <c r="AC32" i="6"/>
  <c r="AD32" i="6" s="1"/>
  <c r="AE32" i="6" s="1"/>
  <c r="AD31" i="6"/>
  <c r="AE31" i="6" s="1"/>
  <c r="AF31" i="6" s="1"/>
  <c r="AE38" i="8"/>
  <c r="AA41" i="8"/>
  <c r="AF44" i="8"/>
  <c r="AE37" i="8"/>
  <c r="AE39" i="8"/>
  <c r="AB44" i="8"/>
  <c r="AB39" i="6"/>
  <c r="AB40" i="6" s="1"/>
  <c r="AD40" i="6" s="1"/>
  <c r="AE40" i="6" s="1"/>
  <c r="Y41" i="8"/>
  <c r="Y42" i="8" s="1"/>
  <c r="Y43" i="8" s="1"/>
  <c r="Y44" i="8" s="1"/>
  <c r="L2544" i="15"/>
  <c r="M2545" i="15"/>
  <c r="O2602" i="15"/>
  <c r="J2542" i="15"/>
  <c r="I2554" i="15"/>
  <c r="N2536" i="15"/>
  <c r="K2550" i="15"/>
  <c r="S2790" i="15"/>
  <c r="R2824" i="15"/>
  <c r="Q2796" i="15"/>
  <c r="P2764" i="15"/>
  <c r="AD33" i="41" l="1"/>
  <c r="AE33" i="41" s="1"/>
  <c r="AF33" i="41" s="1"/>
  <c r="AB34" i="41"/>
  <c r="AF32" i="6"/>
  <c r="AC33" i="6"/>
  <c r="AA44" i="8"/>
  <c r="AA42" i="8"/>
  <c r="AA43" i="8" s="1"/>
  <c r="AE40" i="8"/>
  <c r="AE41" i="8"/>
  <c r="AD39" i="6"/>
  <c r="AE39" i="6" s="1"/>
  <c r="AB41" i="6"/>
  <c r="N2537" i="15"/>
  <c r="K2551" i="15"/>
  <c r="M2546" i="15"/>
  <c r="L2545" i="15"/>
  <c r="I2555" i="15"/>
  <c r="J2543" i="15"/>
  <c r="O2603" i="15"/>
  <c r="P2765" i="15"/>
  <c r="R2825" i="15"/>
  <c r="Q2797" i="15"/>
  <c r="S2791" i="15"/>
  <c r="AD34" i="41" l="1"/>
  <c r="AE34" i="41" s="1"/>
  <c r="AF34" i="41" s="1"/>
  <c r="AB35" i="41"/>
  <c r="AC34" i="6"/>
  <c r="AD33" i="6"/>
  <c r="AE33" i="6" s="1"/>
  <c r="AF33" i="6" s="1"/>
  <c r="AE42" i="8"/>
  <c r="AE43" i="8" s="1"/>
  <c r="AD41" i="6"/>
  <c r="AE41" i="6" s="1"/>
  <c r="AB42" i="6"/>
  <c r="I2556" i="15"/>
  <c r="L2546" i="15"/>
  <c r="M2547" i="15"/>
  <c r="K2552" i="15"/>
  <c r="N2538" i="15"/>
  <c r="J2544" i="15"/>
  <c r="O2604" i="15"/>
  <c r="P2766" i="15"/>
  <c r="R2826" i="15"/>
  <c r="S2792" i="15"/>
  <c r="Q2798" i="15"/>
  <c r="AD35" i="41" l="1"/>
  <c r="AE35" i="41" s="1"/>
  <c r="AF35" i="41" s="1"/>
  <c r="AB36" i="41"/>
  <c r="AC35" i="6"/>
  <c r="AD34" i="6"/>
  <c r="AE34" i="6" s="1"/>
  <c r="AF34" i="6" s="1"/>
  <c r="AD42" i="6"/>
  <c r="AE42" i="6" s="1"/>
  <c r="AB43" i="6"/>
  <c r="AE44" i="8"/>
  <c r="M2548" i="15"/>
  <c r="N2539" i="15"/>
  <c r="K2553" i="15"/>
  <c r="J2545" i="15"/>
  <c r="O2605" i="15"/>
  <c r="L2547" i="15"/>
  <c r="I2557" i="15"/>
  <c r="R2827" i="15"/>
  <c r="P2767" i="15"/>
  <c r="Q2799" i="15"/>
  <c r="S2793" i="15"/>
  <c r="AD36" i="41" l="1"/>
  <c r="AE36" i="41" s="1"/>
  <c r="AF36" i="41" s="1"/>
  <c r="AB37" i="41"/>
  <c r="AD43" i="6"/>
  <c r="AE43" i="6" s="1"/>
  <c r="AB44" i="6"/>
  <c r="AC36" i="6"/>
  <c r="AD35" i="6"/>
  <c r="AE35" i="6" s="1"/>
  <c r="AF35" i="6" s="1"/>
  <c r="J2546" i="15"/>
  <c r="K2554" i="15"/>
  <c r="N2540" i="15"/>
  <c r="M2549" i="15"/>
  <c r="O2606" i="15"/>
  <c r="L2548" i="15"/>
  <c r="I2558" i="15"/>
  <c r="S2794" i="15"/>
  <c r="Q2800" i="15"/>
  <c r="P2768" i="15"/>
  <c r="R2828" i="15"/>
  <c r="AD37" i="41" l="1"/>
  <c r="AE37" i="41" s="1"/>
  <c r="AF37" i="41" s="1"/>
  <c r="AB38" i="41"/>
  <c r="AC37" i="6"/>
  <c r="AD37" i="6" s="1"/>
  <c r="AE37" i="6" s="1"/>
  <c r="AD36" i="6"/>
  <c r="AE36" i="6" s="1"/>
  <c r="AF36" i="6" s="1"/>
  <c r="AD44" i="6"/>
  <c r="AE44" i="6" s="1"/>
  <c r="AB45" i="6"/>
  <c r="AD45" i="6" s="1"/>
  <c r="AE45" i="6" s="1"/>
  <c r="I2559" i="15"/>
  <c r="L2549" i="15"/>
  <c r="M2550" i="15"/>
  <c r="O2607" i="15"/>
  <c r="N2541" i="15"/>
  <c r="K2555" i="15"/>
  <c r="J2547" i="15"/>
  <c r="R2829" i="15"/>
  <c r="P2769" i="15"/>
  <c r="Q2801" i="15"/>
  <c r="S2795" i="15"/>
  <c r="AD38" i="41" l="1"/>
  <c r="AE38" i="41" s="1"/>
  <c r="AF38" i="41" s="1"/>
  <c r="AB39" i="41"/>
  <c r="AF37" i="6"/>
  <c r="AF38" i="6" s="1"/>
  <c r="AF39" i="6" s="1"/>
  <c r="AF40" i="6" s="1"/>
  <c r="M2551" i="15"/>
  <c r="O2608" i="15"/>
  <c r="J2548" i="15"/>
  <c r="K2556" i="15"/>
  <c r="N2542" i="15"/>
  <c r="L2550" i="15"/>
  <c r="I2560" i="15"/>
  <c r="S2796" i="15"/>
  <c r="R2830" i="15"/>
  <c r="Q2802" i="15"/>
  <c r="P2770" i="15"/>
  <c r="AD39" i="41" l="1"/>
  <c r="AE39" i="41" s="1"/>
  <c r="AF39" i="41" s="1"/>
  <c r="AB40" i="41"/>
  <c r="AF41" i="6"/>
  <c r="AF42" i="6" s="1"/>
  <c r="M2552" i="15"/>
  <c r="N2543" i="15"/>
  <c r="K2557" i="15"/>
  <c r="J2549" i="15"/>
  <c r="O2609" i="15"/>
  <c r="I2561" i="15"/>
  <c r="L2551" i="15"/>
  <c r="Q2803" i="15"/>
  <c r="R2831" i="15"/>
  <c r="P2771" i="15"/>
  <c r="S2797" i="15"/>
  <c r="AD40" i="41" l="1"/>
  <c r="AE40" i="41" s="1"/>
  <c r="AF40" i="41" s="1"/>
  <c r="AB41" i="41"/>
  <c r="AF43" i="6"/>
  <c r="J2550" i="15"/>
  <c r="K2558" i="15"/>
  <c r="L2552" i="15"/>
  <c r="I2562" i="15"/>
  <c r="O2610" i="15"/>
  <c r="M2553" i="15"/>
  <c r="N2544" i="15"/>
  <c r="S2798" i="15"/>
  <c r="R2832" i="15"/>
  <c r="Q2804" i="15"/>
  <c r="P2772" i="15"/>
  <c r="AD41" i="41" l="1"/>
  <c r="AE41" i="41" s="1"/>
  <c r="AF41" i="41" s="1"/>
  <c r="AB42" i="41"/>
  <c r="AF44" i="6"/>
  <c r="AF45" i="6" s="1"/>
  <c r="K2559" i="15"/>
  <c r="J2551" i="15"/>
  <c r="M2554" i="15"/>
  <c r="N2545" i="15"/>
  <c r="I2563" i="15"/>
  <c r="L2553" i="15"/>
  <c r="O2611" i="15"/>
  <c r="Q2805" i="15"/>
  <c r="P2773" i="15"/>
  <c r="R2833" i="15"/>
  <c r="S2799" i="15"/>
  <c r="AD42" i="41" l="1"/>
  <c r="AE42" i="41" s="1"/>
  <c r="AF42" i="41" s="1"/>
  <c r="AB43" i="41"/>
  <c r="L2554" i="15"/>
  <c r="I2564" i="15"/>
  <c r="N2546" i="15"/>
  <c r="M2555" i="15"/>
  <c r="O2612" i="15"/>
  <c r="J2552" i="15"/>
  <c r="K2560" i="15"/>
  <c r="P2774" i="15"/>
  <c r="Q2806" i="15"/>
  <c r="R2834" i="15"/>
  <c r="S2800" i="15"/>
  <c r="AD43" i="41" l="1"/>
  <c r="AE43" i="41" s="1"/>
  <c r="AF43" i="41" s="1"/>
  <c r="AB44" i="41"/>
  <c r="O2613" i="15"/>
  <c r="L2555" i="15"/>
  <c r="N2547" i="15"/>
  <c r="I2565" i="15"/>
  <c r="K2561" i="15"/>
  <c r="J2553" i="15"/>
  <c r="M2556" i="15"/>
  <c r="P2775" i="15"/>
  <c r="R2835" i="15"/>
  <c r="S2801" i="15"/>
  <c r="Q2807" i="15"/>
  <c r="AD44" i="41" l="1"/>
  <c r="AE44" i="41" s="1"/>
  <c r="AF44" i="41" s="1"/>
  <c r="AB45" i="41"/>
  <c r="AD45" i="41" s="1"/>
  <c r="AE45" i="41" s="1"/>
  <c r="O2614" i="15"/>
  <c r="J2554" i="15"/>
  <c r="K2562" i="15"/>
  <c r="I2566" i="15"/>
  <c r="N2548" i="15"/>
  <c r="L2556" i="15"/>
  <c r="M2557" i="15"/>
  <c r="R2836" i="15"/>
  <c r="P2776" i="15"/>
  <c r="Q2808" i="15"/>
  <c r="S2802" i="15"/>
  <c r="AF45" i="41" l="1"/>
  <c r="N2549" i="15"/>
  <c r="I2567" i="15"/>
  <c r="K2563" i="15"/>
  <c r="J2555" i="15"/>
  <c r="O2615" i="15"/>
  <c r="M2558" i="15"/>
  <c r="L2557" i="15"/>
  <c r="S2803" i="15"/>
  <c r="R2837" i="15"/>
  <c r="P2777" i="15"/>
  <c r="Q2809" i="15"/>
  <c r="L2558" i="15" l="1"/>
  <c r="J2556" i="15"/>
  <c r="K2564" i="15"/>
  <c r="I2568" i="15"/>
  <c r="O2616" i="15"/>
  <c r="M2559" i="15"/>
  <c r="N2550" i="15"/>
  <c r="Q2810" i="15"/>
  <c r="P2778" i="15"/>
  <c r="S2804" i="15"/>
  <c r="R2838" i="15"/>
  <c r="I2569" i="15" l="1"/>
  <c r="K2565" i="15"/>
  <c r="M2560" i="15"/>
  <c r="O2617" i="15"/>
  <c r="N2551" i="15"/>
  <c r="J2557" i="15"/>
  <c r="L2559" i="15"/>
  <c r="Q2811" i="15"/>
  <c r="R2839" i="15"/>
  <c r="S2805" i="15"/>
  <c r="P2779" i="15"/>
  <c r="O2618" i="15" l="1"/>
  <c r="N2552" i="15"/>
  <c r="L2560" i="15"/>
  <c r="J2558" i="15"/>
  <c r="M2561" i="15"/>
  <c r="K2566" i="15"/>
  <c r="I2570" i="15"/>
  <c r="S2806" i="15"/>
  <c r="R2840" i="15"/>
  <c r="Q2812" i="15"/>
  <c r="P2780" i="15"/>
  <c r="K2567" i="15" l="1"/>
  <c r="M2562" i="15"/>
  <c r="O2619" i="15"/>
  <c r="I2571" i="15"/>
  <c r="J2559" i="15"/>
  <c r="L2561" i="15"/>
  <c r="N2553" i="15"/>
  <c r="Q2813" i="15"/>
  <c r="R2841" i="15"/>
  <c r="S2807" i="15"/>
  <c r="P2781" i="15"/>
  <c r="K2568" i="15" l="1"/>
  <c r="N2554" i="15"/>
  <c r="L2562" i="15"/>
  <c r="J2560" i="15"/>
  <c r="I2572" i="15"/>
  <c r="M2563" i="15"/>
  <c r="O2620" i="15"/>
  <c r="P2782" i="15"/>
  <c r="Q2814" i="15"/>
  <c r="R2842" i="15"/>
  <c r="S2808" i="15"/>
  <c r="N2555" i="15" l="1"/>
  <c r="K2569" i="15"/>
  <c r="I2573" i="15"/>
  <c r="J2561" i="15"/>
  <c r="L2563" i="15"/>
  <c r="O2621" i="15"/>
  <c r="M2564" i="15"/>
  <c r="S2809" i="15"/>
  <c r="R2843" i="15"/>
  <c r="P2783" i="15"/>
  <c r="Q2815" i="15"/>
  <c r="J2562" i="15" l="1"/>
  <c r="I2574" i="15"/>
  <c r="K2570" i="15"/>
  <c r="L2564" i="15"/>
  <c r="M2565" i="15"/>
  <c r="O2622" i="15"/>
  <c r="N2556" i="15"/>
  <c r="S2810" i="15"/>
  <c r="P2784" i="15"/>
  <c r="R2844" i="15"/>
  <c r="Q2816" i="15"/>
  <c r="M2566" i="15" l="1"/>
  <c r="I2575" i="15"/>
  <c r="K2571" i="15"/>
  <c r="N2557" i="15"/>
  <c r="O2623" i="15"/>
  <c r="L2565" i="15"/>
  <c r="J2563" i="15"/>
  <c r="S2811" i="15"/>
  <c r="Q2817" i="15"/>
  <c r="P2785" i="15"/>
  <c r="R2845" i="15"/>
  <c r="N2558" i="15" l="1"/>
  <c r="M2567" i="15"/>
  <c r="J2564" i="15"/>
  <c r="L2566" i="15"/>
  <c r="O2624" i="15"/>
  <c r="I2576" i="15"/>
  <c r="K2572" i="15"/>
  <c r="R2846" i="15"/>
  <c r="Q2818" i="15"/>
  <c r="S2812" i="15"/>
  <c r="P2786" i="15"/>
  <c r="I2577" i="15" l="1"/>
  <c r="O2625" i="15"/>
  <c r="K2573" i="15"/>
  <c r="M2568" i="15"/>
  <c r="L2567" i="15"/>
  <c r="J2565" i="15"/>
  <c r="N2559" i="15"/>
  <c r="P2787" i="15"/>
  <c r="R2847" i="15"/>
  <c r="S2813" i="15"/>
  <c r="Q2819" i="15"/>
  <c r="O2626" i="15" l="1"/>
  <c r="M2569" i="15"/>
  <c r="K2574" i="15"/>
  <c r="N2560" i="15"/>
  <c r="J2566" i="15"/>
  <c r="L2568" i="15"/>
  <c r="I2578" i="15"/>
  <c r="P2788" i="15"/>
  <c r="R2848" i="15"/>
  <c r="Q2820" i="15"/>
  <c r="S2814" i="15"/>
  <c r="I2579" i="15" l="1"/>
  <c r="O2627" i="15"/>
  <c r="M2570" i="15"/>
  <c r="L2569" i="15"/>
  <c r="J2567" i="15"/>
  <c r="N2561" i="15"/>
  <c r="K2575" i="15"/>
  <c r="P2789" i="15"/>
  <c r="R2849" i="15"/>
  <c r="S2815" i="15"/>
  <c r="Q2821" i="15"/>
  <c r="L2570" i="15" l="1"/>
  <c r="M2571" i="15"/>
  <c r="N2562" i="15"/>
  <c r="J2568" i="15"/>
  <c r="K2576" i="15"/>
  <c r="O2628" i="15"/>
  <c r="I2580" i="15"/>
  <c r="P2790" i="15"/>
  <c r="S2816" i="15"/>
  <c r="Q2822" i="15"/>
  <c r="R2850" i="15"/>
  <c r="L2571" i="15" l="1"/>
  <c r="I2581" i="15"/>
  <c r="O2629" i="15"/>
  <c r="J2569" i="15"/>
  <c r="N2563" i="15"/>
  <c r="M2572" i="15"/>
  <c r="K2577" i="15"/>
  <c r="R2851" i="15"/>
  <c r="S2817" i="15"/>
  <c r="P2791" i="15"/>
  <c r="Q2823" i="15"/>
  <c r="K2578" i="15" l="1"/>
  <c r="M2573" i="15"/>
  <c r="I2582" i="15"/>
  <c r="L2572" i="15"/>
  <c r="O2630" i="15"/>
  <c r="N2564" i="15"/>
  <c r="J2570" i="15"/>
  <c r="Q2824" i="15"/>
  <c r="S2818" i="15"/>
  <c r="P2792" i="15"/>
  <c r="R2852" i="15"/>
  <c r="O2631" i="15" l="1"/>
  <c r="K2579" i="15"/>
  <c r="N2565" i="15"/>
  <c r="M2574" i="15"/>
  <c r="J2571" i="15"/>
  <c r="L2573" i="15"/>
  <c r="I2583" i="15"/>
  <c r="Q2825" i="15"/>
  <c r="R2853" i="15"/>
  <c r="P2793" i="15"/>
  <c r="S2819" i="15"/>
  <c r="I2584" i="15" l="1"/>
  <c r="L2574" i="15"/>
  <c r="J2572" i="15"/>
  <c r="O2632" i="15"/>
  <c r="N2566" i="15"/>
  <c r="K2580" i="15"/>
  <c r="M2575" i="15"/>
  <c r="S2820" i="15"/>
  <c r="P2794" i="15"/>
  <c r="Q2826" i="15"/>
  <c r="R2854" i="15"/>
  <c r="O2633" i="15" l="1"/>
  <c r="K2581" i="15"/>
  <c r="N2567" i="15"/>
  <c r="M2576" i="15"/>
  <c r="J2573" i="15"/>
  <c r="L2575" i="15"/>
  <c r="I2585" i="15"/>
  <c r="R2855" i="15"/>
  <c r="S2821" i="15"/>
  <c r="Q2827" i="15"/>
  <c r="P2795" i="15"/>
  <c r="O2634" i="15" l="1"/>
  <c r="I2586" i="15"/>
  <c r="J2574" i="15"/>
  <c r="K2582" i="15"/>
  <c r="N2568" i="15"/>
  <c r="L2576" i="15"/>
  <c r="M2577" i="15"/>
  <c r="R2856" i="15"/>
  <c r="P2796" i="15"/>
  <c r="Q2828" i="15"/>
  <c r="S2822" i="15"/>
  <c r="M2578" i="15" l="1"/>
  <c r="L2577" i="15"/>
  <c r="J2575" i="15"/>
  <c r="I2587" i="15"/>
  <c r="O2635" i="15"/>
  <c r="K2583" i="15"/>
  <c r="N2569" i="15"/>
  <c r="S2823" i="15"/>
  <c r="P2797" i="15"/>
  <c r="R2857" i="15"/>
  <c r="Q2829" i="15"/>
  <c r="K2584" i="15" l="1"/>
  <c r="O2636" i="15"/>
  <c r="L2578" i="15"/>
  <c r="M2579" i="15"/>
  <c r="N2570" i="15"/>
  <c r="I2588" i="15"/>
  <c r="J2576" i="15"/>
  <c r="Q2830" i="15"/>
  <c r="R2858" i="15"/>
  <c r="P2798" i="15"/>
  <c r="S2824" i="15"/>
  <c r="O2637" i="15" l="1"/>
  <c r="M2580" i="15"/>
  <c r="L2579" i="15"/>
  <c r="J2577" i="15"/>
  <c r="I2589" i="15"/>
  <c r="N2571" i="15"/>
  <c r="K2585" i="15"/>
  <c r="Q2831" i="15"/>
  <c r="S2825" i="15"/>
  <c r="P2799" i="15"/>
  <c r="R2859" i="15"/>
  <c r="K2586" i="15" l="1"/>
  <c r="O2638" i="15"/>
  <c r="I2590" i="15"/>
  <c r="J2578" i="15"/>
  <c r="L2580" i="15"/>
  <c r="M2581" i="15"/>
  <c r="N2572" i="15"/>
  <c r="S2826" i="15"/>
  <c r="Q2832" i="15"/>
  <c r="P2800" i="15"/>
  <c r="R2860" i="15"/>
  <c r="I2591" i="15" l="1"/>
  <c r="O2639" i="15"/>
  <c r="M2582" i="15"/>
  <c r="L2581" i="15"/>
  <c r="J2579" i="15"/>
  <c r="N2573" i="15"/>
  <c r="K2587" i="15"/>
  <c r="P2801" i="15"/>
  <c r="S2827" i="15"/>
  <c r="Q2833" i="15"/>
  <c r="R2861" i="15"/>
  <c r="K2588" i="15" l="1"/>
  <c r="N2574" i="15"/>
  <c r="O2640" i="15"/>
  <c r="J2580" i="15"/>
  <c r="L2582" i="15"/>
  <c r="M2583" i="15"/>
  <c r="I2592" i="15"/>
  <c r="P2802" i="15"/>
  <c r="Q2834" i="15"/>
  <c r="S2828" i="15"/>
  <c r="R2862" i="15"/>
  <c r="M2584" i="15" l="1"/>
  <c r="N2575" i="15"/>
  <c r="I2593" i="15"/>
  <c r="J2581" i="15"/>
  <c r="O2641" i="15"/>
  <c r="L2583" i="15"/>
  <c r="K2589" i="15"/>
  <c r="Q2835" i="15"/>
  <c r="S2829" i="15"/>
  <c r="P2803" i="15"/>
  <c r="R2863" i="15"/>
  <c r="M2585" i="15" l="1"/>
  <c r="L2584" i="15"/>
  <c r="J2582" i="15"/>
  <c r="I2594" i="15"/>
  <c r="N2576" i="15"/>
  <c r="K2590" i="15"/>
  <c r="O2642" i="15"/>
  <c r="S2830" i="15"/>
  <c r="Q2836" i="15"/>
  <c r="P2804" i="15"/>
  <c r="R2864" i="15"/>
  <c r="K2591" i="15" l="1"/>
  <c r="N2577" i="15"/>
  <c r="L2585" i="15"/>
  <c r="M2586" i="15"/>
  <c r="O2643" i="15"/>
  <c r="I2595" i="15"/>
  <c r="J2583" i="15"/>
  <c r="S2831" i="15"/>
  <c r="Q2837" i="15"/>
  <c r="P2805" i="15"/>
  <c r="R2865" i="15"/>
  <c r="I2596" i="15" l="1"/>
  <c r="O2644" i="15"/>
  <c r="J2584" i="15"/>
  <c r="L2586" i="15"/>
  <c r="M2587" i="15"/>
  <c r="N2578" i="15"/>
  <c r="K2592" i="15"/>
  <c r="Q2838" i="15"/>
  <c r="S2832" i="15"/>
  <c r="P2806" i="15"/>
  <c r="R2866" i="15"/>
  <c r="N2579" i="15" l="1"/>
  <c r="K2593" i="15"/>
  <c r="J2585" i="15"/>
  <c r="O2645" i="15"/>
  <c r="L2587" i="15"/>
  <c r="M2588" i="15"/>
  <c r="I2597" i="15"/>
  <c r="S2833" i="15"/>
  <c r="R2867" i="15"/>
  <c r="P2807" i="15"/>
  <c r="Q2839" i="15"/>
  <c r="J2586" i="15" l="1"/>
  <c r="O2646" i="15"/>
  <c r="M2589" i="15"/>
  <c r="L2588" i="15"/>
  <c r="I2598" i="15"/>
  <c r="K2594" i="15"/>
  <c r="N2580" i="15"/>
  <c r="Q2840" i="15"/>
  <c r="S2834" i="15"/>
  <c r="R2868" i="15"/>
  <c r="P2808" i="15"/>
  <c r="O2647" i="15" l="1"/>
  <c r="L2589" i="15"/>
  <c r="M2590" i="15"/>
  <c r="N2581" i="15"/>
  <c r="K2595" i="15"/>
  <c r="I2599" i="15"/>
  <c r="J2587" i="15"/>
  <c r="S2835" i="15"/>
  <c r="Q2841" i="15"/>
  <c r="P2809" i="15"/>
  <c r="R2869" i="15"/>
  <c r="O2648" i="15" l="1"/>
  <c r="L2590" i="15"/>
  <c r="K2596" i="15"/>
  <c r="N2582" i="15"/>
  <c r="M2591" i="15"/>
  <c r="J2588" i="15"/>
  <c r="I2600" i="15"/>
  <c r="Q2842" i="15"/>
  <c r="P2810" i="15"/>
  <c r="S2836" i="15"/>
  <c r="R2870" i="15"/>
  <c r="N2583" i="15" l="1"/>
  <c r="J2589" i="15"/>
  <c r="M2592" i="15"/>
  <c r="L2591" i="15"/>
  <c r="O2649" i="15"/>
  <c r="I2601" i="15"/>
  <c r="K2597" i="15"/>
  <c r="S2837" i="15"/>
  <c r="P2811" i="15"/>
  <c r="Q2843" i="15"/>
  <c r="R2871" i="15"/>
  <c r="K2598" i="15" l="1"/>
  <c r="L2592" i="15"/>
  <c r="M2593" i="15"/>
  <c r="I2602" i="15"/>
  <c r="O2650" i="15"/>
  <c r="J2590" i="15"/>
  <c r="N2584" i="15"/>
  <c r="P2812" i="15"/>
  <c r="S2838" i="15"/>
  <c r="R2872" i="15"/>
  <c r="Q2844" i="15"/>
  <c r="L2593" i="15" l="1"/>
  <c r="I2603" i="15"/>
  <c r="M2594" i="15"/>
  <c r="O2651" i="15"/>
  <c r="N2585" i="15"/>
  <c r="J2591" i="15"/>
  <c r="K2599" i="15"/>
  <c r="S2839" i="15"/>
  <c r="R2873" i="15"/>
  <c r="P2813" i="15"/>
  <c r="Q2845" i="15"/>
  <c r="J2592" i="15" l="1"/>
  <c r="N2586" i="15"/>
  <c r="M2595" i="15"/>
  <c r="K2600" i="15"/>
  <c r="O2652" i="15"/>
  <c r="I2604" i="15"/>
  <c r="L2594" i="15"/>
  <c r="R2874" i="15"/>
  <c r="Q2846" i="15"/>
  <c r="P2814" i="15"/>
  <c r="S2840" i="15"/>
  <c r="I2605" i="15" l="1"/>
  <c r="N2587" i="15"/>
  <c r="J2593" i="15"/>
  <c r="M2596" i="15"/>
  <c r="K2601" i="15"/>
  <c r="L2595" i="15"/>
  <c r="O2653" i="15"/>
  <c r="R2875" i="15"/>
  <c r="S2841" i="15"/>
  <c r="P2815" i="15"/>
  <c r="Q2847" i="15"/>
  <c r="K2602" i="15" l="1"/>
  <c r="M2597" i="15"/>
  <c r="L2596" i="15"/>
  <c r="O2654" i="15"/>
  <c r="J2594" i="15"/>
  <c r="N2588" i="15"/>
  <c r="I2606" i="15"/>
  <c r="Q2848" i="15"/>
  <c r="S2842" i="15"/>
  <c r="R2876" i="15"/>
  <c r="P2816" i="15"/>
  <c r="M2598" i="15" l="1"/>
  <c r="I2607" i="15"/>
  <c r="L2597" i="15"/>
  <c r="N2589" i="15"/>
  <c r="J2595" i="15"/>
  <c r="O2655" i="15"/>
  <c r="K2603" i="15"/>
  <c r="R2877" i="15"/>
  <c r="Q2849" i="15"/>
  <c r="S2843" i="15"/>
  <c r="P2817" i="15"/>
  <c r="J2596" i="15" l="1"/>
  <c r="N2590" i="15"/>
  <c r="L2598" i="15"/>
  <c r="O2656" i="15"/>
  <c r="K2604" i="15"/>
  <c r="I2608" i="15"/>
  <c r="M2599" i="15"/>
  <c r="R2878" i="15"/>
  <c r="Q2850" i="15"/>
  <c r="P2818" i="15"/>
  <c r="S2844" i="15"/>
  <c r="I2609" i="15" l="1"/>
  <c r="K2605" i="15"/>
  <c r="O2657" i="15"/>
  <c r="M2600" i="15"/>
  <c r="L2599" i="15"/>
  <c r="N2591" i="15"/>
  <c r="J2597" i="15"/>
  <c r="S2845" i="15"/>
  <c r="P2819" i="15"/>
  <c r="Q2851" i="15"/>
  <c r="R2879" i="15"/>
  <c r="N2592" i="15" l="1"/>
  <c r="L2600" i="15"/>
  <c r="O2658" i="15"/>
  <c r="J2598" i="15"/>
  <c r="M2601" i="15"/>
  <c r="K2606" i="15"/>
  <c r="I2610" i="15"/>
  <c r="R2880" i="15"/>
  <c r="P2820" i="15"/>
  <c r="S2846" i="15"/>
  <c r="Q2852" i="15"/>
  <c r="N2593" i="15" l="1"/>
  <c r="I2611" i="15"/>
  <c r="K2607" i="15"/>
  <c r="L2601" i="15"/>
  <c r="O2659" i="15"/>
  <c r="M2602" i="15"/>
  <c r="J2599" i="15"/>
  <c r="P2821" i="15"/>
  <c r="R2881" i="15"/>
  <c r="S2847" i="15"/>
  <c r="Q2853" i="15"/>
  <c r="O2660" i="15" l="1"/>
  <c r="M2603" i="15"/>
  <c r="J2600" i="15"/>
  <c r="L2602" i="15"/>
  <c r="K2608" i="15"/>
  <c r="I2612" i="15"/>
  <c r="N2594" i="15"/>
  <c r="R2882" i="15"/>
  <c r="P2822" i="15"/>
  <c r="Q2854" i="15"/>
  <c r="S2848" i="15"/>
  <c r="O2661" i="15" l="1"/>
  <c r="M2604" i="15"/>
  <c r="K2609" i="15"/>
  <c r="L2603" i="15"/>
  <c r="J2601" i="15"/>
  <c r="N2595" i="15"/>
  <c r="I2613" i="15"/>
  <c r="S2849" i="15"/>
  <c r="R2883" i="15"/>
  <c r="Q2855" i="15"/>
  <c r="P2823" i="15"/>
  <c r="O2662" i="15" l="1"/>
  <c r="K2610" i="15"/>
  <c r="M2605" i="15"/>
  <c r="I2614" i="15"/>
  <c r="N2596" i="15"/>
  <c r="J2602" i="15"/>
  <c r="L2604" i="15"/>
  <c r="P2824" i="15"/>
  <c r="S2850" i="15"/>
  <c r="Q2856" i="15"/>
  <c r="R2884" i="15"/>
  <c r="J2603" i="15" l="1"/>
  <c r="N2597" i="15"/>
  <c r="M2606" i="15"/>
  <c r="K2611" i="15"/>
  <c r="O2663" i="15"/>
  <c r="L2605" i="15"/>
  <c r="I2615" i="15"/>
  <c r="R2885" i="15"/>
  <c r="S2851" i="15"/>
  <c r="P2825" i="15"/>
  <c r="Q2857" i="15"/>
  <c r="L2606" i="15" l="1"/>
  <c r="K2612" i="15"/>
  <c r="M2607" i="15"/>
  <c r="N2598" i="15"/>
  <c r="I2616" i="15"/>
  <c r="O2664" i="15"/>
  <c r="J2604" i="15"/>
  <c r="S2852" i="15"/>
  <c r="Q2858" i="15"/>
  <c r="P2826" i="15"/>
  <c r="R2886" i="15"/>
  <c r="O2665" i="15" l="1"/>
  <c r="N2599" i="15"/>
  <c r="J2605" i="15"/>
  <c r="L2607" i="15"/>
  <c r="K2613" i="15"/>
  <c r="I2617" i="15"/>
  <c r="M2608" i="15"/>
  <c r="S2853" i="15"/>
  <c r="R2887" i="15"/>
  <c r="P2827" i="15"/>
  <c r="Q2859" i="15"/>
  <c r="M2609" i="15" l="1"/>
  <c r="K2614" i="15"/>
  <c r="O2666" i="15"/>
  <c r="J2606" i="15"/>
  <c r="N2600" i="15"/>
  <c r="I2618" i="15"/>
  <c r="L2608" i="15"/>
  <c r="S2854" i="15"/>
  <c r="R2888" i="15"/>
  <c r="Q2860" i="15"/>
  <c r="P2828" i="15"/>
  <c r="L2609" i="15" l="1"/>
  <c r="I2619" i="15"/>
  <c r="J2607" i="15"/>
  <c r="K2615" i="15"/>
  <c r="M2610" i="15"/>
  <c r="N2601" i="15"/>
  <c r="O2667" i="15"/>
  <c r="R2889" i="15"/>
  <c r="S2855" i="15"/>
  <c r="Q2861" i="15"/>
  <c r="P2829" i="15"/>
  <c r="N2602" i="15" l="1"/>
  <c r="M2611" i="15"/>
  <c r="L2610" i="15"/>
  <c r="O2668" i="15"/>
  <c r="K2616" i="15"/>
  <c r="J2608" i="15"/>
  <c r="I2620" i="15"/>
  <c r="R2890" i="15"/>
  <c r="S2856" i="15"/>
  <c r="P2830" i="15"/>
  <c r="Q2862" i="15"/>
  <c r="L2611" i="15" l="1"/>
  <c r="M2612" i="15"/>
  <c r="I2621" i="15"/>
  <c r="O2669" i="15"/>
  <c r="J2609" i="15"/>
  <c r="K2617" i="15"/>
  <c r="N2603" i="15"/>
  <c r="S2857" i="15"/>
  <c r="R2891" i="15"/>
  <c r="P2831" i="15"/>
  <c r="Q2863" i="15"/>
  <c r="N2604" i="15" l="1"/>
  <c r="K2618" i="15"/>
  <c r="J2610" i="15"/>
  <c r="O2670" i="15"/>
  <c r="I2622" i="15"/>
  <c r="M2613" i="15"/>
  <c r="L2612" i="15"/>
  <c r="Q2864" i="15"/>
  <c r="S2858" i="15"/>
  <c r="P2832" i="15"/>
  <c r="R2892" i="15"/>
  <c r="I2623" i="15" l="1"/>
  <c r="M2614" i="15"/>
  <c r="O2671" i="15"/>
  <c r="L2613" i="15"/>
  <c r="J2611" i="15"/>
  <c r="K2619" i="15"/>
  <c r="N2605" i="15"/>
  <c r="S2859" i="15"/>
  <c r="R2893" i="15"/>
  <c r="P2833" i="15"/>
  <c r="Q2865" i="15"/>
  <c r="O2672" i="15" l="1"/>
  <c r="K2620" i="15"/>
  <c r="J2612" i="15"/>
  <c r="L2614" i="15"/>
  <c r="N2606" i="15"/>
  <c r="M2615" i="15"/>
  <c r="I2624" i="15"/>
  <c r="S2860" i="15"/>
  <c r="R2894" i="15"/>
  <c r="P2834" i="15"/>
  <c r="Q2866" i="15"/>
  <c r="L2615" i="15" l="1"/>
  <c r="J2613" i="15"/>
  <c r="I2625" i="15"/>
  <c r="N2607" i="15"/>
  <c r="O2673" i="15"/>
  <c r="M2616" i="15"/>
  <c r="K2621" i="15"/>
  <c r="S2861" i="15"/>
  <c r="P2835" i="15"/>
  <c r="Q2867" i="15"/>
  <c r="R2895" i="15"/>
  <c r="K2622" i="15" l="1"/>
  <c r="M2617" i="15"/>
  <c r="O2674" i="15"/>
  <c r="N2608" i="15"/>
  <c r="I2626" i="15"/>
  <c r="L2616" i="15"/>
  <c r="J2614" i="15"/>
  <c r="P2836" i="15"/>
  <c r="R2896" i="15"/>
  <c r="S2862" i="15"/>
  <c r="Q2868" i="15"/>
  <c r="J2615" i="15" l="1"/>
  <c r="L2617" i="15"/>
  <c r="I2627" i="15"/>
  <c r="N2609" i="15"/>
  <c r="O2675" i="15"/>
  <c r="M2618" i="15"/>
  <c r="K2623" i="15"/>
  <c r="R2897" i="15"/>
  <c r="Q2869" i="15"/>
  <c r="P2837" i="15"/>
  <c r="S2863" i="15"/>
  <c r="K2624" i="15" l="1"/>
  <c r="M2619" i="15"/>
  <c r="O2676" i="15"/>
  <c r="N2610" i="15"/>
  <c r="I2628" i="15"/>
  <c r="L2618" i="15"/>
  <c r="J2616" i="15"/>
  <c r="R2898" i="15"/>
  <c r="Q2870" i="15"/>
  <c r="P2838" i="15"/>
  <c r="S2864" i="15"/>
  <c r="I2629" i="15" l="1"/>
  <c r="O2677" i="15"/>
  <c r="N2611" i="15"/>
  <c r="J2617" i="15"/>
  <c r="L2619" i="15"/>
  <c r="M2620" i="15"/>
  <c r="K2625" i="15"/>
  <c r="P2839" i="15"/>
  <c r="R2899" i="15"/>
  <c r="Q2871" i="15"/>
  <c r="S2865" i="15"/>
  <c r="J2618" i="15" l="1"/>
  <c r="N2612" i="15"/>
  <c r="K2626" i="15"/>
  <c r="M2621" i="15"/>
  <c r="I2630" i="15"/>
  <c r="L2620" i="15"/>
  <c r="O2678" i="15"/>
  <c r="Q2872" i="15"/>
  <c r="S2866" i="15"/>
  <c r="P2840" i="15"/>
  <c r="R2900" i="15"/>
  <c r="K2627" i="15" l="1"/>
  <c r="N2613" i="15"/>
  <c r="I2631" i="15"/>
  <c r="M2622" i="15"/>
  <c r="O2679" i="15"/>
  <c r="L2621" i="15"/>
  <c r="J2619" i="15"/>
  <c r="Q2873" i="15"/>
  <c r="S2867" i="15"/>
  <c r="R2901" i="15"/>
  <c r="P2841" i="15"/>
  <c r="M2623" i="15" l="1"/>
  <c r="I2632" i="15"/>
  <c r="J2620" i="15"/>
  <c r="O2680" i="15"/>
  <c r="N2614" i="15"/>
  <c r="L2622" i="15"/>
  <c r="K2628" i="15"/>
  <c r="Q2874" i="15"/>
  <c r="S2868" i="15"/>
  <c r="P2842" i="15"/>
  <c r="R2902" i="15"/>
  <c r="O2681" i="15" l="1"/>
  <c r="I2633" i="15"/>
  <c r="N2615" i="15"/>
  <c r="K2629" i="15"/>
  <c r="L2623" i="15"/>
  <c r="J2621" i="15"/>
  <c r="M2624" i="15"/>
  <c r="P2843" i="15"/>
  <c r="S2869" i="15"/>
  <c r="R2903" i="15"/>
  <c r="Q2875" i="15"/>
  <c r="I2634" i="15" l="1"/>
  <c r="O2682" i="15"/>
  <c r="M2625" i="15"/>
  <c r="J2622" i="15"/>
  <c r="L2624" i="15"/>
  <c r="K2630" i="15"/>
  <c r="N2616" i="15"/>
  <c r="P2844" i="15"/>
  <c r="R2904" i="15"/>
  <c r="Q2876" i="15"/>
  <c r="S2870" i="15"/>
  <c r="O2683" i="15" l="1"/>
  <c r="N2617" i="15"/>
  <c r="I2635" i="15"/>
  <c r="K2631" i="15"/>
  <c r="L2625" i="15"/>
  <c r="J2623" i="15"/>
  <c r="M2626" i="15"/>
  <c r="Q2877" i="15"/>
  <c r="S2871" i="15"/>
  <c r="R2905" i="15"/>
  <c r="P2845" i="15"/>
  <c r="K2632" i="15" l="1"/>
  <c r="I2636" i="15"/>
  <c r="N2618" i="15"/>
  <c r="O2684" i="15"/>
  <c r="M2627" i="15"/>
  <c r="J2624" i="15"/>
  <c r="L2626" i="15"/>
  <c r="S2872" i="15"/>
  <c r="P2846" i="15"/>
  <c r="R2906" i="15"/>
  <c r="Q2878" i="15"/>
  <c r="N2619" i="15" l="1"/>
  <c r="L2627" i="15"/>
  <c r="I2637" i="15"/>
  <c r="J2625" i="15"/>
  <c r="M2628" i="15"/>
  <c r="O2685" i="15"/>
  <c r="K2633" i="15"/>
  <c r="S2873" i="15"/>
  <c r="R2907" i="15"/>
  <c r="Q2879" i="15"/>
  <c r="P2847" i="15"/>
  <c r="K2634" i="15" l="1"/>
  <c r="O2686" i="15"/>
  <c r="M2629" i="15"/>
  <c r="J2626" i="15"/>
  <c r="I2638" i="15"/>
  <c r="L2628" i="15"/>
  <c r="N2620" i="15"/>
  <c r="S2874" i="15"/>
  <c r="R2908" i="15"/>
  <c r="Q2880" i="15"/>
  <c r="P2848" i="15"/>
  <c r="K2635" i="15" l="1"/>
  <c r="L2629" i="15"/>
  <c r="J2627" i="15"/>
  <c r="M2630" i="15"/>
  <c r="O2687" i="15"/>
  <c r="N2621" i="15"/>
  <c r="I2639" i="15"/>
  <c r="Q2881" i="15"/>
  <c r="S2875" i="15"/>
  <c r="R2909" i="15"/>
  <c r="P2849" i="15"/>
  <c r="M2631" i="15" l="1"/>
  <c r="I2640" i="15"/>
  <c r="N2622" i="15"/>
  <c r="L2630" i="15"/>
  <c r="J2628" i="15"/>
  <c r="O2688" i="15"/>
  <c r="K2636" i="15"/>
  <c r="S2876" i="15"/>
  <c r="Q2882" i="15"/>
  <c r="R2910" i="15"/>
  <c r="P2850" i="15"/>
  <c r="N2623" i="15" l="1"/>
  <c r="J2629" i="15"/>
  <c r="I2641" i="15"/>
  <c r="L2631" i="15"/>
  <c r="K2637" i="15"/>
  <c r="O2689" i="15"/>
  <c r="M2632" i="15"/>
  <c r="P2851" i="15"/>
  <c r="S2877" i="15"/>
  <c r="Q2883" i="15"/>
  <c r="R2911" i="15"/>
  <c r="K2638" i="15" l="1"/>
  <c r="L2632" i="15"/>
  <c r="I2642" i="15"/>
  <c r="J2630" i="15"/>
  <c r="N2624" i="15"/>
  <c r="M2633" i="15"/>
  <c r="O2690" i="15"/>
  <c r="P2852" i="15"/>
  <c r="S2878" i="15"/>
  <c r="R2912" i="15"/>
  <c r="Q2884" i="15"/>
  <c r="M2634" i="15" l="1"/>
  <c r="N2625" i="15"/>
  <c r="J2631" i="15"/>
  <c r="I2643" i="15"/>
  <c r="L2633" i="15"/>
  <c r="O2691" i="15"/>
  <c r="K2639" i="15"/>
  <c r="R2913" i="15"/>
  <c r="P2853" i="15"/>
  <c r="Q2885" i="15"/>
  <c r="S2879" i="15"/>
  <c r="L2634" i="15" l="1"/>
  <c r="I2644" i="15"/>
  <c r="J2632" i="15"/>
  <c r="N2626" i="15"/>
  <c r="K2640" i="15"/>
  <c r="O2692" i="15"/>
  <c r="M2635" i="15"/>
  <c r="P2854" i="15"/>
  <c r="R2914" i="15"/>
  <c r="S2880" i="15"/>
  <c r="Q2886" i="15"/>
  <c r="M2636" i="15" l="1"/>
  <c r="K2641" i="15"/>
  <c r="N2627" i="15"/>
  <c r="J2633" i="15"/>
  <c r="I2645" i="15"/>
  <c r="O2693" i="15"/>
  <c r="L2635" i="15"/>
  <c r="S2881" i="15"/>
  <c r="P2855" i="15"/>
  <c r="Q2887" i="15"/>
  <c r="R2915" i="15"/>
  <c r="I2646" i="15" l="1"/>
  <c r="M2637" i="15"/>
  <c r="J2634" i="15"/>
  <c r="N2628" i="15"/>
  <c r="K2642" i="15"/>
  <c r="L2636" i="15"/>
  <c r="O2694" i="15"/>
  <c r="Q2888" i="15"/>
  <c r="R2916" i="15"/>
  <c r="S2882" i="15"/>
  <c r="P2856" i="15"/>
  <c r="K2643" i="15" l="1"/>
  <c r="N2629" i="15"/>
  <c r="M2638" i="15"/>
  <c r="L2637" i="15"/>
  <c r="I2647" i="15"/>
  <c r="J2635" i="15"/>
  <c r="O2695" i="15"/>
  <c r="R2917" i="15"/>
  <c r="Q2889" i="15"/>
  <c r="P2857" i="15"/>
  <c r="S2883" i="15"/>
  <c r="O2696" i="15" l="1"/>
  <c r="J2636" i="15"/>
  <c r="I2648" i="15"/>
  <c r="M2639" i="15"/>
  <c r="N2630" i="15"/>
  <c r="L2638" i="15"/>
  <c r="K2644" i="15"/>
  <c r="P2858" i="15"/>
  <c r="Q2890" i="15"/>
  <c r="S2884" i="15"/>
  <c r="R2918" i="15"/>
  <c r="N2631" i="15" l="1"/>
  <c r="I2649" i="15"/>
  <c r="M2640" i="15"/>
  <c r="J2637" i="15"/>
  <c r="O2697" i="15"/>
  <c r="K2645" i="15"/>
  <c r="L2639" i="15"/>
  <c r="P2859" i="15"/>
  <c r="R2919" i="15"/>
  <c r="Q2891" i="15"/>
  <c r="S2885" i="15"/>
  <c r="J2638" i="15" l="1"/>
  <c r="I2650" i="15"/>
  <c r="M2641" i="15"/>
  <c r="K2646" i="15"/>
  <c r="N2632" i="15"/>
  <c r="L2640" i="15"/>
  <c r="O2698" i="15"/>
  <c r="Q2892" i="15"/>
  <c r="P2860" i="15"/>
  <c r="S2886" i="15"/>
  <c r="R2920" i="15"/>
  <c r="O2699" i="15" l="1"/>
  <c r="K2647" i="15"/>
  <c r="N2633" i="15"/>
  <c r="M2642" i="15"/>
  <c r="I2651" i="15"/>
  <c r="L2641" i="15"/>
  <c r="J2639" i="15"/>
  <c r="Q2893" i="15"/>
  <c r="R2921" i="15"/>
  <c r="S2887" i="15"/>
  <c r="P2861" i="15"/>
  <c r="K2648" i="15" l="1"/>
  <c r="N2634" i="15"/>
  <c r="J2640" i="15"/>
  <c r="L2642" i="15"/>
  <c r="O2700" i="15"/>
  <c r="I2652" i="15"/>
  <c r="M2643" i="15"/>
  <c r="S2888" i="15"/>
  <c r="Q2894" i="15"/>
  <c r="R2922" i="15"/>
  <c r="P2862" i="15"/>
  <c r="L2643" i="15" l="1"/>
  <c r="J2641" i="15"/>
  <c r="N2635" i="15"/>
  <c r="M2644" i="15"/>
  <c r="I2653" i="15"/>
  <c r="K2649" i="15"/>
  <c r="O2701" i="15"/>
  <c r="P2863" i="15"/>
  <c r="S2889" i="15"/>
  <c r="Q2895" i="15"/>
  <c r="R2923" i="15"/>
  <c r="K2650" i="15" l="1"/>
  <c r="I2654" i="15"/>
  <c r="L2644" i="15"/>
  <c r="O2702" i="15"/>
  <c r="M2645" i="15"/>
  <c r="N2636" i="15"/>
  <c r="J2642" i="15"/>
  <c r="Q2896" i="15"/>
  <c r="R2924" i="15"/>
  <c r="P2864" i="15"/>
  <c r="S2890" i="15"/>
  <c r="J2643" i="15" l="1"/>
  <c r="L2645" i="15"/>
  <c r="K2651" i="15"/>
  <c r="I2655" i="15"/>
  <c r="N2637" i="15"/>
  <c r="M2646" i="15"/>
  <c r="O2703" i="15"/>
  <c r="P2865" i="15"/>
  <c r="R2925" i="15"/>
  <c r="S2891" i="15"/>
  <c r="Q2897" i="15"/>
  <c r="O2704" i="15" l="1"/>
  <c r="I2656" i="15"/>
  <c r="M2647" i="15"/>
  <c r="N2638" i="15"/>
  <c r="K2652" i="15"/>
  <c r="L2646" i="15"/>
  <c r="J2644" i="15"/>
  <c r="Q2898" i="15"/>
  <c r="S2892" i="15"/>
  <c r="P2866" i="15"/>
  <c r="R2926" i="15"/>
  <c r="K2653" i="15" l="1"/>
  <c r="I2657" i="15"/>
  <c r="M2648" i="15"/>
  <c r="J2645" i="15"/>
  <c r="L2647" i="15"/>
  <c r="O2705" i="15"/>
  <c r="N2639" i="15"/>
  <c r="Q2899" i="15"/>
  <c r="S2893" i="15"/>
  <c r="P2867" i="15"/>
  <c r="P2868" i="15" s="1"/>
  <c r="R2927" i="15"/>
  <c r="O2706" i="15" l="1"/>
  <c r="I2658" i="15"/>
  <c r="L2648" i="15"/>
  <c r="J2646" i="15"/>
  <c r="N2640" i="15"/>
  <c r="M2649" i="15"/>
  <c r="K2654" i="15"/>
  <c r="P2869" i="15"/>
  <c r="S2894" i="15"/>
  <c r="R2928" i="15"/>
  <c r="Q2900" i="15"/>
  <c r="O2707" i="15" l="1"/>
  <c r="J2647" i="15"/>
  <c r="I2659" i="15"/>
  <c r="L2649" i="15"/>
  <c r="K2655" i="15"/>
  <c r="M2650" i="15"/>
  <c r="N2641" i="15"/>
  <c r="S2895" i="15"/>
  <c r="P2870" i="15"/>
  <c r="Q2901" i="15"/>
  <c r="R2929" i="15"/>
  <c r="M2651" i="15" l="1"/>
  <c r="J2648" i="15"/>
  <c r="K2656" i="15"/>
  <c r="N2642" i="15"/>
  <c r="O2708" i="15"/>
  <c r="L2650" i="15"/>
  <c r="I2660" i="15"/>
  <c r="Q2902" i="15"/>
  <c r="P2871" i="15"/>
  <c r="S2896" i="15"/>
  <c r="R2930" i="15"/>
  <c r="M2652" i="15" l="1"/>
  <c r="I2661" i="15"/>
  <c r="L2651" i="15"/>
  <c r="O2709" i="15"/>
  <c r="N2643" i="15"/>
  <c r="K2657" i="15"/>
  <c r="J2649" i="15"/>
  <c r="Q2903" i="15"/>
  <c r="R2931" i="15"/>
  <c r="S2897" i="15"/>
  <c r="P2872" i="15"/>
  <c r="O2710" i="15" l="1"/>
  <c r="J2650" i="15"/>
  <c r="N2644" i="15"/>
  <c r="K2658" i="15"/>
  <c r="I2662" i="15"/>
  <c r="L2652" i="15"/>
  <c r="M2653" i="15"/>
  <c r="S2898" i="15"/>
  <c r="R2932" i="15"/>
  <c r="Q2904" i="15"/>
  <c r="P2873" i="15"/>
  <c r="M2654" i="15" l="1"/>
  <c r="J2651" i="15"/>
  <c r="O2711" i="15"/>
  <c r="L2653" i="15"/>
  <c r="I2663" i="15"/>
  <c r="K2659" i="15"/>
  <c r="N2645" i="15"/>
  <c r="R2933" i="15"/>
  <c r="P2874" i="15"/>
  <c r="S2899" i="15"/>
  <c r="Q2905" i="15"/>
  <c r="J2652" i="15" l="1"/>
  <c r="K2660" i="15"/>
  <c r="N2646" i="15"/>
  <c r="M2655" i="15"/>
  <c r="I2664" i="15"/>
  <c r="L2654" i="15"/>
  <c r="O2712" i="15"/>
  <c r="Q2906" i="15"/>
  <c r="R2934" i="15"/>
  <c r="S2900" i="15"/>
  <c r="P2875" i="15"/>
  <c r="L2655" i="15" l="1"/>
  <c r="N2647" i="15"/>
  <c r="O2713" i="15"/>
  <c r="M2656" i="15"/>
  <c r="K2661" i="15"/>
  <c r="J2653" i="15"/>
  <c r="I2665" i="15"/>
  <c r="P2876" i="15"/>
  <c r="S2901" i="15"/>
  <c r="Q2907" i="15"/>
  <c r="R2935" i="15"/>
  <c r="K2662" i="15" l="1"/>
  <c r="M2657" i="15"/>
  <c r="N2648" i="15"/>
  <c r="I2666" i="15"/>
  <c r="L2656" i="15"/>
  <c r="J2654" i="15"/>
  <c r="O2714" i="15"/>
  <c r="Q2908" i="15"/>
  <c r="S2902" i="15"/>
  <c r="P2877" i="15"/>
  <c r="R2936" i="15"/>
  <c r="J2655" i="15" l="1"/>
  <c r="M2658" i="15"/>
  <c r="L2657" i="15"/>
  <c r="O2715" i="15"/>
  <c r="I2667" i="15"/>
  <c r="N2649" i="15"/>
  <c r="K2663" i="15"/>
  <c r="P2878" i="15"/>
  <c r="S2903" i="15"/>
  <c r="Q2909" i="15"/>
  <c r="R2937" i="15"/>
  <c r="N2650" i="15" l="1"/>
  <c r="M2659" i="15"/>
  <c r="I2668" i="15"/>
  <c r="J2656" i="15"/>
  <c r="K2664" i="15"/>
  <c r="L2658" i="15"/>
  <c r="O2716" i="15"/>
  <c r="S2904" i="15"/>
  <c r="R2938" i="15"/>
  <c r="P2879" i="15"/>
  <c r="Q2910" i="15"/>
  <c r="J2657" i="15" l="1"/>
  <c r="M2660" i="15"/>
  <c r="K2665" i="15"/>
  <c r="I2669" i="15"/>
  <c r="N2651" i="15"/>
  <c r="O2717" i="15"/>
  <c r="L2659" i="15"/>
  <c r="Q2911" i="15"/>
  <c r="S2905" i="15"/>
  <c r="P2880" i="15"/>
  <c r="R2939" i="15"/>
  <c r="O2718" i="15" l="1"/>
  <c r="I2670" i="15"/>
  <c r="K2666" i="15"/>
  <c r="N2652" i="15"/>
  <c r="L2660" i="15"/>
  <c r="M2661" i="15"/>
  <c r="J2658" i="15"/>
  <c r="P2881" i="15"/>
  <c r="R2940" i="15"/>
  <c r="S2906" i="15"/>
  <c r="Q2912" i="15"/>
  <c r="M2662" i="15" l="1"/>
  <c r="I2671" i="15"/>
  <c r="O2719" i="15"/>
  <c r="J2659" i="15"/>
  <c r="L2661" i="15"/>
  <c r="N2653" i="15"/>
  <c r="K2667" i="15"/>
  <c r="Q2913" i="15"/>
  <c r="P2882" i="15"/>
  <c r="S2907" i="15"/>
  <c r="R2941" i="15"/>
  <c r="J2660" i="15" l="1"/>
  <c r="O2720" i="15"/>
  <c r="K2668" i="15"/>
  <c r="N2654" i="15"/>
  <c r="I2672" i="15"/>
  <c r="L2662" i="15"/>
  <c r="M2663" i="15"/>
  <c r="S2908" i="15"/>
  <c r="Q2914" i="15"/>
  <c r="R2942" i="15"/>
  <c r="P2883" i="15"/>
  <c r="M2664" i="15" l="1"/>
  <c r="I2673" i="15"/>
  <c r="N2655" i="15"/>
  <c r="K2669" i="15"/>
  <c r="O2721" i="15"/>
  <c r="L2663" i="15"/>
  <c r="J2661" i="15"/>
  <c r="P2884" i="15"/>
  <c r="Q2915" i="15"/>
  <c r="S2909" i="15"/>
  <c r="R2943" i="15"/>
  <c r="J2662" i="15" l="1"/>
  <c r="L2664" i="15"/>
  <c r="M2665" i="15"/>
  <c r="K2670" i="15"/>
  <c r="N2656" i="15"/>
  <c r="O2722" i="15"/>
  <c r="I2674" i="15"/>
  <c r="S2910" i="15"/>
  <c r="Q2916" i="15"/>
  <c r="P2885" i="15"/>
  <c r="R2944" i="15"/>
  <c r="I2675" i="15" l="1"/>
  <c r="K2671" i="15"/>
  <c r="L2665" i="15"/>
  <c r="N2657" i="15"/>
  <c r="O2723" i="15"/>
  <c r="M2666" i="15"/>
  <c r="J2663" i="15"/>
  <c r="R2945" i="15"/>
  <c r="Q2917" i="15"/>
  <c r="P2886" i="15"/>
  <c r="S2911" i="15"/>
  <c r="J2664" i="15" l="1"/>
  <c r="O2724" i="15"/>
  <c r="L2666" i="15"/>
  <c r="K2672" i="15"/>
  <c r="N2658" i="15"/>
  <c r="I2676" i="15"/>
  <c r="M2667" i="15"/>
  <c r="S2912" i="15"/>
  <c r="Q2918" i="15"/>
  <c r="R2946" i="15"/>
  <c r="P2887" i="15"/>
  <c r="N2659" i="15" l="1"/>
  <c r="M2668" i="15"/>
  <c r="I2677" i="15"/>
  <c r="L2667" i="15"/>
  <c r="O2725" i="15"/>
  <c r="K2673" i="15"/>
  <c r="J2665" i="15"/>
  <c r="R2947" i="15"/>
  <c r="P2888" i="15"/>
  <c r="S2913" i="15"/>
  <c r="Q2919" i="15"/>
  <c r="O2726" i="15" l="1"/>
  <c r="M2669" i="15"/>
  <c r="J2666" i="15"/>
  <c r="L2668" i="15"/>
  <c r="K2674" i="15"/>
  <c r="I2678" i="15"/>
  <c r="N2660" i="15"/>
  <c r="Q2920" i="15"/>
  <c r="R2948" i="15"/>
  <c r="P2889" i="15"/>
  <c r="S2914" i="15"/>
  <c r="L2669" i="15" l="1"/>
  <c r="K2675" i="15"/>
  <c r="M2670" i="15"/>
  <c r="J2667" i="15"/>
  <c r="O2727" i="15"/>
  <c r="N2661" i="15"/>
  <c r="I2679" i="15"/>
  <c r="Q2921" i="15"/>
  <c r="R2949" i="15"/>
  <c r="S2915" i="15"/>
  <c r="P2890" i="15"/>
  <c r="J2668" i="15" l="1"/>
  <c r="M2671" i="15"/>
  <c r="I2680" i="15"/>
  <c r="N2662" i="15"/>
  <c r="O2728" i="15"/>
  <c r="L2670" i="15"/>
  <c r="K2676" i="15"/>
  <c r="P2891" i="15"/>
  <c r="Q2922" i="15"/>
  <c r="S2916" i="15"/>
  <c r="R2950" i="15"/>
  <c r="O2729" i="15" l="1"/>
  <c r="M2672" i="15"/>
  <c r="K2677" i="15"/>
  <c r="N2663" i="15"/>
  <c r="L2671" i="15"/>
  <c r="I2681" i="15"/>
  <c r="J2669" i="15"/>
  <c r="R2951" i="15"/>
  <c r="Q2923" i="15"/>
  <c r="S2917" i="15"/>
  <c r="P2892" i="15"/>
  <c r="J2670" i="15" l="1"/>
  <c r="M2673" i="15"/>
  <c r="L2672" i="15"/>
  <c r="I2682" i="15"/>
  <c r="O2730" i="15"/>
  <c r="N2664" i="15"/>
  <c r="K2678" i="15"/>
  <c r="Q2924" i="15"/>
  <c r="S2918" i="15"/>
  <c r="P2893" i="15"/>
  <c r="R2952" i="15"/>
  <c r="O2731" i="15" l="1"/>
  <c r="N2665" i="15"/>
  <c r="I2683" i="15"/>
  <c r="J2671" i="15"/>
  <c r="K2679" i="15"/>
  <c r="L2673" i="15"/>
  <c r="M2674" i="15"/>
  <c r="S2919" i="15"/>
  <c r="R2953" i="15"/>
  <c r="Q2925" i="15"/>
  <c r="P2894" i="15"/>
  <c r="M2675" i="15" l="1"/>
  <c r="L2674" i="15"/>
  <c r="N2666" i="15"/>
  <c r="O2732" i="15"/>
  <c r="J2672" i="15"/>
  <c r="K2680" i="15"/>
  <c r="I2684" i="15"/>
  <c r="Q2926" i="15"/>
  <c r="S2920" i="15"/>
  <c r="P2895" i="15"/>
  <c r="R2954" i="15"/>
  <c r="K2681" i="15" l="1"/>
  <c r="O2733" i="15"/>
  <c r="J2673" i="15"/>
  <c r="N2667" i="15"/>
  <c r="L2675" i="15"/>
  <c r="I2685" i="15"/>
  <c r="M2676" i="15"/>
  <c r="R2955" i="15"/>
  <c r="P2896" i="15"/>
  <c r="Q2927" i="15"/>
  <c r="S2921" i="15"/>
  <c r="M2677" i="15" l="1"/>
  <c r="O2734" i="15"/>
  <c r="I2686" i="15"/>
  <c r="L2676" i="15"/>
  <c r="N2668" i="15"/>
  <c r="K2682" i="15"/>
  <c r="J2674" i="15"/>
  <c r="S2922" i="15"/>
  <c r="Q2928" i="15"/>
  <c r="R2956" i="15"/>
  <c r="P2897" i="15"/>
  <c r="I2687" i="15" l="1"/>
  <c r="J2675" i="15"/>
  <c r="O2735" i="15"/>
  <c r="K2683" i="15"/>
  <c r="N2669" i="15"/>
  <c r="L2677" i="15"/>
  <c r="M2678" i="15"/>
  <c r="R2957" i="15"/>
  <c r="S2923" i="15"/>
  <c r="P2898" i="15"/>
  <c r="Q2929" i="15"/>
  <c r="M2679" i="15" l="1"/>
  <c r="N2670" i="15"/>
  <c r="O2736" i="15"/>
  <c r="L2678" i="15"/>
  <c r="J2676" i="15"/>
  <c r="K2684" i="15"/>
  <c r="I2688" i="15"/>
  <c r="P2899" i="15"/>
  <c r="Q2930" i="15"/>
  <c r="R2958" i="15"/>
  <c r="S2924" i="15"/>
  <c r="L2679" i="15" l="1"/>
  <c r="M2680" i="15"/>
  <c r="I2689" i="15"/>
  <c r="O2737" i="15"/>
  <c r="K2685" i="15"/>
  <c r="J2677" i="15"/>
  <c r="N2671" i="15"/>
  <c r="P2900" i="15"/>
  <c r="S2925" i="15"/>
  <c r="R2959" i="15"/>
  <c r="Q2931" i="15"/>
  <c r="K2686" i="15" l="1"/>
  <c r="M2681" i="15"/>
  <c r="O2738" i="15"/>
  <c r="N2672" i="15"/>
  <c r="J2678" i="15"/>
  <c r="I2690" i="15"/>
  <c r="L2680" i="15"/>
  <c r="Q2932" i="15"/>
  <c r="S2926" i="15"/>
  <c r="P2901" i="15"/>
  <c r="R2960" i="15"/>
  <c r="N2673" i="15" l="1"/>
  <c r="O2739" i="15"/>
  <c r="I2691" i="15"/>
  <c r="M2682" i="15"/>
  <c r="K2687" i="15"/>
  <c r="L2681" i="15"/>
  <c r="J2679" i="15"/>
  <c r="P2902" i="15"/>
  <c r="R2961" i="15"/>
  <c r="Q2933" i="15"/>
  <c r="S2927" i="15"/>
  <c r="O2740" i="15" l="1"/>
  <c r="J2680" i="15"/>
  <c r="L2682" i="15"/>
  <c r="K2688" i="15"/>
  <c r="M2683" i="15"/>
  <c r="N2674" i="15"/>
  <c r="I2692" i="15"/>
  <c r="P2903" i="15"/>
  <c r="S2928" i="15"/>
  <c r="Q2934" i="15"/>
  <c r="R2962" i="15"/>
  <c r="J2681" i="15" l="1"/>
  <c r="M2684" i="15"/>
  <c r="O2741" i="15"/>
  <c r="K2689" i="15"/>
  <c r="N2675" i="15"/>
  <c r="I2693" i="15"/>
  <c r="L2683" i="15"/>
  <c r="P2904" i="15"/>
  <c r="R2963" i="15"/>
  <c r="Q2935" i="15"/>
  <c r="S2929" i="15"/>
  <c r="K2690" i="15" l="1"/>
  <c r="L2684" i="15"/>
  <c r="I2694" i="15"/>
  <c r="N2676" i="15"/>
  <c r="M2685" i="15"/>
  <c r="J2682" i="15"/>
  <c r="O2742" i="15"/>
  <c r="Q2936" i="15"/>
  <c r="P2905" i="15"/>
  <c r="S2930" i="15"/>
  <c r="R2964" i="15"/>
  <c r="O2743" i="15" l="1"/>
  <c r="I2695" i="15"/>
  <c r="J2683" i="15"/>
  <c r="L2685" i="15"/>
  <c r="K2691" i="15"/>
  <c r="M2686" i="15"/>
  <c r="N2677" i="15"/>
  <c r="S2931" i="15"/>
  <c r="P2906" i="15"/>
  <c r="Q2937" i="15"/>
  <c r="R2965" i="15"/>
  <c r="M2687" i="15" l="1"/>
  <c r="K2692" i="15"/>
  <c r="L2686" i="15"/>
  <c r="J2684" i="15"/>
  <c r="I2696" i="15"/>
  <c r="O2744" i="15"/>
  <c r="N2678" i="15"/>
  <c r="S2932" i="15"/>
  <c r="P2907" i="15"/>
  <c r="Q2938" i="15"/>
  <c r="R2966" i="15"/>
  <c r="K2693" i="15" l="1"/>
  <c r="M2688" i="15"/>
  <c r="N2679" i="15"/>
  <c r="J2685" i="15"/>
  <c r="I2697" i="15"/>
  <c r="O2745" i="15"/>
  <c r="L2687" i="15"/>
  <c r="R2967" i="15"/>
  <c r="S2933" i="15"/>
  <c r="Q2939" i="15"/>
  <c r="P2908" i="15"/>
  <c r="O2746" i="15" l="1"/>
  <c r="N2680" i="15"/>
  <c r="I2698" i="15"/>
  <c r="M2689" i="15"/>
  <c r="J2686" i="15"/>
  <c r="K2694" i="15"/>
  <c r="L2688" i="15"/>
  <c r="Q2940" i="15"/>
  <c r="S2934" i="15"/>
  <c r="R2968" i="15"/>
  <c r="P2909" i="15"/>
  <c r="M2690" i="15" l="1"/>
  <c r="I2699" i="15"/>
  <c r="K2695" i="15"/>
  <c r="N2681" i="15"/>
  <c r="O2747" i="15"/>
  <c r="L2689" i="15"/>
  <c r="J2687" i="15"/>
  <c r="P2910" i="15"/>
  <c r="Q2941" i="15"/>
  <c r="S2935" i="15"/>
  <c r="R2969" i="15"/>
  <c r="K2696" i="15" l="1"/>
  <c r="J2688" i="15"/>
  <c r="L2690" i="15"/>
  <c r="I2700" i="15"/>
  <c r="M2691" i="15"/>
  <c r="N2682" i="15"/>
  <c r="O2748" i="15"/>
  <c r="R2970" i="15"/>
  <c r="Q2942" i="15"/>
  <c r="P2911" i="15"/>
  <c r="S2936" i="15"/>
  <c r="L2691" i="15" l="1"/>
  <c r="O2749" i="15"/>
  <c r="J2689" i="15"/>
  <c r="M2692" i="15"/>
  <c r="N2683" i="15"/>
  <c r="I2701" i="15"/>
  <c r="K2697" i="15"/>
  <c r="Q2943" i="15"/>
  <c r="S2937" i="15"/>
  <c r="P2912" i="15"/>
  <c r="R2971" i="15"/>
  <c r="M2693" i="15" l="1"/>
  <c r="N2684" i="15"/>
  <c r="L2692" i="15"/>
  <c r="K2698" i="15"/>
  <c r="O2750" i="15"/>
  <c r="J2690" i="15"/>
  <c r="I2702" i="15"/>
  <c r="P2913" i="15"/>
  <c r="R2972" i="15"/>
  <c r="Q2944" i="15"/>
  <c r="S2938" i="15"/>
  <c r="N2685" i="15" l="1"/>
  <c r="K2699" i="15"/>
  <c r="J2691" i="15"/>
  <c r="L2693" i="15"/>
  <c r="I2703" i="15"/>
  <c r="O2751" i="15"/>
  <c r="M2694" i="15"/>
  <c r="R2973" i="15"/>
  <c r="P2914" i="15"/>
  <c r="Q2945" i="15"/>
  <c r="S2939" i="15"/>
  <c r="M2695" i="15" l="1"/>
  <c r="I2704" i="15"/>
  <c r="L2694" i="15"/>
  <c r="J2692" i="15"/>
  <c r="K2700" i="15"/>
  <c r="N2686" i="15"/>
  <c r="O2752" i="15"/>
  <c r="Q2946" i="15"/>
  <c r="R2974" i="15"/>
  <c r="S2940" i="15"/>
  <c r="P2915" i="15"/>
  <c r="J2693" i="15" l="1"/>
  <c r="N2687" i="15"/>
  <c r="I2705" i="15"/>
  <c r="K2701" i="15"/>
  <c r="L2695" i="15"/>
  <c r="M2696" i="15"/>
  <c r="O2753" i="15"/>
  <c r="R2975" i="15"/>
  <c r="Q2947" i="15"/>
  <c r="P2916" i="15"/>
  <c r="S2941" i="15"/>
  <c r="O2754" i="15" l="1"/>
  <c r="L2696" i="15"/>
  <c r="M2697" i="15"/>
  <c r="K2702" i="15"/>
  <c r="I2706" i="15"/>
  <c r="N2688" i="15"/>
  <c r="J2694" i="15"/>
  <c r="R2976" i="15"/>
  <c r="P2917" i="15"/>
  <c r="Q2948" i="15"/>
  <c r="S2942" i="15"/>
  <c r="J2695" i="15" l="1"/>
  <c r="N2689" i="15"/>
  <c r="L2697" i="15"/>
  <c r="O2755" i="15"/>
  <c r="I2707" i="15"/>
  <c r="M2698" i="15"/>
  <c r="K2703" i="15"/>
  <c r="P2918" i="15"/>
  <c r="S2943" i="15"/>
  <c r="Q2949" i="15"/>
  <c r="R2977" i="15"/>
  <c r="L2698" i="15" l="1"/>
  <c r="M2699" i="15"/>
  <c r="N2690" i="15"/>
  <c r="O2756" i="15"/>
  <c r="K2704" i="15"/>
  <c r="I2708" i="15"/>
  <c r="J2696" i="15"/>
  <c r="R2978" i="15"/>
  <c r="S2944" i="15"/>
  <c r="Q2950" i="15"/>
  <c r="P2919" i="15"/>
  <c r="J2697" i="15" l="1"/>
  <c r="N2691" i="15"/>
  <c r="I2709" i="15"/>
  <c r="M2700" i="15"/>
  <c r="K2705" i="15"/>
  <c r="O2757" i="15"/>
  <c r="L2699" i="15"/>
  <c r="Q2951" i="15"/>
  <c r="R2979" i="15"/>
  <c r="P2920" i="15"/>
  <c r="S2945" i="15"/>
  <c r="N2692" i="15" l="1"/>
  <c r="L2700" i="15"/>
  <c r="O2758" i="15"/>
  <c r="I2710" i="15"/>
  <c r="K2706" i="15"/>
  <c r="J2698" i="15"/>
  <c r="M2701" i="15"/>
  <c r="P2921" i="15"/>
  <c r="R2980" i="15"/>
  <c r="S2946" i="15"/>
  <c r="Q2952" i="15"/>
  <c r="Q2953" i="15" s="1"/>
  <c r="Q2954" i="15" s="1"/>
  <c r="Q2955" i="15" s="1"/>
  <c r="Q2956" i="15" s="1"/>
  <c r="Q2957" i="15" s="1"/>
  <c r="Q2958" i="15" s="1"/>
  <c r="Q2959" i="15" s="1"/>
  <c r="Q2960" i="15" s="1"/>
  <c r="Q2961" i="15" s="1"/>
  <c r="Q2962" i="15" s="1"/>
  <c r="I2711" i="15" l="1"/>
  <c r="O2759" i="15"/>
  <c r="J2699" i="15"/>
  <c r="M2702" i="15"/>
  <c r="K2707" i="15"/>
  <c r="L2701" i="15"/>
  <c r="N2693" i="15"/>
  <c r="S2947" i="15"/>
  <c r="P2922" i="15"/>
  <c r="R2981" i="15"/>
  <c r="Q2963" i="15"/>
  <c r="Q2964" i="15" s="1"/>
  <c r="L2702" i="15" l="1"/>
  <c r="K2708" i="15"/>
  <c r="J2700" i="15"/>
  <c r="O2760" i="15"/>
  <c r="N2694" i="15"/>
  <c r="M2703" i="15"/>
  <c r="I2712" i="15"/>
  <c r="Q2965" i="15"/>
  <c r="R2982" i="15"/>
  <c r="P2923" i="15"/>
  <c r="S2948" i="15"/>
  <c r="J2701" i="15" l="1"/>
  <c r="M2704" i="15"/>
  <c r="N2695" i="15"/>
  <c r="K2709" i="15"/>
  <c r="I2713" i="15"/>
  <c r="O2761" i="15"/>
  <c r="L2703" i="15"/>
  <c r="S2949" i="15"/>
  <c r="R2983" i="15"/>
  <c r="P2924" i="15"/>
  <c r="Q2966" i="15"/>
  <c r="O2762" i="15" l="1"/>
  <c r="M2705" i="15"/>
  <c r="L2704" i="15"/>
  <c r="I2714" i="15"/>
  <c r="K2710" i="15"/>
  <c r="N2696" i="15"/>
  <c r="J2702" i="15"/>
  <c r="R2984" i="15"/>
  <c r="P2925" i="15"/>
  <c r="S2950" i="15"/>
  <c r="Q2967" i="15"/>
  <c r="Q2968" i="15" s="1"/>
  <c r="J2703" i="15" l="1"/>
  <c r="I2715" i="15"/>
  <c r="L2705" i="15"/>
  <c r="M2706" i="15"/>
  <c r="O2763" i="15"/>
  <c r="N2697" i="15"/>
  <c r="K2711" i="15"/>
  <c r="P2926" i="15"/>
  <c r="Q2969" i="15"/>
  <c r="Q2970" i="15" s="1"/>
  <c r="Q2971" i="15" s="1"/>
  <c r="Q2972" i="15" s="1"/>
  <c r="Q2973" i="15" s="1"/>
  <c r="Q2974" i="15" s="1"/>
  <c r="Q2975" i="15" s="1"/>
  <c r="Q2976" i="15" s="1"/>
  <c r="Q2977" i="15" s="1"/>
  <c r="Q2978" i="15" s="1"/>
  <c r="Q2979" i="15" s="1"/>
  <c r="Q2980" i="15" s="1"/>
  <c r="S2951" i="15"/>
  <c r="R2985" i="15"/>
  <c r="R2986" i="15" s="1"/>
  <c r="R2987" i="15" s="1"/>
  <c r="R2988" i="15" s="1"/>
  <c r="R2989" i="15" s="1"/>
  <c r="R2990" i="15" s="1"/>
  <c r="R2991" i="15" s="1"/>
  <c r="R2992" i="15" s="1"/>
  <c r="R2993" i="15" s="1"/>
  <c r="R2994" i="15" s="1"/>
  <c r="K2712" i="15" l="1"/>
  <c r="M2707" i="15"/>
  <c r="L2706" i="15"/>
  <c r="N2698" i="15"/>
  <c r="I2716" i="15"/>
  <c r="O2764" i="15"/>
  <c r="J2704" i="15"/>
  <c r="Q2981" i="15"/>
  <c r="Q2982" i="15" s="1"/>
  <c r="Q2983" i="15" s="1"/>
  <c r="Q2984" i="15" s="1"/>
  <c r="Q2985" i="15" s="1"/>
  <c r="Q2986" i="15" s="1"/>
  <c r="Q2987" i="15" s="1"/>
  <c r="Q2988" i="15" s="1"/>
  <c r="S2952" i="15"/>
  <c r="P2927" i="15"/>
  <c r="R2995" i="15"/>
  <c r="O2765" i="15" l="1"/>
  <c r="L2707" i="15"/>
  <c r="M2708" i="15"/>
  <c r="J2705" i="15"/>
  <c r="I2717" i="15"/>
  <c r="K2713" i="15"/>
  <c r="N2699" i="15"/>
  <c r="S2953" i="15"/>
  <c r="P2928" i="15"/>
  <c r="Q2989" i="15"/>
  <c r="Q2990" i="15" s="1"/>
  <c r="Q2991" i="15" s="1"/>
  <c r="R2996" i="15"/>
  <c r="M2709" i="15" l="1"/>
  <c r="L2708" i="15"/>
  <c r="O2766" i="15"/>
  <c r="N2700" i="15"/>
  <c r="K2714" i="15"/>
  <c r="I2718" i="15"/>
  <c r="J2706" i="15"/>
  <c r="Q2992" i="15"/>
  <c r="S2954" i="15"/>
  <c r="P2929" i="15"/>
  <c r="R2997" i="15"/>
  <c r="O2767" i="15" l="1"/>
  <c r="J2707" i="15"/>
  <c r="N2701" i="15"/>
  <c r="I2719" i="15"/>
  <c r="L2709" i="15"/>
  <c r="K2715" i="15"/>
  <c r="M2710" i="15"/>
  <c r="S2955" i="15"/>
  <c r="P2930" i="15"/>
  <c r="R2998" i="15"/>
  <c r="R2999" i="15" s="1"/>
  <c r="R3000" i="15" s="1"/>
  <c r="R3001" i="15" s="1"/>
  <c r="R3002" i="15" s="1"/>
  <c r="R3003" i="15" s="1"/>
  <c r="R3004" i="15" s="1"/>
  <c r="R3005" i="15" s="1"/>
  <c r="Q2993" i="15"/>
  <c r="N2702" i="15" l="1"/>
  <c r="J2708" i="15"/>
  <c r="L2710" i="15"/>
  <c r="M2711" i="15"/>
  <c r="K2716" i="15"/>
  <c r="O2768" i="15"/>
  <c r="I2720" i="15"/>
  <c r="R3006" i="15"/>
  <c r="Q2994" i="15"/>
  <c r="Q2995" i="15" s="1"/>
  <c r="Q2996" i="15" s="1"/>
  <c r="Q2997" i="15" s="1"/>
  <c r="Q2998" i="15" s="1"/>
  <c r="Q2999" i="15" s="1"/>
  <c r="Q3000" i="15" s="1"/>
  <c r="Q3001" i="15" s="1"/>
  <c r="Q3002" i="15" s="1"/>
  <c r="Q3003" i="15" s="1"/>
  <c r="Q3004" i="15" s="1"/>
  <c r="Q3005" i="15" s="1"/>
  <c r="Q3006" i="15" s="1"/>
  <c r="Q3007" i="15" s="1"/>
  <c r="Q3008" i="15" s="1"/>
  <c r="Q3009" i="15" s="1"/>
  <c r="Q3010" i="15" s="1"/>
  <c r="Q3011" i="15" s="1"/>
  <c r="Q3012" i="15" s="1"/>
  <c r="Q3013" i="15" s="1"/>
  <c r="Q3014" i="15" s="1"/>
  <c r="Q3015" i="15" s="1"/>
  <c r="Q3016" i="15" s="1"/>
  <c r="Q3017" i="15" s="1"/>
  <c r="Q3018" i="15" s="1"/>
  <c r="Q3019" i="15" s="1"/>
  <c r="Q3020" i="15" s="1"/>
  <c r="Q3021" i="15" s="1"/>
  <c r="Q3022" i="15" s="1"/>
  <c r="Q3023" i="15" s="1"/>
  <c r="Q3024" i="15" s="1"/>
  <c r="Q3025" i="15" s="1"/>
  <c r="Q3026" i="15" s="1"/>
  <c r="Q3027" i="15" s="1"/>
  <c r="Q3028" i="15" s="1"/>
  <c r="S2956" i="15"/>
  <c r="P2931" i="15"/>
  <c r="M2712" i="15" l="1"/>
  <c r="J2709" i="15"/>
  <c r="I2721" i="15"/>
  <c r="O2769" i="15"/>
  <c r="N2703" i="15"/>
  <c r="K2717" i="15"/>
  <c r="L2711" i="15"/>
  <c r="Q3029" i="15"/>
  <c r="Q3030" i="15" s="1"/>
  <c r="Q3031" i="15" s="1"/>
  <c r="Q3032" i="15" s="1"/>
  <c r="Q3033" i="15" s="1"/>
  <c r="Q3034" i="15" s="1"/>
  <c r="Q3035" i="15" s="1"/>
  <c r="Q3036" i="15" s="1"/>
  <c r="Q3037" i="15" s="1"/>
  <c r="Q3038" i="15" s="1"/>
  <c r="Q3039" i="15" s="1"/>
  <c r="Q3040" i="15" s="1"/>
  <c r="Q3041" i="15" s="1"/>
  <c r="S2957" i="15"/>
  <c r="R3007" i="15"/>
  <c r="P2932" i="15"/>
  <c r="N2704" i="15" l="1"/>
  <c r="O2770" i="15"/>
  <c r="M2713" i="15"/>
  <c r="L2712" i="15"/>
  <c r="I2722" i="15"/>
  <c r="K2718" i="15"/>
  <c r="J2710" i="15"/>
  <c r="P2933" i="15"/>
  <c r="S2958" i="15"/>
  <c r="R3008" i="15"/>
  <c r="R3009" i="15" s="1"/>
  <c r="R3010" i="15" s="1"/>
  <c r="Q3042" i="15"/>
  <c r="Q3043" i="15" s="1"/>
  <c r="Q3044" i="15" s="1"/>
  <c r="Q3045" i="15" s="1"/>
  <c r="Q3046" i="15" s="1"/>
  <c r="Q3047" i="15" s="1"/>
  <c r="Q3048" i="15" s="1"/>
  <c r="Q3049" i="15" s="1"/>
  <c r="Q3050" i="15" s="1"/>
  <c r="Q3051" i="15" s="1"/>
  <c r="Q3052" i="15" s="1"/>
  <c r="Q3053" i="15" s="1"/>
  <c r="Q3054" i="15" s="1"/>
  <c r="Q3055" i="15" s="1"/>
  <c r="Q3056" i="15" s="1"/>
  <c r="Q3057" i="15" s="1"/>
  <c r="Q3058" i="15" s="1"/>
  <c r="Q3059" i="15" s="1"/>
  <c r="Q3060" i="15" s="1"/>
  <c r="Q3061" i="15" s="1"/>
  <c r="Q3062" i="15" s="1"/>
  <c r="Q3063" i="15" s="1"/>
  <c r="Q3064" i="15" s="1"/>
  <c r="Q3065" i="15" s="1"/>
  <c r="Q3066" i="15" s="1"/>
  <c r="Q3067" i="15" s="1"/>
  <c r="Q3068" i="15" s="1"/>
  <c r="Q3069" i="15" s="1"/>
  <c r="Q3070" i="15" s="1"/>
  <c r="Q3071" i="15" s="1"/>
  <c r="Q3072" i="15" s="1"/>
  <c r="Q3073" i="15" s="1"/>
  <c r="Q3074" i="15" s="1"/>
  <c r="Q3075" i="15" s="1"/>
  <c r="Q3076" i="15" s="1"/>
  <c r="Q3077" i="15" s="1"/>
  <c r="Q3078" i="15" s="1"/>
  <c r="Q3079" i="15" s="1"/>
  <c r="Q3080" i="15" s="1"/>
  <c r="Q3081" i="15" s="1"/>
  <c r="Q3082" i="15" s="1"/>
  <c r="Q3083" i="15" s="1"/>
  <c r="Q3084" i="15" s="1"/>
  <c r="Q3085" i="15" s="1"/>
  <c r="Q3086" i="15" s="1"/>
  <c r="Q3087" i="15" s="1"/>
  <c r="Q3088" i="15" s="1"/>
  <c r="Q3089" i="15" s="1"/>
  <c r="Q3090" i="15" s="1"/>
  <c r="Q3091" i="15" s="1"/>
  <c r="Q3092" i="15" s="1"/>
  <c r="Q3093" i="15" s="1"/>
  <c r="Q3094" i="15" s="1"/>
  <c r="Q3095" i="15" s="1"/>
  <c r="Q3096" i="15" s="1"/>
  <c r="Q3097" i="15" s="1"/>
  <c r="Q3098" i="15" s="1"/>
  <c r="Q3099" i="15" s="1"/>
  <c r="Q3100" i="15" s="1"/>
  <c r="Q3101" i="15" s="1"/>
  <c r="Q3102" i="15" s="1"/>
  <c r="Q3103" i="15" s="1"/>
  <c r="Q3104" i="15" s="1"/>
  <c r="Q3105" i="15" s="1"/>
  <c r="Q3106" i="15" s="1"/>
  <c r="Q3107" i="15" s="1"/>
  <c r="Q3108" i="15" s="1"/>
  <c r="Q3109" i="15" s="1"/>
  <c r="I2723" i="15" l="1"/>
  <c r="L2713" i="15"/>
  <c r="M2714" i="15"/>
  <c r="O2771" i="15"/>
  <c r="J2711" i="15"/>
  <c r="K2719" i="15"/>
  <c r="N2705" i="15"/>
  <c r="P2934" i="15"/>
  <c r="R3011" i="15"/>
  <c r="Q3110" i="15"/>
  <c r="S2959" i="15"/>
  <c r="O2772" i="15" l="1"/>
  <c r="L2714" i="15"/>
  <c r="K2720" i="15"/>
  <c r="M2715" i="15"/>
  <c r="N2706" i="15"/>
  <c r="J2712" i="15"/>
  <c r="I2724" i="15"/>
  <c r="S2960" i="15"/>
  <c r="P2935" i="15"/>
  <c r="Q3111" i="15"/>
  <c r="Q3112" i="15" s="1"/>
  <c r="Q3113" i="15" s="1"/>
  <c r="Q3114" i="15" s="1"/>
  <c r="Q3115" i="15" s="1"/>
  <c r="Q3116" i="15" s="1"/>
  <c r="Q3117" i="15" s="1"/>
  <c r="Q3118" i="15" s="1"/>
  <c r="Q3119" i="15" s="1"/>
  <c r="Q3120" i="15" s="1"/>
  <c r="Q3121" i="15" s="1"/>
  <c r="Q3122" i="15" s="1"/>
  <c r="Q3123" i="15" s="1"/>
  <c r="Q3124" i="15" s="1"/>
  <c r="Q3125" i="15" s="1"/>
  <c r="Q3126" i="15" s="1"/>
  <c r="Q3127" i="15" s="1"/>
  <c r="Q3128" i="15" s="1"/>
  <c r="Q3129" i="15" s="1"/>
  <c r="Q3130" i="15" s="1"/>
  <c r="Q3131" i="15" s="1"/>
  <c r="Q3132" i="15" s="1"/>
  <c r="Q3133" i="15" s="1"/>
  <c r="Q3134" i="15" s="1"/>
  <c r="Q3135" i="15" s="1"/>
  <c r="Q3136" i="15" s="1"/>
  <c r="Q3137" i="15" s="1"/>
  <c r="Q3138" i="15" s="1"/>
  <c r="Q3139" i="15" s="1"/>
  <c r="Q3140" i="15" s="1"/>
  <c r="Q3141" i="15" s="1"/>
  <c r="Q3142" i="15" s="1"/>
  <c r="Q3143" i="15" s="1"/>
  <c r="Q3144" i="15" s="1"/>
  <c r="Q3145" i="15" s="1"/>
  <c r="Q3146" i="15" s="1"/>
  <c r="Q3147" i="15" s="1"/>
  <c r="Q3148" i="15" s="1"/>
  <c r="Q3149" i="15" s="1"/>
  <c r="Q3150" i="15" s="1"/>
  <c r="Q3151" i="15" s="1"/>
  <c r="Q3152" i="15" s="1"/>
  <c r="Q3153" i="15" s="1"/>
  <c r="Q3154" i="15" s="1"/>
  <c r="Q3155" i="15" s="1"/>
  <c r="Q3156" i="15" s="1"/>
  <c r="Q3157" i="15" s="1"/>
  <c r="Q3158" i="15" s="1"/>
  <c r="Q3159" i="15" s="1"/>
  <c r="Q3160" i="15" s="1"/>
  <c r="Q3161" i="15" s="1"/>
  <c r="Q3162" i="15" s="1"/>
  <c r="Q3163" i="15" s="1"/>
  <c r="Q3164" i="15" s="1"/>
  <c r="Q3165" i="15" s="1"/>
  <c r="Q3166" i="15" s="1"/>
  <c r="Q3167" i="15" s="1"/>
  <c r="Q3168" i="15" s="1"/>
  <c r="Q3169" i="15" s="1"/>
  <c r="Q3170" i="15" s="1"/>
  <c r="Q3171" i="15" s="1"/>
  <c r="Q3172" i="15" s="1"/>
  <c r="Q3173" i="15" s="1"/>
  <c r="Q3174" i="15" s="1"/>
  <c r="Q3175" i="15" s="1"/>
  <c r="Q3176" i="15" s="1"/>
  <c r="Q3177" i="15" s="1"/>
  <c r="Q3178" i="15" s="1"/>
  <c r="Q3179" i="15" s="1"/>
  <c r="Q3180" i="15" s="1"/>
  <c r="Q3181" i="15" s="1"/>
  <c r="Q3182" i="15" s="1"/>
  <c r="Q3183" i="15" s="1"/>
  <c r="Q3184" i="15" s="1"/>
  <c r="Q3185" i="15" s="1"/>
  <c r="Q3186" i="15" s="1"/>
  <c r="Q3187" i="15" s="1"/>
  <c r="Q3188" i="15" s="1"/>
  <c r="Q3189" i="15" s="1"/>
  <c r="Q3190" i="15" s="1"/>
  <c r="Q3191" i="15" s="1"/>
  <c r="Q3192" i="15" s="1"/>
  <c r="Q3193" i="15" s="1"/>
  <c r="Q3194" i="15" s="1"/>
  <c r="Q3195" i="15" s="1"/>
  <c r="Q3196" i="15" s="1"/>
  <c r="Q3197" i="15" s="1"/>
  <c r="Q3198" i="15" s="1"/>
  <c r="Q3199" i="15" s="1"/>
  <c r="Q3200" i="15" s="1"/>
  <c r="R3012" i="15"/>
  <c r="N2707" i="15" l="1"/>
  <c r="M2716" i="15"/>
  <c r="K2721" i="15"/>
  <c r="L2715" i="15"/>
  <c r="O2773" i="15"/>
  <c r="I2725" i="15"/>
  <c r="J2713" i="15"/>
  <c r="R3013" i="15"/>
  <c r="R3014" i="15" s="1"/>
  <c r="R3015" i="15" s="1"/>
  <c r="R3016" i="15" s="1"/>
  <c r="R3017" i="15" s="1"/>
  <c r="Q3201" i="15"/>
  <c r="S2961" i="15"/>
  <c r="P2936" i="15"/>
  <c r="K2722" i="15" l="1"/>
  <c r="J2714" i="15"/>
  <c r="L2716" i="15"/>
  <c r="I2726" i="15"/>
  <c r="M2717" i="15"/>
  <c r="N2708" i="15"/>
  <c r="O2774" i="15"/>
  <c r="S2962" i="15"/>
  <c r="Q3202" i="15"/>
  <c r="Q3203" i="15" s="1"/>
  <c r="Q3204" i="15" s="1"/>
  <c r="Q3205" i="15" s="1"/>
  <c r="Q3206" i="15" s="1"/>
  <c r="Q3207" i="15" s="1"/>
  <c r="Q3208" i="15" s="1"/>
  <c r="Q3209" i="15" s="1"/>
  <c r="Q3210" i="15" s="1"/>
  <c r="Q3211" i="15" s="1"/>
  <c r="Q3212" i="15" s="1"/>
  <c r="Q3213" i="15" s="1"/>
  <c r="R3018" i="15"/>
  <c r="P2937" i="15"/>
  <c r="M2718" i="15" l="1"/>
  <c r="I2727" i="15"/>
  <c r="L2717" i="15"/>
  <c r="O2775" i="15"/>
  <c r="J2715" i="15"/>
  <c r="N2709" i="15"/>
  <c r="K2723" i="15"/>
  <c r="Q3214" i="15"/>
  <c r="R3019" i="15"/>
  <c r="S2963" i="15"/>
  <c r="P2938" i="15"/>
  <c r="O2776" i="15" l="1"/>
  <c r="I2728" i="15"/>
  <c r="K2724" i="15"/>
  <c r="N2710" i="15"/>
  <c r="L2718" i="15"/>
  <c r="M2719" i="15"/>
  <c r="J2716" i="15"/>
  <c r="P2939" i="15"/>
  <c r="S2964" i="15"/>
  <c r="R3020" i="15"/>
  <c r="Q3215" i="15"/>
  <c r="Q3216" i="15" s="1"/>
  <c r="Q3217" i="15" s="1"/>
  <c r="Q3218" i="15" s="1"/>
  <c r="Q3219" i="15" s="1"/>
  <c r="Q3220" i="15" s="1"/>
  <c r="Q3221" i="15" s="1"/>
  <c r="Q3222" i="15" s="1"/>
  <c r="Q3223" i="15" s="1"/>
  <c r="Q3224" i="15" s="1"/>
  <c r="Q3225" i="15" s="1"/>
  <c r="Q3226" i="15" s="1"/>
  <c r="Q3227" i="15" s="1"/>
  <c r="Q3228" i="15" s="1"/>
  <c r="Q3229" i="15" s="1"/>
  <c r="Q3230" i="15" s="1"/>
  <c r="Q3231" i="15" s="1"/>
  <c r="Q3232" i="15" s="1"/>
  <c r="Q3233" i="15" s="1"/>
  <c r="Q3234" i="15" s="1"/>
  <c r="Q3235" i="15" s="1"/>
  <c r="Q3236" i="15" s="1"/>
  <c r="Q3237" i="15" s="1"/>
  <c r="Q3238" i="15" s="1"/>
  <c r="Q3239" i="15" s="1"/>
  <c r="Q3240" i="15" s="1"/>
  <c r="Q3241" i="15" s="1"/>
  <c r="Q3242" i="15" s="1"/>
  <c r="Q3243" i="15" s="1"/>
  <c r="Q3244" i="15" s="1"/>
  <c r="Q3245" i="15" s="1"/>
  <c r="Q3246" i="15" s="1"/>
  <c r="Q3247" i="15" s="1"/>
  <c r="Q3248" i="15" s="1"/>
  <c r="Q3249" i="15" s="1"/>
  <c r="Q3250" i="15" s="1"/>
  <c r="Q3251" i="15" s="1"/>
  <c r="Q3252" i="15" s="1"/>
  <c r="Q3253" i="15" s="1"/>
  <c r="Q3254" i="15" s="1"/>
  <c r="Q3255" i="15" s="1"/>
  <c r="Q3256" i="15" s="1"/>
  <c r="Q3257" i="15" s="1"/>
  <c r="Q3258" i="15" s="1"/>
  <c r="Q3259" i="15" s="1"/>
  <c r="Q3260" i="15" s="1"/>
  <c r="Q3261" i="15" s="1"/>
  <c r="Q3262" i="15" s="1"/>
  <c r="Q3263" i="15" s="1"/>
  <c r="Q3264" i="15" s="1"/>
  <c r="Q3265" i="15" s="1"/>
  <c r="J2717" i="15" l="1"/>
  <c r="I2729" i="15"/>
  <c r="M2720" i="15"/>
  <c r="O2777" i="15"/>
  <c r="L2719" i="15"/>
  <c r="K2725" i="15"/>
  <c r="N2711" i="15"/>
  <c r="Q3266" i="15"/>
  <c r="R3021" i="15"/>
  <c r="P2940" i="15"/>
  <c r="S2965" i="15"/>
  <c r="O2778" i="15" l="1"/>
  <c r="N2712" i="15"/>
  <c r="M2721" i="15"/>
  <c r="K2726" i="15"/>
  <c r="I2730" i="15"/>
  <c r="L2720" i="15"/>
  <c r="J2718" i="15"/>
  <c r="R3022" i="15"/>
  <c r="S2966" i="15"/>
  <c r="P2941" i="15"/>
  <c r="Q3267" i="15"/>
  <c r="Q3268" i="15" s="1"/>
  <c r="Q3269" i="15" s="1"/>
  <c r="Q3270" i="15" s="1"/>
  <c r="Q3271" i="15" s="1"/>
  <c r="Q3272" i="15" s="1"/>
  <c r="Q3273" i="15" s="1"/>
  <c r="Q3274" i="15" s="1"/>
  <c r="Q3275" i="15" s="1"/>
  <c r="Q3276" i="15" s="1"/>
  <c r="Q3277" i="15" s="1"/>
  <c r="Q3278" i="15" s="1"/>
  <c r="Q3279" i="15" s="1"/>
  <c r="Q3280" i="15" s="1"/>
  <c r="Q3281" i="15" s="1"/>
  <c r="Q3282" i="15" s="1"/>
  <c r="Q3283" i="15" s="1"/>
  <c r="Q3284" i="15" s="1"/>
  <c r="Q3285" i="15" s="1"/>
  <c r="Q3286" i="15" s="1"/>
  <c r="Q3287" i="15" s="1"/>
  <c r="Q3288" i="15" s="1"/>
  <c r="Q3289" i="15" s="1"/>
  <c r="Q3290" i="15" s="1"/>
  <c r="Q3291" i="15" s="1"/>
  <c r="Q3292" i="15" s="1"/>
  <c r="Q3293" i="15" s="1"/>
  <c r="Q3294" i="15" s="1"/>
  <c r="Q3295" i="15" s="1"/>
  <c r="Q3296" i="15" s="1"/>
  <c r="Q3297" i="15" s="1"/>
  <c r="Q3298" i="15" s="1"/>
  <c r="Q3299" i="15" s="1"/>
  <c r="Q3300" i="15" s="1"/>
  <c r="Q3301" i="15" s="1"/>
  <c r="Q3302" i="15" s="1"/>
  <c r="Q3303" i="15" s="1"/>
  <c r="Q3304" i="15" s="1"/>
  <c r="Q3305" i="15" s="1"/>
  <c r="Q3306" i="15" s="1"/>
  <c r="Q3307" i="15" s="1"/>
  <c r="Q3308" i="15" s="1"/>
  <c r="Q3309" i="15" s="1"/>
  <c r="Q3310" i="15" s="1"/>
  <c r="Q3311" i="15" s="1"/>
  <c r="Q3312" i="15" s="1"/>
  <c r="Q3313" i="15" s="1"/>
  <c r="Q3314" i="15" s="1"/>
  <c r="Q3315" i="15" s="1"/>
  <c r="Q3316" i="15" s="1"/>
  <c r="Q3317" i="15" s="1"/>
  <c r="Q3318" i="15" s="1"/>
  <c r="Q3319" i="15" s="1"/>
  <c r="Q3320" i="15" s="1"/>
  <c r="Q3321" i="15" s="1"/>
  <c r="Q3322" i="15" s="1"/>
  <c r="Q3323" i="15" s="1"/>
  <c r="Q3324" i="15" s="1"/>
  <c r="Q3325" i="15" s="1"/>
  <c r="Q3326" i="15" s="1"/>
  <c r="Q3327" i="15" s="1"/>
  <c r="Q3328" i="15" s="1"/>
  <c r="Q3329" i="15" s="1"/>
  <c r="Q3330" i="15" s="1"/>
  <c r="Q3331" i="15" s="1"/>
  <c r="Q3332" i="15" s="1"/>
  <c r="Q3333" i="15" s="1"/>
  <c r="Q3334" i="15" s="1"/>
  <c r="Q3335" i="15" s="1"/>
  <c r="Q3336" i="15" s="1"/>
  <c r="Q3337" i="15" s="1"/>
  <c r="Q3338" i="15" s="1"/>
  <c r="Q3339" i="15" s="1"/>
  <c r="Q3340" i="15" s="1"/>
  <c r="Q3341" i="15" s="1"/>
  <c r="Q3342" i="15" s="1"/>
  <c r="Q3343" i="15" s="1"/>
  <c r="Q3344" i="15" s="1"/>
  <c r="Q3345" i="15" s="1"/>
  <c r="Q3346" i="15" s="1"/>
  <c r="Q3347" i="15" s="1"/>
  <c r="Q3348" i="15" s="1"/>
  <c r="J2719" i="15" l="1"/>
  <c r="N2713" i="15"/>
  <c r="I2731" i="15"/>
  <c r="L2721" i="15"/>
  <c r="O2779" i="15"/>
  <c r="K2727" i="15"/>
  <c r="M2722" i="15"/>
  <c r="Q3349" i="15"/>
  <c r="Q3350" i="15" s="1"/>
  <c r="Q3351" i="15" s="1"/>
  <c r="P2942" i="15"/>
  <c r="R3023" i="15"/>
  <c r="S2967" i="15"/>
  <c r="I2732" i="15" l="1"/>
  <c r="M2723" i="15"/>
  <c r="K2728" i="15"/>
  <c r="O2780" i="15"/>
  <c r="N2714" i="15"/>
  <c r="J2720" i="15"/>
  <c r="L2722" i="15"/>
  <c r="P2943" i="15"/>
  <c r="S2968" i="15"/>
  <c r="R3024" i="15"/>
  <c r="R3025" i="15" s="1"/>
  <c r="Q3352" i="15"/>
  <c r="Q3353" i="15" s="1"/>
  <c r="Q3354" i="15" s="1"/>
  <c r="Q3355" i="15" s="1"/>
  <c r="Q3356" i="15" s="1"/>
  <c r="Q3357" i="15" s="1"/>
  <c r="Q3358" i="15" s="1"/>
  <c r="Q3359" i="15" s="1"/>
  <c r="Q3360" i="15" s="1"/>
  <c r="Q3361" i="15" s="1"/>
  <c r="Q3362" i="15" s="1"/>
  <c r="Q3363" i="15" s="1"/>
  <c r="Q3364" i="15" s="1"/>
  <c r="Q3365" i="15" s="1"/>
  <c r="Q3366" i="15" s="1"/>
  <c r="Q3367" i="15" s="1"/>
  <c r="Q3368" i="15" s="1"/>
  <c r="Q3369" i="15" s="1"/>
  <c r="Q3370" i="15" s="1"/>
  <c r="Q3371" i="15" s="1"/>
  <c r="Q3372" i="15" s="1"/>
  <c r="Q3373" i="15" s="1"/>
  <c r="Q3374" i="15" s="1"/>
  <c r="Q3375" i="15" s="1"/>
  <c r="Q3376" i="15" s="1"/>
  <c r="Q3377" i="15" s="1"/>
  <c r="Q3378" i="15" s="1"/>
  <c r="Q3379" i="15" s="1"/>
  <c r="Q3380" i="15" s="1"/>
  <c r="Q3381" i="15" s="1"/>
  <c r="Q3382" i="15" s="1"/>
  <c r="Q3383" i="15" s="1"/>
  <c r="Q3384" i="15" s="1"/>
  <c r="Q3385" i="15" s="1"/>
  <c r="Q3386" i="15" s="1"/>
  <c r="Q3387" i="15" s="1"/>
  <c r="Q3388" i="15" s="1"/>
  <c r="Q3389" i="15" s="1"/>
  <c r="Q3390" i="15" s="1"/>
  <c r="Q3391" i="15" s="1"/>
  <c r="Q3392" i="15" s="1"/>
  <c r="Q3393" i="15" s="1"/>
  <c r="Q3394" i="15" s="1"/>
  <c r="Q3395" i="15" s="1"/>
  <c r="Q3396" i="15" s="1"/>
  <c r="Q3397" i="15" s="1"/>
  <c r="Q3398" i="15" s="1"/>
  <c r="Q3399" i="15" s="1"/>
  <c r="Q3400" i="15" s="1"/>
  <c r="Q3401" i="15" s="1"/>
  <c r="Q3402" i="15" s="1"/>
  <c r="Q3403" i="15" s="1"/>
  <c r="Q3404" i="15" s="1"/>
  <c r="Q3405" i="15" s="1"/>
  <c r="Q3406" i="15" s="1"/>
  <c r="Q3407" i="15" s="1"/>
  <c r="Q3408" i="15" s="1"/>
  <c r="Q3409" i="15" s="1"/>
  <c r="Q3410" i="15" s="1"/>
  <c r="Q3411" i="15" s="1"/>
  <c r="Q3412" i="15" s="1"/>
  <c r="Q3413" i="15" s="1"/>
  <c r="Q3414" i="15" s="1"/>
  <c r="Q3415" i="15" s="1"/>
  <c r="Q3416" i="15" s="1"/>
  <c r="Q3417" i="15" s="1"/>
  <c r="Q3418" i="15" s="1"/>
  <c r="Q3419" i="15" s="1"/>
  <c r="Q3420" i="15" s="1"/>
  <c r="Q3421" i="15" s="1"/>
  <c r="Q3422" i="15" s="1"/>
  <c r="Q3423" i="15" s="1"/>
  <c r="O2781" i="15" l="1"/>
  <c r="J2721" i="15"/>
  <c r="K2729" i="15"/>
  <c r="L2723" i="15"/>
  <c r="N2715" i="15"/>
  <c r="M2724" i="15"/>
  <c r="I2733" i="15"/>
  <c r="Q3424" i="15"/>
  <c r="Q3425" i="15" s="1"/>
  <c r="R3026" i="15"/>
  <c r="R3027" i="15" s="1"/>
  <c r="P2944" i="15"/>
  <c r="S2969" i="15"/>
  <c r="I2734" i="15" l="1"/>
  <c r="O2782" i="15"/>
  <c r="M2725" i="15"/>
  <c r="N2716" i="15"/>
  <c r="J2722" i="15"/>
  <c r="L2724" i="15"/>
  <c r="K2730" i="15"/>
  <c r="R3028" i="15"/>
  <c r="P2945" i="15"/>
  <c r="S2970" i="15"/>
  <c r="Q3426" i="15"/>
  <c r="Q3427" i="15" s="1"/>
  <c r="Q3428" i="15" s="1"/>
  <c r="L2725" i="15" l="1"/>
  <c r="N2717" i="15"/>
  <c r="M2726" i="15"/>
  <c r="O2783" i="15"/>
  <c r="I2735" i="15"/>
  <c r="K2731" i="15"/>
  <c r="J2723" i="15"/>
  <c r="Q3429" i="15"/>
  <c r="Q3430" i="15" s="1"/>
  <c r="P2946" i="15"/>
  <c r="S2971" i="15"/>
  <c r="R3029" i="15"/>
  <c r="J2724" i="15" l="1"/>
  <c r="M2727" i="15"/>
  <c r="I2736" i="15"/>
  <c r="K2732" i="15"/>
  <c r="O2784" i="15"/>
  <c r="N2718" i="15"/>
  <c r="L2726" i="15"/>
  <c r="P2947" i="15"/>
  <c r="R3030" i="15"/>
  <c r="R3031" i="15" s="1"/>
  <c r="R3032" i="15" s="1"/>
  <c r="R3033" i="15" s="1"/>
  <c r="R3034" i="15" s="1"/>
  <c r="R3035" i="15" s="1"/>
  <c r="R3036" i="15" s="1"/>
  <c r="R3037" i="15" s="1"/>
  <c r="R3038" i="15" s="1"/>
  <c r="R3039" i="15" s="1"/>
  <c r="R3040" i="15" s="1"/>
  <c r="S2972" i="15"/>
  <c r="Q3431" i="15"/>
  <c r="Q3432" i="15" s="1"/>
  <c r="Q3433" i="15" s="1"/>
  <c r="Q3434" i="15" s="1"/>
  <c r="Q3435" i="15" s="1"/>
  <c r="Q3436" i="15" s="1"/>
  <c r="Q3437" i="15" s="1"/>
  <c r="Q3438" i="15" s="1"/>
  <c r="Q3439" i="15" s="1"/>
  <c r="Q3440" i="15" s="1"/>
  <c r="Q3441" i="15" s="1"/>
  <c r="Q3442" i="15" s="1"/>
  <c r="Q3443" i="15" s="1"/>
  <c r="Q3444" i="15" s="1"/>
  <c r="Q3445" i="15" s="1"/>
  <c r="Q3446" i="15" s="1"/>
  <c r="Q3447" i="15" s="1"/>
  <c r="Q3448" i="15" s="1"/>
  <c r="Q3449" i="15" s="1"/>
  <c r="Q3450" i="15" s="1"/>
  <c r="Q3451" i="15" s="1"/>
  <c r="Q3452" i="15" s="1"/>
  <c r="Q3453" i="15" s="1"/>
  <c r="Q3454" i="15" s="1"/>
  <c r="Q3455" i="15" s="1"/>
  <c r="Q3456" i="15" s="1"/>
  <c r="Q3457" i="15" s="1"/>
  <c r="Q3458" i="15" s="1"/>
  <c r="Q3459" i="15" s="1"/>
  <c r="Q3460" i="15" s="1"/>
  <c r="K2733" i="15" l="1"/>
  <c r="I2737" i="15"/>
  <c r="L2727" i="15"/>
  <c r="N2719" i="15"/>
  <c r="O2785" i="15"/>
  <c r="M2728" i="15"/>
  <c r="J2725" i="15"/>
  <c r="S2973" i="15"/>
  <c r="Q3461" i="15"/>
  <c r="Q3462" i="15" s="1"/>
  <c r="Q3463" i="15" s="1"/>
  <c r="P2948" i="15"/>
  <c r="R3041" i="15"/>
  <c r="N2720" i="15" l="1"/>
  <c r="M2729" i="15"/>
  <c r="J2726" i="15"/>
  <c r="L2728" i="15"/>
  <c r="I2738" i="15"/>
  <c r="K2734" i="15"/>
  <c r="O2786" i="15"/>
  <c r="Q3464" i="15"/>
  <c r="Q3465" i="15" s="1"/>
  <c r="Q3466" i="15" s="1"/>
  <c r="Q3467" i="15" s="1"/>
  <c r="Q3468" i="15" s="1"/>
  <c r="Q3469" i="15" s="1"/>
  <c r="Q3470" i="15" s="1"/>
  <c r="Q3471" i="15" s="1"/>
  <c r="Q3472" i="15" s="1"/>
  <c r="Q3473" i="15" s="1"/>
  <c r="Q3474" i="15" s="1"/>
  <c r="Q3475" i="15" s="1"/>
  <c r="Q3476" i="15" s="1"/>
  <c r="Q3477" i="15" s="1"/>
  <c r="Q3478" i="15" s="1"/>
  <c r="Q3479" i="15" s="1"/>
  <c r="Q3480" i="15" s="1"/>
  <c r="Q3481" i="15" s="1"/>
  <c r="Q3482" i="15" s="1"/>
  <c r="Q3483" i="15" s="1"/>
  <c r="Q3484" i="15" s="1"/>
  <c r="Q3485" i="15" s="1"/>
  <c r="Q3486" i="15" s="1"/>
  <c r="Q3487" i="15" s="1"/>
  <c r="Q3488" i="15" s="1"/>
  <c r="Q3489" i="15" s="1"/>
  <c r="Q3490" i="15" s="1"/>
  <c r="Q3491" i="15" s="1"/>
  <c r="Q3492" i="15" s="1"/>
  <c r="Q3493" i="15" s="1"/>
  <c r="Q3494" i="15" s="1"/>
  <c r="Q3495" i="15" s="1"/>
  <c r="Q3496" i="15" s="1"/>
  <c r="Q3497" i="15" s="1"/>
  <c r="Q3498" i="15" s="1"/>
  <c r="Q3499" i="15" s="1"/>
  <c r="Q3500" i="15" s="1"/>
  <c r="Q3501" i="15" s="1"/>
  <c r="Q3502" i="15" s="1"/>
  <c r="Q3503" i="15" s="1"/>
  <c r="Q3504" i="15" s="1"/>
  <c r="Q3505" i="15" s="1"/>
  <c r="Q3506" i="15" s="1"/>
  <c r="Q3507" i="15" s="1"/>
  <c r="Q3508" i="15" s="1"/>
  <c r="Q3509" i="15" s="1"/>
  <c r="Q3510" i="15" s="1"/>
  <c r="Q3511" i="15" s="1"/>
  <c r="Q3512" i="15" s="1"/>
  <c r="Q3513" i="15" s="1"/>
  <c r="Q3514" i="15" s="1"/>
  <c r="Q3515" i="15" s="1"/>
  <c r="Q3516" i="15" s="1"/>
  <c r="Q3517" i="15" s="1"/>
  <c r="Q3518" i="15" s="1"/>
  <c r="Q3519" i="15" s="1"/>
  <c r="Q3520" i="15" s="1"/>
  <c r="Q3521" i="15" s="1"/>
  <c r="Q3522" i="15" s="1"/>
  <c r="Q3523" i="15" s="1"/>
  <c r="Q3524" i="15" s="1"/>
  <c r="Q3525" i="15" s="1"/>
  <c r="Q3526" i="15" s="1"/>
  <c r="Q3527" i="15" s="1"/>
  <c r="Q3528" i="15" s="1"/>
  <c r="Q3529" i="15" s="1"/>
  <c r="Q3530" i="15" s="1"/>
  <c r="Q3531" i="15" s="1"/>
  <c r="Q3532" i="15" s="1"/>
  <c r="Q3533" i="15" s="1"/>
  <c r="Q3534" i="15" s="1"/>
  <c r="Q3535" i="15" s="1"/>
  <c r="Q3536" i="15" s="1"/>
  <c r="Q3537" i="15" s="1"/>
  <c r="Q3538" i="15" s="1"/>
  <c r="Q3539" i="15" s="1"/>
  <c r="Q3540" i="15" s="1"/>
  <c r="Q3541" i="15" s="1"/>
  <c r="Q3542" i="15" s="1"/>
  <c r="R3042" i="15"/>
  <c r="S2974" i="15"/>
  <c r="P2949" i="15"/>
  <c r="K2735" i="15" l="1"/>
  <c r="O2787" i="15"/>
  <c r="L2729" i="15"/>
  <c r="J2727" i="15"/>
  <c r="M2730" i="15"/>
  <c r="N2721" i="15"/>
  <c r="I2739" i="15"/>
  <c r="R3043" i="15"/>
  <c r="P2950" i="15"/>
  <c r="S2975" i="15"/>
  <c r="Q3543" i="15"/>
  <c r="Q3544" i="15" s="1"/>
  <c r="I2740" i="15" l="1"/>
  <c r="O2788" i="15"/>
  <c r="N2722" i="15"/>
  <c r="M2731" i="15"/>
  <c r="J2728" i="15"/>
  <c r="K2736" i="15"/>
  <c r="L2730" i="15"/>
  <c r="Q3545" i="15"/>
  <c r="Q3546" i="15" s="1"/>
  <c r="Q3547" i="15" s="1"/>
  <c r="Q3548" i="15" s="1"/>
  <c r="Q3549" i="15" s="1"/>
  <c r="Q3550" i="15" s="1"/>
  <c r="Q3551" i="15" s="1"/>
  <c r="Q3552" i="15" s="1"/>
  <c r="Q3553" i="15" s="1"/>
  <c r="Q3554" i="15" s="1"/>
  <c r="Q3555" i="15" s="1"/>
  <c r="Q3556" i="15" s="1"/>
  <c r="Q3557" i="15" s="1"/>
  <c r="Q3558" i="15" s="1"/>
  <c r="Q3559" i="15" s="1"/>
  <c r="Q3560" i="15" s="1"/>
  <c r="Q3561" i="15" s="1"/>
  <c r="Q3562" i="15" s="1"/>
  <c r="Q3563" i="15" s="1"/>
  <c r="Q3564" i="15" s="1"/>
  <c r="Q3565" i="15" s="1"/>
  <c r="Q3566" i="15" s="1"/>
  <c r="Q3567" i="15" s="1"/>
  <c r="Q3568" i="15" s="1"/>
  <c r="Q3569" i="15" s="1"/>
  <c r="Q3570" i="15" s="1"/>
  <c r="Q3571" i="15" s="1"/>
  <c r="Q3572" i="15" s="1"/>
  <c r="Q3573" i="15" s="1"/>
  <c r="Q3574" i="15" s="1"/>
  <c r="Q3575" i="15" s="1"/>
  <c r="Q3576" i="15" s="1"/>
  <c r="Q3577" i="15" s="1"/>
  <c r="Q3578" i="15" s="1"/>
  <c r="Q3579" i="15" s="1"/>
  <c r="Q3580" i="15" s="1"/>
  <c r="Q3581" i="15" s="1"/>
  <c r="Q3582" i="15" s="1"/>
  <c r="Q3583" i="15" s="1"/>
  <c r="Q3584" i="15" s="1"/>
  <c r="Q3585" i="15" s="1"/>
  <c r="Q3586" i="15" s="1"/>
  <c r="Q3587" i="15" s="1"/>
  <c r="P2951" i="15"/>
  <c r="S2976" i="15"/>
  <c r="R3044" i="15"/>
  <c r="J2729" i="15" l="1"/>
  <c r="I2741" i="15"/>
  <c r="N2723" i="15"/>
  <c r="O2789" i="15"/>
  <c r="L2731" i="15"/>
  <c r="K2737" i="15"/>
  <c r="M2732" i="15"/>
  <c r="P2952" i="15"/>
  <c r="S2977" i="15"/>
  <c r="R3045" i="15"/>
  <c r="R3046" i="15" s="1"/>
  <c r="R3047" i="15" s="1"/>
  <c r="R3048" i="15" s="1"/>
  <c r="R3049" i="15" s="1"/>
  <c r="R3050" i="15" s="1"/>
  <c r="R3051" i="15" s="1"/>
  <c r="R3052" i="15" s="1"/>
  <c r="R3053" i="15" s="1"/>
  <c r="R3054" i="15" s="1"/>
  <c r="Q3588" i="15"/>
  <c r="Q3589" i="15" s="1"/>
  <c r="Q3590" i="15" s="1"/>
  <c r="L2732" i="15" l="1"/>
  <c r="M2733" i="15"/>
  <c r="K2738" i="15"/>
  <c r="N2724" i="15"/>
  <c r="I2742" i="15"/>
  <c r="J2730" i="15"/>
  <c r="O2790" i="15"/>
  <c r="Q3591" i="15"/>
  <c r="Q3592" i="15" s="1"/>
  <c r="Q3593" i="15" s="1"/>
  <c r="Q3594" i="15" s="1"/>
  <c r="Q3595" i="15" s="1"/>
  <c r="Q3596" i="15" s="1"/>
  <c r="Q3597" i="15" s="1"/>
  <c r="Q3598" i="15" s="1"/>
  <c r="Q3599" i="15" s="1"/>
  <c r="R3055" i="15"/>
  <c r="P2953" i="15"/>
  <c r="S2978" i="15"/>
  <c r="M2734" i="15" l="1"/>
  <c r="J2731" i="15"/>
  <c r="I2743" i="15"/>
  <c r="O2791" i="15"/>
  <c r="N2725" i="15"/>
  <c r="K2739" i="15"/>
  <c r="L2733" i="15"/>
  <c r="S2979" i="15"/>
  <c r="R3056" i="15"/>
  <c r="P2954" i="15"/>
  <c r="Q3600" i="15"/>
  <c r="Q3601" i="15" s="1"/>
  <c r="L2734" i="15" l="1"/>
  <c r="K2740" i="15"/>
  <c r="I2744" i="15"/>
  <c r="N2726" i="15"/>
  <c r="J2732" i="15"/>
  <c r="O2792" i="15"/>
  <c r="M2735" i="15"/>
  <c r="Q3602" i="15"/>
  <c r="Q3603" i="15" s="1"/>
  <c r="Q3604" i="15" s="1"/>
  <c r="Q3605" i="15" s="1"/>
  <c r="Q3606" i="15" s="1"/>
  <c r="Q3607" i="15" s="1"/>
  <c r="Q3608" i="15" s="1"/>
  <c r="Q3609" i="15" s="1"/>
  <c r="Q3610" i="15" s="1"/>
  <c r="Q3611" i="15" s="1"/>
  <c r="Q3612" i="15" s="1"/>
  <c r="Q3613" i="15" s="1"/>
  <c r="Q3614" i="15" s="1"/>
  <c r="Q3615" i="15" s="1"/>
  <c r="Q3616" i="15" s="1"/>
  <c r="Q3617" i="15" s="1"/>
  <c r="Q3618" i="15" s="1"/>
  <c r="Q3619" i="15" s="1"/>
  <c r="Q3620" i="15" s="1"/>
  <c r="Q3621" i="15" s="1"/>
  <c r="Q3622" i="15" s="1"/>
  <c r="Q3623" i="15" s="1"/>
  <c r="Q3624" i="15" s="1"/>
  <c r="Q3625" i="15" s="1"/>
  <c r="Q3626" i="15" s="1"/>
  <c r="Q3627" i="15" s="1"/>
  <c r="Q3628" i="15" s="1"/>
  <c r="Q3629" i="15" s="1"/>
  <c r="Q3630" i="15" s="1"/>
  <c r="Q3631" i="15" s="1"/>
  <c r="Q3632" i="15" s="1"/>
  <c r="Q3633" i="15" s="1"/>
  <c r="Q3634" i="15" s="1"/>
  <c r="Q3635" i="15" s="1"/>
  <c r="Q3636" i="15" s="1"/>
  <c r="Q3637" i="15" s="1"/>
  <c r="Q3638" i="15" s="1"/>
  <c r="Q3639" i="15" s="1"/>
  <c r="Q3640" i="15" s="1"/>
  <c r="Q3641" i="15" s="1"/>
  <c r="Q3642" i="15" s="1"/>
  <c r="Q3643" i="15" s="1"/>
  <c r="Q3644" i="15" s="1"/>
  <c r="Q3645" i="15" s="1"/>
  <c r="Q3646" i="15" s="1"/>
  <c r="Q3647" i="15" s="1"/>
  <c r="Q3648" i="15" s="1"/>
  <c r="Q3649" i="15" s="1"/>
  <c r="Q3650" i="15" s="1"/>
  <c r="Q3651" i="15" s="1"/>
  <c r="Q3652" i="15" s="1"/>
  <c r="Q3653" i="15" s="1"/>
  <c r="Q3654" i="15" s="1"/>
  <c r="Q3655" i="15" s="1"/>
  <c r="Q3656" i="15" s="1"/>
  <c r="Q3657" i="15" s="1"/>
  <c r="Q3658" i="15" s="1"/>
  <c r="Q3659" i="15" s="1"/>
  <c r="Q3660" i="15" s="1"/>
  <c r="Q3661" i="15" s="1"/>
  <c r="Q3662" i="15" s="1"/>
  <c r="Q3663" i="15" s="1"/>
  <c r="Q3664" i="15" s="1"/>
  <c r="Q3665" i="15" s="1"/>
  <c r="Q3666" i="15" s="1"/>
  <c r="Q3667" i="15" s="1"/>
  <c r="R3057" i="15"/>
  <c r="S2980" i="15"/>
  <c r="P2955" i="15"/>
  <c r="I2745" i="15" l="1"/>
  <c r="M2736" i="15"/>
  <c r="K2741" i="15"/>
  <c r="L2735" i="15"/>
  <c r="O2793" i="15"/>
  <c r="J2733" i="15"/>
  <c r="N2727" i="15"/>
  <c r="Q3668" i="15"/>
  <c r="Q3669" i="15" s="1"/>
  <c r="Q3670" i="15" s="1"/>
  <c r="S2981" i="15"/>
  <c r="P2956" i="15"/>
  <c r="R3058" i="15"/>
  <c r="R3059" i="15" s="1"/>
  <c r="R3060" i="15" s="1"/>
  <c r="N2728" i="15" l="1"/>
  <c r="L2736" i="15"/>
  <c r="O2794" i="15"/>
  <c r="J2734" i="15"/>
  <c r="K2742" i="15"/>
  <c r="M2737" i="15"/>
  <c r="I2746" i="15"/>
  <c r="R3061" i="15"/>
  <c r="P2957" i="15"/>
  <c r="S2982" i="15"/>
  <c r="Q3671" i="15"/>
  <c r="Q3672" i="15" s="1"/>
  <c r="Q3673" i="15" s="1"/>
  <c r="Q3674" i="15" s="1"/>
  <c r="Q3675" i="15" s="1"/>
  <c r="Q3676" i="15" s="1"/>
  <c r="Q3677" i="15" s="1"/>
  <c r="Q3678" i="15" s="1"/>
  <c r="Q3679" i="15" s="1"/>
  <c r="Q3680" i="15" s="1"/>
  <c r="Q3681" i="15" s="1"/>
  <c r="Q3682" i="15" s="1"/>
  <c r="Q3683" i="15" s="1"/>
  <c r="Q3684" i="15" s="1"/>
  <c r="Q3685" i="15" s="1"/>
  <c r="Q3686" i="15" s="1"/>
  <c r="Q3687" i="15" s="1"/>
  <c r="Q3688" i="15" s="1"/>
  <c r="Q3689" i="15" s="1"/>
  <c r="Q3690" i="15" s="1"/>
  <c r="Q3691" i="15" s="1"/>
  <c r="Q3692" i="15" s="1"/>
  <c r="Q3693" i="15" s="1"/>
  <c r="Q3694" i="15" s="1"/>
  <c r="Q3695" i="15" s="1"/>
  <c r="Q3696" i="15" s="1"/>
  <c r="Q3697" i="15" s="1"/>
  <c r="Q3698" i="15" s="1"/>
  <c r="Q3699" i="15" s="1"/>
  <c r="Q3700" i="15" s="1"/>
  <c r="Q3701" i="15" s="1"/>
  <c r="Q3702" i="15" s="1"/>
  <c r="Q3703" i="15" s="1"/>
  <c r="Q3704" i="15" s="1"/>
  <c r="Q3705" i="15" s="1"/>
  <c r="Q3706" i="15" s="1"/>
  <c r="Q3707" i="15" s="1"/>
  <c r="J2735" i="15" l="1"/>
  <c r="I2747" i="15"/>
  <c r="M2738" i="15"/>
  <c r="K2743" i="15"/>
  <c r="L2737" i="15"/>
  <c r="N2729" i="15"/>
  <c r="O2795" i="15"/>
  <c r="Q3708" i="15"/>
  <c r="Q3709" i="15" s="1"/>
  <c r="Q3710" i="15" s="1"/>
  <c r="S2983" i="15"/>
  <c r="P2958" i="15"/>
  <c r="R3062" i="15"/>
  <c r="N2730" i="15" l="1"/>
  <c r="O2796" i="15"/>
  <c r="K2744" i="15"/>
  <c r="I2748" i="15"/>
  <c r="J2736" i="15"/>
  <c r="L2738" i="15"/>
  <c r="M2739" i="15"/>
  <c r="R3063" i="15"/>
  <c r="P2959" i="15"/>
  <c r="S2984" i="15"/>
  <c r="Q3711" i="15"/>
  <c r="Q3712" i="15" s="1"/>
  <c r="Q3713" i="15" s="1"/>
  <c r="Q3714" i="15" s="1"/>
  <c r="Q3715" i="15" s="1"/>
  <c r="Q3716" i="15" s="1"/>
  <c r="Q3717" i="15" s="1"/>
  <c r="Q3718" i="15" s="1"/>
  <c r="Q3719" i="15" s="1"/>
  <c r="Q3720" i="15" s="1"/>
  <c r="Q3721" i="15" s="1"/>
  <c r="Q3722" i="15" s="1"/>
  <c r="Q3723" i="15" s="1"/>
  <c r="Q3724" i="15" s="1"/>
  <c r="Q3725" i="15" s="1"/>
  <c r="Q3726" i="15" s="1"/>
  <c r="Q3727" i="15" s="1"/>
  <c r="Q3728" i="15" s="1"/>
  <c r="Q3729" i="15" s="1"/>
  <c r="Q3730" i="15" s="1"/>
  <c r="Q3731" i="15" s="1"/>
  <c r="Q3732" i="15" s="1"/>
  <c r="Q3733" i="15" s="1"/>
  <c r="Q3734" i="15" s="1"/>
  <c r="Q3735" i="15" s="1"/>
  <c r="Q3736" i="15" s="1"/>
  <c r="Q3737" i="15" s="1"/>
  <c r="Q3738" i="15" s="1"/>
  <c r="Q3739" i="15" s="1"/>
  <c r="Q3740" i="15" s="1"/>
  <c r="Q3741" i="15" s="1"/>
  <c r="Q3742" i="15" s="1"/>
  <c r="Q3743" i="15" s="1"/>
  <c r="Q3744" i="15" s="1"/>
  <c r="Q3745" i="15" s="1"/>
  <c r="Q3746" i="15" s="1"/>
  <c r="Q3747" i="15" s="1"/>
  <c r="Q3748" i="15" s="1"/>
  <c r="Q3749" i="15" s="1"/>
  <c r="Q3750" i="15" s="1"/>
  <c r="Q3751" i="15" s="1"/>
  <c r="Q3752" i="15" s="1"/>
  <c r="Q3753" i="15" s="1"/>
  <c r="Q3754" i="15" s="1"/>
  <c r="Q3755" i="15" s="1"/>
  <c r="Q3756" i="15" s="1"/>
  <c r="Q3757" i="15" s="1"/>
  <c r="Q3758" i="15" s="1"/>
  <c r="Q3759" i="15" s="1"/>
  <c r="Q3760" i="15" s="1"/>
  <c r="Q3761" i="15" s="1"/>
  <c r="Q3762" i="15" s="1"/>
  <c r="Q3763" i="15" s="1"/>
  <c r="Q3764" i="15" s="1"/>
  <c r="Q3765" i="15" s="1"/>
  <c r="Q3766" i="15" s="1"/>
  <c r="Q3767" i="15" s="1"/>
  <c r="M2740" i="15" l="1"/>
  <c r="I2749" i="15"/>
  <c r="K2745" i="15"/>
  <c r="O2797" i="15"/>
  <c r="L2739" i="15"/>
  <c r="J2737" i="15"/>
  <c r="N2731" i="15"/>
  <c r="Q3768" i="15"/>
  <c r="Q3769" i="15" s="1"/>
  <c r="Q3770" i="15" s="1"/>
  <c r="P2960" i="15"/>
  <c r="S2985" i="15"/>
  <c r="S2986" i="15" s="1"/>
  <c r="S2987" i="15" s="1"/>
  <c r="S2988" i="15" s="1"/>
  <c r="S2989" i="15" s="1"/>
  <c r="R3064" i="15"/>
  <c r="R3065" i="15" s="1"/>
  <c r="R3066" i="15" s="1"/>
  <c r="R3067" i="15" s="1"/>
  <c r="R3068" i="15" s="1"/>
  <c r="R3069" i="15" s="1"/>
  <c r="R3070" i="15" s="1"/>
  <c r="R3071" i="15" s="1"/>
  <c r="R3072" i="15" s="1"/>
  <c r="R3073" i="15" s="1"/>
  <c r="R3074" i="15" s="1"/>
  <c r="R3075" i="15" s="1"/>
  <c r="R3076" i="15" s="1"/>
  <c r="J2738" i="15" l="1"/>
  <c r="O2798" i="15"/>
  <c r="M2741" i="15"/>
  <c r="L2740" i="15"/>
  <c r="K2746" i="15"/>
  <c r="N2732" i="15"/>
  <c r="I2750" i="15"/>
  <c r="R3077" i="15"/>
  <c r="P2961" i="15"/>
  <c r="S2990" i="15"/>
  <c r="Q3771" i="15"/>
  <c r="Q3772" i="15" s="1"/>
  <c r="Q3773" i="15" s="1"/>
  <c r="Q3774" i="15" s="1"/>
  <c r="Q3775" i="15" s="1"/>
  <c r="Q3776" i="15" s="1"/>
  <c r="Q3777" i="15" s="1"/>
  <c r="Q3778" i="15" s="1"/>
  <c r="Q3779" i="15" s="1"/>
  <c r="Q3780" i="15" s="1"/>
  <c r="Q3781" i="15" s="1"/>
  <c r="Q3782" i="15" s="1"/>
  <c r="Q3783" i="15" s="1"/>
  <c r="Q3784" i="15" s="1"/>
  <c r="Q3785" i="15" s="1"/>
  <c r="Q3786" i="15" s="1"/>
  <c r="Q3787" i="15" s="1"/>
  <c r="Q3788" i="15" s="1"/>
  <c r="Q3789" i="15" s="1"/>
  <c r="K2747" i="15" l="1"/>
  <c r="L2741" i="15"/>
  <c r="O2799" i="15"/>
  <c r="N2733" i="15"/>
  <c r="M2742" i="15"/>
  <c r="I2751" i="15"/>
  <c r="J2739" i="15"/>
  <c r="Q3790" i="15"/>
  <c r="Q3791" i="15" s="1"/>
  <c r="Q3792" i="15" s="1"/>
  <c r="P2962" i="15"/>
  <c r="S2991" i="15"/>
  <c r="R3078" i="15"/>
  <c r="R3079" i="15" s="1"/>
  <c r="R3080" i="15" s="1"/>
  <c r="O2800" i="15" l="1"/>
  <c r="I2752" i="15"/>
  <c r="L2742" i="15"/>
  <c r="J2740" i="15"/>
  <c r="M2743" i="15"/>
  <c r="N2734" i="15"/>
  <c r="K2748" i="15"/>
  <c r="P2963" i="15"/>
  <c r="S2992" i="15"/>
  <c r="R3081" i="15"/>
  <c r="Q3793" i="15"/>
  <c r="Q3794" i="15" s="1"/>
  <c r="Q3795" i="15" s="1"/>
  <c r="Q3796" i="15" s="1"/>
  <c r="Q3797" i="15" s="1"/>
  <c r="Q3798" i="15" s="1"/>
  <c r="Q3799" i="15" s="1"/>
  <c r="Q3800" i="15" s="1"/>
  <c r="Q3801" i="15" s="1"/>
  <c r="Q3802" i="15" s="1"/>
  <c r="Q3803" i="15" s="1"/>
  <c r="Q3804" i="15" s="1"/>
  <c r="Q3805" i="15" s="1"/>
  <c r="Q3806" i="15" s="1"/>
  <c r="Q3807" i="15" s="1"/>
  <c r="Q3808" i="15" s="1"/>
  <c r="Q3809" i="15" s="1"/>
  <c r="Q3810" i="15" s="1"/>
  <c r="Q3811" i="15" s="1"/>
  <c r="Q3812" i="15" s="1"/>
  <c r="Q3813" i="15" s="1"/>
  <c r="Q3814" i="15" s="1"/>
  <c r="Q3815" i="15" s="1"/>
  <c r="Q3816" i="15" s="1"/>
  <c r="Q3817" i="15" s="1"/>
  <c r="Q3818" i="15" s="1"/>
  <c r="Q3819" i="15" s="1"/>
  <c r="Q3820" i="15" s="1"/>
  <c r="Q3821" i="15" s="1"/>
  <c r="Q3822" i="15" s="1"/>
  <c r="Q3823" i="15" s="1"/>
  <c r="Q3824" i="15" s="1"/>
  <c r="Q3825" i="15" s="1"/>
  <c r="Q3826" i="15" s="1"/>
  <c r="Q3827" i="15" s="1"/>
  <c r="Q3828" i="15" s="1"/>
  <c r="Q3829" i="15" s="1"/>
  <c r="Q3830" i="15" s="1"/>
  <c r="Q3831" i="15" s="1"/>
  <c r="N2735" i="15" l="1"/>
  <c r="O2801" i="15"/>
  <c r="L2743" i="15"/>
  <c r="M2744" i="15"/>
  <c r="J2741" i="15"/>
  <c r="K2749" i="15"/>
  <c r="I2753" i="15"/>
  <c r="P2964" i="15"/>
  <c r="R3082" i="15"/>
  <c r="S2993" i="15"/>
  <c r="Q3832" i="15"/>
  <c r="Q3833" i="15" s="1"/>
  <c r="Q3834" i="15" s="1"/>
  <c r="K2750" i="15" l="1"/>
  <c r="M2745" i="15"/>
  <c r="I2754" i="15"/>
  <c r="N2736" i="15"/>
  <c r="J2742" i="15"/>
  <c r="L2744" i="15"/>
  <c r="O2802" i="15"/>
  <c r="Q3835" i="15"/>
  <c r="Q3836" i="15" s="1"/>
  <c r="Q3837" i="15" s="1"/>
  <c r="Q3838" i="15" s="1"/>
  <c r="Q3839" i="15" s="1"/>
  <c r="Q3840" i="15" s="1"/>
  <c r="Q3841" i="15" s="1"/>
  <c r="Q3842" i="15" s="1"/>
  <c r="Q3843" i="15" s="1"/>
  <c r="Q3844" i="15" s="1"/>
  <c r="Q3845" i="15" s="1"/>
  <c r="Q3846" i="15" s="1"/>
  <c r="Q3847" i="15" s="1"/>
  <c r="Q3848" i="15" s="1"/>
  <c r="Q3849" i="15" s="1"/>
  <c r="Q3850" i="15" s="1"/>
  <c r="R3083" i="15"/>
  <c r="S2994" i="15"/>
  <c r="P2965" i="15"/>
  <c r="I2755" i="15" l="1"/>
  <c r="O2803" i="15"/>
  <c r="M2746" i="15"/>
  <c r="J2743" i="15"/>
  <c r="K2751" i="15"/>
  <c r="L2745" i="15"/>
  <c r="N2737" i="15"/>
  <c r="P2966" i="15"/>
  <c r="R3084" i="15"/>
  <c r="R3085" i="15" s="1"/>
  <c r="R3086" i="15" s="1"/>
  <c r="S2995" i="15"/>
  <c r="Q3851" i="15"/>
  <c r="Q3852" i="15" s="1"/>
  <c r="Q3853" i="15" s="1"/>
  <c r="M2747" i="15" l="1"/>
  <c r="N2738" i="15"/>
  <c r="O2804" i="15"/>
  <c r="L2746" i="15"/>
  <c r="K2752" i="15"/>
  <c r="J2744" i="15"/>
  <c r="I2756" i="15"/>
  <c r="R3087" i="15"/>
  <c r="Q3854" i="15"/>
  <c r="Q3855" i="15" s="1"/>
  <c r="Q3856" i="15" s="1"/>
  <c r="Q3857" i="15" s="1"/>
  <c r="Q3858" i="15" s="1"/>
  <c r="Q3859" i="15" s="1"/>
  <c r="Q3860" i="15" s="1"/>
  <c r="Q3861" i="15" s="1"/>
  <c r="Q3862" i="15" s="1"/>
  <c r="Q3863" i="15" s="1"/>
  <c r="Q3864" i="15" s="1"/>
  <c r="Q3865" i="15" s="1"/>
  <c r="Q3866" i="15" s="1"/>
  <c r="Q3867" i="15" s="1"/>
  <c r="Q3868" i="15" s="1"/>
  <c r="Q3869" i="15" s="1"/>
  <c r="Q3870" i="15" s="1"/>
  <c r="Q3871" i="15" s="1"/>
  <c r="Q3872" i="15" s="1"/>
  <c r="Q3873" i="15" s="1"/>
  <c r="Q3874" i="15" s="1"/>
  <c r="Q3875" i="15" s="1"/>
  <c r="Q3876" i="15" s="1"/>
  <c r="Q3877" i="15" s="1"/>
  <c r="Q3878" i="15" s="1"/>
  <c r="Q3879" i="15" s="1"/>
  <c r="Q3880" i="15" s="1"/>
  <c r="Q3881" i="15" s="1"/>
  <c r="Q3882" i="15" s="1"/>
  <c r="Q3883" i="15" s="1"/>
  <c r="Q3884" i="15" s="1"/>
  <c r="Q3885" i="15" s="1"/>
  <c r="Q3886" i="15" s="1"/>
  <c r="Q3887" i="15" s="1"/>
  <c r="Q3888" i="15" s="1"/>
  <c r="Q3889" i="15" s="1"/>
  <c r="Q3890" i="15" s="1"/>
  <c r="Q3891" i="15" s="1"/>
  <c r="Q3892" i="15" s="1"/>
  <c r="Q3893" i="15" s="1"/>
  <c r="S2996" i="15"/>
  <c r="P2967" i="15"/>
  <c r="I2757" i="15" l="1"/>
  <c r="J2745" i="15"/>
  <c r="N2739" i="15"/>
  <c r="K2753" i="15"/>
  <c r="L2747" i="15"/>
  <c r="O2805" i="15"/>
  <c r="M2748" i="15"/>
  <c r="Q3894" i="15"/>
  <c r="Q3895" i="15" s="1"/>
  <c r="Q3896" i="15" s="1"/>
  <c r="S2997" i="15"/>
  <c r="P2968" i="15"/>
  <c r="R3088" i="15"/>
  <c r="R3089" i="15" s="1"/>
  <c r="R3090" i="15" s="1"/>
  <c r="R3091" i="15" s="1"/>
  <c r="R3092" i="15" s="1"/>
  <c r="R3093" i="15" s="1"/>
  <c r="R3094" i="15" s="1"/>
  <c r="R3095" i="15" s="1"/>
  <c r="R3096" i="15" s="1"/>
  <c r="R3097" i="15" s="1"/>
  <c r="R3098" i="15" s="1"/>
  <c r="R3099" i="15" s="1"/>
  <c r="R3100" i="15" s="1"/>
  <c r="R3101" i="15" s="1"/>
  <c r="R3102" i="15" s="1"/>
  <c r="R3103" i="15" s="1"/>
  <c r="R3104" i="15" s="1"/>
  <c r="R3105" i="15" s="1"/>
  <c r="O2806" i="15" l="1"/>
  <c r="N2740" i="15"/>
  <c r="J2746" i="15"/>
  <c r="I2758" i="15"/>
  <c r="M2749" i="15"/>
  <c r="L2748" i="15"/>
  <c r="K2754" i="15"/>
  <c r="R3106" i="15"/>
  <c r="S2998" i="15"/>
  <c r="P2969" i="15"/>
  <c r="Q3897" i="15"/>
  <c r="Q3898" i="15" s="1"/>
  <c r="Q3899" i="15" s="1"/>
  <c r="Q3900" i="15" s="1"/>
  <c r="Q3901" i="15" s="1"/>
  <c r="Q3902" i="15" s="1"/>
  <c r="Q3903" i="15" s="1"/>
  <c r="Q3904" i="15" s="1"/>
  <c r="Q3905" i="15" s="1"/>
  <c r="Q3906" i="15" s="1"/>
  <c r="Q3907" i="15" s="1"/>
  <c r="Q3908" i="15" s="1"/>
  <c r="Q3909" i="15" s="1"/>
  <c r="Q3910" i="15" s="1"/>
  <c r="Q3911" i="15" s="1"/>
  <c r="Q3912" i="15" s="1"/>
  <c r="Q3913" i="15" s="1"/>
  <c r="Q3914" i="15" s="1"/>
  <c r="Q3915" i="15" s="1"/>
  <c r="Q3916" i="15" s="1"/>
  <c r="Q3917" i="15" s="1"/>
  <c r="Q3918" i="15" s="1"/>
  <c r="Q3919" i="15" s="1"/>
  <c r="Q3920" i="15" s="1"/>
  <c r="Q3921" i="15" s="1"/>
  <c r="Q3922" i="15" s="1"/>
  <c r="Q3923" i="15" s="1"/>
  <c r="Q3924" i="15" s="1"/>
  <c r="Q3925" i="15" s="1"/>
  <c r="Q3926" i="15" s="1"/>
  <c r="Q3927" i="15" s="1"/>
  <c r="Q3928" i="15" s="1"/>
  <c r="Q3929" i="15" s="1"/>
  <c r="Q3930" i="15" s="1"/>
  <c r="Q3931" i="15" s="1"/>
  <c r="Q3932" i="15" s="1"/>
  <c r="Q3933" i="15" s="1"/>
  <c r="Q3934" i="15" s="1"/>
  <c r="Q3935" i="15" s="1"/>
  <c r="Q3936" i="15" s="1"/>
  <c r="Q3937" i="15" s="1"/>
  <c r="Q3938" i="15" s="1"/>
  <c r="Q3939" i="15" s="1"/>
  <c r="Q3940" i="15" s="1"/>
  <c r="Q3941" i="15" s="1"/>
  <c r="Q3942" i="15" s="1"/>
  <c r="Q3943" i="15" s="1"/>
  <c r="Q3944" i="15" s="1"/>
  <c r="Q3945" i="15" s="1"/>
  <c r="Q3946" i="15" s="1"/>
  <c r="Q3947" i="15" s="1"/>
  <c r="Q3948" i="15" s="1"/>
  <c r="Q3949" i="15" s="1"/>
  <c r="Q3950" i="15" s="1"/>
  <c r="Q3951" i="15" s="1"/>
  <c r="Q3952" i="15" s="1"/>
  <c r="Q3953" i="15" s="1"/>
  <c r="Q3954" i="15" s="1"/>
  <c r="Q3955" i="15" s="1"/>
  <c r="Q3956" i="15" s="1"/>
  <c r="Q3957" i="15" s="1"/>
  <c r="Q3958" i="15" s="1"/>
  <c r="Q3959" i="15" s="1"/>
  <c r="Q3960" i="15" s="1"/>
  <c r="Q3961" i="15" s="1"/>
  <c r="Q3962" i="15" s="1"/>
  <c r="Q3963" i="15" s="1"/>
  <c r="Q3964" i="15" s="1"/>
  <c r="Q3965" i="15" s="1"/>
  <c r="Q3966" i="15" s="1"/>
  <c r="Q3967" i="15" s="1"/>
  <c r="Q3968" i="15" s="1"/>
  <c r="Q3969" i="15" s="1"/>
  <c r="Q3970" i="15" s="1"/>
  <c r="Q3971" i="15" s="1"/>
  <c r="Q3972" i="15" s="1"/>
  <c r="Q3973" i="15" s="1"/>
  <c r="Q3974" i="15" s="1"/>
  <c r="Q3975" i="15" s="1"/>
  <c r="Q3976" i="15" s="1"/>
  <c r="Q3977" i="15" s="1"/>
  <c r="Q3978" i="15" s="1"/>
  <c r="Q3979" i="15" s="1"/>
  <c r="Q3980" i="15" s="1"/>
  <c r="Q3981" i="15" s="1"/>
  <c r="Q3982" i="15" s="1"/>
  <c r="Q3983" i="15" s="1"/>
  <c r="Q3984" i="15" s="1"/>
  <c r="Q3985" i="15" s="1"/>
  <c r="Q3986" i="15" s="1"/>
  <c r="Q3987" i="15" s="1"/>
  <c r="Q3988" i="15" s="1"/>
  <c r="Q3989" i="15" s="1"/>
  <c r="Q3990" i="15" s="1"/>
  <c r="Q3991" i="15" s="1"/>
  <c r="Q3992" i="15" s="1"/>
  <c r="Q3993" i="15" s="1"/>
  <c r="Q3994" i="15" s="1"/>
  <c r="Q3995" i="15" s="1"/>
  <c r="Q3996" i="15" s="1"/>
  <c r="Q3997" i="15" s="1"/>
  <c r="Q3998" i="15" s="1"/>
  <c r="Q3999" i="15" s="1"/>
  <c r="Q4000" i="15" s="1"/>
  <c r="Q4001" i="15" s="1"/>
  <c r="Q4002" i="15" s="1"/>
  <c r="BH1" i="16" s="1"/>
  <c r="K2755" i="15" l="1"/>
  <c r="L2749" i="15"/>
  <c r="I2759" i="15"/>
  <c r="O2807" i="15"/>
  <c r="M2750" i="15"/>
  <c r="J2747" i="15"/>
  <c r="N2741" i="15"/>
  <c r="BG41" i="16"/>
  <c r="BH50" i="16"/>
  <c r="BG4" i="16"/>
  <c r="BG16" i="16"/>
  <c r="BH25" i="16"/>
  <c r="BF9" i="16"/>
  <c r="BF36" i="16"/>
  <c r="BG51" i="16"/>
  <c r="BE6" i="16"/>
  <c r="BE41" i="16"/>
  <c r="BG22" i="16"/>
  <c r="BH31" i="16"/>
  <c r="BE52" i="16"/>
  <c r="BF6" i="16"/>
  <c r="BG53" i="16"/>
  <c r="BE10" i="16"/>
  <c r="BE49" i="16"/>
  <c r="BG28" i="16"/>
  <c r="BH37" i="16"/>
  <c r="BF33" i="16"/>
  <c r="BE19" i="16"/>
  <c r="BH8" i="16"/>
  <c r="BE30" i="16"/>
  <c r="BF10" i="16"/>
  <c r="BG34" i="16"/>
  <c r="BH43" i="16"/>
  <c r="BF32" i="16"/>
  <c r="BG49" i="16"/>
  <c r="BE33" i="16"/>
  <c r="BH17" i="16"/>
  <c r="BF57" i="16"/>
  <c r="BG43" i="16"/>
  <c r="BE54" i="16"/>
  <c r="BG30" i="16"/>
  <c r="BE36" i="16"/>
  <c r="BE51" i="16"/>
  <c r="BH6" i="16"/>
  <c r="BE26" i="16"/>
  <c r="BF56" i="16"/>
  <c r="BG36" i="16"/>
  <c r="BF49" i="16"/>
  <c r="BG7" i="16"/>
  <c r="BF42" i="16"/>
  <c r="BE7" i="16"/>
  <c r="BG27" i="16"/>
  <c r="BG57" i="16"/>
  <c r="BE18" i="16"/>
  <c r="BF20" i="16"/>
  <c r="BG32" i="16"/>
  <c r="BH41" i="16"/>
  <c r="BF41" i="16"/>
  <c r="BE55" i="16"/>
  <c r="BH12" i="16"/>
  <c r="BE38" i="16"/>
  <c r="BF26" i="16"/>
  <c r="BG38" i="16"/>
  <c r="BH47" i="16"/>
  <c r="BF54" i="16"/>
  <c r="BG5" i="16"/>
  <c r="BH14" i="16"/>
  <c r="BE42" i="16"/>
  <c r="BF34" i="16"/>
  <c r="BG44" i="16"/>
  <c r="BH53" i="16"/>
  <c r="BE13" i="16"/>
  <c r="BG15" i="16"/>
  <c r="BH24" i="16"/>
  <c r="BF7" i="16"/>
  <c r="BF28" i="16"/>
  <c r="BG50" i="16"/>
  <c r="BE4" i="16"/>
  <c r="BF21" i="16"/>
  <c r="BH42" i="16"/>
  <c r="BF44" i="16"/>
  <c r="BH33" i="16"/>
  <c r="BF12" i="16"/>
  <c r="BH20" i="16"/>
  <c r="BE9" i="16"/>
  <c r="BG46" i="16"/>
  <c r="BE5" i="16"/>
  <c r="BG13" i="16"/>
  <c r="BH22" i="16"/>
  <c r="BE58" i="16"/>
  <c r="BF16" i="16"/>
  <c r="BG52" i="16"/>
  <c r="BE8" i="16"/>
  <c r="BE45" i="16"/>
  <c r="BG23" i="16"/>
  <c r="BH32" i="16"/>
  <c r="BF23" i="16"/>
  <c r="BE27" i="16"/>
  <c r="BG58" i="16"/>
  <c r="BE20" i="16"/>
  <c r="BE53" i="16"/>
  <c r="BG33" i="16"/>
  <c r="BF43" i="16"/>
  <c r="BH49" i="16"/>
  <c r="BF4" i="16"/>
  <c r="BG14" i="16"/>
  <c r="BF38" i="16"/>
  <c r="BH16" i="16"/>
  <c r="BG42" i="16"/>
  <c r="BG17" i="16"/>
  <c r="BF58" i="16"/>
  <c r="BG9" i="16"/>
  <c r="BH18" i="16"/>
  <c r="BE50" i="16"/>
  <c r="BF50" i="16"/>
  <c r="BG48" i="16"/>
  <c r="BH57" i="16"/>
  <c r="BE29" i="16"/>
  <c r="BG19" i="16"/>
  <c r="BH28" i="16"/>
  <c r="BF15" i="16"/>
  <c r="BE15" i="16"/>
  <c r="BG54" i="16"/>
  <c r="BE12" i="16"/>
  <c r="BF53" i="16"/>
  <c r="BG21" i="16"/>
  <c r="BH30" i="16"/>
  <c r="BF19" i="16"/>
  <c r="BE47" i="16"/>
  <c r="BH5" i="16"/>
  <c r="BE24" i="16"/>
  <c r="BF48" i="16"/>
  <c r="BG31" i="16"/>
  <c r="BH40" i="16"/>
  <c r="BF39" i="16"/>
  <c r="BE23" i="16"/>
  <c r="BH11" i="16"/>
  <c r="BF13" i="16"/>
  <c r="BE11" i="16"/>
  <c r="BE34" i="16"/>
  <c r="BG8" i="16"/>
  <c r="BE16" i="16"/>
  <c r="BE43" i="16"/>
  <c r="BH36" i="16"/>
  <c r="BF40" i="16"/>
  <c r="BH23" i="16"/>
  <c r="BE44" i="16"/>
  <c r="BG29" i="16"/>
  <c r="BH38" i="16"/>
  <c r="BF35" i="16"/>
  <c r="BE35" i="16"/>
  <c r="BH13" i="16"/>
  <c r="BE40" i="16"/>
  <c r="BF30" i="16"/>
  <c r="BG39" i="16"/>
  <c r="BH48" i="16"/>
  <c r="BF55" i="16"/>
  <c r="BG10" i="16"/>
  <c r="BH19" i="16"/>
  <c r="BE37" i="16"/>
  <c r="BF5" i="16"/>
  <c r="BH10" i="16"/>
  <c r="BF18" i="16"/>
  <c r="BF25" i="16"/>
  <c r="BH52" i="16"/>
  <c r="BH7" i="16"/>
  <c r="BE25" i="16"/>
  <c r="BE21" i="16"/>
  <c r="BG40" i="16"/>
  <c r="BG11" i="16"/>
  <c r="BE39" i="16"/>
  <c r="BF37" i="16"/>
  <c r="BH54" i="16"/>
  <c r="BG20" i="16"/>
  <c r="BF17" i="16"/>
  <c r="BG55" i="16"/>
  <c r="BE57" i="16"/>
  <c r="BH35" i="16"/>
  <c r="BF24" i="16"/>
  <c r="BG24" i="16"/>
  <c r="BF31" i="16"/>
  <c r="BH58" i="16"/>
  <c r="BG25" i="16"/>
  <c r="BH34" i="16"/>
  <c r="BF27" i="16"/>
  <c r="BH4" i="16"/>
  <c r="BH9" i="16"/>
  <c r="BE32" i="16"/>
  <c r="BF14" i="16"/>
  <c r="BG35" i="16"/>
  <c r="BH44" i="16"/>
  <c r="BF47" i="16"/>
  <c r="BG6" i="16"/>
  <c r="BH15" i="16"/>
  <c r="BF45" i="16"/>
  <c r="BE28" i="16"/>
  <c r="BG37" i="16"/>
  <c r="BH46" i="16"/>
  <c r="BF51" i="16"/>
  <c r="BG12" i="16"/>
  <c r="BH21" i="16"/>
  <c r="BE56" i="16"/>
  <c r="BF8" i="16"/>
  <c r="BG47" i="16"/>
  <c r="BH56" i="16"/>
  <c r="BG18" i="16"/>
  <c r="BH27" i="16"/>
  <c r="BF52" i="16"/>
  <c r="BF11" i="16"/>
  <c r="BE48" i="16"/>
  <c r="BE22" i="16"/>
  <c r="BH39" i="16"/>
  <c r="BG45" i="16"/>
  <c r="BE17" i="16"/>
  <c r="BH29" i="16"/>
  <c r="BE31" i="16"/>
  <c r="BE14" i="16"/>
  <c r="BG26" i="16"/>
  <c r="BF29" i="16"/>
  <c r="BH26" i="16"/>
  <c r="BF46" i="16"/>
  <c r="BH55" i="16"/>
  <c r="BH45" i="16"/>
  <c r="BE46" i="16"/>
  <c r="BH51" i="16"/>
  <c r="BG56" i="16"/>
  <c r="BF22" i="16"/>
  <c r="P2970" i="15"/>
  <c r="S2999" i="15"/>
  <c r="R3107" i="15"/>
  <c r="N2742" i="15" l="1"/>
  <c r="M2751" i="15"/>
  <c r="O2808" i="15"/>
  <c r="J2748" i="15"/>
  <c r="I2760" i="15"/>
  <c r="K2756" i="15"/>
  <c r="L2750" i="15"/>
  <c r="BD39" i="16"/>
  <c r="BD25" i="16"/>
  <c r="BD35" i="16"/>
  <c r="BD44" i="16"/>
  <c r="BD43" i="16"/>
  <c r="BD11" i="16"/>
  <c r="BD24" i="16"/>
  <c r="BD5" i="16"/>
  <c r="BD55" i="16"/>
  <c r="BD7" i="16"/>
  <c r="BD51" i="16"/>
  <c r="BD10" i="16"/>
  <c r="BD17" i="16"/>
  <c r="BD56" i="16"/>
  <c r="BD16" i="16"/>
  <c r="BD15" i="16"/>
  <c r="BD29" i="16"/>
  <c r="BD50" i="16"/>
  <c r="BD27" i="16"/>
  <c r="BD45" i="16"/>
  <c r="BD58" i="16"/>
  <c r="BD4" i="16"/>
  <c r="BD18" i="16"/>
  <c r="BD36" i="16"/>
  <c r="BD30" i="16"/>
  <c r="BD48" i="16"/>
  <c r="S3000" i="15"/>
  <c r="BD14" i="16"/>
  <c r="BD57" i="16"/>
  <c r="BD40" i="16"/>
  <c r="BD47" i="16"/>
  <c r="BD53" i="16"/>
  <c r="BD8" i="16"/>
  <c r="BD9" i="16"/>
  <c r="BD38" i="16"/>
  <c r="BD26" i="16"/>
  <c r="BD41" i="16"/>
  <c r="BD22" i="16"/>
  <c r="R3108" i="15"/>
  <c r="R3109" i="15" s="1"/>
  <c r="P2971" i="15"/>
  <c r="BD46" i="16"/>
  <c r="BD31" i="16"/>
  <c r="BD28" i="16"/>
  <c r="BD32" i="16"/>
  <c r="BD21" i="16"/>
  <c r="BD37" i="16"/>
  <c r="BD34" i="16"/>
  <c r="BD23" i="16"/>
  <c r="BD12" i="16"/>
  <c r="BD20" i="16"/>
  <c r="BD13" i="16"/>
  <c r="BD42" i="16"/>
  <c r="BD54" i="16"/>
  <c r="BD33" i="16"/>
  <c r="BD19" i="16"/>
  <c r="BD49" i="16"/>
  <c r="BD52" i="16"/>
  <c r="BD6" i="16"/>
  <c r="K2757" i="15" l="1"/>
  <c r="I2761" i="15"/>
  <c r="J2749" i="15"/>
  <c r="M2752" i="15"/>
  <c r="O2809" i="15"/>
  <c r="N2743" i="15"/>
  <c r="L2751" i="15"/>
  <c r="P2972" i="15"/>
  <c r="R3110" i="15"/>
  <c r="S3001" i="15"/>
  <c r="O2810" i="15" l="1"/>
  <c r="L2752" i="15"/>
  <c r="I2762" i="15"/>
  <c r="K2758" i="15"/>
  <c r="N2744" i="15"/>
  <c r="M2753" i="15"/>
  <c r="J2750" i="15"/>
  <c r="S3002" i="15"/>
  <c r="R3111" i="15"/>
  <c r="P2973" i="15"/>
  <c r="J2751" i="15" l="1"/>
  <c r="K2759" i="15"/>
  <c r="O2811" i="15"/>
  <c r="M2754" i="15"/>
  <c r="I2763" i="15"/>
  <c r="L2753" i="15"/>
  <c r="N2745" i="15"/>
  <c r="P2974" i="15"/>
  <c r="R3112" i="15"/>
  <c r="S3003" i="15"/>
  <c r="N2746" i="15" l="1"/>
  <c r="I2764" i="15"/>
  <c r="K2760" i="15"/>
  <c r="L2754" i="15"/>
  <c r="M2755" i="15"/>
  <c r="O2812" i="15"/>
  <c r="J2752" i="15"/>
  <c r="S3004" i="15"/>
  <c r="R3113" i="15"/>
  <c r="R3114" i="15" s="1"/>
  <c r="R3115" i="15" s="1"/>
  <c r="R3116" i="15" s="1"/>
  <c r="R3117" i="15" s="1"/>
  <c r="R3118" i="15" s="1"/>
  <c r="R3119" i="15" s="1"/>
  <c r="R3120" i="15" s="1"/>
  <c r="R3121" i="15" s="1"/>
  <c r="R3122" i="15" s="1"/>
  <c r="R3123" i="15" s="1"/>
  <c r="R3124" i="15" s="1"/>
  <c r="R3125" i="15" s="1"/>
  <c r="R3126" i="15" s="1"/>
  <c r="R3127" i="15" s="1"/>
  <c r="R3128" i="15" s="1"/>
  <c r="R3129" i="15" s="1"/>
  <c r="P2975" i="15"/>
  <c r="I2765" i="15" l="1"/>
  <c r="K2761" i="15"/>
  <c r="M2756" i="15"/>
  <c r="N2747" i="15"/>
  <c r="J2753" i="15"/>
  <c r="O2813" i="15"/>
  <c r="L2755" i="15"/>
  <c r="S3005" i="15"/>
  <c r="P2976" i="15"/>
  <c r="R3130" i="15"/>
  <c r="L2756" i="15" l="1"/>
  <c r="J2754" i="15"/>
  <c r="N2748" i="15"/>
  <c r="M2757" i="15"/>
  <c r="K2762" i="15"/>
  <c r="I2766" i="15"/>
  <c r="O2814" i="15"/>
  <c r="P2977" i="15"/>
  <c r="S3006" i="15"/>
  <c r="R3131" i="15"/>
  <c r="R3132" i="15" s="1"/>
  <c r="R3133" i="15" s="1"/>
  <c r="R3134" i="15" s="1"/>
  <c r="R3135" i="15" s="1"/>
  <c r="R3136" i="15" s="1"/>
  <c r="R3137" i="15" s="1"/>
  <c r="R3138" i="15" s="1"/>
  <c r="R3139" i="15" s="1"/>
  <c r="R3140" i="15" s="1"/>
  <c r="R3141" i="15" s="1"/>
  <c r="R3142" i="15" s="1"/>
  <c r="R3143" i="15" s="1"/>
  <c r="R3144" i="15" s="1"/>
  <c r="R3145" i="15" s="1"/>
  <c r="R3146" i="15" s="1"/>
  <c r="R3147" i="15" s="1"/>
  <c r="R3148" i="15" s="1"/>
  <c r="R3149" i="15" s="1"/>
  <c r="R3150" i="15" s="1"/>
  <c r="R3151" i="15" s="1"/>
  <c r="R3152" i="15" s="1"/>
  <c r="R3153" i="15" s="1"/>
  <c r="R3154" i="15" s="1"/>
  <c r="R3155" i="15" s="1"/>
  <c r="K2763" i="15" l="1"/>
  <c r="M2758" i="15"/>
  <c r="O2815" i="15"/>
  <c r="N2749" i="15"/>
  <c r="J2755" i="15"/>
  <c r="I2767" i="15"/>
  <c r="L2757" i="15"/>
  <c r="S3007" i="15"/>
  <c r="P2978" i="15"/>
  <c r="R3156" i="15"/>
  <c r="L2758" i="15" l="1"/>
  <c r="I2768" i="15"/>
  <c r="M2759" i="15"/>
  <c r="J2756" i="15"/>
  <c r="N2750" i="15"/>
  <c r="K2764" i="15"/>
  <c r="O2816" i="15"/>
  <c r="S3008" i="15"/>
  <c r="R3157" i="15"/>
  <c r="P2979" i="15"/>
  <c r="K2765" i="15" l="1"/>
  <c r="M2760" i="15"/>
  <c r="I2769" i="15"/>
  <c r="O2817" i="15"/>
  <c r="N2751" i="15"/>
  <c r="L2759" i="15"/>
  <c r="J2757" i="15"/>
  <c r="R3158" i="15"/>
  <c r="R3159" i="15" s="1"/>
  <c r="R3160" i="15" s="1"/>
  <c r="R3161" i="15" s="1"/>
  <c r="R3162" i="15" s="1"/>
  <c r="R3163" i="15" s="1"/>
  <c r="R3164" i="15" s="1"/>
  <c r="R3165" i="15" s="1"/>
  <c r="S3009" i="15"/>
  <c r="P2980" i="15"/>
  <c r="L2760" i="15" l="1"/>
  <c r="N2752" i="15"/>
  <c r="O2818" i="15"/>
  <c r="M2761" i="15"/>
  <c r="K2766" i="15"/>
  <c r="I2770" i="15"/>
  <c r="J2758" i="15"/>
  <c r="P2981" i="15"/>
  <c r="S3010" i="15"/>
  <c r="R3166" i="15"/>
  <c r="M2762" i="15" l="1"/>
  <c r="J2759" i="15"/>
  <c r="I2771" i="15"/>
  <c r="O2819" i="15"/>
  <c r="N2753" i="15"/>
  <c r="L2761" i="15"/>
  <c r="K2767" i="15"/>
  <c r="R3167" i="15"/>
  <c r="P2982" i="15"/>
  <c r="S3011" i="15"/>
  <c r="O2820" i="15" l="1"/>
  <c r="K2768" i="15"/>
  <c r="N2754" i="15"/>
  <c r="M2763" i="15"/>
  <c r="L2762" i="15"/>
  <c r="I2772" i="15"/>
  <c r="J2760" i="15"/>
  <c r="P2983" i="15"/>
  <c r="S3012" i="15"/>
  <c r="R3168" i="15"/>
  <c r="J2761" i="15" l="1"/>
  <c r="I2773" i="15"/>
  <c r="M2764" i="15"/>
  <c r="N2755" i="15"/>
  <c r="L2763" i="15"/>
  <c r="K2769" i="15"/>
  <c r="O2821" i="15"/>
  <c r="R3169" i="15"/>
  <c r="P2984" i="15"/>
  <c r="S3013" i="15"/>
  <c r="L2764" i="15" l="1"/>
  <c r="N2756" i="15"/>
  <c r="M2765" i="15"/>
  <c r="I2774" i="15"/>
  <c r="O2822" i="15"/>
  <c r="K2770" i="15"/>
  <c r="J2762" i="15"/>
  <c r="P2985" i="15"/>
  <c r="P2986" i="15" s="1"/>
  <c r="P2987" i="15" s="1"/>
  <c r="P2988" i="15" s="1"/>
  <c r="P2989" i="15" s="1"/>
  <c r="P2990" i="15" s="1"/>
  <c r="P2991" i="15" s="1"/>
  <c r="P2992" i="15" s="1"/>
  <c r="P2993" i="15" s="1"/>
  <c r="P2994" i="15" s="1"/>
  <c r="P2995" i="15" s="1"/>
  <c r="P2996" i="15" s="1"/>
  <c r="P2997" i="15" s="1"/>
  <c r="P2998" i="15" s="1"/>
  <c r="P2999" i="15" s="1"/>
  <c r="P3000" i="15" s="1"/>
  <c r="P3001" i="15" s="1"/>
  <c r="S3014" i="15"/>
  <c r="R3170" i="15"/>
  <c r="M2766" i="15" l="1"/>
  <c r="J2763" i="15"/>
  <c r="K2771" i="15"/>
  <c r="I2775" i="15"/>
  <c r="O2823" i="15"/>
  <c r="N2757" i="15"/>
  <c r="L2765" i="15"/>
  <c r="R3171" i="15"/>
  <c r="R3172" i="15" s="1"/>
  <c r="R3173" i="15" s="1"/>
  <c r="R3174" i="15" s="1"/>
  <c r="R3175" i="15" s="1"/>
  <c r="R3176" i="15" s="1"/>
  <c r="R3177" i="15" s="1"/>
  <c r="R3178" i="15" s="1"/>
  <c r="R3179" i="15" s="1"/>
  <c r="S3015" i="15"/>
  <c r="P3002" i="15"/>
  <c r="P3003" i="15" s="1"/>
  <c r="P3004" i="15" s="1"/>
  <c r="P3005" i="15" s="1"/>
  <c r="P3006" i="15" s="1"/>
  <c r="P3007" i="15" s="1"/>
  <c r="P3008" i="15" s="1"/>
  <c r="P3009" i="15" s="1"/>
  <c r="P3010" i="15" s="1"/>
  <c r="J2764" i="15" l="1"/>
  <c r="L2766" i="15"/>
  <c r="K2772" i="15"/>
  <c r="N2758" i="15"/>
  <c r="O2824" i="15"/>
  <c r="M2767" i="15"/>
  <c r="I2776" i="15"/>
  <c r="S3016" i="15"/>
  <c r="P3011" i="15"/>
  <c r="P3012" i="15" s="1"/>
  <c r="P3013" i="15" s="1"/>
  <c r="P3014" i="15" s="1"/>
  <c r="P3015" i="15" s="1"/>
  <c r="P3016" i="15" s="1"/>
  <c r="P3017" i="15" s="1"/>
  <c r="P3018" i="15" s="1"/>
  <c r="P3019" i="15" s="1"/>
  <c r="P3020" i="15" s="1"/>
  <c r="P3021" i="15" s="1"/>
  <c r="P3022" i="15" s="1"/>
  <c r="P3023" i="15" s="1"/>
  <c r="P3024" i="15" s="1"/>
  <c r="P3025" i="15" s="1"/>
  <c r="P3026" i="15" s="1"/>
  <c r="P3027" i="15" s="1"/>
  <c r="P3028" i="15" s="1"/>
  <c r="R3180" i="15"/>
  <c r="I2777" i="15" l="1"/>
  <c r="K2773" i="15"/>
  <c r="M2768" i="15"/>
  <c r="L2767" i="15"/>
  <c r="J2765" i="15"/>
  <c r="O2825" i="15"/>
  <c r="N2759" i="15"/>
  <c r="P3029" i="15"/>
  <c r="P3030" i="15" s="1"/>
  <c r="P3031" i="15" s="1"/>
  <c r="P3032" i="15" s="1"/>
  <c r="P3033" i="15" s="1"/>
  <c r="P3034" i="15" s="1"/>
  <c r="P3035" i="15" s="1"/>
  <c r="P3036" i="15" s="1"/>
  <c r="P3037" i="15" s="1"/>
  <c r="P3038" i="15" s="1"/>
  <c r="P3039" i="15" s="1"/>
  <c r="P3040" i="15" s="1"/>
  <c r="P3041" i="15" s="1"/>
  <c r="S3017" i="15"/>
  <c r="R3181" i="15"/>
  <c r="N2760" i="15" l="1"/>
  <c r="J2766" i="15"/>
  <c r="M2769" i="15"/>
  <c r="O2826" i="15"/>
  <c r="L2768" i="15"/>
  <c r="K2774" i="15"/>
  <c r="I2778" i="15"/>
  <c r="R3182" i="15"/>
  <c r="S3018" i="15"/>
  <c r="P3042" i="15"/>
  <c r="P3043" i="15" s="1"/>
  <c r="P3044" i="15" s="1"/>
  <c r="P3045" i="15" s="1"/>
  <c r="P3046" i="15" s="1"/>
  <c r="P3047" i="15" s="1"/>
  <c r="P3048" i="15" s="1"/>
  <c r="P3049" i="15" s="1"/>
  <c r="P3050" i="15" s="1"/>
  <c r="P3051" i="15" s="1"/>
  <c r="P3052" i="15" s="1"/>
  <c r="P3053" i="15" s="1"/>
  <c r="P3054" i="15" s="1"/>
  <c r="P3055" i="15" s="1"/>
  <c r="P3056" i="15" s="1"/>
  <c r="P3057" i="15" s="1"/>
  <c r="P3058" i="15" s="1"/>
  <c r="P3059" i="15" s="1"/>
  <c r="P3060" i="15" s="1"/>
  <c r="P3061" i="15" s="1"/>
  <c r="P3062" i="15" s="1"/>
  <c r="P3063" i="15" s="1"/>
  <c r="P3064" i="15" s="1"/>
  <c r="P3065" i="15" s="1"/>
  <c r="P3066" i="15" s="1"/>
  <c r="P3067" i="15" s="1"/>
  <c r="P3068" i="15" s="1"/>
  <c r="P3069" i="15" s="1"/>
  <c r="P3070" i="15" s="1"/>
  <c r="P3071" i="15" s="1"/>
  <c r="P3072" i="15" s="1"/>
  <c r="P3073" i="15" s="1"/>
  <c r="P3074" i="15" s="1"/>
  <c r="P3075" i="15" s="1"/>
  <c r="P3076" i="15" s="1"/>
  <c r="P3077" i="15" s="1"/>
  <c r="P3078" i="15" s="1"/>
  <c r="P3079" i="15" s="1"/>
  <c r="P3080" i="15" s="1"/>
  <c r="P3081" i="15" s="1"/>
  <c r="P3082" i="15" s="1"/>
  <c r="P3083" i="15" s="1"/>
  <c r="P3084" i="15" s="1"/>
  <c r="P3085" i="15" s="1"/>
  <c r="P3086" i="15" s="1"/>
  <c r="P3087" i="15" s="1"/>
  <c r="P3088" i="15" s="1"/>
  <c r="P3089" i="15" s="1"/>
  <c r="P3090" i="15" s="1"/>
  <c r="P3091" i="15" s="1"/>
  <c r="P3092" i="15" s="1"/>
  <c r="P3093" i="15" s="1"/>
  <c r="P3094" i="15" s="1"/>
  <c r="P3095" i="15" s="1"/>
  <c r="P3096" i="15" s="1"/>
  <c r="P3097" i="15" s="1"/>
  <c r="P3098" i="15" s="1"/>
  <c r="P3099" i="15" s="1"/>
  <c r="P3100" i="15" s="1"/>
  <c r="P3101" i="15" s="1"/>
  <c r="P3102" i="15" s="1"/>
  <c r="P3103" i="15" s="1"/>
  <c r="P3104" i="15" s="1"/>
  <c r="P3105" i="15" s="1"/>
  <c r="P3106" i="15" s="1"/>
  <c r="P3107" i="15" s="1"/>
  <c r="P3108" i="15" s="1"/>
  <c r="P3109" i="15" s="1"/>
  <c r="P3110" i="15" s="1"/>
  <c r="P3111" i="15" s="1"/>
  <c r="K2775" i="15" l="1"/>
  <c r="L2769" i="15"/>
  <c r="O2827" i="15"/>
  <c r="M2770" i="15"/>
  <c r="J2767" i="15"/>
  <c r="N2761" i="15"/>
  <c r="I2779" i="15"/>
  <c r="P3112" i="15"/>
  <c r="P3113" i="15" s="1"/>
  <c r="P3114" i="15" s="1"/>
  <c r="P3115" i="15" s="1"/>
  <c r="P3116" i="15" s="1"/>
  <c r="P3117" i="15" s="1"/>
  <c r="P3118" i="15" s="1"/>
  <c r="P3119" i="15" s="1"/>
  <c r="P3120" i="15" s="1"/>
  <c r="P3121" i="15" s="1"/>
  <c r="P3122" i="15" s="1"/>
  <c r="P3123" i="15" s="1"/>
  <c r="P3124" i="15" s="1"/>
  <c r="P3125" i="15" s="1"/>
  <c r="P3126" i="15" s="1"/>
  <c r="P3127" i="15" s="1"/>
  <c r="P3128" i="15" s="1"/>
  <c r="P3129" i="15" s="1"/>
  <c r="P3130" i="15" s="1"/>
  <c r="P3131" i="15" s="1"/>
  <c r="P3132" i="15" s="1"/>
  <c r="P3133" i="15" s="1"/>
  <c r="P3134" i="15" s="1"/>
  <c r="P3135" i="15" s="1"/>
  <c r="P3136" i="15" s="1"/>
  <c r="P3137" i="15" s="1"/>
  <c r="P3138" i="15" s="1"/>
  <c r="P3139" i="15" s="1"/>
  <c r="P3140" i="15" s="1"/>
  <c r="P3141" i="15" s="1"/>
  <c r="P3142" i="15" s="1"/>
  <c r="P3143" i="15" s="1"/>
  <c r="P3144" i="15" s="1"/>
  <c r="P3145" i="15" s="1"/>
  <c r="P3146" i="15" s="1"/>
  <c r="P3147" i="15" s="1"/>
  <c r="P3148" i="15" s="1"/>
  <c r="P3149" i="15" s="1"/>
  <c r="P3150" i="15" s="1"/>
  <c r="P3151" i="15" s="1"/>
  <c r="P3152" i="15" s="1"/>
  <c r="P3153" i="15" s="1"/>
  <c r="P3154" i="15" s="1"/>
  <c r="P3155" i="15" s="1"/>
  <c r="P3156" i="15" s="1"/>
  <c r="P3157" i="15" s="1"/>
  <c r="P3158" i="15" s="1"/>
  <c r="P3159" i="15" s="1"/>
  <c r="P3160" i="15" s="1"/>
  <c r="P3161" i="15" s="1"/>
  <c r="P3162" i="15" s="1"/>
  <c r="P3163" i="15" s="1"/>
  <c r="P3164" i="15" s="1"/>
  <c r="P3165" i="15" s="1"/>
  <c r="P3166" i="15" s="1"/>
  <c r="P3167" i="15" s="1"/>
  <c r="P3168" i="15" s="1"/>
  <c r="P3169" i="15" s="1"/>
  <c r="P3170" i="15" s="1"/>
  <c r="P3171" i="15" s="1"/>
  <c r="P3172" i="15" s="1"/>
  <c r="P3173" i="15" s="1"/>
  <c r="P3174" i="15" s="1"/>
  <c r="P3175" i="15" s="1"/>
  <c r="P3176" i="15" s="1"/>
  <c r="P3177" i="15" s="1"/>
  <c r="P3178" i="15" s="1"/>
  <c r="P3179" i="15" s="1"/>
  <c r="P3180" i="15" s="1"/>
  <c r="P3181" i="15" s="1"/>
  <c r="P3182" i="15" s="1"/>
  <c r="P3183" i="15" s="1"/>
  <c r="P3184" i="15" s="1"/>
  <c r="P3185" i="15" s="1"/>
  <c r="P3186" i="15" s="1"/>
  <c r="P3187" i="15" s="1"/>
  <c r="P3188" i="15" s="1"/>
  <c r="P3189" i="15" s="1"/>
  <c r="P3190" i="15" s="1"/>
  <c r="P3191" i="15" s="1"/>
  <c r="P3192" i="15" s="1"/>
  <c r="P3193" i="15" s="1"/>
  <c r="P3194" i="15" s="1"/>
  <c r="P3195" i="15" s="1"/>
  <c r="P3196" i="15" s="1"/>
  <c r="P3197" i="15" s="1"/>
  <c r="P3198" i="15" s="1"/>
  <c r="P3199" i="15" s="1"/>
  <c r="P3200" i="15" s="1"/>
  <c r="P3201" i="15" s="1"/>
  <c r="P3202" i="15" s="1"/>
  <c r="P3203" i="15" s="1"/>
  <c r="P3204" i="15" s="1"/>
  <c r="P3205" i="15" s="1"/>
  <c r="P3206" i="15" s="1"/>
  <c r="P3207" i="15" s="1"/>
  <c r="P3208" i="15" s="1"/>
  <c r="P3209" i="15" s="1"/>
  <c r="P3210" i="15" s="1"/>
  <c r="P3211" i="15" s="1"/>
  <c r="P3212" i="15" s="1"/>
  <c r="P3213" i="15" s="1"/>
  <c r="P3214" i="15" s="1"/>
  <c r="P3215" i="15" s="1"/>
  <c r="S3019" i="15"/>
  <c r="R3183" i="15"/>
  <c r="M2771" i="15" l="1"/>
  <c r="I2780" i="15"/>
  <c r="K2776" i="15"/>
  <c r="N2762" i="15"/>
  <c r="J2768" i="15"/>
  <c r="O2828" i="15"/>
  <c r="L2770" i="15"/>
  <c r="P3216" i="15"/>
  <c r="P3217" i="15" s="1"/>
  <c r="P3218" i="15" s="1"/>
  <c r="P3219" i="15" s="1"/>
  <c r="P3220" i="15" s="1"/>
  <c r="P3221" i="15" s="1"/>
  <c r="P3222" i="15" s="1"/>
  <c r="P3223" i="15" s="1"/>
  <c r="P3224" i="15" s="1"/>
  <c r="P3225" i="15" s="1"/>
  <c r="P3226" i="15" s="1"/>
  <c r="P3227" i="15" s="1"/>
  <c r="P3228" i="15" s="1"/>
  <c r="P3229" i="15" s="1"/>
  <c r="P3230" i="15" s="1"/>
  <c r="P3231" i="15" s="1"/>
  <c r="P3232" i="15" s="1"/>
  <c r="P3233" i="15" s="1"/>
  <c r="P3234" i="15" s="1"/>
  <c r="P3235" i="15" s="1"/>
  <c r="P3236" i="15" s="1"/>
  <c r="P3237" i="15" s="1"/>
  <c r="P3238" i="15" s="1"/>
  <c r="P3239" i="15" s="1"/>
  <c r="P3240" i="15" s="1"/>
  <c r="P3241" i="15" s="1"/>
  <c r="P3242" i="15" s="1"/>
  <c r="P3243" i="15" s="1"/>
  <c r="P3244" i="15" s="1"/>
  <c r="P3245" i="15" s="1"/>
  <c r="P3246" i="15" s="1"/>
  <c r="P3247" i="15" s="1"/>
  <c r="P3248" i="15" s="1"/>
  <c r="P3249" i="15" s="1"/>
  <c r="P3250" i="15" s="1"/>
  <c r="P3251" i="15" s="1"/>
  <c r="P3252" i="15" s="1"/>
  <c r="P3253" i="15" s="1"/>
  <c r="P3254" i="15" s="1"/>
  <c r="P3255" i="15" s="1"/>
  <c r="P3256" i="15" s="1"/>
  <c r="P3257" i="15" s="1"/>
  <c r="P3258" i="15" s="1"/>
  <c r="P3259" i="15" s="1"/>
  <c r="P3260" i="15" s="1"/>
  <c r="P3261" i="15" s="1"/>
  <c r="P3262" i="15" s="1"/>
  <c r="P3263" i="15" s="1"/>
  <c r="P3264" i="15" s="1"/>
  <c r="P3265" i="15" s="1"/>
  <c r="P3266" i="15" s="1"/>
  <c r="P3267" i="15" s="1"/>
  <c r="P3268" i="15" s="1"/>
  <c r="P3269" i="15" s="1"/>
  <c r="P3270" i="15" s="1"/>
  <c r="P3271" i="15" s="1"/>
  <c r="P3272" i="15" s="1"/>
  <c r="P3273" i="15" s="1"/>
  <c r="P3274" i="15" s="1"/>
  <c r="P3275" i="15" s="1"/>
  <c r="P3276" i="15" s="1"/>
  <c r="P3277" i="15" s="1"/>
  <c r="P3278" i="15" s="1"/>
  <c r="P3279" i="15" s="1"/>
  <c r="P3280" i="15" s="1"/>
  <c r="P3281" i="15" s="1"/>
  <c r="P3282" i="15" s="1"/>
  <c r="P3283" i="15" s="1"/>
  <c r="P3284" i="15" s="1"/>
  <c r="P3285" i="15" s="1"/>
  <c r="P3286" i="15" s="1"/>
  <c r="P3287" i="15" s="1"/>
  <c r="P3288" i="15" s="1"/>
  <c r="P3289" i="15" s="1"/>
  <c r="P3290" i="15" s="1"/>
  <c r="P3291" i="15" s="1"/>
  <c r="P3292" i="15" s="1"/>
  <c r="P3293" i="15" s="1"/>
  <c r="P3294" i="15" s="1"/>
  <c r="P3295" i="15" s="1"/>
  <c r="P3296" i="15" s="1"/>
  <c r="P3297" i="15" s="1"/>
  <c r="P3298" i="15" s="1"/>
  <c r="P3299" i="15" s="1"/>
  <c r="P3300" i="15" s="1"/>
  <c r="P3301" i="15" s="1"/>
  <c r="P3302" i="15" s="1"/>
  <c r="P3303" i="15" s="1"/>
  <c r="P3304" i="15" s="1"/>
  <c r="P3305" i="15" s="1"/>
  <c r="P3306" i="15" s="1"/>
  <c r="P3307" i="15" s="1"/>
  <c r="P3308" i="15" s="1"/>
  <c r="P3309" i="15" s="1"/>
  <c r="P3310" i="15" s="1"/>
  <c r="P3311" i="15" s="1"/>
  <c r="P3312" i="15" s="1"/>
  <c r="P3313" i="15" s="1"/>
  <c r="P3314" i="15" s="1"/>
  <c r="P3315" i="15" s="1"/>
  <c r="P3316" i="15" s="1"/>
  <c r="P3317" i="15" s="1"/>
  <c r="P3318" i="15" s="1"/>
  <c r="S3020" i="15"/>
  <c r="R3184" i="15"/>
  <c r="M2772" i="15" l="1"/>
  <c r="J2769" i="15"/>
  <c r="L2771" i="15"/>
  <c r="N2763" i="15"/>
  <c r="K2777" i="15"/>
  <c r="O2829" i="15"/>
  <c r="I2781" i="15"/>
  <c r="R3185" i="15"/>
  <c r="S3021" i="15"/>
  <c r="P3319" i="15"/>
  <c r="P3320" i="15" s="1"/>
  <c r="P3321" i="15" s="1"/>
  <c r="P3322" i="15" s="1"/>
  <c r="P3323" i="15" s="1"/>
  <c r="P3324" i="15" s="1"/>
  <c r="P3325" i="15" s="1"/>
  <c r="P3326" i="15" s="1"/>
  <c r="P3327" i="15" s="1"/>
  <c r="P3328" i="15" s="1"/>
  <c r="P3329" i="15" s="1"/>
  <c r="P3330" i="15" s="1"/>
  <c r="P3331" i="15" s="1"/>
  <c r="P3332" i="15" s="1"/>
  <c r="P3333" i="15" s="1"/>
  <c r="P3334" i="15" s="1"/>
  <c r="P3335" i="15" s="1"/>
  <c r="P3336" i="15" s="1"/>
  <c r="P3337" i="15" s="1"/>
  <c r="P3338" i="15" s="1"/>
  <c r="P3339" i="15" s="1"/>
  <c r="P3340" i="15" s="1"/>
  <c r="P3341" i="15" s="1"/>
  <c r="P3342" i="15" s="1"/>
  <c r="P3343" i="15" s="1"/>
  <c r="P3344" i="15" s="1"/>
  <c r="P3345" i="15" s="1"/>
  <c r="P3346" i="15" s="1"/>
  <c r="P3347" i="15" s="1"/>
  <c r="P3348" i="15" s="1"/>
  <c r="P3349" i="15" s="1"/>
  <c r="P3350" i="15" s="1"/>
  <c r="P3351" i="15" s="1"/>
  <c r="P3352" i="15" s="1"/>
  <c r="P3353" i="15" s="1"/>
  <c r="P3354" i="15" s="1"/>
  <c r="P3355" i="15" s="1"/>
  <c r="P3356" i="15" s="1"/>
  <c r="P3357" i="15" s="1"/>
  <c r="P3358" i="15" s="1"/>
  <c r="P3359" i="15" s="1"/>
  <c r="P3360" i="15" s="1"/>
  <c r="P3361" i="15" s="1"/>
  <c r="P3362" i="15" s="1"/>
  <c r="P3363" i="15" s="1"/>
  <c r="P3364" i="15" s="1"/>
  <c r="P3365" i="15" s="1"/>
  <c r="P3366" i="15" s="1"/>
  <c r="P3367" i="15" s="1"/>
  <c r="P3368" i="15" s="1"/>
  <c r="P3369" i="15" s="1"/>
  <c r="P3370" i="15" s="1"/>
  <c r="P3371" i="15" s="1"/>
  <c r="P3372" i="15" s="1"/>
  <c r="P3373" i="15" s="1"/>
  <c r="P3374" i="15" s="1"/>
  <c r="P3375" i="15" s="1"/>
  <c r="P3376" i="15" s="1"/>
  <c r="P3377" i="15" s="1"/>
  <c r="P3378" i="15" s="1"/>
  <c r="P3379" i="15" s="1"/>
  <c r="P3380" i="15" s="1"/>
  <c r="P3381" i="15" s="1"/>
  <c r="P3382" i="15" s="1"/>
  <c r="P3383" i="15" s="1"/>
  <c r="P3384" i="15" s="1"/>
  <c r="P3385" i="15" s="1"/>
  <c r="P3386" i="15" s="1"/>
  <c r="P3387" i="15" s="1"/>
  <c r="P3388" i="15" s="1"/>
  <c r="P3389" i="15" s="1"/>
  <c r="P3390" i="15" s="1"/>
  <c r="P3391" i="15" s="1"/>
  <c r="P3392" i="15" s="1"/>
  <c r="P3393" i="15" s="1"/>
  <c r="P3394" i="15" s="1"/>
  <c r="P3395" i="15" s="1"/>
  <c r="P3396" i="15" s="1"/>
  <c r="P3397" i="15" s="1"/>
  <c r="P3398" i="15" s="1"/>
  <c r="P3399" i="15" s="1"/>
  <c r="P3400" i="15" s="1"/>
  <c r="P3401" i="15" s="1"/>
  <c r="P3402" i="15" s="1"/>
  <c r="P3403" i="15" s="1"/>
  <c r="P3404" i="15" s="1"/>
  <c r="P3405" i="15" s="1"/>
  <c r="P3406" i="15" s="1"/>
  <c r="P3407" i="15" s="1"/>
  <c r="P3408" i="15" s="1"/>
  <c r="P3409" i="15" s="1"/>
  <c r="P3410" i="15" s="1"/>
  <c r="P3411" i="15" s="1"/>
  <c r="P3412" i="15" s="1"/>
  <c r="P3413" i="15" s="1"/>
  <c r="P3414" i="15" s="1"/>
  <c r="P3415" i="15" s="1"/>
  <c r="P3416" i="15" s="1"/>
  <c r="P3417" i="15" s="1"/>
  <c r="P3418" i="15" s="1"/>
  <c r="P3419" i="15" s="1"/>
  <c r="P3420" i="15" s="1"/>
  <c r="P3421" i="15" s="1"/>
  <c r="P3422" i="15" s="1"/>
  <c r="P3423" i="15" s="1"/>
  <c r="P3424" i="15" s="1"/>
  <c r="P3425" i="15" s="1"/>
  <c r="P3426" i="15" s="1"/>
  <c r="P3427" i="15" s="1"/>
  <c r="P3428" i="15" s="1"/>
  <c r="P3429" i="15" s="1"/>
  <c r="P3430" i="15" s="1"/>
  <c r="P3431" i="15" s="1"/>
  <c r="P3432" i="15" s="1"/>
  <c r="P3433" i="15" s="1"/>
  <c r="P3434" i="15" s="1"/>
  <c r="P3435" i="15" s="1"/>
  <c r="P3436" i="15" s="1"/>
  <c r="P3437" i="15" s="1"/>
  <c r="P3438" i="15" s="1"/>
  <c r="P3439" i="15" s="1"/>
  <c r="P3440" i="15" s="1"/>
  <c r="P3441" i="15" s="1"/>
  <c r="P3442" i="15" s="1"/>
  <c r="P3443" i="15" s="1"/>
  <c r="P3444" i="15" s="1"/>
  <c r="P3445" i="15" s="1"/>
  <c r="P3446" i="15" s="1"/>
  <c r="P3447" i="15" s="1"/>
  <c r="P3448" i="15" s="1"/>
  <c r="P3449" i="15" s="1"/>
  <c r="P3450" i="15" s="1"/>
  <c r="P3451" i="15" s="1"/>
  <c r="P3452" i="15" s="1"/>
  <c r="P3453" i="15" s="1"/>
  <c r="P3454" i="15" s="1"/>
  <c r="P3455" i="15" s="1"/>
  <c r="P3456" i="15" s="1"/>
  <c r="P3457" i="15" s="1"/>
  <c r="P3458" i="15" s="1"/>
  <c r="P3459" i="15" s="1"/>
  <c r="P3460" i="15" s="1"/>
  <c r="P3461" i="15" s="1"/>
  <c r="P3462" i="15" s="1"/>
  <c r="P3463" i="15" s="1"/>
  <c r="P3464" i="15" s="1"/>
  <c r="P3465" i="15" s="1"/>
  <c r="P3466" i="15" s="1"/>
  <c r="P3467" i="15" s="1"/>
  <c r="P3468" i="15" s="1"/>
  <c r="P3469" i="15" s="1"/>
  <c r="P3470" i="15" s="1"/>
  <c r="P3471" i="15" s="1"/>
  <c r="P3472" i="15" s="1"/>
  <c r="P3473" i="15" s="1"/>
  <c r="P3474" i="15" s="1"/>
  <c r="P3475" i="15" s="1"/>
  <c r="P3476" i="15" s="1"/>
  <c r="P3477" i="15" s="1"/>
  <c r="P3478" i="15" s="1"/>
  <c r="P3479" i="15" s="1"/>
  <c r="P3480" i="15" s="1"/>
  <c r="P3481" i="15" s="1"/>
  <c r="P3482" i="15" s="1"/>
  <c r="P3483" i="15" s="1"/>
  <c r="P3484" i="15" s="1"/>
  <c r="P3485" i="15" s="1"/>
  <c r="P3486" i="15" s="1"/>
  <c r="P3487" i="15" s="1"/>
  <c r="P3488" i="15" s="1"/>
  <c r="P3489" i="15" s="1"/>
  <c r="P3490" i="15" s="1"/>
  <c r="P3491" i="15" s="1"/>
  <c r="P3492" i="15" s="1"/>
  <c r="P3493" i="15" s="1"/>
  <c r="P3494" i="15" s="1"/>
  <c r="P3495" i="15" s="1"/>
  <c r="P3496" i="15" s="1"/>
  <c r="P3497" i="15" s="1"/>
  <c r="P3498" i="15" s="1"/>
  <c r="P3499" i="15" s="1"/>
  <c r="P3500" i="15" s="1"/>
  <c r="P3501" i="15" s="1"/>
  <c r="O2830" i="15" l="1"/>
  <c r="L2772" i="15"/>
  <c r="M2773" i="15"/>
  <c r="I2782" i="15"/>
  <c r="K2778" i="15"/>
  <c r="N2764" i="15"/>
  <c r="J2770" i="15"/>
  <c r="P3502" i="15"/>
  <c r="P3503" i="15" s="1"/>
  <c r="P3504" i="15" s="1"/>
  <c r="P3505" i="15" s="1"/>
  <c r="P3506" i="15" s="1"/>
  <c r="P3507" i="15" s="1"/>
  <c r="P3508" i="15" s="1"/>
  <c r="P3509" i="15" s="1"/>
  <c r="P3510" i="15" s="1"/>
  <c r="P3511" i="15" s="1"/>
  <c r="P3512" i="15" s="1"/>
  <c r="P3513" i="15" s="1"/>
  <c r="P3514" i="15" s="1"/>
  <c r="P3515" i="15" s="1"/>
  <c r="P3516" i="15" s="1"/>
  <c r="P3517" i="15" s="1"/>
  <c r="P3518" i="15" s="1"/>
  <c r="P3519" i="15" s="1"/>
  <c r="P3520" i="15" s="1"/>
  <c r="P3521" i="15" s="1"/>
  <c r="P3522" i="15" s="1"/>
  <c r="P3523" i="15" s="1"/>
  <c r="P3524" i="15" s="1"/>
  <c r="P3525" i="15" s="1"/>
  <c r="P3526" i="15" s="1"/>
  <c r="P3527" i="15" s="1"/>
  <c r="P3528" i="15" s="1"/>
  <c r="P3529" i="15" s="1"/>
  <c r="P3530" i="15" s="1"/>
  <c r="P3531" i="15" s="1"/>
  <c r="P3532" i="15" s="1"/>
  <c r="P3533" i="15" s="1"/>
  <c r="P3534" i="15" s="1"/>
  <c r="P3535" i="15" s="1"/>
  <c r="P3536" i="15" s="1"/>
  <c r="P3537" i="15" s="1"/>
  <c r="P3538" i="15" s="1"/>
  <c r="P3539" i="15" s="1"/>
  <c r="P3540" i="15" s="1"/>
  <c r="P3541" i="15" s="1"/>
  <c r="P3542" i="15" s="1"/>
  <c r="P3543" i="15" s="1"/>
  <c r="P3544" i="15" s="1"/>
  <c r="P3545" i="15" s="1"/>
  <c r="P3546" i="15" s="1"/>
  <c r="P3547" i="15" s="1"/>
  <c r="P3548" i="15" s="1"/>
  <c r="P3549" i="15" s="1"/>
  <c r="P3550" i="15" s="1"/>
  <c r="P3551" i="15" s="1"/>
  <c r="P3552" i="15" s="1"/>
  <c r="P3553" i="15" s="1"/>
  <c r="P3554" i="15" s="1"/>
  <c r="P3555" i="15" s="1"/>
  <c r="P3556" i="15" s="1"/>
  <c r="P3557" i="15" s="1"/>
  <c r="P3558" i="15" s="1"/>
  <c r="P3559" i="15" s="1"/>
  <c r="P3560" i="15" s="1"/>
  <c r="P3561" i="15" s="1"/>
  <c r="P3562" i="15" s="1"/>
  <c r="P3563" i="15" s="1"/>
  <c r="P3564" i="15" s="1"/>
  <c r="P3565" i="15" s="1"/>
  <c r="P3566" i="15" s="1"/>
  <c r="P3567" i="15" s="1"/>
  <c r="P3568" i="15" s="1"/>
  <c r="P3569" i="15" s="1"/>
  <c r="P3570" i="15" s="1"/>
  <c r="P3571" i="15" s="1"/>
  <c r="P3572" i="15" s="1"/>
  <c r="P3573" i="15" s="1"/>
  <c r="P3574" i="15" s="1"/>
  <c r="P3575" i="15" s="1"/>
  <c r="P3576" i="15" s="1"/>
  <c r="P3577" i="15" s="1"/>
  <c r="P3578" i="15" s="1"/>
  <c r="P3579" i="15" s="1"/>
  <c r="P3580" i="15" s="1"/>
  <c r="P3581" i="15" s="1"/>
  <c r="P3582" i="15" s="1"/>
  <c r="P3583" i="15" s="1"/>
  <c r="P3584" i="15" s="1"/>
  <c r="P3585" i="15" s="1"/>
  <c r="P3586" i="15" s="1"/>
  <c r="P3587" i="15" s="1"/>
  <c r="P3588" i="15" s="1"/>
  <c r="P3589" i="15" s="1"/>
  <c r="P3590" i="15" s="1"/>
  <c r="P3591" i="15" s="1"/>
  <c r="P3592" i="15" s="1"/>
  <c r="P3593" i="15" s="1"/>
  <c r="P3594" i="15" s="1"/>
  <c r="P3595" i="15" s="1"/>
  <c r="P3596" i="15" s="1"/>
  <c r="P3597" i="15" s="1"/>
  <c r="P3598" i="15" s="1"/>
  <c r="P3599" i="15" s="1"/>
  <c r="P3600" i="15" s="1"/>
  <c r="P3601" i="15" s="1"/>
  <c r="P3602" i="15" s="1"/>
  <c r="P3603" i="15" s="1"/>
  <c r="P3604" i="15" s="1"/>
  <c r="P3605" i="15" s="1"/>
  <c r="P3606" i="15" s="1"/>
  <c r="P3607" i="15" s="1"/>
  <c r="P3608" i="15" s="1"/>
  <c r="P3609" i="15" s="1"/>
  <c r="P3610" i="15" s="1"/>
  <c r="P3611" i="15" s="1"/>
  <c r="P3612" i="15" s="1"/>
  <c r="P3613" i="15" s="1"/>
  <c r="P3614" i="15" s="1"/>
  <c r="P3615" i="15" s="1"/>
  <c r="P3616" i="15" s="1"/>
  <c r="P3617" i="15" s="1"/>
  <c r="P3618" i="15" s="1"/>
  <c r="P3619" i="15" s="1"/>
  <c r="P3620" i="15" s="1"/>
  <c r="P3621" i="15" s="1"/>
  <c r="P3622" i="15" s="1"/>
  <c r="P3623" i="15" s="1"/>
  <c r="P3624" i="15" s="1"/>
  <c r="P3625" i="15" s="1"/>
  <c r="P3626" i="15" s="1"/>
  <c r="P3627" i="15" s="1"/>
  <c r="P3628" i="15" s="1"/>
  <c r="P3629" i="15" s="1"/>
  <c r="P3630" i="15" s="1"/>
  <c r="P3631" i="15" s="1"/>
  <c r="P3632" i="15" s="1"/>
  <c r="P3633" i="15" s="1"/>
  <c r="P3634" i="15" s="1"/>
  <c r="P3635" i="15" s="1"/>
  <c r="P3636" i="15" s="1"/>
  <c r="P3637" i="15" s="1"/>
  <c r="P3638" i="15" s="1"/>
  <c r="P3639" i="15" s="1"/>
  <c r="P3640" i="15" s="1"/>
  <c r="P3641" i="15" s="1"/>
  <c r="P3642" i="15" s="1"/>
  <c r="P3643" i="15" s="1"/>
  <c r="P3644" i="15" s="1"/>
  <c r="P3645" i="15" s="1"/>
  <c r="P3646" i="15" s="1"/>
  <c r="P3647" i="15" s="1"/>
  <c r="P3648" i="15" s="1"/>
  <c r="P3649" i="15" s="1"/>
  <c r="P3650" i="15" s="1"/>
  <c r="P3651" i="15" s="1"/>
  <c r="P3652" i="15" s="1"/>
  <c r="P3653" i="15" s="1"/>
  <c r="P3654" i="15" s="1"/>
  <c r="P3655" i="15" s="1"/>
  <c r="P3656" i="15" s="1"/>
  <c r="P3657" i="15" s="1"/>
  <c r="P3658" i="15" s="1"/>
  <c r="P3659" i="15" s="1"/>
  <c r="P3660" i="15" s="1"/>
  <c r="P3661" i="15" s="1"/>
  <c r="P3662" i="15" s="1"/>
  <c r="P3663" i="15" s="1"/>
  <c r="P3664" i="15" s="1"/>
  <c r="P3665" i="15" s="1"/>
  <c r="P3666" i="15" s="1"/>
  <c r="P3667" i="15" s="1"/>
  <c r="P3668" i="15" s="1"/>
  <c r="P3669" i="15" s="1"/>
  <c r="P3670" i="15" s="1"/>
  <c r="P3671" i="15" s="1"/>
  <c r="P3672" i="15" s="1"/>
  <c r="P3673" i="15" s="1"/>
  <c r="P3674" i="15" s="1"/>
  <c r="P3675" i="15" s="1"/>
  <c r="P3676" i="15" s="1"/>
  <c r="P3677" i="15" s="1"/>
  <c r="P3678" i="15" s="1"/>
  <c r="P3679" i="15" s="1"/>
  <c r="P3680" i="15" s="1"/>
  <c r="P3681" i="15" s="1"/>
  <c r="P3682" i="15" s="1"/>
  <c r="P3683" i="15" s="1"/>
  <c r="P3684" i="15" s="1"/>
  <c r="P3685" i="15" s="1"/>
  <c r="P3686" i="15" s="1"/>
  <c r="P3687" i="15" s="1"/>
  <c r="P3688" i="15" s="1"/>
  <c r="P3689" i="15" s="1"/>
  <c r="P3690" i="15" s="1"/>
  <c r="P3691" i="15" s="1"/>
  <c r="P3692" i="15" s="1"/>
  <c r="P3693" i="15" s="1"/>
  <c r="P3694" i="15" s="1"/>
  <c r="P3695" i="15" s="1"/>
  <c r="P3696" i="15" s="1"/>
  <c r="P3697" i="15" s="1"/>
  <c r="P3698" i="15" s="1"/>
  <c r="P3699" i="15" s="1"/>
  <c r="P3700" i="15" s="1"/>
  <c r="P3701" i="15" s="1"/>
  <c r="P3702" i="15" s="1"/>
  <c r="P3703" i="15" s="1"/>
  <c r="P3704" i="15" s="1"/>
  <c r="P3705" i="15" s="1"/>
  <c r="P3706" i="15" s="1"/>
  <c r="P3707" i="15" s="1"/>
  <c r="P3708" i="15" s="1"/>
  <c r="P3709" i="15" s="1"/>
  <c r="P3710" i="15" s="1"/>
  <c r="P3711" i="15" s="1"/>
  <c r="P3712" i="15" s="1"/>
  <c r="P3713" i="15" s="1"/>
  <c r="P3714" i="15" s="1"/>
  <c r="P3715" i="15" s="1"/>
  <c r="P3716" i="15" s="1"/>
  <c r="P3717" i="15" s="1"/>
  <c r="P3718" i="15" s="1"/>
  <c r="P3719" i="15" s="1"/>
  <c r="P3720" i="15" s="1"/>
  <c r="P3721" i="15" s="1"/>
  <c r="P3722" i="15" s="1"/>
  <c r="P3723" i="15" s="1"/>
  <c r="P3724" i="15" s="1"/>
  <c r="P3725" i="15" s="1"/>
  <c r="P3726" i="15" s="1"/>
  <c r="P3727" i="15" s="1"/>
  <c r="P3728" i="15" s="1"/>
  <c r="P3729" i="15" s="1"/>
  <c r="P3730" i="15" s="1"/>
  <c r="P3731" i="15" s="1"/>
  <c r="P3732" i="15" s="1"/>
  <c r="P3733" i="15" s="1"/>
  <c r="P3734" i="15" s="1"/>
  <c r="P3735" i="15" s="1"/>
  <c r="P3736" i="15" s="1"/>
  <c r="P3737" i="15" s="1"/>
  <c r="P3738" i="15" s="1"/>
  <c r="P3739" i="15" s="1"/>
  <c r="P3740" i="15" s="1"/>
  <c r="P3741" i="15" s="1"/>
  <c r="P3742" i="15" s="1"/>
  <c r="P3743" i="15" s="1"/>
  <c r="P3744" i="15" s="1"/>
  <c r="P3745" i="15" s="1"/>
  <c r="P3746" i="15" s="1"/>
  <c r="P3747" i="15" s="1"/>
  <c r="P3748" i="15" s="1"/>
  <c r="P3749" i="15" s="1"/>
  <c r="P3750" i="15" s="1"/>
  <c r="P3751" i="15" s="1"/>
  <c r="P3752" i="15" s="1"/>
  <c r="P3753" i="15" s="1"/>
  <c r="P3754" i="15" s="1"/>
  <c r="P3755" i="15" s="1"/>
  <c r="P3756" i="15" s="1"/>
  <c r="P3757" i="15" s="1"/>
  <c r="P3758" i="15" s="1"/>
  <c r="P3759" i="15" s="1"/>
  <c r="P3760" i="15" s="1"/>
  <c r="P3761" i="15" s="1"/>
  <c r="P3762" i="15" s="1"/>
  <c r="P3763" i="15" s="1"/>
  <c r="P3764" i="15" s="1"/>
  <c r="P3765" i="15" s="1"/>
  <c r="P3766" i="15" s="1"/>
  <c r="P3767" i="15" s="1"/>
  <c r="P3768" i="15" s="1"/>
  <c r="P3769" i="15" s="1"/>
  <c r="P3770" i="15" s="1"/>
  <c r="P3771" i="15" s="1"/>
  <c r="P3772" i="15" s="1"/>
  <c r="P3773" i="15" s="1"/>
  <c r="P3774" i="15" s="1"/>
  <c r="P3775" i="15" s="1"/>
  <c r="P3776" i="15" s="1"/>
  <c r="P3777" i="15" s="1"/>
  <c r="P3778" i="15" s="1"/>
  <c r="P3779" i="15" s="1"/>
  <c r="P3780" i="15" s="1"/>
  <c r="P3781" i="15" s="1"/>
  <c r="P3782" i="15" s="1"/>
  <c r="P3783" i="15" s="1"/>
  <c r="P3784" i="15" s="1"/>
  <c r="P3785" i="15" s="1"/>
  <c r="P3786" i="15" s="1"/>
  <c r="P3787" i="15" s="1"/>
  <c r="P3788" i="15" s="1"/>
  <c r="P3789" i="15" s="1"/>
  <c r="P3790" i="15" s="1"/>
  <c r="P3791" i="15" s="1"/>
  <c r="P3792" i="15" s="1"/>
  <c r="P3793" i="15" s="1"/>
  <c r="P3794" i="15" s="1"/>
  <c r="P3795" i="15" s="1"/>
  <c r="P3796" i="15" s="1"/>
  <c r="P3797" i="15" s="1"/>
  <c r="P3798" i="15" s="1"/>
  <c r="P3799" i="15" s="1"/>
  <c r="P3800" i="15" s="1"/>
  <c r="P3801" i="15" s="1"/>
  <c r="P3802" i="15" s="1"/>
  <c r="P3803" i="15" s="1"/>
  <c r="P3804" i="15" s="1"/>
  <c r="P3805" i="15" s="1"/>
  <c r="P3806" i="15" s="1"/>
  <c r="P3807" i="15" s="1"/>
  <c r="P3808" i="15" s="1"/>
  <c r="P3809" i="15" s="1"/>
  <c r="P3810" i="15" s="1"/>
  <c r="P3811" i="15" s="1"/>
  <c r="P3812" i="15" s="1"/>
  <c r="P3813" i="15" s="1"/>
  <c r="P3814" i="15" s="1"/>
  <c r="P3815" i="15" s="1"/>
  <c r="P3816" i="15" s="1"/>
  <c r="P3817" i="15" s="1"/>
  <c r="P3818" i="15" s="1"/>
  <c r="P3819" i="15" s="1"/>
  <c r="P3820" i="15" s="1"/>
  <c r="P3821" i="15" s="1"/>
  <c r="P3822" i="15" s="1"/>
  <c r="P3823" i="15" s="1"/>
  <c r="P3824" i="15" s="1"/>
  <c r="P3825" i="15" s="1"/>
  <c r="P3826" i="15" s="1"/>
  <c r="P3827" i="15" s="1"/>
  <c r="P3828" i="15" s="1"/>
  <c r="P3829" i="15" s="1"/>
  <c r="P3830" i="15" s="1"/>
  <c r="P3831" i="15" s="1"/>
  <c r="P3832" i="15" s="1"/>
  <c r="P3833" i="15" s="1"/>
  <c r="P3834" i="15" s="1"/>
  <c r="P3835" i="15" s="1"/>
  <c r="P3836" i="15" s="1"/>
  <c r="P3837" i="15" s="1"/>
  <c r="P3838" i="15" s="1"/>
  <c r="P3839" i="15" s="1"/>
  <c r="P3840" i="15" s="1"/>
  <c r="P3841" i="15" s="1"/>
  <c r="P3842" i="15" s="1"/>
  <c r="P3843" i="15" s="1"/>
  <c r="P3844" i="15" s="1"/>
  <c r="P3845" i="15" s="1"/>
  <c r="P3846" i="15" s="1"/>
  <c r="P3847" i="15" s="1"/>
  <c r="P3848" i="15" s="1"/>
  <c r="P3849" i="15" s="1"/>
  <c r="P3850" i="15" s="1"/>
  <c r="P3851" i="15" s="1"/>
  <c r="P3852" i="15" s="1"/>
  <c r="P3853" i="15" s="1"/>
  <c r="P3854" i="15" s="1"/>
  <c r="P3855" i="15" s="1"/>
  <c r="P3856" i="15" s="1"/>
  <c r="P3857" i="15" s="1"/>
  <c r="P3858" i="15" s="1"/>
  <c r="P3859" i="15" s="1"/>
  <c r="P3860" i="15" s="1"/>
  <c r="P3861" i="15" s="1"/>
  <c r="P3862" i="15" s="1"/>
  <c r="P3863" i="15" s="1"/>
  <c r="P3864" i="15" s="1"/>
  <c r="P3865" i="15" s="1"/>
  <c r="P3866" i="15" s="1"/>
  <c r="P3867" i="15" s="1"/>
  <c r="P3868" i="15" s="1"/>
  <c r="P3869" i="15" s="1"/>
  <c r="P3870" i="15" s="1"/>
  <c r="P3871" i="15" s="1"/>
  <c r="P3872" i="15" s="1"/>
  <c r="P3873" i="15" s="1"/>
  <c r="P3874" i="15" s="1"/>
  <c r="P3875" i="15" s="1"/>
  <c r="P3876" i="15" s="1"/>
  <c r="P3877" i="15" s="1"/>
  <c r="P3878" i="15" s="1"/>
  <c r="P3879" i="15" s="1"/>
  <c r="P3880" i="15" s="1"/>
  <c r="P3881" i="15" s="1"/>
  <c r="P3882" i="15" s="1"/>
  <c r="P3883" i="15" s="1"/>
  <c r="P3884" i="15" s="1"/>
  <c r="P3885" i="15" s="1"/>
  <c r="P3886" i="15" s="1"/>
  <c r="P3887" i="15" s="1"/>
  <c r="P3888" i="15" s="1"/>
  <c r="P3889" i="15" s="1"/>
  <c r="P3890" i="15" s="1"/>
  <c r="P3891" i="15" s="1"/>
  <c r="P3892" i="15" s="1"/>
  <c r="P3893" i="15" s="1"/>
  <c r="P3894" i="15" s="1"/>
  <c r="P3895" i="15" s="1"/>
  <c r="P3896" i="15" s="1"/>
  <c r="P3897" i="15" s="1"/>
  <c r="P3898" i="15" s="1"/>
  <c r="P3899" i="15" s="1"/>
  <c r="P3900" i="15" s="1"/>
  <c r="P3901" i="15" s="1"/>
  <c r="P3902" i="15" s="1"/>
  <c r="P3903" i="15" s="1"/>
  <c r="P3904" i="15" s="1"/>
  <c r="P3905" i="15" s="1"/>
  <c r="P3906" i="15" s="1"/>
  <c r="P3907" i="15" s="1"/>
  <c r="P3908" i="15" s="1"/>
  <c r="P3909" i="15" s="1"/>
  <c r="P3910" i="15" s="1"/>
  <c r="P3911" i="15" s="1"/>
  <c r="P3912" i="15" s="1"/>
  <c r="P3913" i="15" s="1"/>
  <c r="P3914" i="15" s="1"/>
  <c r="P3915" i="15" s="1"/>
  <c r="P3916" i="15" s="1"/>
  <c r="P3917" i="15" s="1"/>
  <c r="P3918" i="15" s="1"/>
  <c r="P3919" i="15" s="1"/>
  <c r="P3920" i="15" s="1"/>
  <c r="P3921" i="15" s="1"/>
  <c r="P3922" i="15" s="1"/>
  <c r="P3923" i="15" s="1"/>
  <c r="P3924" i="15" s="1"/>
  <c r="P3925" i="15" s="1"/>
  <c r="P3926" i="15" s="1"/>
  <c r="P3927" i="15" s="1"/>
  <c r="P3928" i="15" s="1"/>
  <c r="P3929" i="15" s="1"/>
  <c r="P3930" i="15" s="1"/>
  <c r="P3931" i="15" s="1"/>
  <c r="P3932" i="15" s="1"/>
  <c r="P3933" i="15" s="1"/>
  <c r="P3934" i="15" s="1"/>
  <c r="P3935" i="15" s="1"/>
  <c r="P3936" i="15" s="1"/>
  <c r="P3937" i="15" s="1"/>
  <c r="P3938" i="15" s="1"/>
  <c r="P3939" i="15" s="1"/>
  <c r="P3940" i="15" s="1"/>
  <c r="P3941" i="15" s="1"/>
  <c r="P3942" i="15" s="1"/>
  <c r="P3943" i="15" s="1"/>
  <c r="P3944" i="15" s="1"/>
  <c r="P3945" i="15" s="1"/>
  <c r="P3946" i="15" s="1"/>
  <c r="P3947" i="15" s="1"/>
  <c r="P3948" i="15" s="1"/>
  <c r="P3949" i="15" s="1"/>
  <c r="P3950" i="15" s="1"/>
  <c r="P3951" i="15" s="1"/>
  <c r="P3952" i="15" s="1"/>
  <c r="P3953" i="15" s="1"/>
  <c r="P3954" i="15" s="1"/>
  <c r="P3955" i="15" s="1"/>
  <c r="P3956" i="15" s="1"/>
  <c r="P3957" i="15" s="1"/>
  <c r="P3958" i="15" s="1"/>
  <c r="P3959" i="15" s="1"/>
  <c r="P3960" i="15" s="1"/>
  <c r="P3961" i="15" s="1"/>
  <c r="P3962" i="15" s="1"/>
  <c r="P3963" i="15" s="1"/>
  <c r="P3964" i="15" s="1"/>
  <c r="P3965" i="15" s="1"/>
  <c r="P3966" i="15" s="1"/>
  <c r="P3967" i="15" s="1"/>
  <c r="P3968" i="15" s="1"/>
  <c r="P3969" i="15" s="1"/>
  <c r="P3970" i="15" s="1"/>
  <c r="P3971" i="15" s="1"/>
  <c r="P3972" i="15" s="1"/>
  <c r="P3973" i="15" s="1"/>
  <c r="P3974" i="15" s="1"/>
  <c r="P3975" i="15" s="1"/>
  <c r="P3976" i="15" s="1"/>
  <c r="P3977" i="15" s="1"/>
  <c r="P3978" i="15" s="1"/>
  <c r="P3979" i="15" s="1"/>
  <c r="P3980" i="15" s="1"/>
  <c r="P3981" i="15" s="1"/>
  <c r="P3982" i="15" s="1"/>
  <c r="P3983" i="15" s="1"/>
  <c r="P3984" i="15" s="1"/>
  <c r="P3985" i="15" s="1"/>
  <c r="P3986" i="15" s="1"/>
  <c r="P3987" i="15" s="1"/>
  <c r="P3988" i="15" s="1"/>
  <c r="P3989" i="15" s="1"/>
  <c r="P3990" i="15" s="1"/>
  <c r="P3991" i="15" s="1"/>
  <c r="P3992" i="15" s="1"/>
  <c r="P3993" i="15" s="1"/>
  <c r="P3994" i="15" s="1"/>
  <c r="P3995" i="15" s="1"/>
  <c r="P3996" i="15" s="1"/>
  <c r="P3997" i="15" s="1"/>
  <c r="P3998" i="15" s="1"/>
  <c r="P3999" i="15" s="1"/>
  <c r="P4000" i="15" s="1"/>
  <c r="S3022" i="15"/>
  <c r="R3186" i="15"/>
  <c r="N2765" i="15" l="1"/>
  <c r="L2773" i="15"/>
  <c r="O2831" i="15"/>
  <c r="K2779" i="15"/>
  <c r="I2783" i="15"/>
  <c r="J2771" i="15"/>
  <c r="M2774" i="15"/>
  <c r="S3023" i="15"/>
  <c r="R3187" i="15"/>
  <c r="R3188" i="15" s="1"/>
  <c r="R3189" i="15" s="1"/>
  <c r="R3190" i="15" s="1"/>
  <c r="R3191" i="15" s="1"/>
  <c r="R3192" i="15" s="1"/>
  <c r="R3193" i="15" s="1"/>
  <c r="R3194" i="15" s="1"/>
  <c r="P4001" i="15"/>
  <c r="P4002" i="15" s="1"/>
  <c r="BB1" i="16" s="1"/>
  <c r="J2772" i="15" l="1"/>
  <c r="O2832" i="15"/>
  <c r="N2766" i="15"/>
  <c r="I2784" i="15"/>
  <c r="K2780" i="15"/>
  <c r="L2774" i="15"/>
  <c r="M2775" i="15"/>
  <c r="R3195" i="15"/>
  <c r="S3024" i="15"/>
  <c r="BA43" i="16"/>
  <c r="BB52" i="16"/>
  <c r="AY10" i="16"/>
  <c r="BA14" i="16"/>
  <c r="BB23" i="16"/>
  <c r="AZ36" i="16"/>
  <c r="AY33" i="16"/>
  <c r="BB49" i="16"/>
  <c r="BA35" i="16"/>
  <c r="BB44" i="16"/>
  <c r="AZ46" i="16"/>
  <c r="BA6" i="16"/>
  <c r="BB15" i="16"/>
  <c r="AY43" i="16"/>
  <c r="AZ35" i="16"/>
  <c r="BA41" i="16"/>
  <c r="BB50" i="16"/>
  <c r="AZ58" i="16"/>
  <c r="BA16" i="16"/>
  <c r="BB25" i="16"/>
  <c r="AZ8" i="16"/>
  <c r="AY32" i="16"/>
  <c r="BA55" i="16"/>
  <c r="AY13" i="16"/>
  <c r="AY58" i="16"/>
  <c r="BA26" i="16"/>
  <c r="BB35" i="16"/>
  <c r="AZ28" i="16"/>
  <c r="AY52" i="16"/>
  <c r="BB6" i="16"/>
  <c r="AY25" i="16"/>
  <c r="AZ49" i="16"/>
  <c r="BA36" i="16"/>
  <c r="BB45" i="16"/>
  <c r="AZ48" i="16"/>
  <c r="AZ11" i="16"/>
  <c r="AY29" i="16"/>
  <c r="BA34" i="16"/>
  <c r="BA5" i="16"/>
  <c r="AZ31" i="16"/>
  <c r="BB55" i="16"/>
  <c r="BB33" i="16"/>
  <c r="AZ4" i="16"/>
  <c r="AY21" i="16"/>
  <c r="AZ33" i="16"/>
  <c r="BA30" i="16"/>
  <c r="BB39" i="16"/>
  <c r="AZ13" i="16"/>
  <c r="AY34" i="16"/>
  <c r="AY47" i="16"/>
  <c r="BA51" i="16"/>
  <c r="AY5" i="16"/>
  <c r="AY42" i="16"/>
  <c r="BA22" i="16"/>
  <c r="BB31" i="16"/>
  <c r="AZ20" i="16"/>
  <c r="AY40" i="16"/>
  <c r="BA57" i="16"/>
  <c r="AY17" i="16"/>
  <c r="AZ17" i="16"/>
  <c r="BA32" i="16"/>
  <c r="BB41" i="16"/>
  <c r="AZ40" i="16"/>
  <c r="BA7" i="16"/>
  <c r="BB16" i="16"/>
  <c r="AY45" i="16"/>
  <c r="AZ39" i="16"/>
  <c r="BA42" i="16"/>
  <c r="BB51" i="16"/>
  <c r="AY6" i="16"/>
  <c r="BA13" i="16"/>
  <c r="BB22" i="16"/>
  <c r="AY57" i="16"/>
  <c r="AZ5" i="16"/>
  <c r="BA52" i="16"/>
  <c r="AY7" i="16"/>
  <c r="AY46" i="16"/>
  <c r="BA15" i="16"/>
  <c r="BB24" i="16"/>
  <c r="AZ6" i="16"/>
  <c r="AZ21" i="16"/>
  <c r="BA50" i="16"/>
  <c r="AY4" i="16"/>
  <c r="AY38" i="16"/>
  <c r="BA21" i="16"/>
  <c r="BB30" i="16"/>
  <c r="AZ18" i="16"/>
  <c r="AY24" i="16"/>
  <c r="BB5" i="16"/>
  <c r="AY23" i="16"/>
  <c r="AZ41" i="16"/>
  <c r="AY22" i="16"/>
  <c r="BA49" i="16"/>
  <c r="AZ10" i="16"/>
  <c r="BA24" i="16"/>
  <c r="AY15" i="16"/>
  <c r="AY20" i="16"/>
  <c r="AZ7" i="16"/>
  <c r="AZ44" i="16"/>
  <c r="AY41" i="16"/>
  <c r="AY14" i="16"/>
  <c r="AZ37" i="16"/>
  <c r="BA11" i="16"/>
  <c r="BB20" i="16"/>
  <c r="AY53" i="16"/>
  <c r="AZ55" i="16"/>
  <c r="BA46" i="16"/>
  <c r="AY27" i="16"/>
  <c r="BA33" i="16"/>
  <c r="BA8" i="16"/>
  <c r="AZ9" i="16"/>
  <c r="BB12" i="16"/>
  <c r="AY37" i="16"/>
  <c r="AZ23" i="16"/>
  <c r="BA38" i="16"/>
  <c r="BB47" i="16"/>
  <c r="AZ52" i="16"/>
  <c r="BA9" i="16"/>
  <c r="BB18" i="16"/>
  <c r="AY49" i="16"/>
  <c r="AZ47" i="16"/>
  <c r="BA48" i="16"/>
  <c r="BB57" i="16"/>
  <c r="AY30" i="16"/>
  <c r="BA23" i="16"/>
  <c r="BB32" i="16"/>
  <c r="AZ22" i="16"/>
  <c r="AY56" i="16"/>
  <c r="BA58" i="16"/>
  <c r="AY19" i="16"/>
  <c r="AZ25" i="16"/>
  <c r="BA29" i="16"/>
  <c r="BB38" i="16"/>
  <c r="AZ34" i="16"/>
  <c r="AY12" i="16"/>
  <c r="BB13" i="16"/>
  <c r="AY39" i="16"/>
  <c r="AZ27" i="16"/>
  <c r="BA31" i="16"/>
  <c r="BB40" i="16"/>
  <c r="AZ38" i="16"/>
  <c r="AY44" i="16"/>
  <c r="BB11" i="16"/>
  <c r="AY35" i="16"/>
  <c r="AZ19" i="16"/>
  <c r="BA37" i="16"/>
  <c r="BB46" i="16"/>
  <c r="AZ50" i="16"/>
  <c r="BA12" i="16"/>
  <c r="BB21" i="16"/>
  <c r="AY55" i="16"/>
  <c r="BA4" i="16"/>
  <c r="AZ57" i="16"/>
  <c r="BB10" i="16"/>
  <c r="AZ42" i="16"/>
  <c r="BA40" i="16"/>
  <c r="AZ24" i="16"/>
  <c r="BA44" i="16"/>
  <c r="BB58" i="16"/>
  <c r="BA27" i="16"/>
  <c r="BB36" i="16"/>
  <c r="AZ30" i="16"/>
  <c r="AY16" i="16"/>
  <c r="BB7" i="16"/>
  <c r="BB4" i="16"/>
  <c r="BB26" i="16"/>
  <c r="BA56" i="16"/>
  <c r="BA19" i="16"/>
  <c r="BB28" i="16"/>
  <c r="AZ14" i="16"/>
  <c r="AZ53" i="16"/>
  <c r="BA54" i="16"/>
  <c r="AY11" i="16"/>
  <c r="AY54" i="16"/>
  <c r="BA25" i="16"/>
  <c r="BB34" i="16"/>
  <c r="AZ26" i="16"/>
  <c r="AY36" i="16"/>
  <c r="BB9" i="16"/>
  <c r="AY31" i="16"/>
  <c r="AZ29" i="16"/>
  <c r="BA39" i="16"/>
  <c r="BB48" i="16"/>
  <c r="AZ54" i="16"/>
  <c r="BA10" i="16"/>
  <c r="BB19" i="16"/>
  <c r="AY51" i="16"/>
  <c r="AZ51" i="16"/>
  <c r="BA45" i="16"/>
  <c r="BB54" i="16"/>
  <c r="AY18" i="16"/>
  <c r="BA20" i="16"/>
  <c r="BB29" i="16"/>
  <c r="AZ16" i="16"/>
  <c r="AY8" i="16"/>
  <c r="BA47" i="16"/>
  <c r="BB56" i="16"/>
  <c r="AY26" i="16"/>
  <c r="BA18" i="16"/>
  <c r="BB27" i="16"/>
  <c r="AZ12" i="16"/>
  <c r="AZ45" i="16"/>
  <c r="BA53" i="16"/>
  <c r="AY9" i="16"/>
  <c r="AY50" i="16"/>
  <c r="BA28" i="16"/>
  <c r="BB37" i="16"/>
  <c r="AZ32" i="16"/>
  <c r="AY48" i="16"/>
  <c r="AY28" i="16"/>
  <c r="BB42" i="16"/>
  <c r="AZ15" i="16"/>
  <c r="BB17" i="16"/>
  <c r="AZ56" i="16"/>
  <c r="BB8" i="16"/>
  <c r="BB43" i="16"/>
  <c r="BB14" i="16"/>
  <c r="BB53" i="16"/>
  <c r="BA17" i="16"/>
  <c r="AZ43" i="16"/>
  <c r="K2781" i="15" l="1"/>
  <c r="I2785" i="15"/>
  <c r="L2775" i="15"/>
  <c r="N2767" i="15"/>
  <c r="J2773" i="15"/>
  <c r="M2776" i="15"/>
  <c r="O2833" i="15"/>
  <c r="AX31" i="16"/>
  <c r="AX35" i="16"/>
  <c r="AX56" i="16"/>
  <c r="AX30" i="16"/>
  <c r="AX49" i="16"/>
  <c r="AX27" i="16"/>
  <c r="AX41" i="16"/>
  <c r="AX15" i="16"/>
  <c r="AX22" i="16"/>
  <c r="AX24" i="16"/>
  <c r="AX38" i="16"/>
  <c r="AX7" i="16"/>
  <c r="AX5" i="16"/>
  <c r="AX21" i="16"/>
  <c r="AX13" i="16"/>
  <c r="S3025" i="15"/>
  <c r="AX8" i="16"/>
  <c r="AX18" i="16"/>
  <c r="AX51" i="16"/>
  <c r="AX16" i="16"/>
  <c r="AX55" i="16"/>
  <c r="AX12" i="16"/>
  <c r="AX4" i="16"/>
  <c r="AX17" i="16"/>
  <c r="AX25" i="16"/>
  <c r="AX33" i="16"/>
  <c r="AX10" i="16"/>
  <c r="AX9" i="16"/>
  <c r="AX28" i="16"/>
  <c r="AX26" i="16"/>
  <c r="AX36" i="16"/>
  <c r="AX54" i="16"/>
  <c r="AX44" i="16"/>
  <c r="AX19" i="16"/>
  <c r="AX23" i="16"/>
  <c r="AX6" i="16"/>
  <c r="AX45" i="16"/>
  <c r="AX47" i="16"/>
  <c r="AX32" i="16"/>
  <c r="AX43" i="16"/>
  <c r="AX48" i="16"/>
  <c r="AX50" i="16"/>
  <c r="AX11" i="16"/>
  <c r="AX39" i="16"/>
  <c r="AX37" i="16"/>
  <c r="AX53" i="16"/>
  <c r="AX14" i="16"/>
  <c r="AX20" i="16"/>
  <c r="AX46" i="16"/>
  <c r="AX57" i="16"/>
  <c r="AX40" i="16"/>
  <c r="AX42" i="16"/>
  <c r="AX34" i="16"/>
  <c r="AX29" i="16"/>
  <c r="AX52" i="16"/>
  <c r="AX58" i="16"/>
  <c r="R3196" i="15"/>
  <c r="M2777" i="15" l="1"/>
  <c r="J2774" i="15"/>
  <c r="O2834" i="15"/>
  <c r="N2768" i="15"/>
  <c r="L2776" i="15"/>
  <c r="I2786" i="15"/>
  <c r="K2782" i="15"/>
  <c r="R3197" i="15"/>
  <c r="S3026" i="15"/>
  <c r="O2835" i="15" l="1"/>
  <c r="M2778" i="15"/>
  <c r="K2783" i="15"/>
  <c r="I2787" i="15"/>
  <c r="L2777" i="15"/>
  <c r="N2769" i="15"/>
  <c r="J2775" i="15"/>
  <c r="R3198" i="15"/>
  <c r="S3027" i="15"/>
  <c r="L2778" i="15" l="1"/>
  <c r="K2784" i="15"/>
  <c r="N2770" i="15"/>
  <c r="I2788" i="15"/>
  <c r="M2779" i="15"/>
  <c r="O2836" i="15"/>
  <c r="J2776" i="15"/>
  <c r="R3199" i="15"/>
  <c r="S3028" i="15"/>
  <c r="J2777" i="15" l="1"/>
  <c r="O2837" i="15"/>
  <c r="M2780" i="15"/>
  <c r="I2789" i="15"/>
  <c r="K2785" i="15"/>
  <c r="L2779" i="15"/>
  <c r="N2771" i="15"/>
  <c r="S3029" i="15"/>
  <c r="R3200" i="15"/>
  <c r="R3201" i="15" s="1"/>
  <c r="R3202" i="15" s="1"/>
  <c r="R3203" i="15" s="1"/>
  <c r="R3204" i="15" s="1"/>
  <c r="R3205" i="15" s="1"/>
  <c r="R3206" i="15" s="1"/>
  <c r="R3207" i="15" s="1"/>
  <c r="R3208" i="15" s="1"/>
  <c r="N2772" i="15" l="1"/>
  <c r="M2781" i="15"/>
  <c r="O2838" i="15"/>
  <c r="K2786" i="15"/>
  <c r="L2780" i="15"/>
  <c r="I2790" i="15"/>
  <c r="J2778" i="15"/>
  <c r="S3030" i="15"/>
  <c r="R3209" i="15"/>
  <c r="K2787" i="15" l="1"/>
  <c r="O2839" i="15"/>
  <c r="J2779" i="15"/>
  <c r="I2791" i="15"/>
  <c r="N2773" i="15"/>
  <c r="L2781" i="15"/>
  <c r="M2782" i="15"/>
  <c r="R3210" i="15"/>
  <c r="S3031" i="15"/>
  <c r="S3032" i="15" s="1"/>
  <c r="S3033" i="15" s="1"/>
  <c r="S3034" i="15" s="1"/>
  <c r="S3035" i="15" s="1"/>
  <c r="S3036" i="15" s="1"/>
  <c r="S3037" i="15" s="1"/>
  <c r="L2782" i="15" l="1"/>
  <c r="O2840" i="15"/>
  <c r="K2788" i="15"/>
  <c r="J2780" i="15"/>
  <c r="M2783" i="15"/>
  <c r="N2774" i="15"/>
  <c r="I2792" i="15"/>
  <c r="S3038" i="15"/>
  <c r="R3211" i="15"/>
  <c r="I2793" i="15" l="1"/>
  <c r="N2775" i="15"/>
  <c r="J2781" i="15"/>
  <c r="L2783" i="15"/>
  <c r="M2784" i="15"/>
  <c r="K2789" i="15"/>
  <c r="O2841" i="15"/>
  <c r="R3212" i="15"/>
  <c r="R3213" i="15" s="1"/>
  <c r="R3214" i="15" s="1"/>
  <c r="R3215" i="15" s="1"/>
  <c r="R3216" i="15" s="1"/>
  <c r="S3039" i="15"/>
  <c r="N2776" i="15" l="1"/>
  <c r="J2782" i="15"/>
  <c r="O2842" i="15"/>
  <c r="M2785" i="15"/>
  <c r="I2794" i="15"/>
  <c r="K2790" i="15"/>
  <c r="L2784" i="15"/>
  <c r="S3040" i="15"/>
  <c r="R3217" i="15"/>
  <c r="N2777" i="15" l="1"/>
  <c r="K2791" i="15"/>
  <c r="I2795" i="15"/>
  <c r="M2786" i="15"/>
  <c r="J2783" i="15"/>
  <c r="L2785" i="15"/>
  <c r="O2843" i="15"/>
  <c r="R3218" i="15"/>
  <c r="R3219" i="15" s="1"/>
  <c r="R3220" i="15" s="1"/>
  <c r="R3221" i="15" s="1"/>
  <c r="R3222" i="15" s="1"/>
  <c r="R3223" i="15" s="1"/>
  <c r="R3224" i="15" s="1"/>
  <c r="R3225" i="15" s="1"/>
  <c r="R3226" i="15" s="1"/>
  <c r="R3227" i="15" s="1"/>
  <c r="R3228" i="15" s="1"/>
  <c r="R3229" i="15" s="1"/>
  <c r="R3230" i="15" s="1"/>
  <c r="R3231" i="15" s="1"/>
  <c r="R3232" i="15" s="1"/>
  <c r="S3041" i="15"/>
  <c r="K2792" i="15" l="1"/>
  <c r="O2844" i="15"/>
  <c r="L2786" i="15"/>
  <c r="J2784" i="15"/>
  <c r="M2787" i="15"/>
  <c r="I2796" i="15"/>
  <c r="N2778" i="15"/>
  <c r="S3042" i="15"/>
  <c r="R3233" i="15"/>
  <c r="N2779" i="15" l="1"/>
  <c r="L2787" i="15"/>
  <c r="K2793" i="15"/>
  <c r="M2788" i="15"/>
  <c r="I2797" i="15"/>
  <c r="O2845" i="15"/>
  <c r="J2785" i="15"/>
  <c r="R3234" i="15"/>
  <c r="S3043" i="15"/>
  <c r="M2789" i="15" l="1"/>
  <c r="I2798" i="15"/>
  <c r="K2794" i="15"/>
  <c r="O2846" i="15"/>
  <c r="J2786" i="15"/>
  <c r="N2780" i="15"/>
  <c r="L2788" i="15"/>
  <c r="S3044" i="15"/>
  <c r="R3235" i="15"/>
  <c r="K2795" i="15" l="1"/>
  <c r="L2789" i="15"/>
  <c r="N2781" i="15"/>
  <c r="J2787" i="15"/>
  <c r="O2847" i="15"/>
  <c r="I2799" i="15"/>
  <c r="M2790" i="15"/>
  <c r="R3236" i="15"/>
  <c r="S3045" i="15"/>
  <c r="M2791" i="15" l="1"/>
  <c r="I2800" i="15"/>
  <c r="J2788" i="15"/>
  <c r="O2848" i="15"/>
  <c r="N2782" i="15"/>
  <c r="L2790" i="15"/>
  <c r="K2796" i="15"/>
  <c r="S3046" i="15"/>
  <c r="R3237" i="15"/>
  <c r="N2783" i="15" l="1"/>
  <c r="I2801" i="15"/>
  <c r="K2797" i="15"/>
  <c r="J2789" i="15"/>
  <c r="L2791" i="15"/>
  <c r="O2849" i="15"/>
  <c r="M2792" i="15"/>
  <c r="R3238" i="15"/>
  <c r="R3239" i="15" s="1"/>
  <c r="R3240" i="15" s="1"/>
  <c r="R3241" i="15" s="1"/>
  <c r="S3047" i="15"/>
  <c r="O2850" i="15" l="1"/>
  <c r="L2792" i="15"/>
  <c r="J2790" i="15"/>
  <c r="N2784" i="15"/>
  <c r="I2802" i="15"/>
  <c r="K2798" i="15"/>
  <c r="M2793" i="15"/>
  <c r="S3048" i="15"/>
  <c r="R3242" i="15"/>
  <c r="J2791" i="15" l="1"/>
  <c r="K2799" i="15"/>
  <c r="M2794" i="15"/>
  <c r="I2803" i="15"/>
  <c r="L2793" i="15"/>
  <c r="N2785" i="15"/>
  <c r="O2851" i="15"/>
  <c r="R3243" i="15"/>
  <c r="S3049" i="15"/>
  <c r="O2852" i="15" l="1"/>
  <c r="L2794" i="15"/>
  <c r="I2804" i="15"/>
  <c r="K2800" i="15"/>
  <c r="J2792" i="15"/>
  <c r="M2795" i="15"/>
  <c r="N2786" i="15"/>
  <c r="S3050" i="15"/>
  <c r="R3244" i="15"/>
  <c r="L2795" i="15" l="1"/>
  <c r="N2787" i="15"/>
  <c r="K2801" i="15"/>
  <c r="O2853" i="15"/>
  <c r="M2796" i="15"/>
  <c r="J2793" i="15"/>
  <c r="I2805" i="15"/>
  <c r="R3245" i="15"/>
  <c r="R3246" i="15" s="1"/>
  <c r="R3247" i="15" s="1"/>
  <c r="R3248" i="15" s="1"/>
  <c r="R3249" i="15" s="1"/>
  <c r="R3250" i="15" s="1"/>
  <c r="R3251" i="15" s="1"/>
  <c r="R3252" i="15" s="1"/>
  <c r="R3253" i="15" s="1"/>
  <c r="R3254" i="15" s="1"/>
  <c r="R3255" i="15" s="1"/>
  <c r="R3256" i="15" s="1"/>
  <c r="R3257" i="15" s="1"/>
  <c r="S3051" i="15"/>
  <c r="J2794" i="15" l="1"/>
  <c r="M2797" i="15"/>
  <c r="K2802" i="15"/>
  <c r="N2788" i="15"/>
  <c r="I2806" i="15"/>
  <c r="O2854" i="15"/>
  <c r="L2796" i="15"/>
  <c r="S3052" i="15"/>
  <c r="R3258" i="15"/>
  <c r="N2789" i="15" l="1"/>
  <c r="I2807" i="15"/>
  <c r="L2797" i="15"/>
  <c r="O2855" i="15"/>
  <c r="M2798" i="15"/>
  <c r="K2803" i="15"/>
  <c r="J2795" i="15"/>
  <c r="R3259" i="15"/>
  <c r="S3053" i="15"/>
  <c r="J2796" i="15" l="1"/>
  <c r="M2799" i="15"/>
  <c r="O2856" i="15"/>
  <c r="I2808" i="15"/>
  <c r="N2790" i="15"/>
  <c r="K2804" i="15"/>
  <c r="L2798" i="15"/>
  <c r="S3054" i="15"/>
  <c r="R3260" i="15"/>
  <c r="I2809" i="15" l="1"/>
  <c r="O2857" i="15"/>
  <c r="M2800" i="15"/>
  <c r="J2797" i="15"/>
  <c r="L2799" i="15"/>
  <c r="K2805" i="15"/>
  <c r="N2791" i="15"/>
  <c r="R3261" i="15"/>
  <c r="S3055" i="15"/>
  <c r="S3056" i="15" s="1"/>
  <c r="N2792" i="15" l="1"/>
  <c r="M2801" i="15"/>
  <c r="K2806" i="15"/>
  <c r="I2810" i="15"/>
  <c r="L2800" i="15"/>
  <c r="O2858" i="15"/>
  <c r="J2798" i="15"/>
  <c r="S3057" i="15"/>
  <c r="R3262" i="15"/>
  <c r="R3263" i="15" s="1"/>
  <c r="R3264" i="15" s="1"/>
  <c r="R3265" i="15" s="1"/>
  <c r="R3266" i="15" s="1"/>
  <c r="R3267" i="15" s="1"/>
  <c r="R3268" i="15" s="1"/>
  <c r="R3269" i="15" s="1"/>
  <c r="R3270" i="15" s="1"/>
  <c r="R3271" i="15" s="1"/>
  <c r="R3272" i="15" s="1"/>
  <c r="N2793" i="15" l="1"/>
  <c r="I2811" i="15"/>
  <c r="O2859" i="15"/>
  <c r="L2801" i="15"/>
  <c r="K2807" i="15"/>
  <c r="J2799" i="15"/>
  <c r="M2802" i="15"/>
  <c r="R3273" i="15"/>
  <c r="S3058" i="15"/>
  <c r="L2802" i="15" l="1"/>
  <c r="K2808" i="15"/>
  <c r="I2812" i="15"/>
  <c r="M2803" i="15"/>
  <c r="O2860" i="15"/>
  <c r="N2794" i="15"/>
  <c r="J2800" i="15"/>
  <c r="S3059" i="15"/>
  <c r="R3274" i="15"/>
  <c r="N2795" i="15" l="1"/>
  <c r="J2801" i="15"/>
  <c r="M2804" i="15"/>
  <c r="K2809" i="15"/>
  <c r="L2803" i="15"/>
  <c r="O2861" i="15"/>
  <c r="I2813" i="15"/>
  <c r="R3275" i="15"/>
  <c r="S3060" i="15"/>
  <c r="M2805" i="15" l="1"/>
  <c r="I2814" i="15"/>
  <c r="J2802" i="15"/>
  <c r="L2804" i="15"/>
  <c r="N2796" i="15"/>
  <c r="O2862" i="15"/>
  <c r="K2810" i="15"/>
  <c r="S3061" i="15"/>
  <c r="R3276" i="15"/>
  <c r="J2803" i="15" l="1"/>
  <c r="L2805" i="15"/>
  <c r="I2815" i="15"/>
  <c r="M2806" i="15"/>
  <c r="K2811" i="15"/>
  <c r="O2863" i="15"/>
  <c r="N2797" i="15"/>
  <c r="R3277" i="15"/>
  <c r="R3278" i="15" s="1"/>
  <c r="R3279" i="15" s="1"/>
  <c r="R3280" i="15" s="1"/>
  <c r="R3281" i="15" s="1"/>
  <c r="S3062" i="15"/>
  <c r="S3063" i="15" s="1"/>
  <c r="S3064" i="15" s="1"/>
  <c r="S3065" i="15" s="1"/>
  <c r="S3066" i="15" s="1"/>
  <c r="S3067" i="15" s="1"/>
  <c r="S3068" i="15" s="1"/>
  <c r="S3069" i="15" s="1"/>
  <c r="S3070" i="15" s="1"/>
  <c r="I2816" i="15" l="1"/>
  <c r="L2806" i="15"/>
  <c r="N2798" i="15"/>
  <c r="K2812" i="15"/>
  <c r="O2864" i="15"/>
  <c r="M2807" i="15"/>
  <c r="J2804" i="15"/>
  <c r="S3071" i="15"/>
  <c r="R3282" i="15"/>
  <c r="M2808" i="15" l="1"/>
  <c r="I2817" i="15"/>
  <c r="J2805" i="15"/>
  <c r="K2813" i="15"/>
  <c r="N2799" i="15"/>
  <c r="O2865" i="15"/>
  <c r="L2807" i="15"/>
  <c r="R3283" i="15"/>
  <c r="R3284" i="15" s="1"/>
  <c r="R3285" i="15" s="1"/>
  <c r="R3286" i="15" s="1"/>
  <c r="R3287" i="15" s="1"/>
  <c r="S3072" i="15"/>
  <c r="S3073" i="15" s="1"/>
  <c r="S3074" i="15" s="1"/>
  <c r="S3075" i="15" s="1"/>
  <c r="S3076" i="15" s="1"/>
  <c r="O2866" i="15" l="1"/>
  <c r="N2800" i="15"/>
  <c r="M2809" i="15"/>
  <c r="K2814" i="15"/>
  <c r="J2806" i="15"/>
  <c r="L2808" i="15"/>
  <c r="I2818" i="15"/>
  <c r="S3077" i="15"/>
  <c r="R3288" i="15"/>
  <c r="K2815" i="15" l="1"/>
  <c r="N2801" i="15"/>
  <c r="M2810" i="15"/>
  <c r="L2809" i="15"/>
  <c r="I2819" i="15"/>
  <c r="J2807" i="15"/>
  <c r="O2867" i="15"/>
  <c r="R3289" i="15"/>
  <c r="S3078" i="15"/>
  <c r="S3079" i="15" s="1"/>
  <c r="I2820" i="15" l="1"/>
  <c r="J2808" i="15"/>
  <c r="M2811" i="15"/>
  <c r="L2810" i="15"/>
  <c r="N2802" i="15"/>
  <c r="O2868" i="15"/>
  <c r="K2816" i="15"/>
  <c r="S3080" i="15"/>
  <c r="S3081" i="15" s="1"/>
  <c r="R3290" i="15"/>
  <c r="K2817" i="15" l="1"/>
  <c r="N2803" i="15"/>
  <c r="J2809" i="15"/>
  <c r="I2821" i="15"/>
  <c r="M2812" i="15"/>
  <c r="O2869" i="15"/>
  <c r="L2811" i="15"/>
  <c r="R3291" i="15"/>
  <c r="S3082" i="15"/>
  <c r="I2822" i="15" l="1"/>
  <c r="N2804" i="15"/>
  <c r="L2812" i="15"/>
  <c r="K2818" i="15"/>
  <c r="O2870" i="15"/>
  <c r="M2813" i="15"/>
  <c r="J2810" i="15"/>
  <c r="S3083" i="15"/>
  <c r="R3292" i="15"/>
  <c r="R3293" i="15" s="1"/>
  <c r="R3294" i="15" s="1"/>
  <c r="R3295" i="15" s="1"/>
  <c r="R3296" i="15" s="1"/>
  <c r="R3297" i="15" s="1"/>
  <c r="R3298" i="15" s="1"/>
  <c r="R3299" i="15" s="1"/>
  <c r="R3300" i="15" s="1"/>
  <c r="R3301" i="15" s="1"/>
  <c r="R3302" i="15" s="1"/>
  <c r="R3303" i="15" s="1"/>
  <c r="R3304" i="15" s="1"/>
  <c r="R3305" i="15" s="1"/>
  <c r="R3306" i="15" s="1"/>
  <c r="M2814" i="15" l="1"/>
  <c r="N2805" i="15"/>
  <c r="O2871" i="15"/>
  <c r="K2819" i="15"/>
  <c r="I2823" i="15"/>
  <c r="L2813" i="15"/>
  <c r="J2811" i="15"/>
  <c r="R3307" i="15"/>
  <c r="S3084" i="15"/>
  <c r="J2812" i="15" l="1"/>
  <c r="I2824" i="15"/>
  <c r="K2820" i="15"/>
  <c r="O2872" i="15"/>
  <c r="N2806" i="15"/>
  <c r="L2814" i="15"/>
  <c r="M2815" i="15"/>
  <c r="S3085" i="15"/>
  <c r="R3308" i="15"/>
  <c r="R3309" i="15" s="1"/>
  <c r="R3310" i="15" s="1"/>
  <c r="R3311" i="15" s="1"/>
  <c r="R3312" i="15" s="1"/>
  <c r="R3313" i="15" s="1"/>
  <c r="I2825" i="15" l="1"/>
  <c r="M2816" i="15"/>
  <c r="L2815" i="15"/>
  <c r="N2807" i="15"/>
  <c r="J2813" i="15"/>
  <c r="O2873" i="15"/>
  <c r="K2821" i="15"/>
  <c r="R3314" i="15"/>
  <c r="S3086" i="15"/>
  <c r="S3087" i="15" s="1"/>
  <c r="S3088" i="15" s="1"/>
  <c r="S3089" i="15" s="1"/>
  <c r="S3090" i="15" s="1"/>
  <c r="S3091" i="15" s="1"/>
  <c r="S3092" i="15" s="1"/>
  <c r="S3093" i="15" s="1"/>
  <c r="S3094" i="15" s="1"/>
  <c r="S3095" i="15" s="1"/>
  <c r="S3096" i="15" s="1"/>
  <c r="S3097" i="15" s="1"/>
  <c r="K2822" i="15" l="1"/>
  <c r="J2814" i="15"/>
  <c r="N2808" i="15"/>
  <c r="M2817" i="15"/>
  <c r="I2826" i="15"/>
  <c r="O2874" i="15"/>
  <c r="L2816" i="15"/>
  <c r="S3098" i="15"/>
  <c r="R3315" i="15"/>
  <c r="L2817" i="15" l="1"/>
  <c r="N2809" i="15"/>
  <c r="I2827" i="15"/>
  <c r="J2815" i="15"/>
  <c r="O2875" i="15"/>
  <c r="M2818" i="15"/>
  <c r="K2823" i="15"/>
  <c r="R3316" i="15"/>
  <c r="S3099" i="15"/>
  <c r="S3100" i="15" s="1"/>
  <c r="S3101" i="15" s="1"/>
  <c r="S3102" i="15" s="1"/>
  <c r="S3103" i="15" s="1"/>
  <c r="S3104" i="15" s="1"/>
  <c r="S3105" i="15" s="1"/>
  <c r="S3106" i="15" s="1"/>
  <c r="S3107" i="15" s="1"/>
  <c r="S3108" i="15" s="1"/>
  <c r="S3109" i="15" s="1"/>
  <c r="O2876" i="15" l="1"/>
  <c r="I2828" i="15"/>
  <c r="K2824" i="15"/>
  <c r="M2819" i="15"/>
  <c r="J2816" i="15"/>
  <c r="L2818" i="15"/>
  <c r="N2810" i="15"/>
  <c r="S3110" i="15"/>
  <c r="R3317" i="15"/>
  <c r="N2811" i="15" l="1"/>
  <c r="I2829" i="15"/>
  <c r="O2877" i="15"/>
  <c r="J2817" i="15"/>
  <c r="M2820" i="15"/>
  <c r="L2819" i="15"/>
  <c r="K2825" i="15"/>
  <c r="R3318" i="15"/>
  <c r="S3111" i="15"/>
  <c r="L2820" i="15" l="1"/>
  <c r="J2818" i="15"/>
  <c r="K2826" i="15"/>
  <c r="O2878" i="15"/>
  <c r="N2812" i="15"/>
  <c r="M2821" i="15"/>
  <c r="I2830" i="15"/>
  <c r="S3112" i="15"/>
  <c r="R3319" i="15"/>
  <c r="R3320" i="15" s="1"/>
  <c r="R3321" i="15" s="1"/>
  <c r="R3322" i="15" s="1"/>
  <c r="R3323" i="15" s="1"/>
  <c r="R3324" i="15" s="1"/>
  <c r="R3325" i="15" s="1"/>
  <c r="R3326" i="15" s="1"/>
  <c r="R3327" i="15" s="1"/>
  <c r="R3328" i="15" s="1"/>
  <c r="R3329" i="15" s="1"/>
  <c r="R3330" i="15" s="1"/>
  <c r="R3331" i="15" s="1"/>
  <c r="I2831" i="15" l="1"/>
  <c r="M2822" i="15"/>
  <c r="K2827" i="15"/>
  <c r="J2819" i="15"/>
  <c r="N2813" i="15"/>
  <c r="L2821" i="15"/>
  <c r="O2879" i="15"/>
  <c r="R3332" i="15"/>
  <c r="S3113" i="15"/>
  <c r="O2880" i="15" l="1"/>
  <c r="L2822" i="15"/>
  <c r="J2820" i="15"/>
  <c r="N2814" i="15"/>
  <c r="I2832" i="15"/>
  <c r="K2828" i="15"/>
  <c r="M2823" i="15"/>
  <c r="S3114" i="15"/>
  <c r="R3333" i="15"/>
  <c r="N2815" i="15" l="1"/>
  <c r="M2824" i="15"/>
  <c r="K2829" i="15"/>
  <c r="J2821" i="15"/>
  <c r="O2881" i="15"/>
  <c r="I2833" i="15"/>
  <c r="L2823" i="15"/>
  <c r="R3334" i="15"/>
  <c r="S3115" i="15"/>
  <c r="O2882" i="15" l="1"/>
  <c r="J2822" i="15"/>
  <c r="M2825" i="15"/>
  <c r="N2816" i="15"/>
  <c r="K2830" i="15"/>
  <c r="L2824" i="15"/>
  <c r="I2834" i="15"/>
  <c r="S3116" i="15"/>
  <c r="R3335" i="15"/>
  <c r="R3336" i="15" s="1"/>
  <c r="R3337" i="15" s="1"/>
  <c r="R3338" i="15" s="1"/>
  <c r="R3339" i="15" s="1"/>
  <c r="R3340" i="15" s="1"/>
  <c r="L2825" i="15" l="1"/>
  <c r="M2826" i="15"/>
  <c r="J2823" i="15"/>
  <c r="O2883" i="15"/>
  <c r="I2835" i="15"/>
  <c r="N2817" i="15"/>
  <c r="K2831" i="15"/>
  <c r="R3341" i="15"/>
  <c r="S3117" i="15"/>
  <c r="I2836" i="15" l="1"/>
  <c r="J2824" i="15"/>
  <c r="K2832" i="15"/>
  <c r="O2884" i="15"/>
  <c r="L2826" i="15"/>
  <c r="M2827" i="15"/>
  <c r="N2818" i="15"/>
  <c r="S3118" i="15"/>
  <c r="S3119" i="15" s="1"/>
  <c r="S3120" i="15" s="1"/>
  <c r="S3121" i="15" s="1"/>
  <c r="S3122" i="15" s="1"/>
  <c r="S3123" i="15" s="1"/>
  <c r="S3124" i="15" s="1"/>
  <c r="S3125" i="15" s="1"/>
  <c r="S3126" i="15" s="1"/>
  <c r="S3127" i="15" s="1"/>
  <c r="S3128" i="15" s="1"/>
  <c r="S3129" i="15" s="1"/>
  <c r="S3130" i="15" s="1"/>
  <c r="S3131" i="15" s="1"/>
  <c r="S3132" i="15" s="1"/>
  <c r="S3133" i="15" s="1"/>
  <c r="S3134" i="15" s="1"/>
  <c r="S3135" i="15" s="1"/>
  <c r="S3136" i="15" s="1"/>
  <c r="S3137" i="15" s="1"/>
  <c r="S3138" i="15" s="1"/>
  <c r="S3139" i="15" s="1"/>
  <c r="S3140" i="15" s="1"/>
  <c r="S3141" i="15" s="1"/>
  <c r="S3142" i="15" s="1"/>
  <c r="S3143" i="15" s="1"/>
  <c r="S3144" i="15" s="1"/>
  <c r="S3145" i="15" s="1"/>
  <c r="R3342" i="15"/>
  <c r="O2885" i="15" l="1"/>
  <c r="J2825" i="15"/>
  <c r="L2827" i="15"/>
  <c r="M2828" i="15"/>
  <c r="I2837" i="15"/>
  <c r="N2819" i="15"/>
  <c r="K2833" i="15"/>
  <c r="R3343" i="15"/>
  <c r="S3146" i="15"/>
  <c r="O2886" i="15" l="1"/>
  <c r="M2829" i="15"/>
  <c r="K2834" i="15"/>
  <c r="J2826" i="15"/>
  <c r="N2820" i="15"/>
  <c r="L2828" i="15"/>
  <c r="I2838" i="15"/>
  <c r="S3147" i="15"/>
  <c r="R3344" i="15"/>
  <c r="L2829" i="15" l="1"/>
  <c r="J2827" i="15"/>
  <c r="I2839" i="15"/>
  <c r="N2821" i="15"/>
  <c r="K2835" i="15"/>
  <c r="M2830" i="15"/>
  <c r="O2887" i="15"/>
  <c r="R3345" i="15"/>
  <c r="R3346" i="15" s="1"/>
  <c r="R3347" i="15" s="1"/>
  <c r="R3348" i="15" s="1"/>
  <c r="R3349" i="15" s="1"/>
  <c r="R3350" i="15" s="1"/>
  <c r="R3351" i="15" s="1"/>
  <c r="R3352" i="15" s="1"/>
  <c r="R3353" i="15" s="1"/>
  <c r="R3354" i="15" s="1"/>
  <c r="R3355" i="15" s="1"/>
  <c r="R3356" i="15" s="1"/>
  <c r="R3357" i="15" s="1"/>
  <c r="R3358" i="15" s="1"/>
  <c r="R3359" i="15" s="1"/>
  <c r="R3360" i="15" s="1"/>
  <c r="R3361" i="15" s="1"/>
  <c r="R3362" i="15" s="1"/>
  <c r="R3363" i="15" s="1"/>
  <c r="R3364" i="15" s="1"/>
  <c r="R3365" i="15" s="1"/>
  <c r="R3366" i="15" s="1"/>
  <c r="S3148" i="15"/>
  <c r="M2831" i="15" l="1"/>
  <c r="O2888" i="15"/>
  <c r="N2822" i="15"/>
  <c r="J2828" i="15"/>
  <c r="L2830" i="15"/>
  <c r="K2836" i="15"/>
  <c r="I2840" i="15"/>
  <c r="S3149" i="15"/>
  <c r="S3150" i="15" s="1"/>
  <c r="S3151" i="15" s="1"/>
  <c r="S3152" i="15" s="1"/>
  <c r="S3153" i="15" s="1"/>
  <c r="S3154" i="15" s="1"/>
  <c r="S3155" i="15" s="1"/>
  <c r="S3156" i="15" s="1"/>
  <c r="S3157" i="15" s="1"/>
  <c r="S3158" i="15" s="1"/>
  <c r="S3159" i="15" s="1"/>
  <c r="S3160" i="15" s="1"/>
  <c r="S3161" i="15" s="1"/>
  <c r="S3162" i="15" s="1"/>
  <c r="S3163" i="15" s="1"/>
  <c r="R3367" i="15"/>
  <c r="L2831" i="15" l="1"/>
  <c r="I2841" i="15"/>
  <c r="J2829" i="15"/>
  <c r="N2823" i="15"/>
  <c r="K2837" i="15"/>
  <c r="O2889" i="15"/>
  <c r="M2832" i="15"/>
  <c r="R3368" i="15"/>
  <c r="S3164" i="15"/>
  <c r="S3165" i="15" s="1"/>
  <c r="O2890" i="15" l="1"/>
  <c r="I2842" i="15"/>
  <c r="K2838" i="15"/>
  <c r="M2833" i="15"/>
  <c r="L2832" i="15"/>
  <c r="N2824" i="15"/>
  <c r="J2830" i="15"/>
  <c r="S3166" i="15"/>
  <c r="R3369" i="15"/>
  <c r="N2825" i="15" l="1"/>
  <c r="M2834" i="15"/>
  <c r="K2839" i="15"/>
  <c r="O2891" i="15"/>
  <c r="J2831" i="15"/>
  <c r="L2833" i="15"/>
  <c r="I2843" i="15"/>
  <c r="R3370" i="15"/>
  <c r="S3167" i="15"/>
  <c r="K2840" i="15" l="1"/>
  <c r="I2844" i="15"/>
  <c r="O2892" i="15"/>
  <c r="M2835" i="15"/>
  <c r="N2826" i="15"/>
  <c r="J2832" i="15"/>
  <c r="L2834" i="15"/>
  <c r="S3168" i="15"/>
  <c r="S3169" i="15" s="1"/>
  <c r="S3170" i="15" s="1"/>
  <c r="S3171" i="15" s="1"/>
  <c r="S3172" i="15" s="1"/>
  <c r="R3371" i="15"/>
  <c r="I2845" i="15" l="1"/>
  <c r="J2833" i="15"/>
  <c r="N2827" i="15"/>
  <c r="L2835" i="15"/>
  <c r="M2836" i="15"/>
  <c r="O2893" i="15"/>
  <c r="K2841" i="15"/>
  <c r="R3372" i="15"/>
  <c r="R3373" i="15" s="1"/>
  <c r="R3374" i="15" s="1"/>
  <c r="R3375" i="15" s="1"/>
  <c r="R3376" i="15" s="1"/>
  <c r="R3377" i="15" s="1"/>
  <c r="R3378" i="15" s="1"/>
  <c r="R3379" i="15" s="1"/>
  <c r="R3380" i="15" s="1"/>
  <c r="R3381" i="15" s="1"/>
  <c r="S3173" i="15"/>
  <c r="O2894" i="15" l="1"/>
  <c r="J2834" i="15"/>
  <c r="K2842" i="15"/>
  <c r="M2837" i="15"/>
  <c r="L2836" i="15"/>
  <c r="I2846" i="15"/>
  <c r="N2828" i="15"/>
  <c r="S3174" i="15"/>
  <c r="S3175" i="15" s="1"/>
  <c r="S3176" i="15" s="1"/>
  <c r="S3177" i="15" s="1"/>
  <c r="S3178" i="15" s="1"/>
  <c r="S3179" i="15" s="1"/>
  <c r="S3180" i="15" s="1"/>
  <c r="S3181" i="15" s="1"/>
  <c r="S3182" i="15" s="1"/>
  <c r="S3183" i="15" s="1"/>
  <c r="S3184" i="15" s="1"/>
  <c r="S3185" i="15" s="1"/>
  <c r="S3186" i="15" s="1"/>
  <c r="S3187" i="15" s="1"/>
  <c r="S3188" i="15" s="1"/>
  <c r="S3189" i="15" s="1"/>
  <c r="S3190" i="15" s="1"/>
  <c r="S3191" i="15" s="1"/>
  <c r="S3192" i="15" s="1"/>
  <c r="S3193" i="15" s="1"/>
  <c r="S3194" i="15" s="1"/>
  <c r="S3195" i="15" s="1"/>
  <c r="S3196" i="15" s="1"/>
  <c r="S3197" i="15" s="1"/>
  <c r="R3382" i="15"/>
  <c r="L2837" i="15" l="1"/>
  <c r="N2829" i="15"/>
  <c r="I2847" i="15"/>
  <c r="M2838" i="15"/>
  <c r="O2895" i="15"/>
  <c r="J2835" i="15"/>
  <c r="K2843" i="15"/>
  <c r="R3383" i="15"/>
  <c r="S3198" i="15"/>
  <c r="M2839" i="15" l="1"/>
  <c r="I2848" i="15"/>
  <c r="L2838" i="15"/>
  <c r="K2844" i="15"/>
  <c r="J2836" i="15"/>
  <c r="O2896" i="15"/>
  <c r="N2830" i="15"/>
  <c r="S3199" i="15"/>
  <c r="R3384" i="15"/>
  <c r="K2845" i="15" l="1"/>
  <c r="I2849" i="15"/>
  <c r="M2840" i="15"/>
  <c r="N2831" i="15"/>
  <c r="O2897" i="15"/>
  <c r="J2837" i="15"/>
  <c r="L2839" i="15"/>
  <c r="R3385" i="15"/>
  <c r="R3386" i="15" s="1"/>
  <c r="R3387" i="15" s="1"/>
  <c r="R3388" i="15" s="1"/>
  <c r="R3389" i="15" s="1"/>
  <c r="R3390" i="15" s="1"/>
  <c r="R3391" i="15" s="1"/>
  <c r="S3200" i="15"/>
  <c r="S3201" i="15" s="1"/>
  <c r="S3202" i="15" s="1"/>
  <c r="S3203" i="15" s="1"/>
  <c r="S3204" i="15" s="1"/>
  <c r="S3205" i="15" s="1"/>
  <c r="S3206" i="15" s="1"/>
  <c r="S3207" i="15" s="1"/>
  <c r="S3208" i="15" s="1"/>
  <c r="S3209" i="15" s="1"/>
  <c r="S3210" i="15" s="1"/>
  <c r="S3211" i="15" s="1"/>
  <c r="S3212" i="15" s="1"/>
  <c r="S3213" i="15" s="1"/>
  <c r="S3214" i="15" s="1"/>
  <c r="S3215" i="15" s="1"/>
  <c r="S3216" i="15" s="1"/>
  <c r="S3217" i="15" s="1"/>
  <c r="S3218" i="15" s="1"/>
  <c r="O2898" i="15" l="1"/>
  <c r="N2832" i="15"/>
  <c r="K2846" i="15"/>
  <c r="L2840" i="15"/>
  <c r="M2841" i="15"/>
  <c r="J2838" i="15"/>
  <c r="I2850" i="15"/>
  <c r="S3219" i="15"/>
  <c r="R3392" i="15"/>
  <c r="K2847" i="15" l="1"/>
  <c r="I2851" i="15"/>
  <c r="M2842" i="15"/>
  <c r="L2841" i="15"/>
  <c r="J2839" i="15"/>
  <c r="N2833" i="15"/>
  <c r="O2899" i="15"/>
  <c r="R3393" i="15"/>
  <c r="S3220" i="15"/>
  <c r="M2843" i="15" l="1"/>
  <c r="I2852" i="15"/>
  <c r="K2848" i="15"/>
  <c r="J2840" i="15"/>
  <c r="O2900" i="15"/>
  <c r="N2834" i="15"/>
  <c r="L2842" i="15"/>
  <c r="S3221" i="15"/>
  <c r="R3394" i="15"/>
  <c r="I2853" i="15" l="1"/>
  <c r="L2843" i="15"/>
  <c r="N2835" i="15"/>
  <c r="O2901" i="15"/>
  <c r="J2841" i="15"/>
  <c r="M2844" i="15"/>
  <c r="K2849" i="15"/>
  <c r="R3395" i="15"/>
  <c r="S3222" i="15"/>
  <c r="K2850" i="15" l="1"/>
  <c r="N2836" i="15"/>
  <c r="O2902" i="15"/>
  <c r="I2854" i="15"/>
  <c r="M2845" i="15"/>
  <c r="J2842" i="15"/>
  <c r="L2844" i="15"/>
  <c r="S3223" i="15"/>
  <c r="R3396" i="15"/>
  <c r="J2843" i="15" l="1"/>
  <c r="K2851" i="15"/>
  <c r="I2855" i="15"/>
  <c r="O2903" i="15"/>
  <c r="L2845" i="15"/>
  <c r="M2846" i="15"/>
  <c r="N2837" i="15"/>
  <c r="R3397" i="15"/>
  <c r="S3224" i="15"/>
  <c r="N2838" i="15" l="1"/>
  <c r="K2852" i="15"/>
  <c r="M2847" i="15"/>
  <c r="L2846" i="15"/>
  <c r="I2856" i="15"/>
  <c r="J2844" i="15"/>
  <c r="O2904" i="15"/>
  <c r="S3225" i="15"/>
  <c r="R3398" i="15"/>
  <c r="O2905" i="15" l="1"/>
  <c r="K2853" i="15"/>
  <c r="I2857" i="15"/>
  <c r="N2839" i="15"/>
  <c r="J2845" i="15"/>
  <c r="M2848" i="15"/>
  <c r="L2847" i="15"/>
  <c r="R3399" i="15"/>
  <c r="R3400" i="15" s="1"/>
  <c r="R3401" i="15" s="1"/>
  <c r="R3402" i="15" s="1"/>
  <c r="R3403" i="15" s="1"/>
  <c r="R3404" i="15" s="1"/>
  <c r="R3405" i="15" s="1"/>
  <c r="R3406" i="15" s="1"/>
  <c r="S3226" i="15"/>
  <c r="L2848" i="15" l="1"/>
  <c r="J2846" i="15"/>
  <c r="K2854" i="15"/>
  <c r="M2849" i="15"/>
  <c r="O2906" i="15"/>
  <c r="N2840" i="15"/>
  <c r="I2858" i="15"/>
  <c r="S3227" i="15"/>
  <c r="R3407" i="15"/>
  <c r="O2907" i="15" l="1"/>
  <c r="M2850" i="15"/>
  <c r="K2855" i="15"/>
  <c r="I2859" i="15"/>
  <c r="J2847" i="15"/>
  <c r="L2849" i="15"/>
  <c r="N2841" i="15"/>
  <c r="R3408" i="15"/>
  <c r="S3228" i="15"/>
  <c r="N2842" i="15" l="1"/>
  <c r="M2851" i="15"/>
  <c r="J2848" i="15"/>
  <c r="L2850" i="15"/>
  <c r="I2860" i="15"/>
  <c r="O2908" i="15"/>
  <c r="K2856" i="15"/>
  <c r="S3229" i="15"/>
  <c r="S3230" i="15" s="1"/>
  <c r="S3231" i="15" s="1"/>
  <c r="S3232" i="15" s="1"/>
  <c r="S3233" i="15" s="1"/>
  <c r="S3234" i="15" s="1"/>
  <c r="S3235" i="15" s="1"/>
  <c r="S3236" i="15" s="1"/>
  <c r="S3237" i="15" s="1"/>
  <c r="S3238" i="15" s="1"/>
  <c r="S3239" i="15" s="1"/>
  <c r="S3240" i="15" s="1"/>
  <c r="S3241" i="15" s="1"/>
  <c r="S3242" i="15" s="1"/>
  <c r="S3243" i="15" s="1"/>
  <c r="R3409" i="15"/>
  <c r="O2909" i="15" l="1"/>
  <c r="N2843" i="15"/>
  <c r="L2851" i="15"/>
  <c r="I2861" i="15"/>
  <c r="M2852" i="15"/>
  <c r="K2857" i="15"/>
  <c r="J2849" i="15"/>
  <c r="R3410" i="15"/>
  <c r="R3411" i="15" s="1"/>
  <c r="R3412" i="15" s="1"/>
  <c r="R3413" i="15" s="1"/>
  <c r="R3414" i="15" s="1"/>
  <c r="R3415" i="15" s="1"/>
  <c r="R3416" i="15" s="1"/>
  <c r="S3244" i="15"/>
  <c r="J2850" i="15" l="1"/>
  <c r="M2853" i="15"/>
  <c r="I2862" i="15"/>
  <c r="L2852" i="15"/>
  <c r="O2910" i="15"/>
  <c r="K2858" i="15"/>
  <c r="N2844" i="15"/>
  <c r="S3245" i="15"/>
  <c r="R3417" i="15"/>
  <c r="J2851" i="15" l="1"/>
  <c r="N2845" i="15"/>
  <c r="O2911" i="15"/>
  <c r="I2863" i="15"/>
  <c r="K2859" i="15"/>
  <c r="L2853" i="15"/>
  <c r="M2854" i="15"/>
  <c r="R3418" i="15"/>
  <c r="R3419" i="15" s="1"/>
  <c r="R3420" i="15" s="1"/>
  <c r="S3246" i="15"/>
  <c r="L2854" i="15" l="1"/>
  <c r="O2912" i="15"/>
  <c r="N2846" i="15"/>
  <c r="K2860" i="15"/>
  <c r="M2855" i="15"/>
  <c r="J2852" i="15"/>
  <c r="I2864" i="15"/>
  <c r="S3247" i="15"/>
  <c r="S3248" i="15" s="1"/>
  <c r="S3249" i="15" s="1"/>
  <c r="S3250" i="15" s="1"/>
  <c r="S3251" i="15" s="1"/>
  <c r="S3252" i="15" s="1"/>
  <c r="S3253" i="15" s="1"/>
  <c r="S3254" i="15" s="1"/>
  <c r="S3255" i="15" s="1"/>
  <c r="S3256" i="15" s="1"/>
  <c r="R3421" i="15"/>
  <c r="J2853" i="15" l="1"/>
  <c r="I2865" i="15"/>
  <c r="M2856" i="15"/>
  <c r="K2861" i="15"/>
  <c r="N2847" i="15"/>
  <c r="O2913" i="15"/>
  <c r="L2855" i="15"/>
  <c r="R3422" i="15"/>
  <c r="S3257" i="15"/>
  <c r="N2848" i="15" l="1"/>
  <c r="K2862" i="15"/>
  <c r="J2854" i="15"/>
  <c r="O2914" i="15"/>
  <c r="L2856" i="15"/>
  <c r="M2857" i="15"/>
  <c r="I2866" i="15"/>
  <c r="S3258" i="15"/>
  <c r="R3423" i="15"/>
  <c r="M2858" i="15" l="1"/>
  <c r="L2857" i="15"/>
  <c r="N2849" i="15"/>
  <c r="K2863" i="15"/>
  <c r="O2915" i="15"/>
  <c r="I2867" i="15"/>
  <c r="J2855" i="15"/>
  <c r="R3424" i="15"/>
  <c r="S3259" i="15"/>
  <c r="J2856" i="15" l="1"/>
  <c r="K2864" i="15"/>
  <c r="N2850" i="15"/>
  <c r="M2859" i="15"/>
  <c r="I2868" i="15"/>
  <c r="L2858" i="15"/>
  <c r="O2916" i="15"/>
  <c r="S3260" i="15"/>
  <c r="R3425" i="15"/>
  <c r="I2869" i="15" l="1"/>
  <c r="J2857" i="15"/>
  <c r="O2917" i="15"/>
  <c r="M2860" i="15"/>
  <c r="N2851" i="15"/>
  <c r="L2859" i="15"/>
  <c r="K2865" i="15"/>
  <c r="R3426" i="15"/>
  <c r="S3261" i="15"/>
  <c r="N2852" i="15" l="1"/>
  <c r="J2858" i="15"/>
  <c r="K2866" i="15"/>
  <c r="O2918" i="15"/>
  <c r="I2870" i="15"/>
  <c r="M2861" i="15"/>
  <c r="L2860" i="15"/>
  <c r="S3262" i="15"/>
  <c r="S3263" i="15" s="1"/>
  <c r="S3264" i="15" s="1"/>
  <c r="S3265" i="15" s="1"/>
  <c r="S3266" i="15" s="1"/>
  <c r="S3267" i="15" s="1"/>
  <c r="S3268" i="15" s="1"/>
  <c r="R3427" i="15"/>
  <c r="M2862" i="15" l="1"/>
  <c r="J2859" i="15"/>
  <c r="N2853" i="15"/>
  <c r="I2871" i="15"/>
  <c r="L2861" i="15"/>
  <c r="O2919" i="15"/>
  <c r="K2867" i="15"/>
  <c r="R3428" i="15"/>
  <c r="R3429" i="15" s="1"/>
  <c r="R3430" i="15" s="1"/>
  <c r="R3431" i="15" s="1"/>
  <c r="R3432" i="15" s="1"/>
  <c r="R3433" i="15" s="1"/>
  <c r="R3434" i="15" s="1"/>
  <c r="R3435" i="15" s="1"/>
  <c r="R3436" i="15" s="1"/>
  <c r="S3269" i="15"/>
  <c r="S3270" i="15" s="1"/>
  <c r="K2868" i="15" l="1"/>
  <c r="J2860" i="15"/>
  <c r="O2920" i="15"/>
  <c r="L2862" i="15"/>
  <c r="I2872" i="15"/>
  <c r="M2863" i="15"/>
  <c r="N2854" i="15"/>
  <c r="S3271" i="15"/>
  <c r="R3437" i="15"/>
  <c r="I2873" i="15" l="1"/>
  <c r="J2861" i="15"/>
  <c r="K2869" i="15"/>
  <c r="N2855" i="15"/>
  <c r="L2863" i="15"/>
  <c r="M2864" i="15"/>
  <c r="O2921" i="15"/>
  <c r="R3438" i="15"/>
  <c r="S3272" i="15"/>
  <c r="K2870" i="15" l="1"/>
  <c r="I2874" i="15"/>
  <c r="M2865" i="15"/>
  <c r="O2922" i="15"/>
  <c r="L2864" i="15"/>
  <c r="N2856" i="15"/>
  <c r="J2862" i="15"/>
  <c r="S3273" i="15"/>
  <c r="R3439" i="15"/>
  <c r="K2871" i="15" l="1"/>
  <c r="L2865" i="15"/>
  <c r="N2857" i="15"/>
  <c r="O2923" i="15"/>
  <c r="M2866" i="15"/>
  <c r="J2863" i="15"/>
  <c r="I2875" i="15"/>
  <c r="R3440" i="15"/>
  <c r="R3441" i="15" s="1"/>
  <c r="R3442" i="15" s="1"/>
  <c r="S3274" i="15"/>
  <c r="I2876" i="15" l="1"/>
  <c r="K2872" i="15"/>
  <c r="J2864" i="15"/>
  <c r="N2858" i="15"/>
  <c r="M2867" i="15"/>
  <c r="O2924" i="15"/>
  <c r="L2866" i="15"/>
  <c r="S3275" i="15"/>
  <c r="R3443" i="15"/>
  <c r="M2868" i="15" l="1"/>
  <c r="K2873" i="15"/>
  <c r="L2867" i="15"/>
  <c r="O2925" i="15"/>
  <c r="N2859" i="15"/>
  <c r="J2865" i="15"/>
  <c r="I2877" i="15"/>
  <c r="R3444" i="15"/>
  <c r="S3276" i="15"/>
  <c r="O2926" i="15" l="1"/>
  <c r="J2866" i="15"/>
  <c r="K2874" i="15"/>
  <c r="N2860" i="15"/>
  <c r="M2869" i="15"/>
  <c r="I2878" i="15"/>
  <c r="L2868" i="15"/>
  <c r="S3277" i="15"/>
  <c r="R3445" i="15"/>
  <c r="I2879" i="15" l="1"/>
  <c r="M2870" i="15"/>
  <c r="J2867" i="15"/>
  <c r="L2869" i="15"/>
  <c r="N2861" i="15"/>
  <c r="K2875" i="15"/>
  <c r="O2927" i="15"/>
  <c r="R3446" i="15"/>
  <c r="S3278" i="15"/>
  <c r="L2870" i="15" l="1"/>
  <c r="M2871" i="15"/>
  <c r="I2880" i="15"/>
  <c r="O2928" i="15"/>
  <c r="K2876" i="15"/>
  <c r="N2862" i="15"/>
  <c r="J2868" i="15"/>
  <c r="S3279" i="15"/>
  <c r="S3280" i="15" s="1"/>
  <c r="S3281" i="15" s="1"/>
  <c r="S3282" i="15" s="1"/>
  <c r="S3283" i="15" s="1"/>
  <c r="S3284" i="15" s="1"/>
  <c r="S3285" i="15" s="1"/>
  <c r="R3447" i="15"/>
  <c r="J2869" i="15" l="1"/>
  <c r="O2929" i="15"/>
  <c r="I2881" i="15"/>
  <c r="N2863" i="15"/>
  <c r="K2877" i="15"/>
  <c r="M2872" i="15"/>
  <c r="L2871" i="15"/>
  <c r="R3448" i="15"/>
  <c r="R3449" i="15" s="1"/>
  <c r="R3450" i="15" s="1"/>
  <c r="R3451" i="15" s="1"/>
  <c r="R3452" i="15" s="1"/>
  <c r="R3453" i="15" s="1"/>
  <c r="R3454" i="15" s="1"/>
  <c r="R3455" i="15" s="1"/>
  <c r="R3456" i="15" s="1"/>
  <c r="R3457" i="15" s="1"/>
  <c r="R3458" i="15" s="1"/>
  <c r="R3459" i="15" s="1"/>
  <c r="R3460" i="15" s="1"/>
  <c r="R3461" i="15" s="1"/>
  <c r="R3462" i="15" s="1"/>
  <c r="R3463" i="15" s="1"/>
  <c r="R3464" i="15" s="1"/>
  <c r="R3465" i="15" s="1"/>
  <c r="R3466" i="15" s="1"/>
  <c r="R3467" i="15" s="1"/>
  <c r="R3468" i="15" s="1"/>
  <c r="R3469" i="15" s="1"/>
  <c r="R3470" i="15" s="1"/>
  <c r="R3471" i="15" s="1"/>
  <c r="S3286" i="15"/>
  <c r="N2864" i="15" l="1"/>
  <c r="J2870" i="15"/>
  <c r="M2873" i="15"/>
  <c r="L2872" i="15"/>
  <c r="K2878" i="15"/>
  <c r="O2930" i="15"/>
  <c r="I2882" i="15"/>
  <c r="S3287" i="15"/>
  <c r="S3288" i="15" s="1"/>
  <c r="S3289" i="15" s="1"/>
  <c r="S3290" i="15" s="1"/>
  <c r="S3291" i="15" s="1"/>
  <c r="S3292" i="15" s="1"/>
  <c r="S3293" i="15" s="1"/>
  <c r="S3294" i="15" s="1"/>
  <c r="S3295" i="15" s="1"/>
  <c r="S3296" i="15" s="1"/>
  <c r="S3297" i="15" s="1"/>
  <c r="S3298" i="15" s="1"/>
  <c r="S3299" i="15" s="1"/>
  <c r="S3300" i="15" s="1"/>
  <c r="S3301" i="15" s="1"/>
  <c r="R3472" i="15"/>
  <c r="N2865" i="15" l="1"/>
  <c r="I2883" i="15"/>
  <c r="L2873" i="15"/>
  <c r="J2871" i="15"/>
  <c r="O2931" i="15"/>
  <c r="K2879" i="15"/>
  <c r="M2874" i="15"/>
  <c r="R3473" i="15"/>
  <c r="S3302" i="15"/>
  <c r="M2875" i="15" l="1"/>
  <c r="K2880" i="15"/>
  <c r="I2884" i="15"/>
  <c r="O2932" i="15"/>
  <c r="J2872" i="15"/>
  <c r="N2866" i="15"/>
  <c r="L2874" i="15"/>
  <c r="S3303" i="15"/>
  <c r="R3474" i="15"/>
  <c r="J2873" i="15" l="1"/>
  <c r="K2881" i="15"/>
  <c r="O2933" i="15"/>
  <c r="M2876" i="15"/>
  <c r="L2875" i="15"/>
  <c r="N2867" i="15"/>
  <c r="I2885" i="15"/>
  <c r="R3475" i="15"/>
  <c r="S3304" i="15"/>
  <c r="O2934" i="15" l="1"/>
  <c r="J2874" i="15"/>
  <c r="I2886" i="15"/>
  <c r="N2868" i="15"/>
  <c r="M2877" i="15"/>
  <c r="K2882" i="15"/>
  <c r="L2876" i="15"/>
  <c r="S3305" i="15"/>
  <c r="R3476" i="15"/>
  <c r="M2878" i="15" l="1"/>
  <c r="L2877" i="15"/>
  <c r="K2883" i="15"/>
  <c r="N2869" i="15"/>
  <c r="J2875" i="15"/>
  <c r="I2887" i="15"/>
  <c r="O2935" i="15"/>
  <c r="R3477" i="15"/>
  <c r="R3478" i="15" s="1"/>
  <c r="R3479" i="15" s="1"/>
  <c r="R3480" i="15" s="1"/>
  <c r="R3481" i="15" s="1"/>
  <c r="R3482" i="15" s="1"/>
  <c r="R3483" i="15" s="1"/>
  <c r="R3484" i="15" s="1"/>
  <c r="R3485" i="15" s="1"/>
  <c r="R3486" i="15" s="1"/>
  <c r="R3487" i="15" s="1"/>
  <c r="R3488" i="15" s="1"/>
  <c r="R3489" i="15" s="1"/>
  <c r="R3490" i="15" s="1"/>
  <c r="R3491" i="15" s="1"/>
  <c r="R3492" i="15" s="1"/>
  <c r="R3493" i="15" s="1"/>
  <c r="R3494" i="15" s="1"/>
  <c r="R3495" i="15" s="1"/>
  <c r="R3496" i="15" s="1"/>
  <c r="R3497" i="15" s="1"/>
  <c r="S3306" i="15"/>
  <c r="S3307" i="15" s="1"/>
  <c r="S3308" i="15" s="1"/>
  <c r="S3309" i="15" s="1"/>
  <c r="S3310" i="15" s="1"/>
  <c r="S3311" i="15" s="1"/>
  <c r="I2888" i="15" l="1"/>
  <c r="K2884" i="15"/>
  <c r="L2878" i="15"/>
  <c r="O2936" i="15"/>
  <c r="J2876" i="15"/>
  <c r="N2870" i="15"/>
  <c r="M2879" i="15"/>
  <c r="S3312" i="15"/>
  <c r="R3498" i="15"/>
  <c r="I2889" i="15" l="1"/>
  <c r="N2871" i="15"/>
  <c r="J2877" i="15"/>
  <c r="O2937" i="15"/>
  <c r="L2879" i="15"/>
  <c r="M2880" i="15"/>
  <c r="K2885" i="15"/>
  <c r="R3499" i="15"/>
  <c r="S3313" i="15"/>
  <c r="K2886" i="15" l="1"/>
  <c r="N2872" i="15"/>
  <c r="M2881" i="15"/>
  <c r="L2880" i="15"/>
  <c r="I2890" i="15"/>
  <c r="O2938" i="15"/>
  <c r="J2878" i="15"/>
  <c r="S3314" i="15"/>
  <c r="S3315" i="15" s="1"/>
  <c r="S3316" i="15" s="1"/>
  <c r="S3317" i="15" s="1"/>
  <c r="S3318" i="15" s="1"/>
  <c r="S3319" i="15" s="1"/>
  <c r="S3320" i="15" s="1"/>
  <c r="S3321" i="15" s="1"/>
  <c r="R3500" i="15"/>
  <c r="O2939" i="15" l="1"/>
  <c r="M2882" i="15"/>
  <c r="K2887" i="15"/>
  <c r="L2881" i="15"/>
  <c r="I2891" i="15"/>
  <c r="J2879" i="15"/>
  <c r="N2873" i="15"/>
  <c r="R3501" i="15"/>
  <c r="S3322" i="15"/>
  <c r="S3323" i="15" s="1"/>
  <c r="S3324" i="15" s="1"/>
  <c r="S3325" i="15" s="1"/>
  <c r="S3326" i="15" s="1"/>
  <c r="S3327" i="15" s="1"/>
  <c r="S3328" i="15" s="1"/>
  <c r="I2892" i="15" l="1"/>
  <c r="I2893" i="15" s="1"/>
  <c r="I2894" i="15" s="1"/>
  <c r="I2895" i="15" s="1"/>
  <c r="I2896" i="15" s="1"/>
  <c r="I2897" i="15" s="1"/>
  <c r="I2898" i="15" s="1"/>
  <c r="I2899" i="15" s="1"/>
  <c r="I2900" i="15" s="1"/>
  <c r="I2901" i="15" s="1"/>
  <c r="I2902" i="15" s="1"/>
  <c r="I2903" i="15" s="1"/>
  <c r="I2904" i="15" s="1"/>
  <c r="I2905" i="15" s="1"/>
  <c r="I2906" i="15" s="1"/>
  <c r="I2907" i="15" s="1"/>
  <c r="I2908" i="15" s="1"/>
  <c r="I2909" i="15" s="1"/>
  <c r="I2910" i="15" s="1"/>
  <c r="I2911" i="15" s="1"/>
  <c r="I2912" i="15" s="1"/>
  <c r="I2913" i="15" s="1"/>
  <c r="I2914" i="15" s="1"/>
  <c r="I2915" i="15" s="1"/>
  <c r="I2916" i="15" s="1"/>
  <c r="N2874" i="15"/>
  <c r="L2882" i="15"/>
  <c r="J2880" i="15"/>
  <c r="M2883" i="15"/>
  <c r="K2888" i="15"/>
  <c r="O2940" i="15"/>
  <c r="S3329" i="15"/>
  <c r="R3502" i="15"/>
  <c r="R3503" i="15" s="1"/>
  <c r="R3504" i="15" s="1"/>
  <c r="N2875" i="15" l="1"/>
  <c r="O2941" i="15"/>
  <c r="M2884" i="15"/>
  <c r="J2881" i="15"/>
  <c r="I2917" i="15"/>
  <c r="L2883" i="15"/>
  <c r="K2889" i="15"/>
  <c r="R3505" i="15"/>
  <c r="S3330" i="15"/>
  <c r="J2882" i="15" l="1"/>
  <c r="M2885" i="15"/>
  <c r="O2942" i="15"/>
  <c r="N2876" i="15"/>
  <c r="K2890" i="15"/>
  <c r="L2884" i="15"/>
  <c r="I2918" i="15"/>
  <c r="I2919" i="15" s="1"/>
  <c r="I2920" i="15" s="1"/>
  <c r="I2921" i="15" s="1"/>
  <c r="I2922" i="15" s="1"/>
  <c r="S3331" i="15"/>
  <c r="R3506" i="15"/>
  <c r="K2891" i="15" l="1"/>
  <c r="I2923" i="15"/>
  <c r="N2877" i="15"/>
  <c r="O2943" i="15"/>
  <c r="J2883" i="15"/>
  <c r="L2885" i="15"/>
  <c r="M2886" i="15"/>
  <c r="R3507" i="15"/>
  <c r="S3332" i="15"/>
  <c r="I2924" i="15" l="1"/>
  <c r="I2925" i="15" s="1"/>
  <c r="I2926" i="15" s="1"/>
  <c r="I2927" i="15" s="1"/>
  <c r="I2928" i="15" s="1"/>
  <c r="I2929" i="15" s="1"/>
  <c r="I2930" i="15" s="1"/>
  <c r="I2931" i="15" s="1"/>
  <c r="I2932" i="15" s="1"/>
  <c r="L2886" i="15"/>
  <c r="J2884" i="15"/>
  <c r="M2887" i="15"/>
  <c r="O2944" i="15"/>
  <c r="N2878" i="15"/>
  <c r="K2892" i="15"/>
  <c r="S3333" i="15"/>
  <c r="R3508" i="15"/>
  <c r="K2893" i="15" l="1"/>
  <c r="I2933" i="15"/>
  <c r="I2934" i="15" s="1"/>
  <c r="L2887" i="15"/>
  <c r="N2879" i="15"/>
  <c r="J2885" i="15"/>
  <c r="M2888" i="15"/>
  <c r="O2945" i="15"/>
  <c r="R3509" i="15"/>
  <c r="S3334" i="15"/>
  <c r="N2880" i="15" l="1"/>
  <c r="M2889" i="15"/>
  <c r="I2935" i="15"/>
  <c r="I2936" i="15" s="1"/>
  <c r="I2937" i="15" s="1"/>
  <c r="I2938" i="15" s="1"/>
  <c r="I2939" i="15" s="1"/>
  <c r="I2940" i="15" s="1"/>
  <c r="I2941" i="15" s="1"/>
  <c r="I2942" i="15" s="1"/>
  <c r="I2943" i="15" s="1"/>
  <c r="I2944" i="15" s="1"/>
  <c r="I2945" i="15" s="1"/>
  <c r="I2946" i="15" s="1"/>
  <c r="L2888" i="15"/>
  <c r="K2894" i="15"/>
  <c r="J2886" i="15"/>
  <c r="O2946" i="15"/>
  <c r="S3335" i="15"/>
  <c r="R3510" i="15"/>
  <c r="K2895" i="15" l="1"/>
  <c r="M2890" i="15"/>
  <c r="O2947" i="15"/>
  <c r="N2881" i="15"/>
  <c r="J2887" i="15"/>
  <c r="L2889" i="15"/>
  <c r="I2947" i="15"/>
  <c r="I2948" i="15" s="1"/>
  <c r="I2949" i="15" s="1"/>
  <c r="I2950" i="15" s="1"/>
  <c r="I2951" i="15" s="1"/>
  <c r="I2952" i="15" s="1"/>
  <c r="I2953" i="15" s="1"/>
  <c r="I2954" i="15" s="1"/>
  <c r="I2955" i="15" s="1"/>
  <c r="I2956" i="15" s="1"/>
  <c r="I2957" i="15" s="1"/>
  <c r="I2958" i="15" s="1"/>
  <c r="I2959" i="15" s="1"/>
  <c r="I2960" i="15" s="1"/>
  <c r="I2961" i="15" s="1"/>
  <c r="I2962" i="15" s="1"/>
  <c r="I2963" i="15" s="1"/>
  <c r="I2964" i="15" s="1"/>
  <c r="I2965" i="15" s="1"/>
  <c r="I2966" i="15" s="1"/>
  <c r="I2967" i="15" s="1"/>
  <c r="I2968" i="15" s="1"/>
  <c r="I2969" i="15" s="1"/>
  <c r="I2970" i="15" s="1"/>
  <c r="I2971" i="15" s="1"/>
  <c r="I2972" i="15" s="1"/>
  <c r="I2973" i="15" s="1"/>
  <c r="I2974" i="15" s="1"/>
  <c r="I2975" i="15" s="1"/>
  <c r="I2976" i="15" s="1"/>
  <c r="I2977" i="15" s="1"/>
  <c r="I2978" i="15" s="1"/>
  <c r="I2979" i="15" s="1"/>
  <c r="I2980" i="15" s="1"/>
  <c r="I2981" i="15" s="1"/>
  <c r="I2982" i="15" s="1"/>
  <c r="I2983" i="15" s="1"/>
  <c r="I2984" i="15" s="1"/>
  <c r="I2985" i="15" s="1"/>
  <c r="I2986" i="15" s="1"/>
  <c r="I2987" i="15" s="1"/>
  <c r="I2988" i="15" s="1"/>
  <c r="I2989" i="15" s="1"/>
  <c r="I2990" i="15" s="1"/>
  <c r="I2991" i="15" s="1"/>
  <c r="I2992" i="15" s="1"/>
  <c r="I2993" i="15" s="1"/>
  <c r="I2994" i="15" s="1"/>
  <c r="I2995" i="15" s="1"/>
  <c r="I2996" i="15" s="1"/>
  <c r="I2997" i="15" s="1"/>
  <c r="R3511" i="15"/>
  <c r="R3512" i="15" s="1"/>
  <c r="R3513" i="15" s="1"/>
  <c r="R3514" i="15" s="1"/>
  <c r="R3515" i="15" s="1"/>
  <c r="S3336" i="15"/>
  <c r="S3337" i="15" s="1"/>
  <c r="S3338" i="15" s="1"/>
  <c r="S3339" i="15" s="1"/>
  <c r="S3340" i="15" s="1"/>
  <c r="S3341" i="15" s="1"/>
  <c r="S3342" i="15" s="1"/>
  <c r="S3343" i="15" s="1"/>
  <c r="S3344" i="15" s="1"/>
  <c r="S3345" i="15" s="1"/>
  <c r="I2998" i="15" l="1"/>
  <c r="O2948" i="15"/>
  <c r="M2891" i="15"/>
  <c r="J2888" i="15"/>
  <c r="K2896" i="15"/>
  <c r="N2882" i="15"/>
  <c r="L2890" i="15"/>
  <c r="S3346" i="15"/>
  <c r="R3516" i="15"/>
  <c r="M2892" i="15" l="1"/>
  <c r="I2999" i="15"/>
  <c r="I3000" i="15" s="1"/>
  <c r="I3001" i="15" s="1"/>
  <c r="L2891" i="15"/>
  <c r="K2897" i="15"/>
  <c r="O2949" i="15"/>
  <c r="N2883" i="15"/>
  <c r="J2889" i="15"/>
  <c r="R3517" i="15"/>
  <c r="R3518" i="15" s="1"/>
  <c r="R3519" i="15" s="1"/>
  <c r="S3347" i="15"/>
  <c r="O2950" i="15" l="1"/>
  <c r="K2898" i="15"/>
  <c r="J2890" i="15"/>
  <c r="N2884" i="15"/>
  <c r="M2893" i="15"/>
  <c r="L2892" i="15"/>
  <c r="L2893" i="15" s="1"/>
  <c r="L2894" i="15" s="1"/>
  <c r="L2895" i="15" s="1"/>
  <c r="L2896" i="15" s="1"/>
  <c r="I3002" i="15"/>
  <c r="S3348" i="15"/>
  <c r="S3349" i="15" s="1"/>
  <c r="S3350" i="15" s="1"/>
  <c r="S3351" i="15" s="1"/>
  <c r="S3352" i="15" s="1"/>
  <c r="S3353" i="15" s="1"/>
  <c r="S3354" i="15" s="1"/>
  <c r="S3355" i="15" s="1"/>
  <c r="R3520" i="15"/>
  <c r="I3003" i="15" l="1"/>
  <c r="J2891" i="15"/>
  <c r="O2951" i="15"/>
  <c r="M2894" i="15"/>
  <c r="K2899" i="15"/>
  <c r="L2897" i="15"/>
  <c r="L2898" i="15" s="1"/>
  <c r="L2899" i="15" s="1"/>
  <c r="N2885" i="15"/>
  <c r="R3521" i="15"/>
  <c r="S3356" i="15"/>
  <c r="L2900" i="15" l="1"/>
  <c r="L2901" i="15" s="1"/>
  <c r="L2902" i="15" s="1"/>
  <c r="L2903" i="15" s="1"/>
  <c r="L2904" i="15" s="1"/>
  <c r="L2905" i="15" s="1"/>
  <c r="L2906" i="15" s="1"/>
  <c r="J2892" i="15"/>
  <c r="I3004" i="15"/>
  <c r="I3005" i="15" s="1"/>
  <c r="I3006" i="15" s="1"/>
  <c r="I3007" i="15" s="1"/>
  <c r="I3008" i="15" s="1"/>
  <c r="I3009" i="15" s="1"/>
  <c r="I3010" i="15" s="1"/>
  <c r="I3011" i="15" s="1"/>
  <c r="I3012" i="15" s="1"/>
  <c r="I3013" i="15" s="1"/>
  <c r="N2886" i="15"/>
  <c r="M2895" i="15"/>
  <c r="K2900" i="15"/>
  <c r="O2952" i="15"/>
  <c r="S3357" i="15"/>
  <c r="S3358" i="15" s="1"/>
  <c r="S3359" i="15" s="1"/>
  <c r="S3360" i="15" s="1"/>
  <c r="S3361" i="15" s="1"/>
  <c r="S3362" i="15" s="1"/>
  <c r="S3363" i="15" s="1"/>
  <c r="S3364" i="15" s="1"/>
  <c r="S3365" i="15" s="1"/>
  <c r="S3366" i="15" s="1"/>
  <c r="S3367" i="15" s="1"/>
  <c r="S3368" i="15" s="1"/>
  <c r="R3522" i="15"/>
  <c r="M2896" i="15" l="1"/>
  <c r="J2893" i="15"/>
  <c r="O2953" i="15"/>
  <c r="N2887" i="15"/>
  <c r="L2907" i="15"/>
  <c r="K2901" i="15"/>
  <c r="I3014" i="15"/>
  <c r="R3523" i="15"/>
  <c r="S3369" i="15"/>
  <c r="J2894" i="15" l="1"/>
  <c r="K2902" i="15"/>
  <c r="I3015" i="15"/>
  <c r="N2888" i="15"/>
  <c r="M2897" i="15"/>
  <c r="L2908" i="15"/>
  <c r="L2909" i="15" s="1"/>
  <c r="L2910" i="15" s="1"/>
  <c r="L2911" i="15" s="1"/>
  <c r="L2912" i="15" s="1"/>
  <c r="L2913" i="15" s="1"/>
  <c r="L2914" i="15" s="1"/>
  <c r="O2954" i="15"/>
  <c r="S3370" i="15"/>
  <c r="R3524" i="15"/>
  <c r="R3525" i="15" s="1"/>
  <c r="R3526" i="15" s="1"/>
  <c r="R3527" i="15" s="1"/>
  <c r="R3528" i="15" s="1"/>
  <c r="R3529" i="15" s="1"/>
  <c r="R3530" i="15" s="1"/>
  <c r="R3531" i="15" s="1"/>
  <c r="R3532" i="15" s="1"/>
  <c r="R3533" i="15" s="1"/>
  <c r="R3534" i="15" s="1"/>
  <c r="R3535" i="15" s="1"/>
  <c r="R3536" i="15" s="1"/>
  <c r="J2895" i="15" l="1"/>
  <c r="L2915" i="15"/>
  <c r="I3016" i="15"/>
  <c r="I3017" i="15" s="1"/>
  <c r="I3018" i="15" s="1"/>
  <c r="I3019" i="15" s="1"/>
  <c r="I3020" i="15" s="1"/>
  <c r="I3021" i="15" s="1"/>
  <c r="I3022" i="15" s="1"/>
  <c r="I3023" i="15" s="1"/>
  <c r="I3024" i="15" s="1"/>
  <c r="I3025" i="15" s="1"/>
  <c r="I3026" i="15" s="1"/>
  <c r="I3027" i="15" s="1"/>
  <c r="I3028" i="15" s="1"/>
  <c r="I3029" i="15" s="1"/>
  <c r="I3030" i="15" s="1"/>
  <c r="M2898" i="15"/>
  <c r="N2889" i="15"/>
  <c r="O2955" i="15"/>
  <c r="K2903" i="15"/>
  <c r="R3537" i="15"/>
  <c r="S3371" i="15"/>
  <c r="I3031" i="15" l="1"/>
  <c r="I3032" i="15" s="1"/>
  <c r="N2890" i="15"/>
  <c r="M2899" i="15"/>
  <c r="J2896" i="15"/>
  <c r="O2956" i="15"/>
  <c r="K2904" i="15"/>
  <c r="L2916" i="15"/>
  <c r="S3372" i="15"/>
  <c r="S3373" i="15" s="1"/>
  <c r="S3374" i="15" s="1"/>
  <c r="S3375" i="15" s="1"/>
  <c r="S3376" i="15" s="1"/>
  <c r="S3377" i="15" s="1"/>
  <c r="S3378" i="15" s="1"/>
  <c r="S3379" i="15" s="1"/>
  <c r="S3380" i="15" s="1"/>
  <c r="S3381" i="15" s="1"/>
  <c r="S3382" i="15" s="1"/>
  <c r="R3538" i="15"/>
  <c r="K2905" i="15" l="1"/>
  <c r="I3033" i="15"/>
  <c r="I3034" i="15" s="1"/>
  <c r="I3035" i="15" s="1"/>
  <c r="I3036" i="15" s="1"/>
  <c r="I3037" i="15" s="1"/>
  <c r="I3038" i="15" s="1"/>
  <c r="I3039" i="15" s="1"/>
  <c r="I3040" i="15" s="1"/>
  <c r="I3041" i="15" s="1"/>
  <c r="I3042" i="15" s="1"/>
  <c r="I3043" i="15" s="1"/>
  <c r="I3044" i="15" s="1"/>
  <c r="I3045" i="15" s="1"/>
  <c r="I3046" i="15" s="1"/>
  <c r="I3047" i="15" s="1"/>
  <c r="I3048" i="15" s="1"/>
  <c r="I3049" i="15" s="1"/>
  <c r="I3050" i="15" s="1"/>
  <c r="I3051" i="15" s="1"/>
  <c r="I3052" i="15" s="1"/>
  <c r="I3053" i="15" s="1"/>
  <c r="I3054" i="15" s="1"/>
  <c r="I3055" i="15" s="1"/>
  <c r="I3056" i="15" s="1"/>
  <c r="I3057" i="15" s="1"/>
  <c r="I3058" i="15" s="1"/>
  <c r="I3059" i="15" s="1"/>
  <c r="I3060" i="15" s="1"/>
  <c r="I3061" i="15" s="1"/>
  <c r="I3062" i="15" s="1"/>
  <c r="M2900" i="15"/>
  <c r="O2957" i="15"/>
  <c r="N2891" i="15"/>
  <c r="L2917" i="15"/>
  <c r="J2897" i="15"/>
  <c r="R3539" i="15"/>
  <c r="S3383" i="15"/>
  <c r="K2906" i="15" l="1"/>
  <c r="N2892" i="15"/>
  <c r="O2958" i="15"/>
  <c r="I3063" i="15"/>
  <c r="M2901" i="15"/>
  <c r="J2898" i="15"/>
  <c r="L2918" i="15"/>
  <c r="S3384" i="15"/>
  <c r="R3540" i="15"/>
  <c r="M2902" i="15" l="1"/>
  <c r="I3064" i="15"/>
  <c r="I3065" i="15" s="1"/>
  <c r="I3066" i="15" s="1"/>
  <c r="I3067" i="15" s="1"/>
  <c r="I3068" i="15" s="1"/>
  <c r="I3069" i="15" s="1"/>
  <c r="I3070" i="15" s="1"/>
  <c r="I3071" i="15" s="1"/>
  <c r="I3072" i="15" s="1"/>
  <c r="I3073" i="15" s="1"/>
  <c r="I3074" i="15" s="1"/>
  <c r="I3075" i="15" s="1"/>
  <c r="I3076" i="15" s="1"/>
  <c r="I3077" i="15" s="1"/>
  <c r="I3078" i="15" s="1"/>
  <c r="I3079" i="15" s="1"/>
  <c r="I3080" i="15" s="1"/>
  <c r="I3081" i="15" s="1"/>
  <c r="I3082" i="15" s="1"/>
  <c r="I3083" i="15" s="1"/>
  <c r="I3084" i="15" s="1"/>
  <c r="I3085" i="15" s="1"/>
  <c r="I3086" i="15" s="1"/>
  <c r="I3087" i="15" s="1"/>
  <c r="I3088" i="15" s="1"/>
  <c r="I3089" i="15" s="1"/>
  <c r="I3090" i="15" s="1"/>
  <c r="I3091" i="15" s="1"/>
  <c r="I3092" i="15" s="1"/>
  <c r="I3093" i="15" s="1"/>
  <c r="I3094" i="15" s="1"/>
  <c r="I3095" i="15" s="1"/>
  <c r="I3096" i="15" s="1"/>
  <c r="I3097" i="15" s="1"/>
  <c r="I3098" i="15" s="1"/>
  <c r="I3099" i="15" s="1"/>
  <c r="I3100" i="15" s="1"/>
  <c r="I3101" i="15" s="1"/>
  <c r="N2893" i="15"/>
  <c r="K2907" i="15"/>
  <c r="L2919" i="15"/>
  <c r="J2899" i="15"/>
  <c r="O2959" i="15"/>
  <c r="R3541" i="15"/>
  <c r="S3385" i="15"/>
  <c r="J2900" i="15" l="1"/>
  <c r="L2920" i="15"/>
  <c r="L2921" i="15" s="1"/>
  <c r="L2922" i="15" s="1"/>
  <c r="L2923" i="15" s="1"/>
  <c r="N2894" i="15"/>
  <c r="O2960" i="15"/>
  <c r="K2908" i="15"/>
  <c r="M2903" i="15"/>
  <c r="I3102" i="15"/>
  <c r="S3386" i="15"/>
  <c r="R3542" i="15"/>
  <c r="R3543" i="15" s="1"/>
  <c r="R3544" i="15" s="1"/>
  <c r="R3545" i="15" s="1"/>
  <c r="R3546" i="15" s="1"/>
  <c r="R3547" i="15" s="1"/>
  <c r="R3548" i="15" s="1"/>
  <c r="R3549" i="15" s="1"/>
  <c r="R3550" i="15" s="1"/>
  <c r="L2924" i="15" l="1"/>
  <c r="L2925" i="15" s="1"/>
  <c r="M2904" i="15"/>
  <c r="N2895" i="15"/>
  <c r="O2961" i="15"/>
  <c r="J2901" i="15"/>
  <c r="I3103" i="15"/>
  <c r="I3104" i="15" s="1"/>
  <c r="I3105" i="15" s="1"/>
  <c r="I3106" i="15" s="1"/>
  <c r="I3107" i="15" s="1"/>
  <c r="I3108" i="15" s="1"/>
  <c r="I3109" i="15" s="1"/>
  <c r="I3110" i="15" s="1"/>
  <c r="I3111" i="15" s="1"/>
  <c r="I3112" i="15" s="1"/>
  <c r="I3113" i="15" s="1"/>
  <c r="I3114" i="15" s="1"/>
  <c r="K2909" i="15"/>
  <c r="R3551" i="15"/>
  <c r="S3387" i="15"/>
  <c r="I3115" i="15" l="1"/>
  <c r="J2902" i="15"/>
  <c r="M2905" i="15"/>
  <c r="K2910" i="15"/>
  <c r="O2962" i="15"/>
  <c r="L2926" i="15"/>
  <c r="L2927" i="15" s="1"/>
  <c r="L2928" i="15" s="1"/>
  <c r="L2929" i="15" s="1"/>
  <c r="N2896" i="15"/>
  <c r="S3388" i="15"/>
  <c r="S3389" i="15" s="1"/>
  <c r="S3390" i="15" s="1"/>
  <c r="R3552" i="15"/>
  <c r="R3553" i="15" s="1"/>
  <c r="R3554" i="15" s="1"/>
  <c r="R3555" i="15" s="1"/>
  <c r="R3556" i="15" s="1"/>
  <c r="R3557" i="15" s="1"/>
  <c r="R3558" i="15" s="1"/>
  <c r="R3559" i="15" s="1"/>
  <c r="R3560" i="15" s="1"/>
  <c r="R3561" i="15" s="1"/>
  <c r="K2911" i="15" l="1"/>
  <c r="I3116" i="15"/>
  <c r="I3117" i="15" s="1"/>
  <c r="I3118" i="15" s="1"/>
  <c r="I3119" i="15" s="1"/>
  <c r="I3120" i="15" s="1"/>
  <c r="I3121" i="15" s="1"/>
  <c r="I3122" i="15" s="1"/>
  <c r="I3123" i="15" s="1"/>
  <c r="I3124" i="15" s="1"/>
  <c r="I3125" i="15" s="1"/>
  <c r="I3126" i="15" s="1"/>
  <c r="I3127" i="15" s="1"/>
  <c r="I3128" i="15" s="1"/>
  <c r="I3129" i="15" s="1"/>
  <c r="I3130" i="15" s="1"/>
  <c r="I3131" i="15" s="1"/>
  <c r="I3132" i="15" s="1"/>
  <c r="I3133" i="15" s="1"/>
  <c r="I3134" i="15" s="1"/>
  <c r="I3135" i="15" s="1"/>
  <c r="I3136" i="15" s="1"/>
  <c r="I3137" i="15" s="1"/>
  <c r="I3138" i="15" s="1"/>
  <c r="I3139" i="15" s="1"/>
  <c r="I3140" i="15" s="1"/>
  <c r="I3141" i="15" s="1"/>
  <c r="M2906" i="15"/>
  <c r="L2930" i="15"/>
  <c r="L2931" i="15" s="1"/>
  <c r="L2932" i="15" s="1"/>
  <c r="L2933" i="15" s="1"/>
  <c r="N2897" i="15"/>
  <c r="O2963" i="15"/>
  <c r="J2903" i="15"/>
  <c r="R3562" i="15"/>
  <c r="S3391" i="15"/>
  <c r="L2934" i="15" l="1"/>
  <c r="M2907" i="15"/>
  <c r="J2904" i="15"/>
  <c r="I3142" i="15"/>
  <c r="I3143" i="15" s="1"/>
  <c r="O2964" i="15"/>
  <c r="K2912" i="15"/>
  <c r="N2898" i="15"/>
  <c r="S3392" i="15"/>
  <c r="R3563" i="15"/>
  <c r="O2965" i="15" l="1"/>
  <c r="I3144" i="15"/>
  <c r="I3145" i="15" s="1"/>
  <c r="I3146" i="15" s="1"/>
  <c r="I3147" i="15" s="1"/>
  <c r="I3148" i="15" s="1"/>
  <c r="I3149" i="15" s="1"/>
  <c r="I3150" i="15" s="1"/>
  <c r="I3151" i="15" s="1"/>
  <c r="M2908" i="15"/>
  <c r="M2909" i="15" s="1"/>
  <c r="M2910" i="15" s="1"/>
  <c r="N2899" i="15"/>
  <c r="L2935" i="15"/>
  <c r="K2913" i="15"/>
  <c r="J2905" i="15"/>
  <c r="R3564" i="15"/>
  <c r="S3393" i="15"/>
  <c r="K2914" i="15" l="1"/>
  <c r="J2906" i="15"/>
  <c r="L2936" i="15"/>
  <c r="N2900" i="15"/>
  <c r="O2966" i="15"/>
  <c r="I3152" i="15"/>
  <c r="M2911" i="15"/>
  <c r="S3394" i="15"/>
  <c r="S3395" i="15" s="1"/>
  <c r="S3396" i="15" s="1"/>
  <c r="S3397" i="15" s="1"/>
  <c r="S3398" i="15" s="1"/>
  <c r="S3399" i="15" s="1"/>
  <c r="S3400" i="15" s="1"/>
  <c r="S3401" i="15" s="1"/>
  <c r="S3402" i="15" s="1"/>
  <c r="S3403" i="15" s="1"/>
  <c r="S3404" i="15" s="1"/>
  <c r="S3405" i="15" s="1"/>
  <c r="S3406" i="15" s="1"/>
  <c r="S3407" i="15" s="1"/>
  <c r="S3408" i="15" s="1"/>
  <c r="S3409" i="15" s="1"/>
  <c r="S3410" i="15" s="1"/>
  <c r="S3411" i="15" s="1"/>
  <c r="R3565" i="15"/>
  <c r="N2901" i="15" l="1"/>
  <c r="L2937" i="15"/>
  <c r="L2938" i="15" s="1"/>
  <c r="K2915" i="15"/>
  <c r="M2912" i="15"/>
  <c r="O2967" i="15"/>
  <c r="I3153" i="15"/>
  <c r="I3154" i="15" s="1"/>
  <c r="I3155" i="15" s="1"/>
  <c r="I3156" i="15" s="1"/>
  <c r="I3157" i="15" s="1"/>
  <c r="I3158" i="15" s="1"/>
  <c r="I3159" i="15" s="1"/>
  <c r="I3160" i="15" s="1"/>
  <c r="I3161" i="15" s="1"/>
  <c r="I3162" i="15" s="1"/>
  <c r="I3163" i="15" s="1"/>
  <c r="I3164" i="15" s="1"/>
  <c r="J2907" i="15"/>
  <c r="R3566" i="15"/>
  <c r="S3412" i="15"/>
  <c r="M2913" i="15" l="1"/>
  <c r="N2902" i="15"/>
  <c r="J2908" i="15"/>
  <c r="O2968" i="15"/>
  <c r="K2916" i="15"/>
  <c r="I3165" i="15"/>
  <c r="L2939" i="15"/>
  <c r="L2940" i="15" s="1"/>
  <c r="L2941" i="15" s="1"/>
  <c r="L2942" i="15" s="1"/>
  <c r="L2943" i="15" s="1"/>
  <c r="L2944" i="15" s="1"/>
  <c r="S3413" i="15"/>
  <c r="R3567" i="15"/>
  <c r="R3568" i="15" s="1"/>
  <c r="R3569" i="15" s="1"/>
  <c r="R3570" i="15" s="1"/>
  <c r="R3571" i="15" s="1"/>
  <c r="R3572" i="15" s="1"/>
  <c r="R3573" i="15" s="1"/>
  <c r="R3574" i="15" s="1"/>
  <c r="R3575" i="15" s="1"/>
  <c r="R3576" i="15" s="1"/>
  <c r="L2945" i="15" l="1"/>
  <c r="L2946" i="15" s="1"/>
  <c r="L2947" i="15" s="1"/>
  <c r="L2948" i="15" s="1"/>
  <c r="L2949" i="15" s="1"/>
  <c r="I3166" i="15"/>
  <c r="I3167" i="15" s="1"/>
  <c r="I3168" i="15" s="1"/>
  <c r="I3169" i="15" s="1"/>
  <c r="I3170" i="15" s="1"/>
  <c r="I3171" i="15" s="1"/>
  <c r="I3172" i="15" s="1"/>
  <c r="I3173" i="15" s="1"/>
  <c r="I3174" i="15" s="1"/>
  <c r="I3175" i="15" s="1"/>
  <c r="I3176" i="15" s="1"/>
  <c r="I3177" i="15" s="1"/>
  <c r="I3178" i="15" s="1"/>
  <c r="I3179" i="15" s="1"/>
  <c r="I3180" i="15" s="1"/>
  <c r="I3181" i="15" s="1"/>
  <c r="I3182" i="15" s="1"/>
  <c r="I3183" i="15" s="1"/>
  <c r="I3184" i="15" s="1"/>
  <c r="I3185" i="15" s="1"/>
  <c r="I3186" i="15" s="1"/>
  <c r="I3187" i="15" s="1"/>
  <c r="I3188" i="15" s="1"/>
  <c r="I3189" i="15" s="1"/>
  <c r="I3190" i="15" s="1"/>
  <c r="I3191" i="15" s="1"/>
  <c r="I3192" i="15" s="1"/>
  <c r="I3193" i="15" s="1"/>
  <c r="I3194" i="15" s="1"/>
  <c r="I3195" i="15" s="1"/>
  <c r="I3196" i="15" s="1"/>
  <c r="I3197" i="15" s="1"/>
  <c r="I3198" i="15" s="1"/>
  <c r="I3199" i="15" s="1"/>
  <c r="I3200" i="15" s="1"/>
  <c r="I3201" i="15" s="1"/>
  <c r="I3202" i="15" s="1"/>
  <c r="J2909" i="15"/>
  <c r="M2914" i="15"/>
  <c r="K2917" i="15"/>
  <c r="O2969" i="15"/>
  <c r="N2903" i="15"/>
  <c r="R3577" i="15"/>
  <c r="S3414" i="15"/>
  <c r="O2970" i="15" l="1"/>
  <c r="N2904" i="15"/>
  <c r="K2918" i="15"/>
  <c r="M2915" i="15"/>
  <c r="J2910" i="15"/>
  <c r="L2950" i="15"/>
  <c r="L2951" i="15" s="1"/>
  <c r="L2952" i="15" s="1"/>
  <c r="L2953" i="15" s="1"/>
  <c r="I3203" i="15"/>
  <c r="I3204" i="15" s="1"/>
  <c r="I3205" i="15" s="1"/>
  <c r="I3206" i="15" s="1"/>
  <c r="I3207" i="15" s="1"/>
  <c r="I3208" i="15" s="1"/>
  <c r="I3209" i="15" s="1"/>
  <c r="I3210" i="15" s="1"/>
  <c r="I3211" i="15" s="1"/>
  <c r="S3415" i="15"/>
  <c r="R3578" i="15"/>
  <c r="M2916" i="15" l="1"/>
  <c r="L2954" i="15"/>
  <c r="L2955" i="15" s="1"/>
  <c r="L2956" i="15" s="1"/>
  <c r="L2957" i="15" s="1"/>
  <c r="L2958" i="15" s="1"/>
  <c r="O2971" i="15"/>
  <c r="J2911" i="15"/>
  <c r="K2919" i="15"/>
  <c r="I3212" i="15"/>
  <c r="N2905" i="15"/>
  <c r="R3579" i="15"/>
  <c r="S3416" i="15"/>
  <c r="S3417" i="15" s="1"/>
  <c r="S3418" i="15" s="1"/>
  <c r="S3419" i="15" s="1"/>
  <c r="S3420" i="15" s="1"/>
  <c r="S3421" i="15" s="1"/>
  <c r="S3422" i="15" s="1"/>
  <c r="J2912" i="15" l="1"/>
  <c r="L2959" i="15"/>
  <c r="L2960" i="15" s="1"/>
  <c r="K2920" i="15"/>
  <c r="O2972" i="15"/>
  <c r="M2917" i="15"/>
  <c r="N2906" i="15"/>
  <c r="I3213" i="15"/>
  <c r="S3423" i="15"/>
  <c r="R3580" i="15"/>
  <c r="N2907" i="15" l="1"/>
  <c r="O2973" i="15"/>
  <c r="J2913" i="15"/>
  <c r="I3214" i="15"/>
  <c r="I3215" i="15" s="1"/>
  <c r="I3216" i="15" s="1"/>
  <c r="K2921" i="15"/>
  <c r="M2918" i="15"/>
  <c r="L2961" i="15"/>
  <c r="L2962" i="15" s="1"/>
  <c r="L2963" i="15" s="1"/>
  <c r="R3581" i="15"/>
  <c r="R3582" i="15" s="1"/>
  <c r="R3583" i="15" s="1"/>
  <c r="R3584" i="15" s="1"/>
  <c r="R3585" i="15" s="1"/>
  <c r="R3586" i="15" s="1"/>
  <c r="R3587" i="15" s="1"/>
  <c r="R3588" i="15" s="1"/>
  <c r="S3424" i="15"/>
  <c r="M2919" i="15" l="1"/>
  <c r="J2914" i="15"/>
  <c r="K2922" i="15"/>
  <c r="I3217" i="15"/>
  <c r="N2908" i="15"/>
  <c r="L2964" i="15"/>
  <c r="O2974" i="15"/>
  <c r="O2975" i="15" s="1"/>
  <c r="O2976" i="15" s="1"/>
  <c r="O2977" i="15" s="1"/>
  <c r="O2978" i="15" s="1"/>
  <c r="O2979" i="15" s="1"/>
  <c r="O2980" i="15" s="1"/>
  <c r="O2981" i="15" s="1"/>
  <c r="S3425" i="15"/>
  <c r="S3426" i="15" s="1"/>
  <c r="S3427" i="15" s="1"/>
  <c r="S3428" i="15" s="1"/>
  <c r="S3429" i="15" s="1"/>
  <c r="S3430" i="15" s="1"/>
  <c r="S3431" i="15" s="1"/>
  <c r="S3432" i="15" s="1"/>
  <c r="S3433" i="15" s="1"/>
  <c r="S3434" i="15" s="1"/>
  <c r="S3435" i="15" s="1"/>
  <c r="S3436" i="15" s="1"/>
  <c r="S3437" i="15" s="1"/>
  <c r="S3438" i="15" s="1"/>
  <c r="R3589" i="15"/>
  <c r="M2920" i="15" l="1"/>
  <c r="L2965" i="15"/>
  <c r="O2982" i="15"/>
  <c r="O2983" i="15" s="1"/>
  <c r="O2984" i="15" s="1"/>
  <c r="O2985" i="15" s="1"/>
  <c r="O2986" i="15" s="1"/>
  <c r="O2987" i="15" s="1"/>
  <c r="N2909" i="15"/>
  <c r="K2923" i="15"/>
  <c r="I3218" i="15"/>
  <c r="I3219" i="15" s="1"/>
  <c r="I3220" i="15" s="1"/>
  <c r="I3221" i="15" s="1"/>
  <c r="I3222" i="15" s="1"/>
  <c r="I3223" i="15" s="1"/>
  <c r="I3224" i="15" s="1"/>
  <c r="I3225" i="15" s="1"/>
  <c r="I3226" i="15" s="1"/>
  <c r="I3227" i="15" s="1"/>
  <c r="I3228" i="15" s="1"/>
  <c r="I3229" i="15" s="1"/>
  <c r="I3230" i="15" s="1"/>
  <c r="I3231" i="15" s="1"/>
  <c r="I3232" i="15" s="1"/>
  <c r="I3233" i="15" s="1"/>
  <c r="I3234" i="15" s="1"/>
  <c r="I3235" i="15" s="1"/>
  <c r="I3236" i="15" s="1"/>
  <c r="I3237" i="15" s="1"/>
  <c r="I3238" i="15" s="1"/>
  <c r="I3239" i="15" s="1"/>
  <c r="I3240" i="15" s="1"/>
  <c r="I3241" i="15" s="1"/>
  <c r="I3242" i="15" s="1"/>
  <c r="I3243" i="15" s="1"/>
  <c r="I3244" i="15" s="1"/>
  <c r="I3245" i="15" s="1"/>
  <c r="I3246" i="15" s="1"/>
  <c r="J2915" i="15"/>
  <c r="R3590" i="15"/>
  <c r="S3439" i="15"/>
  <c r="I3247" i="15" l="1"/>
  <c r="I3248" i="15" s="1"/>
  <c r="N2910" i="15"/>
  <c r="L2966" i="15"/>
  <c r="M2921" i="15"/>
  <c r="M2922" i="15" s="1"/>
  <c r="M2923" i="15" s="1"/>
  <c r="J2916" i="15"/>
  <c r="K2924" i="15"/>
  <c r="O2988" i="15"/>
  <c r="O2989" i="15" s="1"/>
  <c r="O2990" i="15" s="1"/>
  <c r="O2991" i="15" s="1"/>
  <c r="O2992" i="15" s="1"/>
  <c r="O2993" i="15" s="1"/>
  <c r="O2994" i="15" s="1"/>
  <c r="S3440" i="15"/>
  <c r="R3591" i="15"/>
  <c r="K2925" i="15" l="1"/>
  <c r="I3249" i="15"/>
  <c r="I3250" i="15" s="1"/>
  <c r="I3251" i="15" s="1"/>
  <c r="I3252" i="15" s="1"/>
  <c r="I3253" i="15" s="1"/>
  <c r="I3254" i="15" s="1"/>
  <c r="I3255" i="15" s="1"/>
  <c r="I3256" i="15" s="1"/>
  <c r="I3257" i="15" s="1"/>
  <c r="I3258" i="15" s="1"/>
  <c r="I3259" i="15" s="1"/>
  <c r="I3260" i="15" s="1"/>
  <c r="I3261" i="15" s="1"/>
  <c r="I3262" i="15" s="1"/>
  <c r="I3263" i="15" s="1"/>
  <c r="I3264" i="15" s="1"/>
  <c r="I3265" i="15" s="1"/>
  <c r="I3266" i="15" s="1"/>
  <c r="I3267" i="15" s="1"/>
  <c r="I3268" i="15" s="1"/>
  <c r="I3269" i="15" s="1"/>
  <c r="I3270" i="15" s="1"/>
  <c r="I3271" i="15" s="1"/>
  <c r="I3272" i="15" s="1"/>
  <c r="I3273" i="15" s="1"/>
  <c r="I3274" i="15" s="1"/>
  <c r="I3275" i="15" s="1"/>
  <c r="I3276" i="15" s="1"/>
  <c r="I3277" i="15" s="1"/>
  <c r="I3278" i="15" s="1"/>
  <c r="I3279" i="15" s="1"/>
  <c r="I3280" i="15" s="1"/>
  <c r="I3281" i="15" s="1"/>
  <c r="I3282" i="15" s="1"/>
  <c r="I3283" i="15" s="1"/>
  <c r="I3284" i="15" s="1"/>
  <c r="I3285" i="15" s="1"/>
  <c r="I3286" i="15" s="1"/>
  <c r="I3287" i="15" s="1"/>
  <c r="I3288" i="15" s="1"/>
  <c r="I3289" i="15" s="1"/>
  <c r="I3290" i="15" s="1"/>
  <c r="I3291" i="15" s="1"/>
  <c r="I3292" i="15" s="1"/>
  <c r="I3293" i="15" s="1"/>
  <c r="I3294" i="15" s="1"/>
  <c r="I3295" i="15" s="1"/>
  <c r="I3296" i="15" s="1"/>
  <c r="I3297" i="15" s="1"/>
  <c r="I3298" i="15" s="1"/>
  <c r="O2995" i="15"/>
  <c r="O2996" i="15" s="1"/>
  <c r="O2997" i="15" s="1"/>
  <c r="J2917" i="15"/>
  <c r="M2924" i="15"/>
  <c r="N2911" i="15"/>
  <c r="L2967" i="15"/>
  <c r="R3592" i="15"/>
  <c r="S3441" i="15"/>
  <c r="M2925" i="15" l="1"/>
  <c r="J2918" i="15"/>
  <c r="L2968" i="15"/>
  <c r="L2969" i="15" s="1"/>
  <c r="L2970" i="15" s="1"/>
  <c r="L2971" i="15" s="1"/>
  <c r="L2972" i="15" s="1"/>
  <c r="L2973" i="15" s="1"/>
  <c r="L2974" i="15" s="1"/>
  <c r="L2975" i="15" s="1"/>
  <c r="L2976" i="15" s="1"/>
  <c r="N2912" i="15"/>
  <c r="O2998" i="15"/>
  <c r="K2926" i="15"/>
  <c r="I3299" i="15"/>
  <c r="I3300" i="15" s="1"/>
  <c r="S3442" i="15"/>
  <c r="R3593" i="15"/>
  <c r="I3301" i="15" l="1"/>
  <c r="I3302" i="15" s="1"/>
  <c r="I3303" i="15" s="1"/>
  <c r="I3304" i="15" s="1"/>
  <c r="I3305" i="15" s="1"/>
  <c r="I3306" i="15" s="1"/>
  <c r="I3307" i="15" s="1"/>
  <c r="I3308" i="15" s="1"/>
  <c r="I3309" i="15" s="1"/>
  <c r="I3310" i="15" s="1"/>
  <c r="I3311" i="15" s="1"/>
  <c r="I3312" i="15" s="1"/>
  <c r="I3313" i="15" s="1"/>
  <c r="I3314" i="15" s="1"/>
  <c r="I3315" i="15" s="1"/>
  <c r="I3316" i="15" s="1"/>
  <c r="I3317" i="15" s="1"/>
  <c r="I3318" i="15" s="1"/>
  <c r="L2977" i="15"/>
  <c r="O2999" i="15"/>
  <c r="J2919" i="15"/>
  <c r="K2927" i="15"/>
  <c r="K2928" i="15" s="1"/>
  <c r="K2929" i="15" s="1"/>
  <c r="N2913" i="15"/>
  <c r="M2926" i="15"/>
  <c r="R3594" i="15"/>
  <c r="S3443" i="15"/>
  <c r="I3319" i="15" l="1"/>
  <c r="K2930" i="15"/>
  <c r="M2927" i="15"/>
  <c r="O3000" i="15"/>
  <c r="O3001" i="15" s="1"/>
  <c r="N2914" i="15"/>
  <c r="J2920" i="15"/>
  <c r="L2978" i="15"/>
  <c r="S3444" i="15"/>
  <c r="R3595" i="15"/>
  <c r="L2979" i="15" l="1"/>
  <c r="O3002" i="15"/>
  <c r="K2931" i="15"/>
  <c r="K2932" i="15" s="1"/>
  <c r="K2933" i="15" s="1"/>
  <c r="I3320" i="15"/>
  <c r="I3321" i="15" s="1"/>
  <c r="I3322" i="15" s="1"/>
  <c r="I3323" i="15" s="1"/>
  <c r="J2921" i="15"/>
  <c r="N2915" i="15"/>
  <c r="M2928" i="15"/>
  <c r="R3596" i="15"/>
  <c r="S3445" i="15"/>
  <c r="M2929" i="15" l="1"/>
  <c r="N2916" i="15"/>
  <c r="J2922" i="15"/>
  <c r="K2934" i="15"/>
  <c r="L2980" i="15"/>
  <c r="I3324" i="15"/>
  <c r="O3003" i="15"/>
  <c r="S3446" i="15"/>
  <c r="R3597" i="15"/>
  <c r="O3004" i="15" l="1"/>
  <c r="O3005" i="15" s="1"/>
  <c r="L2981" i="15"/>
  <c r="J2923" i="15"/>
  <c r="I3325" i="15"/>
  <c r="I3326" i="15" s="1"/>
  <c r="I3327" i="15" s="1"/>
  <c r="I3328" i="15" s="1"/>
  <c r="I3329" i="15" s="1"/>
  <c r="I3330" i="15" s="1"/>
  <c r="I3331" i="15" s="1"/>
  <c r="I3332" i="15" s="1"/>
  <c r="I3333" i="15" s="1"/>
  <c r="I3334" i="15" s="1"/>
  <c r="I3335" i="15" s="1"/>
  <c r="I3336" i="15" s="1"/>
  <c r="I3337" i="15" s="1"/>
  <c r="I3338" i="15" s="1"/>
  <c r="I3339" i="15" s="1"/>
  <c r="I3340" i="15" s="1"/>
  <c r="I3341" i="15" s="1"/>
  <c r="I3342" i="15" s="1"/>
  <c r="I3343" i="15" s="1"/>
  <c r="I3344" i="15" s="1"/>
  <c r="I3345" i="15" s="1"/>
  <c r="I3346" i="15" s="1"/>
  <c r="I3347" i="15" s="1"/>
  <c r="I3348" i="15" s="1"/>
  <c r="I3349" i="15" s="1"/>
  <c r="I3350" i="15" s="1"/>
  <c r="I3351" i="15" s="1"/>
  <c r="I3352" i="15" s="1"/>
  <c r="I3353" i="15" s="1"/>
  <c r="I3354" i="15" s="1"/>
  <c r="N2917" i="15"/>
  <c r="K2935" i="15"/>
  <c r="K2936" i="15" s="1"/>
  <c r="K2937" i="15" s="1"/>
  <c r="K2938" i="15" s="1"/>
  <c r="K2939" i="15" s="1"/>
  <c r="K2940" i="15" s="1"/>
  <c r="M2930" i="15"/>
  <c r="R3598" i="15"/>
  <c r="S3447" i="15"/>
  <c r="S3448" i="15" s="1"/>
  <c r="S3449" i="15" s="1"/>
  <c r="S3450" i="15" s="1"/>
  <c r="S3451" i="15" s="1"/>
  <c r="S3452" i="15" s="1"/>
  <c r="S3453" i="15" s="1"/>
  <c r="S3454" i="15" s="1"/>
  <c r="S3455" i="15" s="1"/>
  <c r="S3456" i="15" s="1"/>
  <c r="J2924" i="15" l="1"/>
  <c r="M2931" i="15"/>
  <c r="K2941" i="15"/>
  <c r="K2942" i="15" s="1"/>
  <c r="K2943" i="15" s="1"/>
  <c r="K2944" i="15" s="1"/>
  <c r="K2945" i="15" s="1"/>
  <c r="K2946" i="15" s="1"/>
  <c r="N2918" i="15"/>
  <c r="O3006" i="15"/>
  <c r="O3007" i="15" s="1"/>
  <c r="O3008" i="15" s="1"/>
  <c r="O3009" i="15" s="1"/>
  <c r="O3010" i="15" s="1"/>
  <c r="O3011" i="15" s="1"/>
  <c r="O3012" i="15" s="1"/>
  <c r="O3013" i="15" s="1"/>
  <c r="I3355" i="15"/>
  <c r="I3356" i="15" s="1"/>
  <c r="L2982" i="15"/>
  <c r="S3457" i="15"/>
  <c r="R3599" i="15"/>
  <c r="R3600" i="15" s="1"/>
  <c r="R3601" i="15" s="1"/>
  <c r="R3602" i="15" s="1"/>
  <c r="R3603" i="15" s="1"/>
  <c r="R3604" i="15" s="1"/>
  <c r="R3605" i="15" s="1"/>
  <c r="R3606" i="15" s="1"/>
  <c r="R3607" i="15" s="1"/>
  <c r="R3608" i="15" s="1"/>
  <c r="R3609" i="15" s="1"/>
  <c r="R3610" i="15" s="1"/>
  <c r="R3611" i="15" s="1"/>
  <c r="R3612" i="15" s="1"/>
  <c r="R3613" i="15" s="1"/>
  <c r="R3614" i="15" s="1"/>
  <c r="R3615" i="15" s="1"/>
  <c r="R3616" i="15" s="1"/>
  <c r="R3617" i="15" s="1"/>
  <c r="R3618" i="15" s="1"/>
  <c r="N2919" i="15" l="1"/>
  <c r="K2947" i="15"/>
  <c r="K2948" i="15" s="1"/>
  <c r="K2949" i="15" s="1"/>
  <c r="K2950" i="15" s="1"/>
  <c r="K2951" i="15" s="1"/>
  <c r="O3014" i="15"/>
  <c r="J2925" i="15"/>
  <c r="M2932" i="15"/>
  <c r="L2983" i="15"/>
  <c r="I3357" i="15"/>
  <c r="I3358" i="15" s="1"/>
  <c r="I3359" i="15" s="1"/>
  <c r="I3360" i="15" s="1"/>
  <c r="I3361" i="15" s="1"/>
  <c r="I3362" i="15" s="1"/>
  <c r="I3363" i="15" s="1"/>
  <c r="I3364" i="15" s="1"/>
  <c r="I3365" i="15" s="1"/>
  <c r="R3619" i="15"/>
  <c r="S3458" i="15"/>
  <c r="M2933" i="15" l="1"/>
  <c r="J2926" i="15"/>
  <c r="K2952" i="15"/>
  <c r="K2953" i="15" s="1"/>
  <c r="K2954" i="15" s="1"/>
  <c r="K2955" i="15" s="1"/>
  <c r="K2956" i="15" s="1"/>
  <c r="K2957" i="15" s="1"/>
  <c r="O3015" i="15"/>
  <c r="L2984" i="15"/>
  <c r="L2985" i="15" s="1"/>
  <c r="L2986" i="15" s="1"/>
  <c r="L2987" i="15" s="1"/>
  <c r="N2920" i="15"/>
  <c r="I3366" i="15"/>
  <c r="I3367" i="15" s="1"/>
  <c r="S3459" i="15"/>
  <c r="R3620" i="15"/>
  <c r="R3621" i="15" s="1"/>
  <c r="R3622" i="15" s="1"/>
  <c r="R3623" i="15" s="1"/>
  <c r="I3368" i="15" l="1"/>
  <c r="I3369" i="15" s="1"/>
  <c r="I3370" i="15" s="1"/>
  <c r="I3371" i="15" s="1"/>
  <c r="J2927" i="15"/>
  <c r="J2928" i="15" s="1"/>
  <c r="J2929" i="15" s="1"/>
  <c r="J2930" i="15" s="1"/>
  <c r="K2958" i="15"/>
  <c r="K2959" i="15" s="1"/>
  <c r="K2960" i="15" s="1"/>
  <c r="K2961" i="15" s="1"/>
  <c r="K2962" i="15" s="1"/>
  <c r="K2963" i="15" s="1"/>
  <c r="K2964" i="15" s="1"/>
  <c r="K2965" i="15" s="1"/>
  <c r="K2966" i="15" s="1"/>
  <c r="K2967" i="15" s="1"/>
  <c r="K2968" i="15" s="1"/>
  <c r="K2969" i="15" s="1"/>
  <c r="K2970" i="15" s="1"/>
  <c r="K2971" i="15" s="1"/>
  <c r="K2972" i="15" s="1"/>
  <c r="K2973" i="15" s="1"/>
  <c r="K2974" i="15" s="1"/>
  <c r="K2975" i="15" s="1"/>
  <c r="K2976" i="15" s="1"/>
  <c r="K2977" i="15" s="1"/>
  <c r="K2978" i="15" s="1"/>
  <c r="K2979" i="15" s="1"/>
  <c r="K2980" i="15" s="1"/>
  <c r="K2981" i="15" s="1"/>
  <c r="K2982" i="15" s="1"/>
  <c r="K2983" i="15" s="1"/>
  <c r="K2984" i="15" s="1"/>
  <c r="K2985" i="15" s="1"/>
  <c r="K2986" i="15" s="1"/>
  <c r="K2987" i="15" s="1"/>
  <c r="K2988" i="15" s="1"/>
  <c r="K2989" i="15" s="1"/>
  <c r="K2990" i="15" s="1"/>
  <c r="K2991" i="15" s="1"/>
  <c r="K2992" i="15" s="1"/>
  <c r="K2993" i="15" s="1"/>
  <c r="K2994" i="15" s="1"/>
  <c r="M2934" i="15"/>
  <c r="N2921" i="15"/>
  <c r="L2988" i="15"/>
  <c r="O3016" i="15"/>
  <c r="O3017" i="15" s="1"/>
  <c r="R3624" i="15"/>
  <c r="S3460" i="15"/>
  <c r="S3461" i="15" s="1"/>
  <c r="S3462" i="15" s="1"/>
  <c r="S3463" i="15" s="1"/>
  <c r="S3464" i="15" s="1"/>
  <c r="S3465" i="15" s="1"/>
  <c r="S3466" i="15" s="1"/>
  <c r="M2935" i="15" l="1"/>
  <c r="I3372" i="15"/>
  <c r="I3373" i="15" s="1"/>
  <c r="K2995" i="15"/>
  <c r="N2922" i="15"/>
  <c r="L2989" i="15"/>
  <c r="O3018" i="15"/>
  <c r="J2931" i="15"/>
  <c r="S3467" i="15"/>
  <c r="R3625" i="15"/>
  <c r="L2990" i="15" l="1"/>
  <c r="K2996" i="15"/>
  <c r="M2936" i="15"/>
  <c r="I3374" i="15"/>
  <c r="I3375" i="15" s="1"/>
  <c r="I3376" i="15" s="1"/>
  <c r="J2932" i="15"/>
  <c r="J2933" i="15" s="1"/>
  <c r="J2934" i="15" s="1"/>
  <c r="O3019" i="15"/>
  <c r="O3020" i="15" s="1"/>
  <c r="O3021" i="15" s="1"/>
  <c r="O3022" i="15" s="1"/>
  <c r="O3023" i="15" s="1"/>
  <c r="O3024" i="15" s="1"/>
  <c r="O3025" i="15" s="1"/>
  <c r="O3026" i="15" s="1"/>
  <c r="O3027" i="15" s="1"/>
  <c r="O3028" i="15" s="1"/>
  <c r="O3029" i="15" s="1"/>
  <c r="O3030" i="15" s="1"/>
  <c r="N2923" i="15"/>
  <c r="R3626" i="15"/>
  <c r="S3468" i="15"/>
  <c r="O3031" i="15" l="1"/>
  <c r="O3032" i="15" s="1"/>
  <c r="I3377" i="15"/>
  <c r="K2997" i="15"/>
  <c r="L2991" i="15"/>
  <c r="L2992" i="15" s="1"/>
  <c r="L2993" i="15" s="1"/>
  <c r="L2994" i="15" s="1"/>
  <c r="L2995" i="15" s="1"/>
  <c r="L2996" i="15" s="1"/>
  <c r="L2997" i="15" s="1"/>
  <c r="N2924" i="15"/>
  <c r="J2935" i="15"/>
  <c r="J2936" i="15" s="1"/>
  <c r="J2937" i="15" s="1"/>
  <c r="J2938" i="15" s="1"/>
  <c r="J2939" i="15" s="1"/>
  <c r="J2940" i="15" s="1"/>
  <c r="M2937" i="15"/>
  <c r="M2938" i="15" s="1"/>
  <c r="M2939" i="15" s="1"/>
  <c r="S3469" i="15"/>
  <c r="R3627" i="15"/>
  <c r="N2925" i="15" l="1"/>
  <c r="O3033" i="15"/>
  <c r="O3034" i="15" s="1"/>
  <c r="O3035" i="15" s="1"/>
  <c r="O3036" i="15" s="1"/>
  <c r="O3037" i="15" s="1"/>
  <c r="O3038" i="15" s="1"/>
  <c r="O3039" i="15" s="1"/>
  <c r="O3040" i="15" s="1"/>
  <c r="O3041" i="15" s="1"/>
  <c r="O3042" i="15" s="1"/>
  <c r="O3043" i="15" s="1"/>
  <c r="O3044" i="15" s="1"/>
  <c r="O3045" i="15" s="1"/>
  <c r="O3046" i="15" s="1"/>
  <c r="O3047" i="15" s="1"/>
  <c r="O3048" i="15" s="1"/>
  <c r="O3049" i="15" s="1"/>
  <c r="O3050" i="15" s="1"/>
  <c r="O3051" i="15" s="1"/>
  <c r="O3052" i="15" s="1"/>
  <c r="O3053" i="15" s="1"/>
  <c r="O3054" i="15" s="1"/>
  <c r="O3055" i="15" s="1"/>
  <c r="O3056" i="15" s="1"/>
  <c r="O3057" i="15" s="1"/>
  <c r="O3058" i="15" s="1"/>
  <c r="O3059" i="15" s="1"/>
  <c r="O3060" i="15" s="1"/>
  <c r="O3061" i="15" s="1"/>
  <c r="O3062" i="15" s="1"/>
  <c r="J2941" i="15"/>
  <c r="J2942" i="15" s="1"/>
  <c r="K2998" i="15"/>
  <c r="K2999" i="15" s="1"/>
  <c r="L2998" i="15"/>
  <c r="L2999" i="15" s="1"/>
  <c r="L3000" i="15" s="1"/>
  <c r="L3001" i="15" s="1"/>
  <c r="L3002" i="15" s="1"/>
  <c r="L3003" i="15" s="1"/>
  <c r="I3378" i="15"/>
  <c r="I3379" i="15" s="1"/>
  <c r="I3380" i="15" s="1"/>
  <c r="I3381" i="15" s="1"/>
  <c r="I3382" i="15" s="1"/>
  <c r="I3383" i="15" s="1"/>
  <c r="I3384" i="15" s="1"/>
  <c r="I3385" i="15" s="1"/>
  <c r="I3386" i="15" s="1"/>
  <c r="I3387" i="15" s="1"/>
  <c r="I3388" i="15" s="1"/>
  <c r="I3389" i="15" s="1"/>
  <c r="I3390" i="15" s="1"/>
  <c r="I3391" i="15" s="1"/>
  <c r="I3392" i="15" s="1"/>
  <c r="I3393" i="15" s="1"/>
  <c r="I3394" i="15" s="1"/>
  <c r="I3395" i="15" s="1"/>
  <c r="I3396" i="15" s="1"/>
  <c r="I3397" i="15" s="1"/>
  <c r="I3398" i="15" s="1"/>
  <c r="I3399" i="15" s="1"/>
  <c r="I3400" i="15" s="1"/>
  <c r="I3401" i="15" s="1"/>
  <c r="I3402" i="15" s="1"/>
  <c r="I3403" i="15" s="1"/>
  <c r="I3404" i="15" s="1"/>
  <c r="I3405" i="15" s="1"/>
  <c r="I3406" i="15" s="1"/>
  <c r="I3407" i="15" s="1"/>
  <c r="I3408" i="15" s="1"/>
  <c r="I3409" i="15" s="1"/>
  <c r="M2940" i="15"/>
  <c r="R3628" i="15"/>
  <c r="R3629" i="15" s="1"/>
  <c r="R3630" i="15" s="1"/>
  <c r="R3631" i="15" s="1"/>
  <c r="R3632" i="15" s="1"/>
  <c r="S3470" i="15"/>
  <c r="I3410" i="15" l="1"/>
  <c r="K3000" i="15"/>
  <c r="M2941" i="15"/>
  <c r="L3004" i="15"/>
  <c r="J2943" i="15"/>
  <c r="J2944" i="15" s="1"/>
  <c r="J2945" i="15" s="1"/>
  <c r="J2946" i="15" s="1"/>
  <c r="N2926" i="15"/>
  <c r="O3063" i="15"/>
  <c r="S3471" i="15"/>
  <c r="S3472" i="15" s="1"/>
  <c r="S3473" i="15" s="1"/>
  <c r="S3474" i="15" s="1"/>
  <c r="S3475" i="15" s="1"/>
  <c r="R3633" i="15"/>
  <c r="J2947" i="15" l="1"/>
  <c r="J2948" i="15" s="1"/>
  <c r="J2949" i="15" s="1"/>
  <c r="J2950" i="15" s="1"/>
  <c r="J2951" i="15" s="1"/>
  <c r="I3411" i="15"/>
  <c r="I3412" i="15" s="1"/>
  <c r="I3413" i="15" s="1"/>
  <c r="I3414" i="15" s="1"/>
  <c r="I3415" i="15" s="1"/>
  <c r="I3416" i="15" s="1"/>
  <c r="I3417" i="15" s="1"/>
  <c r="I3418" i="15" s="1"/>
  <c r="I3419" i="15" s="1"/>
  <c r="I3420" i="15" s="1"/>
  <c r="I3421" i="15" s="1"/>
  <c r="I3422" i="15" s="1"/>
  <c r="I3423" i="15" s="1"/>
  <c r="I3424" i="15" s="1"/>
  <c r="I3425" i="15" s="1"/>
  <c r="I3426" i="15" s="1"/>
  <c r="I3427" i="15" s="1"/>
  <c r="I3428" i="15" s="1"/>
  <c r="I3429" i="15" s="1"/>
  <c r="I3430" i="15" s="1"/>
  <c r="I3431" i="15" s="1"/>
  <c r="N2927" i="15"/>
  <c r="M2942" i="15"/>
  <c r="M2943" i="15" s="1"/>
  <c r="M2944" i="15" s="1"/>
  <c r="O3064" i="15"/>
  <c r="O3065" i="15" s="1"/>
  <c r="O3066" i="15" s="1"/>
  <c r="O3067" i="15" s="1"/>
  <c r="O3068" i="15" s="1"/>
  <c r="O3069" i="15" s="1"/>
  <c r="O3070" i="15" s="1"/>
  <c r="O3071" i="15" s="1"/>
  <c r="O3072" i="15" s="1"/>
  <c r="O3073" i="15" s="1"/>
  <c r="O3074" i="15" s="1"/>
  <c r="O3075" i="15" s="1"/>
  <c r="O3076" i="15" s="1"/>
  <c r="O3077" i="15" s="1"/>
  <c r="O3078" i="15" s="1"/>
  <c r="O3079" i="15" s="1"/>
  <c r="O3080" i="15" s="1"/>
  <c r="O3081" i="15" s="1"/>
  <c r="O3082" i="15" s="1"/>
  <c r="O3083" i="15" s="1"/>
  <c r="O3084" i="15" s="1"/>
  <c r="O3085" i="15" s="1"/>
  <c r="O3086" i="15" s="1"/>
  <c r="L3005" i="15"/>
  <c r="L3006" i="15" s="1"/>
  <c r="L3007" i="15" s="1"/>
  <c r="L3008" i="15" s="1"/>
  <c r="L3009" i="15" s="1"/>
  <c r="L3010" i="15" s="1"/>
  <c r="L3011" i="15" s="1"/>
  <c r="L3012" i="15" s="1"/>
  <c r="K3001" i="15"/>
  <c r="R3634" i="15"/>
  <c r="R3635" i="15" s="1"/>
  <c r="R3636" i="15" s="1"/>
  <c r="R3637" i="15" s="1"/>
  <c r="R3638" i="15" s="1"/>
  <c r="R3639" i="15" s="1"/>
  <c r="R3640" i="15" s="1"/>
  <c r="R3641" i="15" s="1"/>
  <c r="R3642" i="15" s="1"/>
  <c r="R3643" i="15" s="1"/>
  <c r="R3644" i="15" s="1"/>
  <c r="R3645" i="15" s="1"/>
  <c r="R3646" i="15" s="1"/>
  <c r="S3476" i="15"/>
  <c r="O3087" i="15" l="1"/>
  <c r="N2928" i="15"/>
  <c r="J2952" i="15"/>
  <c r="J2953" i="15" s="1"/>
  <c r="J2954" i="15" s="1"/>
  <c r="J2955" i="15" s="1"/>
  <c r="J2956" i="15" s="1"/>
  <c r="J2957" i="15" s="1"/>
  <c r="L3013" i="15"/>
  <c r="M2945" i="15"/>
  <c r="K3002" i="15"/>
  <c r="I3432" i="15"/>
  <c r="I3433" i="15" s="1"/>
  <c r="I3434" i="15" s="1"/>
  <c r="S3477" i="15"/>
  <c r="R3647" i="15"/>
  <c r="I3435" i="15" l="1"/>
  <c r="L3014" i="15"/>
  <c r="O3088" i="15"/>
  <c r="O3089" i="15" s="1"/>
  <c r="O3090" i="15" s="1"/>
  <c r="O3091" i="15" s="1"/>
  <c r="O3092" i="15" s="1"/>
  <c r="O3093" i="15" s="1"/>
  <c r="O3094" i="15" s="1"/>
  <c r="O3095" i="15" s="1"/>
  <c r="O3096" i="15" s="1"/>
  <c r="O3097" i="15" s="1"/>
  <c r="O3098" i="15" s="1"/>
  <c r="O3099" i="15" s="1"/>
  <c r="O3100" i="15" s="1"/>
  <c r="O3101" i="15" s="1"/>
  <c r="J2958" i="15"/>
  <c r="J2959" i="15" s="1"/>
  <c r="J2960" i="15" s="1"/>
  <c r="J2961" i="15" s="1"/>
  <c r="J2962" i="15" s="1"/>
  <c r="J2963" i="15" s="1"/>
  <c r="J2964" i="15" s="1"/>
  <c r="J2965" i="15" s="1"/>
  <c r="J2966" i="15" s="1"/>
  <c r="J2967" i="15" s="1"/>
  <c r="J2968" i="15" s="1"/>
  <c r="J2969" i="15" s="1"/>
  <c r="J2970" i="15" s="1"/>
  <c r="J2971" i="15" s="1"/>
  <c r="J2972" i="15" s="1"/>
  <c r="J2973" i="15" s="1"/>
  <c r="J2974" i="15" s="1"/>
  <c r="J2975" i="15" s="1"/>
  <c r="J2976" i="15" s="1"/>
  <c r="J2977" i="15" s="1"/>
  <c r="J2978" i="15" s="1"/>
  <c r="J2979" i="15" s="1"/>
  <c r="J2980" i="15" s="1"/>
  <c r="J2981" i="15" s="1"/>
  <c r="J2982" i="15" s="1"/>
  <c r="J2983" i="15" s="1"/>
  <c r="J2984" i="15" s="1"/>
  <c r="J2985" i="15" s="1"/>
  <c r="J2986" i="15" s="1"/>
  <c r="J2987" i="15" s="1"/>
  <c r="J2988" i="15" s="1"/>
  <c r="J2989" i="15" s="1"/>
  <c r="J2990" i="15" s="1"/>
  <c r="J2991" i="15" s="1"/>
  <c r="J2992" i="15" s="1"/>
  <c r="J2993" i="15" s="1"/>
  <c r="K3003" i="15"/>
  <c r="M2946" i="15"/>
  <c r="N2929" i="15"/>
  <c r="S3478" i="15"/>
  <c r="R3648" i="15"/>
  <c r="K3004" i="15" l="1"/>
  <c r="M2947" i="15"/>
  <c r="O3102" i="15"/>
  <c r="I3436" i="15"/>
  <c r="I3437" i="15" s="1"/>
  <c r="I3438" i="15" s="1"/>
  <c r="I3439" i="15" s="1"/>
  <c r="I3440" i="15" s="1"/>
  <c r="N2930" i="15"/>
  <c r="L3015" i="15"/>
  <c r="J2994" i="15"/>
  <c r="J2995" i="15" s="1"/>
  <c r="J2996" i="15" s="1"/>
  <c r="S3479" i="15"/>
  <c r="S3480" i="15" s="1"/>
  <c r="S3481" i="15" s="1"/>
  <c r="S3482" i="15" s="1"/>
  <c r="R3649" i="15"/>
  <c r="N2931" i="15" l="1"/>
  <c r="J2997" i="15"/>
  <c r="O3103" i="15"/>
  <c r="O3104" i="15" s="1"/>
  <c r="O3105" i="15" s="1"/>
  <c r="O3106" i="15" s="1"/>
  <c r="O3107" i="15" s="1"/>
  <c r="O3108" i="15" s="1"/>
  <c r="O3109" i="15" s="1"/>
  <c r="O3110" i="15" s="1"/>
  <c r="O3111" i="15" s="1"/>
  <c r="O3112" i="15" s="1"/>
  <c r="O3113" i="15" s="1"/>
  <c r="O3114" i="15" s="1"/>
  <c r="K3005" i="15"/>
  <c r="K3006" i="15" s="1"/>
  <c r="K3007" i="15" s="1"/>
  <c r="K3008" i="15" s="1"/>
  <c r="K3009" i="15" s="1"/>
  <c r="K3010" i="15" s="1"/>
  <c r="K3011" i="15" s="1"/>
  <c r="I3441" i="15"/>
  <c r="I3442" i="15" s="1"/>
  <c r="L3016" i="15"/>
  <c r="M2948" i="15"/>
  <c r="S3483" i="15"/>
  <c r="R3650" i="15"/>
  <c r="O3115" i="15" l="1"/>
  <c r="J2998" i="15"/>
  <c r="K3012" i="15"/>
  <c r="N2932" i="15"/>
  <c r="M2949" i="15"/>
  <c r="L3017" i="15"/>
  <c r="L3018" i="15" s="1"/>
  <c r="L3019" i="15" s="1"/>
  <c r="L3020" i="15" s="1"/>
  <c r="L3021" i="15" s="1"/>
  <c r="L3022" i="15" s="1"/>
  <c r="L3023" i="15" s="1"/>
  <c r="L3024" i="15" s="1"/>
  <c r="L3025" i="15" s="1"/>
  <c r="L3026" i="15" s="1"/>
  <c r="I3443" i="15"/>
  <c r="I3444" i="15" s="1"/>
  <c r="I3445" i="15" s="1"/>
  <c r="I3446" i="15" s="1"/>
  <c r="I3447" i="15" s="1"/>
  <c r="I3448" i="15" s="1"/>
  <c r="I3449" i="15" s="1"/>
  <c r="I3450" i="15" s="1"/>
  <c r="I3451" i="15" s="1"/>
  <c r="I3452" i="15" s="1"/>
  <c r="I3453" i="15" s="1"/>
  <c r="I3454" i="15" s="1"/>
  <c r="I3455" i="15" s="1"/>
  <c r="I3456" i="15" s="1"/>
  <c r="I3457" i="15" s="1"/>
  <c r="I3458" i="15" s="1"/>
  <c r="I3459" i="15" s="1"/>
  <c r="I3460" i="15" s="1"/>
  <c r="I3461" i="15" s="1"/>
  <c r="I3462" i="15" s="1"/>
  <c r="I3463" i="15" s="1"/>
  <c r="I3464" i="15" s="1"/>
  <c r="I3465" i="15" s="1"/>
  <c r="I3466" i="15" s="1"/>
  <c r="I3467" i="15" s="1"/>
  <c r="I3468" i="15" s="1"/>
  <c r="I3469" i="15" s="1"/>
  <c r="I3470" i="15" s="1"/>
  <c r="I3471" i="15" s="1"/>
  <c r="I3472" i="15" s="1"/>
  <c r="I3473" i="15" s="1"/>
  <c r="I3474" i="15" s="1"/>
  <c r="I3475" i="15" s="1"/>
  <c r="I3476" i="15" s="1"/>
  <c r="I3477" i="15" s="1"/>
  <c r="R3651" i="15"/>
  <c r="R3652" i="15" s="1"/>
  <c r="R3653" i="15" s="1"/>
  <c r="R3654" i="15" s="1"/>
  <c r="R3655" i="15" s="1"/>
  <c r="R3656" i="15" s="1"/>
  <c r="R3657" i="15" s="1"/>
  <c r="R3658" i="15" s="1"/>
  <c r="R3659" i="15" s="1"/>
  <c r="R3660" i="15" s="1"/>
  <c r="R3661" i="15" s="1"/>
  <c r="R3662" i="15" s="1"/>
  <c r="R3663" i="15" s="1"/>
  <c r="R3664" i="15" s="1"/>
  <c r="R3665" i="15" s="1"/>
  <c r="R3666" i="15" s="1"/>
  <c r="R3667" i="15" s="1"/>
  <c r="R3668" i="15" s="1"/>
  <c r="S3484" i="15"/>
  <c r="S3485" i="15" s="1"/>
  <c r="S3486" i="15" s="1"/>
  <c r="S3487" i="15" s="1"/>
  <c r="S3488" i="15" s="1"/>
  <c r="S3489" i="15" s="1"/>
  <c r="I3478" i="15" l="1"/>
  <c r="M2950" i="15"/>
  <c r="K3013" i="15"/>
  <c r="N2933" i="15"/>
  <c r="O3116" i="15"/>
  <c r="O3117" i="15" s="1"/>
  <c r="O3118" i="15" s="1"/>
  <c r="O3119" i="15" s="1"/>
  <c r="O3120" i="15" s="1"/>
  <c r="O3121" i="15" s="1"/>
  <c r="O3122" i="15" s="1"/>
  <c r="O3123" i="15" s="1"/>
  <c r="O3124" i="15" s="1"/>
  <c r="O3125" i="15" s="1"/>
  <c r="O3126" i="15" s="1"/>
  <c r="O3127" i="15" s="1"/>
  <c r="O3128" i="15" s="1"/>
  <c r="O3129" i="15" s="1"/>
  <c r="O3130" i="15" s="1"/>
  <c r="O3131" i="15" s="1"/>
  <c r="O3132" i="15" s="1"/>
  <c r="O3133" i="15" s="1"/>
  <c r="O3134" i="15" s="1"/>
  <c r="O3135" i="15" s="1"/>
  <c r="O3136" i="15" s="1"/>
  <c r="O3137" i="15" s="1"/>
  <c r="O3138" i="15" s="1"/>
  <c r="O3139" i="15" s="1"/>
  <c r="O3140" i="15" s="1"/>
  <c r="O3141" i="15" s="1"/>
  <c r="L3027" i="15"/>
  <c r="J2999" i="15"/>
  <c r="J3000" i="15" s="1"/>
  <c r="S3490" i="15"/>
  <c r="R3669" i="15"/>
  <c r="O3142" i="15" l="1"/>
  <c r="O3143" i="15" s="1"/>
  <c r="K3014" i="15"/>
  <c r="I3479" i="15"/>
  <c r="M2951" i="15"/>
  <c r="L3028" i="15"/>
  <c r="L3029" i="15" s="1"/>
  <c r="L3030" i="15" s="1"/>
  <c r="L3031" i="15" s="1"/>
  <c r="J3001" i="15"/>
  <c r="N2934" i="15"/>
  <c r="R3670" i="15"/>
  <c r="R3671" i="15" s="1"/>
  <c r="R3672" i="15" s="1"/>
  <c r="R3673" i="15" s="1"/>
  <c r="R3674" i="15" s="1"/>
  <c r="R3675" i="15" s="1"/>
  <c r="R3676" i="15" s="1"/>
  <c r="R3677" i="15" s="1"/>
  <c r="R3678" i="15" s="1"/>
  <c r="R3679" i="15" s="1"/>
  <c r="R3680" i="15" s="1"/>
  <c r="R3681" i="15" s="1"/>
  <c r="S3491" i="15"/>
  <c r="L3032" i="15" l="1"/>
  <c r="K3015" i="15"/>
  <c r="I3480" i="15"/>
  <c r="O3144" i="15"/>
  <c r="O3145" i="15" s="1"/>
  <c r="O3146" i="15" s="1"/>
  <c r="O3147" i="15" s="1"/>
  <c r="O3148" i="15" s="1"/>
  <c r="O3149" i="15" s="1"/>
  <c r="O3150" i="15" s="1"/>
  <c r="O3151" i="15" s="1"/>
  <c r="N2935" i="15"/>
  <c r="J3002" i="15"/>
  <c r="M2952" i="15"/>
  <c r="S3492" i="15"/>
  <c r="R3682" i="15"/>
  <c r="M2953" i="15" l="1"/>
  <c r="K3016" i="15"/>
  <c r="K3017" i="15" s="1"/>
  <c r="K3018" i="15" s="1"/>
  <c r="L3033" i="15"/>
  <c r="L3034" i="15" s="1"/>
  <c r="L3035" i="15" s="1"/>
  <c r="L3036" i="15" s="1"/>
  <c r="N2936" i="15"/>
  <c r="I3481" i="15"/>
  <c r="I3482" i="15" s="1"/>
  <c r="I3483" i="15" s="1"/>
  <c r="I3484" i="15" s="1"/>
  <c r="I3485" i="15" s="1"/>
  <c r="I3486" i="15" s="1"/>
  <c r="I3487" i="15" s="1"/>
  <c r="I3488" i="15" s="1"/>
  <c r="I3489" i="15" s="1"/>
  <c r="J3003" i="15"/>
  <c r="O3152" i="15"/>
  <c r="R3683" i="15"/>
  <c r="S3493" i="15"/>
  <c r="S3494" i="15" s="1"/>
  <c r="S3495" i="15" s="1"/>
  <c r="S3496" i="15" s="1"/>
  <c r="S3497" i="15" s="1"/>
  <c r="S3498" i="15" s="1"/>
  <c r="O3153" i="15" l="1"/>
  <c r="O3154" i="15" s="1"/>
  <c r="O3155" i="15" s="1"/>
  <c r="O3156" i="15" s="1"/>
  <c r="O3157" i="15" s="1"/>
  <c r="O3158" i="15" s="1"/>
  <c r="O3159" i="15" s="1"/>
  <c r="O3160" i="15" s="1"/>
  <c r="O3161" i="15" s="1"/>
  <c r="O3162" i="15" s="1"/>
  <c r="O3163" i="15" s="1"/>
  <c r="O3164" i="15" s="1"/>
  <c r="K3019" i="15"/>
  <c r="K3020" i="15" s="1"/>
  <c r="K3021" i="15" s="1"/>
  <c r="K3022" i="15" s="1"/>
  <c r="K3023" i="15" s="1"/>
  <c r="K3024" i="15" s="1"/>
  <c r="K3025" i="15" s="1"/>
  <c r="K3026" i="15" s="1"/>
  <c r="K3027" i="15" s="1"/>
  <c r="L3037" i="15"/>
  <c r="J3004" i="15"/>
  <c r="J3005" i="15" s="1"/>
  <c r="J3006" i="15" s="1"/>
  <c r="J3007" i="15" s="1"/>
  <c r="J3008" i="15" s="1"/>
  <c r="J3009" i="15" s="1"/>
  <c r="J3010" i="15" s="1"/>
  <c r="J3011" i="15" s="1"/>
  <c r="J3012" i="15" s="1"/>
  <c r="N2937" i="15"/>
  <c r="M2954" i="15"/>
  <c r="I3490" i="15"/>
  <c r="S3499" i="15"/>
  <c r="R3684" i="15"/>
  <c r="I3491" i="15" l="1"/>
  <c r="I3492" i="15" s="1"/>
  <c r="I3493" i="15" s="1"/>
  <c r="I3494" i="15" s="1"/>
  <c r="I3495" i="15" s="1"/>
  <c r="I3496" i="15" s="1"/>
  <c r="I3497" i="15" s="1"/>
  <c r="I3498" i="15" s="1"/>
  <c r="I3499" i="15" s="1"/>
  <c r="I3500" i="15" s="1"/>
  <c r="I3501" i="15" s="1"/>
  <c r="I3502" i="15" s="1"/>
  <c r="I3503" i="15" s="1"/>
  <c r="I3504" i="15" s="1"/>
  <c r="I3505" i="15" s="1"/>
  <c r="I3506" i="15" s="1"/>
  <c r="I3507" i="15" s="1"/>
  <c r="I3508" i="15" s="1"/>
  <c r="I3509" i="15" s="1"/>
  <c r="I3510" i="15" s="1"/>
  <c r="I3511" i="15" s="1"/>
  <c r="I3512" i="15" s="1"/>
  <c r="I3513" i="15" s="1"/>
  <c r="I3514" i="15" s="1"/>
  <c r="I3515" i="15" s="1"/>
  <c r="I3516" i="15" s="1"/>
  <c r="I3517" i="15" s="1"/>
  <c r="I3518" i="15" s="1"/>
  <c r="I3519" i="15" s="1"/>
  <c r="I3520" i="15" s="1"/>
  <c r="I3521" i="15" s="1"/>
  <c r="I3522" i="15" s="1"/>
  <c r="I3523" i="15" s="1"/>
  <c r="I3524" i="15" s="1"/>
  <c r="I3525" i="15" s="1"/>
  <c r="I3526" i="15" s="1"/>
  <c r="I3527" i="15" s="1"/>
  <c r="I3528" i="15" s="1"/>
  <c r="I3529" i="15" s="1"/>
  <c r="I3530" i="15" s="1"/>
  <c r="I3531" i="15" s="1"/>
  <c r="I3532" i="15" s="1"/>
  <c r="I3533" i="15" s="1"/>
  <c r="I3534" i="15" s="1"/>
  <c r="N2938" i="15"/>
  <c r="K3028" i="15"/>
  <c r="O3165" i="15"/>
  <c r="J3013" i="15"/>
  <c r="L3038" i="15"/>
  <c r="L3039" i="15" s="1"/>
  <c r="L3040" i="15" s="1"/>
  <c r="M2955" i="15"/>
  <c r="R3685" i="15"/>
  <c r="S3500" i="15"/>
  <c r="I3535" i="15" l="1"/>
  <c r="I3536" i="15" s="1"/>
  <c r="J3014" i="15"/>
  <c r="O3166" i="15"/>
  <c r="O3167" i="15" s="1"/>
  <c r="O3168" i="15" s="1"/>
  <c r="O3169" i="15" s="1"/>
  <c r="O3170" i="15" s="1"/>
  <c r="O3171" i="15" s="1"/>
  <c r="O3172" i="15" s="1"/>
  <c r="O3173" i="15" s="1"/>
  <c r="O3174" i="15" s="1"/>
  <c r="O3175" i="15" s="1"/>
  <c r="O3176" i="15" s="1"/>
  <c r="K3029" i="15"/>
  <c r="K3030" i="15" s="1"/>
  <c r="K3031" i="15" s="1"/>
  <c r="M2956" i="15"/>
  <c r="L3041" i="15"/>
  <c r="L3042" i="15" s="1"/>
  <c r="N2939" i="15"/>
  <c r="N2940" i="15" s="1"/>
  <c r="N2941" i="15" s="1"/>
  <c r="N2942" i="15" s="1"/>
  <c r="N2943" i="15" s="1"/>
  <c r="N2944" i="15" s="1"/>
  <c r="N2945" i="15" s="1"/>
  <c r="N2946" i="15" s="1"/>
  <c r="N2947" i="15" s="1"/>
  <c r="S3501" i="15"/>
  <c r="R3686" i="15"/>
  <c r="R3687" i="15" s="1"/>
  <c r="R3688" i="15" s="1"/>
  <c r="R3689" i="15" s="1"/>
  <c r="R3690" i="15" s="1"/>
  <c r="R3691" i="15" s="1"/>
  <c r="O3177" i="15" l="1"/>
  <c r="I3537" i="15"/>
  <c r="I3538" i="15" s="1"/>
  <c r="I3539" i="15" s="1"/>
  <c r="I3540" i="15" s="1"/>
  <c r="I3541" i="15" s="1"/>
  <c r="I3542" i="15" s="1"/>
  <c r="I3543" i="15" s="1"/>
  <c r="I3544" i="15" s="1"/>
  <c r="I3545" i="15" s="1"/>
  <c r="M2957" i="15"/>
  <c r="K3032" i="15"/>
  <c r="N2948" i="15"/>
  <c r="N2949" i="15" s="1"/>
  <c r="N2950" i="15" s="1"/>
  <c r="N2951" i="15" s="1"/>
  <c r="N2952" i="15" s="1"/>
  <c r="N2953" i="15" s="1"/>
  <c r="N2954" i="15" s="1"/>
  <c r="N2955" i="15" s="1"/>
  <c r="N2956" i="15" s="1"/>
  <c r="N2957" i="15" s="1"/>
  <c r="N2958" i="15" s="1"/>
  <c r="N2959" i="15" s="1"/>
  <c r="N2960" i="15" s="1"/>
  <c r="N2961" i="15" s="1"/>
  <c r="N2962" i="15" s="1"/>
  <c r="N2963" i="15" s="1"/>
  <c r="L3043" i="15"/>
  <c r="L3044" i="15" s="1"/>
  <c r="L3045" i="15" s="1"/>
  <c r="L3046" i="15" s="1"/>
  <c r="L3047" i="15" s="1"/>
  <c r="J3015" i="15"/>
  <c r="R3692" i="15"/>
  <c r="S3502" i="15"/>
  <c r="M2958" i="15" l="1"/>
  <c r="J3016" i="15"/>
  <c r="J3017" i="15" s="1"/>
  <c r="O3178" i="15"/>
  <c r="O3179" i="15" s="1"/>
  <c r="O3180" i="15" s="1"/>
  <c r="O3181" i="15" s="1"/>
  <c r="O3182" i="15" s="1"/>
  <c r="O3183" i="15" s="1"/>
  <c r="O3184" i="15" s="1"/>
  <c r="O3185" i="15" s="1"/>
  <c r="O3186" i="15" s="1"/>
  <c r="O3187" i="15" s="1"/>
  <c r="O3188" i="15" s="1"/>
  <c r="O3189" i="15" s="1"/>
  <c r="N2964" i="15"/>
  <c r="I3546" i="15"/>
  <c r="I3547" i="15" s="1"/>
  <c r="I3548" i="15" s="1"/>
  <c r="I3549" i="15" s="1"/>
  <c r="I3550" i="15" s="1"/>
  <c r="I3551" i="15" s="1"/>
  <c r="I3552" i="15" s="1"/>
  <c r="I3553" i="15" s="1"/>
  <c r="I3554" i="15" s="1"/>
  <c r="I3555" i="15" s="1"/>
  <c r="L3048" i="15"/>
  <c r="K3033" i="15"/>
  <c r="K3034" i="15" s="1"/>
  <c r="K3035" i="15" s="1"/>
  <c r="K3036" i="15" s="1"/>
  <c r="K3037" i="15" s="1"/>
  <c r="K3038" i="15" s="1"/>
  <c r="K3039" i="15" s="1"/>
  <c r="K3040" i="15" s="1"/>
  <c r="K3041" i="15" s="1"/>
  <c r="K3042" i="15" s="1"/>
  <c r="K3043" i="15" s="1"/>
  <c r="K3044" i="15" s="1"/>
  <c r="K3045" i="15" s="1"/>
  <c r="K3046" i="15" s="1"/>
  <c r="K3047" i="15" s="1"/>
  <c r="K3048" i="15" s="1"/>
  <c r="K3049" i="15" s="1"/>
  <c r="K3050" i="15" s="1"/>
  <c r="K3051" i="15" s="1"/>
  <c r="K3052" i="15" s="1"/>
  <c r="K3053" i="15" s="1"/>
  <c r="K3054" i="15" s="1"/>
  <c r="K3055" i="15" s="1"/>
  <c r="K3056" i="15" s="1"/>
  <c r="K3057" i="15" s="1"/>
  <c r="K3058" i="15" s="1"/>
  <c r="K3059" i="15" s="1"/>
  <c r="K3060" i="15" s="1"/>
  <c r="K3061" i="15" s="1"/>
  <c r="S3503" i="15"/>
  <c r="S3504" i="15" s="1"/>
  <c r="R3693" i="15"/>
  <c r="R3694" i="15" s="1"/>
  <c r="R3695" i="15" s="1"/>
  <c r="R3696" i="15" s="1"/>
  <c r="R3697" i="15" s="1"/>
  <c r="R3698" i="15" s="1"/>
  <c r="R3699" i="15" s="1"/>
  <c r="R3700" i="15" s="1"/>
  <c r="R3701" i="15" s="1"/>
  <c r="R3702" i="15" s="1"/>
  <c r="R3703" i="15" s="1"/>
  <c r="R3704" i="15" s="1"/>
  <c r="R3705" i="15" s="1"/>
  <c r="R3706" i="15" s="1"/>
  <c r="R3707" i="15" s="1"/>
  <c r="R3708" i="15" s="1"/>
  <c r="R3709" i="15" s="1"/>
  <c r="R3710" i="15" s="1"/>
  <c r="R3711" i="15" s="1"/>
  <c r="R3712" i="15" s="1"/>
  <c r="R3713" i="15" s="1"/>
  <c r="R3714" i="15" s="1"/>
  <c r="R3715" i="15" s="1"/>
  <c r="R3716" i="15" s="1"/>
  <c r="R3717" i="15" s="1"/>
  <c r="R3718" i="15" s="1"/>
  <c r="R3719" i="15" s="1"/>
  <c r="R3720" i="15" s="1"/>
  <c r="R3721" i="15" s="1"/>
  <c r="R3722" i="15" s="1"/>
  <c r="R3723" i="15" s="1"/>
  <c r="R3724" i="15" s="1"/>
  <c r="R3725" i="15" s="1"/>
  <c r="R3726" i="15" s="1"/>
  <c r="R3727" i="15" s="1"/>
  <c r="K3062" i="15" l="1"/>
  <c r="L3049" i="15"/>
  <c r="L3050" i="15" s="1"/>
  <c r="L3051" i="15" s="1"/>
  <c r="N2965" i="15"/>
  <c r="J3018" i="15"/>
  <c r="J3019" i="15" s="1"/>
  <c r="J3020" i="15" s="1"/>
  <c r="J3021" i="15" s="1"/>
  <c r="J3022" i="15" s="1"/>
  <c r="J3023" i="15" s="1"/>
  <c r="J3024" i="15" s="1"/>
  <c r="J3025" i="15" s="1"/>
  <c r="J3026" i="15" s="1"/>
  <c r="J3027" i="15" s="1"/>
  <c r="J3028" i="15" s="1"/>
  <c r="O3190" i="15"/>
  <c r="I3556" i="15"/>
  <c r="M2959" i="15"/>
  <c r="R3728" i="15"/>
  <c r="S3505" i="15"/>
  <c r="I3557" i="15" l="1"/>
  <c r="K3063" i="15"/>
  <c r="M2960" i="15"/>
  <c r="O3191" i="15"/>
  <c r="O3192" i="15" s="1"/>
  <c r="O3193" i="15" s="1"/>
  <c r="O3194" i="15" s="1"/>
  <c r="O3195" i="15" s="1"/>
  <c r="O3196" i="15" s="1"/>
  <c r="O3197" i="15" s="1"/>
  <c r="O3198" i="15" s="1"/>
  <c r="O3199" i="15" s="1"/>
  <c r="O3200" i="15" s="1"/>
  <c r="O3201" i="15" s="1"/>
  <c r="O3202" i="15" s="1"/>
  <c r="O3203" i="15" s="1"/>
  <c r="O3204" i="15" s="1"/>
  <c r="O3205" i="15" s="1"/>
  <c r="O3206" i="15" s="1"/>
  <c r="O3207" i="15" s="1"/>
  <c r="O3208" i="15" s="1"/>
  <c r="O3209" i="15" s="1"/>
  <c r="O3210" i="15" s="1"/>
  <c r="O3211" i="15" s="1"/>
  <c r="J3029" i="15"/>
  <c r="N2966" i="15"/>
  <c r="L3052" i="15"/>
  <c r="S3506" i="15"/>
  <c r="R3729" i="15"/>
  <c r="R3730" i="15" s="1"/>
  <c r="R3731" i="15" s="1"/>
  <c r="R3732" i="15" s="1"/>
  <c r="R3733" i="15" s="1"/>
  <c r="R3734" i="15" s="1"/>
  <c r="R3735" i="15" s="1"/>
  <c r="R3736" i="15" s="1"/>
  <c r="R3737" i="15" s="1"/>
  <c r="R3738" i="15" s="1"/>
  <c r="R3739" i="15" s="1"/>
  <c r="R3740" i="15" s="1"/>
  <c r="R3741" i="15" s="1"/>
  <c r="R3742" i="15" s="1"/>
  <c r="R3743" i="15" s="1"/>
  <c r="R3744" i="15" s="1"/>
  <c r="R3745" i="15" s="1"/>
  <c r="R3746" i="15" s="1"/>
  <c r="R3747" i="15" s="1"/>
  <c r="R3748" i="15" s="1"/>
  <c r="R3749" i="15" s="1"/>
  <c r="R3750" i="15" s="1"/>
  <c r="R3751" i="15" s="1"/>
  <c r="R3752" i="15" s="1"/>
  <c r="R3753" i="15" s="1"/>
  <c r="R3754" i="15" s="1"/>
  <c r="R3755" i="15" s="1"/>
  <c r="R3756" i="15" s="1"/>
  <c r="R3757" i="15" s="1"/>
  <c r="R3758" i="15" s="1"/>
  <c r="R3759" i="15" s="1"/>
  <c r="R3760" i="15" s="1"/>
  <c r="R3761" i="15" s="1"/>
  <c r="R3762" i="15" s="1"/>
  <c r="R3763" i="15" s="1"/>
  <c r="R3764" i="15" s="1"/>
  <c r="R3765" i="15" s="1"/>
  <c r="R3766" i="15" s="1"/>
  <c r="R3767" i="15" s="1"/>
  <c r="R3768" i="15" s="1"/>
  <c r="R3769" i="15" s="1"/>
  <c r="R3770" i="15" s="1"/>
  <c r="R3771" i="15" s="1"/>
  <c r="R3772" i="15" s="1"/>
  <c r="R3773" i="15" s="1"/>
  <c r="R3774" i="15" s="1"/>
  <c r="R3775" i="15" s="1"/>
  <c r="R3776" i="15" s="1"/>
  <c r="R3777" i="15" s="1"/>
  <c r="R3778" i="15" s="1"/>
  <c r="R3779" i="15" s="1"/>
  <c r="R3780" i="15" s="1"/>
  <c r="R3781" i="15" s="1"/>
  <c r="R3782" i="15" s="1"/>
  <c r="R3783" i="15" s="1"/>
  <c r="R3784" i="15" s="1"/>
  <c r="R3785" i="15" s="1"/>
  <c r="R3786" i="15" s="1"/>
  <c r="R3787" i="15" s="1"/>
  <c r="R3788" i="15" s="1"/>
  <c r="R3789" i="15" s="1"/>
  <c r="R3790" i="15" s="1"/>
  <c r="R3791" i="15" s="1"/>
  <c r="R3792" i="15" s="1"/>
  <c r="R3793" i="15" s="1"/>
  <c r="R3794" i="15" s="1"/>
  <c r="R3795" i="15" s="1"/>
  <c r="R3796" i="15" s="1"/>
  <c r="R3797" i="15" s="1"/>
  <c r="R3798" i="15" s="1"/>
  <c r="R3799" i="15" s="1"/>
  <c r="R3800" i="15" s="1"/>
  <c r="R3801" i="15" s="1"/>
  <c r="R3802" i="15" s="1"/>
  <c r="R3803" i="15" s="1"/>
  <c r="R3804" i="15" s="1"/>
  <c r="R3805" i="15" s="1"/>
  <c r="R3806" i="15" s="1"/>
  <c r="R3807" i="15" s="1"/>
  <c r="R3808" i="15" s="1"/>
  <c r="R3809" i="15" s="1"/>
  <c r="R3810" i="15" s="1"/>
  <c r="R3811" i="15" s="1"/>
  <c r="R3812" i="15" s="1"/>
  <c r="R3813" i="15" s="1"/>
  <c r="R3814" i="15" s="1"/>
  <c r="R3815" i="15" s="1"/>
  <c r="R3816" i="15" s="1"/>
  <c r="R3817" i="15" s="1"/>
  <c r="R3818" i="15" s="1"/>
  <c r="R3819" i="15" s="1"/>
  <c r="R3820" i="15" s="1"/>
  <c r="R3821" i="15" s="1"/>
  <c r="R3822" i="15" s="1"/>
  <c r="R3823" i="15" s="1"/>
  <c r="R3824" i="15" s="1"/>
  <c r="R3825" i="15" s="1"/>
  <c r="R3826" i="15" s="1"/>
  <c r="R3827" i="15" s="1"/>
  <c r="R3828" i="15" s="1"/>
  <c r="R3829" i="15" s="1"/>
  <c r="R3830" i="15" s="1"/>
  <c r="R3831" i="15" s="1"/>
  <c r="R3832" i="15" s="1"/>
  <c r="R3833" i="15" s="1"/>
  <c r="R3834" i="15" s="1"/>
  <c r="R3835" i="15" s="1"/>
  <c r="R3836" i="15" s="1"/>
  <c r="R3837" i="15" s="1"/>
  <c r="R3838" i="15" s="1"/>
  <c r="R3839" i="15" s="1"/>
  <c r="R3840" i="15" s="1"/>
  <c r="R3841" i="15" s="1"/>
  <c r="R3842" i="15" s="1"/>
  <c r="R3843" i="15" s="1"/>
  <c r="R3844" i="15" s="1"/>
  <c r="R3845" i="15" s="1"/>
  <c r="R3846" i="15" s="1"/>
  <c r="R3847" i="15" s="1"/>
  <c r="R3848" i="15" s="1"/>
  <c r="R3849" i="15" s="1"/>
  <c r="R3850" i="15" s="1"/>
  <c r="R3851" i="15" s="1"/>
  <c r="R3852" i="15" s="1"/>
  <c r="R3853" i="15" s="1"/>
  <c r="R3854" i="15" s="1"/>
  <c r="R3855" i="15" s="1"/>
  <c r="R3856" i="15" s="1"/>
  <c r="R3857" i="15" s="1"/>
  <c r="R3858" i="15" s="1"/>
  <c r="R3859" i="15" s="1"/>
  <c r="R3860" i="15" s="1"/>
  <c r="R3861" i="15" s="1"/>
  <c r="R3862" i="15" s="1"/>
  <c r="R3863" i="15" s="1"/>
  <c r="R3864" i="15" s="1"/>
  <c r="R3865" i="15" s="1"/>
  <c r="R3866" i="15" s="1"/>
  <c r="R3867" i="15" s="1"/>
  <c r="R3868" i="15" s="1"/>
  <c r="R3869" i="15" s="1"/>
  <c r="R3870" i="15" s="1"/>
  <c r="R3871" i="15" s="1"/>
  <c r="R3872" i="15" s="1"/>
  <c r="R3873" i="15" s="1"/>
  <c r="R3874" i="15" s="1"/>
  <c r="R3875" i="15" s="1"/>
  <c r="R3876" i="15" s="1"/>
  <c r="R3877" i="15" s="1"/>
  <c r="R3878" i="15" s="1"/>
  <c r="R3879" i="15" s="1"/>
  <c r="R3880" i="15" s="1"/>
  <c r="R3881" i="15" s="1"/>
  <c r="R3882" i="15" s="1"/>
  <c r="R3883" i="15" s="1"/>
  <c r="R3884" i="15" s="1"/>
  <c r="R3885" i="15" s="1"/>
  <c r="R3886" i="15" s="1"/>
  <c r="R3887" i="15" s="1"/>
  <c r="R3888" i="15" s="1"/>
  <c r="R3889" i="15" s="1"/>
  <c r="R3890" i="15" s="1"/>
  <c r="R3891" i="15" s="1"/>
  <c r="R3892" i="15" s="1"/>
  <c r="R3893" i="15" s="1"/>
  <c r="R3894" i="15" s="1"/>
  <c r="R3895" i="15" s="1"/>
  <c r="R3896" i="15" s="1"/>
  <c r="R3897" i="15" s="1"/>
  <c r="R3898" i="15" s="1"/>
  <c r="R3899" i="15" s="1"/>
  <c r="R3900" i="15" s="1"/>
  <c r="R3901" i="15" s="1"/>
  <c r="R3902" i="15" s="1"/>
  <c r="R3903" i="15" s="1"/>
  <c r="R3904" i="15" s="1"/>
  <c r="R3905" i="15" s="1"/>
  <c r="R3906" i="15" s="1"/>
  <c r="R3907" i="15" s="1"/>
  <c r="R3908" i="15" s="1"/>
  <c r="R3909" i="15" s="1"/>
  <c r="R3910" i="15" s="1"/>
  <c r="R3911" i="15" s="1"/>
  <c r="R3912" i="15" s="1"/>
  <c r="R3913" i="15" s="1"/>
  <c r="R3914" i="15" s="1"/>
  <c r="R3915" i="15" s="1"/>
  <c r="R3916" i="15" s="1"/>
  <c r="R3917" i="15" s="1"/>
  <c r="R3918" i="15" s="1"/>
  <c r="R3919" i="15" s="1"/>
  <c r="R3920" i="15" s="1"/>
  <c r="R3921" i="15" s="1"/>
  <c r="R3922" i="15" s="1"/>
  <c r="R3923" i="15" s="1"/>
  <c r="R3924" i="15" s="1"/>
  <c r="R3925" i="15" s="1"/>
  <c r="R3926" i="15" s="1"/>
  <c r="R3927" i="15" s="1"/>
  <c r="R3928" i="15" s="1"/>
  <c r="R3929" i="15" s="1"/>
  <c r="R3930" i="15" s="1"/>
  <c r="R3931" i="15" s="1"/>
  <c r="R3932" i="15" s="1"/>
  <c r="R3933" i="15" s="1"/>
  <c r="R3934" i="15" s="1"/>
  <c r="R3935" i="15" s="1"/>
  <c r="R3936" i="15" s="1"/>
  <c r="R3937" i="15" s="1"/>
  <c r="R3938" i="15" s="1"/>
  <c r="R3939" i="15" s="1"/>
  <c r="R3940" i="15" s="1"/>
  <c r="R3941" i="15" s="1"/>
  <c r="R3942" i="15" s="1"/>
  <c r="R3943" i="15" s="1"/>
  <c r="R3944" i="15" s="1"/>
  <c r="R3945" i="15" s="1"/>
  <c r="R3946" i="15" s="1"/>
  <c r="R3947" i="15" s="1"/>
  <c r="R3948" i="15" s="1"/>
  <c r="R3949" i="15" s="1"/>
  <c r="R3950" i="15" s="1"/>
  <c r="R3951" i="15" s="1"/>
  <c r="R3952" i="15" s="1"/>
  <c r="R3953" i="15" s="1"/>
  <c r="R3954" i="15" s="1"/>
  <c r="R3955" i="15" s="1"/>
  <c r="R3956" i="15" s="1"/>
  <c r="R3957" i="15" s="1"/>
  <c r="R3958" i="15" s="1"/>
  <c r="R3959" i="15" s="1"/>
  <c r="R3960" i="15" s="1"/>
  <c r="R3961" i="15" s="1"/>
  <c r="R3962" i="15" s="1"/>
  <c r="R3963" i="15" s="1"/>
  <c r="R3964" i="15" s="1"/>
  <c r="R3965" i="15" s="1"/>
  <c r="R3966" i="15" s="1"/>
  <c r="R3967" i="15" s="1"/>
  <c r="R3968" i="15" s="1"/>
  <c r="R3969" i="15" s="1"/>
  <c r="R3970" i="15" s="1"/>
  <c r="R3971" i="15" s="1"/>
  <c r="R3972" i="15" s="1"/>
  <c r="R3973" i="15" s="1"/>
  <c r="R3974" i="15" s="1"/>
  <c r="R3975" i="15" s="1"/>
  <c r="R3976" i="15" s="1"/>
  <c r="R3977" i="15" s="1"/>
  <c r="R3978" i="15" s="1"/>
  <c r="R3979" i="15" s="1"/>
  <c r="R3980" i="15" s="1"/>
  <c r="R3981" i="15" s="1"/>
  <c r="R3982" i="15" s="1"/>
  <c r="R3983" i="15" s="1"/>
  <c r="R3984" i="15" s="1"/>
  <c r="R3985" i="15" s="1"/>
  <c r="R3986" i="15" s="1"/>
  <c r="R3987" i="15" s="1"/>
  <c r="R3988" i="15" s="1"/>
  <c r="R3989" i="15" s="1"/>
  <c r="R3990" i="15" s="1"/>
  <c r="R3991" i="15" s="1"/>
  <c r="R3992" i="15" s="1"/>
  <c r="R3993" i="15" s="1"/>
  <c r="R3994" i="15" s="1"/>
  <c r="R3995" i="15" s="1"/>
  <c r="R3996" i="15" s="1"/>
  <c r="R3997" i="15" s="1"/>
  <c r="R3998" i="15" s="1"/>
  <c r="R3999" i="15" s="1"/>
  <c r="R4000" i="15" s="1"/>
  <c r="R4001" i="15" s="1"/>
  <c r="R4002" i="15" s="1"/>
  <c r="BN1" i="16" s="1"/>
  <c r="O3212" i="15" l="1"/>
  <c r="I3558" i="15"/>
  <c r="I3559" i="15" s="1"/>
  <c r="I3560" i="15" s="1"/>
  <c r="I3561" i="15" s="1"/>
  <c r="I3562" i="15" s="1"/>
  <c r="I3563" i="15" s="1"/>
  <c r="I3564" i="15" s="1"/>
  <c r="I3565" i="15" s="1"/>
  <c r="I3566" i="15" s="1"/>
  <c r="I3567" i="15" s="1"/>
  <c r="I3568" i="15" s="1"/>
  <c r="I3569" i="15" s="1"/>
  <c r="I3570" i="15" s="1"/>
  <c r="I3571" i="15" s="1"/>
  <c r="I3572" i="15" s="1"/>
  <c r="I3573" i="15" s="1"/>
  <c r="I3574" i="15" s="1"/>
  <c r="I3575" i="15" s="1"/>
  <c r="I3576" i="15" s="1"/>
  <c r="I3577" i="15" s="1"/>
  <c r="I3578" i="15" s="1"/>
  <c r="I3579" i="15" s="1"/>
  <c r="I3580" i="15" s="1"/>
  <c r="I3581" i="15" s="1"/>
  <c r="I3582" i="15" s="1"/>
  <c r="I3583" i="15" s="1"/>
  <c r="I3584" i="15" s="1"/>
  <c r="I3585" i="15" s="1"/>
  <c r="I3586" i="15" s="1"/>
  <c r="I3587" i="15" s="1"/>
  <c r="I3588" i="15" s="1"/>
  <c r="I3589" i="15" s="1"/>
  <c r="I3590" i="15" s="1"/>
  <c r="I3591" i="15" s="1"/>
  <c r="I3592" i="15" s="1"/>
  <c r="I3593" i="15" s="1"/>
  <c r="I3594" i="15" s="1"/>
  <c r="N2967" i="15"/>
  <c r="N2968" i="15" s="1"/>
  <c r="N2969" i="15" s="1"/>
  <c r="N2970" i="15" s="1"/>
  <c r="N2971" i="15" s="1"/>
  <c r="N2972" i="15" s="1"/>
  <c r="N2973" i="15" s="1"/>
  <c r="N2974" i="15" s="1"/>
  <c r="N2975" i="15" s="1"/>
  <c r="N2976" i="15" s="1"/>
  <c r="N2977" i="15" s="1"/>
  <c r="N2978" i="15" s="1"/>
  <c r="N2979" i="15" s="1"/>
  <c r="N2980" i="15" s="1"/>
  <c r="N2981" i="15" s="1"/>
  <c r="K3064" i="15"/>
  <c r="K3065" i="15" s="1"/>
  <c r="K3066" i="15" s="1"/>
  <c r="K3067" i="15" s="1"/>
  <c r="K3068" i="15" s="1"/>
  <c r="K3069" i="15" s="1"/>
  <c r="K3070" i="15" s="1"/>
  <c r="K3071" i="15" s="1"/>
  <c r="K3072" i="15" s="1"/>
  <c r="K3073" i="15" s="1"/>
  <c r="K3074" i="15" s="1"/>
  <c r="K3075" i="15" s="1"/>
  <c r="K3076" i="15" s="1"/>
  <c r="K3077" i="15" s="1"/>
  <c r="K3078" i="15" s="1"/>
  <c r="K3079" i="15" s="1"/>
  <c r="K3080" i="15" s="1"/>
  <c r="K3081" i="15" s="1"/>
  <c r="K3082" i="15" s="1"/>
  <c r="K3083" i="15" s="1"/>
  <c r="K3084" i="15" s="1"/>
  <c r="K3085" i="15" s="1"/>
  <c r="L3053" i="15"/>
  <c r="L3054" i="15" s="1"/>
  <c r="L3055" i="15" s="1"/>
  <c r="L3056" i="15" s="1"/>
  <c r="L3057" i="15" s="1"/>
  <c r="J3030" i="15"/>
  <c r="J3031" i="15" s="1"/>
  <c r="J3032" i="15" s="1"/>
  <c r="M2961" i="15"/>
  <c r="M2962" i="15" s="1"/>
  <c r="M2963" i="15" s="1"/>
  <c r="BM12" i="16"/>
  <c r="BN21" i="16"/>
  <c r="BK55" i="16"/>
  <c r="BL7" i="16"/>
  <c r="BN35" i="16"/>
  <c r="BM5" i="16"/>
  <c r="BK41" i="16"/>
  <c r="BM27" i="16"/>
  <c r="BN36" i="16"/>
  <c r="BL30" i="16"/>
  <c r="BK10" i="16"/>
  <c r="BK11" i="16"/>
  <c r="BM17" i="16"/>
  <c r="BL10" i="16"/>
  <c r="BM24" i="16"/>
  <c r="BN33" i="16"/>
  <c r="BL24" i="16"/>
  <c r="BK34" i="16"/>
  <c r="BK4" i="16"/>
  <c r="BM29" i="16"/>
  <c r="BL34" i="16"/>
  <c r="BM39" i="16"/>
  <c r="BN48" i="16"/>
  <c r="BL54" i="16"/>
  <c r="BM14" i="16"/>
  <c r="BN4" i="16"/>
  <c r="BM41" i="16"/>
  <c r="BL58" i="16"/>
  <c r="BL48" i="16"/>
  <c r="BM10" i="16"/>
  <c r="BK51" i="16"/>
  <c r="BM53" i="16"/>
  <c r="BK52" i="16"/>
  <c r="BM51" i="16"/>
  <c r="BK5" i="16"/>
  <c r="BK44" i="16"/>
  <c r="BM38" i="16"/>
  <c r="BL52" i="16"/>
  <c r="BN10" i="16"/>
  <c r="BL17" i="16"/>
  <c r="BM48" i="16"/>
  <c r="BN57" i="16"/>
  <c r="BK32" i="16"/>
  <c r="BM34" i="16"/>
  <c r="BL44" i="16"/>
  <c r="BN22" i="16"/>
  <c r="BL47" i="16"/>
  <c r="BN8" i="16"/>
  <c r="BK29" i="16"/>
  <c r="BL9" i="16"/>
  <c r="BN7" i="16"/>
  <c r="BL35" i="16"/>
  <c r="BL26" i="16"/>
  <c r="BM52" i="16"/>
  <c r="BK7" i="16"/>
  <c r="BM15" i="16"/>
  <c r="BN24" i="16"/>
  <c r="BL31" i="16"/>
  <c r="BK30" i="16"/>
  <c r="BM25" i="16"/>
  <c r="BM28" i="16"/>
  <c r="BN37" i="16"/>
  <c r="BL32" i="16"/>
  <c r="BK26" i="16"/>
  <c r="BK19" i="16"/>
  <c r="BM37" i="16"/>
  <c r="BL50" i="16"/>
  <c r="BM43" i="16"/>
  <c r="BN52" i="16"/>
  <c r="BK12" i="16"/>
  <c r="BM22" i="16"/>
  <c r="BL20" i="16"/>
  <c r="BM49" i="16"/>
  <c r="BK36" i="16"/>
  <c r="BM40" i="16"/>
  <c r="BN49" i="16"/>
  <c r="BL56" i="16"/>
  <c r="BM18" i="16"/>
  <c r="BL12" i="16"/>
  <c r="BN6" i="16"/>
  <c r="BM4" i="16"/>
  <c r="BM55" i="16"/>
  <c r="BK13" i="16"/>
  <c r="BL11" i="16"/>
  <c r="BM46" i="16"/>
  <c r="BK24" i="16"/>
  <c r="BN18" i="16"/>
  <c r="BL49" i="16"/>
  <c r="BK48" i="16"/>
  <c r="BM42" i="16"/>
  <c r="BK8" i="16"/>
  <c r="BN30" i="16"/>
  <c r="BK50" i="16"/>
  <c r="BN12" i="16"/>
  <c r="BK37" i="16"/>
  <c r="BL25" i="16"/>
  <c r="BN15" i="16"/>
  <c r="BL21" i="16"/>
  <c r="BN42" i="16"/>
  <c r="BK42" i="16"/>
  <c r="BN9" i="16"/>
  <c r="BK31" i="16"/>
  <c r="BL13" i="16"/>
  <c r="BN11" i="16"/>
  <c r="BL37" i="16"/>
  <c r="BN54" i="16"/>
  <c r="BL6" i="16"/>
  <c r="BN39" i="16"/>
  <c r="BN13" i="16"/>
  <c r="BM44" i="16"/>
  <c r="BN53" i="16"/>
  <c r="BK16" i="16"/>
  <c r="BM26" i="16"/>
  <c r="BL28" i="16"/>
  <c r="BN14" i="16"/>
  <c r="BL33" i="16"/>
  <c r="BL4" i="16"/>
  <c r="BK21" i="16"/>
  <c r="BL43" i="16"/>
  <c r="BM54" i="16"/>
  <c r="BK40" i="16"/>
  <c r="BN26" i="16"/>
  <c r="BL15" i="16"/>
  <c r="BM56" i="16"/>
  <c r="BK15" i="16"/>
  <c r="BL19" i="16"/>
  <c r="BM50" i="16"/>
  <c r="BK56" i="16"/>
  <c r="BN38" i="16"/>
  <c r="BM7" i="16"/>
  <c r="BN16" i="16"/>
  <c r="BK45" i="16"/>
  <c r="BL41" i="16"/>
  <c r="BN23" i="16"/>
  <c r="BL53" i="16"/>
  <c r="BN50" i="16"/>
  <c r="BK39" i="16"/>
  <c r="BL29" i="16"/>
  <c r="BN19" i="16"/>
  <c r="BL23" i="16"/>
  <c r="BK9" i="16"/>
  <c r="BM19" i="16"/>
  <c r="BN28" i="16"/>
  <c r="BL14" i="16"/>
  <c r="BK6" i="16"/>
  <c r="BN47" i="16"/>
  <c r="BK58" i="16"/>
  <c r="BK33" i="16"/>
  <c r="BM16" i="16"/>
  <c r="BN25" i="16"/>
  <c r="BL8" i="16"/>
  <c r="BL39" i="16"/>
  <c r="BN43" i="16"/>
  <c r="BM13" i="16"/>
  <c r="BK57" i="16"/>
  <c r="BM31" i="16"/>
  <c r="BN40" i="16"/>
  <c r="BL38" i="16"/>
  <c r="BK14" i="16"/>
  <c r="BK27" i="16"/>
  <c r="BM57" i="16"/>
  <c r="BM20" i="16"/>
  <c r="BN29" i="16"/>
  <c r="BK17" i="16"/>
  <c r="BK22" i="16"/>
  <c r="BL18" i="16"/>
  <c r="BN44" i="16"/>
  <c r="BM6" i="16"/>
  <c r="BM33" i="16"/>
  <c r="BM32" i="16"/>
  <c r="BL40" i="16"/>
  <c r="BK35" i="16"/>
  <c r="BM45" i="16"/>
  <c r="BM47" i="16"/>
  <c r="BK28" i="16"/>
  <c r="BL36" i="16"/>
  <c r="BN34" i="16"/>
  <c r="BN45" i="16"/>
  <c r="BK38" i="16"/>
  <c r="BN5" i="16"/>
  <c r="BK23" i="16"/>
  <c r="BL51" i="16"/>
  <c r="BM58" i="16"/>
  <c r="BL5" i="16"/>
  <c r="BN46" i="16"/>
  <c r="BM11" i="16"/>
  <c r="BN20" i="16"/>
  <c r="BK53" i="16"/>
  <c r="BL57" i="16"/>
  <c r="BN31" i="16"/>
  <c r="BL55" i="16"/>
  <c r="BN58" i="16"/>
  <c r="BM8" i="16"/>
  <c r="BN17" i="16"/>
  <c r="BK47" i="16"/>
  <c r="BL45" i="16"/>
  <c r="BN27" i="16"/>
  <c r="BK54" i="16"/>
  <c r="BK25" i="16"/>
  <c r="BM23" i="16"/>
  <c r="BN32" i="16"/>
  <c r="BL22" i="16"/>
  <c r="BK18" i="16"/>
  <c r="BN55" i="16"/>
  <c r="BM9" i="16"/>
  <c r="BK49" i="16"/>
  <c r="BL16" i="16"/>
  <c r="BN51" i="16"/>
  <c r="BM21" i="16"/>
  <c r="BM35" i="16"/>
  <c r="BL46" i="16"/>
  <c r="BK43" i="16"/>
  <c r="BL42" i="16"/>
  <c r="BN41" i="16"/>
  <c r="BK46" i="16"/>
  <c r="BK20" i="16"/>
  <c r="BN56" i="16"/>
  <c r="BM30" i="16"/>
  <c r="BM36" i="16"/>
  <c r="BL27" i="16"/>
  <c r="S3507" i="15"/>
  <c r="S3508" i="15" s="1"/>
  <c r="S3509" i="15" s="1"/>
  <c r="S3510" i="15" s="1"/>
  <c r="S3511" i="15" s="1"/>
  <c r="S3512" i="15" s="1"/>
  <c r="S3513" i="15" s="1"/>
  <c r="S3514" i="15" s="1"/>
  <c r="S3515" i="15" s="1"/>
  <c r="S3516" i="15" s="1"/>
  <c r="S3517" i="15" s="1"/>
  <c r="S3518" i="15" s="1"/>
  <c r="S3519" i="15" s="1"/>
  <c r="S3520" i="15" s="1"/>
  <c r="J3033" i="15" l="1"/>
  <c r="J3034" i="15" s="1"/>
  <c r="J3035" i="15" s="1"/>
  <c r="J3036" i="15" s="1"/>
  <c r="J3037" i="15" s="1"/>
  <c r="J3038" i="15" s="1"/>
  <c r="J3039" i="15" s="1"/>
  <c r="J3040" i="15" s="1"/>
  <c r="O3213" i="15"/>
  <c r="L3058" i="15"/>
  <c r="L3059" i="15" s="1"/>
  <c r="L3060" i="15" s="1"/>
  <c r="N2982" i="15"/>
  <c r="M2964" i="15"/>
  <c r="K3086" i="15"/>
  <c r="I3595" i="15"/>
  <c r="I3596" i="15" s="1"/>
  <c r="BJ20" i="16"/>
  <c r="BJ17" i="16"/>
  <c r="BJ27" i="16"/>
  <c r="BJ16" i="16"/>
  <c r="BJ42" i="16"/>
  <c r="BJ11" i="16"/>
  <c r="BJ46" i="16"/>
  <c r="BJ18" i="16"/>
  <c r="BJ25" i="16"/>
  <c r="BJ47" i="16"/>
  <c r="BJ38" i="16"/>
  <c r="BJ28" i="16"/>
  <c r="BJ14" i="16"/>
  <c r="BJ57" i="16"/>
  <c r="BJ58" i="16"/>
  <c r="BJ37" i="16"/>
  <c r="BJ8" i="16"/>
  <c r="BJ13" i="16"/>
  <c r="BJ30" i="16"/>
  <c r="BJ7" i="16"/>
  <c r="BJ32" i="16"/>
  <c r="BJ5" i="16"/>
  <c r="BJ51" i="16"/>
  <c r="BJ4" i="16"/>
  <c r="BJ10" i="16"/>
  <c r="BJ41" i="16"/>
  <c r="BJ55" i="16"/>
  <c r="BJ43" i="16"/>
  <c r="BJ53" i="16"/>
  <c r="BJ35" i="16"/>
  <c r="BJ45" i="16"/>
  <c r="BJ56" i="16"/>
  <c r="BJ26" i="16"/>
  <c r="BJ44" i="16"/>
  <c r="BJ49" i="16"/>
  <c r="BJ54" i="16"/>
  <c r="BJ21" i="16"/>
  <c r="BJ31" i="16"/>
  <c r="BJ24" i="16"/>
  <c r="BJ36" i="16"/>
  <c r="BJ12" i="16"/>
  <c r="BJ34" i="16"/>
  <c r="BJ33" i="16"/>
  <c r="S3521" i="15"/>
  <c r="BJ23" i="16"/>
  <c r="BJ22" i="16"/>
  <c r="BJ6" i="16"/>
  <c r="BJ9" i="16"/>
  <c r="BJ39" i="16"/>
  <c r="BJ15" i="16"/>
  <c r="BJ40" i="16"/>
  <c r="BJ50" i="16"/>
  <c r="BJ48" i="16"/>
  <c r="BJ19" i="16"/>
  <c r="BJ29" i="16"/>
  <c r="BJ52" i="16"/>
  <c r="N2983" i="15" l="1"/>
  <c r="N2984" i="15" s="1"/>
  <c r="N2985" i="15" s="1"/>
  <c r="N2986" i="15" s="1"/>
  <c r="N2987" i="15" s="1"/>
  <c r="N2988" i="15" s="1"/>
  <c r="N2989" i="15" s="1"/>
  <c r="N2990" i="15" s="1"/>
  <c r="N2991" i="15" s="1"/>
  <c r="N2992" i="15" s="1"/>
  <c r="N2993" i="15" s="1"/>
  <c r="N2994" i="15" s="1"/>
  <c r="N2995" i="15" s="1"/>
  <c r="L3061" i="15"/>
  <c r="J3041" i="15"/>
  <c r="J3042" i="15" s="1"/>
  <c r="J3043" i="15" s="1"/>
  <c r="J3044" i="15" s="1"/>
  <c r="J3045" i="15" s="1"/>
  <c r="J3046" i="15" s="1"/>
  <c r="J3047" i="15" s="1"/>
  <c r="J3048" i="15" s="1"/>
  <c r="J3049" i="15" s="1"/>
  <c r="J3050" i="15" s="1"/>
  <c r="J3051" i="15" s="1"/>
  <c r="J3052" i="15" s="1"/>
  <c r="J3053" i="15" s="1"/>
  <c r="J3054" i="15" s="1"/>
  <c r="J3055" i="15" s="1"/>
  <c r="J3056" i="15" s="1"/>
  <c r="J3057" i="15" s="1"/>
  <c r="J3058" i="15" s="1"/>
  <c r="J3059" i="15" s="1"/>
  <c r="J3060" i="15" s="1"/>
  <c r="J3061" i="15" s="1"/>
  <c r="I3597" i="15"/>
  <c r="I3598" i="15" s="1"/>
  <c r="I3599" i="15" s="1"/>
  <c r="I3600" i="15" s="1"/>
  <c r="I3601" i="15" s="1"/>
  <c r="I3602" i="15" s="1"/>
  <c r="I3603" i="15" s="1"/>
  <c r="I3604" i="15" s="1"/>
  <c r="I3605" i="15" s="1"/>
  <c r="I3606" i="15" s="1"/>
  <c r="I3607" i="15" s="1"/>
  <c r="I3608" i="15" s="1"/>
  <c r="I3609" i="15" s="1"/>
  <c r="I3610" i="15" s="1"/>
  <c r="I3611" i="15" s="1"/>
  <c r="I3612" i="15" s="1"/>
  <c r="M2965" i="15"/>
  <c r="O3214" i="15"/>
  <c r="O3215" i="15" s="1"/>
  <c r="K3087" i="15"/>
  <c r="S3522" i="15"/>
  <c r="S3523" i="15" s="1"/>
  <c r="S3524" i="15" s="1"/>
  <c r="S3525" i="15" s="1"/>
  <c r="S3526" i="15" s="1"/>
  <c r="S3527" i="15" s="1"/>
  <c r="S3528" i="15" s="1"/>
  <c r="S3529" i="15" s="1"/>
  <c r="S3530" i="15" s="1"/>
  <c r="S3531" i="15" s="1"/>
  <c r="S3532" i="15" s="1"/>
  <c r="S3533" i="15" s="1"/>
  <c r="S3534" i="15" s="1"/>
  <c r="S3535" i="15" s="1"/>
  <c r="S3536" i="15" s="1"/>
  <c r="S3537" i="15" s="1"/>
  <c r="S3538" i="15" s="1"/>
  <c r="N2996" i="15" l="1"/>
  <c r="M2966" i="15"/>
  <c r="J3062" i="15"/>
  <c r="J3063" i="15" s="1"/>
  <c r="K3088" i="15"/>
  <c r="O3216" i="15"/>
  <c r="I3613" i="15"/>
  <c r="I3614" i="15" s="1"/>
  <c r="L3062" i="15"/>
  <c r="S3539" i="15"/>
  <c r="L3063" i="15" l="1"/>
  <c r="J3064" i="15"/>
  <c r="J3065" i="15" s="1"/>
  <c r="J3066" i="15" s="1"/>
  <c r="J3067" i="15" s="1"/>
  <c r="J3068" i="15" s="1"/>
  <c r="J3069" i="15" s="1"/>
  <c r="J3070" i="15" s="1"/>
  <c r="J3071" i="15" s="1"/>
  <c r="J3072" i="15" s="1"/>
  <c r="J3073" i="15" s="1"/>
  <c r="J3074" i="15" s="1"/>
  <c r="J3075" i="15" s="1"/>
  <c r="J3076" i="15" s="1"/>
  <c r="J3077" i="15" s="1"/>
  <c r="J3078" i="15" s="1"/>
  <c r="J3079" i="15" s="1"/>
  <c r="J3080" i="15" s="1"/>
  <c r="J3081" i="15" s="1"/>
  <c r="J3082" i="15" s="1"/>
  <c r="J3083" i="15" s="1"/>
  <c r="J3084" i="15" s="1"/>
  <c r="J3085" i="15" s="1"/>
  <c r="J3086" i="15" s="1"/>
  <c r="N2997" i="15"/>
  <c r="O3217" i="15"/>
  <c r="I3615" i="15"/>
  <c r="I3616" i="15" s="1"/>
  <c r="I3617" i="15" s="1"/>
  <c r="I3618" i="15" s="1"/>
  <c r="I3619" i="15" s="1"/>
  <c r="I3620" i="15" s="1"/>
  <c r="I3621" i="15" s="1"/>
  <c r="I3622" i="15" s="1"/>
  <c r="I3623" i="15" s="1"/>
  <c r="I3624" i="15" s="1"/>
  <c r="I3625" i="15" s="1"/>
  <c r="I3626" i="15" s="1"/>
  <c r="I3627" i="15" s="1"/>
  <c r="I3628" i="15" s="1"/>
  <c r="I3629" i="15" s="1"/>
  <c r="I3630" i="15" s="1"/>
  <c r="I3631" i="15" s="1"/>
  <c r="I3632" i="15" s="1"/>
  <c r="I3633" i="15" s="1"/>
  <c r="I3634" i="15" s="1"/>
  <c r="I3635" i="15" s="1"/>
  <c r="I3636" i="15" s="1"/>
  <c r="I3637" i="15" s="1"/>
  <c r="I3638" i="15" s="1"/>
  <c r="I3639" i="15" s="1"/>
  <c r="I3640" i="15" s="1"/>
  <c r="I3641" i="15" s="1"/>
  <c r="I3642" i="15" s="1"/>
  <c r="I3643" i="15" s="1"/>
  <c r="I3644" i="15" s="1"/>
  <c r="I3645" i="15" s="1"/>
  <c r="I3646" i="15" s="1"/>
  <c r="I3647" i="15" s="1"/>
  <c r="I3648" i="15" s="1"/>
  <c r="I3649" i="15" s="1"/>
  <c r="I3650" i="15" s="1"/>
  <c r="I3651" i="15" s="1"/>
  <c r="I3652" i="15" s="1"/>
  <c r="K3089" i="15"/>
  <c r="K3090" i="15" s="1"/>
  <c r="K3091" i="15" s="1"/>
  <c r="K3092" i="15" s="1"/>
  <c r="K3093" i="15" s="1"/>
  <c r="K3094" i="15" s="1"/>
  <c r="K3095" i="15" s="1"/>
  <c r="K3096" i="15" s="1"/>
  <c r="K3097" i="15" s="1"/>
  <c r="K3098" i="15" s="1"/>
  <c r="K3099" i="15" s="1"/>
  <c r="M2967" i="15"/>
  <c r="S3540" i="15"/>
  <c r="S3541" i="15" s="1"/>
  <c r="S3542" i="15" s="1"/>
  <c r="S3543" i="15" s="1"/>
  <c r="S3544" i="15" s="1"/>
  <c r="S3545" i="15" s="1"/>
  <c r="S3546" i="15" s="1"/>
  <c r="S3547" i="15" s="1"/>
  <c r="L3064" i="15" l="1"/>
  <c r="M2968" i="15"/>
  <c r="M2969" i="15" s="1"/>
  <c r="M2970" i="15" s="1"/>
  <c r="N2998" i="15"/>
  <c r="N2999" i="15" s="1"/>
  <c r="I3653" i="15"/>
  <c r="I3654" i="15" s="1"/>
  <c r="O3218" i="15"/>
  <c r="O3219" i="15" s="1"/>
  <c r="O3220" i="15" s="1"/>
  <c r="O3221" i="15" s="1"/>
  <c r="O3222" i="15" s="1"/>
  <c r="O3223" i="15" s="1"/>
  <c r="O3224" i="15" s="1"/>
  <c r="O3225" i="15" s="1"/>
  <c r="O3226" i="15" s="1"/>
  <c r="O3227" i="15" s="1"/>
  <c r="O3228" i="15" s="1"/>
  <c r="O3229" i="15" s="1"/>
  <c r="O3230" i="15" s="1"/>
  <c r="O3231" i="15" s="1"/>
  <c r="O3232" i="15" s="1"/>
  <c r="O3233" i="15" s="1"/>
  <c r="O3234" i="15" s="1"/>
  <c r="O3235" i="15" s="1"/>
  <c r="O3236" i="15" s="1"/>
  <c r="O3237" i="15" s="1"/>
  <c r="O3238" i="15" s="1"/>
  <c r="O3239" i="15" s="1"/>
  <c r="O3240" i="15" s="1"/>
  <c r="O3241" i="15" s="1"/>
  <c r="J3087" i="15"/>
  <c r="J3088" i="15" s="1"/>
  <c r="K3100" i="15"/>
  <c r="S3548" i="15"/>
  <c r="J3089" i="15" l="1"/>
  <c r="J3090" i="15" s="1"/>
  <c r="J3091" i="15" s="1"/>
  <c r="J3092" i="15" s="1"/>
  <c r="J3093" i="15" s="1"/>
  <c r="J3094" i="15" s="1"/>
  <c r="J3095" i="15" s="1"/>
  <c r="J3096" i="15" s="1"/>
  <c r="J3097" i="15" s="1"/>
  <c r="J3098" i="15" s="1"/>
  <c r="J3099" i="15" s="1"/>
  <c r="J3100" i="15" s="1"/>
  <c r="M2971" i="15"/>
  <c r="L3065" i="15"/>
  <c r="O3242" i="15"/>
  <c r="N3000" i="15"/>
  <c r="K3101" i="15"/>
  <c r="I3655" i="15"/>
  <c r="I3656" i="15" s="1"/>
  <c r="I3657" i="15" s="1"/>
  <c r="I3658" i="15" s="1"/>
  <c r="I3659" i="15" s="1"/>
  <c r="I3660" i="15" s="1"/>
  <c r="I3661" i="15" s="1"/>
  <c r="I3662" i="15" s="1"/>
  <c r="I3663" i="15" s="1"/>
  <c r="I3664" i="15" s="1"/>
  <c r="I3665" i="15" s="1"/>
  <c r="I3666" i="15" s="1"/>
  <c r="I3667" i="15" s="1"/>
  <c r="I3668" i="15" s="1"/>
  <c r="I3669" i="15" s="1"/>
  <c r="I3670" i="15" s="1"/>
  <c r="I3671" i="15" s="1"/>
  <c r="I3672" i="15" s="1"/>
  <c r="I3673" i="15" s="1"/>
  <c r="S3549" i="15"/>
  <c r="N3001" i="15" l="1"/>
  <c r="L3066" i="15"/>
  <c r="J3101" i="15"/>
  <c r="K3102" i="15"/>
  <c r="O3243" i="15"/>
  <c r="O3244" i="15" s="1"/>
  <c r="O3245" i="15" s="1"/>
  <c r="O3246" i="15" s="1"/>
  <c r="I3674" i="15"/>
  <c r="I3675" i="15" s="1"/>
  <c r="M2972" i="15"/>
  <c r="S3550" i="15"/>
  <c r="K3103" i="15" l="1"/>
  <c r="N3002" i="15"/>
  <c r="I3676" i="15"/>
  <c r="I3677" i="15" s="1"/>
  <c r="I3678" i="15" s="1"/>
  <c r="I3679" i="15" s="1"/>
  <c r="I3680" i="15" s="1"/>
  <c r="I3681" i="15" s="1"/>
  <c r="I3682" i="15" s="1"/>
  <c r="I3683" i="15" s="1"/>
  <c r="I3684" i="15" s="1"/>
  <c r="I3685" i="15" s="1"/>
  <c r="I3686" i="15" s="1"/>
  <c r="I3687" i="15" s="1"/>
  <c r="I3688" i="15" s="1"/>
  <c r="I3689" i="15" s="1"/>
  <c r="I3690" i="15" s="1"/>
  <c r="I3691" i="15" s="1"/>
  <c r="I3692" i="15" s="1"/>
  <c r="I3693" i="15" s="1"/>
  <c r="I3694" i="15" s="1"/>
  <c r="I3695" i="15" s="1"/>
  <c r="I3696" i="15" s="1"/>
  <c r="I3697" i="15" s="1"/>
  <c r="I3698" i="15" s="1"/>
  <c r="I3699" i="15" s="1"/>
  <c r="I3700" i="15" s="1"/>
  <c r="I3701" i="15" s="1"/>
  <c r="I3702" i="15" s="1"/>
  <c r="I3703" i="15" s="1"/>
  <c r="I3704" i="15" s="1"/>
  <c r="I3705" i="15" s="1"/>
  <c r="I3706" i="15" s="1"/>
  <c r="I3707" i="15" s="1"/>
  <c r="I3708" i="15" s="1"/>
  <c r="I3709" i="15" s="1"/>
  <c r="I3710" i="15" s="1"/>
  <c r="I3711" i="15" s="1"/>
  <c r="I3712" i="15" s="1"/>
  <c r="I3713" i="15" s="1"/>
  <c r="I3714" i="15" s="1"/>
  <c r="J3102" i="15"/>
  <c r="M2973" i="15"/>
  <c r="O3247" i="15"/>
  <c r="O3248" i="15" s="1"/>
  <c r="L3067" i="15"/>
  <c r="S3551" i="15"/>
  <c r="S3552" i="15" s="1"/>
  <c r="S3553" i="15" s="1"/>
  <c r="S3554" i="15" s="1"/>
  <c r="S3555" i="15" s="1"/>
  <c r="S3556" i="15" s="1"/>
  <c r="S3557" i="15" s="1"/>
  <c r="S3558" i="15" s="1"/>
  <c r="S3559" i="15" s="1"/>
  <c r="S3560" i="15" s="1"/>
  <c r="J3103" i="15" l="1"/>
  <c r="J3104" i="15" s="1"/>
  <c r="J3105" i="15" s="1"/>
  <c r="J3106" i="15" s="1"/>
  <c r="J3107" i="15" s="1"/>
  <c r="J3108" i="15" s="1"/>
  <c r="J3109" i="15" s="1"/>
  <c r="J3110" i="15" s="1"/>
  <c r="J3111" i="15" s="1"/>
  <c r="J3112" i="15" s="1"/>
  <c r="J3113" i="15" s="1"/>
  <c r="K3104" i="15"/>
  <c r="K3105" i="15" s="1"/>
  <c r="K3106" i="15" s="1"/>
  <c r="K3107" i="15" s="1"/>
  <c r="K3108" i="15" s="1"/>
  <c r="K3109" i="15" s="1"/>
  <c r="K3110" i="15" s="1"/>
  <c r="K3111" i="15" s="1"/>
  <c r="K3112" i="15" s="1"/>
  <c r="I3715" i="15"/>
  <c r="I3716" i="15" s="1"/>
  <c r="N3003" i="15"/>
  <c r="M2974" i="15"/>
  <c r="L3068" i="15"/>
  <c r="L3069" i="15" s="1"/>
  <c r="L3070" i="15" s="1"/>
  <c r="L3071" i="15" s="1"/>
  <c r="L3072" i="15" s="1"/>
  <c r="O3249" i="15"/>
  <c r="O3250" i="15" s="1"/>
  <c r="O3251" i="15" s="1"/>
  <c r="O3252" i="15" s="1"/>
  <c r="O3253" i="15" s="1"/>
  <c r="O3254" i="15" s="1"/>
  <c r="O3255" i="15" s="1"/>
  <c r="O3256" i="15" s="1"/>
  <c r="O3257" i="15" s="1"/>
  <c r="O3258" i="15" s="1"/>
  <c r="O3259" i="15" s="1"/>
  <c r="O3260" i="15" s="1"/>
  <c r="O3261" i="15" s="1"/>
  <c r="O3262" i="15" s="1"/>
  <c r="O3263" i="15" s="1"/>
  <c r="O3264" i="15" s="1"/>
  <c r="O3265" i="15" s="1"/>
  <c r="O3266" i="15" s="1"/>
  <c r="O3267" i="15" s="1"/>
  <c r="O3268" i="15" s="1"/>
  <c r="O3269" i="15" s="1"/>
  <c r="O3270" i="15" s="1"/>
  <c r="O3271" i="15" s="1"/>
  <c r="O3272" i="15" s="1"/>
  <c r="O3273" i="15" s="1"/>
  <c r="O3274" i="15" s="1"/>
  <c r="O3275" i="15" s="1"/>
  <c r="O3276" i="15" s="1"/>
  <c r="O3277" i="15" s="1"/>
  <c r="O3278" i="15" s="1"/>
  <c r="O3279" i="15" s="1"/>
  <c r="O3280" i="15" s="1"/>
  <c r="O3281" i="15" s="1"/>
  <c r="O3282" i="15" s="1"/>
  <c r="O3283" i="15" s="1"/>
  <c r="O3284" i="15" s="1"/>
  <c r="O3285" i="15" s="1"/>
  <c r="O3286" i="15" s="1"/>
  <c r="O3287" i="15" s="1"/>
  <c r="O3288" i="15" s="1"/>
  <c r="O3289" i="15" s="1"/>
  <c r="O3290" i="15" s="1"/>
  <c r="O3291" i="15" s="1"/>
  <c r="O3292" i="15" s="1"/>
  <c r="O3293" i="15" s="1"/>
  <c r="O3294" i="15" s="1"/>
  <c r="O3295" i="15" s="1"/>
  <c r="O3296" i="15" s="1"/>
  <c r="O3297" i="15" s="1"/>
  <c r="O3298" i="15" s="1"/>
  <c r="S3561" i="15"/>
  <c r="O3299" i="15" l="1"/>
  <c r="O3300" i="15" s="1"/>
  <c r="N3004" i="15"/>
  <c r="J3114" i="15"/>
  <c r="J3115" i="15" s="1"/>
  <c r="M2975" i="15"/>
  <c r="L3073" i="15"/>
  <c r="L3074" i="15" s="1"/>
  <c r="I3717" i="15"/>
  <c r="I3718" i="15" s="1"/>
  <c r="I3719" i="15" s="1"/>
  <c r="I3720" i="15" s="1"/>
  <c r="I3721" i="15" s="1"/>
  <c r="I3722" i="15" s="1"/>
  <c r="I3723" i="15" s="1"/>
  <c r="I3724" i="15" s="1"/>
  <c r="I3725" i="15" s="1"/>
  <c r="I3726" i="15" s="1"/>
  <c r="I3727" i="15" s="1"/>
  <c r="I3728" i="15" s="1"/>
  <c r="I3729" i="15" s="1"/>
  <c r="I3730" i="15" s="1"/>
  <c r="I3731" i="15" s="1"/>
  <c r="I3732" i="15" s="1"/>
  <c r="K3113" i="15"/>
  <c r="S3562" i="15"/>
  <c r="I3733" i="15" l="1"/>
  <c r="I3734" i="15" s="1"/>
  <c r="L3075" i="15"/>
  <c r="L3076" i="15" s="1"/>
  <c r="O3301" i="15"/>
  <c r="O3302" i="15" s="1"/>
  <c r="O3303" i="15" s="1"/>
  <c r="O3304" i="15" s="1"/>
  <c r="O3305" i="15" s="1"/>
  <c r="O3306" i="15" s="1"/>
  <c r="O3307" i="15" s="1"/>
  <c r="O3308" i="15" s="1"/>
  <c r="O3309" i="15" s="1"/>
  <c r="O3310" i="15" s="1"/>
  <c r="O3311" i="15" s="1"/>
  <c r="O3312" i="15" s="1"/>
  <c r="O3313" i="15" s="1"/>
  <c r="O3314" i="15" s="1"/>
  <c r="O3315" i="15" s="1"/>
  <c r="O3316" i="15" s="1"/>
  <c r="O3317" i="15" s="1"/>
  <c r="O3318" i="15" s="1"/>
  <c r="J3116" i="15"/>
  <c r="J3117" i="15" s="1"/>
  <c r="J3118" i="15" s="1"/>
  <c r="J3119" i="15" s="1"/>
  <c r="J3120" i="15" s="1"/>
  <c r="J3121" i="15" s="1"/>
  <c r="J3122" i="15" s="1"/>
  <c r="J3123" i="15" s="1"/>
  <c r="J3124" i="15" s="1"/>
  <c r="J3125" i="15" s="1"/>
  <c r="J3126" i="15" s="1"/>
  <c r="J3127" i="15" s="1"/>
  <c r="J3128" i="15" s="1"/>
  <c r="J3129" i="15" s="1"/>
  <c r="J3130" i="15" s="1"/>
  <c r="J3131" i="15" s="1"/>
  <c r="J3132" i="15" s="1"/>
  <c r="J3133" i="15" s="1"/>
  <c r="J3134" i="15" s="1"/>
  <c r="J3135" i="15" s="1"/>
  <c r="J3136" i="15" s="1"/>
  <c r="J3137" i="15" s="1"/>
  <c r="J3138" i="15" s="1"/>
  <c r="J3139" i="15" s="1"/>
  <c r="M2976" i="15"/>
  <c r="K3114" i="15"/>
  <c r="N3005" i="15"/>
  <c r="N3006" i="15" s="1"/>
  <c r="N3007" i="15" s="1"/>
  <c r="N3008" i="15" s="1"/>
  <c r="N3009" i="15" s="1"/>
  <c r="N3010" i="15" s="1"/>
  <c r="N3011" i="15" s="1"/>
  <c r="S3563" i="15"/>
  <c r="O3319" i="15" l="1"/>
  <c r="I3735" i="15"/>
  <c r="I3736" i="15" s="1"/>
  <c r="I3737" i="15" s="1"/>
  <c r="I3738" i="15" s="1"/>
  <c r="I3739" i="15" s="1"/>
  <c r="I3740" i="15" s="1"/>
  <c r="I3741" i="15" s="1"/>
  <c r="I3742" i="15" s="1"/>
  <c r="I3743" i="15" s="1"/>
  <c r="I3744" i="15" s="1"/>
  <c r="I3745" i="15" s="1"/>
  <c r="I3746" i="15" s="1"/>
  <c r="I3747" i="15" s="1"/>
  <c r="I3748" i="15" s="1"/>
  <c r="I3749" i="15" s="1"/>
  <c r="I3750" i="15" s="1"/>
  <c r="I3751" i="15" s="1"/>
  <c r="I3752" i="15" s="1"/>
  <c r="I3753" i="15" s="1"/>
  <c r="I3754" i="15" s="1"/>
  <c r="I3755" i="15" s="1"/>
  <c r="I3756" i="15" s="1"/>
  <c r="I3757" i="15" s="1"/>
  <c r="I3758" i="15" s="1"/>
  <c r="I3759" i="15" s="1"/>
  <c r="I3760" i="15" s="1"/>
  <c r="I3761" i="15" s="1"/>
  <c r="I3762" i="15" s="1"/>
  <c r="I3763" i="15" s="1"/>
  <c r="I3764" i="15" s="1"/>
  <c r="I3765" i="15" s="1"/>
  <c r="I3766" i="15" s="1"/>
  <c r="I3767" i="15" s="1"/>
  <c r="I3768" i="15" s="1"/>
  <c r="I3769" i="15" s="1"/>
  <c r="I3770" i="15" s="1"/>
  <c r="I3771" i="15" s="1"/>
  <c r="I3772" i="15" s="1"/>
  <c r="I3773" i="15" s="1"/>
  <c r="I3774" i="15" s="1"/>
  <c r="N3012" i="15"/>
  <c r="M2977" i="15"/>
  <c r="K3115" i="15"/>
  <c r="J3140" i="15"/>
  <c r="L3077" i="15"/>
  <c r="S3564" i="15"/>
  <c r="S3565" i="15" s="1"/>
  <c r="S3566" i="15" s="1"/>
  <c r="S3567" i="15" s="1"/>
  <c r="S3568" i="15" s="1"/>
  <c r="S3569" i="15" s="1"/>
  <c r="S3570" i="15" s="1"/>
  <c r="S3571" i="15" s="1"/>
  <c r="J3141" i="15" l="1"/>
  <c r="J3142" i="15" s="1"/>
  <c r="J3143" i="15" s="1"/>
  <c r="L3078" i="15"/>
  <c r="M2978" i="15"/>
  <c r="K3116" i="15"/>
  <c r="K3117" i="15" s="1"/>
  <c r="K3118" i="15" s="1"/>
  <c r="K3119" i="15" s="1"/>
  <c r="K3120" i="15" s="1"/>
  <c r="K3121" i="15" s="1"/>
  <c r="K3122" i="15" s="1"/>
  <c r="K3123" i="15" s="1"/>
  <c r="K3124" i="15" s="1"/>
  <c r="K3125" i="15" s="1"/>
  <c r="K3126" i="15" s="1"/>
  <c r="K3127" i="15" s="1"/>
  <c r="K3128" i="15" s="1"/>
  <c r="K3129" i="15" s="1"/>
  <c r="K3130" i="15" s="1"/>
  <c r="K3131" i="15" s="1"/>
  <c r="K3132" i="15" s="1"/>
  <c r="K3133" i="15" s="1"/>
  <c r="K3134" i="15" s="1"/>
  <c r="K3135" i="15" s="1"/>
  <c r="K3136" i="15" s="1"/>
  <c r="K3137" i="15" s="1"/>
  <c r="K3138" i="15" s="1"/>
  <c r="O3320" i="15"/>
  <c r="O3321" i="15" s="1"/>
  <c r="O3322" i="15" s="1"/>
  <c r="O3323" i="15" s="1"/>
  <c r="N3013" i="15"/>
  <c r="I3775" i="15"/>
  <c r="I3776" i="15" s="1"/>
  <c r="S3572" i="15"/>
  <c r="K3139" i="15" l="1"/>
  <c r="J3144" i="15"/>
  <c r="J3145" i="15" s="1"/>
  <c r="J3146" i="15" s="1"/>
  <c r="J3147" i="15" s="1"/>
  <c r="J3148" i="15" s="1"/>
  <c r="J3149" i="15" s="1"/>
  <c r="J3150" i="15" s="1"/>
  <c r="O3324" i="15"/>
  <c r="L3079" i="15"/>
  <c r="L3080" i="15" s="1"/>
  <c r="N3014" i="15"/>
  <c r="M2979" i="15"/>
  <c r="I3777" i="15"/>
  <c r="I3778" i="15" s="1"/>
  <c r="I3779" i="15" s="1"/>
  <c r="I3780" i="15" s="1"/>
  <c r="I3781" i="15" s="1"/>
  <c r="I3782" i="15" s="1"/>
  <c r="I3783" i="15" s="1"/>
  <c r="I3784" i="15" s="1"/>
  <c r="I3785" i="15" s="1"/>
  <c r="I3786" i="15" s="1"/>
  <c r="I3787" i="15" s="1"/>
  <c r="I3788" i="15" s="1"/>
  <c r="I3789" i="15" s="1"/>
  <c r="I3790" i="15" s="1"/>
  <c r="I3791" i="15" s="1"/>
  <c r="I3792" i="15" s="1"/>
  <c r="I3793" i="15" s="1"/>
  <c r="I3794" i="15" s="1"/>
  <c r="I3795" i="15" s="1"/>
  <c r="I3796" i="15" s="1"/>
  <c r="I3797" i="15" s="1"/>
  <c r="I3798" i="15" s="1"/>
  <c r="I3799" i="15" s="1"/>
  <c r="I3800" i="15" s="1"/>
  <c r="I3801" i="15" s="1"/>
  <c r="I3802" i="15" s="1"/>
  <c r="I3803" i="15" s="1"/>
  <c r="I3804" i="15" s="1"/>
  <c r="I3805" i="15" s="1"/>
  <c r="I3806" i="15" s="1"/>
  <c r="I3807" i="15" s="1"/>
  <c r="I3808" i="15" s="1"/>
  <c r="I3809" i="15" s="1"/>
  <c r="I3810" i="15" s="1"/>
  <c r="I3811" i="15" s="1"/>
  <c r="I3812" i="15" s="1"/>
  <c r="I3813" i="15" s="1"/>
  <c r="I3814" i="15" s="1"/>
  <c r="I3815" i="15" s="1"/>
  <c r="I3816" i="15" s="1"/>
  <c r="I3817" i="15" s="1"/>
  <c r="I3818" i="15" s="1"/>
  <c r="I3819" i="15" s="1"/>
  <c r="I3820" i="15" s="1"/>
  <c r="I3821" i="15" s="1"/>
  <c r="I3822" i="15" s="1"/>
  <c r="I3823" i="15" s="1"/>
  <c r="I3824" i="15" s="1"/>
  <c r="I3825" i="15" s="1"/>
  <c r="I3826" i="15" s="1"/>
  <c r="I3827" i="15" s="1"/>
  <c r="I3828" i="15" s="1"/>
  <c r="I3829" i="15" s="1"/>
  <c r="I3830" i="15" s="1"/>
  <c r="I3831" i="15" s="1"/>
  <c r="I3832" i="15" s="1"/>
  <c r="I3833" i="15" s="1"/>
  <c r="I3834" i="15" s="1"/>
  <c r="I3835" i="15" s="1"/>
  <c r="I3836" i="15" s="1"/>
  <c r="I3837" i="15" s="1"/>
  <c r="I3838" i="15" s="1"/>
  <c r="I3839" i="15" s="1"/>
  <c r="I3840" i="15" s="1"/>
  <c r="I3841" i="15" s="1"/>
  <c r="I3842" i="15" s="1"/>
  <c r="I3843" i="15" s="1"/>
  <c r="I3844" i="15" s="1"/>
  <c r="I3845" i="15" s="1"/>
  <c r="I3846" i="15" s="1"/>
  <c r="I3847" i="15" s="1"/>
  <c r="I3848" i="15" s="1"/>
  <c r="I3849" i="15" s="1"/>
  <c r="I3850" i="15" s="1"/>
  <c r="I3851" i="15" s="1"/>
  <c r="I3852" i="15" s="1"/>
  <c r="I3853" i="15" s="1"/>
  <c r="I3854" i="15" s="1"/>
  <c r="I3855" i="15" s="1"/>
  <c r="I3856" i="15" s="1"/>
  <c r="I3857" i="15" s="1"/>
  <c r="I3858" i="15" s="1"/>
  <c r="I3859" i="15" s="1"/>
  <c r="I3860" i="15" s="1"/>
  <c r="I3861" i="15" s="1"/>
  <c r="I3862" i="15" s="1"/>
  <c r="I3863" i="15" s="1"/>
  <c r="I3864" i="15" s="1"/>
  <c r="I3865" i="15" s="1"/>
  <c r="I3866" i="15" s="1"/>
  <c r="I3867" i="15" s="1"/>
  <c r="I3868" i="15" s="1"/>
  <c r="I3869" i="15" s="1"/>
  <c r="I3870" i="15" s="1"/>
  <c r="I3871" i="15" s="1"/>
  <c r="I3872" i="15" s="1"/>
  <c r="I3873" i="15" s="1"/>
  <c r="I3874" i="15" s="1"/>
  <c r="I3875" i="15" s="1"/>
  <c r="I3876" i="15" s="1"/>
  <c r="I3877" i="15" s="1"/>
  <c r="I3878" i="15" s="1"/>
  <c r="I3879" i="15" s="1"/>
  <c r="I3880" i="15" s="1"/>
  <c r="I3881" i="15" s="1"/>
  <c r="I3882" i="15" s="1"/>
  <c r="I3883" i="15" s="1"/>
  <c r="I3884" i="15" s="1"/>
  <c r="I3885" i="15" s="1"/>
  <c r="I3886" i="15" s="1"/>
  <c r="I3887" i="15" s="1"/>
  <c r="I3888" i="15" s="1"/>
  <c r="I3889" i="15" s="1"/>
  <c r="I3890" i="15" s="1"/>
  <c r="I3891" i="15" s="1"/>
  <c r="I3892" i="15" s="1"/>
  <c r="I3893" i="15" s="1"/>
  <c r="I3894" i="15" s="1"/>
  <c r="I3895" i="15" s="1"/>
  <c r="I3896" i="15" s="1"/>
  <c r="I3897" i="15" s="1"/>
  <c r="I3898" i="15" s="1"/>
  <c r="I3899" i="15" s="1"/>
  <c r="I3900" i="15" s="1"/>
  <c r="I3901" i="15" s="1"/>
  <c r="I3902" i="15" s="1"/>
  <c r="I3903" i="15" s="1"/>
  <c r="I3904" i="15" s="1"/>
  <c r="I3905" i="15" s="1"/>
  <c r="I3906" i="15" s="1"/>
  <c r="I3907" i="15" s="1"/>
  <c r="I3908" i="15" s="1"/>
  <c r="I3909" i="15" s="1"/>
  <c r="I3910" i="15" s="1"/>
  <c r="I3911" i="15" s="1"/>
  <c r="I3912" i="15" s="1"/>
  <c r="I3913" i="15" s="1"/>
  <c r="I3914" i="15" s="1"/>
  <c r="I3915" i="15" s="1"/>
  <c r="I3916" i="15" s="1"/>
  <c r="I3917" i="15" s="1"/>
  <c r="I3918" i="15" s="1"/>
  <c r="I3919" i="15" s="1"/>
  <c r="I3920" i="15" s="1"/>
  <c r="I3921" i="15" s="1"/>
  <c r="I3922" i="15" s="1"/>
  <c r="I3923" i="15" s="1"/>
  <c r="I3924" i="15" s="1"/>
  <c r="I3925" i="15" s="1"/>
  <c r="I3926" i="15" s="1"/>
  <c r="I3927" i="15" s="1"/>
  <c r="I3928" i="15" s="1"/>
  <c r="I3929" i="15" s="1"/>
  <c r="I3930" i="15" s="1"/>
  <c r="I3931" i="15" s="1"/>
  <c r="I3932" i="15" s="1"/>
  <c r="I3933" i="15" s="1"/>
  <c r="I3934" i="15" s="1"/>
  <c r="I3935" i="15" s="1"/>
  <c r="I3936" i="15" s="1"/>
  <c r="I3937" i="15" s="1"/>
  <c r="I3938" i="15" s="1"/>
  <c r="I3939" i="15" s="1"/>
  <c r="I3940" i="15" s="1"/>
  <c r="I3941" i="15" s="1"/>
  <c r="I3942" i="15" s="1"/>
  <c r="I3943" i="15" s="1"/>
  <c r="I3944" i="15" s="1"/>
  <c r="I3945" i="15" s="1"/>
  <c r="I3946" i="15" s="1"/>
  <c r="I3947" i="15" s="1"/>
  <c r="I3948" i="15" s="1"/>
  <c r="I3949" i="15" s="1"/>
  <c r="I3950" i="15" s="1"/>
  <c r="I3951" i="15" s="1"/>
  <c r="I3952" i="15" s="1"/>
  <c r="I3953" i="15" s="1"/>
  <c r="I3954" i="15" s="1"/>
  <c r="I3955" i="15" s="1"/>
  <c r="I3956" i="15" s="1"/>
  <c r="I3957" i="15" s="1"/>
  <c r="I3958" i="15" s="1"/>
  <c r="I3959" i="15" s="1"/>
  <c r="I3960" i="15" s="1"/>
  <c r="I3961" i="15" s="1"/>
  <c r="I3962" i="15" s="1"/>
  <c r="I3963" i="15" s="1"/>
  <c r="I3964" i="15" s="1"/>
  <c r="I3965" i="15" s="1"/>
  <c r="I3966" i="15" s="1"/>
  <c r="I3967" i="15" s="1"/>
  <c r="I3968" i="15" s="1"/>
  <c r="I3969" i="15" s="1"/>
  <c r="I3970" i="15" s="1"/>
  <c r="I3971" i="15" s="1"/>
  <c r="I3972" i="15" s="1"/>
  <c r="I3973" i="15" s="1"/>
  <c r="I3974" i="15" s="1"/>
  <c r="I3975" i="15" s="1"/>
  <c r="I3976" i="15" s="1"/>
  <c r="I3977" i="15" s="1"/>
  <c r="I3978" i="15" s="1"/>
  <c r="I3979" i="15" s="1"/>
  <c r="I3980" i="15" s="1"/>
  <c r="I3981" i="15" s="1"/>
  <c r="I3982" i="15" s="1"/>
  <c r="I3983" i="15" s="1"/>
  <c r="I3984" i="15" s="1"/>
  <c r="I3985" i="15" s="1"/>
  <c r="I3986" i="15" s="1"/>
  <c r="I3987" i="15" s="1"/>
  <c r="I3988" i="15" s="1"/>
  <c r="I3989" i="15" s="1"/>
  <c r="I3990" i="15" s="1"/>
  <c r="I3991" i="15" s="1"/>
  <c r="I3992" i="15" s="1"/>
  <c r="I3993" i="15" s="1"/>
  <c r="I3994" i="15" s="1"/>
  <c r="I3995" i="15" s="1"/>
  <c r="I3996" i="15" s="1"/>
  <c r="I3997" i="15" s="1"/>
  <c r="I3998" i="15" s="1"/>
  <c r="I3999" i="15" s="1"/>
  <c r="I4000" i="15" s="1"/>
  <c r="I4001" i="15" s="1"/>
  <c r="I4002" i="15" s="1"/>
  <c r="L1" i="16" s="1"/>
  <c r="S3573" i="15"/>
  <c r="K44" i="16" l="1"/>
  <c r="L55" i="16"/>
  <c r="I44" i="16"/>
  <c r="J7" i="16"/>
  <c r="L14" i="16"/>
  <c r="K57" i="16"/>
  <c r="J19" i="16"/>
  <c r="K30" i="16"/>
  <c r="I36" i="16"/>
  <c r="AA36" i="31" s="1"/>
  <c r="I56" i="16"/>
  <c r="J14" i="16"/>
  <c r="L30" i="16"/>
  <c r="J4" i="16"/>
  <c r="L24" i="16"/>
  <c r="K46" i="16"/>
  <c r="I26" i="16"/>
  <c r="AA26" i="31" s="1"/>
  <c r="K31" i="16"/>
  <c r="J50" i="16"/>
  <c r="K38" i="16"/>
  <c r="I22" i="16"/>
  <c r="AA22" i="31" s="1"/>
  <c r="I37" i="16"/>
  <c r="AA37" i="31" s="1"/>
  <c r="J52" i="16"/>
  <c r="L8" i="16"/>
  <c r="L32" i="16"/>
  <c r="L58" i="16"/>
  <c r="L44" i="16"/>
  <c r="K32" i="16"/>
  <c r="I27" i="16"/>
  <c r="AA27" i="31" s="1"/>
  <c r="J47" i="16"/>
  <c r="J12" i="16"/>
  <c r="L27" i="16"/>
  <c r="L10" i="16"/>
  <c r="J17" i="16"/>
  <c r="J22" i="16"/>
  <c r="K13" i="16"/>
  <c r="I25" i="16"/>
  <c r="AA25" i="31" s="1"/>
  <c r="I49" i="16"/>
  <c r="L29" i="16"/>
  <c r="I5" i="16"/>
  <c r="AA5" i="31" s="1"/>
  <c r="J21" i="16"/>
  <c r="J23" i="16"/>
  <c r="I15" i="16"/>
  <c r="AA15" i="31" s="1"/>
  <c r="K8" i="16"/>
  <c r="L38" i="16"/>
  <c r="K34" i="16"/>
  <c r="I41" i="16"/>
  <c r="AA41" i="31" s="1"/>
  <c r="L28" i="16"/>
  <c r="K4" i="16"/>
  <c r="J36" i="16"/>
  <c r="L51" i="16"/>
  <c r="K54" i="16"/>
  <c r="I35" i="16"/>
  <c r="AA35" i="31" s="1"/>
  <c r="I39" i="16"/>
  <c r="AA39" i="31" s="1"/>
  <c r="K52" i="16"/>
  <c r="L41" i="16"/>
  <c r="J9" i="16"/>
  <c r="J29" i="16"/>
  <c r="J57" i="16"/>
  <c r="K39" i="16"/>
  <c r="K7" i="16"/>
  <c r="L39" i="16"/>
  <c r="I6" i="16"/>
  <c r="AA6" i="31" s="1"/>
  <c r="J33" i="16"/>
  <c r="J30" i="16"/>
  <c r="I11" i="16"/>
  <c r="AA11" i="31" s="1"/>
  <c r="K12" i="16"/>
  <c r="L23" i="16"/>
  <c r="I28" i="16"/>
  <c r="AA28" i="31" s="1"/>
  <c r="I42" i="16"/>
  <c r="AA42" i="31" s="1"/>
  <c r="K20" i="16"/>
  <c r="K17" i="16"/>
  <c r="J24" i="16"/>
  <c r="L53" i="16"/>
  <c r="I17" i="16"/>
  <c r="AA17" i="31" s="1"/>
  <c r="J45" i="16"/>
  <c r="K15" i="16"/>
  <c r="I46" i="16"/>
  <c r="J5" i="16"/>
  <c r="I9" i="16"/>
  <c r="AA9" i="31" s="1"/>
  <c r="L56" i="16"/>
  <c r="K16" i="16"/>
  <c r="K53" i="16"/>
  <c r="L4" i="16"/>
  <c r="L21" i="16"/>
  <c r="J32" i="16"/>
  <c r="I31" i="16"/>
  <c r="AA31" i="31" s="1"/>
  <c r="K10" i="16"/>
  <c r="I45" i="16"/>
  <c r="L35" i="16"/>
  <c r="I7" i="16"/>
  <c r="AA7" i="31" s="1"/>
  <c r="K49" i="16"/>
  <c r="L19" i="16"/>
  <c r="I38" i="16"/>
  <c r="AA38" i="31" s="1"/>
  <c r="L42" i="16"/>
  <c r="K9" i="16"/>
  <c r="J16" i="16"/>
  <c r="L45" i="16"/>
  <c r="I13" i="16"/>
  <c r="AA13" i="31" s="1"/>
  <c r="K58" i="16"/>
  <c r="K42" i="16"/>
  <c r="I12" i="16"/>
  <c r="AA12" i="31" s="1"/>
  <c r="K11" i="16"/>
  <c r="J44" i="16"/>
  <c r="I4" i="16"/>
  <c r="AA4" i="31" s="1"/>
  <c r="I14" i="16"/>
  <c r="AA14" i="31" s="1"/>
  <c r="J49" i="16"/>
  <c r="J38" i="16"/>
  <c r="I23" i="16"/>
  <c r="AA23" i="31" s="1"/>
  <c r="L50" i="16"/>
  <c r="L7" i="16"/>
  <c r="I20" i="16"/>
  <c r="AA20" i="31" s="1"/>
  <c r="I50" i="16"/>
  <c r="L17" i="16"/>
  <c r="K33" i="16"/>
  <c r="J40" i="16"/>
  <c r="K18" i="16"/>
  <c r="I16" i="16"/>
  <c r="AA16" i="31" s="1"/>
  <c r="L13" i="16"/>
  <c r="L43" i="16"/>
  <c r="L37" i="16"/>
  <c r="L18" i="16"/>
  <c r="L20" i="16"/>
  <c r="K24" i="16"/>
  <c r="J34" i="16"/>
  <c r="L12" i="16"/>
  <c r="J8" i="16"/>
  <c r="L6" i="16"/>
  <c r="I21" i="16"/>
  <c r="AA21" i="31" s="1"/>
  <c r="J53" i="16"/>
  <c r="J39" i="16"/>
  <c r="I51" i="16"/>
  <c r="L11" i="16"/>
  <c r="L31" i="16"/>
  <c r="I32" i="16"/>
  <c r="AA32" i="31" s="1"/>
  <c r="I57" i="16"/>
  <c r="L25" i="16"/>
  <c r="K35" i="16"/>
  <c r="K21" i="16"/>
  <c r="L52" i="16"/>
  <c r="J31" i="16"/>
  <c r="K55" i="16"/>
  <c r="J6" i="16"/>
  <c r="L49" i="16"/>
  <c r="I18" i="16"/>
  <c r="AA18" i="31" s="1"/>
  <c r="I8" i="16"/>
  <c r="AA8" i="31" s="1"/>
  <c r="J41" i="16"/>
  <c r="K28" i="16"/>
  <c r="I47" i="16"/>
  <c r="K48" i="16"/>
  <c r="L54" i="16"/>
  <c r="J15" i="16"/>
  <c r="K50" i="16"/>
  <c r="J20" i="16"/>
  <c r="J26" i="16"/>
  <c r="K22" i="16"/>
  <c r="L34" i="16"/>
  <c r="I24" i="16"/>
  <c r="AA24" i="31" s="1"/>
  <c r="I53" i="16"/>
  <c r="L9" i="16"/>
  <c r="K27" i="16"/>
  <c r="K5" i="16"/>
  <c r="J37" i="16"/>
  <c r="L22" i="16"/>
  <c r="I34" i="16"/>
  <c r="AA34" i="31" s="1"/>
  <c r="I54" i="16"/>
  <c r="L33" i="16"/>
  <c r="K41" i="16"/>
  <c r="J48" i="16"/>
  <c r="L40" i="16"/>
  <c r="I29" i="16"/>
  <c r="AA29" i="31" s="1"/>
  <c r="K23" i="16"/>
  <c r="J35" i="16"/>
  <c r="I43" i="16"/>
  <c r="AA43" i="31" s="1"/>
  <c r="K56" i="16"/>
  <c r="L15" i="16"/>
  <c r="I48" i="16"/>
  <c r="J10" i="16"/>
  <c r="L57" i="16"/>
  <c r="L36" i="16"/>
  <c r="K40" i="16"/>
  <c r="J55" i="16"/>
  <c r="K25" i="16"/>
  <c r="I58" i="16"/>
  <c r="J18" i="16"/>
  <c r="J27" i="16"/>
  <c r="J42" i="16"/>
  <c r="I10" i="16"/>
  <c r="AA10" i="31" s="1"/>
  <c r="J43" i="16"/>
  <c r="K36" i="16"/>
  <c r="K43" i="16"/>
  <c r="K37" i="16"/>
  <c r="K14" i="16"/>
  <c r="I30" i="16"/>
  <c r="AA30" i="31" s="1"/>
  <c r="K47" i="16"/>
  <c r="J54" i="16"/>
  <c r="I55" i="16"/>
  <c r="L5" i="16"/>
  <c r="L26" i="16"/>
  <c r="I52" i="16"/>
  <c r="J11" i="16"/>
  <c r="L48" i="16"/>
  <c r="L16" i="16"/>
  <c r="K29" i="16"/>
  <c r="J46" i="16"/>
  <c r="J28" i="16"/>
  <c r="K19" i="16"/>
  <c r="K26" i="16"/>
  <c r="I33" i="16"/>
  <c r="AA33" i="31" s="1"/>
  <c r="K51" i="16"/>
  <c r="I19" i="16"/>
  <c r="AA19" i="31" s="1"/>
  <c r="L47" i="16"/>
  <c r="J13" i="16"/>
  <c r="K6" i="16"/>
  <c r="J56" i="16"/>
  <c r="J58" i="16"/>
  <c r="K45" i="16"/>
  <c r="J51" i="16"/>
  <c r="J25" i="16"/>
  <c r="I40" i="16"/>
  <c r="AA40" i="31" s="1"/>
  <c r="L46" i="16"/>
  <c r="L3081" i="15"/>
  <c r="L3082" i="15" s="1"/>
  <c r="L3083" i="15" s="1"/>
  <c r="L3084" i="15" s="1"/>
  <c r="L3085" i="15" s="1"/>
  <c r="O3325" i="15"/>
  <c r="O3326" i="15" s="1"/>
  <c r="N3015" i="15"/>
  <c r="K3140" i="15"/>
  <c r="K3141" i="15" s="1"/>
  <c r="K3142" i="15" s="1"/>
  <c r="M2980" i="15"/>
  <c r="J3151" i="15"/>
  <c r="S3574" i="15"/>
  <c r="E52" i="4" l="1"/>
  <c r="AB11" i="31"/>
  <c r="F55" i="4"/>
  <c r="AC14" i="31"/>
  <c r="E84" i="4"/>
  <c r="AB43" i="31"/>
  <c r="E59" i="4"/>
  <c r="AB18" i="31"/>
  <c r="F81" i="4"/>
  <c r="AC40" i="31"/>
  <c r="E76" i="4"/>
  <c r="AB35" i="31"/>
  <c r="F68" i="4"/>
  <c r="AC27" i="31"/>
  <c r="G75" i="4"/>
  <c r="G75" i="8" s="1"/>
  <c r="AD34" i="31"/>
  <c r="E72" i="4"/>
  <c r="AB31" i="31"/>
  <c r="G66" i="4"/>
  <c r="AD25" i="31"/>
  <c r="G52" i="4"/>
  <c r="AD11" i="31"/>
  <c r="E75" i="4"/>
  <c r="AB34" i="31"/>
  <c r="G78" i="4"/>
  <c r="AD37" i="31"/>
  <c r="F59" i="4"/>
  <c r="AC18" i="31"/>
  <c r="F83" i="4"/>
  <c r="AC42" i="31"/>
  <c r="E57" i="4"/>
  <c r="AB16" i="31"/>
  <c r="G60" i="4"/>
  <c r="AD19" i="31"/>
  <c r="G62" i="4"/>
  <c r="AD21" i="31"/>
  <c r="F56" i="4"/>
  <c r="AC15" i="31"/>
  <c r="E65" i="4"/>
  <c r="AB24" i="31"/>
  <c r="E71" i="4"/>
  <c r="AB30" i="31"/>
  <c r="F48" i="4"/>
  <c r="AC7" i="31"/>
  <c r="E50" i="4"/>
  <c r="AB9" i="31"/>
  <c r="F45" i="4"/>
  <c r="AC4" i="31"/>
  <c r="G79" i="4"/>
  <c r="AD38" i="31"/>
  <c r="E62" i="4"/>
  <c r="AB21" i="31"/>
  <c r="G51" i="4"/>
  <c r="AD10" i="31"/>
  <c r="G73" i="4"/>
  <c r="AD32" i="31"/>
  <c r="G71" i="4"/>
  <c r="AD30" i="31"/>
  <c r="F71" i="4"/>
  <c r="AC30" i="31"/>
  <c r="E48" i="4"/>
  <c r="AB7" i="31"/>
  <c r="E54" i="4"/>
  <c r="AB13" i="31"/>
  <c r="F67" i="4"/>
  <c r="AC26" i="31"/>
  <c r="F70" i="4"/>
  <c r="AC29" i="31"/>
  <c r="F78" i="4"/>
  <c r="AC37" i="31"/>
  <c r="G77" i="4"/>
  <c r="AD36" i="31"/>
  <c r="G56" i="4"/>
  <c r="AD15" i="31"/>
  <c r="F64" i="4"/>
  <c r="AC23" i="31"/>
  <c r="F82" i="4"/>
  <c r="AC41" i="31"/>
  <c r="G63" i="4"/>
  <c r="AD22" i="31"/>
  <c r="G50" i="4"/>
  <c r="AD9" i="31"/>
  <c r="F63" i="4"/>
  <c r="AC22" i="31"/>
  <c r="E56" i="4"/>
  <c r="AB15" i="31"/>
  <c r="F69" i="4"/>
  <c r="AC28" i="31"/>
  <c r="G47" i="4"/>
  <c r="AD6" i="31"/>
  <c r="F65" i="4"/>
  <c r="AC24" i="31"/>
  <c r="G84" i="4"/>
  <c r="AD43" i="31"/>
  <c r="E81" i="4"/>
  <c r="AB40" i="31"/>
  <c r="E79" i="4"/>
  <c r="AB38" i="31"/>
  <c r="F50" i="4"/>
  <c r="AC9" i="31"/>
  <c r="F51" i="4"/>
  <c r="AC10" i="31"/>
  <c r="G45" i="4"/>
  <c r="AD4" i="31"/>
  <c r="F58" i="4"/>
  <c r="AC17" i="31"/>
  <c r="G64" i="4"/>
  <c r="AD23" i="31"/>
  <c r="E74" i="4"/>
  <c r="AB33" i="31"/>
  <c r="F80" i="4"/>
  <c r="AC39" i="31"/>
  <c r="G82" i="4"/>
  <c r="AD41" i="31"/>
  <c r="G69" i="4"/>
  <c r="AD28" i="31"/>
  <c r="F49" i="4"/>
  <c r="AC8" i="31"/>
  <c r="F54" i="4"/>
  <c r="AC13" i="31"/>
  <c r="G68" i="4"/>
  <c r="AD27" i="31"/>
  <c r="F73" i="4"/>
  <c r="AC32" i="31"/>
  <c r="G49" i="4"/>
  <c r="AD8" i="31"/>
  <c r="F79" i="4"/>
  <c r="AC38" i="31"/>
  <c r="E55" i="4"/>
  <c r="AB14" i="31"/>
  <c r="E60" i="4"/>
  <c r="AB19" i="31"/>
  <c r="G57" i="4"/>
  <c r="AD16" i="31"/>
  <c r="G67" i="4"/>
  <c r="AD26" i="31"/>
  <c r="F84" i="4"/>
  <c r="F85" i="6" s="1"/>
  <c r="F85" i="43" s="1"/>
  <c r="AC43" i="31"/>
  <c r="E83" i="4"/>
  <c r="AB42" i="31"/>
  <c r="F66" i="4"/>
  <c r="AC25" i="31"/>
  <c r="G74" i="4"/>
  <c r="AD33" i="31"/>
  <c r="E78" i="4"/>
  <c r="AB37" i="31"/>
  <c r="E67" i="4"/>
  <c r="AB26" i="31"/>
  <c r="E82" i="4"/>
  <c r="AB41" i="31"/>
  <c r="E47" i="4"/>
  <c r="AB6" i="31"/>
  <c r="F62" i="4"/>
  <c r="AC21" i="31"/>
  <c r="E80" i="4"/>
  <c r="AB39" i="31"/>
  <c r="E49" i="4"/>
  <c r="AB8" i="31"/>
  <c r="G61" i="4"/>
  <c r="AD20" i="31"/>
  <c r="G54" i="4"/>
  <c r="AD13" i="31"/>
  <c r="F74" i="4"/>
  <c r="AC33" i="31"/>
  <c r="G48" i="4"/>
  <c r="AD7" i="31"/>
  <c r="F52" i="4"/>
  <c r="AC11" i="31"/>
  <c r="G83" i="4"/>
  <c r="AD42" i="31"/>
  <c r="E46" i="4"/>
  <c r="AB5" i="31"/>
  <c r="F61" i="4"/>
  <c r="AC20" i="31"/>
  <c r="F53" i="4"/>
  <c r="AC12" i="31"/>
  <c r="G70" i="4"/>
  <c r="AD29" i="31"/>
  <c r="E63" i="4"/>
  <c r="AB22" i="31"/>
  <c r="E53" i="4"/>
  <c r="AB12" i="31"/>
  <c r="G65" i="4"/>
  <c r="AD24" i="31"/>
  <c r="E66" i="4"/>
  <c r="AB25" i="31"/>
  <c r="F60" i="4"/>
  <c r="AC19" i="31"/>
  <c r="F47" i="4"/>
  <c r="AC6" i="31"/>
  <c r="E69" i="4"/>
  <c r="AB28" i="31"/>
  <c r="G46" i="4"/>
  <c r="AD5" i="31"/>
  <c r="F77" i="4"/>
  <c r="AC36" i="31"/>
  <c r="E68" i="4"/>
  <c r="AB27" i="31"/>
  <c r="E51" i="4"/>
  <c r="AB10" i="31"/>
  <c r="G81" i="4"/>
  <c r="AD40" i="31"/>
  <c r="F46" i="4"/>
  <c r="AC5" i="31"/>
  <c r="E61" i="4"/>
  <c r="AB20" i="31"/>
  <c r="F76" i="4"/>
  <c r="AC35" i="31"/>
  <c r="G72" i="4"/>
  <c r="AD31" i="31"/>
  <c r="G53" i="4"/>
  <c r="AD12" i="31"/>
  <c r="G59" i="4"/>
  <c r="AD18" i="31"/>
  <c r="G58" i="4"/>
  <c r="AD17" i="31"/>
  <c r="G76" i="4"/>
  <c r="AD35" i="31"/>
  <c r="E73" i="4"/>
  <c r="AB32" i="31"/>
  <c r="F57" i="4"/>
  <c r="AC16" i="31"/>
  <c r="G80" i="4"/>
  <c r="AD39" i="31"/>
  <c r="E70" i="4"/>
  <c r="AB29" i="31"/>
  <c r="E77" i="4"/>
  <c r="AB36" i="31"/>
  <c r="F75" i="4"/>
  <c r="AC34" i="31"/>
  <c r="E64" i="4"/>
  <c r="AB23" i="31"/>
  <c r="E58" i="4"/>
  <c r="AB17" i="31"/>
  <c r="F72" i="4"/>
  <c r="AC31" i="31"/>
  <c r="E45" i="4"/>
  <c r="AB4" i="31"/>
  <c r="G55" i="4"/>
  <c r="AD14" i="31"/>
  <c r="H31" i="16"/>
  <c r="Y31" i="31" s="1"/>
  <c r="D72" i="4"/>
  <c r="D82" i="4"/>
  <c r="H41" i="16"/>
  <c r="Y41" i="31" s="1"/>
  <c r="L3086" i="15"/>
  <c r="L3087" i="15" s="1"/>
  <c r="D71" i="4"/>
  <c r="H30" i="16"/>
  <c r="Y30" i="31" s="1"/>
  <c r="D84" i="4"/>
  <c r="H43" i="16"/>
  <c r="Y43" i="31" s="1"/>
  <c r="H54" i="16"/>
  <c r="D65" i="4"/>
  <c r="H24" i="16"/>
  <c r="Y24" i="31" s="1"/>
  <c r="D49" i="4"/>
  <c r="H8" i="16"/>
  <c r="Y8" i="31" s="1"/>
  <c r="D57" i="4"/>
  <c r="H16" i="16"/>
  <c r="Y16" i="31" s="1"/>
  <c r="H14" i="16"/>
  <c r="Y14" i="31" s="1"/>
  <c r="D55" i="4"/>
  <c r="H12" i="16"/>
  <c r="Y12" i="31" s="1"/>
  <c r="D53" i="4"/>
  <c r="H38" i="16"/>
  <c r="Y38" i="31" s="1"/>
  <c r="D79" i="4"/>
  <c r="H46" i="16"/>
  <c r="H42" i="16"/>
  <c r="Y42" i="31" s="1"/>
  <c r="D83" i="4"/>
  <c r="D52" i="4"/>
  <c r="H11" i="16"/>
  <c r="Y11" i="31" s="1"/>
  <c r="D80" i="4"/>
  <c r="H39" i="16"/>
  <c r="Y39" i="31" s="1"/>
  <c r="H49" i="16"/>
  <c r="D78" i="4"/>
  <c r="H37" i="16"/>
  <c r="Y37" i="31" s="1"/>
  <c r="H36" i="16"/>
  <c r="Y36" i="31" s="1"/>
  <c r="D77" i="4"/>
  <c r="D58" i="4"/>
  <c r="H17" i="16"/>
  <c r="Y17" i="31" s="1"/>
  <c r="M2981" i="15"/>
  <c r="N3016" i="15"/>
  <c r="N3017" i="15" s="1"/>
  <c r="N3018" i="15" s="1"/>
  <c r="N3019" i="15" s="1"/>
  <c r="N3020" i="15" s="1"/>
  <c r="N3021" i="15" s="1"/>
  <c r="N3022" i="15" s="1"/>
  <c r="N3023" i="15" s="1"/>
  <c r="N3024" i="15" s="1"/>
  <c r="N3025" i="15" s="1"/>
  <c r="N3026" i="15" s="1"/>
  <c r="N3027" i="15" s="1"/>
  <c r="O3327" i="15"/>
  <c r="O3328" i="15" s="1"/>
  <c r="O3329" i="15" s="1"/>
  <c r="O3330" i="15" s="1"/>
  <c r="O3331" i="15" s="1"/>
  <c r="O3332" i="15" s="1"/>
  <c r="O3333" i="15" s="1"/>
  <c r="O3334" i="15" s="1"/>
  <c r="O3335" i="15" s="1"/>
  <c r="O3336" i="15" s="1"/>
  <c r="O3337" i="15" s="1"/>
  <c r="O3338" i="15" s="1"/>
  <c r="O3339" i="15" s="1"/>
  <c r="O3340" i="15" s="1"/>
  <c r="O3341" i="15" s="1"/>
  <c r="O3342" i="15" s="1"/>
  <c r="O3343" i="15" s="1"/>
  <c r="O3344" i="15" s="1"/>
  <c r="O3345" i="15" s="1"/>
  <c r="O3346" i="15" s="1"/>
  <c r="O3347" i="15" s="1"/>
  <c r="O3348" i="15" s="1"/>
  <c r="O3349" i="15" s="1"/>
  <c r="O3350" i="15" s="1"/>
  <c r="O3351" i="15" s="1"/>
  <c r="O3352" i="15" s="1"/>
  <c r="O3353" i="15" s="1"/>
  <c r="O3354" i="15" s="1"/>
  <c r="D81" i="4"/>
  <c r="H40" i="16"/>
  <c r="Y40" i="31" s="1"/>
  <c r="H52" i="16"/>
  <c r="D51" i="4"/>
  <c r="H10" i="16"/>
  <c r="Y10" i="31" s="1"/>
  <c r="H58" i="16"/>
  <c r="H57" i="16"/>
  <c r="H51" i="16"/>
  <c r="D61" i="4"/>
  <c r="H20" i="16"/>
  <c r="Y20" i="31" s="1"/>
  <c r="D50" i="4"/>
  <c r="H9" i="16"/>
  <c r="Y9" i="31" s="1"/>
  <c r="D46" i="4"/>
  <c r="H5" i="16"/>
  <c r="Y5" i="31" s="1"/>
  <c r="H44" i="16"/>
  <c r="K3143" i="15"/>
  <c r="K3144" i="15" s="1"/>
  <c r="H19" i="16"/>
  <c r="Y19" i="31" s="1"/>
  <c r="D60" i="4"/>
  <c r="H29" i="16"/>
  <c r="Y29" i="31" s="1"/>
  <c r="D70" i="4"/>
  <c r="H53" i="16"/>
  <c r="H32" i="16"/>
  <c r="Y32" i="31" s="1"/>
  <c r="D73" i="4"/>
  <c r="D54" i="4"/>
  <c r="H13" i="16"/>
  <c r="Y13" i="31" s="1"/>
  <c r="D48" i="4"/>
  <c r="H7" i="16"/>
  <c r="Y7" i="31" s="1"/>
  <c r="H6" i="16"/>
  <c r="Y6" i="31" s="1"/>
  <c r="D47" i="4"/>
  <c r="D56" i="4"/>
  <c r="H15" i="16"/>
  <c r="Y15" i="31" s="1"/>
  <c r="H56" i="16"/>
  <c r="J3152" i="15"/>
  <c r="D74" i="4"/>
  <c r="H33" i="16"/>
  <c r="Y33" i="31" s="1"/>
  <c r="H55" i="16"/>
  <c r="H48" i="16"/>
  <c r="D75" i="4"/>
  <c r="H34" i="16"/>
  <c r="Y34" i="31" s="1"/>
  <c r="H47" i="16"/>
  <c r="D59" i="4"/>
  <c r="H18" i="16"/>
  <c r="Y18" i="31" s="1"/>
  <c r="H21" i="16"/>
  <c r="Y21" i="31" s="1"/>
  <c r="D62" i="4"/>
  <c r="H50" i="16"/>
  <c r="D64" i="4"/>
  <c r="H23" i="16"/>
  <c r="Y23" i="31" s="1"/>
  <c r="D45" i="4"/>
  <c r="H4" i="16"/>
  <c r="Y4" i="31" s="1"/>
  <c r="H45" i="16"/>
  <c r="H28" i="16"/>
  <c r="Y28" i="31" s="1"/>
  <c r="D69" i="4"/>
  <c r="H35" i="16"/>
  <c r="Y35" i="31" s="1"/>
  <c r="D76" i="4"/>
  <c r="D66" i="4"/>
  <c r="H25" i="16"/>
  <c r="Y25" i="31" s="1"/>
  <c r="H27" i="16"/>
  <c r="Y27" i="31" s="1"/>
  <c r="D68" i="4"/>
  <c r="D63" i="4"/>
  <c r="H22" i="16"/>
  <c r="Y22" i="31" s="1"/>
  <c r="D67" i="4"/>
  <c r="H26" i="16"/>
  <c r="Y26" i="31" s="1"/>
  <c r="S3575" i="15"/>
  <c r="S3576" i="15" s="1"/>
  <c r="S3577" i="15" s="1"/>
  <c r="S3578" i="15" s="1"/>
  <c r="S3579" i="15" s="1"/>
  <c r="S3580" i="15" s="1"/>
  <c r="S3581" i="15" s="1"/>
  <c r="S3582" i="15" s="1"/>
  <c r="S3583" i="15" s="1"/>
  <c r="S3584" i="15" s="1"/>
  <c r="F71" i="8" l="1"/>
  <c r="F72" i="6"/>
  <c r="F72" i="43" s="1"/>
  <c r="F55" i="8"/>
  <c r="F56" i="6"/>
  <c r="F56" i="43" s="1"/>
  <c r="AV59" i="4"/>
  <c r="AW59" i="4" s="1"/>
  <c r="AX59" i="4" s="1"/>
  <c r="Q60" i="33" s="1"/>
  <c r="E59" i="8"/>
  <c r="B59" i="8" s="1"/>
  <c r="E76" i="8"/>
  <c r="B76" i="8" s="1"/>
  <c r="E77" i="6"/>
  <c r="AV76" i="4"/>
  <c r="G67" i="6"/>
  <c r="G67" i="43" s="1"/>
  <c r="G66" i="8"/>
  <c r="F60" i="6"/>
  <c r="F59" i="8"/>
  <c r="G62" i="8"/>
  <c r="G63" i="6"/>
  <c r="G63" i="43" s="1"/>
  <c r="F48" i="8"/>
  <c r="F49" i="6"/>
  <c r="F49" i="43" s="1"/>
  <c r="AV62" i="4"/>
  <c r="AW62" i="4" s="1"/>
  <c r="AX62" i="4" s="1"/>
  <c r="Q63" i="33" s="1"/>
  <c r="E62" i="8"/>
  <c r="B62" i="8" s="1"/>
  <c r="E63" i="6"/>
  <c r="F61" i="44"/>
  <c r="F61" i="46"/>
  <c r="V63" i="6"/>
  <c r="H63" i="33" s="1"/>
  <c r="E63" i="43"/>
  <c r="E54" i="46"/>
  <c r="E54" i="44"/>
  <c r="E47" i="46"/>
  <c r="E47" i="44"/>
  <c r="F65" i="46"/>
  <c r="F65" i="44"/>
  <c r="V77" i="6"/>
  <c r="H77" i="33" s="1"/>
  <c r="E77" i="43"/>
  <c r="E70" i="46"/>
  <c r="E70" i="44"/>
  <c r="E83" i="46"/>
  <c r="E83" i="44"/>
  <c r="D68" i="41"/>
  <c r="D66" i="42"/>
  <c r="D62" i="42"/>
  <c r="D64" i="41"/>
  <c r="D67" i="42"/>
  <c r="D69" i="41"/>
  <c r="D65" i="42"/>
  <c r="D67" i="41"/>
  <c r="D75" i="42"/>
  <c r="D77" i="41"/>
  <c r="D68" i="42"/>
  <c r="D70" i="41"/>
  <c r="D46" i="41"/>
  <c r="D44" i="42"/>
  <c r="D63" i="42"/>
  <c r="D65" i="41"/>
  <c r="D61" i="42"/>
  <c r="D63" i="41"/>
  <c r="D58" i="42"/>
  <c r="D60" i="41"/>
  <c r="D74" i="42"/>
  <c r="D76" i="41"/>
  <c r="D73" i="42"/>
  <c r="D75" i="41"/>
  <c r="D57" i="41"/>
  <c r="D55" i="42"/>
  <c r="D48" i="41"/>
  <c r="D46" i="42"/>
  <c r="D49" i="41"/>
  <c r="D47" i="42"/>
  <c r="D55" i="41"/>
  <c r="D53" i="42"/>
  <c r="D72" i="42"/>
  <c r="D74" i="41"/>
  <c r="D69" i="42"/>
  <c r="D71" i="41"/>
  <c r="D61" i="41"/>
  <c r="D59" i="42"/>
  <c r="D47" i="41"/>
  <c r="D45" i="42"/>
  <c r="D49" i="42"/>
  <c r="D51" i="41"/>
  <c r="D60" i="42"/>
  <c r="D62" i="41"/>
  <c r="D50" i="42"/>
  <c r="D52" i="41"/>
  <c r="D80" i="42"/>
  <c r="D82" i="41"/>
  <c r="D57" i="42"/>
  <c r="D59" i="41"/>
  <c r="D76" i="42"/>
  <c r="D78" i="41"/>
  <c r="D77" i="42"/>
  <c r="D79" i="41"/>
  <c r="D79" i="42"/>
  <c r="D81" i="41"/>
  <c r="D51" i="42"/>
  <c r="D53" i="41"/>
  <c r="D82" i="42"/>
  <c r="D84" i="41"/>
  <c r="D78" i="42"/>
  <c r="D80" i="41"/>
  <c r="D52" i="42"/>
  <c r="D54" i="41"/>
  <c r="D56" i="41"/>
  <c r="D54" i="42"/>
  <c r="D56" i="42"/>
  <c r="D58" i="41"/>
  <c r="D48" i="42"/>
  <c r="D50" i="41"/>
  <c r="D66" i="41"/>
  <c r="D64" i="42"/>
  <c r="D83" i="42"/>
  <c r="D85" i="41"/>
  <c r="D70" i="42"/>
  <c r="D72" i="41"/>
  <c r="D83" i="41"/>
  <c r="D81" i="42"/>
  <c r="D71" i="42"/>
  <c r="D73" i="41"/>
  <c r="G54" i="42"/>
  <c r="G56" i="41"/>
  <c r="E46" i="41"/>
  <c r="E44" i="42"/>
  <c r="F71" i="42"/>
  <c r="F73" i="41"/>
  <c r="E57" i="42"/>
  <c r="E59" i="41"/>
  <c r="E63" i="42"/>
  <c r="E65" i="41"/>
  <c r="F76" i="41"/>
  <c r="F74" i="42"/>
  <c r="E76" i="42"/>
  <c r="E78" i="41"/>
  <c r="E69" i="42"/>
  <c r="E71" i="41"/>
  <c r="G81" i="41"/>
  <c r="G79" i="42"/>
  <c r="F56" i="42"/>
  <c r="F58" i="41"/>
  <c r="E72" i="42"/>
  <c r="E74" i="41"/>
  <c r="G75" i="42"/>
  <c r="G77" i="41"/>
  <c r="G57" i="42"/>
  <c r="G59" i="41"/>
  <c r="G58" i="42"/>
  <c r="G60" i="41"/>
  <c r="G54" i="41"/>
  <c r="G52" i="42"/>
  <c r="G71" i="42"/>
  <c r="G73" i="41"/>
  <c r="F77" i="41"/>
  <c r="F75" i="42"/>
  <c r="E60" i="42"/>
  <c r="E62" i="41"/>
  <c r="F45" i="42"/>
  <c r="F47" i="41"/>
  <c r="G82" i="41"/>
  <c r="G80" i="42"/>
  <c r="E50" i="42"/>
  <c r="E52" i="41"/>
  <c r="E67" i="42"/>
  <c r="E69" i="41"/>
  <c r="F76" i="42"/>
  <c r="F78" i="41"/>
  <c r="G45" i="42"/>
  <c r="G47" i="41"/>
  <c r="E68" i="42"/>
  <c r="E70" i="41"/>
  <c r="F46" i="42"/>
  <c r="F48" i="41"/>
  <c r="F59" i="42"/>
  <c r="F61" i="41"/>
  <c r="E65" i="42"/>
  <c r="E67" i="41"/>
  <c r="G64" i="42"/>
  <c r="G66" i="41"/>
  <c r="E54" i="41"/>
  <c r="E52" i="42"/>
  <c r="E62" i="42"/>
  <c r="E64" i="41"/>
  <c r="G71" i="41"/>
  <c r="G69" i="42"/>
  <c r="F52" i="42"/>
  <c r="F54" i="41"/>
  <c r="F60" i="42"/>
  <c r="F62" i="41"/>
  <c r="E47" i="41"/>
  <c r="E45" i="42"/>
  <c r="G82" i="42"/>
  <c r="G84" i="41"/>
  <c r="F51" i="42"/>
  <c r="F53" i="41"/>
  <c r="G47" i="42"/>
  <c r="G49" i="41"/>
  <c r="F75" i="41"/>
  <c r="F73" i="42"/>
  <c r="G55" i="41"/>
  <c r="G53" i="42"/>
  <c r="G60" i="42"/>
  <c r="G62" i="41"/>
  <c r="E48" i="42"/>
  <c r="E50" i="41"/>
  <c r="E79" i="42"/>
  <c r="E81" i="41"/>
  <c r="F63" i="41"/>
  <c r="F61" i="42"/>
  <c r="E46" i="42"/>
  <c r="E48" i="41"/>
  <c r="E81" i="42"/>
  <c r="E83" i="41"/>
  <c r="E66" i="42"/>
  <c r="E68" i="41"/>
  <c r="E77" i="42"/>
  <c r="E79" i="41"/>
  <c r="G73" i="42"/>
  <c r="G75" i="41"/>
  <c r="F65" i="42"/>
  <c r="F67" i="41"/>
  <c r="E82" i="42"/>
  <c r="E84" i="41"/>
  <c r="F85" i="41"/>
  <c r="F83" i="42"/>
  <c r="G66" i="42"/>
  <c r="G68" i="41"/>
  <c r="G56" i="42"/>
  <c r="G58" i="41"/>
  <c r="E59" i="42"/>
  <c r="E61" i="41"/>
  <c r="E56" i="41"/>
  <c r="E54" i="42"/>
  <c r="F78" i="42"/>
  <c r="F80" i="41"/>
  <c r="G50" i="41"/>
  <c r="G48" i="42"/>
  <c r="F72" i="42"/>
  <c r="F74" i="41"/>
  <c r="G67" i="42"/>
  <c r="G69" i="41"/>
  <c r="F55" i="41"/>
  <c r="F53" i="42"/>
  <c r="F50" i="41"/>
  <c r="F48" i="42"/>
  <c r="G68" i="42"/>
  <c r="G70" i="41"/>
  <c r="G81" i="42"/>
  <c r="G83" i="41"/>
  <c r="F79" i="42"/>
  <c r="F81" i="41"/>
  <c r="E73" i="42"/>
  <c r="E75" i="41"/>
  <c r="G63" i="42"/>
  <c r="G65" i="41"/>
  <c r="F59" i="41"/>
  <c r="F57" i="42"/>
  <c r="G44" i="42"/>
  <c r="G46" i="41"/>
  <c r="F50" i="42"/>
  <c r="F52" i="41"/>
  <c r="F51" i="41"/>
  <c r="F49" i="42"/>
  <c r="E78" i="42"/>
  <c r="E80" i="41"/>
  <c r="E82" i="41"/>
  <c r="E80" i="42"/>
  <c r="G85" i="41"/>
  <c r="G83" i="42"/>
  <c r="F64" i="42"/>
  <c r="F66" i="41"/>
  <c r="G46" i="42"/>
  <c r="G48" i="41"/>
  <c r="F68" i="42"/>
  <c r="F70" i="41"/>
  <c r="E55" i="42"/>
  <c r="E57" i="41"/>
  <c r="F64" i="41"/>
  <c r="F62" i="42"/>
  <c r="G49" i="42"/>
  <c r="G51" i="41"/>
  <c r="G62" i="42"/>
  <c r="G64" i="41"/>
  <c r="F83" i="41"/>
  <c r="F81" i="42"/>
  <c r="F65" i="41"/>
  <c r="F63" i="42"/>
  <c r="G57" i="41"/>
  <c r="G55" i="42"/>
  <c r="G78" i="41"/>
  <c r="G76" i="42"/>
  <c r="F79" i="41"/>
  <c r="F77" i="42"/>
  <c r="F69" i="42"/>
  <c r="F71" i="41"/>
  <c r="F66" i="42"/>
  <c r="F68" i="41"/>
  <c r="E53" i="42"/>
  <c r="E55" i="41"/>
  <c r="E47" i="42"/>
  <c r="E49" i="41"/>
  <c r="F70" i="42"/>
  <c r="F72" i="41"/>
  <c r="G70" i="42"/>
  <c r="G72" i="41"/>
  <c r="G73" i="8"/>
  <c r="G72" i="42"/>
  <c r="G74" i="41"/>
  <c r="G50" i="42"/>
  <c r="G52" i="41"/>
  <c r="E63" i="41"/>
  <c r="E61" i="42"/>
  <c r="G78" i="42"/>
  <c r="G80" i="41"/>
  <c r="F46" i="6"/>
  <c r="F46" i="41"/>
  <c r="F44" i="42"/>
  <c r="E49" i="42"/>
  <c r="E51" i="41"/>
  <c r="F47" i="42"/>
  <c r="F49" i="41"/>
  <c r="E70" i="42"/>
  <c r="E72" i="41"/>
  <c r="E66" i="6"/>
  <c r="E64" i="42"/>
  <c r="E66" i="41"/>
  <c r="F55" i="42"/>
  <c r="F57" i="41"/>
  <c r="G63" i="41"/>
  <c r="G61" i="42"/>
  <c r="G59" i="42"/>
  <c r="G61" i="41"/>
  <c r="E56" i="42"/>
  <c r="E58" i="41"/>
  <c r="F82" i="42"/>
  <c r="F84" i="41"/>
  <c r="F58" i="42"/>
  <c r="F60" i="41"/>
  <c r="G77" i="42"/>
  <c r="G79" i="41"/>
  <c r="E75" i="8"/>
  <c r="B75" i="8" s="1"/>
  <c r="AA75" i="8" s="1"/>
  <c r="E74" i="42"/>
  <c r="E76" i="41"/>
  <c r="G53" i="41"/>
  <c r="G51" i="42"/>
  <c r="G65" i="42"/>
  <c r="G67" i="41"/>
  <c r="E71" i="42"/>
  <c r="E73" i="41"/>
  <c r="G74" i="42"/>
  <c r="G76" i="41"/>
  <c r="F67" i="42"/>
  <c r="F69" i="41"/>
  <c r="E75" i="42"/>
  <c r="E77" i="41"/>
  <c r="F80" i="42"/>
  <c r="F82" i="41"/>
  <c r="E58" i="42"/>
  <c r="E60" i="41"/>
  <c r="E85" i="41"/>
  <c r="E83" i="42"/>
  <c r="F56" i="41"/>
  <c r="F54" i="42"/>
  <c r="E51" i="42"/>
  <c r="E53" i="41"/>
  <c r="D77" i="40"/>
  <c r="G54" i="40"/>
  <c r="F75" i="40"/>
  <c r="F52" i="40"/>
  <c r="G73" i="40"/>
  <c r="E56" i="40"/>
  <c r="J55" i="21" s="1"/>
  <c r="E58" i="6"/>
  <c r="F74" i="40"/>
  <c r="E61" i="8"/>
  <c r="B61" i="8" s="1"/>
  <c r="AE61" i="8" s="1"/>
  <c r="E60" i="40"/>
  <c r="J59" i="21" s="1"/>
  <c r="E48" i="40"/>
  <c r="J47" i="21" s="1"/>
  <c r="F56" i="8"/>
  <c r="F55" i="40"/>
  <c r="AV57" i="4"/>
  <c r="AW57" i="4" s="1"/>
  <c r="AX57" i="4" s="1"/>
  <c r="Q58" i="33" s="1"/>
  <c r="D69" i="40"/>
  <c r="D50" i="40"/>
  <c r="D57" i="40"/>
  <c r="D64" i="40"/>
  <c r="D81" i="40"/>
  <c r="D66" i="40"/>
  <c r="D63" i="40"/>
  <c r="G79" i="40"/>
  <c r="E68" i="40"/>
  <c r="J67" i="21" s="1"/>
  <c r="G60" i="40"/>
  <c r="F53" i="40"/>
  <c r="G62" i="40"/>
  <c r="D74" i="40"/>
  <c r="D48" i="40"/>
  <c r="D52" i="40"/>
  <c r="E52" i="40"/>
  <c r="J51" i="21" s="1"/>
  <c r="G74" i="6"/>
  <c r="E65" i="8"/>
  <c r="B65" i="8" s="1"/>
  <c r="AF65" i="8" s="1"/>
  <c r="E57" i="8"/>
  <c r="B57" i="8" s="1"/>
  <c r="AD57" i="8" s="1"/>
  <c r="D58" i="40"/>
  <c r="D49" i="40"/>
  <c r="D76" i="40"/>
  <c r="D51" i="40"/>
  <c r="D54" i="40"/>
  <c r="D71" i="40"/>
  <c r="F71" i="40"/>
  <c r="E76" i="40"/>
  <c r="J75" i="21" s="1"/>
  <c r="E72" i="40"/>
  <c r="J71" i="21" s="1"/>
  <c r="G52" i="40"/>
  <c r="F45" i="40"/>
  <c r="F76" i="40"/>
  <c r="F59" i="40"/>
  <c r="E62" i="40"/>
  <c r="J61" i="21" s="1"/>
  <c r="E45" i="40"/>
  <c r="J44" i="21" s="1"/>
  <c r="F73" i="40"/>
  <c r="E79" i="40"/>
  <c r="J78" i="21" s="1"/>
  <c r="E66" i="40"/>
  <c r="J65" i="21" s="1"/>
  <c r="AW83" i="4"/>
  <c r="AX83" i="4" s="1"/>
  <c r="Q84" i="33" s="1"/>
  <c r="E82" i="40"/>
  <c r="J81" i="21" s="1"/>
  <c r="E59" i="40"/>
  <c r="J58" i="21" s="1"/>
  <c r="F72" i="40"/>
  <c r="G68" i="40"/>
  <c r="G63" i="40"/>
  <c r="F49" i="40"/>
  <c r="F64" i="40"/>
  <c r="F62" i="40"/>
  <c r="F63" i="40"/>
  <c r="F69" i="40"/>
  <c r="F70" i="40"/>
  <c r="E61" i="40"/>
  <c r="J60" i="21" s="1"/>
  <c r="F47" i="40"/>
  <c r="G61" i="40"/>
  <c r="F58" i="40"/>
  <c r="G65" i="40"/>
  <c r="E75" i="40"/>
  <c r="J74" i="21" s="1"/>
  <c r="F54" i="40"/>
  <c r="D61" i="40"/>
  <c r="D53" i="40"/>
  <c r="D56" i="40"/>
  <c r="D72" i="40"/>
  <c r="D70" i="40"/>
  <c r="G57" i="40"/>
  <c r="G64" i="40"/>
  <c r="E46" i="40"/>
  <c r="J45" i="21" s="1"/>
  <c r="F78" i="40"/>
  <c r="G44" i="40"/>
  <c r="F69" i="8"/>
  <c r="F68" i="40"/>
  <c r="AV54" i="4"/>
  <c r="AW54" i="4" s="1"/>
  <c r="AX54" i="4" s="1"/>
  <c r="Q55" i="33" s="1"/>
  <c r="E53" i="40"/>
  <c r="J52" i="21" s="1"/>
  <c r="F44" i="40"/>
  <c r="E74" i="40"/>
  <c r="J73" i="21" s="1"/>
  <c r="G74" i="40"/>
  <c r="F56" i="40"/>
  <c r="E67" i="40"/>
  <c r="J66" i="21" s="1"/>
  <c r="G47" i="40"/>
  <c r="F66" i="8"/>
  <c r="F65" i="40"/>
  <c r="G49" i="8"/>
  <c r="G48" i="40"/>
  <c r="AV74" i="4"/>
  <c r="AW74" i="4" s="1"/>
  <c r="AX74" i="4" s="1"/>
  <c r="Q75" i="33" s="1"/>
  <c r="E73" i="40"/>
  <c r="J72" i="21" s="1"/>
  <c r="G85" i="6"/>
  <c r="G83" i="40"/>
  <c r="F82" i="8"/>
  <c r="F81" i="40"/>
  <c r="E48" i="8"/>
  <c r="B48" i="8" s="1"/>
  <c r="AE48" i="8" s="1"/>
  <c r="E47" i="40"/>
  <c r="J46" i="21" s="1"/>
  <c r="AV50" i="4"/>
  <c r="AW50" i="4" s="1"/>
  <c r="AX50" i="4" s="1"/>
  <c r="Q51" i="33" s="1"/>
  <c r="E49" i="40"/>
  <c r="J48" i="21" s="1"/>
  <c r="G52" i="8"/>
  <c r="G51" i="40"/>
  <c r="AW84" i="4"/>
  <c r="AX84" i="4" s="1"/>
  <c r="Q85" i="33" s="1"/>
  <c r="E83" i="40"/>
  <c r="J82" i="21" s="1"/>
  <c r="D67" i="40"/>
  <c r="F45" i="8"/>
  <c r="E76" i="6"/>
  <c r="D73" i="40"/>
  <c r="D47" i="40"/>
  <c r="D59" i="40"/>
  <c r="D82" i="40"/>
  <c r="D65" i="40"/>
  <c r="D78" i="40"/>
  <c r="E63" i="40"/>
  <c r="J62" i="21" s="1"/>
  <c r="E50" i="40"/>
  <c r="J49" i="21" s="1"/>
  <c r="F51" i="40"/>
  <c r="G66" i="40"/>
  <c r="F79" i="40"/>
  <c r="E80" i="40"/>
  <c r="J79" i="21" s="1"/>
  <c r="G76" i="40"/>
  <c r="G72" i="40"/>
  <c r="E64" i="40"/>
  <c r="J63" i="21" s="1"/>
  <c r="E58" i="40"/>
  <c r="J57" i="21" s="1"/>
  <c r="D55" i="40"/>
  <c r="D62" i="40"/>
  <c r="D68" i="40"/>
  <c r="D46" i="40"/>
  <c r="D45" i="40"/>
  <c r="D79" i="40"/>
  <c r="E44" i="40"/>
  <c r="J43" i="21" s="1"/>
  <c r="G58" i="40"/>
  <c r="F46" i="40"/>
  <c r="F62" i="6"/>
  <c r="F60" i="40"/>
  <c r="AW82" i="4"/>
  <c r="AX82" i="4" s="1"/>
  <c r="Q83" i="33" s="1"/>
  <c r="E81" i="40"/>
  <c r="J80" i="21" s="1"/>
  <c r="G58" i="6"/>
  <c r="G56" i="40"/>
  <c r="F48" i="40"/>
  <c r="F50" i="40"/>
  <c r="E56" i="8"/>
  <c r="B56" i="8" s="1"/>
  <c r="AE56" i="8" s="1"/>
  <c r="E55" i="40"/>
  <c r="J54" i="21" s="1"/>
  <c r="F78" i="8"/>
  <c r="F77" i="40"/>
  <c r="G52" i="6"/>
  <c r="G50" i="40"/>
  <c r="F84" i="6"/>
  <c r="F82" i="40"/>
  <c r="F68" i="8"/>
  <c r="F67" i="40"/>
  <c r="D75" i="40"/>
  <c r="AV65" i="4"/>
  <c r="AW65" i="4" s="1"/>
  <c r="AX65" i="4" s="1"/>
  <c r="Q66" i="33" s="1"/>
  <c r="D44" i="40"/>
  <c r="AV75" i="4"/>
  <c r="AW75" i="4" s="1"/>
  <c r="AX75" i="4" s="1"/>
  <c r="Q76" i="33" s="1"/>
  <c r="G76" i="6"/>
  <c r="E60" i="6"/>
  <c r="D60" i="40"/>
  <c r="D80" i="40"/>
  <c r="D83" i="40"/>
  <c r="E57" i="40"/>
  <c r="J56" i="21" s="1"/>
  <c r="E69" i="40"/>
  <c r="J68" i="21" s="1"/>
  <c r="G75" i="40"/>
  <c r="G71" i="40"/>
  <c r="G82" i="6"/>
  <c r="G80" i="40"/>
  <c r="G45" i="40"/>
  <c r="E65" i="40"/>
  <c r="J64" i="21" s="1"/>
  <c r="G69" i="40"/>
  <c r="G82" i="40"/>
  <c r="G53" i="40"/>
  <c r="F61" i="40"/>
  <c r="E77" i="40"/>
  <c r="J76" i="21" s="1"/>
  <c r="F83" i="40"/>
  <c r="E54" i="40"/>
  <c r="J53" i="21" s="1"/>
  <c r="G67" i="40"/>
  <c r="G82" i="8"/>
  <c r="G81" i="40"/>
  <c r="F57" i="40"/>
  <c r="E78" i="40"/>
  <c r="J77" i="21" s="1"/>
  <c r="G46" i="40"/>
  <c r="G49" i="40"/>
  <c r="G55" i="40"/>
  <c r="F66" i="40"/>
  <c r="G71" i="8"/>
  <c r="G70" i="40"/>
  <c r="G80" i="6"/>
  <c r="G80" i="43" s="1"/>
  <c r="G78" i="40"/>
  <c r="E72" i="6"/>
  <c r="E70" i="40"/>
  <c r="J69" i="21" s="1"/>
  <c r="G61" i="6"/>
  <c r="G59" i="40"/>
  <c r="G78" i="8"/>
  <c r="G77" i="40"/>
  <c r="E72" i="8"/>
  <c r="B72" i="8" s="1"/>
  <c r="AA72" i="8" s="1"/>
  <c r="E71" i="40"/>
  <c r="J70" i="21" s="1"/>
  <c r="F82" i="6"/>
  <c r="F80" i="40"/>
  <c r="AV52" i="4"/>
  <c r="AW52" i="4" s="1"/>
  <c r="AX52" i="4" s="1"/>
  <c r="Q53" i="33" s="1"/>
  <c r="E51" i="40"/>
  <c r="J50" i="21" s="1"/>
  <c r="F53" i="21"/>
  <c r="F69" i="21"/>
  <c r="G60" i="21"/>
  <c r="G64" i="21"/>
  <c r="F82" i="21"/>
  <c r="F46" i="21"/>
  <c r="E60" i="21"/>
  <c r="Y63" i="6"/>
  <c r="E74" i="21"/>
  <c r="Y77" i="6"/>
  <c r="E53" i="6"/>
  <c r="AA62" i="8"/>
  <c r="AB62" i="8"/>
  <c r="AF62" i="8"/>
  <c r="AE62" i="8"/>
  <c r="AC62" i="8"/>
  <c r="AA76" i="8"/>
  <c r="AB76" i="8"/>
  <c r="AF76" i="8"/>
  <c r="AC76" i="8"/>
  <c r="AE76" i="8"/>
  <c r="Y76" i="8"/>
  <c r="AD59" i="8"/>
  <c r="AB59" i="8"/>
  <c r="AF59" i="8"/>
  <c r="AE59" i="8"/>
  <c r="AC59" i="8"/>
  <c r="E54" i="8"/>
  <c r="B54" i="8" s="1"/>
  <c r="E55" i="6"/>
  <c r="E84" i="6"/>
  <c r="E49" i="6"/>
  <c r="AV82" i="4"/>
  <c r="F69" i="6"/>
  <c r="F69" i="43" s="1"/>
  <c r="G79" i="8"/>
  <c r="F81" i="8"/>
  <c r="E79" i="8"/>
  <c r="E51" i="6"/>
  <c r="E71" i="8"/>
  <c r="E52" i="8"/>
  <c r="B52" i="8" s="1"/>
  <c r="E82" i="8"/>
  <c r="B82" i="8" s="1"/>
  <c r="G51" i="8"/>
  <c r="G60" i="8"/>
  <c r="F83" i="8"/>
  <c r="G53" i="6"/>
  <c r="G53" i="43" s="1"/>
  <c r="E73" i="6"/>
  <c r="E84" i="8"/>
  <c r="B84" i="8" s="1"/>
  <c r="E85" i="6"/>
  <c r="AW76" i="4"/>
  <c r="AX76" i="4" s="1"/>
  <c r="Q77" i="33" s="1"/>
  <c r="D64" i="33"/>
  <c r="D67" i="33"/>
  <c r="D77" i="33"/>
  <c r="D70" i="33"/>
  <c r="D60" i="33"/>
  <c r="D55" i="33"/>
  <c r="D59" i="33"/>
  <c r="D84" i="33"/>
  <c r="D50" i="33"/>
  <c r="D83" i="33"/>
  <c r="D46" i="33"/>
  <c r="D57" i="33"/>
  <c r="D74" i="33"/>
  <c r="D61" i="33"/>
  <c r="D81" i="33"/>
  <c r="D54" i="33"/>
  <c r="D72" i="33"/>
  <c r="D73" i="33"/>
  <c r="G55" i="8"/>
  <c r="G56" i="33"/>
  <c r="F72" i="8"/>
  <c r="F73" i="33"/>
  <c r="E65" i="6"/>
  <c r="E65" i="33"/>
  <c r="P65" i="33" s="1"/>
  <c r="E78" i="6"/>
  <c r="E78" i="33"/>
  <c r="P78" i="33" s="1"/>
  <c r="G81" i="6"/>
  <c r="G81" i="43" s="1"/>
  <c r="G81" i="33"/>
  <c r="E73" i="8"/>
  <c r="E74" i="33"/>
  <c r="P74" i="33" s="1"/>
  <c r="G59" i="6"/>
  <c r="G59" i="43" s="1"/>
  <c r="G59" i="33"/>
  <c r="G54" i="6"/>
  <c r="G54" i="43" s="1"/>
  <c r="G54" i="33"/>
  <c r="F77" i="6"/>
  <c r="F77" i="43" s="1"/>
  <c r="F77" i="33"/>
  <c r="F47" i="6"/>
  <c r="F47" i="43" s="1"/>
  <c r="F47" i="33"/>
  <c r="E51" i="8"/>
  <c r="E52" i="33"/>
  <c r="P52" i="33" s="1"/>
  <c r="F77" i="8"/>
  <c r="F78" i="33"/>
  <c r="AV69" i="4"/>
  <c r="E70" i="33"/>
  <c r="P70" i="33" s="1"/>
  <c r="F61" i="6"/>
  <c r="F61" i="43" s="1"/>
  <c r="F61" i="33"/>
  <c r="G66" i="6"/>
  <c r="G66" i="43" s="1"/>
  <c r="G66" i="33"/>
  <c r="AV63" i="4"/>
  <c r="E64" i="33"/>
  <c r="P64" i="33" s="1"/>
  <c r="F53" i="8"/>
  <c r="F54" i="33"/>
  <c r="E46" i="8"/>
  <c r="E47" i="33"/>
  <c r="P47" i="33" s="1"/>
  <c r="F53" i="6"/>
  <c r="F53" i="43" s="1"/>
  <c r="F53" i="33"/>
  <c r="F74" i="8"/>
  <c r="F75" i="33"/>
  <c r="G62" i="6"/>
  <c r="G62" i="43" s="1"/>
  <c r="G62" i="33"/>
  <c r="AV80" i="4"/>
  <c r="E81" i="33"/>
  <c r="P81" i="33" s="1"/>
  <c r="E48" i="6"/>
  <c r="E48" i="33"/>
  <c r="P48" i="33" s="1"/>
  <c r="E67" i="8"/>
  <c r="E68" i="33"/>
  <c r="P68" i="33" s="1"/>
  <c r="G74" i="8"/>
  <c r="G75" i="33"/>
  <c r="E83" i="8"/>
  <c r="E84" i="33"/>
  <c r="P84" i="33" s="1"/>
  <c r="G68" i="6"/>
  <c r="G68" i="43" s="1"/>
  <c r="G68" i="33"/>
  <c r="E61" i="6"/>
  <c r="E61" i="33"/>
  <c r="P61" i="33" s="1"/>
  <c r="F80" i="6"/>
  <c r="F80" i="43" s="1"/>
  <c r="F80" i="33"/>
  <c r="F73" i="8"/>
  <c r="F74" i="33"/>
  <c r="F54" i="8"/>
  <c r="F55" i="33"/>
  <c r="G69" i="8"/>
  <c r="G70" i="33"/>
  <c r="F80" i="8"/>
  <c r="F81" i="33"/>
  <c r="G64" i="8"/>
  <c r="G65" i="33"/>
  <c r="G46" i="6"/>
  <c r="G46" i="43" s="1"/>
  <c r="G46" i="33"/>
  <c r="F51" i="6"/>
  <c r="F51" i="43" s="1"/>
  <c r="F51" i="33"/>
  <c r="AV81" i="4"/>
  <c r="E82" i="33"/>
  <c r="P82" i="33" s="1"/>
  <c r="F65" i="8"/>
  <c r="F66" i="33"/>
  <c r="F70" i="6"/>
  <c r="F70" i="43" s="1"/>
  <c r="F70" i="33"/>
  <c r="F63" i="8"/>
  <c r="F64" i="33"/>
  <c r="G63" i="8"/>
  <c r="G64" i="33"/>
  <c r="F64" i="8"/>
  <c r="F65" i="33"/>
  <c r="G77" i="8"/>
  <c r="G78" i="33"/>
  <c r="F71" i="6"/>
  <c r="F71" i="43" s="1"/>
  <c r="F71" i="33"/>
  <c r="E55" i="33"/>
  <c r="P55" i="33" s="1"/>
  <c r="F72" i="33"/>
  <c r="G74" i="33"/>
  <c r="E63" i="33"/>
  <c r="P63" i="33" s="1"/>
  <c r="F46" i="33"/>
  <c r="F49" i="33"/>
  <c r="E66" i="33"/>
  <c r="P66" i="33" s="1"/>
  <c r="G63" i="33"/>
  <c r="E58" i="33"/>
  <c r="P58" i="33" s="1"/>
  <c r="F60" i="33"/>
  <c r="E76" i="33"/>
  <c r="P76" i="33" s="1"/>
  <c r="G67" i="33"/>
  <c r="G76" i="33"/>
  <c r="E77" i="33"/>
  <c r="P77" i="33" s="1"/>
  <c r="E60" i="33"/>
  <c r="P60" i="33" s="1"/>
  <c r="F56" i="33"/>
  <c r="D68" i="33"/>
  <c r="D75" i="33"/>
  <c r="D48" i="33"/>
  <c r="D49" i="33"/>
  <c r="D71" i="33"/>
  <c r="D62" i="33"/>
  <c r="D79" i="33"/>
  <c r="D58" i="33"/>
  <c r="D69" i="33"/>
  <c r="D65" i="33"/>
  <c r="D63" i="33"/>
  <c r="D76" i="33"/>
  <c r="D47" i="33"/>
  <c r="D51" i="33"/>
  <c r="D52" i="33"/>
  <c r="D82" i="33"/>
  <c r="D78" i="33"/>
  <c r="D53" i="33"/>
  <c r="D80" i="33"/>
  <c r="D56" i="33"/>
  <c r="D66" i="33"/>
  <c r="D85" i="33"/>
  <c r="AV45" i="4"/>
  <c r="AW45" i="4" s="1"/>
  <c r="AX45" i="4" s="1"/>
  <c r="Q46" i="33" s="1"/>
  <c r="E46" i="33"/>
  <c r="P46" i="33" s="1"/>
  <c r="E58" i="8"/>
  <c r="E59" i="33"/>
  <c r="P59" i="33" s="1"/>
  <c r="F75" i="8"/>
  <c r="F76" i="33"/>
  <c r="E70" i="8"/>
  <c r="E71" i="33"/>
  <c r="P71" i="33" s="1"/>
  <c r="F58" i="6"/>
  <c r="F58" i="43" s="1"/>
  <c r="F58" i="33"/>
  <c r="G77" i="6"/>
  <c r="G77" i="43" s="1"/>
  <c r="G77" i="33"/>
  <c r="G59" i="8"/>
  <c r="G60" i="33"/>
  <c r="G72" i="8"/>
  <c r="G73" i="33"/>
  <c r="E62" i="6"/>
  <c r="E62" i="33"/>
  <c r="P62" i="33" s="1"/>
  <c r="G81" i="8"/>
  <c r="G82" i="33"/>
  <c r="AV68" i="4"/>
  <c r="AW68" i="4" s="1"/>
  <c r="AX68" i="4" s="1"/>
  <c r="Q69" i="33" s="1"/>
  <c r="E69" i="33"/>
  <c r="P69" i="33" s="1"/>
  <c r="G47" i="6"/>
  <c r="G47" i="43" s="1"/>
  <c r="G47" i="33"/>
  <c r="F48" i="6"/>
  <c r="F48" i="43" s="1"/>
  <c r="F48" i="33"/>
  <c r="E67" i="6"/>
  <c r="E67" i="33"/>
  <c r="P67" i="33" s="1"/>
  <c r="E54" i="6"/>
  <c r="E54" i="33"/>
  <c r="P54" i="33" s="1"/>
  <c r="G70" i="8"/>
  <c r="G71" i="33"/>
  <c r="F61" i="8"/>
  <c r="F62" i="33"/>
  <c r="G83" i="8"/>
  <c r="G84" i="33"/>
  <c r="G49" i="6"/>
  <c r="G49" i="43" s="1"/>
  <c r="G49" i="33"/>
  <c r="G54" i="8"/>
  <c r="G55" i="33"/>
  <c r="E50" i="6"/>
  <c r="E50" i="33"/>
  <c r="P50" i="33" s="1"/>
  <c r="F63" i="6"/>
  <c r="F63" i="43" s="1"/>
  <c r="F63" i="33"/>
  <c r="E83" i="6"/>
  <c r="E83" i="33"/>
  <c r="P83" i="33" s="1"/>
  <c r="E79" i="6"/>
  <c r="E79" i="33"/>
  <c r="P79" i="33" s="1"/>
  <c r="F67" i="6"/>
  <c r="F67" i="43" s="1"/>
  <c r="F67" i="33"/>
  <c r="F84" i="8"/>
  <c r="F85" i="33"/>
  <c r="G57" i="8"/>
  <c r="G58" i="33"/>
  <c r="E55" i="8"/>
  <c r="E56" i="33"/>
  <c r="P56" i="33" s="1"/>
  <c r="G50" i="6"/>
  <c r="G50" i="43" s="1"/>
  <c r="G50" i="33"/>
  <c r="G69" i="6"/>
  <c r="G69" i="43" s="1"/>
  <c r="G69" i="33"/>
  <c r="F50" i="6"/>
  <c r="F50" i="43" s="1"/>
  <c r="F50" i="33"/>
  <c r="G83" i="6"/>
  <c r="G83" i="43" s="1"/>
  <c r="G83" i="33"/>
  <c r="E75" i="6"/>
  <c r="E75" i="33"/>
  <c r="P75" i="33" s="1"/>
  <c r="F58" i="8"/>
  <c r="F59" i="33"/>
  <c r="F52" i="6"/>
  <c r="F52" i="43" s="1"/>
  <c r="F52" i="33"/>
  <c r="AV79" i="4"/>
  <c r="AW79" i="4" s="1"/>
  <c r="AX79" i="4" s="1"/>
  <c r="Q80" i="33" s="1"/>
  <c r="E80" i="33"/>
  <c r="P80" i="33" s="1"/>
  <c r="G84" i="8"/>
  <c r="G85" i="33"/>
  <c r="G47" i="8"/>
  <c r="G48" i="33"/>
  <c r="E57" i="6"/>
  <c r="E57" i="33"/>
  <c r="P57" i="33" s="1"/>
  <c r="G50" i="8"/>
  <c r="G51" i="33"/>
  <c r="F83" i="6"/>
  <c r="F83" i="43" s="1"/>
  <c r="F83" i="33"/>
  <c r="G56" i="8"/>
  <c r="G57" i="33"/>
  <c r="F79" i="6"/>
  <c r="F79" i="43" s="1"/>
  <c r="F79" i="33"/>
  <c r="F67" i="8"/>
  <c r="F68" i="33"/>
  <c r="AV48" i="4"/>
  <c r="AW48" i="4" s="1"/>
  <c r="AX48" i="4" s="1"/>
  <c r="Q49" i="33" s="1"/>
  <c r="E49" i="33"/>
  <c r="P49" i="33" s="1"/>
  <c r="G72" i="6"/>
  <c r="G72" i="43" s="1"/>
  <c r="G72" i="33"/>
  <c r="G52" i="33"/>
  <c r="G80" i="33"/>
  <c r="E50" i="8"/>
  <c r="E51" i="33"/>
  <c r="P51" i="33" s="1"/>
  <c r="AV71" i="4"/>
  <c r="E72" i="33"/>
  <c r="P72" i="33" s="1"/>
  <c r="F57" i="6"/>
  <c r="F57" i="43" s="1"/>
  <c r="F57" i="33"/>
  <c r="G61" i="33"/>
  <c r="F84" i="33"/>
  <c r="G79" i="6"/>
  <c r="G79" i="43" s="1"/>
  <c r="G79" i="33"/>
  <c r="G53" i="33"/>
  <c r="AV72" i="4"/>
  <c r="AW72" i="4" s="1"/>
  <c r="AX72" i="4" s="1"/>
  <c r="Q73" i="33" s="1"/>
  <c r="E73" i="33"/>
  <c r="P73" i="33" s="1"/>
  <c r="F69" i="33"/>
  <c r="F82" i="33"/>
  <c r="AV84" i="4"/>
  <c r="E85" i="33"/>
  <c r="P85" i="33" s="1"/>
  <c r="E53" i="33"/>
  <c r="P53" i="33" s="1"/>
  <c r="E49" i="8"/>
  <c r="G71" i="6"/>
  <c r="G71" i="43" s="1"/>
  <c r="F57" i="8"/>
  <c r="E71" i="6"/>
  <c r="E46" i="6"/>
  <c r="AV66" i="4"/>
  <c r="G84" i="6"/>
  <c r="G84" i="43" s="1"/>
  <c r="F76" i="6"/>
  <c r="F76" i="43" s="1"/>
  <c r="E78" i="8"/>
  <c r="E59" i="6"/>
  <c r="G73" i="6"/>
  <c r="G73" i="43" s="1"/>
  <c r="E66" i="8"/>
  <c r="E56" i="6"/>
  <c r="F59" i="6"/>
  <c r="F59" i="43" s="1"/>
  <c r="F51" i="8"/>
  <c r="E80" i="6"/>
  <c r="AV56" i="4"/>
  <c r="AW56" i="4" s="1"/>
  <c r="AX56" i="4" s="1"/>
  <c r="Q57" i="33" s="1"/>
  <c r="E53" i="8"/>
  <c r="F62" i="8"/>
  <c r="AV78" i="4"/>
  <c r="AW78" i="4" s="1"/>
  <c r="AX78" i="4" s="1"/>
  <c r="Q79" i="33" s="1"/>
  <c r="AV58" i="4"/>
  <c r="AV70" i="4"/>
  <c r="G76" i="8"/>
  <c r="G48" i="8"/>
  <c r="AV55" i="4"/>
  <c r="G68" i="8"/>
  <c r="F49" i="8"/>
  <c r="E74" i="8"/>
  <c r="G48" i="6"/>
  <c r="G48" i="43" s="1"/>
  <c r="G51" i="6"/>
  <c r="G51" i="43" s="1"/>
  <c r="G57" i="6"/>
  <c r="G57" i="43" s="1"/>
  <c r="F68" i="6"/>
  <c r="F68" i="43" s="1"/>
  <c r="AV53" i="4"/>
  <c r="AW53" i="4" s="1"/>
  <c r="AX53" i="4" s="1"/>
  <c r="Q54" i="33" s="1"/>
  <c r="AV49" i="4"/>
  <c r="AW49" i="4" s="1"/>
  <c r="AX49" i="4" s="1"/>
  <c r="Q50" i="33" s="1"/>
  <c r="G60" i="6"/>
  <c r="G60" i="43" s="1"/>
  <c r="E45" i="8"/>
  <c r="AV61" i="4"/>
  <c r="AW61" i="4" s="1"/>
  <c r="AX61" i="4" s="1"/>
  <c r="Q62" i="33" s="1"/>
  <c r="E69" i="6"/>
  <c r="G55" i="6"/>
  <c r="G55" i="43" s="1"/>
  <c r="E47" i="8"/>
  <c r="E68" i="8"/>
  <c r="F47" i="8"/>
  <c r="G46" i="8"/>
  <c r="G56" i="6"/>
  <c r="G56" i="43" s="1"/>
  <c r="E60" i="8"/>
  <c r="G70" i="6"/>
  <c r="G70" i="43" s="1"/>
  <c r="F81" i="6"/>
  <c r="F81" i="43" s="1"/>
  <c r="G65" i="6"/>
  <c r="G65" i="43" s="1"/>
  <c r="E63" i="8"/>
  <c r="B63" i="8" s="1"/>
  <c r="AV46" i="4"/>
  <c r="AW46" i="4" s="1"/>
  <c r="AX46" i="4" s="1"/>
  <c r="Q47" i="33" s="1"/>
  <c r="G61" i="8"/>
  <c r="G67" i="8"/>
  <c r="AV60" i="4"/>
  <c r="AW60" i="4" s="1"/>
  <c r="AX60" i="4" s="1"/>
  <c r="Q61" i="33" s="1"/>
  <c r="G45" i="8"/>
  <c r="F50" i="8"/>
  <c r="E81" i="8"/>
  <c r="F66" i="6"/>
  <c r="F66" i="43" s="1"/>
  <c r="E47" i="6"/>
  <c r="F79" i="8"/>
  <c r="F74" i="6"/>
  <c r="F74" i="43" s="1"/>
  <c r="F55" i="6"/>
  <c r="F55" i="43" s="1"/>
  <c r="E82" i="6"/>
  <c r="F64" i="6"/>
  <c r="F64" i="43" s="1"/>
  <c r="G64" i="6"/>
  <c r="G64" i="43" s="1"/>
  <c r="F65" i="6"/>
  <c r="F65" i="43" s="1"/>
  <c r="G78" i="6"/>
  <c r="G78" i="43" s="1"/>
  <c r="F70" i="8"/>
  <c r="AV83" i="4"/>
  <c r="E64" i="6"/>
  <c r="G65" i="8"/>
  <c r="F54" i="6"/>
  <c r="F54" i="43" s="1"/>
  <c r="G80" i="8"/>
  <c r="AV51" i="4"/>
  <c r="AW51" i="4" s="1"/>
  <c r="AX51" i="4" s="1"/>
  <c r="Q52" i="33" s="1"/>
  <c r="F78" i="6"/>
  <c r="F78" i="43" s="1"/>
  <c r="AV47" i="4"/>
  <c r="AW47" i="4" s="1"/>
  <c r="AX47" i="4" s="1"/>
  <c r="Q48" i="33" s="1"/>
  <c r="G58" i="8"/>
  <c r="F73" i="6"/>
  <c r="F73" i="43" s="1"/>
  <c r="E64" i="8"/>
  <c r="E77" i="8"/>
  <c r="F52" i="8"/>
  <c r="E80" i="8"/>
  <c r="G75" i="6"/>
  <c r="G75" i="43" s="1"/>
  <c r="F75" i="6"/>
  <c r="F75" i="43" s="1"/>
  <c r="AV64" i="4"/>
  <c r="AV77" i="4"/>
  <c r="AW77" i="4" s="1"/>
  <c r="AX77" i="4" s="1"/>
  <c r="Q78" i="33" s="1"/>
  <c r="E74" i="6"/>
  <c r="F46" i="8"/>
  <c r="E69" i="8"/>
  <c r="E81" i="6"/>
  <c r="E68" i="6"/>
  <c r="F60" i="8"/>
  <c r="AV73" i="4"/>
  <c r="AW73" i="4" s="1"/>
  <c r="AX73" i="4" s="1"/>
  <c r="Q74" i="33" s="1"/>
  <c r="G53" i="8"/>
  <c r="F76" i="8"/>
  <c r="E52" i="6"/>
  <c r="E70" i="6"/>
  <c r="AV67" i="4"/>
  <c r="G25" i="30"/>
  <c r="H21" i="30"/>
  <c r="G22" i="30"/>
  <c r="F26" i="30"/>
  <c r="F25" i="30"/>
  <c r="F21" i="30"/>
  <c r="G26" i="30"/>
  <c r="H26" i="30"/>
  <c r="G23" i="30"/>
  <c r="F23" i="30"/>
  <c r="H19" i="30"/>
  <c r="F22" i="30"/>
  <c r="F19" i="30"/>
  <c r="G24" i="30"/>
  <c r="H20" i="30"/>
  <c r="F24" i="30"/>
  <c r="G19" i="30"/>
  <c r="G20" i="30"/>
  <c r="G18" i="30"/>
  <c r="H23" i="30"/>
  <c r="H22" i="30"/>
  <c r="H24" i="30"/>
  <c r="H25" i="30"/>
  <c r="H18" i="30"/>
  <c r="H9" i="29"/>
  <c r="G9" i="29"/>
  <c r="F9" i="29"/>
  <c r="F18" i="30"/>
  <c r="G17" i="30"/>
  <c r="H17" i="30"/>
  <c r="F17" i="30"/>
  <c r="O3355" i="15"/>
  <c r="O3356" i="15" s="1"/>
  <c r="J3153" i="15"/>
  <c r="J3154" i="15" s="1"/>
  <c r="J3155" i="15" s="1"/>
  <c r="J3156" i="15" s="1"/>
  <c r="J3157" i="15" s="1"/>
  <c r="J3158" i="15" s="1"/>
  <c r="J3159" i="15" s="1"/>
  <c r="J3160" i="15" s="1"/>
  <c r="J3161" i="15" s="1"/>
  <c r="J3162" i="15" s="1"/>
  <c r="J3163" i="15" s="1"/>
  <c r="D65" i="6"/>
  <c r="D65" i="43" s="1"/>
  <c r="D64" i="8"/>
  <c r="D59" i="8"/>
  <c r="D60" i="6"/>
  <c r="D60" i="43" s="1"/>
  <c r="D48" i="6"/>
  <c r="D48" i="43" s="1"/>
  <c r="D47" i="8"/>
  <c r="D48" i="8"/>
  <c r="D49" i="6"/>
  <c r="D49" i="43" s="1"/>
  <c r="D61" i="6"/>
  <c r="D61" i="43" s="1"/>
  <c r="D60" i="8"/>
  <c r="D82" i="6"/>
  <c r="D82" i="43" s="1"/>
  <c r="D81" i="8"/>
  <c r="N3028" i="15"/>
  <c r="D58" i="8"/>
  <c r="D59" i="6"/>
  <c r="D59" i="43" s="1"/>
  <c r="D53" i="6"/>
  <c r="D53" i="43" s="1"/>
  <c r="D52" i="8"/>
  <c r="D56" i="6"/>
  <c r="D56" i="43" s="1"/>
  <c r="D55" i="8"/>
  <c r="D63" i="8"/>
  <c r="D64" i="6"/>
  <c r="D64" i="43" s="1"/>
  <c r="D66" i="8"/>
  <c r="D67" i="6"/>
  <c r="D67" i="43" s="1"/>
  <c r="D74" i="6"/>
  <c r="D74" i="43" s="1"/>
  <c r="D73" i="8"/>
  <c r="D76" i="8"/>
  <c r="D77" i="6"/>
  <c r="D77" i="43" s="1"/>
  <c r="D58" i="6"/>
  <c r="D58" i="43" s="1"/>
  <c r="D57" i="8"/>
  <c r="D71" i="8"/>
  <c r="D72" i="6"/>
  <c r="D72" i="43" s="1"/>
  <c r="L3088" i="15"/>
  <c r="D69" i="6"/>
  <c r="D69" i="43" s="1"/>
  <c r="D68" i="8"/>
  <c r="D46" i="6"/>
  <c r="D46" i="43" s="1"/>
  <c r="D45" i="8"/>
  <c r="D63" i="6"/>
  <c r="D63" i="43" s="1"/>
  <c r="D62" i="8"/>
  <c r="D75" i="8"/>
  <c r="D76" i="6"/>
  <c r="D76" i="43" s="1"/>
  <c r="D75" i="6"/>
  <c r="D75" i="43" s="1"/>
  <c r="D74" i="8"/>
  <c r="D54" i="8"/>
  <c r="D55" i="6"/>
  <c r="D55" i="43" s="1"/>
  <c r="D70" i="8"/>
  <c r="D71" i="6"/>
  <c r="D71" i="43" s="1"/>
  <c r="D79" i="8"/>
  <c r="D80" i="6"/>
  <c r="D80" i="43" s="1"/>
  <c r="D54" i="6"/>
  <c r="D54" i="43" s="1"/>
  <c r="D53" i="8"/>
  <c r="D50" i="6"/>
  <c r="D50" i="43" s="1"/>
  <c r="D49" i="8"/>
  <c r="D73" i="6"/>
  <c r="D73" i="43" s="1"/>
  <c r="D72" i="8"/>
  <c r="K3145" i="15"/>
  <c r="K3146" i="15" s="1"/>
  <c r="K3147" i="15" s="1"/>
  <c r="K3148" i="15" s="1"/>
  <c r="K3149" i="15" s="1"/>
  <c r="D51" i="6"/>
  <c r="D51" i="43" s="1"/>
  <c r="D50" i="8"/>
  <c r="D67" i="8"/>
  <c r="D68" i="6"/>
  <c r="D68" i="43" s="1"/>
  <c r="D69" i="8"/>
  <c r="D70" i="6"/>
  <c r="D70" i="43" s="1"/>
  <c r="D57" i="6"/>
  <c r="D57" i="43" s="1"/>
  <c r="D56" i="8"/>
  <c r="D46" i="8"/>
  <c r="D47" i="6"/>
  <c r="D47" i="43" s="1"/>
  <c r="D62" i="6"/>
  <c r="D62" i="43" s="1"/>
  <c r="D61" i="8"/>
  <c r="D51" i="8"/>
  <c r="D52" i="6"/>
  <c r="D52" i="43" s="1"/>
  <c r="M2982" i="15"/>
  <c r="M2983" i="15" s="1"/>
  <c r="D78" i="6"/>
  <c r="D78" i="43" s="1"/>
  <c r="D77" i="8"/>
  <c r="D78" i="8"/>
  <c r="D79" i="6"/>
  <c r="D79" i="43" s="1"/>
  <c r="D80" i="8"/>
  <c r="D81" i="6"/>
  <c r="D81" i="43" s="1"/>
  <c r="D83" i="8"/>
  <c r="D84" i="6"/>
  <c r="D84" i="43" s="1"/>
  <c r="D66" i="6"/>
  <c r="D66" i="43" s="1"/>
  <c r="D65" i="8"/>
  <c r="D84" i="8"/>
  <c r="D85" i="6"/>
  <c r="D85" i="43" s="1"/>
  <c r="D82" i="8"/>
  <c r="D83" i="6"/>
  <c r="D83" i="43" s="1"/>
  <c r="S3585" i="15"/>
  <c r="F60" i="43" l="1"/>
  <c r="F57" i="21"/>
  <c r="E73" i="46"/>
  <c r="E73" i="44"/>
  <c r="F58" i="44"/>
  <c r="F58" i="46"/>
  <c r="F71" i="46"/>
  <c r="F71" i="44"/>
  <c r="E55" i="46"/>
  <c r="E55" i="44"/>
  <c r="F70" i="46"/>
  <c r="F70" i="44"/>
  <c r="F67" i="44"/>
  <c r="F67" i="46"/>
  <c r="E61" i="44"/>
  <c r="E61" i="46"/>
  <c r="V67" i="6"/>
  <c r="H67" i="33" s="1"/>
  <c r="E67" i="43"/>
  <c r="F75" i="46"/>
  <c r="F75" i="44"/>
  <c r="E78" i="46"/>
  <c r="E78" i="44"/>
  <c r="F60" i="46"/>
  <c r="F60" i="44"/>
  <c r="E75" i="46"/>
  <c r="E75" i="44"/>
  <c r="F79" i="46"/>
  <c r="F79" i="44"/>
  <c r="V73" i="6"/>
  <c r="H73" i="33" s="1"/>
  <c r="E73" i="43"/>
  <c r="V51" i="6"/>
  <c r="H51" i="33" s="1"/>
  <c r="E51" i="43"/>
  <c r="V55" i="6"/>
  <c r="H55" i="33" s="1"/>
  <c r="E55" i="43"/>
  <c r="F79" i="21"/>
  <c r="F82" i="43"/>
  <c r="E69" i="21"/>
  <c r="E72" i="43"/>
  <c r="G79" i="21"/>
  <c r="G82" i="43"/>
  <c r="V60" i="6"/>
  <c r="H60" i="33" s="1"/>
  <c r="E60" i="43"/>
  <c r="E72" i="44"/>
  <c r="E72" i="46"/>
  <c r="V68" i="6"/>
  <c r="H68" i="33" s="1"/>
  <c r="E68" i="43"/>
  <c r="F73" i="46"/>
  <c r="F73" i="44"/>
  <c r="E76" i="46"/>
  <c r="E76" i="44"/>
  <c r="F76" i="46"/>
  <c r="F76" i="44"/>
  <c r="V47" i="6"/>
  <c r="H47" i="33" s="1"/>
  <c r="E47" i="43"/>
  <c r="V59" i="6"/>
  <c r="H59" i="33" s="1"/>
  <c r="E59" i="43"/>
  <c r="F69" i="44"/>
  <c r="F69" i="46"/>
  <c r="F51" i="46"/>
  <c r="F51" i="44"/>
  <c r="G73" i="21"/>
  <c r="G76" i="43"/>
  <c r="F81" i="21"/>
  <c r="F84" i="43"/>
  <c r="V76" i="6"/>
  <c r="H76" i="33" s="1"/>
  <c r="E76" i="43"/>
  <c r="G71" i="21"/>
  <c r="G74" i="43"/>
  <c r="V58" i="6"/>
  <c r="H58" i="33" s="1"/>
  <c r="E58" i="43"/>
  <c r="V81" i="6"/>
  <c r="H81" i="33" s="1"/>
  <c r="E81" i="43"/>
  <c r="E63" i="46"/>
  <c r="E63" i="44"/>
  <c r="E64" i="44"/>
  <c r="E64" i="46"/>
  <c r="E81" i="46"/>
  <c r="E81" i="44"/>
  <c r="V75" i="6"/>
  <c r="H75" i="33" s="1"/>
  <c r="E75" i="43"/>
  <c r="F48" i="44"/>
  <c r="F48" i="46"/>
  <c r="E65" i="46"/>
  <c r="E65" i="44"/>
  <c r="V50" i="6"/>
  <c r="H50" i="33" s="1"/>
  <c r="E50" i="43"/>
  <c r="E46" i="46"/>
  <c r="E46" i="44"/>
  <c r="V62" i="6"/>
  <c r="H62" i="33" s="1"/>
  <c r="E62" i="43"/>
  <c r="E56" i="44"/>
  <c r="E56" i="46"/>
  <c r="E69" i="44"/>
  <c r="E69" i="46"/>
  <c r="E49" i="46"/>
  <c r="E49" i="44"/>
  <c r="V61" i="6"/>
  <c r="H61" i="33" s="1"/>
  <c r="E61" i="43"/>
  <c r="F52" i="46"/>
  <c r="F52" i="44"/>
  <c r="V78" i="6"/>
  <c r="H78" i="33" s="1"/>
  <c r="E78" i="43"/>
  <c r="V53" i="6"/>
  <c r="E53" i="43"/>
  <c r="F78" i="46"/>
  <c r="F78" i="44"/>
  <c r="D75" i="46"/>
  <c r="D75" i="44"/>
  <c r="D61" i="44"/>
  <c r="D61" i="46"/>
  <c r="V70" i="6"/>
  <c r="H70" i="33" s="1"/>
  <c r="E70" i="43"/>
  <c r="F62" i="46"/>
  <c r="F62" i="44"/>
  <c r="F63" i="46"/>
  <c r="F63" i="44"/>
  <c r="E66" i="44"/>
  <c r="E66" i="46"/>
  <c r="V80" i="6"/>
  <c r="H80" i="33" s="1"/>
  <c r="E80" i="43"/>
  <c r="E74" i="44"/>
  <c r="E74" i="46"/>
  <c r="G49" i="21"/>
  <c r="G52" i="43"/>
  <c r="G55" i="21"/>
  <c r="G58" i="43"/>
  <c r="V66" i="6"/>
  <c r="E66" i="43"/>
  <c r="F77" i="44"/>
  <c r="F77" i="46"/>
  <c r="F81" i="46"/>
  <c r="F81" i="44"/>
  <c r="V79" i="6"/>
  <c r="H79" i="33" s="1"/>
  <c r="E79" i="43"/>
  <c r="F45" i="44"/>
  <c r="F45" i="46"/>
  <c r="E68" i="46"/>
  <c r="E68" i="44"/>
  <c r="F44" i="46"/>
  <c r="F44" i="44"/>
  <c r="F66" i="44"/>
  <c r="F66" i="46"/>
  <c r="V48" i="6"/>
  <c r="H48" i="33" s="1"/>
  <c r="E48" i="43"/>
  <c r="E51" i="46"/>
  <c r="E51" i="44"/>
  <c r="F64" i="44"/>
  <c r="F64" i="46"/>
  <c r="F57" i="46"/>
  <c r="F57" i="44"/>
  <c r="V65" i="6"/>
  <c r="H65" i="33" s="1"/>
  <c r="E65" i="43"/>
  <c r="E67" i="46"/>
  <c r="E67" i="44"/>
  <c r="F43" i="21"/>
  <c r="F46" i="43"/>
  <c r="E52" i="46"/>
  <c r="E52" i="44"/>
  <c r="E62" i="46"/>
  <c r="E62" i="44"/>
  <c r="E79" i="46"/>
  <c r="E79" i="44"/>
  <c r="F53" i="44"/>
  <c r="F53" i="46"/>
  <c r="F55" i="46"/>
  <c r="F55" i="44"/>
  <c r="F82" i="44"/>
  <c r="F82" i="46"/>
  <c r="V74" i="6"/>
  <c r="H74" i="33" s="1"/>
  <c r="E74" i="43"/>
  <c r="V82" i="6"/>
  <c r="H82" i="33" s="1"/>
  <c r="E82" i="43"/>
  <c r="F68" i="46"/>
  <c r="F68" i="44"/>
  <c r="V69" i="6"/>
  <c r="H69" i="33" s="1"/>
  <c r="E69" i="43"/>
  <c r="F49" i="46"/>
  <c r="F49" i="44"/>
  <c r="E57" i="46"/>
  <c r="E57" i="44"/>
  <c r="V52" i="6"/>
  <c r="H52" i="33" s="1"/>
  <c r="E52" i="43"/>
  <c r="E71" i="44"/>
  <c r="E71" i="46"/>
  <c r="V64" i="6"/>
  <c r="H64" i="33" s="1"/>
  <c r="E64" i="43"/>
  <c r="E53" i="44"/>
  <c r="E53" i="46"/>
  <c r="F46" i="46"/>
  <c r="F46" i="44"/>
  <c r="V56" i="6"/>
  <c r="H56" i="33" s="1"/>
  <c r="E56" i="43"/>
  <c r="V46" i="6"/>
  <c r="H46" i="33" s="1"/>
  <c r="E46" i="43"/>
  <c r="E77" i="44"/>
  <c r="E77" i="46"/>
  <c r="V57" i="6"/>
  <c r="H57" i="33" s="1"/>
  <c r="E57" i="43"/>
  <c r="E50" i="44"/>
  <c r="E50" i="46"/>
  <c r="E48" i="44"/>
  <c r="E48" i="46"/>
  <c r="V83" i="6"/>
  <c r="H83" i="33" s="1"/>
  <c r="E83" i="43"/>
  <c r="F47" i="46"/>
  <c r="F47" i="44"/>
  <c r="V54" i="6"/>
  <c r="H54" i="33" s="1"/>
  <c r="E54" i="43"/>
  <c r="E59" i="46"/>
  <c r="E59" i="44"/>
  <c r="E45" i="44"/>
  <c r="E45" i="46"/>
  <c r="V85" i="6"/>
  <c r="H85" i="33" s="1"/>
  <c r="E85" i="43"/>
  <c r="V49" i="6"/>
  <c r="H49" i="33" s="1"/>
  <c r="E49" i="43"/>
  <c r="G58" i="21"/>
  <c r="G61" i="43"/>
  <c r="F54" i="46"/>
  <c r="F54" i="44"/>
  <c r="V71" i="6"/>
  <c r="H71" i="33" s="1"/>
  <c r="E71" i="43"/>
  <c r="V84" i="6"/>
  <c r="H84" i="33" s="1"/>
  <c r="E84" i="43"/>
  <c r="F59" i="21"/>
  <c r="F62" i="43"/>
  <c r="G82" i="21"/>
  <c r="G85" i="43"/>
  <c r="AC75" i="8"/>
  <c r="AB75" i="8"/>
  <c r="AE57" i="8"/>
  <c r="AC57" i="8"/>
  <c r="AF57" i="8"/>
  <c r="AB57" i="8"/>
  <c r="E73" i="21"/>
  <c r="Y66" i="6"/>
  <c r="E63" i="21"/>
  <c r="AB65" i="8"/>
  <c r="AD65" i="8"/>
  <c r="AE65" i="8"/>
  <c r="AC65" i="8"/>
  <c r="AF56" i="8"/>
  <c r="AA56" i="8"/>
  <c r="AA57" i="8" s="1"/>
  <c r="AB48" i="8"/>
  <c r="AA48" i="8"/>
  <c r="AF48" i="8"/>
  <c r="AC48" i="8"/>
  <c r="Y75" i="8"/>
  <c r="AE75" i="8"/>
  <c r="AF75" i="8"/>
  <c r="AE72" i="8"/>
  <c r="AC56" i="8"/>
  <c r="AC72" i="8"/>
  <c r="AF72" i="8"/>
  <c r="AD72" i="8"/>
  <c r="Y72" i="6"/>
  <c r="V72" i="6"/>
  <c r="H72" i="33" s="1"/>
  <c r="Y53" i="41"/>
  <c r="V53" i="41"/>
  <c r="M50" i="21"/>
  <c r="K51" i="42"/>
  <c r="M82" i="21"/>
  <c r="K83" i="42"/>
  <c r="V85" i="41"/>
  <c r="Y85" i="41"/>
  <c r="Y60" i="41"/>
  <c r="V60" i="41"/>
  <c r="K58" i="42"/>
  <c r="M57" i="21"/>
  <c r="Y77" i="41"/>
  <c r="V77" i="41"/>
  <c r="M74" i="21"/>
  <c r="K75" i="42"/>
  <c r="V73" i="41"/>
  <c r="Y73" i="41"/>
  <c r="M70" i="21"/>
  <c r="K71" i="42"/>
  <c r="Y76" i="41"/>
  <c r="V76" i="41"/>
  <c r="K74" i="42"/>
  <c r="M73" i="21"/>
  <c r="Y58" i="41"/>
  <c r="V58" i="41"/>
  <c r="M55" i="21"/>
  <c r="K56" i="42"/>
  <c r="Y66" i="41"/>
  <c r="V66" i="41"/>
  <c r="K64" i="42"/>
  <c r="M63" i="21"/>
  <c r="Y72" i="41"/>
  <c r="V72" i="41"/>
  <c r="K70" i="42"/>
  <c r="M69" i="21"/>
  <c r="Y51" i="41"/>
  <c r="V51" i="41"/>
  <c r="K49" i="42"/>
  <c r="M48" i="21"/>
  <c r="K61" i="42"/>
  <c r="M60" i="21"/>
  <c r="Y63" i="41"/>
  <c r="V63" i="41"/>
  <c r="V49" i="41"/>
  <c r="Y49" i="41"/>
  <c r="M46" i="21"/>
  <c r="K47" i="42"/>
  <c r="Y55" i="41"/>
  <c r="V55" i="41"/>
  <c r="K53" i="42"/>
  <c r="M52" i="21"/>
  <c r="V57" i="41"/>
  <c r="Y57" i="41"/>
  <c r="M54" i="21"/>
  <c r="K55" i="42"/>
  <c r="M79" i="21"/>
  <c r="K80" i="42"/>
  <c r="Y82" i="41"/>
  <c r="V82" i="41"/>
  <c r="Y80" i="41"/>
  <c r="V80" i="41"/>
  <c r="K78" i="42"/>
  <c r="M77" i="21"/>
  <c r="Y75" i="41"/>
  <c r="V75" i="41"/>
  <c r="K73" i="42"/>
  <c r="M72" i="21"/>
  <c r="K54" i="42"/>
  <c r="M53" i="21"/>
  <c r="Y56" i="41"/>
  <c r="V56" i="41"/>
  <c r="Y61" i="41"/>
  <c r="V61" i="41"/>
  <c r="K59" i="42"/>
  <c r="M58" i="21"/>
  <c r="Y84" i="41"/>
  <c r="V84" i="41"/>
  <c r="K82" i="42"/>
  <c r="M81" i="21"/>
  <c r="Y79" i="41"/>
  <c r="V79" i="41"/>
  <c r="K77" i="42"/>
  <c r="M76" i="21"/>
  <c r="Y68" i="41"/>
  <c r="V68" i="41"/>
  <c r="K66" i="42"/>
  <c r="M65" i="21"/>
  <c r="Y83" i="41"/>
  <c r="V83" i="41"/>
  <c r="K81" i="42"/>
  <c r="M80" i="21"/>
  <c r="Y48" i="41"/>
  <c r="V48" i="41"/>
  <c r="K46" i="42"/>
  <c r="M45" i="21"/>
  <c r="V81" i="41"/>
  <c r="Y81" i="41"/>
  <c r="K79" i="42"/>
  <c r="M78" i="21"/>
  <c r="Y50" i="41"/>
  <c r="V50" i="41"/>
  <c r="M47" i="21"/>
  <c r="K48" i="42"/>
  <c r="K45" i="42"/>
  <c r="M44" i="21"/>
  <c r="Y47" i="41"/>
  <c r="V47" i="41"/>
  <c r="Y64" i="41"/>
  <c r="V64" i="41"/>
  <c r="K62" i="42"/>
  <c r="M61" i="21"/>
  <c r="K52" i="42"/>
  <c r="M51" i="21"/>
  <c r="Y54" i="41"/>
  <c r="V54" i="41"/>
  <c r="Y67" i="41"/>
  <c r="V67" i="41"/>
  <c r="K65" i="42"/>
  <c r="M64" i="21"/>
  <c r="Y70" i="41"/>
  <c r="V70" i="41"/>
  <c r="M67" i="21"/>
  <c r="K68" i="42"/>
  <c r="Y69" i="41"/>
  <c r="V69" i="41"/>
  <c r="M66" i="21"/>
  <c r="K67" i="42"/>
  <c r="Y52" i="41"/>
  <c r="V52" i="41"/>
  <c r="M49" i="21"/>
  <c r="K50" i="42"/>
  <c r="Y62" i="41"/>
  <c r="V62" i="41"/>
  <c r="K60" i="42"/>
  <c r="M59" i="21"/>
  <c r="Y74" i="41"/>
  <c r="V74" i="41"/>
  <c r="K72" i="42"/>
  <c r="M71" i="21"/>
  <c r="Y71" i="41"/>
  <c r="V71" i="41"/>
  <c r="K69" i="42"/>
  <c r="M68" i="21"/>
  <c r="Y78" i="41"/>
  <c r="V78" i="41"/>
  <c r="K76" i="42"/>
  <c r="M75" i="21"/>
  <c r="V65" i="41"/>
  <c r="Y65" i="41"/>
  <c r="M62" i="21"/>
  <c r="K63" i="42"/>
  <c r="Y59" i="41"/>
  <c r="V59" i="41"/>
  <c r="K57" i="42"/>
  <c r="M56" i="21"/>
  <c r="M43" i="21"/>
  <c r="K44" i="42"/>
  <c r="Y46" i="41"/>
  <c r="V46" i="41"/>
  <c r="K60" i="21"/>
  <c r="K74" i="21"/>
  <c r="J77" i="33"/>
  <c r="O74" i="21" s="1"/>
  <c r="H53" i="33"/>
  <c r="W63" i="6"/>
  <c r="X63" i="6" s="1"/>
  <c r="Y76" i="6"/>
  <c r="W77" i="6"/>
  <c r="X77" i="6" s="1"/>
  <c r="AF61" i="8"/>
  <c r="G77" i="21"/>
  <c r="AB72" i="8"/>
  <c r="K67" i="40"/>
  <c r="K61" i="40"/>
  <c r="K52" i="40"/>
  <c r="K77" i="40"/>
  <c r="K64" i="40"/>
  <c r="K49" i="40"/>
  <c r="K53" i="40"/>
  <c r="K71" i="40"/>
  <c r="K70" i="40"/>
  <c r="K65" i="40"/>
  <c r="K83" i="40"/>
  <c r="K47" i="40"/>
  <c r="K46" i="40"/>
  <c r="K59" i="40"/>
  <c r="K72" i="40"/>
  <c r="K48" i="40"/>
  <c r="K57" i="40"/>
  <c r="K62" i="40"/>
  <c r="K79" i="40"/>
  <c r="Y58" i="6"/>
  <c r="Y60" i="6"/>
  <c r="K73" i="40"/>
  <c r="K76" i="40"/>
  <c r="K56" i="40"/>
  <c r="K45" i="40"/>
  <c r="AB61" i="8"/>
  <c r="K44" i="40"/>
  <c r="AC61" i="8"/>
  <c r="E55" i="21"/>
  <c r="E57" i="21"/>
  <c r="K51" i="40"/>
  <c r="K78" i="40"/>
  <c r="K54" i="40"/>
  <c r="K55" i="40"/>
  <c r="K74" i="40"/>
  <c r="K75" i="40"/>
  <c r="K82" i="40"/>
  <c r="K68" i="40"/>
  <c r="K60" i="40"/>
  <c r="K80" i="40"/>
  <c r="K63" i="40"/>
  <c r="K66" i="40"/>
  <c r="K69" i="40"/>
  <c r="K81" i="40"/>
  <c r="K58" i="40"/>
  <c r="K50" i="40"/>
  <c r="F72" i="21"/>
  <c r="F51" i="21"/>
  <c r="G70" i="21"/>
  <c r="F76" i="21"/>
  <c r="F49" i="21"/>
  <c r="F47" i="21"/>
  <c r="F67" i="21"/>
  <c r="G65" i="21"/>
  <c r="G50" i="21"/>
  <c r="F75" i="21"/>
  <c r="G75" i="21"/>
  <c r="G67" i="21"/>
  <c r="F70" i="21"/>
  <c r="D44" i="21"/>
  <c r="G61" i="21"/>
  <c r="F71" i="21"/>
  <c r="G62" i="21"/>
  <c r="G53" i="21"/>
  <c r="F65" i="21"/>
  <c r="F73" i="21"/>
  <c r="G76" i="21"/>
  <c r="G69" i="21"/>
  <c r="G66" i="21"/>
  <c r="F60" i="21"/>
  <c r="G74" i="21"/>
  <c r="F58" i="21"/>
  <c r="F44" i="21"/>
  <c r="F66" i="21"/>
  <c r="F50" i="21"/>
  <c r="G63" i="21"/>
  <c r="G56" i="21"/>
  <c r="F61" i="21"/>
  <c r="F78" i="21"/>
  <c r="G52" i="21"/>
  <c r="G57" i="21"/>
  <c r="G54" i="21"/>
  <c r="G81" i="21"/>
  <c r="G46" i="21"/>
  <c r="G43" i="21"/>
  <c r="G72" i="21"/>
  <c r="G48" i="21"/>
  <c r="F56" i="21"/>
  <c r="G68" i="21"/>
  <c r="G80" i="21"/>
  <c r="G44" i="21"/>
  <c r="F68" i="21"/>
  <c r="F48" i="21"/>
  <c r="G51" i="21"/>
  <c r="F62" i="21"/>
  <c r="F52" i="21"/>
  <c r="F63" i="21"/>
  <c r="G45" i="21"/>
  <c r="F54" i="21"/>
  <c r="F80" i="21"/>
  <c r="G47" i="21"/>
  <c r="F64" i="21"/>
  <c r="F45" i="21"/>
  <c r="F55" i="21"/>
  <c r="F77" i="21"/>
  <c r="G59" i="21"/>
  <c r="F74" i="21"/>
  <c r="G78" i="21"/>
  <c r="AW81" i="4"/>
  <c r="AX81" i="4" s="1"/>
  <c r="Q82" i="33" s="1"/>
  <c r="AW80" i="4"/>
  <c r="AX80" i="4" s="1"/>
  <c r="Q81" i="33" s="1"/>
  <c r="E78" i="21"/>
  <c r="Y81" i="6"/>
  <c r="E61" i="21"/>
  <c r="Y64" i="6"/>
  <c r="E53" i="21"/>
  <c r="Y56" i="6"/>
  <c r="E43" i="21"/>
  <c r="Y46" i="6"/>
  <c r="E72" i="21"/>
  <c r="Y75" i="6"/>
  <c r="E47" i="21"/>
  <c r="Y50" i="6"/>
  <c r="E59" i="21"/>
  <c r="Y62" i="6"/>
  <c r="E81" i="21"/>
  <c r="Y84" i="6"/>
  <c r="E65" i="21"/>
  <c r="Y68" i="6"/>
  <c r="E71" i="21"/>
  <c r="Y74" i="6"/>
  <c r="E79" i="21"/>
  <c r="Y82" i="6"/>
  <c r="E44" i="21"/>
  <c r="Y47" i="6"/>
  <c r="E66" i="21"/>
  <c r="Y69" i="6"/>
  <c r="E56" i="21"/>
  <c r="Y59" i="6"/>
  <c r="E76" i="21"/>
  <c r="Y79" i="6"/>
  <c r="E58" i="21"/>
  <c r="Y61" i="6"/>
  <c r="E75" i="21"/>
  <c r="Y78" i="6"/>
  <c r="E82" i="21"/>
  <c r="Y85" i="6"/>
  <c r="E46" i="21"/>
  <c r="Y49" i="6"/>
  <c r="E49" i="21"/>
  <c r="Y52" i="6"/>
  <c r="E54" i="21"/>
  <c r="Y57" i="6"/>
  <c r="E80" i="21"/>
  <c r="Y83" i="6"/>
  <c r="E51" i="21"/>
  <c r="Y54" i="6"/>
  <c r="E45" i="21"/>
  <c r="Y48" i="6"/>
  <c r="E62" i="21"/>
  <c r="Y65" i="6"/>
  <c r="E50" i="21"/>
  <c r="Y53" i="6"/>
  <c r="E67" i="21"/>
  <c r="Y70" i="6"/>
  <c r="E77" i="21"/>
  <c r="Y80" i="6"/>
  <c r="E68" i="21"/>
  <c r="Y71" i="6"/>
  <c r="E64" i="21"/>
  <c r="Y67" i="6"/>
  <c r="E70" i="21"/>
  <c r="Y73" i="6"/>
  <c r="E48" i="21"/>
  <c r="Y51" i="6"/>
  <c r="E52" i="21"/>
  <c r="Y55" i="6"/>
  <c r="AD52" i="8"/>
  <c r="AF52" i="8"/>
  <c r="AA52" i="8"/>
  <c r="AC52" i="8"/>
  <c r="AE52" i="8"/>
  <c r="AA63" i="8"/>
  <c r="AD82" i="8"/>
  <c r="AA82" i="8"/>
  <c r="AB82" i="8"/>
  <c r="Z82" i="8"/>
  <c r="AF82" i="8"/>
  <c r="AE82" i="8"/>
  <c r="AC82" i="8"/>
  <c r="Y82" i="8"/>
  <c r="AA54" i="8"/>
  <c r="AF54" i="8"/>
  <c r="AE54" i="8"/>
  <c r="AC54" i="8"/>
  <c r="AD63" i="8"/>
  <c r="AB63" i="8"/>
  <c r="AF63" i="8"/>
  <c r="AE63" i="8"/>
  <c r="AC63" i="8"/>
  <c r="AD84" i="8"/>
  <c r="AA84" i="8"/>
  <c r="AB84" i="8"/>
  <c r="Z84" i="8"/>
  <c r="AF84" i="8"/>
  <c r="AC84" i="8"/>
  <c r="AE84" i="8"/>
  <c r="Y84" i="8"/>
  <c r="B69" i="8"/>
  <c r="B80" i="8"/>
  <c r="B77" i="8"/>
  <c r="B64" i="8"/>
  <c r="B81" i="8"/>
  <c r="B60" i="8"/>
  <c r="B68" i="8"/>
  <c r="B47" i="8"/>
  <c r="B45" i="8"/>
  <c r="B74" i="8"/>
  <c r="B53" i="8"/>
  <c r="B66" i="8"/>
  <c r="B78" i="8"/>
  <c r="B49" i="8"/>
  <c r="B50" i="8"/>
  <c r="B55" i="8"/>
  <c r="B70" i="8"/>
  <c r="B58" i="8"/>
  <c r="B83" i="8"/>
  <c r="B67" i="8"/>
  <c r="B46" i="8"/>
  <c r="B51" i="8"/>
  <c r="B73" i="8"/>
  <c r="AD73" i="8" s="1"/>
  <c r="B71" i="8"/>
  <c r="B79" i="8"/>
  <c r="AW71" i="4"/>
  <c r="AX71" i="4" s="1"/>
  <c r="Q72" i="33" s="1"/>
  <c r="AW70" i="4"/>
  <c r="AX70" i="4" s="1"/>
  <c r="Q71" i="33" s="1"/>
  <c r="AW63" i="4"/>
  <c r="AX63" i="4" s="1"/>
  <c r="Q64" i="33" s="1"/>
  <c r="AW55" i="4"/>
  <c r="AX55" i="4" s="1"/>
  <c r="Q56" i="33" s="1"/>
  <c r="AW66" i="4"/>
  <c r="AX66" i="4" s="1"/>
  <c r="Q67" i="33" s="1"/>
  <c r="AW58" i="4"/>
  <c r="AX58" i="4" s="1"/>
  <c r="Q59" i="33" s="1"/>
  <c r="AW67" i="4"/>
  <c r="AX67" i="4" s="1"/>
  <c r="Q68" i="33" s="1"/>
  <c r="AW69" i="4"/>
  <c r="AX69" i="4" s="1"/>
  <c r="Q70" i="33" s="1"/>
  <c r="AW64" i="4"/>
  <c r="AX64" i="4" s="1"/>
  <c r="Q65" i="33" s="1"/>
  <c r="G21" i="30"/>
  <c r="F20" i="30"/>
  <c r="D48" i="21"/>
  <c r="D60" i="21"/>
  <c r="D74" i="21"/>
  <c r="D71" i="21"/>
  <c r="D53" i="21"/>
  <c r="D56" i="21"/>
  <c r="D46" i="21"/>
  <c r="D82" i="21"/>
  <c r="D81" i="21"/>
  <c r="D75" i="21"/>
  <c r="D80" i="21"/>
  <c r="D76" i="21"/>
  <c r="D59" i="21"/>
  <c r="D54" i="21"/>
  <c r="D67" i="21"/>
  <c r="D65" i="21"/>
  <c r="D47" i="21"/>
  <c r="D51" i="21"/>
  <c r="D68" i="21"/>
  <c r="D52" i="21"/>
  <c r="D72" i="21"/>
  <c r="D69" i="21"/>
  <c r="D61" i="21"/>
  <c r="D50" i="21"/>
  <c r="D79" i="21"/>
  <c r="D57" i="21"/>
  <c r="D49" i="21"/>
  <c r="D77" i="21"/>
  <c r="D43" i="21"/>
  <c r="D55" i="21"/>
  <c r="D58" i="21"/>
  <c r="D62" i="21"/>
  <c r="D63" i="21"/>
  <c r="D78" i="21"/>
  <c r="D70" i="21"/>
  <c r="D73" i="21"/>
  <c r="D66" i="21"/>
  <c r="D64" i="21"/>
  <c r="D45" i="21"/>
  <c r="O3357" i="15"/>
  <c r="O3358" i="15" s="1"/>
  <c r="O3359" i="15" s="1"/>
  <c r="O3360" i="15" s="1"/>
  <c r="O3361" i="15" s="1"/>
  <c r="O3362" i="15" s="1"/>
  <c r="O3363" i="15" s="1"/>
  <c r="O3364" i="15" s="1"/>
  <c r="O3365" i="15" s="1"/>
  <c r="K3150" i="15"/>
  <c r="N3029" i="15"/>
  <c r="M2984" i="15"/>
  <c r="L3089" i="15"/>
  <c r="J3164" i="15"/>
  <c r="J3165" i="15" s="1"/>
  <c r="S3586" i="15"/>
  <c r="H66" i="33" l="1"/>
  <c r="K63" i="21" s="1"/>
  <c r="W66" i="6"/>
  <c r="X66" i="6" s="1"/>
  <c r="E58" i="44"/>
  <c r="E58" i="46"/>
  <c r="E60" i="46"/>
  <c r="E60" i="44"/>
  <c r="F59" i="46"/>
  <c r="F59" i="44"/>
  <c r="D44" i="46"/>
  <c r="D44" i="44"/>
  <c r="D62" i="46"/>
  <c r="D62" i="44"/>
  <c r="D72" i="44"/>
  <c r="D72" i="46"/>
  <c r="D59" i="46"/>
  <c r="D59" i="44"/>
  <c r="D60" i="46"/>
  <c r="D60" i="44"/>
  <c r="D74" i="44"/>
  <c r="D74" i="46"/>
  <c r="D58" i="44"/>
  <c r="D58" i="46"/>
  <c r="D53" i="44"/>
  <c r="D53" i="46"/>
  <c r="D65" i="46"/>
  <c r="D65" i="44"/>
  <c r="D82" i="46"/>
  <c r="D82" i="44"/>
  <c r="D47" i="44"/>
  <c r="D47" i="46"/>
  <c r="D52" i="46"/>
  <c r="D52" i="44"/>
  <c r="D54" i="46"/>
  <c r="D54" i="44"/>
  <c r="D67" i="46"/>
  <c r="D67" i="44"/>
  <c r="D63" i="44"/>
  <c r="D63" i="46"/>
  <c r="D46" i="46"/>
  <c r="D46" i="44"/>
  <c r="D64" i="44"/>
  <c r="D64" i="46"/>
  <c r="D78" i="46"/>
  <c r="D78" i="44"/>
  <c r="D68" i="46"/>
  <c r="D68" i="44"/>
  <c r="D51" i="46"/>
  <c r="D51" i="44"/>
  <c r="D73" i="46"/>
  <c r="D73" i="44"/>
  <c r="D79" i="44"/>
  <c r="D79" i="46"/>
  <c r="E82" i="44"/>
  <c r="E82" i="46"/>
  <c r="D57" i="46"/>
  <c r="D57" i="44"/>
  <c r="F80" i="44"/>
  <c r="F80" i="46"/>
  <c r="D49" i="46"/>
  <c r="D49" i="44"/>
  <c r="D69" i="44"/>
  <c r="D69" i="46"/>
  <c r="D83" i="46"/>
  <c r="D83" i="44"/>
  <c r="D55" i="44"/>
  <c r="D55" i="46"/>
  <c r="D50" i="46"/>
  <c r="D50" i="44"/>
  <c r="D77" i="44"/>
  <c r="D77" i="46"/>
  <c r="F56" i="44"/>
  <c r="F56" i="46"/>
  <c r="D76" i="46"/>
  <c r="D76" i="44"/>
  <c r="D48" i="44"/>
  <c r="D48" i="46"/>
  <c r="D56" i="44"/>
  <c r="D56" i="46"/>
  <c r="F74" i="44"/>
  <c r="F74" i="46"/>
  <c r="D45" i="44"/>
  <c r="D45" i="46"/>
  <c r="D66" i="44"/>
  <c r="D66" i="46"/>
  <c r="D70" i="46"/>
  <c r="D70" i="44"/>
  <c r="D71" i="46"/>
  <c r="D71" i="44"/>
  <c r="F83" i="46"/>
  <c r="F83" i="44"/>
  <c r="D81" i="46"/>
  <c r="D81" i="44"/>
  <c r="D80" i="44"/>
  <c r="D80" i="46"/>
  <c r="E44" i="46"/>
  <c r="E44" i="44"/>
  <c r="F50" i="44"/>
  <c r="F50" i="46"/>
  <c r="F72" i="44"/>
  <c r="F72" i="46"/>
  <c r="E80" i="44"/>
  <c r="E80" i="46"/>
  <c r="I46" i="33"/>
  <c r="N43" i="21" s="1"/>
  <c r="W46" i="41"/>
  <c r="X46" i="41" s="1"/>
  <c r="AA46" i="41"/>
  <c r="I59" i="33"/>
  <c r="N56" i="21" s="1"/>
  <c r="W59" i="41"/>
  <c r="X59" i="41" s="1"/>
  <c r="AA59" i="41"/>
  <c r="W65" i="41"/>
  <c r="X65" i="41" s="1"/>
  <c r="I65" i="33"/>
  <c r="N62" i="21" s="1"/>
  <c r="AA65" i="41"/>
  <c r="I78" i="33"/>
  <c r="N75" i="21" s="1"/>
  <c r="W78" i="41"/>
  <c r="X78" i="41" s="1"/>
  <c r="AA78" i="41"/>
  <c r="I71" i="33"/>
  <c r="N68" i="21" s="1"/>
  <c r="AA71" i="41"/>
  <c r="W71" i="41"/>
  <c r="X71" i="41" s="1"/>
  <c r="W74" i="41"/>
  <c r="X74" i="41" s="1"/>
  <c r="I74" i="33"/>
  <c r="N71" i="21" s="1"/>
  <c r="AA74" i="41"/>
  <c r="I62" i="33"/>
  <c r="N59" i="21" s="1"/>
  <c r="W62" i="41"/>
  <c r="X62" i="41" s="1"/>
  <c r="AA62" i="41"/>
  <c r="W52" i="41"/>
  <c r="X52" i="41" s="1"/>
  <c r="I52" i="33"/>
  <c r="N49" i="21" s="1"/>
  <c r="AA52" i="41"/>
  <c r="AA66" i="41"/>
  <c r="I69" i="33"/>
  <c r="N66" i="21" s="1"/>
  <c r="AA69" i="41"/>
  <c r="W69" i="41"/>
  <c r="X69" i="41" s="1"/>
  <c r="I70" i="33"/>
  <c r="N67" i="21" s="1"/>
  <c r="W70" i="41"/>
  <c r="X70" i="41" s="1"/>
  <c r="AA70" i="41"/>
  <c r="I67" i="33"/>
  <c r="N64" i="21" s="1"/>
  <c r="W67" i="41"/>
  <c r="X67" i="41" s="1"/>
  <c r="AA67" i="41"/>
  <c r="I54" i="33"/>
  <c r="N51" i="21" s="1"/>
  <c r="W54" i="41"/>
  <c r="X54" i="41" s="1"/>
  <c r="AA54" i="41"/>
  <c r="I64" i="33"/>
  <c r="N61" i="21" s="1"/>
  <c r="W64" i="41"/>
  <c r="X64" i="41" s="1"/>
  <c r="AA64" i="41"/>
  <c r="I47" i="33"/>
  <c r="N44" i="21" s="1"/>
  <c r="W47" i="41"/>
  <c r="X47" i="41" s="1"/>
  <c r="AA47" i="41"/>
  <c r="W50" i="41"/>
  <c r="X50" i="41" s="1"/>
  <c r="I50" i="33"/>
  <c r="N47" i="21" s="1"/>
  <c r="AA50" i="41"/>
  <c r="W81" i="41"/>
  <c r="X81" i="41" s="1"/>
  <c r="I81" i="33"/>
  <c r="N78" i="21" s="1"/>
  <c r="AA81" i="41"/>
  <c r="I48" i="33"/>
  <c r="N45" i="21" s="1"/>
  <c r="W48" i="41"/>
  <c r="X48" i="41" s="1"/>
  <c r="AA48" i="41"/>
  <c r="I83" i="33"/>
  <c r="N80" i="21" s="1"/>
  <c r="W83" i="41"/>
  <c r="X83" i="41" s="1"/>
  <c r="AA83" i="41"/>
  <c r="W68" i="41"/>
  <c r="X68" i="41" s="1"/>
  <c r="I68" i="33"/>
  <c r="N65" i="21" s="1"/>
  <c r="AA68" i="41"/>
  <c r="I79" i="33"/>
  <c r="N76" i="21" s="1"/>
  <c r="AA79" i="41"/>
  <c r="W79" i="41"/>
  <c r="X79" i="41" s="1"/>
  <c r="W84" i="41"/>
  <c r="X84" i="41" s="1"/>
  <c r="AA84" i="41"/>
  <c r="I84" i="33"/>
  <c r="N81" i="21" s="1"/>
  <c r="I61" i="33"/>
  <c r="N58" i="21" s="1"/>
  <c r="W61" i="41"/>
  <c r="X61" i="41" s="1"/>
  <c r="AA61" i="41"/>
  <c r="I56" i="33"/>
  <c r="N53" i="21" s="1"/>
  <c r="W56" i="41"/>
  <c r="X56" i="41" s="1"/>
  <c r="AA56" i="41"/>
  <c r="I75" i="33"/>
  <c r="N72" i="21" s="1"/>
  <c r="W75" i="41"/>
  <c r="X75" i="41" s="1"/>
  <c r="W80" i="41"/>
  <c r="X80" i="41" s="1"/>
  <c r="I80" i="33"/>
  <c r="N77" i="21" s="1"/>
  <c r="AA80" i="41"/>
  <c r="W82" i="41"/>
  <c r="X82" i="41" s="1"/>
  <c r="AA82" i="41"/>
  <c r="I82" i="33"/>
  <c r="N79" i="21" s="1"/>
  <c r="W57" i="41"/>
  <c r="X57" i="41" s="1"/>
  <c r="I57" i="33"/>
  <c r="N54" i="21" s="1"/>
  <c r="AA57" i="41"/>
  <c r="I55" i="33"/>
  <c r="N52" i="21" s="1"/>
  <c r="W55" i="41"/>
  <c r="X55" i="41" s="1"/>
  <c r="AA55" i="41"/>
  <c r="W49" i="41"/>
  <c r="X49" i="41" s="1"/>
  <c r="I49" i="33"/>
  <c r="N46" i="21" s="1"/>
  <c r="AA49" i="41"/>
  <c r="I63" i="33"/>
  <c r="W63" i="41"/>
  <c r="X63" i="41" s="1"/>
  <c r="AA63" i="41"/>
  <c r="I51" i="33"/>
  <c r="N48" i="21" s="1"/>
  <c r="W51" i="41"/>
  <c r="X51" i="41" s="1"/>
  <c r="AA51" i="41"/>
  <c r="I72" i="33"/>
  <c r="N69" i="21" s="1"/>
  <c r="W72" i="41"/>
  <c r="X72" i="41" s="1"/>
  <c r="AA72" i="41"/>
  <c r="I66" i="33"/>
  <c r="W66" i="41"/>
  <c r="X66" i="41" s="1"/>
  <c r="W58" i="41"/>
  <c r="X58" i="41" s="1"/>
  <c r="I58" i="33"/>
  <c r="N55" i="21" s="1"/>
  <c r="AA58" i="41"/>
  <c r="W76" i="41"/>
  <c r="X76" i="41" s="1"/>
  <c r="I76" i="33"/>
  <c r="N73" i="21" s="1"/>
  <c r="AA76" i="41"/>
  <c r="W73" i="41"/>
  <c r="X73" i="41" s="1"/>
  <c r="I73" i="33"/>
  <c r="N70" i="21" s="1"/>
  <c r="AA75" i="41"/>
  <c r="I77" i="33"/>
  <c r="N74" i="21" s="1"/>
  <c r="W77" i="41"/>
  <c r="X77" i="41" s="1"/>
  <c r="AA77" i="41"/>
  <c r="W60" i="41"/>
  <c r="X60" i="41" s="1"/>
  <c r="I60" i="33"/>
  <c r="N57" i="21" s="1"/>
  <c r="AA60" i="41"/>
  <c r="W85" i="41"/>
  <c r="X85" i="41" s="1"/>
  <c r="I85" i="33"/>
  <c r="N82" i="21" s="1"/>
  <c r="AA85" i="41"/>
  <c r="AA73" i="41"/>
  <c r="I53" i="33"/>
  <c r="N50" i="21" s="1"/>
  <c r="W53" i="41"/>
  <c r="X53" i="41" s="1"/>
  <c r="AA53" i="41"/>
  <c r="J83" i="33"/>
  <c r="O80" i="21" s="1"/>
  <c r="K80" i="21"/>
  <c r="K54" i="21"/>
  <c r="K58" i="21"/>
  <c r="K73" i="21"/>
  <c r="J76" i="33"/>
  <c r="O73" i="21" s="1"/>
  <c r="K65" i="21"/>
  <c r="K49" i="21"/>
  <c r="K68" i="21"/>
  <c r="J71" i="33"/>
  <c r="O68" i="21" s="1"/>
  <c r="J84" i="33"/>
  <c r="O81" i="21" s="1"/>
  <c r="K81" i="21"/>
  <c r="K77" i="33"/>
  <c r="P74" i="21" s="1"/>
  <c r="K67" i="21"/>
  <c r="AA66" i="6"/>
  <c r="AA77" i="6"/>
  <c r="K69" i="21"/>
  <c r="J72" i="33"/>
  <c r="O69" i="21" s="1"/>
  <c r="K48" i="21"/>
  <c r="K66" i="21"/>
  <c r="J69" i="33"/>
  <c r="O66" i="21" s="1"/>
  <c r="K50" i="21"/>
  <c r="K78" i="21"/>
  <c r="J81" i="33"/>
  <c r="O78" i="21" s="1"/>
  <c r="J64" i="33"/>
  <c r="O61" i="21" s="1"/>
  <c r="K61" i="21"/>
  <c r="K52" i="21"/>
  <c r="K76" i="21"/>
  <c r="J79" i="33"/>
  <c r="O76" i="21" s="1"/>
  <c r="K57" i="21"/>
  <c r="K46" i="21"/>
  <c r="K59" i="21"/>
  <c r="J62" i="33"/>
  <c r="O59" i="21" s="1"/>
  <c r="K51" i="21"/>
  <c r="AA63" i="6"/>
  <c r="K64" i="21"/>
  <c r="K82" i="21"/>
  <c r="J85" i="33"/>
  <c r="O82" i="21" s="1"/>
  <c r="K70" i="21"/>
  <c r="J73" i="33"/>
  <c r="O70" i="21" s="1"/>
  <c r="J82" i="33"/>
  <c r="O79" i="21" s="1"/>
  <c r="K79" i="21"/>
  <c r="K45" i="21"/>
  <c r="J48" i="33"/>
  <c r="O45" i="21" s="1"/>
  <c r="K44" i="21"/>
  <c r="J47" i="33"/>
  <c r="O44" i="21" s="1"/>
  <c r="K47" i="21"/>
  <c r="K56" i="21"/>
  <c r="J59" i="33"/>
  <c r="O56" i="21" s="1"/>
  <c r="J46" i="33"/>
  <c r="O43" i="21" s="1"/>
  <c r="K43" i="21"/>
  <c r="K55" i="21"/>
  <c r="K53" i="21"/>
  <c r="J80" i="33"/>
  <c r="O77" i="21" s="1"/>
  <c r="K77" i="21"/>
  <c r="K62" i="21"/>
  <c r="K72" i="21"/>
  <c r="J75" i="33"/>
  <c r="O72" i="21" s="1"/>
  <c r="K75" i="21"/>
  <c r="J78" i="33"/>
  <c r="O75" i="21" s="1"/>
  <c r="K71" i="21"/>
  <c r="J74" i="33"/>
  <c r="O71" i="21" s="1"/>
  <c r="W75" i="6"/>
  <c r="X75" i="6" s="1"/>
  <c r="AA75" i="6"/>
  <c r="W78" i="6"/>
  <c r="X78" i="6" s="1"/>
  <c r="AC78" i="6" s="1"/>
  <c r="AA78" i="6"/>
  <c r="AA74" i="6"/>
  <c r="W74" i="6"/>
  <c r="X74" i="6" s="1"/>
  <c r="W81" i="6"/>
  <c r="X81" i="6" s="1"/>
  <c r="AC81" i="6" s="1"/>
  <c r="AA81" i="6"/>
  <c r="W47" i="6"/>
  <c r="X47" i="6" s="1"/>
  <c r="AA47" i="6"/>
  <c r="W83" i="6"/>
  <c r="X83" i="6" s="1"/>
  <c r="AC83" i="6" s="1"/>
  <c r="AA83" i="6"/>
  <c r="W65" i="6"/>
  <c r="X65" i="6" s="1"/>
  <c r="AA65" i="6"/>
  <c r="AA64" i="6"/>
  <c r="W64" i="6"/>
  <c r="X64" i="6" s="1"/>
  <c r="AA70" i="6"/>
  <c r="W70" i="6"/>
  <c r="X70" i="6" s="1"/>
  <c r="W57" i="6"/>
  <c r="X57" i="6" s="1"/>
  <c r="AA57" i="6"/>
  <c r="AA55" i="6"/>
  <c r="W55" i="6"/>
  <c r="X55" i="6" s="1"/>
  <c r="AA61" i="6"/>
  <c r="W61" i="6"/>
  <c r="X61" i="6" s="1"/>
  <c r="AA76" i="6"/>
  <c r="W76" i="6"/>
  <c r="X76" i="6" s="1"/>
  <c r="W71" i="6"/>
  <c r="X71" i="6" s="1"/>
  <c r="AA71" i="6"/>
  <c r="AA72" i="6"/>
  <c r="W72" i="6"/>
  <c r="X72" i="6" s="1"/>
  <c r="W51" i="6"/>
  <c r="X51" i="6" s="1"/>
  <c r="AA51" i="6"/>
  <c r="AA69" i="6"/>
  <c r="W69" i="6"/>
  <c r="X69" i="6" s="1"/>
  <c r="AA53" i="6"/>
  <c r="W53" i="6"/>
  <c r="X53" i="6" s="1"/>
  <c r="W79" i="6"/>
  <c r="X79" i="6" s="1"/>
  <c r="AC79" i="6" s="1"/>
  <c r="AA79" i="6"/>
  <c r="AA60" i="6"/>
  <c r="W60" i="6"/>
  <c r="X60" i="6" s="1"/>
  <c r="AA49" i="6"/>
  <c r="W49" i="6"/>
  <c r="X49" i="6" s="1"/>
  <c r="AA62" i="6"/>
  <c r="W62" i="6"/>
  <c r="X62" i="6" s="1"/>
  <c r="AA54" i="6"/>
  <c r="W54" i="6"/>
  <c r="X54" i="6" s="1"/>
  <c r="AA68" i="6"/>
  <c r="W68" i="6"/>
  <c r="X68" i="6" s="1"/>
  <c r="W84" i="6"/>
  <c r="X84" i="6" s="1"/>
  <c r="AC84" i="6" s="1"/>
  <c r="AA84" i="6"/>
  <c r="W67" i="6"/>
  <c r="X67" i="6" s="1"/>
  <c r="AA67" i="6"/>
  <c r="AA85" i="6"/>
  <c r="W85" i="6"/>
  <c r="X85" i="6" s="1"/>
  <c r="AC85" i="6" s="1"/>
  <c r="AA73" i="6"/>
  <c r="W73" i="6"/>
  <c r="X73" i="6" s="1"/>
  <c r="W82" i="6"/>
  <c r="X82" i="6" s="1"/>
  <c r="AC82" i="6" s="1"/>
  <c r="AA82" i="6"/>
  <c r="AA48" i="6"/>
  <c r="W48" i="6"/>
  <c r="X48" i="6" s="1"/>
  <c r="AA52" i="6"/>
  <c r="W52" i="6"/>
  <c r="X52" i="6" s="1"/>
  <c r="W50" i="6"/>
  <c r="X50" i="6" s="1"/>
  <c r="AA50" i="6"/>
  <c r="AA59" i="6"/>
  <c r="W59" i="6"/>
  <c r="X59" i="6" s="1"/>
  <c r="AA46" i="6"/>
  <c r="W46" i="6"/>
  <c r="X46" i="6" s="1"/>
  <c r="AB46" i="6" s="1"/>
  <c r="AA58" i="6"/>
  <c r="W58" i="6"/>
  <c r="X58" i="6" s="1"/>
  <c r="AA56" i="6"/>
  <c r="W56" i="6"/>
  <c r="X56" i="6" s="1"/>
  <c r="AA80" i="6"/>
  <c r="W80" i="6"/>
  <c r="X80" i="6" s="1"/>
  <c r="AC80" i="6" s="1"/>
  <c r="AD71" i="8"/>
  <c r="AA71" i="8"/>
  <c r="AB71" i="8"/>
  <c r="AF71" i="8"/>
  <c r="AC71" i="8"/>
  <c r="AE71" i="8"/>
  <c r="AF51" i="8"/>
  <c r="AE51" i="8"/>
  <c r="AB51" i="8"/>
  <c r="AB52" i="8" s="1"/>
  <c r="AD67" i="8"/>
  <c r="AD68" i="8" s="1"/>
  <c r="AD69" i="8" s="1"/>
  <c r="AA67" i="8"/>
  <c r="AB67" i="8"/>
  <c r="AF67" i="8"/>
  <c r="AC67" i="8"/>
  <c r="AE67" i="8"/>
  <c r="AA58" i="8"/>
  <c r="AA59" i="8" s="1"/>
  <c r="AB58" i="8"/>
  <c r="AF58" i="8"/>
  <c r="AE58" i="8"/>
  <c r="AC58" i="8"/>
  <c r="AD55" i="8"/>
  <c r="AD56" i="8" s="1"/>
  <c r="AB55" i="8"/>
  <c r="AB56" i="8" s="1"/>
  <c r="AF55" i="8"/>
  <c r="AE55" i="8"/>
  <c r="AC55" i="8"/>
  <c r="AD49" i="8"/>
  <c r="AD50" i="8" s="1"/>
  <c r="AD51" i="8" s="1"/>
  <c r="AA49" i="8"/>
  <c r="AC49" i="8"/>
  <c r="AD66" i="8"/>
  <c r="AA66" i="8"/>
  <c r="AB66" i="8"/>
  <c r="AF66" i="8"/>
  <c r="AC66" i="8"/>
  <c r="AE66" i="8"/>
  <c r="AD74" i="8"/>
  <c r="AD75" i="8" s="1"/>
  <c r="AD76" i="8" s="1"/>
  <c r="AA74" i="8"/>
  <c r="AB74" i="8"/>
  <c r="AF74" i="8"/>
  <c r="AC74" i="8"/>
  <c r="AE74" i="8"/>
  <c r="Y74" i="8"/>
  <c r="AD47" i="8"/>
  <c r="AD48" i="8" s="1"/>
  <c r="AF47" i="8"/>
  <c r="AE47" i="8"/>
  <c r="AC47" i="8"/>
  <c r="AB47" i="8"/>
  <c r="AD60" i="8"/>
  <c r="AD61" i="8" s="1"/>
  <c r="AD62" i="8" s="1"/>
  <c r="AA60" i="8"/>
  <c r="AA61" i="8" s="1"/>
  <c r="AB60" i="8"/>
  <c r="AF60" i="8"/>
  <c r="AE60" i="8"/>
  <c r="AC60" i="8"/>
  <c r="AA64" i="8"/>
  <c r="AA65" i="8" s="1"/>
  <c r="AB64" i="8"/>
  <c r="AF64" i="8"/>
  <c r="AE64" i="8"/>
  <c r="AC64" i="8"/>
  <c r="AD80" i="8"/>
  <c r="AA80" i="8"/>
  <c r="AB80" i="8"/>
  <c r="AF80" i="8"/>
  <c r="AC80" i="8"/>
  <c r="AE80" i="8"/>
  <c r="Y80" i="8"/>
  <c r="AF49" i="8"/>
  <c r="AD64" i="8"/>
  <c r="AA55" i="8"/>
  <c r="AD53" i="8"/>
  <c r="AD54" i="8" s="1"/>
  <c r="AD79" i="8"/>
  <c r="AA79" i="8"/>
  <c r="AB79" i="8"/>
  <c r="AF79" i="8"/>
  <c r="AC79" i="8"/>
  <c r="AE79" i="8"/>
  <c r="Y79" i="8"/>
  <c r="AA73" i="8"/>
  <c r="AB73" i="8"/>
  <c r="AF73" i="8"/>
  <c r="AC73" i="8"/>
  <c r="AE73" i="8"/>
  <c r="AE46" i="8"/>
  <c r="AA46" i="8"/>
  <c r="AA47" i="8" s="1"/>
  <c r="AB46" i="8"/>
  <c r="AC46" i="8"/>
  <c r="AD83" i="8"/>
  <c r="AA83" i="8"/>
  <c r="AB83" i="8"/>
  <c r="Z83" i="8"/>
  <c r="AF83" i="8"/>
  <c r="AC83" i="8"/>
  <c r="AE83" i="8"/>
  <c r="Y83" i="8"/>
  <c r="AD70" i="8"/>
  <c r="AA70" i="8"/>
  <c r="AB70" i="8"/>
  <c r="AF70" i="8"/>
  <c r="AE70" i="8"/>
  <c r="AC70" i="8"/>
  <c r="AF50" i="8"/>
  <c r="AB50" i="8"/>
  <c r="AA50" i="8"/>
  <c r="AA51" i="8" s="1"/>
  <c r="AE50" i="8"/>
  <c r="AC50" i="8"/>
  <c r="AC51" i="8" s="1"/>
  <c r="AA78" i="8"/>
  <c r="AB78" i="8"/>
  <c r="AF78" i="8"/>
  <c r="AE78" i="8"/>
  <c r="AC78" i="8"/>
  <c r="Y78" i="8"/>
  <c r="AF53" i="8"/>
  <c r="AB53" i="8"/>
  <c r="AB54" i="8" s="1"/>
  <c r="AE53" i="8"/>
  <c r="AC53" i="8"/>
  <c r="Z45" i="8"/>
  <c r="AE45" i="8"/>
  <c r="AB45" i="8"/>
  <c r="AD45" i="8"/>
  <c r="AD46" i="8" s="1"/>
  <c r="AF45" i="8"/>
  <c r="AF46" i="8" s="1"/>
  <c r="AA45" i="8"/>
  <c r="AC45" i="8"/>
  <c r="Y45" i="8"/>
  <c r="AA68" i="8"/>
  <c r="AB68" i="8"/>
  <c r="AF68" i="8"/>
  <c r="AE68" i="8"/>
  <c r="AC68" i="8"/>
  <c r="AD81" i="8"/>
  <c r="AA81" i="8"/>
  <c r="AB81" i="8"/>
  <c r="AF81" i="8"/>
  <c r="AC81" i="8"/>
  <c r="AE81" i="8"/>
  <c r="Y81" i="8"/>
  <c r="AD77" i="8"/>
  <c r="AD78" i="8" s="1"/>
  <c r="AA77" i="8"/>
  <c r="AB77" i="8"/>
  <c r="AF77" i="8"/>
  <c r="AE77" i="8"/>
  <c r="AC77" i="8"/>
  <c r="Y77" i="8"/>
  <c r="AA69" i="8"/>
  <c r="AB69" i="8"/>
  <c r="AF69" i="8"/>
  <c r="AE69" i="8"/>
  <c r="AC69" i="8"/>
  <c r="AA53" i="8"/>
  <c r="AE49" i="8"/>
  <c r="AB49" i="8"/>
  <c r="AD58" i="8"/>
  <c r="J3166" i="15"/>
  <c r="J3167" i="15" s="1"/>
  <c r="J3168" i="15" s="1"/>
  <c r="J3169" i="15" s="1"/>
  <c r="J3170" i="15" s="1"/>
  <c r="J3171" i="15" s="1"/>
  <c r="J3172" i="15" s="1"/>
  <c r="J3173" i="15" s="1"/>
  <c r="J3174" i="15" s="1"/>
  <c r="J3175" i="15" s="1"/>
  <c r="J3176" i="15" s="1"/>
  <c r="J3177" i="15" s="1"/>
  <c r="J3178" i="15" s="1"/>
  <c r="J3179" i="15" s="1"/>
  <c r="J3180" i="15" s="1"/>
  <c r="J3181" i="15" s="1"/>
  <c r="J3182" i="15" s="1"/>
  <c r="J3183" i="15" s="1"/>
  <c r="J3184" i="15" s="1"/>
  <c r="J3185" i="15" s="1"/>
  <c r="J3186" i="15" s="1"/>
  <c r="J3187" i="15" s="1"/>
  <c r="J3188" i="15" s="1"/>
  <c r="J3189" i="15" s="1"/>
  <c r="L3090" i="15"/>
  <c r="L3091" i="15" s="1"/>
  <c r="N3030" i="15"/>
  <c r="M2985" i="15"/>
  <c r="K3151" i="15"/>
  <c r="O3366" i="15"/>
  <c r="O3367" i="15" s="1"/>
  <c r="S3587" i="15"/>
  <c r="S3588" i="15" s="1"/>
  <c r="S3589" i="15" s="1"/>
  <c r="S3590" i="15" s="1"/>
  <c r="S3591" i="15" s="1"/>
  <c r="J70" i="33" l="1"/>
  <c r="O67" i="21" s="1"/>
  <c r="J54" i="33"/>
  <c r="O51" i="21" s="1"/>
  <c r="J68" i="33"/>
  <c r="O65" i="21" s="1"/>
  <c r="J50" i="33"/>
  <c r="O47" i="21" s="1"/>
  <c r="J61" i="33"/>
  <c r="O58" i="21" s="1"/>
  <c r="J67" i="33"/>
  <c r="O64" i="21" s="1"/>
  <c r="J55" i="33"/>
  <c r="O52" i="21" s="1"/>
  <c r="J56" i="33"/>
  <c r="O53" i="21" s="1"/>
  <c r="J58" i="33"/>
  <c r="O55" i="21" s="1"/>
  <c r="J51" i="33"/>
  <c r="O48" i="21" s="1"/>
  <c r="K70" i="33"/>
  <c r="P67" i="21" s="1"/>
  <c r="J49" i="33"/>
  <c r="O46" i="21" s="1"/>
  <c r="J53" i="33"/>
  <c r="O50" i="21" s="1"/>
  <c r="N63" i="21"/>
  <c r="J66" i="33"/>
  <c r="AC46" i="6"/>
  <c r="AC47" i="6" s="1"/>
  <c r="AC48" i="6" s="1"/>
  <c r="AB47" i="6"/>
  <c r="AB48" i="6" s="1"/>
  <c r="J60" i="33"/>
  <c r="O57" i="21" s="1"/>
  <c r="J65" i="33"/>
  <c r="O62" i="21" s="1"/>
  <c r="J57" i="33"/>
  <c r="O54" i="21" s="1"/>
  <c r="N60" i="21"/>
  <c r="J63" i="33"/>
  <c r="J52" i="33"/>
  <c r="O49" i="21" s="1"/>
  <c r="AC81" i="41"/>
  <c r="AC84" i="41"/>
  <c r="AC83" i="41"/>
  <c r="AC79" i="41"/>
  <c r="AC82" i="41"/>
  <c r="AC78" i="41"/>
  <c r="AC85" i="41"/>
  <c r="AC46" i="41"/>
  <c r="AC47" i="41" s="1"/>
  <c r="AB46" i="41"/>
  <c r="AC80" i="41"/>
  <c r="K62" i="33"/>
  <c r="P59" i="21" s="1"/>
  <c r="K59" i="33"/>
  <c r="P56" i="21" s="1"/>
  <c r="K68" i="33"/>
  <c r="P65" i="21" s="1"/>
  <c r="K46" i="33"/>
  <c r="P43" i="21" s="1"/>
  <c r="K74" i="33"/>
  <c r="P71" i="21" s="1"/>
  <c r="K61" i="33"/>
  <c r="U58" i="21" s="1"/>
  <c r="K73" i="33"/>
  <c r="K69" i="33"/>
  <c r="P66" i="21" s="1"/>
  <c r="K71" i="33"/>
  <c r="L71" i="33" s="1"/>
  <c r="M71" i="33" s="1"/>
  <c r="K76" i="33"/>
  <c r="K47" i="33"/>
  <c r="T4" i="18" s="1"/>
  <c r="K64" i="33"/>
  <c r="P61" i="21" s="1"/>
  <c r="K78" i="33"/>
  <c r="P75" i="21" s="1"/>
  <c r="K84" i="33"/>
  <c r="U81" i="21" s="1"/>
  <c r="K82" i="33"/>
  <c r="K83" i="33"/>
  <c r="P80" i="21" s="1"/>
  <c r="K85" i="33"/>
  <c r="P82" i="21" s="1"/>
  <c r="K50" i="33"/>
  <c r="P47" i="21" s="1"/>
  <c r="K75" i="33"/>
  <c r="P72" i="21" s="1"/>
  <c r="K80" i="33"/>
  <c r="P77" i="21" s="1"/>
  <c r="K67" i="33"/>
  <c r="P64" i="21" s="1"/>
  <c r="K79" i="33"/>
  <c r="P76" i="21" s="1"/>
  <c r="U74" i="21"/>
  <c r="L77" i="33"/>
  <c r="M77" i="33" s="1"/>
  <c r="T34" i="18"/>
  <c r="K81" i="33"/>
  <c r="P78" i="21" s="1"/>
  <c r="K72" i="33"/>
  <c r="P69" i="21" s="1"/>
  <c r="K48" i="33"/>
  <c r="P45" i="21" s="1"/>
  <c r="K54" i="33"/>
  <c r="P51" i="21" s="1"/>
  <c r="Y46" i="8"/>
  <c r="Y47" i="8"/>
  <c r="Y48" i="8" s="1"/>
  <c r="Z46" i="8"/>
  <c r="L3092" i="15"/>
  <c r="L3093" i="15" s="1"/>
  <c r="L3094" i="15" s="1"/>
  <c r="L3095" i="15" s="1"/>
  <c r="L3096" i="15" s="1"/>
  <c r="L3097" i="15" s="1"/>
  <c r="N3031" i="15"/>
  <c r="N3032" i="15" s="1"/>
  <c r="M2986" i="15"/>
  <c r="O3368" i="15"/>
  <c r="O3369" i="15" s="1"/>
  <c r="O3370" i="15" s="1"/>
  <c r="O3371" i="15" s="1"/>
  <c r="K3152" i="15"/>
  <c r="K3153" i="15" s="1"/>
  <c r="J3190" i="15"/>
  <c r="J3191" i="15" s="1"/>
  <c r="S3592" i="15"/>
  <c r="T27" i="18" l="1"/>
  <c r="K58" i="33"/>
  <c r="T15" i="18" s="1"/>
  <c r="AD46" i="6"/>
  <c r="AE46" i="6" s="1"/>
  <c r="AF46" i="6" s="1"/>
  <c r="K51" i="33"/>
  <c r="P48" i="21" s="1"/>
  <c r="K55" i="33"/>
  <c r="L70" i="33"/>
  <c r="M70" i="33" s="1"/>
  <c r="U67" i="21"/>
  <c r="K60" i="33"/>
  <c r="P57" i="21" s="1"/>
  <c r="K49" i="33"/>
  <c r="P46" i="21" s="1"/>
  <c r="L59" i="33"/>
  <c r="M59" i="33" s="1"/>
  <c r="K56" i="33"/>
  <c r="L56" i="33" s="1"/>
  <c r="M56" i="33" s="1"/>
  <c r="K53" i="33"/>
  <c r="K52" i="33"/>
  <c r="P49" i="21" s="1"/>
  <c r="K57" i="33"/>
  <c r="P54" i="21" s="1"/>
  <c r="K65" i="33"/>
  <c r="P62" i="21" s="1"/>
  <c r="O63" i="21"/>
  <c r="K66" i="33"/>
  <c r="T16" i="18"/>
  <c r="U56" i="21"/>
  <c r="L62" i="33"/>
  <c r="M62" i="33" s="1"/>
  <c r="U71" i="21"/>
  <c r="L46" i="33"/>
  <c r="T3" i="18"/>
  <c r="U43" i="21"/>
  <c r="U80" i="21"/>
  <c r="T31" i="18"/>
  <c r="U59" i="21"/>
  <c r="T40" i="18"/>
  <c r="L83" i="33"/>
  <c r="M83" i="33" s="1"/>
  <c r="T25" i="18"/>
  <c r="U65" i="21"/>
  <c r="Q74" i="21"/>
  <c r="Q68" i="21"/>
  <c r="AD46" i="41"/>
  <c r="AE46" i="41" s="1"/>
  <c r="AF46" i="41" s="1"/>
  <c r="AC48" i="41"/>
  <c r="AC49" i="41" s="1"/>
  <c r="O60" i="21"/>
  <c r="K63" i="33"/>
  <c r="L68" i="33"/>
  <c r="M68" i="33" s="1"/>
  <c r="AB47" i="41"/>
  <c r="AD47" i="41" s="1"/>
  <c r="AE47" i="41" s="1"/>
  <c r="L74" i="33"/>
  <c r="M74" i="33" s="1"/>
  <c r="T19" i="18"/>
  <c r="L82" i="33"/>
  <c r="M82" i="33" s="1"/>
  <c r="P79" i="21"/>
  <c r="T41" i="18"/>
  <c r="P81" i="21"/>
  <c r="L47" i="33"/>
  <c r="M47" i="33" s="1"/>
  <c r="P44" i="21"/>
  <c r="L76" i="33"/>
  <c r="M76" i="33" s="1"/>
  <c r="P73" i="21"/>
  <c r="U68" i="21"/>
  <c r="P68" i="21"/>
  <c r="T30" i="18"/>
  <c r="P70" i="21"/>
  <c r="T18" i="18"/>
  <c r="P58" i="21"/>
  <c r="L73" i="33"/>
  <c r="M73" i="33" s="1"/>
  <c r="L61" i="33"/>
  <c r="M61" i="33" s="1"/>
  <c r="T35" i="18"/>
  <c r="U70" i="21"/>
  <c r="U79" i="21"/>
  <c r="U75" i="21"/>
  <c r="L78" i="33"/>
  <c r="M78" i="33" s="1"/>
  <c r="U73" i="21"/>
  <c r="T39" i="18"/>
  <c r="T33" i="18"/>
  <c r="T28" i="18"/>
  <c r="L84" i="33"/>
  <c r="M84" i="33" s="1"/>
  <c r="L69" i="33"/>
  <c r="M69" i="33" s="1"/>
  <c r="T26" i="18"/>
  <c r="U66" i="21"/>
  <c r="U44" i="21"/>
  <c r="U61" i="21"/>
  <c r="L64" i="33"/>
  <c r="M64" i="33" s="1"/>
  <c r="T21" i="18"/>
  <c r="T24" i="18"/>
  <c r="L67" i="33"/>
  <c r="M67" i="33" s="1"/>
  <c r="U64" i="21"/>
  <c r="L50" i="33"/>
  <c r="M50" i="33" s="1"/>
  <c r="T7" i="18"/>
  <c r="U47" i="21"/>
  <c r="U77" i="21"/>
  <c r="L80" i="33"/>
  <c r="M80" i="33" s="1"/>
  <c r="T37" i="18"/>
  <c r="U72" i="21"/>
  <c r="L75" i="33"/>
  <c r="M75" i="33" s="1"/>
  <c r="T32" i="18"/>
  <c r="T5" i="18"/>
  <c r="U45" i="21"/>
  <c r="L48" i="33"/>
  <c r="M48" i="33" s="1"/>
  <c r="T38" i="18"/>
  <c r="L81" i="33"/>
  <c r="M81" i="33" s="1"/>
  <c r="U78" i="21"/>
  <c r="U51" i="21"/>
  <c r="L54" i="33"/>
  <c r="M54" i="33" s="1"/>
  <c r="T11" i="18"/>
  <c r="L72" i="33"/>
  <c r="M72" i="33" s="1"/>
  <c r="U69" i="21"/>
  <c r="T29" i="18"/>
  <c r="L79" i="33"/>
  <c r="M79" i="33" s="1"/>
  <c r="U76" i="21"/>
  <c r="T36" i="18"/>
  <c r="U82" i="21"/>
  <c r="L85" i="33"/>
  <c r="M85" i="33" s="1"/>
  <c r="T42" i="18"/>
  <c r="AC49" i="6"/>
  <c r="AC50" i="6" s="1"/>
  <c r="AD47" i="6"/>
  <c r="AE47" i="6" s="1"/>
  <c r="AB49" i="6"/>
  <c r="Y49" i="8"/>
  <c r="Y50" i="8"/>
  <c r="Z47" i="8"/>
  <c r="Z48" i="8" s="1"/>
  <c r="AD48" i="6"/>
  <c r="AE48" i="6" s="1"/>
  <c r="J3192" i="15"/>
  <c r="J3193" i="15" s="1"/>
  <c r="J3194" i="15" s="1"/>
  <c r="J3195" i="15" s="1"/>
  <c r="J3196" i="15" s="1"/>
  <c r="J3197" i="15" s="1"/>
  <c r="J3198" i="15" s="1"/>
  <c r="J3199" i="15" s="1"/>
  <c r="J3200" i="15" s="1"/>
  <c r="J3201" i="15" s="1"/>
  <c r="J3202" i="15" s="1"/>
  <c r="J3203" i="15" s="1"/>
  <c r="J3204" i="15" s="1"/>
  <c r="J3205" i="15" s="1"/>
  <c r="J3206" i="15" s="1"/>
  <c r="J3207" i="15" s="1"/>
  <c r="J3208" i="15" s="1"/>
  <c r="J3209" i="15" s="1"/>
  <c r="K3154" i="15"/>
  <c r="K3155" i="15" s="1"/>
  <c r="K3156" i="15" s="1"/>
  <c r="K3157" i="15" s="1"/>
  <c r="K3158" i="15" s="1"/>
  <c r="K3159" i="15" s="1"/>
  <c r="K3160" i="15" s="1"/>
  <c r="K3161" i="15" s="1"/>
  <c r="K3162" i="15" s="1"/>
  <c r="K3163" i="15" s="1"/>
  <c r="L3098" i="15"/>
  <c r="L3099" i="15" s="1"/>
  <c r="L3100" i="15" s="1"/>
  <c r="L3101" i="15" s="1"/>
  <c r="L3102" i="15" s="1"/>
  <c r="O3372" i="15"/>
  <c r="O3373" i="15" s="1"/>
  <c r="M2987" i="15"/>
  <c r="N3033" i="15"/>
  <c r="N3034" i="15" s="1"/>
  <c r="N3035" i="15" s="1"/>
  <c r="N3036" i="15" s="1"/>
  <c r="N3037" i="15" s="1"/>
  <c r="N3038" i="15" s="1"/>
  <c r="N3039" i="15" s="1"/>
  <c r="N3040" i="15" s="1"/>
  <c r="N3041" i="15" s="1"/>
  <c r="N3042" i="15" s="1"/>
  <c r="N3043" i="15" s="1"/>
  <c r="S3593" i="15"/>
  <c r="P52" i="21" l="1"/>
  <c r="T12" i="18"/>
  <c r="U52" i="21"/>
  <c r="L55" i="33"/>
  <c r="P55" i="21"/>
  <c r="U55" i="21"/>
  <c r="L58" i="33"/>
  <c r="P50" i="21"/>
  <c r="U50" i="21"/>
  <c r="L53" i="33"/>
  <c r="U53" i="21"/>
  <c r="AF47" i="6"/>
  <c r="AF48" i="6" s="1"/>
  <c r="T13" i="18"/>
  <c r="P53" i="21"/>
  <c r="U54" i="21"/>
  <c r="L51" i="33"/>
  <c r="M51" i="33" s="1"/>
  <c r="U48" i="21"/>
  <c r="T8" i="18"/>
  <c r="T10" i="18"/>
  <c r="L57" i="33"/>
  <c r="M57" i="33" s="1"/>
  <c r="L52" i="33"/>
  <c r="M52" i="33" s="1"/>
  <c r="T14" i="18"/>
  <c r="T22" i="18"/>
  <c r="Q43" i="21"/>
  <c r="M46" i="33"/>
  <c r="T9" i="18"/>
  <c r="U49" i="21"/>
  <c r="Q67" i="21"/>
  <c r="L60" i="33"/>
  <c r="M60" i="33" s="1"/>
  <c r="U57" i="21"/>
  <c r="T17" i="18"/>
  <c r="T6" i="18"/>
  <c r="L49" i="33"/>
  <c r="M49" i="33" s="1"/>
  <c r="U46" i="21"/>
  <c r="Q56" i="21"/>
  <c r="L65" i="33"/>
  <c r="M65" i="33" s="1"/>
  <c r="U62" i="21"/>
  <c r="Q59" i="21"/>
  <c r="P63" i="21"/>
  <c r="T23" i="18"/>
  <c r="U63" i="21"/>
  <c r="L66" i="33"/>
  <c r="Q80" i="21"/>
  <c r="AF47" i="41"/>
  <c r="Q47" i="21"/>
  <c r="Q77" i="21"/>
  <c r="Q53" i="21"/>
  <c r="Q61" i="21"/>
  <c r="Q70" i="21"/>
  <c r="Q79" i="21"/>
  <c r="Q72" i="21"/>
  <c r="Q76" i="21"/>
  <c r="Q64" i="21"/>
  <c r="Q58" i="21"/>
  <c r="Q75" i="21"/>
  <c r="Q73" i="21"/>
  <c r="Q71" i="21"/>
  <c r="Q69" i="21"/>
  <c r="Q51" i="21"/>
  <c r="Q45" i="21"/>
  <c r="Q81" i="21"/>
  <c r="Q78" i="21"/>
  <c r="Q82" i="21"/>
  <c r="Q66" i="21"/>
  <c r="Q44" i="21"/>
  <c r="Q65" i="21"/>
  <c r="AB48" i="41"/>
  <c r="AB49" i="41" s="1"/>
  <c r="AD49" i="41" s="1"/>
  <c r="AE49" i="41" s="1"/>
  <c r="P60" i="21"/>
  <c r="L63" i="33"/>
  <c r="M63" i="33" s="1"/>
  <c r="T20" i="18"/>
  <c r="U60" i="21"/>
  <c r="AC50" i="41"/>
  <c r="AC51" i="41" s="1"/>
  <c r="AD49" i="6"/>
  <c r="AE49" i="6" s="1"/>
  <c r="AB50" i="6"/>
  <c r="AB51" i="6" s="1"/>
  <c r="AB52" i="6" s="1"/>
  <c r="AC51" i="6"/>
  <c r="Y51" i="8"/>
  <c r="Z49" i="8"/>
  <c r="Z50" i="8" s="1"/>
  <c r="Z51" i="8" s="1"/>
  <c r="O3374" i="15"/>
  <c r="O3375" i="15" s="1"/>
  <c r="O3376" i="15" s="1"/>
  <c r="J3210" i="15"/>
  <c r="K3164" i="15"/>
  <c r="N3044" i="15"/>
  <c r="N3045" i="15" s="1"/>
  <c r="N3046" i="15" s="1"/>
  <c r="N3047" i="15" s="1"/>
  <c r="N3048" i="15" s="1"/>
  <c r="N3049" i="15" s="1"/>
  <c r="N3050" i="15" s="1"/>
  <c r="N3051" i="15" s="1"/>
  <c r="N3052" i="15" s="1"/>
  <c r="N3053" i="15" s="1"/>
  <c r="N3054" i="15" s="1"/>
  <c r="N3055" i="15" s="1"/>
  <c r="N3056" i="15" s="1"/>
  <c r="N3057" i="15" s="1"/>
  <c r="N3058" i="15" s="1"/>
  <c r="N3059" i="15" s="1"/>
  <c r="N3060" i="15" s="1"/>
  <c r="N3061" i="15" s="1"/>
  <c r="L3103" i="15"/>
  <c r="M2988" i="15"/>
  <c r="S3594" i="15"/>
  <c r="M58" i="33" l="1"/>
  <c r="Q55" i="21"/>
  <c r="M53" i="33"/>
  <c r="Q50" i="21"/>
  <c r="M55" i="33"/>
  <c r="Q52" i="21"/>
  <c r="Q48" i="21"/>
  <c r="Q54" i="21"/>
  <c r="Q49" i="21"/>
  <c r="Q57" i="21"/>
  <c r="Q46" i="21"/>
  <c r="Q62" i="21"/>
  <c r="M66" i="33"/>
  <c r="Q63" i="21"/>
  <c r="AD48" i="41"/>
  <c r="AE48" i="41" s="1"/>
  <c r="AF48" i="41" s="1"/>
  <c r="AF49" i="41" s="1"/>
  <c r="Q60" i="21"/>
  <c r="AB50" i="41"/>
  <c r="AB51" i="41" s="1"/>
  <c r="AD51" i="41" s="1"/>
  <c r="AE51" i="41" s="1"/>
  <c r="AC52" i="41"/>
  <c r="AC53" i="41" s="1"/>
  <c r="AC54" i="41" s="1"/>
  <c r="AC55" i="41" s="1"/>
  <c r="AC56" i="41" s="1"/>
  <c r="AF49" i="6"/>
  <c r="AD50" i="6"/>
  <c r="AE50" i="6" s="1"/>
  <c r="AD51" i="6"/>
  <c r="AE51" i="6" s="1"/>
  <c r="AC52" i="6"/>
  <c r="AD52" i="6" s="1"/>
  <c r="AE52" i="6" s="1"/>
  <c r="Y52" i="8"/>
  <c r="Z52" i="8"/>
  <c r="AB53" i="6"/>
  <c r="N3062" i="15"/>
  <c r="O3377" i="15"/>
  <c r="M2989" i="15"/>
  <c r="K3165" i="15"/>
  <c r="L3104" i="15"/>
  <c r="L3105" i="15" s="1"/>
  <c r="L3106" i="15" s="1"/>
  <c r="J3211" i="15"/>
  <c r="S3595" i="15"/>
  <c r="AB52" i="41" l="1"/>
  <c r="AD52" i="41" s="1"/>
  <c r="AE52" i="41" s="1"/>
  <c r="AD50" i="41"/>
  <c r="AE50" i="41" s="1"/>
  <c r="AF50" i="41" s="1"/>
  <c r="AF51" i="41" s="1"/>
  <c r="AF50" i="6"/>
  <c r="AF51" i="6" s="1"/>
  <c r="AF52" i="6" s="1"/>
  <c r="AC57" i="41"/>
  <c r="AC58" i="41" s="1"/>
  <c r="AC59" i="41" s="1"/>
  <c r="AC60" i="41" s="1"/>
  <c r="AC61" i="41" s="1"/>
  <c r="AC62" i="41" s="1"/>
  <c r="AC63" i="41" s="1"/>
  <c r="AC64" i="41" s="1"/>
  <c r="AC65" i="41" s="1"/>
  <c r="AC66" i="41" s="1"/>
  <c r="AC67" i="41" s="1"/>
  <c r="AC68" i="41" s="1"/>
  <c r="AC69" i="41" s="1"/>
  <c r="AC70" i="41" s="1"/>
  <c r="AC71" i="41" s="1"/>
  <c r="AC72" i="41" s="1"/>
  <c r="AC73" i="41" s="1"/>
  <c r="AC74" i="41" s="1"/>
  <c r="AC75" i="41" s="1"/>
  <c r="AC76" i="41" s="1"/>
  <c r="AC77" i="41" s="1"/>
  <c r="AC53" i="6"/>
  <c r="Y53" i="8"/>
  <c r="Z53" i="8"/>
  <c r="Z54" i="8" s="1"/>
  <c r="AB54" i="6"/>
  <c r="K3166" i="15"/>
  <c r="K3167" i="15" s="1"/>
  <c r="K3168" i="15" s="1"/>
  <c r="K3169" i="15" s="1"/>
  <c r="K3170" i="15" s="1"/>
  <c r="K3171" i="15" s="1"/>
  <c r="K3172" i="15" s="1"/>
  <c r="K3173" i="15" s="1"/>
  <c r="K3174" i="15" s="1"/>
  <c r="K3175" i="15" s="1"/>
  <c r="K3176" i="15" s="1"/>
  <c r="K3177" i="15" s="1"/>
  <c r="K3178" i="15" s="1"/>
  <c r="K3179" i="15" s="1"/>
  <c r="K3180" i="15" s="1"/>
  <c r="K3181" i="15" s="1"/>
  <c r="K3182" i="15" s="1"/>
  <c r="K3183" i="15" s="1"/>
  <c r="K3184" i="15" s="1"/>
  <c r="K3185" i="15" s="1"/>
  <c r="K3186" i="15" s="1"/>
  <c r="K3187" i="15" s="1"/>
  <c r="K3188" i="15" s="1"/>
  <c r="M2990" i="15"/>
  <c r="J3212" i="15"/>
  <c r="N3063" i="15"/>
  <c r="L3107" i="15"/>
  <c r="L3108" i="15" s="1"/>
  <c r="L3109" i="15" s="1"/>
  <c r="L3110" i="15" s="1"/>
  <c r="L3111" i="15" s="1"/>
  <c r="L3112" i="15" s="1"/>
  <c r="L3113" i="15" s="1"/>
  <c r="O3378" i="15"/>
  <c r="S3596" i="15"/>
  <c r="AF52" i="41" l="1"/>
  <c r="AB53" i="41"/>
  <c r="AB54" i="41" s="1"/>
  <c r="AD54" i="41" s="1"/>
  <c r="AE54" i="41" s="1"/>
  <c r="AC54" i="6"/>
  <c r="AC55" i="6" s="1"/>
  <c r="AC56" i="6" s="1"/>
  <c r="AC57" i="6" s="1"/>
  <c r="AD53" i="6"/>
  <c r="AE53" i="6" s="1"/>
  <c r="AF53" i="6" s="1"/>
  <c r="Y54" i="8"/>
  <c r="Z55" i="8"/>
  <c r="AB55" i="6"/>
  <c r="K3189" i="15"/>
  <c r="O3379" i="15"/>
  <c r="O3380" i="15" s="1"/>
  <c r="O3381" i="15" s="1"/>
  <c r="O3382" i="15" s="1"/>
  <c r="O3383" i="15" s="1"/>
  <c r="O3384" i="15" s="1"/>
  <c r="O3385" i="15" s="1"/>
  <c r="O3386" i="15" s="1"/>
  <c r="O3387" i="15" s="1"/>
  <c r="O3388" i="15" s="1"/>
  <c r="O3389" i="15" s="1"/>
  <c r="O3390" i="15" s="1"/>
  <c r="O3391" i="15" s="1"/>
  <c r="O3392" i="15" s="1"/>
  <c r="O3393" i="15" s="1"/>
  <c r="O3394" i="15" s="1"/>
  <c r="O3395" i="15" s="1"/>
  <c r="O3396" i="15" s="1"/>
  <c r="O3397" i="15" s="1"/>
  <c r="O3398" i="15" s="1"/>
  <c r="L3114" i="15"/>
  <c r="J3213" i="15"/>
  <c r="M2991" i="15"/>
  <c r="N3064" i="15"/>
  <c r="N3065" i="15" s="1"/>
  <c r="N3066" i="15" s="1"/>
  <c r="N3067" i="15" s="1"/>
  <c r="N3068" i="15" s="1"/>
  <c r="N3069" i="15" s="1"/>
  <c r="N3070" i="15" s="1"/>
  <c r="N3071" i="15" s="1"/>
  <c r="N3072" i="15" s="1"/>
  <c r="N3073" i="15" s="1"/>
  <c r="N3074" i="15" s="1"/>
  <c r="N3075" i="15" s="1"/>
  <c r="N3076" i="15" s="1"/>
  <c r="N3077" i="15" s="1"/>
  <c r="N3078" i="15" s="1"/>
  <c r="N3079" i="15" s="1"/>
  <c r="N3080" i="15" s="1"/>
  <c r="N3081" i="15" s="1"/>
  <c r="N3082" i="15" s="1"/>
  <c r="N3083" i="15" s="1"/>
  <c r="N3084" i="15" s="1"/>
  <c r="N3085" i="15" s="1"/>
  <c r="N3086" i="15" s="1"/>
  <c r="N3087" i="15" s="1"/>
  <c r="N3088" i="15" s="1"/>
  <c r="N3089" i="15" s="1"/>
  <c r="N3090" i="15" s="1"/>
  <c r="N3091" i="15" s="1"/>
  <c r="N3092" i="15" s="1"/>
  <c r="N3093" i="15" s="1"/>
  <c r="N3094" i="15" s="1"/>
  <c r="N3095" i="15" s="1"/>
  <c r="N3096" i="15" s="1"/>
  <c r="N3097" i="15" s="1"/>
  <c r="N3098" i="15" s="1"/>
  <c r="N3099" i="15" s="1"/>
  <c r="S3597" i="15"/>
  <c r="S3598" i="15" s="1"/>
  <c r="S3599" i="15" s="1"/>
  <c r="S3600" i="15" s="1"/>
  <c r="S3601" i="15" s="1"/>
  <c r="S3602" i="15" s="1"/>
  <c r="S3603" i="15" s="1"/>
  <c r="S3604" i="15" s="1"/>
  <c r="S3605" i="15" s="1"/>
  <c r="AB55" i="41" l="1"/>
  <c r="AD55" i="41" s="1"/>
  <c r="AE55" i="41" s="1"/>
  <c r="AD53" i="41"/>
  <c r="AE53" i="41" s="1"/>
  <c r="AF53" i="41" s="1"/>
  <c r="AF54" i="41" s="1"/>
  <c r="AD54" i="6"/>
  <c r="AE54" i="6" s="1"/>
  <c r="AF54" i="6" s="1"/>
  <c r="AC58" i="6"/>
  <c r="AC59" i="6" s="1"/>
  <c r="AC60" i="6" s="1"/>
  <c r="AC61" i="6" s="1"/>
  <c r="AC62" i="6" s="1"/>
  <c r="AC63" i="6" s="1"/>
  <c r="AC64" i="6" s="1"/>
  <c r="AC65" i="6" s="1"/>
  <c r="AC66" i="6" s="1"/>
  <c r="AC67" i="6" s="1"/>
  <c r="AC68" i="6" s="1"/>
  <c r="Y55" i="8"/>
  <c r="Z56" i="8"/>
  <c r="Z57" i="8" s="1"/>
  <c r="AD55" i="6"/>
  <c r="AE55" i="6" s="1"/>
  <c r="AB56" i="6"/>
  <c r="N3100" i="15"/>
  <c r="L3115" i="15"/>
  <c r="L3116" i="15" s="1"/>
  <c r="L3117" i="15" s="1"/>
  <c r="L3118" i="15" s="1"/>
  <c r="L3119" i="15" s="1"/>
  <c r="L3120" i="15" s="1"/>
  <c r="L3121" i="15" s="1"/>
  <c r="L3122" i="15" s="1"/>
  <c r="L3123" i="15" s="1"/>
  <c r="J3214" i="15"/>
  <c r="M2992" i="15"/>
  <c r="K3190" i="15"/>
  <c r="O3399" i="15"/>
  <c r="O3400" i="15" s="1"/>
  <c r="S3606" i="15"/>
  <c r="AB56" i="41" l="1"/>
  <c r="AD56" i="41" s="1"/>
  <c r="AE56" i="41" s="1"/>
  <c r="AF55" i="41"/>
  <c r="AC69" i="6"/>
  <c r="AC70" i="6" s="1"/>
  <c r="Y56" i="8"/>
  <c r="Z58" i="8"/>
  <c r="Z59" i="8" s="1"/>
  <c r="AD56" i="6"/>
  <c r="AE56" i="6" s="1"/>
  <c r="AF55" i="6"/>
  <c r="AB57" i="6"/>
  <c r="O3401" i="15"/>
  <c r="O3402" i="15" s="1"/>
  <c r="O3403" i="15" s="1"/>
  <c r="O3404" i="15" s="1"/>
  <c r="N3101" i="15"/>
  <c r="L3124" i="15"/>
  <c r="L3125" i="15" s="1"/>
  <c r="M2993" i="15"/>
  <c r="J3215" i="15"/>
  <c r="K3191" i="15"/>
  <c r="S3607" i="15"/>
  <c r="AF56" i="41" l="1"/>
  <c r="AB57" i="41"/>
  <c r="AD57" i="41" s="1"/>
  <c r="AE57" i="41" s="1"/>
  <c r="AC71" i="6"/>
  <c r="AC72" i="6" s="1"/>
  <c r="Y58" i="8"/>
  <c r="Y57" i="8"/>
  <c r="Z60" i="8"/>
  <c r="AD57" i="6"/>
  <c r="AE57" i="6" s="1"/>
  <c r="AF56" i="6"/>
  <c r="AB58" i="6"/>
  <c r="AB59" i="6" s="1"/>
  <c r="O3405" i="15"/>
  <c r="L3126" i="15"/>
  <c r="L3127" i="15" s="1"/>
  <c r="K3192" i="15"/>
  <c r="K3193" i="15" s="1"/>
  <c r="K3194" i="15" s="1"/>
  <c r="K3195" i="15" s="1"/>
  <c r="K3196" i="15" s="1"/>
  <c r="K3197" i="15" s="1"/>
  <c r="K3198" i="15" s="1"/>
  <c r="K3199" i="15" s="1"/>
  <c r="K3200" i="15" s="1"/>
  <c r="K3201" i="15" s="1"/>
  <c r="K3202" i="15" s="1"/>
  <c r="K3203" i="15" s="1"/>
  <c r="K3204" i="15" s="1"/>
  <c r="K3205" i="15" s="1"/>
  <c r="K3206" i="15" s="1"/>
  <c r="K3207" i="15" s="1"/>
  <c r="K3208" i="15" s="1"/>
  <c r="N3102" i="15"/>
  <c r="J3216" i="15"/>
  <c r="J3217" i="15" s="1"/>
  <c r="M2994" i="15"/>
  <c r="S3608" i="15"/>
  <c r="AB58" i="41" l="1"/>
  <c r="AD58" i="41" s="1"/>
  <c r="AE58" i="41" s="1"/>
  <c r="AF57" i="41"/>
  <c r="AC73" i="6"/>
  <c r="AC74" i="6" s="1"/>
  <c r="AC75" i="6" s="1"/>
  <c r="AC76" i="6" s="1"/>
  <c r="Y59" i="8"/>
  <c r="Y60" i="8" s="1"/>
  <c r="Z61" i="8"/>
  <c r="AF57" i="6"/>
  <c r="AD58" i="6"/>
  <c r="AE58" i="6" s="1"/>
  <c r="AB60" i="6"/>
  <c r="AD59" i="6"/>
  <c r="AE59" i="6" s="1"/>
  <c r="K3209" i="15"/>
  <c r="J3218" i="15"/>
  <c r="J3219" i="15" s="1"/>
  <c r="J3220" i="15" s="1"/>
  <c r="J3221" i="15" s="1"/>
  <c r="J3222" i="15" s="1"/>
  <c r="J3223" i="15" s="1"/>
  <c r="J3224" i="15" s="1"/>
  <c r="J3225" i="15" s="1"/>
  <c r="J3226" i="15" s="1"/>
  <c r="J3227" i="15" s="1"/>
  <c r="J3228" i="15" s="1"/>
  <c r="J3229" i="15" s="1"/>
  <c r="J3230" i="15" s="1"/>
  <c r="J3231" i="15" s="1"/>
  <c r="J3232" i="15" s="1"/>
  <c r="J3233" i="15" s="1"/>
  <c r="J3234" i="15" s="1"/>
  <c r="J3235" i="15" s="1"/>
  <c r="J3236" i="15" s="1"/>
  <c r="J3237" i="15" s="1"/>
  <c r="J3238" i="15" s="1"/>
  <c r="J3239" i="15" s="1"/>
  <c r="J3240" i="15" s="1"/>
  <c r="J3241" i="15" s="1"/>
  <c r="J3242" i="15" s="1"/>
  <c r="J3243" i="15" s="1"/>
  <c r="J3244" i="15" s="1"/>
  <c r="O3406" i="15"/>
  <c r="O3407" i="15" s="1"/>
  <c r="O3408" i="15" s="1"/>
  <c r="L3128" i="15"/>
  <c r="L3129" i="15" s="1"/>
  <c r="L3130" i="15" s="1"/>
  <c r="L3131" i="15" s="1"/>
  <c r="M2995" i="15"/>
  <c r="N3103" i="15"/>
  <c r="S3609" i="15"/>
  <c r="S3610" i="15" s="1"/>
  <c r="S3611" i="15" s="1"/>
  <c r="S3612" i="15" s="1"/>
  <c r="S3613" i="15" s="1"/>
  <c r="S3614" i="15" s="1"/>
  <c r="S3615" i="15" s="1"/>
  <c r="S3616" i="15" s="1"/>
  <c r="S3617" i="15" s="1"/>
  <c r="S3618" i="15" s="1"/>
  <c r="S3619" i="15" s="1"/>
  <c r="S3620" i="15" s="1"/>
  <c r="S3621" i="15" s="1"/>
  <c r="S3622" i="15" s="1"/>
  <c r="S3623" i="15" s="1"/>
  <c r="S3624" i="15" s="1"/>
  <c r="S3625" i="15" s="1"/>
  <c r="S3626" i="15" s="1"/>
  <c r="S3627" i="15" s="1"/>
  <c r="S3628" i="15" s="1"/>
  <c r="S3629" i="15" s="1"/>
  <c r="AF58" i="41" l="1"/>
  <c r="AB59" i="41"/>
  <c r="AD59" i="41" s="1"/>
  <c r="AE59" i="41" s="1"/>
  <c r="AC77" i="6"/>
  <c r="Y61" i="8"/>
  <c r="Z62" i="8"/>
  <c r="AF58" i="6"/>
  <c r="AF59" i="6" s="1"/>
  <c r="AD60" i="6"/>
  <c r="AE60" i="6" s="1"/>
  <c r="AB61" i="6"/>
  <c r="J3245" i="15"/>
  <c r="M2996" i="15"/>
  <c r="O3409" i="15"/>
  <c r="K3210" i="15"/>
  <c r="L3132" i="15"/>
  <c r="N3104" i="15"/>
  <c r="N3105" i="15" s="1"/>
  <c r="N3106" i="15" s="1"/>
  <c r="N3107" i="15" s="1"/>
  <c r="N3108" i="15" s="1"/>
  <c r="N3109" i="15" s="1"/>
  <c r="N3110" i="15" s="1"/>
  <c r="N3111" i="15" s="1"/>
  <c r="N3112" i="15" s="1"/>
  <c r="S3630" i="15"/>
  <c r="AF59" i="41" l="1"/>
  <c r="AB60" i="41"/>
  <c r="AD60" i="41" s="1"/>
  <c r="AE60" i="41" s="1"/>
  <c r="AF60" i="41" s="1"/>
  <c r="Y62" i="8"/>
  <c r="Y63" i="8" s="1"/>
  <c r="Z63" i="8"/>
  <c r="AF60" i="6"/>
  <c r="AD61" i="6"/>
  <c r="AE61" i="6" s="1"/>
  <c r="AB62" i="6"/>
  <c r="K3211" i="15"/>
  <c r="M2997" i="15"/>
  <c r="J3246" i="15"/>
  <c r="J3247" i="15" s="1"/>
  <c r="J3248" i="15" s="1"/>
  <c r="N3113" i="15"/>
  <c r="O3410" i="15"/>
  <c r="L3133" i="15"/>
  <c r="L3134" i="15" s="1"/>
  <c r="S3631" i="15"/>
  <c r="AB61" i="41" l="1"/>
  <c r="AD61" i="41" s="1"/>
  <c r="AE61" i="41" s="1"/>
  <c r="AF61" i="41" s="1"/>
  <c r="Y64" i="8"/>
  <c r="Y65" i="8" s="1"/>
  <c r="Z64" i="8"/>
  <c r="Z65" i="8" s="1"/>
  <c r="Z66" i="8" s="1"/>
  <c r="Z67" i="8" s="1"/>
  <c r="Z68" i="8" s="1"/>
  <c r="AF61" i="6"/>
  <c r="AD62" i="6"/>
  <c r="AE62" i="6" s="1"/>
  <c r="AB63" i="6"/>
  <c r="AB64" i="6" s="1"/>
  <c r="AB65" i="6" s="1"/>
  <c r="J3249" i="15"/>
  <c r="J3250" i="15" s="1"/>
  <c r="J3251" i="15" s="1"/>
  <c r="J3252" i="15" s="1"/>
  <c r="J3253" i="15" s="1"/>
  <c r="J3254" i="15" s="1"/>
  <c r="J3255" i="15" s="1"/>
  <c r="J3256" i="15" s="1"/>
  <c r="J3257" i="15" s="1"/>
  <c r="J3258" i="15" s="1"/>
  <c r="J3259" i="15" s="1"/>
  <c r="J3260" i="15" s="1"/>
  <c r="J3261" i="15" s="1"/>
  <c r="J3262" i="15" s="1"/>
  <c r="J3263" i="15" s="1"/>
  <c r="J3264" i="15" s="1"/>
  <c r="J3265" i="15" s="1"/>
  <c r="J3266" i="15" s="1"/>
  <c r="J3267" i="15" s="1"/>
  <c r="J3268" i="15" s="1"/>
  <c r="J3269" i="15" s="1"/>
  <c r="J3270" i="15" s="1"/>
  <c r="J3271" i="15" s="1"/>
  <c r="J3272" i="15" s="1"/>
  <c r="J3273" i="15" s="1"/>
  <c r="J3274" i="15" s="1"/>
  <c r="J3275" i="15" s="1"/>
  <c r="J3276" i="15" s="1"/>
  <c r="J3277" i="15" s="1"/>
  <c r="J3278" i="15" s="1"/>
  <c r="J3279" i="15" s="1"/>
  <c r="J3280" i="15" s="1"/>
  <c r="J3281" i="15" s="1"/>
  <c r="J3282" i="15" s="1"/>
  <c r="J3283" i="15" s="1"/>
  <c r="J3284" i="15" s="1"/>
  <c r="J3285" i="15" s="1"/>
  <c r="J3286" i="15" s="1"/>
  <c r="J3287" i="15" s="1"/>
  <c r="J3288" i="15" s="1"/>
  <c r="J3289" i="15" s="1"/>
  <c r="J3290" i="15" s="1"/>
  <c r="J3291" i="15" s="1"/>
  <c r="J3292" i="15" s="1"/>
  <c r="J3293" i="15" s="1"/>
  <c r="J3294" i="15" s="1"/>
  <c r="J3295" i="15" s="1"/>
  <c r="J3296" i="15" s="1"/>
  <c r="J3297" i="15" s="1"/>
  <c r="K3212" i="15"/>
  <c r="L3135" i="15"/>
  <c r="L3136" i="15" s="1"/>
  <c r="L3137" i="15" s="1"/>
  <c r="O3411" i="15"/>
  <c r="O3412" i="15" s="1"/>
  <c r="O3413" i="15" s="1"/>
  <c r="O3414" i="15" s="1"/>
  <c r="O3415" i="15" s="1"/>
  <c r="O3416" i="15" s="1"/>
  <c r="O3417" i="15" s="1"/>
  <c r="O3418" i="15" s="1"/>
  <c r="O3419" i="15" s="1"/>
  <c r="O3420" i="15" s="1"/>
  <c r="O3421" i="15" s="1"/>
  <c r="O3422" i="15" s="1"/>
  <c r="O3423" i="15" s="1"/>
  <c r="O3424" i="15" s="1"/>
  <c r="O3425" i="15" s="1"/>
  <c r="O3426" i="15" s="1"/>
  <c r="O3427" i="15" s="1"/>
  <c r="O3428" i="15" s="1"/>
  <c r="O3429" i="15" s="1"/>
  <c r="O3430" i="15" s="1"/>
  <c r="O3431" i="15" s="1"/>
  <c r="O3432" i="15" s="1"/>
  <c r="O3433" i="15" s="1"/>
  <c r="O3434" i="15" s="1"/>
  <c r="M2998" i="15"/>
  <c r="N3114" i="15"/>
  <c r="S3632" i="15"/>
  <c r="AB62" i="41" l="1"/>
  <c r="Y66" i="8"/>
  <c r="Z69" i="8"/>
  <c r="Z70" i="8" s="1"/>
  <c r="AF62" i="6"/>
  <c r="AD65" i="6"/>
  <c r="AE65" i="6" s="1"/>
  <c r="AD64" i="6"/>
  <c r="AE64" i="6" s="1"/>
  <c r="AD63" i="6"/>
  <c r="AE63" i="6" s="1"/>
  <c r="AB66" i="6"/>
  <c r="J3298" i="15"/>
  <c r="M2999" i="15"/>
  <c r="K3213" i="15"/>
  <c r="N3115" i="15"/>
  <c r="O3435" i="15"/>
  <c r="L3138" i="15"/>
  <c r="S3633" i="15"/>
  <c r="AD62" i="41" l="1"/>
  <c r="AE62" i="41" s="1"/>
  <c r="AF62" i="41" s="1"/>
  <c r="AB63" i="41"/>
  <c r="Y67" i="8"/>
  <c r="Y68" i="8" s="1"/>
  <c r="Y69" i="8" s="1"/>
  <c r="Y70" i="8" s="1"/>
  <c r="Y71" i="8" s="1"/>
  <c r="Y72" i="8" s="1"/>
  <c r="Z71" i="8"/>
  <c r="AF63" i="6"/>
  <c r="AF64" i="6" s="1"/>
  <c r="AF65" i="6" s="1"/>
  <c r="AD66" i="6"/>
  <c r="AE66" i="6" s="1"/>
  <c r="AB67" i="6"/>
  <c r="AB68" i="6" s="1"/>
  <c r="O3436" i="15"/>
  <c r="O3437" i="15" s="1"/>
  <c r="L3139" i="15"/>
  <c r="N3116" i="15"/>
  <c r="N3117" i="15" s="1"/>
  <c r="N3118" i="15" s="1"/>
  <c r="N3119" i="15" s="1"/>
  <c r="N3120" i="15" s="1"/>
  <c r="N3121" i="15" s="1"/>
  <c r="N3122" i="15" s="1"/>
  <c r="N3123" i="15" s="1"/>
  <c r="N3124" i="15" s="1"/>
  <c r="N3125" i="15" s="1"/>
  <c r="N3126" i="15" s="1"/>
  <c r="N3127" i="15" s="1"/>
  <c r="N3128" i="15" s="1"/>
  <c r="N3129" i="15" s="1"/>
  <c r="N3130" i="15" s="1"/>
  <c r="N3131" i="15" s="1"/>
  <c r="N3132" i="15" s="1"/>
  <c r="N3133" i="15" s="1"/>
  <c r="N3134" i="15" s="1"/>
  <c r="N3135" i="15" s="1"/>
  <c r="N3136" i="15" s="1"/>
  <c r="N3137" i="15" s="1"/>
  <c r="N3138" i="15" s="1"/>
  <c r="J3299" i="15"/>
  <c r="J3300" i="15" s="1"/>
  <c r="K3214" i="15"/>
  <c r="M3000" i="15"/>
  <c r="S3634" i="15"/>
  <c r="S3635" i="15" s="1"/>
  <c r="S3636" i="15" s="1"/>
  <c r="S3637" i="15" s="1"/>
  <c r="AD63" i="41" l="1"/>
  <c r="AE63" i="41" s="1"/>
  <c r="AF63" i="41" s="1"/>
  <c r="AB64" i="41"/>
  <c r="Y73" i="8"/>
  <c r="K1" i="18"/>
  <c r="Z72" i="8"/>
  <c r="AD68" i="6"/>
  <c r="AE68" i="6" s="1"/>
  <c r="AF66" i="6"/>
  <c r="AD67" i="6"/>
  <c r="AE67" i="6" s="1"/>
  <c r="AB69" i="6"/>
  <c r="AB70" i="6" s="1"/>
  <c r="K3215" i="15"/>
  <c r="K3216" i="15" s="1"/>
  <c r="O3438" i="15"/>
  <c r="O3439" i="15" s="1"/>
  <c r="O3440" i="15" s="1"/>
  <c r="M3001" i="15"/>
  <c r="J3301" i="15"/>
  <c r="J3302" i="15" s="1"/>
  <c r="J3303" i="15" s="1"/>
  <c r="J3304" i="15" s="1"/>
  <c r="J3305" i="15" s="1"/>
  <c r="J3306" i="15" s="1"/>
  <c r="J3307" i="15" s="1"/>
  <c r="J3308" i="15" s="1"/>
  <c r="J3309" i="15" s="1"/>
  <c r="J3310" i="15" s="1"/>
  <c r="J3311" i="15" s="1"/>
  <c r="J3312" i="15" s="1"/>
  <c r="J3313" i="15" s="1"/>
  <c r="J3314" i="15" s="1"/>
  <c r="J3315" i="15" s="1"/>
  <c r="J3316" i="15" s="1"/>
  <c r="N3139" i="15"/>
  <c r="L3140" i="15"/>
  <c r="L3141" i="15" s="1"/>
  <c r="S3638" i="15"/>
  <c r="AB65" i="41" l="1"/>
  <c r="AD65" i="41" s="1"/>
  <c r="AE65" i="41" s="1"/>
  <c r="AD64" i="41"/>
  <c r="AE64" i="41" s="1"/>
  <c r="AF64" i="41" s="1"/>
  <c r="AB66" i="41"/>
  <c r="H35" i="18"/>
  <c r="H26" i="18"/>
  <c r="H28" i="18"/>
  <c r="H33" i="18"/>
  <c r="H24" i="18"/>
  <c r="H38" i="18"/>
  <c r="H23" i="18"/>
  <c r="H30" i="18"/>
  <c r="H29" i="18"/>
  <c r="H20" i="18"/>
  <c r="G21" i="18"/>
  <c r="F4" i="18"/>
  <c r="E11" i="18"/>
  <c r="G41" i="18"/>
  <c r="F19" i="18"/>
  <c r="G19" i="18"/>
  <c r="E14" i="18"/>
  <c r="D21" i="18"/>
  <c r="G9" i="18"/>
  <c r="D8" i="18"/>
  <c r="G30" i="18"/>
  <c r="G40" i="18"/>
  <c r="D4" i="18"/>
  <c r="F36" i="18"/>
  <c r="E19" i="18"/>
  <c r="E20" i="18"/>
  <c r="E35" i="18"/>
  <c r="D18" i="18"/>
  <c r="G33" i="18"/>
  <c r="G39" i="18"/>
  <c r="F39" i="18"/>
  <c r="D5" i="18"/>
  <c r="D24" i="18"/>
  <c r="D28" i="18"/>
  <c r="G17" i="18"/>
  <c r="D14" i="18"/>
  <c r="D27" i="18"/>
  <c r="G25" i="18"/>
  <c r="D3" i="18"/>
  <c r="G12" i="18"/>
  <c r="E28" i="18"/>
  <c r="E36" i="18"/>
  <c r="E34" i="18"/>
  <c r="D11" i="18"/>
  <c r="F22" i="18"/>
  <c r="D38" i="18"/>
  <c r="F29" i="18"/>
  <c r="F8" i="18"/>
  <c r="D34" i="18"/>
  <c r="G15" i="18"/>
  <c r="E21" i="18"/>
  <c r="F5" i="18"/>
  <c r="F24" i="18"/>
  <c r="F27" i="18"/>
  <c r="G13" i="18"/>
  <c r="E15" i="18"/>
  <c r="D6" i="18"/>
  <c r="G10" i="18"/>
  <c r="E17" i="18"/>
  <c r="E32" i="18"/>
  <c r="D39" i="18"/>
  <c r="G16" i="18"/>
  <c r="G36" i="18"/>
  <c r="F26" i="18"/>
  <c r="D13" i="18"/>
  <c r="E13" i="18"/>
  <c r="E26" i="18"/>
  <c r="D35" i="18"/>
  <c r="F13" i="18"/>
  <c r="H11" i="18"/>
  <c r="H6" i="18"/>
  <c r="H34" i="18"/>
  <c r="H9" i="18"/>
  <c r="H41" i="18"/>
  <c r="H32" i="18"/>
  <c r="H36" i="18"/>
  <c r="H31" i="18"/>
  <c r="H3" i="18"/>
  <c r="H37" i="18"/>
  <c r="F42" i="18"/>
  <c r="F12" i="18"/>
  <c r="F35" i="18"/>
  <c r="E29" i="18"/>
  <c r="F40" i="18"/>
  <c r="G26" i="18"/>
  <c r="F32" i="18"/>
  <c r="E7" i="18"/>
  <c r="D19" i="18"/>
  <c r="G22" i="18"/>
  <c r="G29" i="18"/>
  <c r="G14" i="18"/>
  <c r="D25" i="18"/>
  <c r="F16" i="18"/>
  <c r="E6" i="18"/>
  <c r="E23" i="18"/>
  <c r="E39" i="18"/>
  <c r="E5" i="18"/>
  <c r="D20" i="18"/>
  <c r="D40" i="18"/>
  <c r="F11" i="18"/>
  <c r="F15" i="18"/>
  <c r="D9" i="18"/>
  <c r="G7" i="18"/>
  <c r="D30" i="18"/>
  <c r="G34" i="18"/>
  <c r="F23" i="18"/>
  <c r="F14" i="18"/>
  <c r="D23" i="18"/>
  <c r="D31" i="18"/>
  <c r="E38" i="18"/>
  <c r="E16" i="18"/>
  <c r="E41" i="18"/>
  <c r="E22" i="18"/>
  <c r="D15" i="18"/>
  <c r="G27" i="18"/>
  <c r="F10" i="18"/>
  <c r="F20" i="18"/>
  <c r="D10" i="18"/>
  <c r="G37" i="18"/>
  <c r="G5" i="18"/>
  <c r="H19" i="18"/>
  <c r="H10" i="18"/>
  <c r="H42" i="18"/>
  <c r="H17" i="18"/>
  <c r="H8" i="18"/>
  <c r="H40" i="18"/>
  <c r="H7" i="18"/>
  <c r="H39" i="18"/>
  <c r="H13" i="18"/>
  <c r="H4" i="18"/>
  <c r="G6" i="18"/>
  <c r="F34" i="18"/>
  <c r="F41" i="18"/>
  <c r="E24" i="18"/>
  <c r="F3" i="18"/>
  <c r="G38" i="18"/>
  <c r="E18" i="18"/>
  <c r="E10" i="18"/>
  <c r="G31" i="18"/>
  <c r="D41" i="18"/>
  <c r="G35" i="18"/>
  <c r="G11" i="18"/>
  <c r="D32" i="18"/>
  <c r="F30" i="18"/>
  <c r="E3" i="18"/>
  <c r="E30" i="18"/>
  <c r="E33" i="18"/>
  <c r="E27" i="18"/>
  <c r="G24" i="18"/>
  <c r="D36" i="18"/>
  <c r="F7" i="18"/>
  <c r="F31" i="18"/>
  <c r="D22" i="18"/>
  <c r="F25" i="18"/>
  <c r="D17" i="18"/>
  <c r="D7" i="18"/>
  <c r="F17" i="18"/>
  <c r="G42" i="18"/>
  <c r="D16" i="18"/>
  <c r="E12" i="18"/>
  <c r="E40" i="18"/>
  <c r="E31" i="18"/>
  <c r="D26" i="18"/>
  <c r="F21" i="18"/>
  <c r="F38" i="18"/>
  <c r="H27" i="18"/>
  <c r="H18" i="18"/>
  <c r="H22" i="18"/>
  <c r="H25" i="18"/>
  <c r="H16" i="18"/>
  <c r="H14" i="18"/>
  <c r="H15" i="18"/>
  <c r="H5" i="18"/>
  <c r="H21" i="18"/>
  <c r="H12" i="18"/>
  <c r="G18" i="18"/>
  <c r="E9" i="18"/>
  <c r="E25" i="18"/>
  <c r="F37" i="18"/>
  <c r="G32" i="18"/>
  <c r="E4" i="18"/>
  <c r="F33" i="18"/>
  <c r="G4" i="18"/>
  <c r="D12" i="18"/>
  <c r="F9" i="18"/>
  <c r="E42" i="18"/>
  <c r="D29" i="18"/>
  <c r="G3" i="18"/>
  <c r="F6" i="18"/>
  <c r="D33" i="18"/>
  <c r="G20" i="18"/>
  <c r="D37" i="18"/>
  <c r="F18" i="18"/>
  <c r="G28" i="18"/>
  <c r="E8" i="18"/>
  <c r="E37" i="18"/>
  <c r="G23" i="18"/>
  <c r="F28" i="18"/>
  <c r="D42" i="18"/>
  <c r="G8" i="18"/>
  <c r="Z73" i="8"/>
  <c r="Z74" i="8" s="1"/>
  <c r="AF67" i="6"/>
  <c r="AF68" i="6" s="1"/>
  <c r="AB71" i="6"/>
  <c r="AD71" i="6" s="1"/>
  <c r="AE71" i="6" s="1"/>
  <c r="AD69" i="6"/>
  <c r="AE69" i="6" s="1"/>
  <c r="AD70" i="6"/>
  <c r="AE70" i="6" s="1"/>
  <c r="L3142" i="15"/>
  <c r="M3002" i="15"/>
  <c r="N3140" i="15"/>
  <c r="K3217" i="15"/>
  <c r="K3218" i="15" s="1"/>
  <c r="J3317" i="15"/>
  <c r="O3441" i="15"/>
  <c r="O3442" i="15" s="1"/>
  <c r="S3639" i="15"/>
  <c r="S3640" i="15" s="1"/>
  <c r="S3641" i="15" s="1"/>
  <c r="S3642" i="15" s="1"/>
  <c r="S3643" i="15" s="1"/>
  <c r="S3644" i="15" s="1"/>
  <c r="S3645" i="15" s="1"/>
  <c r="S3646" i="15" s="1"/>
  <c r="S3647" i="15" s="1"/>
  <c r="S3648" i="15" s="1"/>
  <c r="S3649" i="15" s="1"/>
  <c r="AF65" i="41" l="1"/>
  <c r="AD66" i="41"/>
  <c r="AE66" i="41" s="1"/>
  <c r="AF66" i="41" s="1"/>
  <c r="AB67" i="41"/>
  <c r="B30" i="18"/>
  <c r="L30" i="18" s="1"/>
  <c r="M30" i="18" s="1"/>
  <c r="I30" i="18" s="1"/>
  <c r="C30" i="18"/>
  <c r="B7" i="18"/>
  <c r="L7" i="18" s="1"/>
  <c r="M7" i="18" s="1"/>
  <c r="I7" i="18" s="1"/>
  <c r="C7" i="18"/>
  <c r="C41" i="18"/>
  <c r="B41" i="18"/>
  <c r="L41" i="18" s="1"/>
  <c r="M41" i="18" s="1"/>
  <c r="I41" i="18" s="1"/>
  <c r="C23" i="18"/>
  <c r="B23" i="18"/>
  <c r="L23" i="18" s="1"/>
  <c r="M23" i="18" s="1"/>
  <c r="I23" i="18" s="1"/>
  <c r="C25" i="18"/>
  <c r="B25" i="18"/>
  <c r="L25" i="18" s="1"/>
  <c r="M25" i="18" s="1"/>
  <c r="I25" i="18" s="1"/>
  <c r="B19" i="18"/>
  <c r="L19" i="18" s="1"/>
  <c r="M19" i="18" s="1"/>
  <c r="I19" i="18" s="1"/>
  <c r="C19" i="18"/>
  <c r="B35" i="18"/>
  <c r="L35" i="18" s="1"/>
  <c r="M35" i="18" s="1"/>
  <c r="I35" i="18" s="1"/>
  <c r="C35" i="18"/>
  <c r="C11" i="18"/>
  <c r="B11" i="18"/>
  <c r="L11" i="18" s="1"/>
  <c r="M11" i="18" s="1"/>
  <c r="I11" i="18" s="1"/>
  <c r="C14" i="18"/>
  <c r="B14" i="18"/>
  <c r="L14" i="18" s="1"/>
  <c r="M14" i="18" s="1"/>
  <c r="I14" i="18" s="1"/>
  <c r="B5" i="18"/>
  <c r="L5" i="18" s="1"/>
  <c r="M5" i="18" s="1"/>
  <c r="I5" i="18" s="1"/>
  <c r="C5" i="18"/>
  <c r="B18" i="18"/>
  <c r="L18" i="18" s="1"/>
  <c r="M18" i="18" s="1"/>
  <c r="I18" i="18" s="1"/>
  <c r="C18" i="18"/>
  <c r="C8" i="18"/>
  <c r="B8" i="18"/>
  <c r="L8" i="18" s="1"/>
  <c r="M8" i="18" s="1"/>
  <c r="I8" i="18" s="1"/>
  <c r="C42" i="18"/>
  <c r="B42" i="18"/>
  <c r="L42" i="18" s="1"/>
  <c r="M42" i="18" s="1"/>
  <c r="I42" i="18" s="1"/>
  <c r="B29" i="18"/>
  <c r="L29" i="18" s="1"/>
  <c r="M29" i="18" s="1"/>
  <c r="I29" i="18" s="1"/>
  <c r="C29" i="18"/>
  <c r="C26" i="18"/>
  <c r="B26" i="18"/>
  <c r="L26" i="18" s="1"/>
  <c r="M26" i="18" s="1"/>
  <c r="I26" i="18" s="1"/>
  <c r="B16" i="18"/>
  <c r="L16" i="18" s="1"/>
  <c r="M16" i="18" s="1"/>
  <c r="I16" i="18" s="1"/>
  <c r="C16" i="18"/>
  <c r="C17" i="18"/>
  <c r="B17" i="18"/>
  <c r="L17" i="18" s="1"/>
  <c r="M17" i="18" s="1"/>
  <c r="I17" i="18" s="1"/>
  <c r="C32" i="18"/>
  <c r="B32" i="18"/>
  <c r="L32" i="18" s="1"/>
  <c r="M32" i="18" s="1"/>
  <c r="I32" i="18" s="1"/>
  <c r="C40" i="18"/>
  <c r="B40" i="18"/>
  <c r="L40" i="18" s="1"/>
  <c r="M40" i="18" s="1"/>
  <c r="I40" i="18" s="1"/>
  <c r="C3" i="18"/>
  <c r="B3" i="18"/>
  <c r="L3" i="18" s="1"/>
  <c r="M3" i="18" s="1"/>
  <c r="I3" i="18" s="1"/>
  <c r="C4" i="18"/>
  <c r="B4" i="18"/>
  <c r="L4" i="18" s="1"/>
  <c r="M4" i="18" s="1"/>
  <c r="I4" i="18" s="1"/>
  <c r="B33" i="18"/>
  <c r="L33" i="18" s="1"/>
  <c r="M33" i="18" s="1"/>
  <c r="I33" i="18" s="1"/>
  <c r="C33" i="18"/>
  <c r="B9" i="18"/>
  <c r="L9" i="18" s="1"/>
  <c r="M9" i="18" s="1"/>
  <c r="I9" i="18" s="1"/>
  <c r="C9" i="18"/>
  <c r="B20" i="18"/>
  <c r="L20" i="18" s="1"/>
  <c r="M20" i="18" s="1"/>
  <c r="I20" i="18" s="1"/>
  <c r="C20" i="18"/>
  <c r="C38" i="18"/>
  <c r="B38" i="18"/>
  <c r="L38" i="18" s="1"/>
  <c r="M38" i="18" s="1"/>
  <c r="I38" i="18" s="1"/>
  <c r="C28" i="18"/>
  <c r="B28" i="18"/>
  <c r="L28" i="18" s="1"/>
  <c r="M28" i="18" s="1"/>
  <c r="I28" i="18" s="1"/>
  <c r="C21" i="18"/>
  <c r="B21" i="18"/>
  <c r="L21" i="18" s="1"/>
  <c r="M21" i="18" s="1"/>
  <c r="I21" i="18" s="1"/>
  <c r="B37" i="18"/>
  <c r="L37" i="18" s="1"/>
  <c r="M37" i="18" s="1"/>
  <c r="I37" i="18" s="1"/>
  <c r="C37" i="18"/>
  <c r="B12" i="18"/>
  <c r="L12" i="18" s="1"/>
  <c r="M12" i="18" s="1"/>
  <c r="I12" i="18" s="1"/>
  <c r="C12" i="18"/>
  <c r="C36" i="18"/>
  <c r="B36" i="18"/>
  <c r="L36" i="18" s="1"/>
  <c r="M36" i="18" s="1"/>
  <c r="I36" i="18" s="1"/>
  <c r="C10" i="18"/>
  <c r="B10" i="18"/>
  <c r="L10" i="18" s="1"/>
  <c r="M10" i="18" s="1"/>
  <c r="I10" i="18" s="1"/>
  <c r="C15" i="18"/>
  <c r="B15" i="18"/>
  <c r="L15" i="18" s="1"/>
  <c r="M15" i="18" s="1"/>
  <c r="I15" i="18" s="1"/>
  <c r="C22" i="18"/>
  <c r="B22" i="18"/>
  <c r="L22" i="18" s="1"/>
  <c r="M22" i="18" s="1"/>
  <c r="I22" i="18" s="1"/>
  <c r="B31" i="18"/>
  <c r="L31" i="18" s="1"/>
  <c r="M31" i="18" s="1"/>
  <c r="I31" i="18" s="1"/>
  <c r="C31" i="18"/>
  <c r="B13" i="18"/>
  <c r="L13" i="18" s="1"/>
  <c r="M13" i="18" s="1"/>
  <c r="I13" i="18" s="1"/>
  <c r="C13" i="18"/>
  <c r="C39" i="18"/>
  <c r="B39" i="18"/>
  <c r="L39" i="18" s="1"/>
  <c r="M39" i="18" s="1"/>
  <c r="I39" i="18" s="1"/>
  <c r="B6" i="18"/>
  <c r="L6" i="18" s="1"/>
  <c r="M6" i="18" s="1"/>
  <c r="I6" i="18" s="1"/>
  <c r="C6" i="18"/>
  <c r="B34" i="18"/>
  <c r="L34" i="18" s="1"/>
  <c r="M34" i="18" s="1"/>
  <c r="I34" i="18" s="1"/>
  <c r="C34" i="18"/>
  <c r="C27" i="18"/>
  <c r="B27" i="18"/>
  <c r="L27" i="18" s="1"/>
  <c r="M27" i="18" s="1"/>
  <c r="I27" i="18" s="1"/>
  <c r="C24" i="18"/>
  <c r="B24" i="18"/>
  <c r="L24" i="18" s="1"/>
  <c r="M24" i="18" s="1"/>
  <c r="I24" i="18" s="1"/>
  <c r="Z75" i="8"/>
  <c r="Z76" i="8" s="1"/>
  <c r="AB72" i="6"/>
  <c r="AD72" i="6" s="1"/>
  <c r="AE72" i="6" s="1"/>
  <c r="AF69" i="6"/>
  <c r="AF70" i="6" s="1"/>
  <c r="O3443" i="15"/>
  <c r="O3444" i="15" s="1"/>
  <c r="O3445" i="15" s="1"/>
  <c r="O3446" i="15" s="1"/>
  <c r="O3447" i="15" s="1"/>
  <c r="O3448" i="15" s="1"/>
  <c r="O3449" i="15" s="1"/>
  <c r="O3450" i="15" s="1"/>
  <c r="O3451" i="15" s="1"/>
  <c r="O3452" i="15" s="1"/>
  <c r="O3453" i="15" s="1"/>
  <c r="O3454" i="15" s="1"/>
  <c r="O3455" i="15" s="1"/>
  <c r="O3456" i="15" s="1"/>
  <c r="O3457" i="15" s="1"/>
  <c r="O3458" i="15" s="1"/>
  <c r="O3459" i="15" s="1"/>
  <c r="O3460" i="15" s="1"/>
  <c r="O3461" i="15" s="1"/>
  <c r="O3462" i="15" s="1"/>
  <c r="O3463" i="15" s="1"/>
  <c r="O3464" i="15" s="1"/>
  <c r="O3465" i="15" s="1"/>
  <c r="O3466" i="15" s="1"/>
  <c r="O3467" i="15" s="1"/>
  <c r="O3468" i="15" s="1"/>
  <c r="O3469" i="15" s="1"/>
  <c r="O3470" i="15" s="1"/>
  <c r="O3471" i="15" s="1"/>
  <c r="O3472" i="15" s="1"/>
  <c r="O3473" i="15" s="1"/>
  <c r="O3474" i="15" s="1"/>
  <c r="O3475" i="15" s="1"/>
  <c r="O3476" i="15" s="1"/>
  <c r="O3477" i="15" s="1"/>
  <c r="K3219" i="15"/>
  <c r="K3220" i="15" s="1"/>
  <c r="K3221" i="15" s="1"/>
  <c r="K3222" i="15" s="1"/>
  <c r="K3223" i="15" s="1"/>
  <c r="K3224" i="15" s="1"/>
  <c r="K3225" i="15" s="1"/>
  <c r="K3226" i="15" s="1"/>
  <c r="K3227" i="15" s="1"/>
  <c r="K3228" i="15" s="1"/>
  <c r="K3229" i="15" s="1"/>
  <c r="K3230" i="15" s="1"/>
  <c r="K3231" i="15" s="1"/>
  <c r="K3232" i="15" s="1"/>
  <c r="K3233" i="15" s="1"/>
  <c r="K3234" i="15" s="1"/>
  <c r="K3235" i="15" s="1"/>
  <c r="K3236" i="15" s="1"/>
  <c r="K3237" i="15" s="1"/>
  <c r="K3238" i="15" s="1"/>
  <c r="K3239" i="15" s="1"/>
  <c r="K3240" i="15" s="1"/>
  <c r="K3241" i="15" s="1"/>
  <c r="K3242" i="15" s="1"/>
  <c r="K3243" i="15" s="1"/>
  <c r="L3143" i="15"/>
  <c r="L3144" i="15" s="1"/>
  <c r="L3145" i="15" s="1"/>
  <c r="L3146" i="15" s="1"/>
  <c r="L3147" i="15" s="1"/>
  <c r="L3148" i="15" s="1"/>
  <c r="M3003" i="15"/>
  <c r="N3141" i="15"/>
  <c r="J3318" i="15"/>
  <c r="S3650" i="15"/>
  <c r="AD67" i="41" l="1"/>
  <c r="AE67" i="41" s="1"/>
  <c r="AF67" i="41" s="1"/>
  <c r="AB68" i="41"/>
  <c r="K24" i="18"/>
  <c r="J24" i="18"/>
  <c r="K39" i="18"/>
  <c r="J39" i="18"/>
  <c r="K15" i="18"/>
  <c r="J15" i="18"/>
  <c r="K32" i="18"/>
  <c r="J32" i="18"/>
  <c r="J11" i="18"/>
  <c r="K11" i="18"/>
  <c r="J36" i="18"/>
  <c r="K36" i="18"/>
  <c r="J8" i="18"/>
  <c r="K8" i="18"/>
  <c r="K34" i="18"/>
  <c r="J34" i="18"/>
  <c r="K31" i="18"/>
  <c r="J31" i="18"/>
  <c r="K37" i="18"/>
  <c r="J37" i="18"/>
  <c r="J20" i="18"/>
  <c r="K20" i="18"/>
  <c r="J33" i="18"/>
  <c r="K33" i="18"/>
  <c r="K16" i="18"/>
  <c r="J16" i="18"/>
  <c r="J29" i="18"/>
  <c r="K29" i="18"/>
  <c r="J5" i="18"/>
  <c r="K5" i="18"/>
  <c r="K19" i="18"/>
  <c r="J19" i="18"/>
  <c r="J7" i="18"/>
  <c r="K7" i="18"/>
  <c r="K28" i="18"/>
  <c r="J28" i="18"/>
  <c r="K3" i="18"/>
  <c r="J3" i="18"/>
  <c r="M1" i="18"/>
  <c r="L1" i="18" s="1"/>
  <c r="E8" i="11" s="1"/>
  <c r="K23" i="18"/>
  <c r="J23" i="18"/>
  <c r="J27" i="18"/>
  <c r="K27" i="18"/>
  <c r="J22" i="18"/>
  <c r="K22" i="18"/>
  <c r="J10" i="18"/>
  <c r="K10" i="18"/>
  <c r="J21" i="18"/>
  <c r="K21" i="18"/>
  <c r="K38" i="18"/>
  <c r="J38" i="18"/>
  <c r="J4" i="18"/>
  <c r="K4" i="18"/>
  <c r="K40" i="18"/>
  <c r="J40" i="18"/>
  <c r="J17" i="18"/>
  <c r="K17" i="18"/>
  <c r="J26" i="18"/>
  <c r="K26" i="18"/>
  <c r="J42" i="18"/>
  <c r="K42" i="18"/>
  <c r="K14" i="18"/>
  <c r="J14" i="18"/>
  <c r="J25" i="18"/>
  <c r="K25" i="18"/>
  <c r="K41" i="18"/>
  <c r="J41" i="18"/>
  <c r="K6" i="18"/>
  <c r="J6" i="18"/>
  <c r="K13" i="18"/>
  <c r="J13" i="18"/>
  <c r="K12" i="18"/>
  <c r="J12" i="18"/>
  <c r="K9" i="18"/>
  <c r="J9" i="18"/>
  <c r="K18" i="18"/>
  <c r="J18" i="18"/>
  <c r="J35" i="18"/>
  <c r="K35" i="18"/>
  <c r="K30" i="18"/>
  <c r="J30" i="18"/>
  <c r="Z77" i="8"/>
  <c r="Z78" i="8" s="1"/>
  <c r="Z79" i="8" s="1"/>
  <c r="Z80" i="8" s="1"/>
  <c r="AB73" i="6"/>
  <c r="AD73" i="6" s="1"/>
  <c r="AE73" i="6" s="1"/>
  <c r="AF71" i="6"/>
  <c r="AF72" i="6" s="1"/>
  <c r="O3478" i="15"/>
  <c r="J3319" i="15"/>
  <c r="K3244" i="15"/>
  <c r="L3149" i="15"/>
  <c r="N3142" i="15"/>
  <c r="N3143" i="15" s="1"/>
  <c r="N3144" i="15" s="1"/>
  <c r="M3004" i="15"/>
  <c r="S3651" i="15"/>
  <c r="AD68" i="41" l="1"/>
  <c r="AE68" i="41" s="1"/>
  <c r="AF68" i="41" s="1"/>
  <c r="AB69" i="41"/>
  <c r="AF8" i="11"/>
  <c r="Z8" i="11"/>
  <c r="AB8" i="11"/>
  <c r="AD8" i="11"/>
  <c r="AP8" i="11"/>
  <c r="AL8" i="11"/>
  <c r="AN8" i="11"/>
  <c r="AR8" i="11"/>
  <c r="I8" i="11"/>
  <c r="L8" i="11"/>
  <c r="F8" i="11"/>
  <c r="H8" i="11"/>
  <c r="M8" i="11"/>
  <c r="O8" i="11"/>
  <c r="Y8" i="11"/>
  <c r="N8" i="11"/>
  <c r="J8" i="11"/>
  <c r="C15" i="2"/>
  <c r="G8" i="11"/>
  <c r="K8" i="11"/>
  <c r="Q15" i="2"/>
  <c r="R15" i="2"/>
  <c r="Z81" i="8"/>
  <c r="W1" i="18" s="1"/>
  <c r="S27" i="18" s="1"/>
  <c r="AF73" i="6"/>
  <c r="AB74" i="6"/>
  <c r="AD74" i="6" s="1"/>
  <c r="AE74" i="6" s="1"/>
  <c r="L3150" i="15"/>
  <c r="K3245" i="15"/>
  <c r="K3246" i="15" s="1"/>
  <c r="K3247" i="15" s="1"/>
  <c r="O3479" i="15"/>
  <c r="N3145" i="15"/>
  <c r="N3146" i="15" s="1"/>
  <c r="N3147" i="15" s="1"/>
  <c r="N3148" i="15" s="1"/>
  <c r="N3149" i="15" s="1"/>
  <c r="J3320" i="15"/>
  <c r="J3321" i="15" s="1"/>
  <c r="M3005" i="15"/>
  <c r="M3006" i="15" s="1"/>
  <c r="M3007" i="15" s="1"/>
  <c r="M3008" i="15" s="1"/>
  <c r="M3009" i="15" s="1"/>
  <c r="M3010" i="15" s="1"/>
  <c r="M3011" i="15" s="1"/>
  <c r="M3012" i="15" s="1"/>
  <c r="S3652" i="15"/>
  <c r="AD69" i="41" l="1"/>
  <c r="AE69" i="41" s="1"/>
  <c r="AF69" i="41" s="1"/>
  <c r="AB70" i="41"/>
  <c r="Q8" i="11"/>
  <c r="AG8" i="11"/>
  <c r="AH8" i="11" s="1"/>
  <c r="AK8" i="11"/>
  <c r="AS8" i="11" s="1"/>
  <c r="AT8" i="11" s="1"/>
  <c r="R8" i="11"/>
  <c r="L20" i="2"/>
  <c r="L21" i="2" s="1"/>
  <c r="C20" i="2"/>
  <c r="C21" i="2" s="1"/>
  <c r="G20" i="2"/>
  <c r="G21" i="2" s="1"/>
  <c r="N20" i="2"/>
  <c r="N21" i="2" s="1"/>
  <c r="P20" i="2"/>
  <c r="P21" i="2" s="1"/>
  <c r="I20" i="2"/>
  <c r="I21" i="2" s="1"/>
  <c r="R20" i="2"/>
  <c r="R21" i="2" s="1"/>
  <c r="E20" i="2"/>
  <c r="E21" i="2" s="1"/>
  <c r="Q27" i="18"/>
  <c r="S37" i="18"/>
  <c r="P17" i="18"/>
  <c r="N17" i="18" s="1"/>
  <c r="X17" i="18" s="1"/>
  <c r="Y17" i="18" s="1"/>
  <c r="P27" i="18"/>
  <c r="N27" i="18" s="1"/>
  <c r="X27" i="18" s="1"/>
  <c r="Y27" i="18" s="1"/>
  <c r="U27" i="18" s="1"/>
  <c r="S23" i="18"/>
  <c r="S24" i="18"/>
  <c r="P10" i="18"/>
  <c r="N10" i="18" s="1"/>
  <c r="X10" i="18" s="1"/>
  <c r="Y10" i="18" s="1"/>
  <c r="U10" i="18" s="1"/>
  <c r="P4" i="18"/>
  <c r="N4" i="18" s="1"/>
  <c r="X4" i="18" s="1"/>
  <c r="Y4" i="18" s="1"/>
  <c r="U4" i="18" s="1"/>
  <c r="P16" i="18"/>
  <c r="N16" i="18" s="1"/>
  <c r="X16" i="18" s="1"/>
  <c r="Y16" i="18" s="1"/>
  <c r="U16" i="18" s="1"/>
  <c r="R18" i="18"/>
  <c r="Q7" i="18"/>
  <c r="R39" i="18"/>
  <c r="Q12" i="18"/>
  <c r="R10" i="18"/>
  <c r="R20" i="18"/>
  <c r="P7" i="18"/>
  <c r="N7" i="18" s="1"/>
  <c r="X7" i="18" s="1"/>
  <c r="Y7" i="18" s="1"/>
  <c r="U7" i="18" s="1"/>
  <c r="Q18" i="18"/>
  <c r="Q21" i="18"/>
  <c r="Q39" i="18"/>
  <c r="Q36" i="18"/>
  <c r="S39" i="18"/>
  <c r="Q28" i="18"/>
  <c r="R12" i="18"/>
  <c r="P32" i="18"/>
  <c r="N32" i="18" s="1"/>
  <c r="X32" i="18" s="1"/>
  <c r="Y32" i="18" s="1"/>
  <c r="U32" i="18" s="1"/>
  <c r="P26" i="18"/>
  <c r="N26" i="18" s="1"/>
  <c r="X26" i="18" s="1"/>
  <c r="Y26" i="18" s="1"/>
  <c r="U26" i="18" s="1"/>
  <c r="P33" i="18"/>
  <c r="N33" i="18" s="1"/>
  <c r="X33" i="18" s="1"/>
  <c r="Y33" i="18" s="1"/>
  <c r="U33" i="18" s="1"/>
  <c r="S14" i="18"/>
  <c r="S42" i="18"/>
  <c r="S40" i="18"/>
  <c r="S9" i="18"/>
  <c r="R8" i="18"/>
  <c r="S12" i="18"/>
  <c r="P41" i="18"/>
  <c r="N41" i="18" s="1"/>
  <c r="X41" i="18" s="1"/>
  <c r="Y41" i="18" s="1"/>
  <c r="P12" i="18"/>
  <c r="N12" i="18" s="1"/>
  <c r="X12" i="18" s="1"/>
  <c r="Y12" i="18" s="1"/>
  <c r="W12" i="18" s="1"/>
  <c r="P13" i="18"/>
  <c r="N13" i="18" s="1"/>
  <c r="X13" i="18" s="1"/>
  <c r="Y13" i="18" s="1"/>
  <c r="U13" i="18" s="1"/>
  <c r="Q23" i="18"/>
  <c r="R38" i="18"/>
  <c r="S13" i="18"/>
  <c r="R26" i="18"/>
  <c r="S19" i="18"/>
  <c r="S16" i="18"/>
  <c r="R37" i="18"/>
  <c r="R17" i="18"/>
  <c r="Q3" i="18"/>
  <c r="Q4" i="18"/>
  <c r="P23" i="18"/>
  <c r="S32" i="18"/>
  <c r="R27" i="18"/>
  <c r="R16" i="18"/>
  <c r="S35" i="18"/>
  <c r="S30" i="18"/>
  <c r="P31" i="18"/>
  <c r="P40" i="18"/>
  <c r="S25" i="18"/>
  <c r="P3" i="18"/>
  <c r="Q14" i="18"/>
  <c r="Q32" i="18"/>
  <c r="R7" i="18"/>
  <c r="P30" i="18"/>
  <c r="R32" i="18"/>
  <c r="P37" i="18"/>
  <c r="Q40" i="18"/>
  <c r="P19" i="18"/>
  <c r="R4" i="18"/>
  <c r="P8" i="18"/>
  <c r="S28" i="18"/>
  <c r="P6" i="18"/>
  <c r="R36" i="18"/>
  <c r="Q30" i="18"/>
  <c r="S21" i="18"/>
  <c r="P21" i="18"/>
  <c r="R13" i="18"/>
  <c r="Q15" i="18"/>
  <c r="P29" i="18"/>
  <c r="R23" i="18"/>
  <c r="S26" i="18"/>
  <c r="R29" i="18"/>
  <c r="S38" i="18"/>
  <c r="Q41" i="18"/>
  <c r="P5" i="18"/>
  <c r="R14" i="18"/>
  <c r="P38" i="18"/>
  <c r="R24" i="18"/>
  <c r="S29" i="18"/>
  <c r="S22" i="18"/>
  <c r="R42" i="18"/>
  <c r="R11" i="18"/>
  <c r="P24" i="18"/>
  <c r="R9" i="18"/>
  <c r="Q29" i="18"/>
  <c r="Q8" i="18"/>
  <c r="Q17" i="18"/>
  <c r="S4" i="18"/>
  <c r="S11" i="18"/>
  <c r="R31" i="18"/>
  <c r="R21" i="18"/>
  <c r="S41" i="18"/>
  <c r="R41" i="18"/>
  <c r="R19" i="18"/>
  <c r="Q34" i="18"/>
  <c r="Q5" i="18"/>
  <c r="Q22" i="18"/>
  <c r="P22" i="18"/>
  <c r="Q10" i="18"/>
  <c r="Q9" i="18"/>
  <c r="Q24" i="18"/>
  <c r="S18" i="18"/>
  <c r="Q42" i="18"/>
  <c r="P9" i="18"/>
  <c r="P28" i="18"/>
  <c r="P42" i="18"/>
  <c r="Q20" i="18"/>
  <c r="Q6" i="18"/>
  <c r="S3" i="18"/>
  <c r="Q33" i="18"/>
  <c r="S8" i="18"/>
  <c r="Q37" i="18"/>
  <c r="S34" i="18"/>
  <c r="R35" i="18"/>
  <c r="P34" i="18"/>
  <c r="P18" i="18"/>
  <c r="R40" i="18"/>
  <c r="R15" i="18"/>
  <c r="R6" i="18"/>
  <c r="S31" i="18"/>
  <c r="Q31" i="18"/>
  <c r="Q35" i="18"/>
  <c r="R34" i="18"/>
  <c r="S33" i="18"/>
  <c r="Q38" i="18"/>
  <c r="S6" i="18"/>
  <c r="S7" i="18"/>
  <c r="S17" i="18"/>
  <c r="P15" i="18"/>
  <c r="P35" i="18"/>
  <c r="N35" i="18" s="1"/>
  <c r="X35" i="18" s="1"/>
  <c r="Y35" i="18" s="1"/>
  <c r="U35" i="18" s="1"/>
  <c r="Q13" i="18"/>
  <c r="R33" i="18"/>
  <c r="S15" i="18"/>
  <c r="R25" i="18"/>
  <c r="Q11" i="18"/>
  <c r="R5" i="18"/>
  <c r="R28" i="18"/>
  <c r="R22" i="18"/>
  <c r="S36" i="18"/>
  <c r="P14" i="18"/>
  <c r="Q16" i="18"/>
  <c r="P20" i="18"/>
  <c r="Q25" i="18"/>
  <c r="R3" i="18"/>
  <c r="P11" i="18"/>
  <c r="R30" i="18"/>
  <c r="Q26" i="18"/>
  <c r="P39" i="18"/>
  <c r="P36" i="18"/>
  <c r="S20" i="18"/>
  <c r="S10" i="18"/>
  <c r="P25" i="18"/>
  <c r="S5" i="18"/>
  <c r="Q19" i="18"/>
  <c r="AF74" i="6"/>
  <c r="AB75" i="6"/>
  <c r="J3322" i="15"/>
  <c r="L3151" i="15"/>
  <c r="L3152" i="15" s="1"/>
  <c r="L3153" i="15" s="1"/>
  <c r="L3154" i="15" s="1"/>
  <c r="N3150" i="15"/>
  <c r="M3013" i="15"/>
  <c r="O3480" i="15"/>
  <c r="K3248" i="15"/>
  <c r="K3249" i="15" s="1"/>
  <c r="S3653" i="15"/>
  <c r="S3654" i="15" s="1"/>
  <c r="S3655" i="15" s="1"/>
  <c r="S3656" i="15" s="1"/>
  <c r="S3657" i="15" s="1"/>
  <c r="S3658" i="15" s="1"/>
  <c r="S3659" i="15" s="1"/>
  <c r="S3660" i="15" s="1"/>
  <c r="S3661" i="15" s="1"/>
  <c r="S3662" i="15" s="1"/>
  <c r="S3663" i="15" s="1"/>
  <c r="L15" i="2" l="1"/>
  <c r="O15" i="2"/>
  <c r="V12" i="18"/>
  <c r="U12" i="18"/>
  <c r="V41" i="18"/>
  <c r="U41" i="18"/>
  <c r="V17" i="18"/>
  <c r="U17" i="18"/>
  <c r="AD70" i="41"/>
  <c r="AE70" i="41" s="1"/>
  <c r="AF70" i="41" s="1"/>
  <c r="AB71" i="41"/>
  <c r="V26" i="18"/>
  <c r="W17" i="18"/>
  <c r="W26" i="18"/>
  <c r="W41" i="18"/>
  <c r="S8" i="11"/>
  <c r="G15" i="2"/>
  <c r="J15" i="2"/>
  <c r="M15" i="2"/>
  <c r="I15" i="2"/>
  <c r="O41" i="18"/>
  <c r="P8" i="11"/>
  <c r="N15" i="2"/>
  <c r="F15" i="2"/>
  <c r="K15" i="2"/>
  <c r="H15" i="2"/>
  <c r="T8" i="11"/>
  <c r="W33" i="18"/>
  <c r="V33" i="18"/>
  <c r="U21" i="2"/>
  <c r="T21" i="2"/>
  <c r="W16" i="18"/>
  <c r="W35" i="18"/>
  <c r="W10" i="18"/>
  <c r="V4" i="18"/>
  <c r="V10" i="18"/>
  <c r="V27" i="18"/>
  <c r="W27" i="18"/>
  <c r="V32" i="18"/>
  <c r="W32" i="18"/>
  <c r="V7" i="18"/>
  <c r="W7" i="18"/>
  <c r="W4" i="18"/>
  <c r="V16" i="18"/>
  <c r="V35" i="18"/>
  <c r="W13" i="18"/>
  <c r="V13" i="18"/>
  <c r="O32" i="18"/>
  <c r="O25" i="18"/>
  <c r="N25" i="18"/>
  <c r="X25" i="18" s="1"/>
  <c r="Y25" i="18" s="1"/>
  <c r="U25" i="18" s="1"/>
  <c r="N39" i="18"/>
  <c r="X39" i="18" s="1"/>
  <c r="Y39" i="18" s="1"/>
  <c r="U39" i="18" s="1"/>
  <c r="O39" i="18"/>
  <c r="O14" i="18"/>
  <c r="N14" i="18"/>
  <c r="X14" i="18" s="1"/>
  <c r="Y14" i="18" s="1"/>
  <c r="U14" i="18" s="1"/>
  <c r="O18" i="18"/>
  <c r="N18" i="18"/>
  <c r="X18" i="18" s="1"/>
  <c r="Y18" i="18" s="1"/>
  <c r="U18" i="18" s="1"/>
  <c r="O9" i="18"/>
  <c r="N9" i="18"/>
  <c r="X9" i="18" s="1"/>
  <c r="Y9" i="18" s="1"/>
  <c r="U9" i="18" s="1"/>
  <c r="O8" i="18"/>
  <c r="N8" i="18"/>
  <c r="X8" i="18" s="1"/>
  <c r="Y8" i="18" s="1"/>
  <c r="U8" i="18" s="1"/>
  <c r="O37" i="18"/>
  <c r="N37" i="18"/>
  <c r="X37" i="18" s="1"/>
  <c r="Y37" i="18" s="1"/>
  <c r="U37" i="18" s="1"/>
  <c r="O40" i="18"/>
  <c r="N40" i="18"/>
  <c r="X40" i="18" s="1"/>
  <c r="Y40" i="18" s="1"/>
  <c r="U40" i="18" s="1"/>
  <c r="O4" i="18"/>
  <c r="O27" i="18"/>
  <c r="O26" i="18"/>
  <c r="N34" i="18"/>
  <c r="X34" i="18" s="1"/>
  <c r="Y34" i="18" s="1"/>
  <c r="U34" i="18" s="1"/>
  <c r="O34" i="18"/>
  <c r="N24" i="18"/>
  <c r="X24" i="18" s="1"/>
  <c r="Y24" i="18" s="1"/>
  <c r="U24" i="18" s="1"/>
  <c r="O24" i="18"/>
  <c r="O35" i="18"/>
  <c r="O5" i="18"/>
  <c r="N5" i="18"/>
  <c r="X5" i="18" s="1"/>
  <c r="Y5" i="18" s="1"/>
  <c r="U5" i="18" s="1"/>
  <c r="N31" i="18"/>
  <c r="X31" i="18" s="1"/>
  <c r="Y31" i="18" s="1"/>
  <c r="U31" i="18" s="1"/>
  <c r="O31" i="18"/>
  <c r="O7" i="18"/>
  <c r="N20" i="18"/>
  <c r="X20" i="18" s="1"/>
  <c r="Y20" i="18" s="1"/>
  <c r="U20" i="18" s="1"/>
  <c r="O20" i="18"/>
  <c r="O42" i="18"/>
  <c r="N42" i="18"/>
  <c r="X42" i="18" s="1"/>
  <c r="Y42" i="18" s="1"/>
  <c r="U42" i="18" s="1"/>
  <c r="O22" i="18"/>
  <c r="N22" i="18"/>
  <c r="X22" i="18" s="1"/>
  <c r="Y22" i="18" s="1"/>
  <c r="U22" i="18" s="1"/>
  <c r="O21" i="18"/>
  <c r="N21" i="18"/>
  <c r="X21" i="18" s="1"/>
  <c r="Y21" i="18" s="1"/>
  <c r="U21" i="18" s="1"/>
  <c r="O6" i="18"/>
  <c r="N6" i="18"/>
  <c r="X6" i="18" s="1"/>
  <c r="Y6" i="18" s="1"/>
  <c r="U6" i="18" s="1"/>
  <c r="O19" i="18"/>
  <c r="N19" i="18"/>
  <c r="X19" i="18" s="1"/>
  <c r="Y19" i="18" s="1"/>
  <c r="U19" i="18" s="1"/>
  <c r="O30" i="18"/>
  <c r="N30" i="18"/>
  <c r="X30" i="18" s="1"/>
  <c r="Y30" i="18" s="1"/>
  <c r="U30" i="18" s="1"/>
  <c r="O3" i="18"/>
  <c r="N3" i="18"/>
  <c r="X3" i="18" s="1"/>
  <c r="Y3" i="18" s="1"/>
  <c r="U3" i="18" s="1"/>
  <c r="O12" i="18"/>
  <c r="O17" i="18"/>
  <c r="O13" i="18"/>
  <c r="O10" i="18"/>
  <c r="O36" i="18"/>
  <c r="N36" i="18"/>
  <c r="X36" i="18" s="1"/>
  <c r="Y36" i="18" s="1"/>
  <c r="U36" i="18" s="1"/>
  <c r="O11" i="18"/>
  <c r="N11" i="18"/>
  <c r="X11" i="18" s="1"/>
  <c r="Y11" i="18" s="1"/>
  <c r="U11" i="18" s="1"/>
  <c r="N15" i="18"/>
  <c r="X15" i="18" s="1"/>
  <c r="Y15" i="18" s="1"/>
  <c r="U15" i="18" s="1"/>
  <c r="O15" i="18"/>
  <c r="N28" i="18"/>
  <c r="X28" i="18" s="1"/>
  <c r="Y28" i="18" s="1"/>
  <c r="U28" i="18" s="1"/>
  <c r="O28" i="18"/>
  <c r="O38" i="18"/>
  <c r="N38" i="18"/>
  <c r="X38" i="18" s="1"/>
  <c r="Y38" i="18" s="1"/>
  <c r="U38" i="18" s="1"/>
  <c r="N29" i="18"/>
  <c r="X29" i="18" s="1"/>
  <c r="Y29" i="18" s="1"/>
  <c r="U29" i="18" s="1"/>
  <c r="O29" i="18"/>
  <c r="O23" i="18"/>
  <c r="N23" i="18"/>
  <c r="X23" i="18" s="1"/>
  <c r="Y23" i="18" s="1"/>
  <c r="U23" i="18" s="1"/>
  <c r="O33" i="18"/>
  <c r="O16" i="18"/>
  <c r="AB76" i="6"/>
  <c r="AD76" i="6" s="1"/>
  <c r="AE76" i="6" s="1"/>
  <c r="AD75" i="6"/>
  <c r="AE75" i="6" s="1"/>
  <c r="AF75" i="6" s="1"/>
  <c r="O3481" i="15"/>
  <c r="O3482" i="15" s="1"/>
  <c r="O3483" i="15" s="1"/>
  <c r="O3484" i="15" s="1"/>
  <c r="O3485" i="15" s="1"/>
  <c r="O3486" i="15" s="1"/>
  <c r="O3487" i="15" s="1"/>
  <c r="O3488" i="15" s="1"/>
  <c r="O3489" i="15" s="1"/>
  <c r="J3323" i="15"/>
  <c r="J3324" i="15" s="1"/>
  <c r="M3014" i="15"/>
  <c r="N3151" i="15"/>
  <c r="K3250" i="15"/>
  <c r="K3251" i="15" s="1"/>
  <c r="K3252" i="15" s="1"/>
  <c r="K3253" i="15" s="1"/>
  <c r="K3254" i="15" s="1"/>
  <c r="K3255" i="15" s="1"/>
  <c r="K3256" i="15" s="1"/>
  <c r="K3257" i="15" s="1"/>
  <c r="K3258" i="15" s="1"/>
  <c r="K3259" i="15" s="1"/>
  <c r="K3260" i="15" s="1"/>
  <c r="K3261" i="15" s="1"/>
  <c r="K3262" i="15" s="1"/>
  <c r="K3263" i="15" s="1"/>
  <c r="K3264" i="15" s="1"/>
  <c r="K3265" i="15" s="1"/>
  <c r="K3266" i="15" s="1"/>
  <c r="K3267" i="15" s="1"/>
  <c r="K3268" i="15" s="1"/>
  <c r="K3269" i="15" s="1"/>
  <c r="K3270" i="15" s="1"/>
  <c r="K3271" i="15" s="1"/>
  <c r="K3272" i="15" s="1"/>
  <c r="K3273" i="15" s="1"/>
  <c r="K3274" i="15" s="1"/>
  <c r="K3275" i="15" s="1"/>
  <c r="K3276" i="15" s="1"/>
  <c r="K3277" i="15" s="1"/>
  <c r="K3278" i="15" s="1"/>
  <c r="K3279" i="15" s="1"/>
  <c r="K3280" i="15" s="1"/>
  <c r="K3281" i="15" s="1"/>
  <c r="K3282" i="15" s="1"/>
  <c r="K3283" i="15" s="1"/>
  <c r="K3284" i="15" s="1"/>
  <c r="K3285" i="15" s="1"/>
  <c r="K3286" i="15" s="1"/>
  <c r="K3287" i="15" s="1"/>
  <c r="K3288" i="15" s="1"/>
  <c r="K3289" i="15" s="1"/>
  <c r="K3290" i="15" s="1"/>
  <c r="K3291" i="15" s="1"/>
  <c r="K3292" i="15" s="1"/>
  <c r="K3293" i="15" s="1"/>
  <c r="K3294" i="15" s="1"/>
  <c r="K3295" i="15" s="1"/>
  <c r="K3296" i="15" s="1"/>
  <c r="L3155" i="15"/>
  <c r="L3156" i="15" s="1"/>
  <c r="L3157" i="15" s="1"/>
  <c r="L3158" i="15" s="1"/>
  <c r="L3159" i="15" s="1"/>
  <c r="S3664" i="15"/>
  <c r="AD71" i="41" l="1"/>
  <c r="AE71" i="41" s="1"/>
  <c r="AF71" i="41" s="1"/>
  <c r="AB72" i="41"/>
  <c r="S15" i="2"/>
  <c r="J16" i="2" s="1"/>
  <c r="V29" i="18"/>
  <c r="W29" i="18"/>
  <c r="V28" i="18"/>
  <c r="W28" i="18"/>
  <c r="W34" i="18"/>
  <c r="V34" i="18"/>
  <c r="W40" i="18"/>
  <c r="V40" i="18"/>
  <c r="V8" i="18"/>
  <c r="W8" i="18"/>
  <c r="W18" i="18"/>
  <c r="V18" i="18"/>
  <c r="V23" i="18"/>
  <c r="W23" i="18"/>
  <c r="W38" i="18"/>
  <c r="V38" i="18"/>
  <c r="V36" i="18"/>
  <c r="W36" i="18"/>
  <c r="V30" i="18"/>
  <c r="W30" i="18"/>
  <c r="V6" i="18"/>
  <c r="W6" i="18"/>
  <c r="V22" i="18"/>
  <c r="W22" i="18"/>
  <c r="W31" i="18"/>
  <c r="V31" i="18"/>
  <c r="W39" i="18"/>
  <c r="V39" i="18"/>
  <c r="V15" i="18"/>
  <c r="W15" i="18"/>
  <c r="W20" i="18"/>
  <c r="V20" i="18"/>
  <c r="W5" i="18"/>
  <c r="V5" i="18"/>
  <c r="W24" i="18"/>
  <c r="V24" i="18"/>
  <c r="V37" i="18"/>
  <c r="W37" i="18"/>
  <c r="V9" i="18"/>
  <c r="W9" i="18"/>
  <c r="V14" i="18"/>
  <c r="W14" i="18"/>
  <c r="W25" i="18"/>
  <c r="V25" i="18"/>
  <c r="V11" i="18"/>
  <c r="W11" i="18"/>
  <c r="Y1" i="18"/>
  <c r="X1" i="18" s="1"/>
  <c r="E9" i="11" s="1"/>
  <c r="W3" i="18"/>
  <c r="V3" i="18"/>
  <c r="W19" i="18"/>
  <c r="V19" i="18"/>
  <c r="V21" i="18"/>
  <c r="W21" i="18"/>
  <c r="V42" i="18"/>
  <c r="W42" i="18"/>
  <c r="AF76" i="6"/>
  <c r="AB77" i="6"/>
  <c r="AD77" i="6" s="1"/>
  <c r="AE77" i="6" s="1"/>
  <c r="N3152" i="15"/>
  <c r="N3153" i="15" s="1"/>
  <c r="O3490" i="15"/>
  <c r="K3297" i="15"/>
  <c r="J3325" i="15"/>
  <c r="J3326" i="15" s="1"/>
  <c r="J3327" i="15" s="1"/>
  <c r="J3328" i="15" s="1"/>
  <c r="J3329" i="15" s="1"/>
  <c r="J3330" i="15" s="1"/>
  <c r="J3331" i="15" s="1"/>
  <c r="J3332" i="15" s="1"/>
  <c r="J3333" i="15" s="1"/>
  <c r="J3334" i="15" s="1"/>
  <c r="J3335" i="15" s="1"/>
  <c r="J3336" i="15" s="1"/>
  <c r="J3337" i="15" s="1"/>
  <c r="J3338" i="15" s="1"/>
  <c r="J3339" i="15" s="1"/>
  <c r="J3340" i="15" s="1"/>
  <c r="J3341" i="15" s="1"/>
  <c r="J3342" i="15" s="1"/>
  <c r="J3343" i="15" s="1"/>
  <c r="J3344" i="15" s="1"/>
  <c r="J3345" i="15" s="1"/>
  <c r="J3346" i="15" s="1"/>
  <c r="J3347" i="15" s="1"/>
  <c r="J3348" i="15" s="1"/>
  <c r="J3349" i="15" s="1"/>
  <c r="J3350" i="15" s="1"/>
  <c r="J3351" i="15" s="1"/>
  <c r="J3352" i="15" s="1"/>
  <c r="M3015" i="15"/>
  <c r="L3160" i="15"/>
  <c r="L3161" i="15" s="1"/>
  <c r="L3162" i="15" s="1"/>
  <c r="L3163" i="15" s="1"/>
  <c r="S3665" i="15"/>
  <c r="AD72" i="41" l="1"/>
  <c r="AE72" i="41" s="1"/>
  <c r="AF72" i="41" s="1"/>
  <c r="AB73" i="41"/>
  <c r="P16" i="2"/>
  <c r="G16" i="2"/>
  <c r="S16" i="2"/>
  <c r="R16" i="2"/>
  <c r="L16" i="2"/>
  <c r="F16" i="2"/>
  <c r="H16" i="2"/>
  <c r="Q16" i="2"/>
  <c r="I16" i="2"/>
  <c r="K16" i="2"/>
  <c r="N16" i="2"/>
  <c r="M16" i="2"/>
  <c r="O16" i="2"/>
  <c r="Q51" i="2"/>
  <c r="R51" i="2"/>
  <c r="AN9" i="11"/>
  <c r="AR9" i="11"/>
  <c r="AL9" i="11"/>
  <c r="AP9" i="11"/>
  <c r="C51" i="2"/>
  <c r="I9" i="11"/>
  <c r="Y9" i="11"/>
  <c r="F9" i="11"/>
  <c r="O9" i="11"/>
  <c r="L9" i="11"/>
  <c r="N9" i="11"/>
  <c r="G9" i="11"/>
  <c r="K9" i="11"/>
  <c r="H9" i="11"/>
  <c r="J9" i="11"/>
  <c r="M9" i="11"/>
  <c r="AF9" i="11"/>
  <c r="AF10" i="11" s="1"/>
  <c r="AD9" i="11"/>
  <c r="AD10" i="11" s="1"/>
  <c r="Z9" i="11"/>
  <c r="Z10" i="11" s="1"/>
  <c r="AB9" i="11"/>
  <c r="AB10" i="11" s="1"/>
  <c r="AF77" i="6"/>
  <c r="AB78" i="6"/>
  <c r="J3353" i="15"/>
  <c r="N3154" i="15"/>
  <c r="N3155" i="15" s="1"/>
  <c r="N3156" i="15" s="1"/>
  <c r="N3157" i="15" s="1"/>
  <c r="N3158" i="15" s="1"/>
  <c r="N3159" i="15" s="1"/>
  <c r="N3160" i="15" s="1"/>
  <c r="N3161" i="15" s="1"/>
  <c r="N3162" i="15" s="1"/>
  <c r="N3163" i="15" s="1"/>
  <c r="K3298" i="15"/>
  <c r="K3299" i="15" s="1"/>
  <c r="L3164" i="15"/>
  <c r="M3016" i="15"/>
  <c r="O3491" i="15"/>
  <c r="O3492" i="15" s="1"/>
  <c r="O3493" i="15" s="1"/>
  <c r="O3494" i="15" s="1"/>
  <c r="O3495" i="15" s="1"/>
  <c r="O3496" i="15" s="1"/>
  <c r="O3497" i="15" s="1"/>
  <c r="O3498" i="15" s="1"/>
  <c r="O3499" i="15" s="1"/>
  <c r="O3500" i="15" s="1"/>
  <c r="O3501" i="15" s="1"/>
  <c r="O3502" i="15" s="1"/>
  <c r="O3503" i="15" s="1"/>
  <c r="O3504" i="15" s="1"/>
  <c r="O3505" i="15" s="1"/>
  <c r="O3506" i="15" s="1"/>
  <c r="O3507" i="15" s="1"/>
  <c r="O3508" i="15" s="1"/>
  <c r="O3509" i="15" s="1"/>
  <c r="O3510" i="15" s="1"/>
  <c r="O3511" i="15" s="1"/>
  <c r="O3512" i="15" s="1"/>
  <c r="O3513" i="15" s="1"/>
  <c r="O3514" i="15" s="1"/>
  <c r="O3515" i="15" s="1"/>
  <c r="O3516" i="15" s="1"/>
  <c r="O3517" i="15" s="1"/>
  <c r="S3666" i="15"/>
  <c r="AD73" i="41" l="1"/>
  <c r="AE73" i="41" s="1"/>
  <c r="AF73" i="41" s="1"/>
  <c r="AB74" i="41"/>
  <c r="T16" i="2"/>
  <c r="N56" i="2"/>
  <c r="N57" i="2" s="1"/>
  <c r="C56" i="2"/>
  <c r="C57" i="2" s="1"/>
  <c r="E56" i="2"/>
  <c r="E57" i="2" s="1"/>
  <c r="I56" i="2"/>
  <c r="I57" i="2" s="1"/>
  <c r="L56" i="2"/>
  <c r="L57" i="2" s="1"/>
  <c r="R56" i="2"/>
  <c r="R57" i="2" s="1"/>
  <c r="P56" i="2"/>
  <c r="P57" i="2" s="1"/>
  <c r="G56" i="2"/>
  <c r="G57" i="2" s="1"/>
  <c r="R9" i="11"/>
  <c r="Q9" i="11"/>
  <c r="AG9" i="11"/>
  <c r="AH9" i="11" s="1"/>
  <c r="AK9" i="11"/>
  <c r="AS9" i="11" s="1"/>
  <c r="AT9" i="11" s="1"/>
  <c r="AD78" i="6"/>
  <c r="AE78" i="6" s="1"/>
  <c r="AF78" i="6" s="1"/>
  <c r="AB79" i="6"/>
  <c r="AD79" i="6" s="1"/>
  <c r="AE79" i="6" s="1"/>
  <c r="O3518" i="15"/>
  <c r="K3300" i="15"/>
  <c r="K3301" i="15" s="1"/>
  <c r="L3165" i="15"/>
  <c r="L3166" i="15" s="1"/>
  <c r="M3017" i="15"/>
  <c r="J3354" i="15"/>
  <c r="N3164" i="15"/>
  <c r="S3667" i="15"/>
  <c r="AD74" i="41" l="1"/>
  <c r="AE74" i="41" s="1"/>
  <c r="AF74" i="41" s="1"/>
  <c r="AB75" i="41"/>
  <c r="P9" i="11"/>
  <c r="O51" i="2"/>
  <c r="H51" i="2"/>
  <c r="I51" i="2"/>
  <c r="F51" i="2"/>
  <c r="G51" i="2"/>
  <c r="K51" i="2"/>
  <c r="J51" i="2"/>
  <c r="N51" i="2"/>
  <c r="L51" i="2"/>
  <c r="M51" i="2"/>
  <c r="T57" i="2"/>
  <c r="T9" i="11"/>
  <c r="S9" i="11"/>
  <c r="U57" i="2"/>
  <c r="AF79" i="6"/>
  <c r="AB80" i="6"/>
  <c r="L3167" i="15"/>
  <c r="L3168" i="15" s="1"/>
  <c r="O3519" i="15"/>
  <c r="O3520" i="15" s="1"/>
  <c r="O3521" i="15" s="1"/>
  <c r="O3522" i="15" s="1"/>
  <c r="O3523" i="15" s="1"/>
  <c r="O3524" i="15" s="1"/>
  <c r="O3525" i="15" s="1"/>
  <c r="O3526" i="15" s="1"/>
  <c r="O3527" i="15" s="1"/>
  <c r="O3528" i="15" s="1"/>
  <c r="O3529" i="15" s="1"/>
  <c r="O3530" i="15" s="1"/>
  <c r="O3531" i="15" s="1"/>
  <c r="O3532" i="15" s="1"/>
  <c r="O3533" i="15" s="1"/>
  <c r="J3355" i="15"/>
  <c r="J3356" i="15" s="1"/>
  <c r="K3302" i="15"/>
  <c r="K3303" i="15" s="1"/>
  <c r="K3304" i="15" s="1"/>
  <c r="K3305" i="15" s="1"/>
  <c r="K3306" i="15" s="1"/>
  <c r="K3307" i="15" s="1"/>
  <c r="K3308" i="15" s="1"/>
  <c r="K3309" i="15" s="1"/>
  <c r="K3310" i="15" s="1"/>
  <c r="K3311" i="15" s="1"/>
  <c r="K3312" i="15" s="1"/>
  <c r="K3313" i="15" s="1"/>
  <c r="K3314" i="15" s="1"/>
  <c r="K3315" i="15" s="1"/>
  <c r="N3165" i="15"/>
  <c r="M3018" i="15"/>
  <c r="M3019" i="15" s="1"/>
  <c r="M3020" i="15" s="1"/>
  <c r="S3668" i="15"/>
  <c r="AD75" i="41" l="1"/>
  <c r="AE75" i="41" s="1"/>
  <c r="AF75" i="41" s="1"/>
  <c r="AB76" i="41"/>
  <c r="AD80" i="6"/>
  <c r="AE80" i="6" s="1"/>
  <c r="AF80" i="6" s="1"/>
  <c r="AB81" i="6"/>
  <c r="S51" i="2"/>
  <c r="K3316" i="15"/>
  <c r="M3021" i="15"/>
  <c r="N3166" i="15"/>
  <c r="N3167" i="15" s="1"/>
  <c r="N3168" i="15" s="1"/>
  <c r="N3169" i="15" s="1"/>
  <c r="N3170" i="15" s="1"/>
  <c r="N3171" i="15" s="1"/>
  <c r="N3172" i="15" s="1"/>
  <c r="N3173" i="15" s="1"/>
  <c r="N3174" i="15" s="1"/>
  <c r="N3175" i="15" s="1"/>
  <c r="N3176" i="15" s="1"/>
  <c r="N3177" i="15" s="1"/>
  <c r="N3178" i="15" s="1"/>
  <c r="N3179" i="15" s="1"/>
  <c r="N3180" i="15" s="1"/>
  <c r="N3181" i="15" s="1"/>
  <c r="N3182" i="15" s="1"/>
  <c r="N3183" i="15" s="1"/>
  <c r="N3184" i="15" s="1"/>
  <c r="N3185" i="15" s="1"/>
  <c r="N3186" i="15" s="1"/>
  <c r="N3187" i="15" s="1"/>
  <c r="N3188" i="15" s="1"/>
  <c r="N3189" i="15" s="1"/>
  <c r="N3190" i="15" s="1"/>
  <c r="N3191" i="15" s="1"/>
  <c r="N3192" i="15" s="1"/>
  <c r="N3193" i="15" s="1"/>
  <c r="N3194" i="15" s="1"/>
  <c r="N3195" i="15" s="1"/>
  <c r="N3196" i="15" s="1"/>
  <c r="N3197" i="15" s="1"/>
  <c r="N3198" i="15" s="1"/>
  <c r="N3199" i="15" s="1"/>
  <c r="N3200" i="15" s="1"/>
  <c r="N3201" i="15" s="1"/>
  <c r="N3202" i="15" s="1"/>
  <c r="N3203" i="15" s="1"/>
  <c r="N3204" i="15" s="1"/>
  <c r="N3205" i="15" s="1"/>
  <c r="N3206" i="15" s="1"/>
  <c r="N3207" i="15" s="1"/>
  <c r="N3208" i="15" s="1"/>
  <c r="J3357" i="15"/>
  <c r="J3358" i="15" s="1"/>
  <c r="J3359" i="15" s="1"/>
  <c r="J3360" i="15" s="1"/>
  <c r="J3361" i="15" s="1"/>
  <c r="J3362" i="15" s="1"/>
  <c r="J3363" i="15" s="1"/>
  <c r="L3169" i="15"/>
  <c r="O3534" i="15"/>
  <c r="S3669" i="15"/>
  <c r="S3670" i="15" s="1"/>
  <c r="S3671" i="15" s="1"/>
  <c r="S3672" i="15" s="1"/>
  <c r="S3673" i="15" s="1"/>
  <c r="S3674" i="15" s="1"/>
  <c r="S3675" i="15" s="1"/>
  <c r="S3676" i="15" s="1"/>
  <c r="S3677" i="15" s="1"/>
  <c r="S3678" i="15" s="1"/>
  <c r="S3679" i="15" s="1"/>
  <c r="S3680" i="15" s="1"/>
  <c r="S3681" i="15" s="1"/>
  <c r="S3682" i="15" s="1"/>
  <c r="S3683" i="15" s="1"/>
  <c r="S3684" i="15" s="1"/>
  <c r="S3685" i="15" s="1"/>
  <c r="S3686" i="15" s="1"/>
  <c r="S3687" i="15" s="1"/>
  <c r="S3688" i="15" s="1"/>
  <c r="S3689" i="15" s="1"/>
  <c r="S3690" i="15" s="1"/>
  <c r="S3691" i="15" s="1"/>
  <c r="S3692" i="15" s="1"/>
  <c r="S3693" i="15" s="1"/>
  <c r="S3694" i="15" s="1"/>
  <c r="S3695" i="15" s="1"/>
  <c r="S3696" i="15" s="1"/>
  <c r="AD76" i="41" l="1"/>
  <c r="AE76" i="41" s="1"/>
  <c r="AF76" i="41" s="1"/>
  <c r="AB77" i="41"/>
  <c r="AD81" i="6"/>
  <c r="AE81" i="6" s="1"/>
  <c r="AF81" i="6" s="1"/>
  <c r="AB82" i="6"/>
  <c r="M52" i="2"/>
  <c r="G52" i="2"/>
  <c r="H52" i="2"/>
  <c r="K52" i="2"/>
  <c r="O52" i="2"/>
  <c r="N52" i="2"/>
  <c r="P52" i="2"/>
  <c r="S52" i="2"/>
  <c r="R52" i="2"/>
  <c r="J52" i="2"/>
  <c r="L52" i="2"/>
  <c r="Q52" i="2"/>
  <c r="I52" i="2"/>
  <c r="F52" i="2"/>
  <c r="N3209" i="15"/>
  <c r="K3317" i="15"/>
  <c r="L3170" i="15"/>
  <c r="L3171" i="15" s="1"/>
  <c r="L3172" i="15" s="1"/>
  <c r="L3173" i="15" s="1"/>
  <c r="L3174" i="15" s="1"/>
  <c r="L3175" i="15" s="1"/>
  <c r="L3176" i="15" s="1"/>
  <c r="J3364" i="15"/>
  <c r="O3535" i="15"/>
  <c r="M3022" i="15"/>
  <c r="S3697" i="15"/>
  <c r="AD77" i="41" l="1"/>
  <c r="AE77" i="41" s="1"/>
  <c r="AF77" i="41" s="1"/>
  <c r="AB78" i="41"/>
  <c r="AD82" i="6"/>
  <c r="AE82" i="6" s="1"/>
  <c r="AF82" i="6" s="1"/>
  <c r="AB83" i="6"/>
  <c r="T52" i="2"/>
  <c r="M3023" i="15"/>
  <c r="N3210" i="15"/>
  <c r="L3177" i="15"/>
  <c r="L3178" i="15" s="1"/>
  <c r="K3318" i="15"/>
  <c r="O3536" i="15"/>
  <c r="J3365" i="15"/>
  <c r="J3366" i="15" s="1"/>
  <c r="J3367" i="15" s="1"/>
  <c r="S3698" i="15"/>
  <c r="S3699" i="15" s="1"/>
  <c r="S3700" i="15" s="1"/>
  <c r="S3701" i="15" s="1"/>
  <c r="S3702" i="15" s="1"/>
  <c r="S3703" i="15" s="1"/>
  <c r="AD78" i="41" l="1"/>
  <c r="AE78" i="41" s="1"/>
  <c r="AF78" i="41" s="1"/>
  <c r="AB79" i="41"/>
  <c r="AD83" i="6"/>
  <c r="AE83" i="6" s="1"/>
  <c r="AF83" i="6" s="1"/>
  <c r="AB84" i="6"/>
  <c r="J3368" i="15"/>
  <c r="J3369" i="15" s="1"/>
  <c r="K3319" i="15"/>
  <c r="L3179" i="15"/>
  <c r="M3024" i="15"/>
  <c r="O3537" i="15"/>
  <c r="O3538" i="15" s="1"/>
  <c r="O3539" i="15" s="1"/>
  <c r="O3540" i="15" s="1"/>
  <c r="O3541" i="15" s="1"/>
  <c r="O3542" i="15" s="1"/>
  <c r="O3543" i="15" s="1"/>
  <c r="O3544" i="15" s="1"/>
  <c r="O3545" i="15" s="1"/>
  <c r="N3211" i="15"/>
  <c r="S3704" i="15"/>
  <c r="AD79" i="41" l="1"/>
  <c r="AE79" i="41" s="1"/>
  <c r="AF79" i="41" s="1"/>
  <c r="AB80" i="41"/>
  <c r="AD84" i="6"/>
  <c r="AE84" i="6" s="1"/>
  <c r="AF84" i="6" s="1"/>
  <c r="AB85" i="6"/>
  <c r="AD85" i="6" s="1"/>
  <c r="AE85" i="6" s="1"/>
  <c r="M3025" i="15"/>
  <c r="L3180" i="15"/>
  <c r="J3370" i="15"/>
  <c r="O3546" i="15"/>
  <c r="K3320" i="15"/>
  <c r="N3212" i="15"/>
  <c r="N3213" i="15" s="1"/>
  <c r="S3705" i="15"/>
  <c r="AF85" i="6" l="1"/>
  <c r="AD80" i="41"/>
  <c r="AE80" i="41" s="1"/>
  <c r="AF80" i="41" s="1"/>
  <c r="AB81" i="41"/>
  <c r="O3547" i="15"/>
  <c r="O3548" i="15" s="1"/>
  <c r="O3549" i="15" s="1"/>
  <c r="O3550" i="15" s="1"/>
  <c r="O3551" i="15" s="1"/>
  <c r="O3552" i="15" s="1"/>
  <c r="O3553" i="15" s="1"/>
  <c r="O3554" i="15" s="1"/>
  <c r="O3555" i="15" s="1"/>
  <c r="N3214" i="15"/>
  <c r="K3321" i="15"/>
  <c r="J3371" i="15"/>
  <c r="J3372" i="15" s="1"/>
  <c r="J3373" i="15" s="1"/>
  <c r="L3181" i="15"/>
  <c r="M3026" i="15"/>
  <c r="S3706" i="15"/>
  <c r="S3707" i="15" s="1"/>
  <c r="S3708" i="15" s="1"/>
  <c r="S3709" i="15" s="1"/>
  <c r="S3710" i="15" s="1"/>
  <c r="S3711" i="15" s="1"/>
  <c r="S3712" i="15" s="1"/>
  <c r="S3713" i="15" s="1"/>
  <c r="S3714" i="15" s="1"/>
  <c r="S3715" i="15" s="1"/>
  <c r="AD81" i="41" l="1"/>
  <c r="AE81" i="41" s="1"/>
  <c r="AF81" i="41" s="1"/>
  <c r="AB82" i="41"/>
  <c r="O3556" i="15"/>
  <c r="K3322" i="15"/>
  <c r="K3323" i="15" s="1"/>
  <c r="L3182" i="15"/>
  <c r="L3183" i="15" s="1"/>
  <c r="J3374" i="15"/>
  <c r="J3375" i="15" s="1"/>
  <c r="M3027" i="15"/>
  <c r="N3215" i="15"/>
  <c r="S3716" i="15"/>
  <c r="AD82" i="41" l="1"/>
  <c r="AE82" i="41" s="1"/>
  <c r="AF82" i="41" s="1"/>
  <c r="AB83" i="41"/>
  <c r="N3216" i="15"/>
  <c r="J3376" i="15"/>
  <c r="O3557" i="15"/>
  <c r="M3028" i="15"/>
  <c r="L3184" i="15"/>
  <c r="L3185" i="15" s="1"/>
  <c r="L3186" i="15" s="1"/>
  <c r="L3187" i="15" s="1"/>
  <c r="L3188" i="15" s="1"/>
  <c r="L3189" i="15" s="1"/>
  <c r="K3324" i="15"/>
  <c r="K3325" i="15" s="1"/>
  <c r="S3717" i="15"/>
  <c r="S3718" i="15" s="1"/>
  <c r="S3719" i="15" s="1"/>
  <c r="S3720" i="15" s="1"/>
  <c r="S3721" i="15" s="1"/>
  <c r="S3722" i="15" s="1"/>
  <c r="S3723" i="15" s="1"/>
  <c r="S3724" i="15" s="1"/>
  <c r="AD83" i="41" l="1"/>
  <c r="AE83" i="41" s="1"/>
  <c r="AF83" i="41" s="1"/>
  <c r="AB84" i="41"/>
  <c r="N3217" i="15"/>
  <c r="N3218" i="15" s="1"/>
  <c r="K3326" i="15"/>
  <c r="K3327" i="15" s="1"/>
  <c r="K3328" i="15" s="1"/>
  <c r="K3329" i="15" s="1"/>
  <c r="K3330" i="15" s="1"/>
  <c r="K3331" i="15" s="1"/>
  <c r="K3332" i="15" s="1"/>
  <c r="K3333" i="15" s="1"/>
  <c r="K3334" i="15" s="1"/>
  <c r="K3335" i="15" s="1"/>
  <c r="K3336" i="15" s="1"/>
  <c r="K3337" i="15" s="1"/>
  <c r="K3338" i="15" s="1"/>
  <c r="K3339" i="15" s="1"/>
  <c r="K3340" i="15" s="1"/>
  <c r="K3341" i="15" s="1"/>
  <c r="K3342" i="15" s="1"/>
  <c r="K3343" i="15" s="1"/>
  <c r="K3344" i="15" s="1"/>
  <c r="K3345" i="15" s="1"/>
  <c r="K3346" i="15" s="1"/>
  <c r="K3347" i="15" s="1"/>
  <c r="K3348" i="15" s="1"/>
  <c r="K3349" i="15" s="1"/>
  <c r="K3350" i="15" s="1"/>
  <c r="K3351" i="15" s="1"/>
  <c r="O3558" i="15"/>
  <c r="O3559" i="15" s="1"/>
  <c r="O3560" i="15" s="1"/>
  <c r="O3561" i="15" s="1"/>
  <c r="M3029" i="15"/>
  <c r="L3190" i="15"/>
  <c r="L3191" i="15" s="1"/>
  <c r="J3377" i="15"/>
  <c r="S3725" i="15"/>
  <c r="AD84" i="41" l="1"/>
  <c r="AE84" i="41" s="1"/>
  <c r="AF84" i="41" s="1"/>
  <c r="AB85" i="41"/>
  <c r="AD85" i="41" s="1"/>
  <c r="AE85" i="41" s="1"/>
  <c r="O3562" i="15"/>
  <c r="O3563" i="15" s="1"/>
  <c r="J3378" i="15"/>
  <c r="J3379" i="15" s="1"/>
  <c r="J3380" i="15" s="1"/>
  <c r="J3381" i="15" s="1"/>
  <c r="J3382" i="15" s="1"/>
  <c r="J3383" i="15" s="1"/>
  <c r="J3384" i="15" s="1"/>
  <c r="J3385" i="15" s="1"/>
  <c r="J3386" i="15" s="1"/>
  <c r="J3387" i="15" s="1"/>
  <c r="J3388" i="15" s="1"/>
  <c r="J3389" i="15" s="1"/>
  <c r="J3390" i="15" s="1"/>
  <c r="J3391" i="15" s="1"/>
  <c r="J3392" i="15" s="1"/>
  <c r="J3393" i="15" s="1"/>
  <c r="J3394" i="15" s="1"/>
  <c r="J3395" i="15" s="1"/>
  <c r="J3396" i="15" s="1"/>
  <c r="J3397" i="15" s="1"/>
  <c r="J3398" i="15" s="1"/>
  <c r="J3399" i="15" s="1"/>
  <c r="J3400" i="15" s="1"/>
  <c r="J3401" i="15" s="1"/>
  <c r="J3402" i="15" s="1"/>
  <c r="J3403" i="15" s="1"/>
  <c r="J3404" i="15" s="1"/>
  <c r="J3405" i="15" s="1"/>
  <c r="J3406" i="15" s="1"/>
  <c r="J3407" i="15" s="1"/>
  <c r="N3219" i="15"/>
  <c r="N3220" i="15" s="1"/>
  <c r="N3221" i="15" s="1"/>
  <c r="N3222" i="15" s="1"/>
  <c r="N3223" i="15" s="1"/>
  <c r="N3224" i="15" s="1"/>
  <c r="N3225" i="15" s="1"/>
  <c r="N3226" i="15" s="1"/>
  <c r="N3227" i="15" s="1"/>
  <c r="N3228" i="15" s="1"/>
  <c r="N3229" i="15" s="1"/>
  <c r="N3230" i="15" s="1"/>
  <c r="N3231" i="15" s="1"/>
  <c r="N3232" i="15" s="1"/>
  <c r="N3233" i="15" s="1"/>
  <c r="N3234" i="15" s="1"/>
  <c r="N3235" i="15" s="1"/>
  <c r="N3236" i="15" s="1"/>
  <c r="N3237" i="15" s="1"/>
  <c r="N3238" i="15" s="1"/>
  <c r="N3239" i="15" s="1"/>
  <c r="N3240" i="15" s="1"/>
  <c r="N3241" i="15" s="1"/>
  <c r="N3242" i="15" s="1"/>
  <c r="N3243" i="15" s="1"/>
  <c r="K3352" i="15"/>
  <c r="M3030" i="15"/>
  <c r="L3192" i="15"/>
  <c r="S3726" i="15"/>
  <c r="AF85" i="41" l="1"/>
  <c r="N3244" i="15"/>
  <c r="O3564" i="15"/>
  <c r="O3565" i="15" s="1"/>
  <c r="O3566" i="15" s="1"/>
  <c r="O3567" i="15" s="1"/>
  <c r="O3568" i="15" s="1"/>
  <c r="O3569" i="15" s="1"/>
  <c r="O3570" i="15" s="1"/>
  <c r="O3571" i="15" s="1"/>
  <c r="O3572" i="15" s="1"/>
  <c r="O3573" i="15" s="1"/>
  <c r="J3408" i="15"/>
  <c r="L3193" i="15"/>
  <c r="K3353" i="15"/>
  <c r="M3031" i="15"/>
  <c r="S3727" i="15"/>
  <c r="O3574" i="15" l="1"/>
  <c r="N3245" i="15"/>
  <c r="J3409" i="15"/>
  <c r="J3410" i="15" s="1"/>
  <c r="L3194" i="15"/>
  <c r="M3032" i="15"/>
  <c r="K3354" i="15"/>
  <c r="K3355" i="15" s="1"/>
  <c r="S3728" i="15"/>
  <c r="S3729" i="15" s="1"/>
  <c r="S3730" i="15" s="1"/>
  <c r="S3731" i="15" s="1"/>
  <c r="S3732" i="15" s="1"/>
  <c r="S3733" i="15" s="1"/>
  <c r="S3734" i="15" s="1"/>
  <c r="S3735" i="15" s="1"/>
  <c r="S3736" i="15" s="1"/>
  <c r="S3737" i="15" s="1"/>
  <c r="S3738" i="15" s="1"/>
  <c r="S3739" i="15" s="1"/>
  <c r="S3740" i="15" s="1"/>
  <c r="S3741" i="15" s="1"/>
  <c r="S3742" i="15" s="1"/>
  <c r="S3743" i="15" s="1"/>
  <c r="S3744" i="15" s="1"/>
  <c r="S3745" i="15" s="1"/>
  <c r="S3746" i="15" s="1"/>
  <c r="S3747" i="15" s="1"/>
  <c r="S3748" i="15" s="1"/>
  <c r="S3749" i="15" s="1"/>
  <c r="S3750" i="15" s="1"/>
  <c r="S3751" i="15" s="1"/>
  <c r="S3752" i="15" s="1"/>
  <c r="S3753" i="15" s="1"/>
  <c r="L3195" i="15" l="1"/>
  <c r="O3575" i="15"/>
  <c r="O3576" i="15" s="1"/>
  <c r="O3577" i="15" s="1"/>
  <c r="O3578" i="15" s="1"/>
  <c r="O3579" i="15" s="1"/>
  <c r="O3580" i="15" s="1"/>
  <c r="O3581" i="15" s="1"/>
  <c r="O3582" i="15" s="1"/>
  <c r="O3583" i="15" s="1"/>
  <c r="O3584" i="15" s="1"/>
  <c r="O3585" i="15" s="1"/>
  <c r="O3586" i="15" s="1"/>
  <c r="O3587" i="15" s="1"/>
  <c r="O3588" i="15" s="1"/>
  <c r="O3589" i="15" s="1"/>
  <c r="O3590" i="15" s="1"/>
  <c r="O3591" i="15" s="1"/>
  <c r="O3592" i="15" s="1"/>
  <c r="O3593" i="15" s="1"/>
  <c r="O3594" i="15" s="1"/>
  <c r="M3033" i="15"/>
  <c r="J3411" i="15"/>
  <c r="J3412" i="15" s="1"/>
  <c r="J3413" i="15" s="1"/>
  <c r="J3414" i="15" s="1"/>
  <c r="J3415" i="15" s="1"/>
  <c r="J3416" i="15" s="1"/>
  <c r="J3417" i="15" s="1"/>
  <c r="J3418" i="15" s="1"/>
  <c r="J3419" i="15" s="1"/>
  <c r="J3420" i="15" s="1"/>
  <c r="J3421" i="15" s="1"/>
  <c r="J3422" i="15" s="1"/>
  <c r="J3423" i="15" s="1"/>
  <c r="J3424" i="15" s="1"/>
  <c r="J3425" i="15" s="1"/>
  <c r="J3426" i="15" s="1"/>
  <c r="J3427" i="15" s="1"/>
  <c r="J3428" i="15" s="1"/>
  <c r="J3429" i="15" s="1"/>
  <c r="J3430" i="15" s="1"/>
  <c r="J3431" i="15" s="1"/>
  <c r="J3432" i="15" s="1"/>
  <c r="N3246" i="15"/>
  <c r="K3356" i="15"/>
  <c r="K3357" i="15" s="1"/>
  <c r="S3754" i="15"/>
  <c r="J3433" i="15" l="1"/>
  <c r="K3358" i="15"/>
  <c r="K3359" i="15" s="1"/>
  <c r="K3360" i="15" s="1"/>
  <c r="K3361" i="15" s="1"/>
  <c r="K3362" i="15" s="1"/>
  <c r="N3247" i="15"/>
  <c r="N3248" i="15" s="1"/>
  <c r="N3249" i="15" s="1"/>
  <c r="M3034" i="15"/>
  <c r="L3196" i="15"/>
  <c r="L3197" i="15" s="1"/>
  <c r="L3198" i="15" s="1"/>
  <c r="L3199" i="15" s="1"/>
  <c r="L3200" i="15" s="1"/>
  <c r="O3595" i="15"/>
  <c r="O3596" i="15" s="1"/>
  <c r="S3755" i="15"/>
  <c r="S3756" i="15" s="1"/>
  <c r="S3757" i="15" s="1"/>
  <c r="S3758" i="15" s="1"/>
  <c r="S3759" i="15" s="1"/>
  <c r="S3760" i="15" s="1"/>
  <c r="S3761" i="15" s="1"/>
  <c r="S3762" i="15" s="1"/>
  <c r="S3763" i="15" s="1"/>
  <c r="L3201" i="15" l="1"/>
  <c r="J3434" i="15"/>
  <c r="J3435" i="15" s="1"/>
  <c r="N3250" i="15"/>
  <c r="N3251" i="15" s="1"/>
  <c r="N3252" i="15" s="1"/>
  <c r="N3253" i="15" s="1"/>
  <c r="N3254" i="15" s="1"/>
  <c r="N3255" i="15" s="1"/>
  <c r="N3256" i="15" s="1"/>
  <c r="N3257" i="15" s="1"/>
  <c r="N3258" i="15" s="1"/>
  <c r="N3259" i="15" s="1"/>
  <c r="N3260" i="15" s="1"/>
  <c r="N3261" i="15" s="1"/>
  <c r="N3262" i="15" s="1"/>
  <c r="N3263" i="15" s="1"/>
  <c r="N3264" i="15" s="1"/>
  <c r="N3265" i="15" s="1"/>
  <c r="N3266" i="15" s="1"/>
  <c r="N3267" i="15" s="1"/>
  <c r="N3268" i="15" s="1"/>
  <c r="N3269" i="15" s="1"/>
  <c r="N3270" i="15" s="1"/>
  <c r="N3271" i="15" s="1"/>
  <c r="N3272" i="15" s="1"/>
  <c r="N3273" i="15" s="1"/>
  <c r="N3274" i="15" s="1"/>
  <c r="N3275" i="15" s="1"/>
  <c r="N3276" i="15" s="1"/>
  <c r="N3277" i="15" s="1"/>
  <c r="N3278" i="15" s="1"/>
  <c r="N3279" i="15" s="1"/>
  <c r="N3280" i="15" s="1"/>
  <c r="N3281" i="15" s="1"/>
  <c r="N3282" i="15" s="1"/>
  <c r="N3283" i="15" s="1"/>
  <c r="N3284" i="15" s="1"/>
  <c r="N3285" i="15" s="1"/>
  <c r="N3286" i="15" s="1"/>
  <c r="N3287" i="15" s="1"/>
  <c r="N3288" i="15" s="1"/>
  <c r="N3289" i="15" s="1"/>
  <c r="N3290" i="15" s="1"/>
  <c r="N3291" i="15" s="1"/>
  <c r="N3292" i="15" s="1"/>
  <c r="N3293" i="15" s="1"/>
  <c r="N3294" i="15" s="1"/>
  <c r="N3295" i="15" s="1"/>
  <c r="N3296" i="15" s="1"/>
  <c r="O3597" i="15"/>
  <c r="O3598" i="15" s="1"/>
  <c r="O3599" i="15" s="1"/>
  <c r="O3600" i="15" s="1"/>
  <c r="O3601" i="15" s="1"/>
  <c r="O3602" i="15" s="1"/>
  <c r="O3603" i="15" s="1"/>
  <c r="O3604" i="15" s="1"/>
  <c r="O3605" i="15" s="1"/>
  <c r="O3606" i="15" s="1"/>
  <c r="O3607" i="15" s="1"/>
  <c r="O3608" i="15" s="1"/>
  <c r="O3609" i="15" s="1"/>
  <c r="O3610" i="15" s="1"/>
  <c r="O3611" i="15" s="1"/>
  <c r="O3612" i="15" s="1"/>
  <c r="K3363" i="15"/>
  <c r="M3035" i="15"/>
  <c r="S3764" i="15"/>
  <c r="L3202" i="15" l="1"/>
  <c r="N3297" i="15"/>
  <c r="K3364" i="15"/>
  <c r="K3365" i="15" s="1"/>
  <c r="K3366" i="15" s="1"/>
  <c r="O3613" i="15"/>
  <c r="O3614" i="15" s="1"/>
  <c r="M3036" i="15"/>
  <c r="J3436" i="15"/>
  <c r="J3437" i="15" s="1"/>
  <c r="J3438" i="15" s="1"/>
  <c r="S3765" i="15"/>
  <c r="K3367" i="15" l="1"/>
  <c r="K3368" i="15" s="1"/>
  <c r="L3203" i="15"/>
  <c r="M3037" i="15"/>
  <c r="O3615" i="15"/>
  <c r="O3616" i="15" s="1"/>
  <c r="O3617" i="15" s="1"/>
  <c r="O3618" i="15" s="1"/>
  <c r="O3619" i="15" s="1"/>
  <c r="O3620" i="15" s="1"/>
  <c r="O3621" i="15" s="1"/>
  <c r="O3622" i="15" s="1"/>
  <c r="O3623" i="15" s="1"/>
  <c r="O3624" i="15" s="1"/>
  <c r="O3625" i="15" s="1"/>
  <c r="O3626" i="15" s="1"/>
  <c r="O3627" i="15" s="1"/>
  <c r="O3628" i="15" s="1"/>
  <c r="O3629" i="15" s="1"/>
  <c r="O3630" i="15" s="1"/>
  <c r="O3631" i="15" s="1"/>
  <c r="O3632" i="15" s="1"/>
  <c r="O3633" i="15" s="1"/>
  <c r="O3634" i="15" s="1"/>
  <c r="O3635" i="15" s="1"/>
  <c r="O3636" i="15" s="1"/>
  <c r="O3637" i="15" s="1"/>
  <c r="O3638" i="15" s="1"/>
  <c r="O3639" i="15" s="1"/>
  <c r="O3640" i="15" s="1"/>
  <c r="O3641" i="15" s="1"/>
  <c r="O3642" i="15" s="1"/>
  <c r="O3643" i="15" s="1"/>
  <c r="O3644" i="15" s="1"/>
  <c r="O3645" i="15" s="1"/>
  <c r="O3646" i="15" s="1"/>
  <c r="O3647" i="15" s="1"/>
  <c r="O3648" i="15" s="1"/>
  <c r="O3649" i="15" s="1"/>
  <c r="O3650" i="15" s="1"/>
  <c r="O3651" i="15" s="1"/>
  <c r="O3652" i="15" s="1"/>
  <c r="N3298" i="15"/>
  <c r="J3439" i="15"/>
  <c r="S3766" i="15"/>
  <c r="S3767" i="15" s="1"/>
  <c r="S3768" i="15" s="1"/>
  <c r="S3769" i="15" s="1"/>
  <c r="S3770" i="15" s="1"/>
  <c r="S3771" i="15" s="1"/>
  <c r="S3772" i="15" s="1"/>
  <c r="S3773" i="15" s="1"/>
  <c r="S3774" i="15" s="1"/>
  <c r="S3775" i="15" s="1"/>
  <c r="M3038" i="15" l="1"/>
  <c r="K3369" i="15"/>
  <c r="O3653" i="15"/>
  <c r="O3654" i="15" s="1"/>
  <c r="L3204" i="15"/>
  <c r="L3205" i="15" s="1"/>
  <c r="L3206" i="15" s="1"/>
  <c r="N3299" i="15"/>
  <c r="N3300" i="15" s="1"/>
  <c r="N3301" i="15" s="1"/>
  <c r="J3440" i="15"/>
  <c r="J3441" i="15" s="1"/>
  <c r="J3442" i="15" s="1"/>
  <c r="S3776" i="15"/>
  <c r="J3443" i="15" l="1"/>
  <c r="J3444" i="15" s="1"/>
  <c r="J3445" i="15" s="1"/>
  <c r="J3446" i="15" s="1"/>
  <c r="J3447" i="15" s="1"/>
  <c r="J3448" i="15" s="1"/>
  <c r="J3449" i="15" s="1"/>
  <c r="J3450" i="15" s="1"/>
  <c r="J3451" i="15" s="1"/>
  <c r="J3452" i="15" s="1"/>
  <c r="J3453" i="15" s="1"/>
  <c r="J3454" i="15" s="1"/>
  <c r="J3455" i="15" s="1"/>
  <c r="J3456" i="15" s="1"/>
  <c r="J3457" i="15" s="1"/>
  <c r="J3458" i="15" s="1"/>
  <c r="J3459" i="15" s="1"/>
  <c r="J3460" i="15" s="1"/>
  <c r="J3461" i="15" s="1"/>
  <c r="J3462" i="15" s="1"/>
  <c r="J3463" i="15" s="1"/>
  <c r="J3464" i="15" s="1"/>
  <c r="J3465" i="15" s="1"/>
  <c r="J3466" i="15" s="1"/>
  <c r="J3467" i="15" s="1"/>
  <c r="J3468" i="15" s="1"/>
  <c r="J3469" i="15" s="1"/>
  <c r="J3470" i="15" s="1"/>
  <c r="J3471" i="15" s="1"/>
  <c r="J3472" i="15" s="1"/>
  <c r="J3473" i="15" s="1"/>
  <c r="J3474" i="15" s="1"/>
  <c r="J3475" i="15" s="1"/>
  <c r="M3039" i="15"/>
  <c r="L3207" i="15"/>
  <c r="L3208" i="15" s="1"/>
  <c r="L3209" i="15" s="1"/>
  <c r="L3210" i="15" s="1"/>
  <c r="K3370" i="15"/>
  <c r="K3371" i="15" s="1"/>
  <c r="K3372" i="15" s="1"/>
  <c r="O3655" i="15"/>
  <c r="O3656" i="15" s="1"/>
  <c r="O3657" i="15" s="1"/>
  <c r="O3658" i="15" s="1"/>
  <c r="O3659" i="15" s="1"/>
  <c r="O3660" i="15" s="1"/>
  <c r="O3661" i="15" s="1"/>
  <c r="O3662" i="15" s="1"/>
  <c r="O3663" i="15" s="1"/>
  <c r="O3664" i="15" s="1"/>
  <c r="O3665" i="15" s="1"/>
  <c r="O3666" i="15" s="1"/>
  <c r="O3667" i="15" s="1"/>
  <c r="O3668" i="15" s="1"/>
  <c r="O3669" i="15" s="1"/>
  <c r="O3670" i="15" s="1"/>
  <c r="O3671" i="15" s="1"/>
  <c r="O3672" i="15" s="1"/>
  <c r="O3673" i="15" s="1"/>
  <c r="N3302" i="15"/>
  <c r="N3303" i="15" s="1"/>
  <c r="N3304" i="15" s="1"/>
  <c r="N3305" i="15" s="1"/>
  <c r="N3306" i="15" s="1"/>
  <c r="N3307" i="15" s="1"/>
  <c r="N3308" i="15" s="1"/>
  <c r="N3309" i="15" s="1"/>
  <c r="N3310" i="15" s="1"/>
  <c r="N3311" i="15" s="1"/>
  <c r="N3312" i="15" s="1"/>
  <c r="N3313" i="15" s="1"/>
  <c r="N3314" i="15" s="1"/>
  <c r="N3315" i="15" s="1"/>
  <c r="S3777" i="15"/>
  <c r="S3778" i="15" s="1"/>
  <c r="S3779" i="15" s="1"/>
  <c r="S3780" i="15" s="1"/>
  <c r="S3781" i="15" s="1"/>
  <c r="S3782" i="15" s="1"/>
  <c r="S3783" i="15" s="1"/>
  <c r="S3784" i="15" s="1"/>
  <c r="S3785" i="15" s="1"/>
  <c r="S3786" i="15" s="1"/>
  <c r="S3787" i="15" s="1"/>
  <c r="S3788" i="15" s="1"/>
  <c r="S3789" i="15" s="1"/>
  <c r="S3790" i="15" s="1"/>
  <c r="S3791" i="15" s="1"/>
  <c r="S3792" i="15" s="1"/>
  <c r="S3793" i="15" s="1"/>
  <c r="S3794" i="15" s="1"/>
  <c r="S3795" i="15" s="1"/>
  <c r="S3796" i="15" s="1"/>
  <c r="S3797" i="15" s="1"/>
  <c r="S3798" i="15" s="1"/>
  <c r="S3799" i="15" s="1"/>
  <c r="S3800" i="15" s="1"/>
  <c r="S3801" i="15" s="1"/>
  <c r="S3802" i="15" s="1"/>
  <c r="S3803" i="15" s="1"/>
  <c r="S3804" i="15" s="1"/>
  <c r="S3805" i="15" s="1"/>
  <c r="S3806" i="15" s="1"/>
  <c r="S3807" i="15" s="1"/>
  <c r="S3808" i="15" s="1"/>
  <c r="S3809" i="15" s="1"/>
  <c r="S3810" i="15" s="1"/>
  <c r="S3811" i="15" s="1"/>
  <c r="S3812" i="15" s="1"/>
  <c r="S3813" i="15" s="1"/>
  <c r="S3814" i="15" s="1"/>
  <c r="L3211" i="15" l="1"/>
  <c r="J3476" i="15"/>
  <c r="N3316" i="15"/>
  <c r="O3674" i="15"/>
  <c r="O3675" i="15" s="1"/>
  <c r="M3040" i="15"/>
  <c r="K3373" i="15"/>
  <c r="K3374" i="15" s="1"/>
  <c r="S3815" i="15"/>
  <c r="K3375" i="15" l="1"/>
  <c r="N3317" i="15"/>
  <c r="L3212" i="15"/>
  <c r="L3213" i="15" s="1"/>
  <c r="L3214" i="15" s="1"/>
  <c r="O3676" i="15"/>
  <c r="O3677" i="15" s="1"/>
  <c r="O3678" i="15" s="1"/>
  <c r="O3679" i="15" s="1"/>
  <c r="O3680" i="15" s="1"/>
  <c r="O3681" i="15" s="1"/>
  <c r="O3682" i="15" s="1"/>
  <c r="O3683" i="15" s="1"/>
  <c r="O3684" i="15" s="1"/>
  <c r="O3685" i="15" s="1"/>
  <c r="O3686" i="15" s="1"/>
  <c r="O3687" i="15" s="1"/>
  <c r="O3688" i="15" s="1"/>
  <c r="O3689" i="15" s="1"/>
  <c r="O3690" i="15" s="1"/>
  <c r="O3691" i="15" s="1"/>
  <c r="O3692" i="15" s="1"/>
  <c r="O3693" i="15" s="1"/>
  <c r="O3694" i="15" s="1"/>
  <c r="O3695" i="15" s="1"/>
  <c r="O3696" i="15" s="1"/>
  <c r="O3697" i="15" s="1"/>
  <c r="O3698" i="15" s="1"/>
  <c r="O3699" i="15" s="1"/>
  <c r="O3700" i="15" s="1"/>
  <c r="O3701" i="15" s="1"/>
  <c r="O3702" i="15" s="1"/>
  <c r="O3703" i="15" s="1"/>
  <c r="O3704" i="15" s="1"/>
  <c r="O3705" i="15" s="1"/>
  <c r="O3706" i="15" s="1"/>
  <c r="O3707" i="15" s="1"/>
  <c r="O3708" i="15" s="1"/>
  <c r="O3709" i="15" s="1"/>
  <c r="O3710" i="15" s="1"/>
  <c r="O3711" i="15" s="1"/>
  <c r="J3477" i="15"/>
  <c r="M3041" i="15"/>
  <c r="S3816" i="15"/>
  <c r="S3817" i="15" s="1"/>
  <c r="S3818" i="15" s="1"/>
  <c r="S3819" i="15" s="1"/>
  <c r="S3820" i="15" s="1"/>
  <c r="S3821" i="15" s="1"/>
  <c r="S3822" i="15" s="1"/>
  <c r="S3823" i="15" s="1"/>
  <c r="S3824" i="15" s="1"/>
  <c r="S3825" i="15" s="1"/>
  <c r="S3826" i="15" s="1"/>
  <c r="S3827" i="15" s="1"/>
  <c r="S3828" i="15" s="1"/>
  <c r="S3829" i="15" s="1"/>
  <c r="S3830" i="15" s="1"/>
  <c r="S3831" i="15" s="1"/>
  <c r="S3832" i="15" s="1"/>
  <c r="S3833" i="15" s="1"/>
  <c r="S3834" i="15" s="1"/>
  <c r="S3835" i="15" s="1"/>
  <c r="S3836" i="15" s="1"/>
  <c r="S3837" i="15" s="1"/>
  <c r="S3838" i="15" s="1"/>
  <c r="S3839" i="15" s="1"/>
  <c r="S3840" i="15" s="1"/>
  <c r="S3841" i="15" s="1"/>
  <c r="S3842" i="15" s="1"/>
  <c r="S3843" i="15" s="1"/>
  <c r="S3844" i="15" s="1"/>
  <c r="S3845" i="15" s="1"/>
  <c r="S3846" i="15" s="1"/>
  <c r="S3847" i="15" s="1"/>
  <c r="S3848" i="15" s="1"/>
  <c r="S3849" i="15" s="1"/>
  <c r="S3850" i="15" s="1"/>
  <c r="S3851" i="15" s="1"/>
  <c r="S3852" i="15" s="1"/>
  <c r="S3853" i="15" s="1"/>
  <c r="S3854" i="15" s="1"/>
  <c r="S3855" i="15" s="1"/>
  <c r="S3856" i="15" s="1"/>
  <c r="S3857" i="15" s="1"/>
  <c r="S3858" i="15" s="1"/>
  <c r="S3859" i="15" s="1"/>
  <c r="S3860" i="15" s="1"/>
  <c r="S3861" i="15" s="1"/>
  <c r="S3862" i="15" s="1"/>
  <c r="S3863" i="15" s="1"/>
  <c r="S3864" i="15" s="1"/>
  <c r="S3865" i="15" s="1"/>
  <c r="S3866" i="15" s="1"/>
  <c r="S3867" i="15" s="1"/>
  <c r="S3868" i="15" s="1"/>
  <c r="S3869" i="15" s="1"/>
  <c r="S3870" i="15" s="1"/>
  <c r="S3871" i="15" s="1"/>
  <c r="S3872" i="15" s="1"/>
  <c r="S3873" i="15" s="1"/>
  <c r="S3874" i="15" s="1"/>
  <c r="S3875" i="15" s="1"/>
  <c r="S3876" i="15" s="1"/>
  <c r="S3877" i="15" s="1"/>
  <c r="S3878" i="15" s="1"/>
  <c r="S3879" i="15" s="1"/>
  <c r="S3880" i="15" s="1"/>
  <c r="S3881" i="15" s="1"/>
  <c r="S3882" i="15" s="1"/>
  <c r="S3883" i="15" s="1"/>
  <c r="S3884" i="15" s="1"/>
  <c r="S3885" i="15" s="1"/>
  <c r="S3886" i="15" s="1"/>
  <c r="S3887" i="15" s="1"/>
  <c r="S3888" i="15" s="1"/>
  <c r="S3889" i="15" s="1"/>
  <c r="S3890" i="15" s="1"/>
  <c r="S3891" i="15" s="1"/>
  <c r="S3892" i="15" s="1"/>
  <c r="S3893" i="15" s="1"/>
  <c r="S3894" i="15" s="1"/>
  <c r="S3895" i="15" s="1"/>
  <c r="S3896" i="15" s="1"/>
  <c r="S3897" i="15" s="1"/>
  <c r="S3898" i="15" s="1"/>
  <c r="S3899" i="15" s="1"/>
  <c r="S3900" i="15" s="1"/>
  <c r="S3901" i="15" s="1"/>
  <c r="S3902" i="15" s="1"/>
  <c r="S3903" i="15" s="1"/>
  <c r="S3904" i="15" s="1"/>
  <c r="S3905" i="15" s="1"/>
  <c r="S3906" i="15" s="1"/>
  <c r="S3907" i="15" s="1"/>
  <c r="S3908" i="15" s="1"/>
  <c r="S3909" i="15" s="1"/>
  <c r="S3910" i="15" s="1"/>
  <c r="S3911" i="15" s="1"/>
  <c r="S3912" i="15" s="1"/>
  <c r="S3913" i="15" s="1"/>
  <c r="S3914" i="15" s="1"/>
  <c r="S3915" i="15" s="1"/>
  <c r="S3916" i="15" s="1"/>
  <c r="S3917" i="15" s="1"/>
  <c r="S3918" i="15" s="1"/>
  <c r="S3919" i="15" s="1"/>
  <c r="S3920" i="15" s="1"/>
  <c r="S3921" i="15" s="1"/>
  <c r="S3922" i="15" s="1"/>
  <c r="S3923" i="15" s="1"/>
  <c r="S3924" i="15" s="1"/>
  <c r="S3925" i="15" s="1"/>
  <c r="S3926" i="15" s="1"/>
  <c r="S3927" i="15" s="1"/>
  <c r="S3928" i="15" s="1"/>
  <c r="S3929" i="15" s="1"/>
  <c r="S3930" i="15" s="1"/>
  <c r="S3931" i="15" s="1"/>
  <c r="S3932" i="15" s="1"/>
  <c r="S3933" i="15" s="1"/>
  <c r="S3934" i="15" s="1"/>
  <c r="S3935" i="15" s="1"/>
  <c r="S3936" i="15" s="1"/>
  <c r="S3937" i="15" s="1"/>
  <c r="S3938" i="15" s="1"/>
  <c r="S3939" i="15" s="1"/>
  <c r="S3940" i="15" s="1"/>
  <c r="S3941" i="15" s="1"/>
  <c r="S3942" i="15" s="1"/>
  <c r="S3943" i="15" s="1"/>
  <c r="S3944" i="15" s="1"/>
  <c r="S3945" i="15" s="1"/>
  <c r="S3946" i="15" s="1"/>
  <c r="S3947" i="15" s="1"/>
  <c r="S3948" i="15" s="1"/>
  <c r="S3949" i="15" s="1"/>
  <c r="S3950" i="15" s="1"/>
  <c r="S3951" i="15" s="1"/>
  <c r="S3952" i="15" s="1"/>
  <c r="S3953" i="15" s="1"/>
  <c r="S3954" i="15" s="1"/>
  <c r="S3955" i="15" s="1"/>
  <c r="S3956" i="15" s="1"/>
  <c r="S3957" i="15" s="1"/>
  <c r="S3958" i="15" s="1"/>
  <c r="S3959" i="15" s="1"/>
  <c r="S3960" i="15" s="1"/>
  <c r="S3961" i="15" s="1"/>
  <c r="S3962" i="15" s="1"/>
  <c r="S3963" i="15" s="1"/>
  <c r="S3964" i="15" s="1"/>
  <c r="S3965" i="15" s="1"/>
  <c r="S3966" i="15" s="1"/>
  <c r="S3967" i="15" s="1"/>
  <c r="S3968" i="15" s="1"/>
  <c r="S3969" i="15" s="1"/>
  <c r="S3970" i="15" s="1"/>
  <c r="S3971" i="15" s="1"/>
  <c r="S3972" i="15" s="1"/>
  <c r="S3973" i="15" s="1"/>
  <c r="S3974" i="15" s="1"/>
  <c r="S3975" i="15" s="1"/>
  <c r="S3976" i="15" s="1"/>
  <c r="S3977" i="15" s="1"/>
  <c r="S3978" i="15" s="1"/>
  <c r="S3979" i="15" s="1"/>
  <c r="S3980" i="15" s="1"/>
  <c r="S3981" i="15" s="1"/>
  <c r="S3982" i="15" s="1"/>
  <c r="S3983" i="15" s="1"/>
  <c r="S3984" i="15" s="1"/>
  <c r="S3985" i="15" s="1"/>
  <c r="S3986" i="15" s="1"/>
  <c r="S3987" i="15" s="1"/>
  <c r="S3988" i="15" s="1"/>
  <c r="S3989" i="15" s="1"/>
  <c r="S3990" i="15" s="1"/>
  <c r="S3991" i="15" s="1"/>
  <c r="S3992" i="15" s="1"/>
  <c r="S3993" i="15" s="1"/>
  <c r="S3994" i="15" s="1"/>
  <c r="S3995" i="15" s="1"/>
  <c r="S3996" i="15" s="1"/>
  <c r="S3997" i="15" s="1"/>
  <c r="S3998" i="15" s="1"/>
  <c r="S3999" i="15" s="1"/>
  <c r="S4000" i="15" s="1"/>
  <c r="S4001" i="15" s="1"/>
  <c r="S4002" i="15" s="1"/>
  <c r="BT1" i="16" s="1"/>
  <c r="O3712" i="15" l="1"/>
  <c r="O3713" i="15" s="1"/>
  <c r="K3376" i="15"/>
  <c r="L3215" i="15"/>
  <c r="L3216" i="15" s="1"/>
  <c r="L3217" i="15" s="1"/>
  <c r="M3042" i="15"/>
  <c r="J3478" i="15"/>
  <c r="J3479" i="15" s="1"/>
  <c r="N3318" i="15"/>
  <c r="BS47" i="16"/>
  <c r="BT56" i="16"/>
  <c r="BQ27" i="16"/>
  <c r="BT57" i="16"/>
  <c r="BS6" i="16"/>
  <c r="BT15" i="16"/>
  <c r="BQ44" i="16"/>
  <c r="BR36" i="16"/>
  <c r="BS41" i="16"/>
  <c r="BT50" i="16"/>
  <c r="BS4" i="16"/>
  <c r="BS16" i="16"/>
  <c r="BT29" i="16"/>
  <c r="BR38" i="16"/>
  <c r="BT5" i="16"/>
  <c r="BT35" i="16"/>
  <c r="BT6" i="16"/>
  <c r="BS36" i="16"/>
  <c r="BS27" i="16"/>
  <c r="BT36" i="16"/>
  <c r="BR31" i="16"/>
  <c r="BQ17" i="16"/>
  <c r="BR28" i="16"/>
  <c r="BS50" i="16"/>
  <c r="BQ4" i="16"/>
  <c r="BQ39" i="16"/>
  <c r="BS21" i="16"/>
  <c r="BT30" i="16"/>
  <c r="BR19" i="16"/>
  <c r="BQ45" i="16"/>
  <c r="BT9" i="16"/>
  <c r="BR57" i="16"/>
  <c r="BT44" i="16"/>
  <c r="BQ29" i="16"/>
  <c r="BR52" i="16"/>
  <c r="BR50" i="16"/>
  <c r="BQ57" i="16"/>
  <c r="BS55" i="16"/>
  <c r="BQ14" i="16"/>
  <c r="BT4" i="16"/>
  <c r="BQ32" i="16"/>
  <c r="BS14" i="16"/>
  <c r="BT23" i="16"/>
  <c r="BR5" i="16"/>
  <c r="BR26" i="16"/>
  <c r="BS49" i="16"/>
  <c r="BT58" i="16"/>
  <c r="BQ35" i="16"/>
  <c r="BS24" i="16"/>
  <c r="BS19" i="16"/>
  <c r="BQ20" i="16"/>
  <c r="BT17" i="16"/>
  <c r="BT8" i="16"/>
  <c r="BQ30" i="16"/>
  <c r="BR8" i="16"/>
  <c r="BR9" i="16"/>
  <c r="BS22" i="16"/>
  <c r="BT31" i="16"/>
  <c r="BR21" i="16"/>
  <c r="BQ9" i="16"/>
  <c r="BS57" i="16"/>
  <c r="BQ18" i="16"/>
  <c r="BR14" i="16"/>
  <c r="BS32" i="16"/>
  <c r="BT53" i="16"/>
  <c r="BS51" i="16"/>
  <c r="BQ47" i="16"/>
  <c r="BQ52" i="16"/>
  <c r="BT54" i="16"/>
  <c r="BT33" i="16"/>
  <c r="BS43" i="16"/>
  <c r="BT52" i="16"/>
  <c r="BQ11" i="16"/>
  <c r="BT49" i="16"/>
  <c r="BQ37" i="16"/>
  <c r="BT11" i="16"/>
  <c r="BQ36" i="16"/>
  <c r="BR20" i="16"/>
  <c r="BS37" i="16"/>
  <c r="BT46" i="16"/>
  <c r="BR51" i="16"/>
  <c r="BS12" i="16"/>
  <c r="BT25" i="16"/>
  <c r="BR44" i="16"/>
  <c r="BR47" i="16"/>
  <c r="BS42" i="16"/>
  <c r="BS29" i="16"/>
  <c r="BS20" i="16"/>
  <c r="BS7" i="16"/>
  <c r="BT16" i="16"/>
  <c r="BQ46" i="16"/>
  <c r="BR40" i="16"/>
  <c r="BR41" i="16"/>
  <c r="BS30" i="16"/>
  <c r="BT39" i="16"/>
  <c r="BR37" i="16"/>
  <c r="BQ25" i="16"/>
  <c r="BT10" i="16"/>
  <c r="BQ34" i="16"/>
  <c r="BR16" i="16"/>
  <c r="BS40" i="16"/>
  <c r="BQ24" i="16"/>
  <c r="BT28" i="16"/>
  <c r="BQ16" i="16"/>
  <c r="BQ7" i="16"/>
  <c r="BQ26" i="16"/>
  <c r="BR17" i="16"/>
  <c r="BT41" i="16"/>
  <c r="BR24" i="16"/>
  <c r="BT22" i="16"/>
  <c r="BS15" i="16"/>
  <c r="BT24" i="16"/>
  <c r="BR7" i="16"/>
  <c r="BR34" i="16"/>
  <c r="BQ15" i="16"/>
  <c r="BS38" i="16"/>
  <c r="BT47" i="16"/>
  <c r="BR53" i="16"/>
  <c r="BS9" i="16"/>
  <c r="BT18" i="16"/>
  <c r="BQ50" i="16"/>
  <c r="BR48" i="16"/>
  <c r="BS48" i="16"/>
  <c r="BQ56" i="16"/>
  <c r="BQ38" i="16"/>
  <c r="BS26" i="16"/>
  <c r="BR22" i="16"/>
  <c r="BR35" i="16"/>
  <c r="BR10" i="16"/>
  <c r="BR4" i="16"/>
  <c r="BQ22" i="16"/>
  <c r="BR30" i="16"/>
  <c r="BQ48" i="16"/>
  <c r="BS18" i="16"/>
  <c r="BT27" i="16"/>
  <c r="BR13" i="16"/>
  <c r="BR54" i="16"/>
  <c r="BS53" i="16"/>
  <c r="BQ10" i="16"/>
  <c r="BQ51" i="16"/>
  <c r="BS28" i="16"/>
  <c r="BT45" i="16"/>
  <c r="BS35" i="16"/>
  <c r="BQ13" i="16"/>
  <c r="BT51" i="16"/>
  <c r="BT38" i="16"/>
  <c r="BS52" i="16"/>
  <c r="BS23" i="16"/>
  <c r="BT32" i="16"/>
  <c r="BR23" i="16"/>
  <c r="BQ41" i="16"/>
  <c r="BR42" i="16"/>
  <c r="BS46" i="16"/>
  <c r="BT55" i="16"/>
  <c r="BQ23" i="16"/>
  <c r="BS17" i="16"/>
  <c r="BT26" i="16"/>
  <c r="BR11" i="16"/>
  <c r="BR46" i="16"/>
  <c r="BS56" i="16"/>
  <c r="BR33" i="16"/>
  <c r="BQ6" i="16"/>
  <c r="BS10" i="16"/>
  <c r="BQ53" i="16"/>
  <c r="BQ19" i="16"/>
  <c r="BS31" i="16"/>
  <c r="BT40" i="16"/>
  <c r="BR39" i="16"/>
  <c r="BQ5" i="16"/>
  <c r="BR6" i="16"/>
  <c r="BS54" i="16"/>
  <c r="BQ12" i="16"/>
  <c r="BQ55" i="16"/>
  <c r="BS25" i="16"/>
  <c r="BT34" i="16"/>
  <c r="BR27" i="16"/>
  <c r="BQ21" i="16"/>
  <c r="BT13" i="16"/>
  <c r="BQ31" i="16"/>
  <c r="BQ43" i="16"/>
  <c r="BS58" i="16"/>
  <c r="BS13" i="16"/>
  <c r="BR18" i="16"/>
  <c r="BS11" i="16"/>
  <c r="BT20" i="16"/>
  <c r="BQ54" i="16"/>
  <c r="BR56" i="16"/>
  <c r="BR49" i="16"/>
  <c r="BS34" i="16"/>
  <c r="BT43" i="16"/>
  <c r="BR45" i="16"/>
  <c r="BS5" i="16"/>
  <c r="BT14" i="16"/>
  <c r="BQ42" i="16"/>
  <c r="BR32" i="16"/>
  <c r="BS44" i="16"/>
  <c r="BQ40" i="16"/>
  <c r="BT12" i="16"/>
  <c r="BR25" i="16"/>
  <c r="BR29" i="16"/>
  <c r="BQ58" i="16"/>
  <c r="BQ8" i="16"/>
  <c r="BS39" i="16"/>
  <c r="BT48" i="16"/>
  <c r="BR55" i="16"/>
  <c r="BT37" i="16"/>
  <c r="BQ33" i="16"/>
  <c r="BT7" i="16"/>
  <c r="BQ28" i="16"/>
  <c r="BR58" i="16"/>
  <c r="BS33" i="16"/>
  <c r="BT42" i="16"/>
  <c r="BR43" i="16"/>
  <c r="BS8" i="16"/>
  <c r="BT21" i="16"/>
  <c r="BR12" i="16"/>
  <c r="BR15" i="16"/>
  <c r="BT19" i="16"/>
  <c r="BS45" i="16"/>
  <c r="BQ49" i="16"/>
  <c r="J3480" i="15" l="1"/>
  <c r="L3218" i="15"/>
  <c r="O3714" i="15"/>
  <c r="N3319" i="15"/>
  <c r="N3320" i="15" s="1"/>
  <c r="K3377" i="15"/>
  <c r="K3378" i="15" s="1"/>
  <c r="M3043" i="15"/>
  <c r="BP43" i="16"/>
  <c r="BP12" i="16"/>
  <c r="BP53" i="16"/>
  <c r="BP13" i="16"/>
  <c r="BP51" i="16"/>
  <c r="BP56" i="16"/>
  <c r="BP16" i="16"/>
  <c r="BP52" i="16"/>
  <c r="BP9" i="16"/>
  <c r="BP35" i="16"/>
  <c r="BP49" i="16"/>
  <c r="BP33" i="16"/>
  <c r="BP31" i="16"/>
  <c r="BP23" i="16"/>
  <c r="BP41" i="16"/>
  <c r="BP10" i="16"/>
  <c r="BP22" i="16"/>
  <c r="BP15" i="16"/>
  <c r="BP34" i="16"/>
  <c r="BP46" i="16"/>
  <c r="BP37" i="16"/>
  <c r="BP47" i="16"/>
  <c r="BP20" i="16"/>
  <c r="BP14" i="16"/>
  <c r="BP44" i="16"/>
  <c r="BP27" i="16"/>
  <c r="BP8" i="16"/>
  <c r="BP42" i="16"/>
  <c r="BP54" i="16"/>
  <c r="BP6" i="16"/>
  <c r="BP26" i="16"/>
  <c r="BP24" i="16"/>
  <c r="BP18" i="16"/>
  <c r="BP30" i="16"/>
  <c r="BP29" i="16"/>
  <c r="BP45" i="16"/>
  <c r="BP39" i="16"/>
  <c r="BP17" i="16"/>
  <c r="BP28" i="16"/>
  <c r="BP58" i="16"/>
  <c r="BP40" i="16"/>
  <c r="BP21" i="16"/>
  <c r="BP55" i="16"/>
  <c r="BP5" i="16"/>
  <c r="BP19" i="16"/>
  <c r="BP48" i="16"/>
  <c r="BP38" i="16"/>
  <c r="BP50" i="16"/>
  <c r="BP7" i="16"/>
  <c r="BP25" i="16"/>
  <c r="BP36" i="16"/>
  <c r="BP11" i="16"/>
  <c r="BP32" i="16"/>
  <c r="BP57" i="16"/>
  <c r="BP4" i="16"/>
  <c r="M3044" i="15" l="1"/>
  <c r="J3481" i="15"/>
  <c r="J3482" i="15" s="1"/>
  <c r="J3483" i="15" s="1"/>
  <c r="J3484" i="15" s="1"/>
  <c r="J3485" i="15" s="1"/>
  <c r="J3486" i="15" s="1"/>
  <c r="J3487" i="15" s="1"/>
  <c r="O3715" i="15"/>
  <c r="O3716" i="15" s="1"/>
  <c r="K3379" i="15"/>
  <c r="K3380" i="15" s="1"/>
  <c r="K3381" i="15" s="1"/>
  <c r="K3382" i="15" s="1"/>
  <c r="K3383" i="15" s="1"/>
  <c r="K3384" i="15" s="1"/>
  <c r="K3385" i="15" s="1"/>
  <c r="K3386" i="15" s="1"/>
  <c r="K3387" i="15" s="1"/>
  <c r="K3388" i="15" s="1"/>
  <c r="K3389" i="15" s="1"/>
  <c r="K3390" i="15" s="1"/>
  <c r="K3391" i="15" s="1"/>
  <c r="K3392" i="15" s="1"/>
  <c r="K3393" i="15" s="1"/>
  <c r="K3394" i="15" s="1"/>
  <c r="K3395" i="15" s="1"/>
  <c r="K3396" i="15" s="1"/>
  <c r="K3397" i="15" s="1"/>
  <c r="K3398" i="15" s="1"/>
  <c r="K3399" i="15" s="1"/>
  <c r="K3400" i="15" s="1"/>
  <c r="K3401" i="15" s="1"/>
  <c r="K3402" i="15" s="1"/>
  <c r="K3403" i="15" s="1"/>
  <c r="K3404" i="15" s="1"/>
  <c r="K3405" i="15" s="1"/>
  <c r="L3219" i="15"/>
  <c r="L3220" i="15" s="1"/>
  <c r="N3321" i="15"/>
  <c r="J3488" i="15" l="1"/>
  <c r="N3322" i="15"/>
  <c r="K3406" i="15"/>
  <c r="K3407" i="15" s="1"/>
  <c r="L3221" i="15"/>
  <c r="L3222" i="15" s="1"/>
  <c r="L3223" i="15" s="1"/>
  <c r="L3224" i="15" s="1"/>
  <c r="L3225" i="15" s="1"/>
  <c r="L3226" i="15" s="1"/>
  <c r="L3227" i="15" s="1"/>
  <c r="O3717" i="15"/>
  <c r="O3718" i="15" s="1"/>
  <c r="O3719" i="15" s="1"/>
  <c r="O3720" i="15" s="1"/>
  <c r="O3721" i="15" s="1"/>
  <c r="O3722" i="15" s="1"/>
  <c r="O3723" i="15" s="1"/>
  <c r="O3724" i="15" s="1"/>
  <c r="O3725" i="15" s="1"/>
  <c r="O3726" i="15" s="1"/>
  <c r="O3727" i="15" s="1"/>
  <c r="O3728" i="15" s="1"/>
  <c r="O3729" i="15" s="1"/>
  <c r="O3730" i="15" s="1"/>
  <c r="O3731" i="15" s="1"/>
  <c r="O3732" i="15" s="1"/>
  <c r="M3045" i="15"/>
  <c r="J3489" i="15" l="1"/>
  <c r="J3490" i="15" s="1"/>
  <c r="M3046" i="15"/>
  <c r="O3733" i="15"/>
  <c r="O3734" i="15" s="1"/>
  <c r="K3408" i="15"/>
  <c r="K3409" i="15" s="1"/>
  <c r="K3410" i="15" s="1"/>
  <c r="N3323" i="15"/>
  <c r="L3228" i="15"/>
  <c r="L3229" i="15" s="1"/>
  <c r="AL10" i="11"/>
  <c r="J3491" i="15" l="1"/>
  <c r="J3492" i="15" s="1"/>
  <c r="J3493" i="15" s="1"/>
  <c r="J3494" i="15" s="1"/>
  <c r="J3495" i="15" s="1"/>
  <c r="J3496" i="15" s="1"/>
  <c r="J3497" i="15" s="1"/>
  <c r="J3498" i="15" s="1"/>
  <c r="J3499" i="15" s="1"/>
  <c r="J3500" i="15" s="1"/>
  <c r="J3501" i="15" s="1"/>
  <c r="J3502" i="15" s="1"/>
  <c r="J3503" i="15" s="1"/>
  <c r="J3504" i="15" s="1"/>
  <c r="J3505" i="15" s="1"/>
  <c r="J3506" i="15" s="1"/>
  <c r="J3507" i="15" s="1"/>
  <c r="J3508" i="15" s="1"/>
  <c r="J3509" i="15" s="1"/>
  <c r="J3510" i="15" s="1"/>
  <c r="J3511" i="15" s="1"/>
  <c r="J3512" i="15" s="1"/>
  <c r="J3513" i="15" s="1"/>
  <c r="J3514" i="15" s="1"/>
  <c r="J3515" i="15" s="1"/>
  <c r="J3516" i="15" s="1"/>
  <c r="J3517" i="15" s="1"/>
  <c r="J3518" i="15" s="1"/>
  <c r="J3519" i="15" s="1"/>
  <c r="J3520" i="15" s="1"/>
  <c r="J3521" i="15" s="1"/>
  <c r="J3522" i="15" s="1"/>
  <c r="J3523" i="15" s="1"/>
  <c r="J3524" i="15" s="1"/>
  <c r="J3525" i="15" s="1"/>
  <c r="J3526" i="15" s="1"/>
  <c r="J3527" i="15" s="1"/>
  <c r="J3528" i="15" s="1"/>
  <c r="J3529" i="15" s="1"/>
  <c r="J3530" i="15" s="1"/>
  <c r="J3531" i="15" s="1"/>
  <c r="J3532" i="15" s="1"/>
  <c r="K3411" i="15"/>
  <c r="M3047" i="15"/>
  <c r="L3230" i="15"/>
  <c r="O3735" i="15"/>
  <c r="O3736" i="15" s="1"/>
  <c r="O3737" i="15" s="1"/>
  <c r="O3738" i="15" s="1"/>
  <c r="O3739" i="15" s="1"/>
  <c r="O3740" i="15" s="1"/>
  <c r="O3741" i="15" s="1"/>
  <c r="O3742" i="15" s="1"/>
  <c r="O3743" i="15" s="1"/>
  <c r="O3744" i="15" s="1"/>
  <c r="O3745" i="15" s="1"/>
  <c r="O3746" i="15" s="1"/>
  <c r="O3747" i="15" s="1"/>
  <c r="O3748" i="15" s="1"/>
  <c r="O3749" i="15" s="1"/>
  <c r="O3750" i="15" s="1"/>
  <c r="O3751" i="15" s="1"/>
  <c r="O3752" i="15" s="1"/>
  <c r="O3753" i="15" s="1"/>
  <c r="O3754" i="15" s="1"/>
  <c r="O3755" i="15" s="1"/>
  <c r="O3756" i="15" s="1"/>
  <c r="O3757" i="15" s="1"/>
  <c r="O3758" i="15" s="1"/>
  <c r="O3759" i="15" s="1"/>
  <c r="O3760" i="15" s="1"/>
  <c r="O3761" i="15" s="1"/>
  <c r="O3762" i="15" s="1"/>
  <c r="O3763" i="15" s="1"/>
  <c r="O3764" i="15" s="1"/>
  <c r="O3765" i="15" s="1"/>
  <c r="O3766" i="15" s="1"/>
  <c r="O3767" i="15" s="1"/>
  <c r="O3768" i="15" s="1"/>
  <c r="O3769" i="15" s="1"/>
  <c r="O3770" i="15" s="1"/>
  <c r="O3771" i="15" s="1"/>
  <c r="O3772" i="15" s="1"/>
  <c r="O3773" i="15" s="1"/>
  <c r="O3774" i="15" s="1"/>
  <c r="N3324" i="15"/>
  <c r="N3325" i="15" s="1"/>
  <c r="AR10" i="11"/>
  <c r="AP10" i="11"/>
  <c r="AN10" i="11"/>
  <c r="J3533" i="15" l="1"/>
  <c r="N3326" i="15"/>
  <c r="N3327" i="15" s="1"/>
  <c r="N3328" i="15" s="1"/>
  <c r="N3329" i="15" s="1"/>
  <c r="N3330" i="15" s="1"/>
  <c r="N3331" i="15" s="1"/>
  <c r="N3332" i="15" s="1"/>
  <c r="N3333" i="15" s="1"/>
  <c r="N3334" i="15" s="1"/>
  <c r="N3335" i="15" s="1"/>
  <c r="N3336" i="15" s="1"/>
  <c r="N3337" i="15" s="1"/>
  <c r="N3338" i="15" s="1"/>
  <c r="N3339" i="15" s="1"/>
  <c r="N3340" i="15" s="1"/>
  <c r="N3341" i="15" s="1"/>
  <c r="N3342" i="15" s="1"/>
  <c r="N3343" i="15" s="1"/>
  <c r="N3344" i="15" s="1"/>
  <c r="N3345" i="15" s="1"/>
  <c r="N3346" i="15" s="1"/>
  <c r="N3347" i="15" s="1"/>
  <c r="N3348" i="15" s="1"/>
  <c r="N3349" i="15" s="1"/>
  <c r="N3350" i="15" s="1"/>
  <c r="N3351" i="15" s="1"/>
  <c r="M3048" i="15"/>
  <c r="O3775" i="15"/>
  <c r="O3776" i="15" s="1"/>
  <c r="L3231" i="15"/>
  <c r="K3412" i="15"/>
  <c r="K3413" i="15" s="1"/>
  <c r="K3414" i="15" s="1"/>
  <c r="K3415" i="15" s="1"/>
  <c r="K3416" i="15" s="1"/>
  <c r="K3417" i="15" s="1"/>
  <c r="K3418" i="15" s="1"/>
  <c r="K3419" i="15" s="1"/>
  <c r="K3420" i="15" s="1"/>
  <c r="K3421" i="15" s="1"/>
  <c r="K3422" i="15" s="1"/>
  <c r="K3423" i="15" s="1"/>
  <c r="K3424" i="15" s="1"/>
  <c r="K3425" i="15" s="1"/>
  <c r="K3426" i="15" s="1"/>
  <c r="K3427" i="15" s="1"/>
  <c r="K3428" i="15" s="1"/>
  <c r="K3429" i="15" s="1"/>
  <c r="K3430" i="15" s="1"/>
  <c r="K3431" i="15" s="1"/>
  <c r="O3777" i="15" l="1"/>
  <c r="O3778" i="15" s="1"/>
  <c r="O3779" i="15" s="1"/>
  <c r="O3780" i="15" s="1"/>
  <c r="O3781" i="15" s="1"/>
  <c r="O3782" i="15" s="1"/>
  <c r="O3783" i="15" s="1"/>
  <c r="O3784" i="15" s="1"/>
  <c r="O3785" i="15" s="1"/>
  <c r="O3786" i="15" s="1"/>
  <c r="O3787" i="15" s="1"/>
  <c r="O3788" i="15" s="1"/>
  <c r="O3789" i="15" s="1"/>
  <c r="O3790" i="15" s="1"/>
  <c r="O3791" i="15" s="1"/>
  <c r="O3792" i="15" s="1"/>
  <c r="L3232" i="15"/>
  <c r="M3049" i="15"/>
  <c r="J3534" i="15"/>
  <c r="J3535" i="15" s="1"/>
  <c r="J3536" i="15" s="1"/>
  <c r="N3352" i="15"/>
  <c r="K3432" i="15"/>
  <c r="N3353" i="15" l="1"/>
  <c r="K3433" i="15"/>
  <c r="K3434" i="15" s="1"/>
  <c r="O3793" i="15"/>
  <c r="O3794" i="15" s="1"/>
  <c r="M3050" i="15"/>
  <c r="J3537" i="15"/>
  <c r="J3538" i="15" s="1"/>
  <c r="J3539" i="15" s="1"/>
  <c r="J3540" i="15" s="1"/>
  <c r="J3541" i="15" s="1"/>
  <c r="J3542" i="15" s="1"/>
  <c r="J3543" i="15" s="1"/>
  <c r="J3544" i="15" s="1"/>
  <c r="J3545" i="15" s="1"/>
  <c r="J3546" i="15" s="1"/>
  <c r="J3547" i="15" s="1"/>
  <c r="J3548" i="15" s="1"/>
  <c r="J3549" i="15" s="1"/>
  <c r="J3550" i="15" s="1"/>
  <c r="J3551" i="15" s="1"/>
  <c r="J3552" i="15" s="1"/>
  <c r="J3553" i="15" s="1"/>
  <c r="L3233" i="15"/>
  <c r="L3234" i="15" s="1"/>
  <c r="L3235" i="15" s="1"/>
  <c r="O3795" i="15" l="1"/>
  <c r="O3796" i="15" s="1"/>
  <c r="O3797" i="15" s="1"/>
  <c r="O3798" i="15" s="1"/>
  <c r="O3799" i="15" s="1"/>
  <c r="O3800" i="15" s="1"/>
  <c r="O3801" i="15" s="1"/>
  <c r="O3802" i="15" s="1"/>
  <c r="O3803" i="15" s="1"/>
  <c r="O3804" i="15" s="1"/>
  <c r="O3805" i="15" s="1"/>
  <c r="O3806" i="15" s="1"/>
  <c r="O3807" i="15" s="1"/>
  <c r="O3808" i="15" s="1"/>
  <c r="O3809" i="15" s="1"/>
  <c r="O3810" i="15" s="1"/>
  <c r="O3811" i="15" s="1"/>
  <c r="O3812" i="15" s="1"/>
  <c r="O3813" i="15" s="1"/>
  <c r="O3814" i="15" s="1"/>
  <c r="O3815" i="15" s="1"/>
  <c r="O3816" i="15" s="1"/>
  <c r="O3817" i="15" s="1"/>
  <c r="O3818" i="15" s="1"/>
  <c r="O3819" i="15" s="1"/>
  <c r="O3820" i="15" s="1"/>
  <c r="O3821" i="15" s="1"/>
  <c r="O3822" i="15" s="1"/>
  <c r="O3823" i="15" s="1"/>
  <c r="O3824" i="15" s="1"/>
  <c r="O3825" i="15" s="1"/>
  <c r="O3826" i="15" s="1"/>
  <c r="O3827" i="15" s="1"/>
  <c r="O3828" i="15" s="1"/>
  <c r="O3829" i="15" s="1"/>
  <c r="O3830" i="15" s="1"/>
  <c r="O3831" i="15" s="1"/>
  <c r="O3832" i="15" s="1"/>
  <c r="O3833" i="15" s="1"/>
  <c r="O3834" i="15" s="1"/>
  <c r="O3835" i="15" s="1"/>
  <c r="L3236" i="15"/>
  <c r="K3435" i="15"/>
  <c r="K3436" i="15" s="1"/>
  <c r="N3354" i="15"/>
  <c r="J3554" i="15"/>
  <c r="M3051" i="15"/>
  <c r="O3836" i="15" l="1"/>
  <c r="O3837" i="15" s="1"/>
  <c r="K3437" i="15"/>
  <c r="J3555" i="15"/>
  <c r="J3556" i="15" s="1"/>
  <c r="L3237" i="15"/>
  <c r="L3238" i="15" s="1"/>
  <c r="M3052" i="15"/>
  <c r="N3355" i="15"/>
  <c r="N3356" i="15" s="1"/>
  <c r="N3357" i="15" s="1"/>
  <c r="J3557" i="15" l="1"/>
  <c r="O3838" i="15"/>
  <c r="O3839" i="15" s="1"/>
  <c r="O3840" i="15" s="1"/>
  <c r="O3841" i="15" s="1"/>
  <c r="O3842" i="15" s="1"/>
  <c r="O3843" i="15" s="1"/>
  <c r="O3844" i="15" s="1"/>
  <c r="O3845" i="15" s="1"/>
  <c r="O3846" i="15" s="1"/>
  <c r="O3847" i="15" s="1"/>
  <c r="O3848" i="15" s="1"/>
  <c r="O3849" i="15" s="1"/>
  <c r="O3850" i="15" s="1"/>
  <c r="O3851" i="15" s="1"/>
  <c r="O3852" i="15" s="1"/>
  <c r="O3853" i="15" s="1"/>
  <c r="O3854" i="15" s="1"/>
  <c r="O3855" i="15" s="1"/>
  <c r="O3856" i="15" s="1"/>
  <c r="O3857" i="15" s="1"/>
  <c r="O3858" i="15" s="1"/>
  <c r="O3859" i="15" s="1"/>
  <c r="O3860" i="15" s="1"/>
  <c r="O3861" i="15" s="1"/>
  <c r="O3862" i="15" s="1"/>
  <c r="O3863" i="15" s="1"/>
  <c r="O3864" i="15" s="1"/>
  <c r="O3865" i="15" s="1"/>
  <c r="O3866" i="15" s="1"/>
  <c r="O3867" i="15" s="1"/>
  <c r="O3868" i="15" s="1"/>
  <c r="O3869" i="15" s="1"/>
  <c r="O3870" i="15" s="1"/>
  <c r="O3871" i="15" s="1"/>
  <c r="O3872" i="15" s="1"/>
  <c r="O3873" i="15" s="1"/>
  <c r="O3874" i="15" s="1"/>
  <c r="O3875" i="15" s="1"/>
  <c r="O3876" i="15" s="1"/>
  <c r="O3877" i="15" s="1"/>
  <c r="O3878" i="15" s="1"/>
  <c r="O3879" i="15" s="1"/>
  <c r="O3880" i="15" s="1"/>
  <c r="O3881" i="15" s="1"/>
  <c r="O3882" i="15" s="1"/>
  <c r="O3883" i="15" s="1"/>
  <c r="O3884" i="15" s="1"/>
  <c r="O3885" i="15" s="1"/>
  <c r="O3886" i="15" s="1"/>
  <c r="O3887" i="15" s="1"/>
  <c r="O3888" i="15" s="1"/>
  <c r="O3889" i="15" s="1"/>
  <c r="O3890" i="15" s="1"/>
  <c r="O3891" i="15" s="1"/>
  <c r="O3892" i="15" s="1"/>
  <c r="O3893" i="15" s="1"/>
  <c r="O3894" i="15" s="1"/>
  <c r="O3895" i="15" s="1"/>
  <c r="O3896" i="15" s="1"/>
  <c r="O3897" i="15" s="1"/>
  <c r="O3898" i="15" s="1"/>
  <c r="O3899" i="15" s="1"/>
  <c r="O3900" i="15" s="1"/>
  <c r="O3901" i="15" s="1"/>
  <c r="O3902" i="15" s="1"/>
  <c r="O3903" i="15" s="1"/>
  <c r="O3904" i="15" s="1"/>
  <c r="O3905" i="15" s="1"/>
  <c r="O3906" i="15" s="1"/>
  <c r="O3907" i="15" s="1"/>
  <c r="O3908" i="15" s="1"/>
  <c r="O3909" i="15" s="1"/>
  <c r="O3910" i="15" s="1"/>
  <c r="O3911" i="15" s="1"/>
  <c r="O3912" i="15" s="1"/>
  <c r="O3913" i="15" s="1"/>
  <c r="O3914" i="15" s="1"/>
  <c r="O3915" i="15" s="1"/>
  <c r="O3916" i="15" s="1"/>
  <c r="O3917" i="15" s="1"/>
  <c r="O3918" i="15" s="1"/>
  <c r="O3919" i="15" s="1"/>
  <c r="O3920" i="15" s="1"/>
  <c r="O3921" i="15" s="1"/>
  <c r="O3922" i="15" s="1"/>
  <c r="O3923" i="15" s="1"/>
  <c r="O3924" i="15" s="1"/>
  <c r="O3925" i="15" s="1"/>
  <c r="O3926" i="15" s="1"/>
  <c r="O3927" i="15" s="1"/>
  <c r="O3928" i="15" s="1"/>
  <c r="O3929" i="15" s="1"/>
  <c r="O3930" i="15" s="1"/>
  <c r="O3931" i="15" s="1"/>
  <c r="O3932" i="15" s="1"/>
  <c r="O3933" i="15" s="1"/>
  <c r="O3934" i="15" s="1"/>
  <c r="O3935" i="15" s="1"/>
  <c r="O3936" i="15" s="1"/>
  <c r="O3937" i="15" s="1"/>
  <c r="O3938" i="15" s="1"/>
  <c r="O3939" i="15" s="1"/>
  <c r="O3940" i="15" s="1"/>
  <c r="O3941" i="15" s="1"/>
  <c r="O3942" i="15" s="1"/>
  <c r="O3943" i="15" s="1"/>
  <c r="O3944" i="15" s="1"/>
  <c r="O3945" i="15" s="1"/>
  <c r="O3946" i="15" s="1"/>
  <c r="O3947" i="15" s="1"/>
  <c r="O3948" i="15" s="1"/>
  <c r="O3949" i="15" s="1"/>
  <c r="O3950" i="15" s="1"/>
  <c r="O3951" i="15" s="1"/>
  <c r="O3952" i="15" s="1"/>
  <c r="O3953" i="15" s="1"/>
  <c r="O3954" i="15" s="1"/>
  <c r="O3955" i="15" s="1"/>
  <c r="O3956" i="15" s="1"/>
  <c r="O3957" i="15" s="1"/>
  <c r="O3958" i="15" s="1"/>
  <c r="O3959" i="15" s="1"/>
  <c r="O3960" i="15" s="1"/>
  <c r="O3961" i="15" s="1"/>
  <c r="O3962" i="15" s="1"/>
  <c r="O3963" i="15" s="1"/>
  <c r="O3964" i="15" s="1"/>
  <c r="O3965" i="15" s="1"/>
  <c r="O3966" i="15" s="1"/>
  <c r="O3967" i="15" s="1"/>
  <c r="O3968" i="15" s="1"/>
  <c r="O3969" i="15" s="1"/>
  <c r="O3970" i="15" s="1"/>
  <c r="O3971" i="15" s="1"/>
  <c r="O3972" i="15" s="1"/>
  <c r="O3973" i="15" s="1"/>
  <c r="O3974" i="15" s="1"/>
  <c r="O3975" i="15" s="1"/>
  <c r="O3976" i="15" s="1"/>
  <c r="O3977" i="15" s="1"/>
  <c r="O3978" i="15" s="1"/>
  <c r="O3979" i="15" s="1"/>
  <c r="O3980" i="15" s="1"/>
  <c r="O3981" i="15" s="1"/>
  <c r="O3982" i="15" s="1"/>
  <c r="O3983" i="15" s="1"/>
  <c r="O3984" i="15" s="1"/>
  <c r="O3985" i="15" s="1"/>
  <c r="O3986" i="15" s="1"/>
  <c r="O3987" i="15" s="1"/>
  <c r="O3988" i="15" s="1"/>
  <c r="O3989" i="15" s="1"/>
  <c r="O3990" i="15" s="1"/>
  <c r="O3991" i="15" s="1"/>
  <c r="O3992" i="15" s="1"/>
  <c r="O3993" i="15" s="1"/>
  <c r="O3994" i="15" s="1"/>
  <c r="O3995" i="15" s="1"/>
  <c r="O3996" i="15" s="1"/>
  <c r="O3997" i="15" s="1"/>
  <c r="O3998" i="15" s="1"/>
  <c r="O3999" i="15" s="1"/>
  <c r="O4000" i="15" s="1"/>
  <c r="O4001" i="15" s="1"/>
  <c r="O4002" i="15" s="1"/>
  <c r="AV1" i="16" s="1"/>
  <c r="M3053" i="15"/>
  <c r="M3054" i="15" s="1"/>
  <c r="M3055" i="15" s="1"/>
  <c r="K3438" i="15"/>
  <c r="N3358" i="15"/>
  <c r="N3359" i="15" s="1"/>
  <c r="N3360" i="15" s="1"/>
  <c r="N3361" i="15" s="1"/>
  <c r="N3362" i="15" s="1"/>
  <c r="L3239" i="15"/>
  <c r="L3240" i="15" s="1"/>
  <c r="L3241" i="15" s="1"/>
  <c r="L3242" i="15" s="1"/>
  <c r="AT48" i="16" l="1"/>
  <c r="AU55" i="16"/>
  <c r="AU41" i="16"/>
  <c r="AT42" i="16"/>
  <c r="AT35" i="16"/>
  <c r="AU15" i="16"/>
  <c r="AS37" i="16"/>
  <c r="AS51" i="16"/>
  <c r="AU8" i="16"/>
  <c r="AV24" i="16"/>
  <c r="AS25" i="16"/>
  <c r="AS9" i="16"/>
  <c r="AS39" i="16"/>
  <c r="AT44" i="16"/>
  <c r="AT53" i="16"/>
  <c r="AT4" i="16"/>
  <c r="AS20" i="16"/>
  <c r="AV46" i="16"/>
  <c r="AU43" i="16"/>
  <c r="AV31" i="16"/>
  <c r="AS7" i="16"/>
  <c r="AS57" i="16"/>
  <c r="AU51" i="16"/>
  <c r="AS28" i="16"/>
  <c r="AV39" i="16"/>
  <c r="AT18" i="16"/>
  <c r="AS47" i="16"/>
  <c r="AV33" i="16"/>
  <c r="AV16" i="16"/>
  <c r="AU39" i="16"/>
  <c r="AT13" i="16"/>
  <c r="AT30" i="16"/>
  <c r="AV29" i="16"/>
  <c r="AV12" i="16"/>
  <c r="AU35" i="16"/>
  <c r="AU56" i="16"/>
  <c r="AT32" i="16"/>
  <c r="AS58" i="16"/>
  <c r="AS23" i="16"/>
  <c r="AT50" i="16"/>
  <c r="AT31" i="16"/>
  <c r="AT58" i="16"/>
  <c r="AT41" i="16"/>
  <c r="AT15" i="16"/>
  <c r="AS38" i="16"/>
  <c r="AS10" i="16"/>
  <c r="AT54" i="16"/>
  <c r="AT33" i="16"/>
  <c r="AT7" i="16"/>
  <c r="AV6" i="16"/>
  <c r="AS5" i="16"/>
  <c r="AT34" i="16"/>
  <c r="AT40" i="16"/>
  <c r="AV57" i="16"/>
  <c r="AV48" i="16"/>
  <c r="AU44" i="16"/>
  <c r="AS26" i="16"/>
  <c r="AT49" i="16"/>
  <c r="AU32" i="16"/>
  <c r="AS29" i="16"/>
  <c r="AT46" i="16"/>
  <c r="AT17" i="16"/>
  <c r="AU53" i="16"/>
  <c r="AV9" i="16"/>
  <c r="AU31" i="16"/>
  <c r="AV5" i="16"/>
  <c r="AU24" i="16"/>
  <c r="AU11" i="16"/>
  <c r="AV26" i="16"/>
  <c r="AS36" i="16"/>
  <c r="AU5" i="16"/>
  <c r="AS35" i="16"/>
  <c r="AT21" i="16"/>
  <c r="AU10" i="16"/>
  <c r="AV8" i="16"/>
  <c r="AT14" i="16"/>
  <c r="AT55" i="16"/>
  <c r="AU52" i="16"/>
  <c r="AU6" i="16"/>
  <c r="AT19" i="16"/>
  <c r="AU50" i="16"/>
  <c r="AS34" i="16"/>
  <c r="AU29" i="16"/>
  <c r="AU4" i="16"/>
  <c r="AS22" i="16"/>
  <c r="AV32" i="16"/>
  <c r="AV19" i="16"/>
  <c r="AS19" i="16"/>
  <c r="AV53" i="16"/>
  <c r="AS14" i="16"/>
  <c r="AV28" i="16"/>
  <c r="AV15" i="16"/>
  <c r="AT51" i="16"/>
  <c r="AS15" i="16"/>
  <c r="AT45" i="16"/>
  <c r="AT23" i="16"/>
  <c r="AS6" i="16"/>
  <c r="AV27" i="16"/>
  <c r="AT16" i="16"/>
  <c r="AV14" i="16"/>
  <c r="AS31" i="16"/>
  <c r="AV55" i="16"/>
  <c r="AT56" i="16"/>
  <c r="AV37" i="16"/>
  <c r="AV20" i="16"/>
  <c r="AV7" i="16"/>
  <c r="AT29" i="16"/>
  <c r="AS27" i="16"/>
  <c r="AU37" i="16"/>
  <c r="AU20" i="16"/>
  <c r="AU7" i="16"/>
  <c r="AV22" i="16"/>
  <c r="AU54" i="16"/>
  <c r="AU33" i="16"/>
  <c r="AU16" i="16"/>
  <c r="AS21" i="16"/>
  <c r="AV10" i="16"/>
  <c r="AU23" i="16"/>
  <c r="AS17" i="16"/>
  <c r="AU42" i="16"/>
  <c r="AT10" i="16"/>
  <c r="AT9" i="16"/>
  <c r="AV11" i="16"/>
  <c r="AU58" i="16"/>
  <c r="AT5" i="16"/>
  <c r="AT36" i="16"/>
  <c r="AV58" i="16"/>
  <c r="AS55" i="16"/>
  <c r="AS53" i="16"/>
  <c r="AT8" i="16"/>
  <c r="AV54" i="16"/>
  <c r="AV17" i="16"/>
  <c r="AT52" i="16"/>
  <c r="AV41" i="16"/>
  <c r="AT22" i="16"/>
  <c r="AS52" i="16"/>
  <c r="AU57" i="16"/>
  <c r="AT39" i="16"/>
  <c r="AS24" i="16"/>
  <c r="AV18" i="16"/>
  <c r="AS49" i="16"/>
  <c r="AV49" i="16"/>
  <c r="AV30" i="16"/>
  <c r="AS41" i="16"/>
  <c r="AT6" i="16"/>
  <c r="AT12" i="16"/>
  <c r="AS56" i="16"/>
  <c r="AV44" i="16"/>
  <c r="AV47" i="16"/>
  <c r="AV52" i="16"/>
  <c r="AV51" i="16"/>
  <c r="AS48" i="16"/>
  <c r="AV21" i="16"/>
  <c r="AU40" i="16"/>
  <c r="AU27" i="16"/>
  <c r="AS40" i="16"/>
  <c r="AT25" i="16"/>
  <c r="AU21" i="16"/>
  <c r="AV4" i="16"/>
  <c r="AS4" i="16"/>
  <c r="AU30" i="16"/>
  <c r="AV40" i="16"/>
  <c r="AU17" i="16"/>
  <c r="AV45" i="16"/>
  <c r="AS54" i="16"/>
  <c r="AU26" i="16"/>
  <c r="AS30" i="16"/>
  <c r="AV36" i="16"/>
  <c r="AV23" i="16"/>
  <c r="AS46" i="16"/>
  <c r="AV42" i="16"/>
  <c r="AT11" i="16"/>
  <c r="AS50" i="16"/>
  <c r="AU13" i="16"/>
  <c r="AV13" i="16"/>
  <c r="AU19" i="16"/>
  <c r="AU9" i="16"/>
  <c r="AV43" i="16"/>
  <c r="AT47" i="16"/>
  <c r="AU14" i="16"/>
  <c r="AU28" i="16"/>
  <c r="AT43" i="16"/>
  <c r="AU38" i="16"/>
  <c r="AS43" i="16"/>
  <c r="AT26" i="16"/>
  <c r="AT37" i="16"/>
  <c r="AU18" i="16"/>
  <c r="AU22" i="16"/>
  <c r="AS45" i="16"/>
  <c r="AV56" i="16"/>
  <c r="AU46" i="16"/>
  <c r="AU12" i="16"/>
  <c r="AS16" i="16"/>
  <c r="AS8" i="16"/>
  <c r="AS11" i="16"/>
  <c r="AU49" i="16"/>
  <c r="AV25" i="16"/>
  <c r="AU45" i="16"/>
  <c r="AV38" i="16"/>
  <c r="AV34" i="16"/>
  <c r="AT24" i="16"/>
  <c r="AS33" i="16"/>
  <c r="AV50" i="16"/>
  <c r="AU25" i="16"/>
  <c r="AU34" i="16"/>
  <c r="AU36" i="16"/>
  <c r="AS42" i="16"/>
  <c r="AT28" i="16"/>
  <c r="AT38" i="16"/>
  <c r="AT57" i="16"/>
  <c r="AT27" i="16"/>
  <c r="AS44" i="16"/>
  <c r="AS13" i="16"/>
  <c r="AS18" i="16"/>
  <c r="AU47" i="16"/>
  <c r="AV35" i="16"/>
  <c r="AS32" i="16"/>
  <c r="AS12" i="16"/>
  <c r="AT20" i="16"/>
  <c r="AU48" i="16"/>
  <c r="M3056" i="15"/>
  <c r="K3439" i="15"/>
  <c r="K3440" i="15" s="1"/>
  <c r="K3441" i="15" s="1"/>
  <c r="L3243" i="15"/>
  <c r="N3363" i="15"/>
  <c r="J3558" i="15"/>
  <c r="J3559" i="15" s="1"/>
  <c r="J3560" i="15" s="1"/>
  <c r="J3561" i="15" s="1"/>
  <c r="J3562" i="15" s="1"/>
  <c r="J3563" i="15" s="1"/>
  <c r="J3564" i="15" s="1"/>
  <c r="J3565" i="15" s="1"/>
  <c r="J3566" i="15" s="1"/>
  <c r="J3567" i="15" s="1"/>
  <c r="J3568" i="15" s="1"/>
  <c r="J3569" i="15" s="1"/>
  <c r="J3570" i="15" s="1"/>
  <c r="J3571" i="15" s="1"/>
  <c r="J3572" i="15" s="1"/>
  <c r="J3573" i="15" s="1"/>
  <c r="J3574" i="15" s="1"/>
  <c r="J3575" i="15" s="1"/>
  <c r="J3576" i="15" s="1"/>
  <c r="J3577" i="15" s="1"/>
  <c r="J3578" i="15" s="1"/>
  <c r="J3579" i="15" s="1"/>
  <c r="J3580" i="15" s="1"/>
  <c r="J3581" i="15" s="1"/>
  <c r="J3582" i="15" s="1"/>
  <c r="J3583" i="15" s="1"/>
  <c r="J3584" i="15" s="1"/>
  <c r="J3585" i="15" s="1"/>
  <c r="J3586" i="15" s="1"/>
  <c r="J3587" i="15" s="1"/>
  <c r="J3588" i="15" s="1"/>
  <c r="J3589" i="15" s="1"/>
  <c r="J3590" i="15" s="1"/>
  <c r="J3591" i="15" s="1"/>
  <c r="J3592" i="15" s="1"/>
  <c r="J3593" i="15" l="1"/>
  <c r="AR32" i="16"/>
  <c r="AR13" i="16"/>
  <c r="AR16" i="16"/>
  <c r="AR45" i="16"/>
  <c r="AR50" i="16"/>
  <c r="AR54" i="16"/>
  <c r="AR49" i="16"/>
  <c r="AR53" i="16"/>
  <c r="AR31" i="16"/>
  <c r="AR6" i="16"/>
  <c r="AR22" i="16"/>
  <c r="AR26" i="16"/>
  <c r="AR38" i="16"/>
  <c r="AR7" i="16"/>
  <c r="AR20" i="16"/>
  <c r="AR39" i="16"/>
  <c r="M3057" i="15"/>
  <c r="AR18" i="16"/>
  <c r="AR14" i="16"/>
  <c r="AR34" i="16"/>
  <c r="K3442" i="15"/>
  <c r="K3443" i="15" s="1"/>
  <c r="AR42" i="16"/>
  <c r="AR11" i="16"/>
  <c r="AR30" i="16"/>
  <c r="AR56" i="16"/>
  <c r="AR24" i="16"/>
  <c r="AR17" i="16"/>
  <c r="AR5" i="16"/>
  <c r="AR23" i="16"/>
  <c r="AR47" i="16"/>
  <c r="AR25" i="16"/>
  <c r="AR37" i="16"/>
  <c r="L3244" i="15"/>
  <c r="L3245" i="15" s="1"/>
  <c r="L3246" i="15" s="1"/>
  <c r="L3247" i="15" s="1"/>
  <c r="L3248" i="15" s="1"/>
  <c r="AR12" i="16"/>
  <c r="AR33" i="16"/>
  <c r="AR8" i="16"/>
  <c r="AR46" i="16"/>
  <c r="AR15" i="16"/>
  <c r="AR36" i="16"/>
  <c r="AR10" i="16"/>
  <c r="AR58" i="16"/>
  <c r="AR57" i="16"/>
  <c r="N3364" i="15"/>
  <c r="AR44" i="16"/>
  <c r="AR43" i="16"/>
  <c r="AR4" i="16"/>
  <c r="AR40" i="16"/>
  <c r="AR48" i="16"/>
  <c r="AR41" i="16"/>
  <c r="AR52" i="16"/>
  <c r="AR55" i="16"/>
  <c r="AR21" i="16"/>
  <c r="AR27" i="16"/>
  <c r="AR19" i="16"/>
  <c r="AR35" i="16"/>
  <c r="AR29" i="16"/>
  <c r="AR28" i="16"/>
  <c r="AR9" i="16"/>
  <c r="AR51" i="16"/>
  <c r="N3365" i="15" l="1"/>
  <c r="L3249" i="15"/>
  <c r="L3250" i="15" s="1"/>
  <c r="L3251" i="15" s="1"/>
  <c r="L3252" i="15" s="1"/>
  <c r="L3253" i="15" s="1"/>
  <c r="M3058" i="15"/>
  <c r="J3594" i="15"/>
  <c r="J3595" i="15" s="1"/>
  <c r="J3596" i="15" s="1"/>
  <c r="K3444" i="15"/>
  <c r="K3445" i="15" s="1"/>
  <c r="K3446" i="15" s="1"/>
  <c r="K3447" i="15" s="1"/>
  <c r="K3448" i="15" s="1"/>
  <c r="K3449" i="15" s="1"/>
  <c r="K3450" i="15" s="1"/>
  <c r="K3451" i="15" s="1"/>
  <c r="K3452" i="15" s="1"/>
  <c r="K3453" i="15" s="1"/>
  <c r="K3454" i="15" s="1"/>
  <c r="K3455" i="15" s="1"/>
  <c r="K3456" i="15" s="1"/>
  <c r="K3457" i="15" s="1"/>
  <c r="K3458" i="15" s="1"/>
  <c r="K3459" i="15" s="1"/>
  <c r="K3460" i="15" s="1"/>
  <c r="K3461" i="15" s="1"/>
  <c r="K3462" i="15" s="1"/>
  <c r="K3463" i="15" s="1"/>
  <c r="K3464" i="15" s="1"/>
  <c r="K3465" i="15" s="1"/>
  <c r="K3466" i="15" s="1"/>
  <c r="K3467" i="15" s="1"/>
  <c r="K3468" i="15" s="1"/>
  <c r="K3469" i="15" s="1"/>
  <c r="K3470" i="15" s="1"/>
  <c r="K3471" i="15" s="1"/>
  <c r="K3472" i="15" s="1"/>
  <c r="K3473" i="15" s="1"/>
  <c r="K3474" i="15" s="1"/>
  <c r="J3597" i="15" l="1"/>
  <c r="J3598" i="15" s="1"/>
  <c r="J3599" i="15" s="1"/>
  <c r="J3600" i="15" s="1"/>
  <c r="J3601" i="15" s="1"/>
  <c r="J3602" i="15" s="1"/>
  <c r="J3603" i="15" s="1"/>
  <c r="J3604" i="15" s="1"/>
  <c r="J3605" i="15" s="1"/>
  <c r="J3606" i="15" s="1"/>
  <c r="J3607" i="15" s="1"/>
  <c r="J3608" i="15" s="1"/>
  <c r="J3609" i="15" s="1"/>
  <c r="J3610" i="15" s="1"/>
  <c r="N3366" i="15"/>
  <c r="N3367" i="15" s="1"/>
  <c r="N3368" i="15" s="1"/>
  <c r="K3475" i="15"/>
  <c r="L3254" i="15"/>
  <c r="L3255" i="15" s="1"/>
  <c r="L3256" i="15" s="1"/>
  <c r="L3257" i="15" s="1"/>
  <c r="M3059" i="15"/>
  <c r="J3611" i="15" l="1"/>
  <c r="M3060" i="15"/>
  <c r="L3258" i="15"/>
  <c r="L3259" i="15" s="1"/>
  <c r="N3369" i="15"/>
  <c r="K3476" i="15"/>
  <c r="J3612" i="15" l="1"/>
  <c r="J3613" i="15" s="1"/>
  <c r="J3614" i="15" s="1"/>
  <c r="L3260" i="15"/>
  <c r="L3261" i="15" s="1"/>
  <c r="L3262" i="15" s="1"/>
  <c r="L3263" i="15" s="1"/>
  <c r="L3264" i="15" s="1"/>
  <c r="L3265" i="15" s="1"/>
  <c r="M3061" i="15"/>
  <c r="N3370" i="15"/>
  <c r="K3477" i="15"/>
  <c r="K3478" i="15" s="1"/>
  <c r="N3371" i="15" l="1"/>
  <c r="J3615" i="15"/>
  <c r="J3616" i="15" s="1"/>
  <c r="J3617" i="15" s="1"/>
  <c r="J3618" i="15" s="1"/>
  <c r="J3619" i="15" s="1"/>
  <c r="J3620" i="15" s="1"/>
  <c r="J3621" i="15" s="1"/>
  <c r="J3622" i="15" s="1"/>
  <c r="J3623" i="15" s="1"/>
  <c r="J3624" i="15" s="1"/>
  <c r="J3625" i="15" s="1"/>
  <c r="J3626" i="15" s="1"/>
  <c r="J3627" i="15" s="1"/>
  <c r="J3628" i="15" s="1"/>
  <c r="J3629" i="15" s="1"/>
  <c r="J3630" i="15" s="1"/>
  <c r="J3631" i="15" s="1"/>
  <c r="J3632" i="15" s="1"/>
  <c r="J3633" i="15" s="1"/>
  <c r="J3634" i="15" s="1"/>
  <c r="J3635" i="15" s="1"/>
  <c r="J3636" i="15" s="1"/>
  <c r="J3637" i="15" s="1"/>
  <c r="J3638" i="15" s="1"/>
  <c r="J3639" i="15" s="1"/>
  <c r="J3640" i="15" s="1"/>
  <c r="J3641" i="15" s="1"/>
  <c r="J3642" i="15" s="1"/>
  <c r="J3643" i="15" s="1"/>
  <c r="J3644" i="15" s="1"/>
  <c r="J3645" i="15" s="1"/>
  <c r="J3646" i="15" s="1"/>
  <c r="J3647" i="15" s="1"/>
  <c r="J3648" i="15" s="1"/>
  <c r="J3649" i="15" s="1"/>
  <c r="J3650" i="15" s="1"/>
  <c r="L3266" i="15"/>
  <c r="K3479" i="15"/>
  <c r="M3062" i="15"/>
  <c r="M3063" i="15" l="1"/>
  <c r="K3480" i="15"/>
  <c r="L3267" i="15"/>
  <c r="L3268" i="15" s="1"/>
  <c r="L3269" i="15" s="1"/>
  <c r="N3372" i="15"/>
  <c r="N3373" i="15" s="1"/>
  <c r="N3374" i="15" s="1"/>
  <c r="J3651" i="15"/>
  <c r="L3270" i="15" l="1"/>
  <c r="M3064" i="15"/>
  <c r="J3652" i="15"/>
  <c r="J3653" i="15" s="1"/>
  <c r="J3654" i="15" s="1"/>
  <c r="N3375" i="15"/>
  <c r="K3481" i="15"/>
  <c r="K3482" i="15" l="1"/>
  <c r="K3483" i="15" s="1"/>
  <c r="K3484" i="15" s="1"/>
  <c r="K3485" i="15" s="1"/>
  <c r="K3486" i="15" s="1"/>
  <c r="M3065" i="15"/>
  <c r="L3271" i="15"/>
  <c r="L3272" i="15" s="1"/>
  <c r="L3273" i="15" s="1"/>
  <c r="L3274" i="15" s="1"/>
  <c r="L3275" i="15" s="1"/>
  <c r="L3276" i="15" s="1"/>
  <c r="L3277" i="15" s="1"/>
  <c r="L3278" i="15" s="1"/>
  <c r="L3279" i="15" s="1"/>
  <c r="N3376" i="15"/>
  <c r="J3655" i="15"/>
  <c r="J3656" i="15" s="1"/>
  <c r="J3657" i="15" s="1"/>
  <c r="J3658" i="15" s="1"/>
  <c r="J3659" i="15" s="1"/>
  <c r="J3660" i="15" s="1"/>
  <c r="J3661" i="15" s="1"/>
  <c r="J3662" i="15" s="1"/>
  <c r="J3663" i="15" s="1"/>
  <c r="J3664" i="15" s="1"/>
  <c r="J3665" i="15" s="1"/>
  <c r="J3666" i="15" s="1"/>
  <c r="J3667" i="15" s="1"/>
  <c r="J3668" i="15" s="1"/>
  <c r="J3669" i="15" s="1"/>
  <c r="J3670" i="15" s="1"/>
  <c r="J3671" i="15" s="1"/>
  <c r="J3672" i="15" l="1"/>
  <c r="K3487" i="15"/>
  <c r="M3066" i="15"/>
  <c r="M3067" i="15" s="1"/>
  <c r="M3068" i="15" s="1"/>
  <c r="M3069" i="15" s="1"/>
  <c r="M3070" i="15" s="1"/>
  <c r="M3071" i="15" s="1"/>
  <c r="M3072" i="15" s="1"/>
  <c r="L3280" i="15"/>
  <c r="L3281" i="15" s="1"/>
  <c r="L3282" i="15" s="1"/>
  <c r="N3377" i="15"/>
  <c r="N3378" i="15" s="1"/>
  <c r="M3073" i="15" l="1"/>
  <c r="N3379" i="15"/>
  <c r="N3380" i="15" s="1"/>
  <c r="N3381" i="15" s="1"/>
  <c r="N3382" i="15" s="1"/>
  <c r="N3383" i="15" s="1"/>
  <c r="N3384" i="15" s="1"/>
  <c r="N3385" i="15" s="1"/>
  <c r="N3386" i="15" s="1"/>
  <c r="N3387" i="15" s="1"/>
  <c r="N3388" i="15" s="1"/>
  <c r="N3389" i="15" s="1"/>
  <c r="N3390" i="15" s="1"/>
  <c r="N3391" i="15" s="1"/>
  <c r="N3392" i="15" s="1"/>
  <c r="N3393" i="15" s="1"/>
  <c r="N3394" i="15" s="1"/>
  <c r="N3395" i="15" s="1"/>
  <c r="N3396" i="15" s="1"/>
  <c r="N3397" i="15" s="1"/>
  <c r="N3398" i="15" s="1"/>
  <c r="N3399" i="15" s="1"/>
  <c r="N3400" i="15" s="1"/>
  <c r="N3401" i="15" s="1"/>
  <c r="N3402" i="15" s="1"/>
  <c r="N3403" i="15" s="1"/>
  <c r="N3404" i="15" s="1"/>
  <c r="N3405" i="15" s="1"/>
  <c r="J3673" i="15"/>
  <c r="J3674" i="15" s="1"/>
  <c r="J3675" i="15" s="1"/>
  <c r="K3488" i="15"/>
  <c r="K3489" i="15" s="1"/>
  <c r="L3283" i="15"/>
  <c r="L3284" i="15" s="1"/>
  <c r="N3406" i="15" l="1"/>
  <c r="L3285" i="15"/>
  <c r="J3676" i="15"/>
  <c r="J3677" i="15" s="1"/>
  <c r="J3678" i="15" s="1"/>
  <c r="J3679" i="15" s="1"/>
  <c r="J3680" i="15" s="1"/>
  <c r="J3681" i="15" s="1"/>
  <c r="J3682" i="15" s="1"/>
  <c r="J3683" i="15" s="1"/>
  <c r="J3684" i="15" s="1"/>
  <c r="J3685" i="15" s="1"/>
  <c r="J3686" i="15" s="1"/>
  <c r="J3687" i="15" s="1"/>
  <c r="J3688" i="15" s="1"/>
  <c r="J3689" i="15" s="1"/>
  <c r="J3690" i="15" s="1"/>
  <c r="J3691" i="15" s="1"/>
  <c r="J3692" i="15" s="1"/>
  <c r="J3693" i="15" s="1"/>
  <c r="J3694" i="15" s="1"/>
  <c r="J3695" i="15" s="1"/>
  <c r="J3696" i="15" s="1"/>
  <c r="J3697" i="15" s="1"/>
  <c r="J3698" i="15" s="1"/>
  <c r="J3699" i="15" s="1"/>
  <c r="J3700" i="15" s="1"/>
  <c r="J3701" i="15" s="1"/>
  <c r="J3702" i="15" s="1"/>
  <c r="J3703" i="15" s="1"/>
  <c r="J3704" i="15" s="1"/>
  <c r="J3705" i="15" s="1"/>
  <c r="J3706" i="15" s="1"/>
  <c r="J3707" i="15" s="1"/>
  <c r="J3708" i="15" s="1"/>
  <c r="J3709" i="15" s="1"/>
  <c r="J3710" i="15" s="1"/>
  <c r="J3711" i="15" s="1"/>
  <c r="J3712" i="15" s="1"/>
  <c r="K3490" i="15"/>
  <c r="K3491" i="15" s="1"/>
  <c r="M3074" i="15"/>
  <c r="N3407" i="15" l="1"/>
  <c r="J3713" i="15"/>
  <c r="L3286" i="15"/>
  <c r="M3075" i="15"/>
  <c r="K3492" i="15"/>
  <c r="K3493" i="15" s="1"/>
  <c r="K3494" i="15" s="1"/>
  <c r="K3495" i="15" s="1"/>
  <c r="K3496" i="15" s="1"/>
  <c r="K3497" i="15" s="1"/>
  <c r="K3498" i="15" s="1"/>
  <c r="K3499" i="15" s="1"/>
  <c r="K3500" i="15" s="1"/>
  <c r="K3501" i="15" s="1"/>
  <c r="K3502" i="15" s="1"/>
  <c r="K3503" i="15" s="1"/>
  <c r="K3504" i="15" s="1"/>
  <c r="K3505" i="15" s="1"/>
  <c r="K3506" i="15" s="1"/>
  <c r="K3507" i="15" s="1"/>
  <c r="K3508" i="15" s="1"/>
  <c r="K3509" i="15" s="1"/>
  <c r="K3510" i="15" s="1"/>
  <c r="K3511" i="15" s="1"/>
  <c r="K3512" i="15" s="1"/>
  <c r="K3513" i="15" s="1"/>
  <c r="K3514" i="15" s="1"/>
  <c r="K3515" i="15" s="1"/>
  <c r="K3516" i="15" s="1"/>
  <c r="K3517" i="15" s="1"/>
  <c r="K3518" i="15" s="1"/>
  <c r="K3519" i="15" s="1"/>
  <c r="K3520" i="15" s="1"/>
  <c r="K3521" i="15" s="1"/>
  <c r="K3522" i="15" s="1"/>
  <c r="K3523" i="15" s="1"/>
  <c r="K3524" i="15" s="1"/>
  <c r="K3525" i="15" s="1"/>
  <c r="K3526" i="15" s="1"/>
  <c r="K3527" i="15" s="1"/>
  <c r="K3528" i="15" s="1"/>
  <c r="K3529" i="15" s="1"/>
  <c r="K3530" i="15" s="1"/>
  <c r="K3531" i="15" s="1"/>
  <c r="N3408" i="15" l="1"/>
  <c r="L3287" i="15"/>
  <c r="L3288" i="15" s="1"/>
  <c r="M3076" i="15"/>
  <c r="J3714" i="15"/>
  <c r="J3715" i="15" s="1"/>
  <c r="J3716" i="15" s="1"/>
  <c r="K3532" i="15"/>
  <c r="J3717" i="15" l="1"/>
  <c r="J3718" i="15" s="1"/>
  <c r="J3719" i="15" s="1"/>
  <c r="J3720" i="15" s="1"/>
  <c r="J3721" i="15" s="1"/>
  <c r="J3722" i="15" s="1"/>
  <c r="J3723" i="15" s="1"/>
  <c r="J3724" i="15" s="1"/>
  <c r="J3725" i="15" s="1"/>
  <c r="J3726" i="15" s="1"/>
  <c r="J3727" i="15" s="1"/>
  <c r="J3728" i="15" s="1"/>
  <c r="J3729" i="15" s="1"/>
  <c r="J3730" i="15" s="1"/>
  <c r="M3077" i="15"/>
  <c r="N3409" i="15"/>
  <c r="L3289" i="15"/>
  <c r="L3290" i="15" s="1"/>
  <c r="L3291" i="15" s="1"/>
  <c r="K3533" i="15"/>
  <c r="K3534" i="15" s="1"/>
  <c r="K3535" i="15" s="1"/>
  <c r="J3731" i="15" l="1"/>
  <c r="M3078" i="15"/>
  <c r="N3410" i="15"/>
  <c r="N3411" i="15" s="1"/>
  <c r="L3292" i="15"/>
  <c r="L3293" i="15" s="1"/>
  <c r="L3294" i="15" s="1"/>
  <c r="L3295" i="15" s="1"/>
  <c r="K3536" i="15"/>
  <c r="K3537" i="15" s="1"/>
  <c r="L3296" i="15" l="1"/>
  <c r="L3297" i="15" s="1"/>
  <c r="J3732" i="15"/>
  <c r="J3733" i="15" s="1"/>
  <c r="J3734" i="15" s="1"/>
  <c r="M3079" i="15"/>
  <c r="N3412" i="15"/>
  <c r="N3413" i="15" s="1"/>
  <c r="N3414" i="15" s="1"/>
  <c r="N3415" i="15" s="1"/>
  <c r="N3416" i="15" s="1"/>
  <c r="N3417" i="15" s="1"/>
  <c r="N3418" i="15" s="1"/>
  <c r="N3419" i="15" s="1"/>
  <c r="N3420" i="15" s="1"/>
  <c r="N3421" i="15" s="1"/>
  <c r="N3422" i="15" s="1"/>
  <c r="N3423" i="15" s="1"/>
  <c r="N3424" i="15" s="1"/>
  <c r="N3425" i="15" s="1"/>
  <c r="N3426" i="15" s="1"/>
  <c r="N3427" i="15" s="1"/>
  <c r="N3428" i="15" s="1"/>
  <c r="N3429" i="15" s="1"/>
  <c r="N3430" i="15" s="1"/>
  <c r="N3431" i="15" s="1"/>
  <c r="K3538" i="15"/>
  <c r="K3539" i="15" s="1"/>
  <c r="K3540" i="15" s="1"/>
  <c r="K3541" i="15" s="1"/>
  <c r="K3542" i="15" s="1"/>
  <c r="K3543" i="15" s="1"/>
  <c r="K3544" i="15" s="1"/>
  <c r="K3545" i="15" s="1"/>
  <c r="K3546" i="15" s="1"/>
  <c r="K3547" i="15" s="1"/>
  <c r="K3548" i="15" s="1"/>
  <c r="K3549" i="15" s="1"/>
  <c r="K3550" i="15" s="1"/>
  <c r="K3551" i="15" s="1"/>
  <c r="K3552" i="15" s="1"/>
  <c r="N3432" i="15" l="1"/>
  <c r="L3298" i="15"/>
  <c r="M3080" i="15"/>
  <c r="J3735" i="15"/>
  <c r="J3736" i="15" s="1"/>
  <c r="J3737" i="15" s="1"/>
  <c r="J3738" i="15" s="1"/>
  <c r="J3739" i="15" s="1"/>
  <c r="J3740" i="15" s="1"/>
  <c r="J3741" i="15" s="1"/>
  <c r="J3742" i="15" s="1"/>
  <c r="J3743" i="15" s="1"/>
  <c r="J3744" i="15" s="1"/>
  <c r="J3745" i="15" s="1"/>
  <c r="J3746" i="15" s="1"/>
  <c r="J3747" i="15" s="1"/>
  <c r="J3748" i="15" s="1"/>
  <c r="J3749" i="15" s="1"/>
  <c r="J3750" i="15" s="1"/>
  <c r="J3751" i="15" s="1"/>
  <c r="J3752" i="15" s="1"/>
  <c r="J3753" i="15" s="1"/>
  <c r="J3754" i="15" s="1"/>
  <c r="J3755" i="15" s="1"/>
  <c r="J3756" i="15" s="1"/>
  <c r="J3757" i="15" s="1"/>
  <c r="J3758" i="15" s="1"/>
  <c r="J3759" i="15" s="1"/>
  <c r="J3760" i="15" s="1"/>
  <c r="J3761" i="15" s="1"/>
  <c r="J3762" i="15" s="1"/>
  <c r="J3763" i="15" s="1"/>
  <c r="J3764" i="15" s="1"/>
  <c r="J3765" i="15" s="1"/>
  <c r="J3766" i="15" s="1"/>
  <c r="J3767" i="15" s="1"/>
  <c r="J3768" i="15" s="1"/>
  <c r="J3769" i="15" s="1"/>
  <c r="J3770" i="15" s="1"/>
  <c r="J3771" i="15" s="1"/>
  <c r="J3772" i="15" s="1"/>
  <c r="K3553" i="15"/>
  <c r="N3433" i="15" l="1"/>
  <c r="K3554" i="15"/>
  <c r="K3555" i="15" s="1"/>
  <c r="K3556" i="15" s="1"/>
  <c r="M3081" i="15"/>
  <c r="L3299" i="15"/>
  <c r="L3300" i="15" s="1"/>
  <c r="L3301" i="15" s="1"/>
  <c r="J3773" i="15"/>
  <c r="M3082" i="15" l="1"/>
  <c r="J3774" i="15"/>
  <c r="J3775" i="15" s="1"/>
  <c r="J3776" i="15" s="1"/>
  <c r="N3434" i="15"/>
  <c r="K3557" i="15"/>
  <c r="L3302" i="15"/>
  <c r="L3303" i="15" s="1"/>
  <c r="L3304" i="15" s="1"/>
  <c r="L3305" i="15" s="1"/>
  <c r="K3558" i="15" l="1"/>
  <c r="J3777" i="15"/>
  <c r="J3778" i="15" s="1"/>
  <c r="J3779" i="15" s="1"/>
  <c r="J3780" i="15" s="1"/>
  <c r="J3781" i="15" s="1"/>
  <c r="J3782" i="15" s="1"/>
  <c r="J3783" i="15" s="1"/>
  <c r="J3784" i="15" s="1"/>
  <c r="J3785" i="15" s="1"/>
  <c r="J3786" i="15" s="1"/>
  <c r="J3787" i="15" s="1"/>
  <c r="J3788" i="15" s="1"/>
  <c r="J3789" i="15" s="1"/>
  <c r="J3790" i="15" s="1"/>
  <c r="J3791" i="15" s="1"/>
  <c r="J3792" i="15" s="1"/>
  <c r="J3793" i="15" s="1"/>
  <c r="J3794" i="15" s="1"/>
  <c r="J3795" i="15" s="1"/>
  <c r="J3796" i="15" s="1"/>
  <c r="J3797" i="15" s="1"/>
  <c r="J3798" i="15" s="1"/>
  <c r="J3799" i="15" s="1"/>
  <c r="J3800" i="15" s="1"/>
  <c r="J3801" i="15" s="1"/>
  <c r="J3802" i="15" s="1"/>
  <c r="J3803" i="15" s="1"/>
  <c r="J3804" i="15" s="1"/>
  <c r="J3805" i="15" s="1"/>
  <c r="J3806" i="15" s="1"/>
  <c r="J3807" i="15" s="1"/>
  <c r="J3808" i="15" s="1"/>
  <c r="J3809" i="15" s="1"/>
  <c r="J3810" i="15" s="1"/>
  <c r="J3811" i="15" s="1"/>
  <c r="J3812" i="15" s="1"/>
  <c r="J3813" i="15" s="1"/>
  <c r="J3814" i="15" s="1"/>
  <c r="J3815" i="15" s="1"/>
  <c r="J3816" i="15" s="1"/>
  <c r="J3817" i="15" s="1"/>
  <c r="J3818" i="15" s="1"/>
  <c r="J3819" i="15" s="1"/>
  <c r="J3820" i="15" s="1"/>
  <c r="J3821" i="15" s="1"/>
  <c r="J3822" i="15" s="1"/>
  <c r="J3823" i="15" s="1"/>
  <c r="J3824" i="15" s="1"/>
  <c r="J3825" i="15" s="1"/>
  <c r="J3826" i="15" s="1"/>
  <c r="J3827" i="15" s="1"/>
  <c r="J3828" i="15" s="1"/>
  <c r="J3829" i="15" s="1"/>
  <c r="J3830" i="15" s="1"/>
  <c r="J3831" i="15" s="1"/>
  <c r="J3832" i="15" s="1"/>
  <c r="J3833" i="15" s="1"/>
  <c r="J3834" i="15" s="1"/>
  <c r="J3835" i="15" s="1"/>
  <c r="J3836" i="15" s="1"/>
  <c r="J3837" i="15" s="1"/>
  <c r="J3838" i="15" s="1"/>
  <c r="J3839" i="15" s="1"/>
  <c r="J3840" i="15" s="1"/>
  <c r="J3841" i="15" s="1"/>
  <c r="J3842" i="15" s="1"/>
  <c r="J3843" i="15" s="1"/>
  <c r="J3844" i="15" s="1"/>
  <c r="J3845" i="15" s="1"/>
  <c r="J3846" i="15" s="1"/>
  <c r="J3847" i="15" s="1"/>
  <c r="J3848" i="15" s="1"/>
  <c r="J3849" i="15" s="1"/>
  <c r="J3850" i="15" s="1"/>
  <c r="J3851" i="15" s="1"/>
  <c r="J3852" i="15" s="1"/>
  <c r="J3853" i="15" s="1"/>
  <c r="J3854" i="15" s="1"/>
  <c r="J3855" i="15" s="1"/>
  <c r="J3856" i="15" s="1"/>
  <c r="J3857" i="15" s="1"/>
  <c r="J3858" i="15" s="1"/>
  <c r="J3859" i="15" s="1"/>
  <c r="J3860" i="15" s="1"/>
  <c r="J3861" i="15" s="1"/>
  <c r="J3862" i="15" s="1"/>
  <c r="J3863" i="15" s="1"/>
  <c r="J3864" i="15" s="1"/>
  <c r="J3865" i="15" s="1"/>
  <c r="J3866" i="15" s="1"/>
  <c r="J3867" i="15" s="1"/>
  <c r="J3868" i="15" s="1"/>
  <c r="J3869" i="15" s="1"/>
  <c r="J3870" i="15" s="1"/>
  <c r="J3871" i="15" s="1"/>
  <c r="J3872" i="15" s="1"/>
  <c r="J3873" i="15" s="1"/>
  <c r="J3874" i="15" s="1"/>
  <c r="J3875" i="15" s="1"/>
  <c r="J3876" i="15" s="1"/>
  <c r="J3877" i="15" s="1"/>
  <c r="J3878" i="15" s="1"/>
  <c r="J3879" i="15" s="1"/>
  <c r="J3880" i="15" s="1"/>
  <c r="J3881" i="15" s="1"/>
  <c r="J3882" i="15" s="1"/>
  <c r="J3883" i="15" s="1"/>
  <c r="J3884" i="15" s="1"/>
  <c r="J3885" i="15" s="1"/>
  <c r="J3886" i="15" s="1"/>
  <c r="J3887" i="15" s="1"/>
  <c r="J3888" i="15" s="1"/>
  <c r="J3889" i="15" s="1"/>
  <c r="J3890" i="15" s="1"/>
  <c r="J3891" i="15" s="1"/>
  <c r="J3892" i="15" s="1"/>
  <c r="J3893" i="15" s="1"/>
  <c r="J3894" i="15" s="1"/>
  <c r="J3895" i="15" s="1"/>
  <c r="J3896" i="15" s="1"/>
  <c r="J3897" i="15" s="1"/>
  <c r="J3898" i="15" s="1"/>
  <c r="J3899" i="15" s="1"/>
  <c r="J3900" i="15" s="1"/>
  <c r="J3901" i="15" s="1"/>
  <c r="J3902" i="15" s="1"/>
  <c r="J3903" i="15" s="1"/>
  <c r="J3904" i="15" s="1"/>
  <c r="J3905" i="15" s="1"/>
  <c r="J3906" i="15" s="1"/>
  <c r="J3907" i="15" s="1"/>
  <c r="J3908" i="15" s="1"/>
  <c r="J3909" i="15" s="1"/>
  <c r="J3910" i="15" s="1"/>
  <c r="J3911" i="15" s="1"/>
  <c r="J3912" i="15" s="1"/>
  <c r="J3913" i="15" s="1"/>
  <c r="J3914" i="15" s="1"/>
  <c r="J3915" i="15" s="1"/>
  <c r="J3916" i="15" s="1"/>
  <c r="J3917" i="15" s="1"/>
  <c r="J3918" i="15" s="1"/>
  <c r="J3919" i="15" s="1"/>
  <c r="J3920" i="15" s="1"/>
  <c r="J3921" i="15" s="1"/>
  <c r="J3922" i="15" s="1"/>
  <c r="J3923" i="15" s="1"/>
  <c r="J3924" i="15" s="1"/>
  <c r="J3925" i="15" s="1"/>
  <c r="J3926" i="15" s="1"/>
  <c r="J3927" i="15" s="1"/>
  <c r="J3928" i="15" s="1"/>
  <c r="J3929" i="15" s="1"/>
  <c r="J3930" i="15" s="1"/>
  <c r="J3931" i="15" s="1"/>
  <c r="J3932" i="15" s="1"/>
  <c r="J3933" i="15" s="1"/>
  <c r="J3934" i="15" s="1"/>
  <c r="J3935" i="15" s="1"/>
  <c r="J3936" i="15" s="1"/>
  <c r="J3937" i="15" s="1"/>
  <c r="J3938" i="15" s="1"/>
  <c r="J3939" i="15" s="1"/>
  <c r="J3940" i="15" s="1"/>
  <c r="J3941" i="15" s="1"/>
  <c r="J3942" i="15" s="1"/>
  <c r="J3943" i="15" s="1"/>
  <c r="J3944" i="15" s="1"/>
  <c r="J3945" i="15" s="1"/>
  <c r="J3946" i="15" s="1"/>
  <c r="J3947" i="15" s="1"/>
  <c r="J3948" i="15" s="1"/>
  <c r="J3949" i="15" s="1"/>
  <c r="J3950" i="15" s="1"/>
  <c r="J3951" i="15" s="1"/>
  <c r="J3952" i="15" s="1"/>
  <c r="J3953" i="15" s="1"/>
  <c r="J3954" i="15" s="1"/>
  <c r="J3955" i="15" s="1"/>
  <c r="J3956" i="15" s="1"/>
  <c r="J3957" i="15" s="1"/>
  <c r="J3958" i="15" s="1"/>
  <c r="J3959" i="15" s="1"/>
  <c r="J3960" i="15" s="1"/>
  <c r="J3961" i="15" s="1"/>
  <c r="J3962" i="15" s="1"/>
  <c r="J3963" i="15" s="1"/>
  <c r="J3964" i="15" s="1"/>
  <c r="J3965" i="15" s="1"/>
  <c r="J3966" i="15" s="1"/>
  <c r="J3967" i="15" s="1"/>
  <c r="J3968" i="15" s="1"/>
  <c r="J3969" i="15" s="1"/>
  <c r="J3970" i="15" s="1"/>
  <c r="J3971" i="15" s="1"/>
  <c r="J3972" i="15" s="1"/>
  <c r="J3973" i="15" s="1"/>
  <c r="J3974" i="15" s="1"/>
  <c r="J3975" i="15" s="1"/>
  <c r="J3976" i="15" s="1"/>
  <c r="J3977" i="15" s="1"/>
  <c r="J3978" i="15" s="1"/>
  <c r="J3979" i="15" s="1"/>
  <c r="J3980" i="15" s="1"/>
  <c r="J3981" i="15" s="1"/>
  <c r="J3982" i="15" s="1"/>
  <c r="J3983" i="15" s="1"/>
  <c r="J3984" i="15" s="1"/>
  <c r="J3985" i="15" s="1"/>
  <c r="J3986" i="15" s="1"/>
  <c r="J3987" i="15" s="1"/>
  <c r="J3988" i="15" s="1"/>
  <c r="J3989" i="15" s="1"/>
  <c r="J3990" i="15" s="1"/>
  <c r="J3991" i="15" s="1"/>
  <c r="J3992" i="15" s="1"/>
  <c r="J3993" i="15" s="1"/>
  <c r="J3994" i="15" s="1"/>
  <c r="J3995" i="15" s="1"/>
  <c r="J3996" i="15" s="1"/>
  <c r="J3997" i="15" s="1"/>
  <c r="J3998" i="15" s="1"/>
  <c r="J3999" i="15" s="1"/>
  <c r="J4000" i="15" s="1"/>
  <c r="J4001" i="15" s="1"/>
  <c r="J4002" i="15" s="1"/>
  <c r="R1" i="16" s="1"/>
  <c r="N3435" i="15"/>
  <c r="N3436" i="15" s="1"/>
  <c r="L3306" i="15"/>
  <c r="L3307" i="15" s="1"/>
  <c r="L3308" i="15" s="1"/>
  <c r="M3083" i="15"/>
  <c r="Q49" i="16" l="1"/>
  <c r="O40" i="16"/>
  <c r="P20" i="16"/>
  <c r="P46" i="16"/>
  <c r="O58" i="16"/>
  <c r="P38" i="16"/>
  <c r="Q40" i="16"/>
  <c r="Q51" i="16"/>
  <c r="P18" i="16"/>
  <c r="Q7" i="16"/>
  <c r="P50" i="16"/>
  <c r="O46" i="16"/>
  <c r="P26" i="16"/>
  <c r="Q16" i="16"/>
  <c r="O4" i="16"/>
  <c r="Q24" i="16"/>
  <c r="Q52" i="16"/>
  <c r="R12" i="16"/>
  <c r="Q9" i="16"/>
  <c r="P11" i="16"/>
  <c r="R48" i="16"/>
  <c r="O25" i="16"/>
  <c r="P9" i="16"/>
  <c r="Q13" i="16"/>
  <c r="O50" i="16"/>
  <c r="P6" i="16"/>
  <c r="O47" i="16"/>
  <c r="O51" i="16"/>
  <c r="P23" i="16"/>
  <c r="P58" i="16"/>
  <c r="R47" i="16"/>
  <c r="R40" i="16"/>
  <c r="O15" i="16"/>
  <c r="R6" i="16"/>
  <c r="R37" i="16"/>
  <c r="O23" i="16"/>
  <c r="Q31" i="16"/>
  <c r="O22" i="16"/>
  <c r="O57" i="16"/>
  <c r="P41" i="16"/>
  <c r="Q38" i="16"/>
  <c r="P37" i="16"/>
  <c r="Q30" i="16"/>
  <c r="Q50" i="16"/>
  <c r="P28" i="16"/>
  <c r="Q19" i="16"/>
  <c r="O21" i="16"/>
  <c r="R46" i="16"/>
  <c r="P17" i="16"/>
  <c r="R8" i="16"/>
  <c r="P35" i="16"/>
  <c r="Q39" i="16"/>
  <c r="P21" i="16"/>
  <c r="P25" i="16"/>
  <c r="O44" i="16"/>
  <c r="Q15" i="16"/>
  <c r="R52" i="16"/>
  <c r="O11" i="16"/>
  <c r="Q36" i="16"/>
  <c r="Q53" i="16"/>
  <c r="O29" i="16"/>
  <c r="P13" i="16"/>
  <c r="P48" i="16"/>
  <c r="O38" i="16"/>
  <c r="Q5" i="16"/>
  <c r="P15" i="16"/>
  <c r="O31" i="16"/>
  <c r="O17" i="16"/>
  <c r="O56" i="16"/>
  <c r="P36" i="16"/>
  <c r="Q42" i="16"/>
  <c r="P19" i="16"/>
  <c r="P54" i="16"/>
  <c r="R29" i="16"/>
  <c r="R32" i="16"/>
  <c r="Q41" i="16"/>
  <c r="R30" i="16"/>
  <c r="Q29" i="16"/>
  <c r="Q35" i="16"/>
  <c r="P52" i="16"/>
  <c r="R55" i="16"/>
  <c r="R15" i="16"/>
  <c r="O16" i="16"/>
  <c r="O14" i="16"/>
  <c r="O49" i="16"/>
  <c r="P33" i="16"/>
  <c r="Q22" i="16"/>
  <c r="O12" i="16"/>
  <c r="P51" i="16"/>
  <c r="Q58" i="16"/>
  <c r="R26" i="16"/>
  <c r="Q21" i="16"/>
  <c r="P24" i="16"/>
  <c r="Q17" i="16"/>
  <c r="O32" i="16"/>
  <c r="P12" i="16"/>
  <c r="Q10" i="16"/>
  <c r="R10" i="16"/>
  <c r="O9" i="16"/>
  <c r="R18" i="16"/>
  <c r="Q43" i="16"/>
  <c r="O34" i="16"/>
  <c r="Q28" i="16"/>
  <c r="Q27" i="16"/>
  <c r="O43" i="16"/>
  <c r="R9" i="16"/>
  <c r="R44" i="16"/>
  <c r="Q4" i="16"/>
  <c r="P4" i="16"/>
  <c r="P43" i="16"/>
  <c r="P39" i="16"/>
  <c r="Q34" i="16"/>
  <c r="Q55" i="16"/>
  <c r="R31" i="16"/>
  <c r="P8" i="16"/>
  <c r="R38" i="16"/>
  <c r="Q45" i="16"/>
  <c r="O39" i="16"/>
  <c r="R7" i="16"/>
  <c r="O19" i="16"/>
  <c r="P30" i="16"/>
  <c r="R24" i="16"/>
  <c r="R14" i="16"/>
  <c r="R53" i="16"/>
  <c r="O27" i="16"/>
  <c r="R22" i="16"/>
  <c r="O10" i="16"/>
  <c r="O45" i="16"/>
  <c r="P29" i="16"/>
  <c r="Q14" i="16"/>
  <c r="O28" i="16"/>
  <c r="Q12" i="16"/>
  <c r="R51" i="16"/>
  <c r="O35" i="16"/>
  <c r="O8" i="16"/>
  <c r="O26" i="16"/>
  <c r="P16" i="16"/>
  <c r="O41" i="16"/>
  <c r="P53" i="16"/>
  <c r="R41" i="16"/>
  <c r="O24" i="16"/>
  <c r="R4" i="16"/>
  <c r="O53" i="16"/>
  <c r="O42" i="16"/>
  <c r="P22" i="16"/>
  <c r="Q8" i="16"/>
  <c r="R43" i="16"/>
  <c r="Q56" i="16"/>
  <c r="R39" i="16"/>
  <c r="R36" i="16"/>
  <c r="Q57" i="16"/>
  <c r="R21" i="16"/>
  <c r="O18" i="16"/>
  <c r="Q47" i="16"/>
  <c r="P57" i="16"/>
  <c r="R54" i="16"/>
  <c r="P44" i="16"/>
  <c r="P7" i="16"/>
  <c r="P42" i="16"/>
  <c r="R19" i="16"/>
  <c r="R28" i="16"/>
  <c r="Q26" i="16"/>
  <c r="Q46" i="16"/>
  <c r="R11" i="16"/>
  <c r="Q6" i="16"/>
  <c r="O30" i="16"/>
  <c r="P10" i="16"/>
  <c r="P49" i="16"/>
  <c r="Q54" i="16"/>
  <c r="P5" i="16"/>
  <c r="Q20" i="16"/>
  <c r="Q11" i="16"/>
  <c r="R58" i="16"/>
  <c r="R57" i="16"/>
  <c r="O48" i="16"/>
  <c r="O36" i="16"/>
  <c r="R13" i="16"/>
  <c r="P55" i="16"/>
  <c r="R17" i="16"/>
  <c r="R34" i="16"/>
  <c r="Q37" i="16"/>
  <c r="P40" i="16"/>
  <c r="R27" i="16"/>
  <c r="O20" i="16"/>
  <c r="O55" i="16"/>
  <c r="O37" i="16"/>
  <c r="O54" i="16"/>
  <c r="P34" i="16"/>
  <c r="Q32" i="16"/>
  <c r="R45" i="16"/>
  <c r="R42" i="16"/>
  <c r="P45" i="16"/>
  <c r="Q44" i="16"/>
  <c r="P14" i="16"/>
  <c r="R5" i="16"/>
  <c r="R20" i="16"/>
  <c r="Q25" i="16"/>
  <c r="P27" i="16"/>
  <c r="R16" i="16"/>
  <c r="O13" i="16"/>
  <c r="O52" i="16"/>
  <c r="P32" i="16"/>
  <c r="R33" i="16"/>
  <c r="P31" i="16"/>
  <c r="Q18" i="16"/>
  <c r="Q23" i="16"/>
  <c r="R56" i="16"/>
  <c r="P56" i="16"/>
  <c r="P47" i="16"/>
  <c r="R23" i="16"/>
  <c r="R25" i="16"/>
  <c r="R50" i="16"/>
  <c r="R35" i="16"/>
  <c r="O33" i="16"/>
  <c r="Q48" i="16"/>
  <c r="O5" i="16"/>
  <c r="Q33" i="16"/>
  <c r="O7" i="16"/>
  <c r="O6" i="16"/>
  <c r="R49" i="16"/>
  <c r="M3084" i="15"/>
  <c r="L3309" i="15"/>
  <c r="N3437" i="15"/>
  <c r="K3559" i="15"/>
  <c r="K3560" i="15" s="1"/>
  <c r="K3561" i="15" s="1"/>
  <c r="K3562" i="15" s="1"/>
  <c r="K3563" i="15" s="1"/>
  <c r="K3564" i="15" s="1"/>
  <c r="K3565" i="15" s="1"/>
  <c r="K3566" i="15" s="1"/>
  <c r="K3567" i="15" s="1"/>
  <c r="K3568" i="15" s="1"/>
  <c r="K3569" i="15" s="1"/>
  <c r="K3570" i="15" s="1"/>
  <c r="K3571" i="15" s="1"/>
  <c r="K3572" i="15" s="1"/>
  <c r="K3573" i="15" s="1"/>
  <c r="K3574" i="15" s="1"/>
  <c r="K3575" i="15" s="1"/>
  <c r="K3576" i="15" s="1"/>
  <c r="K3577" i="15" s="1"/>
  <c r="K3578" i="15" s="1"/>
  <c r="K3579" i="15" s="1"/>
  <c r="K3580" i="15" s="1"/>
  <c r="K3581" i="15" s="1"/>
  <c r="K3582" i="15" s="1"/>
  <c r="K3583" i="15" s="1"/>
  <c r="K3584" i="15" s="1"/>
  <c r="K3585" i="15" s="1"/>
  <c r="K3586" i="15" s="1"/>
  <c r="K3587" i="15" s="1"/>
  <c r="K3588" i="15" s="1"/>
  <c r="K3589" i="15" s="1"/>
  <c r="K3590" i="15" s="1"/>
  <c r="N33" i="16" l="1"/>
  <c r="K3591" i="15"/>
  <c r="N52" i="16"/>
  <c r="G20" i="29"/>
  <c r="N55" i="16"/>
  <c r="H13" i="29"/>
  <c r="F20" i="29"/>
  <c r="N18" i="16"/>
  <c r="F15" i="29"/>
  <c r="N24" i="16"/>
  <c r="F16" i="29"/>
  <c r="N27" i="16"/>
  <c r="F27" i="30"/>
  <c r="N43" i="16"/>
  <c r="G19" i="29"/>
  <c r="N49" i="16"/>
  <c r="N56" i="16"/>
  <c r="N29" i="16"/>
  <c r="F14" i="29"/>
  <c r="G17" i="29"/>
  <c r="N15" i="16"/>
  <c r="N50" i="16"/>
  <c r="N58" i="16"/>
  <c r="N37" i="16"/>
  <c r="N30" i="16"/>
  <c r="H27" i="30"/>
  <c r="N39" i="16"/>
  <c r="F19" i="29"/>
  <c r="N34" i="16"/>
  <c r="G16" i="29"/>
  <c r="F13" i="29"/>
  <c r="N22" i="16"/>
  <c r="N25" i="16"/>
  <c r="N40" i="16"/>
  <c r="N3438" i="15"/>
  <c r="M3085" i="15"/>
  <c r="N6" i="16"/>
  <c r="N54" i="16"/>
  <c r="N48" i="16"/>
  <c r="G21" i="29"/>
  <c r="H19" i="29"/>
  <c r="N53" i="16"/>
  <c r="N8" i="16"/>
  <c r="N28" i="16"/>
  <c r="N10" i="16"/>
  <c r="H20" i="29"/>
  <c r="N9" i="16"/>
  <c r="N32" i="16"/>
  <c r="G15" i="29"/>
  <c r="N16" i="16"/>
  <c r="N31" i="16"/>
  <c r="N44" i="16"/>
  <c r="N21" i="16"/>
  <c r="N57" i="16"/>
  <c r="N47" i="16"/>
  <c r="F28" i="30"/>
  <c r="G28" i="30"/>
  <c r="N4" i="16"/>
  <c r="F22" i="29"/>
  <c r="N7" i="16"/>
  <c r="G12" i="29"/>
  <c r="N41" i="16"/>
  <c r="N35" i="16"/>
  <c r="H15" i="29"/>
  <c r="H17" i="29"/>
  <c r="H28" i="30"/>
  <c r="H16" i="29"/>
  <c r="N11" i="16"/>
  <c r="H12" i="29"/>
  <c r="L3310" i="15"/>
  <c r="N5" i="16"/>
  <c r="H22" i="29"/>
  <c r="F17" i="29"/>
  <c r="N13" i="16"/>
  <c r="F18" i="29"/>
  <c r="N20" i="16"/>
  <c r="H18" i="29"/>
  <c r="N36" i="16"/>
  <c r="H14" i="29"/>
  <c r="N42" i="16"/>
  <c r="N26" i="16"/>
  <c r="N45" i="16"/>
  <c r="N19" i="16"/>
  <c r="G18" i="29"/>
  <c r="G27" i="30"/>
  <c r="G14" i="29"/>
  <c r="N12" i="16"/>
  <c r="N14" i="16"/>
  <c r="N17" i="16"/>
  <c r="N38" i="16"/>
  <c r="H21" i="29"/>
  <c r="G22" i="29"/>
  <c r="N23" i="16"/>
  <c r="N51" i="16"/>
  <c r="G13" i="29"/>
  <c r="N46" i="16"/>
  <c r="F12" i="29" l="1"/>
  <c r="F21" i="29"/>
  <c r="G29" i="30"/>
  <c r="G10" i="29"/>
  <c r="H29" i="30"/>
  <c r="H10" i="29"/>
  <c r="F29" i="30"/>
  <c r="F10" i="29"/>
  <c r="H30" i="30"/>
  <c r="H11" i="29"/>
  <c r="F30" i="30"/>
  <c r="F11" i="29"/>
  <c r="G30" i="30"/>
  <c r="G11" i="29"/>
  <c r="N3439" i="15"/>
  <c r="L3311" i="15"/>
  <c r="L3312" i="15" s="1"/>
  <c r="M3086" i="15"/>
  <c r="K3592" i="15"/>
  <c r="L3313" i="15" l="1"/>
  <c r="L3314" i="15" s="1"/>
  <c r="L3315" i="15" s="1"/>
  <c r="L3316" i="15" s="1"/>
  <c r="L3317" i="15" s="1"/>
  <c r="L3318" i="15" s="1"/>
  <c r="K3593" i="15"/>
  <c r="K3594" i="15" s="1"/>
  <c r="K3595" i="15" s="1"/>
  <c r="N3440" i="15"/>
  <c r="M3087" i="15"/>
  <c r="M3088" i="15" l="1"/>
  <c r="L3319" i="15"/>
  <c r="L3320" i="15" s="1"/>
  <c r="L3321" i="15" s="1"/>
  <c r="K3596" i="15"/>
  <c r="K3597" i="15" s="1"/>
  <c r="N3441" i="15"/>
  <c r="N3442" i="15" s="1"/>
  <c r="N3443" i="15" s="1"/>
  <c r="N3444" i="15" l="1"/>
  <c r="N3445" i="15" s="1"/>
  <c r="N3446" i="15" s="1"/>
  <c r="N3447" i="15" s="1"/>
  <c r="N3448" i="15" s="1"/>
  <c r="N3449" i="15" s="1"/>
  <c r="N3450" i="15" s="1"/>
  <c r="N3451" i="15" s="1"/>
  <c r="N3452" i="15" s="1"/>
  <c r="N3453" i="15" s="1"/>
  <c r="N3454" i="15" s="1"/>
  <c r="N3455" i="15" s="1"/>
  <c r="N3456" i="15" s="1"/>
  <c r="N3457" i="15" s="1"/>
  <c r="N3458" i="15" s="1"/>
  <c r="N3459" i="15" s="1"/>
  <c r="N3460" i="15" s="1"/>
  <c r="N3461" i="15" s="1"/>
  <c r="N3462" i="15" s="1"/>
  <c r="N3463" i="15" s="1"/>
  <c r="N3464" i="15" s="1"/>
  <c r="N3465" i="15" s="1"/>
  <c r="N3466" i="15" s="1"/>
  <c r="N3467" i="15" s="1"/>
  <c r="N3468" i="15" s="1"/>
  <c r="N3469" i="15" s="1"/>
  <c r="N3470" i="15" s="1"/>
  <c r="N3471" i="15" s="1"/>
  <c r="N3472" i="15" s="1"/>
  <c r="N3473" i="15" s="1"/>
  <c r="N3474" i="15" s="1"/>
  <c r="M3089" i="15"/>
  <c r="K3598" i="15"/>
  <c r="K3599" i="15" s="1"/>
  <c r="K3600" i="15" s="1"/>
  <c r="K3601" i="15" s="1"/>
  <c r="K3602" i="15" s="1"/>
  <c r="K3603" i="15" s="1"/>
  <c r="K3604" i="15" s="1"/>
  <c r="K3605" i="15" s="1"/>
  <c r="K3606" i="15" s="1"/>
  <c r="K3607" i="15" s="1"/>
  <c r="K3608" i="15" s="1"/>
  <c r="K3609" i="15" s="1"/>
  <c r="L3322" i="15"/>
  <c r="L3323" i="15" s="1"/>
  <c r="L3324" i="15" s="1"/>
  <c r="N3475" i="15" l="1"/>
  <c r="L3325" i="15"/>
  <c r="M3090" i="15"/>
  <c r="K3610" i="15"/>
  <c r="M3091" i="15" l="1"/>
  <c r="N3476" i="15"/>
  <c r="K3611" i="15"/>
  <c r="K3612" i="15" s="1"/>
  <c r="K3613" i="15" s="1"/>
  <c r="L3326" i="15"/>
  <c r="L3327" i="15" s="1"/>
  <c r="L3328" i="15" s="1"/>
  <c r="L3329" i="15" s="1"/>
  <c r="L3330" i="15" s="1"/>
  <c r="L3331" i="15" s="1"/>
  <c r="L3332" i="15" s="1"/>
  <c r="L3333" i="15" s="1"/>
  <c r="L3334" i="15" s="1"/>
  <c r="L3335" i="15" s="1"/>
  <c r="L3336" i="15" l="1"/>
  <c r="L3337" i="15" s="1"/>
  <c r="K3614" i="15"/>
  <c r="K3615" i="15" s="1"/>
  <c r="M3092" i="15"/>
  <c r="N3477" i="15"/>
  <c r="N3478" i="15" l="1"/>
  <c r="L3338" i="15"/>
  <c r="K3616" i="15"/>
  <c r="K3617" i="15" s="1"/>
  <c r="K3618" i="15" s="1"/>
  <c r="K3619" i="15" s="1"/>
  <c r="K3620" i="15" s="1"/>
  <c r="K3621" i="15" s="1"/>
  <c r="K3622" i="15" s="1"/>
  <c r="K3623" i="15" s="1"/>
  <c r="K3624" i="15" s="1"/>
  <c r="K3625" i="15" s="1"/>
  <c r="K3626" i="15" s="1"/>
  <c r="K3627" i="15" s="1"/>
  <c r="K3628" i="15" s="1"/>
  <c r="K3629" i="15" s="1"/>
  <c r="K3630" i="15" s="1"/>
  <c r="K3631" i="15" s="1"/>
  <c r="K3632" i="15" s="1"/>
  <c r="K3633" i="15" s="1"/>
  <c r="K3634" i="15" s="1"/>
  <c r="K3635" i="15" s="1"/>
  <c r="K3636" i="15" s="1"/>
  <c r="K3637" i="15" s="1"/>
  <c r="K3638" i="15" s="1"/>
  <c r="K3639" i="15" s="1"/>
  <c r="K3640" i="15" s="1"/>
  <c r="K3641" i="15" s="1"/>
  <c r="K3642" i="15" s="1"/>
  <c r="K3643" i="15" s="1"/>
  <c r="K3644" i="15" s="1"/>
  <c r="K3645" i="15" s="1"/>
  <c r="K3646" i="15" s="1"/>
  <c r="K3647" i="15" s="1"/>
  <c r="K3648" i="15" s="1"/>
  <c r="M3093" i="15"/>
  <c r="M3094" i="15" s="1"/>
  <c r="K3649" i="15" l="1"/>
  <c r="M3095" i="15"/>
  <c r="N3479" i="15"/>
  <c r="N3480" i="15" s="1"/>
  <c r="L3339" i="15"/>
  <c r="N3481" i="15" l="1"/>
  <c r="K3650" i="15"/>
  <c r="L3340" i="15"/>
  <c r="L3341" i="15" s="1"/>
  <c r="L3342" i="15" s="1"/>
  <c r="L3343" i="15" s="1"/>
  <c r="L3344" i="15" s="1"/>
  <c r="L3345" i="15" s="1"/>
  <c r="L3346" i="15" s="1"/>
  <c r="L3347" i="15" s="1"/>
  <c r="L3348" i="15" s="1"/>
  <c r="M3096" i="15"/>
  <c r="L3349" i="15" l="1"/>
  <c r="L3350" i="15" s="1"/>
  <c r="N3482" i="15"/>
  <c r="N3483" i="15" s="1"/>
  <c r="N3484" i="15" s="1"/>
  <c r="N3485" i="15" s="1"/>
  <c r="N3486" i="15" s="1"/>
  <c r="K3651" i="15"/>
  <c r="K3652" i="15" s="1"/>
  <c r="K3653" i="15" s="1"/>
  <c r="M3097" i="15"/>
  <c r="M3098" i="15" l="1"/>
  <c r="M3099" i="15" s="1"/>
  <c r="M3100" i="15" s="1"/>
  <c r="M3101" i="15" s="1"/>
  <c r="K3654" i="15"/>
  <c r="K3655" i="15" s="1"/>
  <c r="L3351" i="15"/>
  <c r="N3487" i="15"/>
  <c r="L3352" i="15" l="1"/>
  <c r="L3353" i="15" s="1"/>
  <c r="L3354" i="15" s="1"/>
  <c r="N3488" i="15"/>
  <c r="M3102" i="15"/>
  <c r="K3656" i="15"/>
  <c r="K3657" i="15" s="1"/>
  <c r="K3658" i="15" s="1"/>
  <c r="K3659" i="15" s="1"/>
  <c r="K3660" i="15" s="1"/>
  <c r="K3661" i="15" s="1"/>
  <c r="K3662" i="15" s="1"/>
  <c r="K3663" i="15" s="1"/>
  <c r="K3664" i="15" s="1"/>
  <c r="K3665" i="15" s="1"/>
  <c r="K3666" i="15" s="1"/>
  <c r="K3667" i="15" s="1"/>
  <c r="K3668" i="15" s="1"/>
  <c r="K3669" i="15" s="1"/>
  <c r="K3670" i="15" s="1"/>
  <c r="M3103" i="15" l="1"/>
  <c r="K3671" i="15"/>
  <c r="N3489" i="15"/>
  <c r="L3355" i="15"/>
  <c r="K3672" i="15" l="1"/>
  <c r="K3673" i="15" s="1"/>
  <c r="K3674" i="15" s="1"/>
  <c r="N3490" i="15"/>
  <c r="N3491" i="15" s="1"/>
  <c r="M3104" i="15"/>
  <c r="L3356" i="15"/>
  <c r="K3675" i="15" l="1"/>
  <c r="K3676" i="15" s="1"/>
  <c r="M3105" i="15"/>
  <c r="N3492" i="15"/>
  <c r="N3493" i="15" s="1"/>
  <c r="N3494" i="15" s="1"/>
  <c r="N3495" i="15" s="1"/>
  <c r="N3496" i="15" s="1"/>
  <c r="N3497" i="15" s="1"/>
  <c r="N3498" i="15" s="1"/>
  <c r="N3499" i="15" s="1"/>
  <c r="N3500" i="15" s="1"/>
  <c r="N3501" i="15" s="1"/>
  <c r="N3502" i="15" s="1"/>
  <c r="N3503" i="15" s="1"/>
  <c r="N3504" i="15" s="1"/>
  <c r="N3505" i="15" s="1"/>
  <c r="N3506" i="15" s="1"/>
  <c r="N3507" i="15" s="1"/>
  <c r="N3508" i="15" s="1"/>
  <c r="N3509" i="15" s="1"/>
  <c r="N3510" i="15" s="1"/>
  <c r="N3511" i="15" s="1"/>
  <c r="N3512" i="15" s="1"/>
  <c r="N3513" i="15" s="1"/>
  <c r="N3514" i="15" s="1"/>
  <c r="N3515" i="15" s="1"/>
  <c r="N3516" i="15" s="1"/>
  <c r="N3517" i="15" s="1"/>
  <c r="N3518" i="15" s="1"/>
  <c r="N3519" i="15" s="1"/>
  <c r="N3520" i="15" s="1"/>
  <c r="N3521" i="15" s="1"/>
  <c r="N3522" i="15" s="1"/>
  <c r="N3523" i="15" s="1"/>
  <c r="N3524" i="15" s="1"/>
  <c r="N3525" i="15" s="1"/>
  <c r="N3526" i="15" s="1"/>
  <c r="N3527" i="15" s="1"/>
  <c r="N3528" i="15" s="1"/>
  <c r="N3529" i="15" s="1"/>
  <c r="N3530" i="15" s="1"/>
  <c r="N3531" i="15" s="1"/>
  <c r="L3357" i="15"/>
  <c r="L3358" i="15" s="1"/>
  <c r="N3532" i="15" l="1"/>
  <c r="K3677" i="15"/>
  <c r="K3678" i="15" s="1"/>
  <c r="K3679" i="15" s="1"/>
  <c r="K3680" i="15" s="1"/>
  <c r="K3681" i="15" s="1"/>
  <c r="K3682" i="15" s="1"/>
  <c r="K3683" i="15" s="1"/>
  <c r="K3684" i="15" s="1"/>
  <c r="K3685" i="15" s="1"/>
  <c r="K3686" i="15" s="1"/>
  <c r="K3687" i="15" s="1"/>
  <c r="K3688" i="15" s="1"/>
  <c r="K3689" i="15" s="1"/>
  <c r="K3690" i="15" s="1"/>
  <c r="K3691" i="15" s="1"/>
  <c r="K3692" i="15" s="1"/>
  <c r="K3693" i="15" s="1"/>
  <c r="K3694" i="15" s="1"/>
  <c r="K3695" i="15" s="1"/>
  <c r="K3696" i="15" s="1"/>
  <c r="K3697" i="15" s="1"/>
  <c r="K3698" i="15" s="1"/>
  <c r="K3699" i="15" s="1"/>
  <c r="K3700" i="15" s="1"/>
  <c r="K3701" i="15" s="1"/>
  <c r="K3702" i="15" s="1"/>
  <c r="K3703" i="15" s="1"/>
  <c r="K3704" i="15" s="1"/>
  <c r="K3705" i="15" s="1"/>
  <c r="K3706" i="15" s="1"/>
  <c r="K3707" i="15" s="1"/>
  <c r="K3708" i="15" s="1"/>
  <c r="K3709" i="15" s="1"/>
  <c r="K3710" i="15" s="1"/>
  <c r="L3359" i="15"/>
  <c r="L3360" i="15" s="1"/>
  <c r="L3361" i="15" s="1"/>
  <c r="M3106" i="15"/>
  <c r="L3362" i="15" l="1"/>
  <c r="N3533" i="15"/>
  <c r="K3711" i="15"/>
  <c r="K3712" i="15" s="1"/>
  <c r="M3107" i="15"/>
  <c r="L3363" i="15" l="1"/>
  <c r="K3713" i="15"/>
  <c r="K3714" i="15" s="1"/>
  <c r="K3715" i="15" s="1"/>
  <c r="N3534" i="15"/>
  <c r="M3108" i="15"/>
  <c r="N3535" i="15" l="1"/>
  <c r="N3536" i="15" s="1"/>
  <c r="N3537" i="15" s="1"/>
  <c r="L3364" i="15"/>
  <c r="L3365" i="15" s="1"/>
  <c r="L3366" i="15" s="1"/>
  <c r="M3109" i="15"/>
  <c r="K3716" i="15"/>
  <c r="K3717" i="15" s="1"/>
  <c r="M3110" i="15" l="1"/>
  <c r="N3538" i="15"/>
  <c r="N3539" i="15" s="1"/>
  <c r="N3540" i="15" s="1"/>
  <c r="N3541" i="15" s="1"/>
  <c r="N3542" i="15" s="1"/>
  <c r="N3543" i="15" s="1"/>
  <c r="N3544" i="15" s="1"/>
  <c r="N3545" i="15" s="1"/>
  <c r="N3546" i="15" s="1"/>
  <c r="N3547" i="15" s="1"/>
  <c r="N3548" i="15" s="1"/>
  <c r="N3549" i="15" s="1"/>
  <c r="N3550" i="15" s="1"/>
  <c r="N3551" i="15" s="1"/>
  <c r="N3552" i="15" s="1"/>
  <c r="L3367" i="15"/>
  <c r="L3368" i="15" s="1"/>
  <c r="K3718" i="15"/>
  <c r="K3719" i="15" s="1"/>
  <c r="K3720" i="15" s="1"/>
  <c r="K3721" i="15" s="1"/>
  <c r="K3722" i="15" s="1"/>
  <c r="K3723" i="15" s="1"/>
  <c r="K3724" i="15" s="1"/>
  <c r="K3725" i="15" s="1"/>
  <c r="K3726" i="15" s="1"/>
  <c r="K3727" i="15" s="1"/>
  <c r="K3728" i="15" s="1"/>
  <c r="K3729" i="15" s="1"/>
  <c r="L3369" i="15" l="1"/>
  <c r="L3370" i="15" s="1"/>
  <c r="L3371" i="15" s="1"/>
  <c r="N3553" i="15"/>
  <c r="M3111" i="15"/>
  <c r="K3730" i="15"/>
  <c r="L3372" i="15" l="1"/>
  <c r="L3373" i="15" s="1"/>
  <c r="L3374" i="15" s="1"/>
  <c r="M3112" i="15"/>
  <c r="N3554" i="15"/>
  <c r="K3731" i="15"/>
  <c r="K3732" i="15" s="1"/>
  <c r="K3733" i="15" s="1"/>
  <c r="K3734" i="15" l="1"/>
  <c r="K3735" i="15" s="1"/>
  <c r="L3375" i="15"/>
  <c r="M3113" i="15"/>
  <c r="N3555" i="15"/>
  <c r="L3376" i="15" l="1"/>
  <c r="L3377" i="15" s="1"/>
  <c r="L3378" i="15" s="1"/>
  <c r="M3114" i="15"/>
  <c r="K3736" i="15"/>
  <c r="K3737" i="15" s="1"/>
  <c r="K3738" i="15" s="1"/>
  <c r="K3739" i="15" s="1"/>
  <c r="K3740" i="15" s="1"/>
  <c r="K3741" i="15" s="1"/>
  <c r="K3742" i="15" s="1"/>
  <c r="K3743" i="15" s="1"/>
  <c r="K3744" i="15" s="1"/>
  <c r="K3745" i="15" s="1"/>
  <c r="K3746" i="15" s="1"/>
  <c r="K3747" i="15" s="1"/>
  <c r="K3748" i="15" s="1"/>
  <c r="K3749" i="15" s="1"/>
  <c r="K3750" i="15" s="1"/>
  <c r="K3751" i="15" s="1"/>
  <c r="K3752" i="15" s="1"/>
  <c r="K3753" i="15" s="1"/>
  <c r="K3754" i="15" s="1"/>
  <c r="K3755" i="15" s="1"/>
  <c r="K3756" i="15" s="1"/>
  <c r="K3757" i="15" s="1"/>
  <c r="K3758" i="15" s="1"/>
  <c r="K3759" i="15" s="1"/>
  <c r="K3760" i="15" s="1"/>
  <c r="K3761" i="15" s="1"/>
  <c r="K3762" i="15" s="1"/>
  <c r="K3763" i="15" s="1"/>
  <c r="K3764" i="15" s="1"/>
  <c r="K3765" i="15" s="1"/>
  <c r="K3766" i="15" s="1"/>
  <c r="K3767" i="15" s="1"/>
  <c r="K3768" i="15" s="1"/>
  <c r="K3769" i="15" s="1"/>
  <c r="K3770" i="15" s="1"/>
  <c r="N3556" i="15"/>
  <c r="N3557" i="15" s="1"/>
  <c r="L3379" i="15" l="1"/>
  <c r="K3771" i="15"/>
  <c r="K3772" i="15" s="1"/>
  <c r="M3115" i="15"/>
  <c r="N3558" i="15"/>
  <c r="M3116" i="15" l="1"/>
  <c r="L3380" i="15"/>
  <c r="L3381" i="15" s="1"/>
  <c r="L3382" i="15" s="1"/>
  <c r="L3383" i="15" s="1"/>
  <c r="L3384" i="15" s="1"/>
  <c r="L3385" i="15" s="1"/>
  <c r="L3386" i="15" s="1"/>
  <c r="L3387" i="15" s="1"/>
  <c r="L3388" i="15" s="1"/>
  <c r="N3559" i="15"/>
  <c r="N3560" i="15" s="1"/>
  <c r="N3561" i="15" s="1"/>
  <c r="N3562" i="15" s="1"/>
  <c r="N3563" i="15" s="1"/>
  <c r="N3564" i="15" s="1"/>
  <c r="N3565" i="15" s="1"/>
  <c r="N3566" i="15" s="1"/>
  <c r="N3567" i="15" s="1"/>
  <c r="N3568" i="15" s="1"/>
  <c r="N3569" i="15" s="1"/>
  <c r="N3570" i="15" s="1"/>
  <c r="N3571" i="15" s="1"/>
  <c r="N3572" i="15" s="1"/>
  <c r="N3573" i="15" s="1"/>
  <c r="N3574" i="15" s="1"/>
  <c r="N3575" i="15" s="1"/>
  <c r="N3576" i="15" s="1"/>
  <c r="N3577" i="15" s="1"/>
  <c r="N3578" i="15" s="1"/>
  <c r="N3579" i="15" s="1"/>
  <c r="N3580" i="15" s="1"/>
  <c r="N3581" i="15" s="1"/>
  <c r="N3582" i="15" s="1"/>
  <c r="N3583" i="15" s="1"/>
  <c r="N3584" i="15" s="1"/>
  <c r="N3585" i="15" s="1"/>
  <c r="N3586" i="15" s="1"/>
  <c r="N3587" i="15" s="1"/>
  <c r="N3588" i="15" s="1"/>
  <c r="N3589" i="15" s="1"/>
  <c r="N3590" i="15" s="1"/>
  <c r="K3773" i="15"/>
  <c r="K3774" i="15" s="1"/>
  <c r="K3775" i="15" s="1"/>
  <c r="N3591" i="15" l="1"/>
  <c r="K3776" i="15"/>
  <c r="K3777" i="15" s="1"/>
  <c r="M3117" i="15"/>
  <c r="L3389" i="15"/>
  <c r="L3390" i="15" l="1"/>
  <c r="N3592" i="15"/>
  <c r="K3778" i="15"/>
  <c r="K3779" i="15" s="1"/>
  <c r="K3780" i="15" s="1"/>
  <c r="K3781" i="15" s="1"/>
  <c r="K3782" i="15" s="1"/>
  <c r="K3783" i="15" s="1"/>
  <c r="K3784" i="15" s="1"/>
  <c r="K3785" i="15" s="1"/>
  <c r="K3786" i="15" s="1"/>
  <c r="K3787" i="15" s="1"/>
  <c r="K3788" i="15" s="1"/>
  <c r="K3789" i="15" s="1"/>
  <c r="K3790" i="15" s="1"/>
  <c r="K3791" i="15" s="1"/>
  <c r="K3792" i="15" s="1"/>
  <c r="K3793" i="15" s="1"/>
  <c r="K3794" i="15" s="1"/>
  <c r="K3795" i="15" s="1"/>
  <c r="K3796" i="15" s="1"/>
  <c r="K3797" i="15" s="1"/>
  <c r="K3798" i="15" s="1"/>
  <c r="K3799" i="15" s="1"/>
  <c r="K3800" i="15" s="1"/>
  <c r="K3801" i="15" s="1"/>
  <c r="K3802" i="15" s="1"/>
  <c r="K3803" i="15" s="1"/>
  <c r="K3804" i="15" s="1"/>
  <c r="K3805" i="15" s="1"/>
  <c r="K3806" i="15" s="1"/>
  <c r="K3807" i="15" s="1"/>
  <c r="K3808" i="15" s="1"/>
  <c r="K3809" i="15" s="1"/>
  <c r="K3810" i="15" s="1"/>
  <c r="K3811" i="15" s="1"/>
  <c r="K3812" i="15" s="1"/>
  <c r="K3813" i="15" s="1"/>
  <c r="K3814" i="15" s="1"/>
  <c r="K3815" i="15" s="1"/>
  <c r="K3816" i="15" s="1"/>
  <c r="K3817" i="15" s="1"/>
  <c r="K3818" i="15" s="1"/>
  <c r="K3819" i="15" s="1"/>
  <c r="K3820" i="15" s="1"/>
  <c r="K3821" i="15" s="1"/>
  <c r="K3822" i="15" s="1"/>
  <c r="K3823" i="15" s="1"/>
  <c r="K3824" i="15" s="1"/>
  <c r="K3825" i="15" s="1"/>
  <c r="K3826" i="15" s="1"/>
  <c r="K3827" i="15" s="1"/>
  <c r="K3828" i="15" s="1"/>
  <c r="K3829" i="15" s="1"/>
  <c r="K3830" i="15" s="1"/>
  <c r="K3831" i="15" s="1"/>
  <c r="K3832" i="15" s="1"/>
  <c r="K3833" i="15" s="1"/>
  <c r="K3834" i="15" s="1"/>
  <c r="K3835" i="15" s="1"/>
  <c r="K3836" i="15" s="1"/>
  <c r="K3837" i="15" s="1"/>
  <c r="K3838" i="15" s="1"/>
  <c r="K3839" i="15" s="1"/>
  <c r="K3840" i="15" s="1"/>
  <c r="K3841" i="15" s="1"/>
  <c r="K3842" i="15" s="1"/>
  <c r="K3843" i="15" s="1"/>
  <c r="K3844" i="15" s="1"/>
  <c r="K3845" i="15" s="1"/>
  <c r="K3846" i="15" s="1"/>
  <c r="K3847" i="15" s="1"/>
  <c r="K3848" i="15" s="1"/>
  <c r="K3849" i="15" s="1"/>
  <c r="K3850" i="15" s="1"/>
  <c r="K3851" i="15" s="1"/>
  <c r="K3852" i="15" s="1"/>
  <c r="K3853" i="15" s="1"/>
  <c r="K3854" i="15" s="1"/>
  <c r="K3855" i="15" s="1"/>
  <c r="K3856" i="15" s="1"/>
  <c r="K3857" i="15" s="1"/>
  <c r="K3858" i="15" s="1"/>
  <c r="K3859" i="15" s="1"/>
  <c r="K3860" i="15" s="1"/>
  <c r="K3861" i="15" s="1"/>
  <c r="K3862" i="15" s="1"/>
  <c r="K3863" i="15" s="1"/>
  <c r="K3864" i="15" s="1"/>
  <c r="K3865" i="15" s="1"/>
  <c r="K3866" i="15" s="1"/>
  <c r="K3867" i="15" s="1"/>
  <c r="K3868" i="15" s="1"/>
  <c r="K3869" i="15" s="1"/>
  <c r="K3870" i="15" s="1"/>
  <c r="K3871" i="15" s="1"/>
  <c r="K3872" i="15" s="1"/>
  <c r="K3873" i="15" s="1"/>
  <c r="K3874" i="15" s="1"/>
  <c r="K3875" i="15" s="1"/>
  <c r="K3876" i="15" s="1"/>
  <c r="K3877" i="15" s="1"/>
  <c r="K3878" i="15" s="1"/>
  <c r="K3879" i="15" s="1"/>
  <c r="K3880" i="15" s="1"/>
  <c r="K3881" i="15" s="1"/>
  <c r="K3882" i="15" s="1"/>
  <c r="K3883" i="15" s="1"/>
  <c r="K3884" i="15" s="1"/>
  <c r="K3885" i="15" s="1"/>
  <c r="K3886" i="15" s="1"/>
  <c r="K3887" i="15" s="1"/>
  <c r="K3888" i="15" s="1"/>
  <c r="K3889" i="15" s="1"/>
  <c r="K3890" i="15" s="1"/>
  <c r="K3891" i="15" s="1"/>
  <c r="K3892" i="15" s="1"/>
  <c r="K3893" i="15" s="1"/>
  <c r="K3894" i="15" s="1"/>
  <c r="K3895" i="15" s="1"/>
  <c r="K3896" i="15" s="1"/>
  <c r="K3897" i="15" s="1"/>
  <c r="K3898" i="15" s="1"/>
  <c r="K3899" i="15" s="1"/>
  <c r="K3900" i="15" s="1"/>
  <c r="K3901" i="15" s="1"/>
  <c r="K3902" i="15" s="1"/>
  <c r="K3903" i="15" s="1"/>
  <c r="K3904" i="15" s="1"/>
  <c r="K3905" i="15" s="1"/>
  <c r="K3906" i="15" s="1"/>
  <c r="K3907" i="15" s="1"/>
  <c r="K3908" i="15" s="1"/>
  <c r="K3909" i="15" s="1"/>
  <c r="K3910" i="15" s="1"/>
  <c r="K3911" i="15" s="1"/>
  <c r="K3912" i="15" s="1"/>
  <c r="K3913" i="15" s="1"/>
  <c r="K3914" i="15" s="1"/>
  <c r="K3915" i="15" s="1"/>
  <c r="K3916" i="15" s="1"/>
  <c r="K3917" i="15" s="1"/>
  <c r="K3918" i="15" s="1"/>
  <c r="K3919" i="15" s="1"/>
  <c r="K3920" i="15" s="1"/>
  <c r="K3921" i="15" s="1"/>
  <c r="K3922" i="15" s="1"/>
  <c r="K3923" i="15" s="1"/>
  <c r="K3924" i="15" s="1"/>
  <c r="K3925" i="15" s="1"/>
  <c r="K3926" i="15" s="1"/>
  <c r="K3927" i="15" s="1"/>
  <c r="K3928" i="15" s="1"/>
  <c r="K3929" i="15" s="1"/>
  <c r="K3930" i="15" s="1"/>
  <c r="K3931" i="15" s="1"/>
  <c r="K3932" i="15" s="1"/>
  <c r="K3933" i="15" s="1"/>
  <c r="K3934" i="15" s="1"/>
  <c r="K3935" i="15" s="1"/>
  <c r="K3936" i="15" s="1"/>
  <c r="K3937" i="15" s="1"/>
  <c r="K3938" i="15" s="1"/>
  <c r="K3939" i="15" s="1"/>
  <c r="K3940" i="15" s="1"/>
  <c r="K3941" i="15" s="1"/>
  <c r="K3942" i="15" s="1"/>
  <c r="K3943" i="15" s="1"/>
  <c r="K3944" i="15" s="1"/>
  <c r="K3945" i="15" s="1"/>
  <c r="K3946" i="15" s="1"/>
  <c r="K3947" i="15" s="1"/>
  <c r="K3948" i="15" s="1"/>
  <c r="K3949" i="15" s="1"/>
  <c r="K3950" i="15" s="1"/>
  <c r="K3951" i="15" s="1"/>
  <c r="K3952" i="15" s="1"/>
  <c r="K3953" i="15" s="1"/>
  <c r="K3954" i="15" s="1"/>
  <c r="K3955" i="15" s="1"/>
  <c r="K3956" i="15" s="1"/>
  <c r="K3957" i="15" s="1"/>
  <c r="K3958" i="15" s="1"/>
  <c r="K3959" i="15" s="1"/>
  <c r="K3960" i="15" s="1"/>
  <c r="K3961" i="15" s="1"/>
  <c r="K3962" i="15" s="1"/>
  <c r="K3963" i="15" s="1"/>
  <c r="K3964" i="15" s="1"/>
  <c r="K3965" i="15" s="1"/>
  <c r="K3966" i="15" s="1"/>
  <c r="K3967" i="15" s="1"/>
  <c r="K3968" i="15" s="1"/>
  <c r="K3969" i="15" s="1"/>
  <c r="K3970" i="15" s="1"/>
  <c r="K3971" i="15" s="1"/>
  <c r="K3972" i="15" s="1"/>
  <c r="K3973" i="15" s="1"/>
  <c r="K3974" i="15" s="1"/>
  <c r="K3975" i="15" s="1"/>
  <c r="K3976" i="15" s="1"/>
  <c r="K3977" i="15" s="1"/>
  <c r="K3978" i="15" s="1"/>
  <c r="K3979" i="15" s="1"/>
  <c r="K3980" i="15" s="1"/>
  <c r="K3981" i="15" s="1"/>
  <c r="K3982" i="15" s="1"/>
  <c r="K3983" i="15" s="1"/>
  <c r="K3984" i="15" s="1"/>
  <c r="K3985" i="15" s="1"/>
  <c r="K3986" i="15" s="1"/>
  <c r="K3987" i="15" s="1"/>
  <c r="K3988" i="15" s="1"/>
  <c r="K3989" i="15" s="1"/>
  <c r="K3990" i="15" s="1"/>
  <c r="K3991" i="15" s="1"/>
  <c r="K3992" i="15" s="1"/>
  <c r="K3993" i="15" s="1"/>
  <c r="K3994" i="15" s="1"/>
  <c r="K3995" i="15" s="1"/>
  <c r="K3996" i="15" s="1"/>
  <c r="K3997" i="15" s="1"/>
  <c r="K3998" i="15" s="1"/>
  <c r="K3999" i="15" s="1"/>
  <c r="K4000" i="15" s="1"/>
  <c r="K4001" i="15" s="1"/>
  <c r="K4002" i="15" s="1"/>
  <c r="X1" i="16" s="1"/>
  <c r="M3118" i="15"/>
  <c r="M3119" i="15" s="1"/>
  <c r="M3120" i="15" s="1"/>
  <c r="M3121" i="15" s="1"/>
  <c r="M3122" i="15" s="1"/>
  <c r="W35" i="16" l="1"/>
  <c r="X54" i="16"/>
  <c r="V5" i="16"/>
  <c r="X41" i="16"/>
  <c r="V8" i="16"/>
  <c r="X25" i="16"/>
  <c r="W43" i="16"/>
  <c r="U52" i="16"/>
  <c r="V28" i="16"/>
  <c r="X29" i="16"/>
  <c r="X48" i="16"/>
  <c r="W21" i="16"/>
  <c r="W24" i="16"/>
  <c r="X33" i="16"/>
  <c r="W4" i="16"/>
  <c r="V42" i="16"/>
  <c r="V38" i="16"/>
  <c r="W47" i="16"/>
  <c r="U48" i="16"/>
  <c r="X14" i="16"/>
  <c r="U8" i="16"/>
  <c r="X16" i="16"/>
  <c r="X55" i="16"/>
  <c r="V23" i="16"/>
  <c r="V51" i="16"/>
  <c r="W31" i="16"/>
  <c r="W26" i="16"/>
  <c r="W10" i="16"/>
  <c r="X52" i="16"/>
  <c r="V32" i="16"/>
  <c r="V55" i="16"/>
  <c r="U23" i="16"/>
  <c r="X18" i="16"/>
  <c r="W6" i="16"/>
  <c r="U49" i="16"/>
  <c r="U38" i="16"/>
  <c r="W57" i="16"/>
  <c r="V18" i="16"/>
  <c r="U18" i="16"/>
  <c r="X36" i="16"/>
  <c r="W29" i="16"/>
  <c r="U22" i="16"/>
  <c r="X37" i="16"/>
  <c r="V17" i="16"/>
  <c r="U58" i="16"/>
  <c r="X44" i="16"/>
  <c r="U16" i="16"/>
  <c r="X23" i="16"/>
  <c r="V35" i="16"/>
  <c r="U45" i="16"/>
  <c r="X6" i="16"/>
  <c r="W45" i="16"/>
  <c r="X57" i="16"/>
  <c r="X42" i="16"/>
  <c r="W30" i="16"/>
  <c r="W58" i="16"/>
  <c r="X34" i="16"/>
  <c r="V31" i="16"/>
  <c r="V45" i="16"/>
  <c r="W12" i="16"/>
  <c r="X28" i="16"/>
  <c r="W20" i="16"/>
  <c r="V21" i="16"/>
  <c r="U37" i="16"/>
  <c r="W52" i="16"/>
  <c r="X38" i="16"/>
  <c r="V36" i="16"/>
  <c r="W44" i="16"/>
  <c r="U55" i="16"/>
  <c r="X51" i="16"/>
  <c r="U20" i="16"/>
  <c r="U57" i="16"/>
  <c r="U11" i="16"/>
  <c r="W27" i="16"/>
  <c r="V27" i="16"/>
  <c r="W5" i="16"/>
  <c r="V15" i="16"/>
  <c r="V12" i="16"/>
  <c r="U29" i="16"/>
  <c r="W55" i="16"/>
  <c r="W50" i="16"/>
  <c r="X50" i="16"/>
  <c r="W51" i="16"/>
  <c r="U54" i="16"/>
  <c r="X19" i="16"/>
  <c r="W14" i="16"/>
  <c r="U17" i="16"/>
  <c r="W19" i="16"/>
  <c r="W39" i="16"/>
  <c r="U50" i="16"/>
  <c r="V7" i="16"/>
  <c r="X45" i="16"/>
  <c r="V57" i="16"/>
  <c r="U53" i="16"/>
  <c r="V6" i="16"/>
  <c r="U27" i="16"/>
  <c r="V30" i="16"/>
  <c r="U12" i="16"/>
  <c r="W15" i="16"/>
  <c r="X17" i="16"/>
  <c r="U28" i="16"/>
  <c r="U51" i="16"/>
  <c r="X39" i="16"/>
  <c r="U26" i="16"/>
  <c r="W42" i="16"/>
  <c r="V25" i="16"/>
  <c r="W9" i="16"/>
  <c r="W28" i="16"/>
  <c r="U19" i="16"/>
  <c r="U47" i="16"/>
  <c r="W40" i="16"/>
  <c r="U30" i="16"/>
  <c r="X4" i="16"/>
  <c r="W32" i="16"/>
  <c r="U25" i="16"/>
  <c r="X47" i="16"/>
  <c r="W56" i="16"/>
  <c r="V47" i="16"/>
  <c r="W34" i="16"/>
  <c r="V53" i="16"/>
  <c r="V48" i="16"/>
  <c r="W7" i="16"/>
  <c r="U39" i="16"/>
  <c r="V52" i="16"/>
  <c r="U6" i="16"/>
  <c r="X10" i="16"/>
  <c r="X15" i="16"/>
  <c r="V40" i="16"/>
  <c r="U21" i="16"/>
  <c r="X46" i="16"/>
  <c r="U5" i="16"/>
  <c r="U42" i="16"/>
  <c r="W46" i="16"/>
  <c r="V37" i="16"/>
  <c r="X35" i="16"/>
  <c r="X11" i="16"/>
  <c r="X26" i="16"/>
  <c r="X31" i="16"/>
  <c r="V33" i="16"/>
  <c r="W17" i="16"/>
  <c r="X43" i="16"/>
  <c r="X53" i="16"/>
  <c r="X58" i="16"/>
  <c r="W36" i="16"/>
  <c r="V19" i="16"/>
  <c r="V46" i="16"/>
  <c r="X9" i="16"/>
  <c r="U35" i="16"/>
  <c r="V26" i="16"/>
  <c r="U41" i="16"/>
  <c r="X27" i="16"/>
  <c r="W48" i="16"/>
  <c r="W23" i="16"/>
  <c r="X5" i="16"/>
  <c r="U24" i="16"/>
  <c r="X12" i="16"/>
  <c r="V44" i="16"/>
  <c r="W53" i="16"/>
  <c r="X7" i="16"/>
  <c r="W49" i="16"/>
  <c r="U44" i="16"/>
  <c r="U32" i="16"/>
  <c r="X40" i="16"/>
  <c r="W16" i="16"/>
  <c r="X22" i="16"/>
  <c r="U10" i="16"/>
  <c r="V22" i="16"/>
  <c r="X21" i="16"/>
  <c r="U36" i="16"/>
  <c r="U14" i="16"/>
  <c r="U15" i="16"/>
  <c r="U46" i="16"/>
  <c r="V9" i="16"/>
  <c r="U13" i="16"/>
  <c r="W8" i="16"/>
  <c r="W41" i="16"/>
  <c r="W38" i="16"/>
  <c r="U33" i="16"/>
  <c r="V4" i="16"/>
  <c r="V14" i="16"/>
  <c r="V10" i="16"/>
  <c r="U34" i="16"/>
  <c r="W54" i="16"/>
  <c r="V29" i="16"/>
  <c r="U4" i="16"/>
  <c r="V43" i="16"/>
  <c r="V50" i="16"/>
  <c r="U31" i="16"/>
  <c r="V41" i="16"/>
  <c r="W11" i="16"/>
  <c r="V16" i="16"/>
  <c r="V39" i="16"/>
  <c r="U7" i="16"/>
  <c r="X13" i="16"/>
  <c r="X30" i="16"/>
  <c r="W22" i="16"/>
  <c r="V20" i="16"/>
  <c r="W18" i="16"/>
  <c r="X32" i="16"/>
  <c r="V58" i="16"/>
  <c r="W37" i="16"/>
  <c r="V54" i="16"/>
  <c r="V56" i="16"/>
  <c r="X8" i="16"/>
  <c r="V49" i="16"/>
  <c r="V24" i="16"/>
  <c r="X24" i="16"/>
  <c r="W13" i="16"/>
  <c r="W25" i="16"/>
  <c r="U9" i="16"/>
  <c r="U56" i="16"/>
  <c r="U43" i="16"/>
  <c r="X49" i="16"/>
  <c r="V34" i="16"/>
  <c r="U40" i="16"/>
  <c r="V13" i="16"/>
  <c r="X20" i="16"/>
  <c r="V11" i="16"/>
  <c r="X56" i="16"/>
  <c r="W33" i="16"/>
  <c r="L3391" i="15"/>
  <c r="L3392" i="15" s="1"/>
  <c r="L3393" i="15" s="1"/>
  <c r="N3593" i="15"/>
  <c r="M3123" i="15"/>
  <c r="T9" i="16" l="1"/>
  <c r="T13" i="16"/>
  <c r="T47" i="16"/>
  <c r="T12" i="16"/>
  <c r="T45" i="16"/>
  <c r="T7" i="16"/>
  <c r="T4" i="16"/>
  <c r="T36" i="16"/>
  <c r="T44" i="16"/>
  <c r="T21" i="16"/>
  <c r="T6" i="16"/>
  <c r="T19" i="16"/>
  <c r="T28" i="16"/>
  <c r="T11" i="16"/>
  <c r="T55" i="16"/>
  <c r="T58" i="16"/>
  <c r="T8" i="16"/>
  <c r="N3594" i="15"/>
  <c r="T33" i="16"/>
  <c r="T10" i="16"/>
  <c r="T32" i="16"/>
  <c r="T41" i="16"/>
  <c r="T51" i="16"/>
  <c r="T50" i="16"/>
  <c r="T22" i="16"/>
  <c r="M3124" i="15"/>
  <c r="L3394" i="15"/>
  <c r="L3395" i="15" s="1"/>
  <c r="T40" i="16"/>
  <c r="T56" i="16"/>
  <c r="T15" i="16"/>
  <c r="T24" i="16"/>
  <c r="T5" i="16"/>
  <c r="T39" i="16"/>
  <c r="T25" i="16"/>
  <c r="T17" i="16"/>
  <c r="T29" i="16"/>
  <c r="T20" i="16"/>
  <c r="T16" i="16"/>
  <c r="T18" i="16"/>
  <c r="T49" i="16"/>
  <c r="T48" i="16"/>
  <c r="T34" i="16"/>
  <c r="T14" i="16"/>
  <c r="T53" i="16"/>
  <c r="T43" i="16"/>
  <c r="T31" i="16"/>
  <c r="T46" i="16"/>
  <c r="T35" i="16"/>
  <c r="T42" i="16"/>
  <c r="T30" i="16"/>
  <c r="T26" i="16"/>
  <c r="T27" i="16"/>
  <c r="T54" i="16"/>
  <c r="T57" i="16"/>
  <c r="T37" i="16"/>
  <c r="T38" i="16"/>
  <c r="T23" i="16"/>
  <c r="T52" i="16"/>
  <c r="M3125" i="15" l="1"/>
  <c r="L3396" i="15"/>
  <c r="L3397" i="15" s="1"/>
  <c r="L3398" i="15" s="1"/>
  <c r="L3399" i="15" s="1"/>
  <c r="L3400" i="15" s="1"/>
  <c r="L3401" i="15" s="1"/>
  <c r="L3402" i="15" s="1"/>
  <c r="L3403" i="15" s="1"/>
  <c r="L3404" i="15" s="1"/>
  <c r="L3405" i="15" s="1"/>
  <c r="L3406" i="15" s="1"/>
  <c r="N3595" i="15"/>
  <c r="N3596" i="15" s="1"/>
  <c r="N3597" i="15" s="1"/>
  <c r="L3407" i="15" l="1"/>
  <c r="M3126" i="15"/>
  <c r="M3127" i="15" s="1"/>
  <c r="N3598" i="15"/>
  <c r="N3599" i="15" s="1"/>
  <c r="N3600" i="15" s="1"/>
  <c r="N3601" i="15" s="1"/>
  <c r="N3602" i="15" s="1"/>
  <c r="N3603" i="15" s="1"/>
  <c r="N3604" i="15" s="1"/>
  <c r="N3605" i="15" s="1"/>
  <c r="N3606" i="15" s="1"/>
  <c r="N3607" i="15" s="1"/>
  <c r="N3608" i="15" s="1"/>
  <c r="N3609" i="15" s="1"/>
  <c r="L3408" i="15" l="1"/>
  <c r="N3610" i="15"/>
  <c r="M3128" i="15"/>
  <c r="L3409" i="15" l="1"/>
  <c r="L3410" i="15" s="1"/>
  <c r="N3611" i="15"/>
  <c r="M3129" i="15"/>
  <c r="L3411" i="15" l="1"/>
  <c r="L3412" i="15" s="1"/>
  <c r="L3413" i="15" s="1"/>
  <c r="L3414" i="15" s="1"/>
  <c r="L3415" i="15" s="1"/>
  <c r="N3612" i="15"/>
  <c r="M3130" i="15"/>
  <c r="M3131" i="15" l="1"/>
  <c r="N3613" i="15"/>
  <c r="N3614" i="15" s="1"/>
  <c r="N3615" i="15" s="1"/>
  <c r="L3416" i="15"/>
  <c r="L3417" i="15" s="1"/>
  <c r="L3418" i="15" s="1"/>
  <c r="N3616" i="15" l="1"/>
  <c r="N3617" i="15" s="1"/>
  <c r="N3618" i="15" s="1"/>
  <c r="N3619" i="15" s="1"/>
  <c r="N3620" i="15" s="1"/>
  <c r="N3621" i="15" s="1"/>
  <c r="N3622" i="15" s="1"/>
  <c r="N3623" i="15" s="1"/>
  <c r="N3624" i="15" s="1"/>
  <c r="N3625" i="15" s="1"/>
  <c r="N3626" i="15" s="1"/>
  <c r="N3627" i="15" s="1"/>
  <c r="N3628" i="15" s="1"/>
  <c r="N3629" i="15" s="1"/>
  <c r="N3630" i="15" s="1"/>
  <c r="N3631" i="15" s="1"/>
  <c r="N3632" i="15" s="1"/>
  <c r="N3633" i="15" s="1"/>
  <c r="N3634" i="15" s="1"/>
  <c r="N3635" i="15" s="1"/>
  <c r="N3636" i="15" s="1"/>
  <c r="N3637" i="15" s="1"/>
  <c r="N3638" i="15" s="1"/>
  <c r="N3639" i="15" s="1"/>
  <c r="N3640" i="15" s="1"/>
  <c r="N3641" i="15" s="1"/>
  <c r="N3642" i="15" s="1"/>
  <c r="N3643" i="15" s="1"/>
  <c r="N3644" i="15" s="1"/>
  <c r="N3645" i="15" s="1"/>
  <c r="N3646" i="15" s="1"/>
  <c r="N3647" i="15" s="1"/>
  <c r="N3648" i="15" s="1"/>
  <c r="L3419" i="15"/>
  <c r="M3132" i="15"/>
  <c r="N3649" i="15" l="1"/>
  <c r="M3133" i="15"/>
  <c r="L3420" i="15"/>
  <c r="L3421" i="15" l="1"/>
  <c r="N3650" i="15"/>
  <c r="M3134" i="15"/>
  <c r="M3135" i="15" l="1"/>
  <c r="N3651" i="15"/>
  <c r="L3422" i="15"/>
  <c r="L3423" i="15" l="1"/>
  <c r="L3424" i="15" s="1"/>
  <c r="L3425" i="15" s="1"/>
  <c r="L3426" i="15" s="1"/>
  <c r="L3427" i="15" s="1"/>
  <c r="L3428" i="15" s="1"/>
  <c r="M3136" i="15"/>
  <c r="N3652" i="15"/>
  <c r="L3429" i="15" l="1"/>
  <c r="N3653" i="15"/>
  <c r="N3654" i="15" s="1"/>
  <c r="N3655" i="15" s="1"/>
  <c r="M3137" i="15"/>
  <c r="L3430" i="15" l="1"/>
  <c r="L3431" i="15" s="1"/>
  <c r="L3432" i="15" s="1"/>
  <c r="L3433" i="15" s="1"/>
  <c r="L3434" i="15" s="1"/>
  <c r="L3435" i="15" s="1"/>
  <c r="N3656" i="15"/>
  <c r="N3657" i="15" s="1"/>
  <c r="N3658" i="15" s="1"/>
  <c r="N3659" i="15" s="1"/>
  <c r="N3660" i="15" s="1"/>
  <c r="N3661" i="15" s="1"/>
  <c r="N3662" i="15" s="1"/>
  <c r="N3663" i="15" s="1"/>
  <c r="N3664" i="15" s="1"/>
  <c r="N3665" i="15" s="1"/>
  <c r="N3666" i="15" s="1"/>
  <c r="N3667" i="15" s="1"/>
  <c r="N3668" i="15" s="1"/>
  <c r="N3669" i="15" s="1"/>
  <c r="N3670" i="15" s="1"/>
  <c r="M3138" i="15"/>
  <c r="L3436" i="15" l="1"/>
  <c r="L3437" i="15" s="1"/>
  <c r="L3438" i="15" s="1"/>
  <c r="L3439" i="15" s="1"/>
  <c r="L3440" i="15" s="1"/>
  <c r="M3139" i="15"/>
  <c r="N3671" i="15"/>
  <c r="L3441" i="15" l="1"/>
  <c r="L3442" i="15" s="1"/>
  <c r="L3443" i="15" s="1"/>
  <c r="N3672" i="15"/>
  <c r="M3140" i="15"/>
  <c r="L3444" i="15" l="1"/>
  <c r="L3445" i="15" s="1"/>
  <c r="L3446" i="15" s="1"/>
  <c r="L3447" i="15" s="1"/>
  <c r="L3448" i="15" s="1"/>
  <c r="L3449" i="15" s="1"/>
  <c r="L3450" i="15" s="1"/>
  <c r="N3673" i="15"/>
  <c r="M3141" i="15"/>
  <c r="L3451" i="15" l="1"/>
  <c r="L3452" i="15" s="1"/>
  <c r="L3453" i="15" s="1"/>
  <c r="L3454" i="15" s="1"/>
  <c r="L3455" i="15" s="1"/>
  <c r="L3456" i="15" s="1"/>
  <c r="L3457" i="15" s="1"/>
  <c r="L3458" i="15" s="1"/>
  <c r="L3459" i="15" s="1"/>
  <c r="L3460" i="15" s="1"/>
  <c r="M3142" i="15"/>
  <c r="N3674" i="15"/>
  <c r="N3675" i="15" s="1"/>
  <c r="N3676" i="15" s="1"/>
  <c r="L3461" i="15" l="1"/>
  <c r="L3462" i="15" s="1"/>
  <c r="N3677" i="15"/>
  <c r="N3678" i="15" s="1"/>
  <c r="N3679" i="15" s="1"/>
  <c r="N3680" i="15" s="1"/>
  <c r="N3681" i="15" s="1"/>
  <c r="N3682" i="15" s="1"/>
  <c r="N3683" i="15" s="1"/>
  <c r="N3684" i="15" s="1"/>
  <c r="N3685" i="15" s="1"/>
  <c r="N3686" i="15" s="1"/>
  <c r="N3687" i="15" s="1"/>
  <c r="N3688" i="15" s="1"/>
  <c r="N3689" i="15" s="1"/>
  <c r="N3690" i="15" s="1"/>
  <c r="N3691" i="15" s="1"/>
  <c r="N3692" i="15" s="1"/>
  <c r="N3693" i="15" s="1"/>
  <c r="N3694" i="15" s="1"/>
  <c r="N3695" i="15" s="1"/>
  <c r="N3696" i="15" s="1"/>
  <c r="N3697" i="15" s="1"/>
  <c r="N3698" i="15" s="1"/>
  <c r="N3699" i="15" s="1"/>
  <c r="N3700" i="15" s="1"/>
  <c r="N3701" i="15" s="1"/>
  <c r="N3702" i="15" s="1"/>
  <c r="N3703" i="15" s="1"/>
  <c r="N3704" i="15" s="1"/>
  <c r="N3705" i="15" s="1"/>
  <c r="N3706" i="15" s="1"/>
  <c r="N3707" i="15" s="1"/>
  <c r="N3708" i="15" s="1"/>
  <c r="N3709" i="15" s="1"/>
  <c r="N3710" i="15" s="1"/>
  <c r="M3143" i="15"/>
  <c r="L3463" i="15" l="1"/>
  <c r="M3144" i="15"/>
  <c r="N3711" i="15"/>
  <c r="L3464" i="15" l="1"/>
  <c r="L3465" i="15" s="1"/>
  <c r="L3466" i="15" s="1"/>
  <c r="N3712" i="15"/>
  <c r="M3145" i="15"/>
  <c r="L3467" i="15" l="1"/>
  <c r="N3713" i="15"/>
  <c r="M3146" i="15"/>
  <c r="L3468" i="15" l="1"/>
  <c r="L3469" i="15" s="1"/>
  <c r="M3147" i="15"/>
  <c r="N3714" i="15"/>
  <c r="M3148" i="15" l="1"/>
  <c r="N3715" i="15"/>
  <c r="N3716" i="15" s="1"/>
  <c r="N3717" i="15" s="1"/>
  <c r="L3470" i="15"/>
  <c r="M3149" i="15" l="1"/>
  <c r="L3471" i="15"/>
  <c r="L3472" i="15" s="1"/>
  <c r="L3473" i="15" s="1"/>
  <c r="N3718" i="15"/>
  <c r="N3719" i="15" s="1"/>
  <c r="N3720" i="15" s="1"/>
  <c r="N3721" i="15" s="1"/>
  <c r="N3722" i="15" s="1"/>
  <c r="N3723" i="15" s="1"/>
  <c r="N3724" i="15" s="1"/>
  <c r="N3725" i="15" s="1"/>
  <c r="N3726" i="15" s="1"/>
  <c r="N3727" i="15" s="1"/>
  <c r="N3728" i="15" s="1"/>
  <c r="N3729" i="15" s="1"/>
  <c r="N3730" i="15" l="1"/>
  <c r="M3150" i="15"/>
  <c r="L3474" i="15"/>
  <c r="N3731" i="15" l="1"/>
  <c r="L3475" i="15"/>
  <c r="M3151" i="15"/>
  <c r="M3152" i="15" l="1"/>
  <c r="M3153" i="15" s="1"/>
  <c r="M3154" i="15" s="1"/>
  <c r="N3732" i="15"/>
  <c r="L3476" i="15"/>
  <c r="L3477" i="15" s="1"/>
  <c r="L3478" i="15" s="1"/>
  <c r="M3155" i="15" l="1"/>
  <c r="M3156" i="15" s="1"/>
  <c r="M3157" i="15" s="1"/>
  <c r="L3479" i="15"/>
  <c r="L3480" i="15" s="1"/>
  <c r="N3733" i="15"/>
  <c r="N3734" i="15" s="1"/>
  <c r="N3735" i="15" s="1"/>
  <c r="N3736" i="15" l="1"/>
  <c r="N3737" i="15" s="1"/>
  <c r="N3738" i="15" s="1"/>
  <c r="N3739" i="15" s="1"/>
  <c r="N3740" i="15" s="1"/>
  <c r="N3741" i="15" s="1"/>
  <c r="N3742" i="15" s="1"/>
  <c r="N3743" i="15" s="1"/>
  <c r="N3744" i="15" s="1"/>
  <c r="N3745" i="15" s="1"/>
  <c r="N3746" i="15" s="1"/>
  <c r="N3747" i="15" s="1"/>
  <c r="N3748" i="15" s="1"/>
  <c r="N3749" i="15" s="1"/>
  <c r="N3750" i="15" s="1"/>
  <c r="N3751" i="15" s="1"/>
  <c r="N3752" i="15" s="1"/>
  <c r="N3753" i="15" s="1"/>
  <c r="N3754" i="15" s="1"/>
  <c r="N3755" i="15" s="1"/>
  <c r="N3756" i="15" s="1"/>
  <c r="N3757" i="15" s="1"/>
  <c r="N3758" i="15" s="1"/>
  <c r="N3759" i="15" s="1"/>
  <c r="N3760" i="15" s="1"/>
  <c r="N3761" i="15" s="1"/>
  <c r="N3762" i="15" s="1"/>
  <c r="N3763" i="15" s="1"/>
  <c r="N3764" i="15" s="1"/>
  <c r="N3765" i="15" s="1"/>
  <c r="N3766" i="15" s="1"/>
  <c r="N3767" i="15" s="1"/>
  <c r="N3768" i="15" s="1"/>
  <c r="N3769" i="15" s="1"/>
  <c r="N3770" i="15" s="1"/>
  <c r="L3481" i="15"/>
  <c r="L3482" i="15" s="1"/>
  <c r="L3483" i="15" s="1"/>
  <c r="L3484" i="15" s="1"/>
  <c r="L3485" i="15" s="1"/>
  <c r="L3486" i="15" s="1"/>
  <c r="M3158" i="15"/>
  <c r="L3487" i="15" l="1"/>
  <c r="N3771" i="15"/>
  <c r="M3159" i="15"/>
  <c r="M3160" i="15" l="1"/>
  <c r="L3488" i="15"/>
  <c r="L3489" i="15" s="1"/>
  <c r="L3490" i="15" s="1"/>
  <c r="N3772" i="15"/>
  <c r="L3491" i="15" l="1"/>
  <c r="L3492" i="15" s="1"/>
  <c r="L3493" i="15" s="1"/>
  <c r="L3494" i="15" s="1"/>
  <c r="L3495" i="15" s="1"/>
  <c r="L3496" i="15" s="1"/>
  <c r="L3497" i="15" s="1"/>
  <c r="L3498" i="15" s="1"/>
  <c r="L3499" i="15" s="1"/>
  <c r="L3500" i="15" s="1"/>
  <c r="L3501" i="15" s="1"/>
  <c r="L3502" i="15" s="1"/>
  <c r="N3773" i="15"/>
  <c r="M3161" i="15"/>
  <c r="L3503" i="15" l="1"/>
  <c r="M3162" i="15"/>
  <c r="N3774" i="15"/>
  <c r="L3504" i="15" l="1"/>
  <c r="L3505" i="15" s="1"/>
  <c r="L3506" i="15" s="1"/>
  <c r="L3507" i="15" s="1"/>
  <c r="L3508" i="15" s="1"/>
  <c r="M3163" i="15"/>
  <c r="N3775" i="15"/>
  <c r="N3776" i="15" s="1"/>
  <c r="N3777" i="15" s="1"/>
  <c r="N3778" i="15" l="1"/>
  <c r="N3779" i="15" s="1"/>
  <c r="N3780" i="15" s="1"/>
  <c r="N3781" i="15" s="1"/>
  <c r="N3782" i="15" s="1"/>
  <c r="N3783" i="15" s="1"/>
  <c r="N3784" i="15" s="1"/>
  <c r="N3785" i="15" s="1"/>
  <c r="N3786" i="15" s="1"/>
  <c r="N3787" i="15" s="1"/>
  <c r="N3788" i="15" s="1"/>
  <c r="N3789" i="15" s="1"/>
  <c r="N3790" i="15" s="1"/>
  <c r="N3791" i="15" s="1"/>
  <c r="N3792" i="15" s="1"/>
  <c r="N3793" i="15" s="1"/>
  <c r="N3794" i="15" s="1"/>
  <c r="N3795" i="15" s="1"/>
  <c r="N3796" i="15" s="1"/>
  <c r="N3797" i="15" s="1"/>
  <c r="N3798" i="15" s="1"/>
  <c r="N3799" i="15" s="1"/>
  <c r="N3800" i="15" s="1"/>
  <c r="N3801" i="15" s="1"/>
  <c r="N3802" i="15" s="1"/>
  <c r="N3803" i="15" s="1"/>
  <c r="N3804" i="15" s="1"/>
  <c r="N3805" i="15" s="1"/>
  <c r="N3806" i="15" s="1"/>
  <c r="N3807" i="15" s="1"/>
  <c r="N3808" i="15" s="1"/>
  <c r="N3809" i="15" s="1"/>
  <c r="N3810" i="15" s="1"/>
  <c r="N3811" i="15" s="1"/>
  <c r="N3812" i="15" s="1"/>
  <c r="N3813" i="15" s="1"/>
  <c r="N3814" i="15" s="1"/>
  <c r="N3815" i="15" s="1"/>
  <c r="N3816" i="15" s="1"/>
  <c r="N3817" i="15" s="1"/>
  <c r="N3818" i="15" s="1"/>
  <c r="N3819" i="15" s="1"/>
  <c r="N3820" i="15" s="1"/>
  <c r="N3821" i="15" s="1"/>
  <c r="N3822" i="15" s="1"/>
  <c r="N3823" i="15" s="1"/>
  <c r="N3824" i="15" s="1"/>
  <c r="N3825" i="15" s="1"/>
  <c r="N3826" i="15" s="1"/>
  <c r="N3827" i="15" s="1"/>
  <c r="N3828" i="15" s="1"/>
  <c r="N3829" i="15" s="1"/>
  <c r="N3830" i="15" s="1"/>
  <c r="N3831" i="15" s="1"/>
  <c r="N3832" i="15" s="1"/>
  <c r="N3833" i="15" s="1"/>
  <c r="N3834" i="15" s="1"/>
  <c r="N3835" i="15" s="1"/>
  <c r="N3836" i="15" s="1"/>
  <c r="N3837" i="15" s="1"/>
  <c r="N3838" i="15" s="1"/>
  <c r="N3839" i="15" s="1"/>
  <c r="N3840" i="15" s="1"/>
  <c r="N3841" i="15" s="1"/>
  <c r="N3842" i="15" s="1"/>
  <c r="N3843" i="15" s="1"/>
  <c r="N3844" i="15" s="1"/>
  <c r="N3845" i="15" s="1"/>
  <c r="N3846" i="15" s="1"/>
  <c r="N3847" i="15" s="1"/>
  <c r="N3848" i="15" s="1"/>
  <c r="N3849" i="15" s="1"/>
  <c r="N3850" i="15" s="1"/>
  <c r="N3851" i="15" s="1"/>
  <c r="N3852" i="15" s="1"/>
  <c r="N3853" i="15" s="1"/>
  <c r="N3854" i="15" s="1"/>
  <c r="N3855" i="15" s="1"/>
  <c r="N3856" i="15" s="1"/>
  <c r="N3857" i="15" s="1"/>
  <c r="N3858" i="15" s="1"/>
  <c r="N3859" i="15" s="1"/>
  <c r="N3860" i="15" s="1"/>
  <c r="N3861" i="15" s="1"/>
  <c r="N3862" i="15" s="1"/>
  <c r="N3863" i="15" s="1"/>
  <c r="N3864" i="15" s="1"/>
  <c r="N3865" i="15" s="1"/>
  <c r="N3866" i="15" s="1"/>
  <c r="N3867" i="15" s="1"/>
  <c r="N3868" i="15" s="1"/>
  <c r="N3869" i="15" s="1"/>
  <c r="N3870" i="15" s="1"/>
  <c r="N3871" i="15" s="1"/>
  <c r="N3872" i="15" s="1"/>
  <c r="N3873" i="15" s="1"/>
  <c r="N3874" i="15" s="1"/>
  <c r="N3875" i="15" s="1"/>
  <c r="N3876" i="15" s="1"/>
  <c r="N3877" i="15" s="1"/>
  <c r="N3878" i="15" s="1"/>
  <c r="N3879" i="15" s="1"/>
  <c r="N3880" i="15" s="1"/>
  <c r="N3881" i="15" s="1"/>
  <c r="N3882" i="15" s="1"/>
  <c r="N3883" i="15" s="1"/>
  <c r="N3884" i="15" s="1"/>
  <c r="N3885" i="15" s="1"/>
  <c r="N3886" i="15" s="1"/>
  <c r="N3887" i="15" s="1"/>
  <c r="N3888" i="15" s="1"/>
  <c r="N3889" i="15" s="1"/>
  <c r="N3890" i="15" s="1"/>
  <c r="N3891" i="15" s="1"/>
  <c r="N3892" i="15" s="1"/>
  <c r="N3893" i="15" s="1"/>
  <c r="N3894" i="15" s="1"/>
  <c r="N3895" i="15" s="1"/>
  <c r="N3896" i="15" s="1"/>
  <c r="N3897" i="15" s="1"/>
  <c r="N3898" i="15" s="1"/>
  <c r="N3899" i="15" s="1"/>
  <c r="N3900" i="15" s="1"/>
  <c r="N3901" i="15" s="1"/>
  <c r="N3902" i="15" s="1"/>
  <c r="N3903" i="15" s="1"/>
  <c r="N3904" i="15" s="1"/>
  <c r="N3905" i="15" s="1"/>
  <c r="N3906" i="15" s="1"/>
  <c r="N3907" i="15" s="1"/>
  <c r="N3908" i="15" s="1"/>
  <c r="N3909" i="15" s="1"/>
  <c r="N3910" i="15" s="1"/>
  <c r="N3911" i="15" s="1"/>
  <c r="N3912" i="15" s="1"/>
  <c r="N3913" i="15" s="1"/>
  <c r="N3914" i="15" s="1"/>
  <c r="N3915" i="15" s="1"/>
  <c r="N3916" i="15" s="1"/>
  <c r="N3917" i="15" s="1"/>
  <c r="N3918" i="15" s="1"/>
  <c r="N3919" i="15" s="1"/>
  <c r="N3920" i="15" s="1"/>
  <c r="N3921" i="15" s="1"/>
  <c r="N3922" i="15" s="1"/>
  <c r="N3923" i="15" s="1"/>
  <c r="N3924" i="15" s="1"/>
  <c r="N3925" i="15" s="1"/>
  <c r="N3926" i="15" s="1"/>
  <c r="N3927" i="15" s="1"/>
  <c r="N3928" i="15" s="1"/>
  <c r="N3929" i="15" s="1"/>
  <c r="N3930" i="15" s="1"/>
  <c r="N3931" i="15" s="1"/>
  <c r="N3932" i="15" s="1"/>
  <c r="N3933" i="15" s="1"/>
  <c r="N3934" i="15" s="1"/>
  <c r="N3935" i="15" s="1"/>
  <c r="N3936" i="15" s="1"/>
  <c r="N3937" i="15" s="1"/>
  <c r="N3938" i="15" s="1"/>
  <c r="N3939" i="15" s="1"/>
  <c r="N3940" i="15" s="1"/>
  <c r="N3941" i="15" s="1"/>
  <c r="N3942" i="15" s="1"/>
  <c r="N3943" i="15" s="1"/>
  <c r="N3944" i="15" s="1"/>
  <c r="N3945" i="15" s="1"/>
  <c r="N3946" i="15" s="1"/>
  <c r="N3947" i="15" s="1"/>
  <c r="N3948" i="15" s="1"/>
  <c r="N3949" i="15" s="1"/>
  <c r="N3950" i="15" s="1"/>
  <c r="N3951" i="15" s="1"/>
  <c r="N3952" i="15" s="1"/>
  <c r="N3953" i="15" s="1"/>
  <c r="N3954" i="15" s="1"/>
  <c r="N3955" i="15" s="1"/>
  <c r="N3956" i="15" s="1"/>
  <c r="N3957" i="15" s="1"/>
  <c r="N3958" i="15" s="1"/>
  <c r="N3959" i="15" s="1"/>
  <c r="N3960" i="15" s="1"/>
  <c r="N3961" i="15" s="1"/>
  <c r="N3962" i="15" s="1"/>
  <c r="N3963" i="15" s="1"/>
  <c r="N3964" i="15" s="1"/>
  <c r="N3965" i="15" s="1"/>
  <c r="N3966" i="15" s="1"/>
  <c r="N3967" i="15" s="1"/>
  <c r="N3968" i="15" s="1"/>
  <c r="N3969" i="15" s="1"/>
  <c r="N3970" i="15" s="1"/>
  <c r="N3971" i="15" s="1"/>
  <c r="N3972" i="15" s="1"/>
  <c r="N3973" i="15" s="1"/>
  <c r="N3974" i="15" s="1"/>
  <c r="N3975" i="15" s="1"/>
  <c r="N3976" i="15" s="1"/>
  <c r="N3977" i="15" s="1"/>
  <c r="N3978" i="15" s="1"/>
  <c r="N3979" i="15" s="1"/>
  <c r="N3980" i="15" s="1"/>
  <c r="N3981" i="15" s="1"/>
  <c r="N3982" i="15" s="1"/>
  <c r="N3983" i="15" s="1"/>
  <c r="N3984" i="15" s="1"/>
  <c r="N3985" i="15" s="1"/>
  <c r="N3986" i="15" s="1"/>
  <c r="N3987" i="15" s="1"/>
  <c r="N3988" i="15" s="1"/>
  <c r="N3989" i="15" s="1"/>
  <c r="N3990" i="15" s="1"/>
  <c r="N3991" i="15" s="1"/>
  <c r="N3992" i="15" s="1"/>
  <c r="N3993" i="15" s="1"/>
  <c r="N3994" i="15" s="1"/>
  <c r="N3995" i="15" s="1"/>
  <c r="N3996" i="15" s="1"/>
  <c r="N3997" i="15" s="1"/>
  <c r="N3998" i="15" s="1"/>
  <c r="N3999" i="15" s="1"/>
  <c r="N4000" i="15" s="1"/>
  <c r="N4001" i="15" s="1"/>
  <c r="N4002" i="15" s="1"/>
  <c r="AP1" i="16" s="1"/>
  <c r="M3164" i="15"/>
  <c r="L3509" i="15"/>
  <c r="L3510" i="15" s="1"/>
  <c r="L3511" i="15" s="1"/>
  <c r="L3512" i="15" s="1"/>
  <c r="L3513" i="15" s="1"/>
  <c r="L3514" i="15" s="1"/>
  <c r="L3515" i="15" s="1"/>
  <c r="L3516" i="15" s="1"/>
  <c r="AO31" i="16" l="1"/>
  <c r="AM50" i="16"/>
  <c r="AM39" i="16"/>
  <c r="AO24" i="16"/>
  <c r="AP35" i="16"/>
  <c r="AP4" i="16"/>
  <c r="AM9" i="16"/>
  <c r="AO55" i="16"/>
  <c r="AO26" i="16"/>
  <c r="AM42" i="16"/>
  <c r="AN25" i="16"/>
  <c r="AM26" i="16"/>
  <c r="AP57" i="16"/>
  <c r="AP7" i="16"/>
  <c r="AM44" i="16"/>
  <c r="AP27" i="16"/>
  <c r="AM31" i="16"/>
  <c r="AO47" i="16"/>
  <c r="AO18" i="16"/>
  <c r="AP20" i="16"/>
  <c r="AN9" i="16"/>
  <c r="AP16" i="16"/>
  <c r="AP9" i="16"/>
  <c r="AM41" i="16"/>
  <c r="AN16" i="16"/>
  <c r="AO42" i="16"/>
  <c r="AO17" i="16"/>
  <c r="AN57" i="16"/>
  <c r="AO12" i="16"/>
  <c r="AM6" i="16"/>
  <c r="AP39" i="16"/>
  <c r="AN5" i="16"/>
  <c r="AO23" i="16"/>
  <c r="AM19" i="16"/>
  <c r="AO8" i="16"/>
  <c r="AO22" i="16"/>
  <c r="AN6" i="16"/>
  <c r="AN24" i="16"/>
  <c r="AO50" i="16"/>
  <c r="AP50" i="16"/>
  <c r="AM48" i="16"/>
  <c r="AO16" i="16"/>
  <c r="AP13" i="16"/>
  <c r="AN47" i="16"/>
  <c r="AM29" i="16"/>
  <c r="AN43" i="16"/>
  <c r="AN18" i="16"/>
  <c r="AO11" i="16"/>
  <c r="AP46" i="16"/>
  <c r="AM58" i="16"/>
  <c r="AN42" i="16"/>
  <c r="AM25" i="16"/>
  <c r="AP58" i="16"/>
  <c r="AO28" i="16"/>
  <c r="AM37" i="16"/>
  <c r="AP45" i="16"/>
  <c r="AO29" i="16"/>
  <c r="AN22" i="16"/>
  <c r="AP22" i="16"/>
  <c r="AO30" i="16"/>
  <c r="AM14" i="16"/>
  <c r="AN44" i="16"/>
  <c r="AP53" i="16"/>
  <c r="AO33" i="16"/>
  <c r="AN13" i="16"/>
  <c r="AO27" i="16"/>
  <c r="AN12" i="16"/>
  <c r="AO20" i="16"/>
  <c r="AM53" i="16"/>
  <c r="AN17" i="16"/>
  <c r="AN46" i="16"/>
  <c r="AM34" i="16"/>
  <c r="AP44" i="16"/>
  <c r="AP31" i="16"/>
  <c r="AN52" i="16"/>
  <c r="AN23" i="16"/>
  <c r="AO53" i="16"/>
  <c r="AM54" i="16"/>
  <c r="AN33" i="16"/>
  <c r="AM40" i="16"/>
  <c r="AP40" i="16"/>
  <c r="AP26" i="16"/>
  <c r="AM11" i="16"/>
  <c r="AN38" i="16"/>
  <c r="AO25" i="16"/>
  <c r="AP21" i="16"/>
  <c r="AP36" i="16"/>
  <c r="AN45" i="16"/>
  <c r="AO56" i="16"/>
  <c r="AM10" i="16"/>
  <c r="AP10" i="16"/>
  <c r="AM21" i="16"/>
  <c r="AN39" i="16"/>
  <c r="AN14" i="16"/>
  <c r="AO7" i="16"/>
  <c r="AM55" i="16"/>
  <c r="AO48" i="16"/>
  <c r="AM52" i="16"/>
  <c r="AP19" i="16"/>
  <c r="AM43" i="16"/>
  <c r="AN54" i="16"/>
  <c r="AO46" i="16"/>
  <c r="AM23" i="16"/>
  <c r="AO58" i="16"/>
  <c r="AP15" i="16"/>
  <c r="AP51" i="16"/>
  <c r="AM22" i="16"/>
  <c r="AO15" i="16"/>
  <c r="AP29" i="16"/>
  <c r="AN34" i="16"/>
  <c r="AN36" i="16"/>
  <c r="AO37" i="16"/>
  <c r="AN19" i="16"/>
  <c r="AP48" i="16"/>
  <c r="AN8" i="16"/>
  <c r="AO34" i="16"/>
  <c r="AO9" i="16"/>
  <c r="AN41" i="16"/>
  <c r="AM46" i="16"/>
  <c r="AO21" i="16"/>
  <c r="AP14" i="16"/>
  <c r="AP38" i="16"/>
  <c r="AM47" i="16"/>
  <c r="AO39" i="16"/>
  <c r="AO44" i="16"/>
  <c r="AM12" i="16"/>
  <c r="AP11" i="16"/>
  <c r="AM35" i="16"/>
  <c r="AN50" i="16"/>
  <c r="AO14" i="16"/>
  <c r="AO52" i="16"/>
  <c r="AM4" i="16"/>
  <c r="AP54" i="16"/>
  <c r="AN28" i="16"/>
  <c r="AP30" i="16"/>
  <c r="AN58" i="16"/>
  <c r="AM17" i="16"/>
  <c r="AO5" i="16"/>
  <c r="AP33" i="16"/>
  <c r="AN15" i="16"/>
  <c r="AP34" i="16"/>
  <c r="AM5" i="16"/>
  <c r="AM28" i="16"/>
  <c r="AP28" i="16"/>
  <c r="AM7" i="16"/>
  <c r="AP41" i="16"/>
  <c r="AN21" i="16"/>
  <c r="AO32" i="16"/>
  <c r="AN40" i="16"/>
  <c r="AN11" i="16"/>
  <c r="AO41" i="16"/>
  <c r="AP37" i="16"/>
  <c r="AO40" i="16"/>
  <c r="AM20" i="16"/>
  <c r="AP55" i="16"/>
  <c r="AM13" i="16"/>
  <c r="AN35" i="16"/>
  <c r="AN10" i="16"/>
  <c r="AO19" i="16"/>
  <c r="AP6" i="16"/>
  <c r="AN37" i="16"/>
  <c r="AM36" i="16"/>
  <c r="AM15" i="16"/>
  <c r="AM51" i="16"/>
  <c r="AP25" i="16"/>
  <c r="AN56" i="16"/>
  <c r="AN27" i="16"/>
  <c r="AO57" i="16"/>
  <c r="AM24" i="16"/>
  <c r="AN49" i="16"/>
  <c r="AM18" i="16"/>
  <c r="AP56" i="16"/>
  <c r="AM45" i="16"/>
  <c r="AN51" i="16"/>
  <c r="AN26" i="16"/>
  <c r="AO35" i="16"/>
  <c r="AO6" i="16"/>
  <c r="AP12" i="16"/>
  <c r="AO36" i="16"/>
  <c r="AN30" i="16"/>
  <c r="AP42" i="16"/>
  <c r="AN53" i="16"/>
  <c r="AO51" i="16"/>
  <c r="AN31" i="16"/>
  <c r="AP24" i="16"/>
  <c r="AP8" i="16"/>
  <c r="AO4" i="16"/>
  <c r="AM32" i="16"/>
  <c r="AN7" i="16"/>
  <c r="AN48" i="16"/>
  <c r="AP47" i="16"/>
  <c r="AO13" i="16"/>
  <c r="AP32" i="16"/>
  <c r="AP17" i="16"/>
  <c r="AM49" i="16"/>
  <c r="AN20" i="16"/>
  <c r="AN55" i="16"/>
  <c r="AN32" i="16"/>
  <c r="AP5" i="16"/>
  <c r="AM56" i="16"/>
  <c r="AM27" i="16"/>
  <c r="AM38" i="16"/>
  <c r="AO38" i="16"/>
  <c r="AO43" i="16"/>
  <c r="AM33" i="16"/>
  <c r="AO54" i="16"/>
  <c r="AP23" i="16"/>
  <c r="AP43" i="16"/>
  <c r="AN4" i="16"/>
  <c r="AN29" i="16"/>
  <c r="AP18" i="16"/>
  <c r="AO45" i="16"/>
  <c r="AM16" i="16"/>
  <c r="AM8" i="16"/>
  <c r="AP49" i="16"/>
  <c r="AO10" i="16"/>
  <c r="AM57" i="16"/>
  <c r="AM30" i="16"/>
  <c r="AP52" i="16"/>
  <c r="AO49" i="16"/>
  <c r="M3165" i="15"/>
  <c r="L3517" i="15"/>
  <c r="L3518" i="15" s="1"/>
  <c r="L3519" i="15" s="1"/>
  <c r="L3520" i="15" s="1"/>
  <c r="AL46" i="16" l="1"/>
  <c r="AL23" i="16"/>
  <c r="AL37" i="16"/>
  <c r="L3521" i="15"/>
  <c r="M3166" i="15"/>
  <c r="AL57" i="16"/>
  <c r="AL16" i="16"/>
  <c r="AL33" i="16"/>
  <c r="AL27" i="16"/>
  <c r="AL45" i="16"/>
  <c r="AL24" i="16"/>
  <c r="AL7" i="16"/>
  <c r="AL17" i="16"/>
  <c r="AL53" i="16"/>
  <c r="AL14" i="16"/>
  <c r="AL29" i="16"/>
  <c r="AL48" i="16"/>
  <c r="AL31" i="16"/>
  <c r="AL28" i="16"/>
  <c r="AL30" i="16"/>
  <c r="AL8" i="16"/>
  <c r="AL38" i="16"/>
  <c r="AL36" i="16"/>
  <c r="AL20" i="16"/>
  <c r="AL5" i="16"/>
  <c r="AL12" i="16"/>
  <c r="AL52" i="16"/>
  <c r="AL10" i="16"/>
  <c r="AL54" i="16"/>
  <c r="AL58" i="16"/>
  <c r="AL19" i="16"/>
  <c r="AL6" i="16"/>
  <c r="AL42" i="16"/>
  <c r="AL50" i="16"/>
  <c r="AL49" i="16"/>
  <c r="AL18" i="16"/>
  <c r="AL15" i="16"/>
  <c r="AL47" i="16"/>
  <c r="AL22" i="16"/>
  <c r="AL11" i="16"/>
  <c r="AL44" i="16"/>
  <c r="AL9" i="16"/>
  <c r="AL39" i="16"/>
  <c r="AL56" i="16"/>
  <c r="AL32" i="16"/>
  <c r="AL51" i="16"/>
  <c r="AL13" i="16"/>
  <c r="AL4" i="16"/>
  <c r="AL35" i="16"/>
  <c r="AL43" i="16"/>
  <c r="AL55" i="16"/>
  <c r="AL21" i="16"/>
  <c r="AL40" i="16"/>
  <c r="AL34" i="16"/>
  <c r="AL25" i="16"/>
  <c r="AL41" i="16"/>
  <c r="AL26" i="16"/>
  <c r="L3522" i="15" l="1"/>
  <c r="L3523" i="15" s="1"/>
  <c r="M3167" i="15"/>
  <c r="L3524" i="15" l="1"/>
  <c r="L3525" i="15" s="1"/>
  <c r="L3526" i="15" s="1"/>
  <c r="M3168" i="15"/>
  <c r="M3169" i="15" l="1"/>
  <c r="L3527" i="15"/>
  <c r="L3528" i="15" s="1"/>
  <c r="L3529" i="15" s="1"/>
  <c r="L3530" i="15" s="1"/>
  <c r="L3531" i="15" s="1"/>
  <c r="L3532" i="15" s="1"/>
  <c r="L3533" i="15" s="1"/>
  <c r="L3534" i="15" s="1"/>
  <c r="L3535" i="15" s="1"/>
  <c r="L3536" i="15" l="1"/>
  <c r="M3170" i="15"/>
  <c r="M3171" i="15" l="1"/>
  <c r="L3537" i="15"/>
  <c r="M3172" i="15" l="1"/>
  <c r="M3173" i="15" s="1"/>
  <c r="M3174" i="15" s="1"/>
  <c r="M3175" i="15" s="1"/>
  <c r="M3176" i="15" s="1"/>
  <c r="L3538" i="15"/>
  <c r="L3539" i="15" s="1"/>
  <c r="L3540" i="15" s="1"/>
  <c r="L3541" i="15" s="1"/>
  <c r="L3542" i="15" s="1"/>
  <c r="M3177" i="15" l="1"/>
  <c r="L3543" i="15"/>
  <c r="M3178" i="15" l="1"/>
  <c r="L3544" i="15"/>
  <c r="L3545" i="15" s="1"/>
  <c r="L3546" i="15" s="1"/>
  <c r="L3547" i="15" s="1"/>
  <c r="L3548" i="15" s="1"/>
  <c r="L3549" i="15" s="1"/>
  <c r="M3179" i="15" l="1"/>
  <c r="L3550" i="15"/>
  <c r="L3551" i="15" s="1"/>
  <c r="L3552" i="15" s="1"/>
  <c r="L3553" i="15" s="1"/>
  <c r="L3554" i="15" s="1"/>
  <c r="L3555" i="15" s="1"/>
  <c r="M3180" i="15" l="1"/>
  <c r="L3556" i="15"/>
  <c r="L3557" i="15" s="1"/>
  <c r="L3558" i="15" s="1"/>
  <c r="L3559" i="15" l="1"/>
  <c r="L3560" i="15" s="1"/>
  <c r="L3561" i="15" s="1"/>
  <c r="L3562" i="15" s="1"/>
  <c r="L3563" i="15" s="1"/>
  <c r="L3564" i="15" s="1"/>
  <c r="L3565" i="15" s="1"/>
  <c r="M3181" i="15"/>
  <c r="L3566" i="15" l="1"/>
  <c r="L3567" i="15" s="1"/>
  <c r="L3568" i="15" s="1"/>
  <c r="L3569" i="15" s="1"/>
  <c r="L3570" i="15" s="1"/>
  <c r="L3571" i="15" s="1"/>
  <c r="L3572" i="15" s="1"/>
  <c r="L3573" i="15" s="1"/>
  <c r="L3574" i="15" s="1"/>
  <c r="L3575" i="15" s="1"/>
  <c r="M3182" i="15"/>
  <c r="L3576" i="15" l="1"/>
  <c r="L3577" i="15" s="1"/>
  <c r="M3183" i="15"/>
  <c r="L3578" i="15" l="1"/>
  <c r="M3184" i="15"/>
  <c r="L3579" i="15" l="1"/>
  <c r="L3580" i="15" s="1"/>
  <c r="L3581" i="15" s="1"/>
  <c r="L3582" i="15" s="1"/>
  <c r="M3185" i="15"/>
  <c r="L3583" i="15" l="1"/>
  <c r="L3584" i="15" s="1"/>
  <c r="M3186" i="15"/>
  <c r="L3585" i="15" l="1"/>
  <c r="M3187" i="15"/>
  <c r="L3586" i="15" l="1"/>
  <c r="L3587" i="15" s="1"/>
  <c r="L3588" i="15" s="1"/>
  <c r="L3589" i="15" s="1"/>
  <c r="L3590" i="15" s="1"/>
  <c r="L3591" i="15" s="1"/>
  <c r="L3592" i="15" s="1"/>
  <c r="L3593" i="15" s="1"/>
  <c r="L3594" i="15" s="1"/>
  <c r="M3188" i="15"/>
  <c r="L3595" i="15" l="1"/>
  <c r="L3596" i="15" s="1"/>
  <c r="M3189" i="15"/>
  <c r="M3190" i="15" l="1"/>
  <c r="L3597" i="15"/>
  <c r="L3598" i="15" s="1"/>
  <c r="L3599" i="15" s="1"/>
  <c r="L3600" i="15" s="1"/>
  <c r="L3601" i="15" s="1"/>
  <c r="M3191" i="15" l="1"/>
  <c r="L3602" i="15"/>
  <c r="L3603" i="15" s="1"/>
  <c r="L3604" i="15" s="1"/>
  <c r="L3605" i="15" s="1"/>
  <c r="L3606" i="15" s="1"/>
  <c r="M3192" i="15" l="1"/>
  <c r="L3607" i="15"/>
  <c r="L3608" i="15" s="1"/>
  <c r="L3609" i="15" s="1"/>
  <c r="L3610" i="15" s="1"/>
  <c r="L3611" i="15" s="1"/>
  <c r="L3612" i="15" s="1"/>
  <c r="M3193" i="15" l="1"/>
  <c r="L3613" i="15"/>
  <c r="L3614" i="15" s="1"/>
  <c r="L3615" i="15" s="1"/>
  <c r="L3616" i="15" s="1"/>
  <c r="L3617" i="15" s="1"/>
  <c r="L3618" i="15" s="1"/>
  <c r="L3619" i="15" s="1"/>
  <c r="M3194" i="15" l="1"/>
  <c r="L3620" i="15"/>
  <c r="L3621" i="15" s="1"/>
  <c r="L3622" i="15" s="1"/>
  <c r="L3623" i="15" s="1"/>
  <c r="L3624" i="15" s="1"/>
  <c r="L3625" i="15" s="1"/>
  <c r="L3626" i="15" s="1"/>
  <c r="L3627" i="15" s="1"/>
  <c r="L3628" i="15" s="1"/>
  <c r="L3629" i="15" s="1"/>
  <c r="L3630" i="15" s="1"/>
  <c r="L3631" i="15" s="1"/>
  <c r="L3632" i="15" s="1"/>
  <c r="M3195" i="15" l="1"/>
  <c r="L3633" i="15"/>
  <c r="M3196" i="15" l="1"/>
  <c r="L3634" i="15"/>
  <c r="L3635" i="15" s="1"/>
  <c r="L3636" i="15" s="1"/>
  <c r="L3637" i="15" s="1"/>
  <c r="L3638" i="15" s="1"/>
  <c r="L3639" i="15" s="1"/>
  <c r="L3640" i="15" s="1"/>
  <c r="M3197" i="15" l="1"/>
  <c r="L3641" i="15"/>
  <c r="L3642" i="15" s="1"/>
  <c r="L3643" i="15" s="1"/>
  <c r="M3198" i="15" l="1"/>
  <c r="L3644" i="15"/>
  <c r="L3645" i="15" s="1"/>
  <c r="L3646" i="15" s="1"/>
  <c r="L3647" i="15" s="1"/>
  <c r="L3648" i="15" s="1"/>
  <c r="L3649" i="15" s="1"/>
  <c r="L3650" i="15" s="1"/>
  <c r="L3651" i="15" s="1"/>
  <c r="L3652" i="15" s="1"/>
  <c r="L3653" i="15" s="1"/>
  <c r="L3654" i="15" s="1"/>
  <c r="M3199" i="15" l="1"/>
  <c r="L3655" i="15"/>
  <c r="M3200" i="15" l="1"/>
  <c r="L3656" i="15"/>
  <c r="L3657" i="15" s="1"/>
  <c r="L3658" i="15" s="1"/>
  <c r="L3659" i="15" s="1"/>
  <c r="L3660" i="15" s="1"/>
  <c r="L3661" i="15" s="1"/>
  <c r="L3662" i="15" s="1"/>
  <c r="L3663" i="15" s="1"/>
  <c r="L3664" i="15" s="1"/>
  <c r="L3665" i="15" s="1"/>
  <c r="L3666" i="15" s="1"/>
  <c r="L3667" i="15" s="1"/>
  <c r="L3668" i="15" s="1"/>
  <c r="L3669" i="15" s="1"/>
  <c r="L3670" i="15" s="1"/>
  <c r="L3671" i="15" s="1"/>
  <c r="L3672" i="15" s="1"/>
  <c r="L3673" i="15" s="1"/>
  <c r="M3201" i="15" l="1"/>
  <c r="L3674" i="15"/>
  <c r="L3675" i="15" s="1"/>
  <c r="L3676" i="15" s="1"/>
  <c r="L3677" i="15" s="1"/>
  <c r="M3202" i="15" l="1"/>
  <c r="L3678" i="15"/>
  <c r="L3679" i="15" s="1"/>
  <c r="L3680" i="15" s="1"/>
  <c r="L3681" i="15" s="1"/>
  <c r="L3682" i="15" s="1"/>
  <c r="L3683" i="15" s="1"/>
  <c r="L3684" i="15" s="1"/>
  <c r="L3685" i="15" s="1"/>
  <c r="L3686" i="15" s="1"/>
  <c r="L3687" i="15" s="1"/>
  <c r="L3688" i="15" s="1"/>
  <c r="L3689" i="15" s="1"/>
  <c r="L3690" i="15" s="1"/>
  <c r="L3691" i="15" s="1"/>
  <c r="L3692" i="15" s="1"/>
  <c r="L3693" i="15" s="1"/>
  <c r="L3694" i="15" s="1"/>
  <c r="M3203" i="15" l="1"/>
  <c r="L3695" i="15"/>
  <c r="L3696" i="15" s="1"/>
  <c r="L3697" i="15" s="1"/>
  <c r="L3698" i="15" s="1"/>
  <c r="L3699" i="15" s="1"/>
  <c r="L3700" i="15" s="1"/>
  <c r="L3701" i="15" s="1"/>
  <c r="L3702" i="15" s="1"/>
  <c r="L3703" i="15" s="1"/>
  <c r="L3704" i="15" s="1"/>
  <c r="L3705" i="15" s="1"/>
  <c r="L3706" i="15" s="1"/>
  <c r="L3707" i="15" s="1"/>
  <c r="L3708" i="15" s="1"/>
  <c r="L3709" i="15" s="1"/>
  <c r="L3710" i="15" s="1"/>
  <c r="L3711" i="15" s="1"/>
  <c r="L3712" i="15" s="1"/>
  <c r="L3713" i="15" s="1"/>
  <c r="L3714" i="15" s="1"/>
  <c r="L3715" i="15" l="1"/>
  <c r="L3716" i="15" s="1"/>
  <c r="M3204" i="15"/>
  <c r="L3717" i="15" l="1"/>
  <c r="L3718" i="15" s="1"/>
  <c r="L3719" i="15" s="1"/>
  <c r="L3720" i="15" s="1"/>
  <c r="L3721" i="15" s="1"/>
  <c r="M3205" i="15"/>
  <c r="L3722" i="15" l="1"/>
  <c r="L3723" i="15" s="1"/>
  <c r="L3724" i="15" s="1"/>
  <c r="L3725" i="15" s="1"/>
  <c r="L3726" i="15" s="1"/>
  <c r="L3727" i="15" s="1"/>
  <c r="L3728" i="15" s="1"/>
  <c r="L3729" i="15" s="1"/>
  <c r="L3730" i="15" s="1"/>
  <c r="L3731" i="15" s="1"/>
  <c r="L3732" i="15" s="1"/>
  <c r="M3206" i="15"/>
  <c r="L3733" i="15" l="1"/>
  <c r="L3734" i="15" s="1"/>
  <c r="L3735" i="15" s="1"/>
  <c r="L3736" i="15" s="1"/>
  <c r="L3737" i="15" s="1"/>
  <c r="L3738" i="15" s="1"/>
  <c r="L3739" i="15" s="1"/>
  <c r="L3740" i="15" s="1"/>
  <c r="L3741" i="15" s="1"/>
  <c r="L3742" i="15" s="1"/>
  <c r="L3743" i="15" s="1"/>
  <c r="L3744" i="15" s="1"/>
  <c r="L3745" i="15" s="1"/>
  <c r="L3746" i="15" s="1"/>
  <c r="L3747" i="15" s="1"/>
  <c r="L3748" i="15" s="1"/>
  <c r="L3749" i="15" s="1"/>
  <c r="L3750" i="15" s="1"/>
  <c r="L3751" i="15" s="1"/>
  <c r="L3752" i="15" s="1"/>
  <c r="L3753" i="15" s="1"/>
  <c r="M3207" i="15"/>
  <c r="L3754" i="15" l="1"/>
  <c r="L3755" i="15" s="1"/>
  <c r="L3756" i="15" s="1"/>
  <c r="L3757" i="15" s="1"/>
  <c r="L3758" i="15" s="1"/>
  <c r="L3759" i="15" s="1"/>
  <c r="L3760" i="15" s="1"/>
  <c r="L3761" i="15" s="1"/>
  <c r="L3762" i="15" s="1"/>
  <c r="L3763" i="15" s="1"/>
  <c r="L3764" i="15" s="1"/>
  <c r="L3765" i="15" s="1"/>
  <c r="L3766" i="15" s="1"/>
  <c r="L3767" i="15" s="1"/>
  <c r="L3768" i="15" s="1"/>
  <c r="L3769" i="15" s="1"/>
  <c r="L3770" i="15" s="1"/>
  <c r="L3771" i="15" s="1"/>
  <c r="L3772" i="15" s="1"/>
  <c r="L3773" i="15" s="1"/>
  <c r="L3774" i="15" s="1"/>
  <c r="L3775" i="15" s="1"/>
  <c r="L3776" i="15" s="1"/>
  <c r="M3208" i="15"/>
  <c r="L3777" i="15" l="1"/>
  <c r="L3778" i="15" s="1"/>
  <c r="L3779" i="15" s="1"/>
  <c r="L3780" i="15" s="1"/>
  <c r="L3781" i="15" s="1"/>
  <c r="L3782" i="15" s="1"/>
  <c r="L3783" i="15" s="1"/>
  <c r="L3784" i="15" s="1"/>
  <c r="L3785" i="15" s="1"/>
  <c r="L3786" i="15" s="1"/>
  <c r="L3787" i="15" s="1"/>
  <c r="L3788" i="15" s="1"/>
  <c r="L3789" i="15" s="1"/>
  <c r="L3790" i="15" s="1"/>
  <c r="L3791" i="15" s="1"/>
  <c r="L3792" i="15" s="1"/>
  <c r="L3793" i="15" s="1"/>
  <c r="L3794" i="15" s="1"/>
  <c r="L3795" i="15" s="1"/>
  <c r="L3796" i="15" s="1"/>
  <c r="L3797" i="15" s="1"/>
  <c r="L3798" i="15" s="1"/>
  <c r="L3799" i="15" s="1"/>
  <c r="L3800" i="15" s="1"/>
  <c r="L3801" i="15" s="1"/>
  <c r="L3802" i="15" s="1"/>
  <c r="L3803" i="15" s="1"/>
  <c r="L3804" i="15" s="1"/>
  <c r="L3805" i="15" s="1"/>
  <c r="L3806" i="15" s="1"/>
  <c r="L3807" i="15" s="1"/>
  <c r="L3808" i="15" s="1"/>
  <c r="L3809" i="15" s="1"/>
  <c r="L3810" i="15" s="1"/>
  <c r="L3811" i="15" s="1"/>
  <c r="L3812" i="15" s="1"/>
  <c r="L3813" i="15" s="1"/>
  <c r="L3814" i="15" s="1"/>
  <c r="L3815" i="15" s="1"/>
  <c r="L3816" i="15" s="1"/>
  <c r="L3817" i="15" s="1"/>
  <c r="L3818" i="15" s="1"/>
  <c r="L3819" i="15" s="1"/>
  <c r="L3820" i="15" s="1"/>
  <c r="L3821" i="15" s="1"/>
  <c r="L3822" i="15" s="1"/>
  <c r="L3823" i="15" s="1"/>
  <c r="L3824" i="15" s="1"/>
  <c r="L3825" i="15" s="1"/>
  <c r="L3826" i="15" s="1"/>
  <c r="L3827" i="15" s="1"/>
  <c r="L3828" i="15" s="1"/>
  <c r="L3829" i="15" s="1"/>
  <c r="L3830" i="15" s="1"/>
  <c r="L3831" i="15" s="1"/>
  <c r="L3832" i="15" s="1"/>
  <c r="L3833" i="15" s="1"/>
  <c r="L3834" i="15" s="1"/>
  <c r="L3835" i="15" s="1"/>
  <c r="L3836" i="15" s="1"/>
  <c r="L3837" i="15" s="1"/>
  <c r="L3838" i="15" s="1"/>
  <c r="L3839" i="15" s="1"/>
  <c r="L3840" i="15" s="1"/>
  <c r="M3209" i="15"/>
  <c r="M3210" i="15" s="1"/>
  <c r="L3841" i="15" l="1"/>
  <c r="L3842" i="15" s="1"/>
  <c r="L3843" i="15" s="1"/>
  <c r="L3844" i="15" s="1"/>
  <c r="L3845" i="15" s="1"/>
  <c r="M3211" i="15"/>
  <c r="L3846" i="15" l="1"/>
  <c r="L3847" i="15" s="1"/>
  <c r="L3848" i="15" s="1"/>
  <c r="L3849" i="15" s="1"/>
  <c r="L3850" i="15" s="1"/>
  <c r="L3851" i="15" s="1"/>
  <c r="L3852" i="15" s="1"/>
  <c r="L3853" i="15" s="1"/>
  <c r="L3854" i="15" s="1"/>
  <c r="L3855" i="15" s="1"/>
  <c r="L3856" i="15" s="1"/>
  <c r="L3857" i="15" s="1"/>
  <c r="L3858" i="15" s="1"/>
  <c r="L3859" i="15" s="1"/>
  <c r="L3860" i="15" s="1"/>
  <c r="L3861" i="15" s="1"/>
  <c r="L3862" i="15" s="1"/>
  <c r="L3863" i="15" s="1"/>
  <c r="L3864" i="15" s="1"/>
  <c r="L3865" i="15" s="1"/>
  <c r="L3866" i="15" s="1"/>
  <c r="L3867" i="15" s="1"/>
  <c r="L3868" i="15" s="1"/>
  <c r="L3869" i="15" s="1"/>
  <c r="L3870" i="15" s="1"/>
  <c r="L3871" i="15" s="1"/>
  <c r="L3872" i="15" s="1"/>
  <c r="L3873" i="15" s="1"/>
  <c r="L3874" i="15" s="1"/>
  <c r="L3875" i="15" s="1"/>
  <c r="L3876" i="15" s="1"/>
  <c r="L3877" i="15" s="1"/>
  <c r="L3878" i="15" s="1"/>
  <c r="L3879" i="15" s="1"/>
  <c r="L3880" i="15" s="1"/>
  <c r="L3881" i="15" s="1"/>
  <c r="L3882" i="15" s="1"/>
  <c r="L3883" i="15" s="1"/>
  <c r="L3884" i="15" s="1"/>
  <c r="L3885" i="15" s="1"/>
  <c r="L3886" i="15" s="1"/>
  <c r="L3887" i="15" s="1"/>
  <c r="L3888" i="15" s="1"/>
  <c r="L3889" i="15" s="1"/>
  <c r="L3890" i="15" s="1"/>
  <c r="L3891" i="15" s="1"/>
  <c r="L3892" i="15" s="1"/>
  <c r="L3893" i="15" s="1"/>
  <c r="L3894" i="15" s="1"/>
  <c r="L3895" i="15" s="1"/>
  <c r="L3896" i="15" s="1"/>
  <c r="L3897" i="15" s="1"/>
  <c r="L3898" i="15" s="1"/>
  <c r="L3899" i="15" s="1"/>
  <c r="L3900" i="15" s="1"/>
  <c r="L3901" i="15" s="1"/>
  <c r="L3902" i="15" s="1"/>
  <c r="L3903" i="15" s="1"/>
  <c r="L3904" i="15" s="1"/>
  <c r="L3905" i="15" s="1"/>
  <c r="L3906" i="15" s="1"/>
  <c r="L3907" i="15" s="1"/>
  <c r="L3908" i="15" s="1"/>
  <c r="L3909" i="15" s="1"/>
  <c r="L3910" i="15" s="1"/>
  <c r="L3911" i="15" s="1"/>
  <c r="L3912" i="15" s="1"/>
  <c r="L3913" i="15" s="1"/>
  <c r="L3914" i="15" s="1"/>
  <c r="L3915" i="15" s="1"/>
  <c r="L3916" i="15" s="1"/>
  <c r="L3917" i="15" s="1"/>
  <c r="L3918" i="15" s="1"/>
  <c r="L3919" i="15" s="1"/>
  <c r="L3920" i="15" s="1"/>
  <c r="L3921" i="15" s="1"/>
  <c r="L3922" i="15" s="1"/>
  <c r="L3923" i="15" s="1"/>
  <c r="L3924" i="15" s="1"/>
  <c r="L3925" i="15" s="1"/>
  <c r="L3926" i="15" s="1"/>
  <c r="L3927" i="15" s="1"/>
  <c r="L3928" i="15" s="1"/>
  <c r="L3929" i="15" s="1"/>
  <c r="L3930" i="15" s="1"/>
  <c r="L3931" i="15" s="1"/>
  <c r="L3932" i="15" s="1"/>
  <c r="L3933" i="15" s="1"/>
  <c r="L3934" i="15" s="1"/>
  <c r="L3935" i="15" s="1"/>
  <c r="L3936" i="15" s="1"/>
  <c r="L3937" i="15" s="1"/>
  <c r="L3938" i="15" s="1"/>
  <c r="L3939" i="15" s="1"/>
  <c r="L3940" i="15" s="1"/>
  <c r="L3941" i="15" s="1"/>
  <c r="L3942" i="15" s="1"/>
  <c r="L3943" i="15" s="1"/>
  <c r="L3944" i="15" s="1"/>
  <c r="L3945" i="15" s="1"/>
  <c r="L3946" i="15" s="1"/>
  <c r="L3947" i="15" s="1"/>
  <c r="L3948" i="15" s="1"/>
  <c r="L3949" i="15" s="1"/>
  <c r="L3950" i="15" s="1"/>
  <c r="L3951" i="15" s="1"/>
  <c r="L3952" i="15" s="1"/>
  <c r="L3953" i="15" s="1"/>
  <c r="L3954" i="15" s="1"/>
  <c r="L3955" i="15" s="1"/>
  <c r="L3956" i="15" s="1"/>
  <c r="L3957" i="15" s="1"/>
  <c r="L3958" i="15" s="1"/>
  <c r="L3959" i="15" s="1"/>
  <c r="L3960" i="15" s="1"/>
  <c r="L3961" i="15" s="1"/>
  <c r="L3962" i="15" s="1"/>
  <c r="L3963" i="15" s="1"/>
  <c r="L3964" i="15" s="1"/>
  <c r="L3965" i="15" s="1"/>
  <c r="L3966" i="15" s="1"/>
  <c r="L3967" i="15" s="1"/>
  <c r="L3968" i="15" s="1"/>
  <c r="M3212" i="15"/>
  <c r="L3969" i="15" l="1"/>
  <c r="L3970" i="15" s="1"/>
  <c r="L3971" i="15" s="1"/>
  <c r="L3972" i="15" s="1"/>
  <c r="L3973" i="15" s="1"/>
  <c r="L3974" i="15" s="1"/>
  <c r="L3975" i="15" s="1"/>
  <c r="L3976" i="15" s="1"/>
  <c r="L3977" i="15" s="1"/>
  <c r="L3978" i="15" s="1"/>
  <c r="L3979" i="15" s="1"/>
  <c r="L3980" i="15" s="1"/>
  <c r="L3981" i="15" s="1"/>
  <c r="L3982" i="15" s="1"/>
  <c r="L3983" i="15" s="1"/>
  <c r="L3984" i="15" s="1"/>
  <c r="L3985" i="15" s="1"/>
  <c r="L3986" i="15" s="1"/>
  <c r="L3987" i="15" s="1"/>
  <c r="L3988" i="15" s="1"/>
  <c r="L3989" i="15" s="1"/>
  <c r="L3990" i="15" s="1"/>
  <c r="L3991" i="15" s="1"/>
  <c r="L3992" i="15" s="1"/>
  <c r="L3993" i="15" s="1"/>
  <c r="L3994" i="15" s="1"/>
  <c r="L3995" i="15" s="1"/>
  <c r="L3996" i="15" s="1"/>
  <c r="L3997" i="15" s="1"/>
  <c r="L3998" i="15" s="1"/>
  <c r="L3999" i="15" s="1"/>
  <c r="L4000" i="15" s="1"/>
  <c r="L4001" i="15" s="1"/>
  <c r="L4002" i="15" s="1"/>
  <c r="AD1" i="16" s="1"/>
  <c r="M3213" i="15"/>
  <c r="AD38" i="16" l="1"/>
  <c r="AB33" i="16"/>
  <c r="AD23" i="16"/>
  <c r="AC25" i="16"/>
  <c r="AA38" i="16"/>
  <c r="AC50" i="16"/>
  <c r="AC20" i="16"/>
  <c r="AA34" i="16"/>
  <c r="AA16" i="16"/>
  <c r="AA33" i="16"/>
  <c r="AD28" i="16"/>
  <c r="AB24" i="16"/>
  <c r="AC4" i="16"/>
  <c r="AA51" i="16"/>
  <c r="AD20" i="16"/>
  <c r="AD32" i="16"/>
  <c r="AD56" i="16"/>
  <c r="AB25" i="16"/>
  <c r="AA50" i="16"/>
  <c r="AA19" i="16"/>
  <c r="AA24" i="16"/>
  <c r="AC33" i="16"/>
  <c r="AA4" i="16"/>
  <c r="AA41" i="16"/>
  <c r="AB52" i="16"/>
  <c r="AC45" i="16"/>
  <c r="AD51" i="16"/>
  <c r="AC26" i="16"/>
  <c r="AD8" i="16"/>
  <c r="AA56" i="16"/>
  <c r="AD9" i="16"/>
  <c r="AC42" i="16"/>
  <c r="AB20" i="16"/>
  <c r="AA5" i="16"/>
  <c r="AC38" i="16"/>
  <c r="AB40" i="16"/>
  <c r="AB42" i="16"/>
  <c r="AA7" i="16"/>
  <c r="AB4" i="16"/>
  <c r="AB28" i="16"/>
  <c r="AD46" i="16"/>
  <c r="AC12" i="16"/>
  <c r="AA45" i="16"/>
  <c r="AD52" i="16"/>
  <c r="AB36" i="16"/>
  <c r="AD29" i="16"/>
  <c r="AD47" i="16"/>
  <c r="AD19" i="16"/>
  <c r="AC41" i="16"/>
  <c r="AC44" i="16"/>
  <c r="AB38" i="16"/>
  <c r="AC21" i="16"/>
  <c r="AA40" i="16"/>
  <c r="AD34" i="16"/>
  <c r="AC22" i="16"/>
  <c r="AA13" i="16"/>
  <c r="AA52" i="16"/>
  <c r="AD58" i="16"/>
  <c r="AB39" i="16"/>
  <c r="AA35" i="16"/>
  <c r="AB34" i="16"/>
  <c r="AD33" i="16"/>
  <c r="AC8" i="16"/>
  <c r="AA25" i="16"/>
  <c r="AB19" i="16"/>
  <c r="AA8" i="16"/>
  <c r="AA43" i="16"/>
  <c r="AD40" i="16"/>
  <c r="AD44" i="16"/>
  <c r="AC28" i="16"/>
  <c r="AD55" i="16"/>
  <c r="AB16" i="16"/>
  <c r="AA44" i="16"/>
  <c r="AC43" i="16"/>
  <c r="AA48" i="16"/>
  <c r="AC34" i="16"/>
  <c r="AD4" i="16"/>
  <c r="AC36" i="16"/>
  <c r="AA46" i="16"/>
  <c r="AD49" i="16"/>
  <c r="AC6" i="16"/>
  <c r="AA37" i="16"/>
  <c r="AA47" i="16"/>
  <c r="AC55" i="16"/>
  <c r="AD10" i="16"/>
  <c r="AD31" i="16"/>
  <c r="AC52" i="16"/>
  <c r="AB49" i="16"/>
  <c r="AB29" i="16"/>
  <c r="AD6" i="16"/>
  <c r="AD25" i="16"/>
  <c r="AD7" i="16"/>
  <c r="AB17" i="16"/>
  <c r="AA9" i="16"/>
  <c r="AC31" i="16"/>
  <c r="AB32" i="16"/>
  <c r="AB8" i="16"/>
  <c r="AD53" i="16"/>
  <c r="AA20" i="16"/>
  <c r="AA55" i="16"/>
  <c r="AB7" i="16"/>
  <c r="AD41" i="16"/>
  <c r="AD54" i="16"/>
  <c r="AB41" i="16"/>
  <c r="AD39" i="16"/>
  <c r="AC32" i="16"/>
  <c r="AA22" i="16"/>
  <c r="AC24" i="16"/>
  <c r="AA11" i="16"/>
  <c r="AB27" i="16"/>
  <c r="AC35" i="16"/>
  <c r="AA23" i="16"/>
  <c r="AA58" i="16"/>
  <c r="AD13" i="16"/>
  <c r="AA53" i="16"/>
  <c r="AB9" i="16"/>
  <c r="AB44" i="16"/>
  <c r="AD45" i="16"/>
  <c r="AD15" i="16"/>
  <c r="AD43" i="16"/>
  <c r="AC15" i="16"/>
  <c r="AA14" i="16"/>
  <c r="AB54" i="16"/>
  <c r="AA29" i="16"/>
  <c r="AA39" i="16"/>
  <c r="AB22" i="16"/>
  <c r="AB50" i="16"/>
  <c r="AD42" i="16"/>
  <c r="AD30" i="16"/>
  <c r="AA49" i="16"/>
  <c r="AC37" i="16"/>
  <c r="AB11" i="16"/>
  <c r="AA54" i="16"/>
  <c r="AB48" i="16"/>
  <c r="AB23" i="16"/>
  <c r="AC7" i="16"/>
  <c r="AB57" i="16"/>
  <c r="AD12" i="16"/>
  <c r="AA17" i="16"/>
  <c r="AA27" i="16"/>
  <c r="AB6" i="16"/>
  <c r="AD35" i="16"/>
  <c r="AC23" i="16"/>
  <c r="AC14" i="16"/>
  <c r="AB30" i="16"/>
  <c r="AD50" i="16"/>
  <c r="AA36" i="16"/>
  <c r="AA42" i="16"/>
  <c r="AA12" i="16"/>
  <c r="AC17" i="16"/>
  <c r="AB37" i="16"/>
  <c r="AA32" i="16"/>
  <c r="AC18" i="16"/>
  <c r="AC5" i="16"/>
  <c r="AA26" i="16"/>
  <c r="AD27" i="16"/>
  <c r="AA21" i="16"/>
  <c r="AD5" i="16"/>
  <c r="AB12" i="16"/>
  <c r="AB47" i="16"/>
  <c r="AD18" i="16"/>
  <c r="AB46" i="16"/>
  <c r="AD57" i="16"/>
  <c r="AC27" i="16"/>
  <c r="AB35" i="16"/>
  <c r="AB58" i="16"/>
  <c r="AC46" i="16"/>
  <c r="AC29" i="16"/>
  <c r="AA57" i="16"/>
  <c r="AC54" i="16"/>
  <c r="AA28" i="16"/>
  <c r="AD11" i="16"/>
  <c r="AB15" i="16"/>
  <c r="AC16" i="16"/>
  <c r="AB14" i="16"/>
  <c r="AB53" i="16"/>
  <c r="AC10" i="16"/>
  <c r="AC39" i="16"/>
  <c r="AA6" i="16"/>
  <c r="AC48" i="16"/>
  <c r="AB55" i="16"/>
  <c r="AD22" i="16"/>
  <c r="AA15" i="16"/>
  <c r="AB31" i="16"/>
  <c r="AD21" i="16"/>
  <c r="AB5" i="16"/>
  <c r="AA30" i="16"/>
  <c r="AB45" i="16"/>
  <c r="AC30" i="16"/>
  <c r="AC11" i="16"/>
  <c r="AC47" i="16"/>
  <c r="AD36" i="16"/>
  <c r="AA18" i="16"/>
  <c r="AD24" i="16"/>
  <c r="AC9" i="16"/>
  <c r="AB43" i="16"/>
  <c r="AB10" i="16"/>
  <c r="AA10" i="16"/>
  <c r="AC56" i="16"/>
  <c r="AC40" i="16"/>
  <c r="AD37" i="16"/>
  <c r="AC49" i="16"/>
  <c r="AD26" i="16"/>
  <c r="AB18" i="16"/>
  <c r="AD48" i="16"/>
  <c r="AC51" i="16"/>
  <c r="AC53" i="16"/>
  <c r="AB26" i="16"/>
  <c r="AD17" i="16"/>
  <c r="AC58" i="16"/>
  <c r="AC57" i="16"/>
  <c r="AB51" i="16"/>
  <c r="AC13" i="16"/>
  <c r="AA31" i="16"/>
  <c r="AD16" i="16"/>
  <c r="AB13" i="16"/>
  <c r="AD14" i="16"/>
  <c r="AB21" i="16"/>
  <c r="AB56" i="16"/>
  <c r="AC19" i="16"/>
  <c r="M3214" i="15"/>
  <c r="Z18" i="16" l="1"/>
  <c r="Z11" i="16"/>
  <c r="Z31" i="16"/>
  <c r="Z10" i="16"/>
  <c r="Z49" i="16"/>
  <c r="Z14" i="16"/>
  <c r="H23" i="29"/>
  <c r="Z9" i="16"/>
  <c r="Z37" i="16"/>
  <c r="Z8" i="16"/>
  <c r="Z7" i="16"/>
  <c r="Z5" i="16"/>
  <c r="Z56" i="16"/>
  <c r="Z51" i="16"/>
  <c r="Z33" i="16"/>
  <c r="M3215" i="15"/>
  <c r="Z12" i="16"/>
  <c r="Z39" i="16"/>
  <c r="Z58" i="16"/>
  <c r="Z40" i="16"/>
  <c r="Z16" i="16"/>
  <c r="Z30" i="16"/>
  <c r="Z15" i="16"/>
  <c r="Z6" i="16"/>
  <c r="Z28" i="16"/>
  <c r="Z26" i="16"/>
  <c r="Z36" i="16"/>
  <c r="Z17" i="16"/>
  <c r="Z53" i="16"/>
  <c r="Z22" i="16"/>
  <c r="Z20" i="16"/>
  <c r="Z47" i="16"/>
  <c r="Z46" i="16"/>
  <c r="Z48" i="16"/>
  <c r="Z43" i="16"/>
  <c r="Z45" i="16"/>
  <c r="Z4" i="16"/>
  <c r="Z50" i="16"/>
  <c r="G23" i="29"/>
  <c r="Z57" i="16"/>
  <c r="Z21" i="16"/>
  <c r="Z54" i="16"/>
  <c r="Z44" i="16"/>
  <c r="Z52" i="16"/>
  <c r="Z24" i="16"/>
  <c r="Z38" i="16"/>
  <c r="F23" i="29"/>
  <c r="Z32" i="16"/>
  <c r="Z42" i="16"/>
  <c r="Z27" i="16"/>
  <c r="Z29" i="16"/>
  <c r="Z23" i="16"/>
  <c r="Z55" i="16"/>
  <c r="Z25" i="16"/>
  <c r="Z35" i="16"/>
  <c r="Z13" i="16"/>
  <c r="Z41" i="16"/>
  <c r="Z19" i="16"/>
  <c r="Z34" i="16"/>
  <c r="M3216" i="15" l="1"/>
  <c r="M3217" i="15" l="1"/>
  <c r="M3218" i="15" l="1"/>
  <c r="M3219" i="15" l="1"/>
  <c r="M3220" i="15" s="1"/>
  <c r="M3221" i="15" s="1"/>
  <c r="M3222" i="15" s="1"/>
  <c r="M3223" i="15" s="1"/>
  <c r="M3224" i="15" s="1"/>
  <c r="M3225" i="15" s="1"/>
  <c r="M3226" i="15" s="1"/>
  <c r="M3227" i="15" s="1"/>
  <c r="M3228" i="15" l="1"/>
  <c r="M3229" i="15" l="1"/>
  <c r="M3230" i="15" l="1"/>
  <c r="M3231" i="15" l="1"/>
  <c r="M3232" i="15" l="1"/>
  <c r="M3233" i="15" l="1"/>
  <c r="M3234" i="15" s="1"/>
  <c r="M3235" i="15" s="1"/>
  <c r="M3236" i="15" s="1"/>
  <c r="M3237" i="15" l="1"/>
  <c r="M3238" i="15" l="1"/>
  <c r="M3239" i="15" l="1"/>
  <c r="M3240" i="15" l="1"/>
  <c r="M3241" i="15" l="1"/>
  <c r="M3242" i="15" l="1"/>
  <c r="M3243" i="15" l="1"/>
  <c r="M3244" i="15" l="1"/>
  <c r="M3245" i="15" l="1"/>
  <c r="M3246" i="15" l="1"/>
  <c r="M3247" i="15" l="1"/>
  <c r="M3248" i="15" s="1"/>
  <c r="M3249" i="15" l="1"/>
  <c r="M3250" i="15" l="1"/>
  <c r="M3251" i="15" s="1"/>
  <c r="M3252" i="15" s="1"/>
  <c r="M3253" i="15" s="1"/>
  <c r="M3254" i="15" s="1"/>
  <c r="M3255" i="15" l="1"/>
  <c r="M3256" i="15" l="1"/>
  <c r="M3257" i="15" l="1"/>
  <c r="M3258" i="15" l="1"/>
  <c r="M3259" i="15" l="1"/>
  <c r="M3260" i="15" l="1"/>
  <c r="M3261" i="15" l="1"/>
  <c r="M3262" i="15" l="1"/>
  <c r="M3263" i="15" l="1"/>
  <c r="M3264" i="15" l="1"/>
  <c r="M3265" i="15" l="1"/>
  <c r="M3266" i="15" l="1"/>
  <c r="M3267" i="15" l="1"/>
  <c r="M3268" i="15" l="1"/>
  <c r="M3269" i="15" l="1"/>
  <c r="M3270" i="15" l="1"/>
  <c r="M3271" i="15" l="1"/>
  <c r="M3272" i="15" l="1"/>
  <c r="M3273" i="15" s="1"/>
  <c r="M3274" i="15" s="1"/>
  <c r="M3275" i="15" l="1"/>
  <c r="M3276" i="15" l="1"/>
  <c r="M3277" i="15" l="1"/>
  <c r="M3278" i="15" l="1"/>
  <c r="M3279" i="15" s="1"/>
  <c r="M3280" i="15" l="1"/>
  <c r="M3281" i="15" s="1"/>
  <c r="M3282" i="15" s="1"/>
  <c r="M3283" i="15" l="1"/>
  <c r="M3284" i="15" l="1"/>
  <c r="M3285" i="15" l="1"/>
  <c r="M3286" i="15" l="1"/>
  <c r="M3287" i="15" s="1"/>
  <c r="M3288" i="15" s="1"/>
  <c r="M3289" i="15" l="1"/>
  <c r="M3290" i="15" l="1"/>
  <c r="M3291" i="15" l="1"/>
  <c r="M3292" i="15" l="1"/>
  <c r="M3293" i="15" l="1"/>
  <c r="M3294" i="15" l="1"/>
  <c r="M3295" i="15" l="1"/>
  <c r="M3296" i="15" l="1"/>
  <c r="M3297" i="15" l="1"/>
  <c r="M3298" i="15" l="1"/>
  <c r="M3299" i="15" l="1"/>
  <c r="M3300" i="15" s="1"/>
  <c r="M3301" i="15" s="1"/>
  <c r="M3302" i="15" l="1"/>
  <c r="M3303" i="15" s="1"/>
  <c r="M3304" i="15" s="1"/>
  <c r="M3305" i="15" s="1"/>
  <c r="M3306" i="15" s="1"/>
  <c r="M3307" i="15" l="1"/>
  <c r="M3308" i="15" l="1"/>
  <c r="M3309" i="15" l="1"/>
  <c r="M3310" i="15" l="1"/>
  <c r="M3311" i="15" l="1"/>
  <c r="M3312" i="15" l="1"/>
  <c r="M3313" i="15" l="1"/>
  <c r="M3314" i="15" l="1"/>
  <c r="M3315" i="15" l="1"/>
  <c r="M3316" i="15" l="1"/>
  <c r="M3317" i="15" l="1"/>
  <c r="M3318" i="15" l="1"/>
  <c r="M3319" i="15" l="1"/>
  <c r="M3320" i="15" l="1"/>
  <c r="M3321" i="15" l="1"/>
  <c r="M3322" i="15" l="1"/>
  <c r="M3323" i="15" l="1"/>
  <c r="M3324" i="15" l="1"/>
  <c r="M3325" i="15" l="1"/>
  <c r="M3326" i="15" l="1"/>
  <c r="M3327" i="15" s="1"/>
  <c r="M3328" i="15" l="1"/>
  <c r="M3329" i="15" l="1"/>
  <c r="M3330" i="15" l="1"/>
  <c r="M3331" i="15" l="1"/>
  <c r="M3332" i="15" s="1"/>
  <c r="M3333" i="15" s="1"/>
  <c r="M3334" i="15" s="1"/>
  <c r="M3335" i="15" s="1"/>
  <c r="M3336" i="15" l="1"/>
  <c r="M3337" i="15" l="1"/>
  <c r="M3338" i="15" l="1"/>
  <c r="M3339" i="15" l="1"/>
  <c r="M3340" i="15" l="1"/>
  <c r="M3341" i="15" l="1"/>
  <c r="M3342" i="15" s="1"/>
  <c r="M3343" i="15" s="1"/>
  <c r="M3344" i="15" s="1"/>
  <c r="M3345" i="15" l="1"/>
  <c r="M3346" i="15" l="1"/>
  <c r="M3347" i="15" l="1"/>
  <c r="M3348" i="15" l="1"/>
  <c r="M3349" i="15" l="1"/>
  <c r="M3350" i="15" l="1"/>
  <c r="M3351" i="15" l="1"/>
  <c r="M3352" i="15" l="1"/>
  <c r="M3353" i="15" s="1"/>
  <c r="M3354" i="15" s="1"/>
  <c r="M3355" i="15" s="1"/>
  <c r="M3356" i="15" s="1"/>
  <c r="M3357" i="15" l="1"/>
  <c r="M3358" i="15" l="1"/>
  <c r="M3359" i="15" s="1"/>
  <c r="M3360" i="15" s="1"/>
  <c r="M3361" i="15" s="1"/>
  <c r="M3362" i="15" l="1"/>
  <c r="M3363" i="15" l="1"/>
  <c r="M3364" i="15" l="1"/>
  <c r="M3365" i="15" l="1"/>
  <c r="M3366" i="15" l="1"/>
  <c r="M3367" i="15" l="1"/>
  <c r="M3368" i="15" l="1"/>
  <c r="M3369" i="15" l="1"/>
  <c r="M3370" i="15" l="1"/>
  <c r="M3371" i="15" l="1"/>
  <c r="M3372" i="15" l="1"/>
  <c r="M3373" i="15" l="1"/>
  <c r="M3374" i="15" l="1"/>
  <c r="M3375" i="15" l="1"/>
  <c r="M3376" i="15" l="1"/>
  <c r="M3377" i="15" l="1"/>
  <c r="M3378" i="15" l="1"/>
  <c r="M3379" i="15" l="1"/>
  <c r="M3380" i="15" l="1"/>
  <c r="M3381" i="15" s="1"/>
  <c r="M3382" i="15" s="1"/>
  <c r="M3383" i="15" s="1"/>
  <c r="M3384" i="15" l="1"/>
  <c r="M3385" i="15" l="1"/>
  <c r="M3386" i="15" l="1"/>
  <c r="M3387" i="15" l="1"/>
  <c r="M3388" i="15" s="1"/>
  <c r="M3389" i="15" l="1"/>
  <c r="M3390" i="15" l="1"/>
  <c r="M3391" i="15" s="1"/>
  <c r="M3392" i="15" l="1"/>
  <c r="M3393" i="15" l="1"/>
  <c r="M3394" i="15" l="1"/>
  <c r="M3395" i="15" s="1"/>
  <c r="M3396" i="15" s="1"/>
  <c r="M3397" i="15" s="1"/>
  <c r="M3398" i="15" s="1"/>
  <c r="M3399" i="15" s="1"/>
  <c r="M3400" i="15" s="1"/>
  <c r="M3401" i="15" s="1"/>
  <c r="M3402" i="15" l="1"/>
  <c r="M3403" i="15" l="1"/>
  <c r="M3404" i="15" l="1"/>
  <c r="M3405" i="15" l="1"/>
  <c r="M3406" i="15" l="1"/>
  <c r="M3407" i="15" l="1"/>
  <c r="M3408" i="15" l="1"/>
  <c r="M3409" i="15" l="1"/>
  <c r="M3410" i="15" s="1"/>
  <c r="M3411" i="15" s="1"/>
  <c r="M3412" i="15" l="1"/>
  <c r="M3413" i="15" s="1"/>
  <c r="M3414" i="15" s="1"/>
  <c r="M3415" i="15" s="1"/>
  <c r="M3416" i="15" s="1"/>
  <c r="M3417" i="15" s="1"/>
  <c r="M3418" i="15" s="1"/>
  <c r="M3419" i="15" l="1"/>
  <c r="M3420" i="15" l="1"/>
  <c r="M3421" i="15" l="1"/>
  <c r="M3422" i="15" l="1"/>
  <c r="M3423" i="15" l="1"/>
  <c r="M3424" i="15" l="1"/>
  <c r="M3425" i="15" l="1"/>
  <c r="M3426" i="15" l="1"/>
  <c r="M3427" i="15" l="1"/>
  <c r="M3428" i="15" l="1"/>
  <c r="M3429" i="15" l="1"/>
  <c r="M3430" i="15" l="1"/>
  <c r="M3431" i="15" s="1"/>
  <c r="M3432" i="15" s="1"/>
  <c r="M3433" i="15" s="1"/>
  <c r="M3434" i="15" s="1"/>
  <c r="M3435" i="15" s="1"/>
  <c r="M3436" i="15" l="1"/>
  <c r="M3437" i="15" s="1"/>
  <c r="M3438" i="15" s="1"/>
  <c r="M3439" i="15" l="1"/>
  <c r="M3440" i="15" l="1"/>
  <c r="M3441" i="15" l="1"/>
  <c r="M3442" i="15" l="1"/>
  <c r="M3443" i="15" s="1"/>
  <c r="M3444" i="15" l="1"/>
  <c r="M3445" i="15" s="1"/>
  <c r="M3446" i="15" s="1"/>
  <c r="M3447" i="15" s="1"/>
  <c r="M3448" i="15" s="1"/>
  <c r="M3449" i="15" l="1"/>
  <c r="M3450" i="15" l="1"/>
  <c r="M3451" i="15" l="1"/>
  <c r="M3452" i="15" l="1"/>
  <c r="M3453" i="15" s="1"/>
  <c r="M3454" i="15" s="1"/>
  <c r="M3455" i="15" s="1"/>
  <c r="M3456" i="15" s="1"/>
  <c r="M3457" i="15" l="1"/>
  <c r="M3458" i="15" l="1"/>
  <c r="M3459" i="15" l="1"/>
  <c r="M3460" i="15" l="1"/>
  <c r="M3461" i="15" l="1"/>
  <c r="M3462" i="15" l="1"/>
  <c r="M3463" i="15" l="1"/>
  <c r="M3464" i="15" l="1"/>
  <c r="M3465" i="15" s="1"/>
  <c r="M3466" i="15" s="1"/>
  <c r="M3467" i="15" s="1"/>
  <c r="M3468" i="15" s="1"/>
  <c r="M3469" i="15" s="1"/>
  <c r="M3470" i="15" s="1"/>
  <c r="M3471" i="15" s="1"/>
  <c r="M3472" i="15" s="1"/>
  <c r="M3473" i="15" s="1"/>
  <c r="M3474" i="15" l="1"/>
  <c r="M3475" i="15" l="1"/>
  <c r="M3476" i="15" l="1"/>
  <c r="M3477" i="15" s="1"/>
  <c r="M3478" i="15" s="1"/>
  <c r="M3479" i="15" l="1"/>
  <c r="M3480" i="15" s="1"/>
  <c r="M3481" i="15" s="1"/>
  <c r="M3482" i="15" l="1"/>
  <c r="M3483" i="15" l="1"/>
  <c r="M3484" i="15" l="1"/>
  <c r="M3485" i="15" l="1"/>
  <c r="M3486" i="15" l="1"/>
  <c r="M3487" i="15" l="1"/>
  <c r="M3488" i="15" l="1"/>
  <c r="M3489" i="15" s="1"/>
  <c r="M3490" i="15" s="1"/>
  <c r="M3491" i="15" l="1"/>
  <c r="M3492" i="15" s="1"/>
  <c r="M3493" i="15" s="1"/>
  <c r="M3494" i="15" s="1"/>
  <c r="M3495" i="15" s="1"/>
  <c r="M3496" i="15" s="1"/>
  <c r="M3497" i="15" s="1"/>
  <c r="M3498" i="15" s="1"/>
  <c r="M3499" i="15" s="1"/>
  <c r="M3500" i="15" s="1"/>
  <c r="M3501" i="15" s="1"/>
  <c r="M3502" i="15" s="1"/>
  <c r="M3503" i="15" l="1"/>
  <c r="M3504" i="15" s="1"/>
  <c r="M3505" i="15" l="1"/>
  <c r="M3506" i="15" l="1"/>
  <c r="M3507" i="15" l="1"/>
  <c r="M3508" i="15" s="1"/>
  <c r="M3509" i="15" s="1"/>
  <c r="M3510" i="15" s="1"/>
  <c r="M3511" i="15" s="1"/>
  <c r="M3512" i="15" s="1"/>
  <c r="M3513" i="15" s="1"/>
  <c r="M3514" i="15" s="1"/>
  <c r="M3515" i="15" s="1"/>
  <c r="M3516" i="15" s="1"/>
  <c r="M3517" i="15" s="1"/>
  <c r="M3518" i="15" s="1"/>
  <c r="M3519" i="15" s="1"/>
  <c r="M3520" i="15" l="1"/>
  <c r="M3521" i="15" l="1"/>
  <c r="M3522" i="15" l="1"/>
  <c r="M3523" i="15" s="1"/>
  <c r="M3524" i="15" s="1"/>
  <c r="M3525" i="15" s="1"/>
  <c r="M3526" i="15" s="1"/>
  <c r="M3527" i="15" s="1"/>
  <c r="M3528" i="15" s="1"/>
  <c r="M3529" i="15" s="1"/>
  <c r="M3530" i="15" s="1"/>
  <c r="M3531" i="15" s="1"/>
  <c r="M3532" i="15" s="1"/>
  <c r="M3533" i="15" s="1"/>
  <c r="M3534" i="15" s="1"/>
  <c r="M3535" i="15" s="1"/>
  <c r="M3536" i="15" l="1"/>
  <c r="M3537" i="15" s="1"/>
  <c r="M3538" i="15" l="1"/>
  <c r="M3539" i="15" l="1"/>
  <c r="M3540" i="15" l="1"/>
  <c r="M3541" i="15" l="1"/>
  <c r="M3542" i="15" l="1"/>
  <c r="M3543" i="15" l="1"/>
  <c r="M3544" i="15" l="1"/>
  <c r="M3545" i="15" s="1"/>
  <c r="M3546" i="15" s="1"/>
  <c r="M3547" i="15" s="1"/>
  <c r="M3548" i="15" s="1"/>
  <c r="M3549" i="15" s="1"/>
  <c r="M3550" i="15" l="1"/>
  <c r="M3551" i="15" s="1"/>
  <c r="M3552" i="15" s="1"/>
  <c r="M3553" i="15" s="1"/>
  <c r="M3554" i="15" s="1"/>
  <c r="M3555" i="15" s="1"/>
  <c r="M3556" i="15" l="1"/>
  <c r="M3557" i="15" s="1"/>
  <c r="M3558" i="15" s="1"/>
  <c r="M3559" i="15" l="1"/>
  <c r="M3560" i="15" s="1"/>
  <c r="M3561" i="15" l="1"/>
  <c r="M3562" i="15" s="1"/>
  <c r="M3563" i="15" s="1"/>
  <c r="M3564" i="15" s="1"/>
  <c r="M3565" i="15" s="1"/>
  <c r="M3566" i="15" s="1"/>
  <c r="M3567" i="15" s="1"/>
  <c r="M3568" i="15" s="1"/>
  <c r="M3569" i="15" s="1"/>
  <c r="M3570" i="15" s="1"/>
  <c r="M3571" i="15" s="1"/>
  <c r="M3572" i="15" s="1"/>
  <c r="M3573" i="15" s="1"/>
  <c r="M3574" i="15" s="1"/>
  <c r="M3575" i="15" s="1"/>
  <c r="M3576" i="15" s="1"/>
  <c r="M3577" i="15" l="1"/>
  <c r="M3578" i="15" l="1"/>
  <c r="M3579" i="15" l="1"/>
  <c r="M3580" i="15" s="1"/>
  <c r="M3581" i="15" s="1"/>
  <c r="M3582" i="15" s="1"/>
  <c r="M3583" i="15" s="1"/>
  <c r="M3584" i="15" s="1"/>
  <c r="M3585" i="15" l="1"/>
  <c r="M3586" i="15" s="1"/>
  <c r="M3587" i="15" s="1"/>
  <c r="M3588" i="15" s="1"/>
  <c r="M3589" i="15" s="1"/>
  <c r="M3590" i="15" s="1"/>
  <c r="M3591" i="15" s="1"/>
  <c r="M3592" i="15" s="1"/>
  <c r="M3593" i="15" s="1"/>
  <c r="M3594" i="15" s="1"/>
  <c r="M3595" i="15" s="1"/>
  <c r="M3596" i="15" s="1"/>
  <c r="M3597" i="15" s="1"/>
  <c r="M3598" i="15" s="1"/>
  <c r="M3599" i="15" s="1"/>
  <c r="M3600" i="15" s="1"/>
  <c r="M3601" i="15" s="1"/>
  <c r="M3602" i="15" l="1"/>
  <c r="M3603" i="15" s="1"/>
  <c r="M3604" i="15" s="1"/>
  <c r="M3605" i="15" s="1"/>
  <c r="M3606" i="15" s="1"/>
  <c r="M3607" i="15" l="1"/>
  <c r="M3608" i="15" s="1"/>
  <c r="M3609" i="15" s="1"/>
  <c r="M3610" i="15" s="1"/>
  <c r="M3611" i="15" s="1"/>
  <c r="M3612" i="15" s="1"/>
  <c r="M3613" i="15" l="1"/>
  <c r="M3614" i="15" s="1"/>
  <c r="M3615" i="15" s="1"/>
  <c r="M3616" i="15" s="1"/>
  <c r="M3617" i="15" s="1"/>
  <c r="M3618" i="15" s="1"/>
  <c r="M3619" i="15" s="1"/>
  <c r="M3620" i="15" s="1"/>
  <c r="M3621" i="15" s="1"/>
  <c r="M3622" i="15" l="1"/>
  <c r="M3623" i="15" s="1"/>
  <c r="M3624" i="15" s="1"/>
  <c r="M3625" i="15" s="1"/>
  <c r="M3626" i="15" s="1"/>
  <c r="M3627" i="15" s="1"/>
  <c r="M3628" i="15" s="1"/>
  <c r="M3629" i="15" s="1"/>
  <c r="M3630" i="15" s="1"/>
  <c r="M3631" i="15" s="1"/>
  <c r="M3632" i="15" s="1"/>
  <c r="M3633" i="15" s="1"/>
  <c r="M3634" i="15" s="1"/>
  <c r="M3635" i="15" s="1"/>
  <c r="M3636" i="15" s="1"/>
  <c r="M3637" i="15" s="1"/>
  <c r="M3638" i="15" s="1"/>
  <c r="M3639" i="15" s="1"/>
  <c r="M3640" i="15" s="1"/>
  <c r="M3641" i="15" s="1"/>
  <c r="M3642" i="15" s="1"/>
  <c r="M3643" i="15" s="1"/>
  <c r="M3644" i="15" s="1"/>
  <c r="M3645" i="15" s="1"/>
  <c r="M3646" i="15" s="1"/>
  <c r="M3647" i="15" s="1"/>
  <c r="M3648" i="15" s="1"/>
  <c r="M3649" i="15" s="1"/>
  <c r="M3650" i="15" s="1"/>
  <c r="M3651" i="15" s="1"/>
  <c r="M3652" i="15" s="1"/>
  <c r="M3653" i="15" s="1"/>
  <c r="M3654" i="15" s="1"/>
  <c r="M3655" i="15" s="1"/>
  <c r="M3656" i="15" s="1"/>
  <c r="M3657" i="15" s="1"/>
  <c r="M3658" i="15" s="1"/>
  <c r="M3659" i="15" s="1"/>
  <c r="M3660" i="15" s="1"/>
  <c r="M3661" i="15" s="1"/>
  <c r="M3662" i="15" s="1"/>
  <c r="M3663" i="15" s="1"/>
  <c r="M3664" i="15" s="1"/>
  <c r="M3665" i="15" s="1"/>
  <c r="M3666" i="15" s="1"/>
  <c r="M3667" i="15" s="1"/>
  <c r="M3668" i="15" s="1"/>
  <c r="M3669" i="15" s="1"/>
  <c r="M3670" i="15" s="1"/>
  <c r="M3671" i="15" s="1"/>
  <c r="M3672" i="15" s="1"/>
  <c r="M3673" i="15" s="1"/>
  <c r="M3674" i="15" l="1"/>
  <c r="M3675" i="15" s="1"/>
  <c r="M3676" i="15" s="1"/>
  <c r="M3677" i="15" s="1"/>
  <c r="M3678" i="15" s="1"/>
  <c r="M3679" i="15" s="1"/>
  <c r="M3680" i="15" l="1"/>
  <c r="M3681" i="15" s="1"/>
  <c r="M3682" i="15" s="1"/>
  <c r="M3683" i="15" s="1"/>
  <c r="M3684" i="15" s="1"/>
  <c r="M3685" i="15" s="1"/>
  <c r="M3686" i="15" s="1"/>
  <c r="M3687" i="15" s="1"/>
  <c r="M3688" i="15" s="1"/>
  <c r="M3689" i="15" s="1"/>
  <c r="M3690" i="15" s="1"/>
  <c r="M3691" i="15" s="1"/>
  <c r="M3692" i="15" s="1"/>
  <c r="M3693" i="15" s="1"/>
  <c r="M3694" i="15" s="1"/>
  <c r="M3695" i="15" s="1"/>
  <c r="M3696" i="15" s="1"/>
  <c r="M3697" i="15" s="1"/>
  <c r="M3698" i="15" s="1"/>
  <c r="M3699" i="15" s="1"/>
  <c r="M3700" i="15" s="1"/>
  <c r="M3701" i="15" s="1"/>
  <c r="M3702" i="15" s="1"/>
  <c r="M3703" i="15" s="1"/>
  <c r="M3704" i="15" s="1"/>
  <c r="M3705" i="15" s="1"/>
  <c r="M3706" i="15" s="1"/>
  <c r="M3707" i="15" s="1"/>
  <c r="M3708" i="15" s="1"/>
  <c r="M3709" i="15" s="1"/>
  <c r="M3710" i="15" s="1"/>
  <c r="M3711" i="15" s="1"/>
  <c r="M3712" i="15" s="1"/>
  <c r="M3713" i="15" s="1"/>
  <c r="M3714" i="15" s="1"/>
  <c r="M3715" i="15" s="1"/>
  <c r="M3716" i="15" s="1"/>
  <c r="M3717" i="15" s="1"/>
  <c r="M3718" i="15" s="1"/>
  <c r="M3719" i="15" s="1"/>
  <c r="M3720" i="15" s="1"/>
  <c r="M3721" i="15" s="1"/>
  <c r="M3722" i="15" l="1"/>
  <c r="M3723" i="15" s="1"/>
  <c r="M3724" i="15" s="1"/>
  <c r="M3725" i="15" s="1"/>
  <c r="M3726" i="15" s="1"/>
  <c r="M3727" i="15" s="1"/>
  <c r="M3728" i="15" s="1"/>
  <c r="M3729" i="15" s="1"/>
  <c r="M3730" i="15" s="1"/>
  <c r="M3731" i="15" s="1"/>
  <c r="M3732" i="15" s="1"/>
  <c r="M3733" i="15" l="1"/>
  <c r="M3734" i="15" s="1"/>
  <c r="M3735" i="15" s="1"/>
  <c r="M3736" i="15" s="1"/>
  <c r="M3737" i="15" s="1"/>
  <c r="M3738" i="15" s="1"/>
  <c r="M3739" i="15" s="1"/>
  <c r="M3740" i="15" s="1"/>
  <c r="M3741" i="15" s="1"/>
  <c r="M3742" i="15" s="1"/>
  <c r="M3743" i="15" s="1"/>
  <c r="M3744" i="15" s="1"/>
  <c r="M3745" i="15" s="1"/>
  <c r="M3746" i="15" s="1"/>
  <c r="M3747" i="15" s="1"/>
  <c r="M3748" i="15" s="1"/>
  <c r="M3749" i="15" s="1"/>
  <c r="M3750" i="15" s="1"/>
  <c r="M3751" i="15" s="1"/>
  <c r="M3752" i="15" s="1"/>
  <c r="M3753" i="15" s="1"/>
  <c r="M3754" i="15" s="1"/>
  <c r="M3755" i="15" s="1"/>
  <c r="M3756" i="15" s="1"/>
  <c r="M3757" i="15" s="1"/>
  <c r="M3758" i="15" s="1"/>
  <c r="M3759" i="15" s="1"/>
  <c r="M3760" i="15" s="1"/>
  <c r="M3761" i="15" s="1"/>
  <c r="M3762" i="15" s="1"/>
  <c r="M3763" i="15" s="1"/>
  <c r="M3764" i="15" s="1"/>
  <c r="M3765" i="15" s="1"/>
  <c r="M3766" i="15" s="1"/>
  <c r="M3767" i="15" s="1"/>
  <c r="M3768" i="15" s="1"/>
  <c r="M3769" i="15" s="1"/>
  <c r="M3770" i="15" s="1"/>
  <c r="M3771" i="15" s="1"/>
  <c r="M3772" i="15" s="1"/>
  <c r="M3773" i="15" s="1"/>
  <c r="M3774" i="15" s="1"/>
  <c r="M3775" i="15" s="1"/>
  <c r="M3776" i="15" s="1"/>
  <c r="M3777" i="15" s="1"/>
  <c r="M3778" i="15" s="1"/>
  <c r="M3779" i="15" s="1"/>
  <c r="M3780" i="15" s="1"/>
  <c r="M3781" i="15" s="1"/>
  <c r="M3782" i="15" s="1"/>
  <c r="M3783" i="15" s="1"/>
  <c r="M3784" i="15" s="1"/>
  <c r="M3785" i="15" s="1"/>
  <c r="M3786" i="15" s="1"/>
  <c r="M3787" i="15" s="1"/>
  <c r="M3788" i="15" s="1"/>
  <c r="M3789" i="15" s="1"/>
  <c r="M3790" i="15" s="1"/>
  <c r="M3791" i="15" s="1"/>
  <c r="M3792" i="15" s="1"/>
  <c r="M3793" i="15" s="1"/>
  <c r="M3794" i="15" s="1"/>
  <c r="M3795" i="15" s="1"/>
  <c r="M3796" i="15" s="1"/>
  <c r="M3797" i="15" s="1"/>
  <c r="M3798" i="15" s="1"/>
  <c r="M3799" i="15" s="1"/>
  <c r="M3800" i="15" s="1"/>
  <c r="M3801" i="15" s="1"/>
  <c r="M3802" i="15" s="1"/>
  <c r="M3803" i="15" s="1"/>
  <c r="M3804" i="15" s="1"/>
  <c r="M3805" i="15" s="1"/>
  <c r="M3806" i="15" s="1"/>
  <c r="M3807" i="15" s="1"/>
  <c r="M3808" i="15" s="1"/>
  <c r="M3809" i="15" s="1"/>
  <c r="M3810" i="15" s="1"/>
  <c r="M3811" i="15" s="1"/>
  <c r="M3812" i="15" s="1"/>
  <c r="M3813" i="15" s="1"/>
  <c r="M3814" i="15" s="1"/>
  <c r="M3815" i="15" s="1"/>
  <c r="M3816" i="15" s="1"/>
  <c r="M3817" i="15" s="1"/>
  <c r="M3818" i="15" s="1"/>
  <c r="M3819" i="15" s="1"/>
  <c r="M3820" i="15" s="1"/>
  <c r="M3821" i="15" s="1"/>
  <c r="M3822" i="15" s="1"/>
  <c r="M3823" i="15" s="1"/>
  <c r="M3824" i="15" s="1"/>
  <c r="M3825" i="15" s="1"/>
  <c r="M3826" i="15" s="1"/>
  <c r="M3827" i="15" s="1"/>
  <c r="M3828" i="15" s="1"/>
  <c r="M3829" i="15" s="1"/>
  <c r="M3830" i="15" s="1"/>
  <c r="M3831" i="15" s="1"/>
  <c r="M3832" i="15" s="1"/>
  <c r="M3833" i="15" s="1"/>
  <c r="M3834" i="15" s="1"/>
  <c r="M3835" i="15" s="1"/>
  <c r="M3836" i="15" s="1"/>
  <c r="M3837" i="15" s="1"/>
  <c r="M3838" i="15" s="1"/>
  <c r="M3839" i="15" s="1"/>
  <c r="M3840" i="15" s="1"/>
  <c r="M3841" i="15" l="1"/>
  <c r="M3842" i="15" s="1"/>
  <c r="M3843" i="15" s="1"/>
  <c r="M3844" i="15" s="1"/>
  <c r="M3845" i="15" s="1"/>
  <c r="M3846" i="15" l="1"/>
  <c r="M3847" i="15" s="1"/>
  <c r="M3848" i="15" s="1"/>
  <c r="M3849" i="15" s="1"/>
  <c r="M3850" i="15" s="1"/>
  <c r="M3851" i="15" s="1"/>
  <c r="M3852" i="15" s="1"/>
  <c r="M3853" i="15" s="1"/>
  <c r="M3854" i="15" s="1"/>
  <c r="M3855" i="15" s="1"/>
  <c r="M3856" i="15" s="1"/>
  <c r="M3857" i="15" s="1"/>
  <c r="M3858" i="15" s="1"/>
  <c r="M3859" i="15" s="1"/>
  <c r="M3860" i="15" s="1"/>
  <c r="M3861" i="15" s="1"/>
  <c r="M3862" i="15" s="1"/>
  <c r="M3863" i="15" s="1"/>
  <c r="M3864" i="15" s="1"/>
  <c r="M3865" i="15" s="1"/>
  <c r="M3866" i="15" s="1"/>
  <c r="M3867" i="15" s="1"/>
  <c r="M3868" i="15" s="1"/>
  <c r="M3869" i="15" s="1"/>
  <c r="M3870" i="15" s="1"/>
  <c r="M3871" i="15" s="1"/>
  <c r="M3872" i="15" s="1"/>
  <c r="M3873" i="15" s="1"/>
  <c r="M3874" i="15" s="1"/>
  <c r="M3875" i="15" s="1"/>
  <c r="M3876" i="15" s="1"/>
  <c r="M3877" i="15" s="1"/>
  <c r="M3878" i="15" s="1"/>
  <c r="M3879" i="15" s="1"/>
  <c r="M3880" i="15" s="1"/>
  <c r="M3881" i="15" s="1"/>
  <c r="M3882" i="15" s="1"/>
  <c r="M3883" i="15" s="1"/>
  <c r="M3884" i="15" s="1"/>
  <c r="M3885" i="15" s="1"/>
  <c r="M3886" i="15" s="1"/>
  <c r="M3887" i="15" s="1"/>
  <c r="M3888" i="15" s="1"/>
  <c r="M3889" i="15" s="1"/>
  <c r="M3890" i="15" s="1"/>
  <c r="M3891" i="15" s="1"/>
  <c r="M3892" i="15" s="1"/>
  <c r="M3893" i="15" s="1"/>
  <c r="M3894" i="15" s="1"/>
  <c r="M3895" i="15" s="1"/>
  <c r="M3896" i="15" s="1"/>
  <c r="M3897" i="15" s="1"/>
  <c r="M3898" i="15" s="1"/>
  <c r="M3899" i="15" s="1"/>
  <c r="M3900" i="15" s="1"/>
  <c r="M3901" i="15" s="1"/>
  <c r="M3902" i="15" s="1"/>
  <c r="M3903" i="15" s="1"/>
  <c r="M3904" i="15" s="1"/>
  <c r="M3905" i="15" s="1"/>
  <c r="M3906" i="15" s="1"/>
  <c r="M3907" i="15" s="1"/>
  <c r="M3908" i="15" s="1"/>
  <c r="M3909" i="15" s="1"/>
  <c r="M3910" i="15" s="1"/>
  <c r="M3911" i="15" s="1"/>
  <c r="M3912" i="15" s="1"/>
  <c r="M3913" i="15" s="1"/>
  <c r="M3914" i="15" s="1"/>
  <c r="M3915" i="15" s="1"/>
  <c r="M3916" i="15" s="1"/>
  <c r="M3917" i="15" s="1"/>
  <c r="M3918" i="15" s="1"/>
  <c r="M3919" i="15" s="1"/>
  <c r="M3920" i="15" s="1"/>
  <c r="M3921" i="15" s="1"/>
  <c r="M3922" i="15" s="1"/>
  <c r="M3923" i="15" s="1"/>
  <c r="M3924" i="15" s="1"/>
  <c r="M3925" i="15" s="1"/>
  <c r="M3926" i="15" s="1"/>
  <c r="M3927" i="15" s="1"/>
  <c r="M3928" i="15" s="1"/>
  <c r="M3929" i="15" s="1"/>
  <c r="M3930" i="15" s="1"/>
  <c r="M3931" i="15" s="1"/>
  <c r="M3932" i="15" s="1"/>
  <c r="M3933" i="15" s="1"/>
  <c r="M3934" i="15" s="1"/>
  <c r="M3935" i="15" s="1"/>
  <c r="M3936" i="15" s="1"/>
  <c r="M3937" i="15" s="1"/>
  <c r="M3938" i="15" s="1"/>
  <c r="M3939" i="15" s="1"/>
  <c r="M3940" i="15" s="1"/>
  <c r="M3941" i="15" s="1"/>
  <c r="M3942" i="15" s="1"/>
  <c r="M3943" i="15" s="1"/>
  <c r="M3944" i="15" s="1"/>
  <c r="M3945" i="15" s="1"/>
  <c r="M3946" i="15" s="1"/>
  <c r="M3947" i="15" s="1"/>
  <c r="M3948" i="15" s="1"/>
  <c r="M3949" i="15" s="1"/>
  <c r="M3950" i="15" s="1"/>
  <c r="M3951" i="15" s="1"/>
  <c r="M3952" i="15" s="1"/>
  <c r="M3953" i="15" s="1"/>
  <c r="M3954" i="15" s="1"/>
  <c r="M3955" i="15" s="1"/>
  <c r="M3956" i="15" s="1"/>
  <c r="M3957" i="15" s="1"/>
  <c r="M3958" i="15" s="1"/>
  <c r="M3959" i="15" s="1"/>
  <c r="M3960" i="15" s="1"/>
  <c r="M3961" i="15" s="1"/>
  <c r="M3962" i="15" s="1"/>
  <c r="M3963" i="15" s="1"/>
  <c r="M3964" i="15" s="1"/>
  <c r="M3965" i="15" s="1"/>
  <c r="M3966" i="15" s="1"/>
  <c r="M3967" i="15" s="1"/>
  <c r="M3968" i="15" s="1"/>
  <c r="M3969" i="15" l="1"/>
  <c r="M3970" i="15" s="1"/>
  <c r="M3971" i="15" s="1"/>
  <c r="M3972" i="15" s="1"/>
  <c r="M3973" i="15" s="1"/>
  <c r="M3974" i="15" s="1"/>
  <c r="M3975" i="15" s="1"/>
  <c r="M3976" i="15" s="1"/>
  <c r="M3977" i="15" s="1"/>
  <c r="M3978" i="15" s="1"/>
  <c r="M3979" i="15" s="1"/>
  <c r="M3980" i="15" s="1"/>
  <c r="M3981" i="15" s="1"/>
  <c r="M3982" i="15" s="1"/>
  <c r="M3983" i="15" s="1"/>
  <c r="M3984" i="15" s="1"/>
  <c r="M3985" i="15" s="1"/>
  <c r="M3986" i="15" s="1"/>
  <c r="M3987" i="15" s="1"/>
  <c r="M3988" i="15" s="1"/>
  <c r="M3989" i="15" s="1"/>
  <c r="M3990" i="15" s="1"/>
  <c r="M3991" i="15" s="1"/>
  <c r="M3992" i="15" s="1"/>
  <c r="M3993" i="15" s="1"/>
  <c r="M3994" i="15" s="1"/>
  <c r="M3995" i="15" s="1"/>
  <c r="M3996" i="15" s="1"/>
  <c r="M3997" i="15" s="1"/>
  <c r="M3998" i="15" s="1"/>
  <c r="M3999" i="15" s="1"/>
  <c r="M4000" i="15" s="1"/>
  <c r="M4001" i="15" s="1"/>
  <c r="M4002" i="15" s="1"/>
  <c r="AJ1" i="16" s="1"/>
  <c r="AJ53" i="16" l="1"/>
  <c r="AG44" i="16"/>
  <c r="AG33" i="16"/>
  <c r="AI8" i="16"/>
  <c r="AG13" i="16"/>
  <c r="AH56" i="16"/>
  <c r="AI13" i="16"/>
  <c r="AJ11" i="16"/>
  <c r="AG46" i="16"/>
  <c r="AI18" i="16"/>
  <c r="AH8" i="16"/>
  <c r="AI45" i="16"/>
  <c r="AJ31" i="16"/>
  <c r="AH58" i="16"/>
  <c r="AI43" i="16"/>
  <c r="AG31" i="16"/>
  <c r="AG45" i="16"/>
  <c r="AI4" i="16"/>
  <c r="AJ26" i="16"/>
  <c r="AH22" i="16"/>
  <c r="AI12" i="16"/>
  <c r="AG30" i="16"/>
  <c r="AG7" i="16"/>
  <c r="AI26" i="16"/>
  <c r="AJ20" i="16"/>
  <c r="AJ56" i="16"/>
  <c r="AI23" i="16"/>
  <c r="AI37" i="16"/>
  <c r="AJ40" i="16"/>
  <c r="AI52" i="16"/>
  <c r="AH34" i="16"/>
  <c r="AG6" i="16"/>
  <c r="AI24" i="16"/>
  <c r="AG5" i="16"/>
  <c r="AH27" i="16"/>
  <c r="AH55" i="16"/>
  <c r="AJ36" i="16"/>
  <c r="AI29" i="16"/>
  <c r="AI53" i="16"/>
  <c r="AG40" i="16"/>
  <c r="AH17" i="16"/>
  <c r="AG50" i="16"/>
  <c r="AG16" i="16"/>
  <c r="AH14" i="16"/>
  <c r="AH12" i="16"/>
  <c r="AG23" i="16"/>
  <c r="AJ46" i="16"/>
  <c r="AG20" i="16"/>
  <c r="AG8" i="16"/>
  <c r="AI40" i="16"/>
  <c r="AJ10" i="16"/>
  <c r="AH46" i="16"/>
  <c r="AJ37" i="16"/>
  <c r="AJ18" i="16"/>
  <c r="AJ24" i="16"/>
  <c r="AI20" i="16"/>
  <c r="AH33" i="16"/>
  <c r="AJ34" i="16"/>
  <c r="AI44" i="16"/>
  <c r="AH54" i="16"/>
  <c r="AG27" i="16"/>
  <c r="AH50" i="16"/>
  <c r="AI5" i="16"/>
  <c r="AI22" i="16"/>
  <c r="AG4" i="16"/>
  <c r="AG9" i="16"/>
  <c r="AI46" i="16"/>
  <c r="AH48" i="16"/>
  <c r="AH40" i="16"/>
  <c r="AH53" i="16"/>
  <c r="AJ41" i="16"/>
  <c r="AG58" i="16"/>
  <c r="AG42" i="16"/>
  <c r="AI16" i="16"/>
  <c r="AI34" i="16"/>
  <c r="AJ23" i="16"/>
  <c r="AH15" i="16"/>
  <c r="AH21" i="16"/>
  <c r="AG53" i="16"/>
  <c r="AJ9" i="16"/>
  <c r="AJ49" i="16"/>
  <c r="AG12" i="16"/>
  <c r="AI32" i="16"/>
  <c r="AG38" i="16"/>
  <c r="AH45" i="16"/>
  <c r="AI38" i="16"/>
  <c r="AG54" i="16"/>
  <c r="AI51" i="16"/>
  <c r="AH10" i="16"/>
  <c r="AH32" i="16"/>
  <c r="AI57" i="16"/>
  <c r="AI55" i="16"/>
  <c r="AJ14" i="16"/>
  <c r="AI48" i="16"/>
  <c r="AH47" i="16"/>
  <c r="AI28" i="16"/>
  <c r="AI14" i="16"/>
  <c r="AH26" i="16"/>
  <c r="AG18" i="16"/>
  <c r="AI36" i="16"/>
  <c r="AG51" i="16"/>
  <c r="AH49" i="16"/>
  <c r="AH5" i="16"/>
  <c r="AI19" i="16"/>
  <c r="AJ8" i="16"/>
  <c r="AI27" i="16"/>
  <c r="AH20" i="16"/>
  <c r="AI47" i="16"/>
  <c r="AJ19" i="16"/>
  <c r="AG55" i="16"/>
  <c r="AI58" i="16"/>
  <c r="AJ29" i="16"/>
  <c r="AH29" i="16"/>
  <c r="AI33" i="16"/>
  <c r="AG14" i="16"/>
  <c r="AG10" i="16"/>
  <c r="AH11" i="16"/>
  <c r="AJ15" i="16"/>
  <c r="AG17" i="16"/>
  <c r="AH38" i="16"/>
  <c r="AG19" i="16"/>
  <c r="AG35" i="16"/>
  <c r="AH18" i="16"/>
  <c r="AH36" i="16"/>
  <c r="AJ51" i="16"/>
  <c r="AJ58" i="16"/>
  <c r="AJ30" i="16"/>
  <c r="AI10" i="16"/>
  <c r="AG26" i="16"/>
  <c r="AJ47" i="16"/>
  <c r="AG36" i="16"/>
  <c r="AJ39" i="16"/>
  <c r="AJ5" i="16"/>
  <c r="AJ43" i="16"/>
  <c r="AG57" i="16"/>
  <c r="AG28" i="16"/>
  <c r="AG47" i="16"/>
  <c r="AJ22" i="16"/>
  <c r="AJ7" i="16"/>
  <c r="AG48" i="16"/>
  <c r="AG37" i="16"/>
  <c r="AJ54" i="16"/>
  <c r="AJ16" i="16"/>
  <c r="AH24" i="16"/>
  <c r="AJ55" i="16"/>
  <c r="AG15" i="16"/>
  <c r="AI15" i="16"/>
  <c r="AH35" i="16"/>
  <c r="AH44" i="16"/>
  <c r="AG25" i="16"/>
  <c r="AJ35" i="16"/>
  <c r="AJ50" i="16"/>
  <c r="AH19" i="16"/>
  <c r="AI21" i="16"/>
  <c r="AI56" i="16"/>
  <c r="AG24" i="16"/>
  <c r="AI42" i="16"/>
  <c r="AJ4" i="16"/>
  <c r="AI7" i="16"/>
  <c r="AH31" i="16"/>
  <c r="AH4" i="16"/>
  <c r="AG21" i="16"/>
  <c r="AH16" i="16"/>
  <c r="AG56" i="16"/>
  <c r="AI9" i="16"/>
  <c r="AH57" i="16"/>
  <c r="AI39" i="16"/>
  <c r="AI49" i="16"/>
  <c r="AJ13" i="16"/>
  <c r="AI6" i="16"/>
  <c r="AI25" i="16"/>
  <c r="AJ27" i="16"/>
  <c r="AG32" i="16"/>
  <c r="AH9" i="16"/>
  <c r="AJ44" i="16"/>
  <c r="AG29" i="16"/>
  <c r="AH6" i="16"/>
  <c r="AH25" i="16"/>
  <c r="AG49" i="16"/>
  <c r="AJ17" i="16"/>
  <c r="AJ6" i="16"/>
  <c r="AG43" i="16"/>
  <c r="AG22" i="16"/>
  <c r="AJ33" i="16"/>
  <c r="AJ28" i="16"/>
  <c r="AJ25" i="16"/>
  <c r="AI31" i="16"/>
  <c r="AI41" i="16"/>
  <c r="AJ52" i="16"/>
  <c r="AJ57" i="16"/>
  <c r="AH42" i="16"/>
  <c r="AJ21" i="16"/>
  <c r="AI11" i="16"/>
  <c r="AH39" i="16"/>
  <c r="AH41" i="16"/>
  <c r="AI30" i="16"/>
  <c r="AJ48" i="16"/>
  <c r="AJ38" i="16"/>
  <c r="AH23" i="16"/>
  <c r="AI54" i="16"/>
  <c r="AI50" i="16"/>
  <c r="AJ32" i="16"/>
  <c r="AG52" i="16"/>
  <c r="AH51" i="16"/>
  <c r="AI17" i="16"/>
  <c r="AG41" i="16"/>
  <c r="AG34" i="16"/>
  <c r="AJ12" i="16"/>
  <c r="AG39" i="16"/>
  <c r="AH37" i="16"/>
  <c r="AJ42" i="16"/>
  <c r="AH7" i="16"/>
  <c r="AH30" i="16"/>
  <c r="AH43" i="16"/>
  <c r="AH52" i="16"/>
  <c r="AH13" i="16"/>
  <c r="AI35" i="16"/>
  <c r="AG11" i="16"/>
  <c r="AJ45" i="16"/>
  <c r="AH28" i="16"/>
  <c r="AF32" i="16" l="1"/>
  <c r="AF37" i="16"/>
  <c r="AF47" i="16"/>
  <c r="AF26" i="16"/>
  <c r="AF19" i="16"/>
  <c r="AF51" i="16"/>
  <c r="AF42" i="16"/>
  <c r="AF4" i="16"/>
  <c r="AF27" i="16"/>
  <c r="AF8" i="16"/>
  <c r="AF45" i="16"/>
  <c r="AF46" i="16"/>
  <c r="AF13" i="16"/>
  <c r="AF39" i="16"/>
  <c r="AF11" i="16"/>
  <c r="AF41" i="16"/>
  <c r="AF43" i="16"/>
  <c r="AF21" i="16"/>
  <c r="AF25" i="16"/>
  <c r="AF15" i="16"/>
  <c r="AF35" i="16"/>
  <c r="AF55" i="16"/>
  <c r="AF12" i="16"/>
  <c r="AF9" i="16"/>
  <c r="AF23" i="16"/>
  <c r="AF50" i="16"/>
  <c r="AF5" i="16"/>
  <c r="AF30" i="16"/>
  <c r="AF44" i="16"/>
  <c r="AF34" i="16"/>
  <c r="AF52" i="16"/>
  <c r="AF22" i="16"/>
  <c r="AF49" i="16"/>
  <c r="AF57" i="16"/>
  <c r="AF36" i="16"/>
  <c r="AF17" i="16"/>
  <c r="AF14" i="16"/>
  <c r="AF18" i="16"/>
  <c r="AF54" i="16"/>
  <c r="AF53" i="16"/>
  <c r="AF16" i="16"/>
  <c r="AF7" i="16"/>
  <c r="AF33" i="16"/>
  <c r="AF29" i="16"/>
  <c r="AF56" i="16"/>
  <c r="AF24" i="16"/>
  <c r="AF48" i="16"/>
  <c r="AF28" i="16"/>
  <c r="AF10" i="16"/>
  <c r="AF38" i="16"/>
  <c r="AF58" i="16"/>
  <c r="AF20" i="16"/>
  <c r="AF40" i="16"/>
  <c r="AF6" i="16"/>
  <c r="AF31" i="16"/>
  <c r="E10" i="11" l="1"/>
  <c r="E11" i="11" s="1"/>
  <c r="Y10" i="11" l="1"/>
  <c r="AP11" i="11" s="1"/>
  <c r="N10" i="11"/>
  <c r="N11" i="11" s="1"/>
  <c r="I10" i="11"/>
  <c r="I11" i="11" s="1"/>
  <c r="O10" i="11"/>
  <c r="O11" i="11" s="1"/>
  <c r="H10" i="11"/>
  <c r="H11" i="11" s="1"/>
  <c r="M10" i="11"/>
  <c r="M11" i="11" s="1"/>
  <c r="G10" i="11"/>
  <c r="G11" i="11" s="1"/>
  <c r="F10" i="11"/>
  <c r="F11" i="11" s="1"/>
  <c r="J10" i="11"/>
  <c r="J11" i="11" s="1"/>
  <c r="L10" i="11"/>
  <c r="L11" i="11" s="1"/>
  <c r="K10" i="11"/>
  <c r="Y11" i="11" l="1"/>
  <c r="Z11" i="11"/>
  <c r="AN11" i="11"/>
  <c r="AR11" i="11"/>
  <c r="AF11" i="11"/>
  <c r="AG10" i="11"/>
  <c r="AH10" i="11" s="1"/>
  <c r="AL11" i="11"/>
  <c r="AB11" i="11"/>
  <c r="AD11" i="11"/>
  <c r="Q10" i="11"/>
  <c r="P10" i="11" s="1"/>
  <c r="P11" i="11" s="1"/>
  <c r="K11" i="11"/>
  <c r="R10" i="11"/>
  <c r="AK10" i="11"/>
  <c r="AK11" i="11" s="1"/>
  <c r="AG11" i="11" l="1"/>
  <c r="AH11" i="11" s="1"/>
  <c r="Q11" i="11"/>
  <c r="T10" i="11"/>
  <c r="S10" i="11"/>
  <c r="AS10" i="11"/>
  <c r="R11" i="11"/>
  <c r="S11" i="11" l="1"/>
  <c r="T11" i="11"/>
  <c r="AS11" i="11"/>
  <c r="AT11" i="11" s="1"/>
  <c r="AT10" i="11"/>
  <c r="D29" i="29" l="1"/>
  <c r="B29" i="29" s="1"/>
  <c r="D30" i="29"/>
  <c r="B30" i="29" s="1"/>
  <c r="D26" i="29"/>
  <c r="B26" i="29" s="1"/>
  <c r="D25" i="29"/>
  <c r="B25" i="29" s="1"/>
  <c r="D28" i="29"/>
  <c r="B28" i="29" s="1"/>
  <c r="D27" i="29"/>
  <c r="B27" i="29" s="1"/>
  <c r="D24" i="29"/>
  <c r="B24" i="29" s="1"/>
  <c r="D23" i="29"/>
  <c r="D27" i="30"/>
  <c r="D30" i="30"/>
  <c r="D21" i="29"/>
  <c r="D22" i="29"/>
  <c r="D28" i="30"/>
  <c r="D29" i="30"/>
  <c r="D19" i="29"/>
  <c r="D26" i="30"/>
  <c r="D18" i="29"/>
  <c r="D20" i="29"/>
  <c r="D17" i="29"/>
  <c r="D20" i="30"/>
  <c r="D22" i="30"/>
  <c r="D8" i="30"/>
  <c r="D24" i="30"/>
  <c r="D14" i="30"/>
  <c r="D18" i="30"/>
  <c r="D23" i="30"/>
  <c r="D8" i="29"/>
  <c r="D17" i="30"/>
  <c r="D16" i="29"/>
  <c r="D13" i="30"/>
  <c r="D21" i="30"/>
  <c r="D9" i="29"/>
  <c r="D19" i="30"/>
  <c r="D12" i="29"/>
  <c r="D15" i="30"/>
  <c r="D15" i="29"/>
  <c r="D16" i="30"/>
  <c r="D14" i="29"/>
  <c r="D13" i="29"/>
  <c r="D25" i="30"/>
  <c r="D10" i="30"/>
  <c r="D11" i="29"/>
  <c r="D12" i="30"/>
  <c r="D10" i="29"/>
  <c r="D11" i="30"/>
  <c r="D9" i="30"/>
  <c r="B1" i="20"/>
  <c r="D7" i="30"/>
  <c r="B7" i="30" s="1"/>
  <c r="D7" i="29"/>
  <c r="B7" i="29" s="1"/>
  <c r="B23" i="29" l="1"/>
  <c r="B28" i="30"/>
  <c r="B27" i="30"/>
  <c r="B30" i="30"/>
  <c r="B21" i="29"/>
  <c r="B29" i="30"/>
  <c r="B22" i="29"/>
  <c r="B19" i="29"/>
  <c r="B17" i="29"/>
  <c r="B18" i="29"/>
  <c r="B26" i="30"/>
  <c r="B20" i="29"/>
  <c r="B10" i="29"/>
  <c r="B15" i="29"/>
  <c r="B9" i="29"/>
  <c r="B25" i="30"/>
  <c r="B17" i="30"/>
  <c r="B12" i="30"/>
  <c r="B13" i="29"/>
  <c r="B15" i="30"/>
  <c r="B21" i="30"/>
  <c r="B8" i="29"/>
  <c r="B14" i="30"/>
  <c r="B20" i="30"/>
  <c r="B22" i="30"/>
  <c r="B11" i="30"/>
  <c r="B10" i="30"/>
  <c r="B16" i="30"/>
  <c r="B19" i="30"/>
  <c r="B16" i="29"/>
  <c r="B8" i="30"/>
  <c r="B18" i="30"/>
  <c r="B9" i="30"/>
  <c r="B11" i="29"/>
  <c r="B14" i="29"/>
  <c r="B12" i="29"/>
  <c r="B13" i="30"/>
  <c r="B23" i="30"/>
  <c r="B24" i="30"/>
  <c r="I40" i="20"/>
  <c r="C15" i="20"/>
  <c r="H34" i="20"/>
  <c r="D34" i="20"/>
  <c r="D55" i="20"/>
  <c r="H17" i="20"/>
  <c r="C10" i="20"/>
  <c r="I19" i="20"/>
  <c r="F58" i="20"/>
  <c r="C47" i="20"/>
  <c r="E34" i="20"/>
  <c r="H54" i="20"/>
  <c r="E53" i="20"/>
  <c r="I52" i="20"/>
  <c r="C22" i="20"/>
  <c r="G30" i="20"/>
  <c r="D41" i="20"/>
  <c r="G27" i="20"/>
  <c r="F12" i="20"/>
  <c r="E10" i="20"/>
  <c r="I38" i="20"/>
  <c r="D13" i="20"/>
  <c r="E15" i="20"/>
  <c r="G49" i="20"/>
  <c r="H33" i="20"/>
  <c r="H16" i="20"/>
  <c r="G51" i="20"/>
  <c r="E18" i="20"/>
  <c r="D54" i="20"/>
  <c r="I25" i="20"/>
  <c r="I7" i="20"/>
  <c r="E16" i="20"/>
  <c r="E20" i="20"/>
  <c r="H19" i="20"/>
  <c r="H57" i="20"/>
  <c r="H10" i="20"/>
  <c r="E23" i="20"/>
  <c r="I21" i="20"/>
  <c r="H20" i="20"/>
  <c r="H50" i="20"/>
  <c r="F8" i="20"/>
  <c r="G43" i="20"/>
  <c r="C17" i="20"/>
  <c r="I48" i="20"/>
  <c r="I9" i="20"/>
  <c r="E43" i="20"/>
  <c r="C51" i="20"/>
  <c r="C18" i="20"/>
  <c r="G25" i="20"/>
  <c r="H14" i="20"/>
  <c r="I33" i="20"/>
  <c r="D16" i="20"/>
  <c r="D19" i="20"/>
  <c r="F41" i="20"/>
  <c r="C43" i="20"/>
  <c r="I51" i="20"/>
  <c r="D47" i="20"/>
  <c r="G13" i="20"/>
  <c r="I41" i="20"/>
  <c r="F21" i="20"/>
  <c r="D50" i="20"/>
  <c r="I20" i="20"/>
  <c r="D25" i="20"/>
  <c r="F49" i="20"/>
  <c r="D42" i="20"/>
  <c r="D51" i="20"/>
  <c r="H55" i="20"/>
  <c r="I32" i="20"/>
  <c r="F51" i="20"/>
  <c r="D10" i="20"/>
  <c r="E17" i="20"/>
  <c r="C58" i="20"/>
  <c r="G21" i="20"/>
  <c r="H46" i="20"/>
  <c r="C32" i="20"/>
  <c r="D40" i="20"/>
  <c r="C40" i="20"/>
  <c r="H21" i="20"/>
  <c r="I13" i="20"/>
  <c r="D45" i="20"/>
  <c r="E49" i="20"/>
  <c r="E54" i="20"/>
  <c r="F25" i="20"/>
  <c r="D57" i="20"/>
  <c r="F14" i="20"/>
  <c r="E27" i="20"/>
  <c r="H47" i="20"/>
  <c r="G38" i="20"/>
  <c r="E52" i="20"/>
  <c r="C48" i="20"/>
  <c r="D48" i="20"/>
  <c r="I23" i="20"/>
  <c r="E21" i="20"/>
  <c r="H52" i="20"/>
  <c r="C36" i="20"/>
  <c r="E12" i="20"/>
  <c r="F36" i="20"/>
  <c r="D7" i="20"/>
  <c r="B7" i="20" s="1"/>
  <c r="E26" i="20"/>
  <c r="D8" i="20"/>
  <c r="E46" i="20"/>
  <c r="G44" i="20"/>
  <c r="E25" i="20"/>
  <c r="E39" i="20"/>
  <c r="D39" i="20"/>
  <c r="H42" i="20"/>
  <c r="E44" i="20"/>
  <c r="G45" i="20"/>
  <c r="H22" i="20"/>
  <c r="F43" i="20"/>
  <c r="C29" i="20"/>
  <c r="F32" i="20"/>
  <c r="I30" i="20"/>
  <c r="C14" i="20"/>
  <c r="H27" i="20"/>
  <c r="C50" i="20"/>
  <c r="I26" i="20"/>
  <c r="E50" i="20"/>
  <c r="D12" i="20"/>
  <c r="I56" i="20"/>
  <c r="C9" i="20"/>
  <c r="D31" i="20"/>
  <c r="I58" i="20"/>
  <c r="G36" i="20"/>
  <c r="C16" i="20"/>
  <c r="G37" i="20"/>
  <c r="F42" i="20"/>
  <c r="C39" i="20"/>
  <c r="G19" i="20"/>
  <c r="F26" i="20"/>
  <c r="H23" i="20"/>
  <c r="C41" i="20"/>
  <c r="I45" i="20"/>
  <c r="C23" i="20"/>
  <c r="E33" i="20"/>
  <c r="E55" i="20"/>
  <c r="F17" i="20"/>
  <c r="I54" i="20"/>
  <c r="D27" i="20"/>
  <c r="F35" i="20"/>
  <c r="H24" i="20"/>
  <c r="G56" i="20"/>
  <c r="G18" i="20"/>
  <c r="D14" i="20"/>
  <c r="F37" i="20"/>
  <c r="C45" i="20"/>
  <c r="F33" i="20"/>
  <c r="H56" i="20"/>
  <c r="G54" i="20"/>
  <c r="F19" i="20"/>
  <c r="D44" i="20"/>
  <c r="G22" i="20"/>
  <c r="H49" i="20"/>
  <c r="I55" i="20"/>
  <c r="C46" i="20"/>
  <c r="C21" i="20"/>
  <c r="H36" i="20"/>
  <c r="G31" i="20"/>
  <c r="C27" i="20"/>
  <c r="E37" i="20"/>
  <c r="D46" i="20"/>
  <c r="I47" i="20"/>
  <c r="G33" i="20"/>
  <c r="E30" i="20"/>
  <c r="D24" i="20"/>
  <c r="C26" i="20"/>
  <c r="C7" i="20"/>
  <c r="E47" i="20"/>
  <c r="F29" i="20"/>
  <c r="I24" i="20"/>
  <c r="E35" i="20"/>
  <c r="D53" i="20"/>
  <c r="I17" i="20"/>
  <c r="G32" i="20"/>
  <c r="D33" i="20"/>
  <c r="F56" i="20"/>
  <c r="D43" i="20"/>
  <c r="G24" i="20"/>
  <c r="H26" i="20"/>
  <c r="G53" i="20"/>
  <c r="G17" i="20"/>
  <c r="F44" i="20"/>
  <c r="E9" i="20"/>
  <c r="F45" i="20"/>
  <c r="D26" i="20"/>
  <c r="H30" i="20"/>
  <c r="G57" i="20"/>
  <c r="G15" i="20"/>
  <c r="H44" i="20"/>
  <c r="G28" i="20"/>
  <c r="C34" i="20"/>
  <c r="I12" i="20"/>
  <c r="I15" i="20"/>
  <c r="H40" i="20"/>
  <c r="C31" i="20"/>
  <c r="G42" i="20"/>
  <c r="H18" i="20"/>
  <c r="H45" i="20"/>
  <c r="E38" i="20"/>
  <c r="I50" i="20"/>
  <c r="I31" i="20"/>
  <c r="I44" i="20"/>
  <c r="F46" i="20"/>
  <c r="C24" i="20"/>
  <c r="E41" i="20"/>
  <c r="I14" i="20"/>
  <c r="C25" i="20"/>
  <c r="E11" i="20"/>
  <c r="F39" i="20"/>
  <c r="C44" i="20"/>
  <c r="C57" i="20"/>
  <c r="H58" i="20"/>
  <c r="D23" i="20"/>
  <c r="I10" i="20"/>
  <c r="H51" i="20"/>
  <c r="F11" i="20"/>
  <c r="F15" i="20"/>
  <c r="E19" i="20"/>
  <c r="G29" i="20"/>
  <c r="H48" i="20"/>
  <c r="C13" i="20"/>
  <c r="D36" i="20"/>
  <c r="D49" i="20"/>
  <c r="D22" i="20"/>
  <c r="I18" i="20"/>
  <c r="F30" i="20"/>
  <c r="D32" i="20"/>
  <c r="F7" i="20"/>
  <c r="G12" i="20"/>
  <c r="C19" i="20"/>
  <c r="G11" i="20"/>
  <c r="I28" i="20"/>
  <c r="F47" i="20"/>
  <c r="C55" i="20"/>
  <c r="D9" i="20"/>
  <c r="H32" i="20"/>
  <c r="E22" i="20"/>
  <c r="D20" i="20"/>
  <c r="D56" i="20"/>
  <c r="H11" i="20"/>
  <c r="E8" i="20"/>
  <c r="F9" i="20"/>
  <c r="F16" i="20"/>
  <c r="C12" i="20"/>
  <c r="D11" i="20"/>
  <c r="G16" i="20"/>
  <c r="F18" i="20"/>
  <c r="H13" i="20"/>
  <c r="F55" i="20"/>
  <c r="F27" i="20"/>
  <c r="E58" i="20"/>
  <c r="C56" i="20"/>
  <c r="D52" i="20"/>
  <c r="D30" i="20"/>
  <c r="C52" i="20"/>
  <c r="F34" i="20"/>
  <c r="G48" i="20"/>
  <c r="F22" i="20"/>
  <c r="G58" i="20"/>
  <c r="G41" i="20"/>
  <c r="F57" i="20"/>
  <c r="H25" i="20"/>
  <c r="H37" i="20"/>
  <c r="F28" i="20"/>
  <c r="E51" i="20"/>
  <c r="F20" i="20"/>
  <c r="C8" i="20"/>
  <c r="I57" i="20"/>
  <c r="G34" i="20"/>
  <c r="C35" i="20"/>
  <c r="F13" i="20"/>
  <c r="G55" i="20"/>
  <c r="E57" i="20"/>
  <c r="I22" i="20"/>
  <c r="E32" i="20"/>
  <c r="E28" i="20"/>
  <c r="E13" i="20"/>
  <c r="E7" i="20"/>
  <c r="C20" i="20"/>
  <c r="C28" i="20"/>
  <c r="D21" i="20"/>
  <c r="C54" i="20"/>
  <c r="I35" i="20"/>
  <c r="G23" i="20"/>
  <c r="D28" i="20"/>
  <c r="I42" i="20"/>
  <c r="D17" i="20"/>
  <c r="D37" i="20"/>
  <c r="F10" i="20"/>
  <c r="H7" i="20"/>
  <c r="I37" i="20"/>
  <c r="F52" i="20"/>
  <c r="I46" i="20"/>
  <c r="I34" i="20"/>
  <c r="G26" i="20"/>
  <c r="I36" i="20"/>
  <c r="H43" i="20"/>
  <c r="G8" i="20"/>
  <c r="F31" i="20"/>
  <c r="I8" i="20"/>
  <c r="H15" i="20"/>
  <c r="G10" i="20"/>
  <c r="E56" i="20"/>
  <c r="C37" i="20"/>
  <c r="C33" i="20"/>
  <c r="E48" i="20"/>
  <c r="D58" i="20"/>
  <c r="G47" i="20"/>
  <c r="E31" i="20"/>
  <c r="I11" i="20"/>
  <c r="E29" i="20"/>
  <c r="I39" i="20"/>
  <c r="G14" i="20"/>
  <c r="F38" i="20"/>
  <c r="E40" i="20"/>
  <c r="I29" i="20"/>
  <c r="I49" i="20"/>
  <c r="G40" i="20"/>
  <c r="G20" i="20"/>
  <c r="C38" i="20"/>
  <c r="D38" i="20"/>
  <c r="H29" i="20"/>
  <c r="G50" i="20"/>
  <c r="G7" i="20"/>
  <c r="E14" i="20"/>
  <c r="F53" i="20"/>
  <c r="H39" i="20"/>
  <c r="C53" i="20"/>
  <c r="H53" i="20"/>
  <c r="C49" i="20"/>
  <c r="G52" i="20"/>
  <c r="D15" i="20"/>
  <c r="G46" i="20"/>
  <c r="F40" i="20"/>
  <c r="F54" i="20"/>
  <c r="I27" i="20"/>
  <c r="D35" i="20"/>
  <c r="C30" i="20"/>
  <c r="E45" i="20"/>
  <c r="D29" i="20"/>
  <c r="E42" i="20"/>
  <c r="H12" i="20"/>
  <c r="C42" i="20"/>
  <c r="H28" i="20"/>
  <c r="G9" i="20"/>
  <c r="F48" i="20"/>
  <c r="H41" i="20"/>
  <c r="H38" i="20"/>
  <c r="F23" i="20"/>
  <c r="H31" i="20"/>
  <c r="I43" i="20"/>
  <c r="E24" i="20"/>
  <c r="G39" i="20"/>
  <c r="H9" i="20"/>
  <c r="H35" i="20"/>
  <c r="C11" i="20"/>
  <c r="G35" i="20"/>
  <c r="I53" i="20"/>
  <c r="F24" i="20"/>
  <c r="H8" i="20"/>
  <c r="D18" i="20"/>
  <c r="E36" i="20"/>
  <c r="F50" i="20"/>
  <c r="I16" i="20"/>
  <c r="B47" i="20" l="1"/>
  <c r="B49" i="20"/>
  <c r="B53" i="20"/>
  <c r="B50" i="20"/>
  <c r="B46" i="20"/>
  <c r="B54" i="20"/>
  <c r="B52" i="20"/>
  <c r="B56" i="20"/>
  <c r="B45" i="20"/>
  <c r="B51" i="20"/>
  <c r="B38" i="20"/>
  <c r="B21" i="20"/>
  <c r="B30" i="20"/>
  <c r="B29" i="20"/>
  <c r="B32" i="20"/>
  <c r="B33" i="20"/>
  <c r="B44" i="20"/>
  <c r="B25" i="20"/>
  <c r="B19" i="20"/>
  <c r="B22" i="20"/>
  <c r="B39" i="20"/>
  <c r="B34" i="20"/>
  <c r="B43" i="20"/>
  <c r="B36" i="20"/>
  <c r="B24" i="20"/>
  <c r="B42" i="20"/>
  <c r="B41" i="20"/>
  <c r="B12" i="20"/>
  <c r="B55" i="20"/>
  <c r="B48" i="20"/>
  <c r="B16" i="20"/>
  <c r="B8" i="20"/>
  <c r="B18" i="20"/>
  <c r="B15" i="20"/>
  <c r="B17" i="20"/>
  <c r="B13" i="20"/>
  <c r="B35" i="20"/>
  <c r="B10" i="20"/>
  <c r="B31" i="20"/>
  <c r="B37" i="20"/>
  <c r="B40" i="20"/>
  <c r="B58" i="20"/>
  <c r="B11" i="20"/>
  <c r="B20" i="20"/>
  <c r="B23" i="20"/>
  <c r="B27" i="20"/>
  <c r="B57" i="20"/>
  <c r="B9" i="20"/>
  <c r="B28" i="20"/>
  <c r="B14" i="20"/>
  <c r="B26" i="2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Q6" authorId="0" shapeId="0" xr:uid="{D2129501-C402-4D45-A6D7-D34A4905782A}">
      <text>
        <r>
          <rPr>
            <b/>
            <sz val="12"/>
            <color indexed="56"/>
            <rFont val="Tahoma"/>
            <family val="2"/>
          </rPr>
          <t>ครูพิศาล:  
     ให้ ร, ผ ในช่องนี้ครับ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<sst xmlns="http://schemas.openxmlformats.org/spreadsheetml/2006/main" count="1962" uniqueCount="803">
  <si>
    <t>เลขที่</t>
  </si>
  <si>
    <t>ชื่อ - สกุล</t>
  </si>
  <si>
    <t>คน</t>
  </si>
  <si>
    <t>ลงชื่อ</t>
  </si>
  <si>
    <t>รวม</t>
  </si>
  <si>
    <t>จำนวน</t>
  </si>
  <si>
    <t>จำนวนนักเรียน</t>
  </si>
  <si>
    <t>จำนวนนักเรียนที่ได้ระดับผลการเรียน</t>
  </si>
  <si>
    <t>ระดับคะแนน</t>
  </si>
  <si>
    <t>ทั้งหมด</t>
  </si>
  <si>
    <t>นักเรียน</t>
  </si>
  <si>
    <t>ที่ได้ผลไม่สมบูรณ์</t>
  </si>
  <si>
    <t>ร</t>
  </si>
  <si>
    <t>มส</t>
  </si>
  <si>
    <t>ร้อยละ</t>
  </si>
  <si>
    <t>ลงชื่อ ………………………………………</t>
  </si>
  <si>
    <t>ชื่อ  -  สกุล</t>
  </si>
  <si>
    <t>ชื่อ   -  สกุล</t>
  </si>
  <si>
    <t>เลขประจำตัว</t>
  </si>
  <si>
    <t>ครูผู้สอน</t>
  </si>
  <si>
    <t>ปีการศึกษา</t>
  </si>
  <si>
    <t>ผ</t>
  </si>
  <si>
    <t>มผ</t>
  </si>
  <si>
    <t>รหัสวิชา</t>
  </si>
  <si>
    <t>ปพ.5</t>
  </si>
  <si>
    <t>หัวหน้ากลุ่มสาระการเรียนรู้</t>
  </si>
  <si>
    <t>ภาคเรียนที่</t>
  </si>
  <si>
    <t>เวลาเรียน</t>
  </si>
  <si>
    <t>มก</t>
  </si>
  <si>
    <t>อื่น ๆ</t>
  </si>
  <si>
    <t>คิดเป็นร้อยละ</t>
  </si>
  <si>
    <t>3 = ดีเยี่ยม</t>
  </si>
  <si>
    <t>2 = ดี</t>
  </si>
  <si>
    <t>1 = ผ่าน</t>
  </si>
  <si>
    <t>ผลการประเมินคุณลักษณะอันพึงประสงค์</t>
  </si>
  <si>
    <t>ผลการประเมินการอ่านคิดวิเคราะห์และเขียน</t>
  </si>
  <si>
    <t>สรุปผลการประเมิน</t>
  </si>
  <si>
    <t>การอนุมัติผลการเรียน</t>
  </si>
  <si>
    <t>เรียนเสนอเพื่อโปรดพิจารณา</t>
  </si>
  <si>
    <t>แบบบันทึกผลการเรียนประจำรายวิชา / กิจกรรม</t>
  </si>
  <si>
    <t>รายวิชา/กิจกรรม</t>
  </si>
  <si>
    <t>รวมเวลาเรียนเต็ม</t>
  </si>
  <si>
    <t xml:space="preserve">ชั่วโมง </t>
  </si>
  <si>
    <t>สรุปผลการวัดและประเมินผลการเรียนรู้</t>
  </si>
  <si>
    <t>ระดับผลการเรียน/ผลการร่วมกิจกรรม</t>
  </si>
  <si>
    <t>หน่วยกิต</t>
  </si>
  <si>
    <t>¨</t>
  </si>
  <si>
    <t xml:space="preserve">                                                                                                    </t>
  </si>
  <si>
    <t>ชั้น/ห้อง</t>
  </si>
  <si>
    <t>ชื่อรายวิชา</t>
  </si>
  <si>
    <t>ครูที่ปรึกษา</t>
  </si>
  <si>
    <t>ชั่วโมง/สัปดาห์</t>
  </si>
  <si>
    <t>เกรด</t>
  </si>
  <si>
    <t>ลำดับที่</t>
  </si>
  <si>
    <t>หมายเหตุ</t>
  </si>
  <si>
    <t>ข้อ 1</t>
  </si>
  <si>
    <t>ข้อ 2</t>
  </si>
  <si>
    <t>ข้อ 3</t>
  </si>
  <si>
    <t>ข้อ 4</t>
  </si>
  <si>
    <t>ข้อ 5</t>
  </si>
  <si>
    <t>ข้อ 6</t>
  </si>
  <si>
    <t>ข้อ 7</t>
  </si>
  <si>
    <t>ข้อ 8</t>
  </si>
  <si>
    <t xml:space="preserve">เลขประจำตัว   </t>
  </si>
  <si>
    <t>ชั้น</t>
  </si>
  <si>
    <t>ชั้น ม.</t>
  </si>
  <si>
    <t>คำนำหน้า</t>
  </si>
  <si>
    <t>ชื่อ</t>
  </si>
  <si>
    <t>นามสกุล</t>
  </si>
  <si>
    <t>Code</t>
  </si>
  <si>
    <t>สอน ชั้น/ห้อง</t>
  </si>
  <si>
    <t>ที่</t>
  </si>
  <si>
    <t>ซ้ำ</t>
  </si>
  <si>
    <t>ตรวจเลขประจำตัวซ้ำ</t>
  </si>
  <si>
    <t>ชาย</t>
  </si>
  <si>
    <t>หญิง</t>
  </si>
  <si>
    <t>4.6</t>
  </si>
  <si>
    <t>4.7</t>
  </si>
  <si>
    <t>4.8</t>
  </si>
  <si>
    <t>4.9</t>
  </si>
  <si>
    <t>4.10</t>
  </si>
  <si>
    <t>4.11</t>
  </si>
  <si>
    <t>4.12</t>
  </si>
  <si>
    <t>รวมทั้งหมด</t>
  </si>
  <si>
    <t>เพศ</t>
  </si>
  <si>
    <t>code</t>
  </si>
  <si>
    <t>ระดับคุณ</t>
  </si>
  <si>
    <t>ระดับเกรด</t>
  </si>
  <si>
    <t>ระดับอ่าน</t>
  </si>
  <si>
    <t>อื่นๆ</t>
  </si>
  <si>
    <t>ผลคุณลักษณะ</t>
  </si>
  <si>
    <t>ผลอ่านคิดวิเคราะห์</t>
  </si>
  <si>
    <t>ตรวจนักเรียนซ้ำ</t>
  </si>
  <si>
    <t>วันเดือนปี ที่ขาดเรียน</t>
  </si>
  <si>
    <t>ครั้งที่</t>
  </si>
  <si>
    <t>คะแนน</t>
  </si>
  <si>
    <t>ปลายภาค</t>
  </si>
  <si>
    <t>0 = ไม่ผ่าน</t>
  </si>
  <si>
    <t>ชื่อครูผู้สอน</t>
  </si>
  <si>
    <t>จำนวน นร.</t>
  </si>
  <si>
    <t>ที่ได้ผล</t>
  </si>
  <si>
    <t>สมบูรณ์</t>
  </si>
  <si>
    <t>SD.</t>
  </si>
  <si>
    <t>%</t>
  </si>
  <si>
    <t>ขาดเรียน</t>
  </si>
  <si>
    <t>ชั่วโมง</t>
  </si>
  <si>
    <t>คุณลักษณะอันพึงประสงค์</t>
  </si>
  <si>
    <t>ผล</t>
  </si>
  <si>
    <t>คะแนนปลายภาค</t>
  </si>
  <si>
    <t>4.1</t>
  </si>
  <si>
    <t>4.2</t>
  </si>
  <si>
    <t>4.3</t>
  </si>
  <si>
    <t>4.4</t>
  </si>
  <si>
    <t>4.5</t>
  </si>
  <si>
    <t>5.1</t>
  </si>
  <si>
    <t>5.2</t>
  </si>
  <si>
    <t>5.3</t>
  </si>
  <si>
    <t>5.4</t>
  </si>
  <si>
    <t>5.5</t>
  </si>
  <si>
    <t>6.1</t>
  </si>
  <si>
    <t>6.2</t>
  </si>
  <si>
    <t>6.3</t>
  </si>
  <si>
    <t>6.4</t>
  </si>
  <si>
    <t>6.5</t>
  </si>
  <si>
    <t>5.10</t>
  </si>
  <si>
    <t>5.11</t>
  </si>
  <si>
    <t>5.12</t>
  </si>
  <si>
    <t>5.6</t>
  </si>
  <si>
    <t>5.7</t>
  </si>
  <si>
    <t>5.8</t>
  </si>
  <si>
    <t>5.9</t>
  </si>
  <si>
    <t>6.6</t>
  </si>
  <si>
    <t>6.7</t>
  </si>
  <si>
    <t>6.8</t>
  </si>
  <si>
    <t>6.9</t>
  </si>
  <si>
    <t>6.10</t>
  </si>
  <si>
    <t>6.11</t>
  </si>
  <si>
    <t>6.12</t>
  </si>
  <si>
    <t>นักเรียนซ้ำ</t>
  </si>
  <si>
    <t>เลขประจำตัวซ้ำ</t>
  </si>
  <si>
    <t>ห้อง</t>
  </si>
  <si>
    <t>ชื่อครูที่ปรึกษา</t>
  </si>
  <si>
    <t>ผลการประเมิน</t>
  </si>
  <si>
    <t>mean</t>
  </si>
  <si>
    <t>การอ่านคิดวิเคราะห์ฯ</t>
  </si>
  <si>
    <t>นับ0</t>
  </si>
  <si>
    <t>นับ ร</t>
  </si>
  <si>
    <t>รวม 0,ร</t>
  </si>
  <si>
    <t>รายชื่อนักเรียนที่มีคะแนนสอบกลางภาคสูงสุด 10 อันดับแรก</t>
  </si>
  <si>
    <t>Rank</t>
  </si>
  <si>
    <t>รายชื่อนักเรียนที่มีคะแนนรวมสูงสุด 10 อันดับแรก</t>
  </si>
  <si>
    <t>100 คะแนน</t>
  </si>
  <si>
    <t>โรงเรียนเทศบาล ๑ (บ้านเก่า)</t>
  </si>
  <si>
    <t>ต.เมืองพาน  อ.พาน  จ.เชียงราย</t>
  </si>
  <si>
    <t>ตำแหน่ง</t>
  </si>
  <si>
    <t>ผู้บริหาร</t>
  </si>
  <si>
    <t>ม.1/1</t>
  </si>
  <si>
    <t>ม.1/2</t>
  </si>
  <si>
    <t>ม.2/1</t>
  </si>
  <si>
    <t>ม.2/2</t>
  </si>
  <si>
    <t>ม.3/1</t>
  </si>
  <si>
    <t>รินทร์แก้ว</t>
  </si>
  <si>
    <t>ม.3/2</t>
  </si>
  <si>
    <t xml:space="preserve">ชั้น </t>
  </si>
  <si>
    <t>ป.1/1</t>
  </si>
  <si>
    <t>ป.1/2</t>
  </si>
  <si>
    <t>ป.2/1</t>
  </si>
  <si>
    <t>ป.2/2</t>
  </si>
  <si>
    <t>ป.3/1</t>
  </si>
  <si>
    <t>ป.3/2</t>
  </si>
  <si>
    <t>ป.4/1</t>
  </si>
  <si>
    <t>ป.4/2</t>
  </si>
  <si>
    <t>ป.5/1</t>
  </si>
  <si>
    <t>ป.5/2</t>
  </si>
  <si>
    <t>ป.6/1</t>
  </si>
  <si>
    <t>ป.6/2</t>
  </si>
  <si>
    <t>ประจำตัว</t>
  </si>
  <si>
    <t>รหัส</t>
  </si>
  <si>
    <t>ประถม</t>
  </si>
  <si>
    <t>มัธยม</t>
  </si>
  <si>
    <t>ตัวชี้วัด/หน่วยที่</t>
  </si>
  <si>
    <t>ปลายภาค1</t>
  </si>
  <si>
    <t>ภาคเรียนที่ 1</t>
  </si>
  <si>
    <t>ภาคเรียนที่ 2</t>
  </si>
  <si>
    <t>โปรแกรมนี้ใช้สำหรับ  โรงเรียนเทศบาล ๑ (บ้านเก่า) ต.เมืองพาน   อ.พาน   จ.เชียงราย</t>
  </si>
  <si>
    <t>ปลายภาค2</t>
  </si>
  <si>
    <t>รวม 1-2</t>
  </si>
  <si>
    <t>ผลคุณลักษณะฯ</t>
  </si>
  <si>
    <t>ชั้นประถมศึกษา</t>
  </si>
  <si>
    <t>1-2</t>
  </si>
  <si>
    <t>จำนวนชั่วโมง/ปี</t>
  </si>
  <si>
    <t>สถานะ</t>
  </si>
  <si>
    <t>เรียน</t>
  </si>
  <si>
    <t>ย้าย</t>
  </si>
  <si>
    <t>เด็กชาย</t>
  </si>
  <si>
    <t>อารีย์วัฒนะธรรม</t>
  </si>
  <si>
    <t>ราชคม</t>
  </si>
  <si>
    <t>ธนกฤต</t>
  </si>
  <si>
    <t>ถาน้อย</t>
  </si>
  <si>
    <t>เด็กหญิง</t>
  </si>
  <si>
    <t>แสนคำ</t>
  </si>
  <si>
    <t>วงค์คำลือ</t>
  </si>
  <si>
    <t>กชกร</t>
  </si>
  <si>
    <t>มณีรัตน์</t>
  </si>
  <si>
    <t>สุ่นเดช</t>
  </si>
  <si>
    <t>ณัฐกรณ์</t>
  </si>
  <si>
    <t>แก้วนึก</t>
  </si>
  <si>
    <t>ณัฐณิชา</t>
  </si>
  <si>
    <t>ยูลึ</t>
  </si>
  <si>
    <t>ใจแก้ว</t>
  </si>
  <si>
    <t>สุรินทร์ชัย</t>
  </si>
  <si>
    <t>เชื้อเมืองพาน</t>
  </si>
  <si>
    <t>บัณฑิตา</t>
  </si>
  <si>
    <t>สิงห์คะนัน</t>
  </si>
  <si>
    <t>ผุดผ่อง</t>
  </si>
  <si>
    <t>ณัฐดนัย</t>
  </si>
  <si>
    <t>คารวะสมบัติ</t>
  </si>
  <si>
    <t>กมลลักษณ์</t>
  </si>
  <si>
    <t>ยาวิลาศ</t>
  </si>
  <si>
    <t>พลเยี่ยม</t>
  </si>
  <si>
    <t>ปูแปง</t>
  </si>
  <si>
    <t>ณัฐธิดา</t>
  </si>
  <si>
    <t>ใจมาลา</t>
  </si>
  <si>
    <t>ทินภัทร</t>
  </si>
  <si>
    <t>หนูดำ</t>
  </si>
  <si>
    <t>ฐิติกา</t>
  </si>
  <si>
    <t>ภัทรธิดา</t>
  </si>
  <si>
    <t>กมลชนก</t>
  </si>
  <si>
    <t>ขัดสี</t>
  </si>
  <si>
    <t>ศิวพิทักษ์สวัสดิ์</t>
  </si>
  <si>
    <t>วีรภัทร</t>
  </si>
  <si>
    <t>จรรยา</t>
  </si>
  <si>
    <t>ซีท</t>
  </si>
  <si>
    <t>กรอกตามช่องสีขาว</t>
  </si>
  <si>
    <t>ข้อมูลเบื้องต้น</t>
  </si>
  <si>
    <t>pรายชื่อ</t>
  </si>
  <si>
    <t>pเวลเรียน</t>
  </si>
  <si>
    <t>ใส่จำนวนคาบ/วันขาดเรียน</t>
  </si>
  <si>
    <t>คะแนนภาคเรียนที่ 1</t>
  </si>
  <si>
    <t>คะแนนภาคเรียนที่ 2</t>
  </si>
  <si>
    <t>ให้กรอกคะแนนภาคเรียนที่ 1</t>
  </si>
  <si>
    <t>ให้กรอกคะแนนภาคเรียนที่ 2</t>
  </si>
  <si>
    <t>รวม1-2</t>
  </si>
  <si>
    <t>จะรวมคะแนนเทอมที่ 1-2</t>
  </si>
  <si>
    <t>p4คุณ&amp;อ่าน</t>
  </si>
  <si>
    <t>ให้กรอกคะแนนคุณฯ และอ่านคิดฯ</t>
  </si>
  <si>
    <t>p5กราฟ</t>
  </si>
  <si>
    <t>จะแสดงสถิติผลการเรียน</t>
  </si>
  <si>
    <t>สถิติ นร.</t>
  </si>
  <si>
    <t>จะแสดงสถิติจำนวนนักเรียน</t>
  </si>
  <si>
    <t>คำอธิบาย</t>
  </si>
  <si>
    <t>กำหนดสถานะนักเรียนด้วยกรณีนักเรียนย้ายออก</t>
  </si>
  <si>
    <t>ค15101</t>
  </si>
  <si>
    <t>มะโนเกตุ</t>
  </si>
  <si>
    <t>ดวงวรรณา</t>
  </si>
  <si>
    <t>สิมมา</t>
  </si>
  <si>
    <t>เป็งยาวงศ์</t>
  </si>
  <si>
    <t>หัวหน้างานวัดผล</t>
  </si>
  <si>
    <t>ธรรมากาศ</t>
  </si>
  <si>
    <t>ป้องกัน</t>
  </si>
  <si>
    <t>รัชชานนท์</t>
  </si>
  <si>
    <t>จะแฮ</t>
  </si>
  <si>
    <t>คำดา</t>
  </si>
  <si>
    <t>รชต</t>
  </si>
  <si>
    <t>หล้าเมา</t>
  </si>
  <si>
    <t>มาละวิชัย</t>
  </si>
  <si>
    <t>หาญโพธิพัฒน์</t>
  </si>
  <si>
    <t>ไชยแสงคำ</t>
  </si>
  <si>
    <t>หาญโยธิน</t>
  </si>
  <si>
    <t>หัวหน้าฝ่ายบริหารงานวิชาการ</t>
  </si>
  <si>
    <t>-</t>
  </si>
  <si>
    <t>ปัญญาพรึก</t>
  </si>
  <si>
    <t>ณัฐวรรธน์</t>
  </si>
  <si>
    <t>ณัฐวัตร</t>
  </si>
  <si>
    <t>ธรรมเกียรติ</t>
  </si>
  <si>
    <t>ทองทศ</t>
  </si>
  <si>
    <t>พีระวัฒน์</t>
  </si>
  <si>
    <t>คีลาวงศ์</t>
  </si>
  <si>
    <t>สีหนูปุ้ย</t>
  </si>
  <si>
    <t>ญาณาธิป</t>
  </si>
  <si>
    <t>ภูทิเบต</t>
  </si>
  <si>
    <t>พวงสมบัติ</t>
  </si>
  <si>
    <t>กวินภพ</t>
  </si>
  <si>
    <t>ธันยวิชญ์</t>
  </si>
  <si>
    <t>จันทร์ตา</t>
  </si>
  <si>
    <t>ฉันทวัฒน์</t>
  </si>
  <si>
    <t>ตุ้ยเต็มวงค์</t>
  </si>
  <si>
    <t>กุสาวดี</t>
  </si>
  <si>
    <t>อินต๊ะวงค์</t>
  </si>
  <si>
    <t>ปริษา</t>
  </si>
  <si>
    <t>แสงทอง</t>
  </si>
  <si>
    <t>วราภรณ์</t>
  </si>
  <si>
    <t>วิศชญาพร</t>
  </si>
  <si>
    <t>รุนเดิม</t>
  </si>
  <si>
    <t>อนัตกะทัต</t>
  </si>
  <si>
    <t>ธีรตา</t>
  </si>
  <si>
    <t>ทรัพย์พิพัฒนา</t>
  </si>
  <si>
    <t>ธัญญานันท์</t>
  </si>
  <si>
    <t>มหิทธิ</t>
  </si>
  <si>
    <t>กานต์รวี</t>
  </si>
  <si>
    <t>ธันยพร</t>
  </si>
  <si>
    <t>ไชยวัน</t>
  </si>
  <si>
    <t>กรุณย์พร</t>
  </si>
  <si>
    <t>บุญคง</t>
  </si>
  <si>
    <t>ไอยวริณทร์</t>
  </si>
  <si>
    <t>ริยาภู</t>
  </si>
  <si>
    <t>วรกุลธนวรรธน์</t>
  </si>
  <si>
    <t>ชุติไชย</t>
  </si>
  <si>
    <t>อ้ายเหมย</t>
  </si>
  <si>
    <t>ต้นกล้า</t>
  </si>
  <si>
    <t>ไม้หอม</t>
  </si>
  <si>
    <t>นันตา</t>
  </si>
  <si>
    <t>ธนทรัพย์</t>
  </si>
  <si>
    <t>คำตุ้ย</t>
  </si>
  <si>
    <t>พิชยะ</t>
  </si>
  <si>
    <t>อธิวันดี</t>
  </si>
  <si>
    <t>ภคนน</t>
  </si>
  <si>
    <t>โกวิทย์แสงทอง</t>
  </si>
  <si>
    <t>ศุภกร</t>
  </si>
  <si>
    <t>ณัฐภูมิ</t>
  </si>
  <si>
    <t>แสนเพชร</t>
  </si>
  <si>
    <t>วังมูล</t>
  </si>
  <si>
    <t>อธิวัฒน์</t>
  </si>
  <si>
    <t>สิงห์รัว</t>
  </si>
  <si>
    <t>ธนธรณ์</t>
  </si>
  <si>
    <t>ศุภกรณ์</t>
  </si>
  <si>
    <t>โคตรหา</t>
  </si>
  <si>
    <t>ณัชพล</t>
  </si>
  <si>
    <t>จันทร์ตาธรรม</t>
  </si>
  <si>
    <t>ไอลดา</t>
  </si>
  <si>
    <t>กนิษฐา</t>
  </si>
  <si>
    <t>รัศมี</t>
  </si>
  <si>
    <t>ณัฐกาญจ์</t>
  </si>
  <si>
    <t>แก้วบุญปั๋น</t>
  </si>
  <si>
    <t>ภัทรภร</t>
  </si>
  <si>
    <t>ชัยปัน</t>
  </si>
  <si>
    <t>อรปรียา</t>
  </si>
  <si>
    <t>พีรชยา</t>
  </si>
  <si>
    <t>นานต๊ะ</t>
  </si>
  <si>
    <t>พัชรพรรณ</t>
  </si>
  <si>
    <t>เรืองพยุงศักดิ์</t>
  </si>
  <si>
    <t>ทองพา</t>
  </si>
  <si>
    <t>กรวรรณ</t>
  </si>
  <si>
    <t>ดอนไชย</t>
  </si>
  <si>
    <t>เทอม</t>
  </si>
  <si>
    <t>คณิตศาสตร์ 1</t>
  </si>
  <si>
    <t>วิทยาศาสตร์ 1</t>
  </si>
  <si>
    <t>สังคมศึกษา ศาสนาและวัฒนธรรม 1</t>
  </si>
  <si>
    <t>ประวัติศาสตร์ 1</t>
  </si>
  <si>
    <t>เทคโนโลยี 1</t>
  </si>
  <si>
    <t>ภาษาอังกฤษ 1</t>
  </si>
  <si>
    <t>ภาษาจีน 1</t>
  </si>
  <si>
    <t>กิจกรรมแนะแนว</t>
  </si>
  <si>
    <t>ลูกเสือ/เนตรนารี</t>
  </si>
  <si>
    <t>คณิตศาสตร์ 2</t>
  </si>
  <si>
    <t>วิทยาศาสตร์ 2</t>
  </si>
  <si>
    <t>สังคมศึกษา ศาสนาและวัฒนธรรม 2</t>
  </si>
  <si>
    <t>รวมเวลาเรียน</t>
  </si>
  <si>
    <t>ประวัติศาสตร์ 2</t>
  </si>
  <si>
    <t>เทคโนโลยี 2</t>
  </si>
  <si>
    <t>ภาษาอังกฤษ 2</t>
  </si>
  <si>
    <t>ภาษาจีน 2</t>
  </si>
  <si>
    <t>คณิตศาสตร์ 3</t>
  </si>
  <si>
    <t>วิทยาศาสตร์ 3</t>
  </si>
  <si>
    <t>สังคมศึกษา ศาสนาและวัฒนธรรม 3</t>
  </si>
  <si>
    <t>ประวัติศาสตร์ 3</t>
  </si>
  <si>
    <t>เทคโนโลยี 3</t>
  </si>
  <si>
    <t>ภาษาอังกฤษ 3</t>
  </si>
  <si>
    <t>ภาษาจีน 3</t>
  </si>
  <si>
    <t>คณิตศาสตร์ 4</t>
  </si>
  <si>
    <t>วิทยาศาสตร์ 4</t>
  </si>
  <si>
    <t>สังคมศึกษา ศาสนาและวัฒนธรรม 4</t>
  </si>
  <si>
    <t>ประวัติศาสตร์ 4</t>
  </si>
  <si>
    <t>เทคโนโลยี 4</t>
  </si>
  <si>
    <t>ภาษาอังกฤษ 4</t>
  </si>
  <si>
    <t>ภาษาจีน 4</t>
  </si>
  <si>
    <t>คณิตศาสตร์ 5</t>
  </si>
  <si>
    <t>วิทยาศาสตร์ 5</t>
  </si>
  <si>
    <t>สังคมศึกษา ศาสนาและวัฒนธรรม 5</t>
  </si>
  <si>
    <t>ประวัติศาสตร์ 5</t>
  </si>
  <si>
    <t>เทคโนโลยี 5</t>
  </si>
  <si>
    <t>ภาษาอังกฤษ 5</t>
  </si>
  <si>
    <t>ภาษาจีน 5</t>
  </si>
  <si>
    <t>คณิตศาสตร์ 6</t>
  </si>
  <si>
    <t>วิทยาศาสตร์ 6</t>
  </si>
  <si>
    <t>สังคมศึกษา ศาสนาและวัฒนธรรม 6</t>
  </si>
  <si>
    <t>ประวัติศาสตร์ 6</t>
  </si>
  <si>
    <t>เทคโนโลยี 6</t>
  </si>
  <si>
    <t>ภาษาอังกฤษ 6</t>
  </si>
  <si>
    <t>ภาษาจีน 6</t>
  </si>
  <si>
    <t>ป.1</t>
  </si>
  <si>
    <t>ท11101</t>
  </si>
  <si>
    <t>ภาษาไทย1</t>
  </si>
  <si>
    <t>ระดับชั้น</t>
  </si>
  <si>
    <t>ป.2</t>
  </si>
  <si>
    <t>ป.3</t>
  </si>
  <si>
    <t>ป.4</t>
  </si>
  <si>
    <t>ป.5</t>
  </si>
  <si>
    <t>ป.6</t>
  </si>
  <si>
    <t>ค11101</t>
  </si>
  <si>
    <t>ว11101</t>
  </si>
  <si>
    <t>ส11101</t>
  </si>
  <si>
    <t>ส11102</t>
  </si>
  <si>
    <t>พ11101</t>
  </si>
  <si>
    <t>ศ11101</t>
  </si>
  <si>
    <t>ง11101</t>
  </si>
  <si>
    <t>ว11102</t>
  </si>
  <si>
    <t>อ11101</t>
  </si>
  <si>
    <t>อ11201</t>
  </si>
  <si>
    <t>จ11201</t>
  </si>
  <si>
    <t>ก11901</t>
  </si>
  <si>
    <t>ก11903</t>
  </si>
  <si>
    <t>ท12101</t>
  </si>
  <si>
    <t>ค12101</t>
  </si>
  <si>
    <t>ว12101</t>
  </si>
  <si>
    <t>ส12101</t>
  </si>
  <si>
    <t>ส12102</t>
  </si>
  <si>
    <t>พ12101</t>
  </si>
  <si>
    <t>ศ12101</t>
  </si>
  <si>
    <t>ง12101</t>
  </si>
  <si>
    <t>ว12102</t>
  </si>
  <si>
    <t>อ12101</t>
  </si>
  <si>
    <t>อ12201</t>
  </si>
  <si>
    <t>จ12201</t>
  </si>
  <si>
    <t>ก12901</t>
  </si>
  <si>
    <t>ก12903</t>
  </si>
  <si>
    <t>ท13101</t>
  </si>
  <si>
    <t>ค13101</t>
  </si>
  <si>
    <t>ว13101</t>
  </si>
  <si>
    <t>ส13101</t>
  </si>
  <si>
    <t>ส13102</t>
  </si>
  <si>
    <t>พ13101</t>
  </si>
  <si>
    <t>ศ13101</t>
  </si>
  <si>
    <t>ง13101</t>
  </si>
  <si>
    <t>ว13102</t>
  </si>
  <si>
    <t>อ13101</t>
  </si>
  <si>
    <t>อ13201</t>
  </si>
  <si>
    <t>จ13201</t>
  </si>
  <si>
    <t>ก13901</t>
  </si>
  <si>
    <t>ก13903</t>
  </si>
  <si>
    <t>ท14101</t>
  </si>
  <si>
    <t>ค14101</t>
  </si>
  <si>
    <t>ว14101</t>
  </si>
  <si>
    <t>ส14101</t>
  </si>
  <si>
    <t>ส14102</t>
  </si>
  <si>
    <t>พ14101</t>
  </si>
  <si>
    <t>พ14102</t>
  </si>
  <si>
    <t>ศ14101</t>
  </si>
  <si>
    <t>ศ14102</t>
  </si>
  <si>
    <t>ง14101</t>
  </si>
  <si>
    <t>ว14102</t>
  </si>
  <si>
    <t>อ14101</t>
  </si>
  <si>
    <t>จ14201</t>
  </si>
  <si>
    <t>ก14901</t>
  </si>
  <si>
    <t>ก14903</t>
  </si>
  <si>
    <t>ท15101</t>
  </si>
  <si>
    <t>ว15101</t>
  </si>
  <si>
    <t>ส15101</t>
  </si>
  <si>
    <t>ส15102</t>
  </si>
  <si>
    <t>พ15101</t>
  </si>
  <si>
    <t>พ15102</t>
  </si>
  <si>
    <t>ศ15101</t>
  </si>
  <si>
    <t>ศ15102</t>
  </si>
  <si>
    <t>ง15101</t>
  </si>
  <si>
    <t>ว15102</t>
  </si>
  <si>
    <t>อ15101</t>
  </si>
  <si>
    <t>จ15201</t>
  </si>
  <si>
    <t>ก15901</t>
  </si>
  <si>
    <t>ก15903</t>
  </si>
  <si>
    <t>ท16101</t>
  </si>
  <si>
    <t>ค16101</t>
  </si>
  <si>
    <t>ว16101</t>
  </si>
  <si>
    <t>ส16101</t>
  </si>
  <si>
    <t>ส16102</t>
  </si>
  <si>
    <t>พ16101</t>
  </si>
  <si>
    <t>พ16102</t>
  </si>
  <si>
    <t>ศ16101</t>
  </si>
  <si>
    <t>ศ16102</t>
  </si>
  <si>
    <t>ง16101</t>
  </si>
  <si>
    <t>ว16102</t>
  </si>
  <si>
    <t>อ16101</t>
  </si>
  <si>
    <t>จ16201</t>
  </si>
  <si>
    <t>ก16901</t>
  </si>
  <si>
    <t>ก16903</t>
  </si>
  <si>
    <t>1_2</t>
  </si>
  <si>
    <t>ป.11_2</t>
  </si>
  <si>
    <t>ป.21_2</t>
  </si>
  <si>
    <t>ป.31_2</t>
  </si>
  <si>
    <t>ป.41_2</t>
  </si>
  <si>
    <t>ป.51_2</t>
  </si>
  <si>
    <t>ป.61_2</t>
  </si>
  <si>
    <t>สุขศึกษาและพลศึกษา1</t>
  </si>
  <si>
    <t>ศิลปะ1</t>
  </si>
  <si>
    <t>การงานอาชีพ 1</t>
  </si>
  <si>
    <t>ค11201</t>
  </si>
  <si>
    <t>ค12201</t>
  </si>
  <si>
    <t>ภาษาไทย2</t>
  </si>
  <si>
    <t>สุขศึกษาและพลศึกษา2</t>
  </si>
  <si>
    <t>ศิลปะ2</t>
  </si>
  <si>
    <t>การงานอาชีพ 2</t>
  </si>
  <si>
    <t>ค13201</t>
  </si>
  <si>
    <t>ภาษาไทย3</t>
  </si>
  <si>
    <t>สุขศึกษาและพลศึกษา3</t>
  </si>
  <si>
    <t>ศิลปะ3</t>
  </si>
  <si>
    <t>การงานอาชีพ 3</t>
  </si>
  <si>
    <t>ภาษาไทย4</t>
  </si>
  <si>
    <t>ศิลปะ4</t>
  </si>
  <si>
    <t>การงานอาชีพ 4</t>
  </si>
  <si>
    <t>ภาษาอังกฤษเพิ่มเติม4</t>
  </si>
  <si>
    <t>ภาษาไทย5</t>
  </si>
  <si>
    <t>การงานอาชีพ 5</t>
  </si>
  <si>
    <t>ภาษาไทย6</t>
  </si>
  <si>
    <t>ศิลปะ6</t>
  </si>
  <si>
    <t>การงานอาชีพ 6</t>
  </si>
  <si>
    <t>ภาษาอังกฤษเพิ่มเติม6</t>
  </si>
  <si>
    <t>สุขศึกษา4</t>
  </si>
  <si>
    <t>พลศึกษา4</t>
  </si>
  <si>
    <t>ดนตรี4</t>
  </si>
  <si>
    <t>สุขศึกษา6</t>
  </si>
  <si>
    <t>พลศึกษา6</t>
  </si>
  <si>
    <t>ดนตรี6</t>
  </si>
  <si>
    <t>รองผู้อำนวยการ</t>
  </si>
  <si>
    <t>ณณณวัตม์</t>
  </si>
  <si>
    <t>พุทธัง</t>
  </si>
  <si>
    <t>ตุนธร</t>
  </si>
  <si>
    <t>แข็งขันธ์</t>
  </si>
  <si>
    <t>วงศกร</t>
  </si>
  <si>
    <t>คำลือชัย</t>
  </si>
  <si>
    <t>สุชานุวัฒน์</t>
  </si>
  <si>
    <t>ปาละมะ</t>
  </si>
  <si>
    <t>อติวิชญ์</t>
  </si>
  <si>
    <t>อุปละ</t>
  </si>
  <si>
    <t>พุทธวงค์</t>
  </si>
  <si>
    <t>พิมพ์ญาดา</t>
  </si>
  <si>
    <t>อุทัย</t>
  </si>
  <si>
    <t>รัญชน์ธร</t>
  </si>
  <si>
    <t>อักษราภัค</t>
  </si>
  <si>
    <t>รัตนกร</t>
  </si>
  <si>
    <t>สุรินทร์</t>
  </si>
  <si>
    <t>ลาภบุญเรือง</t>
  </si>
  <si>
    <t>พิชญาภา</t>
  </si>
  <si>
    <t>จันทร์เดช</t>
  </si>
  <si>
    <t>นลินญา</t>
  </si>
  <si>
    <t>วีรดา</t>
  </si>
  <si>
    <t>ณัฐติกาญจน์</t>
  </si>
  <si>
    <t>เตปิน</t>
  </si>
  <si>
    <t>ขวัญพัฒน์</t>
  </si>
  <si>
    <t>ชิดชนก</t>
  </si>
  <si>
    <t>ชื่นอุไร</t>
  </si>
  <si>
    <t>นิรัชพร</t>
  </si>
  <si>
    <t>จันทร์อินทร์</t>
  </si>
  <si>
    <t>อัฑฒกร</t>
  </si>
  <si>
    <t>ชัยนาม</t>
  </si>
  <si>
    <t>เอื้ออังกูร</t>
  </si>
  <si>
    <t>มีนันต๊ะ</t>
  </si>
  <si>
    <t>ภคภัทร</t>
  </si>
  <si>
    <t>จิรหิรัญโชค</t>
  </si>
  <si>
    <t>นิพพิชฌย์</t>
  </si>
  <si>
    <t>ศิริ</t>
  </si>
  <si>
    <t>ทัตเทพ</t>
  </si>
  <si>
    <t>แก้วประสิทธิ์</t>
  </si>
  <si>
    <t>ปนัสยา</t>
  </si>
  <si>
    <t>ศรีเริญ</t>
  </si>
  <si>
    <t>รัชนก</t>
  </si>
  <si>
    <t>บัวงาม</t>
  </si>
  <si>
    <t>วรันญา</t>
  </si>
  <si>
    <t>ปุณณภา</t>
  </si>
  <si>
    <t>พิมพีริญา</t>
  </si>
  <si>
    <t>จีรัชญาณ์</t>
  </si>
  <si>
    <t>สังข์ทอง</t>
  </si>
  <si>
    <t>นิรุชา</t>
  </si>
  <si>
    <t>พรรณปพร</t>
  </si>
  <si>
    <t>ธิปาแก้ว</t>
  </si>
  <si>
    <t>วลีรัตน์</t>
  </si>
  <si>
    <t>อ่ำไทสง</t>
  </si>
  <si>
    <t>โชติกา</t>
  </si>
  <si>
    <t>เจริญชัย</t>
  </si>
  <si>
    <t>ถาติ๊บ</t>
  </si>
  <si>
    <t>จุฑาภัทร</t>
  </si>
  <si>
    <t>คำเขียว</t>
  </si>
  <si>
    <t>ภูธนดิศ</t>
  </si>
  <si>
    <t>แสนแปง</t>
  </si>
  <si>
    <t>สอนปัญญา</t>
  </si>
  <si>
    <t>เทียนชัย</t>
  </si>
  <si>
    <t>เทอม1</t>
  </si>
  <si>
    <t>เทอม2</t>
  </si>
  <si>
    <t>คณิต เพิ่มเติม1</t>
  </si>
  <si>
    <t>คณิต เพิ่มเติม2</t>
  </si>
  <si>
    <t>คณิต เพิ่มเติม3</t>
  </si>
  <si>
    <t>อ14201</t>
  </si>
  <si>
    <t>อ15201</t>
  </si>
  <si>
    <t>อ16201</t>
  </si>
  <si>
    <t>ภาษาอังกฤษเพื่อการสื่อสาร 3</t>
  </si>
  <si>
    <t>ภาษาอังกฤษเพื่อการสื่อสาร 2</t>
  </si>
  <si>
    <t>กลางภาค1</t>
  </si>
  <si>
    <t>กลางภาค2</t>
  </si>
  <si>
    <t>คะแนนกลางภาค</t>
  </si>
  <si>
    <t>ก่อนกลางภาค</t>
  </si>
  <si>
    <t>ก่อนกลางภาค1</t>
  </si>
  <si>
    <t>รวม1</t>
  </si>
  <si>
    <t>หลังกลางภาค1</t>
  </si>
  <si>
    <t>หลังกลางภาค</t>
  </si>
  <si>
    <t>ก่อน1</t>
  </si>
  <si>
    <t>หลัง1</t>
  </si>
  <si>
    <t>ก่อน2</t>
  </si>
  <si>
    <t>หลัง2</t>
  </si>
  <si>
    <t>รวมก่อน</t>
  </si>
  <si>
    <t>รวมหลัง</t>
  </si>
  <si>
    <t>ก่อนกลางภาค2</t>
  </si>
  <si>
    <t>หลังกลางภาค2</t>
  </si>
  <si>
    <t>รวม2</t>
  </si>
  <si>
    <t>ธาม</t>
  </si>
  <si>
    <t>อัษฎาวุธ</t>
  </si>
  <si>
    <t>วุฒิพงษ์</t>
  </si>
  <si>
    <t>ธนดล</t>
  </si>
  <si>
    <t>ปภิณวิช</t>
  </si>
  <si>
    <t>ฟองใจ</t>
  </si>
  <si>
    <t>ก๋าซ้อน</t>
  </si>
  <si>
    <t>ธนบดี</t>
  </si>
  <si>
    <t>กันตวิชญ์</t>
  </si>
  <si>
    <t>วงค์ตัน</t>
  </si>
  <si>
    <t>ธิติวัฒน์</t>
  </si>
  <si>
    <t>จันเที่ยง</t>
  </si>
  <si>
    <t>มโนวรรณ</t>
  </si>
  <si>
    <t>จิรเมธ</t>
  </si>
  <si>
    <t>ยมนา</t>
  </si>
  <si>
    <t>เบญญาพร</t>
  </si>
  <si>
    <t>เครือคำ</t>
  </si>
  <si>
    <t>ครองขวัญ</t>
  </si>
  <si>
    <t>มะรอเซะ</t>
  </si>
  <si>
    <t>ณัฐนันทน์</t>
  </si>
  <si>
    <t>อ้ายดวง</t>
  </si>
  <si>
    <t>ญาดา</t>
  </si>
  <si>
    <t>ชอบธรรม</t>
  </si>
  <si>
    <t>ภาพิมล</t>
  </si>
  <si>
    <t>เสารังษี</t>
  </si>
  <si>
    <t>วาริศา</t>
  </si>
  <si>
    <t>สายธาร</t>
  </si>
  <si>
    <t>บุญเรือง</t>
  </si>
  <si>
    <t>พัชรดา</t>
  </si>
  <si>
    <t>ตาคำ</t>
  </si>
  <si>
    <t>ณัฐชา</t>
  </si>
  <si>
    <t>บังเกิดลาภ</t>
  </si>
  <si>
    <t>ธัญญารัตน์</t>
  </si>
  <si>
    <t>ศรีแพร</t>
  </si>
  <si>
    <t>ใจปิน</t>
  </si>
  <si>
    <t>อ้วนแก้ว</t>
  </si>
  <si>
    <t>นะโม</t>
  </si>
  <si>
    <t>เววน</t>
  </si>
  <si>
    <t>วรเมธ</t>
  </si>
  <si>
    <t>ปินตานา</t>
  </si>
  <si>
    <t>ศุภวุฒิ</t>
  </si>
  <si>
    <t>ก๋องอ้าย</t>
  </si>
  <si>
    <t>สุญตา</t>
  </si>
  <si>
    <t>อู่ทอง</t>
  </si>
  <si>
    <t>ภูวภัทร</t>
  </si>
  <si>
    <t>พงษ์พิชญ์</t>
  </si>
  <si>
    <t>เรือนแก้ว</t>
  </si>
  <si>
    <t>ณัฐนิล</t>
  </si>
  <si>
    <t>ตะเรือน</t>
  </si>
  <si>
    <t>ผุสดี</t>
  </si>
  <si>
    <t>สมรัก</t>
  </si>
  <si>
    <t>นารา</t>
  </si>
  <si>
    <t>พงษ์ตันกุล</t>
  </si>
  <si>
    <t>กุลประกาย</t>
  </si>
  <si>
    <t>สุบิน</t>
  </si>
  <si>
    <t>ณัฐกมล</t>
  </si>
  <si>
    <t>สอนง่าย</t>
  </si>
  <si>
    <t>บุญนิสา</t>
  </si>
  <si>
    <t>กัญญาพัชร</t>
  </si>
  <si>
    <t>เทียนแก้ว</t>
  </si>
  <si>
    <t>ชนกานต์</t>
  </si>
  <si>
    <t>ยืนยิ่ง</t>
  </si>
  <si>
    <t>สุภัชชา</t>
  </si>
  <si>
    <t>วิยะดา</t>
  </si>
  <si>
    <t>อัจฉรินทร์ธร</t>
  </si>
  <si>
    <t>คำอ้อย</t>
  </si>
  <si>
    <t>เอวารินทร์</t>
  </si>
  <si>
    <t>สุขเกษม</t>
  </si>
  <si>
    <t>ณดารัตน์</t>
  </si>
  <si>
    <t>อชิระ</t>
  </si>
  <si>
    <t>อุ่นดี</t>
  </si>
  <si>
    <t>มาริษา</t>
  </si>
  <si>
    <t>แสงจันทร์</t>
  </si>
  <si>
    <t>ญาณันทร</t>
  </si>
  <si>
    <t>ศรีมาปัน</t>
  </si>
  <si>
    <t>สรวิชญ์</t>
  </si>
  <si>
    <t>แซ่ฟ้า</t>
  </si>
  <si>
    <t>จิดา</t>
  </si>
  <si>
    <t>สมมิชัย</t>
  </si>
  <si>
    <t>คงเกิด</t>
  </si>
  <si>
    <t>ธีรดล</t>
  </si>
  <si>
    <t>ภัทรวรรธ</t>
  </si>
  <si>
    <t>บุญสุข</t>
  </si>
  <si>
    <t>พุฒิพงศ์</t>
  </si>
  <si>
    <t>ณัฐมน</t>
  </si>
  <si>
    <t>จันทร์ปรี</t>
  </si>
  <si>
    <t>เลข นร.</t>
  </si>
  <si>
    <t>เกรดซ่อน</t>
  </si>
  <si>
    <t>นาวา</t>
  </si>
  <si>
    <t>ศรียอด</t>
  </si>
  <si>
    <t>อัญรดา</t>
  </si>
  <si>
    <t>โพธิยอด</t>
  </si>
  <si>
    <t>ฐิตาภรณ์</t>
  </si>
  <si>
    <t>รณกฤต</t>
  </si>
  <si>
    <t>ชญาญ์พัฏฐ์</t>
  </si>
  <si>
    <t>ศรีดวงแก้ว</t>
  </si>
  <si>
    <t>ไอรินธารา</t>
  </si>
  <si>
    <t>ปันเปี้ย</t>
  </si>
  <si>
    <t>ธัญรัตน์</t>
  </si>
  <si>
    <t>ภิรมย์ลาวัณย์</t>
  </si>
  <si>
    <t>พศวีร์</t>
  </si>
  <si>
    <t>พิมพ์วิมล</t>
  </si>
  <si>
    <t>พัฒนาโดย นายพิศาล  ฟองนิ้ว    E-mail  pisal.fo2@gmail.com  Tel. 09-4898-7666</t>
  </si>
  <si>
    <t>ฤทธิกร</t>
  </si>
  <si>
    <t>คำชี้แจง : ให้ ผู้สอน สังเกตพฤติกรรมของนักเรียน แล้วประเมินสมรรถนะของผู้เรียน ลงในช่องที่ตรงกับระดับคุณภาพ  (3 = ดีเยี่ยม, 2 = ดี, 1 = พอใช้, 0 = ปรับปรุง)</t>
  </si>
  <si>
    <t>ปกติ</t>
  </si>
  <si>
    <t>ความสามารถในการสื่อสาร</t>
  </si>
  <si>
    <t>ความสามารถในการคิด</t>
  </si>
  <si>
    <t>ความสามารถในการแก้ปัญหา</t>
  </si>
  <si>
    <t>ความสามารถในการใช้ทักษะชีวิต</t>
  </si>
  <si>
    <t>ความสามารถในการใช้เทคโนโลยี</t>
  </si>
  <si>
    <t>ผิดปกติ</t>
  </si>
  <si>
    <t>1.2</t>
  </si>
  <si>
    <t>1.3</t>
  </si>
  <si>
    <t>1.4</t>
  </si>
  <si>
    <t>1.5</t>
  </si>
  <si>
    <t xml:space="preserve">ชื่อ - สกุล  </t>
  </si>
  <si>
    <t>สรุป</t>
  </si>
  <si>
    <t>การสื่อสาร</t>
  </si>
  <si>
    <t>การคิด</t>
  </si>
  <si>
    <t>การแก้ปัญหา</t>
  </si>
  <si>
    <t>การใช้ทักษะชีวิต</t>
  </si>
  <si>
    <t>การใช้เทคโนโลยี</t>
  </si>
  <si>
    <t>ระดับคุณภาพ</t>
  </si>
  <si>
    <t>ดีเยี่ยม</t>
  </si>
  <si>
    <t>ดี</t>
  </si>
  <si>
    <t>พอใช้</t>
  </si>
  <si>
    <t>ปรับปรุง</t>
  </si>
  <si>
    <t>ข้อ 9</t>
  </si>
  <si>
    <t>สุจริตธรรม</t>
  </si>
  <si>
    <t>กัญญาภัทร</t>
  </si>
  <si>
    <t>อริยดา</t>
  </si>
  <si>
    <t>เพรียจิต</t>
  </si>
  <si>
    <t>ชียวน</t>
  </si>
  <si>
    <t>เตียว</t>
  </si>
  <si>
    <t>พิชามญชุ์</t>
  </si>
  <si>
    <t>คำเขื่อน</t>
  </si>
  <si>
    <t>ธนวิน</t>
  </si>
  <si>
    <t>กณิศ</t>
  </si>
  <si>
    <t>เนื่องวรรณะ</t>
  </si>
  <si>
    <t>น้ำชา</t>
  </si>
  <si>
    <t>แซ่ซ่ง</t>
  </si>
  <si>
    <t>พงศ์สิริ</t>
  </si>
  <si>
    <t>รัฐภูมิ</t>
  </si>
  <si>
    <t>ชลนิภา</t>
  </si>
  <si>
    <t>งามขำ</t>
  </si>
  <si>
    <t>จิรชยา</t>
  </si>
  <si>
    <t>นางสาวประกายแก้ว แก้วอินต๊ะ</t>
  </si>
  <si>
    <t>นางสาวบัวซอน ทีรบรรณ์</t>
  </si>
  <si>
    <t xml:space="preserve">นางพรทิพย์ วงค์ตะวัน </t>
  </si>
  <si>
    <t>นายตรัยธวัช อุดเอ้ย , นางสาวพิมพ์วดี เรืองอยู่</t>
  </si>
  <si>
    <t>นายพิศาล ฟองนิ้ว , นายศตวรรษ ยศวิทยากุล</t>
  </si>
  <si>
    <t>ผู้อำนวยการสถานศึกษา</t>
  </si>
  <si>
    <t xml:space="preserve">  อนุมัติ</t>
  </si>
  <si>
    <t xml:space="preserve">  ไม่อนุมัติ</t>
  </si>
  <si>
    <t>สถิติ ณ  วันที่  10  มิถุนายน  2568</t>
  </si>
  <si>
    <t>ส16201</t>
  </si>
  <si>
    <t>การป้องกันการทุจริต 4</t>
  </si>
  <si>
    <t>การป้องกันการทุจริต 6</t>
  </si>
  <si>
    <t>ส15201</t>
  </si>
  <si>
    <t>การป้องกันการทุจริต 5</t>
  </si>
  <si>
    <t>ส14201</t>
  </si>
  <si>
    <t>ธีรกฤต</t>
  </si>
  <si>
    <t>รินเที่ยง</t>
  </si>
  <si>
    <t>มินลดา</t>
  </si>
  <si>
    <t>03738</t>
  </si>
  <si>
    <t>กุลโชติพานิช</t>
  </si>
  <si>
    <t>ณดา</t>
  </si>
  <si>
    <t>ปาสำลี</t>
  </si>
  <si>
    <t>ฐิตาภา</t>
  </si>
  <si>
    <t>กันทากาศ</t>
  </si>
  <si>
    <t>นาย...............</t>
  </si>
  <si>
    <t>นายเอกชัย  ยาวิลาศ</t>
  </si>
  <si>
    <t>นางดวงสุดา โพธิ์ยอด</t>
  </si>
  <si>
    <t>นายธนเทพ ก๋าวิบูล</t>
  </si>
  <si>
    <t>นายวีรภัฏศาสตรา ชมภู</t>
  </si>
  <si>
    <t>นายสุรชาติ โพธิ์ยอด , นางสาววรรัตน์ บุญต่าย</t>
  </si>
  <si>
    <t>นายดนัยวัฒน์ โอตะแปง, นางสาวนวรัฐ คำภีระ</t>
  </si>
  <si>
    <t>นางดวงสมร ก้อนทองสิงห์, นายภานุวัฒน์ ครูบา</t>
  </si>
  <si>
    <t>นายสยาม วงศ์ธิดาธร, นางสาวจุฑามาศ เครือยศ</t>
  </si>
  <si>
    <t>นายเศรษฐพันธุ์ สันวงค์, นายภาณุพงษ์ จอมภา</t>
  </si>
  <si>
    <t>นางอติยาภรณ์ ยาวิลาศ, นางสาวศุภมาส ตันแก้ว</t>
  </si>
  <si>
    <t>นางสาวมณีกาญจน์ ถิ่นลำปาง, นางสาวนลิณี ปันแดง</t>
  </si>
  <si>
    <t>นางสาววัชรียา บุญงาม</t>
  </si>
  <si>
    <t>นายเจษฎาพงษ์ ตาวารี</t>
  </si>
  <si>
    <t>นางสาวณัฏฐ์ณิชา  ชัยนนถี</t>
  </si>
  <si>
    <t>ภาษาอังกฤษเพิ่มเติม 5</t>
  </si>
  <si>
    <t>สุขศึกษา 5</t>
  </si>
  <si>
    <t>พลศึกษา 5</t>
  </si>
  <si>
    <t>ศิลปะ 5</t>
  </si>
  <si>
    <t>ดนตรี 5</t>
  </si>
  <si>
    <t>update 12/8/69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</si>
</sst>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\-#,##0;0;"/>
    <numFmt numFmtId="166" formatCode="#,##0.00;\-#,##0.00;0.00"/>
  </numFmts>
  <fonts count="102" x14ac:knownFonts="1">
    <font>
      <sz val="14"/>
      <name val="CordiaUPC"/>
      <charset val="222"/>
    </font>
    <font>
      <sz val="14"/>
      <name val="CordiaUPC"/>
      <family val="2"/>
      <charset val="222"/>
    </font>
    <font>
      <sz val="14"/>
      <name val="Cordia New"/>
      <family val="2"/>
      <charset val="222"/>
    </font>
    <font>
      <sz val="14"/>
      <name val="Cordia New"/>
      <family val="2"/>
    </font>
    <font>
      <sz val="8"/>
      <name val="CordiaUPC"/>
      <family val="2"/>
      <charset val="222"/>
    </font>
    <font>
      <b/>
      <sz val="20"/>
      <name val="Angsana New"/>
      <family val="1"/>
    </font>
    <font>
      <sz val="14"/>
      <name val="Angsana New"/>
      <family val="1"/>
    </font>
    <font>
      <sz val="10"/>
      <name val="Angsana New"/>
      <family val="1"/>
    </font>
    <font>
      <sz val="12"/>
      <name val="Angsana New"/>
      <family val="1"/>
    </font>
    <font>
      <sz val="8"/>
      <name val="CordiaUPC"/>
      <family val="2"/>
      <charset val="222"/>
    </font>
    <font>
      <b/>
      <sz val="20"/>
      <name val="AngsanaUPC"/>
      <family val="1"/>
      <charset val="222"/>
    </font>
    <font>
      <sz val="28"/>
      <name val="Wingdings"/>
      <charset val="2"/>
    </font>
    <font>
      <sz val="14"/>
      <name val="CordiaUPC"/>
      <family val="2"/>
      <charset val="222"/>
    </font>
    <font>
      <sz val="14"/>
      <color indexed="12"/>
      <name val="CordiaUPC"/>
      <family val="2"/>
      <charset val="222"/>
    </font>
    <font>
      <b/>
      <sz val="16"/>
      <name val="Angsana New"/>
      <family val="1"/>
    </font>
    <font>
      <sz val="15"/>
      <name val="Angsana New"/>
      <family val="1"/>
    </font>
    <font>
      <sz val="15"/>
      <color indexed="12"/>
      <name val="Angsana New"/>
      <family val="1"/>
    </font>
    <font>
      <b/>
      <sz val="18"/>
      <name val="Angsana New"/>
      <family val="1"/>
    </font>
    <font>
      <b/>
      <sz val="15"/>
      <color indexed="10"/>
      <name val="Angsana New"/>
      <family val="1"/>
    </font>
    <font>
      <sz val="14"/>
      <color indexed="12"/>
      <name val="Angsana New"/>
      <family val="1"/>
    </font>
    <font>
      <b/>
      <sz val="14"/>
      <color indexed="56"/>
      <name val="Angsana New"/>
      <family val="1"/>
    </font>
    <font>
      <b/>
      <sz val="14"/>
      <name val="Angsana New"/>
      <family val="1"/>
    </font>
    <font>
      <sz val="8"/>
      <color indexed="81"/>
      <name val="Tahoma"/>
      <family val="2"/>
    </font>
    <font>
      <sz val="16"/>
      <name val="Angsana New"/>
      <family val="1"/>
    </font>
    <font>
      <sz val="14"/>
      <color indexed="43"/>
      <name val="Cordia New"/>
      <family val="2"/>
    </font>
    <font>
      <b/>
      <sz val="12"/>
      <color indexed="56"/>
      <name val="Tahoma"/>
      <family val="2"/>
    </font>
    <font>
      <b/>
      <sz val="12"/>
      <name val="Angsana New"/>
      <family val="1"/>
    </font>
    <font>
      <sz val="16"/>
      <color indexed="8"/>
      <name val="Angsana New"/>
      <family val="2"/>
      <charset val="222"/>
    </font>
    <font>
      <sz val="11"/>
      <color indexed="59"/>
      <name val="Microsoft Sans Serif"/>
      <family val="2"/>
    </font>
    <font>
      <sz val="11"/>
      <color indexed="60"/>
      <name val="Microsoft Sans Serif"/>
      <family val="2"/>
    </font>
    <font>
      <sz val="11"/>
      <color indexed="10"/>
      <name val="Microsoft Sans Serif"/>
      <family val="2"/>
    </font>
    <font>
      <sz val="11"/>
      <name val="Microsoft Sans Serif"/>
      <family val="2"/>
    </font>
    <font>
      <sz val="10"/>
      <name val="Arial"/>
      <family val="2"/>
    </font>
    <font>
      <b/>
      <sz val="11"/>
      <color indexed="18"/>
      <name val="Microsoft Sans Serif"/>
      <family val="2"/>
    </font>
    <font>
      <sz val="11"/>
      <color indexed="17"/>
      <name val="Microsoft Sans Serif"/>
      <family val="2"/>
    </font>
    <font>
      <sz val="10"/>
      <color indexed="8"/>
      <name val="Tahoma"/>
      <family val="2"/>
    </font>
    <font>
      <sz val="12"/>
      <color indexed="59"/>
      <name val="Microsoft Sans Serif"/>
      <family val="2"/>
    </font>
    <font>
      <sz val="14"/>
      <color indexed="59"/>
      <name val="Angsana New"/>
      <family val="1"/>
    </font>
    <font>
      <sz val="14"/>
      <color indexed="8"/>
      <name val="Angsana New"/>
      <family val="1"/>
    </font>
    <font>
      <b/>
      <sz val="11"/>
      <color rgb="FFFF0000"/>
      <name val="Microsoft Sans Serif"/>
      <family val="2"/>
    </font>
    <font>
      <b/>
      <sz val="22"/>
      <name val="Angsana New"/>
      <family val="1"/>
    </font>
    <font>
      <sz val="18"/>
      <name val="Angsana New"/>
      <family val="1"/>
    </font>
    <font>
      <sz val="11"/>
      <color indexed="59"/>
      <name val="Cambria"/>
      <family val="2"/>
      <scheme val="major"/>
    </font>
    <font>
      <sz val="14"/>
      <name val="Cambria"/>
      <family val="2"/>
      <scheme val="major"/>
    </font>
    <font>
      <sz val="16"/>
      <color indexed="8"/>
      <name val="Angsana New"/>
      <family val="1"/>
    </font>
    <font>
      <sz val="14"/>
      <name val="Comic Sans MS"/>
      <family val="4"/>
    </font>
    <font>
      <sz val="10"/>
      <color theme="0"/>
      <name val="Comic Sans MS"/>
      <family val="4"/>
    </font>
    <font>
      <sz val="45"/>
      <color theme="1"/>
      <name val="Angsana New"/>
      <family val="1"/>
    </font>
    <font>
      <b/>
      <sz val="16"/>
      <color theme="3" tint="-0.249977111117893"/>
      <name val="Angsana New"/>
      <family val="1"/>
    </font>
    <font>
      <b/>
      <sz val="72"/>
      <color indexed="12"/>
      <name val="Angsana New"/>
      <family val="1"/>
    </font>
    <font>
      <sz val="22"/>
      <color indexed="12"/>
      <name val="Angsana New"/>
      <family val="1"/>
    </font>
    <font>
      <b/>
      <sz val="20"/>
      <color indexed="12"/>
      <name val="Angsana New"/>
      <family val="1"/>
    </font>
    <font>
      <sz val="20"/>
      <name val="Angsana New"/>
      <family val="1"/>
    </font>
    <font>
      <sz val="11"/>
      <name val="Angsana New"/>
      <family val="1"/>
    </font>
    <font>
      <sz val="40"/>
      <color theme="1"/>
      <name val="Angsana New"/>
      <family val="1"/>
    </font>
    <font>
      <b/>
      <sz val="22"/>
      <color indexed="12"/>
      <name val="Angsana New"/>
      <family val="1"/>
    </font>
    <font>
      <u/>
      <sz val="16"/>
      <name val="Angsana New"/>
      <family val="1"/>
    </font>
    <font>
      <u/>
      <sz val="14"/>
      <name val="Angsana New"/>
      <family val="1"/>
    </font>
    <font>
      <sz val="28"/>
      <name val="Angsana New"/>
      <family val="1"/>
    </font>
    <font>
      <sz val="24"/>
      <name val="Angsana New"/>
      <family val="1"/>
    </font>
    <font>
      <sz val="18"/>
      <color theme="0"/>
      <name val="Angsana New"/>
      <family val="1"/>
    </font>
    <font>
      <sz val="18"/>
      <color rgb="FFFF0000"/>
      <name val="Angsana New"/>
      <family val="1"/>
    </font>
    <font>
      <b/>
      <sz val="18"/>
      <color theme="0"/>
      <name val="Angsana New"/>
      <family val="1"/>
    </font>
    <font>
      <sz val="18"/>
      <color theme="1"/>
      <name val="Angsana New"/>
      <family val="1"/>
    </font>
    <font>
      <b/>
      <sz val="18"/>
      <color theme="1"/>
      <name val="Angsana New"/>
      <family val="1"/>
    </font>
    <font>
      <b/>
      <sz val="18"/>
      <color indexed="57"/>
      <name val="Angsana New"/>
      <family val="1"/>
    </font>
    <font>
      <sz val="12"/>
      <color indexed="12"/>
      <name val="Angsana New"/>
      <family val="1"/>
    </font>
    <font>
      <sz val="16"/>
      <color indexed="59"/>
      <name val="Angsana New"/>
      <family val="1"/>
    </font>
    <font>
      <b/>
      <sz val="10"/>
      <name val="Angsana New"/>
      <family val="1"/>
    </font>
    <font>
      <sz val="10"/>
      <color indexed="12"/>
      <name val="Angsana New"/>
      <family val="1"/>
    </font>
    <font>
      <b/>
      <sz val="16"/>
      <color theme="1"/>
      <name val="Angsana New"/>
      <family val="1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b/>
      <sz val="11"/>
      <name val="Microsoft Sans Serif"/>
      <family val="2"/>
    </font>
    <font>
      <shadow/>
      <sz val="28"/>
      <color rgb="FFFFFFFF"/>
      <name val="TH SarabunPSK"/>
      <family val="2"/>
    </font>
    <font>
      <sz val="18"/>
      <color rgb="FFFF0000"/>
      <name val="CordiaUPC"/>
      <family val="2"/>
      <charset val="222"/>
    </font>
    <font>
      <sz val="13"/>
      <name val="Angsana New"/>
      <family val="1"/>
    </font>
    <font>
      <sz val="16"/>
      <color theme="1"/>
      <name val="Angsana New"/>
      <family val="1"/>
    </font>
    <font>
      <b/>
      <sz val="12"/>
      <color theme="1"/>
      <name val="Angsana New"/>
      <family val="1"/>
    </font>
    <font>
      <b/>
      <sz val="14"/>
      <color theme="1" tint="4.9989318521683403E-2"/>
      <name val="CordiaUPC"/>
      <family val="2"/>
    </font>
    <font>
      <b/>
      <sz val="24"/>
      <color theme="1" tint="4.9989318521683403E-2"/>
      <name val="CordiaUPC"/>
      <family val="2"/>
    </font>
    <font>
      <b/>
      <sz val="26"/>
      <color theme="1"/>
      <name val="Angsana New"/>
      <family val="1"/>
    </font>
    <font>
      <sz val="18"/>
      <color indexed="12"/>
      <name val="Angsana New"/>
      <family val="1"/>
    </font>
    <font>
      <sz val="14"/>
      <name val="CordiaUPC"/>
      <family val="2"/>
    </font>
    <font>
      <b/>
      <sz val="14"/>
      <name val="CordiaUPC"/>
      <family val="2"/>
    </font>
    <font>
      <sz val="14"/>
      <color rgb="FFFF0000"/>
      <name val="CordiaUPC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  <font>
      <b/>
      <sz val="18"/>
      <name val="TH Sarabun New"/>
      <family val="2"/>
    </font>
    <font>
      <sz val="18"/>
      <name val="TH Sarabun New"/>
      <family val="2"/>
    </font>
    <font>
      <sz val="8"/>
      <name val="CordiaUPC"/>
      <family val="2"/>
    </font>
    <font>
      <sz val="22"/>
      <color theme="0"/>
      <name val="Angsana New"/>
      <family val="1"/>
    </font>
    <font>
      <b/>
      <sz val="20"/>
      <color rgb="FFFF0000"/>
      <name val="CordiaUPC"/>
      <family val="2"/>
    </font>
    <font>
      <sz val="12"/>
      <color theme="0"/>
      <name val="Angsana New"/>
      <family val="1"/>
    </font>
    <font>
      <sz val="14"/>
      <color theme="0"/>
      <name val="Angsana New"/>
      <family val="1"/>
    </font>
    <font>
      <sz val="8"/>
      <color theme="0"/>
      <name val="Angsana New"/>
      <family val="1"/>
    </font>
    <font>
      <sz val="12"/>
      <color theme="1"/>
      <name val="Angsana New"/>
      <family val="1"/>
    </font>
    <font>
      <sz val="10"/>
      <color theme="1"/>
      <name val="Arial"/>
      <family val="2"/>
    </font>
    <font>
      <b/>
      <sz val="12"/>
      <color theme="1"/>
      <name val="TH Sarabun New"/>
      <family val="2"/>
    </font>
    <font>
      <sz val="8"/>
      <name val="CordiaUPC"/>
      <charset val="222"/>
    </font>
    <font>
      <b/>
      <sz val="16"/>
      <color rgb="FF333333"/>
      <name val="Angsana New"/>
      <family val="1"/>
    </font>
    <font>
      <b/>
      <sz val="14"/>
      <color theme="0"/>
      <name val="Angsana New"/>
      <family val="1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CC6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47"/>
      </left>
      <right style="thin">
        <color indexed="47"/>
      </right>
      <top style="thin">
        <color indexed="47"/>
      </top>
      <bottom style="thin">
        <color indexed="47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47"/>
      </left>
      <right/>
      <top/>
      <bottom style="thin">
        <color indexed="47"/>
      </bottom>
      <diagonal/>
    </border>
    <border>
      <left/>
      <right/>
      <top/>
      <bottom style="thin">
        <color indexed="47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47"/>
      </left>
      <right style="thin">
        <color indexed="47"/>
      </right>
      <top style="thin">
        <color indexed="47"/>
      </top>
      <bottom/>
      <diagonal/>
    </border>
    <border>
      <left style="thin">
        <color indexed="47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47"/>
      </right>
      <top/>
      <bottom style="thin">
        <color indexed="47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0" fontId="35" fillId="0" borderId="0"/>
    <xf numFmtId="0" fontId="32" fillId="0" borderId="0"/>
    <xf numFmtId="0" fontId="27" fillId="0" borderId="0"/>
    <xf numFmtId="0" fontId="32" fillId="0" borderId="0"/>
    <xf numFmtId="0" fontId="83" fillId="0" borderId="0"/>
  </cellStyleXfs>
  <cellXfs count="683">
    <xf numFmtId="0" fontId="0" fillId="0" borderId="0" xfId="0"/>
    <xf numFmtId="0" fontId="11" fillId="2" borderId="0" xfId="0" applyFont="1" applyFill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15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6" fillId="4" borderId="1" xfId="0" applyFont="1" applyFill="1" applyBorder="1" applyAlignment="1">
      <alignment horizontal="center" vertical="center" shrinkToFit="1"/>
    </xf>
    <xf numFmtId="0" fontId="16" fillId="3" borderId="16" xfId="0" applyFont="1" applyFill="1" applyBorder="1" applyAlignment="1" applyProtection="1">
      <alignment horizontal="center" vertical="center"/>
      <protection hidden="1"/>
    </xf>
    <xf numFmtId="0" fontId="16" fillId="3" borderId="11" xfId="0" applyFont="1" applyFill="1" applyBorder="1" applyAlignment="1" applyProtection="1">
      <alignment horizontal="center" vertical="center"/>
      <protection hidden="1"/>
    </xf>
    <xf numFmtId="0" fontId="18" fillId="3" borderId="11" xfId="0" applyFont="1" applyFill="1" applyBorder="1" applyAlignment="1" applyProtection="1">
      <alignment horizontal="center" vertical="center"/>
      <protection hidden="1"/>
    </xf>
    <xf numFmtId="0" fontId="3" fillId="6" borderId="0" xfId="0" applyFont="1" applyFill="1"/>
    <xf numFmtId="0" fontId="24" fillId="6" borderId="0" xfId="0" applyFont="1" applyFill="1"/>
    <xf numFmtId="0" fontId="2" fillId="6" borderId="0" xfId="0" applyFont="1" applyFill="1" applyAlignment="1">
      <alignment horizontal="center"/>
    </xf>
    <xf numFmtId="0" fontId="23" fillId="6" borderId="0" xfId="0" applyFont="1" applyFill="1"/>
    <xf numFmtId="0" fontId="31" fillId="7" borderId="21" xfId="3" applyFont="1" applyFill="1" applyBorder="1" applyAlignment="1" applyProtection="1">
      <alignment horizontal="center" vertical="center"/>
      <protection hidden="1"/>
    </xf>
    <xf numFmtId="0" fontId="31" fillId="7" borderId="21" xfId="3" applyFont="1" applyFill="1" applyBorder="1" applyAlignment="1" applyProtection="1">
      <alignment vertical="center"/>
      <protection hidden="1"/>
    </xf>
    <xf numFmtId="0" fontId="34" fillId="8" borderId="21" xfId="3" applyFont="1" applyFill="1" applyBorder="1" applyAlignment="1" applyProtection="1">
      <alignment horizontal="center" vertical="center"/>
      <protection hidden="1"/>
    </xf>
    <xf numFmtId="0" fontId="34" fillId="8" borderId="21" xfId="3" applyFont="1" applyFill="1" applyBorder="1" applyAlignment="1" applyProtection="1">
      <alignment vertical="center"/>
      <protection hidden="1"/>
    </xf>
    <xf numFmtId="0" fontId="31" fillId="0" borderId="0" xfId="3" applyFont="1" applyProtection="1">
      <protection hidden="1"/>
    </xf>
    <xf numFmtId="0" fontId="31" fillId="9" borderId="0" xfId="3" applyFont="1" applyFill="1" applyProtection="1">
      <protection hidden="1"/>
    </xf>
    <xf numFmtId="0" fontId="0" fillId="0" borderId="0" xfId="0" applyProtection="1">
      <protection hidden="1"/>
    </xf>
    <xf numFmtId="0" fontId="31" fillId="0" borderId="0" xfId="3" applyFont="1" applyAlignment="1" applyProtection="1">
      <alignment horizontal="center"/>
      <protection hidden="1"/>
    </xf>
    <xf numFmtId="0" fontId="31" fillId="0" borderId="0" xfId="3" applyFont="1" applyAlignment="1" applyProtection="1">
      <alignment vertical="center"/>
      <protection hidden="1"/>
    </xf>
    <xf numFmtId="0" fontId="31" fillId="10" borderId="21" xfId="3" applyFont="1" applyFill="1" applyBorder="1" applyAlignment="1" applyProtection="1">
      <alignment horizontal="center" vertical="center"/>
      <protection hidden="1"/>
    </xf>
    <xf numFmtId="0" fontId="31" fillId="11" borderId="21" xfId="3" applyFont="1" applyFill="1" applyBorder="1" applyAlignment="1" applyProtection="1">
      <alignment horizontal="center" vertical="center"/>
      <protection hidden="1"/>
    </xf>
    <xf numFmtId="0" fontId="31" fillId="7" borderId="21" xfId="3" quotePrefix="1" applyFont="1" applyFill="1" applyBorder="1" applyAlignment="1" applyProtection="1">
      <alignment horizontal="center" vertical="center"/>
      <protection hidden="1"/>
    </xf>
    <xf numFmtId="0" fontId="34" fillId="8" borderId="21" xfId="3" quotePrefix="1" applyFont="1" applyFill="1" applyBorder="1" applyAlignment="1" applyProtection="1">
      <alignment horizontal="center" vertical="center"/>
      <protection hidden="1"/>
    </xf>
    <xf numFmtId="0" fontId="28" fillId="12" borderId="0" xfId="3" applyFont="1" applyFill="1" applyAlignment="1" applyProtection="1">
      <alignment horizontal="center" vertical="center"/>
      <protection hidden="1"/>
    </xf>
    <xf numFmtId="0" fontId="31" fillId="7" borderId="21" xfId="3" applyFont="1" applyFill="1" applyBorder="1" applyAlignment="1" applyProtection="1">
      <alignment horizontal="left" vertical="center"/>
      <protection hidden="1"/>
    </xf>
    <xf numFmtId="0" fontId="31" fillId="0" borderId="0" xfId="3" applyFont="1" applyAlignment="1" applyProtection="1">
      <alignment horizontal="left"/>
      <protection hidden="1"/>
    </xf>
    <xf numFmtId="0" fontId="31" fillId="13" borderId="35" xfId="3" applyFont="1" applyFill="1" applyBorder="1" applyAlignment="1" applyProtection="1">
      <alignment horizontal="center" vertical="center"/>
      <protection hidden="1"/>
    </xf>
    <xf numFmtId="0" fontId="31" fillId="15" borderId="37" xfId="3" quotePrefix="1" applyFont="1" applyFill="1" applyBorder="1" applyAlignment="1" applyProtection="1">
      <alignment horizontal="center" vertical="center"/>
      <protection hidden="1"/>
    </xf>
    <xf numFmtId="0" fontId="31" fillId="15" borderId="37" xfId="3" applyFont="1" applyFill="1" applyBorder="1" applyAlignment="1" applyProtection="1">
      <alignment horizontal="center" vertical="center"/>
      <protection hidden="1"/>
    </xf>
    <xf numFmtId="0" fontId="31" fillId="15" borderId="37" xfId="3" applyFont="1" applyFill="1" applyBorder="1" applyAlignment="1" applyProtection="1">
      <alignment horizontal="left" vertical="center"/>
      <protection hidden="1"/>
    </xf>
    <xf numFmtId="2" fontId="14" fillId="16" borderId="1" xfId="0" applyNumberFormat="1" applyFont="1" applyFill="1" applyBorder="1" applyAlignment="1">
      <alignment horizontal="center"/>
    </xf>
    <xf numFmtId="0" fontId="14" fillId="17" borderId="11" xfId="0" applyFont="1" applyFill="1" applyBorder="1" applyAlignment="1">
      <alignment horizontal="center"/>
    </xf>
    <xf numFmtId="2" fontId="14" fillId="17" borderId="11" xfId="0" applyNumberFormat="1" applyFont="1" applyFill="1" applyBorder="1" applyAlignment="1">
      <alignment horizontal="center"/>
    </xf>
    <xf numFmtId="0" fontId="26" fillId="8" borderId="14" xfId="0" applyFont="1" applyFill="1" applyBorder="1" applyAlignment="1">
      <alignment horizontal="centerContinuous"/>
    </xf>
    <xf numFmtId="0" fontId="26" fillId="8" borderId="2" xfId="0" applyFont="1" applyFill="1" applyBorder="1" applyAlignment="1">
      <alignment horizontal="centerContinuous"/>
    </xf>
    <xf numFmtId="0" fontId="26" fillId="8" borderId="15" xfId="0" applyFont="1" applyFill="1" applyBorder="1" applyAlignment="1">
      <alignment horizontal="centerContinuous"/>
    </xf>
    <xf numFmtId="0" fontId="26" fillId="8" borderId="8" xfId="0" applyFont="1" applyFill="1" applyBorder="1" applyAlignment="1">
      <alignment horizontal="centerContinuous"/>
    </xf>
    <xf numFmtId="0" fontId="26" fillId="8" borderId="17" xfId="0" applyFont="1" applyFill="1" applyBorder="1" applyAlignment="1">
      <alignment horizontal="centerContinuous"/>
    </xf>
    <xf numFmtId="0" fontId="26" fillId="8" borderId="18" xfId="0" applyFont="1" applyFill="1" applyBorder="1" applyAlignment="1">
      <alignment horizontal="centerContinuous"/>
    </xf>
    <xf numFmtId="0" fontId="26" fillId="8" borderId="16" xfId="0" applyFont="1" applyFill="1" applyBorder="1" applyAlignment="1">
      <alignment horizontal="centerContinuous"/>
    </xf>
    <xf numFmtId="0" fontId="14" fillId="8" borderId="38" xfId="0" applyFont="1" applyFill="1" applyBorder="1" applyAlignment="1">
      <alignment horizontal="center"/>
    </xf>
    <xf numFmtId="2" fontId="14" fillId="8" borderId="38" xfId="0" applyNumberFormat="1" applyFont="1" applyFill="1" applyBorder="1" applyAlignment="1">
      <alignment horizontal="center"/>
    </xf>
    <xf numFmtId="0" fontId="26" fillId="8" borderId="15" xfId="0" applyFont="1" applyFill="1" applyBorder="1" applyAlignment="1">
      <alignment horizontal="center"/>
    </xf>
    <xf numFmtId="0" fontId="48" fillId="8" borderId="1" xfId="0" applyFont="1" applyFill="1" applyBorder="1" applyAlignment="1">
      <alignment horizontal="center"/>
    </xf>
    <xf numFmtId="2" fontId="48" fillId="8" borderId="1" xfId="0" applyNumberFormat="1" applyFont="1" applyFill="1" applyBorder="1" applyAlignment="1">
      <alignment horizontal="center"/>
    </xf>
    <xf numFmtId="2" fontId="3" fillId="6" borderId="0" xfId="0" applyNumberFormat="1" applyFont="1" applyFill="1"/>
    <xf numFmtId="0" fontId="26" fillId="8" borderId="42" xfId="0" applyFont="1" applyFill="1" applyBorder="1" applyAlignment="1">
      <alignment horizontal="centerContinuous"/>
    </xf>
    <xf numFmtId="0" fontId="26" fillId="8" borderId="43" xfId="0" applyFont="1" applyFill="1" applyBorder="1" applyAlignment="1">
      <alignment horizontal="centerContinuous"/>
    </xf>
    <xf numFmtId="2" fontId="14" fillId="8" borderId="44" xfId="0" applyNumberFormat="1" applyFont="1" applyFill="1" applyBorder="1" applyAlignment="1">
      <alignment horizontal="center"/>
    </xf>
    <xf numFmtId="2" fontId="14" fillId="8" borderId="45" xfId="0" applyNumberFormat="1" applyFont="1" applyFill="1" applyBorder="1" applyAlignment="1">
      <alignment horizontal="center"/>
    </xf>
    <xf numFmtId="0" fontId="45" fillId="0" borderId="0" xfId="0" applyFont="1"/>
    <xf numFmtId="0" fontId="46" fillId="0" borderId="0" xfId="0" applyFont="1"/>
    <xf numFmtId="0" fontId="14" fillId="17" borderId="1" xfId="0" applyFont="1" applyFill="1" applyBorder="1" applyAlignment="1">
      <alignment horizontal="center"/>
    </xf>
    <xf numFmtId="2" fontId="14" fillId="17" borderId="1" xfId="0" applyNumberFormat="1" applyFont="1" applyFill="1" applyBorder="1" applyAlignment="1">
      <alignment horizontal="center"/>
    </xf>
    <xf numFmtId="0" fontId="26" fillId="8" borderId="10" xfId="0" applyFont="1" applyFill="1" applyBorder="1" applyAlignment="1">
      <alignment horizontal="centerContinuous"/>
    </xf>
    <xf numFmtId="0" fontId="26" fillId="8" borderId="11" xfId="0" applyFont="1" applyFill="1" applyBorder="1" applyAlignment="1">
      <alignment horizontal="centerContinuous"/>
    </xf>
    <xf numFmtId="0" fontId="8" fillId="0" borderId="0" xfId="0" applyFont="1" applyAlignment="1">
      <alignment wrapText="1"/>
    </xf>
    <xf numFmtId="0" fontId="14" fillId="16" borderId="11" xfId="0" applyFont="1" applyFill="1" applyBorder="1" applyAlignment="1">
      <alignment horizontal="center"/>
    </xf>
    <xf numFmtId="0" fontId="6" fillId="2" borderId="0" xfId="0" applyFont="1" applyFill="1"/>
    <xf numFmtId="0" fontId="5" fillId="2" borderId="0" xfId="0" applyFont="1" applyFill="1"/>
    <xf numFmtId="0" fontId="14" fillId="2" borderId="0" xfId="0" applyFont="1" applyFill="1" applyAlignment="1">
      <alignment horizontal="center"/>
    </xf>
    <xf numFmtId="0" fontId="23" fillId="2" borderId="0" xfId="0" applyFont="1" applyFill="1"/>
    <xf numFmtId="0" fontId="23" fillId="2" borderId="0" xfId="0" applyFont="1" applyFill="1" applyAlignment="1">
      <alignment horizontal="left"/>
    </xf>
    <xf numFmtId="49" fontId="56" fillId="2" borderId="0" xfId="0" applyNumberFormat="1" applyFont="1" applyFill="1" applyAlignment="1">
      <alignment horizontal="center"/>
    </xf>
    <xf numFmtId="0" fontId="23" fillId="2" borderId="0" xfId="0" applyFont="1" applyFill="1" applyAlignment="1">
      <alignment horizontal="center"/>
    </xf>
    <xf numFmtId="0" fontId="56" fillId="2" borderId="0" xfId="0" applyFont="1" applyFill="1" applyAlignment="1">
      <alignment horizontal="left"/>
    </xf>
    <xf numFmtId="0" fontId="23" fillId="2" borderId="0" xfId="0" applyFont="1" applyFill="1" applyAlignment="1">
      <alignment horizontal="left" indent="2"/>
    </xf>
    <xf numFmtId="2" fontId="23" fillId="2" borderId="0" xfId="0" applyNumberFormat="1" applyFont="1" applyFill="1"/>
    <xf numFmtId="2" fontId="56" fillId="2" borderId="0" xfId="0" applyNumberFormat="1" applyFont="1" applyFill="1"/>
    <xf numFmtId="0" fontId="56" fillId="2" borderId="0" xfId="0" applyFont="1" applyFill="1" applyAlignment="1">
      <alignment horizontal="center"/>
    </xf>
    <xf numFmtId="0" fontId="56" fillId="2" borderId="0" xfId="0" applyFont="1" applyFill="1"/>
    <xf numFmtId="49" fontId="56" fillId="2" borderId="0" xfId="0" applyNumberFormat="1" applyFont="1" applyFill="1"/>
    <xf numFmtId="0" fontId="14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21" fillId="2" borderId="0" xfId="0" applyFont="1" applyFill="1" applyAlignment="1">
      <alignment horizontal="left"/>
    </xf>
    <xf numFmtId="0" fontId="6" fillId="2" borderId="1" xfId="0" applyFont="1" applyFill="1" applyBorder="1" applyAlignment="1">
      <alignment horizontal="center" vertical="top" wrapText="1"/>
    </xf>
    <xf numFmtId="1" fontId="6" fillId="2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center" wrapText="1"/>
    </xf>
    <xf numFmtId="2" fontId="6" fillId="2" borderId="0" xfId="0" applyNumberFormat="1" applyFont="1" applyFill="1"/>
    <xf numFmtId="0" fontId="7" fillId="2" borderId="0" xfId="0" applyFont="1" applyFill="1"/>
    <xf numFmtId="0" fontId="57" fillId="2" borderId="0" xfId="0" applyFont="1" applyFill="1"/>
    <xf numFmtId="0" fontId="58" fillId="2" borderId="0" xfId="0" applyFont="1" applyFill="1"/>
    <xf numFmtId="0" fontId="6" fillId="2" borderId="0" xfId="0" applyFont="1" applyFill="1" applyAlignment="1">
      <alignment horizontal="center"/>
    </xf>
    <xf numFmtId="0" fontId="41" fillId="6" borderId="0" xfId="0" applyFont="1" applyFill="1" applyAlignment="1">
      <alignment horizontal="left"/>
    </xf>
    <xf numFmtId="0" fontId="41" fillId="6" borderId="0" xfId="0" applyFont="1" applyFill="1"/>
    <xf numFmtId="0" fontId="41" fillId="0" borderId="0" xfId="0" applyFont="1" applyAlignment="1">
      <alignment vertical="center"/>
    </xf>
    <xf numFmtId="0" fontId="60" fillId="0" borderId="0" xfId="0" applyFont="1" applyAlignment="1">
      <alignment vertical="center"/>
    </xf>
    <xf numFmtId="0" fontId="61" fillId="0" borderId="0" xfId="0" applyFont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49" fontId="41" fillId="0" borderId="5" xfId="0" applyNumberFormat="1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8" xfId="0" applyFont="1" applyBorder="1" applyAlignment="1">
      <alignment horizontal="center" vertical="center"/>
    </xf>
    <xf numFmtId="0" fontId="17" fillId="13" borderId="5" xfId="0" applyFont="1" applyFill="1" applyBorder="1" applyAlignment="1">
      <alignment horizontal="center" vertical="center"/>
    </xf>
    <xf numFmtId="0" fontId="17" fillId="13" borderId="1" xfId="0" applyFont="1" applyFill="1" applyBorder="1" applyAlignment="1">
      <alignment horizontal="center" vertical="center"/>
    </xf>
    <xf numFmtId="0" fontId="17" fillId="13" borderId="8" xfId="0" applyFont="1" applyFill="1" applyBorder="1" applyAlignment="1">
      <alignment horizontal="center" vertical="center"/>
    </xf>
    <xf numFmtId="0" fontId="62" fillId="18" borderId="29" xfId="0" applyFont="1" applyFill="1" applyBorder="1" applyAlignment="1">
      <alignment horizontal="center" vertical="center"/>
    </xf>
    <xf numFmtId="0" fontId="62" fillId="18" borderId="30" xfId="0" applyFont="1" applyFill="1" applyBorder="1" applyAlignment="1">
      <alignment horizontal="center" vertical="center"/>
    </xf>
    <xf numFmtId="0" fontId="62" fillId="18" borderId="31" xfId="0" applyFont="1" applyFill="1" applyBorder="1" applyAlignment="1">
      <alignment horizontal="center" vertical="center"/>
    </xf>
    <xf numFmtId="49" fontId="63" fillId="19" borderId="3" xfId="0" applyNumberFormat="1" applyFont="1" applyFill="1" applyBorder="1" applyAlignment="1">
      <alignment horizontal="center" vertical="center"/>
    </xf>
    <xf numFmtId="0" fontId="63" fillId="19" borderId="1" xfId="0" applyFont="1" applyFill="1" applyBorder="1" applyAlignment="1">
      <alignment horizontal="center" vertical="center"/>
    </xf>
    <xf numFmtId="0" fontId="63" fillId="19" borderId="4" xfId="0" applyFont="1" applyFill="1" applyBorder="1" applyAlignment="1">
      <alignment horizontal="center" vertical="center"/>
    </xf>
    <xf numFmtId="0" fontId="63" fillId="0" borderId="1" xfId="0" applyFont="1" applyBorder="1" applyAlignment="1">
      <alignment horizontal="center" vertical="center"/>
    </xf>
    <xf numFmtId="0" fontId="63" fillId="0" borderId="4" xfId="0" applyFont="1" applyBorder="1" applyAlignment="1">
      <alignment horizontal="center" vertical="center"/>
    </xf>
    <xf numFmtId="0" fontId="64" fillId="13" borderId="32" xfId="0" applyFont="1" applyFill="1" applyBorder="1" applyAlignment="1">
      <alignment horizontal="center" vertical="center"/>
    </xf>
    <xf numFmtId="0" fontId="64" fillId="13" borderId="33" xfId="0" applyFont="1" applyFill="1" applyBorder="1" applyAlignment="1">
      <alignment horizontal="center" vertical="center"/>
    </xf>
    <xf numFmtId="0" fontId="64" fillId="13" borderId="34" xfId="0" applyFont="1" applyFill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65" fillId="0" borderId="32" xfId="0" applyFont="1" applyBorder="1" applyAlignment="1">
      <alignment horizontal="center" vertical="center"/>
    </xf>
    <xf numFmtId="0" fontId="65" fillId="0" borderId="34" xfId="0" applyFont="1" applyBorder="1" applyAlignment="1">
      <alignment horizontal="center" vertical="center"/>
    </xf>
    <xf numFmtId="0" fontId="23" fillId="2" borderId="0" xfId="0" applyFont="1" applyFill="1" applyAlignment="1">
      <alignment horizontal="center" vertical="top"/>
    </xf>
    <xf numFmtId="0" fontId="26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left"/>
      <protection hidden="1"/>
    </xf>
    <xf numFmtId="0" fontId="31" fillId="12" borderId="21" xfId="3" quotePrefix="1" applyFont="1" applyFill="1" applyBorder="1" applyAlignment="1" applyProtection="1">
      <alignment horizontal="center" vertical="center"/>
      <protection locked="0"/>
    </xf>
    <xf numFmtId="1" fontId="14" fillId="17" borderId="11" xfId="0" applyNumberFormat="1" applyFont="1" applyFill="1" applyBorder="1" applyAlignment="1">
      <alignment horizontal="center"/>
    </xf>
    <xf numFmtId="1" fontId="14" fillId="17" borderId="17" xfId="0" applyNumberFormat="1" applyFont="1" applyFill="1" applyBorder="1" applyAlignment="1">
      <alignment horizontal="center"/>
    </xf>
    <xf numFmtId="1" fontId="14" fillId="17" borderId="48" xfId="0" applyNumberFormat="1" applyFont="1" applyFill="1" applyBorder="1" applyAlignment="1">
      <alignment horizontal="center"/>
    </xf>
    <xf numFmtId="1" fontId="14" fillId="16" borderId="1" xfId="0" applyNumberFormat="1" applyFont="1" applyFill="1" applyBorder="1" applyAlignment="1">
      <alignment horizontal="center"/>
    </xf>
    <xf numFmtId="1" fontId="14" fillId="16" borderId="8" xfId="0" applyNumberFormat="1" applyFont="1" applyFill="1" applyBorder="1" applyAlignment="1">
      <alignment horizontal="center"/>
    </xf>
    <xf numFmtId="1" fontId="14" fillId="16" borderId="46" xfId="0" applyNumberFormat="1" applyFont="1" applyFill="1" applyBorder="1" applyAlignment="1">
      <alignment horizontal="center"/>
    </xf>
    <xf numFmtId="1" fontId="14" fillId="16" borderId="5" xfId="0" applyNumberFormat="1" applyFont="1" applyFill="1" applyBorder="1" applyAlignment="1">
      <alignment horizontal="center"/>
    </xf>
    <xf numFmtId="1" fontId="48" fillId="8" borderId="1" xfId="0" applyNumberFormat="1" applyFont="1" applyFill="1" applyBorder="1" applyAlignment="1">
      <alignment horizontal="center"/>
    </xf>
    <xf numFmtId="1" fontId="48" fillId="8" borderId="8" xfId="0" applyNumberFormat="1" applyFont="1" applyFill="1" applyBorder="1" applyAlignment="1">
      <alignment horizontal="center"/>
    </xf>
    <xf numFmtId="1" fontId="48" fillId="8" borderId="46" xfId="0" applyNumberFormat="1" applyFont="1" applyFill="1" applyBorder="1" applyAlignment="1">
      <alignment horizontal="center"/>
    </xf>
    <xf numFmtId="1" fontId="48" fillId="8" borderId="47" xfId="0" applyNumberFormat="1" applyFont="1" applyFill="1" applyBorder="1" applyAlignment="1">
      <alignment horizontal="center"/>
    </xf>
    <xf numFmtId="1" fontId="48" fillId="8" borderId="5" xfId="0" applyNumberFormat="1" applyFont="1" applyFill="1" applyBorder="1" applyAlignment="1">
      <alignment horizontal="center"/>
    </xf>
    <xf numFmtId="164" fontId="14" fillId="8" borderId="38" xfId="0" applyNumberFormat="1" applyFont="1" applyFill="1" applyBorder="1" applyAlignment="1">
      <alignment horizontal="center"/>
    </xf>
    <xf numFmtId="1" fontId="14" fillId="8" borderId="38" xfId="0" applyNumberFormat="1" applyFont="1" applyFill="1" applyBorder="1" applyAlignment="1">
      <alignment horizontal="center"/>
    </xf>
    <xf numFmtId="1" fontId="14" fillId="8" borderId="39" xfId="0" applyNumberFormat="1" applyFont="1" applyFill="1" applyBorder="1" applyAlignment="1">
      <alignment horizontal="center"/>
    </xf>
    <xf numFmtId="0" fontId="6" fillId="0" borderId="0" xfId="0" applyFont="1" applyAlignment="1">
      <alignment vertical="center"/>
    </xf>
    <xf numFmtId="2" fontId="68" fillId="8" borderId="52" xfId="0" applyNumberFormat="1" applyFont="1" applyFill="1" applyBorder="1" applyAlignment="1">
      <alignment horizontal="center"/>
    </xf>
    <xf numFmtId="0" fontId="26" fillId="8" borderId="20" xfId="0" applyFont="1" applyFill="1" applyBorder="1" applyAlignment="1">
      <alignment horizontal="center"/>
    </xf>
    <xf numFmtId="0" fontId="26" fillId="8" borderId="53" xfId="0" applyFont="1" applyFill="1" applyBorder="1" applyAlignment="1">
      <alignment horizontal="centerContinuous"/>
    </xf>
    <xf numFmtId="0" fontId="26" fillId="8" borderId="54" xfId="0" applyFont="1" applyFill="1" applyBorder="1" applyAlignment="1">
      <alignment horizontal="centerContinuous"/>
    </xf>
    <xf numFmtId="0" fontId="26" fillId="0" borderId="11" xfId="0" applyFont="1" applyBorder="1" applyAlignment="1">
      <alignment horizontal="center" vertical="center"/>
    </xf>
    <xf numFmtId="0" fontId="26" fillId="0" borderId="11" xfId="0" applyFont="1" applyBorder="1" applyAlignment="1" applyProtection="1">
      <alignment horizontal="center" vertical="center"/>
      <protection locked="0"/>
    </xf>
    <xf numFmtId="0" fontId="8" fillId="5" borderId="11" xfId="0" applyFont="1" applyFill="1" applyBorder="1" applyAlignment="1">
      <alignment horizontal="center" vertical="center"/>
    </xf>
    <xf numFmtId="0" fontId="7" fillId="0" borderId="8" xfId="0" applyFont="1" applyBorder="1" applyAlignment="1" applyProtection="1">
      <alignment horizontal="center" vertical="center" wrapText="1"/>
      <protection locked="0"/>
    </xf>
    <xf numFmtId="16" fontId="7" fillId="0" borderId="5" xfId="0" applyNumberFormat="1" applyFont="1" applyBorder="1" applyAlignment="1" applyProtection="1">
      <alignment horizontal="center" vertical="center" wrapText="1"/>
      <protection locked="0"/>
    </xf>
    <xf numFmtId="0" fontId="71" fillId="0" borderId="0" xfId="0" applyFont="1"/>
    <xf numFmtId="1" fontId="28" fillId="12" borderId="0" xfId="3" applyNumberFormat="1" applyFont="1" applyFill="1" applyAlignment="1" applyProtection="1">
      <alignment horizontal="center"/>
      <protection hidden="1"/>
    </xf>
    <xf numFmtId="0" fontId="73" fillId="0" borderId="1" xfId="3" applyFont="1" applyBorder="1" applyAlignment="1">
      <alignment horizontal="center" vertical="center"/>
    </xf>
    <xf numFmtId="0" fontId="73" fillId="0" borderId="1" xfId="3" applyFont="1" applyBorder="1" applyAlignment="1">
      <alignment horizontal="center"/>
    </xf>
    <xf numFmtId="0" fontId="31" fillId="0" borderId="1" xfId="3" quotePrefix="1" applyFont="1" applyBorder="1" applyAlignment="1">
      <alignment horizontal="center" vertical="center"/>
    </xf>
    <xf numFmtId="0" fontId="31" fillId="0" borderId="1" xfId="3" applyFont="1" applyBorder="1" applyAlignment="1">
      <alignment horizontal="center" vertical="center"/>
    </xf>
    <xf numFmtId="0" fontId="31" fillId="0" borderId="1" xfId="3" applyFont="1" applyBorder="1" applyAlignment="1">
      <alignment horizontal="center"/>
    </xf>
    <xf numFmtId="0" fontId="31" fillId="0" borderId="8" xfId="3" applyFont="1" applyBorder="1" applyAlignment="1">
      <alignment horizontal="left" vertical="center"/>
    </xf>
    <xf numFmtId="0" fontId="31" fillId="0" borderId="26" xfId="3" applyFont="1" applyBorder="1" applyAlignment="1">
      <alignment horizontal="left" vertical="center"/>
    </xf>
    <xf numFmtId="0" fontId="31" fillId="0" borderId="5" xfId="3" applyFont="1" applyBorder="1" applyAlignment="1">
      <alignment horizontal="left" vertical="center"/>
    </xf>
    <xf numFmtId="0" fontId="8" fillId="7" borderId="33" xfId="0" applyFont="1" applyFill="1" applyBorder="1" applyAlignment="1">
      <alignment horizontal="center" vertical="center" wrapText="1"/>
    </xf>
    <xf numFmtId="0" fontId="8" fillId="15" borderId="33" xfId="0" applyFont="1" applyFill="1" applyBorder="1" applyAlignment="1">
      <alignment horizontal="center" vertical="center" wrapText="1"/>
    </xf>
    <xf numFmtId="1" fontId="8" fillId="0" borderId="55" xfId="0" applyNumberFormat="1" applyFont="1" applyBorder="1" applyAlignment="1" applyProtection="1">
      <alignment horizontal="center" vertical="center" wrapText="1"/>
      <protection locked="0"/>
    </xf>
    <xf numFmtId="0" fontId="8" fillId="0" borderId="10" xfId="0" applyFont="1" applyBorder="1"/>
    <xf numFmtId="0" fontId="7" fillId="0" borderId="9" xfId="0" applyFont="1" applyBorder="1" applyAlignment="1">
      <alignment horizontal="center" vertical="center" wrapText="1"/>
    </xf>
    <xf numFmtId="0" fontId="7" fillId="0" borderId="0" xfId="0" applyFont="1"/>
    <xf numFmtId="49" fontId="8" fillId="0" borderId="1" xfId="0" applyNumberFormat="1" applyFont="1" applyBorder="1" applyProtection="1">
      <protection hidden="1"/>
    </xf>
    <xf numFmtId="49" fontId="8" fillId="0" borderId="6" xfId="0" applyNumberFormat="1" applyFont="1" applyBorder="1" applyAlignment="1" applyProtection="1">
      <alignment horizontal="center"/>
      <protection hidden="1"/>
    </xf>
    <xf numFmtId="0" fontId="8" fillId="0" borderId="6" xfId="0" applyFont="1" applyBorder="1" applyAlignment="1" applyProtection="1">
      <alignment horizontal="center" vertical="center"/>
      <protection hidden="1"/>
    </xf>
    <xf numFmtId="0" fontId="8" fillId="0" borderId="12" xfId="0" applyFont="1" applyBorder="1" applyAlignment="1" applyProtection="1">
      <alignment horizontal="left"/>
      <protection hidden="1"/>
    </xf>
    <xf numFmtId="0" fontId="8" fillId="0" borderId="13" xfId="0" applyFont="1" applyBorder="1" applyAlignment="1" applyProtection="1">
      <alignment horizontal="left"/>
      <protection hidden="1"/>
    </xf>
    <xf numFmtId="0" fontId="8" fillId="0" borderId="7" xfId="0" applyFont="1" applyBorder="1" applyAlignment="1" applyProtection="1">
      <alignment horizontal="left"/>
      <protection hidden="1"/>
    </xf>
    <xf numFmtId="0" fontId="8" fillId="0" borderId="1" xfId="0" applyFont="1" applyBorder="1" applyProtection="1">
      <protection hidden="1"/>
    </xf>
    <xf numFmtId="0" fontId="8" fillId="0" borderId="12" xfId="0" applyFont="1" applyBorder="1" applyAlignment="1" applyProtection="1">
      <alignment horizontal="left" vertical="center"/>
      <protection hidden="1"/>
    </xf>
    <xf numFmtId="0" fontId="8" fillId="0" borderId="13" xfId="0" applyFont="1" applyBorder="1" applyAlignment="1" applyProtection="1">
      <alignment horizontal="left" vertical="center"/>
      <protection hidden="1"/>
    </xf>
    <xf numFmtId="0" fontId="8" fillId="0" borderId="7" xfId="0" applyFont="1" applyBorder="1" applyAlignment="1" applyProtection="1">
      <alignment horizontal="left" vertical="center"/>
      <protection hidden="1"/>
    </xf>
    <xf numFmtId="0" fontId="8" fillId="0" borderId="0" xfId="0" applyFont="1" applyProtection="1"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0" borderId="0" xfId="0" applyFont="1" applyAlignment="1">
      <alignment horizontal="left"/>
    </xf>
    <xf numFmtId="0" fontId="28" fillId="0" borderId="0" xfId="3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vertical="center"/>
      <protection hidden="1"/>
    </xf>
    <xf numFmtId="49" fontId="28" fillId="0" borderId="0" xfId="3" applyNumberFormat="1" applyFont="1" applyAlignment="1" applyProtection="1">
      <alignment horizontal="center" vertical="center"/>
      <protection hidden="1"/>
    </xf>
    <xf numFmtId="49" fontId="8" fillId="0" borderId="6" xfId="0" applyNumberFormat="1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vertical="center" wrapText="1"/>
    </xf>
    <xf numFmtId="49" fontId="8" fillId="0" borderId="13" xfId="0" applyNumberFormat="1" applyFont="1" applyBorder="1" applyAlignment="1">
      <alignment vertical="center" wrapText="1"/>
    </xf>
    <xf numFmtId="49" fontId="8" fillId="0" borderId="7" xfId="0" applyNumberFormat="1" applyFont="1" applyBorder="1" applyAlignment="1">
      <alignment horizontal="left" vertical="center" wrapText="1"/>
    </xf>
    <xf numFmtId="0" fontId="36" fillId="0" borderId="0" xfId="3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6" fillId="0" borderId="0" xfId="0" applyFont="1" applyAlignment="1">
      <alignment horizontal="left" vertical="center"/>
    </xf>
    <xf numFmtId="0" fontId="0" fillId="0" borderId="0" xfId="0" applyAlignment="1" applyProtection="1">
      <alignment vertical="center"/>
      <protection hidden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63" fillId="0" borderId="3" xfId="0" applyFont="1" applyBorder="1" applyAlignment="1">
      <alignment horizontal="center" vertical="center"/>
    </xf>
    <xf numFmtId="0" fontId="0" fillId="0" borderId="0" xfId="0" applyAlignment="1" applyProtection="1">
      <alignment horizontal="center"/>
      <protection hidden="1"/>
    </xf>
    <xf numFmtId="49" fontId="28" fillId="0" borderId="0" xfId="3" applyNumberFormat="1" applyFont="1" applyAlignment="1" applyProtection="1">
      <alignment horizontal="center"/>
      <protection hidden="1"/>
    </xf>
    <xf numFmtId="0" fontId="32" fillId="0" borderId="0" xfId="4" applyProtection="1">
      <protection hidden="1"/>
    </xf>
    <xf numFmtId="0" fontId="32" fillId="0" borderId="0" xfId="4" applyProtection="1">
      <protection locked="0"/>
    </xf>
    <xf numFmtId="0" fontId="28" fillId="0" borderId="0" xfId="3" applyFont="1" applyAlignment="1" applyProtection="1">
      <alignment horizontal="center"/>
      <protection hidden="1"/>
    </xf>
    <xf numFmtId="0" fontId="74" fillId="0" borderId="0" xfId="0" applyFont="1" applyAlignment="1">
      <alignment horizontal="center"/>
    </xf>
    <xf numFmtId="49" fontId="8" fillId="0" borderId="18" xfId="0" applyNumberFormat="1" applyFont="1" applyBorder="1" applyAlignment="1">
      <alignment vertical="center" shrinkToFit="1"/>
    </xf>
    <xf numFmtId="49" fontId="8" fillId="0" borderId="55" xfId="0" applyNumberFormat="1" applyFont="1" applyBorder="1" applyAlignment="1">
      <alignment horizontal="left" vertical="center" shrinkToFit="1"/>
    </xf>
    <xf numFmtId="49" fontId="8" fillId="0" borderId="26" xfId="0" applyNumberFormat="1" applyFont="1" applyBorder="1" applyAlignment="1">
      <alignment vertical="center" shrinkToFit="1"/>
    </xf>
    <xf numFmtId="49" fontId="8" fillId="0" borderId="7" xfId="0" applyNumberFormat="1" applyFont="1" applyBorder="1" applyAlignment="1">
      <alignment horizontal="left" vertical="center" shrinkToFit="1"/>
    </xf>
    <xf numFmtId="49" fontId="53" fillId="0" borderId="26" xfId="0" applyNumberFormat="1" applyFont="1" applyBorder="1" applyAlignment="1">
      <alignment vertical="center" shrinkToFit="1"/>
    </xf>
    <xf numFmtId="49" fontId="53" fillId="0" borderId="7" xfId="0" applyNumberFormat="1" applyFont="1" applyBorder="1" applyAlignment="1">
      <alignment horizontal="left" vertical="center" shrinkToFit="1"/>
    </xf>
    <xf numFmtId="0" fontId="70" fillId="20" borderId="1" xfId="0" applyFont="1" applyFill="1" applyBorder="1" applyAlignment="1">
      <alignment horizontal="center" vertical="center"/>
    </xf>
    <xf numFmtId="0" fontId="14" fillId="20" borderId="1" xfId="0" applyFont="1" applyFill="1" applyBorder="1" applyAlignment="1">
      <alignment vertical="center" shrinkToFit="1"/>
    </xf>
    <xf numFmtId="0" fontId="6" fillId="4" borderId="26" xfId="0" applyFont="1" applyFill="1" applyBorder="1" applyAlignment="1">
      <alignment horizontal="center" vertical="center" shrinkToFit="1"/>
    </xf>
    <xf numFmtId="0" fontId="21" fillId="20" borderId="1" xfId="0" applyFont="1" applyFill="1" applyBorder="1" applyAlignment="1">
      <alignment horizontal="center" vertical="center"/>
    </xf>
    <xf numFmtId="0" fontId="77" fillId="0" borderId="11" xfId="0" applyFont="1" applyBorder="1" applyAlignment="1" applyProtection="1">
      <alignment horizontal="center" vertical="center"/>
      <protection locked="0"/>
    </xf>
    <xf numFmtId="0" fontId="77" fillId="0" borderId="1" xfId="0" applyFont="1" applyBorder="1" applyAlignment="1" applyProtection="1">
      <alignment horizontal="center" vertical="center"/>
      <protection locked="0"/>
    </xf>
    <xf numFmtId="0" fontId="77" fillId="0" borderId="0" xfId="0" applyFont="1" applyAlignment="1">
      <alignment horizontal="center" vertical="center"/>
    </xf>
    <xf numFmtId="0" fontId="14" fillId="0" borderId="1" xfId="0" applyFont="1" applyBorder="1" applyAlignment="1" applyProtection="1">
      <alignment horizontal="center" vertical="center"/>
      <protection hidden="1"/>
    </xf>
    <xf numFmtId="1" fontId="14" fillId="16" borderId="47" xfId="0" applyNumberFormat="1" applyFont="1" applyFill="1" applyBorder="1" applyAlignment="1">
      <alignment horizontal="center"/>
    </xf>
    <xf numFmtId="1" fontId="14" fillId="17" borderId="5" xfId="0" applyNumberFormat="1" applyFont="1" applyFill="1" applyBorder="1" applyAlignment="1">
      <alignment horizontal="center"/>
    </xf>
    <xf numFmtId="0" fontId="77" fillId="2" borderId="6" xfId="0" applyFont="1" applyFill="1" applyBorder="1" applyAlignment="1" applyProtection="1">
      <alignment horizontal="center" vertical="center"/>
      <protection locked="0"/>
    </xf>
    <xf numFmtId="0" fontId="77" fillId="20" borderId="49" xfId="0" applyFont="1" applyFill="1" applyBorder="1" applyAlignment="1">
      <alignment horizontal="center" vertical="center"/>
    </xf>
    <xf numFmtId="0" fontId="70" fillId="22" borderId="49" xfId="0" applyFont="1" applyFill="1" applyBorder="1" applyAlignment="1">
      <alignment horizontal="center" vertical="center"/>
    </xf>
    <xf numFmtId="0" fontId="78" fillId="4" borderId="1" xfId="0" applyFont="1" applyFill="1" applyBorder="1" applyAlignment="1">
      <alignment horizontal="center" vertical="center"/>
    </xf>
    <xf numFmtId="0" fontId="70" fillId="15" borderId="11" xfId="0" applyFont="1" applyFill="1" applyBorder="1" applyAlignment="1">
      <alignment horizontal="center" vertical="center"/>
    </xf>
    <xf numFmtId="0" fontId="8" fillId="15" borderId="49" xfId="0" applyFont="1" applyFill="1" applyBorder="1" applyAlignment="1">
      <alignment horizontal="center"/>
    </xf>
    <xf numFmtId="0" fontId="73" fillId="0" borderId="1" xfId="3" applyFont="1" applyBorder="1" applyAlignment="1">
      <alignment horizontal="center" vertical="center" shrinkToFit="1"/>
    </xf>
    <xf numFmtId="0" fontId="14" fillId="4" borderId="5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49" fontId="32" fillId="0" borderId="0" xfId="4" applyNumberFormat="1" applyProtection="1">
      <protection hidden="1"/>
    </xf>
    <xf numFmtId="49" fontId="37" fillId="6" borderId="23" xfId="3" applyNumberFormat="1" applyFont="1" applyFill="1" applyBorder="1" applyAlignment="1" applyProtection="1">
      <alignment horizontal="center" vertical="center"/>
      <protection locked="0"/>
    </xf>
    <xf numFmtId="0" fontId="6" fillId="6" borderId="23" xfId="0" applyFont="1" applyFill="1" applyBorder="1" applyAlignment="1" applyProtection="1">
      <alignment horizontal="center" vertical="center"/>
      <protection locked="0"/>
    </xf>
    <xf numFmtId="49" fontId="6" fillId="6" borderId="23" xfId="0" applyNumberFormat="1" applyFont="1" applyFill="1" applyBorder="1" applyAlignment="1" applyProtection="1">
      <alignment horizontal="center" vertical="center"/>
      <protection locked="0"/>
    </xf>
    <xf numFmtId="0" fontId="6" fillId="6" borderId="23" xfId="0" applyFont="1" applyFill="1" applyBorder="1" applyAlignment="1" applyProtection="1">
      <alignment vertical="center"/>
      <protection locked="0"/>
    </xf>
    <xf numFmtId="49" fontId="6" fillId="0" borderId="0" xfId="0" applyNumberFormat="1" applyFont="1" applyProtection="1">
      <protection locked="0"/>
    </xf>
    <xf numFmtId="0" fontId="28" fillId="12" borderId="0" xfId="3" applyFont="1" applyFill="1" applyAlignment="1" applyProtection="1">
      <alignment horizontal="center"/>
      <protection hidden="1"/>
    </xf>
    <xf numFmtId="0" fontId="36" fillId="12" borderId="0" xfId="3" applyFont="1" applyFill="1" applyAlignment="1" applyProtection="1">
      <alignment horizontal="center"/>
      <protection hidden="1"/>
    </xf>
    <xf numFmtId="49" fontId="36" fillId="12" borderId="0" xfId="3" applyNumberFormat="1" applyFont="1" applyFill="1" applyAlignment="1" applyProtection="1">
      <alignment horizontal="center"/>
      <protection hidden="1"/>
    </xf>
    <xf numFmtId="0" fontId="28" fillId="12" borderId="22" xfId="3" applyFont="1" applyFill="1" applyBorder="1" applyAlignment="1" applyProtection="1">
      <alignment horizontal="center"/>
      <protection hidden="1"/>
    </xf>
    <xf numFmtId="49" fontId="28" fillId="12" borderId="0" xfId="3" applyNumberFormat="1" applyFont="1" applyFill="1" applyAlignment="1" applyProtection="1">
      <alignment horizontal="center"/>
      <protection hidden="1"/>
    </xf>
    <xf numFmtId="0" fontId="39" fillId="12" borderId="0" xfId="3" applyFont="1" applyFill="1" applyAlignment="1" applyProtection="1">
      <alignment horizontal="center"/>
      <protection hidden="1"/>
    </xf>
    <xf numFmtId="0" fontId="42" fillId="12" borderId="0" xfId="3" applyFont="1" applyFill="1" applyAlignment="1" applyProtection="1">
      <alignment vertical="center"/>
      <protection hidden="1"/>
    </xf>
    <xf numFmtId="0" fontId="28" fillId="14" borderId="0" xfId="3" applyFont="1" applyFill="1" applyAlignment="1" applyProtection="1">
      <alignment horizontal="center"/>
      <protection hidden="1"/>
    </xf>
    <xf numFmtId="0" fontId="67" fillId="12" borderId="23" xfId="3" applyFont="1" applyFill="1" applyBorder="1" applyAlignment="1" applyProtection="1">
      <alignment horizontal="center" vertical="center"/>
      <protection hidden="1"/>
    </xf>
    <xf numFmtId="0" fontId="29" fillId="12" borderId="23" xfId="3" applyFont="1" applyFill="1" applyBorder="1" applyAlignment="1" applyProtection="1">
      <alignment horizontal="center" vertical="center"/>
      <protection hidden="1"/>
    </xf>
    <xf numFmtId="0" fontId="30" fillId="12" borderId="0" xfId="3" applyFont="1" applyFill="1" applyAlignment="1" applyProtection="1">
      <alignment horizontal="center" vertical="center"/>
      <protection hidden="1"/>
    </xf>
    <xf numFmtId="0" fontId="67" fillId="12" borderId="0" xfId="3" applyFont="1" applyFill="1" applyAlignment="1" applyProtection="1">
      <alignment horizontal="center" vertical="center"/>
      <protection hidden="1"/>
    </xf>
    <xf numFmtId="0" fontId="44" fillId="14" borderId="1" xfId="0" applyFont="1" applyFill="1" applyBorder="1" applyAlignment="1" applyProtection="1">
      <alignment horizontal="center" vertical="center" shrinkToFit="1"/>
      <protection hidden="1"/>
    </xf>
    <xf numFmtId="0" fontId="28" fillId="12" borderId="24" xfId="3" applyFont="1" applyFill="1" applyBorder="1" applyAlignment="1" applyProtection="1">
      <alignment horizontal="center" vertical="center"/>
      <protection hidden="1"/>
    </xf>
    <xf numFmtId="0" fontId="39" fillId="12" borderId="0" xfId="3" applyFont="1" applyFill="1" applyAlignment="1" applyProtection="1">
      <alignment horizontal="center" vertical="center"/>
      <protection hidden="1"/>
    </xf>
    <xf numFmtId="0" fontId="43" fillId="0" borderId="0" xfId="0" applyFont="1" applyAlignment="1" applyProtection="1">
      <alignment vertical="center"/>
      <protection hidden="1"/>
    </xf>
    <xf numFmtId="0" fontId="23" fillId="14" borderId="1" xfId="0" applyFont="1" applyFill="1" applyBorder="1" applyAlignment="1" applyProtection="1">
      <alignment horizontal="center" vertical="center"/>
      <protection hidden="1"/>
    </xf>
    <xf numFmtId="0" fontId="6" fillId="6" borderId="23" xfId="0" applyFont="1" applyFill="1" applyBorder="1" applyAlignment="1" applyProtection="1">
      <alignment horizontal="center" vertical="center"/>
      <protection hidden="1"/>
    </xf>
    <xf numFmtId="49" fontId="6" fillId="6" borderId="23" xfId="0" applyNumberFormat="1" applyFont="1" applyFill="1" applyBorder="1" applyAlignment="1" applyProtection="1">
      <alignment horizontal="center" vertical="center"/>
      <protection hidden="1"/>
    </xf>
    <xf numFmtId="49" fontId="6" fillId="6" borderId="23" xfId="0" applyNumberFormat="1" applyFont="1" applyFill="1" applyBorder="1" applyAlignment="1" applyProtection="1">
      <alignment vertical="center"/>
      <protection hidden="1"/>
    </xf>
    <xf numFmtId="49" fontId="6" fillId="6" borderId="23" xfId="0" applyNumberFormat="1" applyFont="1" applyFill="1" applyBorder="1" applyAlignment="1" applyProtection="1">
      <alignment horizontal="center"/>
      <protection hidden="1"/>
    </xf>
    <xf numFmtId="49" fontId="6" fillId="6" borderId="23" xfId="0" applyNumberFormat="1" applyFont="1" applyFill="1" applyBorder="1" applyProtection="1">
      <protection hidden="1"/>
    </xf>
    <xf numFmtId="0" fontId="6" fillId="6" borderId="23" xfId="0" applyFont="1" applyFill="1" applyBorder="1" applyAlignment="1" applyProtection="1">
      <alignment vertical="center"/>
      <protection hidden="1"/>
    </xf>
    <xf numFmtId="0" fontId="6" fillId="6" borderId="23" xfId="0" applyFont="1" applyFill="1" applyBorder="1" applyAlignment="1" applyProtection="1">
      <alignment horizontal="center" vertical="center" shrinkToFit="1"/>
      <protection hidden="1"/>
    </xf>
    <xf numFmtId="0" fontId="6" fillId="6" borderId="23" xfId="0" applyFont="1" applyFill="1" applyBorder="1" applyAlignment="1" applyProtection="1">
      <alignment horizontal="left" vertical="center"/>
      <protection hidden="1"/>
    </xf>
    <xf numFmtId="0" fontId="0" fillId="12" borderId="0" xfId="0" applyFill="1" applyProtection="1">
      <protection hidden="1"/>
    </xf>
    <xf numFmtId="1" fontId="6" fillId="6" borderId="23" xfId="0" applyNumberFormat="1" applyFont="1" applyFill="1" applyBorder="1" applyAlignment="1" applyProtection="1">
      <alignment horizontal="center" vertical="center"/>
      <protection hidden="1"/>
    </xf>
    <xf numFmtId="0" fontId="6" fillId="6" borderId="23" xfId="2" applyFont="1" applyFill="1" applyBorder="1" applyAlignment="1" applyProtection="1">
      <alignment vertical="center"/>
      <protection hidden="1"/>
    </xf>
    <xf numFmtId="0" fontId="6" fillId="6" borderId="23" xfId="1" applyFont="1" applyFill="1" applyBorder="1" applyAlignment="1" applyProtection="1">
      <alignment vertical="center" wrapText="1"/>
      <protection hidden="1"/>
    </xf>
    <xf numFmtId="0" fontId="6" fillId="6" borderId="23" xfId="1" applyFont="1" applyFill="1" applyBorder="1" applyAlignment="1" applyProtection="1">
      <alignment horizontal="center" vertical="center" wrapText="1"/>
      <protection hidden="1"/>
    </xf>
    <xf numFmtId="2" fontId="6" fillId="6" borderId="23" xfId="0" applyNumberFormat="1" applyFont="1" applyFill="1" applyBorder="1" applyAlignment="1" applyProtection="1">
      <alignment horizontal="center" vertical="center"/>
      <protection hidden="1"/>
    </xf>
    <xf numFmtId="1" fontId="6" fillId="6" borderId="23" xfId="0" applyNumberFormat="1" applyFont="1" applyFill="1" applyBorder="1" applyAlignment="1" applyProtection="1">
      <alignment horizontal="center"/>
      <protection hidden="1"/>
    </xf>
    <xf numFmtId="0" fontId="6" fillId="6" borderId="23" xfId="0" applyFont="1" applyFill="1" applyBorder="1" applyAlignment="1" applyProtection="1">
      <alignment horizontal="center"/>
      <protection hidden="1"/>
    </xf>
    <xf numFmtId="0" fontId="6" fillId="6" borderId="23" xfId="0" applyFont="1" applyFill="1" applyBorder="1" applyProtection="1">
      <protection hidden="1"/>
    </xf>
    <xf numFmtId="49" fontId="76" fillId="0" borderId="1" xfId="0" applyNumberFormat="1" applyFont="1" applyBorder="1" applyAlignment="1" applyProtection="1">
      <alignment horizontal="center" vertical="center"/>
      <protection hidden="1"/>
    </xf>
    <xf numFmtId="0" fontId="6" fillId="0" borderId="8" xfId="0" applyFont="1" applyBorder="1" applyAlignment="1" applyProtection="1">
      <alignment horizontal="center" vertical="center"/>
      <protection hidden="1"/>
    </xf>
    <xf numFmtId="0" fontId="6" fillId="0" borderId="26" xfId="0" applyFont="1" applyBorder="1" applyAlignment="1" applyProtection="1">
      <alignment vertical="center"/>
      <protection hidden="1"/>
    </xf>
    <xf numFmtId="0" fontId="6" fillId="0" borderId="5" xfId="0" applyFont="1" applyBorder="1" applyAlignment="1" applyProtection="1">
      <alignment vertical="center"/>
      <protection hidden="1"/>
    </xf>
    <xf numFmtId="0" fontId="36" fillId="12" borderId="23" xfId="3" applyFont="1" applyFill="1" applyBorder="1" applyAlignment="1" applyProtection="1">
      <alignment horizontal="center"/>
      <protection hidden="1"/>
    </xf>
    <xf numFmtId="49" fontId="36" fillId="12" borderId="23" xfId="3" applyNumberFormat="1" applyFont="1" applyFill="1" applyBorder="1" applyAlignment="1" applyProtection="1">
      <alignment horizontal="center"/>
      <protection hidden="1"/>
    </xf>
    <xf numFmtId="0" fontId="28" fillId="12" borderId="23" xfId="3" applyFont="1" applyFill="1" applyBorder="1" applyAlignment="1" applyProtection="1">
      <alignment horizontal="center"/>
      <protection hidden="1"/>
    </xf>
    <xf numFmtId="0" fontId="44" fillId="14" borderId="0" xfId="0" applyFont="1" applyFill="1" applyAlignment="1" applyProtection="1">
      <alignment horizontal="center" vertical="center" shrinkToFit="1"/>
      <protection hidden="1"/>
    </xf>
    <xf numFmtId="0" fontId="38" fillId="14" borderId="0" xfId="0" applyFont="1" applyFill="1" applyAlignment="1" applyProtection="1">
      <alignment vertical="center" shrinkToFit="1"/>
      <protection hidden="1"/>
    </xf>
    <xf numFmtId="0" fontId="36" fillId="12" borderId="0" xfId="3" applyFont="1" applyFill="1" applyAlignment="1" applyProtection="1">
      <alignment horizontal="center"/>
      <protection locked="0"/>
    </xf>
    <xf numFmtId="0" fontId="67" fillId="12" borderId="23" xfId="3" applyFont="1" applyFill="1" applyBorder="1" applyAlignment="1" applyProtection="1">
      <alignment horizontal="center" vertical="center"/>
      <protection locked="0"/>
    </xf>
    <xf numFmtId="0" fontId="36" fillId="12" borderId="23" xfId="3" applyFont="1" applyFill="1" applyBorder="1" applyAlignment="1" applyProtection="1">
      <alignment horizontal="center"/>
      <protection locked="0"/>
    </xf>
    <xf numFmtId="0" fontId="7" fillId="0" borderId="33" xfId="0" applyFont="1" applyBorder="1" applyProtection="1">
      <protection hidden="1"/>
    </xf>
    <xf numFmtId="0" fontId="8" fillId="0" borderId="11" xfId="0" applyFont="1" applyBorder="1" applyProtection="1">
      <protection hidden="1"/>
    </xf>
    <xf numFmtId="0" fontId="8" fillId="0" borderId="10" xfId="0" applyFont="1" applyBorder="1" applyAlignment="1" applyProtection="1">
      <alignment horizontal="center" vertical="center"/>
      <protection hidden="1"/>
    </xf>
    <xf numFmtId="0" fontId="8" fillId="0" borderId="56" xfId="0" applyFont="1" applyBorder="1" applyAlignment="1" applyProtection="1">
      <alignment horizontal="center" vertical="center"/>
      <protection hidden="1"/>
    </xf>
    <xf numFmtId="0" fontId="6" fillId="0" borderId="60" xfId="0" applyFont="1" applyBorder="1" applyAlignment="1" applyProtection="1">
      <alignment horizontal="center"/>
      <protection hidden="1"/>
    </xf>
    <xf numFmtId="0" fontId="6" fillId="0" borderId="60" xfId="0" applyFont="1" applyBorder="1" applyAlignment="1" applyProtection="1">
      <alignment horizontal="left" shrinkToFit="1"/>
      <protection hidden="1"/>
    </xf>
    <xf numFmtId="0" fontId="6" fillId="0" borderId="62" xfId="0" applyFont="1" applyBorder="1" applyAlignment="1" applyProtection="1">
      <alignment horizontal="left" shrinkToFit="1"/>
      <protection hidden="1"/>
    </xf>
    <xf numFmtId="0" fontId="6" fillId="0" borderId="61" xfId="0" applyFont="1" applyBorder="1" applyAlignment="1" applyProtection="1">
      <alignment horizontal="left" shrinkToFit="1"/>
      <protection hidden="1"/>
    </xf>
    <xf numFmtId="49" fontId="31" fillId="12" borderId="21" xfId="3" quotePrefix="1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shrinkToFit="1"/>
      <protection hidden="1"/>
    </xf>
    <xf numFmtId="1" fontId="14" fillId="17" borderId="63" xfId="0" applyNumberFormat="1" applyFont="1" applyFill="1" applyBorder="1" applyAlignment="1">
      <alignment horizontal="center"/>
    </xf>
    <xf numFmtId="0" fontId="55" fillId="0" borderId="1" xfId="0" applyFont="1" applyBorder="1" applyAlignment="1" applyProtection="1">
      <alignment horizontal="center"/>
      <protection locked="0"/>
    </xf>
    <xf numFmtId="0" fontId="12" fillId="24" borderId="0" xfId="0" applyFont="1" applyFill="1"/>
    <xf numFmtId="0" fontId="1" fillId="24" borderId="0" xfId="0" applyFont="1" applyFill="1"/>
    <xf numFmtId="0" fontId="49" fillId="24" borderId="0" xfId="0" applyFont="1" applyFill="1" applyAlignment="1">
      <alignment vertical="center"/>
    </xf>
    <xf numFmtId="0" fontId="12" fillId="24" borderId="0" xfId="0" applyFont="1" applyFill="1" applyAlignment="1">
      <alignment vertical="center"/>
    </xf>
    <xf numFmtId="0" fontId="80" fillId="24" borderId="0" xfId="0" applyFont="1" applyFill="1" applyAlignment="1">
      <alignment horizontal="center"/>
    </xf>
    <xf numFmtId="0" fontId="79" fillId="24" borderId="0" xfId="0" applyFont="1" applyFill="1"/>
    <xf numFmtId="0" fontId="40" fillId="24" borderId="0" xfId="0" applyFont="1" applyFill="1"/>
    <xf numFmtId="0" fontId="10" fillId="24" borderId="0" xfId="0" applyFont="1" applyFill="1" applyAlignment="1">
      <alignment horizontal="center"/>
    </xf>
    <xf numFmtId="0" fontId="13" fillId="24" borderId="0" xfId="0" applyFont="1" applyFill="1"/>
    <xf numFmtId="0" fontId="40" fillId="24" borderId="11" xfId="0" applyFont="1" applyFill="1" applyBorder="1" applyAlignment="1">
      <alignment horizontal="center"/>
    </xf>
    <xf numFmtId="0" fontId="55" fillId="24" borderId="8" xfId="0" applyFont="1" applyFill="1" applyBorder="1" applyAlignment="1">
      <alignment horizontal="center" vertical="center"/>
    </xf>
    <xf numFmtId="0" fontId="6" fillId="24" borderId="0" xfId="0" applyFont="1" applyFill="1" applyAlignment="1">
      <alignment horizontal="center" vertical="center"/>
    </xf>
    <xf numFmtId="0" fontId="14" fillId="24" borderId="11" xfId="0" applyFont="1" applyFill="1" applyBorder="1" applyAlignment="1">
      <alignment horizontal="center"/>
    </xf>
    <xf numFmtId="0" fontId="8" fillId="27" borderId="33" xfId="0" applyFont="1" applyFill="1" applyBorder="1" applyAlignment="1">
      <alignment horizontal="center" vertical="center" wrapText="1"/>
    </xf>
    <xf numFmtId="1" fontId="8" fillId="27" borderId="55" xfId="0" applyNumberFormat="1" applyFont="1" applyFill="1" applyBorder="1" applyAlignment="1" applyProtection="1">
      <alignment horizontal="center" vertical="center" wrapText="1"/>
      <protection hidden="1"/>
    </xf>
    <xf numFmtId="1" fontId="6" fillId="0" borderId="55" xfId="0" applyNumberFormat="1" applyFont="1" applyBorder="1" applyAlignment="1" applyProtection="1">
      <alignment horizontal="center" vertical="center" wrapText="1"/>
      <protection hidden="1"/>
    </xf>
    <xf numFmtId="0" fontId="55" fillId="24" borderId="8" xfId="0" applyFont="1" applyFill="1" applyBorder="1" applyAlignment="1" applyProtection="1">
      <alignment horizontal="center"/>
      <protection hidden="1"/>
    </xf>
    <xf numFmtId="0" fontId="55" fillId="24" borderId="1" xfId="0" applyFont="1" applyFill="1" applyBorder="1" applyAlignment="1" applyProtection="1">
      <alignment horizontal="center"/>
      <protection hidden="1"/>
    </xf>
    <xf numFmtId="0" fontId="21" fillId="0" borderId="33" xfId="0" applyFont="1" applyBorder="1" applyAlignment="1" applyProtection="1">
      <alignment horizontal="center" vertical="center" wrapText="1"/>
      <protection hidden="1"/>
    </xf>
    <xf numFmtId="49" fontId="8" fillId="0" borderId="17" xfId="0" applyNumberFormat="1" applyFont="1" applyBorder="1" applyAlignment="1" applyProtection="1">
      <alignment horizontal="center" vertical="center" wrapText="1"/>
      <protection hidden="1"/>
    </xf>
    <xf numFmtId="49" fontId="8" fillId="0" borderId="18" xfId="0" applyNumberFormat="1" applyFont="1" applyBorder="1" applyAlignment="1" applyProtection="1">
      <alignment vertical="center" shrinkToFit="1"/>
      <protection hidden="1"/>
    </xf>
    <xf numFmtId="49" fontId="8" fillId="0" borderId="55" xfId="0" applyNumberFormat="1" applyFont="1" applyBorder="1" applyAlignment="1" applyProtection="1">
      <alignment horizontal="left" vertical="center" shrinkToFit="1"/>
      <protection hidden="1"/>
    </xf>
    <xf numFmtId="1" fontId="6" fillId="0" borderId="49" xfId="0" applyNumberFormat="1" applyFont="1" applyBorder="1" applyAlignment="1" applyProtection="1">
      <alignment horizontal="center"/>
      <protection hidden="1"/>
    </xf>
    <xf numFmtId="0" fontId="6" fillId="0" borderId="49" xfId="0" applyFont="1" applyBorder="1" applyAlignment="1" applyProtection="1">
      <alignment horizontal="center"/>
      <protection hidden="1"/>
    </xf>
    <xf numFmtId="0" fontId="21" fillId="0" borderId="65" xfId="0" applyFont="1" applyBorder="1" applyAlignment="1" applyProtection="1">
      <alignment horizontal="center" vertical="center"/>
      <protection hidden="1"/>
    </xf>
    <xf numFmtId="0" fontId="21" fillId="0" borderId="16" xfId="0" applyFont="1" applyBorder="1" applyAlignment="1" applyProtection="1">
      <alignment horizontal="center" vertical="center"/>
      <protection hidden="1"/>
    </xf>
    <xf numFmtId="0" fontId="21" fillId="0" borderId="11" xfId="0" applyFont="1" applyBorder="1" applyAlignment="1" applyProtection="1">
      <alignment horizontal="center" vertical="center"/>
      <protection hidden="1"/>
    </xf>
    <xf numFmtId="49" fontId="8" fillId="0" borderId="8" xfId="0" applyNumberFormat="1" applyFont="1" applyBorder="1" applyAlignment="1" applyProtection="1">
      <alignment horizontal="center" vertical="center" wrapText="1"/>
      <protection hidden="1"/>
    </xf>
    <xf numFmtId="49" fontId="8" fillId="0" borderId="26" xfId="0" applyNumberFormat="1" applyFont="1" applyBorder="1" applyAlignment="1" applyProtection="1">
      <alignment vertical="center" shrinkToFit="1"/>
      <protection hidden="1"/>
    </xf>
    <xf numFmtId="49" fontId="8" fillId="0" borderId="7" xfId="0" applyNumberFormat="1" applyFont="1" applyBorder="1" applyAlignment="1" applyProtection="1">
      <alignment horizontal="left" vertical="center" shrinkToFit="1"/>
      <protection hidden="1"/>
    </xf>
    <xf numFmtId="0" fontId="21" fillId="0" borderId="4" xfId="0" applyFont="1" applyBorder="1" applyAlignment="1" applyProtection="1">
      <alignment horizontal="center" vertical="center"/>
      <protection hidden="1"/>
    </xf>
    <xf numFmtId="49" fontId="53" fillId="0" borderId="26" xfId="0" applyNumberFormat="1" applyFont="1" applyBorder="1" applyAlignment="1" applyProtection="1">
      <alignment vertical="center" shrinkToFit="1"/>
      <protection hidden="1"/>
    </xf>
    <xf numFmtId="49" fontId="53" fillId="0" borderId="7" xfId="0" applyNumberFormat="1" applyFont="1" applyBorder="1" applyAlignment="1" applyProtection="1">
      <alignment horizontal="left" vertical="center" shrinkToFit="1"/>
      <protection hidden="1"/>
    </xf>
    <xf numFmtId="0" fontId="12" fillId="14" borderId="0" xfId="0" applyFont="1" applyFill="1"/>
    <xf numFmtId="0" fontId="81" fillId="25" borderId="0" xfId="0" applyFont="1" applyFill="1" applyAlignment="1">
      <alignment vertical="center"/>
    </xf>
    <xf numFmtId="0" fontId="81" fillId="26" borderId="0" xfId="0" applyFont="1" applyFill="1" applyAlignment="1">
      <alignment vertical="center"/>
    </xf>
    <xf numFmtId="49" fontId="37" fillId="23" borderId="23" xfId="3" applyNumberFormat="1" applyFont="1" applyFill="1" applyBorder="1" applyAlignment="1" applyProtection="1">
      <alignment horizontal="center" vertical="center"/>
      <protection locked="0"/>
    </xf>
    <xf numFmtId="0" fontId="6" fillId="23" borderId="23" xfId="0" applyFont="1" applyFill="1" applyBorder="1" applyAlignment="1" applyProtection="1">
      <alignment horizontal="center" vertical="center"/>
      <protection locked="0"/>
    </xf>
    <xf numFmtId="0" fontId="6" fillId="23" borderId="23" xfId="0" applyFont="1" applyFill="1" applyBorder="1" applyAlignment="1" applyProtection="1">
      <alignment horizontal="left" vertical="center"/>
      <protection locked="0"/>
    </xf>
    <xf numFmtId="0" fontId="6" fillId="23" borderId="23" xfId="0" applyFont="1" applyFill="1" applyBorder="1" applyAlignment="1" applyProtection="1">
      <alignment vertical="center"/>
      <protection locked="0"/>
    </xf>
    <xf numFmtId="0" fontId="6" fillId="0" borderId="60" xfId="0" applyFont="1" applyBorder="1" applyAlignment="1" applyProtection="1">
      <alignment horizontal="left"/>
      <protection hidden="1"/>
    </xf>
    <xf numFmtId="0" fontId="83" fillId="0" borderId="0" xfId="0" applyFont="1" applyProtection="1">
      <protection hidden="1"/>
    </xf>
    <xf numFmtId="0" fontId="83" fillId="0" borderId="0" xfId="0" applyFont="1" applyAlignment="1" applyProtection="1">
      <alignment horizontal="center"/>
      <protection hidden="1"/>
    </xf>
    <xf numFmtId="0" fontId="31" fillId="28" borderId="21" xfId="3" applyFont="1" applyFill="1" applyBorder="1" applyAlignment="1" applyProtection="1">
      <alignment horizontal="center" vertical="center"/>
      <protection hidden="1"/>
    </xf>
    <xf numFmtId="0" fontId="31" fillId="28" borderId="37" xfId="3" applyFont="1" applyFill="1" applyBorder="1" applyAlignment="1" applyProtection="1">
      <alignment horizontal="center" vertical="center"/>
      <protection hidden="1"/>
    </xf>
    <xf numFmtId="0" fontId="8" fillId="0" borderId="6" xfId="0" applyFont="1" applyBorder="1" applyAlignment="1">
      <alignment horizontal="center" vertical="center" wrapText="1"/>
    </xf>
    <xf numFmtId="0" fontId="6" fillId="0" borderId="60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83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84" fillId="23" borderId="1" xfId="0" applyFont="1" applyFill="1" applyBorder="1" applyAlignment="1">
      <alignment horizontal="center"/>
    </xf>
    <xf numFmtId="0" fontId="85" fillId="0" borderId="1" xfId="0" applyFont="1" applyBorder="1" applyAlignment="1">
      <alignment horizontal="left"/>
    </xf>
    <xf numFmtId="0" fontId="66" fillId="0" borderId="11" xfId="0" applyFont="1" applyBorder="1" applyAlignment="1" applyProtection="1">
      <alignment horizontal="center" vertical="center"/>
      <protection hidden="1"/>
    </xf>
    <xf numFmtId="0" fontId="5" fillId="24" borderId="25" xfId="0" applyFont="1" applyFill="1" applyBorder="1" applyAlignment="1">
      <alignment horizontal="right"/>
    </xf>
    <xf numFmtId="49" fontId="6" fillId="23" borderId="23" xfId="0" applyNumberFormat="1" applyFont="1" applyFill="1" applyBorder="1" applyAlignment="1" applyProtection="1">
      <alignment horizontal="center" vertical="center"/>
      <protection locked="0"/>
    </xf>
    <xf numFmtId="0" fontId="83" fillId="0" borderId="0" xfId="5" applyAlignment="1">
      <alignment horizontal="center"/>
    </xf>
    <xf numFmtId="0" fontId="86" fillId="0" borderId="67" xfId="5" applyFont="1" applyBorder="1" applyAlignment="1">
      <alignment horizontal="center" vertical="center" shrinkToFit="1"/>
    </xf>
    <xf numFmtId="0" fontId="83" fillId="0" borderId="0" xfId="5"/>
    <xf numFmtId="3" fontId="86" fillId="0" borderId="67" xfId="5" applyNumberFormat="1" applyFont="1" applyBorder="1" applyAlignment="1">
      <alignment horizontal="center" vertical="center" shrinkToFit="1"/>
    </xf>
    <xf numFmtId="3" fontId="87" fillId="0" borderId="68" xfId="5" applyNumberFormat="1" applyFont="1" applyBorder="1" applyAlignment="1">
      <alignment horizontal="center" vertical="center" shrinkToFit="1"/>
    </xf>
    <xf numFmtId="3" fontId="87" fillId="8" borderId="68" xfId="5" applyNumberFormat="1" applyFont="1" applyFill="1" applyBorder="1" applyAlignment="1">
      <alignment horizontal="center" vertical="center" shrinkToFit="1"/>
    </xf>
    <xf numFmtId="3" fontId="87" fillId="23" borderId="68" xfId="5" applyNumberFormat="1" applyFont="1" applyFill="1" applyBorder="1" applyAlignment="1">
      <alignment horizontal="center" vertical="center" shrinkToFit="1"/>
    </xf>
    <xf numFmtId="0" fontId="88" fillId="0" borderId="69" xfId="5" applyFont="1" applyBorder="1" applyAlignment="1">
      <alignment horizontal="center" vertical="center" wrapText="1"/>
    </xf>
    <xf numFmtId="0" fontId="89" fillId="0" borderId="0" xfId="5" applyFont="1"/>
    <xf numFmtId="0" fontId="89" fillId="13" borderId="69" xfId="5" applyFont="1" applyFill="1" applyBorder="1" applyAlignment="1">
      <alignment horizontal="center" vertical="center" wrapText="1"/>
    </xf>
    <xf numFmtId="0" fontId="88" fillId="0" borderId="0" xfId="5" applyFont="1"/>
    <xf numFmtId="0" fontId="89" fillId="23" borderId="66" xfId="5" applyFont="1" applyFill="1" applyBorder="1" applyAlignment="1">
      <alignment horizontal="center" vertical="center" wrapText="1"/>
    </xf>
    <xf numFmtId="0" fontId="89" fillId="23" borderId="69" xfId="5" applyFont="1" applyFill="1" applyBorder="1" applyAlignment="1">
      <alignment horizontal="center" vertical="center" wrapText="1"/>
    </xf>
    <xf numFmtId="0" fontId="89" fillId="28" borderId="69" xfId="5" applyFont="1" applyFill="1" applyBorder="1" applyAlignment="1">
      <alignment horizontal="center" vertical="center" wrapText="1"/>
    </xf>
    <xf numFmtId="0" fontId="89" fillId="8" borderId="69" xfId="5" applyFont="1" applyFill="1" applyBorder="1" applyAlignment="1">
      <alignment horizontal="center" vertical="center" wrapText="1"/>
    </xf>
    <xf numFmtId="0" fontId="89" fillId="29" borderId="1" xfId="5" applyFont="1" applyFill="1" applyBorder="1" applyAlignment="1">
      <alignment horizontal="center" vertical="center" wrapText="1"/>
    </xf>
    <xf numFmtId="0" fontId="89" fillId="30" borderId="1" xfId="5" applyFont="1" applyFill="1" applyBorder="1" applyAlignment="1">
      <alignment horizontal="center" vertical="center" wrapText="1"/>
    </xf>
    <xf numFmtId="0" fontId="91" fillId="0" borderId="26" xfId="0" applyFont="1" applyBorder="1" applyAlignment="1" applyProtection="1">
      <alignment vertical="center"/>
      <protection locked="0"/>
    </xf>
    <xf numFmtId="0" fontId="5" fillId="24" borderId="1" xfId="0" applyFont="1" applyFill="1" applyBorder="1" applyAlignment="1" applyProtection="1">
      <alignment horizontal="center"/>
      <protection hidden="1"/>
    </xf>
    <xf numFmtId="0" fontId="5" fillId="24" borderId="1" xfId="0" applyFont="1" applyFill="1" applyBorder="1" applyAlignment="1">
      <alignment shrinkToFit="1"/>
    </xf>
    <xf numFmtId="0" fontId="92" fillId="24" borderId="0" xfId="0" applyFont="1" applyFill="1"/>
    <xf numFmtId="1" fontId="31" fillId="12" borderId="21" xfId="3" quotePrefix="1" applyNumberFormat="1" applyFont="1" applyFill="1" applyBorder="1" applyAlignment="1" applyProtection="1">
      <alignment horizontal="center" vertical="center"/>
      <protection locked="0"/>
    </xf>
    <xf numFmtId="49" fontId="31" fillId="12" borderId="21" xfId="3" quotePrefix="1" applyNumberFormat="1" applyFont="1" applyFill="1" applyBorder="1" applyAlignment="1" applyProtection="1">
      <alignment horizontal="left" vertical="center"/>
      <protection locked="0"/>
    </xf>
    <xf numFmtId="14" fontId="95" fillId="2" borderId="0" xfId="0" applyNumberFormat="1" applyFont="1" applyFill="1"/>
    <xf numFmtId="1" fontId="93" fillId="2" borderId="0" xfId="0" applyNumberFormat="1" applyFont="1" applyFill="1"/>
    <xf numFmtId="1" fontId="94" fillId="2" borderId="0" xfId="0" applyNumberFormat="1" applyFont="1" applyFill="1"/>
    <xf numFmtId="0" fontId="94" fillId="2" borderId="0" xfId="0" applyFont="1" applyFill="1"/>
    <xf numFmtId="0" fontId="5" fillId="24" borderId="0" xfId="0" applyFont="1" applyFill="1" applyAlignment="1" applyProtection="1">
      <alignment horizontal="center"/>
      <protection hidden="1"/>
    </xf>
    <xf numFmtId="0" fontId="51" fillId="24" borderId="0" xfId="0" applyFont="1" applyFill="1" applyAlignment="1">
      <alignment horizontal="center" vertical="center" shrinkToFit="1"/>
    </xf>
    <xf numFmtId="0" fontId="96" fillId="31" borderId="33" xfId="0" applyFont="1" applyFill="1" applyBorder="1" applyAlignment="1">
      <alignment horizontal="center" vertical="center" wrapText="1"/>
    </xf>
    <xf numFmtId="0" fontId="71" fillId="0" borderId="0" xfId="0" applyFont="1" applyAlignment="1">
      <alignment horizontal="center"/>
    </xf>
    <xf numFmtId="0" fontId="26" fillId="15" borderId="10" xfId="0" applyFont="1" applyFill="1" applyBorder="1" applyAlignment="1">
      <alignment horizontal="center" vertical="center" shrinkToFit="1"/>
    </xf>
    <xf numFmtId="0" fontId="14" fillId="27" borderId="33" xfId="0" applyFont="1" applyFill="1" applyBorder="1" applyAlignment="1">
      <alignment horizontal="center" vertical="center" shrinkToFit="1"/>
    </xf>
    <xf numFmtId="0" fontId="14" fillId="15" borderId="33" xfId="0" applyFont="1" applyFill="1" applyBorder="1" applyAlignment="1">
      <alignment horizontal="center" vertical="center" shrinkToFit="1"/>
    </xf>
    <xf numFmtId="0" fontId="40" fillId="24" borderId="0" xfId="0" applyFont="1" applyFill="1" applyAlignment="1">
      <alignment horizontal="center"/>
    </xf>
    <xf numFmtId="0" fontId="55" fillId="24" borderId="0" xfId="0" applyFont="1" applyFill="1" applyAlignment="1" applyProtection="1">
      <alignment horizontal="center"/>
      <protection hidden="1"/>
    </xf>
    <xf numFmtId="0" fontId="55" fillId="14" borderId="1" xfId="0" applyFont="1" applyFill="1" applyBorder="1" applyAlignment="1" applyProtection="1">
      <alignment horizontal="center"/>
      <protection locked="0"/>
    </xf>
    <xf numFmtId="1" fontId="8" fillId="15" borderId="49" xfId="0" applyNumberFormat="1" applyFont="1" applyFill="1" applyBorder="1" applyAlignment="1">
      <alignment horizontal="center"/>
    </xf>
    <xf numFmtId="1" fontId="8" fillId="0" borderId="49" xfId="0" applyNumberFormat="1" applyFont="1" applyBorder="1" applyAlignment="1" applyProtection="1">
      <alignment horizontal="center"/>
      <protection locked="0"/>
    </xf>
    <xf numFmtId="1" fontId="96" fillId="32" borderId="49" xfId="0" applyNumberFormat="1" applyFont="1" applyFill="1" applyBorder="1" applyAlignment="1" applyProtection="1">
      <alignment horizontal="center"/>
      <protection locked="0"/>
    </xf>
    <xf numFmtId="0" fontId="31" fillId="33" borderId="21" xfId="3" applyFont="1" applyFill="1" applyBorder="1" applyAlignment="1" applyProtection="1">
      <alignment horizontal="center" vertical="center"/>
      <protection hidden="1"/>
    </xf>
    <xf numFmtId="1" fontId="31" fillId="10" borderId="21" xfId="3" quotePrefix="1" applyNumberFormat="1" applyFont="1" applyFill="1" applyBorder="1" applyAlignment="1" applyProtection="1">
      <alignment horizontal="center" vertical="center"/>
      <protection locked="0"/>
    </xf>
    <xf numFmtId="0" fontId="31" fillId="23" borderId="21" xfId="3" quotePrefix="1" applyFont="1" applyFill="1" applyBorder="1" applyAlignment="1" applyProtection="1">
      <alignment horizontal="center" vertical="center"/>
      <protection locked="0"/>
    </xf>
    <xf numFmtId="1" fontId="31" fillId="34" borderId="21" xfId="3" quotePrefix="1" applyNumberFormat="1" applyFont="1" applyFill="1" applyBorder="1" applyAlignment="1" applyProtection="1">
      <alignment horizontal="center" vertical="center"/>
      <protection locked="0"/>
    </xf>
    <xf numFmtId="0" fontId="84" fillId="0" borderId="0" xfId="0" applyFont="1" applyProtection="1">
      <protection hidden="1"/>
    </xf>
    <xf numFmtId="0" fontId="98" fillId="14" borderId="1" xfId="0" applyFont="1" applyFill="1" applyBorder="1" applyAlignment="1">
      <alignment horizontal="center" shrinkToFit="1"/>
    </xf>
    <xf numFmtId="1" fontId="8" fillId="32" borderId="55" xfId="0" applyNumberFormat="1" applyFont="1" applyFill="1" applyBorder="1" applyAlignment="1" applyProtection="1">
      <alignment horizontal="center" vertical="center" wrapText="1"/>
      <protection hidden="1"/>
    </xf>
    <xf numFmtId="0" fontId="8" fillId="31" borderId="33" xfId="0" applyFont="1" applyFill="1" applyBorder="1" applyAlignment="1">
      <alignment horizontal="center" vertical="center" wrapText="1"/>
    </xf>
    <xf numFmtId="0" fontId="97" fillId="19" borderId="70" xfId="4" applyFont="1" applyFill="1" applyBorder="1"/>
    <xf numFmtId="0" fontId="78" fillId="0" borderId="1" xfId="0" applyFont="1" applyBorder="1" applyAlignment="1">
      <alignment horizontal="center" vertical="center"/>
    </xf>
    <xf numFmtId="0" fontId="97" fillId="35" borderId="70" xfId="4" applyFont="1" applyFill="1" applyBorder="1"/>
    <xf numFmtId="0" fontId="8" fillId="0" borderId="0" xfId="5" applyFont="1" applyProtection="1">
      <protection hidden="1"/>
    </xf>
    <xf numFmtId="0" fontId="5" fillId="0" borderId="0" xfId="5" applyFont="1" applyAlignment="1" applyProtection="1">
      <alignment horizontal="center"/>
      <protection hidden="1"/>
    </xf>
    <xf numFmtId="0" fontId="14" fillId="0" borderId="10" xfId="5" applyFont="1" applyBorder="1" applyAlignment="1" applyProtection="1">
      <alignment horizontal="center" vertical="center" shrinkToFit="1"/>
      <protection hidden="1"/>
    </xf>
    <xf numFmtId="0" fontId="14" fillId="0" borderId="1" xfId="5" applyFont="1" applyBorder="1" applyAlignment="1" applyProtection="1">
      <alignment horizontal="center" vertical="center" shrinkToFit="1"/>
      <protection hidden="1"/>
    </xf>
    <xf numFmtId="0" fontId="14" fillId="0" borderId="11" xfId="5" applyFont="1" applyBorder="1" applyAlignment="1" applyProtection="1">
      <alignment horizontal="center" vertical="center" shrinkToFit="1"/>
      <protection hidden="1"/>
    </xf>
    <xf numFmtId="49" fontId="23" fillId="36" borderId="1" xfId="5" applyNumberFormat="1" applyFont="1" applyFill="1" applyBorder="1" applyAlignment="1" applyProtection="1">
      <alignment horizontal="center"/>
      <protection hidden="1"/>
    </xf>
    <xf numFmtId="49" fontId="23" fillId="30" borderId="1" xfId="5" applyNumberFormat="1" applyFont="1" applyFill="1" applyBorder="1" applyAlignment="1" applyProtection="1">
      <alignment horizontal="center"/>
      <protection hidden="1"/>
    </xf>
    <xf numFmtId="49" fontId="23" fillId="0" borderId="1" xfId="5" applyNumberFormat="1" applyFont="1" applyBorder="1" applyAlignment="1" applyProtection="1">
      <alignment horizontal="center" shrinkToFit="1"/>
      <protection hidden="1"/>
    </xf>
    <xf numFmtId="49" fontId="23" fillId="0" borderId="8" xfId="5" applyNumberFormat="1" applyFont="1" applyBorder="1" applyAlignment="1" applyProtection="1">
      <alignment horizontal="center" shrinkToFit="1"/>
      <protection hidden="1"/>
    </xf>
    <xf numFmtId="49" fontId="23" fillId="0" borderId="26" xfId="5" applyNumberFormat="1" applyFont="1" applyBorder="1" applyAlignment="1" applyProtection="1">
      <alignment horizontal="left" shrinkToFit="1"/>
      <protection hidden="1"/>
    </xf>
    <xf numFmtId="49" fontId="23" fillId="0" borderId="5" xfId="5" applyNumberFormat="1" applyFont="1" applyBorder="1" applyAlignment="1" applyProtection="1">
      <alignment horizontal="left" shrinkToFit="1"/>
      <protection hidden="1"/>
    </xf>
    <xf numFmtId="165" fontId="70" fillId="7" borderId="1" xfId="5" applyNumberFormat="1" applyFont="1" applyFill="1" applyBorder="1" applyAlignment="1" applyProtection="1">
      <alignment horizontal="center"/>
      <protection locked="0"/>
    </xf>
    <xf numFmtId="165" fontId="70" fillId="21" borderId="1" xfId="5" applyNumberFormat="1" applyFont="1" applyFill="1" applyBorder="1" applyAlignment="1" applyProtection="1">
      <alignment horizontal="center"/>
      <protection locked="0"/>
    </xf>
    <xf numFmtId="0" fontId="93" fillId="0" borderId="0" xfId="5" applyFont="1" applyAlignment="1" applyProtection="1">
      <alignment horizontal="center"/>
      <protection hidden="1"/>
    </xf>
    <xf numFmtId="0" fontId="23" fillId="0" borderId="0" xfId="5" applyFont="1" applyAlignment="1" applyProtection="1">
      <alignment horizontal="center"/>
      <protection hidden="1"/>
    </xf>
    <xf numFmtId="0" fontId="23" fillId="0" borderId="0" xfId="5" applyFont="1" applyAlignment="1" applyProtection="1">
      <alignment horizontal="left" shrinkToFit="1"/>
      <protection hidden="1"/>
    </xf>
    <xf numFmtId="0" fontId="14" fillId="0" borderId="10" xfId="5" applyFont="1" applyBorder="1" applyAlignment="1" applyProtection="1">
      <alignment horizontal="center" vertical="center"/>
      <protection hidden="1"/>
    </xf>
    <xf numFmtId="0" fontId="6" fillId="23" borderId="8" xfId="5" applyFont="1" applyFill="1" applyBorder="1" applyAlignment="1" applyProtection="1">
      <alignment horizontal="center" vertical="center" wrapText="1" shrinkToFit="1"/>
      <protection hidden="1"/>
    </xf>
    <xf numFmtId="0" fontId="6" fillId="31" borderId="8" xfId="5" applyFont="1" applyFill="1" applyBorder="1" applyAlignment="1" applyProtection="1">
      <alignment horizontal="center" vertical="center" wrapText="1" shrinkToFit="1"/>
      <protection hidden="1"/>
    </xf>
    <xf numFmtId="0" fontId="41" fillId="37" borderId="8" xfId="5" applyFont="1" applyFill="1" applyBorder="1" applyAlignment="1" applyProtection="1">
      <alignment horizontal="center" vertical="center" wrapText="1" shrinkToFit="1"/>
      <protection hidden="1"/>
    </xf>
    <xf numFmtId="1" fontId="23" fillId="0" borderId="6" xfId="5" applyNumberFormat="1" applyFont="1" applyBorder="1" applyAlignment="1" applyProtection="1">
      <alignment horizontal="center" shrinkToFit="1"/>
      <protection hidden="1"/>
    </xf>
    <xf numFmtId="1" fontId="23" fillId="0" borderId="6" xfId="5" applyNumberFormat="1" applyFont="1" applyBorder="1" applyAlignment="1" applyProtection="1">
      <alignment horizontal="center"/>
      <protection hidden="1"/>
    </xf>
    <xf numFmtId="1" fontId="23" fillId="0" borderId="12" xfId="5" applyNumberFormat="1" applyFont="1" applyBorder="1" applyAlignment="1" applyProtection="1">
      <alignment horizontal="left"/>
      <protection hidden="1"/>
    </xf>
    <xf numFmtId="1" fontId="23" fillId="0" borderId="13" xfId="5" applyNumberFormat="1" applyFont="1" applyBorder="1" applyAlignment="1" applyProtection="1">
      <alignment horizontal="left" shrinkToFit="1"/>
      <protection hidden="1"/>
    </xf>
    <xf numFmtId="1" fontId="23" fillId="0" borderId="7" xfId="5" applyNumberFormat="1" applyFont="1" applyBorder="1" applyAlignment="1" applyProtection="1">
      <alignment horizontal="left" shrinkToFit="1"/>
      <protection hidden="1"/>
    </xf>
    <xf numFmtId="165" fontId="70" fillId="0" borderId="1" xfId="5" applyNumberFormat="1" applyFont="1" applyBorder="1" applyAlignment="1">
      <alignment horizontal="center"/>
    </xf>
    <xf numFmtId="0" fontId="100" fillId="0" borderId="1" xfId="5" applyFont="1" applyBorder="1" applyAlignment="1">
      <alignment horizontal="center"/>
    </xf>
    <xf numFmtId="165" fontId="8" fillId="0" borderId="0" xfId="5" applyNumberFormat="1" applyFont="1" applyProtection="1">
      <protection hidden="1"/>
    </xf>
    <xf numFmtId="0" fontId="23" fillId="0" borderId="0" xfId="5" applyFont="1" applyAlignment="1" applyProtection="1">
      <alignment shrinkToFit="1"/>
      <protection hidden="1"/>
    </xf>
    <xf numFmtId="0" fontId="8" fillId="0" borderId="0" xfId="5" applyFont="1" applyAlignment="1" applyProtection="1">
      <alignment horizontal="center" vertical="center"/>
      <protection hidden="1"/>
    </xf>
    <xf numFmtId="0" fontId="14" fillId="0" borderId="0" xfId="5" applyFont="1" applyProtection="1">
      <protection hidden="1"/>
    </xf>
    <xf numFmtId="0" fontId="101" fillId="0" borderId="0" xfId="5" applyFont="1" applyAlignment="1" applyProtection="1">
      <alignment horizontal="center" vertical="center" wrapText="1" shrinkToFit="1"/>
      <protection hidden="1"/>
    </xf>
    <xf numFmtId="0" fontId="21" fillId="0" borderId="1" xfId="5" applyFont="1" applyBorder="1" applyAlignment="1" applyProtection="1">
      <alignment horizontal="center" vertical="center" wrapText="1" shrinkToFit="1"/>
      <protection hidden="1"/>
    </xf>
    <xf numFmtId="0" fontId="17" fillId="0" borderId="1" xfId="5" applyFont="1" applyBorder="1" applyAlignment="1" applyProtection="1">
      <alignment horizontal="center" vertical="center" wrapText="1" shrinkToFit="1"/>
      <protection hidden="1"/>
    </xf>
    <xf numFmtId="0" fontId="23" fillId="0" borderId="1" xfId="5" applyFont="1" applyBorder="1" applyAlignment="1" applyProtection="1">
      <alignment horizontal="center" shrinkToFit="1"/>
      <protection hidden="1"/>
    </xf>
    <xf numFmtId="166" fontId="70" fillId="0" borderId="1" xfId="5" applyNumberFormat="1" applyFont="1" applyBorder="1" applyAlignment="1">
      <alignment horizontal="center"/>
    </xf>
    <xf numFmtId="0" fontId="23" fillId="0" borderId="0" xfId="5" applyFont="1" applyAlignment="1" applyProtection="1">
      <alignment horizontal="center" shrinkToFit="1"/>
      <protection hidden="1"/>
    </xf>
    <xf numFmtId="0" fontId="6" fillId="38" borderId="8" xfId="5" applyFont="1" applyFill="1" applyBorder="1" applyAlignment="1" applyProtection="1">
      <alignment horizontal="center" vertical="center" wrapText="1" shrinkToFit="1"/>
      <protection hidden="1"/>
    </xf>
    <xf numFmtId="0" fontId="41" fillId="38" borderId="8" xfId="5" applyFont="1" applyFill="1" applyBorder="1" applyAlignment="1" applyProtection="1">
      <alignment horizontal="center" vertical="center" wrapText="1" shrinkToFit="1"/>
      <protection hidden="1"/>
    </xf>
    <xf numFmtId="0" fontId="5" fillId="0" borderId="0" xfId="5" applyFont="1" applyAlignment="1" applyProtection="1">
      <alignment horizontal="left"/>
      <protection hidden="1"/>
    </xf>
    <xf numFmtId="1" fontId="23" fillId="0" borderId="13" xfId="5" applyNumberFormat="1" applyFont="1" applyBorder="1" applyAlignment="1" applyProtection="1">
      <alignment horizontal="left"/>
      <protection hidden="1"/>
    </xf>
    <xf numFmtId="0" fontId="77" fillId="0" borderId="9" xfId="0" applyFont="1" applyBorder="1" applyAlignment="1" applyProtection="1">
      <alignment horizontal="center" vertical="center"/>
      <protection locked="0"/>
    </xf>
    <xf numFmtId="0" fontId="5" fillId="0" borderId="0" xfId="5" applyFont="1" applyAlignment="1" applyProtection="1">
      <alignment horizontal="center"/>
      <protection hidden="1"/>
    </xf>
    <xf numFmtId="0" fontId="5" fillId="0" borderId="0" xfId="5" applyFont="1" applyAlignment="1" applyProtection="1">
      <alignment horizontal="center" vertical="center"/>
      <protection hidden="1"/>
    </xf>
    <xf numFmtId="0" fontId="8" fillId="0" borderId="0" xfId="5" applyFont="1" applyAlignment="1" applyProtection="1">
      <alignment horizontal="center" vertical="center"/>
      <protection hidden="1"/>
    </xf>
    <xf numFmtId="0" fontId="23" fillId="0" borderId="0" xfId="5" applyFont="1" applyAlignment="1" applyProtection="1">
      <alignment horizontal="center" vertical="center"/>
      <protection hidden="1"/>
    </xf>
    <xf numFmtId="0" fontId="14" fillId="0" borderId="0" xfId="5" applyFont="1" applyAlignment="1" applyProtection="1">
      <alignment horizontal="left"/>
      <protection hidden="1"/>
    </xf>
    <xf numFmtId="0" fontId="14" fillId="0" borderId="1" xfId="5" applyFont="1" applyBorder="1" applyAlignment="1" applyProtection="1">
      <alignment horizontal="center" vertical="center" shrinkToFit="1"/>
      <protection hidden="1"/>
    </xf>
    <xf numFmtId="0" fontId="47" fillId="24" borderId="0" xfId="0" applyFont="1" applyFill="1" applyAlignment="1">
      <alignment horizontal="center" vertical="center"/>
    </xf>
    <xf numFmtId="0" fontId="54" fillId="24" borderId="0" xfId="0" applyFont="1" applyFill="1" applyAlignment="1">
      <alignment horizontal="center" vertical="center"/>
    </xf>
    <xf numFmtId="0" fontId="5" fillId="24" borderId="25" xfId="0" applyFont="1" applyFill="1" applyBorder="1" applyAlignment="1">
      <alignment horizontal="right"/>
    </xf>
    <xf numFmtId="0" fontId="40" fillId="24" borderId="1" xfId="0" applyFont="1" applyFill="1" applyBorder="1" applyAlignment="1">
      <alignment horizontal="center"/>
    </xf>
    <xf numFmtId="0" fontId="50" fillId="0" borderId="26" xfId="0" applyFont="1" applyBorder="1" applyAlignment="1" applyProtection="1">
      <alignment horizontal="left" vertical="center"/>
      <protection locked="0"/>
    </xf>
    <xf numFmtId="0" fontId="50" fillId="24" borderId="26" xfId="0" applyFont="1" applyFill="1" applyBorder="1" applyAlignment="1" applyProtection="1">
      <alignment horizontal="left" vertical="center"/>
      <protection hidden="1"/>
    </xf>
    <xf numFmtId="0" fontId="14" fillId="24" borderId="1" xfId="0" applyFont="1" applyFill="1" applyBorder="1" applyAlignment="1">
      <alignment horizontal="center" vertical="center"/>
    </xf>
    <xf numFmtId="0" fontId="75" fillId="24" borderId="0" xfId="0" applyFont="1" applyFill="1" applyAlignment="1">
      <alignment horizontal="center"/>
    </xf>
    <xf numFmtId="0" fontId="81" fillId="26" borderId="0" xfId="0" applyFont="1" applyFill="1" applyAlignment="1">
      <alignment horizontal="center" vertical="center"/>
    </xf>
    <xf numFmtId="0" fontId="82" fillId="0" borderId="0" xfId="0" applyFont="1" applyAlignment="1" applyProtection="1">
      <alignment horizontal="left" vertical="center"/>
      <protection locked="0"/>
    </xf>
    <xf numFmtId="0" fontId="81" fillId="25" borderId="0" xfId="0" applyFont="1" applyFill="1" applyAlignment="1">
      <alignment horizontal="center" vertical="center"/>
    </xf>
    <xf numFmtId="0" fontId="51" fillId="24" borderId="8" xfId="0" applyFont="1" applyFill="1" applyBorder="1" applyAlignment="1">
      <alignment horizontal="center" vertical="center" shrinkToFit="1"/>
    </xf>
    <xf numFmtId="0" fontId="51" fillId="24" borderId="26" xfId="0" applyFont="1" applyFill="1" applyBorder="1" applyAlignment="1">
      <alignment horizontal="center" vertical="center" shrinkToFit="1"/>
    </xf>
    <xf numFmtId="0" fontId="51" fillId="24" borderId="5" xfId="0" applyFont="1" applyFill="1" applyBorder="1" applyAlignment="1">
      <alignment horizontal="center" vertical="center" shrinkToFit="1"/>
    </xf>
    <xf numFmtId="0" fontId="50" fillId="0" borderId="0" xfId="0" applyFont="1" applyAlignment="1" applyProtection="1">
      <alignment horizontal="left" vertical="center"/>
      <protection locked="0"/>
    </xf>
    <xf numFmtId="49" fontId="50" fillId="24" borderId="26" xfId="0" applyNumberFormat="1" applyFont="1" applyFill="1" applyBorder="1" applyAlignment="1" applyProtection="1">
      <alignment horizontal="left" vertical="center"/>
      <protection hidden="1"/>
    </xf>
    <xf numFmtId="0" fontId="5" fillId="24" borderId="8" xfId="0" applyFont="1" applyFill="1" applyBorder="1" applyAlignment="1">
      <alignment horizontal="center"/>
    </xf>
    <xf numFmtId="0" fontId="5" fillId="24" borderId="26" xfId="0" applyFont="1" applyFill="1" applyBorder="1" applyAlignment="1">
      <alignment horizontal="center"/>
    </xf>
    <xf numFmtId="0" fontId="5" fillId="24" borderId="5" xfId="0" applyFont="1" applyFill="1" applyBorder="1" applyAlignment="1">
      <alignment horizontal="center"/>
    </xf>
    <xf numFmtId="0" fontId="41" fillId="0" borderId="18" xfId="0" applyFont="1" applyBorder="1" applyAlignment="1" applyProtection="1">
      <alignment horizontal="center"/>
      <protection hidden="1"/>
    </xf>
    <xf numFmtId="0" fontId="7" fillId="0" borderId="14" xfId="0" applyFont="1" applyBorder="1" applyAlignment="1" applyProtection="1">
      <alignment horizontal="center" vertical="center"/>
      <protection hidden="1"/>
    </xf>
    <xf numFmtId="0" fontId="7" fillId="0" borderId="57" xfId="0" applyFont="1" applyBorder="1" applyAlignment="1" applyProtection="1">
      <alignment horizontal="center" vertical="center"/>
      <protection hidden="1"/>
    </xf>
    <xf numFmtId="0" fontId="52" fillId="0" borderId="14" xfId="0" applyFont="1" applyBorder="1" applyAlignment="1" applyProtection="1">
      <alignment horizontal="center" vertical="center" shrinkToFit="1"/>
      <protection hidden="1"/>
    </xf>
    <xf numFmtId="0" fontId="52" fillId="0" borderId="2" xfId="0" applyFont="1" applyBorder="1" applyAlignment="1" applyProtection="1">
      <alignment horizontal="center" vertical="center" shrinkToFit="1"/>
      <protection hidden="1"/>
    </xf>
    <xf numFmtId="0" fontId="52" fillId="0" borderId="15" xfId="0" applyFont="1" applyBorder="1" applyAlignment="1" applyProtection="1">
      <alignment horizontal="center" vertical="center" shrinkToFit="1"/>
      <protection hidden="1"/>
    </xf>
    <xf numFmtId="0" fontId="52" fillId="0" borderId="57" xfId="0" applyFont="1" applyBorder="1" applyAlignment="1" applyProtection="1">
      <alignment horizontal="center" vertical="center" shrinkToFit="1"/>
      <protection hidden="1"/>
    </xf>
    <xf numFmtId="0" fontId="52" fillId="0" borderId="58" xfId="0" applyFont="1" applyBorder="1" applyAlignment="1" applyProtection="1">
      <alignment horizontal="center" vertical="center" shrinkToFit="1"/>
      <protection hidden="1"/>
    </xf>
    <xf numFmtId="0" fontId="52" fillId="0" borderId="59" xfId="0" applyFont="1" applyBorder="1" applyAlignment="1" applyProtection="1">
      <alignment horizontal="center" vertical="center" shrinkToFit="1"/>
      <protection hidden="1"/>
    </xf>
    <xf numFmtId="0" fontId="7" fillId="0" borderId="10" xfId="0" applyFont="1" applyBorder="1" applyAlignment="1" applyProtection="1">
      <alignment horizontal="center" vertical="center"/>
      <protection hidden="1"/>
    </xf>
    <xf numFmtId="0" fontId="7" fillId="0" borderId="56" xfId="0" applyFont="1" applyBorder="1" applyAlignment="1" applyProtection="1">
      <alignment horizontal="center" vertical="center"/>
      <protection hidden="1"/>
    </xf>
    <xf numFmtId="0" fontId="6" fillId="2" borderId="8" xfId="0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17" fillId="2" borderId="0" xfId="0" applyFont="1" applyFill="1" applyAlignment="1">
      <alignment horizontal="center"/>
    </xf>
    <xf numFmtId="0" fontId="56" fillId="2" borderId="0" xfId="0" applyFont="1" applyFill="1" applyAlignment="1">
      <alignment horizontal="left"/>
    </xf>
    <xf numFmtId="0" fontId="23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center" wrapText="1"/>
    </xf>
    <xf numFmtId="0" fontId="23" fillId="2" borderId="26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2" fontId="6" fillId="2" borderId="8" xfId="0" applyNumberFormat="1" applyFont="1" applyFill="1" applyBorder="1" applyAlignment="1">
      <alignment horizontal="center"/>
    </xf>
    <xf numFmtId="2" fontId="6" fillId="2" borderId="5" xfId="0" applyNumberFormat="1" applyFont="1" applyFill="1" applyBorder="1" applyAlignment="1">
      <alignment horizontal="center"/>
    </xf>
    <xf numFmtId="14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shrinkToFit="1"/>
    </xf>
    <xf numFmtId="0" fontId="57" fillId="2" borderId="0" xfId="0" applyFont="1" applyFill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69" fillId="0" borderId="10" xfId="0" applyFont="1" applyBorder="1" applyAlignment="1">
      <alignment horizontal="center" vertical="center"/>
    </xf>
    <xf numFmtId="0" fontId="69" fillId="0" borderId="9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textRotation="90" wrapText="1"/>
    </xf>
    <xf numFmtId="0" fontId="20" fillId="0" borderId="9" xfId="0" applyFont="1" applyBorder="1" applyAlignment="1">
      <alignment horizontal="center" vertical="center" textRotation="90" wrapText="1"/>
    </xf>
    <xf numFmtId="0" fontId="52" fillId="0" borderId="17" xfId="0" applyFont="1" applyBorder="1" applyAlignment="1">
      <alignment horizontal="center" wrapText="1"/>
    </xf>
    <xf numFmtId="0" fontId="52" fillId="0" borderId="16" xfId="0" applyFont="1" applyBorder="1" applyAlignment="1">
      <alignment horizontal="center" wrapText="1"/>
    </xf>
    <xf numFmtId="0" fontId="6" fillId="0" borderId="26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53" fillId="0" borderId="14" xfId="0" applyFont="1" applyBorder="1" applyAlignment="1">
      <alignment horizontal="center" vertical="center" wrapText="1"/>
    </xf>
    <xf numFmtId="0" fontId="53" fillId="0" borderId="15" xfId="0" applyFont="1" applyBorder="1" applyAlignment="1">
      <alignment horizontal="center" vertical="center" wrapText="1"/>
    </xf>
    <xf numFmtId="0" fontId="7" fillId="0" borderId="19" xfId="0" applyFont="1" applyBorder="1" applyAlignment="1" applyProtection="1">
      <alignment horizontal="center" vertical="center"/>
      <protection hidden="1"/>
    </xf>
    <xf numFmtId="0" fontId="8" fillId="0" borderId="1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52" fillId="0" borderId="14" xfId="0" applyFont="1" applyBorder="1" applyAlignment="1">
      <alignment horizontal="center" vertical="center" wrapText="1"/>
    </xf>
    <xf numFmtId="0" fontId="52" fillId="0" borderId="2" xfId="0" applyFont="1" applyBorder="1" applyAlignment="1">
      <alignment horizontal="center" vertical="center" wrapText="1"/>
    </xf>
    <xf numFmtId="0" fontId="52" fillId="0" borderId="15" xfId="0" applyFont="1" applyBorder="1" applyAlignment="1">
      <alignment horizontal="center" vertical="center" wrapText="1"/>
    </xf>
    <xf numFmtId="0" fontId="52" fillId="0" borderId="19" xfId="0" applyFont="1" applyBorder="1" applyAlignment="1">
      <alignment horizontal="center" vertical="center" wrapText="1"/>
    </xf>
    <xf numFmtId="0" fontId="52" fillId="0" borderId="0" xfId="0" applyFont="1" applyAlignment="1">
      <alignment horizontal="center" vertical="center" wrapText="1"/>
    </xf>
    <xf numFmtId="0" fontId="52" fillId="0" borderId="20" xfId="0" applyFont="1" applyBorder="1" applyAlignment="1">
      <alignment horizontal="center" vertical="center" wrapText="1"/>
    </xf>
    <xf numFmtId="0" fontId="52" fillId="0" borderId="57" xfId="0" applyFont="1" applyBorder="1" applyAlignment="1">
      <alignment horizontal="center" vertical="center" wrapText="1"/>
    </xf>
    <xf numFmtId="0" fontId="52" fillId="0" borderId="58" xfId="0" applyFont="1" applyBorder="1" applyAlignment="1">
      <alignment horizontal="center" vertical="center" wrapText="1"/>
    </xf>
    <xf numFmtId="0" fontId="52" fillId="0" borderId="59" xfId="0" applyFont="1" applyBorder="1" applyAlignment="1">
      <alignment horizontal="center" vertical="center" wrapText="1"/>
    </xf>
    <xf numFmtId="0" fontId="8" fillId="31" borderId="15" xfId="0" applyFont="1" applyFill="1" applyBorder="1" applyAlignment="1">
      <alignment horizontal="center" vertical="center" textRotation="90"/>
    </xf>
    <xf numFmtId="0" fontId="8" fillId="31" borderId="20" xfId="0" applyFont="1" applyFill="1" applyBorder="1" applyAlignment="1">
      <alignment horizontal="center" vertical="center" textRotation="90"/>
    </xf>
    <xf numFmtId="0" fontId="8" fillId="31" borderId="16" xfId="0" applyFont="1" applyFill="1" applyBorder="1" applyAlignment="1">
      <alignment horizontal="center" vertical="center" textRotation="90"/>
    </xf>
    <xf numFmtId="0" fontId="21" fillId="0" borderId="8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textRotation="90" wrapText="1"/>
    </xf>
    <xf numFmtId="0" fontId="17" fillId="4" borderId="33" xfId="0" applyFont="1" applyFill="1" applyBorder="1" applyAlignment="1">
      <alignment horizontal="center" vertical="center" textRotation="90" wrapText="1"/>
    </xf>
    <xf numFmtId="0" fontId="17" fillId="4" borderId="10" xfId="0" applyFont="1" applyFill="1" applyBorder="1" applyAlignment="1">
      <alignment horizontal="center" vertical="center" textRotation="90" wrapText="1"/>
    </xf>
    <xf numFmtId="0" fontId="17" fillId="4" borderId="9" xfId="0" applyFont="1" applyFill="1" applyBorder="1" applyAlignment="1">
      <alignment horizontal="center" vertical="center" textRotation="90" wrapText="1"/>
    </xf>
    <xf numFmtId="0" fontId="17" fillId="4" borderId="56" xfId="0" applyFont="1" applyFill="1" applyBorder="1" applyAlignment="1">
      <alignment horizontal="center" vertical="center" textRotation="90" wrapText="1"/>
    </xf>
    <xf numFmtId="0" fontId="21" fillId="4" borderId="10" xfId="0" applyFont="1" applyFill="1" applyBorder="1" applyAlignment="1">
      <alignment horizontal="center" vertical="center" wrapText="1"/>
    </xf>
    <xf numFmtId="0" fontId="21" fillId="4" borderId="9" xfId="0" applyFont="1" applyFill="1" applyBorder="1" applyAlignment="1">
      <alignment horizontal="center" vertical="center" wrapText="1"/>
    </xf>
    <xf numFmtId="0" fontId="21" fillId="4" borderId="56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textRotation="90" wrapText="1"/>
    </xf>
    <xf numFmtId="0" fontId="17" fillId="0" borderId="9" xfId="0" applyFont="1" applyBorder="1" applyAlignment="1">
      <alignment horizontal="center" vertical="center" textRotation="90" wrapText="1"/>
    </xf>
    <xf numFmtId="0" fontId="17" fillId="0" borderId="56" xfId="0" applyFont="1" applyBorder="1" applyAlignment="1">
      <alignment horizontal="center" vertical="center" textRotation="90" wrapText="1"/>
    </xf>
    <xf numFmtId="0" fontId="26" fillId="7" borderId="10" xfId="0" applyFont="1" applyFill="1" applyBorder="1" applyAlignment="1">
      <alignment horizontal="center" textRotation="90" shrinkToFit="1"/>
    </xf>
    <xf numFmtId="0" fontId="26" fillId="7" borderId="9" xfId="0" applyFont="1" applyFill="1" applyBorder="1" applyAlignment="1">
      <alignment horizontal="center" textRotation="90" shrinkToFit="1"/>
    </xf>
    <xf numFmtId="0" fontId="26" fillId="7" borderId="11" xfId="0" applyFont="1" applyFill="1" applyBorder="1" applyAlignment="1">
      <alignment horizontal="center" textRotation="90" shrinkToFit="1"/>
    </xf>
    <xf numFmtId="0" fontId="8" fillId="31" borderId="10" xfId="0" applyFont="1" applyFill="1" applyBorder="1" applyAlignment="1">
      <alignment horizontal="center" vertical="center" textRotation="90"/>
    </xf>
    <xf numFmtId="0" fontId="8" fillId="31" borderId="9" xfId="0" applyFont="1" applyFill="1" applyBorder="1" applyAlignment="1">
      <alignment horizontal="center" vertical="center" textRotation="90"/>
    </xf>
    <xf numFmtId="0" fontId="8" fillId="31" borderId="11" xfId="0" applyFont="1" applyFill="1" applyBorder="1" applyAlignment="1">
      <alignment horizontal="center" vertical="center" textRotation="90"/>
    </xf>
    <xf numFmtId="0" fontId="8" fillId="27" borderId="10" xfId="0" applyFont="1" applyFill="1" applyBorder="1" applyAlignment="1">
      <alignment horizontal="center" vertical="center" textRotation="90"/>
    </xf>
    <xf numFmtId="0" fontId="8" fillId="27" borderId="9" xfId="0" applyFont="1" applyFill="1" applyBorder="1" applyAlignment="1">
      <alignment horizontal="center" vertical="center" textRotation="90"/>
    </xf>
    <xf numFmtId="0" fontId="8" fillId="27" borderId="11" xfId="0" applyFont="1" applyFill="1" applyBorder="1" applyAlignment="1">
      <alignment horizontal="center" vertical="center" textRotation="90"/>
    </xf>
    <xf numFmtId="0" fontId="72" fillId="0" borderId="18" xfId="0" applyFont="1" applyBorder="1" applyAlignment="1">
      <alignment horizontal="center"/>
    </xf>
    <xf numFmtId="0" fontId="26" fillId="15" borderId="10" xfId="0" applyFont="1" applyFill="1" applyBorder="1" applyAlignment="1">
      <alignment horizontal="center" vertical="center" shrinkToFit="1"/>
    </xf>
    <xf numFmtId="0" fontId="26" fillId="15" borderId="9" xfId="0" applyFont="1" applyFill="1" applyBorder="1" applyAlignment="1">
      <alignment horizontal="center" vertical="center" shrinkToFit="1"/>
    </xf>
    <xf numFmtId="0" fontId="26" fillId="15" borderId="11" xfId="0" applyFont="1" applyFill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textRotation="90" wrapText="1"/>
    </xf>
    <xf numFmtId="0" fontId="8" fillId="0" borderId="9" xfId="0" applyFont="1" applyBorder="1" applyAlignment="1">
      <alignment horizontal="center" vertical="center" textRotation="90" wrapText="1"/>
    </xf>
    <xf numFmtId="0" fontId="8" fillId="0" borderId="56" xfId="0" applyFont="1" applyBorder="1" applyAlignment="1">
      <alignment horizontal="center" vertical="center" textRotation="90" wrapText="1"/>
    </xf>
    <xf numFmtId="0" fontId="6" fillId="0" borderId="10" xfId="0" applyFont="1" applyBorder="1" applyAlignment="1">
      <alignment horizontal="center" vertical="center" textRotation="90" wrapText="1"/>
    </xf>
    <xf numFmtId="0" fontId="6" fillId="0" borderId="9" xfId="0" applyFont="1" applyBorder="1" applyAlignment="1">
      <alignment horizontal="center" vertical="center" textRotation="90" wrapText="1"/>
    </xf>
    <xf numFmtId="0" fontId="6" fillId="0" borderId="56" xfId="0" applyFont="1" applyBorder="1" applyAlignment="1">
      <alignment horizontal="center" vertical="center" textRotation="90" wrapText="1"/>
    </xf>
    <xf numFmtId="0" fontId="31" fillId="11" borderId="27" xfId="3" applyFont="1" applyFill="1" applyBorder="1" applyAlignment="1" applyProtection="1">
      <alignment horizontal="center" vertical="center"/>
      <protection hidden="1"/>
    </xf>
    <xf numFmtId="0" fontId="31" fillId="11" borderId="28" xfId="3" applyFont="1" applyFill="1" applyBorder="1" applyAlignment="1" applyProtection="1">
      <alignment horizontal="center" vertical="center"/>
      <protection hidden="1"/>
    </xf>
    <xf numFmtId="0" fontId="84" fillId="11" borderId="28" xfId="0" applyFont="1" applyFill="1" applyBorder="1" applyAlignment="1" applyProtection="1">
      <alignment horizontal="center"/>
      <protection hidden="1"/>
    </xf>
    <xf numFmtId="0" fontId="84" fillId="33" borderId="28" xfId="0" applyFont="1" applyFill="1" applyBorder="1" applyAlignment="1" applyProtection="1">
      <alignment horizontal="center"/>
      <protection hidden="1"/>
    </xf>
    <xf numFmtId="0" fontId="31" fillId="10" borderId="27" xfId="3" applyFont="1" applyFill="1" applyBorder="1" applyAlignment="1" applyProtection="1">
      <alignment horizontal="center" vertical="center"/>
      <protection hidden="1"/>
    </xf>
    <xf numFmtId="0" fontId="31" fillId="10" borderId="28" xfId="3" applyFont="1" applyFill="1" applyBorder="1" applyAlignment="1" applyProtection="1">
      <alignment horizontal="center" vertical="center"/>
      <protection hidden="1"/>
    </xf>
    <xf numFmtId="0" fontId="31" fillId="10" borderId="51" xfId="3" applyFont="1" applyFill="1" applyBorder="1" applyAlignment="1" applyProtection="1">
      <alignment horizontal="center" vertical="center"/>
      <protection hidden="1"/>
    </xf>
    <xf numFmtId="49" fontId="33" fillId="0" borderId="0" xfId="3" applyNumberFormat="1" applyFont="1" applyAlignment="1" applyProtection="1">
      <alignment horizontal="center"/>
      <protection hidden="1"/>
    </xf>
    <xf numFmtId="0" fontId="33" fillId="0" borderId="0" xfId="3" applyFont="1" applyAlignment="1" applyProtection="1">
      <alignment horizontal="center"/>
      <protection hidden="1"/>
    </xf>
    <xf numFmtId="0" fontId="31" fillId="13" borderId="36" xfId="3" applyFont="1" applyFill="1" applyBorder="1" applyAlignment="1" applyProtection="1">
      <alignment horizontal="center" vertical="center"/>
      <protection hidden="1"/>
    </xf>
    <xf numFmtId="0" fontId="31" fillId="13" borderId="0" xfId="3" applyFont="1" applyFill="1" applyAlignment="1" applyProtection="1">
      <alignment horizontal="center" vertical="center"/>
      <protection hidden="1"/>
    </xf>
    <xf numFmtId="0" fontId="72" fillId="0" borderId="18" xfId="0" applyFont="1" applyBorder="1" applyAlignment="1">
      <alignment horizontal="center" shrinkToFit="1"/>
    </xf>
    <xf numFmtId="0" fontId="21" fillId="0" borderId="4" xfId="0" applyFont="1" applyBorder="1" applyAlignment="1" applyProtection="1">
      <alignment horizontal="center" vertical="center" wrapText="1"/>
      <protection hidden="1"/>
    </xf>
    <xf numFmtId="0" fontId="21" fillId="0" borderId="34" xfId="0" applyFont="1" applyBorder="1" applyAlignment="1" applyProtection="1">
      <alignment horizontal="center" vertical="center" wrapText="1"/>
      <protection hidden="1"/>
    </xf>
    <xf numFmtId="0" fontId="21" fillId="0" borderId="10" xfId="0" applyFont="1" applyBorder="1" applyAlignment="1" applyProtection="1">
      <alignment horizontal="center" vertical="center" textRotation="90" wrapText="1"/>
      <protection hidden="1"/>
    </xf>
    <xf numFmtId="0" fontId="21" fillId="0" borderId="9" xfId="0" applyFont="1" applyBorder="1" applyAlignment="1" applyProtection="1">
      <alignment horizontal="center" vertical="center" textRotation="90" wrapText="1"/>
      <protection hidden="1"/>
    </xf>
    <xf numFmtId="0" fontId="21" fillId="0" borderId="56" xfId="0" applyFont="1" applyBorder="1" applyAlignment="1" applyProtection="1">
      <alignment horizontal="center" vertical="center" textRotation="90" wrapText="1"/>
      <protection hidden="1"/>
    </xf>
    <xf numFmtId="0" fontId="72" fillId="0" borderId="18" xfId="0" applyFont="1" applyBorder="1" applyAlignment="1" applyProtection="1">
      <alignment horizontal="center"/>
      <protection hidden="1"/>
    </xf>
    <xf numFmtId="0" fontId="21" fillId="0" borderId="1" xfId="0" applyFont="1" applyBorder="1" applyAlignment="1" applyProtection="1">
      <alignment horizontal="center" vertical="center" wrapText="1"/>
      <protection hidden="1"/>
    </xf>
    <xf numFmtId="0" fontId="21" fillId="0" borderId="33" xfId="0" applyFont="1" applyBorder="1" applyAlignment="1" applyProtection="1">
      <alignment horizontal="center" vertical="center" wrapText="1"/>
      <protection hidden="1"/>
    </xf>
    <xf numFmtId="0" fontId="21" fillId="0" borderId="5" xfId="0" applyFont="1" applyBorder="1" applyAlignment="1" applyProtection="1">
      <alignment horizontal="center" vertical="center" wrapText="1"/>
      <protection hidden="1"/>
    </xf>
    <xf numFmtId="0" fontId="21" fillId="0" borderId="64" xfId="0" applyFont="1" applyBorder="1" applyAlignment="1" applyProtection="1">
      <alignment horizontal="center" vertical="center" wrapText="1"/>
      <protection hidden="1"/>
    </xf>
    <xf numFmtId="0" fontId="8" fillId="0" borderId="10" xfId="0" applyFont="1" applyBorder="1" applyAlignment="1" applyProtection="1">
      <alignment horizontal="center" vertical="center" textRotation="90" wrapText="1"/>
      <protection hidden="1"/>
    </xf>
    <xf numFmtId="0" fontId="8" fillId="0" borderId="9" xfId="0" applyFont="1" applyBorder="1" applyAlignment="1" applyProtection="1">
      <alignment horizontal="center" vertical="center" textRotation="90" wrapText="1"/>
      <protection hidden="1"/>
    </xf>
    <xf numFmtId="0" fontId="8" fillId="0" borderId="56" xfId="0" applyFont="1" applyBorder="1" applyAlignment="1" applyProtection="1">
      <alignment horizontal="center" vertical="center" textRotation="90" wrapText="1"/>
      <protection hidden="1"/>
    </xf>
    <xf numFmtId="0" fontId="6" fillId="0" borderId="10" xfId="0" applyFont="1" applyBorder="1" applyAlignment="1" applyProtection="1">
      <alignment horizontal="center" vertical="center" textRotation="90" wrapText="1"/>
      <protection hidden="1"/>
    </xf>
    <xf numFmtId="0" fontId="6" fillId="0" borderId="9" xfId="0" applyFont="1" applyBorder="1" applyAlignment="1" applyProtection="1">
      <alignment horizontal="center" vertical="center" textRotation="90" wrapText="1"/>
      <protection hidden="1"/>
    </xf>
    <xf numFmtId="0" fontId="6" fillId="0" borderId="56" xfId="0" applyFont="1" applyBorder="1" applyAlignment="1" applyProtection="1">
      <alignment horizontal="center" vertical="center" textRotation="90" wrapText="1"/>
      <protection hidden="1"/>
    </xf>
    <xf numFmtId="0" fontId="52" fillId="0" borderId="14" xfId="0" applyFont="1" applyBorder="1" applyAlignment="1" applyProtection="1">
      <alignment horizontal="center" vertical="center" wrapText="1"/>
      <protection hidden="1"/>
    </xf>
    <xf numFmtId="0" fontId="52" fillId="0" borderId="2" xfId="0" applyFont="1" applyBorder="1" applyAlignment="1" applyProtection="1">
      <alignment horizontal="center" vertical="center" wrapText="1"/>
      <protection hidden="1"/>
    </xf>
    <xf numFmtId="0" fontId="52" fillId="0" borderId="15" xfId="0" applyFont="1" applyBorder="1" applyAlignment="1" applyProtection="1">
      <alignment horizontal="center" vertical="center" wrapText="1"/>
      <protection hidden="1"/>
    </xf>
    <xf numFmtId="0" fontId="52" fillId="0" borderId="19" xfId="0" applyFont="1" applyBorder="1" applyAlignment="1" applyProtection="1">
      <alignment horizontal="center" vertical="center" wrapText="1"/>
      <protection hidden="1"/>
    </xf>
    <xf numFmtId="0" fontId="52" fillId="0" borderId="0" xfId="0" applyFont="1" applyAlignment="1" applyProtection="1">
      <alignment horizontal="center" vertical="center" wrapText="1"/>
      <protection hidden="1"/>
    </xf>
    <xf numFmtId="0" fontId="52" fillId="0" borderId="20" xfId="0" applyFont="1" applyBorder="1" applyAlignment="1" applyProtection="1">
      <alignment horizontal="center" vertical="center" wrapText="1"/>
      <protection hidden="1"/>
    </xf>
    <xf numFmtId="0" fontId="52" fillId="0" borderId="57" xfId="0" applyFont="1" applyBorder="1" applyAlignment="1" applyProtection="1">
      <alignment horizontal="center" vertical="center" wrapText="1"/>
      <protection hidden="1"/>
    </xf>
    <xf numFmtId="0" fontId="52" fillId="0" borderId="58" xfId="0" applyFont="1" applyBorder="1" applyAlignment="1" applyProtection="1">
      <alignment horizontal="center" vertical="center" wrapText="1"/>
      <protection hidden="1"/>
    </xf>
    <xf numFmtId="0" fontId="52" fillId="0" borderId="59" xfId="0" applyFont="1" applyBorder="1" applyAlignment="1" applyProtection="1">
      <alignment horizontal="center" vertical="center" wrapText="1"/>
      <protection hidden="1"/>
    </xf>
    <xf numFmtId="0" fontId="21" fillId="0" borderId="10" xfId="0" applyFont="1" applyBorder="1" applyAlignment="1" applyProtection="1">
      <alignment horizontal="center" textRotation="90" wrapText="1"/>
      <protection hidden="1"/>
    </xf>
    <xf numFmtId="0" fontId="21" fillId="0" borderId="9" xfId="0" applyFont="1" applyBorder="1" applyAlignment="1" applyProtection="1">
      <alignment horizontal="center" textRotation="90" wrapText="1"/>
      <protection hidden="1"/>
    </xf>
    <xf numFmtId="0" fontId="21" fillId="0" borderId="11" xfId="0" applyFont="1" applyBorder="1" applyAlignment="1" applyProtection="1">
      <alignment horizontal="center" textRotation="90" wrapText="1"/>
      <protection hidden="1"/>
    </xf>
    <xf numFmtId="0" fontId="21" fillId="0" borderId="10" xfId="0" applyFont="1" applyBorder="1" applyAlignment="1" applyProtection="1">
      <alignment horizontal="center" wrapText="1"/>
      <protection hidden="1"/>
    </xf>
    <xf numFmtId="0" fontId="21" fillId="0" borderId="9" xfId="0" applyFont="1" applyBorder="1" applyAlignment="1" applyProtection="1">
      <alignment horizontal="center" wrapText="1"/>
      <protection hidden="1"/>
    </xf>
    <xf numFmtId="0" fontId="21" fillId="0" borderId="11" xfId="0" applyFont="1" applyBorder="1" applyAlignment="1" applyProtection="1">
      <alignment horizontal="center" wrapText="1"/>
      <protection hidden="1"/>
    </xf>
    <xf numFmtId="0" fontId="14" fillId="0" borderId="18" xfId="0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>
      <alignment horizontal="center" vertical="center" textRotation="90"/>
    </xf>
    <xf numFmtId="0" fontId="72" fillId="20" borderId="8" xfId="0" applyFont="1" applyFill="1" applyBorder="1" applyAlignment="1">
      <alignment horizontal="center" vertical="center" shrinkToFit="1"/>
    </xf>
    <xf numFmtId="0" fontId="72" fillId="20" borderId="26" xfId="0" applyFont="1" applyFill="1" applyBorder="1" applyAlignment="1">
      <alignment horizontal="center" vertical="center" shrinkToFit="1"/>
    </xf>
    <xf numFmtId="0" fontId="72" fillId="20" borderId="5" xfId="0" applyFont="1" applyFill="1" applyBorder="1" applyAlignment="1">
      <alignment horizontal="center" vertical="center" shrinkToFit="1"/>
    </xf>
    <xf numFmtId="0" fontId="72" fillId="20" borderId="10" xfId="0" applyFont="1" applyFill="1" applyBorder="1" applyAlignment="1">
      <alignment horizontal="center" vertical="center" textRotation="90" shrinkToFit="1"/>
    </xf>
    <xf numFmtId="0" fontId="72" fillId="20" borderId="9" xfId="0" applyFont="1" applyFill="1" applyBorder="1" applyAlignment="1">
      <alignment horizontal="center" vertical="center" textRotation="90" shrinkToFit="1"/>
    </xf>
    <xf numFmtId="0" fontId="72" fillId="20" borderId="11" xfId="0" applyFont="1" applyFill="1" applyBorder="1" applyAlignment="1">
      <alignment horizontal="center" vertical="center" textRotation="90" shrinkToFit="1"/>
    </xf>
    <xf numFmtId="0" fontId="14" fillId="4" borderId="8" xfId="0" applyFont="1" applyFill="1" applyBorder="1" applyAlignment="1" applyProtection="1">
      <alignment horizontal="center" vertical="center"/>
      <protection hidden="1"/>
    </xf>
    <xf numFmtId="0" fontId="14" fillId="4" borderId="26" xfId="0" applyFont="1" applyFill="1" applyBorder="1" applyAlignment="1" applyProtection="1">
      <alignment horizontal="center" vertical="center"/>
      <protection hidden="1"/>
    </xf>
    <xf numFmtId="0" fontId="72" fillId="21" borderId="10" xfId="0" applyFont="1" applyFill="1" applyBorder="1" applyAlignment="1">
      <alignment horizontal="center" vertical="center" textRotation="90" shrinkToFit="1"/>
    </xf>
    <xf numFmtId="0" fontId="72" fillId="21" borderId="9" xfId="0" applyFont="1" applyFill="1" applyBorder="1" applyAlignment="1">
      <alignment horizontal="center" vertical="center" textRotation="90" shrinkToFit="1"/>
    </xf>
    <xf numFmtId="0" fontId="72" fillId="21" borderId="11" xfId="0" applyFont="1" applyFill="1" applyBorder="1" applyAlignment="1">
      <alignment horizontal="center" vertical="center" textRotation="90" shrinkToFit="1"/>
    </xf>
    <xf numFmtId="0" fontId="6" fillId="0" borderId="1" xfId="0" applyFont="1" applyBorder="1" applyAlignment="1">
      <alignment horizontal="center" vertical="center"/>
    </xf>
    <xf numFmtId="0" fontId="53" fillId="0" borderId="1" xfId="0" applyFont="1" applyBorder="1" applyAlignment="1">
      <alignment horizontal="center" vertical="center"/>
    </xf>
    <xf numFmtId="0" fontId="23" fillId="6" borderId="0" xfId="0" applyFont="1" applyFill="1" applyAlignment="1">
      <alignment horizontal="center"/>
    </xf>
    <xf numFmtId="0" fontId="48" fillId="8" borderId="8" xfId="0" applyFont="1" applyFill="1" applyBorder="1" applyAlignment="1">
      <alignment horizontal="center"/>
    </xf>
    <xf numFmtId="0" fontId="48" fillId="8" borderId="5" xfId="0" applyFont="1" applyFill="1" applyBorder="1" applyAlignment="1">
      <alignment horizontal="center"/>
    </xf>
    <xf numFmtId="0" fontId="14" fillId="17" borderId="17" xfId="0" applyFont="1" applyFill="1" applyBorder="1" applyAlignment="1">
      <alignment horizontal="center"/>
    </xf>
    <xf numFmtId="0" fontId="14" fillId="17" borderId="16" xfId="0" applyFont="1" applyFill="1" applyBorder="1" applyAlignment="1">
      <alignment horizontal="center"/>
    </xf>
    <xf numFmtId="0" fontId="14" fillId="16" borderId="17" xfId="0" applyFont="1" applyFill="1" applyBorder="1" applyAlignment="1">
      <alignment horizontal="center"/>
    </xf>
    <xf numFmtId="0" fontId="14" fillId="16" borderId="16" xfId="0" applyFont="1" applyFill="1" applyBorder="1" applyAlignment="1">
      <alignment horizontal="center"/>
    </xf>
    <xf numFmtId="0" fontId="59" fillId="6" borderId="0" xfId="0" applyFont="1" applyFill="1" applyAlignment="1">
      <alignment horizontal="center"/>
    </xf>
    <xf numFmtId="0" fontId="41" fillId="6" borderId="0" xfId="0" applyFont="1" applyFill="1" applyAlignment="1">
      <alignment horizontal="center"/>
    </xf>
    <xf numFmtId="0" fontId="41" fillId="6" borderId="0" xfId="0" applyFont="1" applyFill="1" applyAlignment="1">
      <alignment horizontal="right"/>
    </xf>
    <xf numFmtId="0" fontId="14" fillId="8" borderId="39" xfId="0" applyFont="1" applyFill="1" applyBorder="1" applyAlignment="1">
      <alignment horizontal="center"/>
    </xf>
    <xf numFmtId="0" fontId="14" fillId="8" borderId="40" xfId="0" applyFont="1" applyFill="1" applyBorder="1" applyAlignment="1">
      <alignment horizontal="center"/>
    </xf>
    <xf numFmtId="0" fontId="26" fillId="8" borderId="10" xfId="0" applyFont="1" applyFill="1" applyBorder="1" applyAlignment="1">
      <alignment horizontal="center" vertical="center"/>
    </xf>
    <xf numFmtId="0" fontId="26" fillId="8" borderId="41" xfId="0" applyFont="1" applyFill="1" applyBorder="1" applyAlignment="1">
      <alignment horizontal="center" vertical="center"/>
    </xf>
    <xf numFmtId="0" fontId="17" fillId="8" borderId="14" xfId="0" applyFont="1" applyFill="1" applyBorder="1" applyAlignment="1">
      <alignment horizontal="center" vertical="center"/>
    </xf>
    <xf numFmtId="0" fontId="17" fillId="8" borderId="2" xfId="0" applyFont="1" applyFill="1" applyBorder="1" applyAlignment="1">
      <alignment horizontal="center" vertical="center"/>
    </xf>
    <xf numFmtId="0" fontId="17" fillId="8" borderId="17" xfId="0" applyFont="1" applyFill="1" applyBorder="1" applyAlignment="1">
      <alignment horizontal="center" vertical="center"/>
    </xf>
    <xf numFmtId="0" fontId="17" fillId="8" borderId="18" xfId="0" applyFont="1" applyFill="1" applyBorder="1" applyAlignment="1">
      <alignment horizontal="center" vertical="center"/>
    </xf>
    <xf numFmtId="0" fontId="14" fillId="8" borderId="10" xfId="0" applyFont="1" applyFill="1" applyBorder="1" applyAlignment="1">
      <alignment horizontal="center" vertical="center"/>
    </xf>
    <xf numFmtId="0" fontId="14" fillId="8" borderId="9" xfId="0" applyFont="1" applyFill="1" applyBorder="1" applyAlignment="1">
      <alignment horizontal="center" vertical="center"/>
    </xf>
    <xf numFmtId="0" fontId="14" fillId="8" borderId="41" xfId="0" applyFont="1" applyFill="1" applyBorder="1" applyAlignment="1">
      <alignment horizontal="center" vertical="center"/>
    </xf>
    <xf numFmtId="0" fontId="48" fillId="8" borderId="1" xfId="0" applyFont="1" applyFill="1" applyBorder="1" applyAlignment="1">
      <alignment horizontal="center"/>
    </xf>
    <xf numFmtId="0" fontId="17" fillId="8" borderId="1" xfId="0" applyFont="1" applyFill="1" applyBorder="1" applyAlignment="1">
      <alignment horizontal="center" vertical="center"/>
    </xf>
    <xf numFmtId="0" fontId="14" fillId="8" borderId="38" xfId="0" applyFont="1" applyFill="1" applyBorder="1" applyAlignment="1">
      <alignment horizontal="center"/>
    </xf>
    <xf numFmtId="0" fontId="14" fillId="17" borderId="11" xfId="0" applyFont="1" applyFill="1" applyBorder="1" applyAlignment="1">
      <alignment horizontal="center"/>
    </xf>
    <xf numFmtId="0" fontId="14" fillId="17" borderId="1" xfId="0" applyFont="1" applyFill="1" applyBorder="1" applyAlignment="1">
      <alignment horizontal="center"/>
    </xf>
    <xf numFmtId="0" fontId="73" fillId="0" borderId="1" xfId="3" applyFont="1" applyBorder="1" applyAlignment="1">
      <alignment horizontal="center" vertical="center"/>
    </xf>
    <xf numFmtId="0" fontId="41" fillId="0" borderId="0" xfId="0" applyFont="1" applyAlignment="1">
      <alignment horizontal="center"/>
    </xf>
    <xf numFmtId="0" fontId="41" fillId="0" borderId="0" xfId="0" applyFont="1" applyAlignment="1">
      <alignment horizontal="center" shrinkToFit="1"/>
    </xf>
    <xf numFmtId="0" fontId="14" fillId="0" borderId="1" xfId="5" applyFont="1" applyBorder="1" applyAlignment="1" applyProtection="1">
      <alignment horizontal="center" vertical="center"/>
      <protection hidden="1"/>
    </xf>
    <xf numFmtId="0" fontId="6" fillId="23" borderId="1" xfId="5" applyFont="1" applyFill="1" applyBorder="1" applyAlignment="1" applyProtection="1">
      <alignment horizontal="center" vertical="center" shrinkToFit="1"/>
      <protection hidden="1"/>
    </xf>
    <xf numFmtId="0" fontId="6" fillId="31" borderId="1" xfId="5" applyFont="1" applyFill="1" applyBorder="1" applyAlignment="1" applyProtection="1">
      <alignment horizontal="center" vertical="center" shrinkToFit="1"/>
      <protection hidden="1"/>
    </xf>
    <xf numFmtId="0" fontId="23" fillId="12" borderId="0" xfId="0" applyFont="1" applyFill="1" applyAlignment="1" applyProtection="1">
      <alignment horizontal="center"/>
      <protection locked="0"/>
    </xf>
    <xf numFmtId="0" fontId="17" fillId="0" borderId="0" xfId="0" applyFont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6" fillId="6" borderId="50" xfId="0" applyFont="1" applyFill="1" applyBorder="1" applyAlignment="1" applyProtection="1">
      <alignment horizontal="center" vertical="center"/>
      <protection locked="0"/>
    </xf>
    <xf numFmtId="49" fontId="6" fillId="6" borderId="50" xfId="0" applyNumberFormat="1" applyFont="1" applyFill="1" applyBorder="1" applyAlignment="1" applyProtection="1">
      <alignment horizontal="center" vertical="center"/>
      <protection locked="0"/>
    </xf>
    <xf numFmtId="49" fontId="6" fillId="6" borderId="50" xfId="0" applyNumberFormat="1" applyFont="1" applyFill="1" applyBorder="1" applyAlignment="1" applyProtection="1">
      <alignment vertical="center"/>
      <protection locked="0"/>
    </xf>
    <xf numFmtId="49" fontId="6" fillId="6" borderId="23" xfId="0" applyNumberFormat="1" applyFont="1" applyFill="1" applyBorder="1" applyAlignment="1" applyProtection="1">
      <alignment vertical="center"/>
      <protection locked="0"/>
    </xf>
    <xf numFmtId="49" fontId="6" fillId="6" borderId="23" xfId="0" applyNumberFormat="1" applyFont="1" applyFill="1" applyBorder="1" applyAlignment="1" applyProtection="1">
      <alignment horizontal="left" vertical="center"/>
      <protection locked="0"/>
    </xf>
    <xf numFmtId="49" fontId="6" fillId="6" borderId="23" xfId="0" applyNumberFormat="1" applyFont="1" applyFill="1" applyBorder="1" applyAlignment="1" applyProtection="1">
      <alignment horizontal="center"/>
      <protection locked="0"/>
    </xf>
    <xf numFmtId="49" fontId="6" fillId="6" borderId="23" xfId="0" applyNumberFormat="1" applyFont="1" applyFill="1" applyBorder="1" applyProtection="1">
      <protection locked="0"/>
    </xf>
    <xf numFmtId="49" fontId="6" fillId="6" borderId="23" xfId="0" applyNumberFormat="1" applyFont="1" applyFill="1" applyBorder="1" applyAlignment="1" applyProtection="1">
      <alignment horizontal="left"/>
      <protection locked="0"/>
    </xf>
    <xf numFmtId="0" fontId="6" fillId="6" borderId="23" xfId="0" applyFont="1" applyFill="1" applyBorder="1" applyAlignment="1" applyProtection="1">
      <alignment horizontal="center" vertical="center" shrinkToFit="1"/>
      <protection locked="0"/>
    </xf>
    <xf numFmtId="49" fontId="6" fillId="6" borderId="23" xfId="2" applyNumberFormat="1" applyFont="1" applyFill="1" applyBorder="1" applyAlignment="1" applyProtection="1">
      <alignment horizontal="left"/>
      <protection locked="0"/>
    </xf>
    <xf numFmtId="0" fontId="6" fillId="6" borderId="23" xfId="0" applyFont="1" applyFill="1" applyBorder="1" applyAlignment="1" applyProtection="1">
      <alignment horizontal="left" vertical="center"/>
      <protection locked="0"/>
    </xf>
    <xf numFmtId="1" fontId="6" fillId="6" borderId="23" xfId="0" applyNumberFormat="1" applyFont="1" applyFill="1" applyBorder="1" applyAlignment="1" applyProtection="1">
      <alignment horizontal="center" vertical="center"/>
      <protection locked="0"/>
    </xf>
    <xf numFmtId="0" fontId="50" fillId="6" borderId="26" xfId="0" applyFont="1" applyFill="1" applyBorder="1" applyAlignment="1" applyProtection="1">
      <alignment horizontal="left" vertical="center"/>
      <protection locked="0"/>
    </xf>
    <xf numFmtId="0" fontId="1" fillId="0" borderId="0" xfId="0" applyFont="1" applyProtection="1">
      <protection hidden="1"/>
    </xf>
    <xf numFmtId="165" fontId="70" fillId="0" borderId="1" xfId="5" applyNumberFormat="1" applyFont="1" applyBorder="1" applyAlignment="1" applyProtection="1">
      <alignment horizontal="center"/>
      <protection locked="0" hidden="1"/>
    </xf>
  </cellXfs>
  <cellStyles count="6">
    <cellStyle name="Normal 2" xfId="4" xr:uid="{00000000-0005-0000-0000-000001000000}"/>
    <cellStyle name="Normal_Sheet1" xfId="1" xr:uid="{00000000-0005-0000-0000-000002000000}"/>
    <cellStyle name="ปกติ" xfId="0" builtinId="0"/>
    <cellStyle name="ปกติ 2" xfId="5" xr:uid="{576FE317-96D1-4047-97F1-1A49B08018E6}"/>
    <cellStyle name="ปกติ_m1-2554" xfId="2" xr:uid="{00000000-0005-0000-0000-000003000000}"/>
    <cellStyle name="ปกติ_PP551" xfId="3" xr:uid="{00000000-0005-0000-0000-000004000000}"/>
  </cellStyles>
  <dxfs count="220"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3" tint="0.79998168889431442"/>
        </patternFill>
      </fill>
    </dxf>
    <dxf>
      <font>
        <color theme="4" tint="-0.24994659260841701"/>
      </font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theme="4" tint="-0.24994659260841701"/>
      </font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lor rgb="FFFF000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 val="0"/>
        <color rgb="FFFF0000"/>
      </font>
    </dxf>
    <dxf>
      <font>
        <color rgb="FFFF0000"/>
      </font>
    </dxf>
    <dxf>
      <font>
        <color rgb="FFFFFFCC"/>
      </font>
    </dxf>
    <dxf>
      <font>
        <b/>
        <i val="0"/>
        <condense val="0"/>
        <extend val="0"/>
        <color indexed="1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</dxf>
    <dxf>
      <font>
        <color rgb="FFFF0000"/>
      </font>
    </dxf>
    <dxf>
      <font>
        <color rgb="FFFFFFCC"/>
      </font>
    </dxf>
    <dxf>
      <font>
        <b/>
        <i val="0"/>
        <color rgb="FFFF0000"/>
      </font>
    </dxf>
    <dxf>
      <font>
        <b/>
        <i val="0"/>
        <condense val="0"/>
        <extend val="0"/>
        <color indexed="1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FF0000"/>
      </font>
    </dxf>
    <dxf>
      <font>
        <color rgb="FFFFFFCC"/>
      </font>
    </dxf>
    <dxf>
      <font>
        <b/>
        <i val="0"/>
        <color rgb="FFFF000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lor rgb="FFFF000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color rgb="FFFF0000"/>
      </font>
    </dxf>
    <dxf>
      <font>
        <color rgb="FFFFFFCC"/>
      </font>
    </dxf>
    <dxf>
      <font>
        <b/>
        <i val="0"/>
      </font>
      <fill>
        <patternFill>
          <bgColor rgb="FFFF0000"/>
        </patternFill>
      </fill>
    </dxf>
    <dxf>
      <font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lor rgb="FFFF000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color rgb="FFFF0000"/>
      </font>
    </dxf>
    <dxf>
      <font>
        <color rgb="FFFFFFCC"/>
      </font>
    </dxf>
    <dxf>
      <font>
        <b/>
        <i val="0"/>
      </font>
      <fill>
        <patternFill>
          <bgColor rgb="FFFF0000"/>
        </patternFill>
      </fill>
    </dxf>
    <dxf>
      <font>
        <color rgb="FFFF0000"/>
      </font>
    </dxf>
    <dxf>
      <font>
        <b/>
        <i val="0"/>
        <color rgb="FFFF0000"/>
      </font>
    </dxf>
    <dxf>
      <font>
        <b/>
        <i val="0"/>
        <condense val="0"/>
        <extend val="0"/>
        <color indexed="10"/>
      </font>
    </dxf>
    <dxf>
      <font>
        <b val="0"/>
        <i val="0"/>
        <condense val="0"/>
        <extend val="0"/>
        <color indexed="39"/>
      </font>
    </dxf>
    <dxf>
      <font>
        <b val="0"/>
        <i val="0"/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Angsana New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Angsana New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Angsana New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Angsana New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Angsana New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Angsana New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Angsana New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Angsana New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Angsana New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8"/>
        <name val="Angsana New"/>
        <scheme val="none"/>
      </font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Angsana Ne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protection locked="0" hidden="0"/>
    </dxf>
    <dxf>
      <protection locked="1" hidden="1"/>
    </dxf>
    <dxf>
      <protection locked="1" hidden="1"/>
    </dxf>
    <dxf>
      <protection locked="1" hidden="1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CC"/>
      <color rgb="FFFF33CC"/>
      <color rgb="FF00CC66"/>
      <color rgb="FF99FF33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US" sz="2500" b="0" i="0" u="none" strike="noStrike" baseline="0">
                <a:solidFill>
                  <a:srgbClr val="000000"/>
                </a:solidFill>
                <a:latin typeface="Cordia New"/>
                <a:ea typeface="Cordia New"/>
                <a:cs typeface="Cordia New"/>
              </a:defRPr>
            </a:pPr>
            <a:r>
              <a:rPr lang="th-TH" sz="1800" b="1" i="0" strike="noStrike">
                <a:solidFill>
                  <a:srgbClr val="000000"/>
                </a:solidFill>
                <a:latin typeface="Angsana New"/>
                <a:cs typeface="Angsana New"/>
              </a:rPr>
              <a:t>กราฟแสดงร้อยละของจำนวนนักเรียนต่อผลการเรียน</a:t>
            </a:r>
            <a:r>
              <a:rPr lang="th-TH" sz="1250" b="1" i="0" strike="noStrike">
                <a:solidFill>
                  <a:srgbClr val="000000"/>
                </a:solidFill>
                <a:latin typeface="Cordia New"/>
                <a:cs typeface="Cordia New"/>
              </a:rPr>
              <a:t>  </a:t>
            </a:r>
          </a:p>
        </c:rich>
      </c:tx>
      <c:layout>
        <c:manualLayout>
          <c:xMode val="edge"/>
          <c:yMode val="edge"/>
          <c:x val="0.30186026458509424"/>
          <c:y val="5.68357264165508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077851363987195E-2"/>
          <c:y val="0.26225552967871479"/>
          <c:w val="0.92363177376381989"/>
          <c:h val="0.5122561280640123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7003188097768844E-2"/>
                  <c:y val="-4.2483660130719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63-45D1-B587-7C68848EFAB8}"/>
                </c:ext>
              </c:extLst>
            </c:dLbl>
            <c:dLbl>
              <c:idx val="1"/>
              <c:layout>
                <c:manualLayout>
                  <c:x val="-1.7003188097768827E-2"/>
                  <c:y val="-5.88235294117647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63-45D1-B587-7C68848EFAB8}"/>
                </c:ext>
              </c:extLst>
            </c:dLbl>
            <c:dLbl>
              <c:idx val="2"/>
              <c:layout>
                <c:manualLayout>
                  <c:x val="-2.5504782146652468E-2"/>
                  <c:y val="-4.575163398692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63-45D1-B587-7C68848EFAB8}"/>
                </c:ext>
              </c:extLst>
            </c:dLbl>
            <c:dLbl>
              <c:idx val="3"/>
              <c:layout>
                <c:manualLayout>
                  <c:x val="-2.4087849805171816E-2"/>
                  <c:y val="-4.9019607843140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63-45D1-B587-7C68848EFAB8}"/>
                </c:ext>
              </c:extLst>
            </c:dLbl>
            <c:dLbl>
              <c:idx val="4"/>
              <c:layout>
                <c:manualLayout>
                  <c:x val="-2.2670917463692489E-2"/>
                  <c:y val="-4.575163398692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63-45D1-B587-7C68848EFAB8}"/>
                </c:ext>
              </c:extLst>
            </c:dLbl>
            <c:dLbl>
              <c:idx val="5"/>
              <c:layout>
                <c:manualLayout>
                  <c:x val="-2.1253985122211164E-2"/>
                  <c:y val="-4.9019607843140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63-45D1-B587-7C68848EFAB8}"/>
                </c:ext>
              </c:extLst>
            </c:dLbl>
            <c:dLbl>
              <c:idx val="6"/>
              <c:layout>
                <c:manualLayout>
                  <c:x val="-2.1253985122211164E-2"/>
                  <c:y val="-3.9215686274509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63-45D1-B587-7C68848EFAB8}"/>
                </c:ext>
              </c:extLst>
            </c:dLbl>
            <c:dLbl>
              <c:idx val="7"/>
              <c:layout>
                <c:manualLayout>
                  <c:x val="-2.1253985122211164E-2"/>
                  <c:y val="-4.575163398692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63-45D1-B587-7C68848EFAB8}"/>
                </c:ext>
              </c:extLst>
            </c:dLbl>
            <c:dLbl>
              <c:idx val="8"/>
              <c:layout>
                <c:manualLayout>
                  <c:x val="-2.2670917463692489E-2"/>
                  <c:y val="-3.2679738562092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63-45D1-B587-7C68848EFAB8}"/>
                </c:ext>
              </c:extLst>
            </c:dLbl>
            <c:dLbl>
              <c:idx val="9"/>
              <c:layout>
                <c:manualLayout>
                  <c:x val="0"/>
                  <c:y val="-3.5947712418301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63-45D1-B587-7C68848EFAB8}"/>
                </c:ext>
              </c:extLst>
            </c:dLbl>
            <c:dLbl>
              <c:idx val="10"/>
              <c:layout>
                <c:manualLayout>
                  <c:x val="-2.1253985122211164E-2"/>
                  <c:y val="-3.9215686274509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63-45D1-B587-7C68848EFAB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en-US" sz="1400" b="1" i="0" u="none" strike="noStrike" baseline="0">
                    <a:solidFill>
                      <a:srgbClr val="002060"/>
                    </a:solidFill>
                    <a:latin typeface="Cordia New"/>
                    <a:ea typeface="Cordia New"/>
                    <a:cs typeface="Cordia New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p5กราฟ!$F$7:$P$7</c:f>
              <c:strCache>
                <c:ptCount val="11"/>
                <c:pt idx="0">
                  <c:v>4</c:v>
                </c:pt>
                <c:pt idx="1">
                  <c:v>3.5</c:v>
                </c:pt>
                <c:pt idx="2">
                  <c:v>3</c:v>
                </c:pt>
                <c:pt idx="3">
                  <c:v>2.5</c:v>
                </c:pt>
                <c:pt idx="4">
                  <c:v>2</c:v>
                </c:pt>
                <c:pt idx="5">
                  <c:v>1.5</c:v>
                </c:pt>
                <c:pt idx="6">
                  <c:v>1</c:v>
                </c:pt>
                <c:pt idx="7">
                  <c:v>0</c:v>
                </c:pt>
                <c:pt idx="8">
                  <c:v>ร</c:v>
                </c:pt>
                <c:pt idx="9">
                  <c:v>มส</c:v>
                </c:pt>
                <c:pt idx="10">
                  <c:v>อื่นๆ</c:v>
                </c:pt>
              </c:strCache>
            </c:strRef>
          </c:cat>
          <c:val>
            <c:numRef>
              <c:f>p5กราฟ!$F$11:$P$11</c:f>
              <c:numCache>
                <c:formatCode>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1.9230769230769231</c:v>
                </c:pt>
                <c:pt idx="7">
                  <c:v>0</c:v>
                </c:pt>
                <c:pt idx="8">
                  <c:v>0</c:v>
                </c:pt>
                <c:pt idx="9">
                  <c:v>1.9230769230769231</c:v>
                </c:pt>
                <c:pt idx="10">
                  <c:v>96.15384615384616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163-45D1-B587-7C68848EF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139136"/>
        <c:axId val="138141056"/>
      </c:lineChart>
      <c:catAx>
        <c:axId val="1381391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en-US" sz="1100" b="1" i="0" u="none" strike="noStrike" baseline="0">
                    <a:solidFill>
                      <a:srgbClr val="000000"/>
                    </a:solidFill>
                    <a:latin typeface="Angsana New"/>
                    <a:ea typeface="Angsana New"/>
                    <a:cs typeface="Angsana New"/>
                  </a:defRPr>
                </a:pPr>
                <a:r>
                  <a:rPr lang="th-TH"/>
                  <a:t>ผลการเรียน</a:t>
                </a:r>
              </a:p>
            </c:rich>
          </c:tx>
          <c:layout>
            <c:manualLayout>
              <c:xMode val="edge"/>
              <c:yMode val="edge"/>
              <c:x val="0.47878039740709682"/>
              <c:y val="0.866359425660034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US" sz="1200" b="0" i="0" u="none" strike="noStrike" baseline="0">
                <a:solidFill>
                  <a:srgbClr val="000000"/>
                </a:solidFill>
                <a:latin typeface="Cordia New"/>
                <a:ea typeface="Cordia New"/>
                <a:cs typeface="Cordia New"/>
              </a:defRPr>
            </a:pPr>
            <a:endParaRPr lang="th-TH"/>
          </a:p>
        </c:txPr>
        <c:crossAx val="1381410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814105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lang="en-US" sz="1100" b="1" i="0" u="none" strike="noStrike" baseline="0">
                    <a:solidFill>
                      <a:srgbClr val="000000"/>
                    </a:solidFill>
                    <a:latin typeface="Angsana New"/>
                    <a:ea typeface="Angsana New"/>
                    <a:cs typeface="Angsana New"/>
                  </a:defRPr>
                </a:pPr>
                <a:r>
                  <a:rPr lang="th-TH"/>
                  <a:t>ร้อยละของจำนวนนักเรียน   </a:t>
                </a:r>
              </a:p>
            </c:rich>
          </c:tx>
          <c:layout>
            <c:manualLayout>
              <c:xMode val="edge"/>
              <c:yMode val="edge"/>
              <c:x val="7.1530251802099133E-3"/>
              <c:y val="0.1566821059132314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US" sz="1200" b="0" i="0" u="none" strike="noStrike" baseline="0">
                <a:solidFill>
                  <a:srgbClr val="000000"/>
                </a:solidFill>
                <a:latin typeface="Cordia New"/>
                <a:ea typeface="Cordia New"/>
                <a:cs typeface="Cordia New"/>
              </a:defRPr>
            </a:pPr>
            <a:endParaRPr lang="th-TH"/>
          </a:p>
        </c:txPr>
        <c:crossAx val="13813913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0" b="0" i="0" u="none" strike="noStrike" baseline="0">
          <a:solidFill>
            <a:srgbClr val="000000"/>
          </a:solidFill>
          <a:latin typeface="Cordia New"/>
          <a:ea typeface="Cordia New"/>
          <a:cs typeface="Cordia New"/>
        </a:defRPr>
      </a:pPr>
      <a:endParaRPr lang="th-TH"/>
    </a:p>
  </c:txPr>
  <c:printSettings>
    <c:headerFooter alignWithMargins="0"/>
    <c:pageMargins b="1" l="0.75000000000001465" r="0.75000000000001465" t="1" header="0.5" footer="0.5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สรุปสมรรถนะ2!$B$4</c:f>
              <c:strCache>
                <c:ptCount val="1"/>
                <c:pt idx="0">
                  <c:v>ดีเยี่ยม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/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สรุปสมรรถนะ2!$C$2:$G$2</c:f>
              <c:strCache>
                <c:ptCount val="5"/>
                <c:pt idx="0">
                  <c:v>การสื่อสาร</c:v>
                </c:pt>
                <c:pt idx="1">
                  <c:v>การคิด</c:v>
                </c:pt>
                <c:pt idx="2">
                  <c:v>การแก้ปัญหา</c:v>
                </c:pt>
                <c:pt idx="3">
                  <c:v>การใช้ทักษะชีวิต</c:v>
                </c:pt>
                <c:pt idx="4">
                  <c:v>การใช้เทคโนโลยี</c:v>
                </c:pt>
              </c:strCache>
            </c:strRef>
          </c:cat>
          <c:val>
            <c:numRef>
              <c:f>สรุปสมรรถนะ2!$C$4:$G$4</c:f>
              <c:numCache>
                <c:formatCode>#,##0;\-#,##0;0;</c:formatCode>
                <c:ptCount val="5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D0-4574-B0AD-C7527923495E}"/>
            </c:ext>
          </c:extLst>
        </c:ser>
        <c:ser>
          <c:idx val="1"/>
          <c:order val="1"/>
          <c:tx>
            <c:strRef>
              <c:f>สรุปสมรรถนะ2!$B$5</c:f>
              <c:strCache>
                <c:ptCount val="1"/>
                <c:pt idx="0">
                  <c:v>ดี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/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สรุปสมรรถนะ2!$C$2:$G$2</c:f>
              <c:strCache>
                <c:ptCount val="5"/>
                <c:pt idx="0">
                  <c:v>การสื่อสาร</c:v>
                </c:pt>
                <c:pt idx="1">
                  <c:v>การคิด</c:v>
                </c:pt>
                <c:pt idx="2">
                  <c:v>การแก้ปัญหา</c:v>
                </c:pt>
                <c:pt idx="3">
                  <c:v>การใช้ทักษะชีวิต</c:v>
                </c:pt>
                <c:pt idx="4">
                  <c:v>การใช้เทคโนโลยี</c:v>
                </c:pt>
              </c:strCache>
            </c:strRef>
          </c:cat>
          <c:val>
            <c:numRef>
              <c:f>สรุปสมรรถนะ2!$C$5:$G$5</c:f>
              <c:numCache>
                <c:formatCode>#,##0;\-#,##0;0;</c:formatCode>
                <c:ptCount val="5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D0-4574-B0AD-C7527923495E}"/>
            </c:ext>
          </c:extLst>
        </c:ser>
        <c:ser>
          <c:idx val="2"/>
          <c:order val="2"/>
          <c:tx>
            <c:strRef>
              <c:f>สรุปสมรรถนะ2!$B$6</c:f>
              <c:strCache>
                <c:ptCount val="1"/>
                <c:pt idx="0">
                  <c:v>พอใช้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6.27450902893203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D0-4574-B0AD-C752792349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/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สรุปสมรรถนะ2!$C$2:$G$2</c:f>
              <c:strCache>
                <c:ptCount val="5"/>
                <c:pt idx="0">
                  <c:v>การสื่อสาร</c:v>
                </c:pt>
                <c:pt idx="1">
                  <c:v>การคิด</c:v>
                </c:pt>
                <c:pt idx="2">
                  <c:v>การแก้ปัญหา</c:v>
                </c:pt>
                <c:pt idx="3">
                  <c:v>การใช้ทักษะชีวิต</c:v>
                </c:pt>
                <c:pt idx="4">
                  <c:v>การใช้เทคโนโลยี</c:v>
                </c:pt>
              </c:strCache>
            </c:strRef>
          </c:cat>
          <c:val>
            <c:numRef>
              <c:f>สรุปสมรรถนะ2!$C$6:$G$6</c:f>
              <c:numCache>
                <c:formatCode>#,##0;\-#,##0;0;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4D0-4574-B0AD-C7527923495E}"/>
            </c:ext>
          </c:extLst>
        </c:ser>
        <c:ser>
          <c:idx val="3"/>
          <c:order val="3"/>
          <c:tx>
            <c:strRef>
              <c:f>สรุปสมรรถนะ2!$B$7</c:f>
              <c:strCache>
                <c:ptCount val="1"/>
                <c:pt idx="0">
                  <c:v>ปรับปรุง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สรุปสมรรถนะ2!$C$2:$G$2</c:f>
              <c:strCache>
                <c:ptCount val="5"/>
                <c:pt idx="0">
                  <c:v>การสื่อสาร</c:v>
                </c:pt>
                <c:pt idx="1">
                  <c:v>การคิด</c:v>
                </c:pt>
                <c:pt idx="2">
                  <c:v>การแก้ปัญหา</c:v>
                </c:pt>
                <c:pt idx="3">
                  <c:v>การใช้ทักษะชีวิต</c:v>
                </c:pt>
                <c:pt idx="4">
                  <c:v>การใช้เทคโนโลยี</c:v>
                </c:pt>
              </c:strCache>
            </c:strRef>
          </c:cat>
          <c:val>
            <c:numRef>
              <c:f>สรุปสมรรถนะ2!$C$7:$G$7</c:f>
              <c:numCache>
                <c:formatCode>#,##0;\-#,##0;0;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4D0-4574-B0AD-C75279234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88404224"/>
        <c:axId val="288406144"/>
        <c:axId val="0"/>
      </c:bar3DChart>
      <c:catAx>
        <c:axId val="2884042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800"/>
                </a:pPr>
                <a:r>
                  <a:rPr lang="th-TH" sz="1800"/>
                  <a:t>ระดับคุณภาพ</a:t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crossAx val="288406144"/>
        <c:crosses val="autoZero"/>
        <c:auto val="1"/>
        <c:lblAlgn val="ctr"/>
        <c:lblOffset val="100"/>
        <c:noMultiLvlLbl val="0"/>
      </c:catAx>
      <c:valAx>
        <c:axId val="28840614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th-TH"/>
                  <a:t>จำนวน(คน)</a:t>
                </a:r>
              </a:p>
            </c:rich>
          </c:tx>
          <c:overlay val="0"/>
        </c:title>
        <c:numFmt formatCode="#,##0;\-#,##0;0;" sourceLinked="1"/>
        <c:majorTickMark val="out"/>
        <c:minorTickMark val="none"/>
        <c:tickLblPos val="nextTo"/>
        <c:crossAx val="2884042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 orientation="landscape" horizontalDpi="0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415634</xdr:colOff>
      <xdr:row>0</xdr:row>
      <xdr:rowOff>40824</xdr:rowOff>
    </xdr:from>
    <xdr:to>
      <xdr:col>15</xdr:col>
      <xdr:colOff>294951</xdr:colOff>
      <xdr:row>2</xdr:row>
      <xdr:rowOff>707029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282"/>
        <a:stretch/>
      </xdr:blipFill>
      <xdr:spPr>
        <a:xfrm>
          <a:off x="4814452" y="40824"/>
          <a:ext cx="9912317" cy="2247932"/>
        </a:xfrm>
        <a:prstGeom prst="rect">
          <a:avLst/>
        </a:prstGeom>
      </xdr:spPr>
    </xdr:pic>
    <xdr:clientData/>
  </xdr:twoCellAnchor>
  <xdr:twoCellAnchor editAs="oneCell">
    <xdr:from>
      <xdr:col>1</xdr:col>
      <xdr:colOff>204108</xdr:colOff>
      <xdr:row>1</xdr:row>
      <xdr:rowOff>1074963</xdr:rowOff>
    </xdr:from>
    <xdr:to>
      <xdr:col>1</xdr:col>
      <xdr:colOff>2382619</xdr:colOff>
      <xdr:row>4</xdr:row>
      <xdr:rowOff>401230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429" y="1347106"/>
          <a:ext cx="2189941" cy="21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411</xdr:row>
      <xdr:rowOff>0</xdr:rowOff>
    </xdr:from>
    <xdr:to>
      <xdr:col>3</xdr:col>
      <xdr:colOff>57978</xdr:colOff>
      <xdr:row>421</xdr:row>
      <xdr:rowOff>213415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0953826"/>
          <a:ext cx="2857500" cy="2857500"/>
        </a:xfrm>
        <a:prstGeom prst="rect">
          <a:avLst/>
        </a:prstGeom>
      </xdr:spPr>
    </xdr:pic>
    <xdr:clientData/>
  </xdr:twoCellAnchor>
  <xdr:twoCellAnchor>
    <xdr:from>
      <xdr:col>13</xdr:col>
      <xdr:colOff>24858</xdr:colOff>
      <xdr:row>32</xdr:row>
      <xdr:rowOff>16567</xdr:rowOff>
    </xdr:from>
    <xdr:to>
      <xdr:col>15</xdr:col>
      <xdr:colOff>342858</xdr:colOff>
      <xdr:row>32</xdr:row>
      <xdr:rowOff>16567</xdr:rowOff>
    </xdr:to>
    <xdr:cxnSp macro="">
      <xdr:nvCxnSpPr>
        <xdr:cNvPr id="6" name="ตัวเชื่อมต่อตรง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/>
      </xdr:nvCxnSpPr>
      <xdr:spPr bwMode="auto">
        <a:xfrm>
          <a:off x="6634380" y="9765197"/>
          <a:ext cx="1080000" cy="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13</xdr:col>
      <xdr:colOff>33140</xdr:colOff>
      <xdr:row>68</xdr:row>
      <xdr:rowOff>1</xdr:rowOff>
    </xdr:from>
    <xdr:to>
      <xdr:col>15</xdr:col>
      <xdr:colOff>351140</xdr:colOff>
      <xdr:row>68</xdr:row>
      <xdr:rowOff>1</xdr:rowOff>
    </xdr:to>
    <xdr:cxnSp macro="">
      <xdr:nvCxnSpPr>
        <xdr:cNvPr id="7" name="ตัวเชื่อมต่อตรง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CxnSpPr/>
      </xdr:nvCxnSpPr>
      <xdr:spPr bwMode="auto">
        <a:xfrm>
          <a:off x="6642662" y="20532588"/>
          <a:ext cx="1080000" cy="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9</xdr:col>
      <xdr:colOff>16566</xdr:colOff>
      <xdr:row>0</xdr:row>
      <xdr:rowOff>124239</xdr:rowOff>
    </xdr:from>
    <xdr:to>
      <xdr:col>11</xdr:col>
      <xdr:colOff>172121</xdr:colOff>
      <xdr:row>0</xdr:row>
      <xdr:rowOff>1016619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50747AE3-51CD-4B6E-B9F6-F0121D101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2088" y="124239"/>
          <a:ext cx="912475" cy="900000"/>
        </a:xfrm>
        <a:prstGeom prst="rect">
          <a:avLst/>
        </a:prstGeom>
      </xdr:spPr>
    </xdr:pic>
    <xdr:clientData/>
  </xdr:twoCellAnchor>
  <xdr:twoCellAnchor editAs="oneCell">
    <xdr:from>
      <xdr:col>9</xdr:col>
      <xdr:colOff>99393</xdr:colOff>
      <xdr:row>36</xdr:row>
      <xdr:rowOff>107672</xdr:rowOff>
    </xdr:from>
    <xdr:to>
      <xdr:col>11</xdr:col>
      <xdr:colOff>249868</xdr:colOff>
      <xdr:row>36</xdr:row>
      <xdr:rowOff>1014022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id="{CE76EEE1-BE9A-461D-BB9A-4FF5EE5FA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4915" y="10866781"/>
          <a:ext cx="912475" cy="90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247650</xdr:rowOff>
    </xdr:from>
    <xdr:to>
      <xdr:col>20</xdr:col>
      <xdr:colOff>0</xdr:colOff>
      <xdr:row>25</xdr:row>
      <xdr:rowOff>266700</xdr:rowOff>
    </xdr:to>
    <xdr:graphicFrame macro="">
      <xdr:nvGraphicFramePr>
        <xdr:cNvPr id="4330" name="Chart 1">
          <a:extLst>
            <a:ext uri="{FF2B5EF4-FFF2-40B4-BE49-F238E27FC236}">
              <a16:creationId xmlns:a16="http://schemas.microsoft.com/office/drawing/2014/main" id="{00000000-0008-0000-0B00-0000EA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31750</xdr:colOff>
      <xdr:row>0</xdr:row>
      <xdr:rowOff>161925</xdr:rowOff>
    </xdr:from>
    <xdr:to>
      <xdr:col>4</xdr:col>
      <xdr:colOff>248900</xdr:colOff>
      <xdr:row>2</xdr:row>
      <xdr:rowOff>290400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B284C094-756B-447D-80DE-3A21C449B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4400" y="161925"/>
          <a:ext cx="871200" cy="896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306455</xdr:colOff>
      <xdr:row>1</xdr:row>
      <xdr:rowOff>298173</xdr:rowOff>
    </xdr:from>
    <xdr:to>
      <xdr:col>6</xdr:col>
      <xdr:colOff>1098455</xdr:colOff>
      <xdr:row>2</xdr:row>
      <xdr:rowOff>286760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9064" y="298173"/>
          <a:ext cx="792000" cy="792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488681</xdr:colOff>
      <xdr:row>1</xdr:row>
      <xdr:rowOff>99392</xdr:rowOff>
    </xdr:from>
    <xdr:to>
      <xdr:col>7</xdr:col>
      <xdr:colOff>177868</xdr:colOff>
      <xdr:row>2</xdr:row>
      <xdr:rowOff>281608</xdr:rowOff>
    </xdr:to>
    <xdr:pic>
      <xdr:nvPicPr>
        <xdr:cNvPr id="11" name="รูปภาพ 10" descr="logo-ทุ66.gif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42898" y="347870"/>
          <a:ext cx="906731" cy="98562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488681</xdr:colOff>
      <xdr:row>1</xdr:row>
      <xdr:rowOff>99392</xdr:rowOff>
    </xdr:from>
    <xdr:to>
      <xdr:col>7</xdr:col>
      <xdr:colOff>177868</xdr:colOff>
      <xdr:row>2</xdr:row>
      <xdr:rowOff>281608</xdr:rowOff>
    </xdr:to>
    <xdr:pic>
      <xdr:nvPicPr>
        <xdr:cNvPr id="11" name="รูปภาพ 10" descr="logo-ทุ66.gif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32131" y="347042"/>
          <a:ext cx="908387" cy="98231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419099</xdr:colOff>
      <xdr:row>10</xdr:row>
      <xdr:rowOff>47625</xdr:rowOff>
    </xdr:from>
    <xdr:to>
      <xdr:col>7</xdr:col>
      <xdr:colOff>790575</xdr:colOff>
      <xdr:row>20</xdr:row>
      <xdr:rowOff>257175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480DB7A8-4DBC-4D42-97C5-4A38FB6B25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390525</xdr:colOff>
      <xdr:row>23</xdr:row>
      <xdr:rowOff>9525</xdr:rowOff>
    </xdr:from>
    <xdr:to>
      <xdr:col>6</xdr:col>
      <xdr:colOff>914400</xdr:colOff>
      <xdr:row>23</xdr:row>
      <xdr:rowOff>9525</xdr:rowOff>
    </xdr:to>
    <xdr:cxnSp macro="">
      <xdr:nvCxnSpPr>
        <xdr:cNvPr id="3" name="ตัวเชื่อมต่อตรง 2">
          <a:extLst>
            <a:ext uri="{FF2B5EF4-FFF2-40B4-BE49-F238E27FC236}">
              <a16:creationId xmlns:a16="http://schemas.microsoft.com/office/drawing/2014/main" id="{072EDA65-2A6F-4525-970C-8E2FFD74B425}"/>
            </a:ext>
          </a:extLst>
        </xdr:cNvPr>
        <xdr:cNvCxnSpPr/>
      </xdr:nvCxnSpPr>
      <xdr:spPr bwMode="auto">
        <a:xfrm>
          <a:off x="6931025" y="6842125"/>
          <a:ext cx="1768475" cy="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2568/&#3648;&#3607;&#3629;&#3617;1/&#3611;&#3614;.5bk1%20_2568_1&#3617;&#3633;&#3608;&#3618;&#3617;.xlsx" TargetMode="External"/><Relationship Id="rId2" Type="http://schemas.openxmlformats.org/officeDocument/2006/relationships/externalLinkPath" Target="file:///E:\&#3591;&#3634;&#3609;&#3610;&#3657;&#3634;&#3609;&#3648;&#3585;&#3656;&#3634;\&#3591;&#3634;&#3609;&#3623;&#3633;&#3604;&#3612;&#3621;\&#3626;&#3656;&#3591;&#3588;&#3632;&#3649;&#3609;&#3609;%20&#3611;&#3614;\2568\&#3648;&#3607;&#3629;&#3617;1\&#3611;&#3614;.5bk1%20_2568_1&#3617;&#3633;&#3608;&#3618;&#3617;.xlsx" TargetMode="External"/><Relationship Id="rId1" Type="http://schemas.openxmlformats.org/officeDocument/2006/relationships/externalLinkPath" Target="/&#3591;&#3634;&#3609;&#3610;&#3657;&#3634;&#3609;&#3648;&#3585;&#3656;&#3634;/&#3591;&#3634;&#3609;&#3623;&#3633;&#3604;&#3612;&#3621;/&#3626;&#3656;&#3591;&#3588;&#3632;&#3649;&#3609;&#3609;%20&#3611;&#3614;/2568/&#3648;&#3607;&#3629;&#3617;1/&#3611;&#3614;.5bk1%20_2568_1&#3617;&#3633;&#3608;&#3618;&#3617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2564/&#3611;&#3614;.5bk1%20_2564_1.xlsx" TargetMode="External"/><Relationship Id="rId1" Type="http://schemas.openxmlformats.org/officeDocument/2006/relationships/externalLinkPath" Target="/&#3591;&#3634;&#3609;&#3610;&#3657;&#3634;&#3609;&#3648;&#3585;&#3656;&#3634;/&#3591;&#3634;&#3609;&#3623;&#3633;&#3604;&#3612;&#3621;/&#3626;&#3656;&#3591;&#3588;&#3632;&#3649;&#3609;&#3609;%20&#3611;&#3614;/2564/&#3611;&#3614;.5bk1%20_2564_1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2565/&#3611;&#3614;.5%20&#3611;&#3619;&#3632;&#3606;&#3617;65.xlsx" TargetMode="External"/><Relationship Id="rId1" Type="http://schemas.openxmlformats.org/officeDocument/2006/relationships/externalLinkPath" Target="/&#3591;&#3634;&#3609;&#3610;&#3657;&#3634;&#3609;&#3648;&#3585;&#3656;&#3634;/&#3591;&#3634;&#3609;&#3623;&#3633;&#3604;&#3612;&#3621;/&#3626;&#3656;&#3591;&#3588;&#3632;&#3649;&#3609;&#3609;%20&#3611;&#3614;/2565/&#3611;&#3614;.5%20&#3611;&#3619;&#3632;&#3606;&#3617;65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2565/&#3650;&#3611;&#3619;&#3649;&#3585;&#3619;&#3617;&#3611;&#3619;&#3632;&#3648;&#3617;&#3636;&#3609;&#3626;&#3617;&#3619;&#3619;&#3606;&#3609;&#3632;&#3626;&#3635;&#3588;&#3633;&#3597;&#3586;&#3629;&#3591;&#3612;&#3641;&#3657;&#3648;&#3619;&#3637;&#3618;&#3609;2562.xlsx" TargetMode="External"/><Relationship Id="rId1" Type="http://schemas.openxmlformats.org/officeDocument/2006/relationships/externalLinkPath" Target="/&#3591;&#3634;&#3609;&#3610;&#3657;&#3634;&#3609;&#3648;&#3585;&#3656;&#3634;/&#3591;&#3634;&#3609;&#3623;&#3633;&#3604;&#3612;&#3621;/&#3626;&#3656;&#3591;&#3588;&#3632;&#3649;&#3609;&#3609;%20&#3611;&#3614;/2565/&#3650;&#3611;&#3619;&#3649;&#3585;&#3619;&#3617;&#3611;&#3619;&#3632;&#3648;&#3617;&#3636;&#3609;&#3626;&#3617;&#3619;&#3619;&#3606;&#3609;&#3632;&#3626;&#3635;&#3588;&#3633;&#3597;&#3586;&#3629;&#3591;&#3612;&#3641;&#3657;&#3648;&#3619;&#3637;&#3618;&#3609;256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ข้อมูลเบื้องต้น"/>
      <sheetName val="pรายชื่อ"/>
      <sheetName val="p1ปก"/>
      <sheetName val="p2เวลาเรียน"/>
      <sheetName val="กรอกคะแนนดิบ"/>
      <sheetName val="p3สรุปผลการเรียน"/>
      <sheetName val="copy"/>
      <sheetName val="สรุป"/>
      <sheetName val="p4คุณ&amp;อ่าน"/>
      <sheetName val="p6ติด0"/>
      <sheetName val="p5กราฟ"/>
      <sheetName val="Teacher"/>
      <sheetName val="Mid_top10"/>
      <sheetName val="Totol_top10"/>
      <sheetName val="student"/>
      <sheetName val="Sheet2"/>
      <sheetName val="ประเมินสมรรถนะ"/>
      <sheetName val="สรุปสมรรถนะ1"/>
      <sheetName val="copyสมรรถนะ"/>
      <sheetName val="สรุปสมรรถนะ2"/>
      <sheetName val="สถิติ นร."/>
      <sheetName val="error"/>
      <sheetName val="รหัส"/>
      <sheetName val="รหัส2"/>
    </sheetNames>
    <sheetDataSet>
      <sheetData sheetId="0">
        <row r="8">
          <cell r="F8" t="str">
            <v>ม.1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K4" t="str">
            <v>-</v>
          </cell>
        </row>
      </sheetData>
      <sheetData sheetId="18"/>
      <sheetData sheetId="19"/>
      <sheetData sheetId="20"/>
      <sheetData sheetId="21"/>
      <sheetData sheetId="22"/>
      <sheetData sheetId="23">
        <row r="2">
          <cell r="A2" t="str">
            <v>ม.1</v>
          </cell>
        </row>
        <row r="3">
          <cell r="A3" t="str">
            <v>ม.2</v>
          </cell>
        </row>
        <row r="4">
          <cell r="A4" t="str">
            <v>ม.3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มีอะไรใหม่"/>
      <sheetName val="ข้อมูลเบื้องต้น"/>
      <sheetName val="pรายชื่อ"/>
      <sheetName val="p1ปก"/>
      <sheetName val="p2เวลาเรียน"/>
      <sheetName val="กรอกคะแนนดิบ"/>
      <sheetName val="p3สรุปผลการเรียน"/>
      <sheetName val="copy"/>
      <sheetName val="สรุป"/>
      <sheetName val="p4คุณ&amp;อ่าน"/>
      <sheetName val="p5กราฟ"/>
      <sheetName val="p6ติด0"/>
      <sheetName val="Teacher"/>
      <sheetName val="Mid_top10"/>
      <sheetName val="Totol_top10"/>
      <sheetName val="student"/>
      <sheetName val="Sheet2"/>
      <sheetName val="สถิติ นร."/>
      <sheetName val="error"/>
      <sheetName val="รหัส"/>
      <sheetName val="รหัส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2">
          <cell r="A2" t="str">
            <v>ม.1</v>
          </cell>
        </row>
        <row r="3">
          <cell r="A3" t="str">
            <v>ม.2</v>
          </cell>
        </row>
        <row r="4">
          <cell r="A4" t="str">
            <v>ม.3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รหัส"/>
      <sheetName val="รหัส2"/>
      <sheetName val="ข้อมูลเบื้องต้น"/>
      <sheetName val="คู่มือ"/>
      <sheetName val="pรายชื่อ"/>
      <sheetName val="p1ปก"/>
      <sheetName val="p2เวลาเรียน"/>
      <sheetName val="คะแนนเทอม 1"/>
      <sheetName val="copy"/>
      <sheetName val="สรุป"/>
      <sheetName val="คะแนนเทอม 2"/>
      <sheetName val="รวม1-2"/>
      <sheetName val="p4คุณ&amp;อ่าน"/>
      <sheetName val="p5กราฟ"/>
      <sheetName val="p6คาดว่า"/>
      <sheetName val="Teacher"/>
      <sheetName val="Mid_top10"/>
      <sheetName val="Totol_top10"/>
      <sheetName val="student"/>
      <sheetName val="Sheet2"/>
      <sheetName val="ประเมินสมรรถนะ"/>
      <sheetName val="สรุปสมรรถนะ1"/>
      <sheetName val="สรุปสมรรถนะ2"/>
      <sheetName val="สถิติ นร."/>
      <sheetName val="error"/>
    </sheetNames>
    <sheetDataSet>
      <sheetData sheetId="0"/>
      <sheetData sheetId="1">
        <row r="1">
          <cell r="A1" t="str">
            <v>ชั้น</v>
          </cell>
        </row>
        <row r="2">
          <cell r="A2" t="str">
            <v>ป.1</v>
          </cell>
        </row>
        <row r="3">
          <cell r="A3" t="str">
            <v>ป.2</v>
          </cell>
        </row>
        <row r="4">
          <cell r="A4" t="str">
            <v>ป.3</v>
          </cell>
        </row>
        <row r="5">
          <cell r="A5" t="str">
            <v>ป.4</v>
          </cell>
        </row>
        <row r="6">
          <cell r="A6" t="str">
            <v>ป.5</v>
          </cell>
        </row>
        <row r="7">
          <cell r="A7" t="str">
            <v>ป.6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ข้อมูลเบื้องต้น"/>
      <sheetName val="ปก"/>
      <sheetName val="บักทึกข้อความ"/>
      <sheetName val="Sheet2"/>
      <sheetName val="สถิติ นร."/>
      <sheetName val="Sheet1"/>
      <sheetName val="ht"/>
      <sheetName val="ประเมิน"/>
      <sheetName val="สรุปประเมิน"/>
      <sheetName val="สรุปประเมิน (2)"/>
      <sheetName val="student"/>
      <sheetName val="รายการประเมิน"/>
    </sheetNames>
    <sheetDataSet>
      <sheetData sheetId="0"/>
      <sheetData sheetId="1"/>
      <sheetData sheetId="2"/>
      <sheetData sheetId="3"/>
      <sheetData sheetId="4"/>
      <sheetData sheetId="5">
        <row r="6">
          <cell r="J6">
            <v>1</v>
          </cell>
          <cell r="K6" t="str">
            <v>มกราคม</v>
          </cell>
        </row>
        <row r="7">
          <cell r="J7">
            <v>2</v>
          </cell>
          <cell r="K7" t="str">
            <v>กุมภาพันธ์</v>
          </cell>
        </row>
        <row r="8">
          <cell r="J8">
            <v>3</v>
          </cell>
          <cell r="K8" t="str">
            <v>มีนาคม</v>
          </cell>
        </row>
        <row r="9">
          <cell r="J9">
            <v>4</v>
          </cell>
          <cell r="K9" t="str">
            <v>เมษายน</v>
          </cell>
        </row>
        <row r="10">
          <cell r="J10">
            <v>5</v>
          </cell>
          <cell r="K10" t="str">
            <v>พฤษภาคม</v>
          </cell>
        </row>
        <row r="11">
          <cell r="J11">
            <v>6</v>
          </cell>
          <cell r="K11" t="str">
            <v>มิถุนายน</v>
          </cell>
        </row>
        <row r="12">
          <cell r="J12">
            <v>7</v>
          </cell>
          <cell r="K12" t="str">
            <v>กรกฎาคม</v>
          </cell>
        </row>
        <row r="13">
          <cell r="J13">
            <v>8</v>
          </cell>
          <cell r="K13" t="str">
            <v>สิงหาคม</v>
          </cell>
        </row>
        <row r="14">
          <cell r="J14">
            <v>9</v>
          </cell>
          <cell r="K14" t="str">
            <v>กันยายน</v>
          </cell>
        </row>
        <row r="15">
          <cell r="J15">
            <v>10</v>
          </cell>
          <cell r="K15" t="str">
            <v>ตุลาคม</v>
          </cell>
        </row>
        <row r="16">
          <cell r="J16">
            <v>11</v>
          </cell>
          <cell r="K16" t="str">
            <v>พฤศจิกายน</v>
          </cell>
        </row>
        <row r="17">
          <cell r="J17">
            <v>12</v>
          </cell>
          <cell r="K17" t="str">
            <v>ธันวาคม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4" displayName="Table4" ref="B2:C38" totalsRowShown="0" headerRowDxfId="219" dataDxfId="218" headerRowCellStyle="Normal 2" dataCellStyle="Normal 2">
  <autoFilter ref="B2:C38" xr:uid="{00000000-0009-0000-0100-000001000000}"/>
  <tableColumns count="2">
    <tableColumn id="1" xr3:uid="{00000000-0010-0000-0000-000001000000}" name="ห้อง" dataDxfId="217" dataCellStyle="Normal 2"/>
    <tableColumn id="2" xr3:uid="{00000000-0010-0000-0000-000002000000}" name="ชื่อครูที่ปรึกษา" dataDxfId="216" dataCellStyle="Normal 2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le3811" displayName="Table3811" ref="M18:P31" totalsRowShown="0" headerRowDxfId="143" dataDxfId="141" headerRowBorderDxfId="142" tableBorderDxfId="140" totalsRowBorderDxfId="139">
  <tableColumns count="4">
    <tableColumn id="1" xr3:uid="{00000000-0010-0000-0900-000001000000}" name="ชั้น" dataDxfId="138"/>
    <tableColumn id="2" xr3:uid="{00000000-0010-0000-0900-000002000000}" name="ชาย" dataDxfId="137"/>
    <tableColumn id="3" xr3:uid="{00000000-0010-0000-0900-000003000000}" name="หญิง" dataDxfId="136"/>
    <tableColumn id="4" xr3:uid="{00000000-0010-0000-0900-000004000000}" name="รวม" dataDxfId="13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1" displayName="Table1" ref="C33:F46" totalsRowShown="0" headerRowDxfId="215" dataDxfId="213" headerRowBorderDxfId="214" tableBorderDxfId="212" totalsRowBorderDxfId="211">
  <tableColumns count="4">
    <tableColumn id="1" xr3:uid="{00000000-0010-0000-0100-000001000000}" name="ชั้น" dataDxfId="210"/>
    <tableColumn id="2" xr3:uid="{00000000-0010-0000-0100-000002000000}" name="ชาย" dataDxfId="209"/>
    <tableColumn id="3" xr3:uid="{00000000-0010-0000-0100-000003000000}" name="หญิง" dataDxfId="208"/>
    <tableColumn id="4" xr3:uid="{00000000-0010-0000-0100-000004000000}" name="รวม" dataDxfId="20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2" displayName="Table2" ref="H33:K46" totalsRowShown="0" headerRowDxfId="206" dataDxfId="204" headerRowBorderDxfId="205" tableBorderDxfId="203" totalsRowBorderDxfId="202">
  <tableColumns count="4">
    <tableColumn id="1" xr3:uid="{00000000-0010-0000-0200-000001000000}" name="ชั้น" dataDxfId="201"/>
    <tableColumn id="2" xr3:uid="{00000000-0010-0000-0200-000002000000}" name="ชาย" dataDxfId="200"/>
    <tableColumn id="3" xr3:uid="{00000000-0010-0000-0200-000003000000}" name="หญิง" dataDxfId="199"/>
    <tableColumn id="4" xr3:uid="{00000000-0010-0000-0200-000004000000}" name="รวม" dataDxfId="19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le3" displayName="Table3" ref="M33:P46" totalsRowShown="0" headerRowDxfId="197" dataDxfId="195" headerRowBorderDxfId="196" tableBorderDxfId="194" totalsRowBorderDxfId="193">
  <tableColumns count="4">
    <tableColumn id="1" xr3:uid="{00000000-0010-0000-0300-000001000000}" name="ชั้น" dataDxfId="192"/>
    <tableColumn id="2" xr3:uid="{00000000-0010-0000-0300-000002000000}" name="ชาย" dataDxfId="191"/>
    <tableColumn id="3" xr3:uid="{00000000-0010-0000-0300-000003000000}" name="หญิง" dataDxfId="190"/>
    <tableColumn id="4" xr3:uid="{00000000-0010-0000-0300-000004000000}" name="รวม" dataDxfId="189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4000000}" name="Table13" displayName="Table13" ref="C3:F16" totalsRowShown="0" headerRowDxfId="188" dataDxfId="186" headerRowBorderDxfId="187" tableBorderDxfId="185" totalsRowBorderDxfId="184">
  <tableColumns count="4">
    <tableColumn id="1" xr3:uid="{00000000-0010-0000-0400-000001000000}" name="ชั้น" dataDxfId="183"/>
    <tableColumn id="2" xr3:uid="{00000000-0010-0000-0400-000002000000}" name="ชาย" dataDxfId="182"/>
    <tableColumn id="3" xr3:uid="{00000000-0010-0000-0400-000003000000}" name="หญิง" dataDxfId="181"/>
    <tableColumn id="4" xr3:uid="{00000000-0010-0000-0400-000004000000}" name="รวม" dataDxfId="180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5000000}" name="Table24" displayName="Table24" ref="H3:K16" totalsRowShown="0" headerRowDxfId="179" dataDxfId="177" headerRowBorderDxfId="178" tableBorderDxfId="176" totalsRowBorderDxfId="175">
  <tableColumns count="4">
    <tableColumn id="1" xr3:uid="{00000000-0010-0000-0500-000001000000}" name="ชั้น" dataDxfId="174"/>
    <tableColumn id="2" xr3:uid="{00000000-0010-0000-0500-000002000000}" name="ชาย" dataDxfId="173"/>
    <tableColumn id="3" xr3:uid="{00000000-0010-0000-0500-000003000000}" name="หญิง" dataDxfId="172"/>
    <tableColumn id="4" xr3:uid="{00000000-0010-0000-0500-000004000000}" name="รวม" dataDxfId="171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38" displayName="Table38" ref="M3:P16" totalsRowShown="0" headerRowDxfId="170" dataDxfId="168" headerRowBorderDxfId="169" tableBorderDxfId="167" totalsRowBorderDxfId="166">
  <tableColumns count="4">
    <tableColumn id="1" xr3:uid="{00000000-0010-0000-0600-000001000000}" name="ชั้น" dataDxfId="165"/>
    <tableColumn id="2" xr3:uid="{00000000-0010-0000-0600-000002000000}" name="ชาย" dataDxfId="164"/>
    <tableColumn id="3" xr3:uid="{00000000-0010-0000-0600-000003000000}" name="หญิง" dataDxfId="163"/>
    <tableColumn id="4" xr3:uid="{00000000-0010-0000-0600-000004000000}" name="รวม" dataDxfId="16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139" displayName="Table139" ref="C18:F31" totalsRowShown="0" headerRowDxfId="161" dataDxfId="159" headerRowBorderDxfId="160" tableBorderDxfId="158" totalsRowBorderDxfId="157">
  <tableColumns count="4">
    <tableColumn id="1" xr3:uid="{00000000-0010-0000-0700-000001000000}" name="ชั้น" dataDxfId="156"/>
    <tableColumn id="2" xr3:uid="{00000000-0010-0000-0700-000002000000}" name="ชาย" dataDxfId="155"/>
    <tableColumn id="3" xr3:uid="{00000000-0010-0000-0700-000003000000}" name="หญิง" dataDxfId="154"/>
    <tableColumn id="4" xr3:uid="{00000000-0010-0000-0700-000004000000}" name="รวม" dataDxfId="153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le2410" displayName="Table2410" ref="H18:K31" totalsRowShown="0" headerRowDxfId="152" dataDxfId="150" headerRowBorderDxfId="151" tableBorderDxfId="149" totalsRowBorderDxfId="148">
  <tableColumns count="4">
    <tableColumn id="1" xr3:uid="{00000000-0010-0000-0800-000001000000}" name="ชั้น" dataDxfId="147"/>
    <tableColumn id="2" xr3:uid="{00000000-0010-0000-0800-000002000000}" name="ชาย" dataDxfId="146"/>
    <tableColumn id="3" xr3:uid="{00000000-0010-0000-0800-000003000000}" name="หญิง" dataDxfId="145"/>
    <tableColumn id="4" xr3:uid="{00000000-0010-0000-0800-000004000000}" name="รวม" dataDxfId="14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  <a:txDef>
      <a:spPr bwMode="auto">
        <a:solidFill>
          <a:srgbClr val="FFFFFF"/>
        </a:solidFill>
        <a:ln w="9525">
          <a:noFill/>
          <a:miter lim="800000"/>
          <a:headEnd/>
          <a:tailEnd/>
        </a:ln>
      </a:spPr>
      <a:bodyPr vertOverflow="clip" wrap="square" lIns="27432" tIns="50292" rIns="0" bIns="0" anchor="t" upright="1"/>
      <a:lstStyle>
        <a:defPPr algn="l" rtl="1">
          <a:defRPr sz="1600" b="0" i="0" u="sng" strike="noStrike">
            <a:solidFill>
              <a:srgbClr val="0000FF"/>
            </a:solidFill>
            <a:latin typeface="Angsana New"/>
            <a:cs typeface="Angsana New"/>
          </a:defRPr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6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2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8.bin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10" Type="http://schemas.openxmlformats.org/officeDocument/2006/relationships/table" Target="../tables/table10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BD1EF-1B8A-4523-AFA2-2BB0C95FD3D9}">
  <dimension ref="B1:P9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72" sqref="E72"/>
    </sheetView>
  </sheetViews>
  <sheetFormatPr defaultColWidth="9.09765625" defaultRowHeight="27" x14ac:dyDescent="0.9"/>
  <cols>
    <col min="1" max="1" width="9.09765625" style="363"/>
    <col min="2" max="3" width="6.8984375" style="363" customWidth="1"/>
    <col min="4" max="4" width="21" style="363" bestFit="1" customWidth="1"/>
    <col min="5" max="5" width="43" style="363" customWidth="1"/>
    <col min="6" max="6" width="7.8984375" style="363" bestFit="1" customWidth="1"/>
    <col min="7" max="7" width="21" style="363" bestFit="1" customWidth="1"/>
    <col min="8" max="8" width="24" style="363" customWidth="1"/>
    <col min="9" max="9" width="7.8984375" style="363" bestFit="1" customWidth="1"/>
    <col min="10" max="10" width="21" style="363" bestFit="1" customWidth="1"/>
    <col min="11" max="11" width="34.59765625" style="363" bestFit="1" customWidth="1"/>
    <col min="12" max="12" width="7.8984375" style="363" bestFit="1" customWidth="1"/>
    <col min="13" max="13" width="21" style="363" bestFit="1" customWidth="1"/>
    <col min="14" max="14" width="34.59765625" style="363" bestFit="1" customWidth="1"/>
    <col min="15" max="15" width="7.8984375" style="363" bestFit="1" customWidth="1"/>
    <col min="16" max="16" width="21" style="363" bestFit="1" customWidth="1"/>
    <col min="17" max="17" width="34.59765625" style="363" bestFit="1" customWidth="1"/>
    <col min="18" max="18" width="10.19921875" style="363" bestFit="1" customWidth="1"/>
    <col min="19" max="19" width="21" style="363" bestFit="1" customWidth="1"/>
    <col min="20" max="20" width="34.59765625" style="363" bestFit="1" customWidth="1"/>
    <col min="21" max="21" width="7.8984375" style="363" bestFit="1" customWidth="1"/>
    <col min="22" max="16384" width="9.09765625" style="363"/>
  </cols>
  <sheetData>
    <row r="1" spans="2:6" ht="27" customHeight="1" thickBot="1" x14ac:dyDescent="0.95">
      <c r="B1" s="362" t="s">
        <v>64</v>
      </c>
      <c r="C1" s="362" t="s">
        <v>344</v>
      </c>
      <c r="D1" s="362" t="s">
        <v>177</v>
      </c>
      <c r="E1" s="362" t="s">
        <v>40</v>
      </c>
      <c r="F1" s="362" t="s">
        <v>45</v>
      </c>
    </row>
    <row r="2" spans="2:6" s="365" customFormat="1" ht="27" customHeight="1" thickBot="1" x14ac:dyDescent="0.95">
      <c r="B2" s="364" t="s">
        <v>390</v>
      </c>
      <c r="C2" s="364" t="s">
        <v>189</v>
      </c>
      <c r="D2" s="364" t="s">
        <v>391</v>
      </c>
      <c r="E2" s="364" t="s">
        <v>392</v>
      </c>
      <c r="F2" s="364"/>
    </row>
    <row r="3" spans="2:6" s="365" customFormat="1" ht="27" customHeight="1" thickBot="1" x14ac:dyDescent="0.95">
      <c r="B3" s="364" t="s">
        <v>390</v>
      </c>
      <c r="C3" s="364" t="s">
        <v>189</v>
      </c>
      <c r="D3" s="364" t="s">
        <v>399</v>
      </c>
      <c r="E3" s="364" t="s">
        <v>345</v>
      </c>
      <c r="F3" s="364"/>
    </row>
    <row r="4" spans="2:6" s="365" customFormat="1" ht="27" customHeight="1" thickBot="1" x14ac:dyDescent="0.95">
      <c r="B4" s="364" t="s">
        <v>390</v>
      </c>
      <c r="C4" s="364" t="s">
        <v>189</v>
      </c>
      <c r="D4" s="364" t="s">
        <v>400</v>
      </c>
      <c r="E4" s="364" t="s">
        <v>346</v>
      </c>
      <c r="F4" s="364"/>
    </row>
    <row r="5" spans="2:6" s="365" customFormat="1" ht="27" customHeight="1" thickBot="1" x14ac:dyDescent="0.95">
      <c r="B5" s="364" t="s">
        <v>390</v>
      </c>
      <c r="C5" s="364" t="s">
        <v>189</v>
      </c>
      <c r="D5" s="364" t="s">
        <v>401</v>
      </c>
      <c r="E5" s="364" t="s">
        <v>347</v>
      </c>
      <c r="F5" s="364"/>
    </row>
    <row r="6" spans="2:6" s="365" customFormat="1" ht="27" customHeight="1" thickBot="1" x14ac:dyDescent="0.95">
      <c r="B6" s="364" t="s">
        <v>390</v>
      </c>
      <c r="C6" s="364" t="s">
        <v>189</v>
      </c>
      <c r="D6" s="364" t="s">
        <v>402</v>
      </c>
      <c r="E6" s="364" t="s">
        <v>348</v>
      </c>
      <c r="F6" s="364"/>
    </row>
    <row r="7" spans="2:6" s="365" customFormat="1" ht="27" customHeight="1" thickBot="1" x14ac:dyDescent="0.95">
      <c r="B7" s="364" t="s">
        <v>390</v>
      </c>
      <c r="C7" s="364" t="s">
        <v>189</v>
      </c>
      <c r="D7" s="364" t="s">
        <v>403</v>
      </c>
      <c r="E7" s="364" t="s">
        <v>491</v>
      </c>
      <c r="F7" s="364"/>
    </row>
    <row r="8" spans="2:6" s="365" customFormat="1" ht="27" customHeight="1" thickBot="1" x14ac:dyDescent="0.95">
      <c r="B8" s="364" t="s">
        <v>390</v>
      </c>
      <c r="C8" s="364" t="s">
        <v>189</v>
      </c>
      <c r="D8" s="364" t="s">
        <v>404</v>
      </c>
      <c r="E8" s="364" t="s">
        <v>492</v>
      </c>
      <c r="F8" s="364"/>
    </row>
    <row r="9" spans="2:6" s="365" customFormat="1" ht="27" customHeight="1" thickBot="1" x14ac:dyDescent="0.95">
      <c r="B9" s="364" t="s">
        <v>390</v>
      </c>
      <c r="C9" s="364" t="s">
        <v>189</v>
      </c>
      <c r="D9" s="364" t="s">
        <v>405</v>
      </c>
      <c r="E9" s="364" t="s">
        <v>493</v>
      </c>
      <c r="F9" s="364"/>
    </row>
    <row r="10" spans="2:6" s="365" customFormat="1" ht="27" customHeight="1" thickBot="1" x14ac:dyDescent="0.95">
      <c r="B10" s="364" t="s">
        <v>390</v>
      </c>
      <c r="C10" s="364" t="s">
        <v>189</v>
      </c>
      <c r="D10" s="364" t="s">
        <v>406</v>
      </c>
      <c r="E10" s="364" t="s">
        <v>349</v>
      </c>
      <c r="F10" s="364"/>
    </row>
    <row r="11" spans="2:6" s="365" customFormat="1" ht="27" customHeight="1" thickBot="1" x14ac:dyDescent="0.95">
      <c r="B11" s="364" t="s">
        <v>390</v>
      </c>
      <c r="C11" s="364" t="s">
        <v>189</v>
      </c>
      <c r="D11" s="364" t="s">
        <v>407</v>
      </c>
      <c r="E11" s="364" t="s">
        <v>350</v>
      </c>
      <c r="F11" s="364"/>
    </row>
    <row r="12" spans="2:6" s="365" customFormat="1" ht="27" customHeight="1" thickBot="1" x14ac:dyDescent="0.95">
      <c r="B12" s="364" t="s">
        <v>390</v>
      </c>
      <c r="C12" s="364" t="s">
        <v>189</v>
      </c>
      <c r="D12" s="364" t="s">
        <v>408</v>
      </c>
      <c r="E12" s="364" t="s">
        <v>593</v>
      </c>
      <c r="F12" s="364"/>
    </row>
    <row r="13" spans="2:6" s="365" customFormat="1" ht="27" customHeight="1" thickBot="1" x14ac:dyDescent="0.95">
      <c r="B13" s="364" t="s">
        <v>390</v>
      </c>
      <c r="C13" s="364" t="s">
        <v>189</v>
      </c>
      <c r="D13" s="364" t="s">
        <v>494</v>
      </c>
      <c r="E13" s="364" t="s">
        <v>586</v>
      </c>
      <c r="F13" s="364"/>
    </row>
    <row r="14" spans="2:6" s="365" customFormat="1" ht="27" customHeight="1" thickBot="1" x14ac:dyDescent="0.95">
      <c r="B14" s="364" t="s">
        <v>390</v>
      </c>
      <c r="C14" s="364" t="s">
        <v>189</v>
      </c>
      <c r="D14" s="364" t="s">
        <v>409</v>
      </c>
      <c r="E14" s="364" t="s">
        <v>351</v>
      </c>
      <c r="F14" s="364"/>
    </row>
    <row r="15" spans="2:6" s="365" customFormat="1" ht="27" customHeight="1" thickBot="1" x14ac:dyDescent="0.95">
      <c r="B15" s="364" t="s">
        <v>390</v>
      </c>
      <c r="C15" s="364" t="s">
        <v>189</v>
      </c>
      <c r="D15" s="364" t="s">
        <v>410</v>
      </c>
      <c r="E15" s="364" t="s">
        <v>352</v>
      </c>
      <c r="F15" s="364" t="s">
        <v>270</v>
      </c>
    </row>
    <row r="16" spans="2:6" s="365" customFormat="1" ht="27" customHeight="1" thickBot="1" x14ac:dyDescent="0.95">
      <c r="B16" s="364" t="s">
        <v>390</v>
      </c>
      <c r="C16" s="364" t="s">
        <v>189</v>
      </c>
      <c r="D16" s="364" t="s">
        <v>411</v>
      </c>
      <c r="E16" s="364" t="s">
        <v>353</v>
      </c>
      <c r="F16" s="364" t="s">
        <v>270</v>
      </c>
    </row>
    <row r="17" spans="2:16" ht="27.5" thickBot="1" x14ac:dyDescent="0.95">
      <c r="B17" s="366" t="s">
        <v>394</v>
      </c>
      <c r="C17" s="366" t="s">
        <v>189</v>
      </c>
      <c r="D17" s="366" t="s">
        <v>412</v>
      </c>
      <c r="E17" s="367" t="s">
        <v>496</v>
      </c>
      <c r="F17" s="367"/>
    </row>
    <row r="18" spans="2:16" ht="27.5" thickBot="1" x14ac:dyDescent="0.95">
      <c r="B18" s="366" t="s">
        <v>394</v>
      </c>
      <c r="C18" s="366" t="s">
        <v>189</v>
      </c>
      <c r="D18" s="366" t="s">
        <v>413</v>
      </c>
      <c r="E18" s="367" t="s">
        <v>354</v>
      </c>
      <c r="F18" s="367"/>
    </row>
    <row r="19" spans="2:16" ht="27.75" customHeight="1" thickBot="1" x14ac:dyDescent="0.95">
      <c r="B19" s="366" t="s">
        <v>394</v>
      </c>
      <c r="C19" s="366" t="s">
        <v>189</v>
      </c>
      <c r="D19" s="366" t="s">
        <v>414</v>
      </c>
      <c r="E19" s="367" t="s">
        <v>355</v>
      </c>
      <c r="F19" s="367"/>
    </row>
    <row r="20" spans="2:16" ht="27.75" customHeight="1" thickBot="1" x14ac:dyDescent="0.95">
      <c r="B20" s="366" t="s">
        <v>394</v>
      </c>
      <c r="C20" s="366" t="s">
        <v>189</v>
      </c>
      <c r="D20" s="366" t="s">
        <v>415</v>
      </c>
      <c r="E20" s="367" t="s">
        <v>356</v>
      </c>
      <c r="F20" s="367"/>
      <c r="P20" s="363" t="s">
        <v>357</v>
      </c>
    </row>
    <row r="21" spans="2:16" ht="27.5" thickBot="1" x14ac:dyDescent="0.95">
      <c r="B21" s="366" t="s">
        <v>394</v>
      </c>
      <c r="C21" s="366" t="s">
        <v>189</v>
      </c>
      <c r="D21" s="366" t="s">
        <v>416</v>
      </c>
      <c r="E21" s="367" t="s">
        <v>358</v>
      </c>
      <c r="F21" s="367"/>
    </row>
    <row r="22" spans="2:16" ht="27.5" thickBot="1" x14ac:dyDescent="0.95">
      <c r="B22" s="366" t="s">
        <v>394</v>
      </c>
      <c r="C22" s="366" t="s">
        <v>189</v>
      </c>
      <c r="D22" s="366" t="s">
        <v>417</v>
      </c>
      <c r="E22" s="367" t="s">
        <v>497</v>
      </c>
      <c r="F22" s="367"/>
    </row>
    <row r="23" spans="2:16" ht="27.5" thickBot="1" x14ac:dyDescent="0.95">
      <c r="B23" s="366" t="s">
        <v>394</v>
      </c>
      <c r="C23" s="366" t="s">
        <v>189</v>
      </c>
      <c r="D23" s="366" t="s">
        <v>418</v>
      </c>
      <c r="E23" s="367" t="s">
        <v>498</v>
      </c>
      <c r="F23" s="367"/>
    </row>
    <row r="24" spans="2:16" ht="27.5" thickBot="1" x14ac:dyDescent="0.95">
      <c r="B24" s="366" t="s">
        <v>394</v>
      </c>
      <c r="C24" s="366" t="s">
        <v>189</v>
      </c>
      <c r="D24" s="366" t="s">
        <v>419</v>
      </c>
      <c r="E24" s="367" t="s">
        <v>499</v>
      </c>
      <c r="F24" s="367"/>
    </row>
    <row r="25" spans="2:16" ht="27.5" thickBot="1" x14ac:dyDescent="0.95">
      <c r="B25" s="366" t="s">
        <v>394</v>
      </c>
      <c r="C25" s="366" t="s">
        <v>189</v>
      </c>
      <c r="D25" s="366" t="s">
        <v>420</v>
      </c>
      <c r="E25" s="367" t="s">
        <v>359</v>
      </c>
      <c r="F25" s="367"/>
    </row>
    <row r="26" spans="2:16" ht="27.5" thickBot="1" x14ac:dyDescent="0.95">
      <c r="B26" s="366" t="s">
        <v>394</v>
      </c>
      <c r="C26" s="366" t="s">
        <v>189</v>
      </c>
      <c r="D26" s="366" t="s">
        <v>421</v>
      </c>
      <c r="E26" s="367" t="s">
        <v>360</v>
      </c>
      <c r="F26" s="367"/>
    </row>
    <row r="27" spans="2:16" ht="27.5" thickBot="1" x14ac:dyDescent="0.95">
      <c r="B27" s="366" t="s">
        <v>394</v>
      </c>
      <c r="C27" s="366" t="s">
        <v>189</v>
      </c>
      <c r="D27" s="366" t="s">
        <v>422</v>
      </c>
      <c r="E27" s="367" t="s">
        <v>593</v>
      </c>
      <c r="F27" s="367"/>
    </row>
    <row r="28" spans="2:16" ht="27.5" thickBot="1" x14ac:dyDescent="0.95">
      <c r="B28" s="366" t="s">
        <v>394</v>
      </c>
      <c r="C28" s="366" t="s">
        <v>189</v>
      </c>
      <c r="D28" s="366" t="s">
        <v>495</v>
      </c>
      <c r="E28" s="367" t="s">
        <v>587</v>
      </c>
      <c r="F28" s="367"/>
    </row>
    <row r="29" spans="2:16" ht="27.5" thickBot="1" x14ac:dyDescent="0.95">
      <c r="B29" s="366" t="s">
        <v>394</v>
      </c>
      <c r="C29" s="366" t="s">
        <v>189</v>
      </c>
      <c r="D29" s="366" t="s">
        <v>423</v>
      </c>
      <c r="E29" s="367" t="s">
        <v>361</v>
      </c>
      <c r="F29" s="367"/>
    </row>
    <row r="30" spans="2:16" ht="27.5" thickBot="1" x14ac:dyDescent="0.95">
      <c r="B30" s="366" t="s">
        <v>394</v>
      </c>
      <c r="C30" s="366" t="s">
        <v>189</v>
      </c>
      <c r="D30" s="366" t="s">
        <v>424</v>
      </c>
      <c r="E30" s="367" t="s">
        <v>352</v>
      </c>
      <c r="F30" s="367" t="s">
        <v>270</v>
      </c>
    </row>
    <row r="31" spans="2:16" ht="27.5" thickBot="1" x14ac:dyDescent="0.95">
      <c r="B31" s="366" t="s">
        <v>394</v>
      </c>
      <c r="C31" s="366" t="s">
        <v>189</v>
      </c>
      <c r="D31" s="366" t="s">
        <v>425</v>
      </c>
      <c r="E31" s="367" t="s">
        <v>353</v>
      </c>
      <c r="F31" s="367" t="s">
        <v>270</v>
      </c>
      <c r="H31" s="363">
        <v>2</v>
      </c>
    </row>
    <row r="32" spans="2:16" ht="27.5" thickBot="1" x14ac:dyDescent="0.95">
      <c r="B32" s="368" t="s">
        <v>395</v>
      </c>
      <c r="C32" s="368" t="s">
        <v>189</v>
      </c>
      <c r="D32" s="368" t="s">
        <v>426</v>
      </c>
      <c r="E32" s="368" t="s">
        <v>501</v>
      </c>
      <c r="F32" s="368"/>
    </row>
    <row r="33" spans="2:6" ht="27.5" thickBot="1" x14ac:dyDescent="0.95">
      <c r="B33" s="368" t="s">
        <v>395</v>
      </c>
      <c r="C33" s="368" t="s">
        <v>189</v>
      </c>
      <c r="D33" s="368" t="s">
        <v>427</v>
      </c>
      <c r="E33" s="368" t="s">
        <v>362</v>
      </c>
      <c r="F33" s="368"/>
    </row>
    <row r="34" spans="2:6" ht="27.5" thickBot="1" x14ac:dyDescent="0.95">
      <c r="B34" s="368" t="s">
        <v>395</v>
      </c>
      <c r="C34" s="368" t="s">
        <v>189</v>
      </c>
      <c r="D34" s="368" t="s">
        <v>428</v>
      </c>
      <c r="E34" s="368" t="s">
        <v>363</v>
      </c>
      <c r="F34" s="368"/>
    </row>
    <row r="35" spans="2:6" ht="27.5" thickBot="1" x14ac:dyDescent="0.95">
      <c r="B35" s="368" t="s">
        <v>395</v>
      </c>
      <c r="C35" s="368" t="s">
        <v>189</v>
      </c>
      <c r="D35" s="368" t="s">
        <v>429</v>
      </c>
      <c r="E35" s="368" t="s">
        <v>364</v>
      </c>
      <c r="F35" s="368"/>
    </row>
    <row r="36" spans="2:6" ht="27.5" thickBot="1" x14ac:dyDescent="0.95">
      <c r="B36" s="368" t="s">
        <v>395</v>
      </c>
      <c r="C36" s="368" t="s">
        <v>189</v>
      </c>
      <c r="D36" s="368" t="s">
        <v>430</v>
      </c>
      <c r="E36" s="368" t="s">
        <v>365</v>
      </c>
      <c r="F36" s="368"/>
    </row>
    <row r="37" spans="2:6" ht="27.5" thickBot="1" x14ac:dyDescent="0.95">
      <c r="B37" s="368" t="s">
        <v>395</v>
      </c>
      <c r="C37" s="368" t="s">
        <v>189</v>
      </c>
      <c r="D37" s="368" t="s">
        <v>431</v>
      </c>
      <c r="E37" s="368" t="s">
        <v>502</v>
      </c>
      <c r="F37" s="368"/>
    </row>
    <row r="38" spans="2:6" ht="27.5" thickBot="1" x14ac:dyDescent="0.95">
      <c r="B38" s="368" t="s">
        <v>395</v>
      </c>
      <c r="C38" s="368" t="s">
        <v>189</v>
      </c>
      <c r="D38" s="368" t="s">
        <v>432</v>
      </c>
      <c r="E38" s="368" t="s">
        <v>503</v>
      </c>
      <c r="F38" s="368"/>
    </row>
    <row r="39" spans="2:6" ht="27.5" thickBot="1" x14ac:dyDescent="0.95">
      <c r="B39" s="368" t="s">
        <v>395</v>
      </c>
      <c r="C39" s="368" t="s">
        <v>189</v>
      </c>
      <c r="D39" s="368" t="s">
        <v>433</v>
      </c>
      <c r="E39" s="368" t="s">
        <v>504</v>
      </c>
      <c r="F39" s="368"/>
    </row>
    <row r="40" spans="2:6" ht="27.5" thickBot="1" x14ac:dyDescent="0.95">
      <c r="B40" s="368" t="s">
        <v>395</v>
      </c>
      <c r="C40" s="368" t="s">
        <v>189</v>
      </c>
      <c r="D40" s="368" t="s">
        <v>434</v>
      </c>
      <c r="E40" s="368" t="s">
        <v>366</v>
      </c>
      <c r="F40" s="368"/>
    </row>
    <row r="41" spans="2:6" ht="27.5" thickBot="1" x14ac:dyDescent="0.95">
      <c r="B41" s="368" t="s">
        <v>395</v>
      </c>
      <c r="C41" s="368" t="s">
        <v>189</v>
      </c>
      <c r="D41" s="368" t="s">
        <v>435</v>
      </c>
      <c r="E41" s="368" t="s">
        <v>367</v>
      </c>
      <c r="F41" s="368"/>
    </row>
    <row r="42" spans="2:6" ht="27.5" thickBot="1" x14ac:dyDescent="0.95">
      <c r="B42" s="368" t="s">
        <v>395</v>
      </c>
      <c r="C42" s="368" t="s">
        <v>189</v>
      </c>
      <c r="D42" s="368" t="s">
        <v>436</v>
      </c>
      <c r="E42" s="368" t="s">
        <v>592</v>
      </c>
      <c r="F42" s="368"/>
    </row>
    <row r="43" spans="2:6" ht="27.5" thickBot="1" x14ac:dyDescent="0.95">
      <c r="B43" s="368" t="s">
        <v>395</v>
      </c>
      <c r="C43" s="368" t="s">
        <v>189</v>
      </c>
      <c r="D43" s="368" t="s">
        <v>500</v>
      </c>
      <c r="E43" s="368" t="s">
        <v>588</v>
      </c>
      <c r="F43" s="368"/>
    </row>
    <row r="44" spans="2:6" ht="27.5" thickBot="1" x14ac:dyDescent="0.95">
      <c r="B44" s="368" t="s">
        <v>395</v>
      </c>
      <c r="C44" s="368" t="s">
        <v>189</v>
      </c>
      <c r="D44" s="368" t="s">
        <v>437</v>
      </c>
      <c r="E44" s="368" t="s">
        <v>368</v>
      </c>
      <c r="F44" s="368"/>
    </row>
    <row r="45" spans="2:6" ht="27.5" thickBot="1" x14ac:dyDescent="0.95">
      <c r="B45" s="368" t="s">
        <v>395</v>
      </c>
      <c r="C45" s="368" t="s">
        <v>189</v>
      </c>
      <c r="D45" s="368" t="s">
        <v>438</v>
      </c>
      <c r="E45" s="368" t="s">
        <v>352</v>
      </c>
      <c r="F45" s="368" t="s">
        <v>270</v>
      </c>
    </row>
    <row r="46" spans="2:6" ht="27.5" thickBot="1" x14ac:dyDescent="0.95">
      <c r="B46" s="368" t="s">
        <v>395</v>
      </c>
      <c r="C46" s="368" t="s">
        <v>189</v>
      </c>
      <c r="D46" s="368" t="s">
        <v>439</v>
      </c>
      <c r="E46" s="368" t="s">
        <v>353</v>
      </c>
      <c r="F46" s="368" t="s">
        <v>270</v>
      </c>
    </row>
    <row r="47" spans="2:6" ht="27.5" thickBot="1" x14ac:dyDescent="0.95">
      <c r="B47" s="369" t="s">
        <v>396</v>
      </c>
      <c r="C47" s="369" t="s">
        <v>189</v>
      </c>
      <c r="D47" s="369" t="s">
        <v>440</v>
      </c>
      <c r="E47" s="369" t="s">
        <v>505</v>
      </c>
      <c r="F47" s="369"/>
    </row>
    <row r="48" spans="2:6" ht="27.5" thickBot="1" x14ac:dyDescent="0.95">
      <c r="B48" s="369" t="s">
        <v>396</v>
      </c>
      <c r="C48" s="369" t="s">
        <v>189</v>
      </c>
      <c r="D48" s="369" t="s">
        <v>441</v>
      </c>
      <c r="E48" s="369" t="s">
        <v>369</v>
      </c>
      <c r="F48" s="369"/>
    </row>
    <row r="49" spans="2:6" ht="27.5" thickBot="1" x14ac:dyDescent="0.95">
      <c r="B49" s="369" t="s">
        <v>396</v>
      </c>
      <c r="C49" s="369" t="s">
        <v>189</v>
      </c>
      <c r="D49" s="369" t="s">
        <v>442</v>
      </c>
      <c r="E49" s="369" t="s">
        <v>370</v>
      </c>
      <c r="F49" s="369"/>
    </row>
    <row r="50" spans="2:6" ht="27.5" thickBot="1" x14ac:dyDescent="0.95">
      <c r="B50" s="369" t="s">
        <v>396</v>
      </c>
      <c r="C50" s="369" t="s">
        <v>189</v>
      </c>
      <c r="D50" s="369" t="s">
        <v>443</v>
      </c>
      <c r="E50" s="369" t="s">
        <v>371</v>
      </c>
      <c r="F50" s="369"/>
    </row>
    <row r="51" spans="2:6" ht="27.5" thickBot="1" x14ac:dyDescent="0.95">
      <c r="B51" s="369" t="s">
        <v>396</v>
      </c>
      <c r="C51" s="369" t="s">
        <v>189</v>
      </c>
      <c r="D51" s="369" t="s">
        <v>444</v>
      </c>
      <c r="E51" s="369" t="s">
        <v>372</v>
      </c>
      <c r="F51" s="369"/>
    </row>
    <row r="52" spans="2:6" ht="27.5" thickBot="1" x14ac:dyDescent="0.95">
      <c r="B52" s="369" t="s">
        <v>396</v>
      </c>
      <c r="C52" s="369" t="s">
        <v>189</v>
      </c>
      <c r="D52" s="369" t="s">
        <v>445</v>
      </c>
      <c r="E52" s="369" t="s">
        <v>515</v>
      </c>
      <c r="F52" s="369"/>
    </row>
    <row r="53" spans="2:6" ht="27.5" thickBot="1" x14ac:dyDescent="0.95">
      <c r="B53" s="369" t="s">
        <v>396</v>
      </c>
      <c r="C53" s="369" t="s">
        <v>189</v>
      </c>
      <c r="D53" s="369" t="s">
        <v>446</v>
      </c>
      <c r="E53" s="369" t="s">
        <v>516</v>
      </c>
      <c r="F53" s="369"/>
    </row>
    <row r="54" spans="2:6" ht="27.5" thickBot="1" x14ac:dyDescent="0.95">
      <c r="B54" s="369" t="s">
        <v>396</v>
      </c>
      <c r="C54" s="369" t="s">
        <v>189</v>
      </c>
      <c r="D54" s="369" t="s">
        <v>447</v>
      </c>
      <c r="E54" s="369" t="s">
        <v>506</v>
      </c>
      <c r="F54" s="369"/>
    </row>
    <row r="55" spans="2:6" ht="27.5" thickBot="1" x14ac:dyDescent="0.95">
      <c r="B55" s="369" t="s">
        <v>396</v>
      </c>
      <c r="C55" s="369" t="s">
        <v>189</v>
      </c>
      <c r="D55" s="369" t="s">
        <v>448</v>
      </c>
      <c r="E55" s="369" t="s">
        <v>517</v>
      </c>
      <c r="F55" s="369"/>
    </row>
    <row r="56" spans="2:6" ht="27.5" thickBot="1" x14ac:dyDescent="0.95">
      <c r="B56" s="369" t="s">
        <v>396</v>
      </c>
      <c r="C56" s="369" t="s">
        <v>189</v>
      </c>
      <c r="D56" s="369" t="s">
        <v>449</v>
      </c>
      <c r="E56" s="369" t="s">
        <v>507</v>
      </c>
      <c r="F56" s="369"/>
    </row>
    <row r="57" spans="2:6" ht="27.5" thickBot="1" x14ac:dyDescent="0.95">
      <c r="B57" s="369" t="s">
        <v>396</v>
      </c>
      <c r="C57" s="369" t="s">
        <v>189</v>
      </c>
      <c r="D57" s="369" t="s">
        <v>450</v>
      </c>
      <c r="E57" s="369" t="s">
        <v>373</v>
      </c>
      <c r="F57" s="369"/>
    </row>
    <row r="58" spans="2:6" ht="27.5" thickBot="1" x14ac:dyDescent="0.95">
      <c r="B58" s="369" t="s">
        <v>396</v>
      </c>
      <c r="C58" s="369" t="s">
        <v>189</v>
      </c>
      <c r="D58" s="369" t="s">
        <v>451</v>
      </c>
      <c r="E58" s="369" t="s">
        <v>374</v>
      </c>
      <c r="F58" s="369"/>
    </row>
    <row r="59" spans="2:6" ht="27.5" thickBot="1" x14ac:dyDescent="0.95">
      <c r="B59" s="369" t="s">
        <v>396</v>
      </c>
      <c r="C59" s="369" t="s">
        <v>189</v>
      </c>
      <c r="D59" s="369" t="s">
        <v>772</v>
      </c>
      <c r="E59" s="369" t="s">
        <v>768</v>
      </c>
      <c r="F59" s="369"/>
    </row>
    <row r="60" spans="2:6" ht="27.5" thickBot="1" x14ac:dyDescent="0.95">
      <c r="B60" s="369" t="s">
        <v>396</v>
      </c>
      <c r="C60" s="369" t="s">
        <v>189</v>
      </c>
      <c r="D60" s="369" t="s">
        <v>589</v>
      </c>
      <c r="E60" s="369" t="s">
        <v>508</v>
      </c>
      <c r="F60" s="369"/>
    </row>
    <row r="61" spans="2:6" ht="27.5" thickBot="1" x14ac:dyDescent="0.95">
      <c r="B61" s="369" t="s">
        <v>396</v>
      </c>
      <c r="C61" s="369" t="s">
        <v>189</v>
      </c>
      <c r="D61" s="369" t="s">
        <v>452</v>
      </c>
      <c r="E61" s="369" t="s">
        <v>375</v>
      </c>
      <c r="F61" s="369"/>
    </row>
    <row r="62" spans="2:6" ht="27.5" thickBot="1" x14ac:dyDescent="0.95">
      <c r="B62" s="369" t="s">
        <v>396</v>
      </c>
      <c r="C62" s="369" t="s">
        <v>189</v>
      </c>
      <c r="D62" s="369" t="s">
        <v>453</v>
      </c>
      <c r="E62" s="369" t="s">
        <v>352</v>
      </c>
      <c r="F62" s="369" t="s">
        <v>270</v>
      </c>
    </row>
    <row r="63" spans="2:6" x14ac:dyDescent="0.9">
      <c r="B63" s="369" t="s">
        <v>396</v>
      </c>
      <c r="C63" s="369" t="s">
        <v>189</v>
      </c>
      <c r="D63" s="369" t="s">
        <v>454</v>
      </c>
      <c r="E63" s="369" t="s">
        <v>353</v>
      </c>
      <c r="F63" s="369" t="s">
        <v>270</v>
      </c>
    </row>
    <row r="64" spans="2:6" x14ac:dyDescent="0.9">
      <c r="B64" s="370" t="s">
        <v>397</v>
      </c>
      <c r="C64" s="370" t="s">
        <v>189</v>
      </c>
      <c r="D64" s="370" t="s">
        <v>455</v>
      </c>
      <c r="E64" s="370" t="s">
        <v>509</v>
      </c>
      <c r="F64" s="370"/>
    </row>
    <row r="65" spans="2:6" x14ac:dyDescent="0.9">
      <c r="B65" s="370" t="s">
        <v>397</v>
      </c>
      <c r="C65" s="370" t="s">
        <v>189</v>
      </c>
      <c r="D65" s="370" t="s">
        <v>252</v>
      </c>
      <c r="E65" s="370" t="s">
        <v>376</v>
      </c>
      <c r="F65" s="370"/>
    </row>
    <row r="66" spans="2:6" x14ac:dyDescent="0.9">
      <c r="B66" s="370" t="s">
        <v>397</v>
      </c>
      <c r="C66" s="370" t="s">
        <v>189</v>
      </c>
      <c r="D66" s="370" t="s">
        <v>456</v>
      </c>
      <c r="E66" s="370" t="s">
        <v>377</v>
      </c>
      <c r="F66" s="370"/>
    </row>
    <row r="67" spans="2:6" x14ac:dyDescent="0.9">
      <c r="B67" s="370" t="s">
        <v>397</v>
      </c>
      <c r="C67" s="370" t="s">
        <v>189</v>
      </c>
      <c r="D67" s="370" t="s">
        <v>457</v>
      </c>
      <c r="E67" s="370" t="s">
        <v>378</v>
      </c>
      <c r="F67" s="370"/>
    </row>
    <row r="68" spans="2:6" x14ac:dyDescent="0.9">
      <c r="B68" s="370" t="s">
        <v>397</v>
      </c>
      <c r="C68" s="370" t="s">
        <v>189</v>
      </c>
      <c r="D68" s="370" t="s">
        <v>458</v>
      </c>
      <c r="E68" s="370" t="s">
        <v>379</v>
      </c>
      <c r="F68" s="370"/>
    </row>
    <row r="69" spans="2:6" x14ac:dyDescent="0.9">
      <c r="B69" s="370" t="s">
        <v>397</v>
      </c>
      <c r="C69" s="370" t="s">
        <v>189</v>
      </c>
      <c r="D69" s="370" t="s">
        <v>459</v>
      </c>
      <c r="E69" s="370" t="s">
        <v>798</v>
      </c>
      <c r="F69" s="370"/>
    </row>
    <row r="70" spans="2:6" x14ac:dyDescent="0.9">
      <c r="B70" s="370" t="s">
        <v>397</v>
      </c>
      <c r="C70" s="370" t="s">
        <v>189</v>
      </c>
      <c r="D70" s="370" t="s">
        <v>460</v>
      </c>
      <c r="E70" s="370" t="s">
        <v>799</v>
      </c>
      <c r="F70" s="370"/>
    </row>
    <row r="71" spans="2:6" x14ac:dyDescent="0.9">
      <c r="B71" s="370" t="s">
        <v>397</v>
      </c>
      <c r="C71" s="370" t="s">
        <v>189</v>
      </c>
      <c r="D71" s="370" t="s">
        <v>461</v>
      </c>
      <c r="E71" s="370" t="s">
        <v>800</v>
      </c>
      <c r="F71" s="370"/>
    </row>
    <row r="72" spans="2:6" x14ac:dyDescent="0.9">
      <c r="B72" s="370" t="s">
        <v>397</v>
      </c>
      <c r="C72" s="370" t="s">
        <v>189</v>
      </c>
      <c r="D72" s="370" t="s">
        <v>462</v>
      </c>
      <c r="E72" s="370" t="s">
        <v>801</v>
      </c>
      <c r="F72" s="370"/>
    </row>
    <row r="73" spans="2:6" x14ac:dyDescent="0.9">
      <c r="B73" s="370" t="s">
        <v>397</v>
      </c>
      <c r="C73" s="370" t="s">
        <v>189</v>
      </c>
      <c r="D73" s="370" t="s">
        <v>463</v>
      </c>
      <c r="E73" s="370" t="s">
        <v>510</v>
      </c>
      <c r="F73" s="370"/>
    </row>
    <row r="74" spans="2:6" x14ac:dyDescent="0.9">
      <c r="B74" s="370" t="s">
        <v>397</v>
      </c>
      <c r="C74" s="370" t="s">
        <v>189</v>
      </c>
      <c r="D74" s="370" t="s">
        <v>464</v>
      </c>
      <c r="E74" s="370" t="s">
        <v>380</v>
      </c>
      <c r="F74" s="370"/>
    </row>
    <row r="75" spans="2:6" x14ac:dyDescent="0.9">
      <c r="B75" s="370" t="s">
        <v>397</v>
      </c>
      <c r="C75" s="370" t="s">
        <v>189</v>
      </c>
      <c r="D75" s="370" t="s">
        <v>465</v>
      </c>
      <c r="E75" s="370" t="s">
        <v>381</v>
      </c>
      <c r="F75" s="370"/>
    </row>
    <row r="76" spans="2:6" x14ac:dyDescent="0.9">
      <c r="B76" s="370" t="s">
        <v>397</v>
      </c>
      <c r="C76" s="370" t="s">
        <v>189</v>
      </c>
      <c r="D76" s="370" t="s">
        <v>770</v>
      </c>
      <c r="E76" s="370" t="s">
        <v>771</v>
      </c>
      <c r="F76" s="370"/>
    </row>
    <row r="77" spans="2:6" x14ac:dyDescent="0.9">
      <c r="B77" s="370" t="s">
        <v>397</v>
      </c>
      <c r="C77" s="370" t="s">
        <v>189</v>
      </c>
      <c r="D77" s="370" t="s">
        <v>590</v>
      </c>
      <c r="E77" s="370" t="s">
        <v>797</v>
      </c>
      <c r="F77" s="370"/>
    </row>
    <row r="78" spans="2:6" x14ac:dyDescent="0.9">
      <c r="B78" s="370" t="s">
        <v>397</v>
      </c>
      <c r="C78" s="370" t="s">
        <v>189</v>
      </c>
      <c r="D78" s="370" t="s">
        <v>466</v>
      </c>
      <c r="E78" s="370" t="s">
        <v>382</v>
      </c>
      <c r="F78" s="370"/>
    </row>
    <row r="79" spans="2:6" x14ac:dyDescent="0.9">
      <c r="B79" s="370" t="s">
        <v>397</v>
      </c>
      <c r="C79" s="370" t="s">
        <v>189</v>
      </c>
      <c r="D79" s="370" t="s">
        <v>467</v>
      </c>
      <c r="E79" s="370" t="s">
        <v>352</v>
      </c>
      <c r="F79" s="370" t="s">
        <v>270</v>
      </c>
    </row>
    <row r="80" spans="2:6" x14ac:dyDescent="0.9">
      <c r="B80" s="370" t="s">
        <v>397</v>
      </c>
      <c r="C80" s="370" t="s">
        <v>189</v>
      </c>
      <c r="D80" s="370" t="s">
        <v>468</v>
      </c>
      <c r="E80" s="370" t="s">
        <v>353</v>
      </c>
      <c r="F80" s="370" t="s">
        <v>270</v>
      </c>
    </row>
    <row r="81" spans="2:6" x14ac:dyDescent="0.9">
      <c r="B81" s="371" t="s">
        <v>398</v>
      </c>
      <c r="C81" s="371" t="s">
        <v>189</v>
      </c>
      <c r="D81" s="371" t="s">
        <v>469</v>
      </c>
      <c r="E81" s="371" t="s">
        <v>511</v>
      </c>
      <c r="F81" s="371"/>
    </row>
    <row r="82" spans="2:6" x14ac:dyDescent="0.9">
      <c r="B82" s="371" t="s">
        <v>398</v>
      </c>
      <c r="C82" s="371" t="s">
        <v>189</v>
      </c>
      <c r="D82" s="371" t="s">
        <v>470</v>
      </c>
      <c r="E82" s="371" t="s">
        <v>383</v>
      </c>
      <c r="F82" s="371"/>
    </row>
    <row r="83" spans="2:6" x14ac:dyDescent="0.9">
      <c r="B83" s="371" t="s">
        <v>398</v>
      </c>
      <c r="C83" s="371" t="s">
        <v>189</v>
      </c>
      <c r="D83" s="371" t="s">
        <v>471</v>
      </c>
      <c r="E83" s="371" t="s">
        <v>384</v>
      </c>
      <c r="F83" s="371"/>
    </row>
    <row r="84" spans="2:6" x14ac:dyDescent="0.9">
      <c r="B84" s="371" t="s">
        <v>398</v>
      </c>
      <c r="C84" s="371" t="s">
        <v>189</v>
      </c>
      <c r="D84" s="371" t="s">
        <v>472</v>
      </c>
      <c r="E84" s="371" t="s">
        <v>385</v>
      </c>
      <c r="F84" s="371"/>
    </row>
    <row r="85" spans="2:6" x14ac:dyDescent="0.9">
      <c r="B85" s="371" t="s">
        <v>398</v>
      </c>
      <c r="C85" s="371" t="s">
        <v>189</v>
      </c>
      <c r="D85" s="371" t="s">
        <v>473</v>
      </c>
      <c r="E85" s="371" t="s">
        <v>386</v>
      </c>
      <c r="F85" s="371"/>
    </row>
    <row r="86" spans="2:6" x14ac:dyDescent="0.9">
      <c r="B86" s="371" t="s">
        <v>398</v>
      </c>
      <c r="C86" s="371" t="s">
        <v>189</v>
      </c>
      <c r="D86" s="371" t="s">
        <v>474</v>
      </c>
      <c r="E86" s="371" t="s">
        <v>518</v>
      </c>
      <c r="F86" s="371"/>
    </row>
    <row r="87" spans="2:6" x14ac:dyDescent="0.9">
      <c r="B87" s="371" t="s">
        <v>398</v>
      </c>
      <c r="C87" s="371" t="s">
        <v>189</v>
      </c>
      <c r="D87" s="371" t="s">
        <v>475</v>
      </c>
      <c r="E87" s="371" t="s">
        <v>519</v>
      </c>
      <c r="F87" s="371"/>
    </row>
    <row r="88" spans="2:6" x14ac:dyDescent="0.9">
      <c r="B88" s="371" t="s">
        <v>398</v>
      </c>
      <c r="C88" s="371" t="s">
        <v>189</v>
      </c>
      <c r="D88" s="371" t="s">
        <v>476</v>
      </c>
      <c r="E88" s="371" t="s">
        <v>512</v>
      </c>
      <c r="F88" s="371"/>
    </row>
    <row r="89" spans="2:6" x14ac:dyDescent="0.9">
      <c r="B89" s="371" t="s">
        <v>398</v>
      </c>
      <c r="C89" s="371" t="s">
        <v>189</v>
      </c>
      <c r="D89" s="371" t="s">
        <v>477</v>
      </c>
      <c r="E89" s="371" t="s">
        <v>520</v>
      </c>
      <c r="F89" s="371"/>
    </row>
    <row r="90" spans="2:6" x14ac:dyDescent="0.9">
      <c r="B90" s="371" t="s">
        <v>398</v>
      </c>
      <c r="C90" s="371" t="s">
        <v>189</v>
      </c>
      <c r="D90" s="371" t="s">
        <v>478</v>
      </c>
      <c r="E90" s="371" t="s">
        <v>513</v>
      </c>
      <c r="F90" s="371"/>
    </row>
    <row r="91" spans="2:6" x14ac:dyDescent="0.9">
      <c r="B91" s="371" t="s">
        <v>398</v>
      </c>
      <c r="C91" s="371" t="s">
        <v>189</v>
      </c>
      <c r="D91" s="371" t="s">
        <v>479</v>
      </c>
      <c r="E91" s="371" t="s">
        <v>387</v>
      </c>
      <c r="F91" s="371"/>
    </row>
    <row r="92" spans="2:6" x14ac:dyDescent="0.9">
      <c r="B92" s="371" t="s">
        <v>398</v>
      </c>
      <c r="C92" s="371" t="s">
        <v>189</v>
      </c>
      <c r="D92" s="371" t="s">
        <v>480</v>
      </c>
      <c r="E92" s="371" t="s">
        <v>388</v>
      </c>
      <c r="F92" s="371"/>
    </row>
    <row r="93" spans="2:6" x14ac:dyDescent="0.9">
      <c r="B93" s="371" t="s">
        <v>398</v>
      </c>
      <c r="C93" s="371" t="s">
        <v>189</v>
      </c>
      <c r="D93" s="371" t="s">
        <v>767</v>
      </c>
      <c r="E93" s="371" t="s">
        <v>769</v>
      </c>
      <c r="F93" s="371"/>
    </row>
    <row r="94" spans="2:6" x14ac:dyDescent="0.9">
      <c r="B94" s="371" t="s">
        <v>398</v>
      </c>
      <c r="C94" s="371" t="s">
        <v>189</v>
      </c>
      <c r="D94" s="371" t="s">
        <v>591</v>
      </c>
      <c r="E94" s="371" t="s">
        <v>514</v>
      </c>
      <c r="F94" s="371"/>
    </row>
    <row r="95" spans="2:6" x14ac:dyDescent="0.9">
      <c r="B95" s="371" t="s">
        <v>398</v>
      </c>
      <c r="C95" s="371" t="s">
        <v>189</v>
      </c>
      <c r="D95" s="371" t="s">
        <v>481</v>
      </c>
      <c r="E95" s="371" t="s">
        <v>389</v>
      </c>
      <c r="F95" s="371"/>
    </row>
    <row r="96" spans="2:6" x14ac:dyDescent="0.9">
      <c r="B96" s="371" t="s">
        <v>398</v>
      </c>
      <c r="C96" s="371" t="s">
        <v>189</v>
      </c>
      <c r="D96" s="371" t="s">
        <v>482</v>
      </c>
      <c r="E96" s="371" t="s">
        <v>352</v>
      </c>
      <c r="F96" s="371" t="s">
        <v>270</v>
      </c>
    </row>
    <row r="97" spans="2:6" x14ac:dyDescent="0.9">
      <c r="B97" s="371" t="s">
        <v>398</v>
      </c>
      <c r="C97" s="371" t="s">
        <v>189</v>
      </c>
      <c r="D97" s="371" t="s">
        <v>483</v>
      </c>
      <c r="E97" s="371" t="s">
        <v>353</v>
      </c>
      <c r="F97" s="371" t="s">
        <v>270</v>
      </c>
    </row>
  </sheetData>
  <phoneticPr fontId="90" type="noConversion"/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82"/>
  <sheetViews>
    <sheetView workbookViewId="0">
      <pane xSplit="8" ySplit="2" topLeftCell="I3" activePane="bottomRight" state="frozen"/>
      <selection pane="topRight" activeCell="I1" sqref="I1"/>
      <selection pane="bottomLeft" activeCell="A3" sqref="A3"/>
      <selection pane="bottomRight" activeCell="I3" sqref="I3"/>
    </sheetView>
  </sheetViews>
  <sheetFormatPr defaultColWidth="9.09765625" defaultRowHeight="21.5" x14ac:dyDescent="0.75"/>
  <cols>
    <col min="1" max="1" width="5.69921875" style="24" customWidth="1"/>
    <col min="2" max="2" width="8" style="24" customWidth="1"/>
    <col min="3" max="3" width="6.8984375" style="24" bestFit="1" customWidth="1"/>
    <col min="4" max="4" width="11" style="24" bestFit="1" customWidth="1"/>
    <col min="5" max="5" width="7.59765625" style="24" bestFit="1" customWidth="1"/>
    <col min="6" max="7" width="16.3984375" style="132" customWidth="1"/>
    <col min="8" max="10" width="9.19921875" style="24" customWidth="1"/>
    <col min="11" max="11" width="9.19921875" style="24" bestFit="1" customWidth="1"/>
    <col min="12" max="13" width="9.19921875" style="24" customWidth="1"/>
    <col min="14" max="14" width="8.09765625" style="24" bestFit="1" customWidth="1"/>
    <col min="15" max="16" width="8.09765625" style="24" customWidth="1"/>
    <col min="17" max="17" width="9.19921875" style="24" bestFit="1" customWidth="1"/>
    <col min="18" max="18" width="8.19921875" style="24" bestFit="1" customWidth="1"/>
    <col min="19" max="19" width="8.69921875" style="24" bestFit="1" customWidth="1"/>
    <col min="20" max="20" width="22.69921875" style="24" customWidth="1"/>
    <col min="21" max="16384" width="9.09765625" style="24"/>
  </cols>
  <sheetData>
    <row r="1" spans="1:21" x14ac:dyDescent="0.75">
      <c r="I1" s="575" t="s">
        <v>597</v>
      </c>
      <c r="J1" s="575"/>
      <c r="K1" s="399"/>
      <c r="L1" s="576" t="s">
        <v>601</v>
      </c>
      <c r="M1" s="576"/>
    </row>
    <row r="2" spans="1:21" x14ac:dyDescent="0.75">
      <c r="B2" s="28" t="s">
        <v>64</v>
      </c>
      <c r="C2" s="28" t="s">
        <v>0</v>
      </c>
      <c r="D2" s="28" t="s">
        <v>18</v>
      </c>
      <c r="E2" s="573" t="s">
        <v>1</v>
      </c>
      <c r="F2" s="574"/>
      <c r="G2" s="574"/>
      <c r="H2" s="28" t="s">
        <v>23</v>
      </c>
      <c r="I2" s="28">
        <f>ส่ง1!H3</f>
        <v>35</v>
      </c>
      <c r="J2" s="28">
        <f>ส่ง1!I3</f>
        <v>15</v>
      </c>
      <c r="K2" s="28" t="s">
        <v>584</v>
      </c>
      <c r="L2" s="395">
        <f>ส่ง2!H3</f>
        <v>35</v>
      </c>
      <c r="M2" s="395">
        <f>ส่ง2!I3</f>
        <v>15</v>
      </c>
      <c r="N2" s="395" t="s">
        <v>585</v>
      </c>
      <c r="O2" s="28">
        <v>200</v>
      </c>
      <c r="P2" s="28">
        <v>100</v>
      </c>
      <c r="Q2" s="28" t="s">
        <v>87</v>
      </c>
      <c r="R2" s="28" t="s">
        <v>86</v>
      </c>
      <c r="S2" s="28" t="s">
        <v>88</v>
      </c>
      <c r="T2" s="28" t="s">
        <v>98</v>
      </c>
    </row>
    <row r="3" spans="1:21" x14ac:dyDescent="0.75">
      <c r="A3" s="26"/>
      <c r="B3" s="294" t="str">
        <f>'คะแนนเทอม 1'!B6</f>
        <v>ป.4/1</v>
      </c>
      <c r="C3" s="294">
        <f>'คะแนนเทอม 1'!C6</f>
        <v>1</v>
      </c>
      <c r="D3" s="294">
        <f>'คะแนนเทอม 1'!D6</f>
        <v>3812</v>
      </c>
      <c r="E3" s="294" t="str">
        <f>'คะแนนเทอม 1'!E6</f>
        <v>เด็กชาย</v>
      </c>
      <c r="F3" s="377" t="str">
        <f>'คะแนนเทอม 1'!F6</f>
        <v>กันตวิชญ์</v>
      </c>
      <c r="G3" s="377" t="str">
        <f>'คะแนนเทอม 1'!G6</f>
        <v>วงค์ตัน</v>
      </c>
      <c r="H3" s="133" t="str">
        <f>ข้อมูลเบื้องต้น!F$9</f>
        <v>ส14201</v>
      </c>
      <c r="I3" s="397">
        <f>ส่ง1!H4</f>
        <v>22</v>
      </c>
      <c r="J3" s="397">
        <f>ส่ง1!I4</f>
        <v>15</v>
      </c>
      <c r="K3" s="376">
        <f>'รวม1-2'!H6</f>
        <v>67</v>
      </c>
      <c r="L3" s="396">
        <f>ส่ง2!H4</f>
        <v>24</v>
      </c>
      <c r="M3" s="396">
        <f>ส่ง2!I4</f>
        <v>10</v>
      </c>
      <c r="N3" s="376">
        <f>'รวม1-2'!I6</f>
        <v>75</v>
      </c>
      <c r="O3" s="376">
        <f>'รวม1-2'!J6</f>
        <v>142</v>
      </c>
      <c r="P3" s="398">
        <f>'รวม1-2'!K6</f>
        <v>71</v>
      </c>
      <c r="Q3" s="133">
        <f>'รวม1-2'!L6</f>
        <v>3</v>
      </c>
      <c r="R3" s="133">
        <f>'รวม1-2'!N6</f>
        <v>3</v>
      </c>
      <c r="S3" s="133">
        <f>'รวม1-2'!O6</f>
        <v>2</v>
      </c>
      <c r="T3" s="133" t="str">
        <f>ข้อมูลเบื้องต้น!F$12</f>
        <v>นาย...............</v>
      </c>
      <c r="U3" s="133">
        <f>'รวม1-2'!K6</f>
        <v>71</v>
      </c>
    </row>
    <row r="4" spans="1:21" x14ac:dyDescent="0.75">
      <c r="B4" s="294" t="str">
        <f>'คะแนนเทอม 1'!B7</f>
        <v>ป.4/1</v>
      </c>
      <c r="C4" s="294">
        <f>'คะแนนเทอม 1'!C7</f>
        <v>2</v>
      </c>
      <c r="D4" s="294">
        <f>'คะแนนเทอม 1'!D7</f>
        <v>3815</v>
      </c>
      <c r="E4" s="294" t="str">
        <f>'คะแนนเทอม 1'!E7</f>
        <v>เด็กชาย</v>
      </c>
      <c r="F4" s="377" t="str">
        <f>'คะแนนเทอม 1'!F7</f>
        <v>วุฒิพงษ์</v>
      </c>
      <c r="G4" s="377" t="str">
        <f>'คะแนนเทอม 1'!G7</f>
        <v>แสงทอง</v>
      </c>
      <c r="H4" s="133" t="str">
        <f>ข้อมูลเบื้องต้น!F$9</f>
        <v>ส14201</v>
      </c>
      <c r="I4" s="397">
        <f>ส่ง1!H5</f>
        <v>20</v>
      </c>
      <c r="J4" s="397">
        <f>ส่ง1!I5</f>
        <v>10</v>
      </c>
      <c r="K4" s="376">
        <f>'รวม1-2'!H7</f>
        <v>45</v>
      </c>
      <c r="L4" s="396">
        <f>ส่ง2!H5</f>
        <v>21</v>
      </c>
      <c r="M4" s="396">
        <f>ส่ง2!I5</f>
        <v>8</v>
      </c>
      <c r="N4" s="376">
        <f>'รวม1-2'!I7</f>
        <v>59</v>
      </c>
      <c r="O4" s="376">
        <f>'รวม1-2'!J7</f>
        <v>104</v>
      </c>
      <c r="P4" s="398">
        <f>'รวม1-2'!K7</f>
        <v>52</v>
      </c>
      <c r="Q4" s="133">
        <f>'รวม1-2'!L7</f>
        <v>1</v>
      </c>
      <c r="R4" s="133" t="str">
        <f>'รวม1-2'!N7</f>
        <v/>
      </c>
      <c r="S4" s="133" t="str">
        <f>'รวม1-2'!O7</f>
        <v/>
      </c>
      <c r="T4" s="133" t="str">
        <f>ข้อมูลเบื้องต้น!F$12</f>
        <v>นาย...............</v>
      </c>
      <c r="U4" s="133">
        <f>'รวม1-2'!K7</f>
        <v>52</v>
      </c>
    </row>
    <row r="5" spans="1:21" x14ac:dyDescent="0.75">
      <c r="B5" s="294" t="str">
        <f>'คะแนนเทอม 1'!B8</f>
        <v>ป.4/1</v>
      </c>
      <c r="C5" s="294">
        <f>'คะแนนเทอม 1'!C8</f>
        <v>3</v>
      </c>
      <c r="D5" s="294">
        <f>'คะแนนเทอม 1'!D8</f>
        <v>3843</v>
      </c>
      <c r="E5" s="294" t="str">
        <f>'คะแนนเทอม 1'!E8</f>
        <v>เด็กชาย</v>
      </c>
      <c r="F5" s="377" t="str">
        <f>'คะแนนเทอม 1'!F8</f>
        <v>ธนบดี</v>
      </c>
      <c r="G5" s="377" t="str">
        <f>'คะแนนเทอม 1'!G8</f>
        <v>มณีรัตน์</v>
      </c>
      <c r="H5" s="133" t="str">
        <f>ข้อมูลเบื้องต้น!F$9</f>
        <v>ส14201</v>
      </c>
      <c r="I5" s="397" t="str">
        <f>ส่ง1!H6</f>
        <v/>
      </c>
      <c r="J5" s="397" t="str">
        <f>ส่ง1!I6</f>
        <v/>
      </c>
      <c r="K5" s="376" t="str">
        <f>'รวม1-2'!H8</f>
        <v/>
      </c>
      <c r="L5" s="396" t="str">
        <f>ส่ง2!H6</f>
        <v/>
      </c>
      <c r="M5" s="396" t="str">
        <f>ส่ง2!I6</f>
        <v/>
      </c>
      <c r="N5" s="376" t="str">
        <f>'รวม1-2'!I8</f>
        <v/>
      </c>
      <c r="O5" s="376" t="str">
        <f>'รวม1-2'!J8</f>
        <v/>
      </c>
      <c r="P5" s="398" t="str">
        <f>'รวม1-2'!K8</f>
        <v/>
      </c>
      <c r="Q5" s="133" t="str">
        <f>'รวม1-2'!L8</f>
        <v/>
      </c>
      <c r="R5" s="133" t="str">
        <f>'รวม1-2'!N8</f>
        <v/>
      </c>
      <c r="S5" s="133" t="str">
        <f>'รวม1-2'!O8</f>
        <v/>
      </c>
      <c r="T5" s="133" t="str">
        <f>ข้อมูลเบื้องต้น!F$12</f>
        <v>นาย...............</v>
      </c>
      <c r="U5" s="133" t="str">
        <f>'รวม1-2'!K8</f>
        <v/>
      </c>
    </row>
    <row r="6" spans="1:21" x14ac:dyDescent="0.75">
      <c r="B6" s="294" t="str">
        <f>'คะแนนเทอม 1'!B9</f>
        <v>ป.4/1</v>
      </c>
      <c r="C6" s="294">
        <f>'คะแนนเทอม 1'!C9</f>
        <v>4</v>
      </c>
      <c r="D6" s="294">
        <f>'คะแนนเทอม 1'!D9</f>
        <v>3846</v>
      </c>
      <c r="E6" s="294" t="str">
        <f>'คะแนนเทอม 1'!E9</f>
        <v>เด็กชาย</v>
      </c>
      <c r="F6" s="377" t="str">
        <f>'คะแนนเทอม 1'!F9</f>
        <v>รัชชานนท์</v>
      </c>
      <c r="G6" s="377" t="str">
        <f>'คะแนนเทอม 1'!G9</f>
        <v>ก๋าซ้อน</v>
      </c>
      <c r="H6" s="133" t="str">
        <f>ข้อมูลเบื้องต้น!F$9</f>
        <v>ส14201</v>
      </c>
      <c r="I6" s="397" t="str">
        <f>ส่ง1!H7</f>
        <v/>
      </c>
      <c r="J6" s="397" t="str">
        <f>ส่ง1!I7</f>
        <v/>
      </c>
      <c r="K6" s="376" t="str">
        <f>'รวม1-2'!H9</f>
        <v/>
      </c>
      <c r="L6" s="396" t="str">
        <f>ส่ง2!H7</f>
        <v/>
      </c>
      <c r="M6" s="396" t="str">
        <f>ส่ง2!I7</f>
        <v/>
      </c>
      <c r="N6" s="376" t="str">
        <f>'รวม1-2'!I9</f>
        <v/>
      </c>
      <c r="O6" s="376" t="str">
        <f>'รวม1-2'!J9</f>
        <v/>
      </c>
      <c r="P6" s="398" t="str">
        <f>'รวม1-2'!K9</f>
        <v/>
      </c>
      <c r="Q6" s="133" t="str">
        <f>'รวม1-2'!L9</f>
        <v/>
      </c>
      <c r="R6" s="133" t="str">
        <f>'รวม1-2'!N9</f>
        <v/>
      </c>
      <c r="S6" s="133" t="str">
        <f>'รวม1-2'!O9</f>
        <v/>
      </c>
      <c r="T6" s="133" t="str">
        <f>ข้อมูลเบื้องต้น!F$12</f>
        <v>นาย...............</v>
      </c>
      <c r="U6" s="133" t="str">
        <f>'รวม1-2'!K9</f>
        <v/>
      </c>
    </row>
    <row r="7" spans="1:21" x14ac:dyDescent="0.75">
      <c r="B7" s="294" t="str">
        <f>'คะแนนเทอม 1'!B10</f>
        <v>ป.4/1</v>
      </c>
      <c r="C7" s="294">
        <f>'คะแนนเทอม 1'!C10</f>
        <v>5</v>
      </c>
      <c r="D7" s="294">
        <f>'คะแนนเทอม 1'!D10</f>
        <v>3848</v>
      </c>
      <c r="E7" s="294" t="str">
        <f>'คะแนนเทอม 1'!E10</f>
        <v>เด็กชาย</v>
      </c>
      <c r="F7" s="377" t="str">
        <f>'คะแนนเทอม 1'!F10</f>
        <v>ปภิณวิช</v>
      </c>
      <c r="G7" s="377" t="str">
        <f>'คะแนนเทอม 1'!G10</f>
        <v>ฟองใจ</v>
      </c>
      <c r="H7" s="133" t="str">
        <f>ข้อมูลเบื้องต้น!F$9</f>
        <v>ส14201</v>
      </c>
      <c r="I7" s="397" t="str">
        <f>ส่ง1!H8</f>
        <v/>
      </c>
      <c r="J7" s="397" t="str">
        <f>ส่ง1!I8</f>
        <v/>
      </c>
      <c r="K7" s="376" t="str">
        <f>'รวม1-2'!H10</f>
        <v/>
      </c>
      <c r="L7" s="396" t="str">
        <f>ส่ง2!H8</f>
        <v/>
      </c>
      <c r="M7" s="396" t="str">
        <f>ส่ง2!I8</f>
        <v/>
      </c>
      <c r="N7" s="376" t="str">
        <f>'รวม1-2'!I10</f>
        <v/>
      </c>
      <c r="O7" s="376" t="str">
        <f>'รวม1-2'!J10</f>
        <v/>
      </c>
      <c r="P7" s="398" t="str">
        <f>'รวม1-2'!K10</f>
        <v/>
      </c>
      <c r="Q7" s="133" t="str">
        <f>'รวม1-2'!L10</f>
        <v/>
      </c>
      <c r="R7" s="133" t="str">
        <f>'รวม1-2'!N10</f>
        <v/>
      </c>
      <c r="S7" s="133" t="str">
        <f>'รวม1-2'!O10</f>
        <v/>
      </c>
      <c r="T7" s="133" t="str">
        <f>ข้อมูลเบื้องต้น!F$12</f>
        <v>นาย...............</v>
      </c>
      <c r="U7" s="133" t="str">
        <f>'รวม1-2'!K10</f>
        <v/>
      </c>
    </row>
    <row r="8" spans="1:21" x14ac:dyDescent="0.75">
      <c r="B8" s="294" t="str">
        <f>'คะแนนเทอม 1'!B11</f>
        <v>ป.4/1</v>
      </c>
      <c r="C8" s="294">
        <f>'คะแนนเทอม 1'!C11</f>
        <v>6</v>
      </c>
      <c r="D8" s="294">
        <f>'คะแนนเทอม 1'!D11</f>
        <v>3896</v>
      </c>
      <c r="E8" s="294" t="str">
        <f>'คะแนนเทอม 1'!E11</f>
        <v>เด็กชาย</v>
      </c>
      <c r="F8" s="377" t="str">
        <f>'คะแนนเทอม 1'!F11</f>
        <v>ธิติวัฒน์</v>
      </c>
      <c r="G8" s="377" t="str">
        <f>'คะแนนเทอม 1'!G11</f>
        <v>จันเที่ยง</v>
      </c>
      <c r="H8" s="133" t="str">
        <f>ข้อมูลเบื้องต้น!F$9</f>
        <v>ส14201</v>
      </c>
      <c r="I8" s="397" t="str">
        <f>ส่ง1!H9</f>
        <v/>
      </c>
      <c r="J8" s="397" t="str">
        <f>ส่ง1!I9</f>
        <v/>
      </c>
      <c r="K8" s="376" t="str">
        <f>'รวม1-2'!H11</f>
        <v/>
      </c>
      <c r="L8" s="396" t="str">
        <f>ส่ง2!H9</f>
        <v/>
      </c>
      <c r="M8" s="396" t="str">
        <f>ส่ง2!I9</f>
        <v/>
      </c>
      <c r="N8" s="376" t="str">
        <f>'รวม1-2'!I11</f>
        <v/>
      </c>
      <c r="O8" s="376" t="str">
        <f>'รวม1-2'!J11</f>
        <v/>
      </c>
      <c r="P8" s="398" t="str">
        <f>'รวม1-2'!K11</f>
        <v/>
      </c>
      <c r="Q8" s="133" t="str">
        <f>'รวม1-2'!L11</f>
        <v/>
      </c>
      <c r="R8" s="133" t="str">
        <f>'รวม1-2'!N11</f>
        <v/>
      </c>
      <c r="S8" s="133" t="str">
        <f>'รวม1-2'!O11</f>
        <v/>
      </c>
      <c r="T8" s="133" t="str">
        <f>ข้อมูลเบื้องต้น!F$12</f>
        <v>นาย...............</v>
      </c>
      <c r="U8" s="133" t="str">
        <f>'รวม1-2'!K11</f>
        <v/>
      </c>
    </row>
    <row r="9" spans="1:21" x14ac:dyDescent="0.75">
      <c r="B9" s="294" t="str">
        <f>'คะแนนเทอม 1'!B12</f>
        <v>ป.4/1</v>
      </c>
      <c r="C9" s="294">
        <f>'คะแนนเทอม 1'!C12</f>
        <v>7</v>
      </c>
      <c r="D9" s="294">
        <f>'คะแนนเทอม 1'!D12</f>
        <v>3927</v>
      </c>
      <c r="E9" s="294" t="str">
        <f>'คะแนนเทอม 1'!E12</f>
        <v>เด็กชาย</v>
      </c>
      <c r="F9" s="377" t="str">
        <f>'คะแนนเทอม 1'!F12</f>
        <v>ธนดล</v>
      </c>
      <c r="G9" s="377" t="str">
        <f>'คะแนนเทอม 1'!G12</f>
        <v>ดวงวรรณา</v>
      </c>
      <c r="H9" s="133" t="str">
        <f>ข้อมูลเบื้องต้น!F$9</f>
        <v>ส14201</v>
      </c>
      <c r="I9" s="397" t="str">
        <f>ส่ง1!H10</f>
        <v/>
      </c>
      <c r="J9" s="397" t="str">
        <f>ส่ง1!I10</f>
        <v/>
      </c>
      <c r="K9" s="376" t="str">
        <f>'รวม1-2'!H12</f>
        <v/>
      </c>
      <c r="L9" s="396" t="str">
        <f>ส่ง2!H10</f>
        <v/>
      </c>
      <c r="M9" s="396" t="str">
        <f>ส่ง2!I10</f>
        <v/>
      </c>
      <c r="N9" s="376" t="str">
        <f>'รวม1-2'!I12</f>
        <v/>
      </c>
      <c r="O9" s="376" t="str">
        <f>'รวม1-2'!J12</f>
        <v/>
      </c>
      <c r="P9" s="398" t="str">
        <f>'รวม1-2'!K12</f>
        <v/>
      </c>
      <c r="Q9" s="133" t="str">
        <f>'รวม1-2'!L12</f>
        <v/>
      </c>
      <c r="R9" s="133" t="str">
        <f>'รวม1-2'!N12</f>
        <v/>
      </c>
      <c r="S9" s="133" t="str">
        <f>'รวม1-2'!O12</f>
        <v/>
      </c>
      <c r="T9" s="133" t="str">
        <f>ข้อมูลเบื้องต้น!F$12</f>
        <v>นาย...............</v>
      </c>
      <c r="U9" s="133" t="str">
        <f>'รวม1-2'!K12</f>
        <v/>
      </c>
    </row>
    <row r="10" spans="1:21" x14ac:dyDescent="0.75">
      <c r="B10" s="294" t="str">
        <f>'คะแนนเทอม 1'!B13</f>
        <v>ป.4/1</v>
      </c>
      <c r="C10" s="294">
        <f>'คะแนนเทอม 1'!C13</f>
        <v>8</v>
      </c>
      <c r="D10" s="294">
        <f>'คะแนนเทอม 1'!D13</f>
        <v>3956</v>
      </c>
      <c r="E10" s="294" t="str">
        <f>'คะแนนเทอม 1'!E13</f>
        <v>เด็กชาย</v>
      </c>
      <c r="F10" s="377" t="str">
        <f>'คะแนนเทอม 1'!F13</f>
        <v>อัษฎาวุธ</v>
      </c>
      <c r="G10" s="377" t="str">
        <f>'คะแนนเทอม 1'!G13</f>
        <v>สิงห์คะนัน</v>
      </c>
      <c r="H10" s="133" t="str">
        <f>ข้อมูลเบื้องต้น!F$9</f>
        <v>ส14201</v>
      </c>
      <c r="I10" s="397" t="str">
        <f>ส่ง1!H11</f>
        <v/>
      </c>
      <c r="J10" s="397" t="str">
        <f>ส่ง1!I11</f>
        <v/>
      </c>
      <c r="K10" s="376" t="str">
        <f>'รวม1-2'!H13</f>
        <v/>
      </c>
      <c r="L10" s="396" t="str">
        <f>ส่ง2!H11</f>
        <v/>
      </c>
      <c r="M10" s="396" t="str">
        <f>ส่ง2!I11</f>
        <v/>
      </c>
      <c r="N10" s="376" t="str">
        <f>'รวม1-2'!I13</f>
        <v/>
      </c>
      <c r="O10" s="376" t="str">
        <f>'รวม1-2'!J13</f>
        <v/>
      </c>
      <c r="P10" s="398" t="str">
        <f>'รวม1-2'!K13</f>
        <v/>
      </c>
      <c r="Q10" s="133" t="str">
        <f>'รวม1-2'!L13</f>
        <v/>
      </c>
      <c r="R10" s="133" t="str">
        <f>'รวม1-2'!N13</f>
        <v/>
      </c>
      <c r="S10" s="133" t="str">
        <f>'รวม1-2'!O13</f>
        <v/>
      </c>
      <c r="T10" s="133" t="str">
        <f>ข้อมูลเบื้องต้น!F$12</f>
        <v>นาย...............</v>
      </c>
      <c r="U10" s="133" t="str">
        <f>'รวม1-2'!K13</f>
        <v/>
      </c>
    </row>
    <row r="11" spans="1:21" x14ac:dyDescent="0.75">
      <c r="B11" s="294" t="str">
        <f>'คะแนนเทอม 1'!B14</f>
        <v>ป.4/1</v>
      </c>
      <c r="C11" s="294">
        <f>'คะแนนเทอม 1'!C14</f>
        <v>9</v>
      </c>
      <c r="D11" s="294">
        <f>'คะแนนเทอม 1'!D14</f>
        <v>4081</v>
      </c>
      <c r="E11" s="294" t="str">
        <f>'คะแนนเทอม 1'!E14</f>
        <v>เด็กชาย</v>
      </c>
      <c r="F11" s="377" t="str">
        <f>'คะแนนเทอม 1'!F14</f>
        <v>ธาม</v>
      </c>
      <c r="G11" s="377" t="str">
        <f>'คะแนนเทอม 1'!G14</f>
        <v>เทียนชัย</v>
      </c>
      <c r="H11" s="133" t="str">
        <f>ข้อมูลเบื้องต้น!F$9</f>
        <v>ส14201</v>
      </c>
      <c r="I11" s="397" t="str">
        <f>ส่ง1!H12</f>
        <v/>
      </c>
      <c r="J11" s="397" t="str">
        <f>ส่ง1!I12</f>
        <v/>
      </c>
      <c r="K11" s="376" t="str">
        <f>'รวม1-2'!H14</f>
        <v/>
      </c>
      <c r="L11" s="396" t="str">
        <f>ส่ง2!H12</f>
        <v/>
      </c>
      <c r="M11" s="396" t="str">
        <f>ส่ง2!I12</f>
        <v/>
      </c>
      <c r="N11" s="376" t="str">
        <f>'รวม1-2'!I14</f>
        <v/>
      </c>
      <c r="O11" s="376" t="str">
        <f>'รวม1-2'!J14</f>
        <v/>
      </c>
      <c r="P11" s="398" t="str">
        <f>'รวม1-2'!K14</f>
        <v/>
      </c>
      <c r="Q11" s="133" t="str">
        <f>'รวม1-2'!L14</f>
        <v/>
      </c>
      <c r="R11" s="133" t="str">
        <f>'รวม1-2'!N14</f>
        <v/>
      </c>
      <c r="S11" s="133" t="str">
        <f>'รวม1-2'!O14</f>
        <v/>
      </c>
      <c r="T11" s="133" t="str">
        <f>ข้อมูลเบื้องต้น!F$12</f>
        <v>นาย...............</v>
      </c>
      <c r="U11" s="133" t="str">
        <f>'รวม1-2'!K14</f>
        <v/>
      </c>
    </row>
    <row r="12" spans="1:21" x14ac:dyDescent="0.75">
      <c r="B12" s="294" t="str">
        <f>'คะแนนเทอม 1'!B15</f>
        <v>ป.4/1</v>
      </c>
      <c r="C12" s="294">
        <f>'คะแนนเทอม 1'!C15</f>
        <v>10</v>
      </c>
      <c r="D12" s="294">
        <f>'คะแนนเทอม 1'!D15</f>
        <v>4099</v>
      </c>
      <c r="E12" s="294" t="str">
        <f>'คะแนนเทอม 1'!E15</f>
        <v>เด็กชาย</v>
      </c>
      <c r="F12" s="377" t="str">
        <f>'คะแนนเทอม 1'!F15</f>
        <v>ณัฐภูมิ</v>
      </c>
      <c r="G12" s="377" t="str">
        <f>'คะแนนเทอม 1'!G15</f>
        <v>มโนวรรณ</v>
      </c>
      <c r="H12" s="133" t="str">
        <f>ข้อมูลเบื้องต้น!F$9</f>
        <v>ส14201</v>
      </c>
      <c r="I12" s="397" t="str">
        <f>ส่ง1!H13</f>
        <v/>
      </c>
      <c r="J12" s="397" t="str">
        <f>ส่ง1!I13</f>
        <v/>
      </c>
      <c r="K12" s="376" t="str">
        <f>'รวม1-2'!H15</f>
        <v/>
      </c>
      <c r="L12" s="396" t="str">
        <f>ส่ง2!H13</f>
        <v/>
      </c>
      <c r="M12" s="396" t="str">
        <f>ส่ง2!I13</f>
        <v/>
      </c>
      <c r="N12" s="376" t="str">
        <f>'รวม1-2'!I15</f>
        <v/>
      </c>
      <c r="O12" s="376" t="str">
        <f>'รวม1-2'!J15</f>
        <v/>
      </c>
      <c r="P12" s="398" t="str">
        <f>'รวม1-2'!K15</f>
        <v/>
      </c>
      <c r="Q12" s="133" t="str">
        <f>'รวม1-2'!L15</f>
        <v/>
      </c>
      <c r="R12" s="133" t="str">
        <f>'รวม1-2'!N15</f>
        <v/>
      </c>
      <c r="S12" s="133" t="str">
        <f>'รวม1-2'!O15</f>
        <v/>
      </c>
      <c r="T12" s="133" t="str">
        <f>ข้อมูลเบื้องต้น!F$12</f>
        <v>นาย...............</v>
      </c>
      <c r="U12" s="133" t="str">
        <f>'รวม1-2'!K15</f>
        <v/>
      </c>
    </row>
    <row r="13" spans="1:21" x14ac:dyDescent="0.75">
      <c r="B13" s="294" t="str">
        <f>'คะแนนเทอม 1'!B16</f>
        <v>ป.4/1</v>
      </c>
      <c r="C13" s="294">
        <f>'คะแนนเทอม 1'!C16</f>
        <v>11</v>
      </c>
      <c r="D13" s="294">
        <f>'คะแนนเทอม 1'!D16</f>
        <v>4101</v>
      </c>
      <c r="E13" s="294" t="str">
        <f>'คะแนนเทอม 1'!E16</f>
        <v>เด็กชาย</v>
      </c>
      <c r="F13" s="377" t="str">
        <f>'คะแนนเทอม 1'!F16</f>
        <v>จิรเมธ</v>
      </c>
      <c r="G13" s="377" t="str">
        <f>'คะแนนเทอม 1'!G16</f>
        <v>ยมนา</v>
      </c>
      <c r="H13" s="133" t="str">
        <f>ข้อมูลเบื้องต้น!F$9</f>
        <v>ส14201</v>
      </c>
      <c r="I13" s="397" t="str">
        <f>ส่ง1!H14</f>
        <v/>
      </c>
      <c r="J13" s="397" t="str">
        <f>ส่ง1!I14</f>
        <v/>
      </c>
      <c r="K13" s="376" t="str">
        <f>'รวม1-2'!H16</f>
        <v/>
      </c>
      <c r="L13" s="396" t="str">
        <f>ส่ง2!H14</f>
        <v/>
      </c>
      <c r="M13" s="396" t="str">
        <f>ส่ง2!I14</f>
        <v/>
      </c>
      <c r="N13" s="376" t="str">
        <f>'รวม1-2'!I16</f>
        <v/>
      </c>
      <c r="O13" s="376" t="str">
        <f>'รวม1-2'!J16</f>
        <v/>
      </c>
      <c r="P13" s="398" t="str">
        <f>'รวม1-2'!K16</f>
        <v/>
      </c>
      <c r="Q13" s="133" t="str">
        <f>'รวม1-2'!L16</f>
        <v/>
      </c>
      <c r="R13" s="133" t="str">
        <f>'รวม1-2'!N16</f>
        <v/>
      </c>
      <c r="S13" s="133" t="str">
        <f>'รวม1-2'!O16</f>
        <v/>
      </c>
      <c r="T13" s="133" t="str">
        <f>ข้อมูลเบื้องต้น!F$12</f>
        <v>นาย...............</v>
      </c>
      <c r="U13" s="133" t="str">
        <f>'รวม1-2'!K16</f>
        <v/>
      </c>
    </row>
    <row r="14" spans="1:21" x14ac:dyDescent="0.75">
      <c r="B14" s="294" t="str">
        <f>'คะแนนเทอม 1'!B17</f>
        <v>ป.4/1</v>
      </c>
      <c r="C14" s="294">
        <f>'คะแนนเทอม 1'!C17</f>
        <v>12</v>
      </c>
      <c r="D14" s="294">
        <f>'คะแนนเทอม 1'!D17</f>
        <v>4275</v>
      </c>
      <c r="E14" s="294" t="str">
        <f>'คะแนนเทอม 1'!E17</f>
        <v>เด็กชาย</v>
      </c>
      <c r="F14" s="377" t="str">
        <f>'คะแนนเทอม 1'!F17</f>
        <v>ฤทธิกร</v>
      </c>
      <c r="G14" s="377" t="str">
        <f>'คะแนนเทอม 1'!G17</f>
        <v>ยาวิลาศ</v>
      </c>
      <c r="H14" s="133" t="str">
        <f>ข้อมูลเบื้องต้น!F$9</f>
        <v>ส14201</v>
      </c>
      <c r="I14" s="397" t="str">
        <f>ส่ง1!H15</f>
        <v/>
      </c>
      <c r="J14" s="397" t="str">
        <f>ส่ง1!I15</f>
        <v/>
      </c>
      <c r="K14" s="376" t="str">
        <f>'รวม1-2'!H17</f>
        <v/>
      </c>
      <c r="L14" s="396" t="str">
        <f>ส่ง2!H15</f>
        <v/>
      </c>
      <c r="M14" s="396" t="str">
        <f>ส่ง2!I15</f>
        <v/>
      </c>
      <c r="N14" s="376" t="str">
        <f>'รวม1-2'!I17</f>
        <v/>
      </c>
      <c r="O14" s="376" t="str">
        <f>'รวม1-2'!J17</f>
        <v/>
      </c>
      <c r="P14" s="398" t="str">
        <f>'รวม1-2'!K17</f>
        <v/>
      </c>
      <c r="Q14" s="133" t="str">
        <f>'รวม1-2'!L17</f>
        <v/>
      </c>
      <c r="R14" s="133" t="str">
        <f>'รวม1-2'!N17</f>
        <v/>
      </c>
      <c r="S14" s="133" t="str">
        <f>'รวม1-2'!O17</f>
        <v/>
      </c>
      <c r="T14" s="133" t="str">
        <f>ข้อมูลเบื้องต้น!F$12</f>
        <v>นาย...............</v>
      </c>
      <c r="U14" s="133" t="str">
        <f>'รวม1-2'!K17</f>
        <v/>
      </c>
    </row>
    <row r="15" spans="1:21" x14ac:dyDescent="0.75">
      <c r="B15" s="294" t="str">
        <f>'คะแนนเทอม 1'!B18</f>
        <v>ป.4/1</v>
      </c>
      <c r="C15" s="294">
        <f>'คะแนนเทอม 1'!C18</f>
        <v>13</v>
      </c>
      <c r="D15" s="294">
        <f>'คะแนนเทอม 1'!D18</f>
        <v>3744</v>
      </c>
      <c r="E15" s="294" t="str">
        <f>'คะแนนเทอม 1'!E18</f>
        <v>เด็กหญิง</v>
      </c>
      <c r="F15" s="377" t="str">
        <f>'คะแนนเทอม 1'!F18</f>
        <v>รัชนก</v>
      </c>
      <c r="G15" s="377" t="str">
        <f>'คะแนนเทอม 1'!G18</f>
        <v>บัวงาม</v>
      </c>
      <c r="H15" s="133" t="str">
        <f>ข้อมูลเบื้องต้น!F$9</f>
        <v>ส14201</v>
      </c>
      <c r="I15" s="397" t="str">
        <f>ส่ง1!H16</f>
        <v/>
      </c>
      <c r="J15" s="397" t="str">
        <f>ส่ง1!I16</f>
        <v/>
      </c>
      <c r="K15" s="376" t="str">
        <f>'รวม1-2'!H18</f>
        <v/>
      </c>
      <c r="L15" s="396" t="str">
        <f>ส่ง2!H16</f>
        <v/>
      </c>
      <c r="M15" s="396" t="str">
        <f>ส่ง2!I16</f>
        <v/>
      </c>
      <c r="N15" s="376" t="str">
        <f>'รวม1-2'!I18</f>
        <v/>
      </c>
      <c r="O15" s="376" t="str">
        <f>'รวม1-2'!J18</f>
        <v/>
      </c>
      <c r="P15" s="398" t="str">
        <f>'รวม1-2'!K18</f>
        <v/>
      </c>
      <c r="Q15" s="133" t="str">
        <f>'รวม1-2'!L18</f>
        <v/>
      </c>
      <c r="R15" s="133" t="str">
        <f>'รวม1-2'!N18</f>
        <v/>
      </c>
      <c r="S15" s="133" t="str">
        <f>'รวม1-2'!O18</f>
        <v/>
      </c>
      <c r="T15" s="133" t="str">
        <f>ข้อมูลเบื้องต้น!F$12</f>
        <v>นาย...............</v>
      </c>
      <c r="U15" s="133" t="str">
        <f>'รวม1-2'!K18</f>
        <v/>
      </c>
    </row>
    <row r="16" spans="1:21" x14ac:dyDescent="0.75">
      <c r="B16" s="294" t="str">
        <f>'คะแนนเทอม 1'!B19</f>
        <v>ป.4/1</v>
      </c>
      <c r="C16" s="294">
        <f>'คะแนนเทอม 1'!C19</f>
        <v>14</v>
      </c>
      <c r="D16" s="294">
        <f>'คะแนนเทอม 1'!D19</f>
        <v>3814</v>
      </c>
      <c r="E16" s="294" t="str">
        <f>'คะแนนเทอม 1'!E19</f>
        <v>เด็กหญิง</v>
      </c>
      <c r="F16" s="377" t="str">
        <f>'คะแนนเทอม 1'!F19</f>
        <v>ธัญญารัตน์</v>
      </c>
      <c r="G16" s="377" t="str">
        <f>'คะแนนเทอม 1'!G19</f>
        <v>ศรีแพร</v>
      </c>
      <c r="H16" s="133" t="str">
        <f>ข้อมูลเบื้องต้น!F$9</f>
        <v>ส14201</v>
      </c>
      <c r="I16" s="397" t="str">
        <f>ส่ง1!H17</f>
        <v/>
      </c>
      <c r="J16" s="397" t="str">
        <f>ส่ง1!I17</f>
        <v/>
      </c>
      <c r="K16" s="376" t="str">
        <f>'รวม1-2'!H19</f>
        <v/>
      </c>
      <c r="L16" s="396" t="str">
        <f>ส่ง2!H17</f>
        <v/>
      </c>
      <c r="M16" s="396" t="str">
        <f>ส่ง2!I17</f>
        <v/>
      </c>
      <c r="N16" s="376" t="str">
        <f>'รวม1-2'!I19</f>
        <v/>
      </c>
      <c r="O16" s="376" t="str">
        <f>'รวม1-2'!J19</f>
        <v/>
      </c>
      <c r="P16" s="398" t="str">
        <f>'รวม1-2'!K19</f>
        <v/>
      </c>
      <c r="Q16" s="133" t="str">
        <f>'รวม1-2'!L19</f>
        <v/>
      </c>
      <c r="R16" s="133" t="str">
        <f>'รวม1-2'!N19</f>
        <v/>
      </c>
      <c r="S16" s="133" t="str">
        <f>'รวม1-2'!O19</f>
        <v/>
      </c>
      <c r="T16" s="133" t="str">
        <f>ข้อมูลเบื้องต้น!F$12</f>
        <v>นาย...............</v>
      </c>
      <c r="U16" s="133" t="str">
        <f>'รวม1-2'!K19</f>
        <v/>
      </c>
    </row>
    <row r="17" spans="2:21" x14ac:dyDescent="0.75">
      <c r="B17" s="294" t="str">
        <f>'คะแนนเทอม 1'!B20</f>
        <v>ป.4/1</v>
      </c>
      <c r="C17" s="294">
        <f>'คะแนนเทอม 1'!C20</f>
        <v>15</v>
      </c>
      <c r="D17" s="294">
        <f>'คะแนนเทอม 1'!D20</f>
        <v>3826</v>
      </c>
      <c r="E17" s="294" t="str">
        <f>'คะแนนเทอม 1'!E20</f>
        <v>เด็กหญิง</v>
      </c>
      <c r="F17" s="377" t="str">
        <f>'คะแนนเทอม 1'!F20</f>
        <v>ณัฐชา</v>
      </c>
      <c r="G17" s="377" t="str">
        <f>'คะแนนเทอม 1'!G20</f>
        <v>บังเกิดลาภ</v>
      </c>
      <c r="H17" s="133" t="str">
        <f>ข้อมูลเบื้องต้น!F$9</f>
        <v>ส14201</v>
      </c>
      <c r="I17" s="397" t="str">
        <f>ส่ง1!H18</f>
        <v/>
      </c>
      <c r="J17" s="397" t="str">
        <f>ส่ง1!I18</f>
        <v/>
      </c>
      <c r="K17" s="376" t="str">
        <f>'รวม1-2'!H20</f>
        <v/>
      </c>
      <c r="L17" s="396" t="str">
        <f>ส่ง2!H18</f>
        <v/>
      </c>
      <c r="M17" s="396" t="str">
        <f>ส่ง2!I18</f>
        <v/>
      </c>
      <c r="N17" s="376" t="str">
        <f>'รวม1-2'!I20</f>
        <v/>
      </c>
      <c r="O17" s="376" t="str">
        <f>'รวม1-2'!J20</f>
        <v/>
      </c>
      <c r="P17" s="398" t="str">
        <f>'รวม1-2'!K20</f>
        <v/>
      </c>
      <c r="Q17" s="133" t="str">
        <f>'รวม1-2'!L20</f>
        <v/>
      </c>
      <c r="R17" s="133" t="str">
        <f>'รวม1-2'!N20</f>
        <v/>
      </c>
      <c r="S17" s="133" t="str">
        <f>'รวม1-2'!O20</f>
        <v/>
      </c>
      <c r="T17" s="133" t="str">
        <f>ข้อมูลเบื้องต้น!F$12</f>
        <v>นาย...............</v>
      </c>
      <c r="U17" s="133" t="str">
        <f>'รวม1-2'!K20</f>
        <v/>
      </c>
    </row>
    <row r="18" spans="2:21" x14ac:dyDescent="0.75">
      <c r="B18" s="294" t="str">
        <f>'คะแนนเทอม 1'!B21</f>
        <v>ป.4/1</v>
      </c>
      <c r="C18" s="294">
        <f>'คะแนนเทอม 1'!C21</f>
        <v>16</v>
      </c>
      <c r="D18" s="294">
        <f>'คะแนนเทอม 1'!D21</f>
        <v>3828</v>
      </c>
      <c r="E18" s="294" t="str">
        <f>'คะแนนเทอม 1'!E21</f>
        <v>เด็กหญิง</v>
      </c>
      <c r="F18" s="377" t="str">
        <f>'คะแนนเทอม 1'!F21</f>
        <v>สายธาร</v>
      </c>
      <c r="G18" s="377" t="str">
        <f>'คะแนนเทอม 1'!G21</f>
        <v>บุญเรือง</v>
      </c>
      <c r="H18" s="133" t="str">
        <f>ข้อมูลเบื้องต้น!F$9</f>
        <v>ส14201</v>
      </c>
      <c r="I18" s="397" t="str">
        <f>ส่ง1!H19</f>
        <v/>
      </c>
      <c r="J18" s="397" t="str">
        <f>ส่ง1!I19</f>
        <v/>
      </c>
      <c r="K18" s="376" t="str">
        <f>'รวม1-2'!H21</f>
        <v/>
      </c>
      <c r="L18" s="396" t="str">
        <f>ส่ง2!H19</f>
        <v/>
      </c>
      <c r="M18" s="396" t="str">
        <f>ส่ง2!I19</f>
        <v/>
      </c>
      <c r="N18" s="376" t="str">
        <f>'รวม1-2'!I21</f>
        <v/>
      </c>
      <c r="O18" s="376" t="str">
        <f>'รวม1-2'!J21</f>
        <v/>
      </c>
      <c r="P18" s="398" t="str">
        <f>'รวม1-2'!K21</f>
        <v/>
      </c>
      <c r="Q18" s="133" t="str">
        <f>'รวม1-2'!L21</f>
        <v/>
      </c>
      <c r="R18" s="133" t="str">
        <f>'รวม1-2'!N21</f>
        <v/>
      </c>
      <c r="S18" s="133" t="str">
        <f>'รวม1-2'!O21</f>
        <v/>
      </c>
      <c r="T18" s="133" t="str">
        <f>ข้อมูลเบื้องต้น!F$12</f>
        <v>นาย...............</v>
      </c>
      <c r="U18" s="133" t="str">
        <f>'รวม1-2'!K21</f>
        <v/>
      </c>
    </row>
    <row r="19" spans="2:21" x14ac:dyDescent="0.75">
      <c r="B19" s="294" t="str">
        <f>'คะแนนเทอม 1'!B22</f>
        <v>ป.4/1</v>
      </c>
      <c r="C19" s="294">
        <f>'คะแนนเทอม 1'!C22</f>
        <v>17</v>
      </c>
      <c r="D19" s="294">
        <f>'คะแนนเทอม 1'!D22</f>
        <v>3845</v>
      </c>
      <c r="E19" s="294" t="str">
        <f>'คะแนนเทอม 1'!E22</f>
        <v>เด็กหญิง</v>
      </c>
      <c r="F19" s="377" t="str">
        <f>'คะแนนเทอม 1'!F22</f>
        <v>วาริศา</v>
      </c>
      <c r="G19" s="377" t="str">
        <f>'คะแนนเทอม 1'!G22</f>
        <v>พลเยี่ยม</v>
      </c>
      <c r="H19" s="133" t="str">
        <f>ข้อมูลเบื้องต้น!F$9</f>
        <v>ส14201</v>
      </c>
      <c r="I19" s="397" t="str">
        <f>ส่ง1!H20</f>
        <v/>
      </c>
      <c r="J19" s="397" t="str">
        <f>ส่ง1!I20</f>
        <v/>
      </c>
      <c r="K19" s="376" t="str">
        <f>'รวม1-2'!H22</f>
        <v/>
      </c>
      <c r="L19" s="396" t="str">
        <f>ส่ง2!H20</f>
        <v/>
      </c>
      <c r="M19" s="396" t="str">
        <f>ส่ง2!I20</f>
        <v/>
      </c>
      <c r="N19" s="376" t="str">
        <f>'รวม1-2'!I22</f>
        <v/>
      </c>
      <c r="O19" s="376" t="str">
        <f>'รวม1-2'!J22</f>
        <v/>
      </c>
      <c r="P19" s="398" t="str">
        <f>'รวม1-2'!K22</f>
        <v/>
      </c>
      <c r="Q19" s="133" t="str">
        <f>'รวม1-2'!L22</f>
        <v/>
      </c>
      <c r="R19" s="133" t="str">
        <f>'รวม1-2'!N22</f>
        <v/>
      </c>
      <c r="S19" s="133" t="str">
        <f>'รวม1-2'!O22</f>
        <v/>
      </c>
      <c r="T19" s="133" t="str">
        <f>ข้อมูลเบื้องต้น!F$12</f>
        <v>นาย...............</v>
      </c>
      <c r="U19" s="133" t="str">
        <f>'รวม1-2'!K22</f>
        <v/>
      </c>
    </row>
    <row r="20" spans="2:21" x14ac:dyDescent="0.75">
      <c r="B20" s="294" t="str">
        <f>'คะแนนเทอม 1'!B23</f>
        <v>ป.4/1</v>
      </c>
      <c r="C20" s="294">
        <f>'คะแนนเทอม 1'!C23</f>
        <v>18</v>
      </c>
      <c r="D20" s="294">
        <f>'คะแนนเทอม 1'!D23</f>
        <v>3897</v>
      </c>
      <c r="E20" s="294" t="str">
        <f>'คะแนนเทอม 1'!E23</f>
        <v>เด็กหญิง</v>
      </c>
      <c r="F20" s="377" t="str">
        <f>'คะแนนเทอม 1'!F23</f>
        <v>ญาดา</v>
      </c>
      <c r="G20" s="377" t="str">
        <f>'คะแนนเทอม 1'!G23</f>
        <v>ชอบธรรม</v>
      </c>
      <c r="H20" s="133" t="str">
        <f>ข้อมูลเบื้องต้น!F$9</f>
        <v>ส14201</v>
      </c>
      <c r="I20" s="397" t="str">
        <f>ส่ง1!H21</f>
        <v/>
      </c>
      <c r="J20" s="397" t="str">
        <f>ส่ง1!I21</f>
        <v/>
      </c>
      <c r="K20" s="376" t="str">
        <f>'รวม1-2'!H23</f>
        <v/>
      </c>
      <c r="L20" s="396" t="str">
        <f>ส่ง2!H21</f>
        <v/>
      </c>
      <c r="M20" s="396" t="str">
        <f>ส่ง2!I21</f>
        <v/>
      </c>
      <c r="N20" s="376" t="str">
        <f>'รวม1-2'!I23</f>
        <v/>
      </c>
      <c r="O20" s="376" t="str">
        <f>'รวม1-2'!J23</f>
        <v/>
      </c>
      <c r="P20" s="398" t="str">
        <f>'รวม1-2'!K23</f>
        <v/>
      </c>
      <c r="Q20" s="133" t="str">
        <f>'รวม1-2'!L23</f>
        <v/>
      </c>
      <c r="R20" s="133" t="str">
        <f>'รวม1-2'!N23</f>
        <v/>
      </c>
      <c r="S20" s="133" t="str">
        <f>'รวม1-2'!O23</f>
        <v/>
      </c>
      <c r="T20" s="133" t="str">
        <f>ข้อมูลเบื้องต้น!F$12</f>
        <v>นาย...............</v>
      </c>
      <c r="U20" s="133" t="str">
        <f>'รวม1-2'!K23</f>
        <v/>
      </c>
    </row>
    <row r="21" spans="2:21" x14ac:dyDescent="0.75">
      <c r="B21" s="294" t="str">
        <f>'คะแนนเทอม 1'!B24</f>
        <v>ป.4/1</v>
      </c>
      <c r="C21" s="294">
        <f>'คะแนนเทอม 1'!C24</f>
        <v>19</v>
      </c>
      <c r="D21" s="294">
        <f>'คะแนนเทอม 1'!D24</f>
        <v>3919</v>
      </c>
      <c r="E21" s="294" t="str">
        <f>'คะแนนเทอม 1'!E24</f>
        <v>เด็กหญิง</v>
      </c>
      <c r="F21" s="377" t="str">
        <f>'คะแนนเทอม 1'!F24</f>
        <v>ณัฐนันทน์</v>
      </c>
      <c r="G21" s="377" t="str">
        <f>'คะแนนเทอม 1'!G24</f>
        <v>อ้ายดวง</v>
      </c>
      <c r="H21" s="133" t="str">
        <f>ข้อมูลเบื้องต้น!F$9</f>
        <v>ส14201</v>
      </c>
      <c r="I21" s="397" t="str">
        <f>ส่ง1!H22</f>
        <v/>
      </c>
      <c r="J21" s="397" t="str">
        <f>ส่ง1!I22</f>
        <v/>
      </c>
      <c r="K21" s="376" t="str">
        <f>'รวม1-2'!H24</f>
        <v/>
      </c>
      <c r="L21" s="396" t="str">
        <f>ส่ง2!H22</f>
        <v/>
      </c>
      <c r="M21" s="396" t="str">
        <f>ส่ง2!I22</f>
        <v/>
      </c>
      <c r="N21" s="376" t="str">
        <f>'รวม1-2'!I24</f>
        <v/>
      </c>
      <c r="O21" s="376" t="str">
        <f>'รวม1-2'!J24</f>
        <v/>
      </c>
      <c r="P21" s="398" t="str">
        <f>'รวม1-2'!K24</f>
        <v/>
      </c>
      <c r="Q21" s="133" t="str">
        <f>'รวม1-2'!L24</f>
        <v/>
      </c>
      <c r="R21" s="133" t="str">
        <f>'รวม1-2'!N24</f>
        <v/>
      </c>
      <c r="S21" s="133" t="str">
        <f>'รวม1-2'!O24</f>
        <v/>
      </c>
      <c r="T21" s="133" t="str">
        <f>ข้อมูลเบื้องต้น!F$12</f>
        <v>นาย...............</v>
      </c>
      <c r="U21" s="133" t="str">
        <f>'รวม1-2'!K24</f>
        <v/>
      </c>
    </row>
    <row r="22" spans="2:21" x14ac:dyDescent="0.75">
      <c r="B22" s="294" t="str">
        <f>'คะแนนเทอม 1'!B25</f>
        <v>ป.4/1</v>
      </c>
      <c r="C22" s="294">
        <f>'คะแนนเทอม 1'!C25</f>
        <v>20</v>
      </c>
      <c r="D22" s="294">
        <f>'คะแนนเทอม 1'!D25</f>
        <v>3925</v>
      </c>
      <c r="E22" s="294" t="str">
        <f>'คะแนนเทอม 1'!E25</f>
        <v>เด็กหญิง</v>
      </c>
      <c r="F22" s="377" t="str">
        <f>'คะแนนเทอม 1'!F25</f>
        <v>พัชรดา</v>
      </c>
      <c r="G22" s="377" t="str">
        <f>'คะแนนเทอม 1'!G25</f>
        <v>ตาคำ</v>
      </c>
      <c r="H22" s="133" t="str">
        <f>ข้อมูลเบื้องต้น!F$9</f>
        <v>ส14201</v>
      </c>
      <c r="I22" s="397" t="str">
        <f>ส่ง1!H23</f>
        <v/>
      </c>
      <c r="J22" s="397" t="str">
        <f>ส่ง1!I23</f>
        <v/>
      </c>
      <c r="K22" s="376" t="str">
        <f>'รวม1-2'!H25</f>
        <v/>
      </c>
      <c r="L22" s="396" t="str">
        <f>ส่ง2!H23</f>
        <v/>
      </c>
      <c r="M22" s="396" t="str">
        <f>ส่ง2!I23</f>
        <v/>
      </c>
      <c r="N22" s="376" t="str">
        <f>'รวม1-2'!I25</f>
        <v/>
      </c>
      <c r="O22" s="376" t="str">
        <f>'รวม1-2'!J25</f>
        <v/>
      </c>
      <c r="P22" s="398" t="str">
        <f>'รวม1-2'!K25</f>
        <v/>
      </c>
      <c r="Q22" s="133" t="str">
        <f>'รวม1-2'!L25</f>
        <v/>
      </c>
      <c r="R22" s="133" t="str">
        <f>'รวม1-2'!N25</f>
        <v/>
      </c>
      <c r="S22" s="133" t="str">
        <f>'รวม1-2'!O25</f>
        <v/>
      </c>
      <c r="T22" s="133" t="str">
        <f>ข้อมูลเบื้องต้น!F$12</f>
        <v>นาย...............</v>
      </c>
      <c r="U22" s="133" t="str">
        <f>'รวม1-2'!K25</f>
        <v/>
      </c>
    </row>
    <row r="23" spans="2:21" x14ac:dyDescent="0.75">
      <c r="B23" s="294" t="str">
        <f>'คะแนนเทอม 1'!B26</f>
        <v>ป.4/1</v>
      </c>
      <c r="C23" s="294">
        <f>'คะแนนเทอม 1'!C26</f>
        <v>21</v>
      </c>
      <c r="D23" s="294">
        <f>'คะแนนเทอม 1'!D26</f>
        <v>3926</v>
      </c>
      <c r="E23" s="294" t="str">
        <f>'คะแนนเทอม 1'!E26</f>
        <v>เด็กหญิง</v>
      </c>
      <c r="F23" s="377" t="str">
        <f>'คะแนนเทอม 1'!F26</f>
        <v>เบญญาพร</v>
      </c>
      <c r="G23" s="377" t="str">
        <f>'คะแนนเทอม 1'!G26</f>
        <v>เครือคำ</v>
      </c>
      <c r="H23" s="133" t="str">
        <f>ข้อมูลเบื้องต้น!F$9</f>
        <v>ส14201</v>
      </c>
      <c r="I23" s="397" t="str">
        <f>ส่ง1!H24</f>
        <v/>
      </c>
      <c r="J23" s="397" t="str">
        <f>ส่ง1!I24</f>
        <v/>
      </c>
      <c r="K23" s="376" t="str">
        <f>'รวม1-2'!H26</f>
        <v/>
      </c>
      <c r="L23" s="396" t="str">
        <f>ส่ง2!H24</f>
        <v/>
      </c>
      <c r="M23" s="396" t="str">
        <f>ส่ง2!I24</f>
        <v/>
      </c>
      <c r="N23" s="376" t="str">
        <f>'รวม1-2'!I26</f>
        <v/>
      </c>
      <c r="O23" s="376" t="str">
        <f>'รวม1-2'!J26</f>
        <v/>
      </c>
      <c r="P23" s="398" t="str">
        <f>'รวม1-2'!K26</f>
        <v/>
      </c>
      <c r="Q23" s="133" t="str">
        <f>'รวม1-2'!L26</f>
        <v/>
      </c>
      <c r="R23" s="133" t="str">
        <f>'รวม1-2'!N26</f>
        <v/>
      </c>
      <c r="S23" s="133" t="str">
        <f>'รวม1-2'!O26</f>
        <v/>
      </c>
      <c r="T23" s="133" t="str">
        <f>ข้อมูลเบื้องต้น!F$12</f>
        <v>นาย...............</v>
      </c>
      <c r="U23" s="133" t="str">
        <f>'รวม1-2'!K26</f>
        <v/>
      </c>
    </row>
    <row r="24" spans="2:21" x14ac:dyDescent="0.75">
      <c r="B24" s="294" t="str">
        <f>'คะแนนเทอม 1'!B27</f>
        <v>ป.4/1</v>
      </c>
      <c r="C24" s="294">
        <f>'คะแนนเทอม 1'!C27</f>
        <v>22</v>
      </c>
      <c r="D24" s="294">
        <f>'คะแนนเทอม 1'!D27</f>
        <v>3947</v>
      </c>
      <c r="E24" s="294" t="str">
        <f>'คะแนนเทอม 1'!E27</f>
        <v>เด็กหญิง</v>
      </c>
      <c r="F24" s="377" t="str">
        <f>'คะแนนเทอม 1'!F27</f>
        <v>ภาพิมล</v>
      </c>
      <c r="G24" s="377" t="str">
        <f>'คะแนนเทอม 1'!G27</f>
        <v>เสารังษี</v>
      </c>
      <c r="H24" s="133" t="str">
        <f>ข้อมูลเบื้องต้น!F$9</f>
        <v>ส14201</v>
      </c>
      <c r="I24" s="397" t="str">
        <f>ส่ง1!H25</f>
        <v/>
      </c>
      <c r="J24" s="397" t="str">
        <f>ส่ง1!I25</f>
        <v/>
      </c>
      <c r="K24" s="376" t="str">
        <f>'รวม1-2'!H27</f>
        <v/>
      </c>
      <c r="L24" s="396" t="str">
        <f>ส่ง2!H25</f>
        <v/>
      </c>
      <c r="M24" s="396" t="str">
        <f>ส่ง2!I25</f>
        <v/>
      </c>
      <c r="N24" s="376" t="str">
        <f>'รวม1-2'!I27</f>
        <v/>
      </c>
      <c r="O24" s="376" t="str">
        <f>'รวม1-2'!J27</f>
        <v/>
      </c>
      <c r="P24" s="398" t="str">
        <f>'รวม1-2'!K27</f>
        <v/>
      </c>
      <c r="Q24" s="133" t="str">
        <f>'รวม1-2'!L27</f>
        <v/>
      </c>
      <c r="R24" s="133" t="str">
        <f>'รวม1-2'!N27</f>
        <v/>
      </c>
      <c r="S24" s="133" t="str">
        <f>'รวม1-2'!O27</f>
        <v/>
      </c>
      <c r="T24" s="133" t="str">
        <f>ข้อมูลเบื้องต้น!F$12</f>
        <v>นาย...............</v>
      </c>
      <c r="U24" s="133" t="str">
        <f>'รวม1-2'!K27</f>
        <v/>
      </c>
    </row>
    <row r="25" spans="2:21" x14ac:dyDescent="0.75">
      <c r="B25" s="294" t="str">
        <f>'คะแนนเทอม 1'!B28</f>
        <v>ป.4/1</v>
      </c>
      <c r="C25" s="294">
        <f>'คะแนนเทอม 1'!C28</f>
        <v>23</v>
      </c>
      <c r="D25" s="294">
        <f>'คะแนนเทอม 1'!D28</f>
        <v>4091</v>
      </c>
      <c r="E25" s="294" t="str">
        <f>'คะแนนเทอม 1'!E28</f>
        <v>เด็กหญิง</v>
      </c>
      <c r="F25" s="377" t="str">
        <f>'คะแนนเทอม 1'!F28</f>
        <v>ครองขวัญ</v>
      </c>
      <c r="G25" s="377" t="str">
        <f>'คะแนนเทอม 1'!G28</f>
        <v>มะรอเซะ</v>
      </c>
      <c r="H25" s="133" t="str">
        <f>ข้อมูลเบื้องต้น!F$9</f>
        <v>ส14201</v>
      </c>
      <c r="I25" s="397" t="str">
        <f>ส่ง1!H26</f>
        <v/>
      </c>
      <c r="J25" s="397" t="str">
        <f>ส่ง1!I26</f>
        <v/>
      </c>
      <c r="K25" s="376" t="str">
        <f>'รวม1-2'!H28</f>
        <v/>
      </c>
      <c r="L25" s="396" t="str">
        <f>ส่ง2!H26</f>
        <v/>
      </c>
      <c r="M25" s="396" t="str">
        <f>ส่ง2!I26</f>
        <v/>
      </c>
      <c r="N25" s="376" t="str">
        <f>'รวม1-2'!I28</f>
        <v/>
      </c>
      <c r="O25" s="376" t="str">
        <f>'รวม1-2'!J28</f>
        <v/>
      </c>
      <c r="P25" s="398" t="str">
        <f>'รวม1-2'!K28</f>
        <v/>
      </c>
      <c r="Q25" s="133" t="str">
        <f>'รวม1-2'!L28</f>
        <v/>
      </c>
      <c r="R25" s="133" t="str">
        <f>'รวม1-2'!N28</f>
        <v/>
      </c>
      <c r="S25" s="133" t="str">
        <f>'รวม1-2'!O28</f>
        <v/>
      </c>
      <c r="T25" s="133" t="str">
        <f>ข้อมูลเบื้องต้น!F$12</f>
        <v>นาย...............</v>
      </c>
      <c r="U25" s="133" t="str">
        <f>'รวม1-2'!K28</f>
        <v/>
      </c>
    </row>
    <row r="26" spans="2:21" x14ac:dyDescent="0.75">
      <c r="B26" s="294" t="str">
        <f>'คะแนนเทอม 1'!B29</f>
        <v>ป.4/1</v>
      </c>
      <c r="C26" s="294">
        <f>'คะแนนเทอม 1'!C29</f>
        <v>24</v>
      </c>
      <c r="D26" s="294">
        <f>'คะแนนเทอม 1'!D29</f>
        <v>4097</v>
      </c>
      <c r="E26" s="294" t="str">
        <f>'คะแนนเทอม 1'!E29</f>
        <v>เด็กหญิง</v>
      </c>
      <c r="F26" s="377" t="str">
        <f>'คะแนนเทอม 1'!F29</f>
        <v>กัญญาภัทร</v>
      </c>
      <c r="G26" s="377" t="str">
        <f>'คะแนนเทอม 1'!G29</f>
        <v>ใจปิน</v>
      </c>
      <c r="H26" s="133" t="str">
        <f>ข้อมูลเบื้องต้น!F$9</f>
        <v>ส14201</v>
      </c>
      <c r="I26" s="397" t="str">
        <f>ส่ง1!H27</f>
        <v/>
      </c>
      <c r="J26" s="397" t="str">
        <f>ส่ง1!I27</f>
        <v/>
      </c>
      <c r="K26" s="376" t="str">
        <f>'รวม1-2'!H29</f>
        <v/>
      </c>
      <c r="L26" s="396" t="str">
        <f>ส่ง2!H27</f>
        <v/>
      </c>
      <c r="M26" s="396" t="str">
        <f>ส่ง2!I27</f>
        <v/>
      </c>
      <c r="N26" s="376" t="str">
        <f>'รวม1-2'!I29</f>
        <v/>
      </c>
      <c r="O26" s="376" t="str">
        <f>'รวม1-2'!J29</f>
        <v/>
      </c>
      <c r="P26" s="398" t="str">
        <f>'รวม1-2'!K29</f>
        <v/>
      </c>
      <c r="Q26" s="133" t="str">
        <f>'รวม1-2'!L29</f>
        <v/>
      </c>
      <c r="R26" s="133" t="str">
        <f>'รวม1-2'!N29</f>
        <v/>
      </c>
      <c r="S26" s="133" t="str">
        <f>'รวม1-2'!O29</f>
        <v/>
      </c>
      <c r="T26" s="133" t="str">
        <f>ข้อมูลเบื้องต้น!F$12</f>
        <v>นาย...............</v>
      </c>
      <c r="U26" s="133" t="str">
        <f>'รวม1-2'!K29</f>
        <v/>
      </c>
    </row>
    <row r="27" spans="2:21" x14ac:dyDescent="0.75">
      <c r="B27" s="294" t="str">
        <f>'คะแนนเทอม 1'!B30</f>
        <v>ป.4/1</v>
      </c>
      <c r="C27" s="294">
        <f>'คะแนนเทอม 1'!C30</f>
        <v>25</v>
      </c>
      <c r="D27" s="294">
        <f>'คะแนนเทอม 1'!D30</f>
        <v>4305</v>
      </c>
      <c r="E27" s="294" t="str">
        <f>'คะแนนเทอม 1'!E30</f>
        <v>เด็กหญิง</v>
      </c>
      <c r="F27" s="377" t="str">
        <f>'คะแนนเทอม 1'!F30</f>
        <v>อริยดา</v>
      </c>
      <c r="G27" s="377" t="str">
        <f>'คะแนนเทอม 1'!G30</f>
        <v>เพรียจิต</v>
      </c>
      <c r="H27" s="133" t="str">
        <f>ข้อมูลเบื้องต้น!F$9</f>
        <v>ส14201</v>
      </c>
      <c r="I27" s="397" t="str">
        <f>ส่ง1!H28</f>
        <v/>
      </c>
      <c r="J27" s="397" t="str">
        <f>ส่ง1!I28</f>
        <v/>
      </c>
      <c r="K27" s="376" t="str">
        <f>'รวม1-2'!H30</f>
        <v/>
      </c>
      <c r="L27" s="396" t="str">
        <f>ส่ง2!H28</f>
        <v/>
      </c>
      <c r="M27" s="396" t="str">
        <f>ส่ง2!I28</f>
        <v/>
      </c>
      <c r="N27" s="376" t="str">
        <f>'รวม1-2'!I30</f>
        <v/>
      </c>
      <c r="O27" s="376" t="str">
        <f>'รวม1-2'!J30</f>
        <v/>
      </c>
      <c r="P27" s="398" t="str">
        <f>'รวม1-2'!K30</f>
        <v/>
      </c>
      <c r="Q27" s="133" t="str">
        <f>'รวม1-2'!L30</f>
        <v/>
      </c>
      <c r="R27" s="133" t="str">
        <f>'รวม1-2'!N30</f>
        <v/>
      </c>
      <c r="S27" s="133" t="str">
        <f>'รวม1-2'!O30</f>
        <v/>
      </c>
      <c r="T27" s="133" t="str">
        <f>ข้อมูลเบื้องต้น!F$12</f>
        <v>นาย...............</v>
      </c>
      <c r="U27" s="133" t="str">
        <f>'รวม1-2'!K30</f>
        <v/>
      </c>
    </row>
    <row r="28" spans="2:21" x14ac:dyDescent="0.75">
      <c r="B28" s="294" t="str">
        <f>'คะแนนเทอม 1'!B31</f>
        <v>ป.4/1</v>
      </c>
      <c r="C28" s="294">
        <f>'คะแนนเทอม 1'!C31</f>
        <v>26</v>
      </c>
      <c r="D28" s="294">
        <f>'คะแนนเทอม 1'!D31</f>
        <v>4360</v>
      </c>
      <c r="E28" s="294" t="str">
        <f>'คะแนนเทอม 1'!E31</f>
        <v>เด็กชาย</v>
      </c>
      <c r="F28" s="377" t="str">
        <f>'คะแนนเทอม 1'!F31</f>
        <v>ธีรกฤต</v>
      </c>
      <c r="G28" s="377" t="str">
        <f>'คะแนนเทอม 1'!G31</f>
        <v>รินเที่ยง</v>
      </c>
      <c r="H28" s="133" t="str">
        <f>ข้อมูลเบื้องต้น!F$9</f>
        <v>ส14201</v>
      </c>
      <c r="I28" s="397" t="str">
        <f>ส่ง1!H29</f>
        <v/>
      </c>
      <c r="J28" s="397" t="str">
        <f>ส่ง1!I29</f>
        <v/>
      </c>
      <c r="K28" s="376" t="str">
        <f>'รวม1-2'!H31</f>
        <v/>
      </c>
      <c r="L28" s="396" t="str">
        <f>ส่ง2!H29</f>
        <v/>
      </c>
      <c r="M28" s="396" t="str">
        <f>ส่ง2!I29</f>
        <v/>
      </c>
      <c r="N28" s="376" t="str">
        <f>'รวม1-2'!I31</f>
        <v/>
      </c>
      <c r="O28" s="376" t="str">
        <f>'รวม1-2'!J31</f>
        <v/>
      </c>
      <c r="P28" s="398" t="str">
        <f>'รวม1-2'!K31</f>
        <v/>
      </c>
      <c r="Q28" s="133" t="str">
        <f>'รวม1-2'!L31</f>
        <v/>
      </c>
      <c r="R28" s="133" t="str">
        <f>'รวม1-2'!N31</f>
        <v/>
      </c>
      <c r="S28" s="133" t="str">
        <f>'รวม1-2'!O31</f>
        <v/>
      </c>
      <c r="T28" s="133" t="str">
        <f>ข้อมูลเบื้องต้น!F$12</f>
        <v>นาย...............</v>
      </c>
      <c r="U28" s="133" t="str">
        <f>'รวม1-2'!K31</f>
        <v/>
      </c>
    </row>
    <row r="29" spans="2:21" x14ac:dyDescent="0.75">
      <c r="B29" s="294" t="str">
        <f>'คะแนนเทอม 1'!B32</f>
        <v>ป.4/1</v>
      </c>
      <c r="C29" s="294">
        <f>'คะแนนเทอม 1'!C32</f>
        <v>27</v>
      </c>
      <c r="D29" s="294">
        <f>'คะแนนเทอม 1'!D32</f>
        <v>4433</v>
      </c>
      <c r="E29" s="294" t="str">
        <f>'คะแนนเทอม 1'!E32</f>
        <v>เด็กหญิง</v>
      </c>
      <c r="F29" s="377" t="str">
        <f>'คะแนนเทอม 1'!F32</f>
        <v>มินลดา</v>
      </c>
      <c r="G29" s="377" t="str">
        <f>'คะแนนเทอม 1'!G32</f>
        <v>เชื้อเมืองพาน</v>
      </c>
      <c r="H29" s="133" t="str">
        <f>ข้อมูลเบื้องต้น!F$9</f>
        <v>ส14201</v>
      </c>
      <c r="I29" s="397" t="str">
        <f>ส่ง1!H30</f>
        <v/>
      </c>
      <c r="J29" s="397" t="str">
        <f>ส่ง1!I30</f>
        <v/>
      </c>
      <c r="K29" s="376" t="str">
        <f>'รวม1-2'!H32</f>
        <v/>
      </c>
      <c r="L29" s="396" t="str">
        <f>ส่ง2!H30</f>
        <v/>
      </c>
      <c r="M29" s="396" t="str">
        <f>ส่ง2!I30</f>
        <v/>
      </c>
      <c r="N29" s="376" t="str">
        <f>'รวม1-2'!I32</f>
        <v/>
      </c>
      <c r="O29" s="376" t="str">
        <f>'รวม1-2'!J32</f>
        <v/>
      </c>
      <c r="P29" s="398" t="str">
        <f>'รวม1-2'!K32</f>
        <v/>
      </c>
      <c r="Q29" s="133" t="str">
        <f>'รวม1-2'!L32</f>
        <v/>
      </c>
      <c r="R29" s="133" t="str">
        <f>'รวม1-2'!N32</f>
        <v/>
      </c>
      <c r="S29" s="133" t="str">
        <f>'รวม1-2'!O32</f>
        <v/>
      </c>
      <c r="T29" s="133" t="str">
        <f>ข้อมูลเบื้องต้น!F$12</f>
        <v>นาย...............</v>
      </c>
      <c r="U29" s="133" t="str">
        <f>'รวม1-2'!K32</f>
        <v/>
      </c>
    </row>
    <row r="30" spans="2:21" x14ac:dyDescent="0.75">
      <c r="B30" s="294" t="str">
        <f>'คะแนนเทอม 1'!B33</f>
        <v>ป.4/1</v>
      </c>
      <c r="C30" s="294">
        <f>'คะแนนเทอม 1'!C33</f>
        <v>28</v>
      </c>
      <c r="D30" s="294" t="str">
        <f>'คะแนนเทอม 1'!D33</f>
        <v/>
      </c>
      <c r="E30" s="294" t="str">
        <f>'คะแนนเทอม 1'!E33</f>
        <v/>
      </c>
      <c r="F30" s="377" t="str">
        <f>'คะแนนเทอม 1'!F33</f>
        <v/>
      </c>
      <c r="G30" s="377" t="str">
        <f>'คะแนนเทอม 1'!G33</f>
        <v/>
      </c>
      <c r="H30" s="133" t="str">
        <f>ข้อมูลเบื้องต้น!F$9</f>
        <v>ส14201</v>
      </c>
      <c r="I30" s="397" t="str">
        <f>ส่ง1!H31</f>
        <v/>
      </c>
      <c r="J30" s="397" t="str">
        <f>ส่ง1!I31</f>
        <v/>
      </c>
      <c r="K30" s="376" t="str">
        <f>'รวม1-2'!H33</f>
        <v/>
      </c>
      <c r="L30" s="396" t="str">
        <f>ส่ง2!H31</f>
        <v/>
      </c>
      <c r="M30" s="396" t="str">
        <f>ส่ง2!I31</f>
        <v/>
      </c>
      <c r="N30" s="376" t="str">
        <f>'รวม1-2'!I33</f>
        <v/>
      </c>
      <c r="O30" s="376" t="str">
        <f>'รวม1-2'!J33</f>
        <v/>
      </c>
      <c r="P30" s="398" t="str">
        <f>'รวม1-2'!K33</f>
        <v/>
      </c>
      <c r="Q30" s="133" t="str">
        <f>'รวม1-2'!L33</f>
        <v/>
      </c>
      <c r="R30" s="133" t="str">
        <f>'รวม1-2'!N33</f>
        <v/>
      </c>
      <c r="S30" s="133" t="str">
        <f>'รวม1-2'!O33</f>
        <v/>
      </c>
      <c r="T30" s="133" t="str">
        <f>ข้อมูลเบื้องต้น!F$12</f>
        <v>นาย...............</v>
      </c>
      <c r="U30" s="133" t="str">
        <f>'รวม1-2'!K33</f>
        <v/>
      </c>
    </row>
    <row r="31" spans="2:21" x14ac:dyDescent="0.75">
      <c r="B31" s="294" t="str">
        <f>'คะแนนเทอม 1'!B34</f>
        <v>ป.4/1</v>
      </c>
      <c r="C31" s="294">
        <f>'คะแนนเทอม 1'!C34</f>
        <v>29</v>
      </c>
      <c r="D31" s="294" t="str">
        <f>'คะแนนเทอม 1'!D34</f>
        <v/>
      </c>
      <c r="E31" s="294" t="str">
        <f>'คะแนนเทอม 1'!E34</f>
        <v/>
      </c>
      <c r="F31" s="377" t="str">
        <f>'คะแนนเทอม 1'!F34</f>
        <v/>
      </c>
      <c r="G31" s="377" t="str">
        <f>'คะแนนเทอม 1'!G34</f>
        <v/>
      </c>
      <c r="H31" s="133" t="str">
        <f>ข้อมูลเบื้องต้น!F$9</f>
        <v>ส14201</v>
      </c>
      <c r="I31" s="397" t="str">
        <f>ส่ง1!H32</f>
        <v/>
      </c>
      <c r="J31" s="397" t="str">
        <f>ส่ง1!I32</f>
        <v/>
      </c>
      <c r="K31" s="376" t="str">
        <f>'รวม1-2'!H34</f>
        <v/>
      </c>
      <c r="L31" s="396" t="str">
        <f>ส่ง2!H32</f>
        <v/>
      </c>
      <c r="M31" s="396" t="str">
        <f>ส่ง2!I32</f>
        <v/>
      </c>
      <c r="N31" s="376" t="str">
        <f>'รวม1-2'!I34</f>
        <v/>
      </c>
      <c r="O31" s="376" t="str">
        <f>'รวม1-2'!J34</f>
        <v/>
      </c>
      <c r="P31" s="398" t="str">
        <f>'รวม1-2'!K34</f>
        <v/>
      </c>
      <c r="Q31" s="133" t="str">
        <f>'รวม1-2'!L34</f>
        <v/>
      </c>
      <c r="R31" s="133" t="str">
        <f>'รวม1-2'!N34</f>
        <v/>
      </c>
      <c r="S31" s="133" t="str">
        <f>'รวม1-2'!O34</f>
        <v/>
      </c>
      <c r="T31" s="133" t="str">
        <f>ข้อมูลเบื้องต้น!F$12</f>
        <v>นาย...............</v>
      </c>
      <c r="U31" s="133" t="str">
        <f>'รวม1-2'!K34</f>
        <v/>
      </c>
    </row>
    <row r="32" spans="2:21" x14ac:dyDescent="0.75">
      <c r="B32" s="294" t="str">
        <f>'คะแนนเทอม 1'!B35</f>
        <v>ป.4/1</v>
      </c>
      <c r="C32" s="294">
        <f>'คะแนนเทอม 1'!C35</f>
        <v>30</v>
      </c>
      <c r="D32" s="294" t="str">
        <f>'คะแนนเทอม 1'!D35</f>
        <v/>
      </c>
      <c r="E32" s="294" t="str">
        <f>'คะแนนเทอม 1'!E35</f>
        <v/>
      </c>
      <c r="F32" s="377" t="str">
        <f>'คะแนนเทอม 1'!F35</f>
        <v/>
      </c>
      <c r="G32" s="377" t="str">
        <f>'คะแนนเทอม 1'!G35</f>
        <v/>
      </c>
      <c r="H32" s="133" t="str">
        <f>ข้อมูลเบื้องต้น!F$9</f>
        <v>ส14201</v>
      </c>
      <c r="I32" s="397" t="str">
        <f>ส่ง1!H33</f>
        <v/>
      </c>
      <c r="J32" s="397" t="str">
        <f>ส่ง1!I33</f>
        <v/>
      </c>
      <c r="K32" s="376" t="str">
        <f>'รวม1-2'!H35</f>
        <v/>
      </c>
      <c r="L32" s="396" t="str">
        <f>ส่ง2!H33</f>
        <v/>
      </c>
      <c r="M32" s="396" t="str">
        <f>ส่ง2!I33</f>
        <v/>
      </c>
      <c r="N32" s="376" t="str">
        <f>'รวม1-2'!I35</f>
        <v/>
      </c>
      <c r="O32" s="376" t="str">
        <f>'รวม1-2'!J35</f>
        <v/>
      </c>
      <c r="P32" s="398" t="str">
        <f>'รวม1-2'!K35</f>
        <v/>
      </c>
      <c r="Q32" s="133" t="str">
        <f>'รวม1-2'!L35</f>
        <v/>
      </c>
      <c r="R32" s="133" t="str">
        <f>'รวม1-2'!N35</f>
        <v/>
      </c>
      <c r="S32" s="133" t="str">
        <f>'รวม1-2'!O35</f>
        <v/>
      </c>
      <c r="T32" s="133" t="str">
        <f>ข้อมูลเบื้องต้น!F$12</f>
        <v>นาย...............</v>
      </c>
      <c r="U32" s="133" t="str">
        <f>'รวม1-2'!K35</f>
        <v/>
      </c>
    </row>
    <row r="33" spans="2:21" x14ac:dyDescent="0.75">
      <c r="B33" s="294" t="str">
        <f>'คะแนนเทอม 1'!B36</f>
        <v>ป.4/1</v>
      </c>
      <c r="C33" s="294">
        <f>'คะแนนเทอม 1'!C36</f>
        <v>31</v>
      </c>
      <c r="D33" s="294" t="str">
        <f>'คะแนนเทอม 1'!D36</f>
        <v/>
      </c>
      <c r="E33" s="294" t="str">
        <f>'คะแนนเทอม 1'!E36</f>
        <v/>
      </c>
      <c r="F33" s="377" t="str">
        <f>'คะแนนเทอม 1'!F36</f>
        <v/>
      </c>
      <c r="G33" s="377" t="str">
        <f>'คะแนนเทอม 1'!G36</f>
        <v/>
      </c>
      <c r="H33" s="133" t="str">
        <f>ข้อมูลเบื้องต้น!F$9</f>
        <v>ส14201</v>
      </c>
      <c r="I33" s="397" t="str">
        <f>ส่ง1!H34</f>
        <v/>
      </c>
      <c r="J33" s="397" t="str">
        <f>ส่ง1!I34</f>
        <v/>
      </c>
      <c r="K33" s="376" t="str">
        <f>'รวม1-2'!H36</f>
        <v/>
      </c>
      <c r="L33" s="396" t="str">
        <f>ส่ง2!H34</f>
        <v/>
      </c>
      <c r="M33" s="396" t="str">
        <f>ส่ง2!I34</f>
        <v/>
      </c>
      <c r="N33" s="376" t="str">
        <f>'รวม1-2'!I36</f>
        <v/>
      </c>
      <c r="O33" s="376" t="str">
        <f>'รวม1-2'!J36</f>
        <v/>
      </c>
      <c r="P33" s="398" t="str">
        <f>'รวม1-2'!K36</f>
        <v/>
      </c>
      <c r="Q33" s="133" t="str">
        <f>'รวม1-2'!L36</f>
        <v/>
      </c>
      <c r="R33" s="133" t="str">
        <f>'รวม1-2'!N36</f>
        <v/>
      </c>
      <c r="S33" s="133" t="str">
        <f>'รวม1-2'!O36</f>
        <v/>
      </c>
      <c r="T33" s="133" t="str">
        <f>ข้อมูลเบื้องต้น!F$12</f>
        <v>นาย...............</v>
      </c>
      <c r="U33" s="133" t="str">
        <f>'รวม1-2'!K36</f>
        <v/>
      </c>
    </row>
    <row r="34" spans="2:21" x14ac:dyDescent="0.75">
      <c r="B34" s="294" t="str">
        <f>'คะแนนเทอม 1'!B37</f>
        <v>ป.4/1</v>
      </c>
      <c r="C34" s="294">
        <f>'คะแนนเทอม 1'!C37</f>
        <v>32</v>
      </c>
      <c r="D34" s="294" t="str">
        <f>'คะแนนเทอม 1'!D37</f>
        <v/>
      </c>
      <c r="E34" s="294" t="str">
        <f>'คะแนนเทอม 1'!E37</f>
        <v/>
      </c>
      <c r="F34" s="377" t="str">
        <f>'คะแนนเทอม 1'!F37</f>
        <v/>
      </c>
      <c r="G34" s="377" t="str">
        <f>'คะแนนเทอม 1'!G37</f>
        <v/>
      </c>
      <c r="H34" s="133" t="str">
        <f>ข้อมูลเบื้องต้น!F$9</f>
        <v>ส14201</v>
      </c>
      <c r="I34" s="397" t="str">
        <f>ส่ง1!H35</f>
        <v/>
      </c>
      <c r="J34" s="397" t="str">
        <f>ส่ง1!I35</f>
        <v/>
      </c>
      <c r="K34" s="376" t="str">
        <f>'รวม1-2'!H37</f>
        <v/>
      </c>
      <c r="L34" s="396" t="str">
        <f>ส่ง2!H35</f>
        <v/>
      </c>
      <c r="M34" s="396" t="str">
        <f>ส่ง2!I35</f>
        <v/>
      </c>
      <c r="N34" s="376" t="str">
        <f>'รวม1-2'!I37</f>
        <v/>
      </c>
      <c r="O34" s="376" t="str">
        <f>'รวม1-2'!J37</f>
        <v/>
      </c>
      <c r="P34" s="398" t="str">
        <f>'รวม1-2'!K37</f>
        <v/>
      </c>
      <c r="Q34" s="133" t="str">
        <f>'รวม1-2'!L37</f>
        <v/>
      </c>
      <c r="R34" s="133" t="str">
        <f>'รวม1-2'!N37</f>
        <v/>
      </c>
      <c r="S34" s="133" t="str">
        <f>'รวม1-2'!O37</f>
        <v/>
      </c>
      <c r="T34" s="133" t="str">
        <f>ข้อมูลเบื้องต้น!F$12</f>
        <v>นาย...............</v>
      </c>
      <c r="U34" s="133" t="str">
        <f>'รวม1-2'!K37</f>
        <v/>
      </c>
    </row>
    <row r="35" spans="2:21" x14ac:dyDescent="0.75">
      <c r="B35" s="294" t="str">
        <f>'คะแนนเทอม 1'!B38</f>
        <v>ป.4/1</v>
      </c>
      <c r="C35" s="294">
        <f>'คะแนนเทอม 1'!C38</f>
        <v>33</v>
      </c>
      <c r="D35" s="294" t="str">
        <f>'คะแนนเทอม 1'!D38</f>
        <v/>
      </c>
      <c r="E35" s="294" t="str">
        <f>'คะแนนเทอม 1'!E38</f>
        <v/>
      </c>
      <c r="F35" s="377" t="str">
        <f>'คะแนนเทอม 1'!F38</f>
        <v/>
      </c>
      <c r="G35" s="377" t="str">
        <f>'คะแนนเทอม 1'!G38</f>
        <v/>
      </c>
      <c r="H35" s="133" t="str">
        <f>ข้อมูลเบื้องต้น!F$9</f>
        <v>ส14201</v>
      </c>
      <c r="I35" s="397" t="str">
        <f>ส่ง1!H36</f>
        <v/>
      </c>
      <c r="J35" s="397" t="str">
        <f>ส่ง1!I36</f>
        <v/>
      </c>
      <c r="K35" s="376" t="str">
        <f>'รวม1-2'!H38</f>
        <v/>
      </c>
      <c r="L35" s="396" t="str">
        <f>ส่ง2!H36</f>
        <v/>
      </c>
      <c r="M35" s="396" t="str">
        <f>ส่ง2!I36</f>
        <v/>
      </c>
      <c r="N35" s="376" t="str">
        <f>'รวม1-2'!I38</f>
        <v/>
      </c>
      <c r="O35" s="376" t="str">
        <f>'รวม1-2'!J38</f>
        <v/>
      </c>
      <c r="P35" s="398" t="str">
        <f>'รวม1-2'!K38</f>
        <v/>
      </c>
      <c r="Q35" s="133" t="str">
        <f>'รวม1-2'!L38</f>
        <v/>
      </c>
      <c r="R35" s="133" t="str">
        <f>'รวม1-2'!N38</f>
        <v/>
      </c>
      <c r="S35" s="133" t="str">
        <f>'รวม1-2'!O38</f>
        <v/>
      </c>
      <c r="T35" s="133" t="str">
        <f>ข้อมูลเบื้องต้น!F$12</f>
        <v>นาย...............</v>
      </c>
      <c r="U35" s="133" t="str">
        <f>'รวม1-2'!K38</f>
        <v/>
      </c>
    </row>
    <row r="36" spans="2:21" x14ac:dyDescent="0.75">
      <c r="B36" s="294" t="str">
        <f>'คะแนนเทอม 1'!B39</f>
        <v>ป.4/1</v>
      </c>
      <c r="C36" s="294">
        <f>'คะแนนเทอม 1'!C39</f>
        <v>34</v>
      </c>
      <c r="D36" s="294" t="str">
        <f>'คะแนนเทอม 1'!D39</f>
        <v/>
      </c>
      <c r="E36" s="294" t="str">
        <f>'คะแนนเทอม 1'!E39</f>
        <v/>
      </c>
      <c r="F36" s="377" t="str">
        <f>'คะแนนเทอม 1'!F39</f>
        <v/>
      </c>
      <c r="G36" s="377" t="str">
        <f>'คะแนนเทอม 1'!G39</f>
        <v/>
      </c>
      <c r="H36" s="133" t="str">
        <f>ข้อมูลเบื้องต้น!F$9</f>
        <v>ส14201</v>
      </c>
      <c r="I36" s="397" t="str">
        <f>ส่ง1!H37</f>
        <v/>
      </c>
      <c r="J36" s="397" t="str">
        <f>ส่ง1!I37</f>
        <v/>
      </c>
      <c r="K36" s="376" t="str">
        <f>'รวม1-2'!H39</f>
        <v/>
      </c>
      <c r="L36" s="396" t="str">
        <f>ส่ง2!H37</f>
        <v/>
      </c>
      <c r="M36" s="396" t="str">
        <f>ส่ง2!I37</f>
        <v/>
      </c>
      <c r="N36" s="376" t="str">
        <f>'รวม1-2'!I39</f>
        <v/>
      </c>
      <c r="O36" s="376" t="str">
        <f>'รวม1-2'!J39</f>
        <v/>
      </c>
      <c r="P36" s="398" t="str">
        <f>'รวม1-2'!K39</f>
        <v/>
      </c>
      <c r="Q36" s="133" t="str">
        <f>'รวม1-2'!L39</f>
        <v/>
      </c>
      <c r="R36" s="133" t="str">
        <f>'รวม1-2'!N39</f>
        <v/>
      </c>
      <c r="S36" s="133" t="str">
        <f>'รวม1-2'!O39</f>
        <v/>
      </c>
      <c r="T36" s="133" t="str">
        <f>ข้อมูลเบื้องต้น!F$12</f>
        <v>นาย...............</v>
      </c>
      <c r="U36" s="133" t="str">
        <f>'รวม1-2'!K39</f>
        <v/>
      </c>
    </row>
    <row r="37" spans="2:21" x14ac:dyDescent="0.75">
      <c r="B37" s="294" t="str">
        <f>'คะแนนเทอม 1'!B40</f>
        <v>ป.4/1</v>
      </c>
      <c r="C37" s="294">
        <f>'คะแนนเทอม 1'!C40</f>
        <v>35</v>
      </c>
      <c r="D37" s="294" t="str">
        <f>'คะแนนเทอม 1'!D40</f>
        <v/>
      </c>
      <c r="E37" s="294" t="str">
        <f>'คะแนนเทอม 1'!E40</f>
        <v/>
      </c>
      <c r="F37" s="377" t="str">
        <f>'คะแนนเทอม 1'!F40</f>
        <v/>
      </c>
      <c r="G37" s="377" t="str">
        <f>'คะแนนเทอม 1'!G40</f>
        <v/>
      </c>
      <c r="H37" s="133" t="str">
        <f>ข้อมูลเบื้องต้น!F$9</f>
        <v>ส14201</v>
      </c>
      <c r="I37" s="397" t="str">
        <f>ส่ง1!H38</f>
        <v/>
      </c>
      <c r="J37" s="397" t="str">
        <f>ส่ง1!I38</f>
        <v/>
      </c>
      <c r="K37" s="376" t="str">
        <f>'รวม1-2'!H40</f>
        <v/>
      </c>
      <c r="L37" s="396" t="str">
        <f>ส่ง2!H38</f>
        <v/>
      </c>
      <c r="M37" s="396" t="str">
        <f>ส่ง2!I38</f>
        <v/>
      </c>
      <c r="N37" s="376" t="str">
        <f>'รวม1-2'!I40</f>
        <v/>
      </c>
      <c r="O37" s="376" t="str">
        <f>'รวม1-2'!J40</f>
        <v/>
      </c>
      <c r="P37" s="398" t="str">
        <f>'รวม1-2'!K40</f>
        <v/>
      </c>
      <c r="Q37" s="133" t="str">
        <f>'รวม1-2'!L40</f>
        <v/>
      </c>
      <c r="R37" s="133" t="str">
        <f>'รวม1-2'!N40</f>
        <v/>
      </c>
      <c r="S37" s="133" t="str">
        <f>'รวม1-2'!O40</f>
        <v/>
      </c>
      <c r="T37" s="133" t="str">
        <f>ข้อมูลเบื้องต้น!F$12</f>
        <v>นาย...............</v>
      </c>
      <c r="U37" s="133" t="str">
        <f>'รวม1-2'!K40</f>
        <v/>
      </c>
    </row>
    <row r="38" spans="2:21" x14ac:dyDescent="0.75">
      <c r="B38" s="294" t="str">
        <f>'คะแนนเทอม 1'!B41</f>
        <v>ป.4/1</v>
      </c>
      <c r="C38" s="294">
        <f>'คะแนนเทอม 1'!C41</f>
        <v>36</v>
      </c>
      <c r="D38" s="294" t="str">
        <f>'คะแนนเทอม 1'!D41</f>
        <v/>
      </c>
      <c r="E38" s="294" t="str">
        <f>'คะแนนเทอม 1'!E41</f>
        <v/>
      </c>
      <c r="F38" s="377" t="str">
        <f>'คะแนนเทอม 1'!F41</f>
        <v/>
      </c>
      <c r="G38" s="377" t="str">
        <f>'คะแนนเทอม 1'!G41</f>
        <v/>
      </c>
      <c r="H38" s="133" t="str">
        <f>ข้อมูลเบื้องต้น!F$9</f>
        <v>ส14201</v>
      </c>
      <c r="I38" s="397" t="str">
        <f>ส่ง1!H39</f>
        <v/>
      </c>
      <c r="J38" s="397" t="str">
        <f>ส่ง1!I39</f>
        <v/>
      </c>
      <c r="K38" s="376" t="str">
        <f>'รวม1-2'!H41</f>
        <v/>
      </c>
      <c r="L38" s="396" t="str">
        <f>ส่ง2!H39</f>
        <v/>
      </c>
      <c r="M38" s="396" t="str">
        <f>ส่ง2!I39</f>
        <v/>
      </c>
      <c r="N38" s="376" t="str">
        <f>'รวม1-2'!I41</f>
        <v/>
      </c>
      <c r="O38" s="376" t="str">
        <f>'รวม1-2'!J41</f>
        <v/>
      </c>
      <c r="P38" s="398" t="str">
        <f>'รวม1-2'!K41</f>
        <v/>
      </c>
      <c r="Q38" s="133" t="str">
        <f>'รวม1-2'!L41</f>
        <v/>
      </c>
      <c r="R38" s="133" t="str">
        <f>'รวม1-2'!N41</f>
        <v/>
      </c>
      <c r="S38" s="133" t="str">
        <f>'รวม1-2'!O41</f>
        <v/>
      </c>
      <c r="T38" s="133" t="str">
        <f>ข้อมูลเบื้องต้น!F$12</f>
        <v>นาย...............</v>
      </c>
      <c r="U38" s="133" t="str">
        <f>'รวม1-2'!K41</f>
        <v/>
      </c>
    </row>
    <row r="39" spans="2:21" x14ac:dyDescent="0.75">
      <c r="B39" s="294" t="str">
        <f>'คะแนนเทอม 1'!B42</f>
        <v>ป.4/1</v>
      </c>
      <c r="C39" s="294">
        <f>'คะแนนเทอม 1'!C42</f>
        <v>37</v>
      </c>
      <c r="D39" s="294" t="str">
        <f>'คะแนนเทอม 1'!D42</f>
        <v/>
      </c>
      <c r="E39" s="294" t="str">
        <f>'คะแนนเทอม 1'!E42</f>
        <v/>
      </c>
      <c r="F39" s="377" t="str">
        <f>'คะแนนเทอม 1'!F42</f>
        <v/>
      </c>
      <c r="G39" s="377" t="str">
        <f>'คะแนนเทอม 1'!G42</f>
        <v/>
      </c>
      <c r="H39" s="133" t="str">
        <f>ข้อมูลเบื้องต้น!F$9</f>
        <v>ส14201</v>
      </c>
      <c r="I39" s="397" t="str">
        <f>ส่ง1!H40</f>
        <v/>
      </c>
      <c r="J39" s="397" t="str">
        <f>ส่ง1!I40</f>
        <v/>
      </c>
      <c r="K39" s="376" t="str">
        <f>'รวม1-2'!H42</f>
        <v/>
      </c>
      <c r="L39" s="396" t="str">
        <f>ส่ง2!H40</f>
        <v/>
      </c>
      <c r="M39" s="396" t="str">
        <f>ส่ง2!I40</f>
        <v/>
      </c>
      <c r="N39" s="376" t="str">
        <f>'รวม1-2'!I42</f>
        <v/>
      </c>
      <c r="O39" s="376" t="str">
        <f>'รวม1-2'!J42</f>
        <v/>
      </c>
      <c r="P39" s="398" t="str">
        <f>'รวม1-2'!K42</f>
        <v/>
      </c>
      <c r="Q39" s="133" t="str">
        <f>'รวม1-2'!L42</f>
        <v/>
      </c>
      <c r="R39" s="133" t="str">
        <f>'รวม1-2'!N42</f>
        <v/>
      </c>
      <c r="S39" s="133" t="str">
        <f>'รวม1-2'!O42</f>
        <v/>
      </c>
      <c r="T39" s="133" t="str">
        <f>ข้อมูลเบื้องต้น!F$12</f>
        <v>นาย...............</v>
      </c>
      <c r="U39" s="133" t="str">
        <f>'รวม1-2'!K42</f>
        <v/>
      </c>
    </row>
    <row r="40" spans="2:21" x14ac:dyDescent="0.75">
      <c r="B40" s="294" t="str">
        <f>'คะแนนเทอม 1'!B43</f>
        <v>ป.4/1</v>
      </c>
      <c r="C40" s="294">
        <f>'คะแนนเทอม 1'!C43</f>
        <v>38</v>
      </c>
      <c r="D40" s="294" t="str">
        <f>'คะแนนเทอม 1'!D43</f>
        <v/>
      </c>
      <c r="E40" s="294" t="str">
        <f>'คะแนนเทอม 1'!E43</f>
        <v/>
      </c>
      <c r="F40" s="377" t="str">
        <f>'คะแนนเทอม 1'!F43</f>
        <v/>
      </c>
      <c r="G40" s="377" t="str">
        <f>'คะแนนเทอม 1'!G43</f>
        <v/>
      </c>
      <c r="H40" s="133" t="str">
        <f>ข้อมูลเบื้องต้น!F$9</f>
        <v>ส14201</v>
      </c>
      <c r="I40" s="397" t="str">
        <f>ส่ง1!H41</f>
        <v/>
      </c>
      <c r="J40" s="397" t="str">
        <f>ส่ง1!I41</f>
        <v/>
      </c>
      <c r="K40" s="376" t="str">
        <f>'รวม1-2'!H43</f>
        <v/>
      </c>
      <c r="L40" s="396" t="str">
        <f>ส่ง2!H41</f>
        <v/>
      </c>
      <c r="M40" s="396" t="str">
        <f>ส่ง2!I41</f>
        <v/>
      </c>
      <c r="N40" s="376" t="str">
        <f>'รวม1-2'!I43</f>
        <v/>
      </c>
      <c r="O40" s="376" t="str">
        <f>'รวม1-2'!J43</f>
        <v/>
      </c>
      <c r="P40" s="398" t="str">
        <f>'รวม1-2'!K43</f>
        <v/>
      </c>
      <c r="Q40" s="133" t="str">
        <f>'รวม1-2'!L43</f>
        <v/>
      </c>
      <c r="R40" s="133" t="str">
        <f>'รวม1-2'!N43</f>
        <v/>
      </c>
      <c r="S40" s="133" t="str">
        <f>'รวม1-2'!O43</f>
        <v/>
      </c>
      <c r="T40" s="133" t="str">
        <f>ข้อมูลเบื้องต้น!F$12</f>
        <v>นาย...............</v>
      </c>
      <c r="U40" s="133" t="str">
        <f>'รวม1-2'!K43</f>
        <v/>
      </c>
    </row>
    <row r="41" spans="2:21" x14ac:dyDescent="0.75">
      <c r="B41" s="294" t="str">
        <f>'คะแนนเทอม 1'!B44</f>
        <v>ป.4/1</v>
      </c>
      <c r="C41" s="294">
        <f>'คะแนนเทอม 1'!C44</f>
        <v>39</v>
      </c>
      <c r="D41" s="294" t="str">
        <f>'คะแนนเทอม 1'!D44</f>
        <v/>
      </c>
      <c r="E41" s="294" t="str">
        <f>'คะแนนเทอม 1'!E44</f>
        <v/>
      </c>
      <c r="F41" s="377" t="str">
        <f>'คะแนนเทอม 1'!F44</f>
        <v/>
      </c>
      <c r="G41" s="377" t="str">
        <f>'คะแนนเทอม 1'!G44</f>
        <v/>
      </c>
      <c r="H41" s="133" t="str">
        <f>ข้อมูลเบื้องต้น!F$9</f>
        <v>ส14201</v>
      </c>
      <c r="I41" s="397" t="str">
        <f>ส่ง1!H42</f>
        <v/>
      </c>
      <c r="J41" s="397" t="str">
        <f>ส่ง1!I42</f>
        <v/>
      </c>
      <c r="K41" s="376" t="str">
        <f>'รวม1-2'!H44</f>
        <v/>
      </c>
      <c r="L41" s="396" t="str">
        <f>ส่ง2!H42</f>
        <v/>
      </c>
      <c r="M41" s="396" t="str">
        <f>ส่ง2!I42</f>
        <v/>
      </c>
      <c r="N41" s="376" t="str">
        <f>'รวม1-2'!I44</f>
        <v/>
      </c>
      <c r="O41" s="376" t="str">
        <f>'รวม1-2'!J44</f>
        <v/>
      </c>
      <c r="P41" s="398" t="str">
        <f>'รวม1-2'!K44</f>
        <v/>
      </c>
      <c r="Q41" s="133" t="str">
        <f>'รวม1-2'!L44</f>
        <v/>
      </c>
      <c r="R41" s="133" t="str">
        <f>'รวม1-2'!N44</f>
        <v/>
      </c>
      <c r="S41" s="133" t="str">
        <f>'รวม1-2'!O44</f>
        <v/>
      </c>
      <c r="T41" s="133" t="str">
        <f>ข้อมูลเบื้องต้น!F$12</f>
        <v>นาย...............</v>
      </c>
      <c r="U41" s="133" t="str">
        <f>'รวม1-2'!K44</f>
        <v/>
      </c>
    </row>
    <row r="42" spans="2:21" x14ac:dyDescent="0.75">
      <c r="B42" s="294" t="str">
        <f>'คะแนนเทอม 1'!B45</f>
        <v>ป.4/1</v>
      </c>
      <c r="C42" s="294">
        <f>'คะแนนเทอม 1'!C45</f>
        <v>40</v>
      </c>
      <c r="D42" s="294" t="str">
        <f>'คะแนนเทอม 1'!D45</f>
        <v/>
      </c>
      <c r="E42" s="294" t="str">
        <f>'คะแนนเทอม 1'!E45</f>
        <v/>
      </c>
      <c r="F42" s="377" t="str">
        <f>'คะแนนเทอม 1'!F45</f>
        <v/>
      </c>
      <c r="G42" s="377" t="str">
        <f>'คะแนนเทอม 1'!G45</f>
        <v/>
      </c>
      <c r="H42" s="133" t="str">
        <f>ข้อมูลเบื้องต้น!F$9</f>
        <v>ส14201</v>
      </c>
      <c r="I42" s="397" t="str">
        <f>ส่ง1!H43</f>
        <v/>
      </c>
      <c r="J42" s="397" t="str">
        <f>ส่ง1!I43</f>
        <v/>
      </c>
      <c r="K42" s="376" t="str">
        <f>'รวม1-2'!H45</f>
        <v/>
      </c>
      <c r="L42" s="396" t="str">
        <f>ส่ง2!H43</f>
        <v/>
      </c>
      <c r="M42" s="396" t="str">
        <f>ส่ง2!I43</f>
        <v/>
      </c>
      <c r="N42" s="376" t="str">
        <f>'รวม1-2'!I45</f>
        <v/>
      </c>
      <c r="O42" s="376" t="str">
        <f>'รวม1-2'!J45</f>
        <v/>
      </c>
      <c r="P42" s="398" t="str">
        <f>'รวม1-2'!K45</f>
        <v/>
      </c>
      <c r="Q42" s="133" t="str">
        <f>'รวม1-2'!L45</f>
        <v/>
      </c>
      <c r="R42" s="133" t="str">
        <f>'รวม1-2'!N45</f>
        <v/>
      </c>
      <c r="S42" s="133" t="str">
        <f>'รวม1-2'!O45</f>
        <v/>
      </c>
      <c r="T42" s="133" t="str">
        <f>ข้อมูลเบื้องต้น!F$12</f>
        <v>นาย...............</v>
      </c>
      <c r="U42" s="133" t="str">
        <f>'รวม1-2'!K45</f>
        <v/>
      </c>
    </row>
    <row r="43" spans="2:21" x14ac:dyDescent="0.75">
      <c r="B43" s="294" t="str">
        <f>'คะแนนเทอม 1'!B46</f>
        <v>ป.4/2</v>
      </c>
      <c r="C43" s="294">
        <f>'คะแนนเทอม 1'!C46</f>
        <v>1</v>
      </c>
      <c r="D43" s="294">
        <f>'คะแนนเทอม 1'!D46</f>
        <v>3746</v>
      </c>
      <c r="E43" s="294" t="str">
        <f>'คะแนนเทอม 1'!E46</f>
        <v>เด็กชาย</v>
      </c>
      <c r="F43" s="377" t="str">
        <f>'คะแนนเทอม 1'!F46</f>
        <v>ภคภัทร</v>
      </c>
      <c r="G43" s="377" t="str">
        <f>'คะแนนเทอม 1'!G46</f>
        <v>จิรหิรัญโชค</v>
      </c>
      <c r="H43" s="133" t="str">
        <f>ข้อมูลเบื้องต้น!F$9</f>
        <v>ส14201</v>
      </c>
      <c r="I43" s="397" t="str">
        <f>ส่ง1!H44</f>
        <v/>
      </c>
      <c r="J43" s="397" t="str">
        <f>ส่ง1!I44</f>
        <v/>
      </c>
      <c r="K43" s="376" t="str">
        <f>'รวม1-2'!H46</f>
        <v/>
      </c>
      <c r="L43" s="396" t="str">
        <f>ส่ง2!H44</f>
        <v/>
      </c>
      <c r="M43" s="396" t="str">
        <f>ส่ง2!I44</f>
        <v/>
      </c>
      <c r="N43" s="376" t="str">
        <f>'รวม1-2'!I46</f>
        <v/>
      </c>
      <c r="O43" s="376" t="str">
        <f>'รวม1-2'!J46</f>
        <v/>
      </c>
      <c r="P43" s="398" t="str">
        <f>'รวม1-2'!K46</f>
        <v/>
      </c>
      <c r="Q43" s="133" t="str">
        <f>'รวม1-2'!L46</f>
        <v/>
      </c>
      <c r="R43" s="133" t="str">
        <f>'รวม1-2'!N46</f>
        <v/>
      </c>
      <c r="S43" s="133" t="str">
        <f>'รวม1-2'!O46</f>
        <v/>
      </c>
      <c r="T43" s="133" t="str">
        <f>ข้อมูลเบื้องต้น!F$12</f>
        <v>นาย...............</v>
      </c>
      <c r="U43" s="133" t="str">
        <f>'รวม1-2'!K46</f>
        <v/>
      </c>
    </row>
    <row r="44" spans="2:21" x14ac:dyDescent="0.75">
      <c r="B44" s="294" t="str">
        <f>'คะแนนเทอม 1'!B47</f>
        <v>ป.4/2</v>
      </c>
      <c r="C44" s="294">
        <f>'คะแนนเทอม 1'!C47</f>
        <v>2</v>
      </c>
      <c r="D44" s="294">
        <f>'คะแนนเทอม 1'!D47</f>
        <v>3799</v>
      </c>
      <c r="E44" s="294" t="str">
        <f>'คะแนนเทอม 1'!E47</f>
        <v>เด็กชาย</v>
      </c>
      <c r="F44" s="377" t="str">
        <f>'คะแนนเทอม 1'!F47</f>
        <v>ศุภวุฒิ</v>
      </c>
      <c r="G44" s="377" t="str">
        <f>'คะแนนเทอม 1'!G47</f>
        <v>ก๋องอ้าย</v>
      </c>
      <c r="H44" s="133" t="str">
        <f>ข้อมูลเบื้องต้น!F$9</f>
        <v>ส14201</v>
      </c>
      <c r="I44" s="397" t="str">
        <f>ส่ง1!H45</f>
        <v/>
      </c>
      <c r="J44" s="397" t="str">
        <f>ส่ง1!I45</f>
        <v/>
      </c>
      <c r="K44" s="376" t="str">
        <f>'รวม1-2'!H47</f>
        <v/>
      </c>
      <c r="L44" s="396" t="str">
        <f>ส่ง2!H45</f>
        <v/>
      </c>
      <c r="M44" s="396" t="str">
        <f>ส่ง2!I45</f>
        <v/>
      </c>
      <c r="N44" s="376" t="str">
        <f>'รวม1-2'!I47</f>
        <v/>
      </c>
      <c r="O44" s="376" t="str">
        <f>'รวม1-2'!J47</f>
        <v/>
      </c>
      <c r="P44" s="398" t="str">
        <f>'รวม1-2'!K47</f>
        <v/>
      </c>
      <c r="Q44" s="133" t="str">
        <f>'รวม1-2'!L47</f>
        <v/>
      </c>
      <c r="R44" s="133" t="str">
        <f>'รวม1-2'!N47</f>
        <v/>
      </c>
      <c r="S44" s="133" t="str">
        <f>'รวม1-2'!O47</f>
        <v/>
      </c>
      <c r="T44" s="133" t="str">
        <f>ข้อมูลเบื้องต้น!F$12</f>
        <v>นาย...............</v>
      </c>
      <c r="U44" s="133" t="str">
        <f>'รวม1-2'!K47</f>
        <v/>
      </c>
    </row>
    <row r="45" spans="2:21" x14ac:dyDescent="0.75">
      <c r="B45" s="294" t="str">
        <f>'คะแนนเทอม 1'!B48</f>
        <v>ป.4/2</v>
      </c>
      <c r="C45" s="294">
        <f>'คะแนนเทอม 1'!C48</f>
        <v>3</v>
      </c>
      <c r="D45" s="294">
        <f>'คะแนนเทอม 1'!D48</f>
        <v>3825</v>
      </c>
      <c r="E45" s="294" t="str">
        <f>'คะแนนเทอม 1'!E48</f>
        <v>เด็กชาย</v>
      </c>
      <c r="F45" s="377" t="str">
        <f>'คะแนนเทอม 1'!F48</f>
        <v>วีรภัทร</v>
      </c>
      <c r="G45" s="377" t="str">
        <f>'คะแนนเทอม 1'!G48</f>
        <v>อ้วนแก้ว</v>
      </c>
      <c r="H45" s="133" t="str">
        <f>ข้อมูลเบื้องต้น!F$9</f>
        <v>ส14201</v>
      </c>
      <c r="I45" s="397" t="str">
        <f>ส่ง1!H46</f>
        <v/>
      </c>
      <c r="J45" s="397" t="str">
        <f>ส่ง1!I46</f>
        <v/>
      </c>
      <c r="K45" s="376" t="str">
        <f>'รวม1-2'!H48</f>
        <v/>
      </c>
      <c r="L45" s="396" t="str">
        <f>ส่ง2!H46</f>
        <v/>
      </c>
      <c r="M45" s="396" t="str">
        <f>ส่ง2!I46</f>
        <v/>
      </c>
      <c r="N45" s="376" t="str">
        <f>'รวม1-2'!I48</f>
        <v/>
      </c>
      <c r="O45" s="376" t="str">
        <f>'รวม1-2'!J48</f>
        <v/>
      </c>
      <c r="P45" s="398" t="str">
        <f>'รวม1-2'!K48</f>
        <v/>
      </c>
      <c r="Q45" s="133" t="str">
        <f>'รวม1-2'!L48</f>
        <v/>
      </c>
      <c r="R45" s="133" t="str">
        <f>'รวม1-2'!N48</f>
        <v/>
      </c>
      <c r="S45" s="133" t="str">
        <f>'รวม1-2'!O48</f>
        <v/>
      </c>
      <c r="T45" s="133" t="str">
        <f>ข้อมูลเบื้องต้น!F$12</f>
        <v>นาย...............</v>
      </c>
      <c r="U45" s="133" t="str">
        <f>'รวม1-2'!K48</f>
        <v/>
      </c>
    </row>
    <row r="46" spans="2:21" x14ac:dyDescent="0.75">
      <c r="B46" s="294" t="str">
        <f>'คะแนนเทอม 1'!B49</f>
        <v>ป.4/2</v>
      </c>
      <c r="C46" s="294">
        <f>'คะแนนเทอม 1'!C49</f>
        <v>4</v>
      </c>
      <c r="D46" s="294">
        <f>'คะแนนเทอม 1'!D49</f>
        <v>3835</v>
      </c>
      <c r="E46" s="294" t="str">
        <f>'คะแนนเทอม 1'!E49</f>
        <v>เด็กชาย</v>
      </c>
      <c r="F46" s="377" t="str">
        <f>'คะแนนเทอม 1'!F49</f>
        <v>นะโม</v>
      </c>
      <c r="G46" s="377" t="str">
        <f>'คะแนนเทอม 1'!G49</f>
        <v>เววน</v>
      </c>
      <c r="H46" s="133" t="str">
        <f>ข้อมูลเบื้องต้น!F$9</f>
        <v>ส14201</v>
      </c>
      <c r="I46" s="397" t="str">
        <f>ส่ง1!H47</f>
        <v/>
      </c>
      <c r="J46" s="397" t="str">
        <f>ส่ง1!I47</f>
        <v/>
      </c>
      <c r="K46" s="376" t="str">
        <f>'รวม1-2'!H49</f>
        <v/>
      </c>
      <c r="L46" s="396" t="str">
        <f>ส่ง2!H47</f>
        <v/>
      </c>
      <c r="M46" s="396" t="str">
        <f>ส่ง2!I47</f>
        <v/>
      </c>
      <c r="N46" s="376" t="str">
        <f>'รวม1-2'!I49</f>
        <v/>
      </c>
      <c r="O46" s="376" t="str">
        <f>'รวม1-2'!J49</f>
        <v/>
      </c>
      <c r="P46" s="398" t="str">
        <f>'รวม1-2'!K49</f>
        <v/>
      </c>
      <c r="Q46" s="133" t="str">
        <f>'รวม1-2'!L49</f>
        <v/>
      </c>
      <c r="R46" s="133" t="str">
        <f>'รวม1-2'!N49</f>
        <v/>
      </c>
      <c r="S46" s="133" t="str">
        <f>'รวม1-2'!O49</f>
        <v/>
      </c>
      <c r="T46" s="133" t="str">
        <f>ข้อมูลเบื้องต้น!F$12</f>
        <v>นาย...............</v>
      </c>
      <c r="U46" s="133" t="str">
        <f>'รวม1-2'!K49</f>
        <v/>
      </c>
    </row>
    <row r="47" spans="2:21" x14ac:dyDescent="0.75">
      <c r="B47" s="294" t="str">
        <f>'คะแนนเทอม 1'!B50</f>
        <v>ป.4/2</v>
      </c>
      <c r="C47" s="294">
        <f>'คะแนนเทอม 1'!C50</f>
        <v>5</v>
      </c>
      <c r="D47" s="294">
        <f>'คะแนนเทอม 1'!D50</f>
        <v>3904</v>
      </c>
      <c r="E47" s="294" t="str">
        <f>'คะแนนเทอม 1'!E50</f>
        <v>เด็กชาย</v>
      </c>
      <c r="F47" s="377" t="str">
        <f>'คะแนนเทอม 1'!F50</f>
        <v>สุญตา</v>
      </c>
      <c r="G47" s="377" t="str">
        <f>'คะแนนเทอม 1'!G50</f>
        <v>อู่ทอง</v>
      </c>
      <c r="H47" s="133" t="str">
        <f>ข้อมูลเบื้องต้น!F$9</f>
        <v>ส14201</v>
      </c>
      <c r="I47" s="397" t="str">
        <f>ส่ง1!H48</f>
        <v/>
      </c>
      <c r="J47" s="397" t="str">
        <f>ส่ง1!I48</f>
        <v/>
      </c>
      <c r="K47" s="376" t="str">
        <f>'รวม1-2'!H50</f>
        <v/>
      </c>
      <c r="L47" s="396" t="str">
        <f>ส่ง2!H48</f>
        <v/>
      </c>
      <c r="M47" s="396" t="str">
        <f>ส่ง2!I48</f>
        <v/>
      </c>
      <c r="N47" s="376" t="str">
        <f>'รวม1-2'!I50</f>
        <v/>
      </c>
      <c r="O47" s="376" t="str">
        <f>'รวม1-2'!J50</f>
        <v/>
      </c>
      <c r="P47" s="398" t="str">
        <f>'รวม1-2'!K50</f>
        <v/>
      </c>
      <c r="Q47" s="133" t="str">
        <f>'รวม1-2'!L50</f>
        <v/>
      </c>
      <c r="R47" s="133" t="str">
        <f>'รวม1-2'!N50</f>
        <v/>
      </c>
      <c r="S47" s="133" t="str">
        <f>'รวม1-2'!O50</f>
        <v/>
      </c>
      <c r="T47" s="133" t="str">
        <f>ข้อมูลเบื้องต้น!F$12</f>
        <v>นาย...............</v>
      </c>
      <c r="U47" s="133" t="str">
        <f>'รวม1-2'!K50</f>
        <v/>
      </c>
    </row>
    <row r="48" spans="2:21" x14ac:dyDescent="0.75">
      <c r="B48" s="294" t="str">
        <f>'คะแนนเทอม 1'!B51</f>
        <v>ป.4/2</v>
      </c>
      <c r="C48" s="294">
        <f>'คะแนนเทอม 1'!C51</f>
        <v>6</v>
      </c>
      <c r="D48" s="294">
        <f>'คะแนนเทอม 1'!D51</f>
        <v>3905</v>
      </c>
      <c r="E48" s="294" t="str">
        <f>'คะแนนเทอม 1'!E51</f>
        <v>เด็กชาย</v>
      </c>
      <c r="F48" s="377" t="str">
        <f>'คะแนนเทอม 1'!F51</f>
        <v>ภูวภัทร</v>
      </c>
      <c r="G48" s="377" t="str">
        <f>'คะแนนเทอม 1'!G51</f>
        <v>บุญเรือง</v>
      </c>
      <c r="H48" s="133" t="str">
        <f>ข้อมูลเบื้องต้น!F$9</f>
        <v>ส14201</v>
      </c>
      <c r="I48" s="397" t="str">
        <f>ส่ง1!H49</f>
        <v/>
      </c>
      <c r="J48" s="397" t="str">
        <f>ส่ง1!I49</f>
        <v/>
      </c>
      <c r="K48" s="376" t="str">
        <f>'รวม1-2'!H51</f>
        <v/>
      </c>
      <c r="L48" s="396" t="str">
        <f>ส่ง2!H49</f>
        <v/>
      </c>
      <c r="M48" s="396" t="str">
        <f>ส่ง2!I49</f>
        <v/>
      </c>
      <c r="N48" s="376" t="str">
        <f>'รวม1-2'!I51</f>
        <v/>
      </c>
      <c r="O48" s="376" t="str">
        <f>'รวม1-2'!J51</f>
        <v/>
      </c>
      <c r="P48" s="398" t="str">
        <f>'รวม1-2'!K51</f>
        <v/>
      </c>
      <c r="Q48" s="133" t="str">
        <f>'รวม1-2'!L51</f>
        <v/>
      </c>
      <c r="R48" s="133" t="str">
        <f>'รวม1-2'!N51</f>
        <v/>
      </c>
      <c r="S48" s="133" t="str">
        <f>'รวม1-2'!O51</f>
        <v/>
      </c>
      <c r="T48" s="133" t="str">
        <f>ข้อมูลเบื้องต้น!F$12</f>
        <v>นาย...............</v>
      </c>
      <c r="U48" s="133" t="str">
        <f>'รวม1-2'!K51</f>
        <v/>
      </c>
    </row>
    <row r="49" spans="2:21" x14ac:dyDescent="0.75">
      <c r="B49" s="294" t="str">
        <f>'คะแนนเทอม 1'!B52</f>
        <v>ป.4/2</v>
      </c>
      <c r="C49" s="294">
        <f>'คะแนนเทอม 1'!C52</f>
        <v>7</v>
      </c>
      <c r="D49" s="294">
        <f>'คะแนนเทอม 1'!D52</f>
        <v>3946</v>
      </c>
      <c r="E49" s="294" t="str">
        <f>'คะแนนเทอม 1'!E52</f>
        <v>เด็กชาย</v>
      </c>
      <c r="F49" s="377" t="str">
        <f>'คะแนนเทอม 1'!F52</f>
        <v>วรเมธ</v>
      </c>
      <c r="G49" s="377" t="str">
        <f>'คะแนนเทอม 1'!G52</f>
        <v>ปินตานา</v>
      </c>
      <c r="H49" s="133" t="str">
        <f>ข้อมูลเบื้องต้น!F$9</f>
        <v>ส14201</v>
      </c>
      <c r="I49" s="397" t="str">
        <f>ส่ง1!H50</f>
        <v/>
      </c>
      <c r="J49" s="397" t="str">
        <f>ส่ง1!I50</f>
        <v/>
      </c>
      <c r="K49" s="376" t="str">
        <f>'รวม1-2'!H52</f>
        <v/>
      </c>
      <c r="L49" s="396" t="str">
        <f>ส่ง2!H50</f>
        <v/>
      </c>
      <c r="M49" s="396" t="str">
        <f>ส่ง2!I50</f>
        <v/>
      </c>
      <c r="N49" s="376" t="str">
        <f>'รวม1-2'!I52</f>
        <v/>
      </c>
      <c r="O49" s="376" t="str">
        <f>'รวม1-2'!J52</f>
        <v/>
      </c>
      <c r="P49" s="398" t="str">
        <f>'รวม1-2'!K52</f>
        <v/>
      </c>
      <c r="Q49" s="133" t="str">
        <f>'รวม1-2'!L52</f>
        <v/>
      </c>
      <c r="R49" s="133" t="str">
        <f>'รวม1-2'!N52</f>
        <v/>
      </c>
      <c r="S49" s="133" t="str">
        <f>'รวม1-2'!O52</f>
        <v/>
      </c>
      <c r="T49" s="133" t="str">
        <f>ข้อมูลเบื้องต้น!F$12</f>
        <v>นาย...............</v>
      </c>
      <c r="U49" s="133" t="str">
        <f>'รวม1-2'!K52</f>
        <v/>
      </c>
    </row>
    <row r="50" spans="2:21" x14ac:dyDescent="0.75">
      <c r="B50" s="294" t="str">
        <f>'คะแนนเทอม 1'!B53</f>
        <v>ป.4/2</v>
      </c>
      <c r="C50" s="294">
        <f>'คะแนนเทอม 1'!C53</f>
        <v>8</v>
      </c>
      <c r="D50" s="294">
        <f>'คะแนนเทอม 1'!D53</f>
        <v>4098</v>
      </c>
      <c r="E50" s="294" t="str">
        <f>'คะแนนเทอม 1'!E53</f>
        <v>เด็กชาย</v>
      </c>
      <c r="F50" s="377" t="str">
        <f>'คะแนนเทอม 1'!F53</f>
        <v>พงษ์พิชญ์</v>
      </c>
      <c r="G50" s="377" t="str">
        <f>'คะแนนเทอม 1'!G53</f>
        <v>เรือนแก้ว</v>
      </c>
      <c r="H50" s="133" t="str">
        <f>ข้อมูลเบื้องต้น!F$9</f>
        <v>ส14201</v>
      </c>
      <c r="I50" s="397" t="str">
        <f>ส่ง1!H51</f>
        <v/>
      </c>
      <c r="J50" s="397" t="str">
        <f>ส่ง1!I51</f>
        <v/>
      </c>
      <c r="K50" s="376" t="str">
        <f>'รวม1-2'!H53</f>
        <v/>
      </c>
      <c r="L50" s="396" t="str">
        <f>ส่ง2!H51</f>
        <v/>
      </c>
      <c r="M50" s="396" t="str">
        <f>ส่ง2!I51</f>
        <v/>
      </c>
      <c r="N50" s="376" t="str">
        <f>'รวม1-2'!I53</f>
        <v/>
      </c>
      <c r="O50" s="376" t="str">
        <f>'รวม1-2'!J53</f>
        <v/>
      </c>
      <c r="P50" s="398" t="str">
        <f>'รวม1-2'!K53</f>
        <v/>
      </c>
      <c r="Q50" s="133" t="str">
        <f>'รวม1-2'!L53</f>
        <v/>
      </c>
      <c r="R50" s="133" t="str">
        <f>'รวม1-2'!N53</f>
        <v/>
      </c>
      <c r="S50" s="133" t="str">
        <f>'รวม1-2'!O53</f>
        <v/>
      </c>
      <c r="T50" s="133" t="str">
        <f>ข้อมูลเบื้องต้น!F$12</f>
        <v>นาย...............</v>
      </c>
      <c r="U50" s="133" t="str">
        <f>'รวม1-2'!K53</f>
        <v/>
      </c>
    </row>
    <row r="51" spans="2:21" x14ac:dyDescent="0.75">
      <c r="B51" s="294" t="str">
        <f>'คะแนนเทอม 1'!B54</f>
        <v>ป.4/2</v>
      </c>
      <c r="C51" s="294">
        <f>'คะแนนเทอม 1'!C54</f>
        <v>9</v>
      </c>
      <c r="D51" s="294">
        <f>'คะแนนเทอม 1'!D54</f>
        <v>4206</v>
      </c>
      <c r="E51" s="294" t="str">
        <f>'คะแนนเทอม 1'!E54</f>
        <v>เด็กชาย</v>
      </c>
      <c r="F51" s="377" t="str">
        <f>'คะแนนเทอม 1'!F54</f>
        <v>นาวา</v>
      </c>
      <c r="G51" s="377" t="str">
        <f>'คะแนนเทอม 1'!G54</f>
        <v>ศรียอด</v>
      </c>
      <c r="H51" s="133" t="str">
        <f>ข้อมูลเบื้องต้น!F$9</f>
        <v>ส14201</v>
      </c>
      <c r="I51" s="397" t="str">
        <f>ส่ง1!H52</f>
        <v/>
      </c>
      <c r="J51" s="397" t="str">
        <f>ส่ง1!I52</f>
        <v/>
      </c>
      <c r="K51" s="376" t="str">
        <f>'รวม1-2'!H54</f>
        <v/>
      </c>
      <c r="L51" s="396" t="str">
        <f>ส่ง2!H52</f>
        <v/>
      </c>
      <c r="M51" s="396" t="str">
        <f>ส่ง2!I52</f>
        <v/>
      </c>
      <c r="N51" s="376" t="str">
        <f>'รวม1-2'!I54</f>
        <v/>
      </c>
      <c r="O51" s="376" t="str">
        <f>'รวม1-2'!J54</f>
        <v/>
      </c>
      <c r="P51" s="398" t="str">
        <f>'รวม1-2'!K54</f>
        <v/>
      </c>
      <c r="Q51" s="133" t="str">
        <f>'รวม1-2'!L54</f>
        <v/>
      </c>
      <c r="R51" s="133" t="str">
        <f>'รวม1-2'!N54</f>
        <v/>
      </c>
      <c r="S51" s="133" t="str">
        <f>'รวม1-2'!O54</f>
        <v/>
      </c>
      <c r="T51" s="133" t="str">
        <f>ข้อมูลเบื้องต้น!F$12</f>
        <v>นาย...............</v>
      </c>
      <c r="U51" s="133" t="str">
        <f>'รวม1-2'!K54</f>
        <v/>
      </c>
    </row>
    <row r="52" spans="2:21" x14ac:dyDescent="0.75">
      <c r="B52" s="294" t="str">
        <f>'คะแนนเทอม 1'!B55</f>
        <v>ป.4/2</v>
      </c>
      <c r="C52" s="294">
        <f>'คะแนนเทอม 1'!C55</f>
        <v>10</v>
      </c>
      <c r="D52" s="294">
        <f>'คะแนนเทอม 1'!D55</f>
        <v>4306</v>
      </c>
      <c r="E52" s="294" t="str">
        <f>'คะแนนเทอม 1'!E55</f>
        <v>เด็กชาย</v>
      </c>
      <c r="F52" s="377" t="str">
        <f>'คะแนนเทอม 1'!F55</f>
        <v>ชียวน</v>
      </c>
      <c r="G52" s="377" t="str">
        <f>'คะแนนเทอม 1'!G55</f>
        <v>เตียว</v>
      </c>
      <c r="H52" s="133" t="str">
        <f>ข้อมูลเบื้องต้น!F$9</f>
        <v>ส14201</v>
      </c>
      <c r="I52" s="397" t="str">
        <f>ส่ง1!H53</f>
        <v/>
      </c>
      <c r="J52" s="397" t="str">
        <f>ส่ง1!I53</f>
        <v/>
      </c>
      <c r="K52" s="376" t="str">
        <f>'รวม1-2'!H55</f>
        <v/>
      </c>
      <c r="L52" s="396" t="str">
        <f>ส่ง2!H53</f>
        <v/>
      </c>
      <c r="M52" s="396" t="str">
        <f>ส่ง2!I53</f>
        <v/>
      </c>
      <c r="N52" s="376" t="str">
        <f>'รวม1-2'!I55</f>
        <v/>
      </c>
      <c r="O52" s="376" t="str">
        <f>'รวม1-2'!J55</f>
        <v/>
      </c>
      <c r="P52" s="398" t="str">
        <f>'รวม1-2'!K55</f>
        <v/>
      </c>
      <c r="Q52" s="133" t="str">
        <f>'รวม1-2'!L55</f>
        <v/>
      </c>
      <c r="R52" s="133" t="str">
        <f>'รวม1-2'!N55</f>
        <v/>
      </c>
      <c r="S52" s="133" t="str">
        <f>'รวม1-2'!O55</f>
        <v/>
      </c>
      <c r="T52" s="133" t="str">
        <f>ข้อมูลเบื้องต้น!F$12</f>
        <v>นาย...............</v>
      </c>
      <c r="U52" s="133" t="str">
        <f>'รวม1-2'!K55</f>
        <v/>
      </c>
    </row>
    <row r="53" spans="2:21" x14ac:dyDescent="0.75">
      <c r="B53" s="294" t="str">
        <f>'คะแนนเทอม 1'!B56</f>
        <v>ป.4/2</v>
      </c>
      <c r="C53" s="294">
        <f>'คะแนนเทอม 1'!C56</f>
        <v>11</v>
      </c>
      <c r="D53" s="294">
        <f>'คะแนนเทอม 1'!D56</f>
        <v>3802</v>
      </c>
      <c r="E53" s="294" t="str">
        <f>'คะแนนเทอม 1'!E56</f>
        <v>เด็กหญิง</v>
      </c>
      <c r="F53" s="377" t="str">
        <f>'คะแนนเทอม 1'!F56</f>
        <v>ณดารัตน์</v>
      </c>
      <c r="G53" s="377" t="str">
        <f>'คะแนนเทอม 1'!G56</f>
        <v>ยูลึ</v>
      </c>
      <c r="H53" s="133" t="str">
        <f>ข้อมูลเบื้องต้น!F$9</f>
        <v>ส14201</v>
      </c>
      <c r="I53" s="397" t="str">
        <f>ส่ง1!H54</f>
        <v/>
      </c>
      <c r="J53" s="397" t="str">
        <f>ส่ง1!I54</f>
        <v/>
      </c>
      <c r="K53" s="376" t="str">
        <f>'รวม1-2'!H56</f>
        <v/>
      </c>
      <c r="L53" s="396" t="str">
        <f>ส่ง2!H54</f>
        <v/>
      </c>
      <c r="M53" s="396" t="str">
        <f>ส่ง2!I54</f>
        <v/>
      </c>
      <c r="N53" s="376" t="str">
        <f>'รวม1-2'!I56</f>
        <v/>
      </c>
      <c r="O53" s="376" t="str">
        <f>'รวม1-2'!J56</f>
        <v/>
      </c>
      <c r="P53" s="398" t="str">
        <f>'รวม1-2'!K56</f>
        <v/>
      </c>
      <c r="Q53" s="133" t="str">
        <f>'รวม1-2'!L56</f>
        <v/>
      </c>
      <c r="R53" s="133" t="str">
        <f>'รวม1-2'!N56</f>
        <v/>
      </c>
      <c r="S53" s="133" t="str">
        <f>'รวม1-2'!O56</f>
        <v/>
      </c>
      <c r="T53" s="133" t="str">
        <f>ข้อมูลเบื้องต้น!F$12</f>
        <v>นาย...............</v>
      </c>
      <c r="U53" s="133" t="str">
        <f>'รวม1-2'!K56</f>
        <v/>
      </c>
    </row>
    <row r="54" spans="2:21" x14ac:dyDescent="0.75">
      <c r="B54" s="294" t="str">
        <f>'คะแนนเทอม 1'!B57</f>
        <v>ป.4/2</v>
      </c>
      <c r="C54" s="294">
        <f>'คะแนนเทอม 1'!C57</f>
        <v>12</v>
      </c>
      <c r="D54" s="294">
        <f>'คะแนนเทอม 1'!D57</f>
        <v>3809</v>
      </c>
      <c r="E54" s="294" t="str">
        <f>'คะแนนเทอม 1'!E57</f>
        <v>เด็กหญิง</v>
      </c>
      <c r="F54" s="377" t="str">
        <f>'คะแนนเทอม 1'!F57</f>
        <v>ชนกานต์</v>
      </c>
      <c r="G54" s="377" t="str">
        <f>'คะแนนเทอม 1'!G57</f>
        <v>ยืนยิ่ง</v>
      </c>
      <c r="H54" s="133" t="str">
        <f>ข้อมูลเบื้องต้น!F$9</f>
        <v>ส14201</v>
      </c>
      <c r="I54" s="397" t="str">
        <f>ส่ง1!H55</f>
        <v/>
      </c>
      <c r="J54" s="397" t="str">
        <f>ส่ง1!I55</f>
        <v/>
      </c>
      <c r="K54" s="376" t="str">
        <f>'รวม1-2'!H57</f>
        <v/>
      </c>
      <c r="L54" s="396" t="str">
        <f>ส่ง2!H55</f>
        <v/>
      </c>
      <c r="M54" s="396" t="str">
        <f>ส่ง2!I55</f>
        <v/>
      </c>
      <c r="N54" s="376" t="str">
        <f>'รวม1-2'!I57</f>
        <v/>
      </c>
      <c r="O54" s="376" t="str">
        <f>'รวม1-2'!J57</f>
        <v/>
      </c>
      <c r="P54" s="398" t="str">
        <f>'รวม1-2'!K57</f>
        <v/>
      </c>
      <c r="Q54" s="133" t="str">
        <f>'รวม1-2'!L57</f>
        <v/>
      </c>
      <c r="R54" s="133" t="str">
        <f>'รวม1-2'!N57</f>
        <v/>
      </c>
      <c r="S54" s="133" t="str">
        <f>'รวม1-2'!O57</f>
        <v/>
      </c>
      <c r="T54" s="133" t="str">
        <f>ข้อมูลเบื้องต้น!F$12</f>
        <v>นาย...............</v>
      </c>
      <c r="U54" s="133" t="str">
        <f>'รวม1-2'!K57</f>
        <v/>
      </c>
    </row>
    <row r="55" spans="2:21" x14ac:dyDescent="0.75">
      <c r="B55" s="294" t="str">
        <f>'คะแนนเทอม 1'!B58</f>
        <v>ป.4/2</v>
      </c>
      <c r="C55" s="294">
        <f>'คะแนนเทอม 1'!C58</f>
        <v>13</v>
      </c>
      <c r="D55" s="294">
        <f>'คะแนนเทอม 1'!D58</f>
        <v>3811</v>
      </c>
      <c r="E55" s="294" t="str">
        <f>'คะแนนเทอม 1'!E58</f>
        <v>เด็กหญิง</v>
      </c>
      <c r="F55" s="377" t="str">
        <f>'คะแนนเทอม 1'!F58</f>
        <v>กุลประกาย</v>
      </c>
      <c r="G55" s="377" t="str">
        <f>'คะแนนเทอม 1'!G58</f>
        <v>สุบิน</v>
      </c>
      <c r="H55" s="133" t="str">
        <f>ข้อมูลเบื้องต้น!F$9</f>
        <v>ส14201</v>
      </c>
      <c r="I55" s="397" t="str">
        <f>ส่ง1!H56</f>
        <v/>
      </c>
      <c r="J55" s="397" t="str">
        <f>ส่ง1!I56</f>
        <v/>
      </c>
      <c r="K55" s="376" t="str">
        <f>'รวม1-2'!H58</f>
        <v/>
      </c>
      <c r="L55" s="396" t="str">
        <f>ส่ง2!H56</f>
        <v/>
      </c>
      <c r="M55" s="396" t="str">
        <f>ส่ง2!I56</f>
        <v/>
      </c>
      <c r="N55" s="376" t="str">
        <f>'รวม1-2'!I58</f>
        <v/>
      </c>
      <c r="O55" s="376" t="str">
        <f>'รวม1-2'!J58</f>
        <v/>
      </c>
      <c r="P55" s="398" t="str">
        <f>'รวม1-2'!K58</f>
        <v/>
      </c>
      <c r="Q55" s="133" t="str">
        <f>'รวม1-2'!L58</f>
        <v/>
      </c>
      <c r="R55" s="133" t="str">
        <f>'รวม1-2'!N58</f>
        <v/>
      </c>
      <c r="S55" s="133" t="str">
        <f>'รวม1-2'!O58</f>
        <v/>
      </c>
      <c r="T55" s="133" t="str">
        <f>ข้อมูลเบื้องต้น!F$12</f>
        <v>นาย...............</v>
      </c>
      <c r="U55" s="133" t="str">
        <f>'รวม1-2'!K58</f>
        <v/>
      </c>
    </row>
    <row r="56" spans="2:21" x14ac:dyDescent="0.75">
      <c r="B56" s="294" t="str">
        <f>'คะแนนเทอม 1'!B59</f>
        <v>ป.4/2</v>
      </c>
      <c r="C56" s="294">
        <f>'คะแนนเทอม 1'!C59</f>
        <v>14</v>
      </c>
      <c r="D56" s="294">
        <f>'คะแนนเทอม 1'!D59</f>
        <v>3816</v>
      </c>
      <c r="E56" s="294" t="str">
        <f>'คะแนนเทอม 1'!E59</f>
        <v>เด็กหญิง</v>
      </c>
      <c r="F56" s="377" t="str">
        <f>'คะแนนเทอม 1'!F59</f>
        <v>เอวารินทร์</v>
      </c>
      <c r="G56" s="377" t="str">
        <f>'คะแนนเทอม 1'!G59</f>
        <v>สุขเกษม</v>
      </c>
      <c r="H56" s="133" t="str">
        <f>ข้อมูลเบื้องต้น!F$9</f>
        <v>ส14201</v>
      </c>
      <c r="I56" s="397" t="str">
        <f>ส่ง1!H57</f>
        <v/>
      </c>
      <c r="J56" s="397" t="str">
        <f>ส่ง1!I57</f>
        <v/>
      </c>
      <c r="K56" s="376" t="str">
        <f>'รวม1-2'!H59</f>
        <v/>
      </c>
      <c r="L56" s="396" t="str">
        <f>ส่ง2!H57</f>
        <v/>
      </c>
      <c r="M56" s="396" t="str">
        <f>ส่ง2!I57</f>
        <v/>
      </c>
      <c r="N56" s="376" t="str">
        <f>'รวม1-2'!I59</f>
        <v/>
      </c>
      <c r="O56" s="376" t="str">
        <f>'รวม1-2'!J59</f>
        <v/>
      </c>
      <c r="P56" s="398" t="str">
        <f>'รวม1-2'!K59</f>
        <v/>
      </c>
      <c r="Q56" s="133" t="str">
        <f>'รวม1-2'!L59</f>
        <v/>
      </c>
      <c r="R56" s="133" t="str">
        <f>'รวม1-2'!N59</f>
        <v/>
      </c>
      <c r="S56" s="133" t="str">
        <f>'รวม1-2'!O59</f>
        <v/>
      </c>
      <c r="T56" s="133" t="str">
        <f>ข้อมูลเบื้องต้น!F$12</f>
        <v>นาย...............</v>
      </c>
      <c r="U56" s="133" t="str">
        <f>'รวม1-2'!K59</f>
        <v/>
      </c>
    </row>
    <row r="57" spans="2:21" x14ac:dyDescent="0.75">
      <c r="B57" s="294" t="str">
        <f>'คะแนนเทอม 1'!B60</f>
        <v>ป.4/2</v>
      </c>
      <c r="C57" s="294">
        <f>'คะแนนเทอม 1'!C60</f>
        <v>15</v>
      </c>
      <c r="D57" s="294">
        <f>'คะแนนเทอม 1'!D60</f>
        <v>3853</v>
      </c>
      <c r="E57" s="294" t="str">
        <f>'คะแนนเทอม 1'!E60</f>
        <v>เด็กหญิง</v>
      </c>
      <c r="F57" s="377" t="str">
        <f>'คะแนนเทอม 1'!F60</f>
        <v>วิยะดา</v>
      </c>
      <c r="G57" s="377" t="str">
        <f>'คะแนนเทอม 1'!G60</f>
        <v>สิมมา</v>
      </c>
      <c r="H57" s="133" t="str">
        <f>ข้อมูลเบื้องต้น!F$9</f>
        <v>ส14201</v>
      </c>
      <c r="I57" s="397" t="str">
        <f>ส่ง1!H58</f>
        <v/>
      </c>
      <c r="J57" s="397" t="str">
        <f>ส่ง1!I58</f>
        <v/>
      </c>
      <c r="K57" s="376" t="str">
        <f>'รวม1-2'!H60</f>
        <v/>
      </c>
      <c r="L57" s="396" t="str">
        <f>ส่ง2!H58</f>
        <v/>
      </c>
      <c r="M57" s="396" t="str">
        <f>ส่ง2!I58</f>
        <v/>
      </c>
      <c r="N57" s="376" t="str">
        <f>'รวม1-2'!I60</f>
        <v/>
      </c>
      <c r="O57" s="376" t="str">
        <f>'รวม1-2'!J60</f>
        <v/>
      </c>
      <c r="P57" s="398" t="str">
        <f>'รวม1-2'!K60</f>
        <v/>
      </c>
      <c r="Q57" s="133" t="str">
        <f>'รวม1-2'!L60</f>
        <v/>
      </c>
      <c r="R57" s="133" t="str">
        <f>'รวม1-2'!N60</f>
        <v/>
      </c>
      <c r="S57" s="133" t="str">
        <f>'รวม1-2'!O60</f>
        <v/>
      </c>
      <c r="T57" s="133" t="str">
        <f>ข้อมูลเบื้องต้น!F$12</f>
        <v>นาย...............</v>
      </c>
      <c r="U57" s="133" t="str">
        <f>'รวม1-2'!K60</f>
        <v/>
      </c>
    </row>
    <row r="58" spans="2:21" x14ac:dyDescent="0.75">
      <c r="B58" s="294" t="str">
        <f>'คะแนนเทอม 1'!B61</f>
        <v>ป.4/2</v>
      </c>
      <c r="C58" s="294">
        <f>'คะแนนเทอม 1'!C61</f>
        <v>16</v>
      </c>
      <c r="D58" s="294">
        <f>'คะแนนเทอม 1'!D61</f>
        <v>3854</v>
      </c>
      <c r="E58" s="294" t="str">
        <f>'คะแนนเทอม 1'!E61</f>
        <v>เด็กหญิง</v>
      </c>
      <c r="F58" s="377" t="str">
        <f>'คะแนนเทอม 1'!F61</f>
        <v>ณัฐกมล</v>
      </c>
      <c r="G58" s="377" t="str">
        <f>'คะแนนเทอม 1'!G61</f>
        <v>สอนง่าย</v>
      </c>
      <c r="H58" s="133" t="str">
        <f>ข้อมูลเบื้องต้น!F$9</f>
        <v>ส14201</v>
      </c>
      <c r="I58" s="397" t="str">
        <f>ส่ง1!H59</f>
        <v/>
      </c>
      <c r="J58" s="397" t="str">
        <f>ส่ง1!I59</f>
        <v/>
      </c>
      <c r="K58" s="376" t="str">
        <f>'รวม1-2'!H61</f>
        <v/>
      </c>
      <c r="L58" s="396" t="str">
        <f>ส่ง2!H59</f>
        <v/>
      </c>
      <c r="M58" s="396" t="str">
        <f>ส่ง2!I59</f>
        <v/>
      </c>
      <c r="N58" s="376" t="str">
        <f>'รวม1-2'!I61</f>
        <v/>
      </c>
      <c r="O58" s="376" t="str">
        <f>'รวม1-2'!J61</f>
        <v/>
      </c>
      <c r="P58" s="398" t="str">
        <f>'รวม1-2'!K61</f>
        <v/>
      </c>
      <c r="Q58" s="133" t="str">
        <f>'รวม1-2'!L61</f>
        <v/>
      </c>
      <c r="R58" s="133" t="str">
        <f>'รวม1-2'!N61</f>
        <v/>
      </c>
      <c r="S58" s="133" t="str">
        <f>'รวม1-2'!O61</f>
        <v/>
      </c>
      <c r="T58" s="133" t="str">
        <f>ข้อมูลเบื้องต้น!F$12</f>
        <v>นาย...............</v>
      </c>
      <c r="U58" s="133" t="str">
        <f>'รวม1-2'!K61</f>
        <v/>
      </c>
    </row>
    <row r="59" spans="2:21" x14ac:dyDescent="0.75">
      <c r="B59" s="294" t="str">
        <f>'คะแนนเทอม 1'!B62</f>
        <v>ป.4/2</v>
      </c>
      <c r="C59" s="294">
        <f>'คะแนนเทอม 1'!C62</f>
        <v>17</v>
      </c>
      <c r="D59" s="294">
        <f>'คะแนนเทอม 1'!D62</f>
        <v>3933</v>
      </c>
      <c r="E59" s="294" t="str">
        <f>'คะแนนเทอม 1'!E62</f>
        <v>เด็กหญิง</v>
      </c>
      <c r="F59" s="377" t="str">
        <f>'คะแนนเทอม 1'!F62</f>
        <v>อัจฉรินทร์ธร</v>
      </c>
      <c r="G59" s="377" t="str">
        <f>'คะแนนเทอม 1'!G62</f>
        <v>คำอ้อย</v>
      </c>
      <c r="H59" s="133" t="str">
        <f>ข้อมูลเบื้องต้น!F$9</f>
        <v>ส14201</v>
      </c>
      <c r="I59" s="397" t="str">
        <f>ส่ง1!H60</f>
        <v/>
      </c>
      <c r="J59" s="397" t="str">
        <f>ส่ง1!I60</f>
        <v/>
      </c>
      <c r="K59" s="376" t="str">
        <f>'รวม1-2'!H62</f>
        <v/>
      </c>
      <c r="L59" s="396" t="str">
        <f>ส่ง2!H60</f>
        <v/>
      </c>
      <c r="M59" s="396" t="str">
        <f>ส่ง2!I60</f>
        <v/>
      </c>
      <c r="N59" s="376" t="str">
        <f>'รวม1-2'!I62</f>
        <v/>
      </c>
      <c r="O59" s="376" t="str">
        <f>'รวม1-2'!J62</f>
        <v/>
      </c>
      <c r="P59" s="398" t="str">
        <f>'รวม1-2'!K62</f>
        <v/>
      </c>
      <c r="Q59" s="133" t="str">
        <f>'รวม1-2'!L62</f>
        <v/>
      </c>
      <c r="R59" s="133" t="str">
        <f>'รวม1-2'!N62</f>
        <v/>
      </c>
      <c r="S59" s="133" t="str">
        <f>'รวม1-2'!O62</f>
        <v/>
      </c>
      <c r="T59" s="133" t="str">
        <f>ข้อมูลเบื้องต้น!F$12</f>
        <v>นาย...............</v>
      </c>
      <c r="U59" s="133" t="str">
        <f>'รวม1-2'!K62</f>
        <v/>
      </c>
    </row>
    <row r="60" spans="2:21" x14ac:dyDescent="0.75">
      <c r="B60" s="294" t="str">
        <f>'คะแนนเทอม 1'!B63</f>
        <v>ป.4/2</v>
      </c>
      <c r="C60" s="294">
        <f>'คะแนนเทอม 1'!C63</f>
        <v>18</v>
      </c>
      <c r="D60" s="294">
        <f>'คะแนนเทอม 1'!D63</f>
        <v>3939</v>
      </c>
      <c r="E60" s="294" t="str">
        <f>'คะแนนเทอม 1'!E63</f>
        <v>เด็กหญิง</v>
      </c>
      <c r="F60" s="377" t="str">
        <f>'คะแนนเทอม 1'!F63</f>
        <v>ผุสดี</v>
      </c>
      <c r="G60" s="377" t="str">
        <f>'คะแนนเทอม 1'!G63</f>
        <v>สมรัก</v>
      </c>
      <c r="H60" s="133" t="str">
        <f>ข้อมูลเบื้องต้น!F$9</f>
        <v>ส14201</v>
      </c>
      <c r="I60" s="397" t="str">
        <f>ส่ง1!H61</f>
        <v/>
      </c>
      <c r="J60" s="397" t="str">
        <f>ส่ง1!I61</f>
        <v/>
      </c>
      <c r="K60" s="376" t="str">
        <f>'รวม1-2'!H63</f>
        <v/>
      </c>
      <c r="L60" s="396" t="str">
        <f>ส่ง2!H61</f>
        <v/>
      </c>
      <c r="M60" s="396" t="str">
        <f>ส่ง2!I61</f>
        <v/>
      </c>
      <c r="N60" s="376" t="str">
        <f>'รวม1-2'!I63</f>
        <v/>
      </c>
      <c r="O60" s="376" t="str">
        <f>'รวม1-2'!J63</f>
        <v/>
      </c>
      <c r="P60" s="398" t="str">
        <f>'รวม1-2'!K63</f>
        <v/>
      </c>
      <c r="Q60" s="133" t="str">
        <f>'รวม1-2'!L63</f>
        <v/>
      </c>
      <c r="R60" s="133" t="str">
        <f>'รวม1-2'!N63</f>
        <v/>
      </c>
      <c r="S60" s="133" t="str">
        <f>'รวม1-2'!O63</f>
        <v/>
      </c>
      <c r="T60" s="133" t="str">
        <f>ข้อมูลเบื้องต้น!F$12</f>
        <v>นาย...............</v>
      </c>
      <c r="U60" s="133" t="str">
        <f>'รวม1-2'!K63</f>
        <v/>
      </c>
    </row>
    <row r="61" spans="2:21" x14ac:dyDescent="0.75">
      <c r="B61" s="294" t="str">
        <f>'คะแนนเทอม 1'!B64</f>
        <v>ป.4/2</v>
      </c>
      <c r="C61" s="294">
        <f>'คะแนนเทอม 1'!C64</f>
        <v>19</v>
      </c>
      <c r="D61" s="294">
        <f>'คะแนนเทอม 1'!D64</f>
        <v>3948</v>
      </c>
      <c r="E61" s="294" t="str">
        <f>'คะแนนเทอม 1'!E64</f>
        <v>เด็กหญิง</v>
      </c>
      <c r="F61" s="377" t="str">
        <f>'คะแนนเทอม 1'!F64</f>
        <v>บัณฑิตา</v>
      </c>
      <c r="G61" s="377">
        <f>'คะแนนเทอม 1'!G64</f>
        <v>0</v>
      </c>
      <c r="H61" s="133" t="str">
        <f>ข้อมูลเบื้องต้น!F$9</f>
        <v>ส14201</v>
      </c>
      <c r="I61" s="397" t="str">
        <f>ส่ง1!H62</f>
        <v/>
      </c>
      <c r="J61" s="397" t="str">
        <f>ส่ง1!I62</f>
        <v/>
      </c>
      <c r="K61" s="376" t="str">
        <f>'รวม1-2'!H64</f>
        <v/>
      </c>
      <c r="L61" s="396" t="str">
        <f>ส่ง2!H62</f>
        <v/>
      </c>
      <c r="M61" s="396" t="str">
        <f>ส่ง2!I62</f>
        <v/>
      </c>
      <c r="N61" s="376" t="str">
        <f>'รวม1-2'!I64</f>
        <v/>
      </c>
      <c r="O61" s="376" t="str">
        <f>'รวม1-2'!J64</f>
        <v/>
      </c>
      <c r="P61" s="398" t="str">
        <f>'รวม1-2'!K64</f>
        <v/>
      </c>
      <c r="Q61" s="133" t="str">
        <f>'รวม1-2'!L64</f>
        <v/>
      </c>
      <c r="R61" s="133" t="str">
        <f>'รวม1-2'!N64</f>
        <v/>
      </c>
      <c r="S61" s="133" t="str">
        <f>'รวม1-2'!O64</f>
        <v/>
      </c>
      <c r="T61" s="133" t="str">
        <f>ข้อมูลเบื้องต้น!F$12</f>
        <v>นาย...............</v>
      </c>
      <c r="U61" s="133" t="str">
        <f>'รวม1-2'!K64</f>
        <v/>
      </c>
    </row>
    <row r="62" spans="2:21" x14ac:dyDescent="0.75">
      <c r="B62" s="294" t="str">
        <f>'คะแนนเทอม 1'!B65</f>
        <v>ป.4/2</v>
      </c>
      <c r="C62" s="294">
        <f>'คะแนนเทอม 1'!C65</f>
        <v>20</v>
      </c>
      <c r="D62" s="294">
        <f>'คะแนนเทอม 1'!D65</f>
        <v>3954</v>
      </c>
      <c r="E62" s="294" t="str">
        <f>'คะแนนเทอม 1'!E65</f>
        <v>เด็กหญิง</v>
      </c>
      <c r="F62" s="377" t="str">
        <f>'คะแนนเทอม 1'!F65</f>
        <v>สุภัชชา</v>
      </c>
      <c r="G62" s="377" t="str">
        <f>'คะแนนเทอม 1'!G65</f>
        <v>คารวะสมบัติ</v>
      </c>
      <c r="H62" s="133" t="str">
        <f>ข้อมูลเบื้องต้น!F$9</f>
        <v>ส14201</v>
      </c>
      <c r="I62" s="397" t="str">
        <f>ส่ง1!H63</f>
        <v/>
      </c>
      <c r="J62" s="397" t="str">
        <f>ส่ง1!I63</f>
        <v/>
      </c>
      <c r="K62" s="376" t="str">
        <f>'รวม1-2'!H65</f>
        <v/>
      </c>
      <c r="L62" s="396" t="str">
        <f>ส่ง2!H63</f>
        <v/>
      </c>
      <c r="M62" s="396" t="str">
        <f>ส่ง2!I63</f>
        <v/>
      </c>
      <c r="N62" s="376" t="str">
        <f>'รวม1-2'!I65</f>
        <v/>
      </c>
      <c r="O62" s="376" t="str">
        <f>'รวม1-2'!J65</f>
        <v/>
      </c>
      <c r="P62" s="398" t="str">
        <f>'รวม1-2'!K65</f>
        <v/>
      </c>
      <c r="Q62" s="133" t="str">
        <f>'รวม1-2'!L65</f>
        <v/>
      </c>
      <c r="R62" s="133" t="str">
        <f>'รวม1-2'!N65</f>
        <v/>
      </c>
      <c r="S62" s="133" t="str">
        <f>'รวม1-2'!O65</f>
        <v/>
      </c>
      <c r="T62" s="133" t="str">
        <f>ข้อมูลเบื้องต้น!F$12</f>
        <v>นาย...............</v>
      </c>
      <c r="U62" s="133" t="str">
        <f>'รวม1-2'!K65</f>
        <v/>
      </c>
    </row>
    <row r="63" spans="2:21" x14ac:dyDescent="0.75">
      <c r="B63" s="294" t="str">
        <f>'คะแนนเทอม 1'!B66</f>
        <v>ป.4/2</v>
      </c>
      <c r="C63" s="294">
        <f>'คะแนนเทอม 1'!C66</f>
        <v>21</v>
      </c>
      <c r="D63" s="294">
        <f>'คะแนนเทอม 1'!D66</f>
        <v>4077</v>
      </c>
      <c r="E63" s="294" t="str">
        <f>'คะแนนเทอม 1'!E66</f>
        <v>เด็กหญิง</v>
      </c>
      <c r="F63" s="377" t="str">
        <f>'คะแนนเทอม 1'!F66</f>
        <v>บุญนิสา</v>
      </c>
      <c r="G63" s="377" t="str">
        <f>'คะแนนเทอม 1'!G66</f>
        <v>สอนปัญญา</v>
      </c>
      <c r="H63" s="133" t="str">
        <f>ข้อมูลเบื้องต้น!F$9</f>
        <v>ส14201</v>
      </c>
      <c r="I63" s="397" t="str">
        <f>ส่ง1!H64</f>
        <v/>
      </c>
      <c r="J63" s="397" t="str">
        <f>ส่ง1!I64</f>
        <v/>
      </c>
      <c r="K63" s="376" t="str">
        <f>'รวม1-2'!H66</f>
        <v/>
      </c>
      <c r="L63" s="396" t="str">
        <f>ส่ง2!H64</f>
        <v/>
      </c>
      <c r="M63" s="396" t="str">
        <f>ส่ง2!I64</f>
        <v/>
      </c>
      <c r="N63" s="376" t="str">
        <f>'รวม1-2'!I66</f>
        <v/>
      </c>
      <c r="O63" s="376" t="str">
        <f>'รวม1-2'!J66</f>
        <v/>
      </c>
      <c r="P63" s="398" t="str">
        <f>'รวม1-2'!K66</f>
        <v/>
      </c>
      <c r="Q63" s="133" t="str">
        <f>'รวม1-2'!L66</f>
        <v/>
      </c>
      <c r="R63" s="133" t="str">
        <f>'รวม1-2'!N66</f>
        <v/>
      </c>
      <c r="S63" s="133" t="str">
        <f>'รวม1-2'!O66</f>
        <v/>
      </c>
      <c r="T63" s="133" t="str">
        <f>ข้อมูลเบื้องต้น!F$12</f>
        <v>นาย...............</v>
      </c>
      <c r="U63" s="133" t="str">
        <f>'รวม1-2'!K66</f>
        <v/>
      </c>
    </row>
    <row r="64" spans="2:21" x14ac:dyDescent="0.75">
      <c r="B64" s="294" t="str">
        <f>'คะแนนเทอม 1'!B67</f>
        <v>ป.4/2</v>
      </c>
      <c r="C64" s="294">
        <f>'คะแนนเทอม 1'!C67</f>
        <v>22</v>
      </c>
      <c r="D64" s="294">
        <f>'คะแนนเทอม 1'!D67</f>
        <v>4078</v>
      </c>
      <c r="E64" s="294" t="str">
        <f>'คะแนนเทอม 1'!E67</f>
        <v>เด็กหญิง</v>
      </c>
      <c r="F64" s="377" t="str">
        <f>'คะแนนเทอม 1'!F67</f>
        <v>กัญญาพัชร</v>
      </c>
      <c r="G64" s="377" t="str">
        <f>'คะแนนเทอม 1'!G67</f>
        <v>เทียนแก้ว</v>
      </c>
      <c r="H64" s="133" t="str">
        <f>ข้อมูลเบื้องต้น!F$9</f>
        <v>ส14201</v>
      </c>
      <c r="I64" s="397" t="str">
        <f>ส่ง1!H65</f>
        <v/>
      </c>
      <c r="J64" s="397" t="str">
        <f>ส่ง1!I65</f>
        <v/>
      </c>
      <c r="K64" s="376" t="str">
        <f>'รวม1-2'!H67</f>
        <v/>
      </c>
      <c r="L64" s="396" t="str">
        <f>ส่ง2!H65</f>
        <v/>
      </c>
      <c r="M64" s="396" t="str">
        <f>ส่ง2!I65</f>
        <v/>
      </c>
      <c r="N64" s="376" t="str">
        <f>'รวม1-2'!I67</f>
        <v/>
      </c>
      <c r="O64" s="376" t="str">
        <f>'รวม1-2'!J67</f>
        <v/>
      </c>
      <c r="P64" s="398" t="str">
        <f>'รวม1-2'!K67</f>
        <v/>
      </c>
      <c r="Q64" s="133" t="str">
        <f>'รวม1-2'!L67</f>
        <v/>
      </c>
      <c r="R64" s="133" t="str">
        <f>'รวม1-2'!N67</f>
        <v/>
      </c>
      <c r="S64" s="133" t="str">
        <f>'รวม1-2'!O67</f>
        <v/>
      </c>
      <c r="T64" s="133" t="str">
        <f>ข้อมูลเบื้องต้น!F$12</f>
        <v>นาย...............</v>
      </c>
      <c r="U64" s="133" t="str">
        <f>'รวม1-2'!K67</f>
        <v/>
      </c>
    </row>
    <row r="65" spans="2:21" x14ac:dyDescent="0.75">
      <c r="B65" s="294" t="str">
        <f>'คะแนนเทอม 1'!B68</f>
        <v>ป.4/2</v>
      </c>
      <c r="C65" s="294">
        <f>'คะแนนเทอม 1'!C68</f>
        <v>23</v>
      </c>
      <c r="D65" s="294">
        <f>'คะแนนเทอม 1'!D68</f>
        <v>4085</v>
      </c>
      <c r="E65" s="294" t="str">
        <f>'คะแนนเทอม 1'!E68</f>
        <v>เด็กหญิง</v>
      </c>
      <c r="F65" s="377" t="str">
        <f>'คะแนนเทอม 1'!F68</f>
        <v>ณัฐนิล</v>
      </c>
      <c r="G65" s="377" t="str">
        <f>'คะแนนเทอม 1'!G68</f>
        <v>ตะเรือน</v>
      </c>
      <c r="H65" s="133" t="str">
        <f>ข้อมูลเบื้องต้น!F$9</f>
        <v>ส14201</v>
      </c>
      <c r="I65" s="397" t="str">
        <f>ส่ง1!H66</f>
        <v/>
      </c>
      <c r="J65" s="397" t="str">
        <f>ส่ง1!I66</f>
        <v/>
      </c>
      <c r="K65" s="376" t="str">
        <f>'รวม1-2'!H68</f>
        <v/>
      </c>
      <c r="L65" s="396" t="str">
        <f>ส่ง2!H66</f>
        <v/>
      </c>
      <c r="M65" s="396" t="str">
        <f>ส่ง2!I66</f>
        <v/>
      </c>
      <c r="N65" s="376" t="str">
        <f>'รวม1-2'!I68</f>
        <v/>
      </c>
      <c r="O65" s="376" t="str">
        <f>'รวม1-2'!J68</f>
        <v/>
      </c>
      <c r="P65" s="398" t="str">
        <f>'รวม1-2'!K68</f>
        <v/>
      </c>
      <c r="Q65" s="133" t="str">
        <f>'รวม1-2'!L68</f>
        <v/>
      </c>
      <c r="R65" s="133" t="str">
        <f>'รวม1-2'!N68</f>
        <v/>
      </c>
      <c r="S65" s="133" t="str">
        <f>'รวม1-2'!O68</f>
        <v/>
      </c>
      <c r="T65" s="133" t="str">
        <f>ข้อมูลเบื้องต้น!F$12</f>
        <v>นาย...............</v>
      </c>
      <c r="U65" s="133" t="str">
        <f>'รวม1-2'!K68</f>
        <v/>
      </c>
    </row>
    <row r="66" spans="2:21" x14ac:dyDescent="0.75">
      <c r="B66" s="294" t="str">
        <f>'คะแนนเทอม 1'!B69</f>
        <v>ป.4/2</v>
      </c>
      <c r="C66" s="294">
        <f>'คะแนนเทอม 1'!C69</f>
        <v>24</v>
      </c>
      <c r="D66" s="294">
        <f>'คะแนนเทอม 1'!D69</f>
        <v>4092</v>
      </c>
      <c r="E66" s="294" t="str">
        <f>'คะแนนเทอม 1'!E69</f>
        <v>เด็กหญิง</v>
      </c>
      <c r="F66" s="377" t="str">
        <f>'คะแนนเทอม 1'!F69</f>
        <v>นารา</v>
      </c>
      <c r="G66" s="377" t="str">
        <f>'คะแนนเทอม 1'!G69</f>
        <v>พงษ์ตันกุล</v>
      </c>
      <c r="H66" s="133" t="str">
        <f>ข้อมูลเบื้องต้น!F$9</f>
        <v>ส14201</v>
      </c>
      <c r="I66" s="397" t="str">
        <f>ส่ง1!H67</f>
        <v/>
      </c>
      <c r="J66" s="397" t="str">
        <f>ส่ง1!I67</f>
        <v/>
      </c>
      <c r="K66" s="376" t="str">
        <f>'รวม1-2'!H69</f>
        <v/>
      </c>
      <c r="L66" s="396" t="str">
        <f>ส่ง2!H67</f>
        <v/>
      </c>
      <c r="M66" s="396" t="str">
        <f>ส่ง2!I67</f>
        <v/>
      </c>
      <c r="N66" s="376" t="str">
        <f>'รวม1-2'!I69</f>
        <v/>
      </c>
      <c r="O66" s="376" t="str">
        <f>'รวม1-2'!J69</f>
        <v/>
      </c>
      <c r="P66" s="398" t="str">
        <f>'รวม1-2'!K69</f>
        <v/>
      </c>
      <c r="Q66" s="133" t="str">
        <f>'รวม1-2'!L69</f>
        <v/>
      </c>
      <c r="R66" s="133" t="str">
        <f>'รวม1-2'!N69</f>
        <v/>
      </c>
      <c r="S66" s="133" t="str">
        <f>'รวม1-2'!O69</f>
        <v/>
      </c>
      <c r="T66" s="133" t="str">
        <f>ข้อมูลเบื้องต้น!F$12</f>
        <v>นาย...............</v>
      </c>
      <c r="U66" s="133" t="str">
        <f>'รวม1-2'!K69</f>
        <v/>
      </c>
    </row>
    <row r="67" spans="2:21" x14ac:dyDescent="0.75">
      <c r="B67" s="294" t="str">
        <f>'คะแนนเทอม 1'!B70</f>
        <v>ป.4/2</v>
      </c>
      <c r="C67" s="294">
        <f>'คะแนนเทอม 1'!C70</f>
        <v>25</v>
      </c>
      <c r="D67" s="294">
        <f>'คะแนนเทอม 1'!D70</f>
        <v>4279</v>
      </c>
      <c r="E67" s="294" t="str">
        <f>'คะแนนเทอม 1'!E70</f>
        <v>เด็กหญิง</v>
      </c>
      <c r="F67" s="377" t="str">
        <f>'คะแนนเทอม 1'!F70</f>
        <v>พิชามญชุ์</v>
      </c>
      <c r="G67" s="377" t="str">
        <f>'คะแนนเทอม 1'!G70</f>
        <v>คำเขื่อน</v>
      </c>
      <c r="H67" s="133" t="str">
        <f>ข้อมูลเบื้องต้น!F$9</f>
        <v>ส14201</v>
      </c>
      <c r="I67" s="397" t="str">
        <f>ส่ง1!H68</f>
        <v/>
      </c>
      <c r="J67" s="397" t="str">
        <f>ส่ง1!I68</f>
        <v/>
      </c>
      <c r="K67" s="376" t="str">
        <f>'รวม1-2'!H70</f>
        <v/>
      </c>
      <c r="L67" s="396" t="str">
        <f>ส่ง2!H68</f>
        <v/>
      </c>
      <c r="M67" s="396" t="str">
        <f>ส่ง2!I68</f>
        <v/>
      </c>
      <c r="N67" s="376" t="str">
        <f>'รวม1-2'!I70</f>
        <v/>
      </c>
      <c r="O67" s="376" t="str">
        <f>'รวม1-2'!J70</f>
        <v/>
      </c>
      <c r="P67" s="398" t="str">
        <f>'รวม1-2'!K70</f>
        <v/>
      </c>
      <c r="Q67" s="133" t="str">
        <f>'รวม1-2'!L70</f>
        <v/>
      </c>
      <c r="R67" s="133" t="str">
        <f>'รวม1-2'!N70</f>
        <v/>
      </c>
      <c r="S67" s="133" t="str">
        <f>'รวม1-2'!O70</f>
        <v/>
      </c>
      <c r="T67" s="133" t="str">
        <f>ข้อมูลเบื้องต้น!F$12</f>
        <v>นาย...............</v>
      </c>
      <c r="U67" s="133" t="str">
        <f>'รวม1-2'!K70</f>
        <v/>
      </c>
    </row>
    <row r="68" spans="2:21" x14ac:dyDescent="0.75">
      <c r="B68" s="294" t="str">
        <f>'คะแนนเทอม 1'!B71</f>
        <v>ป.4/2</v>
      </c>
      <c r="C68" s="294">
        <f>'คะแนนเทอม 1'!C71</f>
        <v>26</v>
      </c>
      <c r="D68" s="294" t="str">
        <f>'คะแนนเทอม 1'!D71</f>
        <v/>
      </c>
      <c r="E68" s="294" t="str">
        <f>'คะแนนเทอม 1'!E71</f>
        <v/>
      </c>
      <c r="F68" s="377" t="str">
        <f>'คะแนนเทอม 1'!F71</f>
        <v/>
      </c>
      <c r="G68" s="377" t="str">
        <f>'คะแนนเทอม 1'!G71</f>
        <v/>
      </c>
      <c r="H68" s="133" t="str">
        <f>ข้อมูลเบื้องต้น!F$9</f>
        <v>ส14201</v>
      </c>
      <c r="I68" s="397" t="str">
        <f>ส่ง1!H69</f>
        <v/>
      </c>
      <c r="J68" s="397" t="str">
        <f>ส่ง1!I69</f>
        <v/>
      </c>
      <c r="K68" s="376" t="str">
        <f>'รวม1-2'!H71</f>
        <v/>
      </c>
      <c r="L68" s="396" t="str">
        <f>ส่ง2!H69</f>
        <v/>
      </c>
      <c r="M68" s="396" t="str">
        <f>ส่ง2!I69</f>
        <v/>
      </c>
      <c r="N68" s="376" t="str">
        <f>'รวม1-2'!I71</f>
        <v/>
      </c>
      <c r="O68" s="376" t="str">
        <f>'รวม1-2'!J71</f>
        <v/>
      </c>
      <c r="P68" s="398" t="str">
        <f>'รวม1-2'!K71</f>
        <v/>
      </c>
      <c r="Q68" s="133" t="str">
        <f>'รวม1-2'!L71</f>
        <v/>
      </c>
      <c r="R68" s="133" t="str">
        <f>'รวม1-2'!N71</f>
        <v/>
      </c>
      <c r="S68" s="133" t="str">
        <f>'รวม1-2'!O71</f>
        <v/>
      </c>
      <c r="T68" s="133" t="str">
        <f>ข้อมูลเบื้องต้น!F$12</f>
        <v>นาย...............</v>
      </c>
      <c r="U68" s="133" t="str">
        <f>'รวม1-2'!K71</f>
        <v/>
      </c>
    </row>
    <row r="69" spans="2:21" x14ac:dyDescent="0.75">
      <c r="B69" s="294" t="str">
        <f>'คะแนนเทอม 1'!B72</f>
        <v>ป.4/2</v>
      </c>
      <c r="C69" s="294">
        <f>'คะแนนเทอม 1'!C72</f>
        <v>27</v>
      </c>
      <c r="D69" s="294" t="str">
        <f>'คะแนนเทอม 1'!D72</f>
        <v/>
      </c>
      <c r="E69" s="294" t="str">
        <f>'คะแนนเทอม 1'!E72</f>
        <v/>
      </c>
      <c r="F69" s="377" t="str">
        <f>'คะแนนเทอม 1'!F72</f>
        <v/>
      </c>
      <c r="G69" s="377" t="str">
        <f>'คะแนนเทอม 1'!G72</f>
        <v/>
      </c>
      <c r="H69" s="133" t="str">
        <f>ข้อมูลเบื้องต้น!F$9</f>
        <v>ส14201</v>
      </c>
      <c r="I69" s="397" t="str">
        <f>ส่ง1!H70</f>
        <v/>
      </c>
      <c r="J69" s="397" t="str">
        <f>ส่ง1!I70</f>
        <v/>
      </c>
      <c r="K69" s="376" t="str">
        <f>'รวม1-2'!H72</f>
        <v/>
      </c>
      <c r="L69" s="396" t="str">
        <f>ส่ง2!H70</f>
        <v/>
      </c>
      <c r="M69" s="396" t="str">
        <f>ส่ง2!I70</f>
        <v/>
      </c>
      <c r="N69" s="376" t="str">
        <f>'รวม1-2'!I72</f>
        <v/>
      </c>
      <c r="O69" s="376" t="str">
        <f>'รวม1-2'!J72</f>
        <v/>
      </c>
      <c r="P69" s="398" t="str">
        <f>'รวม1-2'!K72</f>
        <v/>
      </c>
      <c r="Q69" s="133" t="str">
        <f>'รวม1-2'!L72</f>
        <v/>
      </c>
      <c r="R69" s="133" t="str">
        <f>'รวม1-2'!N72</f>
        <v/>
      </c>
      <c r="S69" s="133" t="str">
        <f>'รวม1-2'!O72</f>
        <v/>
      </c>
      <c r="T69" s="133" t="str">
        <f>ข้อมูลเบื้องต้น!F$12</f>
        <v>นาย...............</v>
      </c>
      <c r="U69" s="133" t="str">
        <f>'รวม1-2'!K72</f>
        <v/>
      </c>
    </row>
    <row r="70" spans="2:21" x14ac:dyDescent="0.75">
      <c r="B70" s="294" t="str">
        <f>'คะแนนเทอม 1'!B73</f>
        <v>ป.4/2</v>
      </c>
      <c r="C70" s="294">
        <f>'คะแนนเทอม 1'!C73</f>
        <v>28</v>
      </c>
      <c r="D70" s="294" t="str">
        <f>'คะแนนเทอม 1'!D73</f>
        <v/>
      </c>
      <c r="E70" s="294" t="str">
        <f>'คะแนนเทอม 1'!E73</f>
        <v/>
      </c>
      <c r="F70" s="377" t="str">
        <f>'คะแนนเทอม 1'!F73</f>
        <v/>
      </c>
      <c r="G70" s="377" t="str">
        <f>'คะแนนเทอม 1'!G73</f>
        <v/>
      </c>
      <c r="H70" s="133" t="str">
        <f>ข้อมูลเบื้องต้น!F$9</f>
        <v>ส14201</v>
      </c>
      <c r="I70" s="397" t="str">
        <f>ส่ง1!H71</f>
        <v/>
      </c>
      <c r="J70" s="397" t="str">
        <f>ส่ง1!I71</f>
        <v/>
      </c>
      <c r="K70" s="376" t="str">
        <f>'รวม1-2'!H73</f>
        <v/>
      </c>
      <c r="L70" s="396" t="str">
        <f>ส่ง2!H71</f>
        <v/>
      </c>
      <c r="M70" s="396" t="str">
        <f>ส่ง2!I71</f>
        <v/>
      </c>
      <c r="N70" s="376" t="str">
        <f>'รวม1-2'!I73</f>
        <v/>
      </c>
      <c r="O70" s="376" t="str">
        <f>'รวม1-2'!J73</f>
        <v/>
      </c>
      <c r="P70" s="398" t="str">
        <f>'รวม1-2'!K73</f>
        <v/>
      </c>
      <c r="Q70" s="133" t="str">
        <f>'รวม1-2'!L73</f>
        <v/>
      </c>
      <c r="R70" s="133" t="str">
        <f>'รวม1-2'!N73</f>
        <v/>
      </c>
      <c r="S70" s="133" t="str">
        <f>'รวม1-2'!O73</f>
        <v/>
      </c>
      <c r="T70" s="133" t="str">
        <f>ข้อมูลเบื้องต้น!F$12</f>
        <v>นาย...............</v>
      </c>
      <c r="U70" s="133" t="str">
        <f>'รวม1-2'!K73</f>
        <v/>
      </c>
    </row>
    <row r="71" spans="2:21" x14ac:dyDescent="0.75">
      <c r="B71" s="294" t="str">
        <f>'คะแนนเทอม 1'!B74</f>
        <v>ป.4/2</v>
      </c>
      <c r="C71" s="294">
        <f>'คะแนนเทอม 1'!C74</f>
        <v>29</v>
      </c>
      <c r="D71" s="294" t="str">
        <f>'คะแนนเทอม 1'!D74</f>
        <v/>
      </c>
      <c r="E71" s="294" t="str">
        <f>'คะแนนเทอม 1'!E74</f>
        <v/>
      </c>
      <c r="F71" s="377" t="str">
        <f>'คะแนนเทอม 1'!F74</f>
        <v/>
      </c>
      <c r="G71" s="377" t="str">
        <f>'คะแนนเทอม 1'!G74</f>
        <v/>
      </c>
      <c r="H71" s="133" t="str">
        <f>ข้อมูลเบื้องต้น!F$9</f>
        <v>ส14201</v>
      </c>
      <c r="I71" s="397" t="str">
        <f>ส่ง1!H72</f>
        <v/>
      </c>
      <c r="J71" s="397" t="str">
        <f>ส่ง1!I72</f>
        <v/>
      </c>
      <c r="K71" s="376" t="str">
        <f>'รวม1-2'!H74</f>
        <v/>
      </c>
      <c r="L71" s="396" t="str">
        <f>ส่ง2!H72</f>
        <v/>
      </c>
      <c r="M71" s="396" t="str">
        <f>ส่ง2!I72</f>
        <v/>
      </c>
      <c r="N71" s="376" t="str">
        <f>'รวม1-2'!I74</f>
        <v/>
      </c>
      <c r="O71" s="376" t="str">
        <f>'รวม1-2'!J74</f>
        <v/>
      </c>
      <c r="P71" s="398" t="str">
        <f>'รวม1-2'!K74</f>
        <v/>
      </c>
      <c r="Q71" s="133" t="str">
        <f>'รวม1-2'!L74</f>
        <v/>
      </c>
      <c r="R71" s="133" t="str">
        <f>'รวม1-2'!N74</f>
        <v/>
      </c>
      <c r="S71" s="133" t="str">
        <f>'รวม1-2'!O74</f>
        <v/>
      </c>
      <c r="T71" s="133" t="str">
        <f>ข้อมูลเบื้องต้น!F$12</f>
        <v>นาย...............</v>
      </c>
      <c r="U71" s="133" t="str">
        <f>'รวม1-2'!K74</f>
        <v/>
      </c>
    </row>
    <row r="72" spans="2:21" x14ac:dyDescent="0.75">
      <c r="B72" s="294" t="str">
        <f>'คะแนนเทอม 1'!B75</f>
        <v>ป.4/2</v>
      </c>
      <c r="C72" s="294">
        <f>'คะแนนเทอม 1'!C75</f>
        <v>30</v>
      </c>
      <c r="D72" s="294" t="str">
        <f>'คะแนนเทอม 1'!D75</f>
        <v/>
      </c>
      <c r="E72" s="294" t="str">
        <f>'คะแนนเทอม 1'!E75</f>
        <v/>
      </c>
      <c r="F72" s="377" t="str">
        <f>'คะแนนเทอม 1'!F75</f>
        <v/>
      </c>
      <c r="G72" s="377" t="str">
        <f>'คะแนนเทอม 1'!G75</f>
        <v/>
      </c>
      <c r="H72" s="133" t="str">
        <f>ข้อมูลเบื้องต้น!F$9</f>
        <v>ส14201</v>
      </c>
      <c r="I72" s="397" t="str">
        <f>ส่ง1!H73</f>
        <v/>
      </c>
      <c r="J72" s="397" t="str">
        <f>ส่ง1!I73</f>
        <v/>
      </c>
      <c r="K72" s="376" t="str">
        <f>'รวม1-2'!H75</f>
        <v/>
      </c>
      <c r="L72" s="396" t="str">
        <f>ส่ง2!H73</f>
        <v/>
      </c>
      <c r="M72" s="396" t="str">
        <f>ส่ง2!I73</f>
        <v/>
      </c>
      <c r="N72" s="376" t="str">
        <f>'รวม1-2'!I75</f>
        <v/>
      </c>
      <c r="O72" s="376" t="str">
        <f>'รวม1-2'!J75</f>
        <v/>
      </c>
      <c r="P72" s="398" t="str">
        <f>'รวม1-2'!K75</f>
        <v/>
      </c>
      <c r="Q72" s="133" t="str">
        <f>'รวม1-2'!L75</f>
        <v/>
      </c>
      <c r="R72" s="133" t="str">
        <f>'รวม1-2'!N75</f>
        <v/>
      </c>
      <c r="S72" s="133" t="str">
        <f>'รวม1-2'!O75</f>
        <v/>
      </c>
      <c r="T72" s="133" t="str">
        <f>ข้อมูลเบื้องต้น!F$12</f>
        <v>นาย...............</v>
      </c>
      <c r="U72" s="133" t="str">
        <f>'รวม1-2'!K75</f>
        <v/>
      </c>
    </row>
    <row r="73" spans="2:21" x14ac:dyDescent="0.75">
      <c r="B73" s="294" t="str">
        <f>'คะแนนเทอม 1'!B76</f>
        <v>ป.4/2</v>
      </c>
      <c r="C73" s="294">
        <f>'คะแนนเทอม 1'!C76</f>
        <v>31</v>
      </c>
      <c r="D73" s="294" t="str">
        <f>'คะแนนเทอม 1'!D76</f>
        <v/>
      </c>
      <c r="E73" s="294" t="str">
        <f>'คะแนนเทอม 1'!E76</f>
        <v/>
      </c>
      <c r="F73" s="377" t="str">
        <f>'คะแนนเทอม 1'!F76</f>
        <v/>
      </c>
      <c r="G73" s="377" t="str">
        <f>'คะแนนเทอม 1'!G76</f>
        <v/>
      </c>
      <c r="H73" s="133" t="str">
        <f>ข้อมูลเบื้องต้น!F$9</f>
        <v>ส14201</v>
      </c>
      <c r="I73" s="397" t="str">
        <f>ส่ง1!H74</f>
        <v/>
      </c>
      <c r="J73" s="397" t="str">
        <f>ส่ง1!I74</f>
        <v/>
      </c>
      <c r="K73" s="376" t="str">
        <f>'รวม1-2'!H76</f>
        <v/>
      </c>
      <c r="L73" s="396" t="str">
        <f>ส่ง2!H74</f>
        <v/>
      </c>
      <c r="M73" s="396" t="str">
        <f>ส่ง2!I74</f>
        <v/>
      </c>
      <c r="N73" s="376" t="str">
        <f>'รวม1-2'!I76</f>
        <v/>
      </c>
      <c r="O73" s="376" t="str">
        <f>'รวม1-2'!J76</f>
        <v/>
      </c>
      <c r="P73" s="398" t="str">
        <f>'รวม1-2'!K76</f>
        <v/>
      </c>
      <c r="Q73" s="133" t="str">
        <f>'รวม1-2'!L76</f>
        <v/>
      </c>
      <c r="R73" s="133" t="str">
        <f>'รวม1-2'!N76</f>
        <v/>
      </c>
      <c r="S73" s="133" t="str">
        <f>'รวม1-2'!O76</f>
        <v/>
      </c>
      <c r="T73" s="133" t="str">
        <f>ข้อมูลเบื้องต้น!F$12</f>
        <v>นาย...............</v>
      </c>
      <c r="U73" s="133" t="str">
        <f>'รวม1-2'!K76</f>
        <v/>
      </c>
    </row>
    <row r="74" spans="2:21" x14ac:dyDescent="0.75">
      <c r="B74" s="294" t="str">
        <f>'คะแนนเทอม 1'!B77</f>
        <v>ป.4/2</v>
      </c>
      <c r="C74" s="294">
        <f>'คะแนนเทอม 1'!C77</f>
        <v>32</v>
      </c>
      <c r="D74" s="294" t="str">
        <f>'คะแนนเทอม 1'!D77</f>
        <v/>
      </c>
      <c r="E74" s="294" t="str">
        <f>'คะแนนเทอม 1'!E77</f>
        <v/>
      </c>
      <c r="F74" s="377" t="str">
        <f>'คะแนนเทอม 1'!F77</f>
        <v/>
      </c>
      <c r="G74" s="377" t="str">
        <f>'คะแนนเทอม 1'!G77</f>
        <v/>
      </c>
      <c r="H74" s="133" t="str">
        <f>ข้อมูลเบื้องต้น!F$9</f>
        <v>ส14201</v>
      </c>
      <c r="I74" s="397" t="str">
        <f>ส่ง1!H75</f>
        <v/>
      </c>
      <c r="J74" s="397" t="str">
        <f>ส่ง1!I75</f>
        <v/>
      </c>
      <c r="K74" s="376" t="str">
        <f>'รวม1-2'!H77</f>
        <v/>
      </c>
      <c r="L74" s="396" t="str">
        <f>ส่ง2!H75</f>
        <v/>
      </c>
      <c r="M74" s="396" t="str">
        <f>ส่ง2!I75</f>
        <v/>
      </c>
      <c r="N74" s="376" t="str">
        <f>'รวม1-2'!I77</f>
        <v/>
      </c>
      <c r="O74" s="376" t="str">
        <f>'รวม1-2'!J77</f>
        <v/>
      </c>
      <c r="P74" s="398" t="str">
        <f>'รวม1-2'!K77</f>
        <v/>
      </c>
      <c r="Q74" s="133" t="str">
        <f>'รวม1-2'!L77</f>
        <v/>
      </c>
      <c r="R74" s="133" t="str">
        <f>'รวม1-2'!N77</f>
        <v/>
      </c>
      <c r="S74" s="133" t="str">
        <f>'รวม1-2'!O77</f>
        <v/>
      </c>
      <c r="T74" s="133" t="str">
        <f>ข้อมูลเบื้องต้น!F$12</f>
        <v>นาย...............</v>
      </c>
      <c r="U74" s="133" t="str">
        <f>'รวม1-2'!K77</f>
        <v/>
      </c>
    </row>
    <row r="75" spans="2:21" x14ac:dyDescent="0.75">
      <c r="B75" s="294" t="str">
        <f>'คะแนนเทอม 1'!B78</f>
        <v>ป.4/2</v>
      </c>
      <c r="C75" s="294">
        <f>'คะแนนเทอม 1'!C78</f>
        <v>33</v>
      </c>
      <c r="D75" s="294" t="str">
        <f>'คะแนนเทอม 1'!D78</f>
        <v/>
      </c>
      <c r="E75" s="294" t="str">
        <f>'คะแนนเทอม 1'!E78</f>
        <v/>
      </c>
      <c r="F75" s="377" t="str">
        <f>'คะแนนเทอม 1'!F78</f>
        <v/>
      </c>
      <c r="G75" s="377" t="str">
        <f>'คะแนนเทอม 1'!G78</f>
        <v/>
      </c>
      <c r="H75" s="133" t="str">
        <f>ข้อมูลเบื้องต้น!F$9</f>
        <v>ส14201</v>
      </c>
      <c r="I75" s="397" t="str">
        <f>ส่ง1!H76</f>
        <v/>
      </c>
      <c r="J75" s="397" t="str">
        <f>ส่ง1!I76</f>
        <v/>
      </c>
      <c r="K75" s="376" t="str">
        <f>'รวม1-2'!H78</f>
        <v/>
      </c>
      <c r="L75" s="396" t="str">
        <f>ส่ง2!H76</f>
        <v/>
      </c>
      <c r="M75" s="396" t="str">
        <f>ส่ง2!I76</f>
        <v/>
      </c>
      <c r="N75" s="376" t="str">
        <f>'รวม1-2'!I78</f>
        <v/>
      </c>
      <c r="O75" s="376" t="str">
        <f>'รวม1-2'!J78</f>
        <v/>
      </c>
      <c r="P75" s="398" t="str">
        <f>'รวม1-2'!K78</f>
        <v/>
      </c>
      <c r="Q75" s="133" t="str">
        <f>'รวม1-2'!L78</f>
        <v/>
      </c>
      <c r="R75" s="133" t="str">
        <f>'รวม1-2'!N78</f>
        <v/>
      </c>
      <c r="S75" s="133" t="str">
        <f>'รวม1-2'!O78</f>
        <v/>
      </c>
      <c r="T75" s="133" t="str">
        <f>ข้อมูลเบื้องต้น!F$12</f>
        <v>นาย...............</v>
      </c>
      <c r="U75" s="133" t="str">
        <f>'รวม1-2'!K78</f>
        <v/>
      </c>
    </row>
    <row r="76" spans="2:21" x14ac:dyDescent="0.75">
      <c r="B76" s="294" t="str">
        <f>'คะแนนเทอม 1'!B79</f>
        <v>ป.4/2</v>
      </c>
      <c r="C76" s="294">
        <f>'คะแนนเทอม 1'!C79</f>
        <v>34</v>
      </c>
      <c r="D76" s="294" t="str">
        <f>'คะแนนเทอม 1'!D79</f>
        <v/>
      </c>
      <c r="E76" s="294" t="str">
        <f>'คะแนนเทอม 1'!E79</f>
        <v/>
      </c>
      <c r="F76" s="377" t="str">
        <f>'คะแนนเทอม 1'!F79</f>
        <v/>
      </c>
      <c r="G76" s="377" t="str">
        <f>'คะแนนเทอม 1'!G79</f>
        <v/>
      </c>
      <c r="H76" s="133" t="str">
        <f>ข้อมูลเบื้องต้น!F$9</f>
        <v>ส14201</v>
      </c>
      <c r="I76" s="397" t="str">
        <f>ส่ง1!H77</f>
        <v/>
      </c>
      <c r="J76" s="397" t="str">
        <f>ส่ง1!I77</f>
        <v/>
      </c>
      <c r="K76" s="376" t="str">
        <f>'รวม1-2'!H79</f>
        <v/>
      </c>
      <c r="L76" s="396" t="str">
        <f>ส่ง2!H77</f>
        <v/>
      </c>
      <c r="M76" s="396" t="str">
        <f>ส่ง2!I77</f>
        <v/>
      </c>
      <c r="N76" s="376" t="str">
        <f>'รวม1-2'!I79</f>
        <v/>
      </c>
      <c r="O76" s="376" t="str">
        <f>'รวม1-2'!J79</f>
        <v/>
      </c>
      <c r="P76" s="398" t="str">
        <f>'รวม1-2'!K79</f>
        <v/>
      </c>
      <c r="Q76" s="133" t="str">
        <f>'รวม1-2'!L79</f>
        <v/>
      </c>
      <c r="R76" s="133" t="str">
        <f>'รวม1-2'!N79</f>
        <v/>
      </c>
      <c r="S76" s="133" t="str">
        <f>'รวม1-2'!O79</f>
        <v/>
      </c>
      <c r="T76" s="133" t="str">
        <f>ข้อมูลเบื้องต้น!F$12</f>
        <v>นาย...............</v>
      </c>
      <c r="U76" s="133" t="str">
        <f>'รวม1-2'!K79</f>
        <v/>
      </c>
    </row>
    <row r="77" spans="2:21" x14ac:dyDescent="0.75">
      <c r="B77" s="294" t="str">
        <f>'คะแนนเทอม 1'!B80</f>
        <v>ป.4/2</v>
      </c>
      <c r="C77" s="294">
        <f>'คะแนนเทอม 1'!C80</f>
        <v>35</v>
      </c>
      <c r="D77" s="294" t="str">
        <f>'คะแนนเทอม 1'!D80</f>
        <v/>
      </c>
      <c r="E77" s="294" t="str">
        <f>'คะแนนเทอม 1'!E80</f>
        <v/>
      </c>
      <c r="F77" s="377" t="str">
        <f>'คะแนนเทอม 1'!F80</f>
        <v/>
      </c>
      <c r="G77" s="377" t="str">
        <f>'คะแนนเทอม 1'!G80</f>
        <v/>
      </c>
      <c r="H77" s="133" t="str">
        <f>ข้อมูลเบื้องต้น!F$9</f>
        <v>ส14201</v>
      </c>
      <c r="I77" s="397" t="str">
        <f>ส่ง1!H78</f>
        <v/>
      </c>
      <c r="J77" s="397" t="str">
        <f>ส่ง1!I78</f>
        <v/>
      </c>
      <c r="K77" s="376" t="str">
        <f>'รวม1-2'!H80</f>
        <v/>
      </c>
      <c r="L77" s="396" t="str">
        <f>ส่ง2!H78</f>
        <v/>
      </c>
      <c r="M77" s="396" t="str">
        <f>ส่ง2!I78</f>
        <v/>
      </c>
      <c r="N77" s="376" t="str">
        <f>'รวม1-2'!I80</f>
        <v/>
      </c>
      <c r="O77" s="376" t="str">
        <f>'รวม1-2'!J80</f>
        <v/>
      </c>
      <c r="P77" s="398" t="str">
        <f>'รวม1-2'!K80</f>
        <v/>
      </c>
      <c r="Q77" s="133" t="str">
        <f>'รวม1-2'!L80</f>
        <v/>
      </c>
      <c r="R77" s="133" t="str">
        <f>'รวม1-2'!N80</f>
        <v/>
      </c>
      <c r="S77" s="133" t="str">
        <f>'รวม1-2'!O80</f>
        <v/>
      </c>
      <c r="T77" s="133" t="str">
        <f>ข้อมูลเบื้องต้น!F$12</f>
        <v>นาย...............</v>
      </c>
      <c r="U77" s="133" t="str">
        <f>'รวม1-2'!K80</f>
        <v/>
      </c>
    </row>
    <row r="78" spans="2:21" x14ac:dyDescent="0.75">
      <c r="B78" s="294" t="str">
        <f>'คะแนนเทอม 1'!B81</f>
        <v>ป.4/2</v>
      </c>
      <c r="C78" s="294">
        <f>'คะแนนเทอม 1'!C81</f>
        <v>36</v>
      </c>
      <c r="D78" s="294" t="str">
        <f>'คะแนนเทอม 1'!D81</f>
        <v/>
      </c>
      <c r="E78" s="294" t="str">
        <f>'คะแนนเทอม 1'!E81</f>
        <v/>
      </c>
      <c r="F78" s="377" t="str">
        <f>'คะแนนเทอม 1'!F81</f>
        <v/>
      </c>
      <c r="G78" s="377" t="str">
        <f>'คะแนนเทอม 1'!G81</f>
        <v/>
      </c>
      <c r="H78" s="133" t="str">
        <f>ข้อมูลเบื้องต้น!F$9</f>
        <v>ส14201</v>
      </c>
      <c r="I78" s="397" t="str">
        <f>ส่ง1!H79</f>
        <v/>
      </c>
      <c r="J78" s="397" t="str">
        <f>ส่ง1!I79</f>
        <v/>
      </c>
      <c r="K78" s="376" t="str">
        <f>'รวม1-2'!H81</f>
        <v/>
      </c>
      <c r="L78" s="396" t="str">
        <f>ส่ง2!H79</f>
        <v/>
      </c>
      <c r="M78" s="396" t="str">
        <f>ส่ง2!I79</f>
        <v/>
      </c>
      <c r="N78" s="376" t="str">
        <f>'รวม1-2'!I81</f>
        <v/>
      </c>
      <c r="O78" s="376" t="str">
        <f>'รวม1-2'!J81</f>
        <v/>
      </c>
      <c r="P78" s="398" t="str">
        <f>'รวม1-2'!K81</f>
        <v/>
      </c>
      <c r="Q78" s="133" t="str">
        <f>'รวม1-2'!L81</f>
        <v/>
      </c>
      <c r="R78" s="133" t="str">
        <f>'รวม1-2'!N81</f>
        <v/>
      </c>
      <c r="S78" s="133" t="str">
        <f>'รวม1-2'!O81</f>
        <v/>
      </c>
      <c r="T78" s="133" t="str">
        <f>ข้อมูลเบื้องต้น!F$12</f>
        <v>นาย...............</v>
      </c>
      <c r="U78" s="133" t="str">
        <f>'รวม1-2'!K81</f>
        <v/>
      </c>
    </row>
    <row r="79" spans="2:21" x14ac:dyDescent="0.75">
      <c r="B79" s="294" t="str">
        <f>'คะแนนเทอม 1'!B82</f>
        <v>ป.4/2</v>
      </c>
      <c r="C79" s="294">
        <f>'คะแนนเทอม 1'!C82</f>
        <v>37</v>
      </c>
      <c r="D79" s="294" t="str">
        <f>'คะแนนเทอม 1'!D82</f>
        <v/>
      </c>
      <c r="E79" s="294" t="str">
        <f>'คะแนนเทอม 1'!E82</f>
        <v/>
      </c>
      <c r="F79" s="377" t="str">
        <f>'คะแนนเทอม 1'!F82</f>
        <v/>
      </c>
      <c r="G79" s="377" t="str">
        <f>'คะแนนเทอม 1'!G82</f>
        <v/>
      </c>
      <c r="H79" s="133" t="str">
        <f>ข้อมูลเบื้องต้น!F$9</f>
        <v>ส14201</v>
      </c>
      <c r="I79" s="397" t="str">
        <f>ส่ง1!H80</f>
        <v/>
      </c>
      <c r="J79" s="397" t="str">
        <f>ส่ง1!I80</f>
        <v/>
      </c>
      <c r="K79" s="376" t="str">
        <f>'รวม1-2'!H82</f>
        <v/>
      </c>
      <c r="L79" s="396" t="str">
        <f>ส่ง2!H80</f>
        <v/>
      </c>
      <c r="M79" s="396" t="str">
        <f>ส่ง2!I80</f>
        <v/>
      </c>
      <c r="N79" s="376" t="str">
        <f>'รวม1-2'!I82</f>
        <v/>
      </c>
      <c r="O79" s="376" t="str">
        <f>'รวม1-2'!J82</f>
        <v/>
      </c>
      <c r="P79" s="398" t="str">
        <f>'รวม1-2'!K82</f>
        <v/>
      </c>
      <c r="Q79" s="133" t="str">
        <f>'รวม1-2'!L82</f>
        <v/>
      </c>
      <c r="R79" s="133" t="str">
        <f>'รวม1-2'!N82</f>
        <v/>
      </c>
      <c r="S79" s="133" t="str">
        <f>'รวม1-2'!O82</f>
        <v/>
      </c>
      <c r="T79" s="133" t="str">
        <f>ข้อมูลเบื้องต้น!F$12</f>
        <v>นาย...............</v>
      </c>
      <c r="U79" s="133" t="str">
        <f>'รวม1-2'!K82</f>
        <v/>
      </c>
    </row>
    <row r="80" spans="2:21" x14ac:dyDescent="0.75">
      <c r="B80" s="294" t="str">
        <f>'คะแนนเทอม 1'!B83</f>
        <v>ป.4/2</v>
      </c>
      <c r="C80" s="294">
        <f>'คะแนนเทอม 1'!C83</f>
        <v>38</v>
      </c>
      <c r="D80" s="294" t="str">
        <f>'คะแนนเทอม 1'!D83</f>
        <v/>
      </c>
      <c r="E80" s="294" t="str">
        <f>'คะแนนเทอม 1'!E83</f>
        <v/>
      </c>
      <c r="F80" s="377" t="str">
        <f>'คะแนนเทอม 1'!F83</f>
        <v/>
      </c>
      <c r="G80" s="377" t="str">
        <f>'คะแนนเทอม 1'!G83</f>
        <v/>
      </c>
      <c r="H80" s="133" t="str">
        <f>ข้อมูลเบื้องต้น!F$9</f>
        <v>ส14201</v>
      </c>
      <c r="I80" s="397" t="str">
        <f>ส่ง1!H81</f>
        <v/>
      </c>
      <c r="J80" s="397" t="str">
        <f>ส่ง1!I81</f>
        <v/>
      </c>
      <c r="K80" s="376" t="str">
        <f>'รวม1-2'!H83</f>
        <v/>
      </c>
      <c r="L80" s="396" t="str">
        <f>ส่ง2!H81</f>
        <v/>
      </c>
      <c r="M80" s="396" t="str">
        <f>ส่ง2!I81</f>
        <v/>
      </c>
      <c r="N80" s="376" t="str">
        <f>'รวม1-2'!I83</f>
        <v/>
      </c>
      <c r="O80" s="376" t="str">
        <f>'รวม1-2'!J83</f>
        <v/>
      </c>
      <c r="P80" s="398" t="str">
        <f>'รวม1-2'!K83</f>
        <v/>
      </c>
      <c r="Q80" s="133" t="str">
        <f>'รวม1-2'!L83</f>
        <v/>
      </c>
      <c r="R80" s="133" t="str">
        <f>'รวม1-2'!N83</f>
        <v/>
      </c>
      <c r="S80" s="133" t="str">
        <f>'รวม1-2'!O83</f>
        <v/>
      </c>
      <c r="T80" s="133" t="str">
        <f>ข้อมูลเบื้องต้น!F$12</f>
        <v>นาย...............</v>
      </c>
      <c r="U80" s="133" t="str">
        <f>'รวม1-2'!K83</f>
        <v/>
      </c>
    </row>
    <row r="81" spans="2:21" x14ac:dyDescent="0.75">
      <c r="B81" s="294" t="str">
        <f>'คะแนนเทอม 1'!B84</f>
        <v>ป.4/2</v>
      </c>
      <c r="C81" s="294">
        <f>'คะแนนเทอม 1'!C84</f>
        <v>39</v>
      </c>
      <c r="D81" s="294" t="str">
        <f>'คะแนนเทอม 1'!D84</f>
        <v/>
      </c>
      <c r="E81" s="294" t="str">
        <f>'คะแนนเทอม 1'!E84</f>
        <v/>
      </c>
      <c r="F81" s="377" t="str">
        <f>'คะแนนเทอม 1'!F84</f>
        <v/>
      </c>
      <c r="G81" s="377" t="str">
        <f>'คะแนนเทอม 1'!G84</f>
        <v/>
      </c>
      <c r="H81" s="133" t="str">
        <f>ข้อมูลเบื้องต้น!F$9</f>
        <v>ส14201</v>
      </c>
      <c r="I81" s="397" t="str">
        <f>ส่ง1!H82</f>
        <v/>
      </c>
      <c r="J81" s="397" t="str">
        <f>ส่ง1!I82</f>
        <v/>
      </c>
      <c r="K81" s="376" t="str">
        <f>'รวม1-2'!H84</f>
        <v/>
      </c>
      <c r="L81" s="396" t="str">
        <f>ส่ง2!H82</f>
        <v/>
      </c>
      <c r="M81" s="396" t="str">
        <f>ส่ง2!I82</f>
        <v/>
      </c>
      <c r="N81" s="376" t="str">
        <f>'รวม1-2'!I84</f>
        <v/>
      </c>
      <c r="O81" s="376" t="str">
        <f>'รวม1-2'!J84</f>
        <v/>
      </c>
      <c r="P81" s="398" t="str">
        <f>'รวม1-2'!K84</f>
        <v/>
      </c>
      <c r="Q81" s="133" t="str">
        <f>'รวม1-2'!L84</f>
        <v/>
      </c>
      <c r="R81" s="133" t="str">
        <f>'รวม1-2'!N84</f>
        <v/>
      </c>
      <c r="S81" s="133" t="str">
        <f>'รวม1-2'!O84</f>
        <v/>
      </c>
      <c r="T81" s="133" t="str">
        <f>ข้อมูลเบื้องต้น!F$12</f>
        <v>นาย...............</v>
      </c>
      <c r="U81" s="133" t="str">
        <f>'รวม1-2'!K84</f>
        <v/>
      </c>
    </row>
    <row r="82" spans="2:21" x14ac:dyDescent="0.75">
      <c r="B82" s="294" t="str">
        <f>'คะแนนเทอม 1'!B85</f>
        <v>ป.4/2</v>
      </c>
      <c r="C82" s="294">
        <f>'คะแนนเทอม 1'!C85</f>
        <v>40</v>
      </c>
      <c r="D82" s="294" t="str">
        <f>'คะแนนเทอม 1'!D85</f>
        <v/>
      </c>
      <c r="E82" s="294" t="str">
        <f>'คะแนนเทอม 1'!E85</f>
        <v/>
      </c>
      <c r="F82" s="377" t="str">
        <f>'คะแนนเทอม 1'!F85</f>
        <v/>
      </c>
      <c r="G82" s="377" t="str">
        <f>'คะแนนเทอม 1'!G85</f>
        <v/>
      </c>
      <c r="H82" s="133" t="str">
        <f>ข้อมูลเบื้องต้น!F$9</f>
        <v>ส14201</v>
      </c>
      <c r="I82" s="397" t="str">
        <f>ส่ง1!H83</f>
        <v/>
      </c>
      <c r="J82" s="397" t="str">
        <f>ส่ง1!I83</f>
        <v/>
      </c>
      <c r="K82" s="376" t="str">
        <f>'รวม1-2'!H85</f>
        <v/>
      </c>
      <c r="L82" s="396" t="str">
        <f>ส่ง2!H83</f>
        <v/>
      </c>
      <c r="M82" s="396" t="str">
        <f>ส่ง2!I83</f>
        <v/>
      </c>
      <c r="N82" s="376" t="str">
        <f>'รวม1-2'!I85</f>
        <v/>
      </c>
      <c r="O82" s="376" t="str">
        <f>'รวม1-2'!J85</f>
        <v/>
      </c>
      <c r="P82" s="398" t="str">
        <f>'รวม1-2'!K85</f>
        <v/>
      </c>
      <c r="Q82" s="133" t="str">
        <f>'รวม1-2'!L85</f>
        <v/>
      </c>
      <c r="R82" s="133" t="str">
        <f>'รวม1-2'!N85</f>
        <v/>
      </c>
      <c r="S82" s="133" t="str">
        <f>'รวม1-2'!O85</f>
        <v/>
      </c>
      <c r="T82" s="133" t="str">
        <f>ข้อมูลเบื้องต้น!F$12</f>
        <v>นาย...............</v>
      </c>
      <c r="U82" s="133" t="str">
        <f>'รวม1-2'!K85</f>
        <v/>
      </c>
    </row>
  </sheetData>
  <sheetProtection selectLockedCells="1"/>
  <mergeCells count="3">
    <mergeCell ref="E2:G2"/>
    <mergeCell ref="I1:J1"/>
    <mergeCell ref="L1:M1"/>
  </mergeCells>
  <phoneticPr fontId="90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42"/>
  <sheetViews>
    <sheetView zoomScale="85" zoomScaleNormal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L8" sqref="L8"/>
    </sheetView>
  </sheetViews>
  <sheetFormatPr defaultColWidth="9.09765625" defaultRowHeight="21.5" x14ac:dyDescent="0.75"/>
  <cols>
    <col min="1" max="1" width="4.09765625" style="22" customWidth="1"/>
    <col min="2" max="2" width="5.19921875" style="22" bestFit="1" customWidth="1"/>
    <col min="3" max="3" width="5.19921875" style="22" customWidth="1"/>
    <col min="4" max="4" width="7" style="22" bestFit="1" customWidth="1"/>
    <col min="5" max="5" width="4.8984375" style="33" bestFit="1" customWidth="1"/>
    <col min="6" max="6" width="5.8984375" style="22" bestFit="1" customWidth="1"/>
    <col min="7" max="7" width="8" style="22" bestFit="1" customWidth="1"/>
    <col min="8" max="8" width="7.09765625" style="22" bestFit="1" customWidth="1"/>
    <col min="9" max="9" width="9.59765625" style="22" bestFit="1" customWidth="1"/>
    <col min="10" max="10" width="8.19921875" style="24" bestFit="1" customWidth="1"/>
    <col min="11" max="11" width="8.69921875" style="24" bestFit="1" customWidth="1"/>
    <col min="12" max="12" width="8.69921875" style="24" customWidth="1"/>
    <col min="13" max="13" width="8.69921875" style="203" customWidth="1"/>
    <col min="14" max="15" width="5.19921875" style="22" bestFit="1" customWidth="1"/>
    <col min="16" max="16" width="7" style="22" bestFit="1" customWidth="1"/>
    <col min="17" max="17" width="4.8984375" style="33" bestFit="1" customWidth="1"/>
    <col min="18" max="18" width="5.8984375" style="22" bestFit="1" customWidth="1"/>
    <col min="19" max="19" width="8" style="22" bestFit="1" customWidth="1"/>
    <col min="20" max="20" width="7.09765625" style="22" bestFit="1" customWidth="1"/>
    <col min="21" max="21" width="9.59765625" style="22" bestFit="1" customWidth="1"/>
    <col min="22" max="23" width="7.3984375" style="24" customWidth="1"/>
    <col min="24" max="24" width="8.69921875" style="24" customWidth="1"/>
    <col min="25" max="25" width="8.69921875" style="203" customWidth="1"/>
    <col min="26" max="16384" width="9.09765625" style="24"/>
  </cols>
  <sheetData>
    <row r="1" spans="1:25" x14ac:dyDescent="0.75">
      <c r="C1" s="580" t="str">
        <f>ข้อมูลเบื้องต้น!D18</f>
        <v>ป.4/1</v>
      </c>
      <c r="D1" s="580"/>
      <c r="E1" s="580"/>
      <c r="F1" s="580"/>
      <c r="G1" s="580"/>
      <c r="H1" s="580"/>
      <c r="I1" s="580"/>
      <c r="J1" s="580"/>
      <c r="K1" s="23">
        <f>LOOKUP(9.99999999999999E+307,'p4คุณ&amp;อ่าน'!Y:Y)</f>
        <v>27</v>
      </c>
      <c r="L1" s="203">
        <f>K1-M1</f>
        <v>27</v>
      </c>
      <c r="M1" s="203">
        <f>SUM(M3:M42)</f>
        <v>0</v>
      </c>
      <c r="N1" s="24"/>
      <c r="O1" s="580" t="str">
        <f>ข้อมูลเบื้องต้น!D19</f>
        <v>ป.4/2</v>
      </c>
      <c r="P1" s="581"/>
      <c r="Q1" s="581"/>
      <c r="R1" s="581"/>
      <c r="S1" s="581"/>
      <c r="T1" s="581"/>
      <c r="U1" s="581"/>
      <c r="V1" s="581"/>
      <c r="W1" s="23">
        <f>LOOKUP(9.99999999999999E+307,'p4คุณ&amp;อ่าน'!Z:Z)</f>
        <v>25</v>
      </c>
      <c r="X1" s="203">
        <f>W1-Y1</f>
        <v>25</v>
      </c>
      <c r="Y1" s="203">
        <f>SUM(Y3:Y42)</f>
        <v>0</v>
      </c>
    </row>
    <row r="2" spans="1:25" x14ac:dyDescent="0.75">
      <c r="A2" s="26"/>
      <c r="B2" s="27" t="s">
        <v>64</v>
      </c>
      <c r="C2" s="27" t="s">
        <v>0</v>
      </c>
      <c r="D2" s="27" t="s">
        <v>18</v>
      </c>
      <c r="E2" s="577" t="s">
        <v>1</v>
      </c>
      <c r="F2" s="578"/>
      <c r="G2" s="579"/>
      <c r="H2" s="27" t="s">
        <v>95</v>
      </c>
      <c r="I2" s="27" t="s">
        <v>87</v>
      </c>
      <c r="J2" s="27" t="s">
        <v>86</v>
      </c>
      <c r="K2" s="27" t="s">
        <v>88</v>
      </c>
      <c r="L2" s="339" t="s">
        <v>191</v>
      </c>
      <c r="M2" s="340"/>
      <c r="N2" s="34" t="s">
        <v>64</v>
      </c>
      <c r="O2" s="34" t="s">
        <v>0</v>
      </c>
      <c r="P2" s="34" t="s">
        <v>18</v>
      </c>
      <c r="Q2" s="582" t="s">
        <v>1</v>
      </c>
      <c r="R2" s="583"/>
      <c r="S2" s="583"/>
      <c r="T2" s="34" t="s">
        <v>95</v>
      </c>
      <c r="U2" s="34" t="s">
        <v>87</v>
      </c>
      <c r="V2" s="34" t="s">
        <v>86</v>
      </c>
      <c r="W2" s="34" t="s">
        <v>88</v>
      </c>
      <c r="X2" s="339" t="s">
        <v>191</v>
      </c>
      <c r="Y2" s="340"/>
    </row>
    <row r="3" spans="1:25" ht="24" customHeight="1" x14ac:dyDescent="0.75">
      <c r="A3" s="26">
        <v>1</v>
      </c>
      <c r="B3" s="29" t="str">
        <f>IF(D3="","",$C$1)</f>
        <v>ป.4/1</v>
      </c>
      <c r="C3" s="29">
        <f>IF(D3="","",SUBTOTAL(3,$D$3:D3))</f>
        <v>1</v>
      </c>
      <c r="D3" s="18">
        <f>IF(ROWS(D$3:D3)&gt;$K$1,"",LOOKUP(ROWS(D$3:D3),'p4คุณ&amp;อ่าน'!$Y$5:$Y$84,'p4คุณ&amp;อ่าน'!$D$5:$D$84))</f>
        <v>3812</v>
      </c>
      <c r="E3" s="32" t="str">
        <f>IF(ROWS(E$3:E3)&gt;$K$1,"",LOOKUP(ROWS(E$3:E3),'p4คุณ&amp;อ่าน'!$Y$5:$Y$84,'p4คุณ&amp;อ่าน'!$E$5:$E$84))</f>
        <v>เด็กชาย</v>
      </c>
      <c r="F3" s="32" t="str">
        <f>IF(ROWS(F$3:F3)&gt;$K$1,"",LOOKUP(ROWS(F$3:F3),'p4คุณ&amp;อ่าน'!$Y$5:$Y$84,'p4คุณ&amp;อ่าน'!$F$5:$F$84))</f>
        <v>กันตวิชญ์</v>
      </c>
      <c r="G3" s="32" t="str">
        <f>IF(ROWS(G$3:G3)&gt;$K$1,"",LOOKUP(ROWS(G$3:G3),'p4คุณ&amp;อ่าน'!$Y$5:$Y$84,'p4คุณ&amp;อ่าน'!$G$5:$G$84))</f>
        <v>วงค์ตัน</v>
      </c>
      <c r="H3" s="18">
        <f>IF(ROWS(H$3:H3)&gt;$K$1,"",LOOKUP(ROWS(H$3:H3),'p4คุณ&amp;อ่าน'!$Y$5:$Y$84,'รวม1-2'!$K$6:$K$85))</f>
        <v>71</v>
      </c>
      <c r="I3" s="341" t="str">
        <f>IF(M3=1,"",IF(ROWS(I$3:I3)&gt;$K$1,"",LOOKUP(ROWS(I$3:I3),'p4คุณ&amp;อ่าน'!$Y$5:$Y$84,'รวม1-2'!$M$6:$M$85)))</f>
        <v>มส</v>
      </c>
      <c r="J3" s="341">
        <f>IF(M3=1,"",IF(ROWS(J$3:J3)&gt;$K$1,"",LOOKUP(ROWS(J$3:J3),'p4คุณ&amp;อ่าน'!$Y$5:$Y$84,'p4คุณ&amp;อ่าน'!$X$5:$X$84)))</f>
        <v>2</v>
      </c>
      <c r="K3" s="341">
        <f>IF(M3=1,"",IF(ROWS(K$3:K3)&gt;$K$1,"",LOOKUP(ROWS(K$3:K3),'p4คุณ&amp;อ่าน'!$Y$5:$Y$84,'p4คุณ&amp;อ่าน'!$N$5:$N$84)))</f>
        <v>3</v>
      </c>
      <c r="L3" s="24" t="str">
        <f>IF(B3=0,"",IF(B3="","",pรายชื่อ!B4))</f>
        <v>เรียน</v>
      </c>
      <c r="M3" s="203">
        <f>IF(L3="ย้าย",1,0)</f>
        <v>0</v>
      </c>
      <c r="N3" s="35" t="str">
        <f>IF(P3="","",O$1)</f>
        <v>ป.4/2</v>
      </c>
      <c r="O3" s="35">
        <f>IF(P3="","",SUBTOTAL(3,$P$3:P3))</f>
        <v>1</v>
      </c>
      <c r="P3" s="36">
        <f>IF(ROWS(P$3:P3)&gt;$W$1,"",LOOKUP(ROWS(P$3:P3),'p4คุณ&amp;อ่าน'!$Z$5:$Z$84,'p4คุณ&amp;อ่าน'!$D$5:$D$84))</f>
        <v>3746</v>
      </c>
      <c r="Q3" s="37" t="str">
        <f>IF(ROWS(Q$3:Q3)&gt;$W$1,"",LOOKUP(ROWS(Q$3:Q3),'p4คุณ&amp;อ่าน'!$Z$5:$Z$84,'p4คุณ&amp;อ่าน'!$E$5:$E$84))</f>
        <v>เด็กชาย</v>
      </c>
      <c r="R3" s="37" t="str">
        <f>IF(ROWS(R$3:R3)&gt;$W$1,"",LOOKUP(ROWS(R$3:R3),'p4คุณ&amp;อ่าน'!$Z$5:$Z$84,'p4คุณ&amp;อ่าน'!$F$5:$F$84))</f>
        <v>ภคภัทร</v>
      </c>
      <c r="S3" s="37" t="str">
        <f>IF(ROWS(S$3:S3)&gt;$W$1,"",LOOKUP(ROWS(S$3:S3),'p4คุณ&amp;อ่าน'!$Z$5:$Z$84,'p4คุณ&amp;อ่าน'!$G$5:$G$84))</f>
        <v>จิรหิรัญโชค</v>
      </c>
      <c r="T3" s="36" t="str">
        <f>'รวม1-2'!K46</f>
        <v/>
      </c>
      <c r="U3" s="342" t="str">
        <f>IF(Y3=1,"",'รวม1-2'!M46)</f>
        <v/>
      </c>
      <c r="V3" s="342" t="str">
        <f>IF(Y3=1,"",IF(ROWS(V$3:V3)&gt;$W$1,"",LOOKUP(ROWS(V$3:V3),'p4คุณ&amp;อ่าน'!$Z$5:$Z$84,'p4คุณ&amp;อ่าน'!$X$5:$X$84)))</f>
        <v/>
      </c>
      <c r="W3" s="342" t="str">
        <f>IF(Y3=1,"",IF(ROWS(W$3:W3)&gt;$W$1,"",LOOKUP(ROWS(W$3:W3),'p4คุณ&amp;อ่าน'!$Z$5:$Z$84,'p4คุณ&amp;อ่าน'!$N$5:$N$84)))</f>
        <v/>
      </c>
      <c r="X3" s="24" t="str">
        <f>IF(N3=0,"",IF(N3="","",pรายชื่อ!Z4))</f>
        <v>เรียน</v>
      </c>
      <c r="Y3" s="203">
        <f>IF(X3="ย้าย",1,0)</f>
        <v>0</v>
      </c>
    </row>
    <row r="4" spans="1:25" ht="24" customHeight="1" x14ac:dyDescent="0.75">
      <c r="A4" s="26">
        <v>2</v>
      </c>
      <c r="B4" s="29" t="str">
        <f t="shared" ref="B4:B34" si="0">IF(D4="","",$C$1)</f>
        <v>ป.4/1</v>
      </c>
      <c r="C4" s="29">
        <f>IF(D4="","",SUBTOTAL(3,$D$3:D4))</f>
        <v>2</v>
      </c>
      <c r="D4" s="18">
        <f>IF(ROWS(D$3:D4)&gt;$K$1,"",LOOKUP(ROWS(D$3:D4),'p4คุณ&amp;อ่าน'!$Y$5:$Y$84,'p4คุณ&amp;อ่าน'!$D$5:$D$84))</f>
        <v>3815</v>
      </c>
      <c r="E4" s="32" t="str">
        <f>IF(ROWS(E$3:E4)&gt;$K$1,"",LOOKUP(ROWS(E$3:E4),'p4คุณ&amp;อ่าน'!$Y$5:$Y$84,'p4คุณ&amp;อ่าน'!$E$5:$E$84))</f>
        <v>เด็กชาย</v>
      </c>
      <c r="F4" s="32" t="str">
        <f>IF(ROWS(F$3:F4)&gt;$K$1,"",LOOKUP(ROWS(F$3:F4),'p4คุณ&amp;อ่าน'!$Y$5:$Y$84,'p4คุณ&amp;อ่าน'!$F$5:$F$84))</f>
        <v>วุฒิพงษ์</v>
      </c>
      <c r="G4" s="32" t="str">
        <f>IF(ROWS(G$3:G4)&gt;$K$1,"",LOOKUP(ROWS(G$3:G4),'p4คุณ&amp;อ่าน'!$Y$5:$Y$84,'p4คุณ&amp;อ่าน'!$G$5:$G$84))</f>
        <v>แสงทอง</v>
      </c>
      <c r="H4" s="18">
        <f>IF(ROWS(H$3:H4)&gt;$K$1,"",LOOKUP(ROWS(H$3:H4),'p4คุณ&amp;อ่าน'!$Y$5:$Y$84,'รวม1-2'!$K$6:$K$85))</f>
        <v>52</v>
      </c>
      <c r="I4" s="341">
        <f>IF(M4=1,"",IF(ROWS(I$3:I4)&gt;$K$1,"",LOOKUP(ROWS(I$3:I4),'p4คุณ&amp;อ่าน'!$Y$5:$Y$84,'รวม1-2'!$M$6:$M$85)))</f>
        <v>1</v>
      </c>
      <c r="J4" s="341" t="str">
        <f>IF(M4=1,"",IF(ROWS(J$3:J4)&gt;$K$1,"",LOOKUP(ROWS(J$3:J4),'p4คุณ&amp;อ่าน'!$Y$5:$Y$84,'p4คุณ&amp;อ่าน'!$X$5:$X$84)))</f>
        <v/>
      </c>
      <c r="K4" s="341" t="str">
        <f>IF(M4=1,"",IF(ROWS(K$3:K4)&gt;$K$1,"",LOOKUP(ROWS(K$3:K4),'p4คุณ&amp;อ่าน'!$Y$5:$Y$84,'p4คุณ&amp;อ่าน'!$N$5:$N$84)))</f>
        <v/>
      </c>
      <c r="L4" s="24" t="str">
        <f>IF(B4=0,"",IF(B4="","",pรายชื่อ!B5))</f>
        <v>เรียน</v>
      </c>
      <c r="M4" s="203">
        <f t="shared" ref="M4:M42" si="1">IF(L4="ย้าย",1,0)</f>
        <v>0</v>
      </c>
      <c r="N4" s="35" t="str">
        <f t="shared" ref="N4:N42" si="2">IF(P4="","",O$1)</f>
        <v>ป.4/2</v>
      </c>
      <c r="O4" s="35">
        <f>IF(P4="","",SUBTOTAL(3,$P$3:P4))</f>
        <v>2</v>
      </c>
      <c r="P4" s="36">
        <f>IF(ROWS(P$3:P4)&gt;$W$1,"",LOOKUP(ROWS(P$3:P4),'p4คุณ&amp;อ่าน'!$Z$5:$Z$84,'p4คุณ&amp;อ่าน'!$D$5:$D$84))</f>
        <v>3799</v>
      </c>
      <c r="Q4" s="37" t="str">
        <f>IF(ROWS(Q$3:Q4)&gt;$W$1,"",LOOKUP(ROWS(Q$3:Q4),'p4คุณ&amp;อ่าน'!$Z$5:$Z$84,'p4คุณ&amp;อ่าน'!$E$5:$E$84))</f>
        <v>เด็กชาย</v>
      </c>
      <c r="R4" s="37" t="str">
        <f>IF(ROWS(R$3:R4)&gt;$W$1,"",LOOKUP(ROWS(R$3:R4),'p4คุณ&amp;อ่าน'!$Z$5:$Z$84,'p4คุณ&amp;อ่าน'!$F$5:$F$84))</f>
        <v>ศุภวุฒิ</v>
      </c>
      <c r="S4" s="37" t="str">
        <f>IF(ROWS(S$3:S4)&gt;$W$1,"",LOOKUP(ROWS(S$3:S4),'p4คุณ&amp;อ่าน'!$Z$5:$Z$84,'p4คุณ&amp;อ่าน'!$G$5:$G$84))</f>
        <v>ก๋องอ้าย</v>
      </c>
      <c r="T4" s="36" t="str">
        <f>'รวม1-2'!K47</f>
        <v/>
      </c>
      <c r="U4" s="342" t="str">
        <f>IF(Y4=1,"",'รวม1-2'!M47)</f>
        <v/>
      </c>
      <c r="V4" s="342" t="str">
        <f>IF(Y4=1,"",IF(ROWS(V$3:V4)&gt;$W$1,"",LOOKUP(ROWS(V$3:V4),'p4คุณ&amp;อ่าน'!$Z$5:$Z$84,'p4คุณ&amp;อ่าน'!$X$5:$X$84)))</f>
        <v/>
      </c>
      <c r="W4" s="342" t="str">
        <f>IF(Y4=1,"",IF(ROWS(W$3:W4)&gt;$W$1,"",LOOKUP(ROWS(W$3:W4),'p4คุณ&amp;อ่าน'!$Z$5:$Z$84,'p4คุณ&amp;อ่าน'!$N$5:$N$84)))</f>
        <v/>
      </c>
      <c r="X4" s="24" t="str">
        <f>IF(N4=0,"",IF(N4="","",pรายชื่อ!Z5))</f>
        <v>เรียน</v>
      </c>
      <c r="Y4" s="203">
        <f t="shared" ref="Y4:Y42" si="3">IF(X4="ย้าย",1,0)</f>
        <v>0</v>
      </c>
    </row>
    <row r="5" spans="1:25" ht="24" customHeight="1" x14ac:dyDescent="0.75">
      <c r="A5" s="26">
        <v>3</v>
      </c>
      <c r="B5" s="29" t="str">
        <f t="shared" si="0"/>
        <v>ป.4/1</v>
      </c>
      <c r="C5" s="29">
        <f>IF(D5="","",SUBTOTAL(3,$D$3:D5))</f>
        <v>3</v>
      </c>
      <c r="D5" s="18">
        <f>IF(ROWS(D$3:D5)&gt;$K$1,"",LOOKUP(ROWS(D$3:D5),'p4คุณ&amp;อ่าน'!$Y$5:$Y$84,'p4คุณ&amp;อ่าน'!$D$5:$D$84))</f>
        <v>3843</v>
      </c>
      <c r="E5" s="32" t="str">
        <f>IF(ROWS(E$3:E5)&gt;$K$1,"",LOOKUP(ROWS(E$3:E5),'p4คุณ&amp;อ่าน'!$Y$5:$Y$84,'p4คุณ&amp;อ่าน'!$E$5:$E$84))</f>
        <v>เด็กชาย</v>
      </c>
      <c r="F5" s="32" t="str">
        <f>IF(ROWS(F$3:F5)&gt;$K$1,"",LOOKUP(ROWS(F$3:F5),'p4คุณ&amp;อ่าน'!$Y$5:$Y$84,'p4คุณ&amp;อ่าน'!$F$5:$F$84))</f>
        <v>ธนบดี</v>
      </c>
      <c r="G5" s="32" t="str">
        <f>IF(ROWS(G$3:G5)&gt;$K$1,"",LOOKUP(ROWS(G$3:G5),'p4คุณ&amp;อ่าน'!$Y$5:$Y$84,'p4คุณ&amp;อ่าน'!$G$5:$G$84))</f>
        <v>มณีรัตน์</v>
      </c>
      <c r="H5" s="18" t="str">
        <f>IF(ROWS(H$3:H5)&gt;$K$1,"",LOOKUP(ROWS(H$3:H5),'p4คุณ&amp;อ่าน'!$Y$5:$Y$84,'รวม1-2'!$K$6:$K$85))</f>
        <v/>
      </c>
      <c r="I5" s="341" t="str">
        <f>IF(M5=1,"",IF(ROWS(I$3:I5)&gt;$K$1,"",LOOKUP(ROWS(I$3:I5),'p4คุณ&amp;อ่าน'!$Y$5:$Y$84,'รวม1-2'!$M$6:$M$85)))</f>
        <v/>
      </c>
      <c r="J5" s="341" t="str">
        <f>IF(M5=1,"",IF(ROWS(J$3:J5)&gt;$K$1,"",LOOKUP(ROWS(J$3:J5),'p4คุณ&amp;อ่าน'!$Y$5:$Y$84,'p4คุณ&amp;อ่าน'!$X$5:$X$84)))</f>
        <v/>
      </c>
      <c r="K5" s="341" t="str">
        <f>IF(M5=1,"",IF(ROWS(K$3:K5)&gt;$K$1,"",LOOKUP(ROWS(K$3:K5),'p4คุณ&amp;อ่าน'!$Y$5:$Y$84,'p4คุณ&amp;อ่าน'!$N$5:$N$84)))</f>
        <v/>
      </c>
      <c r="L5" s="24" t="str">
        <f>IF(B5=0,"",IF(B5="","",pรายชื่อ!B6))</f>
        <v>เรียน</v>
      </c>
      <c r="M5" s="203">
        <f t="shared" si="1"/>
        <v>0</v>
      </c>
      <c r="N5" s="35" t="str">
        <f t="shared" si="2"/>
        <v>ป.4/2</v>
      </c>
      <c r="O5" s="35">
        <f>IF(P5="","",SUBTOTAL(3,$P$3:P5))</f>
        <v>3</v>
      </c>
      <c r="P5" s="36">
        <f>IF(ROWS(P$3:P5)&gt;$W$1,"",LOOKUP(ROWS(P$3:P5),'p4คุณ&amp;อ่าน'!$Z$5:$Z$84,'p4คุณ&amp;อ่าน'!$D$5:$D$84))</f>
        <v>3825</v>
      </c>
      <c r="Q5" s="37" t="str">
        <f>IF(ROWS(Q$3:Q5)&gt;$W$1,"",LOOKUP(ROWS(Q$3:Q5),'p4คุณ&amp;อ่าน'!$Z$5:$Z$84,'p4คุณ&amp;อ่าน'!$E$5:$E$84))</f>
        <v>เด็กชาย</v>
      </c>
      <c r="R5" s="37" t="str">
        <f>IF(ROWS(R$3:R5)&gt;$W$1,"",LOOKUP(ROWS(R$3:R5),'p4คุณ&amp;อ่าน'!$Z$5:$Z$84,'p4คุณ&amp;อ่าน'!$F$5:$F$84))</f>
        <v>วีรภัทร</v>
      </c>
      <c r="S5" s="37" t="str">
        <f>IF(ROWS(S$3:S5)&gt;$W$1,"",LOOKUP(ROWS(S$3:S5),'p4คุณ&amp;อ่าน'!$Z$5:$Z$84,'p4คุณ&amp;อ่าน'!$G$5:$G$84))</f>
        <v>อ้วนแก้ว</v>
      </c>
      <c r="T5" s="36" t="str">
        <f>'รวม1-2'!K48</f>
        <v/>
      </c>
      <c r="U5" s="342" t="str">
        <f>IF(Y5=1,"",'รวม1-2'!M48)</f>
        <v/>
      </c>
      <c r="V5" s="342" t="str">
        <f>IF(Y5=1,"",IF(ROWS(V$3:V5)&gt;$W$1,"",LOOKUP(ROWS(V$3:V5),'p4คุณ&amp;อ่าน'!$Z$5:$Z$84,'p4คุณ&amp;อ่าน'!$X$5:$X$84)))</f>
        <v/>
      </c>
      <c r="W5" s="342" t="str">
        <f>IF(Y5=1,"",IF(ROWS(W$3:W5)&gt;$W$1,"",LOOKUP(ROWS(W$3:W5),'p4คุณ&amp;อ่าน'!$Z$5:$Z$84,'p4คุณ&amp;อ่าน'!$N$5:$N$84)))</f>
        <v/>
      </c>
      <c r="X5" s="24" t="str">
        <f>IF(N5=0,"",IF(N5="","",pรายชื่อ!Z6))</f>
        <v>เรียน</v>
      </c>
      <c r="Y5" s="203">
        <f t="shared" si="3"/>
        <v>0</v>
      </c>
    </row>
    <row r="6" spans="1:25" ht="24" customHeight="1" x14ac:dyDescent="0.75">
      <c r="A6" s="26">
        <v>4</v>
      </c>
      <c r="B6" s="29" t="str">
        <f t="shared" si="0"/>
        <v>ป.4/1</v>
      </c>
      <c r="C6" s="29">
        <f>IF(D6="","",SUBTOTAL(3,$D$3:D6))</f>
        <v>4</v>
      </c>
      <c r="D6" s="18">
        <f>IF(ROWS(D$3:D6)&gt;$K$1,"",LOOKUP(ROWS(D$3:D6),'p4คุณ&amp;อ่าน'!$Y$5:$Y$84,'p4คุณ&amp;อ่าน'!$D$5:$D$84))</f>
        <v>3846</v>
      </c>
      <c r="E6" s="32" t="str">
        <f>IF(ROWS(E$3:E6)&gt;$K$1,"",LOOKUP(ROWS(E$3:E6),'p4คุณ&amp;อ่าน'!$Y$5:$Y$84,'p4คุณ&amp;อ่าน'!$E$5:$E$84))</f>
        <v>เด็กชาย</v>
      </c>
      <c r="F6" s="32" t="str">
        <f>IF(ROWS(F$3:F6)&gt;$K$1,"",LOOKUP(ROWS(F$3:F6),'p4คุณ&amp;อ่าน'!$Y$5:$Y$84,'p4คุณ&amp;อ่าน'!$F$5:$F$84))</f>
        <v>รัชชานนท์</v>
      </c>
      <c r="G6" s="32" t="str">
        <f>IF(ROWS(G$3:G6)&gt;$K$1,"",LOOKUP(ROWS(G$3:G6),'p4คุณ&amp;อ่าน'!$Y$5:$Y$84,'p4คุณ&amp;อ่าน'!$G$5:$G$84))</f>
        <v>ก๋าซ้อน</v>
      </c>
      <c r="H6" s="18" t="str">
        <f>IF(ROWS(H$3:H6)&gt;$K$1,"",LOOKUP(ROWS(H$3:H6),'p4คุณ&amp;อ่าน'!$Y$5:$Y$84,'รวม1-2'!$K$6:$K$85))</f>
        <v/>
      </c>
      <c r="I6" s="341" t="str">
        <f>IF(M6=1,"",IF(ROWS(I$3:I6)&gt;$K$1,"",LOOKUP(ROWS(I$3:I6),'p4คุณ&amp;อ่าน'!$Y$5:$Y$84,'รวม1-2'!$M$6:$M$85)))</f>
        <v/>
      </c>
      <c r="J6" s="341" t="str">
        <f>IF(M6=1,"",IF(ROWS(J$3:J6)&gt;$K$1,"",LOOKUP(ROWS(J$3:J6),'p4คุณ&amp;อ่าน'!$Y$5:$Y$84,'p4คุณ&amp;อ่าน'!$X$5:$X$84)))</f>
        <v/>
      </c>
      <c r="K6" s="341" t="str">
        <f>IF(M6=1,"",IF(ROWS(K$3:K6)&gt;$K$1,"",LOOKUP(ROWS(K$3:K6),'p4คุณ&amp;อ่าน'!$Y$5:$Y$84,'p4คุณ&amp;อ่าน'!$N$5:$N$84)))</f>
        <v/>
      </c>
      <c r="L6" s="24" t="str">
        <f>IF(B6=0,"",IF(B6="","",pรายชื่อ!B7))</f>
        <v>เรียน</v>
      </c>
      <c r="M6" s="203">
        <f t="shared" si="1"/>
        <v>0</v>
      </c>
      <c r="N6" s="35" t="str">
        <f t="shared" si="2"/>
        <v>ป.4/2</v>
      </c>
      <c r="O6" s="35">
        <f>IF(P6="","",SUBTOTAL(3,$P$3:P6))</f>
        <v>4</v>
      </c>
      <c r="P6" s="36">
        <f>IF(ROWS(P$3:P6)&gt;$W$1,"",LOOKUP(ROWS(P$3:P6),'p4คุณ&amp;อ่าน'!$Z$5:$Z$84,'p4คุณ&amp;อ่าน'!$D$5:$D$84))</f>
        <v>3835</v>
      </c>
      <c r="Q6" s="37" t="str">
        <f>IF(ROWS(Q$3:Q6)&gt;$W$1,"",LOOKUP(ROWS(Q$3:Q6),'p4คุณ&amp;อ่าน'!$Z$5:$Z$84,'p4คุณ&amp;อ่าน'!$E$5:$E$84))</f>
        <v>เด็กชาย</v>
      </c>
      <c r="R6" s="37" t="str">
        <f>IF(ROWS(R$3:R6)&gt;$W$1,"",LOOKUP(ROWS(R$3:R6),'p4คุณ&amp;อ่าน'!$Z$5:$Z$84,'p4คุณ&amp;อ่าน'!$F$5:$F$84))</f>
        <v>นะโม</v>
      </c>
      <c r="S6" s="37" t="str">
        <f>IF(ROWS(S$3:S6)&gt;$W$1,"",LOOKUP(ROWS(S$3:S6),'p4คุณ&amp;อ่าน'!$Z$5:$Z$84,'p4คุณ&amp;อ่าน'!$G$5:$G$84))</f>
        <v>เววน</v>
      </c>
      <c r="T6" s="36" t="str">
        <f>'รวม1-2'!K49</f>
        <v/>
      </c>
      <c r="U6" s="342" t="str">
        <f>IF(Y6=1,"",'รวม1-2'!M49)</f>
        <v/>
      </c>
      <c r="V6" s="342" t="str">
        <f>IF(Y6=1,"",IF(ROWS(V$3:V6)&gt;$W$1,"",LOOKUP(ROWS(V$3:V6),'p4คุณ&amp;อ่าน'!$Z$5:$Z$84,'p4คุณ&amp;อ่าน'!$X$5:$X$84)))</f>
        <v/>
      </c>
      <c r="W6" s="342" t="str">
        <f>IF(Y6=1,"",IF(ROWS(W$3:W6)&gt;$W$1,"",LOOKUP(ROWS(W$3:W6),'p4คุณ&amp;อ่าน'!$Z$5:$Z$84,'p4คุณ&amp;อ่าน'!$N$5:$N$84)))</f>
        <v/>
      </c>
      <c r="X6" s="24" t="str">
        <f>IF(N6=0,"",IF(N6="","",pรายชื่อ!Z7))</f>
        <v>เรียน</v>
      </c>
      <c r="Y6" s="203">
        <f t="shared" si="3"/>
        <v>0</v>
      </c>
    </row>
    <row r="7" spans="1:25" ht="24" customHeight="1" x14ac:dyDescent="0.75">
      <c r="A7" s="26">
        <v>5</v>
      </c>
      <c r="B7" s="29" t="str">
        <f t="shared" si="0"/>
        <v>ป.4/1</v>
      </c>
      <c r="C7" s="29">
        <f>IF(D7="","",SUBTOTAL(3,$D$3:D7))</f>
        <v>5</v>
      </c>
      <c r="D7" s="18">
        <f>IF(ROWS(D$3:D7)&gt;$K$1,"",LOOKUP(ROWS(D$3:D7),'p4คุณ&amp;อ่าน'!$Y$5:$Y$84,'p4คุณ&amp;อ่าน'!$D$5:$D$84))</f>
        <v>3848</v>
      </c>
      <c r="E7" s="32" t="str">
        <f>IF(ROWS(E$3:E7)&gt;$K$1,"",LOOKUP(ROWS(E$3:E7),'p4คุณ&amp;อ่าน'!$Y$5:$Y$84,'p4คุณ&amp;อ่าน'!$E$5:$E$84))</f>
        <v>เด็กชาย</v>
      </c>
      <c r="F7" s="32" t="str">
        <f>IF(ROWS(F$3:F7)&gt;$K$1,"",LOOKUP(ROWS(F$3:F7),'p4คุณ&amp;อ่าน'!$Y$5:$Y$84,'p4คุณ&amp;อ่าน'!$F$5:$F$84))</f>
        <v>ปภิณวิช</v>
      </c>
      <c r="G7" s="32" t="str">
        <f>IF(ROWS(G$3:G7)&gt;$K$1,"",LOOKUP(ROWS(G$3:G7),'p4คุณ&amp;อ่าน'!$Y$5:$Y$84,'p4คุณ&amp;อ่าน'!$G$5:$G$84))</f>
        <v>ฟองใจ</v>
      </c>
      <c r="H7" s="18" t="str">
        <f>IF(ROWS(H$3:H7)&gt;$K$1,"",LOOKUP(ROWS(H$3:H7),'p4คุณ&amp;อ่าน'!$Y$5:$Y$84,'รวม1-2'!$K$6:$K$85))</f>
        <v/>
      </c>
      <c r="I7" s="341" t="str">
        <f>IF(M7=1,"",IF(ROWS(I$3:I7)&gt;$K$1,"",LOOKUP(ROWS(I$3:I7),'p4คุณ&amp;อ่าน'!$Y$5:$Y$84,'รวม1-2'!$M$6:$M$85)))</f>
        <v/>
      </c>
      <c r="J7" s="341" t="str">
        <f>IF(M7=1,"",IF(ROWS(J$3:J7)&gt;$K$1,"",LOOKUP(ROWS(J$3:J7),'p4คุณ&amp;อ่าน'!$Y$5:$Y$84,'p4คุณ&amp;อ่าน'!$X$5:$X$84)))</f>
        <v/>
      </c>
      <c r="K7" s="341" t="str">
        <f>IF(M7=1,"",IF(ROWS(K$3:K7)&gt;$K$1,"",LOOKUP(ROWS(K$3:K7),'p4คุณ&amp;อ่าน'!$Y$5:$Y$84,'p4คุณ&amp;อ่าน'!$N$5:$N$84)))</f>
        <v/>
      </c>
      <c r="L7" s="24" t="str">
        <f>IF(B7=0,"",IF(B7="","",pรายชื่อ!B8))</f>
        <v>เรียน</v>
      </c>
      <c r="M7" s="203">
        <f t="shared" si="1"/>
        <v>0</v>
      </c>
      <c r="N7" s="35" t="str">
        <f t="shared" si="2"/>
        <v>ป.4/2</v>
      </c>
      <c r="O7" s="35">
        <f>IF(P7="","",SUBTOTAL(3,$P$3:P7))</f>
        <v>5</v>
      </c>
      <c r="P7" s="36">
        <f>IF(ROWS(P$3:P7)&gt;$W$1,"",LOOKUP(ROWS(P$3:P7),'p4คุณ&amp;อ่าน'!$Z$5:$Z$84,'p4คุณ&amp;อ่าน'!$D$5:$D$84))</f>
        <v>3904</v>
      </c>
      <c r="Q7" s="37" t="str">
        <f>IF(ROWS(Q$3:Q7)&gt;$W$1,"",LOOKUP(ROWS(Q$3:Q7),'p4คุณ&amp;อ่าน'!$Z$5:$Z$84,'p4คุณ&amp;อ่าน'!$E$5:$E$84))</f>
        <v>เด็กชาย</v>
      </c>
      <c r="R7" s="37" t="str">
        <f>IF(ROWS(R$3:R7)&gt;$W$1,"",LOOKUP(ROWS(R$3:R7),'p4คุณ&amp;อ่าน'!$Z$5:$Z$84,'p4คุณ&amp;อ่าน'!$F$5:$F$84))</f>
        <v>สุญตา</v>
      </c>
      <c r="S7" s="37" t="str">
        <f>IF(ROWS(S$3:S7)&gt;$W$1,"",LOOKUP(ROWS(S$3:S7),'p4คุณ&amp;อ่าน'!$Z$5:$Z$84,'p4คุณ&amp;อ่าน'!$G$5:$G$84))</f>
        <v>อู่ทอง</v>
      </c>
      <c r="T7" s="36" t="str">
        <f>'รวม1-2'!K50</f>
        <v/>
      </c>
      <c r="U7" s="342" t="str">
        <f>IF(Y7=1,"",'รวม1-2'!M50)</f>
        <v/>
      </c>
      <c r="V7" s="342" t="str">
        <f>IF(Y7=1,"",IF(ROWS(V$3:V7)&gt;$W$1,"",LOOKUP(ROWS(V$3:V7),'p4คุณ&amp;อ่าน'!$Z$5:$Z$84,'p4คุณ&amp;อ่าน'!$X$5:$X$84)))</f>
        <v/>
      </c>
      <c r="W7" s="342" t="str">
        <f>IF(Y7=1,"",IF(ROWS(W$3:W7)&gt;$W$1,"",LOOKUP(ROWS(W$3:W7),'p4คุณ&amp;อ่าน'!$Z$5:$Z$84,'p4คุณ&amp;อ่าน'!$N$5:$N$84)))</f>
        <v/>
      </c>
      <c r="X7" s="24" t="str">
        <f>IF(N7=0,"",IF(N7="","",pรายชื่อ!Z8))</f>
        <v>เรียน</v>
      </c>
      <c r="Y7" s="203">
        <f t="shared" si="3"/>
        <v>0</v>
      </c>
    </row>
    <row r="8" spans="1:25" ht="24" customHeight="1" x14ac:dyDescent="0.75">
      <c r="A8" s="26">
        <v>6</v>
      </c>
      <c r="B8" s="29" t="str">
        <f t="shared" si="0"/>
        <v>ป.4/1</v>
      </c>
      <c r="C8" s="29">
        <f>IF(D8="","",SUBTOTAL(3,$D$3:D8))</f>
        <v>6</v>
      </c>
      <c r="D8" s="18">
        <f>IF(ROWS(D$3:D8)&gt;$K$1,"",LOOKUP(ROWS(D$3:D8),'p4คุณ&amp;อ่าน'!$Y$5:$Y$84,'p4คุณ&amp;อ่าน'!$D$5:$D$84))</f>
        <v>3896</v>
      </c>
      <c r="E8" s="32" t="str">
        <f>IF(ROWS(E$3:E8)&gt;$K$1,"",LOOKUP(ROWS(E$3:E8),'p4คุณ&amp;อ่าน'!$Y$5:$Y$84,'p4คุณ&amp;อ่าน'!$E$5:$E$84))</f>
        <v>เด็กชาย</v>
      </c>
      <c r="F8" s="32" t="str">
        <f>IF(ROWS(F$3:F8)&gt;$K$1,"",LOOKUP(ROWS(F$3:F8),'p4คุณ&amp;อ่าน'!$Y$5:$Y$84,'p4คุณ&amp;อ่าน'!$F$5:$F$84))</f>
        <v>ธิติวัฒน์</v>
      </c>
      <c r="G8" s="32" t="str">
        <f>IF(ROWS(G$3:G8)&gt;$K$1,"",LOOKUP(ROWS(G$3:G8),'p4คุณ&amp;อ่าน'!$Y$5:$Y$84,'p4คุณ&amp;อ่าน'!$G$5:$G$84))</f>
        <v>จันเที่ยง</v>
      </c>
      <c r="H8" s="18" t="str">
        <f>IF(ROWS(H$3:H8)&gt;$K$1,"",LOOKUP(ROWS(H$3:H8),'p4คุณ&amp;อ่าน'!$Y$5:$Y$84,'รวม1-2'!$K$6:$K$85))</f>
        <v/>
      </c>
      <c r="I8" s="341" t="str">
        <f>IF(M8=1,"",IF(ROWS(I$3:I8)&gt;$K$1,"",LOOKUP(ROWS(I$3:I8),'p4คุณ&amp;อ่าน'!$Y$5:$Y$84,'รวม1-2'!$M$6:$M$85)))</f>
        <v/>
      </c>
      <c r="J8" s="341" t="str">
        <f>IF(M8=1,"",IF(ROWS(J$3:J8)&gt;$K$1,"",LOOKUP(ROWS(J$3:J8),'p4คุณ&amp;อ่าน'!$Y$5:$Y$84,'p4คุณ&amp;อ่าน'!$X$5:$X$84)))</f>
        <v/>
      </c>
      <c r="K8" s="341" t="str">
        <f>IF(M8=1,"",IF(ROWS(K$3:K8)&gt;$K$1,"",LOOKUP(ROWS(K$3:K8),'p4คุณ&amp;อ่าน'!$Y$5:$Y$84,'p4คุณ&amp;อ่าน'!$N$5:$N$84)))</f>
        <v/>
      </c>
      <c r="L8" s="24" t="str">
        <f>IF(B8=0,"",IF(B8="","",pรายชื่อ!B9))</f>
        <v>เรียน</v>
      </c>
      <c r="M8" s="203">
        <f t="shared" si="1"/>
        <v>0</v>
      </c>
      <c r="N8" s="35" t="str">
        <f t="shared" si="2"/>
        <v>ป.4/2</v>
      </c>
      <c r="O8" s="35">
        <f>IF(P8="","",SUBTOTAL(3,$P$3:P8))</f>
        <v>6</v>
      </c>
      <c r="P8" s="36">
        <f>IF(ROWS(P$3:P8)&gt;$W$1,"",LOOKUP(ROWS(P$3:P8),'p4คุณ&amp;อ่าน'!$Z$5:$Z$84,'p4คุณ&amp;อ่าน'!$D$5:$D$84))</f>
        <v>3905</v>
      </c>
      <c r="Q8" s="37" t="str">
        <f>IF(ROWS(Q$3:Q8)&gt;$W$1,"",LOOKUP(ROWS(Q$3:Q8),'p4คุณ&amp;อ่าน'!$Z$5:$Z$84,'p4คุณ&amp;อ่าน'!$E$5:$E$84))</f>
        <v>เด็กชาย</v>
      </c>
      <c r="R8" s="37" t="str">
        <f>IF(ROWS(R$3:R8)&gt;$W$1,"",LOOKUP(ROWS(R$3:R8),'p4คุณ&amp;อ่าน'!$Z$5:$Z$84,'p4คุณ&amp;อ่าน'!$F$5:$F$84))</f>
        <v>ภูวภัทร</v>
      </c>
      <c r="S8" s="37" t="str">
        <f>IF(ROWS(S$3:S8)&gt;$W$1,"",LOOKUP(ROWS(S$3:S8),'p4คุณ&amp;อ่าน'!$Z$5:$Z$84,'p4คุณ&amp;อ่าน'!$G$5:$G$84))</f>
        <v>บุญเรือง</v>
      </c>
      <c r="T8" s="36" t="str">
        <f>'รวม1-2'!K51</f>
        <v/>
      </c>
      <c r="U8" s="342" t="str">
        <f>IF(Y8=1,"",'รวม1-2'!M51)</f>
        <v/>
      </c>
      <c r="V8" s="342" t="str">
        <f>IF(Y8=1,"",IF(ROWS(V$3:V8)&gt;$W$1,"",LOOKUP(ROWS(V$3:V8),'p4คุณ&amp;อ่าน'!$Z$5:$Z$84,'p4คุณ&amp;อ่าน'!$X$5:$X$84)))</f>
        <v/>
      </c>
      <c r="W8" s="342" t="str">
        <f>IF(Y8=1,"",IF(ROWS(W$3:W8)&gt;$W$1,"",LOOKUP(ROWS(W$3:W8),'p4คุณ&amp;อ่าน'!$Z$5:$Z$84,'p4คุณ&amp;อ่าน'!$N$5:$N$84)))</f>
        <v/>
      </c>
      <c r="X8" s="24" t="str">
        <f>IF(N8=0,"",IF(N8="","",pรายชื่อ!Z9))</f>
        <v>เรียน</v>
      </c>
      <c r="Y8" s="203">
        <f t="shared" si="3"/>
        <v>0</v>
      </c>
    </row>
    <row r="9" spans="1:25" ht="24" customHeight="1" x14ac:dyDescent="0.75">
      <c r="A9" s="26">
        <v>7</v>
      </c>
      <c r="B9" s="29" t="str">
        <f t="shared" si="0"/>
        <v>ป.4/1</v>
      </c>
      <c r="C9" s="29">
        <f>IF(D9="","",SUBTOTAL(3,$D$3:D9))</f>
        <v>7</v>
      </c>
      <c r="D9" s="18">
        <f>IF(ROWS(D$3:D9)&gt;$K$1,"",LOOKUP(ROWS(D$3:D9),'p4คุณ&amp;อ่าน'!$Y$5:$Y$84,'p4คุณ&amp;อ่าน'!$D$5:$D$84))</f>
        <v>3927</v>
      </c>
      <c r="E9" s="32" t="str">
        <f>IF(ROWS(E$3:E9)&gt;$K$1,"",LOOKUP(ROWS(E$3:E9),'p4คุณ&amp;อ่าน'!$Y$5:$Y$84,'p4คุณ&amp;อ่าน'!$E$5:$E$84))</f>
        <v>เด็กชาย</v>
      </c>
      <c r="F9" s="32" t="str">
        <f>IF(ROWS(F$3:F9)&gt;$K$1,"",LOOKUP(ROWS(F$3:F9),'p4คุณ&amp;อ่าน'!$Y$5:$Y$84,'p4คุณ&amp;อ่าน'!$F$5:$F$84))</f>
        <v>ธนดล</v>
      </c>
      <c r="G9" s="32" t="str">
        <f>IF(ROWS(G$3:G9)&gt;$K$1,"",LOOKUP(ROWS(G$3:G9),'p4คุณ&amp;อ่าน'!$Y$5:$Y$84,'p4คุณ&amp;อ่าน'!$G$5:$G$84))</f>
        <v>ดวงวรรณา</v>
      </c>
      <c r="H9" s="18" t="str">
        <f>IF(ROWS(H$3:H9)&gt;$K$1,"",LOOKUP(ROWS(H$3:H9),'p4คุณ&amp;อ่าน'!$Y$5:$Y$84,'รวม1-2'!$K$6:$K$85))</f>
        <v/>
      </c>
      <c r="I9" s="341" t="str">
        <f>IF(M9=1,"",IF(ROWS(I$3:I9)&gt;$K$1,"",LOOKUP(ROWS(I$3:I9),'p4คุณ&amp;อ่าน'!$Y$5:$Y$84,'รวม1-2'!$M$6:$M$85)))</f>
        <v/>
      </c>
      <c r="J9" s="341" t="str">
        <f>IF(M9=1,"",IF(ROWS(J$3:J9)&gt;$K$1,"",LOOKUP(ROWS(J$3:J9),'p4คุณ&amp;อ่าน'!$Y$5:$Y$84,'p4คุณ&amp;อ่าน'!$X$5:$X$84)))</f>
        <v/>
      </c>
      <c r="K9" s="341" t="str">
        <f>IF(M9=1,"",IF(ROWS(K$3:K9)&gt;$K$1,"",LOOKUP(ROWS(K$3:K9),'p4คุณ&amp;อ่าน'!$Y$5:$Y$84,'p4คุณ&amp;อ่าน'!$N$5:$N$84)))</f>
        <v/>
      </c>
      <c r="L9" s="24" t="str">
        <f>IF(B9=0,"",IF(B9="","",pรายชื่อ!B10))</f>
        <v>เรียน</v>
      </c>
      <c r="M9" s="203">
        <f t="shared" si="1"/>
        <v>0</v>
      </c>
      <c r="N9" s="35" t="str">
        <f t="shared" si="2"/>
        <v>ป.4/2</v>
      </c>
      <c r="O9" s="35">
        <f>IF(P9="","",SUBTOTAL(3,$P$3:P9))</f>
        <v>7</v>
      </c>
      <c r="P9" s="36">
        <f>IF(ROWS(P$3:P9)&gt;$W$1,"",LOOKUP(ROWS(P$3:P9),'p4คุณ&amp;อ่าน'!$Z$5:$Z$84,'p4คุณ&amp;อ่าน'!$D$5:$D$84))</f>
        <v>3946</v>
      </c>
      <c r="Q9" s="37" t="str">
        <f>IF(ROWS(Q$3:Q9)&gt;$W$1,"",LOOKUP(ROWS(Q$3:Q9),'p4คุณ&amp;อ่าน'!$Z$5:$Z$84,'p4คุณ&amp;อ่าน'!$E$5:$E$84))</f>
        <v>เด็กชาย</v>
      </c>
      <c r="R9" s="37" t="str">
        <f>IF(ROWS(R$3:R9)&gt;$W$1,"",LOOKUP(ROWS(R$3:R9),'p4คุณ&amp;อ่าน'!$Z$5:$Z$84,'p4คุณ&amp;อ่าน'!$F$5:$F$84))</f>
        <v>วรเมธ</v>
      </c>
      <c r="S9" s="37" t="str">
        <f>IF(ROWS(S$3:S9)&gt;$W$1,"",LOOKUP(ROWS(S$3:S9),'p4คุณ&amp;อ่าน'!$Z$5:$Z$84,'p4คุณ&amp;อ่าน'!$G$5:$G$84))</f>
        <v>ปินตานา</v>
      </c>
      <c r="T9" s="36" t="str">
        <f>'รวม1-2'!K52</f>
        <v/>
      </c>
      <c r="U9" s="342" t="str">
        <f>IF(Y9=1,"",'รวม1-2'!M52)</f>
        <v/>
      </c>
      <c r="V9" s="342" t="str">
        <f>IF(Y9=1,"",IF(ROWS(V$3:V9)&gt;$W$1,"",LOOKUP(ROWS(V$3:V9),'p4คุณ&amp;อ่าน'!$Z$5:$Z$84,'p4คุณ&amp;อ่าน'!$X$5:$X$84)))</f>
        <v/>
      </c>
      <c r="W9" s="342" t="str">
        <f>IF(Y9=1,"",IF(ROWS(W$3:W9)&gt;$W$1,"",LOOKUP(ROWS(W$3:W9),'p4คุณ&amp;อ่าน'!$Z$5:$Z$84,'p4คุณ&amp;อ่าน'!$N$5:$N$84)))</f>
        <v/>
      </c>
      <c r="X9" s="24" t="str">
        <f>IF(N9=0,"",IF(N9="","",pรายชื่อ!Z10))</f>
        <v>เรียน</v>
      </c>
      <c r="Y9" s="203">
        <f t="shared" si="3"/>
        <v>0</v>
      </c>
    </row>
    <row r="10" spans="1:25" ht="24" customHeight="1" x14ac:dyDescent="0.75">
      <c r="A10" s="26">
        <v>8</v>
      </c>
      <c r="B10" s="29" t="str">
        <f t="shared" si="0"/>
        <v>ป.4/1</v>
      </c>
      <c r="C10" s="29">
        <f>IF(D10="","",SUBTOTAL(3,$D$3:D10))</f>
        <v>8</v>
      </c>
      <c r="D10" s="18">
        <f>IF(ROWS(D$3:D10)&gt;$K$1,"",LOOKUP(ROWS(D$3:D10),'p4คุณ&amp;อ่าน'!$Y$5:$Y$84,'p4คุณ&amp;อ่าน'!$D$5:$D$84))</f>
        <v>3956</v>
      </c>
      <c r="E10" s="32" t="str">
        <f>IF(ROWS(E$3:E10)&gt;$K$1,"",LOOKUP(ROWS(E$3:E10),'p4คุณ&amp;อ่าน'!$Y$5:$Y$84,'p4คุณ&amp;อ่าน'!$E$5:$E$84))</f>
        <v>เด็กชาย</v>
      </c>
      <c r="F10" s="32" t="str">
        <f>IF(ROWS(F$3:F10)&gt;$K$1,"",LOOKUP(ROWS(F$3:F10),'p4คุณ&amp;อ่าน'!$Y$5:$Y$84,'p4คุณ&amp;อ่าน'!$F$5:$F$84))</f>
        <v>อัษฎาวุธ</v>
      </c>
      <c r="G10" s="32" t="str">
        <f>IF(ROWS(G$3:G10)&gt;$K$1,"",LOOKUP(ROWS(G$3:G10),'p4คุณ&amp;อ่าน'!$Y$5:$Y$84,'p4คุณ&amp;อ่าน'!$G$5:$G$84))</f>
        <v>สิงห์คะนัน</v>
      </c>
      <c r="H10" s="18" t="str">
        <f>IF(ROWS(H$3:H10)&gt;$K$1,"",LOOKUP(ROWS(H$3:H10),'p4คุณ&amp;อ่าน'!$Y$5:$Y$84,'รวม1-2'!$K$6:$K$85))</f>
        <v/>
      </c>
      <c r="I10" s="341" t="str">
        <f>IF(M10=1,"",IF(ROWS(I$3:I10)&gt;$K$1,"",LOOKUP(ROWS(I$3:I10),'p4คุณ&amp;อ่าน'!$Y$5:$Y$84,'รวม1-2'!$M$6:$M$85)))</f>
        <v/>
      </c>
      <c r="J10" s="341" t="str">
        <f>IF(M10=1,"",IF(ROWS(J$3:J10)&gt;$K$1,"",LOOKUP(ROWS(J$3:J10),'p4คุณ&amp;อ่าน'!$Y$5:$Y$84,'p4คุณ&amp;อ่าน'!$X$5:$X$84)))</f>
        <v/>
      </c>
      <c r="K10" s="341" t="str">
        <f>IF(M10=1,"",IF(ROWS(K$3:K10)&gt;$K$1,"",LOOKUP(ROWS(K$3:K10),'p4คุณ&amp;อ่าน'!$Y$5:$Y$84,'p4คุณ&amp;อ่าน'!$N$5:$N$84)))</f>
        <v/>
      </c>
      <c r="L10" s="24" t="str">
        <f>IF(B10=0,"",IF(B10="","",pรายชื่อ!B11))</f>
        <v>เรียน</v>
      </c>
      <c r="M10" s="203">
        <f t="shared" si="1"/>
        <v>0</v>
      </c>
      <c r="N10" s="35" t="str">
        <f t="shared" si="2"/>
        <v>ป.4/2</v>
      </c>
      <c r="O10" s="35">
        <f>IF(P10="","",SUBTOTAL(3,$P$3:P10))</f>
        <v>8</v>
      </c>
      <c r="P10" s="36">
        <f>IF(ROWS(P$3:P10)&gt;$W$1,"",LOOKUP(ROWS(P$3:P10),'p4คุณ&amp;อ่าน'!$Z$5:$Z$84,'p4คุณ&amp;อ่าน'!$D$5:$D$84))</f>
        <v>4098</v>
      </c>
      <c r="Q10" s="37" t="str">
        <f>IF(ROWS(Q$3:Q10)&gt;$W$1,"",LOOKUP(ROWS(Q$3:Q10),'p4คุณ&amp;อ่าน'!$Z$5:$Z$84,'p4คุณ&amp;อ่าน'!$E$5:$E$84))</f>
        <v>เด็กชาย</v>
      </c>
      <c r="R10" s="37" t="str">
        <f>IF(ROWS(R$3:R10)&gt;$W$1,"",LOOKUP(ROWS(R$3:R10),'p4คุณ&amp;อ่าน'!$Z$5:$Z$84,'p4คุณ&amp;อ่าน'!$F$5:$F$84))</f>
        <v>พงษ์พิชญ์</v>
      </c>
      <c r="S10" s="37" t="str">
        <f>IF(ROWS(S$3:S10)&gt;$W$1,"",LOOKUP(ROWS(S$3:S10),'p4คุณ&amp;อ่าน'!$Z$5:$Z$84,'p4คุณ&amp;อ่าน'!$G$5:$G$84))</f>
        <v>เรือนแก้ว</v>
      </c>
      <c r="T10" s="36" t="str">
        <f>'รวม1-2'!K53</f>
        <v/>
      </c>
      <c r="U10" s="342" t="str">
        <f>IF(Y10=1,"",'รวม1-2'!M53)</f>
        <v/>
      </c>
      <c r="V10" s="342" t="str">
        <f>IF(Y10=1,"",IF(ROWS(V$3:V10)&gt;$W$1,"",LOOKUP(ROWS(V$3:V10),'p4คุณ&amp;อ่าน'!$Z$5:$Z$84,'p4คุณ&amp;อ่าน'!$X$5:$X$84)))</f>
        <v/>
      </c>
      <c r="W10" s="342" t="str">
        <f>IF(Y10=1,"",IF(ROWS(W$3:W10)&gt;$W$1,"",LOOKUP(ROWS(W$3:W10),'p4คุณ&amp;อ่าน'!$Z$5:$Z$84,'p4คุณ&amp;อ่าน'!$N$5:$N$84)))</f>
        <v/>
      </c>
      <c r="X10" s="24" t="str">
        <f>IF(N10=0,"",IF(N10="","",pรายชื่อ!Z11))</f>
        <v>เรียน</v>
      </c>
      <c r="Y10" s="203">
        <f t="shared" si="3"/>
        <v>0</v>
      </c>
    </row>
    <row r="11" spans="1:25" ht="24" customHeight="1" x14ac:dyDescent="0.75">
      <c r="A11" s="26">
        <v>9</v>
      </c>
      <c r="B11" s="29" t="str">
        <f t="shared" si="0"/>
        <v>ป.4/1</v>
      </c>
      <c r="C11" s="29">
        <f>IF(D11="","",SUBTOTAL(3,$D$3:D11))</f>
        <v>9</v>
      </c>
      <c r="D11" s="18">
        <f>IF(ROWS(D$3:D11)&gt;$K$1,"",LOOKUP(ROWS(D$3:D11),'p4คุณ&amp;อ่าน'!$Y$5:$Y$84,'p4คุณ&amp;อ่าน'!$D$5:$D$84))</f>
        <v>4081</v>
      </c>
      <c r="E11" s="32" t="str">
        <f>IF(ROWS(E$3:E11)&gt;$K$1,"",LOOKUP(ROWS(E$3:E11),'p4คุณ&amp;อ่าน'!$Y$5:$Y$84,'p4คุณ&amp;อ่าน'!$E$5:$E$84))</f>
        <v>เด็กชาย</v>
      </c>
      <c r="F11" s="32" t="str">
        <f>IF(ROWS(F$3:F11)&gt;$K$1,"",LOOKUP(ROWS(F$3:F11),'p4คุณ&amp;อ่าน'!$Y$5:$Y$84,'p4คุณ&amp;อ่าน'!$F$5:$F$84))</f>
        <v>ธาม</v>
      </c>
      <c r="G11" s="32" t="str">
        <f>IF(ROWS(G$3:G11)&gt;$K$1,"",LOOKUP(ROWS(G$3:G11),'p4คุณ&amp;อ่าน'!$Y$5:$Y$84,'p4คุณ&amp;อ่าน'!$G$5:$G$84))</f>
        <v>เทียนชัย</v>
      </c>
      <c r="H11" s="18" t="str">
        <f>IF(ROWS(H$3:H11)&gt;$K$1,"",LOOKUP(ROWS(H$3:H11),'p4คุณ&amp;อ่าน'!$Y$5:$Y$84,'รวม1-2'!$K$6:$K$85))</f>
        <v/>
      </c>
      <c r="I11" s="341" t="str">
        <f>IF(M11=1,"",IF(ROWS(I$3:I11)&gt;$K$1,"",LOOKUP(ROWS(I$3:I11),'p4คุณ&amp;อ่าน'!$Y$5:$Y$84,'รวม1-2'!$M$6:$M$85)))</f>
        <v/>
      </c>
      <c r="J11" s="341" t="str">
        <f>IF(M11=1,"",IF(ROWS(J$3:J11)&gt;$K$1,"",LOOKUP(ROWS(J$3:J11),'p4คุณ&amp;อ่าน'!$Y$5:$Y$84,'p4คุณ&amp;อ่าน'!$X$5:$X$84)))</f>
        <v/>
      </c>
      <c r="K11" s="341" t="str">
        <f>IF(M11=1,"",IF(ROWS(K$3:K11)&gt;$K$1,"",LOOKUP(ROWS(K$3:K11),'p4คุณ&amp;อ่าน'!$Y$5:$Y$84,'p4คุณ&amp;อ่าน'!$N$5:$N$84)))</f>
        <v/>
      </c>
      <c r="L11" s="24" t="str">
        <f>IF(B11=0,"",IF(B11="","",pรายชื่อ!B12))</f>
        <v>เรียน</v>
      </c>
      <c r="M11" s="203">
        <f t="shared" si="1"/>
        <v>0</v>
      </c>
      <c r="N11" s="35" t="str">
        <f t="shared" si="2"/>
        <v>ป.4/2</v>
      </c>
      <c r="O11" s="35">
        <f>IF(P11="","",SUBTOTAL(3,$P$3:P11))</f>
        <v>9</v>
      </c>
      <c r="P11" s="36">
        <f>IF(ROWS(P$3:P11)&gt;$W$1,"",LOOKUP(ROWS(P$3:P11),'p4คุณ&amp;อ่าน'!$Z$5:$Z$84,'p4คุณ&amp;อ่าน'!$D$5:$D$84))</f>
        <v>4206</v>
      </c>
      <c r="Q11" s="37" t="str">
        <f>IF(ROWS(Q$3:Q11)&gt;$W$1,"",LOOKUP(ROWS(Q$3:Q11),'p4คุณ&amp;อ่าน'!$Z$5:$Z$84,'p4คุณ&amp;อ่าน'!$E$5:$E$84))</f>
        <v>เด็กชาย</v>
      </c>
      <c r="R11" s="37" t="str">
        <f>IF(ROWS(R$3:R11)&gt;$W$1,"",LOOKUP(ROWS(R$3:R11),'p4คุณ&amp;อ่าน'!$Z$5:$Z$84,'p4คุณ&amp;อ่าน'!$F$5:$F$84))</f>
        <v>นาวา</v>
      </c>
      <c r="S11" s="37" t="str">
        <f>IF(ROWS(S$3:S11)&gt;$W$1,"",LOOKUP(ROWS(S$3:S11),'p4คุณ&amp;อ่าน'!$Z$5:$Z$84,'p4คุณ&amp;อ่าน'!$G$5:$G$84))</f>
        <v>ศรียอด</v>
      </c>
      <c r="T11" s="36" t="str">
        <f>'รวม1-2'!K54</f>
        <v/>
      </c>
      <c r="U11" s="342" t="str">
        <f>IF(Y11=1,"",'รวม1-2'!M54)</f>
        <v/>
      </c>
      <c r="V11" s="342" t="str">
        <f>IF(Y11=1,"",IF(ROWS(V$3:V11)&gt;$W$1,"",LOOKUP(ROWS(V$3:V11),'p4คุณ&amp;อ่าน'!$Z$5:$Z$84,'p4คุณ&amp;อ่าน'!$X$5:$X$84)))</f>
        <v/>
      </c>
      <c r="W11" s="342" t="str">
        <f>IF(Y11=1,"",IF(ROWS(W$3:W11)&gt;$W$1,"",LOOKUP(ROWS(W$3:W11),'p4คุณ&amp;อ่าน'!$Z$5:$Z$84,'p4คุณ&amp;อ่าน'!$N$5:$N$84)))</f>
        <v/>
      </c>
      <c r="X11" s="24" t="str">
        <f>IF(N11=0,"",IF(N11="","",pรายชื่อ!Z12))</f>
        <v>เรียน</v>
      </c>
      <c r="Y11" s="203">
        <f t="shared" si="3"/>
        <v>0</v>
      </c>
    </row>
    <row r="12" spans="1:25" ht="24" customHeight="1" x14ac:dyDescent="0.75">
      <c r="A12" s="26">
        <v>10</v>
      </c>
      <c r="B12" s="29" t="str">
        <f t="shared" si="0"/>
        <v>ป.4/1</v>
      </c>
      <c r="C12" s="29">
        <f>IF(D12="","",SUBTOTAL(3,$D$3:D12))</f>
        <v>10</v>
      </c>
      <c r="D12" s="18">
        <f>IF(ROWS(D$3:D12)&gt;$K$1,"",LOOKUP(ROWS(D$3:D12),'p4คุณ&amp;อ่าน'!$Y$5:$Y$84,'p4คุณ&amp;อ่าน'!$D$5:$D$84))</f>
        <v>4099</v>
      </c>
      <c r="E12" s="32" t="str">
        <f>IF(ROWS(E$3:E12)&gt;$K$1,"",LOOKUP(ROWS(E$3:E12),'p4คุณ&amp;อ่าน'!$Y$5:$Y$84,'p4คุณ&amp;อ่าน'!$E$5:$E$84))</f>
        <v>เด็กชาย</v>
      </c>
      <c r="F12" s="32" t="str">
        <f>IF(ROWS(F$3:F12)&gt;$K$1,"",LOOKUP(ROWS(F$3:F12),'p4คุณ&amp;อ่าน'!$Y$5:$Y$84,'p4คุณ&amp;อ่าน'!$F$5:$F$84))</f>
        <v>ณัฐภูมิ</v>
      </c>
      <c r="G12" s="32" t="str">
        <f>IF(ROWS(G$3:G12)&gt;$K$1,"",LOOKUP(ROWS(G$3:G12),'p4คุณ&amp;อ่าน'!$Y$5:$Y$84,'p4คุณ&amp;อ่าน'!$G$5:$G$84))</f>
        <v>มโนวรรณ</v>
      </c>
      <c r="H12" s="18" t="str">
        <f>IF(ROWS(H$3:H12)&gt;$K$1,"",LOOKUP(ROWS(H$3:H12),'p4คุณ&amp;อ่าน'!$Y$5:$Y$84,'รวม1-2'!$K$6:$K$85))</f>
        <v/>
      </c>
      <c r="I12" s="341" t="str">
        <f>IF(M12=1,"",IF(ROWS(I$3:I12)&gt;$K$1,"",LOOKUP(ROWS(I$3:I12),'p4คุณ&amp;อ่าน'!$Y$5:$Y$84,'รวม1-2'!$M$6:$M$85)))</f>
        <v/>
      </c>
      <c r="J12" s="341" t="str">
        <f>IF(M12=1,"",IF(ROWS(J$3:J12)&gt;$K$1,"",LOOKUP(ROWS(J$3:J12),'p4คุณ&amp;อ่าน'!$Y$5:$Y$84,'p4คุณ&amp;อ่าน'!$X$5:$X$84)))</f>
        <v/>
      </c>
      <c r="K12" s="341" t="str">
        <f>IF(M12=1,"",IF(ROWS(K$3:K12)&gt;$K$1,"",LOOKUP(ROWS(K$3:K12),'p4คุณ&amp;อ่าน'!$Y$5:$Y$84,'p4คุณ&amp;อ่าน'!$N$5:$N$84)))</f>
        <v/>
      </c>
      <c r="L12" s="24" t="str">
        <f>IF(B12=0,"",IF(B12="","",pรายชื่อ!B13))</f>
        <v>เรียน</v>
      </c>
      <c r="M12" s="203">
        <f t="shared" si="1"/>
        <v>0</v>
      </c>
      <c r="N12" s="35" t="str">
        <f t="shared" si="2"/>
        <v>ป.4/2</v>
      </c>
      <c r="O12" s="35">
        <f>IF(P12="","",SUBTOTAL(3,$P$3:P12))</f>
        <v>10</v>
      </c>
      <c r="P12" s="36">
        <f>IF(ROWS(P$3:P12)&gt;$W$1,"",LOOKUP(ROWS(P$3:P12),'p4คุณ&amp;อ่าน'!$Z$5:$Z$84,'p4คุณ&amp;อ่าน'!$D$5:$D$84))</f>
        <v>4306</v>
      </c>
      <c r="Q12" s="37" t="str">
        <f>IF(ROWS(Q$3:Q12)&gt;$W$1,"",LOOKUP(ROWS(Q$3:Q12),'p4คุณ&amp;อ่าน'!$Z$5:$Z$84,'p4คุณ&amp;อ่าน'!$E$5:$E$84))</f>
        <v>เด็กชาย</v>
      </c>
      <c r="R12" s="37" t="str">
        <f>IF(ROWS(R$3:R12)&gt;$W$1,"",LOOKUP(ROWS(R$3:R12),'p4คุณ&amp;อ่าน'!$Z$5:$Z$84,'p4คุณ&amp;อ่าน'!$F$5:$F$84))</f>
        <v>ชียวน</v>
      </c>
      <c r="S12" s="37" t="str">
        <f>IF(ROWS(S$3:S12)&gt;$W$1,"",LOOKUP(ROWS(S$3:S12),'p4คุณ&amp;อ่าน'!$Z$5:$Z$84,'p4คุณ&amp;อ่าน'!$G$5:$G$84))</f>
        <v>เตียว</v>
      </c>
      <c r="T12" s="36" t="str">
        <f>'รวม1-2'!K55</f>
        <v/>
      </c>
      <c r="U12" s="342" t="str">
        <f>IF(Y12=1,"",'รวม1-2'!M55)</f>
        <v/>
      </c>
      <c r="V12" s="342" t="str">
        <f>IF(Y12=1,"",IF(ROWS(V$3:V12)&gt;$W$1,"",LOOKUP(ROWS(V$3:V12),'p4คุณ&amp;อ่าน'!$Z$5:$Z$84,'p4คุณ&amp;อ่าน'!$X$5:$X$84)))</f>
        <v/>
      </c>
      <c r="W12" s="342" t="str">
        <f>IF(Y12=1,"",IF(ROWS(W$3:W12)&gt;$W$1,"",LOOKUP(ROWS(W$3:W12),'p4คุณ&amp;อ่าน'!$Z$5:$Z$84,'p4คุณ&amp;อ่าน'!$N$5:$N$84)))</f>
        <v/>
      </c>
      <c r="X12" s="24" t="str">
        <f>IF(N12=0,"",IF(N12="","",pรายชื่อ!Z13))</f>
        <v>เรียน</v>
      </c>
      <c r="Y12" s="203">
        <f t="shared" si="3"/>
        <v>0</v>
      </c>
    </row>
    <row r="13" spans="1:25" ht="24" customHeight="1" x14ac:dyDescent="0.75">
      <c r="A13" s="26">
        <v>11</v>
      </c>
      <c r="B13" s="29" t="str">
        <f t="shared" si="0"/>
        <v>ป.4/1</v>
      </c>
      <c r="C13" s="29">
        <f>IF(D13="","",SUBTOTAL(3,$D$3:D13))</f>
        <v>11</v>
      </c>
      <c r="D13" s="18">
        <f>IF(ROWS(D$3:D13)&gt;$K$1,"",LOOKUP(ROWS(D$3:D13),'p4คุณ&amp;อ่าน'!$Y$5:$Y$84,'p4คุณ&amp;อ่าน'!$D$5:$D$84))</f>
        <v>4101</v>
      </c>
      <c r="E13" s="32" t="str">
        <f>IF(ROWS(E$3:E13)&gt;$K$1,"",LOOKUP(ROWS(E$3:E13),'p4คุณ&amp;อ่าน'!$Y$5:$Y$84,'p4คุณ&amp;อ่าน'!$E$5:$E$84))</f>
        <v>เด็กชาย</v>
      </c>
      <c r="F13" s="32" t="str">
        <f>IF(ROWS(F$3:F13)&gt;$K$1,"",LOOKUP(ROWS(F$3:F13),'p4คุณ&amp;อ่าน'!$Y$5:$Y$84,'p4คุณ&amp;อ่าน'!$F$5:$F$84))</f>
        <v>จิรเมธ</v>
      </c>
      <c r="G13" s="32" t="str">
        <f>IF(ROWS(G$3:G13)&gt;$K$1,"",LOOKUP(ROWS(G$3:G13),'p4คุณ&amp;อ่าน'!$Y$5:$Y$84,'p4คุณ&amp;อ่าน'!$G$5:$G$84))</f>
        <v>ยมนา</v>
      </c>
      <c r="H13" s="18" t="str">
        <f>IF(ROWS(H$3:H13)&gt;$K$1,"",LOOKUP(ROWS(H$3:H13),'p4คุณ&amp;อ่าน'!$Y$5:$Y$84,'รวม1-2'!$K$6:$K$85))</f>
        <v/>
      </c>
      <c r="I13" s="341" t="str">
        <f>IF(M13=1,"",IF(ROWS(I$3:I13)&gt;$K$1,"",LOOKUP(ROWS(I$3:I13),'p4คุณ&amp;อ่าน'!$Y$5:$Y$84,'รวม1-2'!$M$6:$M$85)))</f>
        <v/>
      </c>
      <c r="J13" s="341" t="str">
        <f>IF(M13=1,"",IF(ROWS(J$3:J13)&gt;$K$1,"",LOOKUP(ROWS(J$3:J13),'p4คุณ&amp;อ่าน'!$Y$5:$Y$84,'p4คุณ&amp;อ่าน'!$X$5:$X$84)))</f>
        <v/>
      </c>
      <c r="K13" s="341" t="str">
        <f>IF(M13=1,"",IF(ROWS(K$3:K13)&gt;$K$1,"",LOOKUP(ROWS(K$3:K13),'p4คุณ&amp;อ่าน'!$Y$5:$Y$84,'p4คุณ&amp;อ่าน'!$N$5:$N$84)))</f>
        <v/>
      </c>
      <c r="L13" s="24" t="str">
        <f>IF(B13=0,"",IF(B13="","",pรายชื่อ!B14))</f>
        <v>เรียน</v>
      </c>
      <c r="M13" s="203">
        <f t="shared" si="1"/>
        <v>0</v>
      </c>
      <c r="N13" s="35" t="str">
        <f t="shared" si="2"/>
        <v>ป.4/2</v>
      </c>
      <c r="O13" s="35">
        <f>IF(P13="","",SUBTOTAL(3,$P$3:P13))</f>
        <v>11</v>
      </c>
      <c r="P13" s="36">
        <f>IF(ROWS(P$3:P13)&gt;$W$1,"",LOOKUP(ROWS(P$3:P13),'p4คุณ&amp;อ่าน'!$Z$5:$Z$84,'p4คุณ&amp;อ่าน'!$D$5:$D$84))</f>
        <v>3802</v>
      </c>
      <c r="Q13" s="37" t="str">
        <f>IF(ROWS(Q$3:Q13)&gt;$W$1,"",LOOKUP(ROWS(Q$3:Q13),'p4คุณ&amp;อ่าน'!$Z$5:$Z$84,'p4คุณ&amp;อ่าน'!$E$5:$E$84))</f>
        <v>เด็กหญิง</v>
      </c>
      <c r="R13" s="37" t="str">
        <f>IF(ROWS(R$3:R13)&gt;$W$1,"",LOOKUP(ROWS(R$3:R13),'p4คุณ&amp;อ่าน'!$Z$5:$Z$84,'p4คุณ&amp;อ่าน'!$F$5:$F$84))</f>
        <v>ณดารัตน์</v>
      </c>
      <c r="S13" s="37" t="str">
        <f>IF(ROWS(S$3:S13)&gt;$W$1,"",LOOKUP(ROWS(S$3:S13),'p4คุณ&amp;อ่าน'!$Z$5:$Z$84,'p4คุณ&amp;อ่าน'!$G$5:$G$84))</f>
        <v>ยูลึ</v>
      </c>
      <c r="T13" s="36" t="str">
        <f>'รวม1-2'!K56</f>
        <v/>
      </c>
      <c r="U13" s="342" t="str">
        <f>IF(Y13=1,"",'รวม1-2'!M56)</f>
        <v/>
      </c>
      <c r="V13" s="342" t="str">
        <f>IF(Y13=1,"",IF(ROWS(V$3:V13)&gt;$W$1,"",LOOKUP(ROWS(V$3:V13),'p4คุณ&amp;อ่าน'!$Z$5:$Z$84,'p4คุณ&amp;อ่าน'!$X$5:$X$84)))</f>
        <v/>
      </c>
      <c r="W13" s="342" t="str">
        <f>IF(Y13=1,"",IF(ROWS(W$3:W13)&gt;$W$1,"",LOOKUP(ROWS(W$3:W13),'p4คุณ&amp;อ่าน'!$Z$5:$Z$84,'p4คุณ&amp;อ่าน'!$N$5:$N$84)))</f>
        <v/>
      </c>
      <c r="X13" s="24" t="str">
        <f>IF(N13=0,"",IF(N13="","",pรายชื่อ!Z14))</f>
        <v>เรียน</v>
      </c>
      <c r="Y13" s="203">
        <f t="shared" si="3"/>
        <v>0</v>
      </c>
    </row>
    <row r="14" spans="1:25" ht="24" customHeight="1" x14ac:dyDescent="0.75">
      <c r="A14" s="26">
        <v>12</v>
      </c>
      <c r="B14" s="29" t="str">
        <f t="shared" si="0"/>
        <v>ป.4/1</v>
      </c>
      <c r="C14" s="29">
        <f>IF(D14="","",SUBTOTAL(3,$D$3:D14))</f>
        <v>12</v>
      </c>
      <c r="D14" s="18">
        <f>IF(ROWS(D$3:D14)&gt;$K$1,"",LOOKUP(ROWS(D$3:D14),'p4คุณ&amp;อ่าน'!$Y$5:$Y$84,'p4คุณ&amp;อ่าน'!$D$5:$D$84))</f>
        <v>4275</v>
      </c>
      <c r="E14" s="32" t="str">
        <f>IF(ROWS(E$3:E14)&gt;$K$1,"",LOOKUP(ROWS(E$3:E14),'p4คุณ&amp;อ่าน'!$Y$5:$Y$84,'p4คุณ&amp;อ่าน'!$E$5:$E$84))</f>
        <v>เด็กชาย</v>
      </c>
      <c r="F14" s="32" t="str">
        <f>IF(ROWS(F$3:F14)&gt;$K$1,"",LOOKUP(ROWS(F$3:F14),'p4คุณ&amp;อ่าน'!$Y$5:$Y$84,'p4คุณ&amp;อ่าน'!$F$5:$F$84))</f>
        <v>ฤทธิกร</v>
      </c>
      <c r="G14" s="32" t="str">
        <f>IF(ROWS(G$3:G14)&gt;$K$1,"",LOOKUP(ROWS(G$3:G14),'p4คุณ&amp;อ่าน'!$Y$5:$Y$84,'p4คุณ&amp;อ่าน'!$G$5:$G$84))</f>
        <v>ยาวิลาศ</v>
      </c>
      <c r="H14" s="18" t="str">
        <f>IF(ROWS(H$3:H14)&gt;$K$1,"",LOOKUP(ROWS(H$3:H14),'p4คุณ&amp;อ่าน'!$Y$5:$Y$84,'รวม1-2'!$K$6:$K$85))</f>
        <v/>
      </c>
      <c r="I14" s="341" t="str">
        <f>IF(M14=1,"",IF(ROWS(I$3:I14)&gt;$K$1,"",LOOKUP(ROWS(I$3:I14),'p4คุณ&amp;อ่าน'!$Y$5:$Y$84,'รวม1-2'!$M$6:$M$85)))</f>
        <v/>
      </c>
      <c r="J14" s="341" t="str">
        <f>IF(M14=1,"",IF(ROWS(J$3:J14)&gt;$K$1,"",LOOKUP(ROWS(J$3:J14),'p4คุณ&amp;อ่าน'!$Y$5:$Y$84,'p4คุณ&amp;อ่าน'!$X$5:$X$84)))</f>
        <v/>
      </c>
      <c r="K14" s="341" t="str">
        <f>IF(M14=1,"",IF(ROWS(K$3:K14)&gt;$K$1,"",LOOKUP(ROWS(K$3:K14),'p4คุณ&amp;อ่าน'!$Y$5:$Y$84,'p4คุณ&amp;อ่าน'!$N$5:$N$84)))</f>
        <v/>
      </c>
      <c r="L14" s="24" t="str">
        <f>IF(B14=0,"",IF(B14="","",pรายชื่อ!B15))</f>
        <v>เรียน</v>
      </c>
      <c r="M14" s="203">
        <f t="shared" si="1"/>
        <v>0</v>
      </c>
      <c r="N14" s="35" t="str">
        <f t="shared" si="2"/>
        <v>ป.4/2</v>
      </c>
      <c r="O14" s="35">
        <f>IF(P14="","",SUBTOTAL(3,$P$3:P14))</f>
        <v>12</v>
      </c>
      <c r="P14" s="36">
        <f>IF(ROWS(P$3:P14)&gt;$W$1,"",LOOKUP(ROWS(P$3:P14),'p4คุณ&amp;อ่าน'!$Z$5:$Z$84,'p4คุณ&amp;อ่าน'!$D$5:$D$84))</f>
        <v>3809</v>
      </c>
      <c r="Q14" s="37" t="str">
        <f>IF(ROWS(Q$3:Q14)&gt;$W$1,"",LOOKUP(ROWS(Q$3:Q14),'p4คุณ&amp;อ่าน'!$Z$5:$Z$84,'p4คุณ&amp;อ่าน'!$E$5:$E$84))</f>
        <v>เด็กหญิง</v>
      </c>
      <c r="R14" s="37" t="str">
        <f>IF(ROWS(R$3:R14)&gt;$W$1,"",LOOKUP(ROWS(R$3:R14),'p4คุณ&amp;อ่าน'!$Z$5:$Z$84,'p4คุณ&amp;อ่าน'!$F$5:$F$84))</f>
        <v>ชนกานต์</v>
      </c>
      <c r="S14" s="37" t="str">
        <f>IF(ROWS(S$3:S14)&gt;$W$1,"",LOOKUP(ROWS(S$3:S14),'p4คุณ&amp;อ่าน'!$Z$5:$Z$84,'p4คุณ&amp;อ่าน'!$G$5:$G$84))</f>
        <v>ยืนยิ่ง</v>
      </c>
      <c r="T14" s="36" t="str">
        <f>'รวม1-2'!K57</f>
        <v/>
      </c>
      <c r="U14" s="342" t="str">
        <f>IF(Y14=1,"",'รวม1-2'!M57)</f>
        <v/>
      </c>
      <c r="V14" s="342" t="str">
        <f>IF(Y14=1,"",IF(ROWS(V$3:V14)&gt;$W$1,"",LOOKUP(ROWS(V$3:V14),'p4คุณ&amp;อ่าน'!$Z$5:$Z$84,'p4คุณ&amp;อ่าน'!$X$5:$X$84)))</f>
        <v/>
      </c>
      <c r="W14" s="342" t="str">
        <f>IF(Y14=1,"",IF(ROWS(W$3:W14)&gt;$W$1,"",LOOKUP(ROWS(W$3:W14),'p4คุณ&amp;อ่าน'!$Z$5:$Z$84,'p4คุณ&amp;อ่าน'!$N$5:$N$84)))</f>
        <v/>
      </c>
      <c r="X14" s="24" t="str">
        <f>IF(N14=0,"",IF(N14="","",pรายชื่อ!Z15))</f>
        <v>เรียน</v>
      </c>
      <c r="Y14" s="203">
        <f t="shared" si="3"/>
        <v>0</v>
      </c>
    </row>
    <row r="15" spans="1:25" ht="24" customHeight="1" x14ac:dyDescent="0.75">
      <c r="A15" s="26">
        <v>13</v>
      </c>
      <c r="B15" s="29" t="str">
        <f t="shared" si="0"/>
        <v>ป.4/1</v>
      </c>
      <c r="C15" s="29">
        <f>IF(D15="","",SUBTOTAL(3,$D$3:D15))</f>
        <v>13</v>
      </c>
      <c r="D15" s="18">
        <f>IF(ROWS(D$3:D15)&gt;$K$1,"",LOOKUP(ROWS(D$3:D15),'p4คุณ&amp;อ่าน'!$Y$5:$Y$84,'p4คุณ&amp;อ่าน'!$D$5:$D$84))</f>
        <v>3744</v>
      </c>
      <c r="E15" s="32" t="str">
        <f>IF(ROWS(E$3:E15)&gt;$K$1,"",LOOKUP(ROWS(E$3:E15),'p4คุณ&amp;อ่าน'!$Y$5:$Y$84,'p4คุณ&amp;อ่าน'!$E$5:$E$84))</f>
        <v>เด็กหญิง</v>
      </c>
      <c r="F15" s="32" t="str">
        <f>IF(ROWS(F$3:F15)&gt;$K$1,"",LOOKUP(ROWS(F$3:F15),'p4คุณ&amp;อ่าน'!$Y$5:$Y$84,'p4คุณ&amp;อ่าน'!$F$5:$F$84))</f>
        <v>รัชนก</v>
      </c>
      <c r="G15" s="32" t="str">
        <f>IF(ROWS(G$3:G15)&gt;$K$1,"",LOOKUP(ROWS(G$3:G15),'p4คุณ&amp;อ่าน'!$Y$5:$Y$84,'p4คุณ&amp;อ่าน'!$G$5:$G$84))</f>
        <v>บัวงาม</v>
      </c>
      <c r="H15" s="18" t="str">
        <f>IF(ROWS(H$3:H15)&gt;$K$1,"",LOOKUP(ROWS(H$3:H15),'p4คุณ&amp;อ่าน'!$Y$5:$Y$84,'รวม1-2'!$K$6:$K$85))</f>
        <v/>
      </c>
      <c r="I15" s="341" t="str">
        <f>IF(M15=1,"",IF(ROWS(I$3:I15)&gt;$K$1,"",LOOKUP(ROWS(I$3:I15),'p4คุณ&amp;อ่าน'!$Y$5:$Y$84,'รวม1-2'!$M$6:$M$85)))</f>
        <v/>
      </c>
      <c r="J15" s="341" t="str">
        <f>IF(M15=1,"",IF(ROWS(J$3:J15)&gt;$K$1,"",LOOKUP(ROWS(J$3:J15),'p4คุณ&amp;อ่าน'!$Y$5:$Y$84,'p4คุณ&amp;อ่าน'!$X$5:$X$84)))</f>
        <v/>
      </c>
      <c r="K15" s="341" t="str">
        <f>IF(M15=1,"",IF(ROWS(K$3:K15)&gt;$K$1,"",LOOKUP(ROWS(K$3:K15),'p4คุณ&amp;อ่าน'!$Y$5:$Y$84,'p4คุณ&amp;อ่าน'!$N$5:$N$84)))</f>
        <v/>
      </c>
      <c r="L15" s="24" t="str">
        <f>IF(B15=0,"",IF(B15="","",pรายชื่อ!B16))</f>
        <v>เรียน</v>
      </c>
      <c r="M15" s="203">
        <f t="shared" si="1"/>
        <v>0</v>
      </c>
      <c r="N15" s="35" t="str">
        <f t="shared" si="2"/>
        <v>ป.4/2</v>
      </c>
      <c r="O15" s="35">
        <f>IF(P15="","",SUBTOTAL(3,$P$3:P15))</f>
        <v>13</v>
      </c>
      <c r="P15" s="36">
        <f>IF(ROWS(P$3:P15)&gt;$W$1,"",LOOKUP(ROWS(P$3:P15),'p4คุณ&amp;อ่าน'!$Z$5:$Z$84,'p4คุณ&amp;อ่าน'!$D$5:$D$84))</f>
        <v>3811</v>
      </c>
      <c r="Q15" s="37" t="str">
        <f>IF(ROWS(Q$3:Q15)&gt;$W$1,"",LOOKUP(ROWS(Q$3:Q15),'p4คุณ&amp;อ่าน'!$Z$5:$Z$84,'p4คุณ&amp;อ่าน'!$E$5:$E$84))</f>
        <v>เด็กหญิง</v>
      </c>
      <c r="R15" s="37" t="str">
        <f>IF(ROWS(R$3:R15)&gt;$W$1,"",LOOKUP(ROWS(R$3:R15),'p4คุณ&amp;อ่าน'!$Z$5:$Z$84,'p4คุณ&amp;อ่าน'!$F$5:$F$84))</f>
        <v>กุลประกาย</v>
      </c>
      <c r="S15" s="37" t="str">
        <f>IF(ROWS(S$3:S15)&gt;$W$1,"",LOOKUP(ROWS(S$3:S15),'p4คุณ&amp;อ่าน'!$Z$5:$Z$84,'p4คุณ&amp;อ่าน'!$G$5:$G$84))</f>
        <v>สุบิน</v>
      </c>
      <c r="T15" s="36" t="str">
        <f>'รวม1-2'!K58</f>
        <v/>
      </c>
      <c r="U15" s="342" t="str">
        <f>IF(Y15=1,"",'รวม1-2'!M58)</f>
        <v/>
      </c>
      <c r="V15" s="342" t="str">
        <f>IF(Y15=1,"",IF(ROWS(V$3:V15)&gt;$W$1,"",LOOKUP(ROWS(V$3:V15),'p4คุณ&amp;อ่าน'!$Z$5:$Z$84,'p4คุณ&amp;อ่าน'!$X$5:$X$84)))</f>
        <v/>
      </c>
      <c r="W15" s="342" t="str">
        <f>IF(Y15=1,"",IF(ROWS(W$3:W15)&gt;$W$1,"",LOOKUP(ROWS(W$3:W15),'p4คุณ&amp;อ่าน'!$Z$5:$Z$84,'p4คุณ&amp;อ่าน'!$N$5:$N$84)))</f>
        <v/>
      </c>
      <c r="X15" s="24" t="str">
        <f>IF(N15=0,"",IF(N15="","",pรายชื่อ!Z16))</f>
        <v>เรียน</v>
      </c>
      <c r="Y15" s="203">
        <f t="shared" si="3"/>
        <v>0</v>
      </c>
    </row>
    <row r="16" spans="1:25" ht="24" customHeight="1" x14ac:dyDescent="0.75">
      <c r="A16" s="26">
        <v>14</v>
      </c>
      <c r="B16" s="29" t="str">
        <f t="shared" si="0"/>
        <v>ป.4/1</v>
      </c>
      <c r="C16" s="29">
        <f>IF(D16="","",SUBTOTAL(3,$D$3:D16))</f>
        <v>14</v>
      </c>
      <c r="D16" s="18">
        <f>IF(ROWS(D$3:D16)&gt;$K$1,"",LOOKUP(ROWS(D$3:D16),'p4คุณ&amp;อ่าน'!$Y$5:$Y$84,'p4คุณ&amp;อ่าน'!$D$5:$D$84))</f>
        <v>3814</v>
      </c>
      <c r="E16" s="32" t="str">
        <f>IF(ROWS(E$3:E16)&gt;$K$1,"",LOOKUP(ROWS(E$3:E16),'p4คุณ&amp;อ่าน'!$Y$5:$Y$84,'p4คุณ&amp;อ่าน'!$E$5:$E$84))</f>
        <v>เด็กหญิง</v>
      </c>
      <c r="F16" s="32" t="str">
        <f>IF(ROWS(F$3:F16)&gt;$K$1,"",LOOKUP(ROWS(F$3:F16),'p4คุณ&amp;อ่าน'!$Y$5:$Y$84,'p4คุณ&amp;อ่าน'!$F$5:$F$84))</f>
        <v>ธัญญารัตน์</v>
      </c>
      <c r="G16" s="32" t="str">
        <f>IF(ROWS(G$3:G16)&gt;$K$1,"",LOOKUP(ROWS(G$3:G16),'p4คุณ&amp;อ่าน'!$Y$5:$Y$84,'p4คุณ&amp;อ่าน'!$G$5:$G$84))</f>
        <v>ศรีแพร</v>
      </c>
      <c r="H16" s="18" t="str">
        <f>IF(ROWS(H$3:H16)&gt;$K$1,"",LOOKUP(ROWS(H$3:H16),'p4คุณ&amp;อ่าน'!$Y$5:$Y$84,'รวม1-2'!$K$6:$K$85))</f>
        <v/>
      </c>
      <c r="I16" s="341" t="str">
        <f>IF(M16=1,"",IF(ROWS(I$3:I16)&gt;$K$1,"",LOOKUP(ROWS(I$3:I16),'p4คุณ&amp;อ่าน'!$Y$5:$Y$84,'รวม1-2'!$M$6:$M$85)))</f>
        <v/>
      </c>
      <c r="J16" s="341" t="str">
        <f>IF(M16=1,"",IF(ROWS(J$3:J16)&gt;$K$1,"",LOOKUP(ROWS(J$3:J16),'p4คุณ&amp;อ่าน'!$Y$5:$Y$84,'p4คุณ&amp;อ่าน'!$X$5:$X$84)))</f>
        <v/>
      </c>
      <c r="K16" s="341" t="str">
        <f>IF(M16=1,"",IF(ROWS(K$3:K16)&gt;$K$1,"",LOOKUP(ROWS(K$3:K16),'p4คุณ&amp;อ่าน'!$Y$5:$Y$84,'p4คุณ&amp;อ่าน'!$N$5:$N$84)))</f>
        <v/>
      </c>
      <c r="L16" s="24" t="str">
        <f>IF(B16=0,"",IF(B16="","",pรายชื่อ!B17))</f>
        <v>เรียน</v>
      </c>
      <c r="M16" s="203">
        <f t="shared" si="1"/>
        <v>0</v>
      </c>
      <c r="N16" s="35" t="str">
        <f t="shared" si="2"/>
        <v>ป.4/2</v>
      </c>
      <c r="O16" s="35">
        <f>IF(P16="","",SUBTOTAL(3,$P$3:P16))</f>
        <v>14</v>
      </c>
      <c r="P16" s="36">
        <f>IF(ROWS(P$3:P16)&gt;$W$1,"",LOOKUP(ROWS(P$3:P16),'p4คุณ&amp;อ่าน'!$Z$5:$Z$84,'p4คุณ&amp;อ่าน'!$D$5:$D$84))</f>
        <v>3816</v>
      </c>
      <c r="Q16" s="37" t="str">
        <f>IF(ROWS(Q$3:Q16)&gt;$W$1,"",LOOKUP(ROWS(Q$3:Q16),'p4คุณ&amp;อ่าน'!$Z$5:$Z$84,'p4คุณ&amp;อ่าน'!$E$5:$E$84))</f>
        <v>เด็กหญิง</v>
      </c>
      <c r="R16" s="37" t="str">
        <f>IF(ROWS(R$3:R16)&gt;$W$1,"",LOOKUP(ROWS(R$3:R16),'p4คุณ&amp;อ่าน'!$Z$5:$Z$84,'p4คุณ&amp;อ่าน'!$F$5:$F$84))</f>
        <v>เอวารินทร์</v>
      </c>
      <c r="S16" s="37" t="str">
        <f>IF(ROWS(S$3:S16)&gt;$W$1,"",LOOKUP(ROWS(S$3:S16),'p4คุณ&amp;อ่าน'!$Z$5:$Z$84,'p4คุณ&amp;อ่าน'!$G$5:$G$84))</f>
        <v>สุขเกษม</v>
      </c>
      <c r="T16" s="36" t="str">
        <f>'รวม1-2'!K59</f>
        <v/>
      </c>
      <c r="U16" s="342" t="str">
        <f>IF(Y16=1,"",'รวม1-2'!M59)</f>
        <v/>
      </c>
      <c r="V16" s="342" t="str">
        <f>IF(Y16=1,"",IF(ROWS(V$3:V16)&gt;$W$1,"",LOOKUP(ROWS(V$3:V16),'p4คุณ&amp;อ่าน'!$Z$5:$Z$84,'p4คุณ&amp;อ่าน'!$X$5:$X$84)))</f>
        <v/>
      </c>
      <c r="W16" s="342" t="str">
        <f>IF(Y16=1,"",IF(ROWS(W$3:W16)&gt;$W$1,"",LOOKUP(ROWS(W$3:W16),'p4คุณ&amp;อ่าน'!$Z$5:$Z$84,'p4คุณ&amp;อ่าน'!$N$5:$N$84)))</f>
        <v/>
      </c>
      <c r="X16" s="24" t="str">
        <f>IF(N16=0,"",IF(N16="","",pรายชื่อ!Z17))</f>
        <v>เรียน</v>
      </c>
      <c r="Y16" s="203">
        <f t="shared" si="3"/>
        <v>0</v>
      </c>
    </row>
    <row r="17" spans="1:25" ht="24" customHeight="1" x14ac:dyDescent="0.75">
      <c r="A17" s="26">
        <v>15</v>
      </c>
      <c r="B17" s="29" t="str">
        <f t="shared" si="0"/>
        <v>ป.4/1</v>
      </c>
      <c r="C17" s="29">
        <f>IF(D17="","",SUBTOTAL(3,$D$3:D17))</f>
        <v>15</v>
      </c>
      <c r="D17" s="18">
        <f>IF(ROWS(D$3:D17)&gt;$K$1,"",LOOKUP(ROWS(D$3:D17),'p4คุณ&amp;อ่าน'!$Y$5:$Y$84,'p4คุณ&amp;อ่าน'!$D$5:$D$84))</f>
        <v>3826</v>
      </c>
      <c r="E17" s="32" t="str">
        <f>IF(ROWS(E$3:E17)&gt;$K$1,"",LOOKUP(ROWS(E$3:E17),'p4คุณ&amp;อ่าน'!$Y$5:$Y$84,'p4คุณ&amp;อ่าน'!$E$5:$E$84))</f>
        <v>เด็กหญิง</v>
      </c>
      <c r="F17" s="32" t="str">
        <f>IF(ROWS(F$3:F17)&gt;$K$1,"",LOOKUP(ROWS(F$3:F17),'p4คุณ&amp;อ่าน'!$Y$5:$Y$84,'p4คุณ&amp;อ่าน'!$F$5:$F$84))</f>
        <v>ณัฐชา</v>
      </c>
      <c r="G17" s="32" t="str">
        <f>IF(ROWS(G$3:G17)&gt;$K$1,"",LOOKUP(ROWS(G$3:G17),'p4คุณ&amp;อ่าน'!$Y$5:$Y$84,'p4คุณ&amp;อ่าน'!$G$5:$G$84))</f>
        <v>บังเกิดลาภ</v>
      </c>
      <c r="H17" s="18" t="str">
        <f>IF(ROWS(H$3:H17)&gt;$K$1,"",LOOKUP(ROWS(H$3:H17),'p4คุณ&amp;อ่าน'!$Y$5:$Y$84,'รวม1-2'!$K$6:$K$85))</f>
        <v/>
      </c>
      <c r="I17" s="341" t="str">
        <f>IF(M17=1,"",IF(ROWS(I$3:I17)&gt;$K$1,"",LOOKUP(ROWS(I$3:I17),'p4คุณ&amp;อ่าน'!$Y$5:$Y$84,'รวม1-2'!$M$6:$M$85)))</f>
        <v/>
      </c>
      <c r="J17" s="341" t="str">
        <f>IF(M17=1,"",IF(ROWS(J$3:J17)&gt;$K$1,"",LOOKUP(ROWS(J$3:J17),'p4คุณ&amp;อ่าน'!$Y$5:$Y$84,'p4คุณ&amp;อ่าน'!$X$5:$X$84)))</f>
        <v/>
      </c>
      <c r="K17" s="341" t="str">
        <f>IF(M17=1,"",IF(ROWS(K$3:K17)&gt;$K$1,"",LOOKUP(ROWS(K$3:K17),'p4คุณ&amp;อ่าน'!$Y$5:$Y$84,'p4คุณ&amp;อ่าน'!$N$5:$N$84)))</f>
        <v/>
      </c>
      <c r="L17" s="24" t="str">
        <f>IF(B17=0,"",IF(B17="","",pรายชื่อ!B18))</f>
        <v>เรียน</v>
      </c>
      <c r="M17" s="203">
        <f t="shared" si="1"/>
        <v>0</v>
      </c>
      <c r="N17" s="35" t="str">
        <f t="shared" si="2"/>
        <v>ป.4/2</v>
      </c>
      <c r="O17" s="35">
        <f>IF(P17="","",SUBTOTAL(3,$P$3:P17))</f>
        <v>15</v>
      </c>
      <c r="P17" s="36">
        <f>IF(ROWS(P$3:P17)&gt;$W$1,"",LOOKUP(ROWS(P$3:P17),'p4คุณ&amp;อ่าน'!$Z$5:$Z$84,'p4คุณ&amp;อ่าน'!$D$5:$D$84))</f>
        <v>3853</v>
      </c>
      <c r="Q17" s="37" t="str">
        <f>IF(ROWS(Q$3:Q17)&gt;$W$1,"",LOOKUP(ROWS(Q$3:Q17),'p4คุณ&amp;อ่าน'!$Z$5:$Z$84,'p4คุณ&amp;อ่าน'!$E$5:$E$84))</f>
        <v>เด็กหญิง</v>
      </c>
      <c r="R17" s="37" t="str">
        <f>IF(ROWS(R$3:R17)&gt;$W$1,"",LOOKUP(ROWS(R$3:R17),'p4คุณ&amp;อ่าน'!$Z$5:$Z$84,'p4คุณ&amp;อ่าน'!$F$5:$F$84))</f>
        <v>วิยะดา</v>
      </c>
      <c r="S17" s="37" t="str">
        <f>IF(ROWS(S$3:S17)&gt;$W$1,"",LOOKUP(ROWS(S$3:S17),'p4คุณ&amp;อ่าน'!$Z$5:$Z$84,'p4คุณ&amp;อ่าน'!$G$5:$G$84))</f>
        <v>สิมมา</v>
      </c>
      <c r="T17" s="36" t="str">
        <f>'รวม1-2'!K60</f>
        <v/>
      </c>
      <c r="U17" s="342" t="str">
        <f>IF(Y17=1,"",'รวม1-2'!M60)</f>
        <v/>
      </c>
      <c r="V17" s="342" t="str">
        <f>IF(Y17=1,"",IF(ROWS(V$3:V17)&gt;$W$1,"",LOOKUP(ROWS(V$3:V17),'p4คุณ&amp;อ่าน'!$Z$5:$Z$84,'p4คุณ&amp;อ่าน'!$X$5:$X$84)))</f>
        <v/>
      </c>
      <c r="W17" s="342" t="str">
        <f>IF(Y17=1,"",IF(ROWS(W$3:W17)&gt;$W$1,"",LOOKUP(ROWS(W$3:W17),'p4คุณ&amp;อ่าน'!$Z$5:$Z$84,'p4คุณ&amp;อ่าน'!$N$5:$N$84)))</f>
        <v/>
      </c>
      <c r="X17" s="24" t="str">
        <f>IF(N17=0,"",IF(N17="","",pรายชื่อ!Z18))</f>
        <v>เรียน</v>
      </c>
      <c r="Y17" s="203">
        <f t="shared" si="3"/>
        <v>0</v>
      </c>
    </row>
    <row r="18" spans="1:25" ht="24" customHeight="1" x14ac:dyDescent="0.75">
      <c r="A18" s="26">
        <v>16</v>
      </c>
      <c r="B18" s="29" t="str">
        <f t="shared" si="0"/>
        <v>ป.4/1</v>
      </c>
      <c r="C18" s="29">
        <f>IF(D18="","",SUBTOTAL(3,$D$3:D18))</f>
        <v>16</v>
      </c>
      <c r="D18" s="18">
        <f>IF(ROWS(D$3:D18)&gt;$K$1,"",LOOKUP(ROWS(D$3:D18),'p4คุณ&amp;อ่าน'!$Y$5:$Y$84,'p4คุณ&amp;อ่าน'!$D$5:$D$84))</f>
        <v>3828</v>
      </c>
      <c r="E18" s="32" t="str">
        <f>IF(ROWS(E$3:E18)&gt;$K$1,"",LOOKUP(ROWS(E$3:E18),'p4คุณ&amp;อ่าน'!$Y$5:$Y$84,'p4คุณ&amp;อ่าน'!$E$5:$E$84))</f>
        <v>เด็กหญิง</v>
      </c>
      <c r="F18" s="32" t="str">
        <f>IF(ROWS(F$3:F18)&gt;$K$1,"",LOOKUP(ROWS(F$3:F18),'p4คุณ&amp;อ่าน'!$Y$5:$Y$84,'p4คุณ&amp;อ่าน'!$F$5:$F$84))</f>
        <v>สายธาร</v>
      </c>
      <c r="G18" s="32" t="str">
        <f>IF(ROWS(G$3:G18)&gt;$K$1,"",LOOKUP(ROWS(G$3:G18),'p4คุณ&amp;อ่าน'!$Y$5:$Y$84,'p4คุณ&amp;อ่าน'!$G$5:$G$84))</f>
        <v>บุญเรือง</v>
      </c>
      <c r="H18" s="18" t="str">
        <f>IF(ROWS(H$3:H18)&gt;$K$1,"",LOOKUP(ROWS(H$3:H18),'p4คุณ&amp;อ่าน'!$Y$5:$Y$84,'รวม1-2'!$K$6:$K$85))</f>
        <v/>
      </c>
      <c r="I18" s="341" t="str">
        <f>IF(M18=1,"",IF(ROWS(I$3:I18)&gt;$K$1,"",LOOKUP(ROWS(I$3:I18),'p4คุณ&amp;อ่าน'!$Y$5:$Y$84,'รวม1-2'!$M$6:$M$85)))</f>
        <v/>
      </c>
      <c r="J18" s="341" t="str">
        <f>IF(M18=1,"",IF(ROWS(J$3:J18)&gt;$K$1,"",LOOKUP(ROWS(J$3:J18),'p4คุณ&amp;อ่าน'!$Y$5:$Y$84,'p4คุณ&amp;อ่าน'!$X$5:$X$84)))</f>
        <v/>
      </c>
      <c r="K18" s="341" t="str">
        <f>IF(M18=1,"",IF(ROWS(K$3:K18)&gt;$K$1,"",LOOKUP(ROWS(K$3:K18),'p4คุณ&amp;อ่าน'!$Y$5:$Y$84,'p4คุณ&amp;อ่าน'!$N$5:$N$84)))</f>
        <v/>
      </c>
      <c r="L18" s="24" t="str">
        <f>IF(B18=0,"",IF(B18="","",pรายชื่อ!B19))</f>
        <v>เรียน</v>
      </c>
      <c r="M18" s="203">
        <f t="shared" si="1"/>
        <v>0</v>
      </c>
      <c r="N18" s="35" t="str">
        <f t="shared" si="2"/>
        <v>ป.4/2</v>
      </c>
      <c r="O18" s="35">
        <f>IF(P18="","",SUBTOTAL(3,$P$3:P18))</f>
        <v>16</v>
      </c>
      <c r="P18" s="36">
        <f>IF(ROWS(P$3:P18)&gt;$W$1,"",LOOKUP(ROWS(P$3:P18),'p4คุณ&amp;อ่าน'!$Z$5:$Z$84,'p4คุณ&amp;อ่าน'!$D$5:$D$84))</f>
        <v>3854</v>
      </c>
      <c r="Q18" s="37" t="str">
        <f>IF(ROWS(Q$3:Q18)&gt;$W$1,"",LOOKUP(ROWS(Q$3:Q18),'p4คุณ&amp;อ่าน'!$Z$5:$Z$84,'p4คุณ&amp;อ่าน'!$E$5:$E$84))</f>
        <v>เด็กหญิง</v>
      </c>
      <c r="R18" s="37" t="str">
        <f>IF(ROWS(R$3:R18)&gt;$W$1,"",LOOKUP(ROWS(R$3:R18),'p4คุณ&amp;อ่าน'!$Z$5:$Z$84,'p4คุณ&amp;อ่าน'!$F$5:$F$84))</f>
        <v>ณัฐกมล</v>
      </c>
      <c r="S18" s="37" t="str">
        <f>IF(ROWS(S$3:S18)&gt;$W$1,"",LOOKUP(ROWS(S$3:S18),'p4คุณ&amp;อ่าน'!$Z$5:$Z$84,'p4คุณ&amp;อ่าน'!$G$5:$G$84))</f>
        <v>สอนง่าย</v>
      </c>
      <c r="T18" s="36" t="str">
        <f>'รวม1-2'!K61</f>
        <v/>
      </c>
      <c r="U18" s="342" t="str">
        <f>IF(Y18=1,"",'รวม1-2'!M61)</f>
        <v/>
      </c>
      <c r="V18" s="342" t="str">
        <f>IF(Y18=1,"",IF(ROWS(V$3:V18)&gt;$W$1,"",LOOKUP(ROWS(V$3:V18),'p4คุณ&amp;อ่าน'!$Z$5:$Z$84,'p4คุณ&amp;อ่าน'!$X$5:$X$84)))</f>
        <v/>
      </c>
      <c r="W18" s="342" t="str">
        <f>IF(Y18=1,"",IF(ROWS(W$3:W18)&gt;$W$1,"",LOOKUP(ROWS(W$3:W18),'p4คุณ&amp;อ่าน'!$Z$5:$Z$84,'p4คุณ&amp;อ่าน'!$N$5:$N$84)))</f>
        <v/>
      </c>
      <c r="X18" s="24" t="str">
        <f>IF(N18=0,"",IF(N18="","",pรายชื่อ!Z19))</f>
        <v>เรียน</v>
      </c>
      <c r="Y18" s="203">
        <f t="shared" si="3"/>
        <v>0</v>
      </c>
    </row>
    <row r="19" spans="1:25" ht="24" customHeight="1" x14ac:dyDescent="0.75">
      <c r="A19" s="26">
        <v>17</v>
      </c>
      <c r="B19" s="29" t="str">
        <f t="shared" si="0"/>
        <v>ป.4/1</v>
      </c>
      <c r="C19" s="29">
        <f>IF(D19="","",SUBTOTAL(3,$D$3:D19))</f>
        <v>17</v>
      </c>
      <c r="D19" s="18">
        <f>IF(ROWS(D$3:D19)&gt;$K$1,"",LOOKUP(ROWS(D$3:D19),'p4คุณ&amp;อ่าน'!$Y$5:$Y$84,'p4คุณ&amp;อ่าน'!$D$5:$D$84))</f>
        <v>3845</v>
      </c>
      <c r="E19" s="32" t="str">
        <f>IF(ROWS(E$3:E19)&gt;$K$1,"",LOOKUP(ROWS(E$3:E19),'p4คุณ&amp;อ่าน'!$Y$5:$Y$84,'p4คุณ&amp;อ่าน'!$E$5:$E$84))</f>
        <v>เด็กหญิง</v>
      </c>
      <c r="F19" s="32" t="str">
        <f>IF(ROWS(F$3:F19)&gt;$K$1,"",LOOKUP(ROWS(F$3:F19),'p4คุณ&amp;อ่าน'!$Y$5:$Y$84,'p4คุณ&amp;อ่าน'!$F$5:$F$84))</f>
        <v>วาริศา</v>
      </c>
      <c r="G19" s="32" t="str">
        <f>IF(ROWS(G$3:G19)&gt;$K$1,"",LOOKUP(ROWS(G$3:G19),'p4คุณ&amp;อ่าน'!$Y$5:$Y$84,'p4คุณ&amp;อ่าน'!$G$5:$G$84))</f>
        <v>พลเยี่ยม</v>
      </c>
      <c r="H19" s="18" t="str">
        <f>IF(ROWS(H$3:H19)&gt;$K$1,"",LOOKUP(ROWS(H$3:H19),'p4คุณ&amp;อ่าน'!$Y$5:$Y$84,'รวม1-2'!$K$6:$K$85))</f>
        <v/>
      </c>
      <c r="I19" s="341" t="str">
        <f>IF(M19=1,"",IF(ROWS(I$3:I19)&gt;$K$1,"",LOOKUP(ROWS(I$3:I19),'p4คุณ&amp;อ่าน'!$Y$5:$Y$84,'รวม1-2'!$M$6:$M$85)))</f>
        <v/>
      </c>
      <c r="J19" s="341" t="str">
        <f>IF(M19=1,"",IF(ROWS(J$3:J19)&gt;$K$1,"",LOOKUP(ROWS(J$3:J19),'p4คุณ&amp;อ่าน'!$Y$5:$Y$84,'p4คุณ&amp;อ่าน'!$X$5:$X$84)))</f>
        <v/>
      </c>
      <c r="K19" s="341" t="str">
        <f>IF(M19=1,"",IF(ROWS(K$3:K19)&gt;$K$1,"",LOOKUP(ROWS(K$3:K19),'p4คุณ&amp;อ่าน'!$Y$5:$Y$84,'p4คุณ&amp;อ่าน'!$N$5:$N$84)))</f>
        <v/>
      </c>
      <c r="L19" s="24" t="str">
        <f>IF(B19=0,"",IF(B19="","",pรายชื่อ!B20))</f>
        <v>เรียน</v>
      </c>
      <c r="M19" s="203">
        <f t="shared" si="1"/>
        <v>0</v>
      </c>
      <c r="N19" s="35" t="str">
        <f t="shared" si="2"/>
        <v>ป.4/2</v>
      </c>
      <c r="O19" s="35">
        <f>IF(P19="","",SUBTOTAL(3,$P$3:P19))</f>
        <v>17</v>
      </c>
      <c r="P19" s="36">
        <f>IF(ROWS(P$3:P19)&gt;$W$1,"",LOOKUP(ROWS(P$3:P19),'p4คุณ&amp;อ่าน'!$Z$5:$Z$84,'p4คุณ&amp;อ่าน'!$D$5:$D$84))</f>
        <v>3933</v>
      </c>
      <c r="Q19" s="37" t="str">
        <f>IF(ROWS(Q$3:Q19)&gt;$W$1,"",LOOKUP(ROWS(Q$3:Q19),'p4คุณ&amp;อ่าน'!$Z$5:$Z$84,'p4คุณ&amp;อ่าน'!$E$5:$E$84))</f>
        <v>เด็กหญิง</v>
      </c>
      <c r="R19" s="37" t="str">
        <f>IF(ROWS(R$3:R19)&gt;$W$1,"",LOOKUP(ROWS(R$3:R19),'p4คุณ&amp;อ่าน'!$Z$5:$Z$84,'p4คุณ&amp;อ่าน'!$F$5:$F$84))</f>
        <v>อัจฉรินทร์ธร</v>
      </c>
      <c r="S19" s="37" t="str">
        <f>IF(ROWS(S$3:S19)&gt;$W$1,"",LOOKUP(ROWS(S$3:S19),'p4คุณ&amp;อ่าน'!$Z$5:$Z$84,'p4คุณ&amp;อ่าน'!$G$5:$G$84))</f>
        <v>คำอ้อย</v>
      </c>
      <c r="T19" s="36" t="str">
        <f>'รวม1-2'!K62</f>
        <v/>
      </c>
      <c r="U19" s="342" t="str">
        <f>IF(Y19=1,"",'รวม1-2'!M62)</f>
        <v/>
      </c>
      <c r="V19" s="342" t="str">
        <f>IF(Y19=1,"",IF(ROWS(V$3:V19)&gt;$W$1,"",LOOKUP(ROWS(V$3:V19),'p4คุณ&amp;อ่าน'!$Z$5:$Z$84,'p4คุณ&amp;อ่าน'!$X$5:$X$84)))</f>
        <v/>
      </c>
      <c r="W19" s="342" t="str">
        <f>IF(Y19=1,"",IF(ROWS(W$3:W19)&gt;$W$1,"",LOOKUP(ROWS(W$3:W19),'p4คุณ&amp;อ่าน'!$Z$5:$Z$84,'p4คุณ&amp;อ่าน'!$N$5:$N$84)))</f>
        <v/>
      </c>
      <c r="X19" s="24" t="str">
        <f>IF(N19=0,"",IF(N19="","",pรายชื่อ!Z20))</f>
        <v>เรียน</v>
      </c>
      <c r="Y19" s="203">
        <f t="shared" si="3"/>
        <v>0</v>
      </c>
    </row>
    <row r="20" spans="1:25" ht="24" customHeight="1" x14ac:dyDescent="0.75">
      <c r="A20" s="26">
        <v>18</v>
      </c>
      <c r="B20" s="29" t="str">
        <f t="shared" si="0"/>
        <v>ป.4/1</v>
      </c>
      <c r="C20" s="29">
        <f>IF(D20="","",SUBTOTAL(3,$D$3:D20))</f>
        <v>18</v>
      </c>
      <c r="D20" s="18">
        <f>IF(ROWS(D$3:D20)&gt;$K$1,"",LOOKUP(ROWS(D$3:D20),'p4คุณ&amp;อ่าน'!$Y$5:$Y$84,'p4คุณ&amp;อ่าน'!$D$5:$D$84))</f>
        <v>3897</v>
      </c>
      <c r="E20" s="32" t="str">
        <f>IF(ROWS(E$3:E20)&gt;$K$1,"",LOOKUP(ROWS(E$3:E20),'p4คุณ&amp;อ่าน'!$Y$5:$Y$84,'p4คุณ&amp;อ่าน'!$E$5:$E$84))</f>
        <v>เด็กหญิง</v>
      </c>
      <c r="F20" s="32" t="str">
        <f>IF(ROWS(F$3:F20)&gt;$K$1,"",LOOKUP(ROWS(F$3:F20),'p4คุณ&amp;อ่าน'!$Y$5:$Y$84,'p4คุณ&amp;อ่าน'!$F$5:$F$84))</f>
        <v>ญาดา</v>
      </c>
      <c r="G20" s="32" t="str">
        <f>IF(ROWS(G$3:G20)&gt;$K$1,"",LOOKUP(ROWS(G$3:G20),'p4คุณ&amp;อ่าน'!$Y$5:$Y$84,'p4คุณ&amp;อ่าน'!$G$5:$G$84))</f>
        <v>ชอบธรรม</v>
      </c>
      <c r="H20" s="18" t="str">
        <f>IF(ROWS(H$3:H20)&gt;$K$1,"",LOOKUP(ROWS(H$3:H20),'p4คุณ&amp;อ่าน'!$Y$5:$Y$84,'รวม1-2'!$K$6:$K$85))</f>
        <v/>
      </c>
      <c r="I20" s="341" t="str">
        <f>IF(M20=1,"",IF(ROWS(I$3:I20)&gt;$K$1,"",LOOKUP(ROWS(I$3:I20),'p4คุณ&amp;อ่าน'!$Y$5:$Y$84,'รวม1-2'!$M$6:$M$85)))</f>
        <v/>
      </c>
      <c r="J20" s="341" t="str">
        <f>IF(M20=1,"",IF(ROWS(J$3:J20)&gt;$K$1,"",LOOKUP(ROWS(J$3:J20),'p4คุณ&amp;อ่าน'!$Y$5:$Y$84,'p4คุณ&amp;อ่าน'!$X$5:$X$84)))</f>
        <v/>
      </c>
      <c r="K20" s="341" t="str">
        <f>IF(M20=1,"",IF(ROWS(K$3:K20)&gt;$K$1,"",LOOKUP(ROWS(K$3:K20),'p4คุณ&amp;อ่าน'!$Y$5:$Y$84,'p4คุณ&amp;อ่าน'!$N$5:$N$84)))</f>
        <v/>
      </c>
      <c r="L20" s="24" t="str">
        <f>IF(B20=0,"",IF(B20="","",pรายชื่อ!B21))</f>
        <v>เรียน</v>
      </c>
      <c r="M20" s="203">
        <f t="shared" si="1"/>
        <v>0</v>
      </c>
      <c r="N20" s="35" t="str">
        <f t="shared" si="2"/>
        <v>ป.4/2</v>
      </c>
      <c r="O20" s="35">
        <f>IF(P20="","",SUBTOTAL(3,$P$3:P20))</f>
        <v>18</v>
      </c>
      <c r="P20" s="36">
        <f>IF(ROWS(P$3:P20)&gt;$W$1,"",LOOKUP(ROWS(P$3:P20),'p4คุณ&amp;อ่าน'!$Z$5:$Z$84,'p4คุณ&amp;อ่าน'!$D$5:$D$84))</f>
        <v>3939</v>
      </c>
      <c r="Q20" s="37" t="str">
        <f>IF(ROWS(Q$3:Q20)&gt;$W$1,"",LOOKUP(ROWS(Q$3:Q20),'p4คุณ&amp;อ่าน'!$Z$5:$Z$84,'p4คุณ&amp;อ่าน'!$E$5:$E$84))</f>
        <v>เด็กหญิง</v>
      </c>
      <c r="R20" s="37" t="str">
        <f>IF(ROWS(R$3:R20)&gt;$W$1,"",LOOKUP(ROWS(R$3:R20),'p4คุณ&amp;อ่าน'!$Z$5:$Z$84,'p4คุณ&amp;อ่าน'!$F$5:$F$84))</f>
        <v>ผุสดี</v>
      </c>
      <c r="S20" s="37" t="str">
        <f>IF(ROWS(S$3:S20)&gt;$W$1,"",LOOKUP(ROWS(S$3:S20),'p4คุณ&amp;อ่าน'!$Z$5:$Z$84,'p4คุณ&amp;อ่าน'!$G$5:$G$84))</f>
        <v>สมรัก</v>
      </c>
      <c r="T20" s="36" t="str">
        <f>'รวม1-2'!K63</f>
        <v/>
      </c>
      <c r="U20" s="342" t="str">
        <f>IF(Y20=1,"",'รวม1-2'!M63)</f>
        <v/>
      </c>
      <c r="V20" s="342" t="str">
        <f>IF(Y20=1,"",IF(ROWS(V$3:V20)&gt;$W$1,"",LOOKUP(ROWS(V$3:V20),'p4คุณ&amp;อ่าน'!$Z$5:$Z$84,'p4คุณ&amp;อ่าน'!$X$5:$X$84)))</f>
        <v/>
      </c>
      <c r="W20" s="342" t="str">
        <f>IF(Y20=1,"",IF(ROWS(W$3:W20)&gt;$W$1,"",LOOKUP(ROWS(W$3:W20),'p4คุณ&amp;อ่าน'!$Z$5:$Z$84,'p4คุณ&amp;อ่าน'!$N$5:$N$84)))</f>
        <v/>
      </c>
      <c r="X20" s="24" t="str">
        <f>IF(N20=0,"",IF(N20="","",pรายชื่อ!Z21))</f>
        <v>เรียน</v>
      </c>
      <c r="Y20" s="203">
        <f t="shared" si="3"/>
        <v>0</v>
      </c>
    </row>
    <row r="21" spans="1:25" ht="24" customHeight="1" x14ac:dyDescent="0.75">
      <c r="A21" s="26">
        <v>19</v>
      </c>
      <c r="B21" s="29" t="str">
        <f t="shared" si="0"/>
        <v>ป.4/1</v>
      </c>
      <c r="C21" s="29">
        <f>IF(D21="","",SUBTOTAL(3,$D$3:D21))</f>
        <v>19</v>
      </c>
      <c r="D21" s="18">
        <f>IF(ROWS(D$3:D21)&gt;$K$1,"",LOOKUP(ROWS(D$3:D21),'p4คุณ&amp;อ่าน'!$Y$5:$Y$84,'p4คุณ&amp;อ่าน'!$D$5:$D$84))</f>
        <v>3919</v>
      </c>
      <c r="E21" s="32" t="str">
        <f>IF(ROWS(E$3:E21)&gt;$K$1,"",LOOKUP(ROWS(E$3:E21),'p4คุณ&amp;อ่าน'!$Y$5:$Y$84,'p4คุณ&amp;อ่าน'!$E$5:$E$84))</f>
        <v>เด็กหญิง</v>
      </c>
      <c r="F21" s="32" t="str">
        <f>IF(ROWS(F$3:F21)&gt;$K$1,"",LOOKUP(ROWS(F$3:F21),'p4คุณ&amp;อ่าน'!$Y$5:$Y$84,'p4คุณ&amp;อ่าน'!$F$5:$F$84))</f>
        <v>ณัฐนันทน์</v>
      </c>
      <c r="G21" s="32" t="str">
        <f>IF(ROWS(G$3:G21)&gt;$K$1,"",LOOKUP(ROWS(G$3:G21),'p4คุณ&amp;อ่าน'!$Y$5:$Y$84,'p4คุณ&amp;อ่าน'!$G$5:$G$84))</f>
        <v>อ้ายดวง</v>
      </c>
      <c r="H21" s="18" t="str">
        <f>IF(ROWS(H$3:H21)&gt;$K$1,"",LOOKUP(ROWS(H$3:H21),'p4คุณ&amp;อ่าน'!$Y$5:$Y$84,'รวม1-2'!$K$6:$K$85))</f>
        <v/>
      </c>
      <c r="I21" s="341" t="str">
        <f>IF(M21=1,"",IF(ROWS(I$3:I21)&gt;$K$1,"",LOOKUP(ROWS(I$3:I21),'p4คุณ&amp;อ่าน'!$Y$5:$Y$84,'รวม1-2'!$M$6:$M$85)))</f>
        <v/>
      </c>
      <c r="J21" s="341" t="str">
        <f>IF(M21=1,"",IF(ROWS(J$3:J21)&gt;$K$1,"",LOOKUP(ROWS(J$3:J21),'p4คุณ&amp;อ่าน'!$Y$5:$Y$84,'p4คุณ&amp;อ่าน'!$X$5:$X$84)))</f>
        <v/>
      </c>
      <c r="K21" s="341" t="str">
        <f>IF(M21=1,"",IF(ROWS(K$3:K21)&gt;$K$1,"",LOOKUP(ROWS(K$3:K21),'p4คุณ&amp;อ่าน'!$Y$5:$Y$84,'p4คุณ&amp;อ่าน'!$N$5:$N$84)))</f>
        <v/>
      </c>
      <c r="L21" s="24" t="str">
        <f>IF(B21=0,"",IF(B21="","",pรายชื่อ!B22))</f>
        <v>เรียน</v>
      </c>
      <c r="M21" s="203">
        <f t="shared" si="1"/>
        <v>0</v>
      </c>
      <c r="N21" s="35" t="str">
        <f t="shared" si="2"/>
        <v>ป.4/2</v>
      </c>
      <c r="O21" s="35">
        <f>IF(P21="","",SUBTOTAL(3,$P$3:P21))</f>
        <v>19</v>
      </c>
      <c r="P21" s="36">
        <f>IF(ROWS(P$3:P21)&gt;$W$1,"",LOOKUP(ROWS(P$3:P21),'p4คุณ&amp;อ่าน'!$Z$5:$Z$84,'p4คุณ&amp;อ่าน'!$D$5:$D$84))</f>
        <v>3948</v>
      </c>
      <c r="Q21" s="37" t="str">
        <f>IF(ROWS(Q$3:Q21)&gt;$W$1,"",LOOKUP(ROWS(Q$3:Q21),'p4คุณ&amp;อ่าน'!$Z$5:$Z$84,'p4คุณ&amp;อ่าน'!$E$5:$E$84))</f>
        <v>เด็กหญิง</v>
      </c>
      <c r="R21" s="37" t="str">
        <f>IF(ROWS(R$3:R21)&gt;$W$1,"",LOOKUP(ROWS(R$3:R21),'p4คุณ&amp;อ่าน'!$Z$5:$Z$84,'p4คุณ&amp;อ่าน'!$F$5:$F$84))</f>
        <v>บัณฑิตา</v>
      </c>
      <c r="S21" s="37">
        <f>IF(ROWS(S$3:S21)&gt;$W$1,"",LOOKUP(ROWS(S$3:S21),'p4คุณ&amp;อ่าน'!$Z$5:$Z$84,'p4คุณ&amp;อ่าน'!$G$5:$G$84))</f>
        <v>0</v>
      </c>
      <c r="T21" s="36" t="str">
        <f>'รวม1-2'!K64</f>
        <v/>
      </c>
      <c r="U21" s="342" t="str">
        <f>IF(Y21=1,"",'รวม1-2'!M64)</f>
        <v/>
      </c>
      <c r="V21" s="342" t="str">
        <f>IF(Y21=1,"",IF(ROWS(V$3:V21)&gt;$W$1,"",LOOKUP(ROWS(V$3:V21),'p4คุณ&amp;อ่าน'!$Z$5:$Z$84,'p4คุณ&amp;อ่าน'!$X$5:$X$84)))</f>
        <v/>
      </c>
      <c r="W21" s="342" t="str">
        <f>IF(Y21=1,"",IF(ROWS(W$3:W21)&gt;$W$1,"",LOOKUP(ROWS(W$3:W21),'p4คุณ&amp;อ่าน'!$Z$5:$Z$84,'p4คุณ&amp;อ่าน'!$N$5:$N$84)))</f>
        <v/>
      </c>
      <c r="X21" s="24" t="str">
        <f>IF(N21=0,"",IF(N21="","",pรายชื่อ!Z22))</f>
        <v>เรียน</v>
      </c>
      <c r="Y21" s="203">
        <f t="shared" si="3"/>
        <v>0</v>
      </c>
    </row>
    <row r="22" spans="1:25" ht="24" customHeight="1" x14ac:dyDescent="0.75">
      <c r="A22" s="26">
        <v>20</v>
      </c>
      <c r="B22" s="29" t="str">
        <f t="shared" si="0"/>
        <v>ป.4/1</v>
      </c>
      <c r="C22" s="29">
        <f>IF(D22="","",SUBTOTAL(3,$D$3:D22))</f>
        <v>20</v>
      </c>
      <c r="D22" s="18">
        <f>IF(ROWS(D$3:D22)&gt;$K$1,"",LOOKUP(ROWS(D$3:D22),'p4คุณ&amp;อ่าน'!$Y$5:$Y$84,'p4คุณ&amp;อ่าน'!$D$5:$D$84))</f>
        <v>3925</v>
      </c>
      <c r="E22" s="32" t="str">
        <f>IF(ROWS(E$3:E22)&gt;$K$1,"",LOOKUP(ROWS(E$3:E22),'p4คุณ&amp;อ่าน'!$Y$5:$Y$84,'p4คุณ&amp;อ่าน'!$E$5:$E$84))</f>
        <v>เด็กหญิง</v>
      </c>
      <c r="F22" s="32" t="str">
        <f>IF(ROWS(F$3:F22)&gt;$K$1,"",LOOKUP(ROWS(F$3:F22),'p4คุณ&amp;อ่าน'!$Y$5:$Y$84,'p4คุณ&amp;อ่าน'!$F$5:$F$84))</f>
        <v>พัชรดา</v>
      </c>
      <c r="G22" s="32" t="str">
        <f>IF(ROWS(G$3:G22)&gt;$K$1,"",LOOKUP(ROWS(G$3:G22),'p4คุณ&amp;อ่าน'!$Y$5:$Y$84,'p4คุณ&amp;อ่าน'!$G$5:$G$84))</f>
        <v>ตาคำ</v>
      </c>
      <c r="H22" s="18" t="str">
        <f>IF(ROWS(H$3:H22)&gt;$K$1,"",LOOKUP(ROWS(H$3:H22),'p4คุณ&amp;อ่าน'!$Y$5:$Y$84,'รวม1-2'!$K$6:$K$85))</f>
        <v/>
      </c>
      <c r="I22" s="341" t="str">
        <f>IF(M22=1,"",IF(ROWS(I$3:I22)&gt;$K$1,"",LOOKUP(ROWS(I$3:I22),'p4คุณ&amp;อ่าน'!$Y$5:$Y$84,'รวม1-2'!$M$6:$M$85)))</f>
        <v/>
      </c>
      <c r="J22" s="341" t="str">
        <f>IF(M22=1,"",IF(ROWS(J$3:J22)&gt;$K$1,"",LOOKUP(ROWS(J$3:J22),'p4คุณ&amp;อ่าน'!$Y$5:$Y$84,'p4คุณ&amp;อ่าน'!$X$5:$X$84)))</f>
        <v/>
      </c>
      <c r="K22" s="341" t="str">
        <f>IF(M22=1,"",IF(ROWS(K$3:K22)&gt;$K$1,"",LOOKUP(ROWS(K$3:K22),'p4คุณ&amp;อ่าน'!$Y$5:$Y$84,'p4คุณ&amp;อ่าน'!$N$5:$N$84)))</f>
        <v/>
      </c>
      <c r="L22" s="24" t="str">
        <f>IF(B22=0,"",IF(B22="","",pรายชื่อ!B23))</f>
        <v>เรียน</v>
      </c>
      <c r="M22" s="203">
        <f t="shared" si="1"/>
        <v>0</v>
      </c>
      <c r="N22" s="35" t="str">
        <f t="shared" si="2"/>
        <v>ป.4/2</v>
      </c>
      <c r="O22" s="35">
        <f>IF(P22="","",SUBTOTAL(3,$P$3:P22))</f>
        <v>20</v>
      </c>
      <c r="P22" s="36">
        <f>IF(ROWS(P$3:P22)&gt;$W$1,"",LOOKUP(ROWS(P$3:P22),'p4คุณ&amp;อ่าน'!$Z$5:$Z$84,'p4คุณ&amp;อ่าน'!$D$5:$D$84))</f>
        <v>3954</v>
      </c>
      <c r="Q22" s="37" t="str">
        <f>IF(ROWS(Q$3:Q22)&gt;$W$1,"",LOOKUP(ROWS(Q$3:Q22),'p4คุณ&amp;อ่าน'!$Z$5:$Z$84,'p4คุณ&amp;อ่าน'!$E$5:$E$84))</f>
        <v>เด็กหญิง</v>
      </c>
      <c r="R22" s="37" t="str">
        <f>IF(ROWS(R$3:R22)&gt;$W$1,"",LOOKUP(ROWS(R$3:R22),'p4คุณ&amp;อ่าน'!$Z$5:$Z$84,'p4คุณ&amp;อ่าน'!$F$5:$F$84))</f>
        <v>สุภัชชา</v>
      </c>
      <c r="S22" s="37" t="str">
        <f>IF(ROWS(S$3:S22)&gt;$W$1,"",LOOKUP(ROWS(S$3:S22),'p4คุณ&amp;อ่าน'!$Z$5:$Z$84,'p4คุณ&amp;อ่าน'!$G$5:$G$84))</f>
        <v>คารวะสมบัติ</v>
      </c>
      <c r="T22" s="36" t="str">
        <f>'รวม1-2'!K65</f>
        <v/>
      </c>
      <c r="U22" s="342" t="str">
        <f>IF(Y22=1,"",'รวม1-2'!M65)</f>
        <v/>
      </c>
      <c r="V22" s="342" t="str">
        <f>IF(Y22=1,"",IF(ROWS(V$3:V22)&gt;$W$1,"",LOOKUP(ROWS(V$3:V22),'p4คุณ&amp;อ่าน'!$Z$5:$Z$84,'p4คุณ&amp;อ่าน'!$X$5:$X$84)))</f>
        <v/>
      </c>
      <c r="W22" s="342" t="str">
        <f>IF(Y22=1,"",IF(ROWS(W$3:W22)&gt;$W$1,"",LOOKUP(ROWS(W$3:W22),'p4คุณ&amp;อ่าน'!$Z$5:$Z$84,'p4คุณ&amp;อ่าน'!$N$5:$N$84)))</f>
        <v/>
      </c>
      <c r="X22" s="24" t="str">
        <f>IF(N22=0,"",IF(N22="","",pรายชื่อ!Z23))</f>
        <v>เรียน</v>
      </c>
      <c r="Y22" s="203">
        <f t="shared" si="3"/>
        <v>0</v>
      </c>
    </row>
    <row r="23" spans="1:25" ht="24" customHeight="1" x14ac:dyDescent="0.75">
      <c r="A23" s="26">
        <v>21</v>
      </c>
      <c r="B23" s="29" t="str">
        <f t="shared" si="0"/>
        <v>ป.4/1</v>
      </c>
      <c r="C23" s="29">
        <f>IF(D23="","",SUBTOTAL(3,$D$3:D23))</f>
        <v>21</v>
      </c>
      <c r="D23" s="18">
        <f>IF(ROWS(D$3:D23)&gt;$K$1,"",LOOKUP(ROWS(D$3:D23),'p4คุณ&amp;อ่าน'!$Y$5:$Y$84,'p4คุณ&amp;อ่าน'!$D$5:$D$84))</f>
        <v>3926</v>
      </c>
      <c r="E23" s="32" t="str">
        <f>IF(ROWS(E$3:E23)&gt;$K$1,"",LOOKUP(ROWS(E$3:E23),'p4คุณ&amp;อ่าน'!$Y$5:$Y$84,'p4คุณ&amp;อ่าน'!$E$5:$E$84))</f>
        <v>เด็กหญิง</v>
      </c>
      <c r="F23" s="32" t="str">
        <f>IF(ROWS(F$3:F23)&gt;$K$1,"",LOOKUP(ROWS(F$3:F23),'p4คุณ&amp;อ่าน'!$Y$5:$Y$84,'p4คุณ&amp;อ่าน'!$F$5:$F$84))</f>
        <v>เบญญาพร</v>
      </c>
      <c r="G23" s="32" t="str">
        <f>IF(ROWS(G$3:G23)&gt;$K$1,"",LOOKUP(ROWS(G$3:G23),'p4คุณ&amp;อ่าน'!$Y$5:$Y$84,'p4คุณ&amp;อ่าน'!$G$5:$G$84))</f>
        <v>เครือคำ</v>
      </c>
      <c r="H23" s="18" t="str">
        <f>IF(ROWS(H$3:H23)&gt;$K$1,"",LOOKUP(ROWS(H$3:H23),'p4คุณ&amp;อ่าน'!$Y$5:$Y$84,'รวม1-2'!$K$6:$K$85))</f>
        <v/>
      </c>
      <c r="I23" s="341" t="str">
        <f>IF(M23=1,"",IF(ROWS(I$3:I23)&gt;$K$1,"",LOOKUP(ROWS(I$3:I23),'p4คุณ&amp;อ่าน'!$Y$5:$Y$84,'รวม1-2'!$M$6:$M$85)))</f>
        <v/>
      </c>
      <c r="J23" s="341" t="str">
        <f>IF(M23=1,"",IF(ROWS(J$3:J23)&gt;$K$1,"",LOOKUP(ROWS(J$3:J23),'p4คุณ&amp;อ่าน'!$Y$5:$Y$84,'p4คุณ&amp;อ่าน'!$X$5:$X$84)))</f>
        <v/>
      </c>
      <c r="K23" s="341" t="str">
        <f>IF(M23=1,"",IF(ROWS(K$3:K23)&gt;$K$1,"",LOOKUP(ROWS(K$3:K23),'p4คุณ&amp;อ่าน'!$Y$5:$Y$84,'p4คุณ&amp;อ่าน'!$N$5:$N$84)))</f>
        <v/>
      </c>
      <c r="L23" s="24" t="str">
        <f>IF(B23=0,"",IF(B23="","",pรายชื่อ!B24))</f>
        <v>เรียน</v>
      </c>
      <c r="M23" s="203">
        <f t="shared" si="1"/>
        <v>0</v>
      </c>
      <c r="N23" s="35" t="str">
        <f t="shared" si="2"/>
        <v>ป.4/2</v>
      </c>
      <c r="O23" s="35">
        <f>IF(P23="","",SUBTOTAL(3,$P$3:P23))</f>
        <v>21</v>
      </c>
      <c r="P23" s="36">
        <f>IF(ROWS(P$3:P23)&gt;$W$1,"",LOOKUP(ROWS(P$3:P23),'p4คุณ&amp;อ่าน'!$Z$5:$Z$84,'p4คุณ&amp;อ่าน'!$D$5:$D$84))</f>
        <v>4077</v>
      </c>
      <c r="Q23" s="37" t="str">
        <f>IF(ROWS(Q$3:Q23)&gt;$W$1,"",LOOKUP(ROWS(Q$3:Q23),'p4คุณ&amp;อ่าน'!$Z$5:$Z$84,'p4คุณ&amp;อ่าน'!$E$5:$E$84))</f>
        <v>เด็กหญิง</v>
      </c>
      <c r="R23" s="37" t="str">
        <f>IF(ROWS(R$3:R23)&gt;$W$1,"",LOOKUP(ROWS(R$3:R23),'p4คุณ&amp;อ่าน'!$Z$5:$Z$84,'p4คุณ&amp;อ่าน'!$F$5:$F$84))</f>
        <v>บุญนิสา</v>
      </c>
      <c r="S23" s="37" t="str">
        <f>IF(ROWS(S$3:S23)&gt;$W$1,"",LOOKUP(ROWS(S$3:S23),'p4คุณ&amp;อ่าน'!$Z$5:$Z$84,'p4คุณ&amp;อ่าน'!$G$5:$G$84))</f>
        <v>สอนปัญญา</v>
      </c>
      <c r="T23" s="36" t="str">
        <f>'รวม1-2'!K66</f>
        <v/>
      </c>
      <c r="U23" s="342" t="str">
        <f>IF(Y23=1,"",'รวม1-2'!M66)</f>
        <v/>
      </c>
      <c r="V23" s="342" t="str">
        <f>IF(Y23=1,"",IF(ROWS(V$3:V23)&gt;$W$1,"",LOOKUP(ROWS(V$3:V23),'p4คุณ&amp;อ่าน'!$Z$5:$Z$84,'p4คุณ&amp;อ่าน'!$X$5:$X$84)))</f>
        <v/>
      </c>
      <c r="W23" s="342" t="str">
        <f>IF(Y23=1,"",IF(ROWS(W$3:W23)&gt;$W$1,"",LOOKUP(ROWS(W$3:W23),'p4คุณ&amp;อ่าน'!$Z$5:$Z$84,'p4คุณ&amp;อ่าน'!$N$5:$N$84)))</f>
        <v/>
      </c>
      <c r="X23" s="24" t="str">
        <f>IF(N23=0,"",IF(N23="","",pรายชื่อ!Z24))</f>
        <v>เรียน</v>
      </c>
      <c r="Y23" s="203">
        <f t="shared" si="3"/>
        <v>0</v>
      </c>
    </row>
    <row r="24" spans="1:25" ht="24" customHeight="1" x14ac:dyDescent="0.75">
      <c r="A24" s="26">
        <v>22</v>
      </c>
      <c r="B24" s="29" t="str">
        <f t="shared" si="0"/>
        <v>ป.4/1</v>
      </c>
      <c r="C24" s="29">
        <f>IF(D24="","",SUBTOTAL(3,$D$3:D24))</f>
        <v>22</v>
      </c>
      <c r="D24" s="18">
        <f>IF(ROWS(D$3:D24)&gt;$K$1,"",LOOKUP(ROWS(D$3:D24),'p4คุณ&amp;อ่าน'!$Y$5:$Y$84,'p4คุณ&amp;อ่าน'!$D$5:$D$84))</f>
        <v>3947</v>
      </c>
      <c r="E24" s="32" t="str">
        <f>IF(ROWS(E$3:E24)&gt;$K$1,"",LOOKUP(ROWS(E$3:E24),'p4คุณ&amp;อ่าน'!$Y$5:$Y$84,'p4คุณ&amp;อ่าน'!$E$5:$E$84))</f>
        <v>เด็กหญิง</v>
      </c>
      <c r="F24" s="32" t="str">
        <f>IF(ROWS(F$3:F24)&gt;$K$1,"",LOOKUP(ROWS(F$3:F24),'p4คุณ&amp;อ่าน'!$Y$5:$Y$84,'p4คุณ&amp;อ่าน'!$F$5:$F$84))</f>
        <v>ภาพิมล</v>
      </c>
      <c r="G24" s="32" t="str">
        <f>IF(ROWS(G$3:G24)&gt;$K$1,"",LOOKUP(ROWS(G$3:G24),'p4คุณ&amp;อ่าน'!$Y$5:$Y$84,'p4คุณ&amp;อ่าน'!$G$5:$G$84))</f>
        <v>เสารังษี</v>
      </c>
      <c r="H24" s="18" t="str">
        <f>IF(ROWS(H$3:H24)&gt;$K$1,"",LOOKUP(ROWS(H$3:H24),'p4คุณ&amp;อ่าน'!$Y$5:$Y$84,'รวม1-2'!$K$6:$K$85))</f>
        <v/>
      </c>
      <c r="I24" s="341" t="str">
        <f>IF(M24=1,"",IF(ROWS(I$3:I24)&gt;$K$1,"",LOOKUP(ROWS(I$3:I24),'p4คุณ&amp;อ่าน'!$Y$5:$Y$84,'รวม1-2'!$M$6:$M$85)))</f>
        <v/>
      </c>
      <c r="J24" s="341" t="str">
        <f>IF(M24=1,"",IF(ROWS(J$3:J24)&gt;$K$1,"",LOOKUP(ROWS(J$3:J24),'p4คุณ&amp;อ่าน'!$Y$5:$Y$84,'p4คุณ&amp;อ่าน'!$X$5:$X$84)))</f>
        <v/>
      </c>
      <c r="K24" s="341" t="str">
        <f>IF(M24=1,"",IF(ROWS(K$3:K24)&gt;$K$1,"",LOOKUP(ROWS(K$3:K24),'p4คุณ&amp;อ่าน'!$Y$5:$Y$84,'p4คุณ&amp;อ่าน'!$N$5:$N$84)))</f>
        <v/>
      </c>
      <c r="L24" s="24" t="str">
        <f>IF(B24=0,"",IF(B24="","",pรายชื่อ!B25))</f>
        <v>เรียน</v>
      </c>
      <c r="M24" s="203">
        <f t="shared" si="1"/>
        <v>0</v>
      </c>
      <c r="N24" s="35" t="str">
        <f t="shared" si="2"/>
        <v>ป.4/2</v>
      </c>
      <c r="O24" s="35">
        <f>IF(P24="","",SUBTOTAL(3,$P$3:P24))</f>
        <v>22</v>
      </c>
      <c r="P24" s="36">
        <f>IF(ROWS(P$3:P24)&gt;$W$1,"",LOOKUP(ROWS(P$3:P24),'p4คุณ&amp;อ่าน'!$Z$5:$Z$84,'p4คุณ&amp;อ่าน'!$D$5:$D$84))</f>
        <v>4078</v>
      </c>
      <c r="Q24" s="37" t="str">
        <f>IF(ROWS(Q$3:Q24)&gt;$W$1,"",LOOKUP(ROWS(Q$3:Q24),'p4คุณ&amp;อ่าน'!$Z$5:$Z$84,'p4คุณ&amp;อ่าน'!$E$5:$E$84))</f>
        <v>เด็กหญิง</v>
      </c>
      <c r="R24" s="37" t="str">
        <f>IF(ROWS(R$3:R24)&gt;$W$1,"",LOOKUP(ROWS(R$3:R24),'p4คุณ&amp;อ่าน'!$Z$5:$Z$84,'p4คุณ&amp;อ่าน'!$F$5:$F$84))</f>
        <v>กัญญาพัชร</v>
      </c>
      <c r="S24" s="37" t="str">
        <f>IF(ROWS(S$3:S24)&gt;$W$1,"",LOOKUP(ROWS(S$3:S24),'p4คุณ&amp;อ่าน'!$Z$5:$Z$84,'p4คุณ&amp;อ่าน'!$G$5:$G$84))</f>
        <v>เทียนแก้ว</v>
      </c>
      <c r="T24" s="36" t="str">
        <f>'รวม1-2'!K67</f>
        <v/>
      </c>
      <c r="U24" s="342" t="str">
        <f>IF(Y24=1,"",'รวม1-2'!M67)</f>
        <v/>
      </c>
      <c r="V24" s="342" t="str">
        <f>IF(Y24=1,"",IF(ROWS(V$3:V24)&gt;$W$1,"",LOOKUP(ROWS(V$3:V24),'p4คุณ&amp;อ่าน'!$Z$5:$Z$84,'p4คุณ&amp;อ่าน'!$X$5:$X$84)))</f>
        <v/>
      </c>
      <c r="W24" s="342" t="str">
        <f>IF(Y24=1,"",IF(ROWS(W$3:W24)&gt;$W$1,"",LOOKUP(ROWS(W$3:W24),'p4คุณ&amp;อ่าน'!$Z$5:$Z$84,'p4คุณ&amp;อ่าน'!$N$5:$N$84)))</f>
        <v/>
      </c>
      <c r="X24" s="24" t="str">
        <f>IF(N24=0,"",IF(N24="","",pรายชื่อ!Z25))</f>
        <v>เรียน</v>
      </c>
      <c r="Y24" s="203">
        <f t="shared" si="3"/>
        <v>0</v>
      </c>
    </row>
    <row r="25" spans="1:25" ht="24" customHeight="1" x14ac:dyDescent="0.75">
      <c r="A25" s="26">
        <v>23</v>
      </c>
      <c r="B25" s="29" t="str">
        <f t="shared" si="0"/>
        <v>ป.4/1</v>
      </c>
      <c r="C25" s="29">
        <f>IF(D25="","",SUBTOTAL(3,$D$3:D25))</f>
        <v>23</v>
      </c>
      <c r="D25" s="18">
        <f>IF(ROWS(D$3:D25)&gt;$K$1,"",LOOKUP(ROWS(D$3:D25),'p4คุณ&amp;อ่าน'!$Y$5:$Y$84,'p4คุณ&amp;อ่าน'!$D$5:$D$84))</f>
        <v>4091</v>
      </c>
      <c r="E25" s="32" t="str">
        <f>IF(ROWS(E$3:E25)&gt;$K$1,"",LOOKUP(ROWS(E$3:E25),'p4คุณ&amp;อ่าน'!$Y$5:$Y$84,'p4คุณ&amp;อ่าน'!$E$5:$E$84))</f>
        <v>เด็กหญิง</v>
      </c>
      <c r="F25" s="32" t="str">
        <f>IF(ROWS(F$3:F25)&gt;$K$1,"",LOOKUP(ROWS(F$3:F25),'p4คุณ&amp;อ่าน'!$Y$5:$Y$84,'p4คุณ&amp;อ่าน'!$F$5:$F$84))</f>
        <v>ครองขวัญ</v>
      </c>
      <c r="G25" s="32" t="str">
        <f>IF(ROWS(G$3:G25)&gt;$K$1,"",LOOKUP(ROWS(G$3:G25),'p4คุณ&amp;อ่าน'!$Y$5:$Y$84,'p4คุณ&amp;อ่าน'!$G$5:$G$84))</f>
        <v>มะรอเซะ</v>
      </c>
      <c r="H25" s="18" t="str">
        <f>IF(ROWS(H$3:H25)&gt;$K$1,"",LOOKUP(ROWS(H$3:H25),'p4คุณ&amp;อ่าน'!$Y$5:$Y$84,'รวม1-2'!$K$6:$K$85))</f>
        <v/>
      </c>
      <c r="I25" s="341" t="str">
        <f>IF(M25=1,"",IF(ROWS(I$3:I25)&gt;$K$1,"",LOOKUP(ROWS(I$3:I25),'p4คุณ&amp;อ่าน'!$Y$5:$Y$84,'รวม1-2'!$M$6:$M$85)))</f>
        <v/>
      </c>
      <c r="J25" s="341" t="str">
        <f>IF(M25=1,"",IF(ROWS(J$3:J25)&gt;$K$1,"",LOOKUP(ROWS(J$3:J25),'p4คุณ&amp;อ่าน'!$Y$5:$Y$84,'p4คุณ&amp;อ่าน'!$X$5:$X$84)))</f>
        <v/>
      </c>
      <c r="K25" s="341" t="str">
        <f>IF(M25=1,"",IF(ROWS(K$3:K25)&gt;$K$1,"",LOOKUP(ROWS(K$3:K25),'p4คุณ&amp;อ่าน'!$Y$5:$Y$84,'p4คุณ&amp;อ่าน'!$N$5:$N$84)))</f>
        <v/>
      </c>
      <c r="L25" s="24" t="str">
        <f>IF(B25=0,"",IF(B25="","",pรายชื่อ!B26))</f>
        <v>เรียน</v>
      </c>
      <c r="M25" s="203">
        <f t="shared" si="1"/>
        <v>0</v>
      </c>
      <c r="N25" s="35" t="str">
        <f t="shared" si="2"/>
        <v>ป.4/2</v>
      </c>
      <c r="O25" s="35">
        <f>IF(P25="","",SUBTOTAL(3,$P$3:P25))</f>
        <v>23</v>
      </c>
      <c r="P25" s="36">
        <f>IF(ROWS(P$3:P25)&gt;$W$1,"",LOOKUP(ROWS(P$3:P25),'p4คุณ&amp;อ่าน'!$Z$5:$Z$84,'p4คุณ&amp;อ่าน'!$D$5:$D$84))</f>
        <v>4085</v>
      </c>
      <c r="Q25" s="37" t="str">
        <f>IF(ROWS(Q$3:Q25)&gt;$W$1,"",LOOKUP(ROWS(Q$3:Q25),'p4คุณ&amp;อ่าน'!$Z$5:$Z$84,'p4คุณ&amp;อ่าน'!$E$5:$E$84))</f>
        <v>เด็กหญิง</v>
      </c>
      <c r="R25" s="37" t="str">
        <f>IF(ROWS(R$3:R25)&gt;$W$1,"",LOOKUP(ROWS(R$3:R25),'p4คุณ&amp;อ่าน'!$Z$5:$Z$84,'p4คุณ&amp;อ่าน'!$F$5:$F$84))</f>
        <v>ณัฐนิล</v>
      </c>
      <c r="S25" s="37" t="str">
        <f>IF(ROWS(S$3:S25)&gt;$W$1,"",LOOKUP(ROWS(S$3:S25),'p4คุณ&amp;อ่าน'!$Z$5:$Z$84,'p4คุณ&amp;อ่าน'!$G$5:$G$84))</f>
        <v>ตะเรือน</v>
      </c>
      <c r="T25" s="36" t="str">
        <f>'รวม1-2'!K68</f>
        <v/>
      </c>
      <c r="U25" s="342" t="str">
        <f>IF(Y25=1,"",'รวม1-2'!M68)</f>
        <v/>
      </c>
      <c r="V25" s="342" t="str">
        <f>IF(Y25=1,"",IF(ROWS(V$3:V25)&gt;$W$1,"",LOOKUP(ROWS(V$3:V25),'p4คุณ&amp;อ่าน'!$Z$5:$Z$84,'p4คุณ&amp;อ่าน'!$X$5:$X$84)))</f>
        <v/>
      </c>
      <c r="W25" s="342" t="str">
        <f>IF(Y25=1,"",IF(ROWS(W$3:W25)&gt;$W$1,"",LOOKUP(ROWS(W$3:W25),'p4คุณ&amp;อ่าน'!$Z$5:$Z$84,'p4คุณ&amp;อ่าน'!$N$5:$N$84)))</f>
        <v/>
      </c>
      <c r="X25" s="24" t="str">
        <f>IF(N25=0,"",IF(N25="","",pรายชื่อ!Z26))</f>
        <v>เรียน</v>
      </c>
      <c r="Y25" s="203">
        <f t="shared" si="3"/>
        <v>0</v>
      </c>
    </row>
    <row r="26" spans="1:25" ht="24" customHeight="1" x14ac:dyDescent="0.75">
      <c r="A26" s="26">
        <v>24</v>
      </c>
      <c r="B26" s="29" t="str">
        <f t="shared" si="0"/>
        <v>ป.4/1</v>
      </c>
      <c r="C26" s="29">
        <f>IF(D26="","",SUBTOTAL(3,$D$3:D26))</f>
        <v>24</v>
      </c>
      <c r="D26" s="18">
        <f>IF(ROWS(D$3:D26)&gt;$K$1,"",LOOKUP(ROWS(D$3:D26),'p4คุณ&amp;อ่าน'!$Y$5:$Y$84,'p4คุณ&amp;อ่าน'!$D$5:$D$84))</f>
        <v>4097</v>
      </c>
      <c r="E26" s="32" t="str">
        <f>IF(ROWS(E$3:E26)&gt;$K$1,"",LOOKUP(ROWS(E$3:E26),'p4คุณ&amp;อ่าน'!$Y$5:$Y$84,'p4คุณ&amp;อ่าน'!$E$5:$E$84))</f>
        <v>เด็กหญิง</v>
      </c>
      <c r="F26" s="32" t="str">
        <f>IF(ROWS(F$3:F26)&gt;$K$1,"",LOOKUP(ROWS(F$3:F26),'p4คุณ&amp;อ่าน'!$Y$5:$Y$84,'p4คุณ&amp;อ่าน'!$F$5:$F$84))</f>
        <v>กัญญาภัทร</v>
      </c>
      <c r="G26" s="32" t="str">
        <f>IF(ROWS(G$3:G26)&gt;$K$1,"",LOOKUP(ROWS(G$3:G26),'p4คุณ&amp;อ่าน'!$Y$5:$Y$84,'p4คุณ&amp;อ่าน'!$G$5:$G$84))</f>
        <v>ใจปิน</v>
      </c>
      <c r="H26" s="18" t="str">
        <f>IF(ROWS(H$3:H26)&gt;$K$1,"",LOOKUP(ROWS(H$3:H26),'p4คุณ&amp;อ่าน'!$Y$5:$Y$84,'รวม1-2'!$K$6:$K$85))</f>
        <v/>
      </c>
      <c r="I26" s="341" t="str">
        <f>IF(M26=1,"",IF(ROWS(I$3:I26)&gt;$K$1,"",LOOKUP(ROWS(I$3:I26),'p4คุณ&amp;อ่าน'!$Y$5:$Y$84,'รวม1-2'!$M$6:$M$85)))</f>
        <v/>
      </c>
      <c r="J26" s="341" t="str">
        <f>IF(M26=1,"",IF(ROWS(J$3:J26)&gt;$K$1,"",LOOKUP(ROWS(J$3:J26),'p4คุณ&amp;อ่าน'!$Y$5:$Y$84,'p4คุณ&amp;อ่าน'!$X$5:$X$84)))</f>
        <v/>
      </c>
      <c r="K26" s="341" t="str">
        <f>IF(M26=1,"",IF(ROWS(K$3:K26)&gt;$K$1,"",LOOKUP(ROWS(K$3:K26),'p4คุณ&amp;อ่าน'!$Y$5:$Y$84,'p4คุณ&amp;อ่าน'!$N$5:$N$84)))</f>
        <v/>
      </c>
      <c r="L26" s="24" t="str">
        <f>IF(B26=0,"",IF(B26="","",pรายชื่อ!B27))</f>
        <v>เรียน</v>
      </c>
      <c r="M26" s="203">
        <f t="shared" si="1"/>
        <v>0</v>
      </c>
      <c r="N26" s="35" t="str">
        <f t="shared" si="2"/>
        <v>ป.4/2</v>
      </c>
      <c r="O26" s="35">
        <f>IF(P26="","",SUBTOTAL(3,$P$3:P26))</f>
        <v>24</v>
      </c>
      <c r="P26" s="36">
        <f>IF(ROWS(P$3:P26)&gt;$W$1,"",LOOKUP(ROWS(P$3:P26),'p4คุณ&amp;อ่าน'!$Z$5:$Z$84,'p4คุณ&amp;อ่าน'!$D$5:$D$84))</f>
        <v>4092</v>
      </c>
      <c r="Q26" s="37" t="str">
        <f>IF(ROWS(Q$3:Q26)&gt;$W$1,"",LOOKUP(ROWS(Q$3:Q26),'p4คุณ&amp;อ่าน'!$Z$5:$Z$84,'p4คุณ&amp;อ่าน'!$E$5:$E$84))</f>
        <v>เด็กหญิง</v>
      </c>
      <c r="R26" s="37" t="str">
        <f>IF(ROWS(R$3:R26)&gt;$W$1,"",LOOKUP(ROWS(R$3:R26),'p4คุณ&amp;อ่าน'!$Z$5:$Z$84,'p4คุณ&amp;อ่าน'!$F$5:$F$84))</f>
        <v>นารา</v>
      </c>
      <c r="S26" s="37" t="str">
        <f>IF(ROWS(S$3:S26)&gt;$W$1,"",LOOKUP(ROWS(S$3:S26),'p4คุณ&amp;อ่าน'!$Z$5:$Z$84,'p4คุณ&amp;อ่าน'!$G$5:$G$84))</f>
        <v>พงษ์ตันกุล</v>
      </c>
      <c r="T26" s="36" t="str">
        <f>'รวม1-2'!K69</f>
        <v/>
      </c>
      <c r="U26" s="342" t="str">
        <f>IF(Y26=1,"",'รวม1-2'!M69)</f>
        <v/>
      </c>
      <c r="V26" s="342" t="str">
        <f>IF(Y26=1,"",IF(ROWS(V$3:V26)&gt;$W$1,"",LOOKUP(ROWS(V$3:V26),'p4คุณ&amp;อ่าน'!$Z$5:$Z$84,'p4คุณ&amp;อ่าน'!$X$5:$X$84)))</f>
        <v/>
      </c>
      <c r="W26" s="342" t="str">
        <f>IF(Y26=1,"",IF(ROWS(W$3:W26)&gt;$W$1,"",LOOKUP(ROWS(W$3:W26),'p4คุณ&amp;อ่าน'!$Z$5:$Z$84,'p4คุณ&amp;อ่าน'!$N$5:$N$84)))</f>
        <v/>
      </c>
      <c r="X26" s="24" t="str">
        <f>IF(N26=0,"",IF(N26="","",pรายชื่อ!Z27))</f>
        <v>เรียน</v>
      </c>
      <c r="Y26" s="203">
        <f t="shared" si="3"/>
        <v>0</v>
      </c>
    </row>
    <row r="27" spans="1:25" ht="24" customHeight="1" x14ac:dyDescent="0.75">
      <c r="A27" s="26">
        <v>25</v>
      </c>
      <c r="B27" s="29" t="str">
        <f t="shared" si="0"/>
        <v>ป.4/1</v>
      </c>
      <c r="C27" s="29">
        <f>IF(D27="","",SUBTOTAL(3,$D$3:D27))</f>
        <v>25</v>
      </c>
      <c r="D27" s="18">
        <f>IF(ROWS(D$3:D27)&gt;$K$1,"",LOOKUP(ROWS(D$3:D27),'p4คุณ&amp;อ่าน'!$Y$5:$Y$84,'p4คุณ&amp;อ่าน'!$D$5:$D$84))</f>
        <v>4305</v>
      </c>
      <c r="E27" s="32" t="str">
        <f>IF(ROWS(E$3:E27)&gt;$K$1,"",LOOKUP(ROWS(E$3:E27),'p4คุณ&amp;อ่าน'!$Y$5:$Y$84,'p4คุณ&amp;อ่าน'!$E$5:$E$84))</f>
        <v>เด็กหญิง</v>
      </c>
      <c r="F27" s="32" t="str">
        <f>IF(ROWS(F$3:F27)&gt;$K$1,"",LOOKUP(ROWS(F$3:F27),'p4คุณ&amp;อ่าน'!$Y$5:$Y$84,'p4คุณ&amp;อ่าน'!$F$5:$F$84))</f>
        <v>อริยดา</v>
      </c>
      <c r="G27" s="32" t="str">
        <f>IF(ROWS(G$3:G27)&gt;$K$1,"",LOOKUP(ROWS(G$3:G27),'p4คุณ&amp;อ่าน'!$Y$5:$Y$84,'p4คุณ&amp;อ่าน'!$G$5:$G$84))</f>
        <v>เพรียจิต</v>
      </c>
      <c r="H27" s="18" t="str">
        <f>IF(ROWS(H$3:H27)&gt;$K$1,"",LOOKUP(ROWS(H$3:H27),'p4คุณ&amp;อ่าน'!$Y$5:$Y$84,'รวม1-2'!$K$6:$K$85))</f>
        <v/>
      </c>
      <c r="I27" s="341" t="str">
        <f>IF(M27=1,"",IF(ROWS(I$3:I27)&gt;$K$1,"",LOOKUP(ROWS(I$3:I27),'p4คุณ&amp;อ่าน'!$Y$5:$Y$84,'รวม1-2'!$M$6:$M$85)))</f>
        <v/>
      </c>
      <c r="J27" s="341" t="str">
        <f>IF(M27=1,"",IF(ROWS(J$3:J27)&gt;$K$1,"",LOOKUP(ROWS(J$3:J27),'p4คุณ&amp;อ่าน'!$Y$5:$Y$84,'p4คุณ&amp;อ่าน'!$X$5:$X$84)))</f>
        <v/>
      </c>
      <c r="K27" s="341" t="str">
        <f>IF(M27=1,"",IF(ROWS(K$3:K27)&gt;$K$1,"",LOOKUP(ROWS(K$3:K27),'p4คุณ&amp;อ่าน'!$Y$5:$Y$84,'p4คุณ&amp;อ่าน'!$N$5:$N$84)))</f>
        <v/>
      </c>
      <c r="L27" s="24" t="str">
        <f>IF(B27=0,"",IF(B27="","",pรายชื่อ!B28))</f>
        <v>เรียน</v>
      </c>
      <c r="M27" s="203">
        <f t="shared" si="1"/>
        <v>0</v>
      </c>
      <c r="N27" s="35" t="str">
        <f t="shared" si="2"/>
        <v>ป.4/2</v>
      </c>
      <c r="O27" s="35">
        <f>IF(P27="","",SUBTOTAL(3,$P$3:P27))</f>
        <v>25</v>
      </c>
      <c r="P27" s="36">
        <f>IF(ROWS(P$3:P27)&gt;$W$1,"",LOOKUP(ROWS(P$3:P27),'p4คุณ&amp;อ่าน'!$Z$5:$Z$84,'p4คุณ&amp;อ่าน'!$D$5:$D$84))</f>
        <v>4279</v>
      </c>
      <c r="Q27" s="37" t="str">
        <f>IF(ROWS(Q$3:Q27)&gt;$W$1,"",LOOKUP(ROWS(Q$3:Q27),'p4คุณ&amp;อ่าน'!$Z$5:$Z$84,'p4คุณ&amp;อ่าน'!$E$5:$E$84))</f>
        <v>เด็กหญิง</v>
      </c>
      <c r="R27" s="37" t="str">
        <f>IF(ROWS(R$3:R27)&gt;$W$1,"",LOOKUP(ROWS(R$3:R27),'p4คุณ&amp;อ่าน'!$Z$5:$Z$84,'p4คุณ&amp;อ่าน'!$F$5:$F$84))</f>
        <v>พิชามญชุ์</v>
      </c>
      <c r="S27" s="37" t="str">
        <f>IF(ROWS(S$3:S27)&gt;$W$1,"",LOOKUP(ROWS(S$3:S27),'p4คุณ&amp;อ่าน'!$Z$5:$Z$84,'p4คุณ&amp;อ่าน'!$G$5:$G$84))</f>
        <v>คำเขื่อน</v>
      </c>
      <c r="T27" s="36" t="str">
        <f>'รวม1-2'!K70</f>
        <v/>
      </c>
      <c r="U27" s="342" t="str">
        <f>IF(Y27=1,"",'รวม1-2'!M70)</f>
        <v/>
      </c>
      <c r="V27" s="342" t="str">
        <f>IF(Y27=1,"",IF(ROWS(V$3:V27)&gt;$W$1,"",LOOKUP(ROWS(V$3:V27),'p4คุณ&amp;อ่าน'!$Z$5:$Z$84,'p4คุณ&amp;อ่าน'!$X$5:$X$84)))</f>
        <v/>
      </c>
      <c r="W27" s="342" t="str">
        <f>IF(Y27=1,"",IF(ROWS(W$3:W27)&gt;$W$1,"",LOOKUP(ROWS(W$3:W27),'p4คุณ&amp;อ่าน'!$Z$5:$Z$84,'p4คุณ&amp;อ่าน'!$N$5:$N$84)))</f>
        <v/>
      </c>
      <c r="X27" s="24" t="str">
        <f>IF(N27=0,"",IF(N27="","",pรายชื่อ!Z28))</f>
        <v>เรียน</v>
      </c>
      <c r="Y27" s="203">
        <f t="shared" si="3"/>
        <v>0</v>
      </c>
    </row>
    <row r="28" spans="1:25" ht="24" customHeight="1" x14ac:dyDescent="0.75">
      <c r="A28" s="26">
        <v>26</v>
      </c>
      <c r="B28" s="29" t="str">
        <f t="shared" si="0"/>
        <v>ป.4/1</v>
      </c>
      <c r="C28" s="29">
        <f>IF(D28="","",SUBTOTAL(3,$D$3:D28))</f>
        <v>26</v>
      </c>
      <c r="D28" s="18">
        <f>IF(ROWS(D$3:D28)&gt;$K$1,"",LOOKUP(ROWS(D$3:D28),'p4คุณ&amp;อ่าน'!$Y$5:$Y$84,'p4คุณ&amp;อ่าน'!$D$5:$D$84))</f>
        <v>4360</v>
      </c>
      <c r="E28" s="32" t="str">
        <f>IF(ROWS(E$3:E28)&gt;$K$1,"",LOOKUP(ROWS(E$3:E28),'p4คุณ&amp;อ่าน'!$Y$5:$Y$84,'p4คุณ&amp;อ่าน'!$E$5:$E$84))</f>
        <v>เด็กชาย</v>
      </c>
      <c r="F28" s="32" t="str">
        <f>IF(ROWS(F$3:F28)&gt;$K$1,"",LOOKUP(ROWS(F$3:F28),'p4คุณ&amp;อ่าน'!$Y$5:$Y$84,'p4คุณ&amp;อ่าน'!$F$5:$F$84))</f>
        <v>ธีรกฤต</v>
      </c>
      <c r="G28" s="32" t="str">
        <f>IF(ROWS(G$3:G28)&gt;$K$1,"",LOOKUP(ROWS(G$3:G28),'p4คุณ&amp;อ่าน'!$Y$5:$Y$84,'p4คุณ&amp;อ่าน'!$G$5:$G$84))</f>
        <v>รินเที่ยง</v>
      </c>
      <c r="H28" s="18" t="str">
        <f>IF(ROWS(H$3:H28)&gt;$K$1,"",LOOKUP(ROWS(H$3:H28),'p4คุณ&amp;อ่าน'!$Y$5:$Y$84,'รวม1-2'!$K$6:$K$85))</f>
        <v/>
      </c>
      <c r="I28" s="341" t="str">
        <f>IF(M28=1,"",IF(ROWS(I$3:I28)&gt;$K$1,"",LOOKUP(ROWS(I$3:I28),'p4คุณ&amp;อ่าน'!$Y$5:$Y$84,'รวม1-2'!$M$6:$M$85)))</f>
        <v/>
      </c>
      <c r="J28" s="341" t="str">
        <f>IF(M28=1,"",IF(ROWS(J$3:J28)&gt;$K$1,"",LOOKUP(ROWS(J$3:J28),'p4คุณ&amp;อ่าน'!$Y$5:$Y$84,'p4คุณ&amp;อ่าน'!$X$5:$X$84)))</f>
        <v/>
      </c>
      <c r="K28" s="341" t="str">
        <f>IF(M28=1,"",IF(ROWS(K$3:K28)&gt;$K$1,"",LOOKUP(ROWS(K$3:K28),'p4คุณ&amp;อ่าน'!$Y$5:$Y$84,'p4คุณ&amp;อ่าน'!$N$5:$N$84)))</f>
        <v/>
      </c>
      <c r="L28" s="24" t="str">
        <f>IF(B28=0,"",IF(B28="","",pรายชื่อ!B29))</f>
        <v>เรียน</v>
      </c>
      <c r="M28" s="203">
        <f t="shared" si="1"/>
        <v>0</v>
      </c>
      <c r="N28" s="35" t="str">
        <f t="shared" si="2"/>
        <v/>
      </c>
      <c r="O28" s="35" t="str">
        <f>IF(P28="","",SUBTOTAL(3,$P$3:P28))</f>
        <v/>
      </c>
      <c r="P28" s="36" t="str">
        <f>IF(ROWS(P$3:P28)&gt;$W$1,"",LOOKUP(ROWS(P$3:P28),'p4คุณ&amp;อ่าน'!$Z$5:$Z$84,'p4คุณ&amp;อ่าน'!$D$5:$D$84))</f>
        <v/>
      </c>
      <c r="Q28" s="37" t="str">
        <f>IF(ROWS(Q$3:Q28)&gt;$W$1,"",LOOKUP(ROWS(Q$3:Q28),'p4คุณ&amp;อ่าน'!$Z$5:$Z$84,'p4คุณ&amp;อ่าน'!$E$5:$E$84))</f>
        <v/>
      </c>
      <c r="R28" s="37" t="str">
        <f>IF(ROWS(R$3:R28)&gt;$W$1,"",LOOKUP(ROWS(R$3:R28),'p4คุณ&amp;อ่าน'!$Z$5:$Z$84,'p4คุณ&amp;อ่าน'!$F$5:$F$84))</f>
        <v/>
      </c>
      <c r="S28" s="37" t="str">
        <f>IF(ROWS(S$3:S28)&gt;$W$1,"",LOOKUP(ROWS(S$3:S28),'p4คุณ&amp;อ่าน'!$Z$5:$Z$84,'p4คุณ&amp;อ่าน'!$G$5:$G$84))</f>
        <v/>
      </c>
      <c r="T28" s="36" t="str">
        <f>'รวม1-2'!K71</f>
        <v/>
      </c>
      <c r="U28" s="342" t="str">
        <f>IF(Y28=1,"",'รวม1-2'!M71)</f>
        <v/>
      </c>
      <c r="V28" s="342" t="str">
        <f>IF(Y28=1,"",IF(ROWS(V$3:V28)&gt;$W$1,"",LOOKUP(ROWS(V$3:V28),'p4คุณ&amp;อ่าน'!$Z$5:$Z$84,'p4คุณ&amp;อ่าน'!$X$5:$X$84)))</f>
        <v/>
      </c>
      <c r="W28" s="342" t="str">
        <f>IF(Y28=1,"",IF(ROWS(W$3:W28)&gt;$W$1,"",LOOKUP(ROWS(W$3:W28),'p4คุณ&amp;อ่าน'!$Z$5:$Z$84,'p4คุณ&amp;อ่าน'!$N$5:$N$84)))</f>
        <v/>
      </c>
      <c r="X28" s="24" t="str">
        <f>IF(N28=0,"",IF(N28="","",pรายชื่อ!Z29))</f>
        <v/>
      </c>
      <c r="Y28" s="203">
        <f t="shared" si="3"/>
        <v>0</v>
      </c>
    </row>
    <row r="29" spans="1:25" ht="24" customHeight="1" x14ac:dyDescent="0.75">
      <c r="A29" s="26">
        <v>27</v>
      </c>
      <c r="B29" s="29" t="str">
        <f t="shared" si="0"/>
        <v>ป.4/1</v>
      </c>
      <c r="C29" s="29">
        <f>IF(D29="","",SUBTOTAL(3,$D$3:D29))</f>
        <v>27</v>
      </c>
      <c r="D29" s="18">
        <f>IF(ROWS(D$3:D29)&gt;$K$1,"",LOOKUP(ROWS(D$3:D29),'p4คุณ&amp;อ่าน'!$Y$5:$Y$84,'p4คุณ&amp;อ่าน'!$D$5:$D$84))</f>
        <v>4433</v>
      </c>
      <c r="E29" s="32" t="str">
        <f>IF(ROWS(E$3:E29)&gt;$K$1,"",LOOKUP(ROWS(E$3:E29),'p4คุณ&amp;อ่าน'!$Y$5:$Y$84,'p4คุณ&amp;อ่าน'!$E$5:$E$84))</f>
        <v>เด็กหญิง</v>
      </c>
      <c r="F29" s="32" t="str">
        <f>IF(ROWS(F$3:F29)&gt;$K$1,"",LOOKUP(ROWS(F$3:F29),'p4คุณ&amp;อ่าน'!$Y$5:$Y$84,'p4คุณ&amp;อ่าน'!$F$5:$F$84))</f>
        <v>มินลดา</v>
      </c>
      <c r="G29" s="32" t="str">
        <f>IF(ROWS(G$3:G29)&gt;$K$1,"",LOOKUP(ROWS(G$3:G29),'p4คุณ&amp;อ่าน'!$Y$5:$Y$84,'p4คุณ&amp;อ่าน'!$G$5:$G$84))</f>
        <v>เชื้อเมืองพาน</v>
      </c>
      <c r="H29" s="18" t="str">
        <f>IF(ROWS(H$3:H29)&gt;$K$1,"",LOOKUP(ROWS(H$3:H29),'p4คุณ&amp;อ่าน'!$Y$5:$Y$84,'รวม1-2'!$K$6:$K$85))</f>
        <v/>
      </c>
      <c r="I29" s="341" t="str">
        <f>IF(M29=1,"",IF(ROWS(I$3:I29)&gt;$K$1,"",LOOKUP(ROWS(I$3:I29),'p4คุณ&amp;อ่าน'!$Y$5:$Y$84,'รวม1-2'!$M$6:$M$85)))</f>
        <v/>
      </c>
      <c r="J29" s="341" t="str">
        <f>IF(M29=1,"",IF(ROWS(J$3:J29)&gt;$K$1,"",LOOKUP(ROWS(J$3:J29),'p4คุณ&amp;อ่าน'!$Y$5:$Y$84,'p4คุณ&amp;อ่าน'!$X$5:$X$84)))</f>
        <v/>
      </c>
      <c r="K29" s="341" t="str">
        <f>IF(M29=1,"",IF(ROWS(K$3:K29)&gt;$K$1,"",LOOKUP(ROWS(K$3:K29),'p4คุณ&amp;อ่าน'!$Y$5:$Y$84,'p4คุณ&amp;อ่าน'!$N$5:$N$84)))</f>
        <v/>
      </c>
      <c r="L29" s="24" t="str">
        <f>IF(B29=0,"",IF(B29="","",pรายชื่อ!B30))</f>
        <v>เรียน</v>
      </c>
      <c r="M29" s="203">
        <f t="shared" si="1"/>
        <v>0</v>
      </c>
      <c r="N29" s="35" t="str">
        <f t="shared" si="2"/>
        <v/>
      </c>
      <c r="O29" s="35" t="str">
        <f>IF(P29="","",SUBTOTAL(3,$P$3:P29))</f>
        <v/>
      </c>
      <c r="P29" s="36" t="str">
        <f>IF(ROWS(P$3:P29)&gt;$W$1,"",LOOKUP(ROWS(P$3:P29),'p4คุณ&amp;อ่าน'!$Z$5:$Z$84,'p4คุณ&amp;อ่าน'!$D$5:$D$84))</f>
        <v/>
      </c>
      <c r="Q29" s="37" t="str">
        <f>IF(ROWS(Q$3:Q29)&gt;$W$1,"",LOOKUP(ROWS(Q$3:Q29),'p4คุณ&amp;อ่าน'!$Z$5:$Z$84,'p4คุณ&amp;อ่าน'!$E$5:$E$84))</f>
        <v/>
      </c>
      <c r="R29" s="37" t="str">
        <f>IF(ROWS(R$3:R29)&gt;$W$1,"",LOOKUP(ROWS(R$3:R29),'p4คุณ&amp;อ่าน'!$Z$5:$Z$84,'p4คุณ&amp;อ่าน'!$F$5:$F$84))</f>
        <v/>
      </c>
      <c r="S29" s="37" t="str">
        <f>IF(ROWS(S$3:S29)&gt;$W$1,"",LOOKUP(ROWS(S$3:S29),'p4คุณ&amp;อ่าน'!$Z$5:$Z$84,'p4คุณ&amp;อ่าน'!$G$5:$G$84))</f>
        <v/>
      </c>
      <c r="T29" s="36" t="str">
        <f>'รวม1-2'!K72</f>
        <v/>
      </c>
      <c r="U29" s="342" t="str">
        <f>IF(Y29=1,"",'รวม1-2'!M72)</f>
        <v/>
      </c>
      <c r="V29" s="342" t="str">
        <f>IF(Y29=1,"",IF(ROWS(V$3:V29)&gt;$W$1,"",LOOKUP(ROWS(V$3:V29),'p4คุณ&amp;อ่าน'!$Z$5:$Z$84,'p4คุณ&amp;อ่าน'!$X$5:$X$84)))</f>
        <v/>
      </c>
      <c r="W29" s="342" t="str">
        <f>IF(Y29=1,"",IF(ROWS(W$3:W29)&gt;$W$1,"",LOOKUP(ROWS(W$3:W29),'p4คุณ&amp;อ่าน'!$Z$5:$Z$84,'p4คุณ&amp;อ่าน'!$N$5:$N$84)))</f>
        <v/>
      </c>
      <c r="X29" s="24" t="str">
        <f>IF(N29=0,"",IF(N29="","",pรายชื่อ!Z30))</f>
        <v/>
      </c>
      <c r="Y29" s="203">
        <f t="shared" si="3"/>
        <v>0</v>
      </c>
    </row>
    <row r="30" spans="1:25" ht="24" customHeight="1" x14ac:dyDescent="0.75">
      <c r="A30" s="26">
        <v>28</v>
      </c>
      <c r="B30" s="29" t="str">
        <f t="shared" si="0"/>
        <v/>
      </c>
      <c r="C30" s="29" t="str">
        <f>IF(D30="","",SUBTOTAL(3,$D$3:D30))</f>
        <v/>
      </c>
      <c r="D30" s="18" t="str">
        <f>IF(ROWS(D$3:D30)&gt;$K$1,"",LOOKUP(ROWS(D$3:D30),'p4คุณ&amp;อ่าน'!$Y$5:$Y$84,'p4คุณ&amp;อ่าน'!$D$5:$D$84))</f>
        <v/>
      </c>
      <c r="E30" s="32" t="str">
        <f>IF(ROWS(E$3:E30)&gt;$K$1,"",LOOKUP(ROWS(E$3:E30),'p4คุณ&amp;อ่าน'!$Y$5:$Y$84,'p4คุณ&amp;อ่าน'!$E$5:$E$84))</f>
        <v/>
      </c>
      <c r="F30" s="32" t="str">
        <f>IF(ROWS(F$3:F30)&gt;$K$1,"",LOOKUP(ROWS(F$3:F30),'p4คุณ&amp;อ่าน'!$Y$5:$Y$84,'p4คุณ&amp;อ่าน'!$F$5:$F$84))</f>
        <v/>
      </c>
      <c r="G30" s="32" t="str">
        <f>IF(ROWS(G$3:G30)&gt;$K$1,"",LOOKUP(ROWS(G$3:G30),'p4คุณ&amp;อ่าน'!$Y$5:$Y$84,'p4คุณ&amp;อ่าน'!$G$5:$G$84))</f>
        <v/>
      </c>
      <c r="H30" s="18" t="str">
        <f>IF(ROWS(H$3:H30)&gt;$K$1,"",LOOKUP(ROWS(H$3:H30),'p4คุณ&amp;อ่าน'!$Y$5:$Y$84,'รวม1-2'!$K$6:$K$85))</f>
        <v/>
      </c>
      <c r="I30" s="341" t="str">
        <f>IF(M30=1,"",IF(ROWS(I$3:I30)&gt;$K$1,"",LOOKUP(ROWS(I$3:I30),'p4คุณ&amp;อ่าน'!$Y$5:$Y$84,'รวม1-2'!$M$6:$M$85)))</f>
        <v/>
      </c>
      <c r="J30" s="341" t="str">
        <f>IF(M30=1,"",IF(ROWS(J$3:J30)&gt;$K$1,"",LOOKUP(ROWS(J$3:J30),'p4คุณ&amp;อ่าน'!$Y$5:$Y$84,'p4คุณ&amp;อ่าน'!$X$5:$X$84)))</f>
        <v/>
      </c>
      <c r="K30" s="341" t="str">
        <f>IF(M30=1,"",IF(ROWS(K$3:K30)&gt;$K$1,"",LOOKUP(ROWS(K$3:K30),'p4คุณ&amp;อ่าน'!$Y$5:$Y$84,'p4คุณ&amp;อ่าน'!$N$5:$N$84)))</f>
        <v/>
      </c>
      <c r="L30" s="24" t="str">
        <f>IF(B30=0,"",IF(B30="","",pรายชื่อ!B31))</f>
        <v/>
      </c>
      <c r="M30" s="203">
        <f t="shared" si="1"/>
        <v>0</v>
      </c>
      <c r="N30" s="35" t="str">
        <f t="shared" si="2"/>
        <v/>
      </c>
      <c r="O30" s="35" t="str">
        <f>IF(P30="","",SUBTOTAL(3,$P$3:P30))</f>
        <v/>
      </c>
      <c r="P30" s="36" t="str">
        <f>IF(ROWS(P$3:P30)&gt;$W$1,"",LOOKUP(ROWS(P$3:P30),'p4คุณ&amp;อ่าน'!$Z$5:$Z$84,'p4คุณ&amp;อ่าน'!$D$5:$D$84))</f>
        <v/>
      </c>
      <c r="Q30" s="37" t="str">
        <f>IF(ROWS(Q$3:Q30)&gt;$W$1,"",LOOKUP(ROWS(Q$3:Q30),'p4คุณ&amp;อ่าน'!$Z$5:$Z$84,'p4คุณ&amp;อ่าน'!$E$5:$E$84))</f>
        <v/>
      </c>
      <c r="R30" s="37" t="str">
        <f>IF(ROWS(R$3:R30)&gt;$W$1,"",LOOKUP(ROWS(R$3:R30),'p4คุณ&amp;อ่าน'!$Z$5:$Z$84,'p4คุณ&amp;อ่าน'!$F$5:$F$84))</f>
        <v/>
      </c>
      <c r="S30" s="37" t="str">
        <f>IF(ROWS(S$3:S30)&gt;$W$1,"",LOOKUP(ROWS(S$3:S30),'p4คุณ&amp;อ่าน'!$Z$5:$Z$84,'p4คุณ&amp;อ่าน'!$G$5:$G$84))</f>
        <v/>
      </c>
      <c r="T30" s="36" t="str">
        <f>'รวม1-2'!K73</f>
        <v/>
      </c>
      <c r="U30" s="342" t="str">
        <f>IF(Y30=1,"",'รวม1-2'!M73)</f>
        <v/>
      </c>
      <c r="V30" s="342" t="str">
        <f>IF(Y30=1,"",IF(ROWS(V$3:V30)&gt;$W$1,"",LOOKUP(ROWS(V$3:V30),'p4คุณ&amp;อ่าน'!$Z$5:$Z$84,'p4คุณ&amp;อ่าน'!$X$5:$X$84)))</f>
        <v/>
      </c>
      <c r="W30" s="342" t="str">
        <f>IF(Y30=1,"",IF(ROWS(W$3:W30)&gt;$W$1,"",LOOKUP(ROWS(W$3:W30),'p4คุณ&amp;อ่าน'!$Z$5:$Z$84,'p4คุณ&amp;อ่าน'!$N$5:$N$84)))</f>
        <v/>
      </c>
      <c r="X30" s="24" t="str">
        <f>IF(N30=0,"",IF(N30="","",pรายชื่อ!Z31))</f>
        <v/>
      </c>
      <c r="Y30" s="203">
        <f t="shared" si="3"/>
        <v>0</v>
      </c>
    </row>
    <row r="31" spans="1:25" ht="24" customHeight="1" x14ac:dyDescent="0.75">
      <c r="A31" s="26">
        <v>29</v>
      </c>
      <c r="B31" s="29" t="str">
        <f t="shared" si="0"/>
        <v/>
      </c>
      <c r="C31" s="29" t="str">
        <f>IF(D31="","",SUBTOTAL(3,$D$3:D31))</f>
        <v/>
      </c>
      <c r="D31" s="18" t="str">
        <f>IF(ROWS(D$3:D31)&gt;$K$1,"",LOOKUP(ROWS(D$3:D31),'p4คุณ&amp;อ่าน'!$Y$5:$Y$84,'p4คุณ&amp;อ่าน'!$D$5:$D$84))</f>
        <v/>
      </c>
      <c r="E31" s="32" t="str">
        <f>IF(ROWS(E$3:E31)&gt;$K$1,"",LOOKUP(ROWS(E$3:E31),'p4คุณ&amp;อ่าน'!$Y$5:$Y$84,'p4คุณ&amp;อ่าน'!$E$5:$E$84))</f>
        <v/>
      </c>
      <c r="F31" s="32" t="str">
        <f>IF(ROWS(F$3:F31)&gt;$K$1,"",LOOKUP(ROWS(F$3:F31),'p4คุณ&amp;อ่าน'!$Y$5:$Y$84,'p4คุณ&amp;อ่าน'!$F$5:$F$84))</f>
        <v/>
      </c>
      <c r="G31" s="32" t="str">
        <f>IF(ROWS(G$3:G31)&gt;$K$1,"",LOOKUP(ROWS(G$3:G31),'p4คุณ&amp;อ่าน'!$Y$5:$Y$84,'p4คุณ&amp;อ่าน'!$G$5:$G$84))</f>
        <v/>
      </c>
      <c r="H31" s="18" t="str">
        <f>IF(ROWS(H$3:H31)&gt;$K$1,"",LOOKUP(ROWS(H$3:H31),'p4คุณ&amp;อ่าน'!$Y$5:$Y$84,'รวม1-2'!$K$6:$K$85))</f>
        <v/>
      </c>
      <c r="I31" s="341" t="str">
        <f>IF(M31=1,"",IF(ROWS(I$3:I31)&gt;$K$1,"",LOOKUP(ROWS(I$3:I31),'p4คุณ&amp;อ่าน'!$Y$5:$Y$84,'รวม1-2'!$M$6:$M$85)))</f>
        <v/>
      </c>
      <c r="J31" s="341" t="str">
        <f>IF(M31=1,"",IF(ROWS(J$3:J31)&gt;$K$1,"",LOOKUP(ROWS(J$3:J31),'p4คุณ&amp;อ่าน'!$Y$5:$Y$84,'p4คุณ&amp;อ่าน'!$X$5:$X$84)))</f>
        <v/>
      </c>
      <c r="K31" s="341" t="str">
        <f>IF(M31=1,"",IF(ROWS(K$3:K31)&gt;$K$1,"",LOOKUP(ROWS(K$3:K31),'p4คุณ&amp;อ่าน'!$Y$5:$Y$84,'p4คุณ&amp;อ่าน'!$N$5:$N$84)))</f>
        <v/>
      </c>
      <c r="L31" s="24" t="str">
        <f>IF(B31=0,"",IF(B31="","",pรายชื่อ!B32))</f>
        <v/>
      </c>
      <c r="M31" s="203">
        <f t="shared" si="1"/>
        <v>0</v>
      </c>
      <c r="N31" s="35" t="str">
        <f t="shared" si="2"/>
        <v/>
      </c>
      <c r="O31" s="35" t="str">
        <f>IF(P31="","",SUBTOTAL(3,$P$3:P31))</f>
        <v/>
      </c>
      <c r="P31" s="36" t="str">
        <f>IF(ROWS(P$3:P31)&gt;$W$1,"",LOOKUP(ROWS(P$3:P31),'p4คุณ&amp;อ่าน'!$Z$5:$Z$84,'p4คุณ&amp;อ่าน'!$D$5:$D$84))</f>
        <v/>
      </c>
      <c r="Q31" s="37" t="str">
        <f>IF(ROWS(Q$3:Q31)&gt;$W$1,"",LOOKUP(ROWS(Q$3:Q31),'p4คุณ&amp;อ่าน'!$Z$5:$Z$84,'p4คุณ&amp;อ่าน'!$E$5:$E$84))</f>
        <v/>
      </c>
      <c r="R31" s="37" t="str">
        <f>IF(ROWS(R$3:R31)&gt;$W$1,"",LOOKUP(ROWS(R$3:R31),'p4คุณ&amp;อ่าน'!$Z$5:$Z$84,'p4คุณ&amp;อ่าน'!$F$5:$F$84))</f>
        <v/>
      </c>
      <c r="S31" s="37" t="str">
        <f>IF(ROWS(S$3:S31)&gt;$W$1,"",LOOKUP(ROWS(S$3:S31),'p4คุณ&amp;อ่าน'!$Z$5:$Z$84,'p4คุณ&amp;อ่าน'!$G$5:$G$84))</f>
        <v/>
      </c>
      <c r="T31" s="36" t="str">
        <f>'รวม1-2'!K74</f>
        <v/>
      </c>
      <c r="U31" s="342" t="str">
        <f>IF(Y31=1,"",'รวม1-2'!M74)</f>
        <v/>
      </c>
      <c r="V31" s="342" t="str">
        <f>IF(Y31=1,"",IF(ROWS(V$3:V31)&gt;$W$1,"",LOOKUP(ROWS(V$3:V31),'p4คุณ&amp;อ่าน'!$Z$5:$Z$84,'p4คุณ&amp;อ่าน'!$X$5:$X$84)))</f>
        <v/>
      </c>
      <c r="W31" s="342" t="str">
        <f>IF(Y31=1,"",IF(ROWS(W$3:W31)&gt;$W$1,"",LOOKUP(ROWS(W$3:W31),'p4คุณ&amp;อ่าน'!$Z$5:$Z$84,'p4คุณ&amp;อ่าน'!$N$5:$N$84)))</f>
        <v/>
      </c>
      <c r="X31" s="24" t="str">
        <f>IF(N31=0,"",IF(N31="","",pรายชื่อ!Z32))</f>
        <v/>
      </c>
      <c r="Y31" s="203">
        <f t="shared" si="3"/>
        <v>0</v>
      </c>
    </row>
    <row r="32" spans="1:25" ht="24" customHeight="1" x14ac:dyDescent="0.75">
      <c r="A32" s="26">
        <v>30</v>
      </c>
      <c r="B32" s="29" t="str">
        <f t="shared" si="0"/>
        <v/>
      </c>
      <c r="C32" s="29" t="str">
        <f>IF(D32="","",SUBTOTAL(3,$D$3:D32))</f>
        <v/>
      </c>
      <c r="D32" s="18" t="str">
        <f>IF(ROWS(D$3:D32)&gt;$K$1,"",LOOKUP(ROWS(D$3:D32),'p4คุณ&amp;อ่าน'!$Y$5:$Y$84,'p4คุณ&amp;อ่าน'!$D$5:$D$84))</f>
        <v/>
      </c>
      <c r="E32" s="32" t="str">
        <f>IF(ROWS(E$3:E32)&gt;$K$1,"",LOOKUP(ROWS(E$3:E32),'p4คุณ&amp;อ่าน'!$Y$5:$Y$84,'p4คุณ&amp;อ่าน'!$E$5:$E$84))</f>
        <v/>
      </c>
      <c r="F32" s="32" t="str">
        <f>IF(ROWS(F$3:F32)&gt;$K$1,"",LOOKUP(ROWS(F$3:F32),'p4คุณ&amp;อ่าน'!$Y$5:$Y$84,'p4คุณ&amp;อ่าน'!$F$5:$F$84))</f>
        <v/>
      </c>
      <c r="G32" s="32" t="str">
        <f>IF(ROWS(G$3:G32)&gt;$K$1,"",LOOKUP(ROWS(G$3:G32),'p4คุณ&amp;อ่าน'!$Y$5:$Y$84,'p4คุณ&amp;อ่าน'!$G$5:$G$84))</f>
        <v/>
      </c>
      <c r="H32" s="18" t="str">
        <f>IF(ROWS(H$3:H32)&gt;$K$1,"",LOOKUP(ROWS(H$3:H32),'p4คุณ&amp;อ่าน'!$Y$5:$Y$84,'รวม1-2'!$K$6:$K$85))</f>
        <v/>
      </c>
      <c r="I32" s="341" t="str">
        <f>IF(M32=1,"",IF(ROWS(I$3:I32)&gt;$K$1,"",LOOKUP(ROWS(I$3:I32),'p4คุณ&amp;อ่าน'!$Y$5:$Y$84,'รวม1-2'!$M$6:$M$85)))</f>
        <v/>
      </c>
      <c r="J32" s="341" t="str">
        <f>IF(M32=1,"",IF(ROWS(J$3:J32)&gt;$K$1,"",LOOKUP(ROWS(J$3:J32),'p4คุณ&amp;อ่าน'!$Y$5:$Y$84,'p4คุณ&amp;อ่าน'!$X$5:$X$84)))</f>
        <v/>
      </c>
      <c r="K32" s="341" t="str">
        <f>IF(M32=1,"",IF(ROWS(K$3:K32)&gt;$K$1,"",LOOKUP(ROWS(K$3:K32),'p4คุณ&amp;อ่าน'!$Y$5:$Y$84,'p4คุณ&amp;อ่าน'!$N$5:$N$84)))</f>
        <v/>
      </c>
      <c r="L32" s="24" t="str">
        <f>IF(B32=0,"",IF(B32="","",pรายชื่อ!B33))</f>
        <v/>
      </c>
      <c r="M32" s="203">
        <f t="shared" si="1"/>
        <v>0</v>
      </c>
      <c r="N32" s="35" t="str">
        <f t="shared" si="2"/>
        <v/>
      </c>
      <c r="O32" s="35" t="str">
        <f>IF(P32="","",SUBTOTAL(3,$P$3:P32))</f>
        <v/>
      </c>
      <c r="P32" s="36" t="str">
        <f>IF(ROWS(P$3:P32)&gt;$W$1,"",LOOKUP(ROWS(P$3:P32),'p4คุณ&amp;อ่าน'!$Z$5:$Z$84,'p4คุณ&amp;อ่าน'!$D$5:$D$84))</f>
        <v/>
      </c>
      <c r="Q32" s="37" t="str">
        <f>IF(ROWS(Q$3:Q32)&gt;$W$1,"",LOOKUP(ROWS(Q$3:Q32),'p4คุณ&amp;อ่าน'!$Z$5:$Z$84,'p4คุณ&amp;อ่าน'!$E$5:$E$84))</f>
        <v/>
      </c>
      <c r="R32" s="37" t="str">
        <f>IF(ROWS(R$3:R32)&gt;$W$1,"",LOOKUP(ROWS(R$3:R32),'p4คุณ&amp;อ่าน'!$Z$5:$Z$84,'p4คุณ&amp;อ่าน'!$F$5:$F$84))</f>
        <v/>
      </c>
      <c r="S32" s="37" t="str">
        <f>IF(ROWS(S$3:S32)&gt;$W$1,"",LOOKUP(ROWS(S$3:S32),'p4คุณ&amp;อ่าน'!$Z$5:$Z$84,'p4คุณ&amp;อ่าน'!$G$5:$G$84))</f>
        <v/>
      </c>
      <c r="T32" s="36" t="str">
        <f>'รวม1-2'!K75</f>
        <v/>
      </c>
      <c r="U32" s="342" t="str">
        <f>IF(Y32=1,"",'รวม1-2'!M75)</f>
        <v/>
      </c>
      <c r="V32" s="342" t="str">
        <f>IF(Y32=1,"",IF(ROWS(V$3:V32)&gt;$W$1,"",LOOKUP(ROWS(V$3:V32),'p4คุณ&amp;อ่าน'!$Z$5:$Z$84,'p4คุณ&amp;อ่าน'!$X$5:$X$84)))</f>
        <v/>
      </c>
      <c r="W32" s="342" t="str">
        <f>IF(Y32=1,"",IF(ROWS(W$3:W32)&gt;$W$1,"",LOOKUP(ROWS(W$3:W32),'p4คุณ&amp;อ่าน'!$Z$5:$Z$84,'p4คุณ&amp;อ่าน'!$N$5:$N$84)))</f>
        <v/>
      </c>
      <c r="X32" s="24" t="str">
        <f>IF(N32=0,"",IF(N32="","",pรายชื่อ!Z33))</f>
        <v/>
      </c>
      <c r="Y32" s="203">
        <f t="shared" si="3"/>
        <v>0</v>
      </c>
    </row>
    <row r="33" spans="1:25" ht="24" customHeight="1" x14ac:dyDescent="0.75">
      <c r="A33" s="26">
        <v>31</v>
      </c>
      <c r="B33" s="29" t="str">
        <f t="shared" si="0"/>
        <v/>
      </c>
      <c r="C33" s="29" t="str">
        <f>IF(D33="","",SUBTOTAL(3,$D$3:D33))</f>
        <v/>
      </c>
      <c r="D33" s="18" t="str">
        <f>IF(ROWS(D$3:D33)&gt;$K$1,"",LOOKUP(ROWS(D$3:D33),'p4คุณ&amp;อ่าน'!$Y$5:$Y$84,'p4คุณ&amp;อ่าน'!$D$5:$D$84))</f>
        <v/>
      </c>
      <c r="E33" s="32" t="str">
        <f>IF(ROWS(E$3:E33)&gt;$K$1,"",LOOKUP(ROWS(E$3:E33),'p4คุณ&amp;อ่าน'!$Y$5:$Y$84,'p4คุณ&amp;อ่าน'!$E$5:$E$84))</f>
        <v/>
      </c>
      <c r="F33" s="32" t="str">
        <f>IF(ROWS(F$3:F33)&gt;$K$1,"",LOOKUP(ROWS(F$3:F33),'p4คุณ&amp;อ่าน'!$Y$5:$Y$84,'p4คุณ&amp;อ่าน'!$F$5:$F$84))</f>
        <v/>
      </c>
      <c r="G33" s="32" t="str">
        <f>IF(ROWS(G$3:G33)&gt;$K$1,"",LOOKUP(ROWS(G$3:G33),'p4คุณ&amp;อ่าน'!$Y$5:$Y$84,'p4คุณ&amp;อ่าน'!$G$5:$G$84))</f>
        <v/>
      </c>
      <c r="H33" s="18" t="str">
        <f>IF(ROWS(H$3:H33)&gt;$K$1,"",LOOKUP(ROWS(H$3:H33),'p4คุณ&amp;อ่าน'!$Y$5:$Y$84,'รวม1-2'!$K$6:$K$85))</f>
        <v/>
      </c>
      <c r="I33" s="341" t="str">
        <f>IF(M33=1,"",IF(ROWS(I$3:I33)&gt;$K$1,"",LOOKUP(ROWS(I$3:I33),'p4คุณ&amp;อ่าน'!$Y$5:$Y$84,'รวม1-2'!$M$6:$M$85)))</f>
        <v/>
      </c>
      <c r="J33" s="341" t="str">
        <f>IF(M33=1,"",IF(ROWS(J$3:J33)&gt;$K$1,"",LOOKUP(ROWS(J$3:J33),'p4คุณ&amp;อ่าน'!$Y$5:$Y$84,'p4คุณ&amp;อ่าน'!$X$5:$X$84)))</f>
        <v/>
      </c>
      <c r="K33" s="341" t="str">
        <f>IF(M33=1,"",IF(ROWS(K$3:K33)&gt;$K$1,"",LOOKUP(ROWS(K$3:K33),'p4คุณ&amp;อ่าน'!$Y$5:$Y$84,'p4คุณ&amp;อ่าน'!$N$5:$N$84)))</f>
        <v/>
      </c>
      <c r="L33" s="24" t="str">
        <f>IF(B33=0,"",IF(B33="","",pรายชื่อ!B34))</f>
        <v/>
      </c>
      <c r="M33" s="203">
        <f t="shared" si="1"/>
        <v>0</v>
      </c>
      <c r="N33" s="35" t="str">
        <f t="shared" si="2"/>
        <v/>
      </c>
      <c r="O33" s="35" t="str">
        <f>IF(P33="","",SUBTOTAL(3,$P$3:P33))</f>
        <v/>
      </c>
      <c r="P33" s="36" t="str">
        <f>IF(ROWS(P$3:P33)&gt;$W$1,"",LOOKUP(ROWS(P$3:P33),'p4คุณ&amp;อ่าน'!$Z$5:$Z$84,'p4คุณ&amp;อ่าน'!$D$5:$D$84))</f>
        <v/>
      </c>
      <c r="Q33" s="37" t="str">
        <f>IF(ROWS(Q$3:Q33)&gt;$W$1,"",LOOKUP(ROWS(Q$3:Q33),'p4คุณ&amp;อ่าน'!$Z$5:$Z$84,'p4คุณ&amp;อ่าน'!$E$5:$E$84))</f>
        <v/>
      </c>
      <c r="R33" s="37" t="str">
        <f>IF(ROWS(R$3:R33)&gt;$W$1,"",LOOKUP(ROWS(R$3:R33),'p4คุณ&amp;อ่าน'!$Z$5:$Z$84,'p4คุณ&amp;อ่าน'!$F$5:$F$84))</f>
        <v/>
      </c>
      <c r="S33" s="37" t="str">
        <f>IF(ROWS(S$3:S33)&gt;$W$1,"",LOOKUP(ROWS(S$3:S33),'p4คุณ&amp;อ่าน'!$Z$5:$Z$84,'p4คุณ&amp;อ่าน'!$G$5:$G$84))</f>
        <v/>
      </c>
      <c r="T33" s="36" t="str">
        <f>'รวม1-2'!K76</f>
        <v/>
      </c>
      <c r="U33" s="342" t="str">
        <f>IF(Y33=1,"",'รวม1-2'!M76)</f>
        <v/>
      </c>
      <c r="V33" s="342" t="str">
        <f>IF(Y33=1,"",IF(ROWS(V$3:V33)&gt;$W$1,"",LOOKUP(ROWS(V$3:V33),'p4คุณ&amp;อ่าน'!$Z$5:$Z$84,'p4คุณ&amp;อ่าน'!$X$5:$X$84)))</f>
        <v/>
      </c>
      <c r="W33" s="342" t="str">
        <f>IF(Y33=1,"",IF(ROWS(W$3:W33)&gt;$W$1,"",LOOKUP(ROWS(W$3:W33),'p4คุณ&amp;อ่าน'!$Z$5:$Z$84,'p4คุณ&amp;อ่าน'!$N$5:$N$84)))</f>
        <v/>
      </c>
      <c r="X33" s="24" t="str">
        <f>IF(N33=0,"",IF(N33="","",pรายชื่อ!Z34))</f>
        <v/>
      </c>
      <c r="Y33" s="203">
        <f t="shared" si="3"/>
        <v>0</v>
      </c>
    </row>
    <row r="34" spans="1:25" ht="24" customHeight="1" x14ac:dyDescent="0.75">
      <c r="A34" s="26">
        <v>32</v>
      </c>
      <c r="B34" s="29" t="str">
        <f t="shared" si="0"/>
        <v/>
      </c>
      <c r="C34" s="29" t="str">
        <f>IF(D34="","",SUBTOTAL(3,$D$3:D34))</f>
        <v/>
      </c>
      <c r="D34" s="18" t="str">
        <f>IF(ROWS(D$3:D34)&gt;$K$1,"",LOOKUP(ROWS(D$3:D34),'p4คุณ&amp;อ่าน'!$Y$5:$Y$84,'p4คุณ&amp;อ่าน'!$D$5:$D$84))</f>
        <v/>
      </c>
      <c r="E34" s="32" t="str">
        <f>IF(ROWS(E$3:E34)&gt;$K$1,"",LOOKUP(ROWS(E$3:E34),'p4คุณ&amp;อ่าน'!$Y$5:$Y$84,'p4คุณ&amp;อ่าน'!$E$5:$E$84))</f>
        <v/>
      </c>
      <c r="F34" s="32" t="str">
        <f>IF(ROWS(F$3:F34)&gt;$K$1,"",LOOKUP(ROWS(F$3:F34),'p4คุณ&amp;อ่าน'!$Y$5:$Y$84,'p4คุณ&amp;อ่าน'!$F$5:$F$84))</f>
        <v/>
      </c>
      <c r="G34" s="32" t="str">
        <f>IF(ROWS(G$3:G34)&gt;$K$1,"",LOOKUP(ROWS(G$3:G34),'p4คุณ&amp;อ่าน'!$Y$5:$Y$84,'p4คุณ&amp;อ่าน'!$G$5:$G$84))</f>
        <v/>
      </c>
      <c r="H34" s="18" t="str">
        <f>IF(ROWS(H$3:H34)&gt;$K$1,"",LOOKUP(ROWS(H$3:H34),'p4คุณ&amp;อ่าน'!$Y$5:$Y$84,'รวม1-2'!$K$6:$K$85))</f>
        <v/>
      </c>
      <c r="I34" s="341" t="str">
        <f>IF(M34=1,"",IF(ROWS(I$3:I34)&gt;$K$1,"",LOOKUP(ROWS(I$3:I34),'p4คุณ&amp;อ่าน'!$Y$5:$Y$84,'รวม1-2'!$M$6:$M$85)))</f>
        <v/>
      </c>
      <c r="J34" s="341" t="str">
        <f>IF(M34=1,"",IF(ROWS(J$3:J34)&gt;$K$1,"",LOOKUP(ROWS(J$3:J34),'p4คุณ&amp;อ่าน'!$Y$5:$Y$84,'p4คุณ&amp;อ่าน'!$X$5:$X$84)))</f>
        <v/>
      </c>
      <c r="K34" s="341" t="str">
        <f>IF(M34=1,"",IF(ROWS(K$3:K34)&gt;$K$1,"",LOOKUP(ROWS(K$3:K34),'p4คุณ&amp;อ่าน'!$Y$5:$Y$84,'p4คุณ&amp;อ่าน'!$N$5:$N$84)))</f>
        <v/>
      </c>
      <c r="L34" s="24" t="str">
        <f>IF(B34=0,"",IF(B34="","",pรายชื่อ!B35))</f>
        <v/>
      </c>
      <c r="M34" s="203">
        <f t="shared" si="1"/>
        <v>0</v>
      </c>
      <c r="N34" s="35" t="str">
        <f t="shared" si="2"/>
        <v/>
      </c>
      <c r="O34" s="35" t="str">
        <f>IF(P34="","",SUBTOTAL(3,$P$3:P34))</f>
        <v/>
      </c>
      <c r="P34" s="36" t="str">
        <f>IF(ROWS(P$3:P34)&gt;$W$1,"",LOOKUP(ROWS(P$3:P34),'p4คุณ&amp;อ่าน'!$Z$5:$Z$84,'p4คุณ&amp;อ่าน'!$D$5:$D$84))</f>
        <v/>
      </c>
      <c r="Q34" s="37" t="str">
        <f>IF(ROWS(Q$3:Q34)&gt;$W$1,"",LOOKUP(ROWS(Q$3:Q34),'p4คุณ&amp;อ่าน'!$Z$5:$Z$84,'p4คุณ&amp;อ่าน'!$E$5:$E$84))</f>
        <v/>
      </c>
      <c r="R34" s="37" t="str">
        <f>IF(ROWS(R$3:R34)&gt;$W$1,"",LOOKUP(ROWS(R$3:R34),'p4คุณ&amp;อ่าน'!$Z$5:$Z$84,'p4คุณ&amp;อ่าน'!$F$5:$F$84))</f>
        <v/>
      </c>
      <c r="S34" s="37" t="str">
        <f>IF(ROWS(S$3:S34)&gt;$W$1,"",LOOKUP(ROWS(S$3:S34),'p4คุณ&amp;อ่าน'!$Z$5:$Z$84,'p4คุณ&amp;อ่าน'!$G$5:$G$84))</f>
        <v/>
      </c>
      <c r="T34" s="36" t="str">
        <f>'รวม1-2'!K77</f>
        <v/>
      </c>
      <c r="U34" s="342" t="str">
        <f>IF(Y34=1,"",'รวม1-2'!M77)</f>
        <v/>
      </c>
      <c r="V34" s="342" t="str">
        <f>IF(Y34=1,"",IF(ROWS(V$3:V34)&gt;$W$1,"",LOOKUP(ROWS(V$3:V34),'p4คุณ&amp;อ่าน'!$Z$5:$Z$84,'p4คุณ&amp;อ่าน'!$X$5:$X$84)))</f>
        <v/>
      </c>
      <c r="W34" s="342" t="str">
        <f>IF(Y34=1,"",IF(ROWS(W$3:W34)&gt;$W$1,"",LOOKUP(ROWS(W$3:W34),'p4คุณ&amp;อ่าน'!$Z$5:$Z$84,'p4คุณ&amp;อ่าน'!$N$5:$N$84)))</f>
        <v/>
      </c>
      <c r="X34" s="24" t="str">
        <f>IF(N34=0,"",IF(N34="","",pรายชื่อ!Z35))</f>
        <v/>
      </c>
      <c r="Y34" s="203">
        <f t="shared" si="3"/>
        <v>0</v>
      </c>
    </row>
    <row r="35" spans="1:25" ht="24" customHeight="1" x14ac:dyDescent="0.75">
      <c r="A35" s="26">
        <v>33</v>
      </c>
      <c r="B35" s="29" t="str">
        <f t="shared" ref="B35:B42" si="4">IF(D35="","",$C$1)</f>
        <v/>
      </c>
      <c r="C35" s="29" t="str">
        <f>IF(D35="","",SUBTOTAL(3,$D$3:D35))</f>
        <v/>
      </c>
      <c r="D35" s="18" t="str">
        <f>IF(ROWS(D$3:D35)&gt;$K$1,"",LOOKUP(ROWS(D$3:D35),'p4คุณ&amp;อ่าน'!$Y$5:$Y$84,'p4คุณ&amp;อ่าน'!$D$5:$D$84))</f>
        <v/>
      </c>
      <c r="E35" s="32" t="str">
        <f>IF(ROWS(E$3:E35)&gt;$K$1,"",LOOKUP(ROWS(E$3:E35),'p4คุณ&amp;อ่าน'!$Y$5:$Y$84,'p4คุณ&amp;อ่าน'!$E$5:$E$84))</f>
        <v/>
      </c>
      <c r="F35" s="32" t="str">
        <f>IF(ROWS(F$3:F35)&gt;$K$1,"",LOOKUP(ROWS(F$3:F35),'p4คุณ&amp;อ่าน'!$Y$5:$Y$84,'p4คุณ&amp;อ่าน'!$F$5:$F$84))</f>
        <v/>
      </c>
      <c r="G35" s="32" t="str">
        <f>IF(ROWS(G$3:G35)&gt;$K$1,"",LOOKUP(ROWS(G$3:G35),'p4คุณ&amp;อ่าน'!$Y$5:$Y$84,'p4คุณ&amp;อ่าน'!$G$5:$G$84))</f>
        <v/>
      </c>
      <c r="H35" s="18" t="str">
        <f>IF(ROWS(H$3:H35)&gt;$K$1,"",LOOKUP(ROWS(H$3:H35),'p4คุณ&amp;อ่าน'!$Y$5:$Y$84,'รวม1-2'!$K$6:$K$85))</f>
        <v/>
      </c>
      <c r="I35" s="341" t="str">
        <f>IF(M35=1,"",IF(ROWS(I$3:I35)&gt;$K$1,"",LOOKUP(ROWS(I$3:I35),'p4คุณ&amp;อ่าน'!$Y$5:$Y$84,'รวม1-2'!$M$6:$M$85)))</f>
        <v/>
      </c>
      <c r="J35" s="341" t="str">
        <f>IF(M35=1,"",IF(ROWS(J$3:J35)&gt;$K$1,"",LOOKUP(ROWS(J$3:J35),'p4คุณ&amp;อ่าน'!$Y$5:$Y$84,'p4คุณ&amp;อ่าน'!$X$5:$X$84)))</f>
        <v/>
      </c>
      <c r="K35" s="341" t="str">
        <f>IF(M35=1,"",IF(ROWS(K$3:K35)&gt;$K$1,"",LOOKUP(ROWS(K$3:K35),'p4คุณ&amp;อ่าน'!$Y$5:$Y$84,'p4คุณ&amp;อ่าน'!$N$5:$N$84)))</f>
        <v/>
      </c>
      <c r="L35" s="24" t="str">
        <f>IF(B35=0,"",IF(B35="","",pรายชื่อ!B36))</f>
        <v/>
      </c>
      <c r="M35" s="203">
        <f t="shared" si="1"/>
        <v>0</v>
      </c>
      <c r="N35" s="35" t="str">
        <f t="shared" si="2"/>
        <v/>
      </c>
      <c r="O35" s="35" t="str">
        <f>IF(P35="","",SUBTOTAL(3,$P$3:P35))</f>
        <v/>
      </c>
      <c r="P35" s="36" t="str">
        <f>IF(ROWS(P$3:P35)&gt;$W$1,"",LOOKUP(ROWS(P$3:P35),'p4คุณ&amp;อ่าน'!$Z$5:$Z$84,'p4คุณ&amp;อ่าน'!$D$5:$D$84))</f>
        <v/>
      </c>
      <c r="Q35" s="37" t="str">
        <f>IF(ROWS(Q$3:Q35)&gt;$W$1,"",LOOKUP(ROWS(Q$3:Q35),'p4คุณ&amp;อ่าน'!$Z$5:$Z$84,'p4คุณ&amp;อ่าน'!$E$5:$E$84))</f>
        <v/>
      </c>
      <c r="R35" s="37" t="str">
        <f>IF(ROWS(R$3:R35)&gt;$W$1,"",LOOKUP(ROWS(R$3:R35),'p4คุณ&amp;อ่าน'!$Z$5:$Z$84,'p4คุณ&amp;อ่าน'!$F$5:$F$84))</f>
        <v/>
      </c>
      <c r="S35" s="37" t="str">
        <f>IF(ROWS(S$3:S35)&gt;$W$1,"",LOOKUP(ROWS(S$3:S35),'p4คุณ&amp;อ่าน'!$Z$5:$Z$84,'p4คุณ&amp;อ่าน'!$G$5:$G$84))</f>
        <v/>
      </c>
      <c r="T35" s="36" t="str">
        <f>'รวม1-2'!K78</f>
        <v/>
      </c>
      <c r="U35" s="342" t="str">
        <f>IF(Y35=1,"",'รวม1-2'!M78)</f>
        <v/>
      </c>
      <c r="V35" s="342" t="str">
        <f>IF(Y35=1,"",IF(ROWS(V$3:V35)&gt;$W$1,"",LOOKUP(ROWS(V$3:V35),'p4คุณ&amp;อ่าน'!$Z$5:$Z$84,'p4คุณ&amp;อ่าน'!$X$5:$X$84)))</f>
        <v/>
      </c>
      <c r="W35" s="342" t="str">
        <f>IF(Y35=1,"",IF(ROWS(W$3:W35)&gt;$W$1,"",LOOKUP(ROWS(W$3:W35),'p4คุณ&amp;อ่าน'!$Z$5:$Z$84,'p4คุณ&amp;อ่าน'!$N$5:$N$84)))</f>
        <v/>
      </c>
      <c r="X35" s="24" t="str">
        <f>IF(N35=0,"",IF(N35="","",pรายชื่อ!Z36))</f>
        <v/>
      </c>
      <c r="Y35" s="203">
        <f t="shared" si="3"/>
        <v>0</v>
      </c>
    </row>
    <row r="36" spans="1:25" ht="24" customHeight="1" x14ac:dyDescent="0.75">
      <c r="A36" s="26">
        <v>34</v>
      </c>
      <c r="B36" s="29" t="str">
        <f t="shared" si="4"/>
        <v/>
      </c>
      <c r="C36" s="29" t="str">
        <f>IF(D36="","",SUBTOTAL(3,$D$3:D36))</f>
        <v/>
      </c>
      <c r="D36" s="18" t="str">
        <f>IF(ROWS(D$3:D36)&gt;$K$1,"",LOOKUP(ROWS(D$3:D36),'p4คุณ&amp;อ่าน'!$Y$5:$Y$84,'p4คุณ&amp;อ่าน'!$D$5:$D$84))</f>
        <v/>
      </c>
      <c r="E36" s="32" t="str">
        <f>IF(ROWS(E$3:E36)&gt;$K$1,"",LOOKUP(ROWS(E$3:E36),'p4คุณ&amp;อ่าน'!$Y$5:$Y$84,'p4คุณ&amp;อ่าน'!$E$5:$E$84))</f>
        <v/>
      </c>
      <c r="F36" s="32" t="str">
        <f>IF(ROWS(F$3:F36)&gt;$K$1,"",LOOKUP(ROWS(F$3:F36),'p4คุณ&amp;อ่าน'!$Y$5:$Y$84,'p4คุณ&amp;อ่าน'!$F$5:$F$84))</f>
        <v/>
      </c>
      <c r="G36" s="32" t="str">
        <f>IF(ROWS(G$3:G36)&gt;$K$1,"",LOOKUP(ROWS(G$3:G36),'p4คุณ&amp;อ่าน'!$Y$5:$Y$84,'p4คุณ&amp;อ่าน'!$G$5:$G$84))</f>
        <v/>
      </c>
      <c r="H36" s="18" t="str">
        <f>IF(ROWS(H$3:H36)&gt;$K$1,"",LOOKUP(ROWS(H$3:H36),'p4คุณ&amp;อ่าน'!$Y$5:$Y$84,'รวม1-2'!$K$6:$K$85))</f>
        <v/>
      </c>
      <c r="I36" s="341" t="str">
        <f>IF(M36=1,"",IF(ROWS(I$3:I36)&gt;$K$1,"",LOOKUP(ROWS(I$3:I36),'p4คุณ&amp;อ่าน'!$Y$5:$Y$84,'รวม1-2'!$M$6:$M$85)))</f>
        <v/>
      </c>
      <c r="J36" s="341" t="str">
        <f>IF(M36=1,"",IF(ROWS(J$3:J36)&gt;$K$1,"",LOOKUP(ROWS(J$3:J36),'p4คุณ&amp;อ่าน'!$Y$5:$Y$84,'p4คุณ&amp;อ่าน'!$X$5:$X$84)))</f>
        <v/>
      </c>
      <c r="K36" s="341" t="str">
        <f>IF(M36=1,"",IF(ROWS(K$3:K36)&gt;$K$1,"",LOOKUP(ROWS(K$3:K36),'p4คุณ&amp;อ่าน'!$Y$5:$Y$84,'p4คุณ&amp;อ่าน'!$N$5:$N$84)))</f>
        <v/>
      </c>
      <c r="L36" s="24" t="str">
        <f>IF(B36=0,"",IF(B36="","",pรายชื่อ!B37))</f>
        <v/>
      </c>
      <c r="M36" s="203">
        <f t="shared" si="1"/>
        <v>0</v>
      </c>
      <c r="N36" s="35" t="str">
        <f t="shared" si="2"/>
        <v/>
      </c>
      <c r="O36" s="35" t="str">
        <f>IF(P36="","",SUBTOTAL(3,$P$3:P36))</f>
        <v/>
      </c>
      <c r="P36" s="36" t="str">
        <f>IF(ROWS(P$3:P36)&gt;$W$1,"",LOOKUP(ROWS(P$3:P36),'p4คุณ&amp;อ่าน'!$Z$5:$Z$84,'p4คุณ&amp;อ่าน'!$D$5:$D$84))</f>
        <v/>
      </c>
      <c r="Q36" s="37" t="str">
        <f>IF(ROWS(Q$3:Q36)&gt;$W$1,"",LOOKUP(ROWS(Q$3:Q36),'p4คุณ&amp;อ่าน'!$Z$5:$Z$84,'p4คุณ&amp;อ่าน'!$E$5:$E$84))</f>
        <v/>
      </c>
      <c r="R36" s="37" t="str">
        <f>IF(ROWS(R$3:R36)&gt;$W$1,"",LOOKUP(ROWS(R$3:R36),'p4คุณ&amp;อ่าน'!$Z$5:$Z$84,'p4คุณ&amp;อ่าน'!$F$5:$F$84))</f>
        <v/>
      </c>
      <c r="S36" s="37" t="str">
        <f>IF(ROWS(S$3:S36)&gt;$W$1,"",LOOKUP(ROWS(S$3:S36),'p4คุณ&amp;อ่าน'!$Z$5:$Z$84,'p4คุณ&amp;อ่าน'!$G$5:$G$84))</f>
        <v/>
      </c>
      <c r="T36" s="36" t="str">
        <f>'รวม1-2'!K79</f>
        <v/>
      </c>
      <c r="U36" s="342" t="str">
        <f>IF(Y36=1,"",'รวม1-2'!M79)</f>
        <v/>
      </c>
      <c r="V36" s="342" t="str">
        <f>IF(Y36=1,"",IF(ROWS(V$3:V36)&gt;$W$1,"",LOOKUP(ROWS(V$3:V36),'p4คุณ&amp;อ่าน'!$Z$5:$Z$84,'p4คุณ&amp;อ่าน'!$X$5:$X$84)))</f>
        <v/>
      </c>
      <c r="W36" s="342" t="str">
        <f>IF(Y36=1,"",IF(ROWS(W$3:W36)&gt;$W$1,"",LOOKUP(ROWS(W$3:W36),'p4คุณ&amp;อ่าน'!$Z$5:$Z$84,'p4คุณ&amp;อ่าน'!$N$5:$N$84)))</f>
        <v/>
      </c>
      <c r="X36" s="24" t="str">
        <f>IF(N36=0,"",IF(N36="","",pรายชื่อ!Z37))</f>
        <v/>
      </c>
      <c r="Y36" s="203">
        <f t="shared" si="3"/>
        <v>0</v>
      </c>
    </row>
    <row r="37" spans="1:25" ht="24" customHeight="1" x14ac:dyDescent="0.75">
      <c r="A37" s="26">
        <v>35</v>
      </c>
      <c r="B37" s="29" t="str">
        <f t="shared" si="4"/>
        <v/>
      </c>
      <c r="C37" s="29" t="str">
        <f>IF(D37="","",SUBTOTAL(3,$D$3:D37))</f>
        <v/>
      </c>
      <c r="D37" s="18" t="str">
        <f>IF(ROWS(D$3:D37)&gt;$K$1,"",LOOKUP(ROWS(D$3:D37),'p4คุณ&amp;อ่าน'!$Y$5:$Y$84,'p4คุณ&amp;อ่าน'!$D$5:$D$84))</f>
        <v/>
      </c>
      <c r="E37" s="32" t="str">
        <f>IF(ROWS(E$3:E37)&gt;$K$1,"",LOOKUP(ROWS(E$3:E37),'p4คุณ&amp;อ่าน'!$Y$5:$Y$84,'p4คุณ&amp;อ่าน'!$E$5:$E$84))</f>
        <v/>
      </c>
      <c r="F37" s="32" t="str">
        <f>IF(ROWS(F$3:F37)&gt;$K$1,"",LOOKUP(ROWS(F$3:F37),'p4คุณ&amp;อ่าน'!$Y$5:$Y$84,'p4คุณ&amp;อ่าน'!$F$5:$F$84))</f>
        <v/>
      </c>
      <c r="G37" s="32" t="str">
        <f>IF(ROWS(G$3:G37)&gt;$K$1,"",LOOKUP(ROWS(G$3:G37),'p4คุณ&amp;อ่าน'!$Y$5:$Y$84,'p4คุณ&amp;อ่าน'!$G$5:$G$84))</f>
        <v/>
      </c>
      <c r="H37" s="18" t="str">
        <f>IF(ROWS(H$3:H37)&gt;$K$1,"",LOOKUP(ROWS(H$3:H37),'p4คุณ&amp;อ่าน'!$Y$5:$Y$84,'รวม1-2'!$K$6:$K$85))</f>
        <v/>
      </c>
      <c r="I37" s="341" t="str">
        <f>IF(M37=1,"",IF(ROWS(I$3:I37)&gt;$K$1,"",LOOKUP(ROWS(I$3:I37),'p4คุณ&amp;อ่าน'!$Y$5:$Y$84,'รวม1-2'!$M$6:$M$85)))</f>
        <v/>
      </c>
      <c r="J37" s="341" t="str">
        <f>IF(M37=1,"",IF(ROWS(J$3:J37)&gt;$K$1,"",LOOKUP(ROWS(J$3:J37),'p4คุณ&amp;อ่าน'!$Y$5:$Y$84,'p4คุณ&amp;อ่าน'!$X$5:$X$84)))</f>
        <v/>
      </c>
      <c r="K37" s="341" t="str">
        <f>IF(M37=1,"",IF(ROWS(K$3:K37)&gt;$K$1,"",LOOKUP(ROWS(K$3:K37),'p4คุณ&amp;อ่าน'!$Y$5:$Y$84,'p4คุณ&amp;อ่าน'!$N$5:$N$84)))</f>
        <v/>
      </c>
      <c r="L37" s="24" t="str">
        <f>IF(B37=0,"",IF(B37="","",pรายชื่อ!B38))</f>
        <v/>
      </c>
      <c r="M37" s="203">
        <f t="shared" si="1"/>
        <v>0</v>
      </c>
      <c r="N37" s="35" t="str">
        <f t="shared" si="2"/>
        <v/>
      </c>
      <c r="O37" s="35" t="str">
        <f>IF(P37="","",SUBTOTAL(3,$P$3:P37))</f>
        <v/>
      </c>
      <c r="P37" s="36" t="str">
        <f>IF(ROWS(P$3:P37)&gt;$W$1,"",LOOKUP(ROWS(P$3:P37),'p4คุณ&amp;อ่าน'!$Z$5:$Z$84,'p4คุณ&amp;อ่าน'!$D$5:$D$84))</f>
        <v/>
      </c>
      <c r="Q37" s="37" t="str">
        <f>IF(ROWS(Q$3:Q37)&gt;$W$1,"",LOOKUP(ROWS(Q$3:Q37),'p4คุณ&amp;อ่าน'!$Z$5:$Z$84,'p4คุณ&amp;อ่าน'!$E$5:$E$84))</f>
        <v/>
      </c>
      <c r="R37" s="37" t="str">
        <f>IF(ROWS(R$3:R37)&gt;$W$1,"",LOOKUP(ROWS(R$3:R37),'p4คุณ&amp;อ่าน'!$Z$5:$Z$84,'p4คุณ&amp;อ่าน'!$F$5:$F$84))</f>
        <v/>
      </c>
      <c r="S37" s="37" t="str">
        <f>IF(ROWS(S$3:S37)&gt;$W$1,"",LOOKUP(ROWS(S$3:S37),'p4คุณ&amp;อ่าน'!$Z$5:$Z$84,'p4คุณ&amp;อ่าน'!$G$5:$G$84))</f>
        <v/>
      </c>
      <c r="T37" s="36" t="str">
        <f>'รวม1-2'!K80</f>
        <v/>
      </c>
      <c r="U37" s="342" t="str">
        <f>IF(Y37=1,"",'รวม1-2'!M80)</f>
        <v/>
      </c>
      <c r="V37" s="342" t="str">
        <f>IF(Y37=1,"",IF(ROWS(V$3:V37)&gt;$W$1,"",LOOKUP(ROWS(V$3:V37),'p4คุณ&amp;อ่าน'!$Z$5:$Z$84,'p4คุณ&amp;อ่าน'!$X$5:$X$84)))</f>
        <v/>
      </c>
      <c r="W37" s="342" t="str">
        <f>IF(Y37=1,"",IF(ROWS(W$3:W37)&gt;$W$1,"",LOOKUP(ROWS(W$3:W37),'p4คุณ&amp;อ่าน'!$Z$5:$Z$84,'p4คุณ&amp;อ่าน'!$N$5:$N$84)))</f>
        <v/>
      </c>
      <c r="X37" s="24" t="str">
        <f>IF(N37=0,"",IF(N37="","",pรายชื่อ!Z38))</f>
        <v/>
      </c>
      <c r="Y37" s="203">
        <f t="shared" si="3"/>
        <v>0</v>
      </c>
    </row>
    <row r="38" spans="1:25" ht="24" customHeight="1" x14ac:dyDescent="0.75">
      <c r="A38" s="26">
        <v>36</v>
      </c>
      <c r="B38" s="29" t="str">
        <f t="shared" si="4"/>
        <v/>
      </c>
      <c r="C38" s="29" t="str">
        <f>IF(D38="","",SUBTOTAL(3,$D$3:D38))</f>
        <v/>
      </c>
      <c r="D38" s="18" t="str">
        <f>IF(ROWS(D$3:D38)&gt;$K$1,"",LOOKUP(ROWS(D$3:D38),'p4คุณ&amp;อ่าน'!$Y$5:$Y$84,'p4คุณ&amp;อ่าน'!$D$5:$D$84))</f>
        <v/>
      </c>
      <c r="E38" s="32" t="str">
        <f>IF(ROWS(E$3:E38)&gt;$K$1,"",LOOKUP(ROWS(E$3:E38),'p4คุณ&amp;อ่าน'!$Y$5:$Y$84,'p4คุณ&amp;อ่าน'!$E$5:$E$84))</f>
        <v/>
      </c>
      <c r="F38" s="32" t="str">
        <f>IF(ROWS(F$3:F38)&gt;$K$1,"",LOOKUP(ROWS(F$3:F38),'p4คุณ&amp;อ่าน'!$Y$5:$Y$84,'p4คุณ&amp;อ่าน'!$F$5:$F$84))</f>
        <v/>
      </c>
      <c r="G38" s="32" t="str">
        <f>IF(ROWS(G$3:G38)&gt;$K$1,"",LOOKUP(ROWS(G$3:G38),'p4คุณ&amp;อ่าน'!$Y$5:$Y$84,'p4คุณ&amp;อ่าน'!$G$5:$G$84))</f>
        <v/>
      </c>
      <c r="H38" s="18" t="str">
        <f>IF(ROWS(H$3:H38)&gt;$K$1,"",LOOKUP(ROWS(H$3:H38),'p4คุณ&amp;อ่าน'!$Y$5:$Y$84,'รวม1-2'!$K$6:$K$85))</f>
        <v/>
      </c>
      <c r="I38" s="341" t="str">
        <f>IF(M38=1,"",IF(ROWS(I$3:I38)&gt;$K$1,"",LOOKUP(ROWS(I$3:I38),'p4คุณ&amp;อ่าน'!$Y$5:$Y$84,'รวม1-2'!$M$6:$M$85)))</f>
        <v/>
      </c>
      <c r="J38" s="341" t="str">
        <f>IF(M38=1,"",IF(ROWS(J$3:J38)&gt;$K$1,"",LOOKUP(ROWS(J$3:J38),'p4คุณ&amp;อ่าน'!$Y$5:$Y$84,'p4คุณ&amp;อ่าน'!$X$5:$X$84)))</f>
        <v/>
      </c>
      <c r="K38" s="341" t="str">
        <f>IF(M38=1,"",IF(ROWS(K$3:K38)&gt;$K$1,"",LOOKUP(ROWS(K$3:K38),'p4คุณ&amp;อ่าน'!$Y$5:$Y$84,'p4คุณ&amp;อ่าน'!$N$5:$N$84)))</f>
        <v/>
      </c>
      <c r="L38" s="24" t="str">
        <f>IF(B38=0,"",IF(B38="","",pรายชื่อ!B39))</f>
        <v/>
      </c>
      <c r="M38" s="203">
        <f t="shared" si="1"/>
        <v>0</v>
      </c>
      <c r="N38" s="35" t="str">
        <f t="shared" si="2"/>
        <v/>
      </c>
      <c r="O38" s="35" t="str">
        <f>IF(P38="","",SUBTOTAL(3,$P$3:P38))</f>
        <v/>
      </c>
      <c r="P38" s="36" t="str">
        <f>IF(ROWS(P$3:P38)&gt;$W$1,"",LOOKUP(ROWS(P$3:P38),'p4คุณ&amp;อ่าน'!$Z$5:$Z$84,'p4คุณ&amp;อ่าน'!$D$5:$D$84))</f>
        <v/>
      </c>
      <c r="Q38" s="37" t="str">
        <f>IF(ROWS(Q$3:Q38)&gt;$W$1,"",LOOKUP(ROWS(Q$3:Q38),'p4คุณ&amp;อ่าน'!$Z$5:$Z$84,'p4คุณ&amp;อ่าน'!$E$5:$E$84))</f>
        <v/>
      </c>
      <c r="R38" s="37" t="str">
        <f>IF(ROWS(R$3:R38)&gt;$W$1,"",LOOKUP(ROWS(R$3:R38),'p4คุณ&amp;อ่าน'!$Z$5:$Z$84,'p4คุณ&amp;อ่าน'!$F$5:$F$84))</f>
        <v/>
      </c>
      <c r="S38" s="37" t="str">
        <f>IF(ROWS(S$3:S38)&gt;$W$1,"",LOOKUP(ROWS(S$3:S38),'p4คุณ&amp;อ่าน'!$Z$5:$Z$84,'p4คุณ&amp;อ่าน'!$G$5:$G$84))</f>
        <v/>
      </c>
      <c r="T38" s="36" t="str">
        <f>'รวม1-2'!K81</f>
        <v/>
      </c>
      <c r="U38" s="342" t="str">
        <f>IF(Y38=1,"",'รวม1-2'!M81)</f>
        <v/>
      </c>
      <c r="V38" s="342" t="str">
        <f>IF(Y38=1,"",IF(ROWS(V$3:V38)&gt;$W$1,"",LOOKUP(ROWS(V$3:V38),'p4คุณ&amp;อ่าน'!$Z$5:$Z$84,'p4คุณ&amp;อ่าน'!$X$5:$X$84)))</f>
        <v/>
      </c>
      <c r="W38" s="342" t="str">
        <f>IF(Y38=1,"",IF(ROWS(W$3:W38)&gt;$W$1,"",LOOKUP(ROWS(W$3:W38),'p4คุณ&amp;อ่าน'!$Z$5:$Z$84,'p4คุณ&amp;อ่าน'!$N$5:$N$84)))</f>
        <v/>
      </c>
      <c r="X38" s="24" t="str">
        <f>IF(N38=0,"",IF(N38="","",pรายชื่อ!Z39))</f>
        <v/>
      </c>
      <c r="Y38" s="203">
        <f t="shared" si="3"/>
        <v>0</v>
      </c>
    </row>
    <row r="39" spans="1:25" ht="24" customHeight="1" x14ac:dyDescent="0.75">
      <c r="A39" s="26">
        <v>37</v>
      </c>
      <c r="B39" s="29" t="str">
        <f t="shared" si="4"/>
        <v/>
      </c>
      <c r="C39" s="29" t="str">
        <f>IF(D39="","",SUBTOTAL(3,$D$3:D39))</f>
        <v/>
      </c>
      <c r="D39" s="18" t="str">
        <f>IF(ROWS(D$3:D39)&gt;$K$1,"",LOOKUP(ROWS(D$3:D39),'p4คุณ&amp;อ่าน'!$Y$5:$Y$84,'p4คุณ&amp;อ่าน'!$D$5:$D$84))</f>
        <v/>
      </c>
      <c r="E39" s="32" t="str">
        <f>IF(ROWS(E$3:E39)&gt;$K$1,"",LOOKUP(ROWS(E$3:E39),'p4คุณ&amp;อ่าน'!$Y$5:$Y$84,'p4คุณ&amp;อ่าน'!$E$5:$E$84))</f>
        <v/>
      </c>
      <c r="F39" s="32" t="str">
        <f>IF(ROWS(F$3:F39)&gt;$K$1,"",LOOKUP(ROWS(F$3:F39),'p4คุณ&amp;อ่าน'!$Y$5:$Y$84,'p4คุณ&amp;อ่าน'!$F$5:$F$84))</f>
        <v/>
      </c>
      <c r="G39" s="32" t="str">
        <f>IF(ROWS(G$3:G39)&gt;$K$1,"",LOOKUP(ROWS(G$3:G39),'p4คุณ&amp;อ่าน'!$Y$5:$Y$84,'p4คุณ&amp;อ่าน'!$G$5:$G$84))</f>
        <v/>
      </c>
      <c r="H39" s="18" t="str">
        <f>IF(ROWS(H$3:H39)&gt;$K$1,"",LOOKUP(ROWS(H$3:H39),'p4คุณ&amp;อ่าน'!$Y$5:$Y$84,'รวม1-2'!$K$6:$K$85))</f>
        <v/>
      </c>
      <c r="I39" s="341" t="str">
        <f>IF(M39=1,"",IF(ROWS(I$3:I39)&gt;$K$1,"",LOOKUP(ROWS(I$3:I39),'p4คุณ&amp;อ่าน'!$Y$5:$Y$84,'รวม1-2'!$M$6:$M$85)))</f>
        <v/>
      </c>
      <c r="J39" s="341" t="str">
        <f>IF(M39=1,"",IF(ROWS(J$3:J39)&gt;$K$1,"",LOOKUP(ROWS(J$3:J39),'p4คุณ&amp;อ่าน'!$Y$5:$Y$84,'p4คุณ&amp;อ่าน'!$X$5:$X$84)))</f>
        <v/>
      </c>
      <c r="K39" s="341" t="str">
        <f>IF(M39=1,"",IF(ROWS(K$3:K39)&gt;$K$1,"",LOOKUP(ROWS(K$3:K39),'p4คุณ&amp;อ่าน'!$Y$5:$Y$84,'p4คุณ&amp;อ่าน'!$N$5:$N$84)))</f>
        <v/>
      </c>
      <c r="L39" s="24" t="str">
        <f>IF(B39=0,"",IF(B39="","",pรายชื่อ!B40))</f>
        <v/>
      </c>
      <c r="M39" s="203">
        <f t="shared" si="1"/>
        <v>0</v>
      </c>
      <c r="N39" s="35" t="str">
        <f t="shared" si="2"/>
        <v/>
      </c>
      <c r="O39" s="35" t="str">
        <f>IF(P39="","",SUBTOTAL(3,$P$3:P39))</f>
        <v/>
      </c>
      <c r="P39" s="36" t="str">
        <f>IF(ROWS(P$3:P39)&gt;$W$1,"",LOOKUP(ROWS(P$3:P39),'p4คุณ&amp;อ่าน'!$Z$5:$Z$84,'p4คุณ&amp;อ่าน'!$D$5:$D$84))</f>
        <v/>
      </c>
      <c r="Q39" s="37" t="str">
        <f>IF(ROWS(Q$3:Q39)&gt;$W$1,"",LOOKUP(ROWS(Q$3:Q39),'p4คุณ&amp;อ่าน'!$Z$5:$Z$84,'p4คุณ&amp;อ่าน'!$E$5:$E$84))</f>
        <v/>
      </c>
      <c r="R39" s="37" t="str">
        <f>IF(ROWS(R$3:R39)&gt;$W$1,"",LOOKUP(ROWS(R$3:R39),'p4คุณ&amp;อ่าน'!$Z$5:$Z$84,'p4คุณ&amp;อ่าน'!$F$5:$F$84))</f>
        <v/>
      </c>
      <c r="S39" s="37" t="str">
        <f>IF(ROWS(S$3:S39)&gt;$W$1,"",LOOKUP(ROWS(S$3:S39),'p4คุณ&amp;อ่าน'!$Z$5:$Z$84,'p4คุณ&amp;อ่าน'!$G$5:$G$84))</f>
        <v/>
      </c>
      <c r="T39" s="36" t="str">
        <f>'รวม1-2'!K82</f>
        <v/>
      </c>
      <c r="U39" s="342" t="str">
        <f>IF(Y39=1,"",'รวม1-2'!M82)</f>
        <v/>
      </c>
      <c r="V39" s="342" t="str">
        <f>IF(Y39=1,"",IF(ROWS(V$3:V39)&gt;$W$1,"",LOOKUP(ROWS(V$3:V39),'p4คุณ&amp;อ่าน'!$Z$5:$Z$84,'p4คุณ&amp;อ่าน'!$X$5:$X$84)))</f>
        <v/>
      </c>
      <c r="W39" s="342" t="str">
        <f>IF(Y39=1,"",IF(ROWS(W$3:W39)&gt;$W$1,"",LOOKUP(ROWS(W$3:W39),'p4คุณ&amp;อ่าน'!$Z$5:$Z$84,'p4คุณ&amp;อ่าน'!$N$5:$N$84)))</f>
        <v/>
      </c>
      <c r="X39" s="24" t="str">
        <f>IF(N39=0,"",IF(N39="","",pรายชื่อ!Z40))</f>
        <v/>
      </c>
      <c r="Y39" s="203">
        <f t="shared" si="3"/>
        <v>0</v>
      </c>
    </row>
    <row r="40" spans="1:25" ht="24" customHeight="1" x14ac:dyDescent="0.75">
      <c r="A40" s="26">
        <v>38</v>
      </c>
      <c r="B40" s="29" t="str">
        <f t="shared" si="4"/>
        <v/>
      </c>
      <c r="C40" s="29" t="str">
        <f>IF(D40="","",SUBTOTAL(3,$D$3:D40))</f>
        <v/>
      </c>
      <c r="D40" s="18" t="str">
        <f>IF(ROWS(D$3:D40)&gt;$K$1,"",LOOKUP(ROWS(D$3:D40),'p4คุณ&amp;อ่าน'!$Y$5:$Y$84,'p4คุณ&amp;อ่าน'!$D$5:$D$84))</f>
        <v/>
      </c>
      <c r="E40" s="32" t="str">
        <f>IF(ROWS(E$3:E40)&gt;$K$1,"",LOOKUP(ROWS(E$3:E40),'p4คุณ&amp;อ่าน'!$Y$5:$Y$84,'p4คุณ&amp;อ่าน'!$E$5:$E$84))</f>
        <v/>
      </c>
      <c r="F40" s="32" t="str">
        <f>IF(ROWS(F$3:F40)&gt;$K$1,"",LOOKUP(ROWS(F$3:F40),'p4คุณ&amp;อ่าน'!$Y$5:$Y$84,'p4คุณ&amp;อ่าน'!$F$5:$F$84))</f>
        <v/>
      </c>
      <c r="G40" s="32" t="str">
        <f>IF(ROWS(G$3:G40)&gt;$K$1,"",LOOKUP(ROWS(G$3:G40),'p4คุณ&amp;อ่าน'!$Y$5:$Y$84,'p4คุณ&amp;อ่าน'!$G$5:$G$84))</f>
        <v/>
      </c>
      <c r="H40" s="18" t="str">
        <f>IF(ROWS(H$3:H40)&gt;$K$1,"",LOOKUP(ROWS(H$3:H40),'p4คุณ&amp;อ่าน'!$Y$5:$Y$84,'รวม1-2'!$K$6:$K$85))</f>
        <v/>
      </c>
      <c r="I40" s="341" t="str">
        <f>IF(M40=1,"",IF(ROWS(I$3:I40)&gt;$K$1,"",LOOKUP(ROWS(I$3:I40),'p4คุณ&amp;อ่าน'!$Y$5:$Y$84,'รวม1-2'!$M$6:$M$85)))</f>
        <v/>
      </c>
      <c r="J40" s="341" t="str">
        <f>IF(M40=1,"",IF(ROWS(J$3:J40)&gt;$K$1,"",LOOKUP(ROWS(J$3:J40),'p4คุณ&amp;อ่าน'!$Y$5:$Y$84,'p4คุณ&amp;อ่าน'!$X$5:$X$84)))</f>
        <v/>
      </c>
      <c r="K40" s="341" t="str">
        <f>IF(M40=1,"",IF(ROWS(K$3:K40)&gt;$K$1,"",LOOKUP(ROWS(K$3:K40),'p4คุณ&amp;อ่าน'!$Y$5:$Y$84,'p4คุณ&amp;อ่าน'!$N$5:$N$84)))</f>
        <v/>
      </c>
      <c r="L40" s="24" t="str">
        <f>IF(B40=0,"",IF(B40="","",pรายชื่อ!B41))</f>
        <v/>
      </c>
      <c r="M40" s="203">
        <f t="shared" si="1"/>
        <v>0</v>
      </c>
      <c r="N40" s="35" t="str">
        <f t="shared" si="2"/>
        <v/>
      </c>
      <c r="O40" s="35" t="str">
        <f>IF(P40="","",SUBTOTAL(3,$P$3:P40))</f>
        <v/>
      </c>
      <c r="P40" s="36" t="str">
        <f>IF(ROWS(P$3:P40)&gt;$W$1,"",LOOKUP(ROWS(P$3:P40),'p4คุณ&amp;อ่าน'!$Z$5:$Z$84,'p4คุณ&amp;อ่าน'!$D$5:$D$84))</f>
        <v/>
      </c>
      <c r="Q40" s="37" t="str">
        <f>IF(ROWS(Q$3:Q40)&gt;$W$1,"",LOOKUP(ROWS(Q$3:Q40),'p4คุณ&amp;อ่าน'!$Z$5:$Z$84,'p4คุณ&amp;อ่าน'!$E$5:$E$84))</f>
        <v/>
      </c>
      <c r="R40" s="37" t="str">
        <f>IF(ROWS(R$3:R40)&gt;$W$1,"",LOOKUP(ROWS(R$3:R40),'p4คุณ&amp;อ่าน'!$Z$5:$Z$84,'p4คุณ&amp;อ่าน'!$F$5:$F$84))</f>
        <v/>
      </c>
      <c r="S40" s="37" t="str">
        <f>IF(ROWS(S$3:S40)&gt;$W$1,"",LOOKUP(ROWS(S$3:S40),'p4คุณ&amp;อ่าน'!$Z$5:$Z$84,'p4คุณ&amp;อ่าน'!$G$5:$G$84))</f>
        <v/>
      </c>
      <c r="T40" s="36" t="str">
        <f>'รวม1-2'!K83</f>
        <v/>
      </c>
      <c r="U40" s="342" t="str">
        <f>IF(Y40=1,"",'รวม1-2'!M83)</f>
        <v/>
      </c>
      <c r="V40" s="342" t="str">
        <f>IF(Y40=1,"",IF(ROWS(V$3:V40)&gt;$W$1,"",LOOKUP(ROWS(V$3:V40),'p4คุณ&amp;อ่าน'!$Z$5:$Z$84,'p4คุณ&amp;อ่าน'!$X$5:$X$84)))</f>
        <v/>
      </c>
      <c r="W40" s="342" t="str">
        <f>IF(Y40=1,"",IF(ROWS(W$3:W40)&gt;$W$1,"",LOOKUP(ROWS(W$3:W40),'p4คุณ&amp;อ่าน'!$Z$5:$Z$84,'p4คุณ&amp;อ่าน'!$N$5:$N$84)))</f>
        <v/>
      </c>
      <c r="X40" s="24" t="str">
        <f>IF(N40=0,"",IF(N40="","",pรายชื่อ!Z41))</f>
        <v/>
      </c>
      <c r="Y40" s="203">
        <f t="shared" si="3"/>
        <v>0</v>
      </c>
    </row>
    <row r="41" spans="1:25" ht="24" customHeight="1" x14ac:dyDescent="0.75">
      <c r="A41" s="26">
        <v>39</v>
      </c>
      <c r="B41" s="29" t="str">
        <f t="shared" si="4"/>
        <v/>
      </c>
      <c r="C41" s="29" t="str">
        <f>IF(D41="","",SUBTOTAL(3,$D$3:D41))</f>
        <v/>
      </c>
      <c r="D41" s="18" t="str">
        <f>IF(ROWS(D$3:D41)&gt;$K$1,"",LOOKUP(ROWS(D$3:D41),'p4คุณ&amp;อ่าน'!$Y$5:$Y$84,'p4คุณ&amp;อ่าน'!$D$5:$D$84))</f>
        <v/>
      </c>
      <c r="E41" s="32" t="str">
        <f>IF(ROWS(E$3:E41)&gt;$K$1,"",LOOKUP(ROWS(E$3:E41),'p4คุณ&amp;อ่าน'!$Y$5:$Y$84,'p4คุณ&amp;อ่าน'!$E$5:$E$84))</f>
        <v/>
      </c>
      <c r="F41" s="32" t="str">
        <f>IF(ROWS(F$3:F41)&gt;$K$1,"",LOOKUP(ROWS(F$3:F41),'p4คุณ&amp;อ่าน'!$Y$5:$Y$84,'p4คุณ&amp;อ่าน'!$F$5:$F$84))</f>
        <v/>
      </c>
      <c r="G41" s="32" t="str">
        <f>IF(ROWS(G$3:G41)&gt;$K$1,"",LOOKUP(ROWS(G$3:G41),'p4คุณ&amp;อ่าน'!$Y$5:$Y$84,'p4คุณ&amp;อ่าน'!$G$5:$G$84))</f>
        <v/>
      </c>
      <c r="H41" s="18" t="str">
        <f>IF(ROWS(H$3:H41)&gt;$K$1,"",LOOKUP(ROWS(H$3:H41),'p4คุณ&amp;อ่าน'!$Y$5:$Y$84,'รวม1-2'!$K$6:$K$85))</f>
        <v/>
      </c>
      <c r="I41" s="341" t="str">
        <f>IF(M41=1,"",IF(ROWS(I$3:I41)&gt;$K$1,"",LOOKUP(ROWS(I$3:I41),'p4คุณ&amp;อ่าน'!$Y$5:$Y$84,'รวม1-2'!$M$6:$M$85)))</f>
        <v/>
      </c>
      <c r="J41" s="341" t="str">
        <f>IF(M41=1,"",IF(ROWS(J$3:J41)&gt;$K$1,"",LOOKUP(ROWS(J$3:J41),'p4คุณ&amp;อ่าน'!$Y$5:$Y$84,'p4คุณ&amp;อ่าน'!$X$5:$X$84)))</f>
        <v/>
      </c>
      <c r="K41" s="341" t="str">
        <f>IF(M41=1,"",IF(ROWS(K$3:K41)&gt;$K$1,"",LOOKUP(ROWS(K$3:K41),'p4คุณ&amp;อ่าน'!$Y$5:$Y$84,'p4คุณ&amp;อ่าน'!$N$5:$N$84)))</f>
        <v/>
      </c>
      <c r="L41" s="24" t="str">
        <f>IF(B41=0,"",IF(B41="","",pรายชื่อ!B42))</f>
        <v/>
      </c>
      <c r="M41" s="203">
        <f t="shared" si="1"/>
        <v>0</v>
      </c>
      <c r="N41" s="35" t="str">
        <f t="shared" si="2"/>
        <v/>
      </c>
      <c r="O41" s="35" t="str">
        <f>IF(P41="","",SUBTOTAL(3,$P$3:P41))</f>
        <v/>
      </c>
      <c r="P41" s="36" t="str">
        <f>IF(ROWS(P$3:P41)&gt;$W$1,"",LOOKUP(ROWS(P$3:P41),'p4คุณ&amp;อ่าน'!$Z$5:$Z$84,'p4คุณ&amp;อ่าน'!$D$5:$D$84))</f>
        <v/>
      </c>
      <c r="Q41" s="37" t="str">
        <f>IF(ROWS(Q$3:Q41)&gt;$W$1,"",LOOKUP(ROWS(Q$3:Q41),'p4คุณ&amp;อ่าน'!$Z$5:$Z$84,'p4คุณ&amp;อ่าน'!$E$5:$E$84))</f>
        <v/>
      </c>
      <c r="R41" s="37" t="str">
        <f>IF(ROWS(R$3:R41)&gt;$W$1,"",LOOKUP(ROWS(R$3:R41),'p4คุณ&amp;อ่าน'!$Z$5:$Z$84,'p4คุณ&amp;อ่าน'!$F$5:$F$84))</f>
        <v/>
      </c>
      <c r="S41" s="37" t="str">
        <f>IF(ROWS(S$3:S41)&gt;$W$1,"",LOOKUP(ROWS(S$3:S41),'p4คุณ&amp;อ่าน'!$Z$5:$Z$84,'p4คุณ&amp;อ่าน'!$G$5:$G$84))</f>
        <v/>
      </c>
      <c r="T41" s="36" t="str">
        <f>'รวม1-2'!K84</f>
        <v/>
      </c>
      <c r="U41" s="342" t="str">
        <f>IF(Y41=1,"",'รวม1-2'!M84)</f>
        <v/>
      </c>
      <c r="V41" s="342" t="str">
        <f>IF(Y41=1,"",IF(ROWS(V$3:V41)&gt;$W$1,"",LOOKUP(ROWS(V$3:V41),'p4คุณ&amp;อ่าน'!$Z$5:$Z$84,'p4คุณ&amp;อ่าน'!$X$5:$X$84)))</f>
        <v/>
      </c>
      <c r="W41" s="342" t="str">
        <f>IF(Y41=1,"",IF(ROWS(W$3:W41)&gt;$W$1,"",LOOKUP(ROWS(W$3:W41),'p4คุณ&amp;อ่าน'!$Z$5:$Z$84,'p4คุณ&amp;อ่าน'!$N$5:$N$84)))</f>
        <v/>
      </c>
      <c r="X41" s="24" t="str">
        <f>IF(N41=0,"",IF(N41="","",pรายชื่อ!Z42))</f>
        <v/>
      </c>
      <c r="Y41" s="203">
        <f t="shared" si="3"/>
        <v>0</v>
      </c>
    </row>
    <row r="42" spans="1:25" ht="24" customHeight="1" x14ac:dyDescent="0.75">
      <c r="A42" s="26">
        <v>40</v>
      </c>
      <c r="B42" s="29" t="str">
        <f t="shared" si="4"/>
        <v/>
      </c>
      <c r="C42" s="29" t="str">
        <f>IF(D42="","",SUBTOTAL(3,$D$3:D42))</f>
        <v/>
      </c>
      <c r="D42" s="18" t="str">
        <f>IF(ROWS(D$3:D42)&gt;$K$1,"",LOOKUP(ROWS(D$3:D42),'p4คุณ&amp;อ่าน'!$Y$5:$Y$84,'p4คุณ&amp;อ่าน'!$D$5:$D$84))</f>
        <v/>
      </c>
      <c r="E42" s="32" t="str">
        <f>IF(ROWS(E$3:E42)&gt;$K$1,"",LOOKUP(ROWS(E$3:E42),'p4คุณ&amp;อ่าน'!$Y$5:$Y$84,'p4คุณ&amp;อ่าน'!$E$5:$E$84))</f>
        <v/>
      </c>
      <c r="F42" s="32" t="str">
        <f>IF(ROWS(F$3:F42)&gt;$K$1,"",LOOKUP(ROWS(F$3:F42),'p4คุณ&amp;อ่าน'!$Y$5:$Y$84,'p4คุณ&amp;อ่าน'!$F$5:$F$84))</f>
        <v/>
      </c>
      <c r="G42" s="32" t="str">
        <f>IF(ROWS(G$3:G42)&gt;$K$1,"",LOOKUP(ROWS(G$3:G42),'p4คุณ&amp;อ่าน'!$Y$5:$Y$84,'p4คุณ&amp;อ่าน'!$G$5:$G$84))</f>
        <v/>
      </c>
      <c r="H42" s="18" t="str">
        <f>IF(ROWS(H$3:H42)&gt;$K$1,"",LOOKUP(ROWS(H$3:H42),'p4คุณ&amp;อ่าน'!$Y$5:$Y$84,'รวม1-2'!$K$6:$K$85))</f>
        <v/>
      </c>
      <c r="I42" s="341" t="str">
        <f>IF(M42=1,"",IF(ROWS(I$3:I42)&gt;$K$1,"",LOOKUP(ROWS(I$3:I42),'p4คุณ&amp;อ่าน'!$Y$5:$Y$84,'รวม1-2'!$M$6:$M$85)))</f>
        <v/>
      </c>
      <c r="J42" s="341" t="str">
        <f>IF(M42=1,"",IF(ROWS(J$3:J42)&gt;$K$1,"",LOOKUP(ROWS(J$3:J42),'p4คุณ&amp;อ่าน'!$Y$5:$Y$84,'p4คุณ&amp;อ่าน'!$X$5:$X$84)))</f>
        <v/>
      </c>
      <c r="K42" s="341" t="str">
        <f>IF(M42=1,"",IF(ROWS(K$3:K42)&gt;$K$1,"",LOOKUP(ROWS(K$3:K42),'p4คุณ&amp;อ่าน'!$Y$5:$Y$84,'p4คุณ&amp;อ่าน'!$N$5:$N$84)))</f>
        <v/>
      </c>
      <c r="L42" s="24" t="str">
        <f>IF(B42=0,"",IF(B42="","",pรายชื่อ!B43))</f>
        <v/>
      </c>
      <c r="M42" s="203">
        <f t="shared" si="1"/>
        <v>0</v>
      </c>
      <c r="N42" s="35" t="str">
        <f t="shared" si="2"/>
        <v/>
      </c>
      <c r="O42" s="35" t="str">
        <f>IF(P42="","",SUBTOTAL(3,$P$3:P42))</f>
        <v/>
      </c>
      <c r="P42" s="36" t="str">
        <f>IF(ROWS(P$3:P42)&gt;$W$1,"",LOOKUP(ROWS(P$3:P42),'p4คุณ&amp;อ่าน'!$Z$5:$Z$84,'p4คุณ&amp;อ่าน'!$D$5:$D$84))</f>
        <v/>
      </c>
      <c r="Q42" s="37" t="str">
        <f>IF(ROWS(Q$3:Q42)&gt;$W$1,"",LOOKUP(ROWS(Q$3:Q42),'p4คุณ&amp;อ่าน'!$Z$5:$Z$84,'p4คุณ&amp;อ่าน'!$E$5:$E$84))</f>
        <v/>
      </c>
      <c r="R42" s="37" t="str">
        <f>IF(ROWS(R$3:R42)&gt;$W$1,"",LOOKUP(ROWS(R$3:R42),'p4คุณ&amp;อ่าน'!$Z$5:$Z$84,'p4คุณ&amp;อ่าน'!$F$5:$F$84))</f>
        <v/>
      </c>
      <c r="S42" s="37" t="str">
        <f>IF(ROWS(S$3:S42)&gt;$W$1,"",LOOKUP(ROWS(S$3:S42),'p4คุณ&amp;อ่าน'!$Z$5:$Z$84,'p4คุณ&amp;อ่าน'!$G$5:$G$84))</f>
        <v/>
      </c>
      <c r="T42" s="36" t="str">
        <f>'รวม1-2'!K85</f>
        <v/>
      </c>
      <c r="U42" s="342" t="str">
        <f>IF(Y42=1,"",'รวม1-2'!M85)</f>
        <v/>
      </c>
      <c r="V42" s="342" t="str">
        <f>IF(Y42=1,"",IF(ROWS(V$3:V42)&gt;$W$1,"",LOOKUP(ROWS(V$3:V42),'p4คุณ&amp;อ่าน'!$Z$5:$Z$84,'p4คุณ&amp;อ่าน'!$X$5:$X$84)))</f>
        <v/>
      </c>
      <c r="W42" s="342" t="str">
        <f>IF(Y42=1,"",IF(ROWS(W$3:W42)&gt;$W$1,"",LOOKUP(ROWS(W$3:W42),'p4คุณ&amp;อ่าน'!$Z$5:$Z$84,'p4คุณ&amp;อ่าน'!$N$5:$N$84)))</f>
        <v/>
      </c>
      <c r="X42" s="24" t="str">
        <f>IF(N42=0,"",IF(N42="","",pรายชื่อ!Z43))</f>
        <v/>
      </c>
      <c r="Y42" s="203">
        <f t="shared" si="3"/>
        <v>0</v>
      </c>
    </row>
  </sheetData>
  <sheetProtection algorithmName="SHA-512" hashValue="y///GIUMA9Aj81fFv+c6ZpGyEGGHif4CymbDkBbq7rMqEIUjqpoqJe0MSPjIggsQMFC2i6CTbXVNSKPzeazkRA==" saltValue="rfdgp5hfApRank79qr4sng==" spinCount="100000" sheet="1" objects="1" scenarios="1" selectLockedCells="1"/>
  <mergeCells count="4">
    <mergeCell ref="E2:G2"/>
    <mergeCell ref="C1:J1"/>
    <mergeCell ref="O1:V1"/>
    <mergeCell ref="Q2:S2"/>
  </mergeCells>
  <conditionalFormatting sqref="H3:K42 T3:W42">
    <cfRule type="cellIs" dxfId="100" priority="169" operator="equal">
      <formula>"มผ"</formula>
    </cfRule>
    <cfRule type="cellIs" dxfId="99" priority="170" operator="equal">
      <formula>"มส"</formula>
    </cfRule>
    <cfRule type="cellIs" dxfId="98" priority="171" operator="equal">
      <formula>"ร"</formula>
    </cfRule>
    <cfRule type="cellIs" dxfId="97" priority="172" operator="equal">
      <formula>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D05CF-DEB6-4F38-84DE-A6ECE26E08DC}">
  <sheetPr transitionEvaluation="1">
    <tabColor rgb="FF92D050"/>
  </sheetPr>
  <dimension ref="B1:AF85"/>
  <sheetViews>
    <sheetView showGridLines="0" showRowColHeaders="0" view="pageBreakPreview" zoomScale="115" zoomScaleSheetLayoutView="115" workbookViewId="0">
      <pane xSplit="7" ySplit="5" topLeftCell="H6" activePane="bottomRight" state="frozen"/>
      <selection activeCell="G38" sqref="G38:K38"/>
      <selection pane="topRight" activeCell="G38" sqref="G38:K38"/>
      <selection pane="bottomLeft" activeCell="G38" sqref="G38:K38"/>
      <selection pane="bottomRight" activeCell="J9" sqref="J9"/>
    </sheetView>
  </sheetViews>
  <sheetFormatPr defaultColWidth="9" defaultRowHeight="21.5" x14ac:dyDescent="0.6"/>
  <cols>
    <col min="1" max="1" width="32.69921875" style="4" customWidth="1"/>
    <col min="2" max="2" width="4.19921875" style="4" bestFit="1" customWidth="1"/>
    <col min="3" max="3" width="3.69921875" style="4" customWidth="1"/>
    <col min="4" max="4" width="3.8984375" style="4" hidden="1" customWidth="1"/>
    <col min="5" max="5" width="6.59765625" style="5" customWidth="1"/>
    <col min="6" max="6" width="11.69921875" style="4" customWidth="1"/>
    <col min="7" max="7" width="11.69921875" style="6" customWidth="1"/>
    <col min="8" max="12" width="3.19921875" style="6" customWidth="1"/>
    <col min="13" max="13" width="3.69921875" style="385" customWidth="1"/>
    <col min="14" max="18" width="3.19921875" style="6" customWidth="1"/>
    <col min="19" max="20" width="4.09765625" style="6" customWidth="1"/>
    <col min="21" max="21" width="4.09765625" style="5" customWidth="1"/>
    <col min="22" max="22" width="4.59765625" style="5" customWidth="1"/>
    <col min="23" max="23" width="4.3984375" style="7" hidden="1" customWidth="1"/>
    <col min="24" max="25" width="4.09765625" style="9" customWidth="1"/>
    <col min="26" max="26" width="5.69921875" style="8" hidden="1" customWidth="1"/>
    <col min="27" max="27" width="4.69921875" style="4" customWidth="1"/>
    <col min="28" max="28" width="4.19921875" style="4" hidden="1" customWidth="1"/>
    <col min="29" max="29" width="4.69921875" style="4" hidden="1" customWidth="1"/>
    <col min="30" max="30" width="6.3984375" style="4" hidden="1" customWidth="1"/>
    <col min="31" max="31" width="4" style="4" hidden="1" customWidth="1"/>
    <col min="32" max="32" width="9" style="4" hidden="1" customWidth="1"/>
    <col min="33" max="16384" width="9" style="4"/>
  </cols>
  <sheetData>
    <row r="1" spans="2:32" s="159" customFormat="1" ht="27" customHeight="1" x14ac:dyDescent="0.65">
      <c r="B1" s="563" t="str">
        <f>"บันทึกการเก็บคะแนนภาคเรียนที่ 2 รายวิชา  " &amp;ข้อมูลเบื้องต้น!F10   &amp;"  รหัสวิชา  "  &amp; ข้อมูลเบื้องต้น!F9  &amp;"    ผู้สอน   "    &amp;ข้อมูลเบื้องต้น!F12</f>
        <v>บันทึกการเก็บคะแนนภาคเรียนที่ 2 รายวิชา  การป้องกันการทุจริต 4  รหัสวิชา  ส14201    ผู้สอน   นาย...............</v>
      </c>
      <c r="C1" s="563"/>
      <c r="D1" s="563"/>
      <c r="E1" s="563"/>
      <c r="F1" s="563"/>
      <c r="G1" s="563"/>
      <c r="H1" s="563"/>
      <c r="I1" s="563"/>
      <c r="J1" s="563"/>
      <c r="K1" s="563"/>
      <c r="L1" s="563"/>
      <c r="M1" s="563"/>
      <c r="N1" s="563"/>
      <c r="O1" s="563"/>
      <c r="P1" s="563"/>
      <c r="Q1" s="563"/>
      <c r="R1" s="563"/>
      <c r="S1" s="563"/>
      <c r="T1" s="563"/>
      <c r="U1" s="563"/>
      <c r="V1" s="563"/>
      <c r="W1" s="563"/>
      <c r="X1" s="563"/>
      <c r="Y1" s="563"/>
    </row>
    <row r="2" spans="2:32" ht="22.5" customHeight="1" x14ac:dyDescent="0.6">
      <c r="B2" s="567" t="s">
        <v>64</v>
      </c>
      <c r="C2" s="567" t="s">
        <v>0</v>
      </c>
      <c r="D2" s="570" t="s">
        <v>18</v>
      </c>
      <c r="E2" s="528" t="s">
        <v>17</v>
      </c>
      <c r="F2" s="529"/>
      <c r="G2" s="530"/>
      <c r="H2" s="540" t="s">
        <v>608</v>
      </c>
      <c r="I2" s="541"/>
      <c r="J2" s="541"/>
      <c r="K2" s="541"/>
      <c r="L2" s="541"/>
      <c r="M2" s="537" t="s">
        <v>596</v>
      </c>
      <c r="N2" s="540" t="s">
        <v>609</v>
      </c>
      <c r="O2" s="541"/>
      <c r="P2" s="541"/>
      <c r="Q2" s="541"/>
      <c r="R2" s="542"/>
      <c r="S2" s="557" t="s">
        <v>606</v>
      </c>
      <c r="T2" s="560" t="s">
        <v>607</v>
      </c>
      <c r="U2" s="554" t="s">
        <v>108</v>
      </c>
      <c r="V2" s="564" t="s">
        <v>4</v>
      </c>
      <c r="W2" s="545" t="s">
        <v>52</v>
      </c>
      <c r="X2" s="545" t="s">
        <v>52</v>
      </c>
      <c r="Y2" s="551" t="s">
        <v>191</v>
      </c>
      <c r="Z2" s="548" t="s">
        <v>54</v>
      </c>
      <c r="AA2" s="543" t="s">
        <v>53</v>
      </c>
    </row>
    <row r="3" spans="2:32" ht="21.75" customHeight="1" x14ac:dyDescent="0.6">
      <c r="B3" s="568"/>
      <c r="C3" s="568"/>
      <c r="D3" s="571"/>
      <c r="E3" s="531"/>
      <c r="F3" s="532"/>
      <c r="G3" s="533"/>
      <c r="H3" s="526">
        <f>ข้อมูลเบื้องต้น!$L8</f>
        <v>1</v>
      </c>
      <c r="I3" s="526">
        <f>ข้อมูลเบื้องต้น!$L9</f>
        <v>2</v>
      </c>
      <c r="J3" s="526">
        <f>ข้อมูลเบื้องต้น!$L10</f>
        <v>3</v>
      </c>
      <c r="K3" s="526">
        <f>ข้อมูลเบื้องต้น!$L11</f>
        <v>0</v>
      </c>
      <c r="L3" s="526">
        <f>ข้อมูลเบื้องต้น!$L12</f>
        <v>0</v>
      </c>
      <c r="M3" s="538"/>
      <c r="N3" s="526">
        <f>ข้อมูลเบื้องต้น!$L13</f>
        <v>4</v>
      </c>
      <c r="O3" s="526">
        <f>ข้อมูลเบื้องต้น!$L14</f>
        <v>5</v>
      </c>
      <c r="P3" s="526">
        <f>ข้อมูลเบื้องต้น!$L15</f>
        <v>6</v>
      </c>
      <c r="Q3" s="526">
        <f>ข้อมูลเบื้องต้น!$L16</f>
        <v>0</v>
      </c>
      <c r="R3" s="526">
        <f>ข้อมูลเบื้องต้น!$L17</f>
        <v>0</v>
      </c>
      <c r="S3" s="558"/>
      <c r="T3" s="561"/>
      <c r="U3" s="555" t="s">
        <v>96</v>
      </c>
      <c r="V3" s="565"/>
      <c r="W3" s="546"/>
      <c r="X3" s="546"/>
      <c r="Y3" s="552"/>
      <c r="Z3" s="549"/>
      <c r="AA3" s="543"/>
      <c r="AB3" s="4" t="s">
        <v>145</v>
      </c>
      <c r="AC3" s="4" t="s">
        <v>146</v>
      </c>
      <c r="AD3" s="4" t="s">
        <v>147</v>
      </c>
    </row>
    <row r="4" spans="2:32" ht="20" x14ac:dyDescent="0.6">
      <c r="B4" s="568"/>
      <c r="C4" s="568"/>
      <c r="D4" s="571"/>
      <c r="E4" s="531"/>
      <c r="F4" s="532"/>
      <c r="G4" s="533"/>
      <c r="H4" s="527"/>
      <c r="I4" s="527"/>
      <c r="J4" s="527"/>
      <c r="K4" s="527"/>
      <c r="L4" s="527"/>
      <c r="M4" s="539"/>
      <c r="N4" s="527"/>
      <c r="O4" s="527"/>
      <c r="P4" s="527"/>
      <c r="Q4" s="527"/>
      <c r="R4" s="527"/>
      <c r="S4" s="559"/>
      <c r="T4" s="562"/>
      <c r="U4" s="556"/>
      <c r="V4" s="566"/>
      <c r="W4" s="546"/>
      <c r="X4" s="546"/>
      <c r="Y4" s="552"/>
      <c r="Z4" s="549"/>
      <c r="AA4" s="543"/>
      <c r="AB4" s="160">
        <v>1</v>
      </c>
      <c r="AC4" s="160">
        <v>1</v>
      </c>
      <c r="AF4" s="160">
        <v>1</v>
      </c>
    </row>
    <row r="5" spans="2:32" s="3" customFormat="1" ht="22.5" customHeight="1" thickBot="1" x14ac:dyDescent="0.6">
      <c r="B5" s="569"/>
      <c r="C5" s="569"/>
      <c r="D5" s="572"/>
      <c r="E5" s="534"/>
      <c r="F5" s="535"/>
      <c r="G5" s="536"/>
      <c r="H5" s="201">
        <f>ข้อมูลเบื้องต้น!$Q8</f>
        <v>20</v>
      </c>
      <c r="I5" s="201">
        <f>ข้อมูลเบื้องต้น!$Q9</f>
        <v>15</v>
      </c>
      <c r="J5" s="201">
        <f>ข้อมูลเบื้องต้น!$Q10</f>
        <v>0</v>
      </c>
      <c r="K5" s="201">
        <f>ข้อมูลเบื้องต้น!$Q11</f>
        <v>0</v>
      </c>
      <c r="L5" s="201">
        <f>ข้อมูลเบื้องต้น!$Q12</f>
        <v>0</v>
      </c>
      <c r="M5" s="384">
        <f>ข้อมูลเบื้องต้น!$Q22</f>
        <v>15</v>
      </c>
      <c r="N5" s="201">
        <f>ข้อมูลเบื้องต้น!$Q13</f>
        <v>15</v>
      </c>
      <c r="O5" s="201">
        <f>ข้อมูลเบื้องต้น!$Q14</f>
        <v>20</v>
      </c>
      <c r="P5" s="201">
        <f>ข้อมูลเบื้องต้น!$Q15</f>
        <v>0</v>
      </c>
      <c r="Q5" s="201">
        <f>ข้อมูลเบื้องต้น!$Q16</f>
        <v>0</v>
      </c>
      <c r="R5" s="201">
        <f>ข้อมูลเบื้องต้น!$Q17</f>
        <v>0</v>
      </c>
      <c r="S5" s="402">
        <f>SUM(H5:L5)</f>
        <v>35</v>
      </c>
      <c r="T5" s="311">
        <f>SUM(N5:R5)</f>
        <v>35</v>
      </c>
      <c r="U5" s="169">
        <f>ข้อมูลเบื้องต้น!Q23</f>
        <v>15</v>
      </c>
      <c r="V5" s="170">
        <f>SUM(S5:U5)+M5</f>
        <v>100</v>
      </c>
      <c r="W5" s="547"/>
      <c r="X5" s="547"/>
      <c r="Y5" s="553"/>
      <c r="Z5" s="550"/>
      <c r="AA5" s="544"/>
      <c r="AB5" s="31">
        <v>0</v>
      </c>
      <c r="AC5" s="31">
        <v>0</v>
      </c>
      <c r="AD5" s="3" t="s">
        <v>4</v>
      </c>
      <c r="AF5" s="31">
        <v>0</v>
      </c>
    </row>
    <row r="6" spans="2:32" s="2" customFormat="1" ht="20.149999999999999" customHeight="1" x14ac:dyDescent="0.55000000000000004">
      <c r="B6" s="199" t="str">
        <f>p2เวลาเรียน!B5</f>
        <v>ป.4/1</v>
      </c>
      <c r="C6" s="199">
        <f>p2เวลาเรียน!C5</f>
        <v>1</v>
      </c>
      <c r="D6" s="199">
        <f>p2เวลาเรียน!D5</f>
        <v>3812</v>
      </c>
      <c r="E6" s="199" t="str">
        <f>p2เวลาเรียน!E5</f>
        <v>เด็กชาย</v>
      </c>
      <c r="F6" s="209" t="str">
        <f>p2เวลาเรียน!F5</f>
        <v>กันตวิชญ์</v>
      </c>
      <c r="G6" s="210" t="str">
        <f>p2เวลาเรียน!G5</f>
        <v>วงค์ตัน</v>
      </c>
      <c r="H6" s="171">
        <v>11</v>
      </c>
      <c r="I6" s="171">
        <v>5</v>
      </c>
      <c r="J6" s="171">
        <v>2</v>
      </c>
      <c r="K6" s="171">
        <v>6</v>
      </c>
      <c r="L6" s="171"/>
      <c r="M6" s="394">
        <v>10</v>
      </c>
      <c r="N6" s="171">
        <v>13</v>
      </c>
      <c r="O6" s="171">
        <v>9</v>
      </c>
      <c r="P6" s="171">
        <v>8</v>
      </c>
      <c r="Q6" s="171"/>
      <c r="R6" s="171"/>
      <c r="S6" s="401">
        <f>IF(SUM(H6:L6)=0,"",SUM(H6:L6))</f>
        <v>24</v>
      </c>
      <c r="T6" s="312">
        <f>IF(SUM(N6:R6)=0,"",SUM(N6:R6))</f>
        <v>30</v>
      </c>
      <c r="U6" s="393">
        <v>11</v>
      </c>
      <c r="V6" s="392">
        <f>IF(E6="","",IF(M6="","",M6+S6+T6+U6))</f>
        <v>75</v>
      </c>
      <c r="W6" s="154">
        <f>IF(V6="","",IF(V6&gt;79,4,IF(V6&gt;74,3.5,IF(V6&gt;69,3,IF(V6&gt;64,2.5,IF(V6&gt;59,2,IF(V6&gt;54,1.5,IF(V6&gt;49,1,0))))))))</f>
        <v>3.5</v>
      </c>
      <c r="X6" s="228">
        <f>IF(Z6="",W6,IF(Z6="มส","มส",IF(Z6="ร","ร")))</f>
        <v>3.5</v>
      </c>
      <c r="Y6" s="352" t="str">
        <f>IF(E6="","",pรายชื่อ!B4)</f>
        <v>เรียน</v>
      </c>
      <c r="Z6" s="155"/>
      <c r="AA6" s="156">
        <f t="shared" ref="AA6:AA45" si="0">IF(V6="","",RANK($V6,$V$6:$V$45,0))</f>
        <v>1</v>
      </c>
      <c r="AB6" s="31" t="str">
        <f>IF(AND(X6=0),LOOKUP(9.99999999999999E+307,$AB$5:AB5)+1,"")</f>
        <v/>
      </c>
      <c r="AC6" s="31" t="str">
        <f>IF(AND(X6="ร"),LOOKUP(9.99999999999999E+307,$AC$5:AC5)+1,"")</f>
        <v/>
      </c>
      <c r="AD6" s="2">
        <f t="shared" ref="AD6:AD69" si="1">SUM(AB6:AC6)</f>
        <v>0</v>
      </c>
      <c r="AE6" s="2" t="str">
        <f>IF(AD6=0,"",AD6/AD6)</f>
        <v/>
      </c>
      <c r="AF6" s="31" t="str">
        <f>IF(AND(AE6=1),LOOKUP(9.99999999999999E+307,$AF$5:AF5)+1,"")</f>
        <v/>
      </c>
    </row>
    <row r="7" spans="2:32" s="2" customFormat="1" ht="20.149999999999999" customHeight="1" x14ac:dyDescent="0.55000000000000004">
      <c r="B7" s="200" t="str">
        <f>p2เวลาเรียน!B6</f>
        <v>ป.4/1</v>
      </c>
      <c r="C7" s="200">
        <f>p2เวลาเรียน!C6</f>
        <v>2</v>
      </c>
      <c r="D7" s="200">
        <f>p2เวลาเรียน!D6</f>
        <v>3815</v>
      </c>
      <c r="E7" s="200" t="str">
        <f>p2เวลาเรียน!E6</f>
        <v>เด็กชาย</v>
      </c>
      <c r="F7" s="211" t="str">
        <f>p2เวลาเรียน!F6</f>
        <v>วุฒิพงษ์</v>
      </c>
      <c r="G7" s="212" t="str">
        <f>p2เวลาเรียน!G6</f>
        <v>แสงทอง</v>
      </c>
      <c r="H7" s="171">
        <v>15</v>
      </c>
      <c r="I7" s="171">
        <v>2</v>
      </c>
      <c r="J7" s="171">
        <v>2</v>
      </c>
      <c r="K7" s="171">
        <v>2</v>
      </c>
      <c r="L7" s="171"/>
      <c r="M7" s="394">
        <v>8</v>
      </c>
      <c r="N7" s="171">
        <v>10</v>
      </c>
      <c r="O7" s="171">
        <v>5</v>
      </c>
      <c r="P7" s="171">
        <v>5</v>
      </c>
      <c r="Q7" s="171"/>
      <c r="R7" s="171"/>
      <c r="S7" s="401">
        <f>IF(SUM(H7:L7)=0,"",SUM(H7:L7))</f>
        <v>21</v>
      </c>
      <c r="T7" s="312">
        <f>IF(SUM(N7:R7)=0,"",SUM(N7:R7))</f>
        <v>20</v>
      </c>
      <c r="U7" s="393">
        <v>10</v>
      </c>
      <c r="V7" s="392">
        <f>IF(E7="","",IF(M7="","",M7+S7+T7+U7))</f>
        <v>59</v>
      </c>
      <c r="W7" s="127">
        <f t="shared" ref="W7:W70" si="2">IF(V7="","",IF(V7&gt;79,4,IF(V7&gt;74,3.5,IF(V7&gt;69,3,IF(V7&gt;64,2.5,IF(V7&gt;59,2,IF(V7&gt;54,1.5,IF(V7&gt;49,1,0))))))))</f>
        <v>1.5</v>
      </c>
      <c r="X7" s="228">
        <f>IF(Z7="",W7,IF(Z7="มส","มส",IF(Z7="ร","ร")))</f>
        <v>1.5</v>
      </c>
      <c r="Y7" s="352" t="str">
        <f>IF(E7="","",pรายชื่อ!B5)</f>
        <v>เรียน</v>
      </c>
      <c r="Z7" s="155"/>
      <c r="AA7" s="128">
        <f t="shared" si="0"/>
        <v>2</v>
      </c>
      <c r="AB7" s="31" t="str">
        <f>IF(AND(X7=0),LOOKUP(9.99999999999999E+307,$AB$5:AB6)+1,"")</f>
        <v/>
      </c>
      <c r="AC7" s="31" t="str">
        <f>IF(AND(X7="ร"),LOOKUP(9.99999999999999E+307,$AC$5:AC6)+1,"")</f>
        <v/>
      </c>
      <c r="AD7" s="2">
        <f t="shared" si="1"/>
        <v>0</v>
      </c>
      <c r="AE7" s="2" t="str">
        <f t="shared" ref="AE7:AE70" si="3">IF(AD7=0,"",AD7/AD7)</f>
        <v/>
      </c>
      <c r="AF7" s="31" t="str">
        <f>IF(AND(AE7=1),LOOKUP(9.99999999999999E+307,$AF$5:AF6)+1,"")</f>
        <v/>
      </c>
    </row>
    <row r="8" spans="2:32" s="2" customFormat="1" ht="20.149999999999999" customHeight="1" x14ac:dyDescent="0.55000000000000004">
      <c r="B8" s="200" t="str">
        <f>p2เวลาเรียน!B7</f>
        <v>ป.4/1</v>
      </c>
      <c r="C8" s="200">
        <f>p2เวลาเรียน!C7</f>
        <v>3</v>
      </c>
      <c r="D8" s="200">
        <f>p2เวลาเรียน!D7</f>
        <v>3843</v>
      </c>
      <c r="E8" s="200" t="str">
        <f>p2เวลาเรียน!E7</f>
        <v>เด็กชาย</v>
      </c>
      <c r="F8" s="211" t="str">
        <f>p2เวลาเรียน!F7</f>
        <v>ธนบดี</v>
      </c>
      <c r="G8" s="212" t="str">
        <f>p2เวลาเรียน!G7</f>
        <v>มณีรัตน์</v>
      </c>
      <c r="H8" s="171"/>
      <c r="I8" s="171"/>
      <c r="J8" s="171"/>
      <c r="K8" s="171"/>
      <c r="L8" s="171"/>
      <c r="M8" s="394"/>
      <c r="N8" s="171"/>
      <c r="O8" s="171"/>
      <c r="P8" s="171"/>
      <c r="Q8" s="171"/>
      <c r="R8" s="171"/>
      <c r="S8" s="401" t="str">
        <f t="shared" ref="S8:S10" si="4">IF(SUM(H8:L8)=0,"",SUM(H8:L8))</f>
        <v/>
      </c>
      <c r="T8" s="312" t="str">
        <f t="shared" ref="T8:T69" si="5">IF(SUM(N8:R8)=0,"",SUM(N8:R8))</f>
        <v/>
      </c>
      <c r="U8" s="393"/>
      <c r="V8" s="392" t="str">
        <f t="shared" ref="V8" si="6">IF(E8="","",IF(M8="","",M8+S8+T8+U8))</f>
        <v/>
      </c>
      <c r="W8" s="127" t="str">
        <f>IF(V8="","",IF(V8&gt;79,4,IF(V8&gt;74,3.5,IF(V8&gt;69,3,IF(V8&gt;64,2.5,IF(V8&gt;59,2,IF(V8&gt;54,1.5,IF(V8&gt;49,1,0))))))))</f>
        <v/>
      </c>
      <c r="X8" s="228" t="str">
        <f t="shared" ref="X8:X70" si="7">IF(Z8="",W8,IF(Z8="มส","มส",IF(Z8="ร","ร")))</f>
        <v/>
      </c>
      <c r="Y8" s="352" t="str">
        <f>IF(E8="","",pรายชื่อ!B6)</f>
        <v>เรียน</v>
      </c>
      <c r="Z8" s="155"/>
      <c r="AA8" s="128" t="str">
        <f t="shared" si="0"/>
        <v/>
      </c>
      <c r="AB8" s="31">
        <f>IF(AND(X8=0),LOOKUP(9.99999999999999E+307,$AB$5:AB7)+1,"")</f>
        <v>1</v>
      </c>
      <c r="AC8" s="31" t="str">
        <f>IF(AND(X8="ร"),LOOKUP(9.99999999999999E+307,$AC$5:AC7)+1,"")</f>
        <v/>
      </c>
      <c r="AD8" s="2">
        <f t="shared" si="1"/>
        <v>1</v>
      </c>
      <c r="AE8" s="2">
        <f t="shared" si="3"/>
        <v>1</v>
      </c>
      <c r="AF8" s="31">
        <f>IF(AND(AE8=1),LOOKUP(9.99999999999999E+307,$AF$5:AF7)+1,"")</f>
        <v>1</v>
      </c>
    </row>
    <row r="9" spans="2:32" s="2" customFormat="1" ht="20.149999999999999" customHeight="1" x14ac:dyDescent="0.55000000000000004">
      <c r="B9" s="200" t="str">
        <f>p2เวลาเรียน!B8</f>
        <v>ป.4/1</v>
      </c>
      <c r="C9" s="200">
        <f>p2เวลาเรียน!C8</f>
        <v>4</v>
      </c>
      <c r="D9" s="200">
        <f>p2เวลาเรียน!D8</f>
        <v>3846</v>
      </c>
      <c r="E9" s="200" t="str">
        <f>p2เวลาเรียน!E8</f>
        <v>เด็กชาย</v>
      </c>
      <c r="F9" s="211" t="str">
        <f>p2เวลาเรียน!F8</f>
        <v>รัชชานนท์</v>
      </c>
      <c r="G9" s="212" t="str">
        <f>p2เวลาเรียน!G8</f>
        <v>ก๋าซ้อน</v>
      </c>
      <c r="H9" s="171"/>
      <c r="I9" s="171"/>
      <c r="J9" s="171"/>
      <c r="K9" s="171"/>
      <c r="L9" s="171"/>
      <c r="M9" s="394"/>
      <c r="N9" s="171"/>
      <c r="O9" s="171"/>
      <c r="P9" s="171"/>
      <c r="Q9" s="171"/>
      <c r="R9" s="171"/>
      <c r="S9" s="401" t="str">
        <f t="shared" si="4"/>
        <v/>
      </c>
      <c r="T9" s="312" t="str">
        <f t="shared" si="5"/>
        <v/>
      </c>
      <c r="U9" s="393"/>
      <c r="V9" s="392" t="str">
        <f>IF(E9="","",IF(M9="","",M9+S9+T9+U9))</f>
        <v/>
      </c>
      <c r="W9" s="127" t="str">
        <f t="shared" si="2"/>
        <v/>
      </c>
      <c r="X9" s="228" t="str">
        <f t="shared" si="7"/>
        <v/>
      </c>
      <c r="Y9" s="352" t="str">
        <f>IF(E9="","",pรายชื่อ!B7)</f>
        <v>เรียน</v>
      </c>
      <c r="Z9" s="155"/>
      <c r="AA9" s="128" t="str">
        <f t="shared" si="0"/>
        <v/>
      </c>
      <c r="AB9" s="31">
        <f>IF(AND(X9=0),LOOKUP(9.99999999999999E+307,$AB$5:AB8)+1,"")</f>
        <v>2</v>
      </c>
      <c r="AC9" s="31" t="str">
        <f>IF(AND(X9="ร"),LOOKUP(9.99999999999999E+307,$AC$5:AC8)+1,"")</f>
        <v/>
      </c>
      <c r="AD9" s="2">
        <f t="shared" si="1"/>
        <v>2</v>
      </c>
      <c r="AE9" s="2">
        <f t="shared" si="3"/>
        <v>1</v>
      </c>
      <c r="AF9" s="31">
        <f>IF(AND(AE9=1),LOOKUP(9.99999999999999E+307,$AF$5:AF8)+1,"")</f>
        <v>2</v>
      </c>
    </row>
    <row r="10" spans="2:32" s="2" customFormat="1" ht="20.149999999999999" customHeight="1" x14ac:dyDescent="0.55000000000000004">
      <c r="B10" s="200" t="str">
        <f>p2เวลาเรียน!B9</f>
        <v>ป.4/1</v>
      </c>
      <c r="C10" s="200">
        <f>p2เวลาเรียน!C9</f>
        <v>5</v>
      </c>
      <c r="D10" s="200">
        <f>p2เวลาเรียน!D9</f>
        <v>3848</v>
      </c>
      <c r="E10" s="200" t="str">
        <f>p2เวลาเรียน!E9</f>
        <v>เด็กชาย</v>
      </c>
      <c r="F10" s="211" t="str">
        <f>p2เวลาเรียน!F9</f>
        <v>ปภิณวิช</v>
      </c>
      <c r="G10" s="212" t="str">
        <f>p2เวลาเรียน!G9</f>
        <v>ฟองใจ</v>
      </c>
      <c r="H10" s="171"/>
      <c r="I10" s="171"/>
      <c r="J10" s="171"/>
      <c r="K10" s="171"/>
      <c r="L10" s="171"/>
      <c r="M10" s="394"/>
      <c r="N10" s="171"/>
      <c r="O10" s="171"/>
      <c r="P10" s="171"/>
      <c r="Q10" s="171"/>
      <c r="R10" s="171"/>
      <c r="S10" s="401" t="str">
        <f t="shared" si="4"/>
        <v/>
      </c>
      <c r="T10" s="312" t="str">
        <f t="shared" si="5"/>
        <v/>
      </c>
      <c r="U10" s="393"/>
      <c r="V10" s="392" t="str">
        <f t="shared" ref="V10:V73" si="8">IF(E10="","",IF(M10="","",M10+S10+T10+U10))</f>
        <v/>
      </c>
      <c r="W10" s="127" t="str">
        <f t="shared" si="2"/>
        <v/>
      </c>
      <c r="X10" s="228" t="str">
        <f t="shared" si="7"/>
        <v/>
      </c>
      <c r="Y10" s="352" t="str">
        <f>IF(E10="","",pรายชื่อ!B8)</f>
        <v>เรียน</v>
      </c>
      <c r="Z10" s="155"/>
      <c r="AA10" s="128" t="str">
        <f t="shared" si="0"/>
        <v/>
      </c>
      <c r="AB10" s="31">
        <f>IF(AND(X10=0),LOOKUP(9.99999999999999E+307,$AB$5:AB9)+1,"")</f>
        <v>3</v>
      </c>
      <c r="AC10" s="31" t="str">
        <f>IF(AND(X10="ร"),LOOKUP(9.99999999999999E+307,$AC$5:AC9)+1,"")</f>
        <v/>
      </c>
      <c r="AD10" s="2">
        <f t="shared" si="1"/>
        <v>3</v>
      </c>
      <c r="AE10" s="2">
        <f t="shared" si="3"/>
        <v>1</v>
      </c>
      <c r="AF10" s="31">
        <f>IF(AND(AE10=1),LOOKUP(9.99999999999999E+307,$AF$5:AF9)+1,"")</f>
        <v>3</v>
      </c>
    </row>
    <row r="11" spans="2:32" s="2" customFormat="1" ht="20.149999999999999" customHeight="1" x14ac:dyDescent="0.55000000000000004">
      <c r="B11" s="200" t="str">
        <f>p2เวลาเรียน!B10</f>
        <v>ป.4/1</v>
      </c>
      <c r="C11" s="200">
        <f>p2เวลาเรียน!C10</f>
        <v>6</v>
      </c>
      <c r="D11" s="200">
        <f>p2เวลาเรียน!D10</f>
        <v>3896</v>
      </c>
      <c r="E11" s="200" t="str">
        <f>p2เวลาเรียน!E10</f>
        <v>เด็กชาย</v>
      </c>
      <c r="F11" s="211" t="str">
        <f>p2เวลาเรียน!F10</f>
        <v>ธิติวัฒน์</v>
      </c>
      <c r="G11" s="212" t="str">
        <f>p2เวลาเรียน!G10</f>
        <v>จันเที่ยง</v>
      </c>
      <c r="H11" s="171"/>
      <c r="I11" s="171"/>
      <c r="J11" s="171"/>
      <c r="K11" s="171"/>
      <c r="L11" s="171"/>
      <c r="M11" s="394"/>
      <c r="N11" s="171"/>
      <c r="O11" s="171"/>
      <c r="P11" s="171"/>
      <c r="Q11" s="171"/>
      <c r="R11" s="171"/>
      <c r="S11" s="401" t="str">
        <f t="shared" ref="S11:S74" si="9">IF(SUM(H11:L11)=0,"",SUM(H11:L11))</f>
        <v/>
      </c>
      <c r="T11" s="312" t="str">
        <f t="shared" si="5"/>
        <v/>
      </c>
      <c r="U11" s="393"/>
      <c r="V11" s="392" t="str">
        <f t="shared" si="8"/>
        <v/>
      </c>
      <c r="W11" s="127" t="str">
        <f t="shared" si="2"/>
        <v/>
      </c>
      <c r="X11" s="228" t="str">
        <f t="shared" si="7"/>
        <v/>
      </c>
      <c r="Y11" s="352" t="str">
        <f>IF(E11="","",pรายชื่อ!B9)</f>
        <v>เรียน</v>
      </c>
      <c r="Z11" s="155"/>
      <c r="AA11" s="128" t="str">
        <f t="shared" si="0"/>
        <v/>
      </c>
      <c r="AB11" s="31">
        <f>IF(AND(X11=0),LOOKUP(9.99999999999999E+307,$AB$5:AB10)+1,"")</f>
        <v>4</v>
      </c>
      <c r="AC11" s="31" t="str">
        <f>IF(AND(X11="ร"),LOOKUP(9.99999999999999E+307,$AC$5:AC10)+1,"")</f>
        <v/>
      </c>
      <c r="AD11" s="2">
        <f t="shared" si="1"/>
        <v>4</v>
      </c>
      <c r="AE11" s="2">
        <f t="shared" si="3"/>
        <v>1</v>
      </c>
      <c r="AF11" s="31">
        <f>IF(AND(AE11=1),LOOKUP(9.99999999999999E+307,$AF$5:AF10)+1,"")</f>
        <v>4</v>
      </c>
    </row>
    <row r="12" spans="2:32" s="2" customFormat="1" ht="20.149999999999999" customHeight="1" x14ac:dyDescent="0.55000000000000004">
      <c r="B12" s="200" t="str">
        <f>p2เวลาเรียน!B11</f>
        <v>ป.4/1</v>
      </c>
      <c r="C12" s="200">
        <f>p2เวลาเรียน!C11</f>
        <v>7</v>
      </c>
      <c r="D12" s="200">
        <f>p2เวลาเรียน!D11</f>
        <v>3927</v>
      </c>
      <c r="E12" s="200" t="str">
        <f>p2เวลาเรียน!E11</f>
        <v>เด็กชาย</v>
      </c>
      <c r="F12" s="211" t="str">
        <f>p2เวลาเรียน!F11</f>
        <v>ธนดล</v>
      </c>
      <c r="G12" s="212" t="str">
        <f>p2เวลาเรียน!G11</f>
        <v>ดวงวรรณา</v>
      </c>
      <c r="H12" s="171"/>
      <c r="I12" s="171"/>
      <c r="J12" s="171"/>
      <c r="K12" s="171"/>
      <c r="L12" s="171"/>
      <c r="M12" s="394"/>
      <c r="N12" s="171"/>
      <c r="O12" s="171"/>
      <c r="P12" s="171"/>
      <c r="Q12" s="171"/>
      <c r="R12" s="171"/>
      <c r="S12" s="401" t="str">
        <f t="shared" si="9"/>
        <v/>
      </c>
      <c r="T12" s="312" t="str">
        <f t="shared" si="5"/>
        <v/>
      </c>
      <c r="U12" s="393"/>
      <c r="V12" s="392" t="str">
        <f t="shared" si="8"/>
        <v/>
      </c>
      <c r="W12" s="127" t="str">
        <f t="shared" si="2"/>
        <v/>
      </c>
      <c r="X12" s="228" t="str">
        <f t="shared" si="7"/>
        <v/>
      </c>
      <c r="Y12" s="352" t="str">
        <f>IF(E12="","",pรายชื่อ!B10)</f>
        <v>เรียน</v>
      </c>
      <c r="Z12" s="155"/>
      <c r="AA12" s="128" t="str">
        <f t="shared" si="0"/>
        <v/>
      </c>
      <c r="AB12" s="31">
        <f>IF(AND(X12=0),LOOKUP(9.99999999999999E+307,$AB$5:AB11)+1,"")</f>
        <v>5</v>
      </c>
      <c r="AC12" s="31" t="str">
        <f>IF(AND(X12="ร"),LOOKUP(9.99999999999999E+307,$AC$5:AC11)+1,"")</f>
        <v/>
      </c>
      <c r="AD12" s="2">
        <f t="shared" si="1"/>
        <v>5</v>
      </c>
      <c r="AE12" s="2">
        <f t="shared" si="3"/>
        <v>1</v>
      </c>
      <c r="AF12" s="31">
        <f>IF(AND(AE12=1),LOOKUP(9.99999999999999E+307,$AF$5:AF11)+1,"")</f>
        <v>5</v>
      </c>
    </row>
    <row r="13" spans="2:32" s="2" customFormat="1" ht="20.149999999999999" customHeight="1" x14ac:dyDescent="0.55000000000000004">
      <c r="B13" s="200" t="str">
        <f>p2เวลาเรียน!B12</f>
        <v>ป.4/1</v>
      </c>
      <c r="C13" s="200">
        <f>p2เวลาเรียน!C12</f>
        <v>8</v>
      </c>
      <c r="D13" s="200">
        <f>p2เวลาเรียน!D12</f>
        <v>3956</v>
      </c>
      <c r="E13" s="200" t="str">
        <f>p2เวลาเรียน!E12</f>
        <v>เด็กชาย</v>
      </c>
      <c r="F13" s="211" t="str">
        <f>p2เวลาเรียน!F12</f>
        <v>อัษฎาวุธ</v>
      </c>
      <c r="G13" s="212" t="str">
        <f>p2เวลาเรียน!G12</f>
        <v>สิงห์คะนัน</v>
      </c>
      <c r="H13" s="171"/>
      <c r="I13" s="171"/>
      <c r="J13" s="171"/>
      <c r="K13" s="171"/>
      <c r="L13" s="171"/>
      <c r="M13" s="394"/>
      <c r="N13" s="171"/>
      <c r="O13" s="171"/>
      <c r="P13" s="171"/>
      <c r="Q13" s="171"/>
      <c r="R13" s="171"/>
      <c r="S13" s="401" t="str">
        <f t="shared" si="9"/>
        <v/>
      </c>
      <c r="T13" s="312" t="str">
        <f t="shared" si="5"/>
        <v/>
      </c>
      <c r="U13" s="393"/>
      <c r="V13" s="392" t="str">
        <f t="shared" si="8"/>
        <v/>
      </c>
      <c r="W13" s="127" t="str">
        <f t="shared" si="2"/>
        <v/>
      </c>
      <c r="X13" s="228" t="str">
        <f t="shared" si="7"/>
        <v/>
      </c>
      <c r="Y13" s="352" t="str">
        <f>IF(E13="","",pรายชื่อ!B11)</f>
        <v>เรียน</v>
      </c>
      <c r="Z13" s="155"/>
      <c r="AA13" s="128" t="str">
        <f t="shared" si="0"/>
        <v/>
      </c>
      <c r="AB13" s="31">
        <f>IF(AND(X13=0),LOOKUP(9.99999999999999E+307,$AB$5:AB12)+1,"")</f>
        <v>6</v>
      </c>
      <c r="AC13" s="31" t="str">
        <f>IF(AND(X13="ร"),LOOKUP(9.99999999999999E+307,$AC$5:AC12)+1,"")</f>
        <v/>
      </c>
      <c r="AD13" s="2">
        <f t="shared" si="1"/>
        <v>6</v>
      </c>
      <c r="AE13" s="2">
        <f t="shared" si="3"/>
        <v>1</v>
      </c>
      <c r="AF13" s="31">
        <f>IF(AND(AE13=1),LOOKUP(9.99999999999999E+307,$AF$5:AF12)+1,"")</f>
        <v>6</v>
      </c>
    </row>
    <row r="14" spans="2:32" s="2" customFormat="1" ht="20.149999999999999" customHeight="1" x14ac:dyDescent="0.55000000000000004">
      <c r="B14" s="200" t="str">
        <f>p2เวลาเรียน!B13</f>
        <v>ป.4/1</v>
      </c>
      <c r="C14" s="200">
        <f>p2เวลาเรียน!C13</f>
        <v>9</v>
      </c>
      <c r="D14" s="200">
        <f>p2เวลาเรียน!D13</f>
        <v>4081</v>
      </c>
      <c r="E14" s="200" t="str">
        <f>p2เวลาเรียน!E13</f>
        <v>เด็กชาย</v>
      </c>
      <c r="F14" s="211" t="str">
        <f>p2เวลาเรียน!F13</f>
        <v>ธาม</v>
      </c>
      <c r="G14" s="212" t="str">
        <f>p2เวลาเรียน!G13</f>
        <v>เทียนชัย</v>
      </c>
      <c r="H14" s="171"/>
      <c r="I14" s="171"/>
      <c r="J14" s="171"/>
      <c r="K14" s="171"/>
      <c r="L14" s="171"/>
      <c r="M14" s="394"/>
      <c r="N14" s="171"/>
      <c r="O14" s="171"/>
      <c r="P14" s="171"/>
      <c r="Q14" s="171"/>
      <c r="R14" s="171"/>
      <c r="S14" s="401" t="str">
        <f t="shared" si="9"/>
        <v/>
      </c>
      <c r="T14" s="312" t="str">
        <f t="shared" si="5"/>
        <v/>
      </c>
      <c r="U14" s="393"/>
      <c r="V14" s="392" t="str">
        <f t="shared" si="8"/>
        <v/>
      </c>
      <c r="W14" s="127" t="str">
        <f t="shared" si="2"/>
        <v/>
      </c>
      <c r="X14" s="228" t="str">
        <f t="shared" si="7"/>
        <v/>
      </c>
      <c r="Y14" s="352" t="str">
        <f>IF(E14="","",pรายชื่อ!B12)</f>
        <v>เรียน</v>
      </c>
      <c r="Z14" s="155"/>
      <c r="AA14" s="128" t="str">
        <f t="shared" si="0"/>
        <v/>
      </c>
      <c r="AB14" s="31">
        <f>IF(AND(X14=0),LOOKUP(9.99999999999999E+307,$AB$5:AB13)+1,"")</f>
        <v>7</v>
      </c>
      <c r="AC14" s="31" t="str">
        <f>IF(AND(X14="ร"),LOOKUP(9.99999999999999E+307,$AC$5:AC13)+1,"")</f>
        <v/>
      </c>
      <c r="AD14" s="2">
        <f t="shared" si="1"/>
        <v>7</v>
      </c>
      <c r="AE14" s="2">
        <f t="shared" si="3"/>
        <v>1</v>
      </c>
      <c r="AF14" s="31">
        <f>IF(AND(AE14=1),LOOKUP(9.99999999999999E+307,$AF$5:AF13)+1,"")</f>
        <v>7</v>
      </c>
    </row>
    <row r="15" spans="2:32" s="2" customFormat="1" ht="20.149999999999999" customHeight="1" x14ac:dyDescent="0.55000000000000004">
      <c r="B15" s="200" t="str">
        <f>p2เวลาเรียน!B14</f>
        <v>ป.4/1</v>
      </c>
      <c r="C15" s="200">
        <f>p2เวลาเรียน!C14</f>
        <v>10</v>
      </c>
      <c r="D15" s="200">
        <f>p2เวลาเรียน!D14</f>
        <v>4099</v>
      </c>
      <c r="E15" s="200" t="str">
        <f>p2เวลาเรียน!E14</f>
        <v>เด็กชาย</v>
      </c>
      <c r="F15" s="211" t="str">
        <f>p2เวลาเรียน!F14</f>
        <v>ณัฐภูมิ</v>
      </c>
      <c r="G15" s="212" t="str">
        <f>p2เวลาเรียน!G14</f>
        <v>มโนวรรณ</v>
      </c>
      <c r="H15" s="171"/>
      <c r="I15" s="171"/>
      <c r="J15" s="171"/>
      <c r="K15" s="171"/>
      <c r="L15" s="171"/>
      <c r="M15" s="394"/>
      <c r="N15" s="171"/>
      <c r="O15" s="171"/>
      <c r="P15" s="171"/>
      <c r="Q15" s="171"/>
      <c r="R15" s="171"/>
      <c r="S15" s="401" t="str">
        <f t="shared" si="9"/>
        <v/>
      </c>
      <c r="T15" s="312" t="str">
        <f t="shared" si="5"/>
        <v/>
      </c>
      <c r="U15" s="393"/>
      <c r="V15" s="392" t="str">
        <f t="shared" si="8"/>
        <v/>
      </c>
      <c r="W15" s="127" t="str">
        <f t="shared" si="2"/>
        <v/>
      </c>
      <c r="X15" s="228" t="str">
        <f t="shared" si="7"/>
        <v/>
      </c>
      <c r="Y15" s="352" t="str">
        <f>IF(E15="","",pรายชื่อ!B13)</f>
        <v>เรียน</v>
      </c>
      <c r="Z15" s="155"/>
      <c r="AA15" s="128" t="str">
        <f t="shared" si="0"/>
        <v/>
      </c>
      <c r="AB15" s="31">
        <f>IF(AND(X15=0),LOOKUP(9.99999999999999E+307,$AB$5:AB14)+1,"")</f>
        <v>8</v>
      </c>
      <c r="AC15" s="31" t="str">
        <f>IF(AND(X15="ร"),LOOKUP(9.99999999999999E+307,$AC$5:AC14)+1,"")</f>
        <v/>
      </c>
      <c r="AD15" s="2">
        <f t="shared" si="1"/>
        <v>8</v>
      </c>
      <c r="AE15" s="2">
        <f t="shared" si="3"/>
        <v>1</v>
      </c>
      <c r="AF15" s="31">
        <f>IF(AND(AE15=1),LOOKUP(9.99999999999999E+307,$AF$5:AF14)+1,"")</f>
        <v>8</v>
      </c>
    </row>
    <row r="16" spans="2:32" s="2" customFormat="1" ht="20.149999999999999" customHeight="1" x14ac:dyDescent="0.55000000000000004">
      <c r="B16" s="200" t="str">
        <f>p2เวลาเรียน!B15</f>
        <v>ป.4/1</v>
      </c>
      <c r="C16" s="200">
        <f>p2เวลาเรียน!C15</f>
        <v>11</v>
      </c>
      <c r="D16" s="200">
        <f>p2เวลาเรียน!D15</f>
        <v>4101</v>
      </c>
      <c r="E16" s="200" t="str">
        <f>p2เวลาเรียน!E15</f>
        <v>เด็กชาย</v>
      </c>
      <c r="F16" s="211" t="str">
        <f>p2เวลาเรียน!F15</f>
        <v>จิรเมธ</v>
      </c>
      <c r="G16" s="212" t="str">
        <f>p2เวลาเรียน!G15</f>
        <v>ยมนา</v>
      </c>
      <c r="H16" s="171"/>
      <c r="I16" s="171"/>
      <c r="J16" s="171"/>
      <c r="K16" s="171"/>
      <c r="L16" s="171"/>
      <c r="M16" s="394"/>
      <c r="N16" s="171"/>
      <c r="O16" s="171"/>
      <c r="P16" s="171"/>
      <c r="Q16" s="171"/>
      <c r="R16" s="171"/>
      <c r="S16" s="401" t="str">
        <f t="shared" si="9"/>
        <v/>
      </c>
      <c r="T16" s="312" t="str">
        <f t="shared" si="5"/>
        <v/>
      </c>
      <c r="U16" s="393"/>
      <c r="V16" s="392" t="str">
        <f t="shared" si="8"/>
        <v/>
      </c>
      <c r="W16" s="127" t="str">
        <f t="shared" si="2"/>
        <v/>
      </c>
      <c r="X16" s="228" t="str">
        <f t="shared" si="7"/>
        <v/>
      </c>
      <c r="Y16" s="352" t="str">
        <f>IF(E16="","",pรายชื่อ!B14)</f>
        <v>เรียน</v>
      </c>
      <c r="Z16" s="155"/>
      <c r="AA16" s="128" t="str">
        <f t="shared" si="0"/>
        <v/>
      </c>
      <c r="AB16" s="31">
        <f>IF(AND(X16=0),LOOKUP(9.99999999999999E+307,$AB$5:AB15)+1,"")</f>
        <v>9</v>
      </c>
      <c r="AC16" s="31" t="str">
        <f>IF(AND(X16="ร"),LOOKUP(9.99999999999999E+307,$AC$5:AC15)+1,"")</f>
        <v/>
      </c>
      <c r="AD16" s="2">
        <f>SUM(AB16:AC16)</f>
        <v>9</v>
      </c>
      <c r="AE16" s="2">
        <f t="shared" si="3"/>
        <v>1</v>
      </c>
      <c r="AF16" s="31">
        <f>IF(AND(AE16=1),LOOKUP(9.99999999999999E+307,$AF$5:AF15)+1,"")</f>
        <v>9</v>
      </c>
    </row>
    <row r="17" spans="2:32" s="2" customFormat="1" ht="20.149999999999999" customHeight="1" x14ac:dyDescent="0.55000000000000004">
      <c r="B17" s="200" t="str">
        <f>p2เวลาเรียน!B16</f>
        <v>ป.4/1</v>
      </c>
      <c r="C17" s="200">
        <f>p2เวลาเรียน!C16</f>
        <v>12</v>
      </c>
      <c r="D17" s="200">
        <f>p2เวลาเรียน!D16</f>
        <v>4275</v>
      </c>
      <c r="E17" s="200" t="str">
        <f>p2เวลาเรียน!E16</f>
        <v>เด็กชาย</v>
      </c>
      <c r="F17" s="211" t="str">
        <f>p2เวลาเรียน!F16</f>
        <v>ฤทธิกร</v>
      </c>
      <c r="G17" s="212" t="str">
        <f>p2เวลาเรียน!G16</f>
        <v>ยาวิลาศ</v>
      </c>
      <c r="H17" s="171"/>
      <c r="I17" s="171"/>
      <c r="J17" s="171"/>
      <c r="K17" s="171"/>
      <c r="L17" s="171"/>
      <c r="M17" s="394"/>
      <c r="N17" s="171"/>
      <c r="O17" s="171"/>
      <c r="P17" s="171"/>
      <c r="Q17" s="171"/>
      <c r="R17" s="171"/>
      <c r="S17" s="401" t="str">
        <f t="shared" si="9"/>
        <v/>
      </c>
      <c r="T17" s="312" t="str">
        <f t="shared" si="5"/>
        <v/>
      </c>
      <c r="U17" s="393"/>
      <c r="V17" s="392" t="str">
        <f t="shared" si="8"/>
        <v/>
      </c>
      <c r="W17" s="127" t="str">
        <f t="shared" si="2"/>
        <v/>
      </c>
      <c r="X17" s="228" t="str">
        <f t="shared" si="7"/>
        <v/>
      </c>
      <c r="Y17" s="352" t="str">
        <f>IF(E17="","",pรายชื่อ!B15)</f>
        <v>เรียน</v>
      </c>
      <c r="Z17" s="155"/>
      <c r="AA17" s="128" t="str">
        <f t="shared" si="0"/>
        <v/>
      </c>
      <c r="AB17" s="31">
        <f>IF(AND(X17=0),LOOKUP(9.99999999999999E+307,$AB$5:AB16)+1,"")</f>
        <v>10</v>
      </c>
      <c r="AC17" s="31" t="str">
        <f>IF(AND(X17="ร"),LOOKUP(9.99999999999999E+307,$AC$5:AC16)+1,"")</f>
        <v/>
      </c>
      <c r="AD17" s="2">
        <f t="shared" si="1"/>
        <v>10</v>
      </c>
      <c r="AE17" s="2">
        <f t="shared" si="3"/>
        <v>1</v>
      </c>
      <c r="AF17" s="31">
        <f>IF(AND(AE17=1),LOOKUP(9.99999999999999E+307,$AF$5:AF16)+1,"")</f>
        <v>10</v>
      </c>
    </row>
    <row r="18" spans="2:32" s="2" customFormat="1" ht="20.149999999999999" customHeight="1" x14ac:dyDescent="0.55000000000000004">
      <c r="B18" s="200" t="str">
        <f>p2เวลาเรียน!B17</f>
        <v>ป.4/1</v>
      </c>
      <c r="C18" s="200">
        <f>p2เวลาเรียน!C17</f>
        <v>13</v>
      </c>
      <c r="D18" s="200">
        <f>p2เวลาเรียน!D17</f>
        <v>3744</v>
      </c>
      <c r="E18" s="200" t="str">
        <f>p2เวลาเรียน!E17</f>
        <v>เด็กหญิง</v>
      </c>
      <c r="F18" s="211" t="str">
        <f>p2เวลาเรียน!F17</f>
        <v>รัชนก</v>
      </c>
      <c r="G18" s="212" t="str">
        <f>p2เวลาเรียน!G17</f>
        <v>บัวงาม</v>
      </c>
      <c r="H18" s="171"/>
      <c r="I18" s="171"/>
      <c r="J18" s="171"/>
      <c r="K18" s="171"/>
      <c r="L18" s="171"/>
      <c r="M18" s="394"/>
      <c r="N18" s="171"/>
      <c r="O18" s="171"/>
      <c r="P18" s="171"/>
      <c r="Q18" s="171"/>
      <c r="R18" s="171"/>
      <c r="S18" s="401" t="str">
        <f t="shared" si="9"/>
        <v/>
      </c>
      <c r="T18" s="312" t="str">
        <f t="shared" si="5"/>
        <v/>
      </c>
      <c r="U18" s="393"/>
      <c r="V18" s="392" t="str">
        <f t="shared" si="8"/>
        <v/>
      </c>
      <c r="W18" s="127" t="str">
        <f t="shared" si="2"/>
        <v/>
      </c>
      <c r="X18" s="228" t="str">
        <f t="shared" si="7"/>
        <v/>
      </c>
      <c r="Y18" s="352" t="str">
        <f>IF(E18="","",pรายชื่อ!B16)</f>
        <v>เรียน</v>
      </c>
      <c r="Z18" s="155"/>
      <c r="AA18" s="128" t="str">
        <f t="shared" si="0"/>
        <v/>
      </c>
      <c r="AB18" s="31">
        <f>IF(AND(X18=0),LOOKUP(9.99999999999999E+307,$AB$5:AB17)+1,"")</f>
        <v>11</v>
      </c>
      <c r="AC18" s="31" t="str">
        <f>IF(AND(X18="ร"),LOOKUP(9.99999999999999E+307,$AC$5:AC17)+1,"")</f>
        <v/>
      </c>
      <c r="AD18" s="2">
        <f t="shared" si="1"/>
        <v>11</v>
      </c>
      <c r="AE18" s="2">
        <f t="shared" si="3"/>
        <v>1</v>
      </c>
      <c r="AF18" s="31">
        <f>IF(AND(AE18=1),LOOKUP(9.99999999999999E+307,$AF$5:AF17)+1,"")</f>
        <v>11</v>
      </c>
    </row>
    <row r="19" spans="2:32" s="2" customFormat="1" ht="20.149999999999999" customHeight="1" x14ac:dyDescent="0.55000000000000004">
      <c r="B19" s="200" t="str">
        <f>p2เวลาเรียน!B18</f>
        <v>ป.4/1</v>
      </c>
      <c r="C19" s="200">
        <f>p2เวลาเรียน!C18</f>
        <v>14</v>
      </c>
      <c r="D19" s="200">
        <f>p2เวลาเรียน!D18</f>
        <v>3814</v>
      </c>
      <c r="E19" s="200" t="str">
        <f>p2เวลาเรียน!E18</f>
        <v>เด็กหญิง</v>
      </c>
      <c r="F19" s="211" t="str">
        <f>p2เวลาเรียน!F18</f>
        <v>ธัญญารัตน์</v>
      </c>
      <c r="G19" s="212" t="str">
        <f>p2เวลาเรียน!G18</f>
        <v>ศรีแพร</v>
      </c>
      <c r="H19" s="171"/>
      <c r="I19" s="171"/>
      <c r="J19" s="171"/>
      <c r="K19" s="171"/>
      <c r="L19" s="171"/>
      <c r="M19" s="394"/>
      <c r="N19" s="171"/>
      <c r="O19" s="171"/>
      <c r="P19" s="171"/>
      <c r="Q19" s="171"/>
      <c r="R19" s="171"/>
      <c r="S19" s="401" t="str">
        <f t="shared" si="9"/>
        <v/>
      </c>
      <c r="T19" s="312" t="str">
        <f t="shared" si="5"/>
        <v/>
      </c>
      <c r="U19" s="393"/>
      <c r="V19" s="392" t="str">
        <f t="shared" si="8"/>
        <v/>
      </c>
      <c r="W19" s="127" t="str">
        <f t="shared" si="2"/>
        <v/>
      </c>
      <c r="X19" s="228" t="str">
        <f t="shared" si="7"/>
        <v/>
      </c>
      <c r="Y19" s="352" t="str">
        <f>IF(E19="","",pรายชื่อ!B17)</f>
        <v>เรียน</v>
      </c>
      <c r="Z19" s="155"/>
      <c r="AA19" s="128" t="str">
        <f t="shared" si="0"/>
        <v/>
      </c>
      <c r="AB19" s="31">
        <f>IF(AND(X19=0),LOOKUP(9.99999999999999E+307,$AB$5:AB18)+1,"")</f>
        <v>12</v>
      </c>
      <c r="AC19" s="31" t="str">
        <f>IF(AND(X19="ร"),LOOKUP(9.99999999999999E+307,$AC$5:AC18)+1,"")</f>
        <v/>
      </c>
      <c r="AD19" s="2">
        <f t="shared" si="1"/>
        <v>12</v>
      </c>
      <c r="AE19" s="2">
        <f t="shared" si="3"/>
        <v>1</v>
      </c>
      <c r="AF19" s="31">
        <f>IF(AND(AE19=1),LOOKUP(9.99999999999999E+307,$AF$5:AF18)+1,"")</f>
        <v>12</v>
      </c>
    </row>
    <row r="20" spans="2:32" s="2" customFormat="1" ht="20.149999999999999" customHeight="1" x14ac:dyDescent="0.55000000000000004">
      <c r="B20" s="200" t="str">
        <f>p2เวลาเรียน!B19</f>
        <v>ป.4/1</v>
      </c>
      <c r="C20" s="200">
        <f>p2เวลาเรียน!C19</f>
        <v>15</v>
      </c>
      <c r="D20" s="200">
        <f>p2เวลาเรียน!D19</f>
        <v>3826</v>
      </c>
      <c r="E20" s="200" t="str">
        <f>p2เวลาเรียน!E19</f>
        <v>เด็กหญิง</v>
      </c>
      <c r="F20" s="211" t="str">
        <f>p2เวลาเรียน!F19</f>
        <v>ณัฐชา</v>
      </c>
      <c r="G20" s="212" t="str">
        <f>p2เวลาเรียน!G19</f>
        <v>บังเกิดลาภ</v>
      </c>
      <c r="H20" s="171"/>
      <c r="I20" s="171"/>
      <c r="J20" s="171"/>
      <c r="K20" s="171"/>
      <c r="L20" s="171"/>
      <c r="M20" s="394"/>
      <c r="N20" s="171"/>
      <c r="O20" s="171"/>
      <c r="P20" s="171"/>
      <c r="Q20" s="171"/>
      <c r="R20" s="171"/>
      <c r="S20" s="401" t="str">
        <f t="shared" si="9"/>
        <v/>
      </c>
      <c r="T20" s="312" t="str">
        <f t="shared" si="5"/>
        <v/>
      </c>
      <c r="U20" s="393"/>
      <c r="V20" s="392" t="str">
        <f t="shared" si="8"/>
        <v/>
      </c>
      <c r="W20" s="127" t="str">
        <f t="shared" si="2"/>
        <v/>
      </c>
      <c r="X20" s="228" t="str">
        <f t="shared" si="7"/>
        <v/>
      </c>
      <c r="Y20" s="352" t="str">
        <f>IF(E20="","",pรายชื่อ!B18)</f>
        <v>เรียน</v>
      </c>
      <c r="Z20" s="155"/>
      <c r="AA20" s="128" t="str">
        <f t="shared" si="0"/>
        <v/>
      </c>
      <c r="AB20" s="31">
        <f>IF(AND(X20=0),LOOKUP(9.99999999999999E+307,$AB$5:AB19)+1,"")</f>
        <v>13</v>
      </c>
      <c r="AC20" s="31" t="str">
        <f>IF(AND(X20="ร"),LOOKUP(9.99999999999999E+307,$AC$5:AC19)+1,"")</f>
        <v/>
      </c>
      <c r="AD20" s="2">
        <f t="shared" si="1"/>
        <v>13</v>
      </c>
      <c r="AE20" s="2">
        <f t="shared" si="3"/>
        <v>1</v>
      </c>
      <c r="AF20" s="31">
        <f>IF(AND(AE20=1),LOOKUP(9.99999999999999E+307,$AF$5:AF19)+1,"")</f>
        <v>13</v>
      </c>
    </row>
    <row r="21" spans="2:32" s="2" customFormat="1" ht="20.149999999999999" customHeight="1" x14ac:dyDescent="0.55000000000000004">
      <c r="B21" s="200" t="str">
        <f>p2เวลาเรียน!B20</f>
        <v>ป.4/1</v>
      </c>
      <c r="C21" s="200">
        <f>p2เวลาเรียน!C20</f>
        <v>16</v>
      </c>
      <c r="D21" s="200">
        <f>p2เวลาเรียน!D20</f>
        <v>3828</v>
      </c>
      <c r="E21" s="200" t="str">
        <f>p2เวลาเรียน!E20</f>
        <v>เด็กหญิง</v>
      </c>
      <c r="F21" s="211" t="str">
        <f>p2เวลาเรียน!F20</f>
        <v>สายธาร</v>
      </c>
      <c r="G21" s="212" t="str">
        <f>p2เวลาเรียน!G20</f>
        <v>บุญเรือง</v>
      </c>
      <c r="H21" s="171"/>
      <c r="I21" s="171"/>
      <c r="J21" s="171"/>
      <c r="K21" s="171"/>
      <c r="L21" s="171"/>
      <c r="M21" s="394"/>
      <c r="N21" s="171"/>
      <c r="O21" s="171"/>
      <c r="P21" s="171"/>
      <c r="Q21" s="171"/>
      <c r="R21" s="171"/>
      <c r="S21" s="401" t="str">
        <f t="shared" si="9"/>
        <v/>
      </c>
      <c r="T21" s="312" t="str">
        <f t="shared" si="5"/>
        <v/>
      </c>
      <c r="U21" s="393"/>
      <c r="V21" s="392" t="str">
        <f t="shared" si="8"/>
        <v/>
      </c>
      <c r="W21" s="127" t="str">
        <f t="shared" si="2"/>
        <v/>
      </c>
      <c r="X21" s="228" t="str">
        <f t="shared" si="7"/>
        <v/>
      </c>
      <c r="Y21" s="352" t="str">
        <f>IF(E21="","",pรายชื่อ!B19)</f>
        <v>เรียน</v>
      </c>
      <c r="Z21" s="155"/>
      <c r="AA21" s="128" t="str">
        <f t="shared" si="0"/>
        <v/>
      </c>
      <c r="AB21" s="31">
        <f>IF(AND(X21=0),LOOKUP(9.99999999999999E+307,$AB$5:AB20)+1,"")</f>
        <v>14</v>
      </c>
      <c r="AC21" s="31" t="str">
        <f>IF(AND(X21="ร"),LOOKUP(9.99999999999999E+307,$AC$5:AC20)+1,"")</f>
        <v/>
      </c>
      <c r="AD21" s="2">
        <f t="shared" si="1"/>
        <v>14</v>
      </c>
      <c r="AE21" s="2">
        <f t="shared" si="3"/>
        <v>1</v>
      </c>
      <c r="AF21" s="31">
        <f>IF(AND(AE21=1),LOOKUP(9.99999999999999E+307,$AF$5:AF20)+1,"")</f>
        <v>14</v>
      </c>
    </row>
    <row r="22" spans="2:32" s="2" customFormat="1" ht="20.149999999999999" customHeight="1" x14ac:dyDescent="0.55000000000000004">
      <c r="B22" s="200" t="str">
        <f>p2เวลาเรียน!B21</f>
        <v>ป.4/1</v>
      </c>
      <c r="C22" s="200">
        <f>p2เวลาเรียน!C21</f>
        <v>17</v>
      </c>
      <c r="D22" s="200">
        <f>p2เวลาเรียน!D21</f>
        <v>3845</v>
      </c>
      <c r="E22" s="200" t="str">
        <f>p2เวลาเรียน!E21</f>
        <v>เด็กหญิง</v>
      </c>
      <c r="F22" s="211" t="str">
        <f>p2เวลาเรียน!F21</f>
        <v>วาริศา</v>
      </c>
      <c r="G22" s="212" t="str">
        <f>p2เวลาเรียน!G21</f>
        <v>พลเยี่ยม</v>
      </c>
      <c r="H22" s="171"/>
      <c r="I22" s="171"/>
      <c r="J22" s="171"/>
      <c r="K22" s="171"/>
      <c r="L22" s="171"/>
      <c r="M22" s="394"/>
      <c r="N22" s="171"/>
      <c r="O22" s="171"/>
      <c r="P22" s="171"/>
      <c r="Q22" s="171"/>
      <c r="R22" s="171"/>
      <c r="S22" s="401" t="str">
        <f t="shared" si="9"/>
        <v/>
      </c>
      <c r="T22" s="312" t="str">
        <f t="shared" si="5"/>
        <v/>
      </c>
      <c r="U22" s="393"/>
      <c r="V22" s="392" t="str">
        <f t="shared" si="8"/>
        <v/>
      </c>
      <c r="W22" s="127" t="str">
        <f t="shared" si="2"/>
        <v/>
      </c>
      <c r="X22" s="228" t="str">
        <f t="shared" si="7"/>
        <v/>
      </c>
      <c r="Y22" s="352" t="str">
        <f>IF(E22="","",pรายชื่อ!B20)</f>
        <v>เรียน</v>
      </c>
      <c r="Z22" s="155"/>
      <c r="AA22" s="128" t="str">
        <f t="shared" si="0"/>
        <v/>
      </c>
      <c r="AB22" s="31">
        <f>IF(AND(X22=0),LOOKUP(9.99999999999999E+307,$AB$5:AB21)+1,"")</f>
        <v>15</v>
      </c>
      <c r="AC22" s="31" t="str">
        <f>IF(AND(X22="ร"),LOOKUP(9.99999999999999E+307,$AC$5:AC21)+1,"")</f>
        <v/>
      </c>
      <c r="AD22" s="2">
        <f t="shared" si="1"/>
        <v>15</v>
      </c>
      <c r="AE22" s="2">
        <f t="shared" si="3"/>
        <v>1</v>
      </c>
      <c r="AF22" s="31">
        <f>IF(AND(AE22=1),LOOKUP(9.99999999999999E+307,$AF$5:AF21)+1,"")</f>
        <v>15</v>
      </c>
    </row>
    <row r="23" spans="2:32" s="2" customFormat="1" ht="20.149999999999999" customHeight="1" x14ac:dyDescent="0.55000000000000004">
      <c r="B23" s="200" t="str">
        <f>p2เวลาเรียน!B22</f>
        <v>ป.4/1</v>
      </c>
      <c r="C23" s="200">
        <f>p2เวลาเรียน!C22</f>
        <v>18</v>
      </c>
      <c r="D23" s="200">
        <f>p2เวลาเรียน!D22</f>
        <v>3897</v>
      </c>
      <c r="E23" s="200" t="str">
        <f>p2เวลาเรียน!E22</f>
        <v>เด็กหญิง</v>
      </c>
      <c r="F23" s="211" t="str">
        <f>p2เวลาเรียน!F22</f>
        <v>ญาดา</v>
      </c>
      <c r="G23" s="212" t="str">
        <f>p2เวลาเรียน!G22</f>
        <v>ชอบธรรม</v>
      </c>
      <c r="H23" s="171"/>
      <c r="I23" s="171"/>
      <c r="J23" s="171"/>
      <c r="K23" s="171"/>
      <c r="L23" s="171"/>
      <c r="M23" s="394"/>
      <c r="N23" s="171"/>
      <c r="O23" s="171"/>
      <c r="P23" s="171"/>
      <c r="Q23" s="171"/>
      <c r="R23" s="171"/>
      <c r="S23" s="401" t="str">
        <f t="shared" si="9"/>
        <v/>
      </c>
      <c r="T23" s="312" t="str">
        <f t="shared" si="5"/>
        <v/>
      </c>
      <c r="U23" s="393"/>
      <c r="V23" s="392" t="str">
        <f t="shared" si="8"/>
        <v/>
      </c>
      <c r="W23" s="127" t="str">
        <f t="shared" si="2"/>
        <v/>
      </c>
      <c r="X23" s="228" t="str">
        <f t="shared" si="7"/>
        <v/>
      </c>
      <c r="Y23" s="352" t="str">
        <f>IF(E23="","",pรายชื่อ!B21)</f>
        <v>เรียน</v>
      </c>
      <c r="Z23" s="155"/>
      <c r="AA23" s="128" t="str">
        <f t="shared" si="0"/>
        <v/>
      </c>
      <c r="AB23" s="31">
        <f>IF(AND(X23=0),LOOKUP(9.99999999999999E+307,$AB$5:AB22)+1,"")</f>
        <v>16</v>
      </c>
      <c r="AC23" s="31" t="str">
        <f>IF(AND(X23="ร"),LOOKUP(9.99999999999999E+307,$AC$5:AC22)+1,"")</f>
        <v/>
      </c>
      <c r="AD23" s="2">
        <f t="shared" si="1"/>
        <v>16</v>
      </c>
      <c r="AE23" s="2">
        <f t="shared" si="3"/>
        <v>1</v>
      </c>
      <c r="AF23" s="31">
        <f>IF(AND(AE23=1),LOOKUP(9.99999999999999E+307,$AF$5:AF22)+1,"")</f>
        <v>16</v>
      </c>
    </row>
    <row r="24" spans="2:32" s="2" customFormat="1" ht="20.149999999999999" customHeight="1" x14ac:dyDescent="0.55000000000000004">
      <c r="B24" s="200" t="str">
        <f>p2เวลาเรียน!B23</f>
        <v>ป.4/1</v>
      </c>
      <c r="C24" s="200">
        <f>p2เวลาเรียน!C23</f>
        <v>19</v>
      </c>
      <c r="D24" s="200">
        <f>p2เวลาเรียน!D23</f>
        <v>3919</v>
      </c>
      <c r="E24" s="200" t="str">
        <f>p2เวลาเรียน!E23</f>
        <v>เด็กหญิง</v>
      </c>
      <c r="F24" s="211" t="str">
        <f>p2เวลาเรียน!F23</f>
        <v>ณัฐนันทน์</v>
      </c>
      <c r="G24" s="212" t="str">
        <f>p2เวลาเรียน!G23</f>
        <v>อ้ายดวง</v>
      </c>
      <c r="H24" s="171"/>
      <c r="I24" s="171"/>
      <c r="J24" s="171"/>
      <c r="K24" s="171"/>
      <c r="L24" s="171"/>
      <c r="M24" s="394"/>
      <c r="N24" s="171"/>
      <c r="O24" s="171"/>
      <c r="P24" s="171"/>
      <c r="Q24" s="171"/>
      <c r="R24" s="171"/>
      <c r="S24" s="401" t="str">
        <f t="shared" si="9"/>
        <v/>
      </c>
      <c r="T24" s="312" t="str">
        <f t="shared" si="5"/>
        <v/>
      </c>
      <c r="U24" s="393"/>
      <c r="V24" s="392" t="str">
        <f t="shared" si="8"/>
        <v/>
      </c>
      <c r="W24" s="127" t="str">
        <f t="shared" si="2"/>
        <v/>
      </c>
      <c r="X24" s="228" t="str">
        <f t="shared" si="7"/>
        <v/>
      </c>
      <c r="Y24" s="352" t="str">
        <f>IF(E24="","",pรายชื่อ!B22)</f>
        <v>เรียน</v>
      </c>
      <c r="Z24" s="155"/>
      <c r="AA24" s="128" t="str">
        <f t="shared" si="0"/>
        <v/>
      </c>
      <c r="AB24" s="31">
        <f>IF(AND(X24=0),LOOKUP(9.99999999999999E+307,$AB$5:AB23)+1,"")</f>
        <v>17</v>
      </c>
      <c r="AC24" s="31" t="str">
        <f>IF(AND(X24="ร"),LOOKUP(9.99999999999999E+307,$AC$5:AC23)+1,"")</f>
        <v/>
      </c>
      <c r="AD24" s="2">
        <f t="shared" si="1"/>
        <v>17</v>
      </c>
      <c r="AE24" s="2">
        <f t="shared" si="3"/>
        <v>1</v>
      </c>
      <c r="AF24" s="31">
        <f>IF(AND(AE24=1),LOOKUP(9.99999999999999E+307,$AF$5:AF23)+1,"")</f>
        <v>17</v>
      </c>
    </row>
    <row r="25" spans="2:32" s="2" customFormat="1" ht="20.149999999999999" customHeight="1" x14ac:dyDescent="0.55000000000000004">
      <c r="B25" s="200" t="str">
        <f>p2เวลาเรียน!B24</f>
        <v>ป.4/1</v>
      </c>
      <c r="C25" s="200">
        <f>p2เวลาเรียน!C24</f>
        <v>20</v>
      </c>
      <c r="D25" s="200">
        <f>p2เวลาเรียน!D24</f>
        <v>3925</v>
      </c>
      <c r="E25" s="200" t="str">
        <f>p2เวลาเรียน!E24</f>
        <v>เด็กหญิง</v>
      </c>
      <c r="F25" s="213" t="str">
        <f>p2เวลาเรียน!F24</f>
        <v>พัชรดา</v>
      </c>
      <c r="G25" s="214" t="str">
        <f>p2เวลาเรียน!G24</f>
        <v>ตาคำ</v>
      </c>
      <c r="H25" s="171"/>
      <c r="I25" s="171"/>
      <c r="J25" s="171"/>
      <c r="K25" s="171"/>
      <c r="L25" s="171"/>
      <c r="M25" s="394"/>
      <c r="N25" s="171"/>
      <c r="O25" s="171"/>
      <c r="P25" s="171"/>
      <c r="Q25" s="171"/>
      <c r="R25" s="171"/>
      <c r="S25" s="401" t="str">
        <f t="shared" si="9"/>
        <v/>
      </c>
      <c r="T25" s="312" t="str">
        <f t="shared" si="5"/>
        <v/>
      </c>
      <c r="U25" s="393"/>
      <c r="V25" s="392" t="str">
        <f t="shared" si="8"/>
        <v/>
      </c>
      <c r="W25" s="127" t="str">
        <f t="shared" si="2"/>
        <v/>
      </c>
      <c r="X25" s="228" t="str">
        <f t="shared" si="7"/>
        <v/>
      </c>
      <c r="Y25" s="352" t="str">
        <f>IF(E25="","",pรายชื่อ!B23)</f>
        <v>เรียน</v>
      </c>
      <c r="Z25" s="155"/>
      <c r="AA25" s="128" t="str">
        <f t="shared" si="0"/>
        <v/>
      </c>
      <c r="AB25" s="31">
        <f>IF(AND(X25=0),LOOKUP(9.99999999999999E+307,$AB$5:AB24)+1,"")</f>
        <v>18</v>
      </c>
      <c r="AC25" s="31" t="str">
        <f>IF(AND(X25="ร"),LOOKUP(9.99999999999999E+307,$AC$5:AC24)+1,"")</f>
        <v/>
      </c>
      <c r="AD25" s="2">
        <f t="shared" si="1"/>
        <v>18</v>
      </c>
      <c r="AE25" s="2">
        <f t="shared" si="3"/>
        <v>1</v>
      </c>
      <c r="AF25" s="31">
        <f>IF(AND(AE25=1),LOOKUP(9.99999999999999E+307,$AF$5:AF24)+1,"")</f>
        <v>18</v>
      </c>
    </row>
    <row r="26" spans="2:32" s="2" customFormat="1" ht="20.149999999999999" customHeight="1" x14ac:dyDescent="0.55000000000000004">
      <c r="B26" s="200" t="str">
        <f>p2เวลาเรียน!B25</f>
        <v>ป.4/1</v>
      </c>
      <c r="C26" s="200">
        <f>p2เวลาเรียน!C25</f>
        <v>21</v>
      </c>
      <c r="D26" s="200">
        <f>p2เวลาเรียน!D25</f>
        <v>3926</v>
      </c>
      <c r="E26" s="200" t="str">
        <f>p2เวลาเรียน!E25</f>
        <v>เด็กหญิง</v>
      </c>
      <c r="F26" s="211" t="str">
        <f>p2เวลาเรียน!F25</f>
        <v>เบญญาพร</v>
      </c>
      <c r="G26" s="212" t="str">
        <f>p2เวลาเรียน!G25</f>
        <v>เครือคำ</v>
      </c>
      <c r="H26" s="171"/>
      <c r="I26" s="171"/>
      <c r="J26" s="171"/>
      <c r="K26" s="171"/>
      <c r="L26" s="171"/>
      <c r="M26" s="394"/>
      <c r="N26" s="171"/>
      <c r="O26" s="171"/>
      <c r="P26" s="171"/>
      <c r="Q26" s="171"/>
      <c r="R26" s="171"/>
      <c r="S26" s="401" t="str">
        <f t="shared" si="9"/>
        <v/>
      </c>
      <c r="T26" s="312" t="str">
        <f t="shared" si="5"/>
        <v/>
      </c>
      <c r="U26" s="393"/>
      <c r="V26" s="392" t="str">
        <f t="shared" si="8"/>
        <v/>
      </c>
      <c r="W26" s="127" t="str">
        <f t="shared" si="2"/>
        <v/>
      </c>
      <c r="X26" s="228" t="str">
        <f t="shared" si="7"/>
        <v/>
      </c>
      <c r="Y26" s="352" t="str">
        <f>IF(E26="","",pรายชื่อ!B24)</f>
        <v>เรียน</v>
      </c>
      <c r="Z26" s="155"/>
      <c r="AA26" s="128" t="str">
        <f t="shared" si="0"/>
        <v/>
      </c>
      <c r="AB26" s="31">
        <f>IF(AND(X26=0),LOOKUP(9.99999999999999E+307,$AB$5:AB25)+1,"")</f>
        <v>19</v>
      </c>
      <c r="AC26" s="31" t="str">
        <f>IF(AND(X26="ร"),LOOKUP(9.99999999999999E+307,$AC$5:AC25)+1,"")</f>
        <v/>
      </c>
      <c r="AD26" s="2">
        <f t="shared" si="1"/>
        <v>19</v>
      </c>
      <c r="AE26" s="2">
        <f t="shared" si="3"/>
        <v>1</v>
      </c>
      <c r="AF26" s="31">
        <f>IF(AND(AE26=1),LOOKUP(9.99999999999999E+307,$AF$5:AF25)+1,"")</f>
        <v>19</v>
      </c>
    </row>
    <row r="27" spans="2:32" s="2" customFormat="1" ht="20.149999999999999" customHeight="1" x14ac:dyDescent="0.55000000000000004">
      <c r="B27" s="200" t="str">
        <f>p2เวลาเรียน!B26</f>
        <v>ป.4/1</v>
      </c>
      <c r="C27" s="200">
        <f>p2เวลาเรียน!C26</f>
        <v>22</v>
      </c>
      <c r="D27" s="200">
        <f>p2เวลาเรียน!D26</f>
        <v>3947</v>
      </c>
      <c r="E27" s="200" t="str">
        <f>p2เวลาเรียน!E26</f>
        <v>เด็กหญิง</v>
      </c>
      <c r="F27" s="211" t="str">
        <f>p2เวลาเรียน!F26</f>
        <v>ภาพิมล</v>
      </c>
      <c r="G27" s="212" t="str">
        <f>p2เวลาเรียน!G26</f>
        <v>เสารังษี</v>
      </c>
      <c r="H27" s="171"/>
      <c r="I27" s="171"/>
      <c r="J27" s="171"/>
      <c r="K27" s="171"/>
      <c r="L27" s="171"/>
      <c r="M27" s="394"/>
      <c r="N27" s="171"/>
      <c r="O27" s="171"/>
      <c r="P27" s="171"/>
      <c r="Q27" s="171"/>
      <c r="R27" s="171"/>
      <c r="S27" s="401" t="str">
        <f t="shared" si="9"/>
        <v/>
      </c>
      <c r="T27" s="312" t="str">
        <f t="shared" si="5"/>
        <v/>
      </c>
      <c r="U27" s="393"/>
      <c r="V27" s="392" t="str">
        <f t="shared" si="8"/>
        <v/>
      </c>
      <c r="W27" s="127" t="str">
        <f t="shared" si="2"/>
        <v/>
      </c>
      <c r="X27" s="228" t="str">
        <f t="shared" si="7"/>
        <v/>
      </c>
      <c r="Y27" s="352" t="str">
        <f>IF(E27="","",pรายชื่อ!B25)</f>
        <v>เรียน</v>
      </c>
      <c r="Z27" s="155"/>
      <c r="AA27" s="128" t="str">
        <f t="shared" si="0"/>
        <v/>
      </c>
      <c r="AB27" s="31">
        <f>IF(AND(X27=0),LOOKUP(9.99999999999999E+307,$AB$5:AB26)+1,"")</f>
        <v>20</v>
      </c>
      <c r="AC27" s="31" t="str">
        <f>IF(AND(X27="ร"),LOOKUP(9.99999999999999E+307,$AC$5:AC26)+1,"")</f>
        <v/>
      </c>
      <c r="AD27" s="2">
        <f t="shared" si="1"/>
        <v>20</v>
      </c>
      <c r="AE27" s="2">
        <f t="shared" si="3"/>
        <v>1</v>
      </c>
      <c r="AF27" s="31">
        <f>IF(AND(AE27=1),LOOKUP(9.99999999999999E+307,$AF$5:AF26)+1,"")</f>
        <v>20</v>
      </c>
    </row>
    <row r="28" spans="2:32" s="2" customFormat="1" ht="20.149999999999999" customHeight="1" x14ac:dyDescent="0.55000000000000004">
      <c r="B28" s="200" t="str">
        <f>p2เวลาเรียน!B27</f>
        <v>ป.4/1</v>
      </c>
      <c r="C28" s="200">
        <f>p2เวลาเรียน!C27</f>
        <v>23</v>
      </c>
      <c r="D28" s="200">
        <f>p2เวลาเรียน!D27</f>
        <v>4091</v>
      </c>
      <c r="E28" s="200" t="str">
        <f>p2เวลาเรียน!E27</f>
        <v>เด็กหญิง</v>
      </c>
      <c r="F28" s="211" t="str">
        <f>p2เวลาเรียน!F27</f>
        <v>ครองขวัญ</v>
      </c>
      <c r="G28" s="212" t="str">
        <f>p2เวลาเรียน!G27</f>
        <v>มะรอเซะ</v>
      </c>
      <c r="H28" s="171"/>
      <c r="I28" s="171"/>
      <c r="J28" s="171"/>
      <c r="K28" s="171"/>
      <c r="L28" s="171"/>
      <c r="M28" s="394"/>
      <c r="N28" s="171"/>
      <c r="O28" s="171"/>
      <c r="P28" s="171"/>
      <c r="Q28" s="171"/>
      <c r="R28" s="171"/>
      <c r="S28" s="401" t="str">
        <f t="shared" si="9"/>
        <v/>
      </c>
      <c r="T28" s="312" t="str">
        <f t="shared" si="5"/>
        <v/>
      </c>
      <c r="U28" s="393"/>
      <c r="V28" s="392" t="str">
        <f t="shared" si="8"/>
        <v/>
      </c>
      <c r="W28" s="127" t="str">
        <f t="shared" si="2"/>
        <v/>
      </c>
      <c r="X28" s="228" t="str">
        <f t="shared" si="7"/>
        <v/>
      </c>
      <c r="Y28" s="352" t="str">
        <f>IF(E28="","",pรายชื่อ!B26)</f>
        <v>เรียน</v>
      </c>
      <c r="Z28" s="155"/>
      <c r="AA28" s="128" t="str">
        <f t="shared" si="0"/>
        <v/>
      </c>
      <c r="AB28" s="31">
        <f>IF(AND(X28=0),LOOKUP(9.99999999999999E+307,$AB$5:AB27)+1,"")</f>
        <v>21</v>
      </c>
      <c r="AC28" s="31" t="str">
        <f>IF(AND(X28="ร"),LOOKUP(9.99999999999999E+307,$AC$5:AC27)+1,"")</f>
        <v/>
      </c>
      <c r="AD28" s="2">
        <f t="shared" si="1"/>
        <v>21</v>
      </c>
      <c r="AE28" s="2">
        <f t="shared" si="3"/>
        <v>1</v>
      </c>
      <c r="AF28" s="31">
        <f>IF(AND(AE28=1),LOOKUP(9.99999999999999E+307,$AF$5:AF27)+1,"")</f>
        <v>21</v>
      </c>
    </row>
    <row r="29" spans="2:32" s="2" customFormat="1" ht="20.149999999999999" customHeight="1" x14ac:dyDescent="0.55000000000000004">
      <c r="B29" s="200" t="str">
        <f>p2เวลาเรียน!B28</f>
        <v>ป.4/1</v>
      </c>
      <c r="C29" s="200">
        <f>p2เวลาเรียน!C28</f>
        <v>24</v>
      </c>
      <c r="D29" s="200">
        <f>p2เวลาเรียน!D28</f>
        <v>4097</v>
      </c>
      <c r="E29" s="200" t="str">
        <f>p2เวลาเรียน!E28</f>
        <v>เด็กหญิง</v>
      </c>
      <c r="F29" s="211" t="str">
        <f>p2เวลาเรียน!F28</f>
        <v>กัญญาภัทร</v>
      </c>
      <c r="G29" s="212" t="str">
        <f>p2เวลาเรียน!G28</f>
        <v>ใจปิน</v>
      </c>
      <c r="H29" s="171"/>
      <c r="I29" s="171"/>
      <c r="J29" s="171"/>
      <c r="K29" s="171"/>
      <c r="L29" s="171"/>
      <c r="M29" s="394"/>
      <c r="N29" s="171"/>
      <c r="O29" s="171"/>
      <c r="P29" s="171"/>
      <c r="Q29" s="171"/>
      <c r="R29" s="171"/>
      <c r="S29" s="401" t="str">
        <f t="shared" si="9"/>
        <v/>
      </c>
      <c r="T29" s="312" t="str">
        <f t="shared" si="5"/>
        <v/>
      </c>
      <c r="U29" s="393"/>
      <c r="V29" s="392" t="str">
        <f t="shared" si="8"/>
        <v/>
      </c>
      <c r="W29" s="127" t="str">
        <f t="shared" si="2"/>
        <v/>
      </c>
      <c r="X29" s="228" t="str">
        <f t="shared" si="7"/>
        <v/>
      </c>
      <c r="Y29" s="352" t="str">
        <f>IF(E29="","",pรายชื่อ!B27)</f>
        <v>เรียน</v>
      </c>
      <c r="Z29" s="155"/>
      <c r="AA29" s="128" t="str">
        <f t="shared" si="0"/>
        <v/>
      </c>
      <c r="AB29" s="31">
        <f>IF(AND(X29=0),LOOKUP(9.99999999999999E+307,$AB$5:AB28)+1,"")</f>
        <v>22</v>
      </c>
      <c r="AC29" s="31" t="str">
        <f>IF(AND(X29="ร"),LOOKUP(9.99999999999999E+307,$AC$5:AC28)+1,"")</f>
        <v/>
      </c>
      <c r="AD29" s="2">
        <f t="shared" si="1"/>
        <v>22</v>
      </c>
      <c r="AE29" s="2">
        <f t="shared" si="3"/>
        <v>1</v>
      </c>
      <c r="AF29" s="31">
        <f>IF(AND(AE29=1),LOOKUP(9.99999999999999E+307,$AF$5:AF28)+1,"")</f>
        <v>22</v>
      </c>
    </row>
    <row r="30" spans="2:32" s="2" customFormat="1" ht="20.149999999999999" customHeight="1" x14ac:dyDescent="0.55000000000000004">
      <c r="B30" s="200" t="str">
        <f>p2เวลาเรียน!B29</f>
        <v>ป.4/1</v>
      </c>
      <c r="C30" s="200">
        <f>p2เวลาเรียน!C29</f>
        <v>25</v>
      </c>
      <c r="D30" s="200">
        <f>p2เวลาเรียน!D29</f>
        <v>4305</v>
      </c>
      <c r="E30" s="200" t="str">
        <f>p2เวลาเรียน!E29</f>
        <v>เด็กหญิง</v>
      </c>
      <c r="F30" s="211" t="str">
        <f>p2เวลาเรียน!F29</f>
        <v>อริยดา</v>
      </c>
      <c r="G30" s="212" t="str">
        <f>p2เวลาเรียน!G29</f>
        <v>เพรียจิต</v>
      </c>
      <c r="H30" s="171"/>
      <c r="I30" s="171"/>
      <c r="J30" s="171"/>
      <c r="K30" s="171"/>
      <c r="L30" s="171"/>
      <c r="M30" s="394"/>
      <c r="N30" s="171"/>
      <c r="O30" s="171"/>
      <c r="P30" s="171"/>
      <c r="Q30" s="171"/>
      <c r="R30" s="171"/>
      <c r="S30" s="401" t="str">
        <f t="shared" si="9"/>
        <v/>
      </c>
      <c r="T30" s="312" t="str">
        <f t="shared" si="5"/>
        <v/>
      </c>
      <c r="U30" s="393"/>
      <c r="V30" s="392" t="str">
        <f t="shared" si="8"/>
        <v/>
      </c>
      <c r="W30" s="127" t="str">
        <f t="shared" si="2"/>
        <v/>
      </c>
      <c r="X30" s="228" t="str">
        <f t="shared" si="7"/>
        <v/>
      </c>
      <c r="Y30" s="352" t="str">
        <f>IF(E30="","",pรายชื่อ!B28)</f>
        <v>เรียน</v>
      </c>
      <c r="Z30" s="155"/>
      <c r="AA30" s="128" t="str">
        <f t="shared" si="0"/>
        <v/>
      </c>
      <c r="AB30" s="31">
        <f>IF(AND(X30=0),LOOKUP(9.99999999999999E+307,$AB$5:AB29)+1,"")</f>
        <v>23</v>
      </c>
      <c r="AC30" s="31" t="str">
        <f>IF(AND(X30="ร"),LOOKUP(9.99999999999999E+307,$AC$5:AC29)+1,"")</f>
        <v/>
      </c>
      <c r="AD30" s="2">
        <f t="shared" si="1"/>
        <v>23</v>
      </c>
      <c r="AE30" s="2">
        <f t="shared" si="3"/>
        <v>1</v>
      </c>
      <c r="AF30" s="31">
        <f>IF(AND(AE30=1),LOOKUP(9.99999999999999E+307,$AF$5:AF29)+1,"")</f>
        <v>23</v>
      </c>
    </row>
    <row r="31" spans="2:32" s="2" customFormat="1" ht="20.149999999999999" customHeight="1" x14ac:dyDescent="0.55000000000000004">
      <c r="B31" s="200" t="str">
        <f>p2เวลาเรียน!B30</f>
        <v>ป.4/1</v>
      </c>
      <c r="C31" s="200">
        <f>p2เวลาเรียน!C30</f>
        <v>26</v>
      </c>
      <c r="D31" s="200">
        <f>p2เวลาเรียน!D30</f>
        <v>4360</v>
      </c>
      <c r="E31" s="200" t="str">
        <f>p2เวลาเรียน!E30</f>
        <v>เด็กชาย</v>
      </c>
      <c r="F31" s="211" t="str">
        <f>p2เวลาเรียน!F30</f>
        <v>ธีรกฤต</v>
      </c>
      <c r="G31" s="212" t="str">
        <f>p2เวลาเรียน!G30</f>
        <v>รินเที่ยง</v>
      </c>
      <c r="H31" s="171"/>
      <c r="I31" s="171"/>
      <c r="J31" s="171"/>
      <c r="K31" s="171"/>
      <c r="L31" s="171"/>
      <c r="M31" s="394"/>
      <c r="N31" s="171"/>
      <c r="O31" s="171"/>
      <c r="P31" s="171"/>
      <c r="Q31" s="171"/>
      <c r="R31" s="171"/>
      <c r="S31" s="401" t="str">
        <f t="shared" si="9"/>
        <v/>
      </c>
      <c r="T31" s="312" t="str">
        <f t="shared" si="5"/>
        <v/>
      </c>
      <c r="U31" s="393"/>
      <c r="V31" s="392" t="str">
        <f t="shared" si="8"/>
        <v/>
      </c>
      <c r="W31" s="127" t="str">
        <f t="shared" si="2"/>
        <v/>
      </c>
      <c r="X31" s="228" t="str">
        <f t="shared" si="7"/>
        <v/>
      </c>
      <c r="Y31" s="352" t="str">
        <f>IF(E31="","",pรายชื่อ!B29)</f>
        <v>เรียน</v>
      </c>
      <c r="Z31" s="155"/>
      <c r="AA31" s="128" t="str">
        <f t="shared" si="0"/>
        <v/>
      </c>
      <c r="AB31" s="31">
        <f>IF(AND(X31=0),LOOKUP(9.99999999999999E+307,$AB$5:AB30)+1,"")</f>
        <v>24</v>
      </c>
      <c r="AC31" s="31" t="str">
        <f>IF(AND(X31="ร"),LOOKUP(9.99999999999999E+307,$AC$5:AC30)+1,"")</f>
        <v/>
      </c>
      <c r="AD31" s="2">
        <f t="shared" si="1"/>
        <v>24</v>
      </c>
      <c r="AE31" s="2">
        <f t="shared" si="3"/>
        <v>1</v>
      </c>
      <c r="AF31" s="31">
        <f>IF(AND(AE31=1),LOOKUP(9.99999999999999E+307,$AF$5:AF30)+1,"")</f>
        <v>24</v>
      </c>
    </row>
    <row r="32" spans="2:32" s="2" customFormat="1" ht="20.149999999999999" customHeight="1" x14ac:dyDescent="0.55000000000000004">
      <c r="B32" s="200" t="str">
        <f>p2เวลาเรียน!B31</f>
        <v>ป.4/1</v>
      </c>
      <c r="C32" s="200">
        <f>p2เวลาเรียน!C31</f>
        <v>27</v>
      </c>
      <c r="D32" s="200">
        <f>p2เวลาเรียน!D31</f>
        <v>4433</v>
      </c>
      <c r="E32" s="200" t="str">
        <f>p2เวลาเรียน!E31</f>
        <v>เด็กหญิง</v>
      </c>
      <c r="F32" s="211" t="str">
        <f>p2เวลาเรียน!F31</f>
        <v>มินลดา</v>
      </c>
      <c r="G32" s="212" t="str">
        <f>p2เวลาเรียน!G31</f>
        <v>เชื้อเมืองพาน</v>
      </c>
      <c r="H32" s="171"/>
      <c r="I32" s="171"/>
      <c r="J32" s="171"/>
      <c r="K32" s="171"/>
      <c r="L32" s="171"/>
      <c r="M32" s="394"/>
      <c r="N32" s="171"/>
      <c r="O32" s="171"/>
      <c r="P32" s="171"/>
      <c r="Q32" s="171"/>
      <c r="R32" s="171"/>
      <c r="S32" s="401" t="str">
        <f t="shared" si="9"/>
        <v/>
      </c>
      <c r="T32" s="312" t="str">
        <f t="shared" si="5"/>
        <v/>
      </c>
      <c r="U32" s="393"/>
      <c r="V32" s="392" t="str">
        <f t="shared" si="8"/>
        <v/>
      </c>
      <c r="W32" s="127" t="str">
        <f t="shared" si="2"/>
        <v/>
      </c>
      <c r="X32" s="228" t="str">
        <f t="shared" si="7"/>
        <v/>
      </c>
      <c r="Y32" s="352" t="str">
        <f>IF(E32="","",pรายชื่อ!B30)</f>
        <v>เรียน</v>
      </c>
      <c r="Z32" s="155"/>
      <c r="AA32" s="128" t="str">
        <f t="shared" si="0"/>
        <v/>
      </c>
      <c r="AB32" s="31">
        <f>IF(AND(X32=0),LOOKUP(9.99999999999999E+307,$AB$5:AB31)+1,"")</f>
        <v>25</v>
      </c>
      <c r="AC32" s="31" t="str">
        <f>IF(AND(X32="ร"),LOOKUP(9.99999999999999E+307,$AC$5:AC31)+1,"")</f>
        <v/>
      </c>
      <c r="AD32" s="2">
        <f t="shared" si="1"/>
        <v>25</v>
      </c>
      <c r="AE32" s="2">
        <f t="shared" si="3"/>
        <v>1</v>
      </c>
      <c r="AF32" s="31">
        <f>IF(AND(AE32=1),LOOKUP(9.99999999999999E+307,$AF$5:AF31)+1,"")</f>
        <v>25</v>
      </c>
    </row>
    <row r="33" spans="2:32" s="2" customFormat="1" ht="20.149999999999999" customHeight="1" x14ac:dyDescent="0.55000000000000004">
      <c r="B33" s="200" t="str">
        <f>p2เวลาเรียน!B32</f>
        <v>ป.4/1</v>
      </c>
      <c r="C33" s="200">
        <f>p2เวลาเรียน!C32</f>
        <v>28</v>
      </c>
      <c r="D33" s="200" t="str">
        <f>p2เวลาเรียน!D32</f>
        <v/>
      </c>
      <c r="E33" s="200" t="str">
        <f>p2เวลาเรียน!E32</f>
        <v/>
      </c>
      <c r="F33" s="211" t="str">
        <f>p2เวลาเรียน!F32</f>
        <v/>
      </c>
      <c r="G33" s="212" t="str">
        <f>p2เวลาเรียน!G32</f>
        <v/>
      </c>
      <c r="H33" s="171"/>
      <c r="I33" s="171"/>
      <c r="J33" s="171"/>
      <c r="K33" s="171"/>
      <c r="L33" s="171"/>
      <c r="M33" s="394"/>
      <c r="N33" s="171"/>
      <c r="O33" s="171"/>
      <c r="P33" s="171"/>
      <c r="Q33" s="171"/>
      <c r="R33" s="171"/>
      <c r="S33" s="401" t="str">
        <f t="shared" si="9"/>
        <v/>
      </c>
      <c r="T33" s="312" t="str">
        <f t="shared" si="5"/>
        <v/>
      </c>
      <c r="U33" s="393"/>
      <c r="V33" s="392" t="str">
        <f t="shared" si="8"/>
        <v/>
      </c>
      <c r="W33" s="127" t="str">
        <f t="shared" si="2"/>
        <v/>
      </c>
      <c r="X33" s="228" t="str">
        <f t="shared" si="7"/>
        <v/>
      </c>
      <c r="Y33" s="352" t="str">
        <f>IF(E33="","",pรายชื่อ!B31)</f>
        <v/>
      </c>
      <c r="Z33" s="155"/>
      <c r="AA33" s="128" t="str">
        <f t="shared" si="0"/>
        <v/>
      </c>
      <c r="AB33" s="31">
        <f>IF(AND(X33=0),LOOKUP(9.99999999999999E+307,$AB$5:AB32)+1,"")</f>
        <v>26</v>
      </c>
      <c r="AC33" s="31" t="str">
        <f>IF(AND(X33="ร"),LOOKUP(9.99999999999999E+307,$AC$5:AC32)+1,"")</f>
        <v/>
      </c>
      <c r="AD33" s="2">
        <f t="shared" si="1"/>
        <v>26</v>
      </c>
      <c r="AE33" s="2">
        <f t="shared" si="3"/>
        <v>1</v>
      </c>
      <c r="AF33" s="31">
        <f>IF(AND(AE33=1),LOOKUP(9.99999999999999E+307,$AF$5:AF32)+1,"")</f>
        <v>26</v>
      </c>
    </row>
    <row r="34" spans="2:32" s="2" customFormat="1" ht="20.149999999999999" customHeight="1" x14ac:dyDescent="0.55000000000000004">
      <c r="B34" s="200" t="str">
        <f>p2เวลาเรียน!B33</f>
        <v>ป.4/1</v>
      </c>
      <c r="C34" s="200">
        <f>p2เวลาเรียน!C33</f>
        <v>29</v>
      </c>
      <c r="D34" s="200" t="str">
        <f>p2เวลาเรียน!D33</f>
        <v/>
      </c>
      <c r="E34" s="200" t="str">
        <f>p2เวลาเรียน!E33</f>
        <v/>
      </c>
      <c r="F34" s="211" t="str">
        <f>p2เวลาเรียน!F33</f>
        <v/>
      </c>
      <c r="G34" s="212" t="str">
        <f>p2เวลาเรียน!G33</f>
        <v/>
      </c>
      <c r="H34" s="171"/>
      <c r="I34" s="171"/>
      <c r="J34" s="171"/>
      <c r="K34" s="171"/>
      <c r="L34" s="171"/>
      <c r="M34" s="394"/>
      <c r="N34" s="171"/>
      <c r="O34" s="171"/>
      <c r="P34" s="171"/>
      <c r="Q34" s="171"/>
      <c r="R34" s="171"/>
      <c r="S34" s="401" t="str">
        <f t="shared" si="9"/>
        <v/>
      </c>
      <c r="T34" s="312" t="str">
        <f t="shared" si="5"/>
        <v/>
      </c>
      <c r="U34" s="393"/>
      <c r="V34" s="392" t="str">
        <f t="shared" si="8"/>
        <v/>
      </c>
      <c r="W34" s="127" t="str">
        <f t="shared" si="2"/>
        <v/>
      </c>
      <c r="X34" s="228" t="str">
        <f t="shared" si="7"/>
        <v/>
      </c>
      <c r="Y34" s="352" t="str">
        <f>IF(E34="","",pรายชื่อ!B32)</f>
        <v/>
      </c>
      <c r="Z34" s="155"/>
      <c r="AA34" s="128" t="str">
        <f t="shared" si="0"/>
        <v/>
      </c>
      <c r="AB34" s="31">
        <f>IF(AND(X34=0),LOOKUP(9.99999999999999E+307,$AB$5:AB33)+1,"")</f>
        <v>27</v>
      </c>
      <c r="AC34" s="31" t="str">
        <f>IF(AND(X34="ร"),LOOKUP(9.99999999999999E+307,$AC$5:AC33)+1,"")</f>
        <v/>
      </c>
      <c r="AD34" s="2">
        <f t="shared" si="1"/>
        <v>27</v>
      </c>
      <c r="AE34" s="2">
        <f t="shared" si="3"/>
        <v>1</v>
      </c>
      <c r="AF34" s="31">
        <f>IF(AND(AE34=1),LOOKUP(9.99999999999999E+307,$AF$5:AF33)+1,"")</f>
        <v>27</v>
      </c>
    </row>
    <row r="35" spans="2:32" s="2" customFormat="1" ht="20.149999999999999" customHeight="1" x14ac:dyDescent="0.55000000000000004">
      <c r="B35" s="200" t="str">
        <f>p2เวลาเรียน!B34</f>
        <v>ป.4/1</v>
      </c>
      <c r="C35" s="200">
        <f>p2เวลาเรียน!C34</f>
        <v>30</v>
      </c>
      <c r="D35" s="200" t="str">
        <f>p2เวลาเรียน!D34</f>
        <v/>
      </c>
      <c r="E35" s="200" t="str">
        <f>p2เวลาเรียน!E34</f>
        <v/>
      </c>
      <c r="F35" s="211" t="str">
        <f>p2เวลาเรียน!F34</f>
        <v/>
      </c>
      <c r="G35" s="212" t="str">
        <f>p2เวลาเรียน!G34</f>
        <v/>
      </c>
      <c r="H35" s="171"/>
      <c r="I35" s="171"/>
      <c r="J35" s="171"/>
      <c r="K35" s="171"/>
      <c r="L35" s="171"/>
      <c r="M35" s="394"/>
      <c r="N35" s="171"/>
      <c r="O35" s="171"/>
      <c r="P35" s="171"/>
      <c r="Q35" s="171"/>
      <c r="R35" s="171"/>
      <c r="S35" s="401" t="str">
        <f t="shared" si="9"/>
        <v/>
      </c>
      <c r="T35" s="312" t="str">
        <f t="shared" si="5"/>
        <v/>
      </c>
      <c r="U35" s="393"/>
      <c r="V35" s="392" t="str">
        <f t="shared" si="8"/>
        <v/>
      </c>
      <c r="W35" s="127" t="str">
        <f t="shared" si="2"/>
        <v/>
      </c>
      <c r="X35" s="228" t="str">
        <f t="shared" si="7"/>
        <v/>
      </c>
      <c r="Y35" s="352" t="str">
        <f>IF(E35="","",pรายชื่อ!B33)</f>
        <v/>
      </c>
      <c r="Z35" s="155"/>
      <c r="AA35" s="128" t="str">
        <f t="shared" si="0"/>
        <v/>
      </c>
      <c r="AB35" s="31">
        <f>IF(AND(X35=0),LOOKUP(9.99999999999999E+307,$AB$5:AB34)+1,"")</f>
        <v>28</v>
      </c>
      <c r="AC35" s="31" t="str">
        <f>IF(AND(X35="ร"),LOOKUP(9.99999999999999E+307,$AC$5:AC34)+1,"")</f>
        <v/>
      </c>
      <c r="AD35" s="2">
        <f t="shared" si="1"/>
        <v>28</v>
      </c>
      <c r="AE35" s="2">
        <f t="shared" si="3"/>
        <v>1</v>
      </c>
      <c r="AF35" s="31">
        <f>IF(AND(AE35=1),LOOKUP(9.99999999999999E+307,$AF$5:AF34)+1,"")</f>
        <v>28</v>
      </c>
    </row>
    <row r="36" spans="2:32" s="2" customFormat="1" ht="20.149999999999999" customHeight="1" x14ac:dyDescent="0.55000000000000004">
      <c r="B36" s="200" t="str">
        <f>p2เวลาเรียน!B35</f>
        <v>ป.4/1</v>
      </c>
      <c r="C36" s="200">
        <f>p2เวลาเรียน!C35</f>
        <v>31</v>
      </c>
      <c r="D36" s="200" t="str">
        <f>p2เวลาเรียน!D35</f>
        <v/>
      </c>
      <c r="E36" s="200" t="str">
        <f>p2เวลาเรียน!E35</f>
        <v/>
      </c>
      <c r="F36" s="211" t="str">
        <f>p2เวลาเรียน!F35</f>
        <v/>
      </c>
      <c r="G36" s="212" t="str">
        <f>p2เวลาเรียน!G35</f>
        <v/>
      </c>
      <c r="H36" s="171"/>
      <c r="I36" s="171"/>
      <c r="J36" s="171"/>
      <c r="K36" s="171"/>
      <c r="L36" s="171"/>
      <c r="M36" s="394"/>
      <c r="N36" s="171"/>
      <c r="O36" s="171"/>
      <c r="P36" s="171"/>
      <c r="Q36" s="171"/>
      <c r="R36" s="171"/>
      <c r="S36" s="401" t="str">
        <f t="shared" si="9"/>
        <v/>
      </c>
      <c r="T36" s="312" t="str">
        <f t="shared" si="5"/>
        <v/>
      </c>
      <c r="U36" s="393"/>
      <c r="V36" s="392" t="str">
        <f t="shared" si="8"/>
        <v/>
      </c>
      <c r="W36" s="127" t="str">
        <f t="shared" si="2"/>
        <v/>
      </c>
      <c r="X36" s="228" t="str">
        <f t="shared" si="7"/>
        <v/>
      </c>
      <c r="Y36" s="352" t="str">
        <f>IF(E36="","",pรายชื่อ!B34)</f>
        <v/>
      </c>
      <c r="Z36" s="155"/>
      <c r="AA36" s="128" t="str">
        <f t="shared" si="0"/>
        <v/>
      </c>
      <c r="AB36" s="31">
        <f>IF(AND(X36=0),LOOKUP(9.99999999999999E+307,$AB$5:AB35)+1,"")</f>
        <v>29</v>
      </c>
      <c r="AC36" s="31" t="str">
        <f>IF(AND(X36="ร"),LOOKUP(9.99999999999999E+307,$AC$5:AC35)+1,"")</f>
        <v/>
      </c>
      <c r="AD36" s="2">
        <f t="shared" si="1"/>
        <v>29</v>
      </c>
      <c r="AE36" s="2">
        <f t="shared" si="3"/>
        <v>1</v>
      </c>
      <c r="AF36" s="31">
        <f>IF(AND(AE36=1),LOOKUP(9.99999999999999E+307,$AF$5:AF35)+1,"")</f>
        <v>29</v>
      </c>
    </row>
    <row r="37" spans="2:32" s="2" customFormat="1" ht="20.149999999999999" customHeight="1" x14ac:dyDescent="0.55000000000000004">
      <c r="B37" s="200" t="str">
        <f>p2เวลาเรียน!B36</f>
        <v>ป.4/1</v>
      </c>
      <c r="C37" s="200">
        <f>p2เวลาเรียน!C36</f>
        <v>32</v>
      </c>
      <c r="D37" s="200" t="str">
        <f>p2เวลาเรียน!D36</f>
        <v/>
      </c>
      <c r="E37" s="200" t="str">
        <f>p2เวลาเรียน!E36</f>
        <v/>
      </c>
      <c r="F37" s="211" t="str">
        <f>p2เวลาเรียน!F36</f>
        <v/>
      </c>
      <c r="G37" s="212" t="str">
        <f>p2เวลาเรียน!G36</f>
        <v/>
      </c>
      <c r="H37" s="171"/>
      <c r="I37" s="171"/>
      <c r="J37" s="171"/>
      <c r="K37" s="171"/>
      <c r="L37" s="171"/>
      <c r="M37" s="394"/>
      <c r="N37" s="171"/>
      <c r="O37" s="171"/>
      <c r="P37" s="171"/>
      <c r="Q37" s="171"/>
      <c r="R37" s="171"/>
      <c r="S37" s="401" t="str">
        <f t="shared" si="9"/>
        <v/>
      </c>
      <c r="T37" s="312" t="str">
        <f t="shared" si="5"/>
        <v/>
      </c>
      <c r="U37" s="393"/>
      <c r="V37" s="392" t="str">
        <f t="shared" si="8"/>
        <v/>
      </c>
      <c r="W37" s="127" t="str">
        <f t="shared" si="2"/>
        <v/>
      </c>
      <c r="X37" s="228" t="str">
        <f t="shared" si="7"/>
        <v/>
      </c>
      <c r="Y37" s="352" t="str">
        <f>IF(E37="","",pรายชื่อ!B35)</f>
        <v/>
      </c>
      <c r="Z37" s="155"/>
      <c r="AA37" s="128" t="str">
        <f t="shared" si="0"/>
        <v/>
      </c>
      <c r="AB37" s="31">
        <f>IF(AND(X37=0),LOOKUP(9.99999999999999E+307,$AB$5:AB36)+1,"")</f>
        <v>30</v>
      </c>
      <c r="AC37" s="31" t="str">
        <f>IF(AND(X37="ร"),LOOKUP(9.99999999999999E+307,$AC$5:AC36)+1,"")</f>
        <v/>
      </c>
      <c r="AD37" s="2">
        <f t="shared" si="1"/>
        <v>30</v>
      </c>
      <c r="AE37" s="2">
        <f t="shared" si="3"/>
        <v>1</v>
      </c>
      <c r="AF37" s="31">
        <f>IF(AND(AE37=1),LOOKUP(9.99999999999999E+307,$AF$5:AF36)+1,"")</f>
        <v>30</v>
      </c>
    </row>
    <row r="38" spans="2:32" s="2" customFormat="1" ht="20.149999999999999" customHeight="1" x14ac:dyDescent="0.55000000000000004">
      <c r="B38" s="200" t="str">
        <f>p2เวลาเรียน!B37</f>
        <v>ป.4/1</v>
      </c>
      <c r="C38" s="200">
        <f>p2เวลาเรียน!C37</f>
        <v>33</v>
      </c>
      <c r="D38" s="200" t="str">
        <f>p2เวลาเรียน!D37</f>
        <v/>
      </c>
      <c r="E38" s="200" t="str">
        <f>p2เวลาเรียน!E37</f>
        <v/>
      </c>
      <c r="F38" s="211" t="str">
        <f>p2เวลาเรียน!F37</f>
        <v/>
      </c>
      <c r="G38" s="212" t="str">
        <f>p2เวลาเรียน!G37</f>
        <v/>
      </c>
      <c r="H38" s="171"/>
      <c r="I38" s="171"/>
      <c r="J38" s="171"/>
      <c r="K38" s="171"/>
      <c r="L38" s="171"/>
      <c r="M38" s="394"/>
      <c r="N38" s="171"/>
      <c r="O38" s="171"/>
      <c r="P38" s="171"/>
      <c r="Q38" s="171"/>
      <c r="R38" s="171"/>
      <c r="S38" s="401" t="str">
        <f t="shared" si="9"/>
        <v/>
      </c>
      <c r="T38" s="312" t="str">
        <f t="shared" si="5"/>
        <v/>
      </c>
      <c r="U38" s="393"/>
      <c r="V38" s="392" t="str">
        <f t="shared" si="8"/>
        <v/>
      </c>
      <c r="W38" s="127" t="str">
        <f t="shared" si="2"/>
        <v/>
      </c>
      <c r="X38" s="228" t="str">
        <f t="shared" si="7"/>
        <v/>
      </c>
      <c r="Y38" s="352" t="str">
        <f>IF(E38="","",pรายชื่อ!B36)</f>
        <v/>
      </c>
      <c r="Z38" s="155"/>
      <c r="AA38" s="128" t="str">
        <f t="shared" si="0"/>
        <v/>
      </c>
      <c r="AB38" s="31">
        <f>IF(AND(X38=0),LOOKUP(9.99999999999999E+307,$AB$5:AB37)+1,"")</f>
        <v>31</v>
      </c>
      <c r="AC38" s="31" t="str">
        <f>IF(AND(X38="ร"),LOOKUP(9.99999999999999E+307,$AC$5:AC37)+1,"")</f>
        <v/>
      </c>
      <c r="AD38" s="2">
        <f t="shared" si="1"/>
        <v>31</v>
      </c>
      <c r="AE38" s="2">
        <f t="shared" si="3"/>
        <v>1</v>
      </c>
      <c r="AF38" s="31">
        <f>IF(AND(AE38=1),LOOKUP(9.99999999999999E+307,$AF$5:AF37)+1,"")</f>
        <v>31</v>
      </c>
    </row>
    <row r="39" spans="2:32" s="2" customFormat="1" ht="20.149999999999999" customHeight="1" x14ac:dyDescent="0.55000000000000004">
      <c r="B39" s="200" t="str">
        <f>p2เวลาเรียน!B38</f>
        <v>ป.4/1</v>
      </c>
      <c r="C39" s="200">
        <f>p2เวลาเรียน!C38</f>
        <v>34</v>
      </c>
      <c r="D39" s="200" t="str">
        <f>p2เวลาเรียน!D38</f>
        <v/>
      </c>
      <c r="E39" s="200" t="str">
        <f>p2เวลาเรียน!E38</f>
        <v/>
      </c>
      <c r="F39" s="211" t="str">
        <f>p2เวลาเรียน!F38</f>
        <v/>
      </c>
      <c r="G39" s="212" t="str">
        <f>p2เวลาเรียน!G38</f>
        <v/>
      </c>
      <c r="H39" s="171"/>
      <c r="I39" s="171"/>
      <c r="J39" s="171"/>
      <c r="K39" s="171"/>
      <c r="L39" s="171"/>
      <c r="M39" s="394"/>
      <c r="N39" s="171"/>
      <c r="O39" s="171"/>
      <c r="P39" s="171"/>
      <c r="Q39" s="171"/>
      <c r="R39" s="171"/>
      <c r="S39" s="401" t="str">
        <f t="shared" si="9"/>
        <v/>
      </c>
      <c r="T39" s="312" t="str">
        <f t="shared" si="5"/>
        <v/>
      </c>
      <c r="U39" s="393"/>
      <c r="V39" s="392" t="str">
        <f t="shared" si="8"/>
        <v/>
      </c>
      <c r="W39" s="127" t="str">
        <f t="shared" si="2"/>
        <v/>
      </c>
      <c r="X39" s="228" t="str">
        <f t="shared" si="7"/>
        <v/>
      </c>
      <c r="Y39" s="352" t="str">
        <f>IF(E39="","",pรายชื่อ!B37)</f>
        <v/>
      </c>
      <c r="Z39" s="155"/>
      <c r="AA39" s="128" t="str">
        <f t="shared" si="0"/>
        <v/>
      </c>
      <c r="AB39" s="31">
        <f>IF(AND(X39=0),LOOKUP(9.99999999999999E+307,$AB$5:AB38)+1,"")</f>
        <v>32</v>
      </c>
      <c r="AC39" s="31" t="str">
        <f>IF(AND(X39="ร"),LOOKUP(9.99999999999999E+307,$AC$5:AC38)+1,"")</f>
        <v/>
      </c>
      <c r="AD39" s="2">
        <f t="shared" si="1"/>
        <v>32</v>
      </c>
      <c r="AE39" s="2">
        <f t="shared" si="3"/>
        <v>1</v>
      </c>
      <c r="AF39" s="31">
        <f>IF(AND(AE39=1),LOOKUP(9.99999999999999E+307,$AF$5:AF38)+1,"")</f>
        <v>32</v>
      </c>
    </row>
    <row r="40" spans="2:32" s="2" customFormat="1" ht="20.149999999999999" customHeight="1" x14ac:dyDescent="0.55000000000000004">
      <c r="B40" s="200" t="str">
        <f>p2เวลาเรียน!B39</f>
        <v>ป.4/1</v>
      </c>
      <c r="C40" s="200">
        <f>p2เวลาเรียน!C39</f>
        <v>35</v>
      </c>
      <c r="D40" s="200" t="str">
        <f>p2เวลาเรียน!D39</f>
        <v/>
      </c>
      <c r="E40" s="200" t="str">
        <f>p2เวลาเรียน!E39</f>
        <v/>
      </c>
      <c r="F40" s="211" t="str">
        <f>p2เวลาเรียน!F39</f>
        <v/>
      </c>
      <c r="G40" s="212" t="str">
        <f>p2เวลาเรียน!G39</f>
        <v/>
      </c>
      <c r="H40" s="171"/>
      <c r="I40" s="171"/>
      <c r="J40" s="171"/>
      <c r="K40" s="171"/>
      <c r="L40" s="171"/>
      <c r="M40" s="394"/>
      <c r="N40" s="171"/>
      <c r="O40" s="171"/>
      <c r="P40" s="171"/>
      <c r="Q40" s="171"/>
      <c r="R40" s="171"/>
      <c r="S40" s="401" t="str">
        <f t="shared" si="9"/>
        <v/>
      </c>
      <c r="T40" s="312" t="str">
        <f t="shared" si="5"/>
        <v/>
      </c>
      <c r="U40" s="393"/>
      <c r="V40" s="392" t="str">
        <f t="shared" si="8"/>
        <v/>
      </c>
      <c r="W40" s="127" t="str">
        <f t="shared" si="2"/>
        <v/>
      </c>
      <c r="X40" s="228" t="str">
        <f t="shared" si="7"/>
        <v/>
      </c>
      <c r="Y40" s="352" t="str">
        <f>IF(E40="","",pรายชื่อ!B38)</f>
        <v/>
      </c>
      <c r="Z40" s="155"/>
      <c r="AA40" s="128" t="str">
        <f t="shared" si="0"/>
        <v/>
      </c>
      <c r="AB40" s="31">
        <f>IF(AND(X40=0),LOOKUP(9.99999999999999E+307,$AB$5:AB39)+1,"")</f>
        <v>33</v>
      </c>
      <c r="AC40" s="31" t="str">
        <f>IF(AND(X40="ร"),LOOKUP(9.99999999999999E+307,$AC$5:AC39)+1,"")</f>
        <v/>
      </c>
      <c r="AD40" s="2">
        <f t="shared" si="1"/>
        <v>33</v>
      </c>
      <c r="AE40" s="2">
        <f t="shared" si="3"/>
        <v>1</v>
      </c>
      <c r="AF40" s="31">
        <f>IF(AND(AE40=1),LOOKUP(9.99999999999999E+307,$AF$5:AF39)+1,"")</f>
        <v>33</v>
      </c>
    </row>
    <row r="41" spans="2:32" s="2" customFormat="1" ht="20.149999999999999" customHeight="1" x14ac:dyDescent="0.55000000000000004">
      <c r="B41" s="200" t="str">
        <f>p2เวลาเรียน!B40</f>
        <v>ป.4/1</v>
      </c>
      <c r="C41" s="200">
        <f>p2เวลาเรียน!C40</f>
        <v>36</v>
      </c>
      <c r="D41" s="200" t="str">
        <f>p2เวลาเรียน!D40</f>
        <v/>
      </c>
      <c r="E41" s="200" t="str">
        <f>p2เวลาเรียน!E40</f>
        <v/>
      </c>
      <c r="F41" s="211" t="str">
        <f>p2เวลาเรียน!F40</f>
        <v/>
      </c>
      <c r="G41" s="212" t="str">
        <f>p2เวลาเรียน!G40</f>
        <v/>
      </c>
      <c r="H41" s="171"/>
      <c r="I41" s="171"/>
      <c r="J41" s="171"/>
      <c r="K41" s="171"/>
      <c r="L41" s="171"/>
      <c r="M41" s="394"/>
      <c r="N41" s="171"/>
      <c r="O41" s="171"/>
      <c r="P41" s="171"/>
      <c r="Q41" s="171"/>
      <c r="R41" s="171"/>
      <c r="S41" s="401" t="str">
        <f t="shared" si="9"/>
        <v/>
      </c>
      <c r="T41" s="312" t="str">
        <f t="shared" si="5"/>
        <v/>
      </c>
      <c r="U41" s="393"/>
      <c r="V41" s="392" t="str">
        <f t="shared" si="8"/>
        <v/>
      </c>
      <c r="W41" s="127" t="str">
        <f t="shared" si="2"/>
        <v/>
      </c>
      <c r="X41" s="228" t="str">
        <f t="shared" si="7"/>
        <v/>
      </c>
      <c r="Y41" s="352" t="str">
        <f>IF(E41="","",pรายชื่อ!B39)</f>
        <v/>
      </c>
      <c r="Z41" s="155"/>
      <c r="AA41" s="128" t="str">
        <f t="shared" si="0"/>
        <v/>
      </c>
      <c r="AB41" s="31">
        <f>IF(AND(X41=0),LOOKUP(9.99999999999999E+307,$AB$5:AB40)+1,"")</f>
        <v>34</v>
      </c>
      <c r="AC41" s="31" t="str">
        <f>IF(AND(X41="ร"),LOOKUP(9.99999999999999E+307,$AC$5:AC40)+1,"")</f>
        <v/>
      </c>
      <c r="AD41" s="2">
        <f t="shared" si="1"/>
        <v>34</v>
      </c>
      <c r="AE41" s="2">
        <f t="shared" si="3"/>
        <v>1</v>
      </c>
      <c r="AF41" s="31">
        <f>IF(AND(AE41=1),LOOKUP(9.99999999999999E+307,$AF$5:AF40)+1,"")</f>
        <v>34</v>
      </c>
    </row>
    <row r="42" spans="2:32" s="2" customFormat="1" ht="20.149999999999999" customHeight="1" x14ac:dyDescent="0.55000000000000004">
      <c r="B42" s="200" t="str">
        <f>p2เวลาเรียน!B41</f>
        <v>ป.4/1</v>
      </c>
      <c r="C42" s="200">
        <f>p2เวลาเรียน!C41</f>
        <v>37</v>
      </c>
      <c r="D42" s="200" t="str">
        <f>p2เวลาเรียน!D41</f>
        <v/>
      </c>
      <c r="E42" s="200" t="str">
        <f>p2เวลาเรียน!E41</f>
        <v/>
      </c>
      <c r="F42" s="211" t="str">
        <f>p2เวลาเรียน!F41</f>
        <v/>
      </c>
      <c r="G42" s="212" t="str">
        <f>p2เวลาเรียน!G41</f>
        <v/>
      </c>
      <c r="H42" s="171"/>
      <c r="I42" s="171"/>
      <c r="J42" s="171"/>
      <c r="K42" s="171"/>
      <c r="L42" s="171"/>
      <c r="M42" s="394"/>
      <c r="N42" s="171"/>
      <c r="O42" s="171"/>
      <c r="P42" s="171"/>
      <c r="Q42" s="171"/>
      <c r="R42" s="171"/>
      <c r="S42" s="401" t="str">
        <f t="shared" si="9"/>
        <v/>
      </c>
      <c r="T42" s="312" t="str">
        <f t="shared" si="5"/>
        <v/>
      </c>
      <c r="U42" s="393"/>
      <c r="V42" s="392" t="str">
        <f t="shared" si="8"/>
        <v/>
      </c>
      <c r="W42" s="127" t="str">
        <f t="shared" si="2"/>
        <v/>
      </c>
      <c r="X42" s="228" t="str">
        <f t="shared" si="7"/>
        <v/>
      </c>
      <c r="Y42" s="352" t="str">
        <f>IF(E42="","",pรายชื่อ!B40)</f>
        <v/>
      </c>
      <c r="Z42" s="155"/>
      <c r="AA42" s="128" t="str">
        <f t="shared" si="0"/>
        <v/>
      </c>
      <c r="AB42" s="31">
        <f>IF(AND(X42=0),LOOKUP(9.99999999999999E+307,$AB$5:AB41)+1,"")</f>
        <v>35</v>
      </c>
      <c r="AC42" s="31" t="str">
        <f>IF(AND(X42="ร"),LOOKUP(9.99999999999999E+307,$AC$5:AC41)+1,"")</f>
        <v/>
      </c>
      <c r="AD42" s="2">
        <f t="shared" si="1"/>
        <v>35</v>
      </c>
      <c r="AE42" s="2">
        <f t="shared" si="3"/>
        <v>1</v>
      </c>
      <c r="AF42" s="31">
        <f>IF(AND(AE42=1),LOOKUP(9.99999999999999E+307,$AF$5:AF41)+1,"")</f>
        <v>35</v>
      </c>
    </row>
    <row r="43" spans="2:32" s="2" customFormat="1" ht="20.149999999999999" customHeight="1" x14ac:dyDescent="0.55000000000000004">
      <c r="B43" s="200" t="str">
        <f>p2เวลาเรียน!B42</f>
        <v>ป.4/1</v>
      </c>
      <c r="C43" s="200">
        <f>p2เวลาเรียน!C42</f>
        <v>38</v>
      </c>
      <c r="D43" s="200" t="str">
        <f>p2เวลาเรียน!D42</f>
        <v/>
      </c>
      <c r="E43" s="200" t="str">
        <f>p2เวลาเรียน!E42</f>
        <v/>
      </c>
      <c r="F43" s="211" t="str">
        <f>p2เวลาเรียน!F42</f>
        <v/>
      </c>
      <c r="G43" s="212" t="str">
        <f>p2เวลาเรียน!G42</f>
        <v/>
      </c>
      <c r="H43" s="171"/>
      <c r="I43" s="171"/>
      <c r="J43" s="171"/>
      <c r="K43" s="171"/>
      <c r="L43" s="171"/>
      <c r="M43" s="394"/>
      <c r="N43" s="171"/>
      <c r="O43" s="171"/>
      <c r="P43" s="171"/>
      <c r="Q43" s="171"/>
      <c r="R43" s="171"/>
      <c r="S43" s="401" t="str">
        <f t="shared" si="9"/>
        <v/>
      </c>
      <c r="T43" s="312" t="str">
        <f t="shared" si="5"/>
        <v/>
      </c>
      <c r="U43" s="393"/>
      <c r="V43" s="392" t="str">
        <f t="shared" si="8"/>
        <v/>
      </c>
      <c r="W43" s="127" t="str">
        <f t="shared" si="2"/>
        <v/>
      </c>
      <c r="X43" s="228" t="str">
        <f t="shared" si="7"/>
        <v/>
      </c>
      <c r="Y43" s="352" t="str">
        <f>IF(E43="","",pรายชื่อ!B41)</f>
        <v/>
      </c>
      <c r="Z43" s="155"/>
      <c r="AA43" s="128" t="str">
        <f t="shared" si="0"/>
        <v/>
      </c>
      <c r="AB43" s="31">
        <f>IF(AND(X43=0),LOOKUP(9.99999999999999E+307,$AB$5:AB42)+1,"")</f>
        <v>36</v>
      </c>
      <c r="AC43" s="31" t="str">
        <f>IF(AND(X43="ร"),LOOKUP(9.99999999999999E+307,$AC$5:AC42)+1,"")</f>
        <v/>
      </c>
      <c r="AD43" s="2">
        <f t="shared" si="1"/>
        <v>36</v>
      </c>
      <c r="AE43" s="2">
        <f t="shared" si="3"/>
        <v>1</v>
      </c>
      <c r="AF43" s="31">
        <f>IF(AND(AE43=1),LOOKUP(9.99999999999999E+307,$AF$5:AF42)+1,"")</f>
        <v>36</v>
      </c>
    </row>
    <row r="44" spans="2:32" s="2" customFormat="1" ht="20.149999999999999" customHeight="1" x14ac:dyDescent="0.55000000000000004">
      <c r="B44" s="200" t="str">
        <f>p2เวลาเรียน!B43</f>
        <v>ป.4/1</v>
      </c>
      <c r="C44" s="200">
        <f>p2เวลาเรียน!C43</f>
        <v>39</v>
      </c>
      <c r="D44" s="200" t="str">
        <f>p2เวลาเรียน!D43</f>
        <v/>
      </c>
      <c r="E44" s="200" t="str">
        <f>p2เวลาเรียน!E43</f>
        <v/>
      </c>
      <c r="F44" s="211" t="str">
        <f>p2เวลาเรียน!F43</f>
        <v/>
      </c>
      <c r="G44" s="212" t="str">
        <f>p2เวลาเรียน!G43</f>
        <v/>
      </c>
      <c r="H44" s="171"/>
      <c r="I44" s="171"/>
      <c r="J44" s="171"/>
      <c r="K44" s="171"/>
      <c r="L44" s="171"/>
      <c r="M44" s="394"/>
      <c r="N44" s="171"/>
      <c r="O44" s="171"/>
      <c r="P44" s="171"/>
      <c r="Q44" s="171"/>
      <c r="R44" s="171"/>
      <c r="S44" s="401" t="str">
        <f t="shared" si="9"/>
        <v/>
      </c>
      <c r="T44" s="312" t="str">
        <f t="shared" si="5"/>
        <v/>
      </c>
      <c r="U44" s="393"/>
      <c r="V44" s="392" t="str">
        <f t="shared" si="8"/>
        <v/>
      </c>
      <c r="W44" s="127" t="str">
        <f t="shared" si="2"/>
        <v/>
      </c>
      <c r="X44" s="228" t="str">
        <f t="shared" si="7"/>
        <v/>
      </c>
      <c r="Y44" s="352" t="str">
        <f>IF(E44="","",pรายชื่อ!B42)</f>
        <v/>
      </c>
      <c r="Z44" s="155"/>
      <c r="AA44" s="128" t="str">
        <f t="shared" si="0"/>
        <v/>
      </c>
      <c r="AB44" s="31">
        <f>IF(AND(X44=0),LOOKUP(9.99999999999999E+307,$AB$5:AB43)+1,"")</f>
        <v>37</v>
      </c>
      <c r="AC44" s="31" t="str">
        <f>IF(AND(X44="ร"),LOOKUP(9.99999999999999E+307,$AC$5:AC43)+1,"")</f>
        <v/>
      </c>
      <c r="AD44" s="2">
        <f t="shared" si="1"/>
        <v>37</v>
      </c>
      <c r="AE44" s="2">
        <f t="shared" si="3"/>
        <v>1</v>
      </c>
      <c r="AF44" s="31">
        <f>IF(AND(AE44=1),LOOKUP(9.99999999999999E+307,$AF$5:AF43)+1,"")</f>
        <v>37</v>
      </c>
    </row>
    <row r="45" spans="2:32" s="2" customFormat="1" ht="20.149999999999999" customHeight="1" x14ac:dyDescent="0.55000000000000004">
      <c r="B45" s="200" t="str">
        <f>p2เวลาเรียน!B44</f>
        <v>ป.4/1</v>
      </c>
      <c r="C45" s="200">
        <f>p2เวลาเรียน!C44</f>
        <v>40</v>
      </c>
      <c r="D45" s="200" t="str">
        <f>p2เวลาเรียน!D44</f>
        <v/>
      </c>
      <c r="E45" s="200" t="str">
        <f>p2เวลาเรียน!E44</f>
        <v/>
      </c>
      <c r="F45" s="211" t="str">
        <f>p2เวลาเรียน!F44</f>
        <v/>
      </c>
      <c r="G45" s="212" t="str">
        <f>p2เวลาเรียน!G44</f>
        <v/>
      </c>
      <c r="H45" s="171"/>
      <c r="I45" s="171"/>
      <c r="J45" s="171"/>
      <c r="K45" s="171"/>
      <c r="L45" s="171"/>
      <c r="M45" s="394"/>
      <c r="N45" s="171"/>
      <c r="O45" s="171"/>
      <c r="P45" s="171"/>
      <c r="Q45" s="171"/>
      <c r="R45" s="171"/>
      <c r="S45" s="401" t="str">
        <f t="shared" si="9"/>
        <v/>
      </c>
      <c r="T45" s="312" t="str">
        <f t="shared" si="5"/>
        <v/>
      </c>
      <c r="U45" s="393"/>
      <c r="V45" s="392" t="str">
        <f t="shared" si="8"/>
        <v/>
      </c>
      <c r="W45" s="127" t="str">
        <f t="shared" si="2"/>
        <v/>
      </c>
      <c r="X45" s="228" t="str">
        <f t="shared" si="7"/>
        <v/>
      </c>
      <c r="Y45" s="352" t="str">
        <f>IF(E45="","",pรายชื่อ!B43)</f>
        <v/>
      </c>
      <c r="Z45" s="155"/>
      <c r="AA45" s="128" t="str">
        <f t="shared" si="0"/>
        <v/>
      </c>
      <c r="AB45" s="31">
        <f>IF(AND(X45=0),LOOKUP(9.99999999999999E+307,$AB$5:AB44)+1,"")</f>
        <v>38</v>
      </c>
      <c r="AC45" s="31" t="str">
        <f>IF(AND(X45="ร"),LOOKUP(9.99999999999999E+307,$AC$5:AC44)+1,"")</f>
        <v/>
      </c>
      <c r="AD45" s="2">
        <f t="shared" si="1"/>
        <v>38</v>
      </c>
      <c r="AE45" s="2">
        <f t="shared" si="3"/>
        <v>1</v>
      </c>
      <c r="AF45" s="31">
        <f>IF(AND(AE45=1),LOOKUP(9.99999999999999E+307,$AF$5:AF44)+1,"")</f>
        <v>38</v>
      </c>
    </row>
    <row r="46" spans="2:32" s="2" customFormat="1" ht="20.149999999999999" customHeight="1" x14ac:dyDescent="0.55000000000000004">
      <c r="B46" s="200" t="str">
        <f>p2เวลาเรียน!B45</f>
        <v>ป.4/2</v>
      </c>
      <c r="C46" s="200">
        <f>p2เวลาเรียน!C45</f>
        <v>1</v>
      </c>
      <c r="D46" s="200">
        <f>p2เวลาเรียน!D45</f>
        <v>3746</v>
      </c>
      <c r="E46" s="200" t="str">
        <f>p2เวลาเรียน!E45</f>
        <v>เด็กชาย</v>
      </c>
      <c r="F46" s="211" t="str">
        <f>p2เวลาเรียน!F45</f>
        <v>ภคภัทร</v>
      </c>
      <c r="G46" s="212" t="str">
        <f>p2เวลาเรียน!G45</f>
        <v>จิรหิรัญโชค</v>
      </c>
      <c r="H46" s="171"/>
      <c r="I46" s="171"/>
      <c r="J46" s="171"/>
      <c r="K46" s="171"/>
      <c r="L46" s="171"/>
      <c r="M46" s="394"/>
      <c r="N46" s="171"/>
      <c r="O46" s="171"/>
      <c r="P46" s="171"/>
      <c r="Q46" s="171"/>
      <c r="R46" s="171"/>
      <c r="S46" s="401" t="str">
        <f t="shared" si="9"/>
        <v/>
      </c>
      <c r="T46" s="312" t="str">
        <f t="shared" si="5"/>
        <v/>
      </c>
      <c r="U46" s="393"/>
      <c r="V46" s="392" t="str">
        <f t="shared" si="8"/>
        <v/>
      </c>
      <c r="W46" s="127" t="str">
        <f t="shared" si="2"/>
        <v/>
      </c>
      <c r="X46" s="228" t="str">
        <f t="shared" si="7"/>
        <v/>
      </c>
      <c r="Y46" s="352" t="str">
        <f>IF(E46="","",pรายชื่อ!Z4)</f>
        <v>เรียน</v>
      </c>
      <c r="Z46" s="155"/>
      <c r="AA46" s="128" t="str">
        <f t="shared" ref="AA46:AA85" si="10">IF(V46="","",RANK($V46,$V$46:$V$85,0))</f>
        <v/>
      </c>
      <c r="AB46" s="31">
        <f>IF(AND(X46=0),LOOKUP(9.99999999999999E+307,$AB$5:AB45)+1,"")</f>
        <v>39</v>
      </c>
      <c r="AC46" s="31" t="str">
        <f>IF(AND(X46="ร"),LOOKUP(9.99999999999999E+307,$AC$5:AC45)+1,"")</f>
        <v/>
      </c>
      <c r="AD46" s="2">
        <f t="shared" si="1"/>
        <v>39</v>
      </c>
      <c r="AE46" s="2">
        <f t="shared" si="3"/>
        <v>1</v>
      </c>
      <c r="AF46" s="31">
        <f>IF(AND(AE46=1),LOOKUP(9.99999999999999E+307,$AF$5:AF45)+1,"")</f>
        <v>39</v>
      </c>
    </row>
    <row r="47" spans="2:32" s="2" customFormat="1" ht="20.149999999999999" customHeight="1" x14ac:dyDescent="0.55000000000000004">
      <c r="B47" s="200" t="str">
        <f>p2เวลาเรียน!B46</f>
        <v>ป.4/2</v>
      </c>
      <c r="C47" s="200">
        <f>p2เวลาเรียน!C46</f>
        <v>2</v>
      </c>
      <c r="D47" s="200">
        <f>p2เวลาเรียน!D46</f>
        <v>3799</v>
      </c>
      <c r="E47" s="200" t="str">
        <f>p2เวลาเรียน!E46</f>
        <v>เด็กชาย</v>
      </c>
      <c r="F47" s="211" t="str">
        <f>p2เวลาเรียน!F46</f>
        <v>ศุภวุฒิ</v>
      </c>
      <c r="G47" s="212" t="str">
        <f>p2เวลาเรียน!G46</f>
        <v>ก๋องอ้าย</v>
      </c>
      <c r="H47" s="171"/>
      <c r="I47" s="171"/>
      <c r="J47" s="171"/>
      <c r="K47" s="171"/>
      <c r="L47" s="171"/>
      <c r="M47" s="394"/>
      <c r="N47" s="171"/>
      <c r="O47" s="171"/>
      <c r="P47" s="171"/>
      <c r="Q47" s="171"/>
      <c r="R47" s="171"/>
      <c r="S47" s="401" t="str">
        <f t="shared" si="9"/>
        <v/>
      </c>
      <c r="T47" s="312" t="str">
        <f t="shared" si="5"/>
        <v/>
      </c>
      <c r="U47" s="393"/>
      <c r="V47" s="392" t="str">
        <f t="shared" si="8"/>
        <v/>
      </c>
      <c r="W47" s="127" t="str">
        <f t="shared" si="2"/>
        <v/>
      </c>
      <c r="X47" s="228" t="str">
        <f t="shared" si="7"/>
        <v/>
      </c>
      <c r="Y47" s="352" t="str">
        <f>IF(E47="","",pรายชื่อ!Z5)</f>
        <v>เรียน</v>
      </c>
      <c r="Z47" s="155"/>
      <c r="AA47" s="128" t="str">
        <f t="shared" si="10"/>
        <v/>
      </c>
      <c r="AB47" s="31">
        <f>IF(AND(X47=0),LOOKUP(9.99999999999999E+307,$AB$5:AB46)+1,"")</f>
        <v>40</v>
      </c>
      <c r="AC47" s="31" t="str">
        <f>IF(AND(X47="ร"),LOOKUP(9.99999999999999E+307,$AC$5:AC46)+1,"")</f>
        <v/>
      </c>
      <c r="AD47" s="2">
        <f t="shared" si="1"/>
        <v>40</v>
      </c>
      <c r="AE47" s="2">
        <f t="shared" si="3"/>
        <v>1</v>
      </c>
      <c r="AF47" s="31">
        <f>IF(AND(AE47=1),LOOKUP(9.99999999999999E+307,$AF$5:AF46)+1,"")</f>
        <v>40</v>
      </c>
    </row>
    <row r="48" spans="2:32" s="2" customFormat="1" ht="20.149999999999999" customHeight="1" x14ac:dyDescent="0.55000000000000004">
      <c r="B48" s="200" t="str">
        <f>p2เวลาเรียน!B47</f>
        <v>ป.4/2</v>
      </c>
      <c r="C48" s="200">
        <f>p2เวลาเรียน!C47</f>
        <v>3</v>
      </c>
      <c r="D48" s="200">
        <f>p2เวลาเรียน!D47</f>
        <v>3825</v>
      </c>
      <c r="E48" s="200" t="str">
        <f>p2เวลาเรียน!E47</f>
        <v>เด็กชาย</v>
      </c>
      <c r="F48" s="211" t="str">
        <f>p2เวลาเรียน!F47</f>
        <v>วีรภัทร</v>
      </c>
      <c r="G48" s="212" t="str">
        <f>p2เวลาเรียน!G47</f>
        <v>อ้วนแก้ว</v>
      </c>
      <c r="H48" s="171"/>
      <c r="I48" s="171"/>
      <c r="J48" s="171"/>
      <c r="K48" s="171"/>
      <c r="L48" s="171"/>
      <c r="M48" s="394"/>
      <c r="N48" s="171"/>
      <c r="O48" s="171"/>
      <c r="P48" s="171"/>
      <c r="Q48" s="171"/>
      <c r="R48" s="171"/>
      <c r="S48" s="401" t="str">
        <f t="shared" si="9"/>
        <v/>
      </c>
      <c r="T48" s="312" t="str">
        <f t="shared" si="5"/>
        <v/>
      </c>
      <c r="U48" s="393"/>
      <c r="V48" s="392" t="str">
        <f t="shared" si="8"/>
        <v/>
      </c>
      <c r="W48" s="127" t="str">
        <f t="shared" si="2"/>
        <v/>
      </c>
      <c r="X48" s="228" t="str">
        <f t="shared" si="7"/>
        <v/>
      </c>
      <c r="Y48" s="352" t="str">
        <f>IF(E48="","",pรายชื่อ!Z6)</f>
        <v>เรียน</v>
      </c>
      <c r="Z48" s="155"/>
      <c r="AA48" s="128" t="str">
        <f t="shared" si="10"/>
        <v/>
      </c>
      <c r="AB48" s="31">
        <f>IF(AND(X48=0),LOOKUP(9.99999999999999E+307,$AB$5:AB47)+1,"")</f>
        <v>41</v>
      </c>
      <c r="AC48" s="31" t="str">
        <f>IF(AND(X48="ร"),LOOKUP(9.99999999999999E+307,$AC$5:AC47)+1,"")</f>
        <v/>
      </c>
      <c r="AD48" s="2">
        <f t="shared" si="1"/>
        <v>41</v>
      </c>
      <c r="AE48" s="2">
        <f t="shared" si="3"/>
        <v>1</v>
      </c>
      <c r="AF48" s="31">
        <f>IF(AND(AE48=1),LOOKUP(9.99999999999999E+307,$AF$5:AF47)+1,"")</f>
        <v>41</v>
      </c>
    </row>
    <row r="49" spans="2:32" s="2" customFormat="1" ht="20.149999999999999" customHeight="1" x14ac:dyDescent="0.55000000000000004">
      <c r="B49" s="200" t="str">
        <f>p2เวลาเรียน!B48</f>
        <v>ป.4/2</v>
      </c>
      <c r="C49" s="200">
        <f>p2เวลาเรียน!C48</f>
        <v>4</v>
      </c>
      <c r="D49" s="200">
        <f>p2เวลาเรียน!D48</f>
        <v>3835</v>
      </c>
      <c r="E49" s="200" t="str">
        <f>p2เวลาเรียน!E48</f>
        <v>เด็กชาย</v>
      </c>
      <c r="F49" s="211" t="str">
        <f>p2เวลาเรียน!F48</f>
        <v>นะโม</v>
      </c>
      <c r="G49" s="212" t="str">
        <f>p2เวลาเรียน!G48</f>
        <v>เววน</v>
      </c>
      <c r="H49" s="171"/>
      <c r="I49" s="171"/>
      <c r="J49" s="171"/>
      <c r="K49" s="171"/>
      <c r="L49" s="171"/>
      <c r="M49" s="394"/>
      <c r="N49" s="171"/>
      <c r="O49" s="171"/>
      <c r="P49" s="171"/>
      <c r="Q49" s="171"/>
      <c r="R49" s="171"/>
      <c r="S49" s="401" t="str">
        <f t="shared" si="9"/>
        <v/>
      </c>
      <c r="T49" s="312" t="str">
        <f t="shared" si="5"/>
        <v/>
      </c>
      <c r="U49" s="393"/>
      <c r="V49" s="392" t="str">
        <f t="shared" si="8"/>
        <v/>
      </c>
      <c r="W49" s="127" t="str">
        <f t="shared" si="2"/>
        <v/>
      </c>
      <c r="X49" s="228" t="str">
        <f t="shared" si="7"/>
        <v/>
      </c>
      <c r="Y49" s="352" t="str">
        <f>IF(E49="","",pรายชื่อ!Z7)</f>
        <v>เรียน</v>
      </c>
      <c r="Z49" s="155"/>
      <c r="AA49" s="128" t="str">
        <f t="shared" si="10"/>
        <v/>
      </c>
      <c r="AB49" s="31">
        <f>IF(AND(X49=0),LOOKUP(9.99999999999999E+307,$AB$5:AB48)+1,"")</f>
        <v>42</v>
      </c>
      <c r="AC49" s="31" t="str">
        <f>IF(AND(X49="ร"),LOOKUP(9.99999999999999E+307,$AC$5:AC48)+1,"")</f>
        <v/>
      </c>
      <c r="AD49" s="2">
        <f t="shared" si="1"/>
        <v>42</v>
      </c>
      <c r="AE49" s="2">
        <f t="shared" si="3"/>
        <v>1</v>
      </c>
      <c r="AF49" s="31">
        <f>IF(AND(AE49=1),LOOKUP(9.99999999999999E+307,$AF$5:AF48)+1,"")</f>
        <v>42</v>
      </c>
    </row>
    <row r="50" spans="2:32" s="2" customFormat="1" ht="20.149999999999999" customHeight="1" x14ac:dyDescent="0.55000000000000004">
      <c r="B50" s="200" t="str">
        <f>p2เวลาเรียน!B49</f>
        <v>ป.4/2</v>
      </c>
      <c r="C50" s="200">
        <f>p2เวลาเรียน!C49</f>
        <v>5</v>
      </c>
      <c r="D50" s="200">
        <f>p2เวลาเรียน!D49</f>
        <v>3904</v>
      </c>
      <c r="E50" s="200" t="str">
        <f>p2เวลาเรียน!E49</f>
        <v>เด็กชาย</v>
      </c>
      <c r="F50" s="211" t="str">
        <f>p2เวลาเรียน!F49</f>
        <v>สุญตา</v>
      </c>
      <c r="G50" s="212" t="str">
        <f>p2เวลาเรียน!G49</f>
        <v>อู่ทอง</v>
      </c>
      <c r="H50" s="171"/>
      <c r="I50" s="171"/>
      <c r="J50" s="171"/>
      <c r="K50" s="171"/>
      <c r="L50" s="171"/>
      <c r="M50" s="394"/>
      <c r="N50" s="171"/>
      <c r="O50" s="171"/>
      <c r="P50" s="171"/>
      <c r="Q50" s="171"/>
      <c r="R50" s="171"/>
      <c r="S50" s="401" t="str">
        <f t="shared" si="9"/>
        <v/>
      </c>
      <c r="T50" s="312" t="str">
        <f t="shared" si="5"/>
        <v/>
      </c>
      <c r="U50" s="393"/>
      <c r="V50" s="392" t="str">
        <f t="shared" si="8"/>
        <v/>
      </c>
      <c r="W50" s="127" t="str">
        <f t="shared" si="2"/>
        <v/>
      </c>
      <c r="X50" s="228" t="str">
        <f t="shared" si="7"/>
        <v/>
      </c>
      <c r="Y50" s="352" t="str">
        <f>IF(E50="","",pรายชื่อ!Z8)</f>
        <v>เรียน</v>
      </c>
      <c r="Z50" s="155"/>
      <c r="AA50" s="128" t="str">
        <f t="shared" si="10"/>
        <v/>
      </c>
      <c r="AB50" s="31">
        <f>IF(AND(X50=0),LOOKUP(9.99999999999999E+307,$AB$5:AB49)+1,"")</f>
        <v>43</v>
      </c>
      <c r="AC50" s="31" t="str">
        <f>IF(AND(X50="ร"),LOOKUP(9.99999999999999E+307,$AC$5:AC49)+1,"")</f>
        <v/>
      </c>
      <c r="AD50" s="2">
        <f t="shared" si="1"/>
        <v>43</v>
      </c>
      <c r="AE50" s="2">
        <f t="shared" si="3"/>
        <v>1</v>
      </c>
      <c r="AF50" s="31">
        <f>IF(AND(AE50=1),LOOKUP(9.99999999999999E+307,$AF$5:AF49)+1,"")</f>
        <v>43</v>
      </c>
    </row>
    <row r="51" spans="2:32" s="2" customFormat="1" ht="20.149999999999999" customHeight="1" x14ac:dyDescent="0.55000000000000004">
      <c r="B51" s="200" t="str">
        <f>p2เวลาเรียน!B50</f>
        <v>ป.4/2</v>
      </c>
      <c r="C51" s="200">
        <f>p2เวลาเรียน!C50</f>
        <v>6</v>
      </c>
      <c r="D51" s="200">
        <f>p2เวลาเรียน!D50</f>
        <v>3905</v>
      </c>
      <c r="E51" s="200" t="str">
        <f>p2เวลาเรียน!E50</f>
        <v>เด็กชาย</v>
      </c>
      <c r="F51" s="211" t="str">
        <f>p2เวลาเรียน!F50</f>
        <v>ภูวภัทร</v>
      </c>
      <c r="G51" s="212" t="str">
        <f>p2เวลาเรียน!G50</f>
        <v>บุญเรือง</v>
      </c>
      <c r="H51" s="171"/>
      <c r="I51" s="171"/>
      <c r="J51" s="171"/>
      <c r="K51" s="171"/>
      <c r="L51" s="171"/>
      <c r="M51" s="394"/>
      <c r="N51" s="171"/>
      <c r="O51" s="171"/>
      <c r="P51" s="171"/>
      <c r="Q51" s="171"/>
      <c r="R51" s="171"/>
      <c r="S51" s="401" t="str">
        <f t="shared" si="9"/>
        <v/>
      </c>
      <c r="T51" s="312" t="str">
        <f t="shared" si="5"/>
        <v/>
      </c>
      <c r="U51" s="393"/>
      <c r="V51" s="392" t="str">
        <f t="shared" si="8"/>
        <v/>
      </c>
      <c r="W51" s="127" t="str">
        <f t="shared" si="2"/>
        <v/>
      </c>
      <c r="X51" s="228" t="str">
        <f t="shared" si="7"/>
        <v/>
      </c>
      <c r="Y51" s="352" t="str">
        <f>IF(E51="","",pรายชื่อ!Z9)</f>
        <v>เรียน</v>
      </c>
      <c r="Z51" s="155"/>
      <c r="AA51" s="128" t="str">
        <f t="shared" si="10"/>
        <v/>
      </c>
      <c r="AB51" s="31">
        <f>IF(AND(X51=0),LOOKUP(9.99999999999999E+307,$AB$5:AB50)+1,"")</f>
        <v>44</v>
      </c>
      <c r="AC51" s="31" t="str">
        <f>IF(AND(X51="ร"),LOOKUP(9.99999999999999E+307,$AC$5:AC50)+1,"")</f>
        <v/>
      </c>
      <c r="AD51" s="2">
        <f t="shared" si="1"/>
        <v>44</v>
      </c>
      <c r="AE51" s="2">
        <f t="shared" si="3"/>
        <v>1</v>
      </c>
      <c r="AF51" s="31">
        <f>IF(AND(AE51=1),LOOKUP(9.99999999999999E+307,$AF$5:AF50)+1,"")</f>
        <v>44</v>
      </c>
    </row>
    <row r="52" spans="2:32" s="2" customFormat="1" ht="20.149999999999999" customHeight="1" x14ac:dyDescent="0.55000000000000004">
      <c r="B52" s="200" t="str">
        <f>p2เวลาเรียน!B51</f>
        <v>ป.4/2</v>
      </c>
      <c r="C52" s="200">
        <f>p2เวลาเรียน!C51</f>
        <v>7</v>
      </c>
      <c r="D52" s="200">
        <f>p2เวลาเรียน!D51</f>
        <v>3946</v>
      </c>
      <c r="E52" s="200" t="str">
        <f>p2เวลาเรียน!E51</f>
        <v>เด็กชาย</v>
      </c>
      <c r="F52" s="211" t="str">
        <f>p2เวลาเรียน!F51</f>
        <v>วรเมธ</v>
      </c>
      <c r="G52" s="212" t="str">
        <f>p2เวลาเรียน!G51</f>
        <v>ปินตานา</v>
      </c>
      <c r="H52" s="171"/>
      <c r="I52" s="171"/>
      <c r="J52" s="171"/>
      <c r="K52" s="171"/>
      <c r="L52" s="171"/>
      <c r="M52" s="394"/>
      <c r="N52" s="171"/>
      <c r="O52" s="171"/>
      <c r="P52" s="171"/>
      <c r="Q52" s="171"/>
      <c r="R52" s="171"/>
      <c r="S52" s="401" t="str">
        <f t="shared" si="9"/>
        <v/>
      </c>
      <c r="T52" s="312" t="str">
        <f t="shared" si="5"/>
        <v/>
      </c>
      <c r="U52" s="393"/>
      <c r="V52" s="392" t="str">
        <f t="shared" si="8"/>
        <v/>
      </c>
      <c r="W52" s="127" t="str">
        <f t="shared" si="2"/>
        <v/>
      </c>
      <c r="X52" s="228" t="str">
        <f t="shared" si="7"/>
        <v/>
      </c>
      <c r="Y52" s="352" t="str">
        <f>IF(E52="","",pรายชื่อ!Z10)</f>
        <v>เรียน</v>
      </c>
      <c r="Z52" s="155"/>
      <c r="AA52" s="128" t="str">
        <f t="shared" si="10"/>
        <v/>
      </c>
      <c r="AB52" s="31">
        <f>IF(AND(X52=0),LOOKUP(9.99999999999999E+307,$AB$5:AB51)+1,"")</f>
        <v>45</v>
      </c>
      <c r="AC52" s="31" t="str">
        <f>IF(AND(X52="ร"),LOOKUP(9.99999999999999E+307,$AC$5:AC51)+1,"")</f>
        <v/>
      </c>
      <c r="AD52" s="2">
        <f t="shared" si="1"/>
        <v>45</v>
      </c>
      <c r="AE52" s="2">
        <f t="shared" si="3"/>
        <v>1</v>
      </c>
      <c r="AF52" s="31">
        <f>IF(AND(AE52=1),LOOKUP(9.99999999999999E+307,$AF$5:AF51)+1,"")</f>
        <v>45</v>
      </c>
    </row>
    <row r="53" spans="2:32" s="2" customFormat="1" ht="20.149999999999999" customHeight="1" x14ac:dyDescent="0.55000000000000004">
      <c r="B53" s="200" t="str">
        <f>p2เวลาเรียน!B52</f>
        <v>ป.4/2</v>
      </c>
      <c r="C53" s="200">
        <f>p2เวลาเรียน!C52</f>
        <v>8</v>
      </c>
      <c r="D53" s="200">
        <f>p2เวลาเรียน!D52</f>
        <v>4098</v>
      </c>
      <c r="E53" s="200" t="str">
        <f>p2เวลาเรียน!E52</f>
        <v>เด็กชาย</v>
      </c>
      <c r="F53" s="211" t="str">
        <f>p2เวลาเรียน!F52</f>
        <v>พงษ์พิชญ์</v>
      </c>
      <c r="G53" s="212" t="str">
        <f>p2เวลาเรียน!G52</f>
        <v>เรือนแก้ว</v>
      </c>
      <c r="H53" s="171"/>
      <c r="I53" s="171"/>
      <c r="J53" s="171"/>
      <c r="K53" s="171"/>
      <c r="L53" s="171"/>
      <c r="M53" s="394"/>
      <c r="N53" s="171"/>
      <c r="O53" s="171"/>
      <c r="P53" s="171"/>
      <c r="Q53" s="171"/>
      <c r="R53" s="171"/>
      <c r="S53" s="401" t="str">
        <f t="shared" si="9"/>
        <v/>
      </c>
      <c r="T53" s="312" t="str">
        <f t="shared" si="5"/>
        <v/>
      </c>
      <c r="U53" s="393"/>
      <c r="V53" s="392" t="str">
        <f t="shared" si="8"/>
        <v/>
      </c>
      <c r="W53" s="127" t="str">
        <f t="shared" si="2"/>
        <v/>
      </c>
      <c r="X53" s="228" t="str">
        <f t="shared" si="7"/>
        <v/>
      </c>
      <c r="Y53" s="352" t="str">
        <f>IF(E53="","",pรายชื่อ!Z11)</f>
        <v>เรียน</v>
      </c>
      <c r="Z53" s="155"/>
      <c r="AA53" s="128" t="str">
        <f t="shared" si="10"/>
        <v/>
      </c>
      <c r="AB53" s="31">
        <f>IF(AND(X53=0),LOOKUP(9.99999999999999E+307,$AB$5:AB52)+1,"")</f>
        <v>46</v>
      </c>
      <c r="AC53" s="31" t="str">
        <f>IF(AND(X53="ร"),LOOKUP(9.99999999999999E+307,$AC$5:AC52)+1,"")</f>
        <v/>
      </c>
      <c r="AD53" s="2">
        <f t="shared" si="1"/>
        <v>46</v>
      </c>
      <c r="AE53" s="2">
        <f t="shared" si="3"/>
        <v>1</v>
      </c>
      <c r="AF53" s="31">
        <f>IF(AND(AE53=1),LOOKUP(9.99999999999999E+307,$AF$5:AF52)+1,"")</f>
        <v>46</v>
      </c>
    </row>
    <row r="54" spans="2:32" s="2" customFormat="1" ht="20.149999999999999" customHeight="1" x14ac:dyDescent="0.55000000000000004">
      <c r="B54" s="200" t="str">
        <f>p2เวลาเรียน!B53</f>
        <v>ป.4/2</v>
      </c>
      <c r="C54" s="200">
        <f>p2เวลาเรียน!C53</f>
        <v>9</v>
      </c>
      <c r="D54" s="200">
        <f>p2เวลาเรียน!D53</f>
        <v>4206</v>
      </c>
      <c r="E54" s="200" t="str">
        <f>p2เวลาเรียน!E53</f>
        <v>เด็กชาย</v>
      </c>
      <c r="F54" s="211" t="str">
        <f>p2เวลาเรียน!F53</f>
        <v>นาวา</v>
      </c>
      <c r="G54" s="212" t="str">
        <f>p2เวลาเรียน!G53</f>
        <v>ศรียอด</v>
      </c>
      <c r="H54" s="171"/>
      <c r="I54" s="171"/>
      <c r="J54" s="171"/>
      <c r="K54" s="171"/>
      <c r="L54" s="171"/>
      <c r="M54" s="394"/>
      <c r="N54" s="171"/>
      <c r="O54" s="171"/>
      <c r="P54" s="171"/>
      <c r="Q54" s="171"/>
      <c r="R54" s="171"/>
      <c r="S54" s="401" t="str">
        <f t="shared" si="9"/>
        <v/>
      </c>
      <c r="T54" s="312" t="str">
        <f t="shared" si="5"/>
        <v/>
      </c>
      <c r="U54" s="393"/>
      <c r="V54" s="392" t="str">
        <f t="shared" si="8"/>
        <v/>
      </c>
      <c r="W54" s="127" t="str">
        <f t="shared" si="2"/>
        <v/>
      </c>
      <c r="X54" s="228" t="str">
        <f t="shared" si="7"/>
        <v/>
      </c>
      <c r="Y54" s="352" t="str">
        <f>IF(E54="","",pรายชื่อ!Z12)</f>
        <v>เรียน</v>
      </c>
      <c r="Z54" s="155"/>
      <c r="AA54" s="128" t="str">
        <f t="shared" si="10"/>
        <v/>
      </c>
      <c r="AB54" s="31">
        <f>IF(AND(X54=0),LOOKUP(9.99999999999999E+307,$AB$5:AB53)+1,"")</f>
        <v>47</v>
      </c>
      <c r="AC54" s="31" t="str">
        <f>IF(AND(X54="ร"),LOOKUP(9.99999999999999E+307,$AC$5:AC53)+1,"")</f>
        <v/>
      </c>
      <c r="AD54" s="2">
        <f t="shared" si="1"/>
        <v>47</v>
      </c>
      <c r="AE54" s="2">
        <f t="shared" si="3"/>
        <v>1</v>
      </c>
      <c r="AF54" s="31">
        <f>IF(AND(AE54=1),LOOKUP(9.99999999999999E+307,$AF$5:AF53)+1,"")</f>
        <v>47</v>
      </c>
    </row>
    <row r="55" spans="2:32" s="2" customFormat="1" ht="20.149999999999999" customHeight="1" x14ac:dyDescent="0.55000000000000004">
      <c r="B55" s="200" t="str">
        <f>p2เวลาเรียน!B54</f>
        <v>ป.4/2</v>
      </c>
      <c r="C55" s="200">
        <f>p2เวลาเรียน!C54</f>
        <v>10</v>
      </c>
      <c r="D55" s="200">
        <f>p2เวลาเรียน!D54</f>
        <v>4306</v>
      </c>
      <c r="E55" s="200" t="str">
        <f>p2เวลาเรียน!E54</f>
        <v>เด็กชาย</v>
      </c>
      <c r="F55" s="211" t="str">
        <f>p2เวลาเรียน!F54</f>
        <v>ชียวน</v>
      </c>
      <c r="G55" s="212" t="str">
        <f>p2เวลาเรียน!G54</f>
        <v>เตียว</v>
      </c>
      <c r="H55" s="171"/>
      <c r="I55" s="171"/>
      <c r="J55" s="171"/>
      <c r="K55" s="171"/>
      <c r="L55" s="171"/>
      <c r="M55" s="394"/>
      <c r="N55" s="171"/>
      <c r="O55" s="171"/>
      <c r="P55" s="171"/>
      <c r="Q55" s="171"/>
      <c r="R55" s="171"/>
      <c r="S55" s="401" t="str">
        <f t="shared" si="9"/>
        <v/>
      </c>
      <c r="T55" s="312" t="str">
        <f t="shared" si="5"/>
        <v/>
      </c>
      <c r="U55" s="393"/>
      <c r="V55" s="392" t="str">
        <f t="shared" si="8"/>
        <v/>
      </c>
      <c r="W55" s="127" t="str">
        <f t="shared" si="2"/>
        <v/>
      </c>
      <c r="X55" s="228" t="str">
        <f t="shared" si="7"/>
        <v/>
      </c>
      <c r="Y55" s="352" t="str">
        <f>IF(E55="","",pรายชื่อ!Z13)</f>
        <v>เรียน</v>
      </c>
      <c r="Z55" s="155"/>
      <c r="AA55" s="128" t="str">
        <f t="shared" si="10"/>
        <v/>
      </c>
      <c r="AB55" s="31">
        <f>IF(AND(X55=0),LOOKUP(9.99999999999999E+307,$AB$5:AB54)+1,"")</f>
        <v>48</v>
      </c>
      <c r="AC55" s="31" t="str">
        <f>IF(AND(X55="ร"),LOOKUP(9.99999999999999E+307,$AC$5:AC54)+1,"")</f>
        <v/>
      </c>
      <c r="AD55" s="2">
        <f t="shared" si="1"/>
        <v>48</v>
      </c>
      <c r="AE55" s="2">
        <f t="shared" si="3"/>
        <v>1</v>
      </c>
      <c r="AF55" s="31">
        <f>IF(AND(AE55=1),LOOKUP(9.99999999999999E+307,$AF$5:AF54)+1,"")</f>
        <v>48</v>
      </c>
    </row>
    <row r="56" spans="2:32" s="2" customFormat="1" ht="20.149999999999999" customHeight="1" x14ac:dyDescent="0.55000000000000004">
      <c r="B56" s="200" t="str">
        <f>p2เวลาเรียน!B55</f>
        <v>ป.4/2</v>
      </c>
      <c r="C56" s="200">
        <f>p2เวลาเรียน!C55</f>
        <v>11</v>
      </c>
      <c r="D56" s="200">
        <f>p2เวลาเรียน!D55</f>
        <v>3802</v>
      </c>
      <c r="E56" s="200" t="str">
        <f>p2เวลาเรียน!E55</f>
        <v>เด็กหญิง</v>
      </c>
      <c r="F56" s="211" t="str">
        <f>p2เวลาเรียน!F55</f>
        <v>ณดารัตน์</v>
      </c>
      <c r="G56" s="212" t="str">
        <f>p2เวลาเรียน!G55</f>
        <v>ยูลึ</v>
      </c>
      <c r="H56" s="171"/>
      <c r="I56" s="171"/>
      <c r="J56" s="171"/>
      <c r="K56" s="171"/>
      <c r="L56" s="171"/>
      <c r="M56" s="394"/>
      <c r="N56" s="171"/>
      <c r="O56" s="171"/>
      <c r="P56" s="171"/>
      <c r="Q56" s="171"/>
      <c r="R56" s="171"/>
      <c r="S56" s="401" t="str">
        <f t="shared" si="9"/>
        <v/>
      </c>
      <c r="T56" s="312" t="str">
        <f t="shared" si="5"/>
        <v/>
      </c>
      <c r="U56" s="393"/>
      <c r="V56" s="392" t="str">
        <f t="shared" si="8"/>
        <v/>
      </c>
      <c r="W56" s="127" t="str">
        <f t="shared" si="2"/>
        <v/>
      </c>
      <c r="X56" s="228" t="str">
        <f t="shared" si="7"/>
        <v/>
      </c>
      <c r="Y56" s="352" t="str">
        <f>IF(E56="","",pรายชื่อ!Z14)</f>
        <v>เรียน</v>
      </c>
      <c r="Z56" s="155"/>
      <c r="AA56" s="128" t="str">
        <f t="shared" si="10"/>
        <v/>
      </c>
      <c r="AB56" s="31">
        <f>IF(AND(X56=0),LOOKUP(9.99999999999999E+307,$AB$5:AB55)+1,"")</f>
        <v>49</v>
      </c>
      <c r="AC56" s="31" t="str">
        <f>IF(AND(X56="ร"),LOOKUP(9.99999999999999E+307,$AC$5:AC55)+1,"")</f>
        <v/>
      </c>
      <c r="AD56" s="2">
        <f t="shared" si="1"/>
        <v>49</v>
      </c>
      <c r="AE56" s="2">
        <f t="shared" si="3"/>
        <v>1</v>
      </c>
      <c r="AF56" s="31">
        <f>IF(AND(AE56=1),LOOKUP(9.99999999999999E+307,$AF$5:AF55)+1,"")</f>
        <v>49</v>
      </c>
    </row>
    <row r="57" spans="2:32" s="2" customFormat="1" ht="20.149999999999999" customHeight="1" x14ac:dyDescent="0.55000000000000004">
      <c r="B57" s="200" t="str">
        <f>p2เวลาเรียน!B56</f>
        <v>ป.4/2</v>
      </c>
      <c r="C57" s="200">
        <f>p2เวลาเรียน!C56</f>
        <v>12</v>
      </c>
      <c r="D57" s="200">
        <f>p2เวลาเรียน!D56</f>
        <v>3809</v>
      </c>
      <c r="E57" s="200" t="str">
        <f>p2เวลาเรียน!E56</f>
        <v>เด็กหญิง</v>
      </c>
      <c r="F57" s="211" t="str">
        <f>p2เวลาเรียน!F56</f>
        <v>ชนกานต์</v>
      </c>
      <c r="G57" s="212" t="str">
        <f>p2เวลาเรียน!G56</f>
        <v>ยืนยิ่ง</v>
      </c>
      <c r="H57" s="171"/>
      <c r="I57" s="171"/>
      <c r="J57" s="171"/>
      <c r="K57" s="171"/>
      <c r="L57" s="171"/>
      <c r="M57" s="394"/>
      <c r="N57" s="171"/>
      <c r="O57" s="171"/>
      <c r="P57" s="171"/>
      <c r="Q57" s="171"/>
      <c r="R57" s="171"/>
      <c r="S57" s="401" t="str">
        <f t="shared" si="9"/>
        <v/>
      </c>
      <c r="T57" s="312" t="str">
        <f t="shared" si="5"/>
        <v/>
      </c>
      <c r="U57" s="393"/>
      <c r="V57" s="392" t="str">
        <f t="shared" si="8"/>
        <v/>
      </c>
      <c r="W57" s="127" t="str">
        <f t="shared" si="2"/>
        <v/>
      </c>
      <c r="X57" s="228" t="str">
        <f t="shared" si="7"/>
        <v/>
      </c>
      <c r="Y57" s="352" t="str">
        <f>IF(E57="","",pรายชื่อ!Z15)</f>
        <v>เรียน</v>
      </c>
      <c r="Z57" s="155"/>
      <c r="AA57" s="128" t="str">
        <f t="shared" si="10"/>
        <v/>
      </c>
      <c r="AB57" s="31">
        <f>IF(AND(X57=0),LOOKUP(9.99999999999999E+307,$AB$5:AB56)+1,"")</f>
        <v>50</v>
      </c>
      <c r="AC57" s="31" t="str">
        <f>IF(AND(X57="ร"),LOOKUP(9.99999999999999E+307,$AC$5:AC56)+1,"")</f>
        <v/>
      </c>
      <c r="AD57" s="2">
        <f t="shared" si="1"/>
        <v>50</v>
      </c>
      <c r="AE57" s="2">
        <f t="shared" si="3"/>
        <v>1</v>
      </c>
      <c r="AF57" s="31">
        <f>IF(AND(AE57=1),LOOKUP(9.99999999999999E+307,$AF$5:AF56)+1,"")</f>
        <v>50</v>
      </c>
    </row>
    <row r="58" spans="2:32" s="2" customFormat="1" ht="20.149999999999999" customHeight="1" x14ac:dyDescent="0.55000000000000004">
      <c r="B58" s="200" t="str">
        <f>p2เวลาเรียน!B57</f>
        <v>ป.4/2</v>
      </c>
      <c r="C58" s="200">
        <f>p2เวลาเรียน!C57</f>
        <v>13</v>
      </c>
      <c r="D58" s="200">
        <f>p2เวลาเรียน!D57</f>
        <v>3811</v>
      </c>
      <c r="E58" s="200" t="str">
        <f>p2เวลาเรียน!E57</f>
        <v>เด็กหญิง</v>
      </c>
      <c r="F58" s="211" t="str">
        <f>p2เวลาเรียน!F57</f>
        <v>กุลประกาย</v>
      </c>
      <c r="G58" s="212" t="str">
        <f>p2เวลาเรียน!G57</f>
        <v>สุบิน</v>
      </c>
      <c r="H58" s="171"/>
      <c r="I58" s="171"/>
      <c r="J58" s="171"/>
      <c r="K58" s="171"/>
      <c r="L58" s="171"/>
      <c r="M58" s="394"/>
      <c r="N58" s="171"/>
      <c r="O58" s="171"/>
      <c r="P58" s="171"/>
      <c r="Q58" s="171"/>
      <c r="R58" s="171"/>
      <c r="S58" s="401" t="str">
        <f t="shared" si="9"/>
        <v/>
      </c>
      <c r="T58" s="312" t="str">
        <f t="shared" si="5"/>
        <v/>
      </c>
      <c r="U58" s="393"/>
      <c r="V58" s="392" t="str">
        <f t="shared" si="8"/>
        <v/>
      </c>
      <c r="W58" s="127" t="str">
        <f t="shared" si="2"/>
        <v/>
      </c>
      <c r="X58" s="228" t="str">
        <f t="shared" si="7"/>
        <v/>
      </c>
      <c r="Y58" s="352" t="str">
        <f>IF(E58="","",pรายชื่อ!Z16)</f>
        <v>เรียน</v>
      </c>
      <c r="Z58" s="155"/>
      <c r="AA58" s="128" t="str">
        <f t="shared" si="10"/>
        <v/>
      </c>
      <c r="AB58" s="31">
        <f>IF(AND(X58=0),LOOKUP(9.99999999999999E+307,$AB$5:AB57)+1,"")</f>
        <v>51</v>
      </c>
      <c r="AC58" s="31" t="str">
        <f>IF(AND(X58="ร"),LOOKUP(9.99999999999999E+307,$AC$5:AC57)+1,"")</f>
        <v/>
      </c>
      <c r="AD58" s="2">
        <f t="shared" si="1"/>
        <v>51</v>
      </c>
      <c r="AE58" s="2">
        <f t="shared" si="3"/>
        <v>1</v>
      </c>
      <c r="AF58" s="31">
        <f>IF(AND(AE58=1),LOOKUP(9.99999999999999E+307,$AF$5:AF57)+1,"")</f>
        <v>51</v>
      </c>
    </row>
    <row r="59" spans="2:32" s="2" customFormat="1" ht="20.149999999999999" customHeight="1" x14ac:dyDescent="0.55000000000000004">
      <c r="B59" s="200" t="str">
        <f>p2เวลาเรียน!B58</f>
        <v>ป.4/2</v>
      </c>
      <c r="C59" s="200">
        <f>p2เวลาเรียน!C58</f>
        <v>14</v>
      </c>
      <c r="D59" s="200">
        <f>p2เวลาเรียน!D58</f>
        <v>3816</v>
      </c>
      <c r="E59" s="200" t="str">
        <f>p2เวลาเรียน!E58</f>
        <v>เด็กหญิง</v>
      </c>
      <c r="F59" s="211" t="str">
        <f>p2เวลาเรียน!F58</f>
        <v>เอวารินทร์</v>
      </c>
      <c r="G59" s="212" t="str">
        <f>p2เวลาเรียน!G58</f>
        <v>สุขเกษม</v>
      </c>
      <c r="H59" s="171"/>
      <c r="I59" s="171"/>
      <c r="J59" s="171"/>
      <c r="K59" s="171"/>
      <c r="L59" s="171"/>
      <c r="M59" s="394"/>
      <c r="N59" s="171"/>
      <c r="O59" s="171"/>
      <c r="P59" s="171"/>
      <c r="Q59" s="171"/>
      <c r="R59" s="171"/>
      <c r="S59" s="401" t="str">
        <f t="shared" si="9"/>
        <v/>
      </c>
      <c r="T59" s="312" t="str">
        <f t="shared" si="5"/>
        <v/>
      </c>
      <c r="U59" s="393"/>
      <c r="V59" s="392" t="str">
        <f t="shared" si="8"/>
        <v/>
      </c>
      <c r="W59" s="127" t="str">
        <f t="shared" si="2"/>
        <v/>
      </c>
      <c r="X59" s="228" t="str">
        <f t="shared" si="7"/>
        <v/>
      </c>
      <c r="Y59" s="352" t="str">
        <f>IF(E59="","",pรายชื่อ!Z17)</f>
        <v>เรียน</v>
      </c>
      <c r="Z59" s="155"/>
      <c r="AA59" s="128" t="str">
        <f t="shared" si="10"/>
        <v/>
      </c>
      <c r="AB59" s="31">
        <f>IF(AND(X59=0),LOOKUP(9.99999999999999E+307,$AB$5:AB58)+1,"")</f>
        <v>52</v>
      </c>
      <c r="AC59" s="31" t="str">
        <f>IF(AND(X59="ร"),LOOKUP(9.99999999999999E+307,$AC$5:AC58)+1,"")</f>
        <v/>
      </c>
      <c r="AD59" s="2">
        <f t="shared" si="1"/>
        <v>52</v>
      </c>
      <c r="AE59" s="2">
        <f t="shared" si="3"/>
        <v>1</v>
      </c>
      <c r="AF59" s="31">
        <f>IF(AND(AE59=1),LOOKUP(9.99999999999999E+307,$AF$5:AF58)+1,"")</f>
        <v>52</v>
      </c>
    </row>
    <row r="60" spans="2:32" s="2" customFormat="1" ht="20.149999999999999" customHeight="1" x14ac:dyDescent="0.55000000000000004">
      <c r="B60" s="200" t="str">
        <f>p2เวลาเรียน!B59</f>
        <v>ป.4/2</v>
      </c>
      <c r="C60" s="200">
        <f>p2เวลาเรียน!C59</f>
        <v>15</v>
      </c>
      <c r="D60" s="200">
        <f>p2เวลาเรียน!D59</f>
        <v>3853</v>
      </c>
      <c r="E60" s="200" t="str">
        <f>p2เวลาเรียน!E59</f>
        <v>เด็กหญิง</v>
      </c>
      <c r="F60" s="211" t="str">
        <f>p2เวลาเรียน!F59</f>
        <v>วิยะดา</v>
      </c>
      <c r="G60" s="212" t="str">
        <f>p2เวลาเรียน!G59</f>
        <v>สิมมา</v>
      </c>
      <c r="H60" s="171"/>
      <c r="I60" s="171"/>
      <c r="J60" s="171"/>
      <c r="K60" s="171"/>
      <c r="L60" s="171"/>
      <c r="M60" s="394"/>
      <c r="N60" s="171"/>
      <c r="O60" s="171"/>
      <c r="P60" s="171"/>
      <c r="Q60" s="171"/>
      <c r="R60" s="171"/>
      <c r="S60" s="401" t="str">
        <f t="shared" si="9"/>
        <v/>
      </c>
      <c r="T60" s="312" t="str">
        <f t="shared" si="5"/>
        <v/>
      </c>
      <c r="U60" s="393"/>
      <c r="V60" s="392" t="str">
        <f t="shared" si="8"/>
        <v/>
      </c>
      <c r="W60" s="127" t="str">
        <f t="shared" si="2"/>
        <v/>
      </c>
      <c r="X60" s="228" t="str">
        <f t="shared" si="7"/>
        <v/>
      </c>
      <c r="Y60" s="352" t="str">
        <f>IF(E60="","",pรายชื่อ!Z18)</f>
        <v>เรียน</v>
      </c>
      <c r="Z60" s="155"/>
      <c r="AA60" s="128" t="str">
        <f t="shared" si="10"/>
        <v/>
      </c>
      <c r="AB60" s="31">
        <f>IF(AND(X60=0),LOOKUP(9.99999999999999E+307,$AB$5:AB59)+1,"")</f>
        <v>53</v>
      </c>
      <c r="AC60" s="31" t="str">
        <f>IF(AND(X60="ร"),LOOKUP(9.99999999999999E+307,$AC$5:AC59)+1,"")</f>
        <v/>
      </c>
      <c r="AD60" s="2">
        <f t="shared" si="1"/>
        <v>53</v>
      </c>
      <c r="AE60" s="2">
        <f t="shared" si="3"/>
        <v>1</v>
      </c>
      <c r="AF60" s="31">
        <f>IF(AND(AE60=1),LOOKUP(9.99999999999999E+307,$AF$5:AF59)+1,"")</f>
        <v>53</v>
      </c>
    </row>
    <row r="61" spans="2:32" s="2" customFormat="1" ht="20.149999999999999" customHeight="1" x14ac:dyDescent="0.55000000000000004">
      <c r="B61" s="200" t="str">
        <f>p2เวลาเรียน!B60</f>
        <v>ป.4/2</v>
      </c>
      <c r="C61" s="200">
        <f>p2เวลาเรียน!C60</f>
        <v>16</v>
      </c>
      <c r="D61" s="200">
        <f>p2เวลาเรียน!D60</f>
        <v>3854</v>
      </c>
      <c r="E61" s="200" t="str">
        <f>p2เวลาเรียน!E60</f>
        <v>เด็กหญิง</v>
      </c>
      <c r="F61" s="211" t="str">
        <f>p2เวลาเรียน!F60</f>
        <v>ณัฐกมล</v>
      </c>
      <c r="G61" s="212" t="str">
        <f>p2เวลาเรียน!G60</f>
        <v>สอนง่าย</v>
      </c>
      <c r="H61" s="171"/>
      <c r="I61" s="171"/>
      <c r="J61" s="171"/>
      <c r="K61" s="171"/>
      <c r="L61" s="171"/>
      <c r="M61" s="394"/>
      <c r="N61" s="171"/>
      <c r="O61" s="171"/>
      <c r="P61" s="171"/>
      <c r="Q61" s="171"/>
      <c r="R61" s="171"/>
      <c r="S61" s="401" t="str">
        <f t="shared" si="9"/>
        <v/>
      </c>
      <c r="T61" s="312" t="str">
        <f t="shared" si="5"/>
        <v/>
      </c>
      <c r="U61" s="393"/>
      <c r="V61" s="392" t="str">
        <f t="shared" si="8"/>
        <v/>
      </c>
      <c r="W61" s="127" t="str">
        <f t="shared" si="2"/>
        <v/>
      </c>
      <c r="X61" s="228" t="str">
        <f t="shared" si="7"/>
        <v/>
      </c>
      <c r="Y61" s="352" t="str">
        <f>IF(E61="","",pรายชื่อ!Z19)</f>
        <v>เรียน</v>
      </c>
      <c r="Z61" s="155"/>
      <c r="AA61" s="128" t="str">
        <f t="shared" si="10"/>
        <v/>
      </c>
      <c r="AB61" s="31">
        <f>IF(AND(X61=0),LOOKUP(9.99999999999999E+307,$AB$5:AB60)+1,"")</f>
        <v>54</v>
      </c>
      <c r="AC61" s="31" t="str">
        <f>IF(AND(X61="ร"),LOOKUP(9.99999999999999E+307,$AC$5:AC60)+1,"")</f>
        <v/>
      </c>
      <c r="AD61" s="2">
        <f t="shared" si="1"/>
        <v>54</v>
      </c>
      <c r="AE61" s="2">
        <f t="shared" si="3"/>
        <v>1</v>
      </c>
      <c r="AF61" s="31">
        <f>IF(AND(AE61=1),LOOKUP(9.99999999999999E+307,$AF$5:AF60)+1,"")</f>
        <v>54</v>
      </c>
    </row>
    <row r="62" spans="2:32" s="2" customFormat="1" ht="20.149999999999999" customHeight="1" x14ac:dyDescent="0.55000000000000004">
      <c r="B62" s="200" t="str">
        <f>p2เวลาเรียน!B61</f>
        <v>ป.4/2</v>
      </c>
      <c r="C62" s="200">
        <f>p2เวลาเรียน!C61</f>
        <v>17</v>
      </c>
      <c r="D62" s="200">
        <f>p2เวลาเรียน!D61</f>
        <v>3933</v>
      </c>
      <c r="E62" s="200" t="str">
        <f>p2เวลาเรียน!E61</f>
        <v>เด็กหญิง</v>
      </c>
      <c r="F62" s="211" t="str">
        <f>p2เวลาเรียน!F61</f>
        <v>อัจฉรินทร์ธร</v>
      </c>
      <c r="G62" s="212" t="str">
        <f>p2เวลาเรียน!G61</f>
        <v>คำอ้อย</v>
      </c>
      <c r="H62" s="171"/>
      <c r="I62" s="171"/>
      <c r="J62" s="171"/>
      <c r="K62" s="171"/>
      <c r="L62" s="171"/>
      <c r="M62" s="394"/>
      <c r="N62" s="171"/>
      <c r="O62" s="171"/>
      <c r="P62" s="171"/>
      <c r="Q62" s="171"/>
      <c r="R62" s="171"/>
      <c r="S62" s="401" t="str">
        <f t="shared" si="9"/>
        <v/>
      </c>
      <c r="T62" s="312" t="str">
        <f t="shared" si="5"/>
        <v/>
      </c>
      <c r="U62" s="393"/>
      <c r="V62" s="392" t="str">
        <f t="shared" si="8"/>
        <v/>
      </c>
      <c r="W62" s="127" t="str">
        <f t="shared" si="2"/>
        <v/>
      </c>
      <c r="X62" s="228" t="str">
        <f t="shared" si="7"/>
        <v/>
      </c>
      <c r="Y62" s="352" t="str">
        <f>IF(E62="","",pรายชื่อ!Z20)</f>
        <v>เรียน</v>
      </c>
      <c r="Z62" s="155"/>
      <c r="AA62" s="128" t="str">
        <f t="shared" si="10"/>
        <v/>
      </c>
      <c r="AB62" s="31">
        <f>IF(AND(X62=0),LOOKUP(9.99999999999999E+307,$AB$5:AB61)+1,"")</f>
        <v>55</v>
      </c>
      <c r="AC62" s="31" t="str">
        <f>IF(AND(X62="ร"),LOOKUP(9.99999999999999E+307,$AC$5:AC61)+1,"")</f>
        <v/>
      </c>
      <c r="AD62" s="2">
        <f t="shared" si="1"/>
        <v>55</v>
      </c>
      <c r="AE62" s="2">
        <f t="shared" si="3"/>
        <v>1</v>
      </c>
      <c r="AF62" s="31">
        <f>IF(AND(AE62=1),LOOKUP(9.99999999999999E+307,$AF$5:AF61)+1,"")</f>
        <v>55</v>
      </c>
    </row>
    <row r="63" spans="2:32" s="2" customFormat="1" ht="20.149999999999999" customHeight="1" x14ac:dyDescent="0.55000000000000004">
      <c r="B63" s="200" t="str">
        <f>p2เวลาเรียน!B62</f>
        <v>ป.4/2</v>
      </c>
      <c r="C63" s="200">
        <f>p2เวลาเรียน!C62</f>
        <v>18</v>
      </c>
      <c r="D63" s="200">
        <f>p2เวลาเรียน!D62</f>
        <v>3939</v>
      </c>
      <c r="E63" s="200" t="str">
        <f>p2เวลาเรียน!E62</f>
        <v>เด็กหญิง</v>
      </c>
      <c r="F63" s="211" t="str">
        <f>p2เวลาเรียน!F62</f>
        <v>ผุสดี</v>
      </c>
      <c r="G63" s="212" t="str">
        <f>p2เวลาเรียน!G62</f>
        <v>สมรัก</v>
      </c>
      <c r="H63" s="171"/>
      <c r="I63" s="171"/>
      <c r="J63" s="171"/>
      <c r="K63" s="171"/>
      <c r="L63" s="171"/>
      <c r="M63" s="394"/>
      <c r="N63" s="171"/>
      <c r="O63" s="171"/>
      <c r="P63" s="171"/>
      <c r="Q63" s="171"/>
      <c r="R63" s="171"/>
      <c r="S63" s="401" t="str">
        <f t="shared" si="9"/>
        <v/>
      </c>
      <c r="T63" s="312" t="str">
        <f t="shared" si="5"/>
        <v/>
      </c>
      <c r="U63" s="393"/>
      <c r="V63" s="392" t="str">
        <f t="shared" si="8"/>
        <v/>
      </c>
      <c r="W63" s="127" t="str">
        <f t="shared" si="2"/>
        <v/>
      </c>
      <c r="X63" s="228" t="str">
        <f t="shared" si="7"/>
        <v/>
      </c>
      <c r="Y63" s="352" t="str">
        <f>IF(E63="","",pรายชื่อ!Z21)</f>
        <v>เรียน</v>
      </c>
      <c r="Z63" s="155"/>
      <c r="AA63" s="128" t="str">
        <f t="shared" si="10"/>
        <v/>
      </c>
      <c r="AB63" s="31">
        <f>IF(AND(X63=0),LOOKUP(9.99999999999999E+307,$AB$5:AB62)+1,"")</f>
        <v>56</v>
      </c>
      <c r="AC63" s="31" t="str">
        <f>IF(AND(X63="ร"),LOOKUP(9.99999999999999E+307,$AC$5:AC62)+1,"")</f>
        <v/>
      </c>
      <c r="AD63" s="2">
        <f t="shared" si="1"/>
        <v>56</v>
      </c>
      <c r="AE63" s="2">
        <f t="shared" si="3"/>
        <v>1</v>
      </c>
      <c r="AF63" s="31">
        <f>IF(AND(AE63=1),LOOKUP(9.99999999999999E+307,$AF$5:AF62)+1,"")</f>
        <v>56</v>
      </c>
    </row>
    <row r="64" spans="2:32" s="2" customFormat="1" ht="20.149999999999999" customHeight="1" x14ac:dyDescent="0.55000000000000004">
      <c r="B64" s="200" t="str">
        <f>p2เวลาเรียน!B63</f>
        <v>ป.4/2</v>
      </c>
      <c r="C64" s="200">
        <f>p2เวลาเรียน!C63</f>
        <v>19</v>
      </c>
      <c r="D64" s="200">
        <f>p2เวลาเรียน!D63</f>
        <v>3948</v>
      </c>
      <c r="E64" s="200" t="str">
        <f>p2เวลาเรียน!E63</f>
        <v>เด็กหญิง</v>
      </c>
      <c r="F64" s="211" t="str">
        <f>p2เวลาเรียน!F63</f>
        <v>บัณฑิตา</v>
      </c>
      <c r="G64" s="212">
        <f>p2เวลาเรียน!G63</f>
        <v>0</v>
      </c>
      <c r="H64" s="171"/>
      <c r="I64" s="171"/>
      <c r="J64" s="171"/>
      <c r="K64" s="171"/>
      <c r="L64" s="171"/>
      <c r="M64" s="394"/>
      <c r="N64" s="171"/>
      <c r="O64" s="171"/>
      <c r="P64" s="171"/>
      <c r="Q64" s="171"/>
      <c r="R64" s="171"/>
      <c r="S64" s="401" t="str">
        <f t="shared" si="9"/>
        <v/>
      </c>
      <c r="T64" s="312" t="str">
        <f t="shared" si="5"/>
        <v/>
      </c>
      <c r="U64" s="393"/>
      <c r="V64" s="392" t="str">
        <f t="shared" si="8"/>
        <v/>
      </c>
      <c r="W64" s="127" t="str">
        <f t="shared" si="2"/>
        <v/>
      </c>
      <c r="X64" s="228" t="str">
        <f t="shared" si="7"/>
        <v/>
      </c>
      <c r="Y64" s="352" t="str">
        <f>IF(E64="","",pรายชื่อ!Z22)</f>
        <v>เรียน</v>
      </c>
      <c r="Z64" s="155"/>
      <c r="AA64" s="128" t="str">
        <f t="shared" si="10"/>
        <v/>
      </c>
      <c r="AB64" s="31">
        <f>IF(AND(X64=0),LOOKUP(9.99999999999999E+307,$AB$5:AB63)+1,"")</f>
        <v>57</v>
      </c>
      <c r="AC64" s="31" t="str">
        <f>IF(AND(X64="ร"),LOOKUP(9.99999999999999E+307,$AC$5:AC63)+1,"")</f>
        <v/>
      </c>
      <c r="AD64" s="2">
        <f t="shared" si="1"/>
        <v>57</v>
      </c>
      <c r="AE64" s="2">
        <f t="shared" si="3"/>
        <v>1</v>
      </c>
      <c r="AF64" s="31">
        <f>IF(AND(AE64=1),LOOKUP(9.99999999999999E+307,$AF$5:AF63)+1,"")</f>
        <v>57</v>
      </c>
    </row>
    <row r="65" spans="2:32" s="2" customFormat="1" ht="20.149999999999999" customHeight="1" x14ac:dyDescent="0.55000000000000004">
      <c r="B65" s="200" t="str">
        <f>p2เวลาเรียน!B64</f>
        <v>ป.4/2</v>
      </c>
      <c r="C65" s="200">
        <f>p2เวลาเรียน!C64</f>
        <v>20</v>
      </c>
      <c r="D65" s="200">
        <f>p2เวลาเรียน!D64</f>
        <v>3954</v>
      </c>
      <c r="E65" s="200" t="str">
        <f>p2เวลาเรียน!E64</f>
        <v>เด็กหญิง</v>
      </c>
      <c r="F65" s="211" t="str">
        <f>p2เวลาเรียน!F64</f>
        <v>สุภัชชา</v>
      </c>
      <c r="G65" s="212" t="str">
        <f>p2เวลาเรียน!G64</f>
        <v>คารวะสมบัติ</v>
      </c>
      <c r="H65" s="171"/>
      <c r="I65" s="171"/>
      <c r="J65" s="171"/>
      <c r="K65" s="171"/>
      <c r="L65" s="171"/>
      <c r="M65" s="394"/>
      <c r="N65" s="171"/>
      <c r="O65" s="171"/>
      <c r="P65" s="171"/>
      <c r="Q65" s="171"/>
      <c r="R65" s="171"/>
      <c r="S65" s="401" t="str">
        <f t="shared" si="9"/>
        <v/>
      </c>
      <c r="T65" s="312" t="str">
        <f t="shared" si="5"/>
        <v/>
      </c>
      <c r="U65" s="393"/>
      <c r="V65" s="392" t="str">
        <f t="shared" si="8"/>
        <v/>
      </c>
      <c r="W65" s="127" t="str">
        <f t="shared" si="2"/>
        <v/>
      </c>
      <c r="X65" s="228" t="str">
        <f t="shared" si="7"/>
        <v/>
      </c>
      <c r="Y65" s="352" t="str">
        <f>IF(E65="","",pรายชื่อ!Z23)</f>
        <v>เรียน</v>
      </c>
      <c r="Z65" s="155"/>
      <c r="AA65" s="128" t="str">
        <f t="shared" si="10"/>
        <v/>
      </c>
      <c r="AB65" s="31">
        <f>IF(AND(X65=0),LOOKUP(9.99999999999999E+307,$AB$5:AB64)+1,"")</f>
        <v>58</v>
      </c>
      <c r="AC65" s="31" t="str">
        <f>IF(AND(X65="ร"),LOOKUP(9.99999999999999E+307,$AC$5:AC64)+1,"")</f>
        <v/>
      </c>
      <c r="AD65" s="2">
        <f t="shared" si="1"/>
        <v>58</v>
      </c>
      <c r="AE65" s="2">
        <f t="shared" si="3"/>
        <v>1</v>
      </c>
      <c r="AF65" s="31">
        <f>IF(AND(AE65=1),LOOKUP(9.99999999999999E+307,$AF$5:AF64)+1,"")</f>
        <v>58</v>
      </c>
    </row>
    <row r="66" spans="2:32" s="2" customFormat="1" ht="20.149999999999999" customHeight="1" x14ac:dyDescent="0.55000000000000004">
      <c r="B66" s="200" t="str">
        <f>p2เวลาเรียน!B65</f>
        <v>ป.4/2</v>
      </c>
      <c r="C66" s="200">
        <f>p2เวลาเรียน!C65</f>
        <v>21</v>
      </c>
      <c r="D66" s="200">
        <f>p2เวลาเรียน!D65</f>
        <v>4077</v>
      </c>
      <c r="E66" s="200" t="str">
        <f>p2เวลาเรียน!E65</f>
        <v>เด็กหญิง</v>
      </c>
      <c r="F66" s="211" t="str">
        <f>p2เวลาเรียน!F65</f>
        <v>บุญนิสา</v>
      </c>
      <c r="G66" s="212" t="str">
        <f>p2เวลาเรียน!G65</f>
        <v>สอนปัญญา</v>
      </c>
      <c r="H66" s="171"/>
      <c r="I66" s="171"/>
      <c r="J66" s="171"/>
      <c r="K66" s="171"/>
      <c r="L66" s="171"/>
      <c r="M66" s="394"/>
      <c r="N66" s="171"/>
      <c r="O66" s="171"/>
      <c r="P66" s="171"/>
      <c r="Q66" s="171"/>
      <c r="R66" s="171"/>
      <c r="S66" s="401" t="str">
        <f t="shared" si="9"/>
        <v/>
      </c>
      <c r="T66" s="312" t="str">
        <f t="shared" si="5"/>
        <v/>
      </c>
      <c r="U66" s="393"/>
      <c r="V66" s="392" t="str">
        <f t="shared" si="8"/>
        <v/>
      </c>
      <c r="W66" s="127" t="str">
        <f t="shared" si="2"/>
        <v/>
      </c>
      <c r="X66" s="228" t="str">
        <f t="shared" si="7"/>
        <v/>
      </c>
      <c r="Y66" s="352" t="str">
        <f>IF(E66="","",pรายชื่อ!Z24)</f>
        <v>เรียน</v>
      </c>
      <c r="Z66" s="155"/>
      <c r="AA66" s="128" t="str">
        <f t="shared" si="10"/>
        <v/>
      </c>
      <c r="AB66" s="31">
        <f>IF(AND(X66=0),LOOKUP(9.99999999999999E+307,$AB$5:AB65)+1,"")</f>
        <v>59</v>
      </c>
      <c r="AC66" s="31" t="str">
        <f>IF(AND(X66="ร"),LOOKUP(9.99999999999999E+307,$AC$5:AC65)+1,"")</f>
        <v/>
      </c>
      <c r="AD66" s="2">
        <f t="shared" si="1"/>
        <v>59</v>
      </c>
      <c r="AE66" s="2">
        <f t="shared" si="3"/>
        <v>1</v>
      </c>
      <c r="AF66" s="31">
        <f>IF(AND(AE66=1),LOOKUP(9.99999999999999E+307,$AF$5:AF65)+1,"")</f>
        <v>59</v>
      </c>
    </row>
    <row r="67" spans="2:32" s="2" customFormat="1" ht="20.149999999999999" customHeight="1" x14ac:dyDescent="0.55000000000000004">
      <c r="B67" s="200" t="str">
        <f>p2เวลาเรียน!B66</f>
        <v>ป.4/2</v>
      </c>
      <c r="C67" s="200">
        <f>p2เวลาเรียน!C66</f>
        <v>22</v>
      </c>
      <c r="D67" s="200">
        <f>p2เวลาเรียน!D66</f>
        <v>4078</v>
      </c>
      <c r="E67" s="200" t="str">
        <f>p2เวลาเรียน!E66</f>
        <v>เด็กหญิง</v>
      </c>
      <c r="F67" s="211" t="str">
        <f>p2เวลาเรียน!F66</f>
        <v>กัญญาพัชร</v>
      </c>
      <c r="G67" s="212" t="str">
        <f>p2เวลาเรียน!G66</f>
        <v>เทียนแก้ว</v>
      </c>
      <c r="H67" s="171"/>
      <c r="I67" s="171"/>
      <c r="J67" s="171"/>
      <c r="K67" s="171"/>
      <c r="L67" s="171"/>
      <c r="M67" s="394"/>
      <c r="N67" s="171"/>
      <c r="O67" s="171"/>
      <c r="P67" s="171"/>
      <c r="Q67" s="171"/>
      <c r="R67" s="171"/>
      <c r="S67" s="401" t="str">
        <f t="shared" si="9"/>
        <v/>
      </c>
      <c r="T67" s="312" t="str">
        <f t="shared" si="5"/>
        <v/>
      </c>
      <c r="U67" s="393"/>
      <c r="V67" s="392" t="str">
        <f t="shared" si="8"/>
        <v/>
      </c>
      <c r="W67" s="127" t="str">
        <f t="shared" si="2"/>
        <v/>
      </c>
      <c r="X67" s="228" t="str">
        <f t="shared" si="7"/>
        <v/>
      </c>
      <c r="Y67" s="352" t="str">
        <f>IF(E67="","",pรายชื่อ!Z25)</f>
        <v>เรียน</v>
      </c>
      <c r="Z67" s="155"/>
      <c r="AA67" s="128" t="str">
        <f t="shared" si="10"/>
        <v/>
      </c>
      <c r="AB67" s="31">
        <f>IF(AND(X67=0),LOOKUP(9.99999999999999E+307,$AB$5:AB66)+1,"")</f>
        <v>60</v>
      </c>
      <c r="AC67" s="31" t="str">
        <f>IF(AND(X67="ร"),LOOKUP(9.99999999999999E+307,$AC$5:AC66)+1,"")</f>
        <v/>
      </c>
      <c r="AD67" s="2">
        <f t="shared" si="1"/>
        <v>60</v>
      </c>
      <c r="AE67" s="2">
        <f t="shared" si="3"/>
        <v>1</v>
      </c>
      <c r="AF67" s="31">
        <f>IF(AND(AE67=1),LOOKUP(9.99999999999999E+307,$AF$5:AF66)+1,"")</f>
        <v>60</v>
      </c>
    </row>
    <row r="68" spans="2:32" s="2" customFormat="1" ht="20.149999999999999" customHeight="1" x14ac:dyDescent="0.55000000000000004">
      <c r="B68" s="200" t="str">
        <f>p2เวลาเรียน!B67</f>
        <v>ป.4/2</v>
      </c>
      <c r="C68" s="200">
        <f>p2เวลาเรียน!C67</f>
        <v>23</v>
      </c>
      <c r="D68" s="200">
        <f>p2เวลาเรียน!D67</f>
        <v>4085</v>
      </c>
      <c r="E68" s="200" t="str">
        <f>p2เวลาเรียน!E67</f>
        <v>เด็กหญิง</v>
      </c>
      <c r="F68" s="211" t="str">
        <f>p2เวลาเรียน!F67</f>
        <v>ณัฐนิล</v>
      </c>
      <c r="G68" s="212" t="str">
        <f>p2เวลาเรียน!G67</f>
        <v>ตะเรือน</v>
      </c>
      <c r="H68" s="171"/>
      <c r="I68" s="171"/>
      <c r="J68" s="171"/>
      <c r="K68" s="171"/>
      <c r="L68" s="171"/>
      <c r="M68" s="394"/>
      <c r="N68" s="171"/>
      <c r="O68" s="171"/>
      <c r="P68" s="171"/>
      <c r="Q68" s="171"/>
      <c r="R68" s="171"/>
      <c r="S68" s="401" t="str">
        <f t="shared" si="9"/>
        <v/>
      </c>
      <c r="T68" s="312" t="str">
        <f t="shared" si="5"/>
        <v/>
      </c>
      <c r="U68" s="393"/>
      <c r="V68" s="392" t="str">
        <f t="shared" si="8"/>
        <v/>
      </c>
      <c r="W68" s="127" t="str">
        <f t="shared" si="2"/>
        <v/>
      </c>
      <c r="X68" s="228" t="str">
        <f t="shared" si="7"/>
        <v/>
      </c>
      <c r="Y68" s="352" t="str">
        <f>IF(E68="","",pรายชื่อ!Z26)</f>
        <v>เรียน</v>
      </c>
      <c r="Z68" s="155"/>
      <c r="AA68" s="128" t="str">
        <f t="shared" si="10"/>
        <v/>
      </c>
      <c r="AB68" s="31">
        <f>IF(AND(X68=0),LOOKUP(9.99999999999999E+307,$AB$5:AB67)+1,"")</f>
        <v>61</v>
      </c>
      <c r="AC68" s="31" t="str">
        <f>IF(AND(X68="ร"),LOOKUP(9.99999999999999E+307,$AC$5:AC67)+1,"")</f>
        <v/>
      </c>
      <c r="AD68" s="2">
        <f t="shared" si="1"/>
        <v>61</v>
      </c>
      <c r="AE68" s="2">
        <f t="shared" si="3"/>
        <v>1</v>
      </c>
      <c r="AF68" s="31">
        <f>IF(AND(AE68=1),LOOKUP(9.99999999999999E+307,$AF$5:AF67)+1,"")</f>
        <v>61</v>
      </c>
    </row>
    <row r="69" spans="2:32" s="2" customFormat="1" ht="20.149999999999999" customHeight="1" x14ac:dyDescent="0.55000000000000004">
      <c r="B69" s="200" t="str">
        <f>p2เวลาเรียน!B68</f>
        <v>ป.4/2</v>
      </c>
      <c r="C69" s="200">
        <f>p2เวลาเรียน!C68</f>
        <v>24</v>
      </c>
      <c r="D69" s="200">
        <f>p2เวลาเรียน!D68</f>
        <v>4092</v>
      </c>
      <c r="E69" s="200" t="str">
        <f>p2เวลาเรียน!E68</f>
        <v>เด็กหญิง</v>
      </c>
      <c r="F69" s="211" t="str">
        <f>p2เวลาเรียน!F68</f>
        <v>นารา</v>
      </c>
      <c r="G69" s="212" t="str">
        <f>p2เวลาเรียน!G68</f>
        <v>พงษ์ตันกุล</v>
      </c>
      <c r="H69" s="171"/>
      <c r="I69" s="171"/>
      <c r="J69" s="171"/>
      <c r="K69" s="171"/>
      <c r="L69" s="171"/>
      <c r="M69" s="394"/>
      <c r="N69" s="171"/>
      <c r="O69" s="171"/>
      <c r="P69" s="171"/>
      <c r="Q69" s="171"/>
      <c r="R69" s="171"/>
      <c r="S69" s="401" t="str">
        <f t="shared" si="9"/>
        <v/>
      </c>
      <c r="T69" s="312" t="str">
        <f t="shared" si="5"/>
        <v/>
      </c>
      <c r="U69" s="393"/>
      <c r="V69" s="392" t="str">
        <f t="shared" si="8"/>
        <v/>
      </c>
      <c r="W69" s="127" t="str">
        <f t="shared" si="2"/>
        <v/>
      </c>
      <c r="X69" s="228" t="str">
        <f t="shared" si="7"/>
        <v/>
      </c>
      <c r="Y69" s="352" t="str">
        <f>IF(E69="","",pรายชื่อ!Z27)</f>
        <v>เรียน</v>
      </c>
      <c r="Z69" s="155"/>
      <c r="AA69" s="128" t="str">
        <f t="shared" si="10"/>
        <v/>
      </c>
      <c r="AB69" s="31">
        <f>IF(AND(X69=0),LOOKUP(9.99999999999999E+307,$AB$5:AB68)+1,"")</f>
        <v>62</v>
      </c>
      <c r="AC69" s="31" t="str">
        <f>IF(AND(X69="ร"),LOOKUP(9.99999999999999E+307,$AC$5:AC68)+1,"")</f>
        <v/>
      </c>
      <c r="AD69" s="2">
        <f t="shared" si="1"/>
        <v>62</v>
      </c>
      <c r="AE69" s="2">
        <f t="shared" si="3"/>
        <v>1</v>
      </c>
      <c r="AF69" s="31">
        <f>IF(AND(AE69=1),LOOKUP(9.99999999999999E+307,$AF$5:AF68)+1,"")</f>
        <v>62</v>
      </c>
    </row>
    <row r="70" spans="2:32" s="2" customFormat="1" ht="20.149999999999999" customHeight="1" x14ac:dyDescent="0.55000000000000004">
      <c r="B70" s="200" t="str">
        <f>p2เวลาเรียน!B69</f>
        <v>ป.4/2</v>
      </c>
      <c r="C70" s="200">
        <f>p2เวลาเรียน!C69</f>
        <v>25</v>
      </c>
      <c r="D70" s="200">
        <f>p2เวลาเรียน!D69</f>
        <v>4279</v>
      </c>
      <c r="E70" s="200" t="str">
        <f>p2เวลาเรียน!E69</f>
        <v>เด็กหญิง</v>
      </c>
      <c r="F70" s="211" t="str">
        <f>p2เวลาเรียน!F69</f>
        <v>พิชามญชุ์</v>
      </c>
      <c r="G70" s="212" t="str">
        <f>p2เวลาเรียน!G69</f>
        <v>คำเขื่อน</v>
      </c>
      <c r="H70" s="171"/>
      <c r="I70" s="171"/>
      <c r="J70" s="171"/>
      <c r="K70" s="171"/>
      <c r="L70" s="171"/>
      <c r="M70" s="394"/>
      <c r="N70" s="171"/>
      <c r="O70" s="171"/>
      <c r="P70" s="171"/>
      <c r="Q70" s="171"/>
      <c r="R70" s="171"/>
      <c r="S70" s="401" t="str">
        <f t="shared" si="9"/>
        <v/>
      </c>
      <c r="T70" s="312" t="str">
        <f t="shared" ref="T70:T85" si="11">IF(SUM(N70:R70)=0,"",SUM(N70:R70))</f>
        <v/>
      </c>
      <c r="U70" s="393"/>
      <c r="V70" s="392" t="str">
        <f t="shared" si="8"/>
        <v/>
      </c>
      <c r="W70" s="127" t="str">
        <f t="shared" si="2"/>
        <v/>
      </c>
      <c r="X70" s="228" t="str">
        <f t="shared" si="7"/>
        <v/>
      </c>
      <c r="Y70" s="352" t="str">
        <f>IF(E70="","",pรายชื่อ!Z28)</f>
        <v>เรียน</v>
      </c>
      <c r="Z70" s="155"/>
      <c r="AA70" s="128" t="str">
        <f t="shared" si="10"/>
        <v/>
      </c>
      <c r="AB70" s="31">
        <f>IF(AND(X70=0),LOOKUP(9.99999999999999E+307,$AB$5:AB69)+1,"")</f>
        <v>63</v>
      </c>
      <c r="AC70" s="31" t="str">
        <f>IF(AND(X70="ร"),LOOKUP(9.99999999999999E+307,$AC$5:AC69)+1,"")</f>
        <v/>
      </c>
      <c r="AD70" s="2">
        <f t="shared" ref="AD70:AD85" si="12">SUM(AB70:AC70)</f>
        <v>63</v>
      </c>
      <c r="AE70" s="2">
        <f t="shared" si="3"/>
        <v>1</v>
      </c>
      <c r="AF70" s="31">
        <f>IF(AND(AE70=1),LOOKUP(9.99999999999999E+307,$AF$5:AF69)+1,"")</f>
        <v>63</v>
      </c>
    </row>
    <row r="71" spans="2:32" s="2" customFormat="1" ht="20.149999999999999" customHeight="1" x14ac:dyDescent="0.55000000000000004">
      <c r="B71" s="200" t="str">
        <f>p2เวลาเรียน!B70</f>
        <v>ป.4/2</v>
      </c>
      <c r="C71" s="200">
        <f>p2เวลาเรียน!C70</f>
        <v>26</v>
      </c>
      <c r="D71" s="200" t="str">
        <f>p2เวลาเรียน!D70</f>
        <v/>
      </c>
      <c r="E71" s="200" t="str">
        <f>p2เวลาเรียน!E70</f>
        <v/>
      </c>
      <c r="F71" s="211" t="str">
        <f>p2เวลาเรียน!F70</f>
        <v/>
      </c>
      <c r="G71" s="212" t="str">
        <f>p2เวลาเรียน!G70</f>
        <v/>
      </c>
      <c r="H71" s="171"/>
      <c r="I71" s="171"/>
      <c r="J71" s="171"/>
      <c r="K71" s="171"/>
      <c r="L71" s="171"/>
      <c r="M71" s="394"/>
      <c r="N71" s="171"/>
      <c r="O71" s="171"/>
      <c r="P71" s="171"/>
      <c r="Q71" s="171"/>
      <c r="R71" s="171"/>
      <c r="S71" s="401" t="str">
        <f t="shared" si="9"/>
        <v/>
      </c>
      <c r="T71" s="312" t="str">
        <f t="shared" si="11"/>
        <v/>
      </c>
      <c r="U71" s="393"/>
      <c r="V71" s="392" t="str">
        <f t="shared" si="8"/>
        <v/>
      </c>
      <c r="W71" s="127" t="str">
        <f t="shared" ref="W71:W85" si="13">IF(V71="","",IF(V71&gt;79,4,IF(V71&gt;74,3.5,IF(V71&gt;69,3,IF(V71&gt;64,2.5,IF(V71&gt;59,2,IF(V71&gt;54,1.5,IF(V71&gt;49,1,0))))))))</f>
        <v/>
      </c>
      <c r="X71" s="228" t="str">
        <f t="shared" ref="X71:X85" si="14">IF(Z71="",W71,IF(Z71="มส","มส",IF(Z71="ร","ร")))</f>
        <v/>
      </c>
      <c r="Y71" s="352" t="str">
        <f>IF(E71="","",pรายชื่อ!Z29)</f>
        <v/>
      </c>
      <c r="Z71" s="155"/>
      <c r="AA71" s="128" t="str">
        <f t="shared" si="10"/>
        <v/>
      </c>
      <c r="AB71" s="31">
        <f>IF(AND(X71=0),LOOKUP(9.99999999999999E+307,$AB$5:AB70)+1,"")</f>
        <v>64</v>
      </c>
      <c r="AC71" s="31" t="str">
        <f>IF(AND(X71="ร"),LOOKUP(9.99999999999999E+307,$AC$5:AC70)+1,"")</f>
        <v/>
      </c>
      <c r="AD71" s="2">
        <f t="shared" si="12"/>
        <v>64</v>
      </c>
      <c r="AE71" s="2">
        <f t="shared" ref="AE71:AE85" si="15">IF(AD71=0,"",AD71/AD71)</f>
        <v>1</v>
      </c>
      <c r="AF71" s="31">
        <f>IF(AND(AE71=1),LOOKUP(9.99999999999999E+307,$AF$5:AF70)+1,"")</f>
        <v>64</v>
      </c>
    </row>
    <row r="72" spans="2:32" s="2" customFormat="1" ht="20.149999999999999" customHeight="1" x14ac:dyDescent="0.55000000000000004">
      <c r="B72" s="200" t="str">
        <f>p2เวลาเรียน!B71</f>
        <v>ป.4/2</v>
      </c>
      <c r="C72" s="200">
        <f>p2เวลาเรียน!C71</f>
        <v>27</v>
      </c>
      <c r="D72" s="200" t="str">
        <f>p2เวลาเรียน!D71</f>
        <v/>
      </c>
      <c r="E72" s="200" t="str">
        <f>p2เวลาเรียน!E71</f>
        <v/>
      </c>
      <c r="F72" s="211" t="str">
        <f>p2เวลาเรียน!F71</f>
        <v/>
      </c>
      <c r="G72" s="212" t="str">
        <f>p2เวลาเรียน!G71</f>
        <v/>
      </c>
      <c r="H72" s="171"/>
      <c r="I72" s="171"/>
      <c r="J72" s="171"/>
      <c r="K72" s="171"/>
      <c r="L72" s="171"/>
      <c r="M72" s="394"/>
      <c r="N72" s="171"/>
      <c r="O72" s="171"/>
      <c r="P72" s="171"/>
      <c r="Q72" s="171"/>
      <c r="R72" s="171"/>
      <c r="S72" s="401" t="str">
        <f t="shared" si="9"/>
        <v/>
      </c>
      <c r="T72" s="312" t="str">
        <f t="shared" si="11"/>
        <v/>
      </c>
      <c r="U72" s="393"/>
      <c r="V72" s="392" t="str">
        <f t="shared" si="8"/>
        <v/>
      </c>
      <c r="W72" s="127" t="str">
        <f t="shared" si="13"/>
        <v/>
      </c>
      <c r="X72" s="228" t="str">
        <f t="shared" si="14"/>
        <v/>
      </c>
      <c r="Y72" s="352" t="str">
        <f>IF(E72="","",pรายชื่อ!Z30)</f>
        <v/>
      </c>
      <c r="Z72" s="155"/>
      <c r="AA72" s="128" t="str">
        <f t="shared" si="10"/>
        <v/>
      </c>
      <c r="AB72" s="31">
        <f>IF(AND(X72=0),LOOKUP(9.99999999999999E+307,$AB$5:AB71)+1,"")</f>
        <v>65</v>
      </c>
      <c r="AC72" s="31" t="str">
        <f>IF(AND(X72="ร"),LOOKUP(9.99999999999999E+307,$AC$5:AC71)+1,"")</f>
        <v/>
      </c>
      <c r="AD72" s="2">
        <f t="shared" si="12"/>
        <v>65</v>
      </c>
      <c r="AE72" s="2">
        <f t="shared" si="15"/>
        <v>1</v>
      </c>
      <c r="AF72" s="31">
        <f>IF(AND(AE72=1),LOOKUP(9.99999999999999E+307,$AF$5:AF71)+1,"")</f>
        <v>65</v>
      </c>
    </row>
    <row r="73" spans="2:32" s="2" customFormat="1" ht="20.149999999999999" customHeight="1" x14ac:dyDescent="0.55000000000000004">
      <c r="B73" s="200" t="str">
        <f>p2เวลาเรียน!B72</f>
        <v>ป.4/2</v>
      </c>
      <c r="C73" s="200">
        <f>p2เวลาเรียน!C72</f>
        <v>28</v>
      </c>
      <c r="D73" s="200" t="str">
        <f>p2เวลาเรียน!D72</f>
        <v/>
      </c>
      <c r="E73" s="200" t="str">
        <f>p2เวลาเรียน!E72</f>
        <v/>
      </c>
      <c r="F73" s="211" t="str">
        <f>p2เวลาเรียน!F72</f>
        <v/>
      </c>
      <c r="G73" s="212" t="str">
        <f>p2เวลาเรียน!G72</f>
        <v/>
      </c>
      <c r="H73" s="171"/>
      <c r="I73" s="171"/>
      <c r="J73" s="171"/>
      <c r="K73" s="171"/>
      <c r="L73" s="171"/>
      <c r="M73" s="394"/>
      <c r="N73" s="171"/>
      <c r="O73" s="171"/>
      <c r="P73" s="171"/>
      <c r="Q73" s="171"/>
      <c r="R73" s="171"/>
      <c r="S73" s="401" t="str">
        <f t="shared" si="9"/>
        <v/>
      </c>
      <c r="T73" s="312" t="str">
        <f t="shared" si="11"/>
        <v/>
      </c>
      <c r="U73" s="393"/>
      <c r="V73" s="392" t="str">
        <f t="shared" si="8"/>
        <v/>
      </c>
      <c r="W73" s="127" t="str">
        <f t="shared" si="13"/>
        <v/>
      </c>
      <c r="X73" s="228" t="str">
        <f t="shared" si="14"/>
        <v/>
      </c>
      <c r="Y73" s="352" t="str">
        <f>IF(E73="","",pรายชื่อ!Z31)</f>
        <v/>
      </c>
      <c r="Z73" s="155"/>
      <c r="AA73" s="128" t="str">
        <f t="shared" si="10"/>
        <v/>
      </c>
      <c r="AB73" s="31">
        <f>IF(AND(X73=0),LOOKUP(9.99999999999999E+307,$AB$5:AB72)+1,"")</f>
        <v>66</v>
      </c>
      <c r="AC73" s="31" t="str">
        <f>IF(AND(X73="ร"),LOOKUP(9.99999999999999E+307,$AC$5:AC72)+1,"")</f>
        <v/>
      </c>
      <c r="AD73" s="2">
        <f t="shared" si="12"/>
        <v>66</v>
      </c>
      <c r="AE73" s="2">
        <f t="shared" si="15"/>
        <v>1</v>
      </c>
      <c r="AF73" s="31">
        <f>IF(AND(AE73=1),LOOKUP(9.99999999999999E+307,$AF$5:AF72)+1,"")</f>
        <v>66</v>
      </c>
    </row>
    <row r="74" spans="2:32" s="2" customFormat="1" ht="20.149999999999999" customHeight="1" x14ac:dyDescent="0.55000000000000004">
      <c r="B74" s="200" t="str">
        <f>p2เวลาเรียน!B73</f>
        <v>ป.4/2</v>
      </c>
      <c r="C74" s="200">
        <f>p2เวลาเรียน!C73</f>
        <v>29</v>
      </c>
      <c r="D74" s="200" t="str">
        <f>p2เวลาเรียน!D73</f>
        <v/>
      </c>
      <c r="E74" s="200" t="str">
        <f>p2เวลาเรียน!E73</f>
        <v/>
      </c>
      <c r="F74" s="211" t="str">
        <f>p2เวลาเรียน!F73</f>
        <v/>
      </c>
      <c r="G74" s="212" t="str">
        <f>p2เวลาเรียน!G73</f>
        <v/>
      </c>
      <c r="H74" s="171"/>
      <c r="I74" s="171"/>
      <c r="J74" s="171"/>
      <c r="K74" s="171"/>
      <c r="L74" s="171"/>
      <c r="M74" s="394"/>
      <c r="N74" s="171"/>
      <c r="O74" s="171"/>
      <c r="P74" s="171"/>
      <c r="Q74" s="171"/>
      <c r="R74" s="171"/>
      <c r="S74" s="401" t="str">
        <f t="shared" si="9"/>
        <v/>
      </c>
      <c r="T74" s="312" t="str">
        <f t="shared" si="11"/>
        <v/>
      </c>
      <c r="U74" s="393"/>
      <c r="V74" s="392" t="str">
        <f t="shared" ref="V74:V85" si="16">IF(E74="","",IF(M74="","",M74+S74+T74+U74))</f>
        <v/>
      </c>
      <c r="W74" s="127" t="str">
        <f t="shared" si="13"/>
        <v/>
      </c>
      <c r="X74" s="228" t="str">
        <f t="shared" si="14"/>
        <v/>
      </c>
      <c r="Y74" s="352" t="str">
        <f>IF(E74="","",pรายชื่อ!Z32)</f>
        <v/>
      </c>
      <c r="Z74" s="155"/>
      <c r="AA74" s="128" t="str">
        <f t="shared" si="10"/>
        <v/>
      </c>
      <c r="AB74" s="31">
        <f>IF(AND(X74=0),LOOKUP(9.99999999999999E+307,$AB$5:AB73)+1,"")</f>
        <v>67</v>
      </c>
      <c r="AC74" s="31" t="str">
        <f>IF(AND(X74="ร"),LOOKUP(9.99999999999999E+307,$AC$5:AC73)+1,"")</f>
        <v/>
      </c>
      <c r="AD74" s="2">
        <f t="shared" si="12"/>
        <v>67</v>
      </c>
      <c r="AE74" s="2">
        <f t="shared" si="15"/>
        <v>1</v>
      </c>
      <c r="AF74" s="31">
        <f>IF(AND(AE74=1),LOOKUP(9.99999999999999E+307,$AF$5:AF73)+1,"")</f>
        <v>67</v>
      </c>
    </row>
    <row r="75" spans="2:32" s="2" customFormat="1" ht="20.149999999999999" customHeight="1" x14ac:dyDescent="0.55000000000000004">
      <c r="B75" s="200" t="str">
        <f>p2เวลาเรียน!B74</f>
        <v>ป.4/2</v>
      </c>
      <c r="C75" s="200">
        <f>p2เวลาเรียน!C74</f>
        <v>30</v>
      </c>
      <c r="D75" s="200" t="str">
        <f>p2เวลาเรียน!D74</f>
        <v/>
      </c>
      <c r="E75" s="200" t="str">
        <f>p2เวลาเรียน!E74</f>
        <v/>
      </c>
      <c r="F75" s="211" t="str">
        <f>p2เวลาเรียน!F74</f>
        <v/>
      </c>
      <c r="G75" s="212" t="str">
        <f>p2เวลาเรียน!G74</f>
        <v/>
      </c>
      <c r="H75" s="171"/>
      <c r="I75" s="171"/>
      <c r="J75" s="171"/>
      <c r="K75" s="171"/>
      <c r="L75" s="171"/>
      <c r="M75" s="394"/>
      <c r="N75" s="171"/>
      <c r="O75" s="171"/>
      <c r="P75" s="171"/>
      <c r="Q75" s="171"/>
      <c r="R75" s="171"/>
      <c r="S75" s="401" t="str">
        <f t="shared" ref="S75:S85" si="17">IF(SUM(H75:L75)=0,"",SUM(H75:L75))</f>
        <v/>
      </c>
      <c r="T75" s="312" t="str">
        <f t="shared" si="11"/>
        <v/>
      </c>
      <c r="U75" s="393"/>
      <c r="V75" s="392" t="str">
        <f t="shared" si="16"/>
        <v/>
      </c>
      <c r="W75" s="127" t="str">
        <f t="shared" si="13"/>
        <v/>
      </c>
      <c r="X75" s="228" t="str">
        <f t="shared" si="14"/>
        <v/>
      </c>
      <c r="Y75" s="352" t="str">
        <f>IF(E75="","",pรายชื่อ!Z33)</f>
        <v/>
      </c>
      <c r="Z75" s="155"/>
      <c r="AA75" s="128" t="str">
        <f t="shared" si="10"/>
        <v/>
      </c>
      <c r="AB75" s="31">
        <f>IF(AND(X75=0),LOOKUP(9.99999999999999E+307,$AB$5:AB74)+1,"")</f>
        <v>68</v>
      </c>
      <c r="AC75" s="31" t="str">
        <f>IF(AND(X75="ร"),LOOKUP(9.99999999999999E+307,$AC$5:AC74)+1,"")</f>
        <v/>
      </c>
      <c r="AD75" s="2">
        <f t="shared" si="12"/>
        <v>68</v>
      </c>
      <c r="AE75" s="2">
        <f t="shared" si="15"/>
        <v>1</v>
      </c>
      <c r="AF75" s="31">
        <f>IF(AND(AE75=1),LOOKUP(9.99999999999999E+307,$AF$5:AF74)+1,"")</f>
        <v>68</v>
      </c>
    </row>
    <row r="76" spans="2:32" s="2" customFormat="1" ht="20.149999999999999" customHeight="1" x14ac:dyDescent="0.55000000000000004">
      <c r="B76" s="200" t="str">
        <f>p2เวลาเรียน!B75</f>
        <v>ป.4/2</v>
      </c>
      <c r="C76" s="200">
        <f>p2เวลาเรียน!C75</f>
        <v>31</v>
      </c>
      <c r="D76" s="200" t="str">
        <f>p2เวลาเรียน!D75</f>
        <v/>
      </c>
      <c r="E76" s="200" t="str">
        <f>p2เวลาเรียน!E75</f>
        <v/>
      </c>
      <c r="F76" s="211" t="str">
        <f>p2เวลาเรียน!F75</f>
        <v/>
      </c>
      <c r="G76" s="212" t="str">
        <f>p2เวลาเรียน!G75</f>
        <v/>
      </c>
      <c r="H76" s="171"/>
      <c r="I76" s="171"/>
      <c r="J76" s="171"/>
      <c r="K76" s="171"/>
      <c r="L76" s="171"/>
      <c r="M76" s="394"/>
      <c r="N76" s="171"/>
      <c r="O76" s="171"/>
      <c r="P76" s="171"/>
      <c r="Q76" s="171"/>
      <c r="R76" s="171"/>
      <c r="S76" s="401" t="str">
        <f t="shared" si="17"/>
        <v/>
      </c>
      <c r="T76" s="312" t="str">
        <f t="shared" si="11"/>
        <v/>
      </c>
      <c r="U76" s="393"/>
      <c r="V76" s="392" t="str">
        <f t="shared" si="16"/>
        <v/>
      </c>
      <c r="W76" s="127" t="str">
        <f t="shared" si="13"/>
        <v/>
      </c>
      <c r="X76" s="228" t="str">
        <f t="shared" si="14"/>
        <v/>
      </c>
      <c r="Y76" s="352" t="str">
        <f>IF(E76="","",pรายชื่อ!Z34)</f>
        <v/>
      </c>
      <c r="Z76" s="155"/>
      <c r="AA76" s="128" t="str">
        <f t="shared" si="10"/>
        <v/>
      </c>
      <c r="AB76" s="31">
        <f>IF(AND(X76=0),LOOKUP(9.99999999999999E+307,$AB$5:AB75)+1,"")</f>
        <v>69</v>
      </c>
      <c r="AC76" s="31" t="str">
        <f>IF(AND(X76="ร"),LOOKUP(9.99999999999999E+307,$AC$5:AC75)+1,"")</f>
        <v/>
      </c>
      <c r="AD76" s="2">
        <f t="shared" si="12"/>
        <v>69</v>
      </c>
      <c r="AE76" s="2">
        <f t="shared" si="15"/>
        <v>1</v>
      </c>
      <c r="AF76" s="31">
        <f>IF(AND(AE76=1),LOOKUP(9.99999999999999E+307,$AF$5:AF75)+1,"")</f>
        <v>69</v>
      </c>
    </row>
    <row r="77" spans="2:32" s="2" customFormat="1" ht="20.149999999999999" customHeight="1" x14ac:dyDescent="0.55000000000000004">
      <c r="B77" s="200" t="str">
        <f>p2เวลาเรียน!B76</f>
        <v>ป.4/2</v>
      </c>
      <c r="C77" s="200">
        <f>p2เวลาเรียน!C76</f>
        <v>32</v>
      </c>
      <c r="D77" s="200" t="str">
        <f>p2เวลาเรียน!D76</f>
        <v/>
      </c>
      <c r="E77" s="200" t="str">
        <f>p2เวลาเรียน!E76</f>
        <v/>
      </c>
      <c r="F77" s="211" t="str">
        <f>p2เวลาเรียน!F76</f>
        <v/>
      </c>
      <c r="G77" s="212" t="str">
        <f>p2เวลาเรียน!G76</f>
        <v/>
      </c>
      <c r="H77" s="171"/>
      <c r="I77" s="171"/>
      <c r="J77" s="171"/>
      <c r="K77" s="171"/>
      <c r="L77" s="171"/>
      <c r="M77" s="394"/>
      <c r="N77" s="171"/>
      <c r="O77" s="171"/>
      <c r="P77" s="171"/>
      <c r="Q77" s="171"/>
      <c r="R77" s="171"/>
      <c r="S77" s="401" t="str">
        <f t="shared" si="17"/>
        <v/>
      </c>
      <c r="T77" s="312" t="str">
        <f t="shared" si="11"/>
        <v/>
      </c>
      <c r="U77" s="393"/>
      <c r="V77" s="392" t="str">
        <f t="shared" si="16"/>
        <v/>
      </c>
      <c r="W77" s="127" t="str">
        <f t="shared" si="13"/>
        <v/>
      </c>
      <c r="X77" s="228" t="str">
        <f t="shared" si="14"/>
        <v/>
      </c>
      <c r="Y77" s="352" t="str">
        <f>IF(E77="","",pรายชื่อ!Z35)</f>
        <v/>
      </c>
      <c r="Z77" s="155"/>
      <c r="AA77" s="128" t="str">
        <f t="shared" si="10"/>
        <v/>
      </c>
      <c r="AB77" s="31">
        <f>IF(AND(X77=0),LOOKUP(9.99999999999999E+307,$AB$5:AB76)+1,"")</f>
        <v>70</v>
      </c>
      <c r="AC77" s="31" t="str">
        <f>IF(AND(X77="ร"),LOOKUP(9.99999999999999E+307,$AC$5:AC76)+1,"")</f>
        <v/>
      </c>
      <c r="AD77" s="2">
        <f t="shared" si="12"/>
        <v>70</v>
      </c>
      <c r="AE77" s="2">
        <f t="shared" si="15"/>
        <v>1</v>
      </c>
      <c r="AF77" s="31">
        <f>IF(AND(AE77=1),LOOKUP(9.99999999999999E+307,$AF$5:AF76)+1,"")</f>
        <v>70</v>
      </c>
    </row>
    <row r="78" spans="2:32" s="2" customFormat="1" ht="20.149999999999999" customHeight="1" x14ac:dyDescent="0.55000000000000004">
      <c r="B78" s="200" t="str">
        <f>p2เวลาเรียน!B77</f>
        <v>ป.4/2</v>
      </c>
      <c r="C78" s="200">
        <f>p2เวลาเรียน!C77</f>
        <v>33</v>
      </c>
      <c r="D78" s="200" t="str">
        <f>p2เวลาเรียน!D77</f>
        <v/>
      </c>
      <c r="E78" s="200" t="str">
        <f>p2เวลาเรียน!E77</f>
        <v/>
      </c>
      <c r="F78" s="211" t="str">
        <f>p2เวลาเรียน!F77</f>
        <v/>
      </c>
      <c r="G78" s="212" t="str">
        <f>p2เวลาเรียน!G77</f>
        <v/>
      </c>
      <c r="H78" s="171"/>
      <c r="I78" s="171"/>
      <c r="J78" s="171"/>
      <c r="K78" s="171"/>
      <c r="L78" s="171"/>
      <c r="M78" s="394"/>
      <c r="N78" s="171"/>
      <c r="O78" s="171"/>
      <c r="P78" s="171"/>
      <c r="Q78" s="171"/>
      <c r="R78" s="171"/>
      <c r="S78" s="401" t="str">
        <f t="shared" si="17"/>
        <v/>
      </c>
      <c r="T78" s="312" t="str">
        <f t="shared" si="11"/>
        <v/>
      </c>
      <c r="U78" s="393"/>
      <c r="V78" s="392" t="str">
        <f t="shared" si="16"/>
        <v/>
      </c>
      <c r="W78" s="127" t="str">
        <f t="shared" si="13"/>
        <v/>
      </c>
      <c r="X78" s="228" t="str">
        <f t="shared" si="14"/>
        <v/>
      </c>
      <c r="Y78" s="352" t="str">
        <f>IF(E78="","",pรายชื่อ!Z36)</f>
        <v/>
      </c>
      <c r="Z78" s="155"/>
      <c r="AA78" s="128" t="str">
        <f t="shared" si="10"/>
        <v/>
      </c>
      <c r="AB78" s="31">
        <f>IF(AND(X78=0),LOOKUP(9.99999999999999E+307,$AB$5:AB77)+1,"")</f>
        <v>71</v>
      </c>
      <c r="AC78" s="31" t="str">
        <f>IF(AND(X78="ร"),LOOKUP(9.99999999999999E+307,$AC$5:AC77)+1,"")</f>
        <v/>
      </c>
      <c r="AD78" s="2">
        <f t="shared" si="12"/>
        <v>71</v>
      </c>
      <c r="AE78" s="2">
        <f t="shared" si="15"/>
        <v>1</v>
      </c>
      <c r="AF78" s="31">
        <f>IF(AND(AE78=1),LOOKUP(9.99999999999999E+307,$AF$5:AF77)+1,"")</f>
        <v>71</v>
      </c>
    </row>
    <row r="79" spans="2:32" s="2" customFormat="1" ht="20.149999999999999" customHeight="1" x14ac:dyDescent="0.55000000000000004">
      <c r="B79" s="200" t="str">
        <f>p2เวลาเรียน!B78</f>
        <v>ป.4/2</v>
      </c>
      <c r="C79" s="200">
        <f>p2เวลาเรียน!C78</f>
        <v>34</v>
      </c>
      <c r="D79" s="200" t="str">
        <f>p2เวลาเรียน!D78</f>
        <v/>
      </c>
      <c r="E79" s="200" t="str">
        <f>p2เวลาเรียน!E78</f>
        <v/>
      </c>
      <c r="F79" s="211" t="str">
        <f>p2เวลาเรียน!F78</f>
        <v/>
      </c>
      <c r="G79" s="212" t="str">
        <f>p2เวลาเรียน!G78</f>
        <v/>
      </c>
      <c r="H79" s="171"/>
      <c r="I79" s="171"/>
      <c r="J79" s="171"/>
      <c r="K79" s="171"/>
      <c r="L79" s="171"/>
      <c r="M79" s="394"/>
      <c r="N79" s="171"/>
      <c r="O79" s="171"/>
      <c r="P79" s="171"/>
      <c r="Q79" s="171"/>
      <c r="R79" s="171"/>
      <c r="S79" s="401" t="str">
        <f t="shared" si="17"/>
        <v/>
      </c>
      <c r="T79" s="312" t="str">
        <f t="shared" si="11"/>
        <v/>
      </c>
      <c r="U79" s="393"/>
      <c r="V79" s="392" t="str">
        <f t="shared" si="16"/>
        <v/>
      </c>
      <c r="W79" s="127" t="str">
        <f t="shared" si="13"/>
        <v/>
      </c>
      <c r="X79" s="228" t="str">
        <f t="shared" si="14"/>
        <v/>
      </c>
      <c r="Y79" s="352" t="str">
        <f>IF(E79="","",pรายชื่อ!Z37)</f>
        <v/>
      </c>
      <c r="Z79" s="155"/>
      <c r="AA79" s="128" t="str">
        <f t="shared" si="10"/>
        <v/>
      </c>
      <c r="AB79" s="31">
        <f>IF(AND(X79=0),LOOKUP(9.99999999999999E+307,$AB$5:AB78)+1,"")</f>
        <v>72</v>
      </c>
      <c r="AC79" s="31" t="str">
        <f>IF(AND(X79="ร"),LOOKUP(9.99999999999999E+307,$AC$5:AC78)+1,"")</f>
        <v/>
      </c>
      <c r="AD79" s="2">
        <f t="shared" si="12"/>
        <v>72</v>
      </c>
      <c r="AE79" s="2">
        <f t="shared" si="15"/>
        <v>1</v>
      </c>
      <c r="AF79" s="31">
        <f>IF(AND(AE79=1),LOOKUP(9.99999999999999E+307,$AF$5:AF78)+1,"")</f>
        <v>72</v>
      </c>
    </row>
    <row r="80" spans="2:32" s="2" customFormat="1" ht="20.149999999999999" customHeight="1" x14ac:dyDescent="0.55000000000000004">
      <c r="B80" s="200" t="str">
        <f>p2เวลาเรียน!B79</f>
        <v>ป.4/2</v>
      </c>
      <c r="C80" s="200">
        <f>p2เวลาเรียน!C79</f>
        <v>35</v>
      </c>
      <c r="D80" s="200" t="str">
        <f>p2เวลาเรียน!D79</f>
        <v/>
      </c>
      <c r="E80" s="200" t="str">
        <f>p2เวลาเรียน!E79</f>
        <v/>
      </c>
      <c r="F80" s="211" t="str">
        <f>p2เวลาเรียน!F79</f>
        <v/>
      </c>
      <c r="G80" s="212" t="str">
        <f>p2เวลาเรียน!G79</f>
        <v/>
      </c>
      <c r="H80" s="171"/>
      <c r="I80" s="171"/>
      <c r="J80" s="171"/>
      <c r="K80" s="171"/>
      <c r="L80" s="171"/>
      <c r="M80" s="394"/>
      <c r="N80" s="171"/>
      <c r="O80" s="171"/>
      <c r="P80" s="171"/>
      <c r="Q80" s="171"/>
      <c r="R80" s="171"/>
      <c r="S80" s="401" t="str">
        <f t="shared" si="17"/>
        <v/>
      </c>
      <c r="T80" s="312" t="str">
        <f t="shared" si="11"/>
        <v/>
      </c>
      <c r="U80" s="393"/>
      <c r="V80" s="392" t="str">
        <f t="shared" si="16"/>
        <v/>
      </c>
      <c r="W80" s="127" t="str">
        <f t="shared" si="13"/>
        <v/>
      </c>
      <c r="X80" s="228" t="str">
        <f t="shared" si="14"/>
        <v/>
      </c>
      <c r="Y80" s="352" t="str">
        <f>IF(E80="","",pรายชื่อ!Z38)</f>
        <v/>
      </c>
      <c r="Z80" s="155"/>
      <c r="AA80" s="128" t="str">
        <f t="shared" si="10"/>
        <v/>
      </c>
      <c r="AB80" s="31">
        <f>IF(AND(X80=0),LOOKUP(9.99999999999999E+307,$AB$5:AB79)+1,"")</f>
        <v>73</v>
      </c>
      <c r="AC80" s="31" t="str">
        <f>IF(AND(X80="ร"),LOOKUP(9.99999999999999E+307,$AC$5:AC79)+1,"")</f>
        <v/>
      </c>
      <c r="AD80" s="2">
        <f t="shared" si="12"/>
        <v>73</v>
      </c>
      <c r="AE80" s="2">
        <f t="shared" si="15"/>
        <v>1</v>
      </c>
      <c r="AF80" s="31">
        <f>IF(AND(AE80=1),LOOKUP(9.99999999999999E+307,$AF$5:AF79)+1,"")</f>
        <v>73</v>
      </c>
    </row>
    <row r="81" spans="2:32" s="2" customFormat="1" ht="20.149999999999999" customHeight="1" x14ac:dyDescent="0.55000000000000004">
      <c r="B81" s="200" t="str">
        <f>p2เวลาเรียน!B80</f>
        <v>ป.4/2</v>
      </c>
      <c r="C81" s="200">
        <f>p2เวลาเรียน!C80</f>
        <v>36</v>
      </c>
      <c r="D81" s="200" t="str">
        <f>p2เวลาเรียน!D80</f>
        <v/>
      </c>
      <c r="E81" s="200" t="str">
        <f>p2เวลาเรียน!E80</f>
        <v/>
      </c>
      <c r="F81" s="211" t="str">
        <f>p2เวลาเรียน!F80</f>
        <v/>
      </c>
      <c r="G81" s="212" t="str">
        <f>p2เวลาเรียน!G80</f>
        <v/>
      </c>
      <c r="H81" s="171"/>
      <c r="I81" s="171"/>
      <c r="J81" s="171"/>
      <c r="K81" s="171"/>
      <c r="L81" s="171"/>
      <c r="M81" s="394"/>
      <c r="N81" s="171"/>
      <c r="O81" s="171"/>
      <c r="P81" s="171"/>
      <c r="Q81" s="171"/>
      <c r="R81" s="171"/>
      <c r="S81" s="401" t="str">
        <f t="shared" si="17"/>
        <v/>
      </c>
      <c r="T81" s="312" t="str">
        <f t="shared" si="11"/>
        <v/>
      </c>
      <c r="U81" s="393"/>
      <c r="V81" s="392" t="str">
        <f t="shared" si="16"/>
        <v/>
      </c>
      <c r="W81" s="127" t="str">
        <f t="shared" si="13"/>
        <v/>
      </c>
      <c r="X81" s="228" t="str">
        <f t="shared" si="14"/>
        <v/>
      </c>
      <c r="Y81" s="352" t="str">
        <f>IF(E81="","",pรายชื่อ!Z39)</f>
        <v/>
      </c>
      <c r="Z81" s="155"/>
      <c r="AA81" s="128" t="str">
        <f t="shared" si="10"/>
        <v/>
      </c>
      <c r="AB81" s="31">
        <f>IF(AND(X81=0),LOOKUP(9.99999999999999E+307,$AB$5:AB80)+1,"")</f>
        <v>74</v>
      </c>
      <c r="AC81" s="31" t="str">
        <f>IF(AND(X81="ร"),LOOKUP(9.99999999999999E+307,$AC$5:AC80)+1,"")</f>
        <v/>
      </c>
      <c r="AD81" s="2">
        <f t="shared" si="12"/>
        <v>74</v>
      </c>
      <c r="AE81" s="2">
        <f t="shared" si="15"/>
        <v>1</v>
      </c>
      <c r="AF81" s="31">
        <f>IF(AND(AE81=1),LOOKUP(9.99999999999999E+307,$AF$5:AF80)+1,"")</f>
        <v>74</v>
      </c>
    </row>
    <row r="82" spans="2:32" s="2" customFormat="1" ht="20.149999999999999" customHeight="1" x14ac:dyDescent="0.55000000000000004">
      <c r="B82" s="200" t="str">
        <f>p2เวลาเรียน!B81</f>
        <v>ป.4/2</v>
      </c>
      <c r="C82" s="200">
        <f>p2เวลาเรียน!C81</f>
        <v>37</v>
      </c>
      <c r="D82" s="200" t="str">
        <f>p2เวลาเรียน!D81</f>
        <v/>
      </c>
      <c r="E82" s="200" t="str">
        <f>p2เวลาเรียน!E81</f>
        <v/>
      </c>
      <c r="F82" s="211" t="str">
        <f>p2เวลาเรียน!F81</f>
        <v/>
      </c>
      <c r="G82" s="212" t="str">
        <f>p2เวลาเรียน!G81</f>
        <v/>
      </c>
      <c r="H82" s="171"/>
      <c r="I82" s="171"/>
      <c r="J82" s="171"/>
      <c r="K82" s="171"/>
      <c r="L82" s="171"/>
      <c r="M82" s="394"/>
      <c r="N82" s="171"/>
      <c r="O82" s="171"/>
      <c r="P82" s="171"/>
      <c r="Q82" s="171"/>
      <c r="R82" s="171"/>
      <c r="S82" s="401" t="str">
        <f t="shared" si="17"/>
        <v/>
      </c>
      <c r="T82" s="312" t="str">
        <f t="shared" si="11"/>
        <v/>
      </c>
      <c r="U82" s="393"/>
      <c r="V82" s="392" t="str">
        <f t="shared" si="16"/>
        <v/>
      </c>
      <c r="W82" s="127" t="str">
        <f t="shared" si="13"/>
        <v/>
      </c>
      <c r="X82" s="228" t="str">
        <f t="shared" si="14"/>
        <v/>
      </c>
      <c r="Y82" s="352" t="str">
        <f>IF(E82="","",pรายชื่อ!Z40)</f>
        <v/>
      </c>
      <c r="Z82" s="155"/>
      <c r="AA82" s="128" t="str">
        <f t="shared" si="10"/>
        <v/>
      </c>
      <c r="AB82" s="31">
        <f>IF(AND(X82=0),LOOKUP(9.99999999999999E+307,$AB$5:AB81)+1,"")</f>
        <v>75</v>
      </c>
      <c r="AC82" s="31" t="str">
        <f>IF(AND(X82="ร"),LOOKUP(9.99999999999999E+307,$AC$5:AC81)+1,"")</f>
        <v/>
      </c>
      <c r="AD82" s="2">
        <f t="shared" si="12"/>
        <v>75</v>
      </c>
      <c r="AE82" s="2">
        <f t="shared" si="15"/>
        <v>1</v>
      </c>
      <c r="AF82" s="31">
        <f>IF(AND(AE82=1),LOOKUP(9.99999999999999E+307,$AF$5:AF81)+1,"")</f>
        <v>75</v>
      </c>
    </row>
    <row r="83" spans="2:32" s="2" customFormat="1" ht="20.149999999999999" customHeight="1" x14ac:dyDescent="0.55000000000000004">
      <c r="B83" s="200" t="str">
        <f>p2เวลาเรียน!B82</f>
        <v>ป.4/2</v>
      </c>
      <c r="C83" s="200">
        <f>p2เวลาเรียน!C82</f>
        <v>38</v>
      </c>
      <c r="D83" s="200" t="str">
        <f>p2เวลาเรียน!D82</f>
        <v/>
      </c>
      <c r="E83" s="200" t="str">
        <f>p2เวลาเรียน!E82</f>
        <v/>
      </c>
      <c r="F83" s="211" t="str">
        <f>p2เวลาเรียน!F82</f>
        <v/>
      </c>
      <c r="G83" s="212" t="str">
        <f>p2เวลาเรียน!G82</f>
        <v/>
      </c>
      <c r="H83" s="171"/>
      <c r="I83" s="171"/>
      <c r="J83" s="171"/>
      <c r="K83" s="171"/>
      <c r="L83" s="171"/>
      <c r="M83" s="394"/>
      <c r="N83" s="171"/>
      <c r="O83" s="171"/>
      <c r="P83" s="171"/>
      <c r="Q83" s="171"/>
      <c r="R83" s="171"/>
      <c r="S83" s="401" t="str">
        <f t="shared" si="17"/>
        <v/>
      </c>
      <c r="T83" s="312" t="str">
        <f t="shared" si="11"/>
        <v/>
      </c>
      <c r="U83" s="393"/>
      <c r="V83" s="392" t="str">
        <f t="shared" si="16"/>
        <v/>
      </c>
      <c r="W83" s="127" t="str">
        <f t="shared" si="13"/>
        <v/>
      </c>
      <c r="X83" s="228" t="str">
        <f t="shared" si="14"/>
        <v/>
      </c>
      <c r="Y83" s="352" t="str">
        <f>IF(E83="","",pรายชื่อ!Z41)</f>
        <v/>
      </c>
      <c r="Z83" s="155"/>
      <c r="AA83" s="128" t="str">
        <f t="shared" si="10"/>
        <v/>
      </c>
      <c r="AB83" s="31">
        <f>IF(AND(X83=0),LOOKUP(9.99999999999999E+307,$AB$5:AB82)+1,"")</f>
        <v>76</v>
      </c>
      <c r="AC83" s="31" t="str">
        <f>IF(AND(X83="ร"),LOOKUP(9.99999999999999E+307,$AC$5:AC82)+1,"")</f>
        <v/>
      </c>
      <c r="AD83" s="2">
        <f t="shared" si="12"/>
        <v>76</v>
      </c>
      <c r="AE83" s="2">
        <f t="shared" si="15"/>
        <v>1</v>
      </c>
      <c r="AF83" s="31">
        <f>IF(AND(AE83=1),LOOKUP(9.99999999999999E+307,$AF$5:AF82)+1,"")</f>
        <v>76</v>
      </c>
    </row>
    <row r="84" spans="2:32" s="2" customFormat="1" ht="20.149999999999999" customHeight="1" x14ac:dyDescent="0.55000000000000004">
      <c r="B84" s="200" t="str">
        <f>p2เวลาเรียน!B83</f>
        <v>ป.4/2</v>
      </c>
      <c r="C84" s="200">
        <f>p2เวลาเรียน!C83</f>
        <v>39</v>
      </c>
      <c r="D84" s="200" t="str">
        <f>p2เวลาเรียน!D83</f>
        <v/>
      </c>
      <c r="E84" s="200" t="str">
        <f>p2เวลาเรียน!E83</f>
        <v/>
      </c>
      <c r="F84" s="211" t="str">
        <f>p2เวลาเรียน!F83</f>
        <v/>
      </c>
      <c r="G84" s="212" t="str">
        <f>p2เวลาเรียน!G83</f>
        <v/>
      </c>
      <c r="H84" s="171"/>
      <c r="I84" s="171"/>
      <c r="J84" s="171"/>
      <c r="K84" s="171"/>
      <c r="L84" s="171"/>
      <c r="M84" s="394"/>
      <c r="N84" s="171"/>
      <c r="O84" s="171"/>
      <c r="P84" s="171"/>
      <c r="Q84" s="171"/>
      <c r="R84" s="171"/>
      <c r="S84" s="401" t="str">
        <f t="shared" si="17"/>
        <v/>
      </c>
      <c r="T84" s="312" t="str">
        <f t="shared" si="11"/>
        <v/>
      </c>
      <c r="U84" s="393"/>
      <c r="V84" s="392" t="str">
        <f t="shared" si="16"/>
        <v/>
      </c>
      <c r="W84" s="127" t="str">
        <f t="shared" si="13"/>
        <v/>
      </c>
      <c r="X84" s="228" t="str">
        <f t="shared" si="14"/>
        <v/>
      </c>
      <c r="Y84" s="352" t="str">
        <f>IF(E84="","",pรายชื่อ!Z42)</f>
        <v/>
      </c>
      <c r="Z84" s="155"/>
      <c r="AA84" s="128" t="str">
        <f t="shared" si="10"/>
        <v/>
      </c>
      <c r="AB84" s="31">
        <f>IF(AND(X84=0),LOOKUP(9.99999999999999E+307,$AB$5:AB83)+1,"")</f>
        <v>77</v>
      </c>
      <c r="AC84" s="31" t="str">
        <f>IF(AND(X84="ร"),LOOKUP(9.99999999999999E+307,$AC$5:AC83)+1,"")</f>
        <v/>
      </c>
      <c r="AD84" s="2">
        <f t="shared" si="12"/>
        <v>77</v>
      </c>
      <c r="AE84" s="2">
        <f t="shared" si="15"/>
        <v>1</v>
      </c>
      <c r="AF84" s="31">
        <f>IF(AND(AE84=1),LOOKUP(9.99999999999999E+307,$AF$5:AF83)+1,"")</f>
        <v>77</v>
      </c>
    </row>
    <row r="85" spans="2:32" s="2" customFormat="1" ht="20.149999999999999" customHeight="1" x14ac:dyDescent="0.55000000000000004">
      <c r="B85" s="200" t="str">
        <f>p2เวลาเรียน!B84</f>
        <v>ป.4/2</v>
      </c>
      <c r="C85" s="200">
        <f>p2เวลาเรียน!C84</f>
        <v>40</v>
      </c>
      <c r="D85" s="200" t="str">
        <f>p2เวลาเรียน!D84</f>
        <v/>
      </c>
      <c r="E85" s="200" t="str">
        <f>p2เวลาเรียน!E84</f>
        <v/>
      </c>
      <c r="F85" s="211" t="str">
        <f>p2เวลาเรียน!F84</f>
        <v/>
      </c>
      <c r="G85" s="212" t="str">
        <f>p2เวลาเรียน!G84</f>
        <v/>
      </c>
      <c r="H85" s="171"/>
      <c r="I85" s="171"/>
      <c r="J85" s="171"/>
      <c r="K85" s="171"/>
      <c r="L85" s="171"/>
      <c r="M85" s="394"/>
      <c r="N85" s="171"/>
      <c r="O85" s="171"/>
      <c r="P85" s="171"/>
      <c r="Q85" s="171"/>
      <c r="R85" s="171"/>
      <c r="S85" s="401" t="str">
        <f t="shared" si="17"/>
        <v/>
      </c>
      <c r="T85" s="312" t="str">
        <f t="shared" si="11"/>
        <v/>
      </c>
      <c r="U85" s="393"/>
      <c r="V85" s="392" t="str">
        <f t="shared" si="16"/>
        <v/>
      </c>
      <c r="W85" s="127" t="str">
        <f t="shared" si="13"/>
        <v/>
      </c>
      <c r="X85" s="228" t="str">
        <f t="shared" si="14"/>
        <v/>
      </c>
      <c r="Y85" s="352" t="str">
        <f>IF(E85="","",pรายชื่อ!Z43)</f>
        <v/>
      </c>
      <c r="Z85" s="155"/>
      <c r="AA85" s="128" t="str">
        <f t="shared" si="10"/>
        <v/>
      </c>
      <c r="AB85" s="31">
        <f>IF(AND(X85=0),LOOKUP(9.99999999999999E+307,$AB$5:AB84)+1,"")</f>
        <v>78</v>
      </c>
      <c r="AC85" s="31" t="str">
        <f>IF(AND(X85="ร"),LOOKUP(9.99999999999999E+307,$AC$5:AC84)+1,"")</f>
        <v/>
      </c>
      <c r="AD85" s="2">
        <f t="shared" si="12"/>
        <v>78</v>
      </c>
      <c r="AE85" s="2">
        <f t="shared" si="15"/>
        <v>1</v>
      </c>
      <c r="AF85" s="31">
        <f>IF(AND(AE85=1),LOOKUP(9.99999999999999E+307,$AF$5:AF84)+1,"")</f>
        <v>78</v>
      </c>
    </row>
  </sheetData>
  <sheetProtection algorithmName="SHA-512" hashValue="wpAFRH+fjEo3Te2vf4HyUJWVikrPFXnHV/VhFWx2p6RclFEiITqzoQHv2ixRsF+FtOkHFDiA/vo9B5L//zc2ng==" saltValue="UzZ5UJk2OwdPBbmRVUaTZg==" spinCount="100000" sheet="1" selectLockedCells="1"/>
  <mergeCells count="27">
    <mergeCell ref="AA2:AA5"/>
    <mergeCell ref="H3:H4"/>
    <mergeCell ref="I3:I4"/>
    <mergeCell ref="J3:J4"/>
    <mergeCell ref="K3:K4"/>
    <mergeCell ref="L3:L4"/>
    <mergeCell ref="N3:N4"/>
    <mergeCell ref="O3:O4"/>
    <mergeCell ref="P3:P4"/>
    <mergeCell ref="Q3:Q4"/>
    <mergeCell ref="U2:U4"/>
    <mergeCell ref="V2:V4"/>
    <mergeCell ref="W2:W5"/>
    <mergeCell ref="X2:X5"/>
    <mergeCell ref="Y2:Y5"/>
    <mergeCell ref="Z2:Z5"/>
    <mergeCell ref="B1:Y1"/>
    <mergeCell ref="B2:B5"/>
    <mergeCell ref="C2:C5"/>
    <mergeCell ref="D2:D5"/>
    <mergeCell ref="E2:G5"/>
    <mergeCell ref="H2:L2"/>
    <mergeCell ref="M2:M4"/>
    <mergeCell ref="N2:R2"/>
    <mergeCell ref="S2:S4"/>
    <mergeCell ref="T2:T4"/>
    <mergeCell ref="R3:R4"/>
  </mergeCells>
  <conditionalFormatting sqref="M6:M85">
    <cfRule type="cellIs" dxfId="96" priority="1" operator="lessThan">
      <formula>$M$5/2</formula>
    </cfRule>
    <cfRule type="cellIs" dxfId="95" priority="25" operator="lessThan">
      <formula>#REF!/2</formula>
    </cfRule>
    <cfRule type="cellIs" dxfId="94" priority="26" operator="greaterThan">
      <formula>#REF!</formula>
    </cfRule>
  </conditionalFormatting>
  <conditionalFormatting sqref="N3:R4 H3:L5 N5:T5">
    <cfRule type="cellIs" dxfId="93" priority="18" operator="equal">
      <formula>0</formula>
    </cfRule>
  </conditionalFormatting>
  <conditionalFormatting sqref="S6:T85">
    <cfRule type="cellIs" dxfId="92" priority="13" operator="lessThan">
      <formula>$R$5/2</formula>
    </cfRule>
  </conditionalFormatting>
  <conditionalFormatting sqref="U6:U85">
    <cfRule type="cellIs" dxfId="91" priority="2" operator="greaterThan">
      <formula>$U$5</formula>
    </cfRule>
    <cfRule type="cellIs" dxfId="90" priority="17" operator="lessThan">
      <formula>$U$5/2</formula>
    </cfRule>
  </conditionalFormatting>
  <conditionalFormatting sqref="V1:V1048576">
    <cfRule type="cellIs" dxfId="89" priority="4" operator="equal">
      <formula>79</formula>
    </cfRule>
    <cfRule type="cellIs" dxfId="88" priority="5" operator="equal">
      <formula>74</formula>
    </cfRule>
    <cfRule type="cellIs" dxfId="87" priority="6" operator="equal">
      <formula>69</formula>
    </cfRule>
    <cfRule type="cellIs" dxfId="86" priority="7" operator="equal">
      <formula>64</formula>
    </cfRule>
    <cfRule type="cellIs" dxfId="85" priority="8" operator="equal">
      <formula>59</formula>
    </cfRule>
    <cfRule type="cellIs" dxfId="84" priority="9" operator="equal">
      <formula>54</formula>
    </cfRule>
    <cfRule type="cellIs" dxfId="83" priority="10" operator="equal">
      <formula>49</formula>
    </cfRule>
  </conditionalFormatting>
  <conditionalFormatting sqref="V6:V85">
    <cfRule type="cellIs" dxfId="82" priority="12" operator="lessThan">
      <formula>$V$5/2</formula>
    </cfRule>
  </conditionalFormatting>
  <conditionalFormatting sqref="W6:W85">
    <cfRule type="cellIs" dxfId="81" priority="23" operator="equal">
      <formula>0</formula>
    </cfRule>
    <cfRule type="cellIs" dxfId="80" priority="24" operator="between">
      <formula>1</formula>
      <formula>4</formula>
    </cfRule>
  </conditionalFormatting>
  <conditionalFormatting sqref="X2:X85">
    <cfRule type="cellIs" dxfId="79" priority="16" operator="equal">
      <formula>0</formula>
    </cfRule>
  </conditionalFormatting>
  <conditionalFormatting sqref="X6:X85">
    <cfRule type="containsText" dxfId="78" priority="11" operator="containsText" text="มผ">
      <formula>NOT(ISERROR(SEARCH("มผ",X6)))</formula>
    </cfRule>
    <cfRule type="cellIs" dxfId="77" priority="14" operator="equal">
      <formula>"มส"</formula>
    </cfRule>
    <cfRule type="cellIs" dxfId="76" priority="15" operator="equal">
      <formula>"ร"</formula>
    </cfRule>
  </conditionalFormatting>
  <conditionalFormatting sqref="Y1:Y1048576">
    <cfRule type="containsText" dxfId="75" priority="3" operator="containsText" text="ย้าย">
      <formula>NOT(ISERROR(SEARCH("ย้าย",Y1)))</formula>
    </cfRule>
  </conditionalFormatting>
  <conditionalFormatting sqref="Z6:Z85">
    <cfRule type="cellIs" dxfId="74" priority="20" operator="equal">
      <formula>"มผ"</formula>
    </cfRule>
    <cfRule type="cellIs" dxfId="73" priority="21" operator="equal">
      <formula>"ร"</formula>
    </cfRule>
    <cfRule type="cellIs" dxfId="72" priority="22" operator="equal">
      <formula>"มส"</formula>
    </cfRule>
  </conditionalFormatting>
  <conditionalFormatting sqref="AA6:AA85">
    <cfRule type="cellIs" dxfId="71" priority="19" operator="between">
      <formula>1</formula>
      <formula>3</formula>
    </cfRule>
  </conditionalFormatting>
  <dataValidations count="5">
    <dataValidation type="whole" operator="lessThanOrEqual" allowBlank="1" showInputMessage="1" showErrorMessage="1" error="คะแนนเกินครับ" sqref="R6:R85" xr:uid="{5E56B197-5834-4991-B2B4-5CB52F94C739}">
      <formula1>$R$5</formula1>
    </dataValidation>
    <dataValidation type="whole" operator="lessThanOrEqual" allowBlank="1" showInputMessage="1" showErrorMessage="1" error="คะแนนเกินครับ" sqref="O6:O85" xr:uid="{DEA94769-9291-429F-BDF9-1AADB151C0DE}">
      <formula1>$O$5</formula1>
    </dataValidation>
    <dataValidation type="whole" operator="lessThanOrEqual" allowBlank="1" showInputMessage="1" showErrorMessage="1" error="คะแนนเกินครับ" sqref="K6:K85" xr:uid="{D267237E-4EC6-4E52-BB97-3CC16579F030}">
      <formula1>$K$5</formula1>
    </dataValidation>
    <dataValidation type="whole" operator="lessThanOrEqual" allowBlank="1" showInputMessage="1" showErrorMessage="1" error="คะแนนเกินครับ" sqref="I6:J85 P6:Q85 L6:L85 N6:N85" xr:uid="{E8C06461-0508-4C4D-BEB2-9AB0AF428B15}">
      <formula1>I$5</formula1>
    </dataValidation>
    <dataValidation type="whole" operator="lessThanOrEqual" allowBlank="1" showInputMessage="1" showErrorMessage="1" error="คะแนนเกินครับ" sqref="H6:H85" xr:uid="{D021EDFA-E956-409F-90BE-D69B1BF71C3F}">
      <formula1>$H$5</formula1>
    </dataValidation>
  </dataValidations>
  <printOptions horizontalCentered="1"/>
  <pageMargins left="0.43307086614173229" right="0.11811023622047245" top="0.6692913385826772" bottom="0.27559055118110237" header="0.43307086614173229" footer="0.31496062992125984"/>
  <pageSetup paperSize="9" orientation="portrait" horizontalDpi="4294967293" verticalDpi="300" r:id="rId1"/>
  <headerFooter alignWithMargins="0"/>
  <rowBreaks count="3" manualBreakCount="3">
    <brk id="38" min="1" max="23" man="1"/>
    <brk id="45" min="1" max="23" man="1"/>
    <brk id="78" min="1" max="2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6DF5C-BC8C-47FA-9F0C-B0DE45634269}">
  <sheetPr>
    <tabColor rgb="FF92D050"/>
  </sheetPr>
  <dimension ref="B1:Q83"/>
  <sheetViews>
    <sheetView showGridLines="0" showRowColHeaders="0" view="pageBreakPreview" zoomScale="115" zoomScaleSheetLayoutView="115" workbookViewId="0">
      <pane xSplit="7" ySplit="3" topLeftCell="H4" activePane="bottomRight" state="frozen"/>
      <selection activeCell="G38" sqref="G38:K38"/>
      <selection pane="topRight" activeCell="G38" sqref="G38:K38"/>
      <selection pane="bottomLeft" activeCell="G38" sqref="G38:K38"/>
      <selection pane="bottomRight" activeCell="K84" sqref="K84"/>
    </sheetView>
  </sheetViews>
  <sheetFormatPr defaultColWidth="9" defaultRowHeight="21.5" x14ac:dyDescent="0.6"/>
  <cols>
    <col min="1" max="1" width="32.69921875" style="4" customWidth="1"/>
    <col min="2" max="2" width="4.19921875" style="4" bestFit="1" customWidth="1"/>
    <col min="3" max="3" width="3.69921875" style="4" customWidth="1"/>
    <col min="4" max="4" width="4.69921875" style="4" customWidth="1"/>
    <col min="5" max="5" width="7" style="5" customWidth="1"/>
    <col min="6" max="6" width="11.69921875" style="4" customWidth="1"/>
    <col min="7" max="7" width="11.69921875" style="6" customWidth="1"/>
    <col min="8" max="9" width="10.59765625" style="6" customWidth="1"/>
    <col min="10" max="10" width="10.59765625" style="5" customWidth="1"/>
    <col min="11" max="11" width="8.09765625" style="9" customWidth="1"/>
    <col min="12" max="12" width="7.3984375" style="4" customWidth="1"/>
    <col min="13" max="13" width="4.19921875" style="4" hidden="1" customWidth="1"/>
    <col min="14" max="14" width="4.69921875" style="4" hidden="1" customWidth="1"/>
    <col min="15" max="15" width="6.3984375" style="4" hidden="1" customWidth="1"/>
    <col min="16" max="16" width="4" style="4" hidden="1" customWidth="1"/>
    <col min="17" max="17" width="9" style="4" hidden="1" customWidth="1"/>
    <col min="18" max="16384" width="9" style="4"/>
  </cols>
  <sheetData>
    <row r="1" spans="2:17" s="159" customFormat="1" ht="27" customHeight="1" x14ac:dyDescent="0.65">
      <c r="B1" s="584" t="str">
        <f>"คะแนนเก็บ ภาคเรียนที่ 1 รายวิชา  " &amp;ข้อมูลเบื้องต้น!F10   &amp;"  รหัสวิชา  "  &amp; ข้อมูลเบื้องต้น!F9  &amp;"    ผู้สอน   "    &amp;ข้อมูลเบื้องต้น!F12</f>
        <v>คะแนนเก็บ ภาคเรียนที่ 1 รายวิชา  การป้องกันการทุจริต 4  รหัสวิชา  ส14201    ผู้สอน   นาย...............</v>
      </c>
      <c r="C1" s="584"/>
      <c r="D1" s="584"/>
      <c r="E1" s="584"/>
      <c r="F1" s="584"/>
      <c r="G1" s="584"/>
      <c r="H1" s="584"/>
      <c r="I1" s="584"/>
      <c r="J1" s="584"/>
      <c r="K1" s="584"/>
    </row>
    <row r="2" spans="2:17" ht="22.5" customHeight="1" x14ac:dyDescent="0.6">
      <c r="B2" s="567" t="s">
        <v>64</v>
      </c>
      <c r="C2" s="567" t="s">
        <v>0</v>
      </c>
      <c r="D2" s="570" t="s">
        <v>697</v>
      </c>
      <c r="E2" s="528" t="s">
        <v>17</v>
      </c>
      <c r="F2" s="529"/>
      <c r="G2" s="530"/>
      <c r="H2" s="400" t="s">
        <v>598</v>
      </c>
      <c r="I2" s="400" t="s">
        <v>594</v>
      </c>
      <c r="J2" s="386" t="s">
        <v>599</v>
      </c>
      <c r="K2" s="551" t="s">
        <v>191</v>
      </c>
      <c r="L2" s="543" t="s">
        <v>53</v>
      </c>
    </row>
    <row r="3" spans="2:17" s="3" customFormat="1" ht="22.5" customHeight="1" thickBot="1" x14ac:dyDescent="0.6">
      <c r="B3" s="569"/>
      <c r="C3" s="569"/>
      <c r="D3" s="572"/>
      <c r="E3" s="534"/>
      <c r="F3" s="535"/>
      <c r="G3" s="536"/>
      <c r="H3" s="387">
        <f>ข้อมูลเบื้องต้น!M20</f>
        <v>35</v>
      </c>
      <c r="I3" s="387">
        <f>ข้อมูลเบื้องต้น!M22</f>
        <v>15</v>
      </c>
      <c r="J3" s="388">
        <f>SUM(H3:I3)</f>
        <v>50</v>
      </c>
      <c r="K3" s="553"/>
      <c r="L3" s="544"/>
      <c r="M3" s="31">
        <v>0</v>
      </c>
      <c r="N3" s="31">
        <v>0</v>
      </c>
      <c r="O3" s="3" t="s">
        <v>4</v>
      </c>
      <c r="Q3" s="31">
        <v>0</v>
      </c>
    </row>
    <row r="4" spans="2:17" s="2" customFormat="1" ht="20.149999999999999" customHeight="1" x14ac:dyDescent="0.55000000000000004">
      <c r="B4" s="199" t="str">
        <f>p2เวลาเรียน!B5</f>
        <v>ป.4/1</v>
      </c>
      <c r="C4" s="199">
        <f>p2เวลาเรียน!C5</f>
        <v>1</v>
      </c>
      <c r="D4" s="199">
        <f>p2เวลาเรียน!D5</f>
        <v>3812</v>
      </c>
      <c r="E4" s="199" t="str">
        <f>p2เวลาเรียน!E5</f>
        <v>เด็กชาย</v>
      </c>
      <c r="F4" s="209" t="str">
        <f>p2เวลาเรียน!F5</f>
        <v>กันตวิชญ์</v>
      </c>
      <c r="G4" s="210" t="str">
        <f>p2เวลาเรียน!G5</f>
        <v>วงค์ตัน</v>
      </c>
      <c r="H4" s="312">
        <f>'คะแนนเทอม 1'!S6</f>
        <v>22</v>
      </c>
      <c r="I4" s="312">
        <f>IF('คะแนนเทอม 1'!M6="","",'คะแนนเทอม 1'!M6)</f>
        <v>15</v>
      </c>
      <c r="J4" s="230">
        <f t="shared" ref="J4:J35" si="0">IF(H4="","",SUM(H4:I4))</f>
        <v>37</v>
      </c>
      <c r="K4" s="352" t="str">
        <f>IF(E4="","",pรายชื่อ!B4)</f>
        <v>เรียน</v>
      </c>
      <c r="L4" s="156">
        <f t="shared" ref="L4:L43" si="1">IF(J4="","",RANK($J4,$J$4:$J$43,0))</f>
        <v>1</v>
      </c>
      <c r="M4" s="31" t="e">
        <f>IF(AND(#REF!=0),LOOKUP(9.99999999999999E+307,$M$3:M3)+1,"")</f>
        <v>#REF!</v>
      </c>
      <c r="N4" s="31" t="e">
        <f>IF(AND(#REF!="ร"),LOOKUP(9.99999999999999E+307,$N$3:N3)+1,"")</f>
        <v>#REF!</v>
      </c>
      <c r="O4" s="2" t="e">
        <f t="shared" ref="O4:O67" si="2">SUM(M4:N4)</f>
        <v>#REF!</v>
      </c>
      <c r="P4" s="2" t="e">
        <f>IF(O4=0,"",O4/O4)</f>
        <v>#REF!</v>
      </c>
      <c r="Q4" s="31" t="e">
        <f>IF(AND(P4=1),LOOKUP(9.99999999999999E+307,$Q$3:Q3)+1,"")</f>
        <v>#REF!</v>
      </c>
    </row>
    <row r="5" spans="2:17" s="2" customFormat="1" ht="20.149999999999999" customHeight="1" x14ac:dyDescent="0.55000000000000004">
      <c r="B5" s="200" t="str">
        <f>p2เวลาเรียน!B6</f>
        <v>ป.4/1</v>
      </c>
      <c r="C5" s="200">
        <f>p2เวลาเรียน!C6</f>
        <v>2</v>
      </c>
      <c r="D5" s="200">
        <f>p2เวลาเรียน!D6</f>
        <v>3815</v>
      </c>
      <c r="E5" s="200" t="str">
        <f>p2เวลาเรียน!E6</f>
        <v>เด็กชาย</v>
      </c>
      <c r="F5" s="211" t="str">
        <f>p2เวลาเรียน!F6</f>
        <v>วุฒิพงษ์</v>
      </c>
      <c r="G5" s="212" t="str">
        <f>p2เวลาเรียน!G6</f>
        <v>แสงทอง</v>
      </c>
      <c r="H5" s="312">
        <f>'คะแนนเทอม 1'!S7</f>
        <v>20</v>
      </c>
      <c r="I5" s="312">
        <f>IF('คะแนนเทอม 1'!M7="","",'คะแนนเทอม 1'!M7)</f>
        <v>10</v>
      </c>
      <c r="J5" s="230">
        <f t="shared" si="0"/>
        <v>30</v>
      </c>
      <c r="K5" s="352" t="str">
        <f>IF(E5="","",pรายชื่อ!B5)</f>
        <v>เรียน</v>
      </c>
      <c r="L5" s="128">
        <f t="shared" si="1"/>
        <v>2</v>
      </c>
      <c r="M5" s="31" t="e">
        <f>IF(AND(#REF!=0),LOOKUP(9.99999999999999E+307,$M$3:M4)+1,"")</f>
        <v>#REF!</v>
      </c>
      <c r="N5" s="31" t="e">
        <f>IF(AND(#REF!="ร"),LOOKUP(9.99999999999999E+307,$N$3:N4)+1,"")</f>
        <v>#REF!</v>
      </c>
      <c r="O5" s="2" t="e">
        <f t="shared" si="2"/>
        <v>#REF!</v>
      </c>
      <c r="P5" s="2" t="e">
        <f t="shared" ref="P5:P68" si="3">IF(O5=0,"",O5/O5)</f>
        <v>#REF!</v>
      </c>
      <c r="Q5" s="31" t="e">
        <f>IF(AND(P5=1),LOOKUP(9.99999999999999E+307,$Q$3:Q4)+1,"")</f>
        <v>#REF!</v>
      </c>
    </row>
    <row r="6" spans="2:17" s="2" customFormat="1" ht="20.149999999999999" customHeight="1" x14ac:dyDescent="0.55000000000000004">
      <c r="B6" s="200" t="str">
        <f>p2เวลาเรียน!B7</f>
        <v>ป.4/1</v>
      </c>
      <c r="C6" s="200">
        <f>p2เวลาเรียน!C7</f>
        <v>3</v>
      </c>
      <c r="D6" s="200">
        <f>p2เวลาเรียน!D7</f>
        <v>3843</v>
      </c>
      <c r="E6" s="200" t="str">
        <f>p2เวลาเรียน!E7</f>
        <v>เด็กชาย</v>
      </c>
      <c r="F6" s="211" t="str">
        <f>p2เวลาเรียน!F7</f>
        <v>ธนบดี</v>
      </c>
      <c r="G6" s="212" t="str">
        <f>p2เวลาเรียน!G7</f>
        <v>มณีรัตน์</v>
      </c>
      <c r="H6" s="312" t="str">
        <f>'คะแนนเทอม 1'!S8</f>
        <v/>
      </c>
      <c r="I6" s="312" t="str">
        <f>IF('คะแนนเทอม 1'!M8="","",'คะแนนเทอม 1'!M8)</f>
        <v/>
      </c>
      <c r="J6" s="230" t="str">
        <f t="shared" si="0"/>
        <v/>
      </c>
      <c r="K6" s="352" t="str">
        <f>IF(E6="","",pรายชื่อ!B6)</f>
        <v>เรียน</v>
      </c>
      <c r="L6" s="128" t="str">
        <f t="shared" si="1"/>
        <v/>
      </c>
      <c r="M6" s="31" t="e">
        <f>IF(AND(#REF!=0),LOOKUP(9.99999999999999E+307,$M$3:M5)+1,"")</f>
        <v>#REF!</v>
      </c>
      <c r="N6" s="31" t="e">
        <f>IF(AND(#REF!="ร"),LOOKUP(9.99999999999999E+307,$N$3:N5)+1,"")</f>
        <v>#REF!</v>
      </c>
      <c r="O6" s="2" t="e">
        <f t="shared" si="2"/>
        <v>#REF!</v>
      </c>
      <c r="P6" s="2" t="e">
        <f t="shared" si="3"/>
        <v>#REF!</v>
      </c>
      <c r="Q6" s="31" t="e">
        <f>IF(AND(P6=1),LOOKUP(9.99999999999999E+307,$Q$3:Q5)+1,"")</f>
        <v>#REF!</v>
      </c>
    </row>
    <row r="7" spans="2:17" s="2" customFormat="1" ht="20.149999999999999" customHeight="1" x14ac:dyDescent="0.55000000000000004">
      <c r="B7" s="200" t="str">
        <f>p2เวลาเรียน!B8</f>
        <v>ป.4/1</v>
      </c>
      <c r="C7" s="200">
        <f>p2เวลาเรียน!C8</f>
        <v>4</v>
      </c>
      <c r="D7" s="200">
        <f>p2เวลาเรียน!D8</f>
        <v>3846</v>
      </c>
      <c r="E7" s="200" t="str">
        <f>p2เวลาเรียน!E8</f>
        <v>เด็กชาย</v>
      </c>
      <c r="F7" s="211" t="str">
        <f>p2เวลาเรียน!F8</f>
        <v>รัชชานนท์</v>
      </c>
      <c r="G7" s="212" t="str">
        <f>p2เวลาเรียน!G8</f>
        <v>ก๋าซ้อน</v>
      </c>
      <c r="H7" s="312" t="str">
        <f>'คะแนนเทอม 1'!S9</f>
        <v/>
      </c>
      <c r="I7" s="312" t="str">
        <f>IF('คะแนนเทอม 1'!M9="","",'คะแนนเทอม 1'!M9)</f>
        <v/>
      </c>
      <c r="J7" s="230" t="str">
        <f t="shared" si="0"/>
        <v/>
      </c>
      <c r="K7" s="352" t="str">
        <f>IF(E7="","",pรายชื่อ!B7)</f>
        <v>เรียน</v>
      </c>
      <c r="L7" s="128" t="str">
        <f t="shared" si="1"/>
        <v/>
      </c>
      <c r="M7" s="31" t="e">
        <f>IF(AND(#REF!=0),LOOKUP(9.99999999999999E+307,$M$3:M6)+1,"")</f>
        <v>#REF!</v>
      </c>
      <c r="N7" s="31" t="e">
        <f>IF(AND(#REF!="ร"),LOOKUP(9.99999999999999E+307,$N$3:N6)+1,"")</f>
        <v>#REF!</v>
      </c>
      <c r="O7" s="2" t="e">
        <f t="shared" si="2"/>
        <v>#REF!</v>
      </c>
      <c r="P7" s="2" t="e">
        <f t="shared" si="3"/>
        <v>#REF!</v>
      </c>
      <c r="Q7" s="31" t="e">
        <f>IF(AND(P7=1),LOOKUP(9.99999999999999E+307,$Q$3:Q6)+1,"")</f>
        <v>#REF!</v>
      </c>
    </row>
    <row r="8" spans="2:17" s="2" customFormat="1" ht="20.149999999999999" customHeight="1" x14ac:dyDescent="0.55000000000000004">
      <c r="B8" s="200" t="str">
        <f>p2เวลาเรียน!B9</f>
        <v>ป.4/1</v>
      </c>
      <c r="C8" s="200">
        <f>p2เวลาเรียน!C9</f>
        <v>5</v>
      </c>
      <c r="D8" s="200">
        <f>p2เวลาเรียน!D9</f>
        <v>3848</v>
      </c>
      <c r="E8" s="200" t="str">
        <f>p2เวลาเรียน!E9</f>
        <v>เด็กชาย</v>
      </c>
      <c r="F8" s="211" t="str">
        <f>p2เวลาเรียน!F9</f>
        <v>ปภิณวิช</v>
      </c>
      <c r="G8" s="212" t="str">
        <f>p2เวลาเรียน!G9</f>
        <v>ฟองใจ</v>
      </c>
      <c r="H8" s="312" t="str">
        <f>'คะแนนเทอม 1'!S10</f>
        <v/>
      </c>
      <c r="I8" s="312" t="str">
        <f>IF('คะแนนเทอม 1'!M10="","",'คะแนนเทอม 1'!M10)</f>
        <v/>
      </c>
      <c r="J8" s="230" t="str">
        <f t="shared" si="0"/>
        <v/>
      </c>
      <c r="K8" s="352" t="str">
        <f>IF(E8="","",pรายชื่อ!B8)</f>
        <v>เรียน</v>
      </c>
      <c r="L8" s="128" t="str">
        <f t="shared" si="1"/>
        <v/>
      </c>
      <c r="M8" s="31" t="e">
        <f>IF(AND(#REF!=0),LOOKUP(9.99999999999999E+307,$M$3:M7)+1,"")</f>
        <v>#REF!</v>
      </c>
      <c r="N8" s="31" t="e">
        <f>IF(AND(#REF!="ร"),LOOKUP(9.99999999999999E+307,$N$3:N7)+1,"")</f>
        <v>#REF!</v>
      </c>
      <c r="O8" s="2" t="e">
        <f t="shared" si="2"/>
        <v>#REF!</v>
      </c>
      <c r="P8" s="2" t="e">
        <f t="shared" si="3"/>
        <v>#REF!</v>
      </c>
      <c r="Q8" s="31" t="e">
        <f>IF(AND(P8=1),LOOKUP(9.99999999999999E+307,$Q$3:Q7)+1,"")</f>
        <v>#REF!</v>
      </c>
    </row>
    <row r="9" spans="2:17" s="2" customFormat="1" ht="20.149999999999999" customHeight="1" x14ac:dyDescent="0.55000000000000004">
      <c r="B9" s="200" t="str">
        <f>p2เวลาเรียน!B10</f>
        <v>ป.4/1</v>
      </c>
      <c r="C9" s="200">
        <f>p2เวลาเรียน!C10</f>
        <v>6</v>
      </c>
      <c r="D9" s="200">
        <f>p2เวลาเรียน!D10</f>
        <v>3896</v>
      </c>
      <c r="E9" s="200" t="str">
        <f>p2เวลาเรียน!E10</f>
        <v>เด็กชาย</v>
      </c>
      <c r="F9" s="211" t="str">
        <f>p2เวลาเรียน!F10</f>
        <v>ธิติวัฒน์</v>
      </c>
      <c r="G9" s="212" t="str">
        <f>p2เวลาเรียน!G10</f>
        <v>จันเที่ยง</v>
      </c>
      <c r="H9" s="312" t="str">
        <f>'คะแนนเทอม 1'!S11</f>
        <v/>
      </c>
      <c r="I9" s="312" t="str">
        <f>IF('คะแนนเทอม 1'!M11="","",'คะแนนเทอม 1'!M11)</f>
        <v/>
      </c>
      <c r="J9" s="230" t="str">
        <f t="shared" si="0"/>
        <v/>
      </c>
      <c r="K9" s="352" t="str">
        <f>IF(E9="","",pรายชื่อ!B9)</f>
        <v>เรียน</v>
      </c>
      <c r="L9" s="128" t="str">
        <f t="shared" si="1"/>
        <v/>
      </c>
      <c r="M9" s="31" t="e">
        <f>IF(AND(#REF!=0),LOOKUP(9.99999999999999E+307,$M$3:M8)+1,"")</f>
        <v>#REF!</v>
      </c>
      <c r="N9" s="31" t="e">
        <f>IF(AND(#REF!="ร"),LOOKUP(9.99999999999999E+307,$N$3:N8)+1,"")</f>
        <v>#REF!</v>
      </c>
      <c r="O9" s="2" t="e">
        <f t="shared" si="2"/>
        <v>#REF!</v>
      </c>
      <c r="P9" s="2" t="e">
        <f t="shared" si="3"/>
        <v>#REF!</v>
      </c>
      <c r="Q9" s="31" t="e">
        <f>IF(AND(P9=1),LOOKUP(9.99999999999999E+307,$Q$3:Q8)+1,"")</f>
        <v>#REF!</v>
      </c>
    </row>
    <row r="10" spans="2:17" s="2" customFormat="1" ht="20.149999999999999" customHeight="1" x14ac:dyDescent="0.55000000000000004">
      <c r="B10" s="200" t="str">
        <f>p2เวลาเรียน!B11</f>
        <v>ป.4/1</v>
      </c>
      <c r="C10" s="200">
        <f>p2เวลาเรียน!C11</f>
        <v>7</v>
      </c>
      <c r="D10" s="200">
        <f>p2เวลาเรียน!D11</f>
        <v>3927</v>
      </c>
      <c r="E10" s="200" t="str">
        <f>p2เวลาเรียน!E11</f>
        <v>เด็กชาย</v>
      </c>
      <c r="F10" s="211" t="str">
        <f>p2เวลาเรียน!F11</f>
        <v>ธนดล</v>
      </c>
      <c r="G10" s="212" t="str">
        <f>p2เวลาเรียน!G11</f>
        <v>ดวงวรรณา</v>
      </c>
      <c r="H10" s="312" t="str">
        <f>'คะแนนเทอม 1'!S12</f>
        <v/>
      </c>
      <c r="I10" s="312" t="str">
        <f>IF('คะแนนเทอม 1'!M12="","",'คะแนนเทอม 1'!M12)</f>
        <v/>
      </c>
      <c r="J10" s="230" t="str">
        <f t="shared" si="0"/>
        <v/>
      </c>
      <c r="K10" s="352" t="str">
        <f>IF(E10="","",pรายชื่อ!B10)</f>
        <v>เรียน</v>
      </c>
      <c r="L10" s="128" t="str">
        <f t="shared" si="1"/>
        <v/>
      </c>
      <c r="M10" s="31" t="e">
        <f>IF(AND(#REF!=0),LOOKUP(9.99999999999999E+307,$M$3:M9)+1,"")</f>
        <v>#REF!</v>
      </c>
      <c r="N10" s="31" t="e">
        <f>IF(AND(#REF!="ร"),LOOKUP(9.99999999999999E+307,$N$3:N9)+1,"")</f>
        <v>#REF!</v>
      </c>
      <c r="O10" s="2" t="e">
        <f t="shared" si="2"/>
        <v>#REF!</v>
      </c>
      <c r="P10" s="2" t="e">
        <f t="shared" si="3"/>
        <v>#REF!</v>
      </c>
      <c r="Q10" s="31" t="e">
        <f>IF(AND(P10=1),LOOKUP(9.99999999999999E+307,$Q$3:Q9)+1,"")</f>
        <v>#REF!</v>
      </c>
    </row>
    <row r="11" spans="2:17" s="2" customFormat="1" ht="20.149999999999999" customHeight="1" x14ac:dyDescent="0.55000000000000004">
      <c r="B11" s="200" t="str">
        <f>p2เวลาเรียน!B12</f>
        <v>ป.4/1</v>
      </c>
      <c r="C11" s="200">
        <f>p2เวลาเรียน!C12</f>
        <v>8</v>
      </c>
      <c r="D11" s="200">
        <f>p2เวลาเรียน!D12</f>
        <v>3956</v>
      </c>
      <c r="E11" s="200" t="str">
        <f>p2เวลาเรียน!E12</f>
        <v>เด็กชาย</v>
      </c>
      <c r="F11" s="211" t="str">
        <f>p2เวลาเรียน!F12</f>
        <v>อัษฎาวุธ</v>
      </c>
      <c r="G11" s="212" t="str">
        <f>p2เวลาเรียน!G12</f>
        <v>สิงห์คะนัน</v>
      </c>
      <c r="H11" s="312" t="str">
        <f>'คะแนนเทอม 1'!S13</f>
        <v/>
      </c>
      <c r="I11" s="312" t="str">
        <f>IF('คะแนนเทอม 1'!M13="","",'คะแนนเทอม 1'!M13)</f>
        <v/>
      </c>
      <c r="J11" s="230" t="str">
        <f t="shared" si="0"/>
        <v/>
      </c>
      <c r="K11" s="352" t="str">
        <f>IF(E11="","",pรายชื่อ!B11)</f>
        <v>เรียน</v>
      </c>
      <c r="L11" s="128" t="str">
        <f t="shared" si="1"/>
        <v/>
      </c>
      <c r="M11" s="31" t="e">
        <f>IF(AND(#REF!=0),LOOKUP(9.99999999999999E+307,$M$3:M10)+1,"")</f>
        <v>#REF!</v>
      </c>
      <c r="N11" s="31" t="e">
        <f>IF(AND(#REF!="ร"),LOOKUP(9.99999999999999E+307,$N$3:N10)+1,"")</f>
        <v>#REF!</v>
      </c>
      <c r="O11" s="2" t="e">
        <f t="shared" si="2"/>
        <v>#REF!</v>
      </c>
      <c r="P11" s="2" t="e">
        <f t="shared" si="3"/>
        <v>#REF!</v>
      </c>
      <c r="Q11" s="31" t="e">
        <f>IF(AND(P11=1),LOOKUP(9.99999999999999E+307,$Q$3:Q10)+1,"")</f>
        <v>#REF!</v>
      </c>
    </row>
    <row r="12" spans="2:17" s="2" customFormat="1" ht="20.149999999999999" customHeight="1" x14ac:dyDescent="0.55000000000000004">
      <c r="B12" s="200" t="str">
        <f>p2เวลาเรียน!B13</f>
        <v>ป.4/1</v>
      </c>
      <c r="C12" s="200">
        <f>p2เวลาเรียน!C13</f>
        <v>9</v>
      </c>
      <c r="D12" s="200">
        <f>p2เวลาเรียน!D13</f>
        <v>4081</v>
      </c>
      <c r="E12" s="200" t="str">
        <f>p2เวลาเรียน!E13</f>
        <v>เด็กชาย</v>
      </c>
      <c r="F12" s="211" t="str">
        <f>p2เวลาเรียน!F13</f>
        <v>ธาม</v>
      </c>
      <c r="G12" s="212" t="str">
        <f>p2เวลาเรียน!G13</f>
        <v>เทียนชัย</v>
      </c>
      <c r="H12" s="312" t="str">
        <f>'คะแนนเทอม 1'!S14</f>
        <v/>
      </c>
      <c r="I12" s="312" t="str">
        <f>IF('คะแนนเทอม 1'!M14="","",'คะแนนเทอม 1'!M14)</f>
        <v/>
      </c>
      <c r="J12" s="230" t="str">
        <f t="shared" si="0"/>
        <v/>
      </c>
      <c r="K12" s="352" t="str">
        <f>IF(E12="","",pรายชื่อ!B12)</f>
        <v>เรียน</v>
      </c>
      <c r="L12" s="128" t="str">
        <f t="shared" si="1"/>
        <v/>
      </c>
      <c r="M12" s="31" t="e">
        <f>IF(AND(#REF!=0),LOOKUP(9.99999999999999E+307,$M$3:M11)+1,"")</f>
        <v>#REF!</v>
      </c>
      <c r="N12" s="31" t="e">
        <f>IF(AND(#REF!="ร"),LOOKUP(9.99999999999999E+307,$N$3:N11)+1,"")</f>
        <v>#REF!</v>
      </c>
      <c r="O12" s="2" t="e">
        <f t="shared" si="2"/>
        <v>#REF!</v>
      </c>
      <c r="P12" s="2" t="e">
        <f t="shared" si="3"/>
        <v>#REF!</v>
      </c>
      <c r="Q12" s="31" t="e">
        <f>IF(AND(P12=1),LOOKUP(9.99999999999999E+307,$Q$3:Q11)+1,"")</f>
        <v>#REF!</v>
      </c>
    </row>
    <row r="13" spans="2:17" s="2" customFormat="1" ht="20.149999999999999" customHeight="1" x14ac:dyDescent="0.55000000000000004">
      <c r="B13" s="200" t="str">
        <f>p2เวลาเรียน!B14</f>
        <v>ป.4/1</v>
      </c>
      <c r="C13" s="200">
        <f>p2เวลาเรียน!C14</f>
        <v>10</v>
      </c>
      <c r="D13" s="200">
        <f>p2เวลาเรียน!D14</f>
        <v>4099</v>
      </c>
      <c r="E13" s="200" t="str">
        <f>p2เวลาเรียน!E14</f>
        <v>เด็กชาย</v>
      </c>
      <c r="F13" s="211" t="str">
        <f>p2เวลาเรียน!F14</f>
        <v>ณัฐภูมิ</v>
      </c>
      <c r="G13" s="212" t="str">
        <f>p2เวลาเรียน!G14</f>
        <v>มโนวรรณ</v>
      </c>
      <c r="H13" s="312" t="str">
        <f>'คะแนนเทอม 1'!S15</f>
        <v/>
      </c>
      <c r="I13" s="312" t="str">
        <f>IF('คะแนนเทอม 1'!M15="","",'คะแนนเทอม 1'!M15)</f>
        <v/>
      </c>
      <c r="J13" s="230" t="str">
        <f t="shared" si="0"/>
        <v/>
      </c>
      <c r="K13" s="352" t="str">
        <f>IF(E13="","",pรายชื่อ!B13)</f>
        <v>เรียน</v>
      </c>
      <c r="L13" s="128" t="str">
        <f t="shared" si="1"/>
        <v/>
      </c>
      <c r="M13" s="31" t="e">
        <f>IF(AND(#REF!=0),LOOKUP(9.99999999999999E+307,$M$3:M12)+1,"")</f>
        <v>#REF!</v>
      </c>
      <c r="N13" s="31" t="e">
        <f>IF(AND(#REF!="ร"),LOOKUP(9.99999999999999E+307,$N$3:N12)+1,"")</f>
        <v>#REF!</v>
      </c>
      <c r="O13" s="2" t="e">
        <f t="shared" si="2"/>
        <v>#REF!</v>
      </c>
      <c r="P13" s="2" t="e">
        <f t="shared" si="3"/>
        <v>#REF!</v>
      </c>
      <c r="Q13" s="31" t="e">
        <f>IF(AND(P13=1),LOOKUP(9.99999999999999E+307,$Q$3:Q12)+1,"")</f>
        <v>#REF!</v>
      </c>
    </row>
    <row r="14" spans="2:17" s="2" customFormat="1" ht="20.149999999999999" customHeight="1" x14ac:dyDescent="0.55000000000000004">
      <c r="B14" s="200" t="str">
        <f>p2เวลาเรียน!B15</f>
        <v>ป.4/1</v>
      </c>
      <c r="C14" s="200">
        <f>p2เวลาเรียน!C15</f>
        <v>11</v>
      </c>
      <c r="D14" s="200">
        <f>p2เวลาเรียน!D15</f>
        <v>4101</v>
      </c>
      <c r="E14" s="200" t="str">
        <f>p2เวลาเรียน!E15</f>
        <v>เด็กชาย</v>
      </c>
      <c r="F14" s="211" t="str">
        <f>p2เวลาเรียน!F15</f>
        <v>จิรเมธ</v>
      </c>
      <c r="G14" s="212" t="str">
        <f>p2เวลาเรียน!G15</f>
        <v>ยมนา</v>
      </c>
      <c r="H14" s="312" t="str">
        <f>'คะแนนเทอม 1'!S16</f>
        <v/>
      </c>
      <c r="I14" s="312" t="str">
        <f>IF('คะแนนเทอม 1'!M16="","",'คะแนนเทอม 1'!M16)</f>
        <v/>
      </c>
      <c r="J14" s="230" t="str">
        <f t="shared" si="0"/>
        <v/>
      </c>
      <c r="K14" s="352" t="str">
        <f>IF(E14="","",pรายชื่อ!B14)</f>
        <v>เรียน</v>
      </c>
      <c r="L14" s="128" t="str">
        <f t="shared" si="1"/>
        <v/>
      </c>
      <c r="M14" s="31" t="e">
        <f>IF(AND(#REF!=0),LOOKUP(9.99999999999999E+307,$M$3:M13)+1,"")</f>
        <v>#REF!</v>
      </c>
      <c r="N14" s="31" t="e">
        <f>IF(AND(#REF!="ร"),LOOKUP(9.99999999999999E+307,$N$3:N13)+1,"")</f>
        <v>#REF!</v>
      </c>
      <c r="O14" s="2" t="e">
        <f>SUM(M14:N14)</f>
        <v>#REF!</v>
      </c>
      <c r="P14" s="2" t="e">
        <f t="shared" si="3"/>
        <v>#REF!</v>
      </c>
      <c r="Q14" s="31" t="e">
        <f>IF(AND(P14=1),LOOKUP(9.99999999999999E+307,$Q$3:Q13)+1,"")</f>
        <v>#REF!</v>
      </c>
    </row>
    <row r="15" spans="2:17" s="2" customFormat="1" ht="20.149999999999999" customHeight="1" x14ac:dyDescent="0.55000000000000004">
      <c r="B15" s="200" t="str">
        <f>p2เวลาเรียน!B16</f>
        <v>ป.4/1</v>
      </c>
      <c r="C15" s="200">
        <f>p2เวลาเรียน!C16</f>
        <v>12</v>
      </c>
      <c r="D15" s="200">
        <f>p2เวลาเรียน!D16</f>
        <v>4275</v>
      </c>
      <c r="E15" s="200" t="str">
        <f>p2เวลาเรียน!E16</f>
        <v>เด็กชาย</v>
      </c>
      <c r="F15" s="211" t="str">
        <f>p2เวลาเรียน!F16</f>
        <v>ฤทธิกร</v>
      </c>
      <c r="G15" s="212" t="str">
        <f>p2เวลาเรียน!G16</f>
        <v>ยาวิลาศ</v>
      </c>
      <c r="H15" s="312" t="str">
        <f>'คะแนนเทอม 1'!S17</f>
        <v/>
      </c>
      <c r="I15" s="312" t="str">
        <f>IF('คะแนนเทอม 1'!M17="","",'คะแนนเทอม 1'!M17)</f>
        <v/>
      </c>
      <c r="J15" s="230" t="str">
        <f t="shared" si="0"/>
        <v/>
      </c>
      <c r="K15" s="352" t="str">
        <f>IF(E15="","",pรายชื่อ!B15)</f>
        <v>เรียน</v>
      </c>
      <c r="L15" s="128" t="str">
        <f t="shared" si="1"/>
        <v/>
      </c>
      <c r="M15" s="31" t="e">
        <f>IF(AND(#REF!=0),LOOKUP(9.99999999999999E+307,$M$3:M14)+1,"")</f>
        <v>#REF!</v>
      </c>
      <c r="N15" s="31" t="e">
        <f>IF(AND(#REF!="ร"),LOOKUP(9.99999999999999E+307,$N$3:N14)+1,"")</f>
        <v>#REF!</v>
      </c>
      <c r="O15" s="2" t="e">
        <f t="shared" si="2"/>
        <v>#REF!</v>
      </c>
      <c r="P15" s="2" t="e">
        <f t="shared" si="3"/>
        <v>#REF!</v>
      </c>
      <c r="Q15" s="31" t="e">
        <f>IF(AND(P15=1),LOOKUP(9.99999999999999E+307,$Q$3:Q14)+1,"")</f>
        <v>#REF!</v>
      </c>
    </row>
    <row r="16" spans="2:17" s="2" customFormat="1" ht="20.149999999999999" customHeight="1" x14ac:dyDescent="0.55000000000000004">
      <c r="B16" s="200" t="str">
        <f>p2เวลาเรียน!B17</f>
        <v>ป.4/1</v>
      </c>
      <c r="C16" s="200">
        <f>p2เวลาเรียน!C17</f>
        <v>13</v>
      </c>
      <c r="D16" s="200">
        <f>p2เวลาเรียน!D17</f>
        <v>3744</v>
      </c>
      <c r="E16" s="200" t="str">
        <f>p2เวลาเรียน!E17</f>
        <v>เด็กหญิง</v>
      </c>
      <c r="F16" s="211" t="str">
        <f>p2เวลาเรียน!F17</f>
        <v>รัชนก</v>
      </c>
      <c r="G16" s="212" t="str">
        <f>p2เวลาเรียน!G17</f>
        <v>บัวงาม</v>
      </c>
      <c r="H16" s="312" t="str">
        <f>'คะแนนเทอม 1'!S18</f>
        <v/>
      </c>
      <c r="I16" s="312" t="str">
        <f>IF('คะแนนเทอม 1'!M18="","",'คะแนนเทอม 1'!M18)</f>
        <v/>
      </c>
      <c r="J16" s="230" t="str">
        <f t="shared" si="0"/>
        <v/>
      </c>
      <c r="K16" s="352" t="str">
        <f>IF(E16="","",pรายชื่อ!B16)</f>
        <v>เรียน</v>
      </c>
      <c r="L16" s="128" t="str">
        <f t="shared" si="1"/>
        <v/>
      </c>
      <c r="M16" s="31" t="e">
        <f>IF(AND(#REF!=0),LOOKUP(9.99999999999999E+307,$M$3:M15)+1,"")</f>
        <v>#REF!</v>
      </c>
      <c r="N16" s="31" t="e">
        <f>IF(AND(#REF!="ร"),LOOKUP(9.99999999999999E+307,$N$3:N15)+1,"")</f>
        <v>#REF!</v>
      </c>
      <c r="O16" s="2" t="e">
        <f t="shared" si="2"/>
        <v>#REF!</v>
      </c>
      <c r="P16" s="2" t="e">
        <f t="shared" si="3"/>
        <v>#REF!</v>
      </c>
      <c r="Q16" s="31" t="e">
        <f>IF(AND(P16=1),LOOKUP(9.99999999999999E+307,$Q$3:Q15)+1,"")</f>
        <v>#REF!</v>
      </c>
    </row>
    <row r="17" spans="2:17" s="2" customFormat="1" ht="20.149999999999999" customHeight="1" x14ac:dyDescent="0.55000000000000004">
      <c r="B17" s="200" t="str">
        <f>p2เวลาเรียน!B18</f>
        <v>ป.4/1</v>
      </c>
      <c r="C17" s="200">
        <f>p2เวลาเรียน!C18</f>
        <v>14</v>
      </c>
      <c r="D17" s="200">
        <f>p2เวลาเรียน!D18</f>
        <v>3814</v>
      </c>
      <c r="E17" s="200" t="str">
        <f>p2เวลาเรียน!E18</f>
        <v>เด็กหญิง</v>
      </c>
      <c r="F17" s="211" t="str">
        <f>p2เวลาเรียน!F18</f>
        <v>ธัญญารัตน์</v>
      </c>
      <c r="G17" s="212" t="str">
        <f>p2เวลาเรียน!G18</f>
        <v>ศรีแพร</v>
      </c>
      <c r="H17" s="312" t="str">
        <f>'คะแนนเทอม 1'!S19</f>
        <v/>
      </c>
      <c r="I17" s="312" t="str">
        <f>IF('คะแนนเทอม 1'!M19="","",'คะแนนเทอม 1'!M19)</f>
        <v/>
      </c>
      <c r="J17" s="230" t="str">
        <f t="shared" si="0"/>
        <v/>
      </c>
      <c r="K17" s="352" t="str">
        <f>IF(E17="","",pรายชื่อ!B17)</f>
        <v>เรียน</v>
      </c>
      <c r="L17" s="128" t="str">
        <f t="shared" si="1"/>
        <v/>
      </c>
      <c r="M17" s="31" t="e">
        <f>IF(AND(#REF!=0),LOOKUP(9.99999999999999E+307,$M$3:M16)+1,"")</f>
        <v>#REF!</v>
      </c>
      <c r="N17" s="31" t="e">
        <f>IF(AND(#REF!="ร"),LOOKUP(9.99999999999999E+307,$N$3:N16)+1,"")</f>
        <v>#REF!</v>
      </c>
      <c r="O17" s="2" t="e">
        <f t="shared" si="2"/>
        <v>#REF!</v>
      </c>
      <c r="P17" s="2" t="e">
        <f t="shared" si="3"/>
        <v>#REF!</v>
      </c>
      <c r="Q17" s="31" t="e">
        <f>IF(AND(P17=1),LOOKUP(9.99999999999999E+307,$Q$3:Q16)+1,"")</f>
        <v>#REF!</v>
      </c>
    </row>
    <row r="18" spans="2:17" s="2" customFormat="1" ht="20.149999999999999" customHeight="1" x14ac:dyDescent="0.55000000000000004">
      <c r="B18" s="200" t="str">
        <f>p2เวลาเรียน!B19</f>
        <v>ป.4/1</v>
      </c>
      <c r="C18" s="200">
        <f>p2เวลาเรียน!C19</f>
        <v>15</v>
      </c>
      <c r="D18" s="200">
        <f>p2เวลาเรียน!D19</f>
        <v>3826</v>
      </c>
      <c r="E18" s="200" t="str">
        <f>p2เวลาเรียน!E19</f>
        <v>เด็กหญิง</v>
      </c>
      <c r="F18" s="211" t="str">
        <f>p2เวลาเรียน!F19</f>
        <v>ณัฐชา</v>
      </c>
      <c r="G18" s="212" t="str">
        <f>p2เวลาเรียน!G19</f>
        <v>บังเกิดลาภ</v>
      </c>
      <c r="H18" s="312" t="str">
        <f>'คะแนนเทอม 1'!S20</f>
        <v/>
      </c>
      <c r="I18" s="312" t="str">
        <f>IF('คะแนนเทอม 1'!M20="","",'คะแนนเทอม 1'!M20)</f>
        <v/>
      </c>
      <c r="J18" s="230" t="str">
        <f t="shared" si="0"/>
        <v/>
      </c>
      <c r="K18" s="352" t="str">
        <f>IF(E18="","",pรายชื่อ!B18)</f>
        <v>เรียน</v>
      </c>
      <c r="L18" s="128" t="str">
        <f t="shared" si="1"/>
        <v/>
      </c>
      <c r="M18" s="31" t="e">
        <f>IF(AND(#REF!=0),LOOKUP(9.99999999999999E+307,$M$3:M17)+1,"")</f>
        <v>#REF!</v>
      </c>
      <c r="N18" s="31" t="e">
        <f>IF(AND(#REF!="ร"),LOOKUP(9.99999999999999E+307,$N$3:N17)+1,"")</f>
        <v>#REF!</v>
      </c>
      <c r="O18" s="2" t="e">
        <f t="shared" si="2"/>
        <v>#REF!</v>
      </c>
      <c r="P18" s="2" t="e">
        <f t="shared" si="3"/>
        <v>#REF!</v>
      </c>
      <c r="Q18" s="31" t="e">
        <f>IF(AND(P18=1),LOOKUP(9.99999999999999E+307,$Q$3:Q17)+1,"")</f>
        <v>#REF!</v>
      </c>
    </row>
    <row r="19" spans="2:17" s="2" customFormat="1" ht="20.149999999999999" customHeight="1" x14ac:dyDescent="0.55000000000000004">
      <c r="B19" s="200" t="str">
        <f>p2เวลาเรียน!B20</f>
        <v>ป.4/1</v>
      </c>
      <c r="C19" s="200">
        <f>p2เวลาเรียน!C20</f>
        <v>16</v>
      </c>
      <c r="D19" s="200">
        <f>p2เวลาเรียน!D20</f>
        <v>3828</v>
      </c>
      <c r="E19" s="200" t="str">
        <f>p2เวลาเรียน!E20</f>
        <v>เด็กหญิง</v>
      </c>
      <c r="F19" s="211" t="str">
        <f>p2เวลาเรียน!F20</f>
        <v>สายธาร</v>
      </c>
      <c r="G19" s="212" t="str">
        <f>p2เวลาเรียน!G20</f>
        <v>บุญเรือง</v>
      </c>
      <c r="H19" s="312" t="str">
        <f>'คะแนนเทอม 1'!S21</f>
        <v/>
      </c>
      <c r="I19" s="312" t="str">
        <f>IF('คะแนนเทอม 1'!M21="","",'คะแนนเทอม 1'!M21)</f>
        <v/>
      </c>
      <c r="J19" s="230" t="str">
        <f t="shared" si="0"/>
        <v/>
      </c>
      <c r="K19" s="352" t="str">
        <f>IF(E19="","",pรายชื่อ!B19)</f>
        <v>เรียน</v>
      </c>
      <c r="L19" s="128" t="str">
        <f t="shared" si="1"/>
        <v/>
      </c>
      <c r="M19" s="31" t="e">
        <f>IF(AND(#REF!=0),LOOKUP(9.99999999999999E+307,$M$3:M18)+1,"")</f>
        <v>#REF!</v>
      </c>
      <c r="N19" s="31" t="e">
        <f>IF(AND(#REF!="ร"),LOOKUP(9.99999999999999E+307,$N$3:N18)+1,"")</f>
        <v>#REF!</v>
      </c>
      <c r="O19" s="2" t="e">
        <f t="shared" si="2"/>
        <v>#REF!</v>
      </c>
      <c r="P19" s="2" t="e">
        <f t="shared" si="3"/>
        <v>#REF!</v>
      </c>
      <c r="Q19" s="31" t="e">
        <f>IF(AND(P19=1),LOOKUP(9.99999999999999E+307,$Q$3:Q18)+1,"")</f>
        <v>#REF!</v>
      </c>
    </row>
    <row r="20" spans="2:17" s="2" customFormat="1" ht="20.149999999999999" customHeight="1" x14ac:dyDescent="0.55000000000000004">
      <c r="B20" s="200" t="str">
        <f>p2เวลาเรียน!B21</f>
        <v>ป.4/1</v>
      </c>
      <c r="C20" s="200">
        <f>p2เวลาเรียน!C21</f>
        <v>17</v>
      </c>
      <c r="D20" s="200">
        <f>p2เวลาเรียน!D21</f>
        <v>3845</v>
      </c>
      <c r="E20" s="200" t="str">
        <f>p2เวลาเรียน!E21</f>
        <v>เด็กหญิง</v>
      </c>
      <c r="F20" s="211" t="str">
        <f>p2เวลาเรียน!F21</f>
        <v>วาริศา</v>
      </c>
      <c r="G20" s="212" t="str">
        <f>p2เวลาเรียน!G21</f>
        <v>พลเยี่ยม</v>
      </c>
      <c r="H20" s="312" t="str">
        <f>'คะแนนเทอม 1'!S22</f>
        <v/>
      </c>
      <c r="I20" s="312" t="str">
        <f>IF('คะแนนเทอม 1'!M22="","",'คะแนนเทอม 1'!M22)</f>
        <v/>
      </c>
      <c r="J20" s="230" t="str">
        <f t="shared" si="0"/>
        <v/>
      </c>
      <c r="K20" s="352" t="str">
        <f>IF(E20="","",pรายชื่อ!B20)</f>
        <v>เรียน</v>
      </c>
      <c r="L20" s="128" t="str">
        <f t="shared" si="1"/>
        <v/>
      </c>
      <c r="M20" s="31" t="e">
        <f>IF(AND(#REF!=0),LOOKUP(9.99999999999999E+307,$M$3:M19)+1,"")</f>
        <v>#REF!</v>
      </c>
      <c r="N20" s="31" t="e">
        <f>IF(AND(#REF!="ร"),LOOKUP(9.99999999999999E+307,$N$3:N19)+1,"")</f>
        <v>#REF!</v>
      </c>
      <c r="O20" s="2" t="e">
        <f t="shared" si="2"/>
        <v>#REF!</v>
      </c>
      <c r="P20" s="2" t="e">
        <f t="shared" si="3"/>
        <v>#REF!</v>
      </c>
      <c r="Q20" s="31" t="e">
        <f>IF(AND(P20=1),LOOKUP(9.99999999999999E+307,$Q$3:Q19)+1,"")</f>
        <v>#REF!</v>
      </c>
    </row>
    <row r="21" spans="2:17" s="2" customFormat="1" ht="20.149999999999999" customHeight="1" x14ac:dyDescent="0.55000000000000004">
      <c r="B21" s="200" t="str">
        <f>p2เวลาเรียน!B22</f>
        <v>ป.4/1</v>
      </c>
      <c r="C21" s="200">
        <f>p2เวลาเรียน!C22</f>
        <v>18</v>
      </c>
      <c r="D21" s="200">
        <f>p2เวลาเรียน!D22</f>
        <v>3897</v>
      </c>
      <c r="E21" s="200" t="str">
        <f>p2เวลาเรียน!E22</f>
        <v>เด็กหญิง</v>
      </c>
      <c r="F21" s="211" t="str">
        <f>p2เวลาเรียน!F22</f>
        <v>ญาดา</v>
      </c>
      <c r="G21" s="212" t="str">
        <f>p2เวลาเรียน!G22</f>
        <v>ชอบธรรม</v>
      </c>
      <c r="H21" s="312" t="str">
        <f>'คะแนนเทอม 1'!S23</f>
        <v/>
      </c>
      <c r="I21" s="312" t="str">
        <f>IF('คะแนนเทอม 1'!M23="","",'คะแนนเทอม 1'!M23)</f>
        <v/>
      </c>
      <c r="J21" s="230" t="str">
        <f t="shared" si="0"/>
        <v/>
      </c>
      <c r="K21" s="352" t="str">
        <f>IF(E21="","",pรายชื่อ!B21)</f>
        <v>เรียน</v>
      </c>
      <c r="L21" s="128" t="str">
        <f t="shared" si="1"/>
        <v/>
      </c>
      <c r="M21" s="31" t="e">
        <f>IF(AND(#REF!=0),LOOKUP(9.99999999999999E+307,$M$3:M20)+1,"")</f>
        <v>#REF!</v>
      </c>
      <c r="N21" s="31" t="e">
        <f>IF(AND(#REF!="ร"),LOOKUP(9.99999999999999E+307,$N$3:N20)+1,"")</f>
        <v>#REF!</v>
      </c>
      <c r="O21" s="2" t="e">
        <f t="shared" si="2"/>
        <v>#REF!</v>
      </c>
      <c r="P21" s="2" t="e">
        <f t="shared" si="3"/>
        <v>#REF!</v>
      </c>
      <c r="Q21" s="31" t="e">
        <f>IF(AND(P21=1),LOOKUP(9.99999999999999E+307,$Q$3:Q20)+1,"")</f>
        <v>#REF!</v>
      </c>
    </row>
    <row r="22" spans="2:17" s="2" customFormat="1" ht="20.149999999999999" customHeight="1" x14ac:dyDescent="0.55000000000000004">
      <c r="B22" s="200" t="str">
        <f>p2เวลาเรียน!B23</f>
        <v>ป.4/1</v>
      </c>
      <c r="C22" s="200">
        <f>p2เวลาเรียน!C23</f>
        <v>19</v>
      </c>
      <c r="D22" s="200">
        <f>p2เวลาเรียน!D23</f>
        <v>3919</v>
      </c>
      <c r="E22" s="200" t="str">
        <f>p2เวลาเรียน!E23</f>
        <v>เด็กหญิง</v>
      </c>
      <c r="F22" s="211" t="str">
        <f>p2เวลาเรียน!F23</f>
        <v>ณัฐนันทน์</v>
      </c>
      <c r="G22" s="212" t="str">
        <f>p2เวลาเรียน!G23</f>
        <v>อ้ายดวง</v>
      </c>
      <c r="H22" s="312" t="str">
        <f>'คะแนนเทอม 1'!S24</f>
        <v/>
      </c>
      <c r="I22" s="312" t="str">
        <f>IF('คะแนนเทอม 1'!M24="","",'คะแนนเทอม 1'!M24)</f>
        <v/>
      </c>
      <c r="J22" s="230" t="str">
        <f t="shared" si="0"/>
        <v/>
      </c>
      <c r="K22" s="352" t="str">
        <f>IF(E22="","",pรายชื่อ!B22)</f>
        <v>เรียน</v>
      </c>
      <c r="L22" s="128" t="str">
        <f t="shared" si="1"/>
        <v/>
      </c>
      <c r="M22" s="31" t="e">
        <f>IF(AND(#REF!=0),LOOKUP(9.99999999999999E+307,$M$3:M21)+1,"")</f>
        <v>#REF!</v>
      </c>
      <c r="N22" s="31" t="e">
        <f>IF(AND(#REF!="ร"),LOOKUP(9.99999999999999E+307,$N$3:N21)+1,"")</f>
        <v>#REF!</v>
      </c>
      <c r="O22" s="2" t="e">
        <f t="shared" si="2"/>
        <v>#REF!</v>
      </c>
      <c r="P22" s="2" t="e">
        <f t="shared" si="3"/>
        <v>#REF!</v>
      </c>
      <c r="Q22" s="31" t="e">
        <f>IF(AND(P22=1),LOOKUP(9.99999999999999E+307,$Q$3:Q21)+1,"")</f>
        <v>#REF!</v>
      </c>
    </row>
    <row r="23" spans="2:17" s="2" customFormat="1" ht="20.149999999999999" customHeight="1" x14ac:dyDescent="0.55000000000000004">
      <c r="B23" s="200" t="str">
        <f>p2เวลาเรียน!B24</f>
        <v>ป.4/1</v>
      </c>
      <c r="C23" s="200">
        <f>p2เวลาเรียน!C24</f>
        <v>20</v>
      </c>
      <c r="D23" s="200">
        <f>p2เวลาเรียน!D24</f>
        <v>3925</v>
      </c>
      <c r="E23" s="200" t="str">
        <f>p2เวลาเรียน!E24</f>
        <v>เด็กหญิง</v>
      </c>
      <c r="F23" s="213" t="str">
        <f>p2เวลาเรียน!F24</f>
        <v>พัชรดา</v>
      </c>
      <c r="G23" s="214" t="str">
        <f>p2เวลาเรียน!G24</f>
        <v>ตาคำ</v>
      </c>
      <c r="H23" s="312" t="str">
        <f>'คะแนนเทอม 1'!S25</f>
        <v/>
      </c>
      <c r="I23" s="312" t="str">
        <f>IF('คะแนนเทอม 1'!M25="","",'คะแนนเทอม 1'!M25)</f>
        <v/>
      </c>
      <c r="J23" s="230" t="str">
        <f t="shared" si="0"/>
        <v/>
      </c>
      <c r="K23" s="352" t="str">
        <f>IF(E23="","",pรายชื่อ!B23)</f>
        <v>เรียน</v>
      </c>
      <c r="L23" s="128" t="str">
        <f t="shared" si="1"/>
        <v/>
      </c>
      <c r="M23" s="31" t="e">
        <f>IF(AND(#REF!=0),LOOKUP(9.99999999999999E+307,$M$3:M22)+1,"")</f>
        <v>#REF!</v>
      </c>
      <c r="N23" s="31" t="e">
        <f>IF(AND(#REF!="ร"),LOOKUP(9.99999999999999E+307,$N$3:N22)+1,"")</f>
        <v>#REF!</v>
      </c>
      <c r="O23" s="2" t="e">
        <f t="shared" si="2"/>
        <v>#REF!</v>
      </c>
      <c r="P23" s="2" t="e">
        <f t="shared" si="3"/>
        <v>#REF!</v>
      </c>
      <c r="Q23" s="31" t="e">
        <f>IF(AND(P23=1),LOOKUP(9.99999999999999E+307,$Q$3:Q22)+1,"")</f>
        <v>#REF!</v>
      </c>
    </row>
    <row r="24" spans="2:17" s="2" customFormat="1" ht="20.149999999999999" customHeight="1" x14ac:dyDescent="0.55000000000000004">
      <c r="B24" s="200" t="str">
        <f>p2เวลาเรียน!B25</f>
        <v>ป.4/1</v>
      </c>
      <c r="C24" s="200">
        <f>p2เวลาเรียน!C25</f>
        <v>21</v>
      </c>
      <c r="D24" s="200">
        <f>p2เวลาเรียน!D25</f>
        <v>3926</v>
      </c>
      <c r="E24" s="200" t="str">
        <f>p2เวลาเรียน!E25</f>
        <v>เด็กหญิง</v>
      </c>
      <c r="F24" s="211" t="str">
        <f>p2เวลาเรียน!F25</f>
        <v>เบญญาพร</v>
      </c>
      <c r="G24" s="212" t="str">
        <f>p2เวลาเรียน!G25</f>
        <v>เครือคำ</v>
      </c>
      <c r="H24" s="312" t="str">
        <f>'คะแนนเทอม 1'!S26</f>
        <v/>
      </c>
      <c r="I24" s="312" t="str">
        <f>IF('คะแนนเทอม 1'!M26="","",'คะแนนเทอม 1'!M26)</f>
        <v/>
      </c>
      <c r="J24" s="230" t="str">
        <f t="shared" si="0"/>
        <v/>
      </c>
      <c r="K24" s="352" t="str">
        <f>IF(E24="","",pรายชื่อ!B24)</f>
        <v>เรียน</v>
      </c>
      <c r="L24" s="128" t="str">
        <f t="shared" si="1"/>
        <v/>
      </c>
      <c r="M24" s="31" t="e">
        <f>IF(AND(#REF!=0),LOOKUP(9.99999999999999E+307,$M$3:M23)+1,"")</f>
        <v>#REF!</v>
      </c>
      <c r="N24" s="31" t="e">
        <f>IF(AND(#REF!="ร"),LOOKUP(9.99999999999999E+307,$N$3:N23)+1,"")</f>
        <v>#REF!</v>
      </c>
      <c r="O24" s="2" t="e">
        <f t="shared" si="2"/>
        <v>#REF!</v>
      </c>
      <c r="P24" s="2" t="e">
        <f t="shared" si="3"/>
        <v>#REF!</v>
      </c>
      <c r="Q24" s="31" t="e">
        <f>IF(AND(P24=1),LOOKUP(9.99999999999999E+307,$Q$3:Q23)+1,"")</f>
        <v>#REF!</v>
      </c>
    </row>
    <row r="25" spans="2:17" s="2" customFormat="1" ht="20.149999999999999" customHeight="1" x14ac:dyDescent="0.55000000000000004">
      <c r="B25" s="200" t="str">
        <f>p2เวลาเรียน!B26</f>
        <v>ป.4/1</v>
      </c>
      <c r="C25" s="200">
        <f>p2เวลาเรียน!C26</f>
        <v>22</v>
      </c>
      <c r="D25" s="200">
        <f>p2เวลาเรียน!D26</f>
        <v>3947</v>
      </c>
      <c r="E25" s="200" t="str">
        <f>p2เวลาเรียน!E26</f>
        <v>เด็กหญิง</v>
      </c>
      <c r="F25" s="211" t="str">
        <f>p2เวลาเรียน!F26</f>
        <v>ภาพิมล</v>
      </c>
      <c r="G25" s="212" t="str">
        <f>p2เวลาเรียน!G26</f>
        <v>เสารังษี</v>
      </c>
      <c r="H25" s="312" t="str">
        <f>'คะแนนเทอม 1'!S27</f>
        <v/>
      </c>
      <c r="I25" s="312" t="str">
        <f>IF('คะแนนเทอม 1'!M27="","",'คะแนนเทอม 1'!M27)</f>
        <v/>
      </c>
      <c r="J25" s="230" t="str">
        <f t="shared" si="0"/>
        <v/>
      </c>
      <c r="K25" s="352" t="str">
        <f>IF(E25="","",pรายชื่อ!B25)</f>
        <v>เรียน</v>
      </c>
      <c r="L25" s="128" t="str">
        <f t="shared" si="1"/>
        <v/>
      </c>
      <c r="M25" s="31" t="e">
        <f>IF(AND(#REF!=0),LOOKUP(9.99999999999999E+307,$M$3:M24)+1,"")</f>
        <v>#REF!</v>
      </c>
      <c r="N25" s="31" t="e">
        <f>IF(AND(#REF!="ร"),LOOKUP(9.99999999999999E+307,$N$3:N24)+1,"")</f>
        <v>#REF!</v>
      </c>
      <c r="O25" s="2" t="e">
        <f t="shared" si="2"/>
        <v>#REF!</v>
      </c>
      <c r="P25" s="2" t="e">
        <f t="shared" si="3"/>
        <v>#REF!</v>
      </c>
      <c r="Q25" s="31" t="e">
        <f>IF(AND(P25=1),LOOKUP(9.99999999999999E+307,$Q$3:Q24)+1,"")</f>
        <v>#REF!</v>
      </c>
    </row>
    <row r="26" spans="2:17" s="2" customFormat="1" ht="20.149999999999999" customHeight="1" x14ac:dyDescent="0.55000000000000004">
      <c r="B26" s="200" t="str">
        <f>p2เวลาเรียน!B27</f>
        <v>ป.4/1</v>
      </c>
      <c r="C26" s="200">
        <f>p2เวลาเรียน!C27</f>
        <v>23</v>
      </c>
      <c r="D26" s="200">
        <f>p2เวลาเรียน!D27</f>
        <v>4091</v>
      </c>
      <c r="E26" s="200" t="str">
        <f>p2เวลาเรียน!E27</f>
        <v>เด็กหญิง</v>
      </c>
      <c r="F26" s="211" t="str">
        <f>p2เวลาเรียน!F27</f>
        <v>ครองขวัญ</v>
      </c>
      <c r="G26" s="212" t="str">
        <f>p2เวลาเรียน!G27</f>
        <v>มะรอเซะ</v>
      </c>
      <c r="H26" s="312" t="str">
        <f>'คะแนนเทอม 1'!S28</f>
        <v/>
      </c>
      <c r="I26" s="312" t="str">
        <f>IF('คะแนนเทอม 1'!M28="","",'คะแนนเทอม 1'!M28)</f>
        <v/>
      </c>
      <c r="J26" s="230" t="str">
        <f t="shared" si="0"/>
        <v/>
      </c>
      <c r="K26" s="352" t="str">
        <f>IF(E26="","",pรายชื่อ!B26)</f>
        <v>เรียน</v>
      </c>
      <c r="L26" s="128" t="str">
        <f t="shared" si="1"/>
        <v/>
      </c>
      <c r="M26" s="31" t="e">
        <f>IF(AND(#REF!=0),LOOKUP(9.99999999999999E+307,$M$3:M25)+1,"")</f>
        <v>#REF!</v>
      </c>
      <c r="N26" s="31" t="e">
        <f>IF(AND(#REF!="ร"),LOOKUP(9.99999999999999E+307,$N$3:N25)+1,"")</f>
        <v>#REF!</v>
      </c>
      <c r="O26" s="2" t="e">
        <f t="shared" si="2"/>
        <v>#REF!</v>
      </c>
      <c r="P26" s="2" t="e">
        <f t="shared" si="3"/>
        <v>#REF!</v>
      </c>
      <c r="Q26" s="31" t="e">
        <f>IF(AND(P26=1),LOOKUP(9.99999999999999E+307,$Q$3:Q25)+1,"")</f>
        <v>#REF!</v>
      </c>
    </row>
    <row r="27" spans="2:17" s="2" customFormat="1" ht="20.149999999999999" customHeight="1" x14ac:dyDescent="0.55000000000000004">
      <c r="B27" s="200" t="str">
        <f>p2เวลาเรียน!B28</f>
        <v>ป.4/1</v>
      </c>
      <c r="C27" s="200">
        <f>p2เวลาเรียน!C28</f>
        <v>24</v>
      </c>
      <c r="D27" s="200">
        <f>p2เวลาเรียน!D28</f>
        <v>4097</v>
      </c>
      <c r="E27" s="200" t="str">
        <f>p2เวลาเรียน!E28</f>
        <v>เด็กหญิง</v>
      </c>
      <c r="F27" s="211" t="str">
        <f>p2เวลาเรียน!F28</f>
        <v>กัญญาภัทร</v>
      </c>
      <c r="G27" s="212" t="str">
        <f>p2เวลาเรียน!G28</f>
        <v>ใจปิน</v>
      </c>
      <c r="H27" s="312" t="str">
        <f>'คะแนนเทอม 1'!S29</f>
        <v/>
      </c>
      <c r="I27" s="312" t="str">
        <f>IF('คะแนนเทอม 1'!M29="","",'คะแนนเทอม 1'!M29)</f>
        <v/>
      </c>
      <c r="J27" s="230" t="str">
        <f t="shared" si="0"/>
        <v/>
      </c>
      <c r="K27" s="352" t="str">
        <f>IF(E27="","",pรายชื่อ!B27)</f>
        <v>เรียน</v>
      </c>
      <c r="L27" s="128" t="str">
        <f t="shared" si="1"/>
        <v/>
      </c>
      <c r="M27" s="31" t="e">
        <f>IF(AND(#REF!=0),LOOKUP(9.99999999999999E+307,$M$3:M26)+1,"")</f>
        <v>#REF!</v>
      </c>
      <c r="N27" s="31" t="e">
        <f>IF(AND(#REF!="ร"),LOOKUP(9.99999999999999E+307,$N$3:N26)+1,"")</f>
        <v>#REF!</v>
      </c>
      <c r="O27" s="2" t="e">
        <f t="shared" si="2"/>
        <v>#REF!</v>
      </c>
      <c r="P27" s="2" t="e">
        <f t="shared" si="3"/>
        <v>#REF!</v>
      </c>
      <c r="Q27" s="31" t="e">
        <f>IF(AND(P27=1),LOOKUP(9.99999999999999E+307,$Q$3:Q26)+1,"")</f>
        <v>#REF!</v>
      </c>
    </row>
    <row r="28" spans="2:17" s="2" customFormat="1" ht="20.149999999999999" customHeight="1" x14ac:dyDescent="0.55000000000000004">
      <c r="B28" s="200" t="str">
        <f>p2เวลาเรียน!B29</f>
        <v>ป.4/1</v>
      </c>
      <c r="C28" s="200">
        <f>p2เวลาเรียน!C29</f>
        <v>25</v>
      </c>
      <c r="D28" s="200">
        <f>p2เวลาเรียน!D29</f>
        <v>4305</v>
      </c>
      <c r="E28" s="200" t="str">
        <f>p2เวลาเรียน!E29</f>
        <v>เด็กหญิง</v>
      </c>
      <c r="F28" s="211" t="str">
        <f>p2เวลาเรียน!F29</f>
        <v>อริยดา</v>
      </c>
      <c r="G28" s="212" t="str">
        <f>p2เวลาเรียน!G29</f>
        <v>เพรียจิต</v>
      </c>
      <c r="H28" s="312" t="str">
        <f>'คะแนนเทอม 1'!S30</f>
        <v/>
      </c>
      <c r="I28" s="312" t="str">
        <f>IF('คะแนนเทอม 1'!M30="","",'คะแนนเทอม 1'!M30)</f>
        <v/>
      </c>
      <c r="J28" s="230" t="str">
        <f t="shared" si="0"/>
        <v/>
      </c>
      <c r="K28" s="352" t="str">
        <f>IF(E28="","",pรายชื่อ!B28)</f>
        <v>เรียน</v>
      </c>
      <c r="L28" s="128" t="str">
        <f t="shared" si="1"/>
        <v/>
      </c>
      <c r="M28" s="31" t="e">
        <f>IF(AND(#REF!=0),LOOKUP(9.99999999999999E+307,$M$3:M27)+1,"")</f>
        <v>#REF!</v>
      </c>
      <c r="N28" s="31" t="e">
        <f>IF(AND(#REF!="ร"),LOOKUP(9.99999999999999E+307,$N$3:N27)+1,"")</f>
        <v>#REF!</v>
      </c>
      <c r="O28" s="2" t="e">
        <f t="shared" si="2"/>
        <v>#REF!</v>
      </c>
      <c r="P28" s="2" t="e">
        <f t="shared" si="3"/>
        <v>#REF!</v>
      </c>
      <c r="Q28" s="31" t="e">
        <f>IF(AND(P28=1),LOOKUP(9.99999999999999E+307,$Q$3:Q27)+1,"")</f>
        <v>#REF!</v>
      </c>
    </row>
    <row r="29" spans="2:17" s="2" customFormat="1" ht="20.149999999999999" customHeight="1" x14ac:dyDescent="0.55000000000000004">
      <c r="B29" s="200" t="str">
        <f>p2เวลาเรียน!B30</f>
        <v>ป.4/1</v>
      </c>
      <c r="C29" s="200">
        <f>p2เวลาเรียน!C30</f>
        <v>26</v>
      </c>
      <c r="D29" s="200">
        <f>p2เวลาเรียน!D30</f>
        <v>4360</v>
      </c>
      <c r="E29" s="200" t="str">
        <f>p2เวลาเรียน!E30</f>
        <v>เด็กชาย</v>
      </c>
      <c r="F29" s="211" t="str">
        <f>p2เวลาเรียน!F30</f>
        <v>ธีรกฤต</v>
      </c>
      <c r="G29" s="212" t="str">
        <f>p2เวลาเรียน!G30</f>
        <v>รินเที่ยง</v>
      </c>
      <c r="H29" s="312" t="str">
        <f>'คะแนนเทอม 1'!S31</f>
        <v/>
      </c>
      <c r="I29" s="312" t="str">
        <f>IF('คะแนนเทอม 1'!M31="","",'คะแนนเทอม 1'!M31)</f>
        <v/>
      </c>
      <c r="J29" s="230" t="str">
        <f t="shared" si="0"/>
        <v/>
      </c>
      <c r="K29" s="352" t="str">
        <f>IF(E29="","",pรายชื่อ!B29)</f>
        <v>เรียน</v>
      </c>
      <c r="L29" s="128" t="str">
        <f t="shared" si="1"/>
        <v/>
      </c>
      <c r="M29" s="31" t="e">
        <f>IF(AND(#REF!=0),LOOKUP(9.99999999999999E+307,$M$3:M28)+1,"")</f>
        <v>#REF!</v>
      </c>
      <c r="N29" s="31" t="e">
        <f>IF(AND(#REF!="ร"),LOOKUP(9.99999999999999E+307,$N$3:N28)+1,"")</f>
        <v>#REF!</v>
      </c>
      <c r="O29" s="2" t="e">
        <f t="shared" si="2"/>
        <v>#REF!</v>
      </c>
      <c r="P29" s="2" t="e">
        <f t="shared" si="3"/>
        <v>#REF!</v>
      </c>
      <c r="Q29" s="31" t="e">
        <f>IF(AND(P29=1),LOOKUP(9.99999999999999E+307,$Q$3:Q28)+1,"")</f>
        <v>#REF!</v>
      </c>
    </row>
    <row r="30" spans="2:17" s="2" customFormat="1" ht="20.149999999999999" customHeight="1" x14ac:dyDescent="0.55000000000000004">
      <c r="B30" s="200" t="str">
        <f>p2เวลาเรียน!B31</f>
        <v>ป.4/1</v>
      </c>
      <c r="C30" s="200">
        <f>p2เวลาเรียน!C31</f>
        <v>27</v>
      </c>
      <c r="D30" s="200">
        <f>p2เวลาเรียน!D31</f>
        <v>4433</v>
      </c>
      <c r="E30" s="200" t="str">
        <f>p2เวลาเรียน!E31</f>
        <v>เด็กหญิง</v>
      </c>
      <c r="F30" s="211" t="str">
        <f>p2เวลาเรียน!F31</f>
        <v>มินลดา</v>
      </c>
      <c r="G30" s="212" t="str">
        <f>p2เวลาเรียน!G31</f>
        <v>เชื้อเมืองพาน</v>
      </c>
      <c r="H30" s="312" t="str">
        <f>'คะแนนเทอม 1'!S32</f>
        <v/>
      </c>
      <c r="I30" s="312" t="str">
        <f>IF('คะแนนเทอม 1'!M32="","",'คะแนนเทอม 1'!M32)</f>
        <v/>
      </c>
      <c r="J30" s="230" t="str">
        <f t="shared" si="0"/>
        <v/>
      </c>
      <c r="K30" s="352" t="str">
        <f>IF(E30="","",pรายชื่อ!B30)</f>
        <v>เรียน</v>
      </c>
      <c r="L30" s="128" t="str">
        <f t="shared" si="1"/>
        <v/>
      </c>
      <c r="M30" s="31" t="e">
        <f>IF(AND(#REF!=0),LOOKUP(9.99999999999999E+307,$M$3:M29)+1,"")</f>
        <v>#REF!</v>
      </c>
      <c r="N30" s="31" t="e">
        <f>IF(AND(#REF!="ร"),LOOKUP(9.99999999999999E+307,$N$3:N29)+1,"")</f>
        <v>#REF!</v>
      </c>
      <c r="O30" s="2" t="e">
        <f t="shared" si="2"/>
        <v>#REF!</v>
      </c>
      <c r="P30" s="2" t="e">
        <f t="shared" si="3"/>
        <v>#REF!</v>
      </c>
      <c r="Q30" s="31" t="e">
        <f>IF(AND(P30=1),LOOKUP(9.99999999999999E+307,$Q$3:Q29)+1,"")</f>
        <v>#REF!</v>
      </c>
    </row>
    <row r="31" spans="2:17" s="2" customFormat="1" ht="20.149999999999999" customHeight="1" x14ac:dyDescent="0.55000000000000004">
      <c r="B31" s="200" t="str">
        <f>p2เวลาเรียน!B32</f>
        <v>ป.4/1</v>
      </c>
      <c r="C31" s="200">
        <f>p2เวลาเรียน!C32</f>
        <v>28</v>
      </c>
      <c r="D31" s="200" t="str">
        <f>p2เวลาเรียน!D32</f>
        <v/>
      </c>
      <c r="E31" s="200" t="str">
        <f>p2เวลาเรียน!E32</f>
        <v/>
      </c>
      <c r="F31" s="211" t="str">
        <f>p2เวลาเรียน!F32</f>
        <v/>
      </c>
      <c r="G31" s="212" t="str">
        <f>p2เวลาเรียน!G32</f>
        <v/>
      </c>
      <c r="H31" s="312" t="str">
        <f>'คะแนนเทอม 1'!S33</f>
        <v/>
      </c>
      <c r="I31" s="312" t="str">
        <f>IF('คะแนนเทอม 1'!M33="","",'คะแนนเทอม 1'!M33)</f>
        <v/>
      </c>
      <c r="J31" s="230" t="str">
        <f t="shared" si="0"/>
        <v/>
      </c>
      <c r="K31" s="352" t="str">
        <f>IF(E31="","",pรายชื่อ!B31)</f>
        <v/>
      </c>
      <c r="L31" s="128" t="str">
        <f t="shared" si="1"/>
        <v/>
      </c>
      <c r="M31" s="31" t="e">
        <f>IF(AND(#REF!=0),LOOKUP(9.99999999999999E+307,$M$3:M30)+1,"")</f>
        <v>#REF!</v>
      </c>
      <c r="N31" s="31" t="e">
        <f>IF(AND(#REF!="ร"),LOOKUP(9.99999999999999E+307,$N$3:N30)+1,"")</f>
        <v>#REF!</v>
      </c>
      <c r="O31" s="2" t="e">
        <f t="shared" si="2"/>
        <v>#REF!</v>
      </c>
      <c r="P31" s="2" t="e">
        <f t="shared" si="3"/>
        <v>#REF!</v>
      </c>
      <c r="Q31" s="31" t="e">
        <f>IF(AND(P31=1),LOOKUP(9.99999999999999E+307,$Q$3:Q30)+1,"")</f>
        <v>#REF!</v>
      </c>
    </row>
    <row r="32" spans="2:17" s="2" customFormat="1" ht="20.149999999999999" customHeight="1" x14ac:dyDescent="0.55000000000000004">
      <c r="B32" s="200" t="str">
        <f>p2เวลาเรียน!B33</f>
        <v>ป.4/1</v>
      </c>
      <c r="C32" s="200">
        <f>p2เวลาเรียน!C33</f>
        <v>29</v>
      </c>
      <c r="D32" s="200" t="str">
        <f>p2เวลาเรียน!D33</f>
        <v/>
      </c>
      <c r="E32" s="200" t="str">
        <f>p2เวลาเรียน!E33</f>
        <v/>
      </c>
      <c r="F32" s="211" t="str">
        <f>p2เวลาเรียน!F33</f>
        <v/>
      </c>
      <c r="G32" s="212" t="str">
        <f>p2เวลาเรียน!G33</f>
        <v/>
      </c>
      <c r="H32" s="312" t="str">
        <f>'คะแนนเทอม 1'!S34</f>
        <v/>
      </c>
      <c r="I32" s="312" t="str">
        <f>IF('คะแนนเทอม 1'!M34="","",'คะแนนเทอม 1'!M34)</f>
        <v/>
      </c>
      <c r="J32" s="230" t="str">
        <f t="shared" si="0"/>
        <v/>
      </c>
      <c r="K32" s="352" t="str">
        <f>IF(E32="","",pรายชื่อ!B32)</f>
        <v/>
      </c>
      <c r="L32" s="128" t="str">
        <f t="shared" si="1"/>
        <v/>
      </c>
      <c r="M32" s="31" t="e">
        <f>IF(AND(#REF!=0),LOOKUP(9.99999999999999E+307,$M$3:M31)+1,"")</f>
        <v>#REF!</v>
      </c>
      <c r="N32" s="31" t="e">
        <f>IF(AND(#REF!="ร"),LOOKUP(9.99999999999999E+307,$N$3:N31)+1,"")</f>
        <v>#REF!</v>
      </c>
      <c r="O32" s="2" t="e">
        <f t="shared" si="2"/>
        <v>#REF!</v>
      </c>
      <c r="P32" s="2" t="e">
        <f t="shared" si="3"/>
        <v>#REF!</v>
      </c>
      <c r="Q32" s="31" t="e">
        <f>IF(AND(P32=1),LOOKUP(9.99999999999999E+307,$Q$3:Q31)+1,"")</f>
        <v>#REF!</v>
      </c>
    </row>
    <row r="33" spans="2:17" s="2" customFormat="1" ht="20.149999999999999" customHeight="1" x14ac:dyDescent="0.55000000000000004">
      <c r="B33" s="200" t="str">
        <f>p2เวลาเรียน!B34</f>
        <v>ป.4/1</v>
      </c>
      <c r="C33" s="200">
        <f>p2เวลาเรียน!C34</f>
        <v>30</v>
      </c>
      <c r="D33" s="200" t="str">
        <f>p2เวลาเรียน!D34</f>
        <v/>
      </c>
      <c r="E33" s="200" t="str">
        <f>p2เวลาเรียน!E34</f>
        <v/>
      </c>
      <c r="F33" s="211" t="str">
        <f>p2เวลาเรียน!F34</f>
        <v/>
      </c>
      <c r="G33" s="212" t="str">
        <f>p2เวลาเรียน!G34</f>
        <v/>
      </c>
      <c r="H33" s="312" t="str">
        <f>'คะแนนเทอม 1'!S35</f>
        <v/>
      </c>
      <c r="I33" s="312" t="str">
        <f>IF('คะแนนเทอม 1'!M35="","",'คะแนนเทอม 1'!M35)</f>
        <v/>
      </c>
      <c r="J33" s="230" t="str">
        <f t="shared" si="0"/>
        <v/>
      </c>
      <c r="K33" s="352" t="str">
        <f>IF(E33="","",pรายชื่อ!B33)</f>
        <v/>
      </c>
      <c r="L33" s="128" t="str">
        <f t="shared" si="1"/>
        <v/>
      </c>
      <c r="M33" s="31" t="e">
        <f>IF(AND(#REF!=0),LOOKUP(9.99999999999999E+307,$M$3:M32)+1,"")</f>
        <v>#REF!</v>
      </c>
      <c r="N33" s="31" t="e">
        <f>IF(AND(#REF!="ร"),LOOKUP(9.99999999999999E+307,$N$3:N32)+1,"")</f>
        <v>#REF!</v>
      </c>
      <c r="O33" s="2" t="e">
        <f t="shared" si="2"/>
        <v>#REF!</v>
      </c>
      <c r="P33" s="2" t="e">
        <f t="shared" si="3"/>
        <v>#REF!</v>
      </c>
      <c r="Q33" s="31" t="e">
        <f>IF(AND(P33=1),LOOKUP(9.99999999999999E+307,$Q$3:Q32)+1,"")</f>
        <v>#REF!</v>
      </c>
    </row>
    <row r="34" spans="2:17" s="2" customFormat="1" ht="20.149999999999999" customHeight="1" x14ac:dyDescent="0.55000000000000004">
      <c r="B34" s="200" t="str">
        <f>p2เวลาเรียน!B35</f>
        <v>ป.4/1</v>
      </c>
      <c r="C34" s="200">
        <f>p2เวลาเรียน!C35</f>
        <v>31</v>
      </c>
      <c r="D34" s="200" t="str">
        <f>p2เวลาเรียน!D35</f>
        <v/>
      </c>
      <c r="E34" s="200" t="str">
        <f>p2เวลาเรียน!E35</f>
        <v/>
      </c>
      <c r="F34" s="211" t="str">
        <f>p2เวลาเรียน!F35</f>
        <v/>
      </c>
      <c r="G34" s="212" t="str">
        <f>p2เวลาเรียน!G35</f>
        <v/>
      </c>
      <c r="H34" s="312" t="str">
        <f>'คะแนนเทอม 1'!S36</f>
        <v/>
      </c>
      <c r="I34" s="312" t="str">
        <f>IF('คะแนนเทอม 1'!M36="","",'คะแนนเทอม 1'!M36)</f>
        <v/>
      </c>
      <c r="J34" s="230" t="str">
        <f t="shared" si="0"/>
        <v/>
      </c>
      <c r="K34" s="352" t="str">
        <f>IF(E34="","",pรายชื่อ!B34)</f>
        <v/>
      </c>
      <c r="L34" s="128" t="str">
        <f t="shared" si="1"/>
        <v/>
      </c>
      <c r="M34" s="31" t="e">
        <f>IF(AND(#REF!=0),LOOKUP(9.99999999999999E+307,$M$3:M33)+1,"")</f>
        <v>#REF!</v>
      </c>
      <c r="N34" s="31" t="e">
        <f>IF(AND(#REF!="ร"),LOOKUP(9.99999999999999E+307,$N$3:N33)+1,"")</f>
        <v>#REF!</v>
      </c>
      <c r="O34" s="2" t="e">
        <f t="shared" si="2"/>
        <v>#REF!</v>
      </c>
      <c r="P34" s="2" t="e">
        <f t="shared" si="3"/>
        <v>#REF!</v>
      </c>
      <c r="Q34" s="31" t="e">
        <f>IF(AND(P34=1),LOOKUP(9.99999999999999E+307,$Q$3:Q33)+1,"")</f>
        <v>#REF!</v>
      </c>
    </row>
    <row r="35" spans="2:17" s="2" customFormat="1" ht="20.149999999999999" customHeight="1" x14ac:dyDescent="0.55000000000000004">
      <c r="B35" s="200" t="str">
        <f>p2เวลาเรียน!B36</f>
        <v>ป.4/1</v>
      </c>
      <c r="C35" s="200">
        <f>p2เวลาเรียน!C36</f>
        <v>32</v>
      </c>
      <c r="D35" s="200" t="str">
        <f>p2เวลาเรียน!D36</f>
        <v/>
      </c>
      <c r="E35" s="200" t="str">
        <f>p2เวลาเรียน!E36</f>
        <v/>
      </c>
      <c r="F35" s="211" t="str">
        <f>p2เวลาเรียน!F36</f>
        <v/>
      </c>
      <c r="G35" s="212" t="str">
        <f>p2เวลาเรียน!G36</f>
        <v/>
      </c>
      <c r="H35" s="312" t="str">
        <f>'คะแนนเทอม 1'!S37</f>
        <v/>
      </c>
      <c r="I35" s="312" t="str">
        <f>IF('คะแนนเทอม 1'!M37="","",'คะแนนเทอม 1'!M37)</f>
        <v/>
      </c>
      <c r="J35" s="230" t="str">
        <f t="shared" si="0"/>
        <v/>
      </c>
      <c r="K35" s="352" t="str">
        <f>IF(E35="","",pรายชื่อ!B35)</f>
        <v/>
      </c>
      <c r="L35" s="128" t="str">
        <f t="shared" si="1"/>
        <v/>
      </c>
      <c r="M35" s="31" t="e">
        <f>IF(AND(#REF!=0),LOOKUP(9.99999999999999E+307,$M$3:M34)+1,"")</f>
        <v>#REF!</v>
      </c>
      <c r="N35" s="31" t="e">
        <f>IF(AND(#REF!="ร"),LOOKUP(9.99999999999999E+307,$N$3:N34)+1,"")</f>
        <v>#REF!</v>
      </c>
      <c r="O35" s="2" t="e">
        <f t="shared" si="2"/>
        <v>#REF!</v>
      </c>
      <c r="P35" s="2" t="e">
        <f t="shared" si="3"/>
        <v>#REF!</v>
      </c>
      <c r="Q35" s="31" t="e">
        <f>IF(AND(P35=1),LOOKUP(9.99999999999999E+307,$Q$3:Q34)+1,"")</f>
        <v>#REF!</v>
      </c>
    </row>
    <row r="36" spans="2:17" s="2" customFormat="1" ht="20.149999999999999" customHeight="1" x14ac:dyDescent="0.55000000000000004">
      <c r="B36" s="200" t="str">
        <f>p2เวลาเรียน!B37</f>
        <v>ป.4/1</v>
      </c>
      <c r="C36" s="200">
        <f>p2เวลาเรียน!C37</f>
        <v>33</v>
      </c>
      <c r="D36" s="200" t="str">
        <f>p2เวลาเรียน!D37</f>
        <v/>
      </c>
      <c r="E36" s="200" t="str">
        <f>p2เวลาเรียน!E37</f>
        <v/>
      </c>
      <c r="F36" s="211" t="str">
        <f>p2เวลาเรียน!F37</f>
        <v/>
      </c>
      <c r="G36" s="212" t="str">
        <f>p2เวลาเรียน!G37</f>
        <v/>
      </c>
      <c r="H36" s="312" t="str">
        <f>'คะแนนเทอม 1'!S38</f>
        <v/>
      </c>
      <c r="I36" s="312" t="str">
        <f>IF('คะแนนเทอม 1'!M38="","",'คะแนนเทอม 1'!M38)</f>
        <v/>
      </c>
      <c r="J36" s="230" t="str">
        <f t="shared" ref="J36:J67" si="4">IF(H36="","",SUM(H36:I36))</f>
        <v/>
      </c>
      <c r="K36" s="352" t="str">
        <f>IF(E36="","",pรายชื่อ!B36)</f>
        <v/>
      </c>
      <c r="L36" s="128" t="str">
        <f t="shared" si="1"/>
        <v/>
      </c>
      <c r="M36" s="31" t="e">
        <f>IF(AND(#REF!=0),LOOKUP(9.99999999999999E+307,$M$3:M35)+1,"")</f>
        <v>#REF!</v>
      </c>
      <c r="N36" s="31" t="e">
        <f>IF(AND(#REF!="ร"),LOOKUP(9.99999999999999E+307,$N$3:N35)+1,"")</f>
        <v>#REF!</v>
      </c>
      <c r="O36" s="2" t="e">
        <f t="shared" si="2"/>
        <v>#REF!</v>
      </c>
      <c r="P36" s="2" t="e">
        <f t="shared" si="3"/>
        <v>#REF!</v>
      </c>
      <c r="Q36" s="31" t="e">
        <f>IF(AND(P36=1),LOOKUP(9.99999999999999E+307,$Q$3:Q35)+1,"")</f>
        <v>#REF!</v>
      </c>
    </row>
    <row r="37" spans="2:17" s="2" customFormat="1" ht="20.149999999999999" customHeight="1" x14ac:dyDescent="0.55000000000000004">
      <c r="B37" s="200" t="str">
        <f>p2เวลาเรียน!B38</f>
        <v>ป.4/1</v>
      </c>
      <c r="C37" s="200">
        <f>p2เวลาเรียน!C38</f>
        <v>34</v>
      </c>
      <c r="D37" s="200" t="str">
        <f>p2เวลาเรียน!D38</f>
        <v/>
      </c>
      <c r="E37" s="200" t="str">
        <f>p2เวลาเรียน!E38</f>
        <v/>
      </c>
      <c r="F37" s="211" t="str">
        <f>p2เวลาเรียน!F38</f>
        <v/>
      </c>
      <c r="G37" s="212" t="str">
        <f>p2เวลาเรียน!G38</f>
        <v/>
      </c>
      <c r="H37" s="312" t="str">
        <f>'คะแนนเทอม 1'!S39</f>
        <v/>
      </c>
      <c r="I37" s="312" t="str">
        <f>IF('คะแนนเทอม 1'!M39="","",'คะแนนเทอม 1'!M39)</f>
        <v/>
      </c>
      <c r="J37" s="230" t="str">
        <f t="shared" si="4"/>
        <v/>
      </c>
      <c r="K37" s="352" t="str">
        <f>IF(E37="","",pรายชื่อ!B37)</f>
        <v/>
      </c>
      <c r="L37" s="128" t="str">
        <f t="shared" si="1"/>
        <v/>
      </c>
      <c r="M37" s="31" t="e">
        <f>IF(AND(#REF!=0),LOOKUP(9.99999999999999E+307,$M$3:M36)+1,"")</f>
        <v>#REF!</v>
      </c>
      <c r="N37" s="31" t="e">
        <f>IF(AND(#REF!="ร"),LOOKUP(9.99999999999999E+307,$N$3:N36)+1,"")</f>
        <v>#REF!</v>
      </c>
      <c r="O37" s="2" t="e">
        <f t="shared" si="2"/>
        <v>#REF!</v>
      </c>
      <c r="P37" s="2" t="e">
        <f t="shared" si="3"/>
        <v>#REF!</v>
      </c>
      <c r="Q37" s="31" t="e">
        <f>IF(AND(P37=1),LOOKUP(9.99999999999999E+307,$Q$3:Q36)+1,"")</f>
        <v>#REF!</v>
      </c>
    </row>
    <row r="38" spans="2:17" s="2" customFormat="1" ht="20.149999999999999" customHeight="1" x14ac:dyDescent="0.55000000000000004">
      <c r="B38" s="200" t="str">
        <f>p2เวลาเรียน!B39</f>
        <v>ป.4/1</v>
      </c>
      <c r="C38" s="200">
        <f>p2เวลาเรียน!C39</f>
        <v>35</v>
      </c>
      <c r="D38" s="200" t="str">
        <f>p2เวลาเรียน!D39</f>
        <v/>
      </c>
      <c r="E38" s="200" t="str">
        <f>p2เวลาเรียน!E39</f>
        <v/>
      </c>
      <c r="F38" s="211" t="str">
        <f>p2เวลาเรียน!F39</f>
        <v/>
      </c>
      <c r="G38" s="212" t="str">
        <f>p2เวลาเรียน!G39</f>
        <v/>
      </c>
      <c r="H38" s="312" t="str">
        <f>'คะแนนเทอม 1'!S40</f>
        <v/>
      </c>
      <c r="I38" s="312" t="str">
        <f>IF('คะแนนเทอม 1'!M40="","",'คะแนนเทอม 1'!M40)</f>
        <v/>
      </c>
      <c r="J38" s="230" t="str">
        <f t="shared" si="4"/>
        <v/>
      </c>
      <c r="K38" s="352" t="str">
        <f>IF(E38="","",pรายชื่อ!B38)</f>
        <v/>
      </c>
      <c r="L38" s="128" t="str">
        <f t="shared" si="1"/>
        <v/>
      </c>
      <c r="M38" s="31" t="e">
        <f>IF(AND(#REF!=0),LOOKUP(9.99999999999999E+307,$M$3:M37)+1,"")</f>
        <v>#REF!</v>
      </c>
      <c r="N38" s="31" t="e">
        <f>IF(AND(#REF!="ร"),LOOKUP(9.99999999999999E+307,$N$3:N37)+1,"")</f>
        <v>#REF!</v>
      </c>
      <c r="O38" s="2" t="e">
        <f t="shared" si="2"/>
        <v>#REF!</v>
      </c>
      <c r="P38" s="2" t="e">
        <f t="shared" si="3"/>
        <v>#REF!</v>
      </c>
      <c r="Q38" s="31" t="e">
        <f>IF(AND(P38=1),LOOKUP(9.99999999999999E+307,$Q$3:Q37)+1,"")</f>
        <v>#REF!</v>
      </c>
    </row>
    <row r="39" spans="2:17" s="2" customFormat="1" ht="20.149999999999999" customHeight="1" x14ac:dyDescent="0.55000000000000004">
      <c r="B39" s="200" t="str">
        <f>p2เวลาเรียน!B40</f>
        <v>ป.4/1</v>
      </c>
      <c r="C39" s="200">
        <f>p2เวลาเรียน!C40</f>
        <v>36</v>
      </c>
      <c r="D39" s="200" t="str">
        <f>p2เวลาเรียน!D40</f>
        <v/>
      </c>
      <c r="E39" s="200" t="str">
        <f>p2เวลาเรียน!E40</f>
        <v/>
      </c>
      <c r="F39" s="211" t="str">
        <f>p2เวลาเรียน!F40</f>
        <v/>
      </c>
      <c r="G39" s="212" t="str">
        <f>p2เวลาเรียน!G40</f>
        <v/>
      </c>
      <c r="H39" s="312" t="str">
        <f>'คะแนนเทอม 1'!S41</f>
        <v/>
      </c>
      <c r="I39" s="312" t="str">
        <f>IF('คะแนนเทอม 1'!M41="","",'คะแนนเทอม 1'!M41)</f>
        <v/>
      </c>
      <c r="J39" s="230" t="str">
        <f t="shared" si="4"/>
        <v/>
      </c>
      <c r="K39" s="352" t="str">
        <f>IF(E39="","",pรายชื่อ!B39)</f>
        <v/>
      </c>
      <c r="L39" s="128" t="str">
        <f t="shared" si="1"/>
        <v/>
      </c>
      <c r="M39" s="31" t="e">
        <f>IF(AND(#REF!=0),LOOKUP(9.99999999999999E+307,$M$3:M38)+1,"")</f>
        <v>#REF!</v>
      </c>
      <c r="N39" s="31" t="e">
        <f>IF(AND(#REF!="ร"),LOOKUP(9.99999999999999E+307,$N$3:N38)+1,"")</f>
        <v>#REF!</v>
      </c>
      <c r="O39" s="2" t="e">
        <f t="shared" si="2"/>
        <v>#REF!</v>
      </c>
      <c r="P39" s="2" t="e">
        <f t="shared" si="3"/>
        <v>#REF!</v>
      </c>
      <c r="Q39" s="31" t="e">
        <f>IF(AND(P39=1),LOOKUP(9.99999999999999E+307,$Q$3:Q38)+1,"")</f>
        <v>#REF!</v>
      </c>
    </row>
    <row r="40" spans="2:17" s="2" customFormat="1" ht="20.149999999999999" customHeight="1" x14ac:dyDescent="0.55000000000000004">
      <c r="B40" s="200" t="str">
        <f>p2เวลาเรียน!B41</f>
        <v>ป.4/1</v>
      </c>
      <c r="C40" s="200">
        <f>p2เวลาเรียน!C41</f>
        <v>37</v>
      </c>
      <c r="D40" s="200" t="str">
        <f>p2เวลาเรียน!D41</f>
        <v/>
      </c>
      <c r="E40" s="200" t="str">
        <f>p2เวลาเรียน!E41</f>
        <v/>
      </c>
      <c r="F40" s="211" t="str">
        <f>p2เวลาเรียน!F41</f>
        <v/>
      </c>
      <c r="G40" s="212" t="str">
        <f>p2เวลาเรียน!G41</f>
        <v/>
      </c>
      <c r="H40" s="312" t="str">
        <f>'คะแนนเทอม 1'!S42</f>
        <v/>
      </c>
      <c r="I40" s="312" t="str">
        <f>IF('คะแนนเทอม 1'!M42="","",'คะแนนเทอม 1'!M42)</f>
        <v/>
      </c>
      <c r="J40" s="230" t="str">
        <f t="shared" si="4"/>
        <v/>
      </c>
      <c r="K40" s="352" t="str">
        <f>IF(E40="","",pรายชื่อ!B40)</f>
        <v/>
      </c>
      <c r="L40" s="128" t="str">
        <f t="shared" si="1"/>
        <v/>
      </c>
      <c r="M40" s="31" t="e">
        <f>IF(AND(#REF!=0),LOOKUP(9.99999999999999E+307,$M$3:M39)+1,"")</f>
        <v>#REF!</v>
      </c>
      <c r="N40" s="31" t="e">
        <f>IF(AND(#REF!="ร"),LOOKUP(9.99999999999999E+307,$N$3:N39)+1,"")</f>
        <v>#REF!</v>
      </c>
      <c r="O40" s="2" t="e">
        <f t="shared" si="2"/>
        <v>#REF!</v>
      </c>
      <c r="P40" s="2" t="e">
        <f t="shared" si="3"/>
        <v>#REF!</v>
      </c>
      <c r="Q40" s="31" t="e">
        <f>IF(AND(P40=1),LOOKUP(9.99999999999999E+307,$Q$3:Q39)+1,"")</f>
        <v>#REF!</v>
      </c>
    </row>
    <row r="41" spans="2:17" s="2" customFormat="1" ht="20.149999999999999" customHeight="1" x14ac:dyDescent="0.55000000000000004">
      <c r="B41" s="200" t="str">
        <f>p2เวลาเรียน!B42</f>
        <v>ป.4/1</v>
      </c>
      <c r="C41" s="200">
        <f>p2เวลาเรียน!C42</f>
        <v>38</v>
      </c>
      <c r="D41" s="200" t="str">
        <f>p2เวลาเรียน!D42</f>
        <v/>
      </c>
      <c r="E41" s="200" t="str">
        <f>p2เวลาเรียน!E42</f>
        <v/>
      </c>
      <c r="F41" s="211" t="str">
        <f>p2เวลาเรียน!F42</f>
        <v/>
      </c>
      <c r="G41" s="212" t="str">
        <f>p2เวลาเรียน!G42</f>
        <v/>
      </c>
      <c r="H41" s="312" t="str">
        <f>'คะแนนเทอม 1'!S43</f>
        <v/>
      </c>
      <c r="I41" s="312" t="str">
        <f>IF('คะแนนเทอม 1'!M43="","",'คะแนนเทอม 1'!M43)</f>
        <v/>
      </c>
      <c r="J41" s="230" t="str">
        <f t="shared" si="4"/>
        <v/>
      </c>
      <c r="K41" s="352" t="str">
        <f>IF(E41="","",pรายชื่อ!B41)</f>
        <v/>
      </c>
      <c r="L41" s="128" t="str">
        <f t="shared" si="1"/>
        <v/>
      </c>
      <c r="M41" s="31" t="e">
        <f>IF(AND(#REF!=0),LOOKUP(9.99999999999999E+307,$M$3:M40)+1,"")</f>
        <v>#REF!</v>
      </c>
      <c r="N41" s="31" t="e">
        <f>IF(AND(#REF!="ร"),LOOKUP(9.99999999999999E+307,$N$3:N40)+1,"")</f>
        <v>#REF!</v>
      </c>
      <c r="O41" s="2" t="e">
        <f t="shared" si="2"/>
        <v>#REF!</v>
      </c>
      <c r="P41" s="2" t="e">
        <f t="shared" si="3"/>
        <v>#REF!</v>
      </c>
      <c r="Q41" s="31" t="e">
        <f>IF(AND(P41=1),LOOKUP(9.99999999999999E+307,$Q$3:Q40)+1,"")</f>
        <v>#REF!</v>
      </c>
    </row>
    <row r="42" spans="2:17" s="2" customFormat="1" ht="20.149999999999999" customHeight="1" x14ac:dyDescent="0.55000000000000004">
      <c r="B42" s="200" t="str">
        <f>p2เวลาเรียน!B43</f>
        <v>ป.4/1</v>
      </c>
      <c r="C42" s="200">
        <f>p2เวลาเรียน!C43</f>
        <v>39</v>
      </c>
      <c r="D42" s="200" t="str">
        <f>p2เวลาเรียน!D43</f>
        <v/>
      </c>
      <c r="E42" s="200" t="str">
        <f>p2เวลาเรียน!E43</f>
        <v/>
      </c>
      <c r="F42" s="211" t="str">
        <f>p2เวลาเรียน!F43</f>
        <v/>
      </c>
      <c r="G42" s="212" t="str">
        <f>p2เวลาเรียน!G43</f>
        <v/>
      </c>
      <c r="H42" s="312" t="str">
        <f>'คะแนนเทอม 1'!S44</f>
        <v/>
      </c>
      <c r="I42" s="312" t="str">
        <f>IF('คะแนนเทอม 1'!M44="","",'คะแนนเทอม 1'!M44)</f>
        <v/>
      </c>
      <c r="J42" s="230" t="str">
        <f t="shared" si="4"/>
        <v/>
      </c>
      <c r="K42" s="352" t="str">
        <f>IF(E42="","",pรายชื่อ!B42)</f>
        <v/>
      </c>
      <c r="L42" s="128" t="str">
        <f t="shared" si="1"/>
        <v/>
      </c>
      <c r="M42" s="31" t="e">
        <f>IF(AND(#REF!=0),LOOKUP(9.99999999999999E+307,$M$3:M41)+1,"")</f>
        <v>#REF!</v>
      </c>
      <c r="N42" s="31" t="e">
        <f>IF(AND(#REF!="ร"),LOOKUP(9.99999999999999E+307,$N$3:N41)+1,"")</f>
        <v>#REF!</v>
      </c>
      <c r="O42" s="2" t="e">
        <f t="shared" si="2"/>
        <v>#REF!</v>
      </c>
      <c r="P42" s="2" t="e">
        <f t="shared" si="3"/>
        <v>#REF!</v>
      </c>
      <c r="Q42" s="31" t="e">
        <f>IF(AND(P42=1),LOOKUP(9.99999999999999E+307,$Q$3:Q41)+1,"")</f>
        <v>#REF!</v>
      </c>
    </row>
    <row r="43" spans="2:17" s="2" customFormat="1" ht="20.149999999999999" customHeight="1" x14ac:dyDescent="0.55000000000000004">
      <c r="B43" s="200" t="str">
        <f>p2เวลาเรียน!B44</f>
        <v>ป.4/1</v>
      </c>
      <c r="C43" s="200">
        <f>p2เวลาเรียน!C44</f>
        <v>40</v>
      </c>
      <c r="D43" s="200" t="str">
        <f>p2เวลาเรียน!D44</f>
        <v/>
      </c>
      <c r="E43" s="200" t="str">
        <f>p2เวลาเรียน!E44</f>
        <v/>
      </c>
      <c r="F43" s="211" t="str">
        <f>p2เวลาเรียน!F44</f>
        <v/>
      </c>
      <c r="G43" s="212" t="str">
        <f>p2เวลาเรียน!G44</f>
        <v/>
      </c>
      <c r="H43" s="312" t="str">
        <f>'คะแนนเทอม 1'!S45</f>
        <v/>
      </c>
      <c r="I43" s="312" t="str">
        <f>IF('คะแนนเทอม 1'!M45="","",'คะแนนเทอม 1'!M45)</f>
        <v/>
      </c>
      <c r="J43" s="230" t="str">
        <f t="shared" si="4"/>
        <v/>
      </c>
      <c r="K43" s="352" t="str">
        <f>IF(E43="","",pรายชื่อ!B43)</f>
        <v/>
      </c>
      <c r="L43" s="128" t="str">
        <f t="shared" si="1"/>
        <v/>
      </c>
      <c r="M43" s="31" t="e">
        <f>IF(AND(#REF!=0),LOOKUP(9.99999999999999E+307,$M$3:M42)+1,"")</f>
        <v>#REF!</v>
      </c>
      <c r="N43" s="31" t="e">
        <f>IF(AND(#REF!="ร"),LOOKUP(9.99999999999999E+307,$N$3:N42)+1,"")</f>
        <v>#REF!</v>
      </c>
      <c r="O43" s="2" t="e">
        <f t="shared" si="2"/>
        <v>#REF!</v>
      </c>
      <c r="P43" s="2" t="e">
        <f t="shared" si="3"/>
        <v>#REF!</v>
      </c>
      <c r="Q43" s="31" t="e">
        <f>IF(AND(P43=1),LOOKUP(9.99999999999999E+307,$Q$3:Q42)+1,"")</f>
        <v>#REF!</v>
      </c>
    </row>
    <row r="44" spans="2:17" s="2" customFormat="1" ht="20.149999999999999" customHeight="1" x14ac:dyDescent="0.55000000000000004">
      <c r="B44" s="200" t="str">
        <f>p2เวลาเรียน!B45</f>
        <v>ป.4/2</v>
      </c>
      <c r="C44" s="200">
        <f>p2เวลาเรียน!C45</f>
        <v>1</v>
      </c>
      <c r="D44" s="200">
        <f>p2เวลาเรียน!D45</f>
        <v>3746</v>
      </c>
      <c r="E44" s="200" t="str">
        <f>p2เวลาเรียน!E45</f>
        <v>เด็กชาย</v>
      </c>
      <c r="F44" s="211" t="str">
        <f>p2เวลาเรียน!F45</f>
        <v>ภคภัทร</v>
      </c>
      <c r="G44" s="212" t="str">
        <f>p2เวลาเรียน!G45</f>
        <v>จิรหิรัญโชค</v>
      </c>
      <c r="H44" s="312" t="str">
        <f>'คะแนนเทอม 1'!S46</f>
        <v/>
      </c>
      <c r="I44" s="312" t="str">
        <f>IF('คะแนนเทอม 1'!M46="","",'คะแนนเทอม 1'!M46)</f>
        <v/>
      </c>
      <c r="J44" s="230" t="str">
        <f t="shared" si="4"/>
        <v/>
      </c>
      <c r="K44" s="352" t="str">
        <f>IF(E44="","",pรายชื่อ!Z4)</f>
        <v>เรียน</v>
      </c>
      <c r="L44" s="128" t="str">
        <f t="shared" ref="L44:L83" si="5">IF(J44="","",RANK($J44,$J$44:$J$83,0))</f>
        <v/>
      </c>
      <c r="M44" s="31" t="e">
        <f>IF(AND(#REF!=0),LOOKUP(9.99999999999999E+307,$M$3:M43)+1,"")</f>
        <v>#REF!</v>
      </c>
      <c r="N44" s="31" t="e">
        <f>IF(AND(#REF!="ร"),LOOKUP(9.99999999999999E+307,$N$3:N43)+1,"")</f>
        <v>#REF!</v>
      </c>
      <c r="O44" s="2" t="e">
        <f t="shared" si="2"/>
        <v>#REF!</v>
      </c>
      <c r="P44" s="2" t="e">
        <f t="shared" si="3"/>
        <v>#REF!</v>
      </c>
      <c r="Q44" s="31" t="e">
        <f>IF(AND(P44=1),LOOKUP(9.99999999999999E+307,$Q$3:Q43)+1,"")</f>
        <v>#REF!</v>
      </c>
    </row>
    <row r="45" spans="2:17" s="2" customFormat="1" ht="20.149999999999999" customHeight="1" x14ac:dyDescent="0.55000000000000004">
      <c r="B45" s="200" t="str">
        <f>p2เวลาเรียน!B46</f>
        <v>ป.4/2</v>
      </c>
      <c r="C45" s="200">
        <f>p2เวลาเรียน!C46</f>
        <v>2</v>
      </c>
      <c r="D45" s="200">
        <f>p2เวลาเรียน!D46</f>
        <v>3799</v>
      </c>
      <c r="E45" s="200" t="str">
        <f>p2เวลาเรียน!E46</f>
        <v>เด็กชาย</v>
      </c>
      <c r="F45" s="211" t="str">
        <f>p2เวลาเรียน!F46</f>
        <v>ศุภวุฒิ</v>
      </c>
      <c r="G45" s="212" t="str">
        <f>p2เวลาเรียน!G46</f>
        <v>ก๋องอ้าย</v>
      </c>
      <c r="H45" s="312" t="str">
        <f>'คะแนนเทอม 1'!S47</f>
        <v/>
      </c>
      <c r="I45" s="312" t="str">
        <f>IF('คะแนนเทอม 1'!M47="","",'คะแนนเทอม 1'!M47)</f>
        <v/>
      </c>
      <c r="J45" s="230" t="str">
        <f t="shared" si="4"/>
        <v/>
      </c>
      <c r="K45" s="352" t="str">
        <f>IF(E45="","",pรายชื่อ!Z5)</f>
        <v>เรียน</v>
      </c>
      <c r="L45" s="128" t="str">
        <f t="shared" si="5"/>
        <v/>
      </c>
      <c r="M45" s="31" t="e">
        <f>IF(AND(#REF!=0),LOOKUP(9.99999999999999E+307,$M$3:M44)+1,"")</f>
        <v>#REF!</v>
      </c>
      <c r="N45" s="31" t="e">
        <f>IF(AND(#REF!="ร"),LOOKUP(9.99999999999999E+307,$N$3:N44)+1,"")</f>
        <v>#REF!</v>
      </c>
      <c r="O45" s="2" t="e">
        <f t="shared" si="2"/>
        <v>#REF!</v>
      </c>
      <c r="P45" s="2" t="e">
        <f t="shared" si="3"/>
        <v>#REF!</v>
      </c>
      <c r="Q45" s="31" t="e">
        <f>IF(AND(P45=1),LOOKUP(9.99999999999999E+307,$Q$3:Q44)+1,"")</f>
        <v>#REF!</v>
      </c>
    </row>
    <row r="46" spans="2:17" s="2" customFormat="1" ht="20.149999999999999" customHeight="1" x14ac:dyDescent="0.55000000000000004">
      <c r="B46" s="200" t="str">
        <f>p2เวลาเรียน!B47</f>
        <v>ป.4/2</v>
      </c>
      <c r="C46" s="200">
        <f>p2เวลาเรียน!C47</f>
        <v>3</v>
      </c>
      <c r="D46" s="200">
        <f>p2เวลาเรียน!D47</f>
        <v>3825</v>
      </c>
      <c r="E46" s="200" t="str">
        <f>p2เวลาเรียน!E47</f>
        <v>เด็กชาย</v>
      </c>
      <c r="F46" s="211" t="str">
        <f>p2เวลาเรียน!F47</f>
        <v>วีรภัทร</v>
      </c>
      <c r="G46" s="212" t="str">
        <f>p2เวลาเรียน!G47</f>
        <v>อ้วนแก้ว</v>
      </c>
      <c r="H46" s="312" t="str">
        <f>'คะแนนเทอม 1'!S48</f>
        <v/>
      </c>
      <c r="I46" s="312" t="str">
        <f>IF('คะแนนเทอม 1'!M48="","",'คะแนนเทอม 1'!M48)</f>
        <v/>
      </c>
      <c r="J46" s="230" t="str">
        <f t="shared" si="4"/>
        <v/>
      </c>
      <c r="K46" s="352" t="str">
        <f>IF(E46="","",pรายชื่อ!Z6)</f>
        <v>เรียน</v>
      </c>
      <c r="L46" s="128" t="str">
        <f t="shared" si="5"/>
        <v/>
      </c>
      <c r="M46" s="31" t="e">
        <f>IF(AND(#REF!=0),LOOKUP(9.99999999999999E+307,$M$3:M45)+1,"")</f>
        <v>#REF!</v>
      </c>
      <c r="N46" s="31" t="e">
        <f>IF(AND(#REF!="ร"),LOOKUP(9.99999999999999E+307,$N$3:N45)+1,"")</f>
        <v>#REF!</v>
      </c>
      <c r="O46" s="2" t="e">
        <f t="shared" si="2"/>
        <v>#REF!</v>
      </c>
      <c r="P46" s="2" t="e">
        <f t="shared" si="3"/>
        <v>#REF!</v>
      </c>
      <c r="Q46" s="31" t="e">
        <f>IF(AND(P46=1),LOOKUP(9.99999999999999E+307,$Q$3:Q45)+1,"")</f>
        <v>#REF!</v>
      </c>
    </row>
    <row r="47" spans="2:17" s="2" customFormat="1" ht="20.149999999999999" customHeight="1" x14ac:dyDescent="0.55000000000000004">
      <c r="B47" s="200" t="str">
        <f>p2เวลาเรียน!B48</f>
        <v>ป.4/2</v>
      </c>
      <c r="C47" s="200">
        <f>p2เวลาเรียน!C48</f>
        <v>4</v>
      </c>
      <c r="D47" s="200">
        <f>p2เวลาเรียน!D48</f>
        <v>3835</v>
      </c>
      <c r="E47" s="200" t="str">
        <f>p2เวลาเรียน!E48</f>
        <v>เด็กชาย</v>
      </c>
      <c r="F47" s="211" t="str">
        <f>p2เวลาเรียน!F48</f>
        <v>นะโม</v>
      </c>
      <c r="G47" s="212" t="str">
        <f>p2เวลาเรียน!G48</f>
        <v>เววน</v>
      </c>
      <c r="H47" s="312" t="str">
        <f>'คะแนนเทอม 1'!S49</f>
        <v/>
      </c>
      <c r="I47" s="312" t="str">
        <f>IF('คะแนนเทอม 1'!M49="","",'คะแนนเทอม 1'!M49)</f>
        <v/>
      </c>
      <c r="J47" s="230" t="str">
        <f t="shared" si="4"/>
        <v/>
      </c>
      <c r="K47" s="352" t="str">
        <f>IF(E47="","",pรายชื่อ!Z7)</f>
        <v>เรียน</v>
      </c>
      <c r="L47" s="128" t="str">
        <f t="shared" si="5"/>
        <v/>
      </c>
      <c r="M47" s="31" t="e">
        <f>IF(AND(#REF!=0),LOOKUP(9.99999999999999E+307,$M$3:M46)+1,"")</f>
        <v>#REF!</v>
      </c>
      <c r="N47" s="31" t="e">
        <f>IF(AND(#REF!="ร"),LOOKUP(9.99999999999999E+307,$N$3:N46)+1,"")</f>
        <v>#REF!</v>
      </c>
      <c r="O47" s="2" t="e">
        <f t="shared" si="2"/>
        <v>#REF!</v>
      </c>
      <c r="P47" s="2" t="e">
        <f t="shared" si="3"/>
        <v>#REF!</v>
      </c>
      <c r="Q47" s="31" t="e">
        <f>IF(AND(P47=1),LOOKUP(9.99999999999999E+307,$Q$3:Q46)+1,"")</f>
        <v>#REF!</v>
      </c>
    </row>
    <row r="48" spans="2:17" s="2" customFormat="1" ht="20.149999999999999" customHeight="1" x14ac:dyDescent="0.55000000000000004">
      <c r="B48" s="200" t="str">
        <f>p2เวลาเรียน!B49</f>
        <v>ป.4/2</v>
      </c>
      <c r="C48" s="200">
        <f>p2เวลาเรียน!C49</f>
        <v>5</v>
      </c>
      <c r="D48" s="200">
        <f>p2เวลาเรียน!D49</f>
        <v>3904</v>
      </c>
      <c r="E48" s="200" t="str">
        <f>p2เวลาเรียน!E49</f>
        <v>เด็กชาย</v>
      </c>
      <c r="F48" s="211" t="str">
        <f>p2เวลาเรียน!F49</f>
        <v>สุญตา</v>
      </c>
      <c r="G48" s="212" t="str">
        <f>p2เวลาเรียน!G49</f>
        <v>อู่ทอง</v>
      </c>
      <c r="H48" s="312" t="str">
        <f>'คะแนนเทอม 1'!S50</f>
        <v/>
      </c>
      <c r="I48" s="312" t="str">
        <f>IF('คะแนนเทอม 1'!M50="","",'คะแนนเทอม 1'!M50)</f>
        <v/>
      </c>
      <c r="J48" s="230" t="str">
        <f t="shared" si="4"/>
        <v/>
      </c>
      <c r="K48" s="352" t="str">
        <f>IF(E48="","",pรายชื่อ!Z8)</f>
        <v>เรียน</v>
      </c>
      <c r="L48" s="128" t="str">
        <f t="shared" si="5"/>
        <v/>
      </c>
      <c r="M48" s="31" t="e">
        <f>IF(AND(#REF!=0),LOOKUP(9.99999999999999E+307,$M$3:M47)+1,"")</f>
        <v>#REF!</v>
      </c>
      <c r="N48" s="31" t="e">
        <f>IF(AND(#REF!="ร"),LOOKUP(9.99999999999999E+307,$N$3:N47)+1,"")</f>
        <v>#REF!</v>
      </c>
      <c r="O48" s="2" t="e">
        <f t="shared" si="2"/>
        <v>#REF!</v>
      </c>
      <c r="P48" s="2" t="e">
        <f t="shared" si="3"/>
        <v>#REF!</v>
      </c>
      <c r="Q48" s="31" t="e">
        <f>IF(AND(P48=1),LOOKUP(9.99999999999999E+307,$Q$3:Q47)+1,"")</f>
        <v>#REF!</v>
      </c>
    </row>
    <row r="49" spans="2:17" s="2" customFormat="1" ht="20.149999999999999" customHeight="1" x14ac:dyDescent="0.55000000000000004">
      <c r="B49" s="200" t="str">
        <f>p2เวลาเรียน!B50</f>
        <v>ป.4/2</v>
      </c>
      <c r="C49" s="200">
        <f>p2เวลาเรียน!C50</f>
        <v>6</v>
      </c>
      <c r="D49" s="200">
        <f>p2เวลาเรียน!D50</f>
        <v>3905</v>
      </c>
      <c r="E49" s="200" t="str">
        <f>p2เวลาเรียน!E50</f>
        <v>เด็กชาย</v>
      </c>
      <c r="F49" s="211" t="str">
        <f>p2เวลาเรียน!F50</f>
        <v>ภูวภัทร</v>
      </c>
      <c r="G49" s="212" t="str">
        <f>p2เวลาเรียน!G50</f>
        <v>บุญเรือง</v>
      </c>
      <c r="H49" s="312" t="str">
        <f>'คะแนนเทอม 1'!S51</f>
        <v/>
      </c>
      <c r="I49" s="312" t="str">
        <f>IF('คะแนนเทอม 1'!M51="","",'คะแนนเทอม 1'!M51)</f>
        <v/>
      </c>
      <c r="J49" s="230" t="str">
        <f t="shared" si="4"/>
        <v/>
      </c>
      <c r="K49" s="352" t="str">
        <f>IF(E49="","",pรายชื่อ!Z9)</f>
        <v>เรียน</v>
      </c>
      <c r="L49" s="128" t="str">
        <f t="shared" si="5"/>
        <v/>
      </c>
      <c r="M49" s="31" t="e">
        <f>IF(AND(#REF!=0),LOOKUP(9.99999999999999E+307,$M$3:M48)+1,"")</f>
        <v>#REF!</v>
      </c>
      <c r="N49" s="31" t="e">
        <f>IF(AND(#REF!="ร"),LOOKUP(9.99999999999999E+307,$N$3:N48)+1,"")</f>
        <v>#REF!</v>
      </c>
      <c r="O49" s="2" t="e">
        <f t="shared" si="2"/>
        <v>#REF!</v>
      </c>
      <c r="P49" s="2" t="e">
        <f t="shared" si="3"/>
        <v>#REF!</v>
      </c>
      <c r="Q49" s="31" t="e">
        <f>IF(AND(P49=1),LOOKUP(9.99999999999999E+307,$Q$3:Q48)+1,"")</f>
        <v>#REF!</v>
      </c>
    </row>
    <row r="50" spans="2:17" s="2" customFormat="1" ht="20.149999999999999" customHeight="1" x14ac:dyDescent="0.55000000000000004">
      <c r="B50" s="200" t="str">
        <f>p2เวลาเรียน!B51</f>
        <v>ป.4/2</v>
      </c>
      <c r="C50" s="200">
        <f>p2เวลาเรียน!C51</f>
        <v>7</v>
      </c>
      <c r="D50" s="200">
        <f>p2เวลาเรียน!D51</f>
        <v>3946</v>
      </c>
      <c r="E50" s="200" t="str">
        <f>p2เวลาเรียน!E51</f>
        <v>เด็กชาย</v>
      </c>
      <c r="F50" s="211" t="str">
        <f>p2เวลาเรียน!F51</f>
        <v>วรเมธ</v>
      </c>
      <c r="G50" s="212" t="str">
        <f>p2เวลาเรียน!G51</f>
        <v>ปินตานา</v>
      </c>
      <c r="H50" s="312" t="str">
        <f>'คะแนนเทอม 1'!S52</f>
        <v/>
      </c>
      <c r="I50" s="312" t="str">
        <f>IF('คะแนนเทอม 1'!M52="","",'คะแนนเทอม 1'!M52)</f>
        <v/>
      </c>
      <c r="J50" s="230" t="str">
        <f t="shared" si="4"/>
        <v/>
      </c>
      <c r="K50" s="352" t="str">
        <f>IF(E50="","",pรายชื่อ!Z10)</f>
        <v>เรียน</v>
      </c>
      <c r="L50" s="128" t="str">
        <f t="shared" si="5"/>
        <v/>
      </c>
      <c r="M50" s="31" t="e">
        <f>IF(AND(#REF!=0),LOOKUP(9.99999999999999E+307,$M$3:M49)+1,"")</f>
        <v>#REF!</v>
      </c>
      <c r="N50" s="31" t="e">
        <f>IF(AND(#REF!="ร"),LOOKUP(9.99999999999999E+307,$N$3:N49)+1,"")</f>
        <v>#REF!</v>
      </c>
      <c r="O50" s="2" t="e">
        <f t="shared" si="2"/>
        <v>#REF!</v>
      </c>
      <c r="P50" s="2" t="e">
        <f t="shared" si="3"/>
        <v>#REF!</v>
      </c>
      <c r="Q50" s="31" t="e">
        <f>IF(AND(P50=1),LOOKUP(9.99999999999999E+307,$Q$3:Q49)+1,"")</f>
        <v>#REF!</v>
      </c>
    </row>
    <row r="51" spans="2:17" s="2" customFormat="1" ht="20.149999999999999" customHeight="1" x14ac:dyDescent="0.55000000000000004">
      <c r="B51" s="200" t="str">
        <f>p2เวลาเรียน!B52</f>
        <v>ป.4/2</v>
      </c>
      <c r="C51" s="200">
        <f>p2เวลาเรียน!C52</f>
        <v>8</v>
      </c>
      <c r="D51" s="200">
        <f>p2เวลาเรียน!D52</f>
        <v>4098</v>
      </c>
      <c r="E51" s="200" t="str">
        <f>p2เวลาเรียน!E52</f>
        <v>เด็กชาย</v>
      </c>
      <c r="F51" s="211" t="str">
        <f>p2เวลาเรียน!F52</f>
        <v>พงษ์พิชญ์</v>
      </c>
      <c r="G51" s="212" t="str">
        <f>p2เวลาเรียน!G52</f>
        <v>เรือนแก้ว</v>
      </c>
      <c r="H51" s="312" t="str">
        <f>'คะแนนเทอม 1'!S53</f>
        <v/>
      </c>
      <c r="I51" s="312" t="str">
        <f>IF('คะแนนเทอม 1'!M53="","",'คะแนนเทอม 1'!M53)</f>
        <v/>
      </c>
      <c r="J51" s="230" t="str">
        <f t="shared" si="4"/>
        <v/>
      </c>
      <c r="K51" s="352" t="str">
        <f>IF(E51="","",pรายชื่อ!Z11)</f>
        <v>เรียน</v>
      </c>
      <c r="L51" s="128" t="str">
        <f t="shared" si="5"/>
        <v/>
      </c>
      <c r="M51" s="31" t="e">
        <f>IF(AND(#REF!=0),LOOKUP(9.99999999999999E+307,$M$3:M50)+1,"")</f>
        <v>#REF!</v>
      </c>
      <c r="N51" s="31" t="e">
        <f>IF(AND(#REF!="ร"),LOOKUP(9.99999999999999E+307,$N$3:N50)+1,"")</f>
        <v>#REF!</v>
      </c>
      <c r="O51" s="2" t="e">
        <f t="shared" si="2"/>
        <v>#REF!</v>
      </c>
      <c r="P51" s="2" t="e">
        <f t="shared" si="3"/>
        <v>#REF!</v>
      </c>
      <c r="Q51" s="31" t="e">
        <f>IF(AND(P51=1),LOOKUP(9.99999999999999E+307,$Q$3:Q50)+1,"")</f>
        <v>#REF!</v>
      </c>
    </row>
    <row r="52" spans="2:17" s="2" customFormat="1" ht="20.149999999999999" customHeight="1" x14ac:dyDescent="0.55000000000000004">
      <c r="B52" s="200" t="str">
        <f>p2เวลาเรียน!B53</f>
        <v>ป.4/2</v>
      </c>
      <c r="C52" s="200">
        <f>p2เวลาเรียน!C53</f>
        <v>9</v>
      </c>
      <c r="D52" s="200">
        <f>p2เวลาเรียน!D53</f>
        <v>4206</v>
      </c>
      <c r="E52" s="200" t="str">
        <f>p2เวลาเรียน!E53</f>
        <v>เด็กชาย</v>
      </c>
      <c r="F52" s="211" t="str">
        <f>p2เวลาเรียน!F53</f>
        <v>นาวา</v>
      </c>
      <c r="G52" s="212" t="str">
        <f>p2เวลาเรียน!G53</f>
        <v>ศรียอด</v>
      </c>
      <c r="H52" s="312" t="str">
        <f>'คะแนนเทอม 1'!S54</f>
        <v/>
      </c>
      <c r="I52" s="312" t="str">
        <f>IF('คะแนนเทอม 1'!M54="","",'คะแนนเทอม 1'!M54)</f>
        <v/>
      </c>
      <c r="J52" s="230" t="str">
        <f t="shared" si="4"/>
        <v/>
      </c>
      <c r="K52" s="352" t="str">
        <f>IF(E52="","",pรายชื่อ!Z12)</f>
        <v>เรียน</v>
      </c>
      <c r="L52" s="128" t="str">
        <f t="shared" si="5"/>
        <v/>
      </c>
      <c r="M52" s="31" t="e">
        <f>IF(AND(#REF!=0),LOOKUP(9.99999999999999E+307,$M$3:M51)+1,"")</f>
        <v>#REF!</v>
      </c>
      <c r="N52" s="31" t="e">
        <f>IF(AND(#REF!="ร"),LOOKUP(9.99999999999999E+307,$N$3:N51)+1,"")</f>
        <v>#REF!</v>
      </c>
      <c r="O52" s="2" t="e">
        <f t="shared" si="2"/>
        <v>#REF!</v>
      </c>
      <c r="P52" s="2" t="e">
        <f t="shared" si="3"/>
        <v>#REF!</v>
      </c>
      <c r="Q52" s="31" t="e">
        <f>IF(AND(P52=1),LOOKUP(9.99999999999999E+307,$Q$3:Q51)+1,"")</f>
        <v>#REF!</v>
      </c>
    </row>
    <row r="53" spans="2:17" s="2" customFormat="1" ht="20.149999999999999" customHeight="1" x14ac:dyDescent="0.55000000000000004">
      <c r="B53" s="200" t="str">
        <f>p2เวลาเรียน!B54</f>
        <v>ป.4/2</v>
      </c>
      <c r="C53" s="200">
        <f>p2เวลาเรียน!C54</f>
        <v>10</v>
      </c>
      <c r="D53" s="200">
        <f>p2เวลาเรียน!D54</f>
        <v>4306</v>
      </c>
      <c r="E53" s="200" t="str">
        <f>p2เวลาเรียน!E54</f>
        <v>เด็กชาย</v>
      </c>
      <c r="F53" s="211" t="str">
        <f>p2เวลาเรียน!F54</f>
        <v>ชียวน</v>
      </c>
      <c r="G53" s="212" t="str">
        <f>p2เวลาเรียน!G54</f>
        <v>เตียว</v>
      </c>
      <c r="H53" s="312" t="str">
        <f>'คะแนนเทอม 1'!S55</f>
        <v/>
      </c>
      <c r="I53" s="312" t="str">
        <f>IF('คะแนนเทอม 1'!M55="","",'คะแนนเทอม 1'!M55)</f>
        <v/>
      </c>
      <c r="J53" s="230" t="str">
        <f t="shared" si="4"/>
        <v/>
      </c>
      <c r="K53" s="352" t="str">
        <f>IF(E53="","",pรายชื่อ!Z13)</f>
        <v>เรียน</v>
      </c>
      <c r="L53" s="128" t="str">
        <f t="shared" si="5"/>
        <v/>
      </c>
      <c r="M53" s="31" t="e">
        <f>IF(AND(#REF!=0),LOOKUP(9.99999999999999E+307,$M$3:M52)+1,"")</f>
        <v>#REF!</v>
      </c>
      <c r="N53" s="31" t="e">
        <f>IF(AND(#REF!="ร"),LOOKUP(9.99999999999999E+307,$N$3:N52)+1,"")</f>
        <v>#REF!</v>
      </c>
      <c r="O53" s="2" t="e">
        <f t="shared" si="2"/>
        <v>#REF!</v>
      </c>
      <c r="P53" s="2" t="e">
        <f t="shared" si="3"/>
        <v>#REF!</v>
      </c>
      <c r="Q53" s="31" t="e">
        <f>IF(AND(P53=1),LOOKUP(9.99999999999999E+307,$Q$3:Q52)+1,"")</f>
        <v>#REF!</v>
      </c>
    </row>
    <row r="54" spans="2:17" s="2" customFormat="1" ht="20.149999999999999" customHeight="1" x14ac:dyDescent="0.55000000000000004">
      <c r="B54" s="200" t="str">
        <f>p2เวลาเรียน!B55</f>
        <v>ป.4/2</v>
      </c>
      <c r="C54" s="200">
        <f>p2เวลาเรียน!C55</f>
        <v>11</v>
      </c>
      <c r="D54" s="200">
        <f>p2เวลาเรียน!D55</f>
        <v>3802</v>
      </c>
      <c r="E54" s="200" t="str">
        <f>p2เวลาเรียน!E55</f>
        <v>เด็กหญิง</v>
      </c>
      <c r="F54" s="211" t="str">
        <f>p2เวลาเรียน!F55</f>
        <v>ณดารัตน์</v>
      </c>
      <c r="G54" s="212" t="str">
        <f>p2เวลาเรียน!G55</f>
        <v>ยูลึ</v>
      </c>
      <c r="H54" s="312" t="str">
        <f>'คะแนนเทอม 1'!S56</f>
        <v/>
      </c>
      <c r="I54" s="312" t="str">
        <f>IF('คะแนนเทอม 1'!M56="","",'คะแนนเทอม 1'!M56)</f>
        <v/>
      </c>
      <c r="J54" s="230" t="str">
        <f t="shared" si="4"/>
        <v/>
      </c>
      <c r="K54" s="352" t="str">
        <f>IF(E54="","",pรายชื่อ!Z14)</f>
        <v>เรียน</v>
      </c>
      <c r="L54" s="128" t="str">
        <f t="shared" si="5"/>
        <v/>
      </c>
      <c r="M54" s="31" t="e">
        <f>IF(AND(#REF!=0),LOOKUP(9.99999999999999E+307,$M$3:M53)+1,"")</f>
        <v>#REF!</v>
      </c>
      <c r="N54" s="31" t="e">
        <f>IF(AND(#REF!="ร"),LOOKUP(9.99999999999999E+307,$N$3:N53)+1,"")</f>
        <v>#REF!</v>
      </c>
      <c r="O54" s="2" t="e">
        <f t="shared" si="2"/>
        <v>#REF!</v>
      </c>
      <c r="P54" s="2" t="e">
        <f t="shared" si="3"/>
        <v>#REF!</v>
      </c>
      <c r="Q54" s="31" t="e">
        <f>IF(AND(P54=1),LOOKUP(9.99999999999999E+307,$Q$3:Q53)+1,"")</f>
        <v>#REF!</v>
      </c>
    </row>
    <row r="55" spans="2:17" s="2" customFormat="1" ht="20.149999999999999" customHeight="1" x14ac:dyDescent="0.55000000000000004">
      <c r="B55" s="200" t="str">
        <f>p2เวลาเรียน!B56</f>
        <v>ป.4/2</v>
      </c>
      <c r="C55" s="200">
        <f>p2เวลาเรียน!C56</f>
        <v>12</v>
      </c>
      <c r="D55" s="200">
        <f>p2เวลาเรียน!D56</f>
        <v>3809</v>
      </c>
      <c r="E55" s="200" t="str">
        <f>p2เวลาเรียน!E56</f>
        <v>เด็กหญิง</v>
      </c>
      <c r="F55" s="211" t="str">
        <f>p2เวลาเรียน!F56</f>
        <v>ชนกานต์</v>
      </c>
      <c r="G55" s="212" t="str">
        <f>p2เวลาเรียน!G56</f>
        <v>ยืนยิ่ง</v>
      </c>
      <c r="H55" s="312" t="str">
        <f>'คะแนนเทอม 1'!S57</f>
        <v/>
      </c>
      <c r="I55" s="312" t="str">
        <f>IF('คะแนนเทอม 1'!M57="","",'คะแนนเทอม 1'!M57)</f>
        <v/>
      </c>
      <c r="J55" s="230" t="str">
        <f t="shared" si="4"/>
        <v/>
      </c>
      <c r="K55" s="352" t="str">
        <f>IF(E55="","",pรายชื่อ!Z15)</f>
        <v>เรียน</v>
      </c>
      <c r="L55" s="128" t="str">
        <f t="shared" si="5"/>
        <v/>
      </c>
      <c r="M55" s="31" t="e">
        <f>IF(AND(#REF!=0),LOOKUP(9.99999999999999E+307,$M$3:M54)+1,"")</f>
        <v>#REF!</v>
      </c>
      <c r="N55" s="31" t="e">
        <f>IF(AND(#REF!="ร"),LOOKUP(9.99999999999999E+307,$N$3:N54)+1,"")</f>
        <v>#REF!</v>
      </c>
      <c r="O55" s="2" t="e">
        <f t="shared" si="2"/>
        <v>#REF!</v>
      </c>
      <c r="P55" s="2" t="e">
        <f t="shared" si="3"/>
        <v>#REF!</v>
      </c>
      <c r="Q55" s="31" t="e">
        <f>IF(AND(P55=1),LOOKUP(9.99999999999999E+307,$Q$3:Q54)+1,"")</f>
        <v>#REF!</v>
      </c>
    </row>
    <row r="56" spans="2:17" s="2" customFormat="1" ht="20.149999999999999" customHeight="1" x14ac:dyDescent="0.55000000000000004">
      <c r="B56" s="200" t="str">
        <f>p2เวลาเรียน!B57</f>
        <v>ป.4/2</v>
      </c>
      <c r="C56" s="200">
        <f>p2เวลาเรียน!C57</f>
        <v>13</v>
      </c>
      <c r="D56" s="200">
        <f>p2เวลาเรียน!D57</f>
        <v>3811</v>
      </c>
      <c r="E56" s="200" t="str">
        <f>p2เวลาเรียน!E57</f>
        <v>เด็กหญิง</v>
      </c>
      <c r="F56" s="211" t="str">
        <f>p2เวลาเรียน!F57</f>
        <v>กุลประกาย</v>
      </c>
      <c r="G56" s="212" t="str">
        <f>p2เวลาเรียน!G57</f>
        <v>สุบิน</v>
      </c>
      <c r="H56" s="312" t="str">
        <f>'คะแนนเทอม 1'!S58</f>
        <v/>
      </c>
      <c r="I56" s="312" t="str">
        <f>IF('คะแนนเทอม 1'!M58="","",'คะแนนเทอม 1'!M58)</f>
        <v/>
      </c>
      <c r="J56" s="230" t="str">
        <f t="shared" si="4"/>
        <v/>
      </c>
      <c r="K56" s="352" t="str">
        <f>IF(E56="","",pรายชื่อ!Z16)</f>
        <v>เรียน</v>
      </c>
      <c r="L56" s="128" t="str">
        <f t="shared" si="5"/>
        <v/>
      </c>
      <c r="M56" s="31" t="e">
        <f>IF(AND(#REF!=0),LOOKUP(9.99999999999999E+307,$M$3:M55)+1,"")</f>
        <v>#REF!</v>
      </c>
      <c r="N56" s="31" t="e">
        <f>IF(AND(#REF!="ร"),LOOKUP(9.99999999999999E+307,$N$3:N55)+1,"")</f>
        <v>#REF!</v>
      </c>
      <c r="O56" s="2" t="e">
        <f t="shared" si="2"/>
        <v>#REF!</v>
      </c>
      <c r="P56" s="2" t="e">
        <f t="shared" si="3"/>
        <v>#REF!</v>
      </c>
      <c r="Q56" s="31" t="e">
        <f>IF(AND(P56=1),LOOKUP(9.99999999999999E+307,$Q$3:Q55)+1,"")</f>
        <v>#REF!</v>
      </c>
    </row>
    <row r="57" spans="2:17" s="2" customFormat="1" ht="20.149999999999999" customHeight="1" x14ac:dyDescent="0.55000000000000004">
      <c r="B57" s="200" t="str">
        <f>p2เวลาเรียน!B58</f>
        <v>ป.4/2</v>
      </c>
      <c r="C57" s="200">
        <f>p2เวลาเรียน!C58</f>
        <v>14</v>
      </c>
      <c r="D57" s="200">
        <f>p2เวลาเรียน!D58</f>
        <v>3816</v>
      </c>
      <c r="E57" s="200" t="str">
        <f>p2เวลาเรียน!E58</f>
        <v>เด็กหญิง</v>
      </c>
      <c r="F57" s="211" t="str">
        <f>p2เวลาเรียน!F58</f>
        <v>เอวารินทร์</v>
      </c>
      <c r="G57" s="212" t="str">
        <f>p2เวลาเรียน!G58</f>
        <v>สุขเกษม</v>
      </c>
      <c r="H57" s="312" t="str">
        <f>'คะแนนเทอม 1'!S59</f>
        <v/>
      </c>
      <c r="I57" s="312" t="str">
        <f>IF('คะแนนเทอม 1'!M59="","",'คะแนนเทอม 1'!M59)</f>
        <v/>
      </c>
      <c r="J57" s="230" t="str">
        <f t="shared" si="4"/>
        <v/>
      </c>
      <c r="K57" s="352" t="str">
        <f>IF(E57="","",pรายชื่อ!Z17)</f>
        <v>เรียน</v>
      </c>
      <c r="L57" s="128" t="str">
        <f t="shared" si="5"/>
        <v/>
      </c>
      <c r="M57" s="31" t="e">
        <f>IF(AND(#REF!=0),LOOKUP(9.99999999999999E+307,$M$3:M56)+1,"")</f>
        <v>#REF!</v>
      </c>
      <c r="N57" s="31" t="e">
        <f>IF(AND(#REF!="ร"),LOOKUP(9.99999999999999E+307,$N$3:N56)+1,"")</f>
        <v>#REF!</v>
      </c>
      <c r="O57" s="2" t="e">
        <f t="shared" si="2"/>
        <v>#REF!</v>
      </c>
      <c r="P57" s="2" t="e">
        <f t="shared" si="3"/>
        <v>#REF!</v>
      </c>
      <c r="Q57" s="31" t="e">
        <f>IF(AND(P57=1),LOOKUP(9.99999999999999E+307,$Q$3:Q56)+1,"")</f>
        <v>#REF!</v>
      </c>
    </row>
    <row r="58" spans="2:17" s="2" customFormat="1" ht="20.149999999999999" customHeight="1" x14ac:dyDescent="0.55000000000000004">
      <c r="B58" s="200" t="str">
        <f>p2เวลาเรียน!B59</f>
        <v>ป.4/2</v>
      </c>
      <c r="C58" s="200">
        <f>p2เวลาเรียน!C59</f>
        <v>15</v>
      </c>
      <c r="D58" s="200">
        <f>p2เวลาเรียน!D59</f>
        <v>3853</v>
      </c>
      <c r="E58" s="200" t="str">
        <f>p2เวลาเรียน!E59</f>
        <v>เด็กหญิง</v>
      </c>
      <c r="F58" s="211" t="str">
        <f>p2เวลาเรียน!F59</f>
        <v>วิยะดา</v>
      </c>
      <c r="G58" s="212" t="str">
        <f>p2เวลาเรียน!G59</f>
        <v>สิมมา</v>
      </c>
      <c r="H58" s="312" t="str">
        <f>'คะแนนเทอม 1'!S60</f>
        <v/>
      </c>
      <c r="I58" s="312" t="str">
        <f>IF('คะแนนเทอม 1'!M60="","",'คะแนนเทอม 1'!M60)</f>
        <v/>
      </c>
      <c r="J58" s="230" t="str">
        <f t="shared" si="4"/>
        <v/>
      </c>
      <c r="K58" s="352" t="str">
        <f>IF(E58="","",pรายชื่อ!Z18)</f>
        <v>เรียน</v>
      </c>
      <c r="L58" s="128" t="str">
        <f t="shared" si="5"/>
        <v/>
      </c>
      <c r="M58" s="31" t="e">
        <f>IF(AND(#REF!=0),LOOKUP(9.99999999999999E+307,$M$3:M57)+1,"")</f>
        <v>#REF!</v>
      </c>
      <c r="N58" s="31" t="e">
        <f>IF(AND(#REF!="ร"),LOOKUP(9.99999999999999E+307,$N$3:N57)+1,"")</f>
        <v>#REF!</v>
      </c>
      <c r="O58" s="2" t="e">
        <f t="shared" si="2"/>
        <v>#REF!</v>
      </c>
      <c r="P58" s="2" t="e">
        <f t="shared" si="3"/>
        <v>#REF!</v>
      </c>
      <c r="Q58" s="31" t="e">
        <f>IF(AND(P58=1),LOOKUP(9.99999999999999E+307,$Q$3:Q57)+1,"")</f>
        <v>#REF!</v>
      </c>
    </row>
    <row r="59" spans="2:17" s="2" customFormat="1" ht="20.149999999999999" customHeight="1" x14ac:dyDescent="0.55000000000000004">
      <c r="B59" s="200" t="str">
        <f>p2เวลาเรียน!B60</f>
        <v>ป.4/2</v>
      </c>
      <c r="C59" s="200">
        <f>p2เวลาเรียน!C60</f>
        <v>16</v>
      </c>
      <c r="D59" s="200">
        <f>p2เวลาเรียน!D60</f>
        <v>3854</v>
      </c>
      <c r="E59" s="200" t="str">
        <f>p2เวลาเรียน!E60</f>
        <v>เด็กหญิง</v>
      </c>
      <c r="F59" s="211" t="str">
        <f>p2เวลาเรียน!F60</f>
        <v>ณัฐกมล</v>
      </c>
      <c r="G59" s="212" t="str">
        <f>p2เวลาเรียน!G60</f>
        <v>สอนง่าย</v>
      </c>
      <c r="H59" s="312" t="str">
        <f>'คะแนนเทอม 1'!S61</f>
        <v/>
      </c>
      <c r="I59" s="312" t="str">
        <f>IF('คะแนนเทอม 1'!M61="","",'คะแนนเทอม 1'!M61)</f>
        <v/>
      </c>
      <c r="J59" s="230" t="str">
        <f t="shared" si="4"/>
        <v/>
      </c>
      <c r="K59" s="352" t="str">
        <f>IF(E59="","",pรายชื่อ!Z19)</f>
        <v>เรียน</v>
      </c>
      <c r="L59" s="128" t="str">
        <f t="shared" si="5"/>
        <v/>
      </c>
      <c r="M59" s="31" t="e">
        <f>IF(AND(#REF!=0),LOOKUP(9.99999999999999E+307,$M$3:M58)+1,"")</f>
        <v>#REF!</v>
      </c>
      <c r="N59" s="31" t="e">
        <f>IF(AND(#REF!="ร"),LOOKUP(9.99999999999999E+307,$N$3:N58)+1,"")</f>
        <v>#REF!</v>
      </c>
      <c r="O59" s="2" t="e">
        <f t="shared" si="2"/>
        <v>#REF!</v>
      </c>
      <c r="P59" s="2" t="e">
        <f t="shared" si="3"/>
        <v>#REF!</v>
      </c>
      <c r="Q59" s="31" t="e">
        <f>IF(AND(P59=1),LOOKUP(9.99999999999999E+307,$Q$3:Q58)+1,"")</f>
        <v>#REF!</v>
      </c>
    </row>
    <row r="60" spans="2:17" s="2" customFormat="1" ht="20.149999999999999" customHeight="1" x14ac:dyDescent="0.55000000000000004">
      <c r="B60" s="200" t="str">
        <f>p2เวลาเรียน!B61</f>
        <v>ป.4/2</v>
      </c>
      <c r="C60" s="200">
        <f>p2เวลาเรียน!C61</f>
        <v>17</v>
      </c>
      <c r="D60" s="200">
        <f>p2เวลาเรียน!D61</f>
        <v>3933</v>
      </c>
      <c r="E60" s="200" t="str">
        <f>p2เวลาเรียน!E61</f>
        <v>เด็กหญิง</v>
      </c>
      <c r="F60" s="211" t="str">
        <f>p2เวลาเรียน!F61</f>
        <v>อัจฉรินทร์ธร</v>
      </c>
      <c r="G60" s="212" t="str">
        <f>p2เวลาเรียน!G61</f>
        <v>คำอ้อย</v>
      </c>
      <c r="H60" s="312" t="str">
        <f>'คะแนนเทอม 1'!S62</f>
        <v/>
      </c>
      <c r="I60" s="312" t="str">
        <f>IF('คะแนนเทอม 1'!M62="","",'คะแนนเทอม 1'!M62)</f>
        <v/>
      </c>
      <c r="J60" s="230" t="str">
        <f t="shared" si="4"/>
        <v/>
      </c>
      <c r="K60" s="352" t="str">
        <f>IF(E60="","",pรายชื่อ!Z20)</f>
        <v>เรียน</v>
      </c>
      <c r="L60" s="128" t="str">
        <f t="shared" si="5"/>
        <v/>
      </c>
      <c r="M60" s="31" t="e">
        <f>IF(AND(#REF!=0),LOOKUP(9.99999999999999E+307,$M$3:M59)+1,"")</f>
        <v>#REF!</v>
      </c>
      <c r="N60" s="31" t="e">
        <f>IF(AND(#REF!="ร"),LOOKUP(9.99999999999999E+307,$N$3:N59)+1,"")</f>
        <v>#REF!</v>
      </c>
      <c r="O60" s="2" t="e">
        <f t="shared" si="2"/>
        <v>#REF!</v>
      </c>
      <c r="P60" s="2" t="e">
        <f t="shared" si="3"/>
        <v>#REF!</v>
      </c>
      <c r="Q60" s="31" t="e">
        <f>IF(AND(P60=1),LOOKUP(9.99999999999999E+307,$Q$3:Q59)+1,"")</f>
        <v>#REF!</v>
      </c>
    </row>
    <row r="61" spans="2:17" s="2" customFormat="1" ht="20.149999999999999" customHeight="1" x14ac:dyDescent="0.55000000000000004">
      <c r="B61" s="200" t="str">
        <f>p2เวลาเรียน!B62</f>
        <v>ป.4/2</v>
      </c>
      <c r="C61" s="200">
        <f>p2เวลาเรียน!C62</f>
        <v>18</v>
      </c>
      <c r="D61" s="200">
        <f>p2เวลาเรียน!D62</f>
        <v>3939</v>
      </c>
      <c r="E61" s="200" t="str">
        <f>p2เวลาเรียน!E62</f>
        <v>เด็กหญิง</v>
      </c>
      <c r="F61" s="211" t="str">
        <f>p2เวลาเรียน!F62</f>
        <v>ผุสดี</v>
      </c>
      <c r="G61" s="212" t="str">
        <f>p2เวลาเรียน!G62</f>
        <v>สมรัก</v>
      </c>
      <c r="H61" s="312" t="str">
        <f>'คะแนนเทอม 1'!S63</f>
        <v/>
      </c>
      <c r="I61" s="312" t="str">
        <f>IF('คะแนนเทอม 1'!M63="","",'คะแนนเทอม 1'!M63)</f>
        <v/>
      </c>
      <c r="J61" s="230" t="str">
        <f t="shared" si="4"/>
        <v/>
      </c>
      <c r="K61" s="352" t="str">
        <f>IF(E61="","",pรายชื่อ!Z21)</f>
        <v>เรียน</v>
      </c>
      <c r="L61" s="128" t="str">
        <f t="shared" si="5"/>
        <v/>
      </c>
      <c r="M61" s="31" t="e">
        <f>IF(AND(#REF!=0),LOOKUP(9.99999999999999E+307,$M$3:M60)+1,"")</f>
        <v>#REF!</v>
      </c>
      <c r="N61" s="31" t="e">
        <f>IF(AND(#REF!="ร"),LOOKUP(9.99999999999999E+307,$N$3:N60)+1,"")</f>
        <v>#REF!</v>
      </c>
      <c r="O61" s="2" t="e">
        <f t="shared" si="2"/>
        <v>#REF!</v>
      </c>
      <c r="P61" s="2" t="e">
        <f t="shared" si="3"/>
        <v>#REF!</v>
      </c>
      <c r="Q61" s="31" t="e">
        <f>IF(AND(P61=1),LOOKUP(9.99999999999999E+307,$Q$3:Q60)+1,"")</f>
        <v>#REF!</v>
      </c>
    </row>
    <row r="62" spans="2:17" s="2" customFormat="1" ht="20.149999999999999" customHeight="1" x14ac:dyDescent="0.55000000000000004">
      <c r="B62" s="200" t="str">
        <f>p2เวลาเรียน!B63</f>
        <v>ป.4/2</v>
      </c>
      <c r="C62" s="200">
        <f>p2เวลาเรียน!C63</f>
        <v>19</v>
      </c>
      <c r="D62" s="200">
        <f>p2เวลาเรียน!D63</f>
        <v>3948</v>
      </c>
      <c r="E62" s="200" t="str">
        <f>p2เวลาเรียน!E63</f>
        <v>เด็กหญิง</v>
      </c>
      <c r="F62" s="211" t="str">
        <f>p2เวลาเรียน!F63</f>
        <v>บัณฑิตา</v>
      </c>
      <c r="G62" s="212">
        <f>p2เวลาเรียน!G63</f>
        <v>0</v>
      </c>
      <c r="H62" s="312" t="str">
        <f>'คะแนนเทอม 1'!S64</f>
        <v/>
      </c>
      <c r="I62" s="312" t="str">
        <f>IF('คะแนนเทอม 1'!M64="","",'คะแนนเทอม 1'!M64)</f>
        <v/>
      </c>
      <c r="J62" s="230" t="str">
        <f t="shared" si="4"/>
        <v/>
      </c>
      <c r="K62" s="352" t="str">
        <f>IF(E62="","",pรายชื่อ!Z22)</f>
        <v>เรียน</v>
      </c>
      <c r="L62" s="128" t="str">
        <f t="shared" si="5"/>
        <v/>
      </c>
      <c r="M62" s="31" t="e">
        <f>IF(AND(#REF!=0),LOOKUP(9.99999999999999E+307,$M$3:M61)+1,"")</f>
        <v>#REF!</v>
      </c>
      <c r="N62" s="31" t="e">
        <f>IF(AND(#REF!="ร"),LOOKUP(9.99999999999999E+307,$N$3:N61)+1,"")</f>
        <v>#REF!</v>
      </c>
      <c r="O62" s="2" t="e">
        <f t="shared" si="2"/>
        <v>#REF!</v>
      </c>
      <c r="P62" s="2" t="e">
        <f t="shared" si="3"/>
        <v>#REF!</v>
      </c>
      <c r="Q62" s="31" t="e">
        <f>IF(AND(P62=1),LOOKUP(9.99999999999999E+307,$Q$3:Q61)+1,"")</f>
        <v>#REF!</v>
      </c>
    </row>
    <row r="63" spans="2:17" s="2" customFormat="1" ht="20.149999999999999" customHeight="1" x14ac:dyDescent="0.55000000000000004">
      <c r="B63" s="200" t="str">
        <f>p2เวลาเรียน!B64</f>
        <v>ป.4/2</v>
      </c>
      <c r="C63" s="200">
        <f>p2เวลาเรียน!C64</f>
        <v>20</v>
      </c>
      <c r="D63" s="200">
        <f>p2เวลาเรียน!D64</f>
        <v>3954</v>
      </c>
      <c r="E63" s="200" t="str">
        <f>p2เวลาเรียน!E64</f>
        <v>เด็กหญิง</v>
      </c>
      <c r="F63" s="211" t="str">
        <f>p2เวลาเรียน!F64</f>
        <v>สุภัชชา</v>
      </c>
      <c r="G63" s="212" t="str">
        <f>p2เวลาเรียน!G64</f>
        <v>คารวะสมบัติ</v>
      </c>
      <c r="H63" s="312" t="str">
        <f>'คะแนนเทอม 1'!S65</f>
        <v/>
      </c>
      <c r="I63" s="312" t="str">
        <f>IF('คะแนนเทอม 1'!M65="","",'คะแนนเทอม 1'!M65)</f>
        <v/>
      </c>
      <c r="J63" s="230" t="str">
        <f t="shared" si="4"/>
        <v/>
      </c>
      <c r="K63" s="352" t="str">
        <f>IF(E63="","",pรายชื่อ!Z23)</f>
        <v>เรียน</v>
      </c>
      <c r="L63" s="128" t="str">
        <f t="shared" si="5"/>
        <v/>
      </c>
      <c r="M63" s="31" t="e">
        <f>IF(AND(#REF!=0),LOOKUP(9.99999999999999E+307,$M$3:M62)+1,"")</f>
        <v>#REF!</v>
      </c>
      <c r="N63" s="31" t="e">
        <f>IF(AND(#REF!="ร"),LOOKUP(9.99999999999999E+307,$N$3:N62)+1,"")</f>
        <v>#REF!</v>
      </c>
      <c r="O63" s="2" t="e">
        <f t="shared" si="2"/>
        <v>#REF!</v>
      </c>
      <c r="P63" s="2" t="e">
        <f t="shared" si="3"/>
        <v>#REF!</v>
      </c>
      <c r="Q63" s="31" t="e">
        <f>IF(AND(P63=1),LOOKUP(9.99999999999999E+307,$Q$3:Q62)+1,"")</f>
        <v>#REF!</v>
      </c>
    </row>
    <row r="64" spans="2:17" s="2" customFormat="1" ht="20.149999999999999" customHeight="1" x14ac:dyDescent="0.55000000000000004">
      <c r="B64" s="200" t="str">
        <f>p2เวลาเรียน!B65</f>
        <v>ป.4/2</v>
      </c>
      <c r="C64" s="200">
        <f>p2เวลาเรียน!C65</f>
        <v>21</v>
      </c>
      <c r="D64" s="200">
        <f>p2เวลาเรียน!D65</f>
        <v>4077</v>
      </c>
      <c r="E64" s="200" t="str">
        <f>p2เวลาเรียน!E65</f>
        <v>เด็กหญิง</v>
      </c>
      <c r="F64" s="211" t="str">
        <f>p2เวลาเรียน!F65</f>
        <v>บุญนิสา</v>
      </c>
      <c r="G64" s="212" t="str">
        <f>p2เวลาเรียน!G65</f>
        <v>สอนปัญญา</v>
      </c>
      <c r="H64" s="312" t="str">
        <f>'คะแนนเทอม 1'!S66</f>
        <v/>
      </c>
      <c r="I64" s="312" t="str">
        <f>IF('คะแนนเทอม 1'!M66="","",'คะแนนเทอม 1'!M66)</f>
        <v/>
      </c>
      <c r="J64" s="230" t="str">
        <f t="shared" si="4"/>
        <v/>
      </c>
      <c r="K64" s="352" t="str">
        <f>IF(E64="","",pรายชื่อ!Z24)</f>
        <v>เรียน</v>
      </c>
      <c r="L64" s="128" t="str">
        <f t="shared" si="5"/>
        <v/>
      </c>
      <c r="M64" s="31" t="e">
        <f>IF(AND(#REF!=0),LOOKUP(9.99999999999999E+307,$M$3:M63)+1,"")</f>
        <v>#REF!</v>
      </c>
      <c r="N64" s="31" t="e">
        <f>IF(AND(#REF!="ร"),LOOKUP(9.99999999999999E+307,$N$3:N63)+1,"")</f>
        <v>#REF!</v>
      </c>
      <c r="O64" s="2" t="e">
        <f t="shared" si="2"/>
        <v>#REF!</v>
      </c>
      <c r="P64" s="2" t="e">
        <f t="shared" si="3"/>
        <v>#REF!</v>
      </c>
      <c r="Q64" s="31" t="e">
        <f>IF(AND(P64=1),LOOKUP(9.99999999999999E+307,$Q$3:Q63)+1,"")</f>
        <v>#REF!</v>
      </c>
    </row>
    <row r="65" spans="2:17" s="2" customFormat="1" ht="20.149999999999999" customHeight="1" x14ac:dyDescent="0.55000000000000004">
      <c r="B65" s="200" t="str">
        <f>p2เวลาเรียน!B66</f>
        <v>ป.4/2</v>
      </c>
      <c r="C65" s="200">
        <f>p2เวลาเรียน!C66</f>
        <v>22</v>
      </c>
      <c r="D65" s="200">
        <f>p2เวลาเรียน!D66</f>
        <v>4078</v>
      </c>
      <c r="E65" s="200" t="str">
        <f>p2เวลาเรียน!E66</f>
        <v>เด็กหญิง</v>
      </c>
      <c r="F65" s="211" t="str">
        <f>p2เวลาเรียน!F66</f>
        <v>กัญญาพัชร</v>
      </c>
      <c r="G65" s="212" t="str">
        <f>p2เวลาเรียน!G66</f>
        <v>เทียนแก้ว</v>
      </c>
      <c r="H65" s="312" t="str">
        <f>'คะแนนเทอม 1'!S67</f>
        <v/>
      </c>
      <c r="I65" s="312" t="str">
        <f>IF('คะแนนเทอม 1'!M67="","",'คะแนนเทอม 1'!M67)</f>
        <v/>
      </c>
      <c r="J65" s="230" t="str">
        <f t="shared" si="4"/>
        <v/>
      </c>
      <c r="K65" s="352" t="str">
        <f>IF(E65="","",pรายชื่อ!Z25)</f>
        <v>เรียน</v>
      </c>
      <c r="L65" s="128" t="str">
        <f t="shared" si="5"/>
        <v/>
      </c>
      <c r="M65" s="31" t="e">
        <f>IF(AND(#REF!=0),LOOKUP(9.99999999999999E+307,$M$3:M64)+1,"")</f>
        <v>#REF!</v>
      </c>
      <c r="N65" s="31" t="e">
        <f>IF(AND(#REF!="ร"),LOOKUP(9.99999999999999E+307,$N$3:N64)+1,"")</f>
        <v>#REF!</v>
      </c>
      <c r="O65" s="2" t="e">
        <f t="shared" si="2"/>
        <v>#REF!</v>
      </c>
      <c r="P65" s="2" t="e">
        <f t="shared" si="3"/>
        <v>#REF!</v>
      </c>
      <c r="Q65" s="31" t="e">
        <f>IF(AND(P65=1),LOOKUP(9.99999999999999E+307,$Q$3:Q64)+1,"")</f>
        <v>#REF!</v>
      </c>
    </row>
    <row r="66" spans="2:17" s="2" customFormat="1" ht="20.149999999999999" customHeight="1" x14ac:dyDescent="0.55000000000000004">
      <c r="B66" s="200" t="str">
        <f>p2เวลาเรียน!B67</f>
        <v>ป.4/2</v>
      </c>
      <c r="C66" s="200">
        <f>p2เวลาเรียน!C67</f>
        <v>23</v>
      </c>
      <c r="D66" s="200">
        <f>p2เวลาเรียน!D67</f>
        <v>4085</v>
      </c>
      <c r="E66" s="200" t="str">
        <f>p2เวลาเรียน!E67</f>
        <v>เด็กหญิง</v>
      </c>
      <c r="F66" s="211" t="str">
        <f>p2เวลาเรียน!F67</f>
        <v>ณัฐนิล</v>
      </c>
      <c r="G66" s="212" t="str">
        <f>p2เวลาเรียน!G67</f>
        <v>ตะเรือน</v>
      </c>
      <c r="H66" s="312" t="str">
        <f>'คะแนนเทอม 1'!S68</f>
        <v/>
      </c>
      <c r="I66" s="312" t="str">
        <f>IF('คะแนนเทอม 1'!M68="","",'คะแนนเทอม 1'!M68)</f>
        <v/>
      </c>
      <c r="J66" s="230" t="str">
        <f t="shared" si="4"/>
        <v/>
      </c>
      <c r="K66" s="352" t="str">
        <f>IF(E66="","",pรายชื่อ!Z26)</f>
        <v>เรียน</v>
      </c>
      <c r="L66" s="128" t="str">
        <f t="shared" si="5"/>
        <v/>
      </c>
      <c r="M66" s="31" t="e">
        <f>IF(AND(#REF!=0),LOOKUP(9.99999999999999E+307,$M$3:M65)+1,"")</f>
        <v>#REF!</v>
      </c>
      <c r="N66" s="31" t="e">
        <f>IF(AND(#REF!="ร"),LOOKUP(9.99999999999999E+307,$N$3:N65)+1,"")</f>
        <v>#REF!</v>
      </c>
      <c r="O66" s="2" t="e">
        <f t="shared" si="2"/>
        <v>#REF!</v>
      </c>
      <c r="P66" s="2" t="e">
        <f t="shared" si="3"/>
        <v>#REF!</v>
      </c>
      <c r="Q66" s="31" t="e">
        <f>IF(AND(P66=1),LOOKUP(9.99999999999999E+307,$Q$3:Q65)+1,"")</f>
        <v>#REF!</v>
      </c>
    </row>
    <row r="67" spans="2:17" s="2" customFormat="1" ht="20.149999999999999" customHeight="1" x14ac:dyDescent="0.55000000000000004">
      <c r="B67" s="200" t="str">
        <f>p2เวลาเรียน!B68</f>
        <v>ป.4/2</v>
      </c>
      <c r="C67" s="200">
        <f>p2เวลาเรียน!C68</f>
        <v>24</v>
      </c>
      <c r="D67" s="200">
        <f>p2เวลาเรียน!D68</f>
        <v>4092</v>
      </c>
      <c r="E67" s="200" t="str">
        <f>p2เวลาเรียน!E68</f>
        <v>เด็กหญิง</v>
      </c>
      <c r="F67" s="211" t="str">
        <f>p2เวลาเรียน!F68</f>
        <v>นารา</v>
      </c>
      <c r="G67" s="212" t="str">
        <f>p2เวลาเรียน!G68</f>
        <v>พงษ์ตันกุล</v>
      </c>
      <c r="H67" s="312" t="str">
        <f>'คะแนนเทอม 1'!S69</f>
        <v/>
      </c>
      <c r="I67" s="312" t="str">
        <f>IF('คะแนนเทอม 1'!M69="","",'คะแนนเทอม 1'!M69)</f>
        <v/>
      </c>
      <c r="J67" s="230" t="str">
        <f t="shared" si="4"/>
        <v/>
      </c>
      <c r="K67" s="352" t="str">
        <f>IF(E67="","",pรายชื่อ!Z27)</f>
        <v>เรียน</v>
      </c>
      <c r="L67" s="128" t="str">
        <f t="shared" si="5"/>
        <v/>
      </c>
      <c r="M67" s="31" t="e">
        <f>IF(AND(#REF!=0),LOOKUP(9.99999999999999E+307,$M$3:M66)+1,"")</f>
        <v>#REF!</v>
      </c>
      <c r="N67" s="31" t="e">
        <f>IF(AND(#REF!="ร"),LOOKUP(9.99999999999999E+307,$N$3:N66)+1,"")</f>
        <v>#REF!</v>
      </c>
      <c r="O67" s="2" t="e">
        <f t="shared" si="2"/>
        <v>#REF!</v>
      </c>
      <c r="P67" s="2" t="e">
        <f t="shared" si="3"/>
        <v>#REF!</v>
      </c>
      <c r="Q67" s="31" t="e">
        <f>IF(AND(P67=1),LOOKUP(9.99999999999999E+307,$Q$3:Q66)+1,"")</f>
        <v>#REF!</v>
      </c>
    </row>
    <row r="68" spans="2:17" s="2" customFormat="1" ht="20.149999999999999" customHeight="1" x14ac:dyDescent="0.55000000000000004">
      <c r="B68" s="200" t="str">
        <f>p2เวลาเรียน!B69</f>
        <v>ป.4/2</v>
      </c>
      <c r="C68" s="200">
        <f>p2เวลาเรียน!C69</f>
        <v>25</v>
      </c>
      <c r="D68" s="200">
        <f>p2เวลาเรียน!D69</f>
        <v>4279</v>
      </c>
      <c r="E68" s="200" t="str">
        <f>p2เวลาเรียน!E69</f>
        <v>เด็กหญิง</v>
      </c>
      <c r="F68" s="211" t="str">
        <f>p2เวลาเรียน!F69</f>
        <v>พิชามญชุ์</v>
      </c>
      <c r="G68" s="212" t="str">
        <f>p2เวลาเรียน!G69</f>
        <v>คำเขื่อน</v>
      </c>
      <c r="H68" s="312" t="str">
        <f>'คะแนนเทอม 1'!S70</f>
        <v/>
      </c>
      <c r="I68" s="312" t="str">
        <f>IF('คะแนนเทอม 1'!M70="","",'คะแนนเทอม 1'!M70)</f>
        <v/>
      </c>
      <c r="J68" s="230" t="str">
        <f t="shared" ref="J68:J83" si="6">IF(H68="","",SUM(H68:I68))</f>
        <v/>
      </c>
      <c r="K68" s="352" t="str">
        <f>IF(E68="","",pรายชื่อ!Z28)</f>
        <v>เรียน</v>
      </c>
      <c r="L68" s="128" t="str">
        <f t="shared" si="5"/>
        <v/>
      </c>
      <c r="M68" s="31" t="e">
        <f>IF(AND(#REF!=0),LOOKUP(9.99999999999999E+307,$M$3:M67)+1,"")</f>
        <v>#REF!</v>
      </c>
      <c r="N68" s="31" t="e">
        <f>IF(AND(#REF!="ร"),LOOKUP(9.99999999999999E+307,$N$3:N67)+1,"")</f>
        <v>#REF!</v>
      </c>
      <c r="O68" s="2" t="e">
        <f t="shared" ref="O68:O83" si="7">SUM(M68:N68)</f>
        <v>#REF!</v>
      </c>
      <c r="P68" s="2" t="e">
        <f t="shared" si="3"/>
        <v>#REF!</v>
      </c>
      <c r="Q68" s="31" t="e">
        <f>IF(AND(P68=1),LOOKUP(9.99999999999999E+307,$Q$3:Q67)+1,"")</f>
        <v>#REF!</v>
      </c>
    </row>
    <row r="69" spans="2:17" s="2" customFormat="1" ht="20.149999999999999" customHeight="1" x14ac:dyDescent="0.55000000000000004">
      <c r="B69" s="200" t="str">
        <f>p2เวลาเรียน!B70</f>
        <v>ป.4/2</v>
      </c>
      <c r="C69" s="200">
        <f>p2เวลาเรียน!C70</f>
        <v>26</v>
      </c>
      <c r="D69" s="200" t="str">
        <f>p2เวลาเรียน!D70</f>
        <v/>
      </c>
      <c r="E69" s="200" t="str">
        <f>p2เวลาเรียน!E70</f>
        <v/>
      </c>
      <c r="F69" s="211" t="str">
        <f>p2เวลาเรียน!F70</f>
        <v/>
      </c>
      <c r="G69" s="212" t="str">
        <f>p2เวลาเรียน!G70</f>
        <v/>
      </c>
      <c r="H69" s="312" t="str">
        <f>'คะแนนเทอม 1'!S71</f>
        <v/>
      </c>
      <c r="I69" s="312" t="str">
        <f>IF('คะแนนเทอม 1'!M71="","",'คะแนนเทอม 1'!M71)</f>
        <v/>
      </c>
      <c r="J69" s="230" t="str">
        <f t="shared" si="6"/>
        <v/>
      </c>
      <c r="K69" s="352" t="str">
        <f>IF(E69="","",pรายชื่อ!Z29)</f>
        <v/>
      </c>
      <c r="L69" s="128" t="str">
        <f t="shared" si="5"/>
        <v/>
      </c>
      <c r="M69" s="31" t="e">
        <f>IF(AND(#REF!=0),LOOKUP(9.99999999999999E+307,$M$3:M68)+1,"")</f>
        <v>#REF!</v>
      </c>
      <c r="N69" s="31" t="e">
        <f>IF(AND(#REF!="ร"),LOOKUP(9.99999999999999E+307,$N$3:N68)+1,"")</f>
        <v>#REF!</v>
      </c>
      <c r="O69" s="2" t="e">
        <f t="shared" si="7"/>
        <v>#REF!</v>
      </c>
      <c r="P69" s="2" t="e">
        <f t="shared" ref="P69:P83" si="8">IF(O69=0,"",O69/O69)</f>
        <v>#REF!</v>
      </c>
      <c r="Q69" s="31" t="e">
        <f>IF(AND(P69=1),LOOKUP(9.99999999999999E+307,$Q$3:Q68)+1,"")</f>
        <v>#REF!</v>
      </c>
    </row>
    <row r="70" spans="2:17" s="2" customFormat="1" ht="20.149999999999999" customHeight="1" x14ac:dyDescent="0.55000000000000004">
      <c r="B70" s="200" t="str">
        <f>p2เวลาเรียน!B71</f>
        <v>ป.4/2</v>
      </c>
      <c r="C70" s="200">
        <f>p2เวลาเรียน!C71</f>
        <v>27</v>
      </c>
      <c r="D70" s="200" t="str">
        <f>p2เวลาเรียน!D71</f>
        <v/>
      </c>
      <c r="E70" s="200" t="str">
        <f>p2เวลาเรียน!E71</f>
        <v/>
      </c>
      <c r="F70" s="211" t="str">
        <f>p2เวลาเรียน!F71</f>
        <v/>
      </c>
      <c r="G70" s="212" t="str">
        <f>p2เวลาเรียน!G71</f>
        <v/>
      </c>
      <c r="H70" s="312" t="str">
        <f>'คะแนนเทอม 1'!S72</f>
        <v/>
      </c>
      <c r="I70" s="312" t="str">
        <f>IF('คะแนนเทอม 1'!M72="","",'คะแนนเทอม 1'!M72)</f>
        <v/>
      </c>
      <c r="J70" s="230" t="str">
        <f t="shared" si="6"/>
        <v/>
      </c>
      <c r="K70" s="352" t="str">
        <f>IF(E70="","",pรายชื่อ!Z30)</f>
        <v/>
      </c>
      <c r="L70" s="128" t="str">
        <f t="shared" si="5"/>
        <v/>
      </c>
      <c r="M70" s="31" t="e">
        <f>IF(AND(#REF!=0),LOOKUP(9.99999999999999E+307,$M$3:M69)+1,"")</f>
        <v>#REF!</v>
      </c>
      <c r="N70" s="31" t="e">
        <f>IF(AND(#REF!="ร"),LOOKUP(9.99999999999999E+307,$N$3:N69)+1,"")</f>
        <v>#REF!</v>
      </c>
      <c r="O70" s="2" t="e">
        <f t="shared" si="7"/>
        <v>#REF!</v>
      </c>
      <c r="P70" s="2" t="e">
        <f t="shared" si="8"/>
        <v>#REF!</v>
      </c>
      <c r="Q70" s="31" t="e">
        <f>IF(AND(P70=1),LOOKUP(9.99999999999999E+307,$Q$3:Q69)+1,"")</f>
        <v>#REF!</v>
      </c>
    </row>
    <row r="71" spans="2:17" s="2" customFormat="1" ht="20.149999999999999" customHeight="1" x14ac:dyDescent="0.55000000000000004">
      <c r="B71" s="200" t="str">
        <f>p2เวลาเรียน!B72</f>
        <v>ป.4/2</v>
      </c>
      <c r="C71" s="200">
        <f>p2เวลาเรียน!C72</f>
        <v>28</v>
      </c>
      <c r="D71" s="200" t="str">
        <f>p2เวลาเรียน!D72</f>
        <v/>
      </c>
      <c r="E71" s="200" t="str">
        <f>p2เวลาเรียน!E72</f>
        <v/>
      </c>
      <c r="F71" s="211" t="str">
        <f>p2เวลาเรียน!F72</f>
        <v/>
      </c>
      <c r="G71" s="212" t="str">
        <f>p2เวลาเรียน!G72</f>
        <v/>
      </c>
      <c r="H71" s="312" t="str">
        <f>'คะแนนเทอม 1'!S73</f>
        <v/>
      </c>
      <c r="I71" s="312" t="str">
        <f>IF('คะแนนเทอม 1'!M73="","",'คะแนนเทอม 1'!M73)</f>
        <v/>
      </c>
      <c r="J71" s="230" t="str">
        <f t="shared" si="6"/>
        <v/>
      </c>
      <c r="K71" s="352" t="str">
        <f>IF(E71="","",pรายชื่อ!Z31)</f>
        <v/>
      </c>
      <c r="L71" s="128" t="str">
        <f t="shared" si="5"/>
        <v/>
      </c>
      <c r="M71" s="31" t="e">
        <f>IF(AND(#REF!=0),LOOKUP(9.99999999999999E+307,$M$3:M70)+1,"")</f>
        <v>#REF!</v>
      </c>
      <c r="N71" s="31" t="e">
        <f>IF(AND(#REF!="ร"),LOOKUP(9.99999999999999E+307,$N$3:N70)+1,"")</f>
        <v>#REF!</v>
      </c>
      <c r="O71" s="2" t="e">
        <f t="shared" si="7"/>
        <v>#REF!</v>
      </c>
      <c r="P71" s="2" t="e">
        <f t="shared" si="8"/>
        <v>#REF!</v>
      </c>
      <c r="Q71" s="31" t="e">
        <f>IF(AND(P71=1),LOOKUP(9.99999999999999E+307,$Q$3:Q70)+1,"")</f>
        <v>#REF!</v>
      </c>
    </row>
    <row r="72" spans="2:17" s="2" customFormat="1" ht="20.149999999999999" customHeight="1" x14ac:dyDescent="0.55000000000000004">
      <c r="B72" s="200" t="str">
        <f>p2เวลาเรียน!B73</f>
        <v>ป.4/2</v>
      </c>
      <c r="C72" s="200">
        <f>p2เวลาเรียน!C73</f>
        <v>29</v>
      </c>
      <c r="D72" s="200" t="str">
        <f>p2เวลาเรียน!D73</f>
        <v/>
      </c>
      <c r="E72" s="200" t="str">
        <f>p2เวลาเรียน!E73</f>
        <v/>
      </c>
      <c r="F72" s="211" t="str">
        <f>p2เวลาเรียน!F73</f>
        <v/>
      </c>
      <c r="G72" s="212" t="str">
        <f>p2เวลาเรียน!G73</f>
        <v/>
      </c>
      <c r="H72" s="312" t="str">
        <f>'คะแนนเทอม 1'!S74</f>
        <v/>
      </c>
      <c r="I72" s="312" t="str">
        <f>IF('คะแนนเทอม 1'!M74="","",'คะแนนเทอม 1'!M74)</f>
        <v/>
      </c>
      <c r="J72" s="230" t="str">
        <f t="shared" si="6"/>
        <v/>
      </c>
      <c r="K72" s="352" t="str">
        <f>IF(E72="","",pรายชื่อ!Z32)</f>
        <v/>
      </c>
      <c r="L72" s="128" t="str">
        <f t="shared" si="5"/>
        <v/>
      </c>
      <c r="M72" s="31" t="e">
        <f>IF(AND(#REF!=0),LOOKUP(9.99999999999999E+307,$M$3:M71)+1,"")</f>
        <v>#REF!</v>
      </c>
      <c r="N72" s="31" t="e">
        <f>IF(AND(#REF!="ร"),LOOKUP(9.99999999999999E+307,$N$3:N71)+1,"")</f>
        <v>#REF!</v>
      </c>
      <c r="O72" s="2" t="e">
        <f t="shared" si="7"/>
        <v>#REF!</v>
      </c>
      <c r="P72" s="2" t="e">
        <f t="shared" si="8"/>
        <v>#REF!</v>
      </c>
      <c r="Q72" s="31" t="e">
        <f>IF(AND(P72=1),LOOKUP(9.99999999999999E+307,$Q$3:Q71)+1,"")</f>
        <v>#REF!</v>
      </c>
    </row>
    <row r="73" spans="2:17" s="2" customFormat="1" ht="20.149999999999999" customHeight="1" x14ac:dyDescent="0.55000000000000004">
      <c r="B73" s="200" t="str">
        <f>p2เวลาเรียน!B74</f>
        <v>ป.4/2</v>
      </c>
      <c r="C73" s="200">
        <f>p2เวลาเรียน!C74</f>
        <v>30</v>
      </c>
      <c r="D73" s="200" t="str">
        <f>p2เวลาเรียน!D74</f>
        <v/>
      </c>
      <c r="E73" s="200" t="str">
        <f>p2เวลาเรียน!E74</f>
        <v/>
      </c>
      <c r="F73" s="211" t="str">
        <f>p2เวลาเรียน!F74</f>
        <v/>
      </c>
      <c r="G73" s="212" t="str">
        <f>p2เวลาเรียน!G74</f>
        <v/>
      </c>
      <c r="H73" s="312" t="str">
        <f>'คะแนนเทอม 1'!S75</f>
        <v/>
      </c>
      <c r="I73" s="312" t="str">
        <f>IF('คะแนนเทอม 1'!M75="","",'คะแนนเทอม 1'!M75)</f>
        <v/>
      </c>
      <c r="J73" s="230" t="str">
        <f t="shared" si="6"/>
        <v/>
      </c>
      <c r="K73" s="352" t="str">
        <f>IF(E73="","",pรายชื่อ!Z33)</f>
        <v/>
      </c>
      <c r="L73" s="128" t="str">
        <f t="shared" si="5"/>
        <v/>
      </c>
      <c r="M73" s="31" t="e">
        <f>IF(AND(#REF!=0),LOOKUP(9.99999999999999E+307,$M$3:M72)+1,"")</f>
        <v>#REF!</v>
      </c>
      <c r="N73" s="31" t="e">
        <f>IF(AND(#REF!="ร"),LOOKUP(9.99999999999999E+307,$N$3:N72)+1,"")</f>
        <v>#REF!</v>
      </c>
      <c r="O73" s="2" t="e">
        <f t="shared" si="7"/>
        <v>#REF!</v>
      </c>
      <c r="P73" s="2" t="e">
        <f t="shared" si="8"/>
        <v>#REF!</v>
      </c>
      <c r="Q73" s="31" t="e">
        <f>IF(AND(P73=1),LOOKUP(9.99999999999999E+307,$Q$3:Q72)+1,"")</f>
        <v>#REF!</v>
      </c>
    </row>
    <row r="74" spans="2:17" s="2" customFormat="1" ht="20.149999999999999" customHeight="1" x14ac:dyDescent="0.55000000000000004">
      <c r="B74" s="200" t="str">
        <f>p2เวลาเรียน!B75</f>
        <v>ป.4/2</v>
      </c>
      <c r="C74" s="200">
        <f>p2เวลาเรียน!C75</f>
        <v>31</v>
      </c>
      <c r="D74" s="200" t="str">
        <f>p2เวลาเรียน!D75</f>
        <v/>
      </c>
      <c r="E74" s="200" t="str">
        <f>p2เวลาเรียน!E75</f>
        <v/>
      </c>
      <c r="F74" s="211" t="str">
        <f>p2เวลาเรียน!F75</f>
        <v/>
      </c>
      <c r="G74" s="212" t="str">
        <f>p2เวลาเรียน!G75</f>
        <v/>
      </c>
      <c r="H74" s="312" t="str">
        <f>'คะแนนเทอม 1'!S76</f>
        <v/>
      </c>
      <c r="I74" s="312" t="str">
        <f>IF('คะแนนเทอม 1'!M76="","",'คะแนนเทอม 1'!M76)</f>
        <v/>
      </c>
      <c r="J74" s="230" t="str">
        <f t="shared" si="6"/>
        <v/>
      </c>
      <c r="K74" s="352" t="str">
        <f>IF(E74="","",pรายชื่อ!Z34)</f>
        <v/>
      </c>
      <c r="L74" s="128" t="str">
        <f t="shared" si="5"/>
        <v/>
      </c>
      <c r="M74" s="31" t="e">
        <f>IF(AND(#REF!=0),LOOKUP(9.99999999999999E+307,$M$3:M73)+1,"")</f>
        <v>#REF!</v>
      </c>
      <c r="N74" s="31" t="e">
        <f>IF(AND(#REF!="ร"),LOOKUP(9.99999999999999E+307,$N$3:N73)+1,"")</f>
        <v>#REF!</v>
      </c>
      <c r="O74" s="2" t="e">
        <f t="shared" si="7"/>
        <v>#REF!</v>
      </c>
      <c r="P74" s="2" t="e">
        <f t="shared" si="8"/>
        <v>#REF!</v>
      </c>
      <c r="Q74" s="31" t="e">
        <f>IF(AND(P74=1),LOOKUP(9.99999999999999E+307,$Q$3:Q73)+1,"")</f>
        <v>#REF!</v>
      </c>
    </row>
    <row r="75" spans="2:17" s="2" customFormat="1" ht="20.149999999999999" customHeight="1" x14ac:dyDescent="0.55000000000000004">
      <c r="B75" s="200" t="str">
        <f>p2เวลาเรียน!B76</f>
        <v>ป.4/2</v>
      </c>
      <c r="C75" s="200">
        <f>p2เวลาเรียน!C76</f>
        <v>32</v>
      </c>
      <c r="D75" s="200" t="str">
        <f>p2เวลาเรียน!D76</f>
        <v/>
      </c>
      <c r="E75" s="200" t="str">
        <f>p2เวลาเรียน!E76</f>
        <v/>
      </c>
      <c r="F75" s="211" t="str">
        <f>p2เวลาเรียน!F76</f>
        <v/>
      </c>
      <c r="G75" s="212" t="str">
        <f>p2เวลาเรียน!G76</f>
        <v/>
      </c>
      <c r="H75" s="312" t="str">
        <f>'คะแนนเทอม 1'!S77</f>
        <v/>
      </c>
      <c r="I75" s="312" t="str">
        <f>IF('คะแนนเทอม 1'!M77="","",'คะแนนเทอม 1'!M77)</f>
        <v/>
      </c>
      <c r="J75" s="230" t="str">
        <f t="shared" si="6"/>
        <v/>
      </c>
      <c r="K75" s="352" t="str">
        <f>IF(E75="","",pรายชื่อ!Z35)</f>
        <v/>
      </c>
      <c r="L75" s="128" t="str">
        <f t="shared" si="5"/>
        <v/>
      </c>
      <c r="M75" s="31" t="e">
        <f>IF(AND(#REF!=0),LOOKUP(9.99999999999999E+307,$M$3:M74)+1,"")</f>
        <v>#REF!</v>
      </c>
      <c r="N75" s="31" t="e">
        <f>IF(AND(#REF!="ร"),LOOKUP(9.99999999999999E+307,$N$3:N74)+1,"")</f>
        <v>#REF!</v>
      </c>
      <c r="O75" s="2" t="e">
        <f t="shared" si="7"/>
        <v>#REF!</v>
      </c>
      <c r="P75" s="2" t="e">
        <f t="shared" si="8"/>
        <v>#REF!</v>
      </c>
      <c r="Q75" s="31" t="e">
        <f>IF(AND(P75=1),LOOKUP(9.99999999999999E+307,$Q$3:Q74)+1,"")</f>
        <v>#REF!</v>
      </c>
    </row>
    <row r="76" spans="2:17" s="2" customFormat="1" ht="20.149999999999999" customHeight="1" x14ac:dyDescent="0.55000000000000004">
      <c r="B76" s="200" t="str">
        <f>p2เวลาเรียน!B77</f>
        <v>ป.4/2</v>
      </c>
      <c r="C76" s="200">
        <f>p2เวลาเรียน!C77</f>
        <v>33</v>
      </c>
      <c r="D76" s="200" t="str">
        <f>p2เวลาเรียน!D77</f>
        <v/>
      </c>
      <c r="E76" s="200" t="str">
        <f>p2เวลาเรียน!E77</f>
        <v/>
      </c>
      <c r="F76" s="211" t="str">
        <f>p2เวลาเรียน!F77</f>
        <v/>
      </c>
      <c r="G76" s="212" t="str">
        <f>p2เวลาเรียน!G77</f>
        <v/>
      </c>
      <c r="H76" s="312" t="str">
        <f>'คะแนนเทอม 1'!S78</f>
        <v/>
      </c>
      <c r="I76" s="312" t="str">
        <f>IF('คะแนนเทอม 1'!M78="","",'คะแนนเทอม 1'!M78)</f>
        <v/>
      </c>
      <c r="J76" s="230" t="str">
        <f t="shared" si="6"/>
        <v/>
      </c>
      <c r="K76" s="352" t="str">
        <f>IF(E76="","",pรายชื่อ!Z36)</f>
        <v/>
      </c>
      <c r="L76" s="128" t="str">
        <f t="shared" si="5"/>
        <v/>
      </c>
      <c r="M76" s="31" t="e">
        <f>IF(AND(#REF!=0),LOOKUP(9.99999999999999E+307,$M$3:M75)+1,"")</f>
        <v>#REF!</v>
      </c>
      <c r="N76" s="31" t="e">
        <f>IF(AND(#REF!="ร"),LOOKUP(9.99999999999999E+307,$N$3:N75)+1,"")</f>
        <v>#REF!</v>
      </c>
      <c r="O76" s="2" t="e">
        <f t="shared" si="7"/>
        <v>#REF!</v>
      </c>
      <c r="P76" s="2" t="e">
        <f t="shared" si="8"/>
        <v>#REF!</v>
      </c>
      <c r="Q76" s="31" t="e">
        <f>IF(AND(P76=1),LOOKUP(9.99999999999999E+307,$Q$3:Q75)+1,"")</f>
        <v>#REF!</v>
      </c>
    </row>
    <row r="77" spans="2:17" s="2" customFormat="1" ht="20.149999999999999" customHeight="1" x14ac:dyDescent="0.55000000000000004">
      <c r="B77" s="200" t="str">
        <f>p2เวลาเรียน!B78</f>
        <v>ป.4/2</v>
      </c>
      <c r="C77" s="200">
        <f>p2เวลาเรียน!C78</f>
        <v>34</v>
      </c>
      <c r="D77" s="200" t="str">
        <f>p2เวลาเรียน!D78</f>
        <v/>
      </c>
      <c r="E77" s="200" t="str">
        <f>p2เวลาเรียน!E78</f>
        <v/>
      </c>
      <c r="F77" s="211" t="str">
        <f>p2เวลาเรียน!F78</f>
        <v/>
      </c>
      <c r="G77" s="212" t="str">
        <f>p2เวลาเรียน!G78</f>
        <v/>
      </c>
      <c r="H77" s="312" t="str">
        <f>'คะแนนเทอม 1'!S79</f>
        <v/>
      </c>
      <c r="I77" s="312" t="str">
        <f>IF('คะแนนเทอม 1'!M79="","",'คะแนนเทอม 1'!M79)</f>
        <v/>
      </c>
      <c r="J77" s="230" t="str">
        <f t="shared" si="6"/>
        <v/>
      </c>
      <c r="K77" s="352" t="str">
        <f>IF(E77="","",pรายชื่อ!Z37)</f>
        <v/>
      </c>
      <c r="L77" s="128" t="str">
        <f t="shared" si="5"/>
        <v/>
      </c>
      <c r="M77" s="31" t="e">
        <f>IF(AND(#REF!=0),LOOKUP(9.99999999999999E+307,$M$3:M76)+1,"")</f>
        <v>#REF!</v>
      </c>
      <c r="N77" s="31" t="e">
        <f>IF(AND(#REF!="ร"),LOOKUP(9.99999999999999E+307,$N$3:N76)+1,"")</f>
        <v>#REF!</v>
      </c>
      <c r="O77" s="2" t="e">
        <f t="shared" si="7"/>
        <v>#REF!</v>
      </c>
      <c r="P77" s="2" t="e">
        <f t="shared" si="8"/>
        <v>#REF!</v>
      </c>
      <c r="Q77" s="31" t="e">
        <f>IF(AND(P77=1),LOOKUP(9.99999999999999E+307,$Q$3:Q76)+1,"")</f>
        <v>#REF!</v>
      </c>
    </row>
    <row r="78" spans="2:17" s="2" customFormat="1" ht="20.149999999999999" customHeight="1" x14ac:dyDescent="0.55000000000000004">
      <c r="B78" s="200" t="str">
        <f>p2เวลาเรียน!B79</f>
        <v>ป.4/2</v>
      </c>
      <c r="C78" s="200">
        <f>p2เวลาเรียน!C79</f>
        <v>35</v>
      </c>
      <c r="D78" s="200" t="str">
        <f>p2เวลาเรียน!D79</f>
        <v/>
      </c>
      <c r="E78" s="200" t="str">
        <f>p2เวลาเรียน!E79</f>
        <v/>
      </c>
      <c r="F78" s="211" t="str">
        <f>p2เวลาเรียน!F79</f>
        <v/>
      </c>
      <c r="G78" s="212" t="str">
        <f>p2เวลาเรียน!G79</f>
        <v/>
      </c>
      <c r="H78" s="312" t="str">
        <f>'คะแนนเทอม 1'!S80</f>
        <v/>
      </c>
      <c r="I78" s="312" t="str">
        <f>IF('คะแนนเทอม 1'!M80="","",'คะแนนเทอม 1'!M80)</f>
        <v/>
      </c>
      <c r="J78" s="230" t="str">
        <f t="shared" si="6"/>
        <v/>
      </c>
      <c r="K78" s="352" t="str">
        <f>IF(E78="","",pรายชื่อ!Z38)</f>
        <v/>
      </c>
      <c r="L78" s="128" t="str">
        <f t="shared" si="5"/>
        <v/>
      </c>
      <c r="M78" s="31" t="e">
        <f>IF(AND(#REF!=0),LOOKUP(9.99999999999999E+307,$M$3:M77)+1,"")</f>
        <v>#REF!</v>
      </c>
      <c r="N78" s="31" t="e">
        <f>IF(AND(#REF!="ร"),LOOKUP(9.99999999999999E+307,$N$3:N77)+1,"")</f>
        <v>#REF!</v>
      </c>
      <c r="O78" s="2" t="e">
        <f t="shared" si="7"/>
        <v>#REF!</v>
      </c>
      <c r="P78" s="2" t="e">
        <f t="shared" si="8"/>
        <v>#REF!</v>
      </c>
      <c r="Q78" s="31" t="e">
        <f>IF(AND(P78=1),LOOKUP(9.99999999999999E+307,$Q$3:Q77)+1,"")</f>
        <v>#REF!</v>
      </c>
    </row>
    <row r="79" spans="2:17" s="2" customFormat="1" ht="20.149999999999999" customHeight="1" x14ac:dyDescent="0.55000000000000004">
      <c r="B79" s="200" t="str">
        <f>p2เวลาเรียน!B80</f>
        <v>ป.4/2</v>
      </c>
      <c r="C79" s="200">
        <f>p2เวลาเรียน!C80</f>
        <v>36</v>
      </c>
      <c r="D79" s="200" t="str">
        <f>p2เวลาเรียน!D80</f>
        <v/>
      </c>
      <c r="E79" s="200" t="str">
        <f>p2เวลาเรียน!E80</f>
        <v/>
      </c>
      <c r="F79" s="211" t="str">
        <f>p2เวลาเรียน!F80</f>
        <v/>
      </c>
      <c r="G79" s="212" t="str">
        <f>p2เวลาเรียน!G80</f>
        <v/>
      </c>
      <c r="H79" s="312" t="str">
        <f>'คะแนนเทอม 1'!S81</f>
        <v/>
      </c>
      <c r="I79" s="312" t="str">
        <f>IF('คะแนนเทอม 1'!M81="","",'คะแนนเทอม 1'!M81)</f>
        <v/>
      </c>
      <c r="J79" s="230" t="str">
        <f t="shared" si="6"/>
        <v/>
      </c>
      <c r="K79" s="352" t="str">
        <f>IF(E79="","",pรายชื่อ!Z39)</f>
        <v/>
      </c>
      <c r="L79" s="128" t="str">
        <f t="shared" si="5"/>
        <v/>
      </c>
      <c r="M79" s="31" t="e">
        <f>IF(AND(#REF!=0),LOOKUP(9.99999999999999E+307,$M$3:M78)+1,"")</f>
        <v>#REF!</v>
      </c>
      <c r="N79" s="31" t="e">
        <f>IF(AND(#REF!="ร"),LOOKUP(9.99999999999999E+307,$N$3:N78)+1,"")</f>
        <v>#REF!</v>
      </c>
      <c r="O79" s="2" t="e">
        <f t="shared" si="7"/>
        <v>#REF!</v>
      </c>
      <c r="P79" s="2" t="e">
        <f t="shared" si="8"/>
        <v>#REF!</v>
      </c>
      <c r="Q79" s="31" t="e">
        <f>IF(AND(P79=1),LOOKUP(9.99999999999999E+307,$Q$3:Q78)+1,"")</f>
        <v>#REF!</v>
      </c>
    </row>
    <row r="80" spans="2:17" s="2" customFormat="1" ht="20.149999999999999" customHeight="1" x14ac:dyDescent="0.55000000000000004">
      <c r="B80" s="200" t="str">
        <f>p2เวลาเรียน!B81</f>
        <v>ป.4/2</v>
      </c>
      <c r="C80" s="200">
        <f>p2เวลาเรียน!C81</f>
        <v>37</v>
      </c>
      <c r="D80" s="200" t="str">
        <f>p2เวลาเรียน!D81</f>
        <v/>
      </c>
      <c r="E80" s="200" t="str">
        <f>p2เวลาเรียน!E81</f>
        <v/>
      </c>
      <c r="F80" s="211" t="str">
        <f>p2เวลาเรียน!F81</f>
        <v/>
      </c>
      <c r="G80" s="212" t="str">
        <f>p2เวลาเรียน!G81</f>
        <v/>
      </c>
      <c r="H80" s="312" t="str">
        <f>'คะแนนเทอม 1'!S82</f>
        <v/>
      </c>
      <c r="I80" s="312" t="str">
        <f>IF('คะแนนเทอม 1'!M82="","",'คะแนนเทอม 1'!M82)</f>
        <v/>
      </c>
      <c r="J80" s="230" t="str">
        <f t="shared" si="6"/>
        <v/>
      </c>
      <c r="K80" s="352" t="str">
        <f>IF(E80="","",pรายชื่อ!Z40)</f>
        <v/>
      </c>
      <c r="L80" s="128" t="str">
        <f t="shared" si="5"/>
        <v/>
      </c>
      <c r="M80" s="31" t="e">
        <f>IF(AND(#REF!=0),LOOKUP(9.99999999999999E+307,$M$3:M79)+1,"")</f>
        <v>#REF!</v>
      </c>
      <c r="N80" s="31" t="e">
        <f>IF(AND(#REF!="ร"),LOOKUP(9.99999999999999E+307,$N$3:N79)+1,"")</f>
        <v>#REF!</v>
      </c>
      <c r="O80" s="2" t="e">
        <f t="shared" si="7"/>
        <v>#REF!</v>
      </c>
      <c r="P80" s="2" t="e">
        <f t="shared" si="8"/>
        <v>#REF!</v>
      </c>
      <c r="Q80" s="31" t="e">
        <f>IF(AND(P80=1),LOOKUP(9.99999999999999E+307,$Q$3:Q79)+1,"")</f>
        <v>#REF!</v>
      </c>
    </row>
    <row r="81" spans="2:17" s="2" customFormat="1" ht="20.149999999999999" customHeight="1" x14ac:dyDescent="0.55000000000000004">
      <c r="B81" s="200" t="str">
        <f>p2เวลาเรียน!B82</f>
        <v>ป.4/2</v>
      </c>
      <c r="C81" s="200">
        <f>p2เวลาเรียน!C82</f>
        <v>38</v>
      </c>
      <c r="D81" s="200" t="str">
        <f>p2เวลาเรียน!D82</f>
        <v/>
      </c>
      <c r="E81" s="200" t="str">
        <f>p2เวลาเรียน!E82</f>
        <v/>
      </c>
      <c r="F81" s="211" t="str">
        <f>p2เวลาเรียน!F82</f>
        <v/>
      </c>
      <c r="G81" s="212" t="str">
        <f>p2เวลาเรียน!G82</f>
        <v/>
      </c>
      <c r="H81" s="312" t="str">
        <f>'คะแนนเทอม 1'!S83</f>
        <v/>
      </c>
      <c r="I81" s="312" t="str">
        <f>IF('คะแนนเทอม 1'!M83="","",'คะแนนเทอม 1'!M83)</f>
        <v/>
      </c>
      <c r="J81" s="230" t="str">
        <f t="shared" si="6"/>
        <v/>
      </c>
      <c r="K81" s="352" t="str">
        <f>IF(E81="","",pรายชื่อ!Z41)</f>
        <v/>
      </c>
      <c r="L81" s="128" t="str">
        <f t="shared" si="5"/>
        <v/>
      </c>
      <c r="M81" s="31" t="e">
        <f>IF(AND(#REF!=0),LOOKUP(9.99999999999999E+307,$M$3:M80)+1,"")</f>
        <v>#REF!</v>
      </c>
      <c r="N81" s="31" t="e">
        <f>IF(AND(#REF!="ร"),LOOKUP(9.99999999999999E+307,$N$3:N80)+1,"")</f>
        <v>#REF!</v>
      </c>
      <c r="O81" s="2" t="e">
        <f t="shared" si="7"/>
        <v>#REF!</v>
      </c>
      <c r="P81" s="2" t="e">
        <f t="shared" si="8"/>
        <v>#REF!</v>
      </c>
      <c r="Q81" s="31" t="e">
        <f>IF(AND(P81=1),LOOKUP(9.99999999999999E+307,$Q$3:Q80)+1,"")</f>
        <v>#REF!</v>
      </c>
    </row>
    <row r="82" spans="2:17" s="2" customFormat="1" ht="20.149999999999999" customHeight="1" x14ac:dyDescent="0.55000000000000004">
      <c r="B82" s="200" t="str">
        <f>p2เวลาเรียน!B83</f>
        <v>ป.4/2</v>
      </c>
      <c r="C82" s="200">
        <f>p2เวลาเรียน!C83</f>
        <v>39</v>
      </c>
      <c r="D82" s="200" t="str">
        <f>p2เวลาเรียน!D83</f>
        <v/>
      </c>
      <c r="E82" s="200" t="str">
        <f>p2เวลาเรียน!E83</f>
        <v/>
      </c>
      <c r="F82" s="211" t="str">
        <f>p2เวลาเรียน!F83</f>
        <v/>
      </c>
      <c r="G82" s="212" t="str">
        <f>p2เวลาเรียน!G83</f>
        <v/>
      </c>
      <c r="H82" s="312" t="str">
        <f>'คะแนนเทอม 1'!S84</f>
        <v/>
      </c>
      <c r="I82" s="312" t="str">
        <f>IF('คะแนนเทอม 1'!M84="","",'คะแนนเทอม 1'!M84)</f>
        <v/>
      </c>
      <c r="J82" s="230" t="str">
        <f t="shared" si="6"/>
        <v/>
      </c>
      <c r="K82" s="352" t="str">
        <f>IF(E82="","",pรายชื่อ!Z42)</f>
        <v/>
      </c>
      <c r="L82" s="128" t="str">
        <f t="shared" si="5"/>
        <v/>
      </c>
      <c r="M82" s="31" t="e">
        <f>IF(AND(#REF!=0),LOOKUP(9.99999999999999E+307,$M$3:M81)+1,"")</f>
        <v>#REF!</v>
      </c>
      <c r="N82" s="31" t="e">
        <f>IF(AND(#REF!="ร"),LOOKUP(9.99999999999999E+307,$N$3:N81)+1,"")</f>
        <v>#REF!</v>
      </c>
      <c r="O82" s="2" t="e">
        <f t="shared" si="7"/>
        <v>#REF!</v>
      </c>
      <c r="P82" s="2" t="e">
        <f t="shared" si="8"/>
        <v>#REF!</v>
      </c>
      <c r="Q82" s="31" t="e">
        <f>IF(AND(P82=1),LOOKUP(9.99999999999999E+307,$Q$3:Q81)+1,"")</f>
        <v>#REF!</v>
      </c>
    </row>
    <row r="83" spans="2:17" s="2" customFormat="1" ht="20.149999999999999" customHeight="1" x14ac:dyDescent="0.55000000000000004">
      <c r="B83" s="200" t="str">
        <f>p2เวลาเรียน!B84</f>
        <v>ป.4/2</v>
      </c>
      <c r="C83" s="200">
        <f>p2เวลาเรียน!C84</f>
        <v>40</v>
      </c>
      <c r="D83" s="200" t="str">
        <f>p2เวลาเรียน!D84</f>
        <v/>
      </c>
      <c r="E83" s="200" t="str">
        <f>p2เวลาเรียน!E84</f>
        <v/>
      </c>
      <c r="F83" s="211" t="str">
        <f>p2เวลาเรียน!F84</f>
        <v/>
      </c>
      <c r="G83" s="212" t="str">
        <f>p2เวลาเรียน!G84</f>
        <v/>
      </c>
      <c r="H83" s="312" t="str">
        <f>'คะแนนเทอม 1'!S85</f>
        <v/>
      </c>
      <c r="I83" s="312" t="str">
        <f>IF('คะแนนเทอม 1'!M85="","",'คะแนนเทอม 1'!M85)</f>
        <v/>
      </c>
      <c r="J83" s="230" t="str">
        <f t="shared" si="6"/>
        <v/>
      </c>
      <c r="K83" s="352" t="str">
        <f>IF(E83="","",pรายชื่อ!Z43)</f>
        <v/>
      </c>
      <c r="L83" s="128" t="str">
        <f t="shared" si="5"/>
        <v/>
      </c>
      <c r="M83" s="31" t="e">
        <f>IF(AND(#REF!=0),LOOKUP(9.99999999999999E+307,$M$3:M82)+1,"")</f>
        <v>#REF!</v>
      </c>
      <c r="N83" s="31" t="e">
        <f>IF(AND(#REF!="ร"),LOOKUP(9.99999999999999E+307,$N$3:N82)+1,"")</f>
        <v>#REF!</v>
      </c>
      <c r="O83" s="2" t="e">
        <f t="shared" si="7"/>
        <v>#REF!</v>
      </c>
      <c r="P83" s="2" t="e">
        <f t="shared" si="8"/>
        <v>#REF!</v>
      </c>
      <c r="Q83" s="31" t="e">
        <f>IF(AND(P83=1),LOOKUP(9.99999999999999E+307,$Q$3:Q82)+1,"")</f>
        <v>#REF!</v>
      </c>
    </row>
  </sheetData>
  <sheetProtection algorithmName="SHA-512" hashValue="SNbtQuDyjCXwIthzR9KtpkvMNuEx/xit6ibjHeRBCX/EDtG/+2ulEhhAMxPlp404NFGyErkqSVt8nvxzoo7WQw==" saltValue="+cLeHQs4smr7OMYY+h8CQw==" spinCount="100000" sheet="1" selectLockedCells="1"/>
  <mergeCells count="7">
    <mergeCell ref="K2:K3"/>
    <mergeCell ref="L2:L3"/>
    <mergeCell ref="B1:K1"/>
    <mergeCell ref="B2:B3"/>
    <mergeCell ref="C2:C3"/>
    <mergeCell ref="D2:D3"/>
    <mergeCell ref="E2:G3"/>
  </mergeCells>
  <conditionalFormatting sqref="H4:H83">
    <cfRule type="cellIs" dxfId="70" priority="4" operator="lessThan">
      <formula>$H$3/2</formula>
    </cfRule>
  </conditionalFormatting>
  <conditionalFormatting sqref="H3:I3">
    <cfRule type="cellIs" dxfId="69" priority="23" operator="equal">
      <formula>0</formula>
    </cfRule>
  </conditionalFormatting>
  <conditionalFormatting sqref="H4:I83">
    <cfRule type="cellIs" dxfId="68" priority="18" operator="lessThan">
      <formula>#REF!/2</formula>
    </cfRule>
  </conditionalFormatting>
  <conditionalFormatting sqref="I4:I83">
    <cfRule type="cellIs" dxfId="67" priority="3" operator="lessThan">
      <formula>$I$3/2</formula>
    </cfRule>
  </conditionalFormatting>
  <conditionalFormatting sqref="I44">
    <cfRule type="cellIs" dxfId="66" priority="1" operator="lessThan">
      <formula>$H$3/2</formula>
    </cfRule>
  </conditionalFormatting>
  <conditionalFormatting sqref="J1:J1048576">
    <cfRule type="cellIs" dxfId="65" priority="9" operator="equal">
      <formula>79</formula>
    </cfRule>
    <cfRule type="cellIs" dxfId="64" priority="10" operator="equal">
      <formula>74</formula>
    </cfRule>
    <cfRule type="cellIs" dxfId="63" priority="11" operator="equal">
      <formula>69</formula>
    </cfRule>
    <cfRule type="cellIs" dxfId="62" priority="12" operator="equal">
      <formula>64</formula>
    </cfRule>
    <cfRule type="cellIs" dxfId="61" priority="13" operator="equal">
      <formula>59</formula>
    </cfRule>
    <cfRule type="cellIs" dxfId="60" priority="14" operator="equal">
      <formula>54</formula>
    </cfRule>
    <cfRule type="cellIs" dxfId="59" priority="15" operator="equal">
      <formula>49</formula>
    </cfRule>
  </conditionalFormatting>
  <conditionalFormatting sqref="J4:J83">
    <cfRule type="cellIs" dxfId="58" priority="2" operator="lessThan">
      <formula>$J$3/2</formula>
    </cfRule>
  </conditionalFormatting>
  <conditionalFormatting sqref="K1:K1048576">
    <cfRule type="containsText" dxfId="57" priority="8" operator="containsText" text="ย้าย">
      <formula>NOT(ISERROR(SEARCH("ย้าย",K1)))</formula>
    </cfRule>
  </conditionalFormatting>
  <conditionalFormatting sqref="L4:L83">
    <cfRule type="cellIs" dxfId="56" priority="24" operator="between">
      <formula>1</formula>
      <formula>3</formula>
    </cfRule>
  </conditionalFormatting>
  <printOptions horizontalCentered="1"/>
  <pageMargins left="0.43307086614173229" right="0.11811023622047245" top="0.6692913385826772" bottom="0.27559055118110237" header="0.43307086614173229" footer="0.31496062992125984"/>
  <pageSetup paperSize="9" orientation="portrait" horizontalDpi="4294967293" verticalDpi="300" r:id="rId1"/>
  <headerFooter alignWithMargins="0"/>
  <rowBreaks count="3" manualBreakCount="3">
    <brk id="36" min="1" max="23" man="1"/>
    <brk id="43" min="1" max="23" man="1"/>
    <brk id="76" min="1" max="23" man="1"/>
  </rowBreaks>
  <ignoredErrors>
    <ignoredError sqref="L4" evalError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8E3EE-A260-40DD-92FE-304B1518D557}">
  <sheetPr>
    <tabColor rgb="FF92D050"/>
  </sheetPr>
  <dimension ref="B1:Q83"/>
  <sheetViews>
    <sheetView showGridLines="0" showRowColHeaders="0" view="pageBreakPreview" zoomScale="115" zoomScaleSheetLayoutView="115" workbookViewId="0">
      <pane xSplit="7" ySplit="3" topLeftCell="H37" activePane="bottomRight" state="frozen"/>
      <selection activeCell="G38" sqref="G38:K38"/>
      <selection pane="topRight" activeCell="G38" sqref="G38:K38"/>
      <selection pane="bottomLeft" activeCell="G38" sqref="G38:K38"/>
      <selection pane="bottomRight" activeCell="K84" sqref="K84"/>
    </sheetView>
  </sheetViews>
  <sheetFormatPr defaultColWidth="9" defaultRowHeight="21.5" x14ac:dyDescent="0.6"/>
  <cols>
    <col min="1" max="1" width="32.69921875" style="4" customWidth="1"/>
    <col min="2" max="2" width="4.19921875" style="4" bestFit="1" customWidth="1"/>
    <col min="3" max="3" width="3.69921875" style="4" customWidth="1"/>
    <col min="4" max="4" width="4.69921875" style="4" customWidth="1"/>
    <col min="5" max="5" width="7" style="5" customWidth="1"/>
    <col min="6" max="6" width="11.69921875" style="4" customWidth="1"/>
    <col min="7" max="7" width="11.69921875" style="6" customWidth="1"/>
    <col min="8" max="9" width="10.59765625" style="6" customWidth="1"/>
    <col min="10" max="10" width="10.59765625" style="5" customWidth="1"/>
    <col min="11" max="11" width="8.09765625" style="9" customWidth="1"/>
    <col min="12" max="12" width="7.3984375" style="4" customWidth="1"/>
    <col min="13" max="13" width="4.19921875" style="4" hidden="1" customWidth="1"/>
    <col min="14" max="14" width="4.69921875" style="4" hidden="1" customWidth="1"/>
    <col min="15" max="15" width="6.3984375" style="4" hidden="1" customWidth="1"/>
    <col min="16" max="16" width="4" style="4" hidden="1" customWidth="1"/>
    <col min="17" max="17" width="9" style="4" hidden="1" customWidth="1"/>
    <col min="18" max="16384" width="9" style="4"/>
  </cols>
  <sheetData>
    <row r="1" spans="2:17" s="159" customFormat="1" ht="27" customHeight="1" x14ac:dyDescent="0.65">
      <c r="B1" s="584" t="str">
        <f>"คะแนนเก็บ ภาคเรียนที่ 2 รายวิชา  " &amp;ข้อมูลเบื้องต้น!F10   &amp;"  รหัสวิชา  "  &amp; ข้อมูลเบื้องต้น!F9  &amp;"    ผู้สอน   "    &amp;ข้อมูลเบื้องต้น!F12</f>
        <v>คะแนนเก็บ ภาคเรียนที่ 2 รายวิชา  การป้องกันการทุจริต 4  รหัสวิชา  ส14201    ผู้สอน   นาย...............</v>
      </c>
      <c r="C1" s="584"/>
      <c r="D1" s="584"/>
      <c r="E1" s="584"/>
      <c r="F1" s="584"/>
      <c r="G1" s="584"/>
      <c r="H1" s="584"/>
      <c r="I1" s="584"/>
      <c r="J1" s="584"/>
      <c r="K1" s="584"/>
    </row>
    <row r="2" spans="2:17" ht="22.5" customHeight="1" x14ac:dyDescent="0.6">
      <c r="B2" s="567" t="s">
        <v>64</v>
      </c>
      <c r="C2" s="567" t="s">
        <v>0</v>
      </c>
      <c r="D2" s="570" t="s">
        <v>697</v>
      </c>
      <c r="E2" s="528" t="s">
        <v>17</v>
      </c>
      <c r="F2" s="529"/>
      <c r="G2" s="530"/>
      <c r="H2" s="400" t="s">
        <v>608</v>
      </c>
      <c r="I2" s="400" t="s">
        <v>595</v>
      </c>
      <c r="J2" s="386" t="s">
        <v>610</v>
      </c>
      <c r="K2" s="551" t="s">
        <v>191</v>
      </c>
      <c r="L2" s="543" t="s">
        <v>53</v>
      </c>
    </row>
    <row r="3" spans="2:17" s="3" customFormat="1" ht="22.5" customHeight="1" thickBot="1" x14ac:dyDescent="0.6">
      <c r="B3" s="569"/>
      <c r="C3" s="569"/>
      <c r="D3" s="572"/>
      <c r="E3" s="534"/>
      <c r="F3" s="535"/>
      <c r="G3" s="536"/>
      <c r="H3" s="387">
        <f>ข้อมูลเบื้องต้น!Q20</f>
        <v>35</v>
      </c>
      <c r="I3" s="387">
        <f>ข้อมูลเบื้องต้น!Q22</f>
        <v>15</v>
      </c>
      <c r="J3" s="388">
        <f>SUM(H3:I3)</f>
        <v>50</v>
      </c>
      <c r="K3" s="553"/>
      <c r="L3" s="544"/>
      <c r="M3" s="31">
        <v>0</v>
      </c>
      <c r="N3" s="31">
        <v>0</v>
      </c>
      <c r="O3" s="3" t="s">
        <v>4</v>
      </c>
      <c r="Q3" s="31">
        <v>0</v>
      </c>
    </row>
    <row r="4" spans="2:17" s="2" customFormat="1" ht="20.149999999999999" customHeight="1" x14ac:dyDescent="0.55000000000000004">
      <c r="B4" s="199" t="str">
        <f>p2เวลาเรียน!B5</f>
        <v>ป.4/1</v>
      </c>
      <c r="C4" s="199">
        <f>p2เวลาเรียน!C5</f>
        <v>1</v>
      </c>
      <c r="D4" s="199">
        <f>p2เวลาเรียน!D5</f>
        <v>3812</v>
      </c>
      <c r="E4" s="199" t="str">
        <f>p2เวลาเรียน!E5</f>
        <v>เด็กชาย</v>
      </c>
      <c r="F4" s="209" t="str">
        <f>p2เวลาเรียน!F5</f>
        <v>กันตวิชญ์</v>
      </c>
      <c r="G4" s="210" t="str">
        <f>p2เวลาเรียน!G5</f>
        <v>วงค์ตัน</v>
      </c>
      <c r="H4" s="312">
        <f>'คะแนนเทอม 2'!S6</f>
        <v>24</v>
      </c>
      <c r="I4" s="312">
        <f>IF('คะแนนเทอม 2'!M6="","",'คะแนนเทอม 2'!M6)</f>
        <v>10</v>
      </c>
      <c r="J4" s="230">
        <f t="shared" ref="J4:J35" si="0">IF(H4="","",SUM(H4:I4))</f>
        <v>34</v>
      </c>
      <c r="K4" s="352" t="str">
        <f>IF(E4="","",pรายชื่อ!B4)</f>
        <v>เรียน</v>
      </c>
      <c r="L4" s="156">
        <f t="shared" ref="L4:L43" si="1">IF(J4="","",RANK($J4,$J$4:$J$43,0))</f>
        <v>1</v>
      </c>
      <c r="M4" s="31" t="e">
        <f>IF(AND(#REF!=0),LOOKUP(9.99999999999999E+307,$M$3:M3)+1,"")</f>
        <v>#REF!</v>
      </c>
      <c r="N4" s="31" t="e">
        <f>IF(AND(#REF!="ร"),LOOKUP(9.99999999999999E+307,$N$3:N3)+1,"")</f>
        <v>#REF!</v>
      </c>
      <c r="O4" s="2" t="e">
        <f t="shared" ref="O4:O67" si="2">SUM(M4:N4)</f>
        <v>#REF!</v>
      </c>
      <c r="P4" s="2" t="e">
        <f>IF(O4=0,"",O4/O4)</f>
        <v>#REF!</v>
      </c>
      <c r="Q4" s="31" t="e">
        <f>IF(AND(P4=1),LOOKUP(9.99999999999999E+307,$Q$3:Q3)+1,"")</f>
        <v>#REF!</v>
      </c>
    </row>
    <row r="5" spans="2:17" s="2" customFormat="1" ht="20.149999999999999" customHeight="1" x14ac:dyDescent="0.55000000000000004">
      <c r="B5" s="200" t="str">
        <f>p2เวลาเรียน!B6</f>
        <v>ป.4/1</v>
      </c>
      <c r="C5" s="200">
        <f>p2เวลาเรียน!C6</f>
        <v>2</v>
      </c>
      <c r="D5" s="200">
        <f>p2เวลาเรียน!D6</f>
        <v>3815</v>
      </c>
      <c r="E5" s="200" t="str">
        <f>p2เวลาเรียน!E6</f>
        <v>เด็กชาย</v>
      </c>
      <c r="F5" s="211" t="str">
        <f>p2เวลาเรียน!F6</f>
        <v>วุฒิพงษ์</v>
      </c>
      <c r="G5" s="212" t="str">
        <f>p2เวลาเรียน!G6</f>
        <v>แสงทอง</v>
      </c>
      <c r="H5" s="312">
        <f>'คะแนนเทอม 2'!S7</f>
        <v>21</v>
      </c>
      <c r="I5" s="312">
        <f>IF('คะแนนเทอม 2'!M7="","",'คะแนนเทอม 2'!M7)</f>
        <v>8</v>
      </c>
      <c r="J5" s="230">
        <f t="shared" si="0"/>
        <v>29</v>
      </c>
      <c r="K5" s="352" t="str">
        <f>IF(E5="","",pรายชื่อ!B5)</f>
        <v>เรียน</v>
      </c>
      <c r="L5" s="128">
        <f t="shared" si="1"/>
        <v>2</v>
      </c>
      <c r="M5" s="31" t="e">
        <f>IF(AND(#REF!=0),LOOKUP(9.99999999999999E+307,$M$3:M4)+1,"")</f>
        <v>#REF!</v>
      </c>
      <c r="N5" s="31" t="e">
        <f>IF(AND(#REF!="ร"),LOOKUP(9.99999999999999E+307,$N$3:N4)+1,"")</f>
        <v>#REF!</v>
      </c>
      <c r="O5" s="2" t="e">
        <f t="shared" si="2"/>
        <v>#REF!</v>
      </c>
      <c r="P5" s="2" t="e">
        <f t="shared" ref="P5:P68" si="3">IF(O5=0,"",O5/O5)</f>
        <v>#REF!</v>
      </c>
      <c r="Q5" s="31" t="e">
        <f>IF(AND(P5=1),LOOKUP(9.99999999999999E+307,$Q$3:Q4)+1,"")</f>
        <v>#REF!</v>
      </c>
    </row>
    <row r="6" spans="2:17" s="2" customFormat="1" ht="20.149999999999999" customHeight="1" x14ac:dyDescent="0.55000000000000004">
      <c r="B6" s="200" t="str">
        <f>p2เวลาเรียน!B7</f>
        <v>ป.4/1</v>
      </c>
      <c r="C6" s="200">
        <f>p2เวลาเรียน!C7</f>
        <v>3</v>
      </c>
      <c r="D6" s="200">
        <f>p2เวลาเรียน!D7</f>
        <v>3843</v>
      </c>
      <c r="E6" s="200" t="str">
        <f>p2เวลาเรียน!E7</f>
        <v>เด็กชาย</v>
      </c>
      <c r="F6" s="211" t="str">
        <f>p2เวลาเรียน!F7</f>
        <v>ธนบดี</v>
      </c>
      <c r="G6" s="212" t="str">
        <f>p2เวลาเรียน!G7</f>
        <v>มณีรัตน์</v>
      </c>
      <c r="H6" s="312" t="str">
        <f>'คะแนนเทอม 2'!S8</f>
        <v/>
      </c>
      <c r="I6" s="312" t="str">
        <f>IF('คะแนนเทอม 2'!M8="","",'คะแนนเทอม 2'!M8)</f>
        <v/>
      </c>
      <c r="J6" s="230" t="str">
        <f t="shared" si="0"/>
        <v/>
      </c>
      <c r="K6" s="352" t="str">
        <f>IF(E6="","",pรายชื่อ!B6)</f>
        <v>เรียน</v>
      </c>
      <c r="L6" s="128" t="str">
        <f t="shared" si="1"/>
        <v/>
      </c>
      <c r="M6" s="31" t="e">
        <f>IF(AND(#REF!=0),LOOKUP(9.99999999999999E+307,$M$3:M5)+1,"")</f>
        <v>#REF!</v>
      </c>
      <c r="N6" s="31" t="e">
        <f>IF(AND(#REF!="ร"),LOOKUP(9.99999999999999E+307,$N$3:N5)+1,"")</f>
        <v>#REF!</v>
      </c>
      <c r="O6" s="2" t="e">
        <f t="shared" si="2"/>
        <v>#REF!</v>
      </c>
      <c r="P6" s="2" t="e">
        <f t="shared" si="3"/>
        <v>#REF!</v>
      </c>
      <c r="Q6" s="31" t="e">
        <f>IF(AND(P6=1),LOOKUP(9.99999999999999E+307,$Q$3:Q5)+1,"")</f>
        <v>#REF!</v>
      </c>
    </row>
    <row r="7" spans="2:17" s="2" customFormat="1" ht="20.149999999999999" customHeight="1" x14ac:dyDescent="0.55000000000000004">
      <c r="B7" s="200" t="str">
        <f>p2เวลาเรียน!B8</f>
        <v>ป.4/1</v>
      </c>
      <c r="C7" s="200">
        <f>p2เวลาเรียน!C8</f>
        <v>4</v>
      </c>
      <c r="D7" s="200">
        <f>p2เวลาเรียน!D8</f>
        <v>3846</v>
      </c>
      <c r="E7" s="200" t="str">
        <f>p2เวลาเรียน!E8</f>
        <v>เด็กชาย</v>
      </c>
      <c r="F7" s="211" t="str">
        <f>p2เวลาเรียน!F8</f>
        <v>รัชชานนท์</v>
      </c>
      <c r="G7" s="212" t="str">
        <f>p2เวลาเรียน!G8</f>
        <v>ก๋าซ้อน</v>
      </c>
      <c r="H7" s="312" t="str">
        <f>'คะแนนเทอม 2'!S9</f>
        <v/>
      </c>
      <c r="I7" s="312" t="str">
        <f>IF('คะแนนเทอม 2'!M9="","",'คะแนนเทอม 2'!M9)</f>
        <v/>
      </c>
      <c r="J7" s="230" t="str">
        <f t="shared" si="0"/>
        <v/>
      </c>
      <c r="K7" s="352" t="str">
        <f>IF(E7="","",pรายชื่อ!B7)</f>
        <v>เรียน</v>
      </c>
      <c r="L7" s="128" t="str">
        <f t="shared" si="1"/>
        <v/>
      </c>
      <c r="M7" s="31" t="e">
        <f>IF(AND(#REF!=0),LOOKUP(9.99999999999999E+307,$M$3:M6)+1,"")</f>
        <v>#REF!</v>
      </c>
      <c r="N7" s="31" t="e">
        <f>IF(AND(#REF!="ร"),LOOKUP(9.99999999999999E+307,$N$3:N6)+1,"")</f>
        <v>#REF!</v>
      </c>
      <c r="O7" s="2" t="e">
        <f t="shared" si="2"/>
        <v>#REF!</v>
      </c>
      <c r="P7" s="2" t="e">
        <f t="shared" si="3"/>
        <v>#REF!</v>
      </c>
      <c r="Q7" s="31" t="e">
        <f>IF(AND(P7=1),LOOKUP(9.99999999999999E+307,$Q$3:Q6)+1,"")</f>
        <v>#REF!</v>
      </c>
    </row>
    <row r="8" spans="2:17" s="2" customFormat="1" ht="20.149999999999999" customHeight="1" x14ac:dyDescent="0.55000000000000004">
      <c r="B8" s="200" t="str">
        <f>p2เวลาเรียน!B9</f>
        <v>ป.4/1</v>
      </c>
      <c r="C8" s="200">
        <f>p2เวลาเรียน!C9</f>
        <v>5</v>
      </c>
      <c r="D8" s="200">
        <f>p2เวลาเรียน!D9</f>
        <v>3848</v>
      </c>
      <c r="E8" s="200" t="str">
        <f>p2เวลาเรียน!E9</f>
        <v>เด็กชาย</v>
      </c>
      <c r="F8" s="211" t="str">
        <f>p2เวลาเรียน!F9</f>
        <v>ปภิณวิช</v>
      </c>
      <c r="G8" s="212" t="str">
        <f>p2เวลาเรียน!G9</f>
        <v>ฟองใจ</v>
      </c>
      <c r="H8" s="312" t="str">
        <f>'คะแนนเทอม 2'!S10</f>
        <v/>
      </c>
      <c r="I8" s="312" t="str">
        <f>IF('คะแนนเทอม 2'!M10="","",'คะแนนเทอม 2'!M10)</f>
        <v/>
      </c>
      <c r="J8" s="230" t="str">
        <f t="shared" si="0"/>
        <v/>
      </c>
      <c r="K8" s="352" t="str">
        <f>IF(E8="","",pรายชื่อ!B8)</f>
        <v>เรียน</v>
      </c>
      <c r="L8" s="128" t="str">
        <f t="shared" si="1"/>
        <v/>
      </c>
      <c r="M8" s="31" t="e">
        <f>IF(AND(#REF!=0),LOOKUP(9.99999999999999E+307,$M$3:M7)+1,"")</f>
        <v>#REF!</v>
      </c>
      <c r="N8" s="31" t="e">
        <f>IF(AND(#REF!="ร"),LOOKUP(9.99999999999999E+307,$N$3:N7)+1,"")</f>
        <v>#REF!</v>
      </c>
      <c r="O8" s="2" t="e">
        <f t="shared" si="2"/>
        <v>#REF!</v>
      </c>
      <c r="P8" s="2" t="e">
        <f t="shared" si="3"/>
        <v>#REF!</v>
      </c>
      <c r="Q8" s="31" t="e">
        <f>IF(AND(P8=1),LOOKUP(9.99999999999999E+307,$Q$3:Q7)+1,"")</f>
        <v>#REF!</v>
      </c>
    </row>
    <row r="9" spans="2:17" s="2" customFormat="1" ht="20.149999999999999" customHeight="1" x14ac:dyDescent="0.55000000000000004">
      <c r="B9" s="200" t="str">
        <f>p2เวลาเรียน!B10</f>
        <v>ป.4/1</v>
      </c>
      <c r="C9" s="200">
        <f>p2เวลาเรียน!C10</f>
        <v>6</v>
      </c>
      <c r="D9" s="200">
        <f>p2เวลาเรียน!D10</f>
        <v>3896</v>
      </c>
      <c r="E9" s="200" t="str">
        <f>p2เวลาเรียน!E10</f>
        <v>เด็กชาย</v>
      </c>
      <c r="F9" s="211" t="str">
        <f>p2เวลาเรียน!F10</f>
        <v>ธิติวัฒน์</v>
      </c>
      <c r="G9" s="212" t="str">
        <f>p2เวลาเรียน!G10</f>
        <v>จันเที่ยง</v>
      </c>
      <c r="H9" s="312" t="str">
        <f>'คะแนนเทอม 2'!S11</f>
        <v/>
      </c>
      <c r="I9" s="312" t="str">
        <f>IF('คะแนนเทอม 2'!M11="","",'คะแนนเทอม 2'!M11)</f>
        <v/>
      </c>
      <c r="J9" s="230" t="str">
        <f t="shared" si="0"/>
        <v/>
      </c>
      <c r="K9" s="352" t="str">
        <f>IF(E9="","",pรายชื่อ!B9)</f>
        <v>เรียน</v>
      </c>
      <c r="L9" s="128" t="str">
        <f t="shared" si="1"/>
        <v/>
      </c>
      <c r="M9" s="31" t="e">
        <f>IF(AND(#REF!=0),LOOKUP(9.99999999999999E+307,$M$3:M8)+1,"")</f>
        <v>#REF!</v>
      </c>
      <c r="N9" s="31" t="e">
        <f>IF(AND(#REF!="ร"),LOOKUP(9.99999999999999E+307,$N$3:N8)+1,"")</f>
        <v>#REF!</v>
      </c>
      <c r="O9" s="2" t="e">
        <f t="shared" si="2"/>
        <v>#REF!</v>
      </c>
      <c r="P9" s="2" t="e">
        <f t="shared" si="3"/>
        <v>#REF!</v>
      </c>
      <c r="Q9" s="31" t="e">
        <f>IF(AND(P9=1),LOOKUP(9.99999999999999E+307,$Q$3:Q8)+1,"")</f>
        <v>#REF!</v>
      </c>
    </row>
    <row r="10" spans="2:17" s="2" customFormat="1" ht="20.149999999999999" customHeight="1" x14ac:dyDescent="0.55000000000000004">
      <c r="B10" s="200" t="str">
        <f>p2เวลาเรียน!B11</f>
        <v>ป.4/1</v>
      </c>
      <c r="C10" s="200">
        <f>p2เวลาเรียน!C11</f>
        <v>7</v>
      </c>
      <c r="D10" s="200">
        <f>p2เวลาเรียน!D11</f>
        <v>3927</v>
      </c>
      <c r="E10" s="200" t="str">
        <f>p2เวลาเรียน!E11</f>
        <v>เด็กชาย</v>
      </c>
      <c r="F10" s="211" t="str">
        <f>p2เวลาเรียน!F11</f>
        <v>ธนดล</v>
      </c>
      <c r="G10" s="212" t="str">
        <f>p2เวลาเรียน!G11</f>
        <v>ดวงวรรณา</v>
      </c>
      <c r="H10" s="312" t="str">
        <f>'คะแนนเทอม 2'!S12</f>
        <v/>
      </c>
      <c r="I10" s="312" t="str">
        <f>IF('คะแนนเทอม 2'!M12="","",'คะแนนเทอม 2'!M12)</f>
        <v/>
      </c>
      <c r="J10" s="230" t="str">
        <f t="shared" si="0"/>
        <v/>
      </c>
      <c r="K10" s="352" t="str">
        <f>IF(E10="","",pรายชื่อ!B10)</f>
        <v>เรียน</v>
      </c>
      <c r="L10" s="128" t="str">
        <f t="shared" si="1"/>
        <v/>
      </c>
      <c r="M10" s="31" t="e">
        <f>IF(AND(#REF!=0),LOOKUP(9.99999999999999E+307,$M$3:M9)+1,"")</f>
        <v>#REF!</v>
      </c>
      <c r="N10" s="31" t="e">
        <f>IF(AND(#REF!="ร"),LOOKUP(9.99999999999999E+307,$N$3:N9)+1,"")</f>
        <v>#REF!</v>
      </c>
      <c r="O10" s="2" t="e">
        <f t="shared" si="2"/>
        <v>#REF!</v>
      </c>
      <c r="P10" s="2" t="e">
        <f t="shared" si="3"/>
        <v>#REF!</v>
      </c>
      <c r="Q10" s="31" t="e">
        <f>IF(AND(P10=1),LOOKUP(9.99999999999999E+307,$Q$3:Q9)+1,"")</f>
        <v>#REF!</v>
      </c>
    </row>
    <row r="11" spans="2:17" s="2" customFormat="1" ht="20.149999999999999" customHeight="1" x14ac:dyDescent="0.55000000000000004">
      <c r="B11" s="200" t="str">
        <f>p2เวลาเรียน!B12</f>
        <v>ป.4/1</v>
      </c>
      <c r="C11" s="200">
        <f>p2เวลาเรียน!C12</f>
        <v>8</v>
      </c>
      <c r="D11" s="200">
        <f>p2เวลาเรียน!D12</f>
        <v>3956</v>
      </c>
      <c r="E11" s="200" t="str">
        <f>p2เวลาเรียน!E12</f>
        <v>เด็กชาย</v>
      </c>
      <c r="F11" s="211" t="str">
        <f>p2เวลาเรียน!F12</f>
        <v>อัษฎาวุธ</v>
      </c>
      <c r="G11" s="212" t="str">
        <f>p2เวลาเรียน!G12</f>
        <v>สิงห์คะนัน</v>
      </c>
      <c r="H11" s="312" t="str">
        <f>'คะแนนเทอม 2'!S13</f>
        <v/>
      </c>
      <c r="I11" s="312" t="str">
        <f>IF('คะแนนเทอม 2'!M13="","",'คะแนนเทอม 2'!M13)</f>
        <v/>
      </c>
      <c r="J11" s="230" t="str">
        <f t="shared" si="0"/>
        <v/>
      </c>
      <c r="K11" s="352" t="str">
        <f>IF(E11="","",pรายชื่อ!B11)</f>
        <v>เรียน</v>
      </c>
      <c r="L11" s="128" t="str">
        <f t="shared" si="1"/>
        <v/>
      </c>
      <c r="M11" s="31" t="e">
        <f>IF(AND(#REF!=0),LOOKUP(9.99999999999999E+307,$M$3:M10)+1,"")</f>
        <v>#REF!</v>
      </c>
      <c r="N11" s="31" t="e">
        <f>IF(AND(#REF!="ร"),LOOKUP(9.99999999999999E+307,$N$3:N10)+1,"")</f>
        <v>#REF!</v>
      </c>
      <c r="O11" s="2" t="e">
        <f t="shared" si="2"/>
        <v>#REF!</v>
      </c>
      <c r="P11" s="2" t="e">
        <f t="shared" si="3"/>
        <v>#REF!</v>
      </c>
      <c r="Q11" s="31" t="e">
        <f>IF(AND(P11=1),LOOKUP(9.99999999999999E+307,$Q$3:Q10)+1,"")</f>
        <v>#REF!</v>
      </c>
    </row>
    <row r="12" spans="2:17" s="2" customFormat="1" ht="20.149999999999999" customHeight="1" x14ac:dyDescent="0.55000000000000004">
      <c r="B12" s="200" t="str">
        <f>p2เวลาเรียน!B13</f>
        <v>ป.4/1</v>
      </c>
      <c r="C12" s="200">
        <f>p2เวลาเรียน!C13</f>
        <v>9</v>
      </c>
      <c r="D12" s="200">
        <f>p2เวลาเรียน!D13</f>
        <v>4081</v>
      </c>
      <c r="E12" s="200" t="str">
        <f>p2เวลาเรียน!E13</f>
        <v>เด็กชาย</v>
      </c>
      <c r="F12" s="211" t="str">
        <f>p2เวลาเรียน!F13</f>
        <v>ธาม</v>
      </c>
      <c r="G12" s="212" t="str">
        <f>p2เวลาเรียน!G13</f>
        <v>เทียนชัย</v>
      </c>
      <c r="H12" s="312" t="str">
        <f>'คะแนนเทอม 2'!S14</f>
        <v/>
      </c>
      <c r="I12" s="312" t="str">
        <f>IF('คะแนนเทอม 2'!M14="","",'คะแนนเทอม 2'!M14)</f>
        <v/>
      </c>
      <c r="J12" s="230" t="str">
        <f t="shared" si="0"/>
        <v/>
      </c>
      <c r="K12" s="352" t="str">
        <f>IF(E12="","",pรายชื่อ!B12)</f>
        <v>เรียน</v>
      </c>
      <c r="L12" s="128" t="str">
        <f t="shared" si="1"/>
        <v/>
      </c>
      <c r="M12" s="31" t="e">
        <f>IF(AND(#REF!=0),LOOKUP(9.99999999999999E+307,$M$3:M11)+1,"")</f>
        <v>#REF!</v>
      </c>
      <c r="N12" s="31" t="e">
        <f>IF(AND(#REF!="ร"),LOOKUP(9.99999999999999E+307,$N$3:N11)+1,"")</f>
        <v>#REF!</v>
      </c>
      <c r="O12" s="2" t="e">
        <f t="shared" si="2"/>
        <v>#REF!</v>
      </c>
      <c r="P12" s="2" t="e">
        <f t="shared" si="3"/>
        <v>#REF!</v>
      </c>
      <c r="Q12" s="31" t="e">
        <f>IF(AND(P12=1),LOOKUP(9.99999999999999E+307,$Q$3:Q11)+1,"")</f>
        <v>#REF!</v>
      </c>
    </row>
    <row r="13" spans="2:17" s="2" customFormat="1" ht="20.149999999999999" customHeight="1" x14ac:dyDescent="0.55000000000000004">
      <c r="B13" s="200" t="str">
        <f>p2เวลาเรียน!B14</f>
        <v>ป.4/1</v>
      </c>
      <c r="C13" s="200">
        <f>p2เวลาเรียน!C14</f>
        <v>10</v>
      </c>
      <c r="D13" s="200">
        <f>p2เวลาเรียน!D14</f>
        <v>4099</v>
      </c>
      <c r="E13" s="200" t="str">
        <f>p2เวลาเรียน!E14</f>
        <v>เด็กชาย</v>
      </c>
      <c r="F13" s="211" t="str">
        <f>p2เวลาเรียน!F14</f>
        <v>ณัฐภูมิ</v>
      </c>
      <c r="G13" s="212" t="str">
        <f>p2เวลาเรียน!G14</f>
        <v>มโนวรรณ</v>
      </c>
      <c r="H13" s="312" t="str">
        <f>'คะแนนเทอม 2'!S15</f>
        <v/>
      </c>
      <c r="I13" s="312" t="str">
        <f>IF('คะแนนเทอม 2'!M15="","",'คะแนนเทอม 2'!M15)</f>
        <v/>
      </c>
      <c r="J13" s="230" t="str">
        <f t="shared" si="0"/>
        <v/>
      </c>
      <c r="K13" s="352" t="str">
        <f>IF(E13="","",pรายชื่อ!B13)</f>
        <v>เรียน</v>
      </c>
      <c r="L13" s="128" t="str">
        <f t="shared" si="1"/>
        <v/>
      </c>
      <c r="M13" s="31" t="e">
        <f>IF(AND(#REF!=0),LOOKUP(9.99999999999999E+307,$M$3:M12)+1,"")</f>
        <v>#REF!</v>
      </c>
      <c r="N13" s="31" t="e">
        <f>IF(AND(#REF!="ร"),LOOKUP(9.99999999999999E+307,$N$3:N12)+1,"")</f>
        <v>#REF!</v>
      </c>
      <c r="O13" s="2" t="e">
        <f t="shared" si="2"/>
        <v>#REF!</v>
      </c>
      <c r="P13" s="2" t="e">
        <f t="shared" si="3"/>
        <v>#REF!</v>
      </c>
      <c r="Q13" s="31" t="e">
        <f>IF(AND(P13=1),LOOKUP(9.99999999999999E+307,$Q$3:Q12)+1,"")</f>
        <v>#REF!</v>
      </c>
    </row>
    <row r="14" spans="2:17" s="2" customFormat="1" ht="20.149999999999999" customHeight="1" x14ac:dyDescent="0.55000000000000004">
      <c r="B14" s="200" t="str">
        <f>p2เวลาเรียน!B15</f>
        <v>ป.4/1</v>
      </c>
      <c r="C14" s="200">
        <f>p2เวลาเรียน!C15</f>
        <v>11</v>
      </c>
      <c r="D14" s="200">
        <f>p2เวลาเรียน!D15</f>
        <v>4101</v>
      </c>
      <c r="E14" s="200" t="str">
        <f>p2เวลาเรียน!E15</f>
        <v>เด็กชาย</v>
      </c>
      <c r="F14" s="211" t="str">
        <f>p2เวลาเรียน!F15</f>
        <v>จิรเมธ</v>
      </c>
      <c r="G14" s="212" t="str">
        <f>p2เวลาเรียน!G15</f>
        <v>ยมนา</v>
      </c>
      <c r="H14" s="312" t="str">
        <f>'คะแนนเทอม 2'!S16</f>
        <v/>
      </c>
      <c r="I14" s="312" t="str">
        <f>IF('คะแนนเทอม 2'!M16="","",'คะแนนเทอม 2'!M16)</f>
        <v/>
      </c>
      <c r="J14" s="230" t="str">
        <f t="shared" si="0"/>
        <v/>
      </c>
      <c r="K14" s="352" t="str">
        <f>IF(E14="","",pรายชื่อ!B14)</f>
        <v>เรียน</v>
      </c>
      <c r="L14" s="128" t="str">
        <f t="shared" si="1"/>
        <v/>
      </c>
      <c r="M14" s="31" t="e">
        <f>IF(AND(#REF!=0),LOOKUP(9.99999999999999E+307,$M$3:M13)+1,"")</f>
        <v>#REF!</v>
      </c>
      <c r="N14" s="31" t="e">
        <f>IF(AND(#REF!="ร"),LOOKUP(9.99999999999999E+307,$N$3:N13)+1,"")</f>
        <v>#REF!</v>
      </c>
      <c r="O14" s="2" t="e">
        <f>SUM(M14:N14)</f>
        <v>#REF!</v>
      </c>
      <c r="P14" s="2" t="e">
        <f t="shared" si="3"/>
        <v>#REF!</v>
      </c>
      <c r="Q14" s="31" t="e">
        <f>IF(AND(P14=1),LOOKUP(9.99999999999999E+307,$Q$3:Q13)+1,"")</f>
        <v>#REF!</v>
      </c>
    </row>
    <row r="15" spans="2:17" s="2" customFormat="1" ht="20.149999999999999" customHeight="1" x14ac:dyDescent="0.55000000000000004">
      <c r="B15" s="200" t="str">
        <f>p2เวลาเรียน!B16</f>
        <v>ป.4/1</v>
      </c>
      <c r="C15" s="200">
        <f>p2เวลาเรียน!C16</f>
        <v>12</v>
      </c>
      <c r="D15" s="200">
        <f>p2เวลาเรียน!D16</f>
        <v>4275</v>
      </c>
      <c r="E15" s="200" t="str">
        <f>p2เวลาเรียน!E16</f>
        <v>เด็กชาย</v>
      </c>
      <c r="F15" s="211" t="str">
        <f>p2เวลาเรียน!F16</f>
        <v>ฤทธิกร</v>
      </c>
      <c r="G15" s="212" t="str">
        <f>p2เวลาเรียน!G16</f>
        <v>ยาวิลาศ</v>
      </c>
      <c r="H15" s="312" t="str">
        <f>'คะแนนเทอม 2'!S17</f>
        <v/>
      </c>
      <c r="I15" s="312" t="str">
        <f>IF('คะแนนเทอม 2'!M17="","",'คะแนนเทอม 2'!M17)</f>
        <v/>
      </c>
      <c r="J15" s="230" t="str">
        <f t="shared" si="0"/>
        <v/>
      </c>
      <c r="K15" s="352" t="str">
        <f>IF(E15="","",pรายชื่อ!B15)</f>
        <v>เรียน</v>
      </c>
      <c r="L15" s="128" t="str">
        <f t="shared" si="1"/>
        <v/>
      </c>
      <c r="M15" s="31" t="e">
        <f>IF(AND(#REF!=0),LOOKUP(9.99999999999999E+307,$M$3:M14)+1,"")</f>
        <v>#REF!</v>
      </c>
      <c r="N15" s="31" t="e">
        <f>IF(AND(#REF!="ร"),LOOKUP(9.99999999999999E+307,$N$3:N14)+1,"")</f>
        <v>#REF!</v>
      </c>
      <c r="O15" s="2" t="e">
        <f t="shared" si="2"/>
        <v>#REF!</v>
      </c>
      <c r="P15" s="2" t="e">
        <f t="shared" si="3"/>
        <v>#REF!</v>
      </c>
      <c r="Q15" s="31" t="e">
        <f>IF(AND(P15=1),LOOKUP(9.99999999999999E+307,$Q$3:Q14)+1,"")</f>
        <v>#REF!</v>
      </c>
    </row>
    <row r="16" spans="2:17" s="2" customFormat="1" ht="20.149999999999999" customHeight="1" x14ac:dyDescent="0.55000000000000004">
      <c r="B16" s="200" t="str">
        <f>p2เวลาเรียน!B17</f>
        <v>ป.4/1</v>
      </c>
      <c r="C16" s="200">
        <f>p2เวลาเรียน!C17</f>
        <v>13</v>
      </c>
      <c r="D16" s="200">
        <f>p2เวลาเรียน!D17</f>
        <v>3744</v>
      </c>
      <c r="E16" s="200" t="str">
        <f>p2เวลาเรียน!E17</f>
        <v>เด็กหญิง</v>
      </c>
      <c r="F16" s="211" t="str">
        <f>p2เวลาเรียน!F17</f>
        <v>รัชนก</v>
      </c>
      <c r="G16" s="212" t="str">
        <f>p2เวลาเรียน!G17</f>
        <v>บัวงาม</v>
      </c>
      <c r="H16" s="312" t="str">
        <f>'คะแนนเทอม 2'!S18</f>
        <v/>
      </c>
      <c r="I16" s="312" t="str">
        <f>IF('คะแนนเทอม 2'!M18="","",'คะแนนเทอม 2'!M18)</f>
        <v/>
      </c>
      <c r="J16" s="230" t="str">
        <f t="shared" si="0"/>
        <v/>
      </c>
      <c r="K16" s="352" t="str">
        <f>IF(E16="","",pรายชื่อ!B16)</f>
        <v>เรียน</v>
      </c>
      <c r="L16" s="128" t="str">
        <f t="shared" si="1"/>
        <v/>
      </c>
      <c r="M16" s="31" t="e">
        <f>IF(AND(#REF!=0),LOOKUP(9.99999999999999E+307,$M$3:M15)+1,"")</f>
        <v>#REF!</v>
      </c>
      <c r="N16" s="31" t="e">
        <f>IF(AND(#REF!="ร"),LOOKUP(9.99999999999999E+307,$N$3:N15)+1,"")</f>
        <v>#REF!</v>
      </c>
      <c r="O16" s="2" t="e">
        <f t="shared" si="2"/>
        <v>#REF!</v>
      </c>
      <c r="P16" s="2" t="e">
        <f t="shared" si="3"/>
        <v>#REF!</v>
      </c>
      <c r="Q16" s="31" t="e">
        <f>IF(AND(P16=1),LOOKUP(9.99999999999999E+307,$Q$3:Q15)+1,"")</f>
        <v>#REF!</v>
      </c>
    </row>
    <row r="17" spans="2:17" s="2" customFormat="1" ht="20.149999999999999" customHeight="1" x14ac:dyDescent="0.55000000000000004">
      <c r="B17" s="200" t="str">
        <f>p2เวลาเรียน!B18</f>
        <v>ป.4/1</v>
      </c>
      <c r="C17" s="200">
        <f>p2เวลาเรียน!C18</f>
        <v>14</v>
      </c>
      <c r="D17" s="200">
        <f>p2เวลาเรียน!D18</f>
        <v>3814</v>
      </c>
      <c r="E17" s="200" t="str">
        <f>p2เวลาเรียน!E18</f>
        <v>เด็กหญิง</v>
      </c>
      <c r="F17" s="211" t="str">
        <f>p2เวลาเรียน!F18</f>
        <v>ธัญญารัตน์</v>
      </c>
      <c r="G17" s="212" t="str">
        <f>p2เวลาเรียน!G18</f>
        <v>ศรีแพร</v>
      </c>
      <c r="H17" s="312" t="str">
        <f>'คะแนนเทอม 2'!S19</f>
        <v/>
      </c>
      <c r="I17" s="312" t="str">
        <f>IF('คะแนนเทอม 2'!M19="","",'คะแนนเทอม 2'!M19)</f>
        <v/>
      </c>
      <c r="J17" s="230" t="str">
        <f t="shared" si="0"/>
        <v/>
      </c>
      <c r="K17" s="352" t="str">
        <f>IF(E17="","",pรายชื่อ!B17)</f>
        <v>เรียน</v>
      </c>
      <c r="L17" s="128" t="str">
        <f t="shared" si="1"/>
        <v/>
      </c>
      <c r="M17" s="31" t="e">
        <f>IF(AND(#REF!=0),LOOKUP(9.99999999999999E+307,$M$3:M16)+1,"")</f>
        <v>#REF!</v>
      </c>
      <c r="N17" s="31" t="e">
        <f>IF(AND(#REF!="ร"),LOOKUP(9.99999999999999E+307,$N$3:N16)+1,"")</f>
        <v>#REF!</v>
      </c>
      <c r="O17" s="2" t="e">
        <f t="shared" si="2"/>
        <v>#REF!</v>
      </c>
      <c r="P17" s="2" t="e">
        <f t="shared" si="3"/>
        <v>#REF!</v>
      </c>
      <c r="Q17" s="31" t="e">
        <f>IF(AND(P17=1),LOOKUP(9.99999999999999E+307,$Q$3:Q16)+1,"")</f>
        <v>#REF!</v>
      </c>
    </row>
    <row r="18" spans="2:17" s="2" customFormat="1" ht="20.149999999999999" customHeight="1" x14ac:dyDescent="0.55000000000000004">
      <c r="B18" s="200" t="str">
        <f>p2เวลาเรียน!B19</f>
        <v>ป.4/1</v>
      </c>
      <c r="C18" s="200">
        <f>p2เวลาเรียน!C19</f>
        <v>15</v>
      </c>
      <c r="D18" s="200">
        <f>p2เวลาเรียน!D19</f>
        <v>3826</v>
      </c>
      <c r="E18" s="200" t="str">
        <f>p2เวลาเรียน!E19</f>
        <v>เด็กหญิง</v>
      </c>
      <c r="F18" s="211" t="str">
        <f>p2เวลาเรียน!F19</f>
        <v>ณัฐชา</v>
      </c>
      <c r="G18" s="212" t="str">
        <f>p2เวลาเรียน!G19</f>
        <v>บังเกิดลาภ</v>
      </c>
      <c r="H18" s="312" t="str">
        <f>'คะแนนเทอม 2'!S20</f>
        <v/>
      </c>
      <c r="I18" s="312" t="str">
        <f>IF('คะแนนเทอม 2'!M20="","",'คะแนนเทอม 2'!M20)</f>
        <v/>
      </c>
      <c r="J18" s="230" t="str">
        <f t="shared" si="0"/>
        <v/>
      </c>
      <c r="K18" s="352" t="str">
        <f>IF(E18="","",pรายชื่อ!B18)</f>
        <v>เรียน</v>
      </c>
      <c r="L18" s="128" t="str">
        <f t="shared" si="1"/>
        <v/>
      </c>
      <c r="M18" s="31" t="e">
        <f>IF(AND(#REF!=0),LOOKUP(9.99999999999999E+307,$M$3:M17)+1,"")</f>
        <v>#REF!</v>
      </c>
      <c r="N18" s="31" t="e">
        <f>IF(AND(#REF!="ร"),LOOKUP(9.99999999999999E+307,$N$3:N17)+1,"")</f>
        <v>#REF!</v>
      </c>
      <c r="O18" s="2" t="e">
        <f t="shared" si="2"/>
        <v>#REF!</v>
      </c>
      <c r="P18" s="2" t="e">
        <f t="shared" si="3"/>
        <v>#REF!</v>
      </c>
      <c r="Q18" s="31" t="e">
        <f>IF(AND(P18=1),LOOKUP(9.99999999999999E+307,$Q$3:Q17)+1,"")</f>
        <v>#REF!</v>
      </c>
    </row>
    <row r="19" spans="2:17" s="2" customFormat="1" ht="20.149999999999999" customHeight="1" x14ac:dyDescent="0.55000000000000004">
      <c r="B19" s="200" t="str">
        <f>p2เวลาเรียน!B20</f>
        <v>ป.4/1</v>
      </c>
      <c r="C19" s="200">
        <f>p2เวลาเรียน!C20</f>
        <v>16</v>
      </c>
      <c r="D19" s="200">
        <f>p2เวลาเรียน!D20</f>
        <v>3828</v>
      </c>
      <c r="E19" s="200" t="str">
        <f>p2เวลาเรียน!E20</f>
        <v>เด็กหญิง</v>
      </c>
      <c r="F19" s="211" t="str">
        <f>p2เวลาเรียน!F20</f>
        <v>สายธาร</v>
      </c>
      <c r="G19" s="212" t="str">
        <f>p2เวลาเรียน!G20</f>
        <v>บุญเรือง</v>
      </c>
      <c r="H19" s="312" t="str">
        <f>'คะแนนเทอม 2'!S21</f>
        <v/>
      </c>
      <c r="I19" s="312" t="str">
        <f>IF('คะแนนเทอม 2'!M21="","",'คะแนนเทอม 2'!M21)</f>
        <v/>
      </c>
      <c r="J19" s="230" t="str">
        <f t="shared" si="0"/>
        <v/>
      </c>
      <c r="K19" s="352" t="str">
        <f>IF(E19="","",pรายชื่อ!B19)</f>
        <v>เรียน</v>
      </c>
      <c r="L19" s="128" t="str">
        <f t="shared" si="1"/>
        <v/>
      </c>
      <c r="M19" s="31" t="e">
        <f>IF(AND(#REF!=0),LOOKUP(9.99999999999999E+307,$M$3:M18)+1,"")</f>
        <v>#REF!</v>
      </c>
      <c r="N19" s="31" t="e">
        <f>IF(AND(#REF!="ร"),LOOKUP(9.99999999999999E+307,$N$3:N18)+1,"")</f>
        <v>#REF!</v>
      </c>
      <c r="O19" s="2" t="e">
        <f t="shared" si="2"/>
        <v>#REF!</v>
      </c>
      <c r="P19" s="2" t="e">
        <f t="shared" si="3"/>
        <v>#REF!</v>
      </c>
      <c r="Q19" s="31" t="e">
        <f>IF(AND(P19=1),LOOKUP(9.99999999999999E+307,$Q$3:Q18)+1,"")</f>
        <v>#REF!</v>
      </c>
    </row>
    <row r="20" spans="2:17" s="2" customFormat="1" ht="20.149999999999999" customHeight="1" x14ac:dyDescent="0.55000000000000004">
      <c r="B20" s="200" t="str">
        <f>p2เวลาเรียน!B21</f>
        <v>ป.4/1</v>
      </c>
      <c r="C20" s="200">
        <f>p2เวลาเรียน!C21</f>
        <v>17</v>
      </c>
      <c r="D20" s="200">
        <f>p2เวลาเรียน!D21</f>
        <v>3845</v>
      </c>
      <c r="E20" s="200" t="str">
        <f>p2เวลาเรียน!E21</f>
        <v>เด็กหญิง</v>
      </c>
      <c r="F20" s="211" t="str">
        <f>p2เวลาเรียน!F21</f>
        <v>วาริศา</v>
      </c>
      <c r="G20" s="212" t="str">
        <f>p2เวลาเรียน!G21</f>
        <v>พลเยี่ยม</v>
      </c>
      <c r="H20" s="312" t="str">
        <f>'คะแนนเทอม 2'!S22</f>
        <v/>
      </c>
      <c r="I20" s="312" t="str">
        <f>IF('คะแนนเทอม 2'!M22="","",'คะแนนเทอม 2'!M22)</f>
        <v/>
      </c>
      <c r="J20" s="230" t="str">
        <f t="shared" si="0"/>
        <v/>
      </c>
      <c r="K20" s="352" t="str">
        <f>IF(E20="","",pรายชื่อ!B20)</f>
        <v>เรียน</v>
      </c>
      <c r="L20" s="128" t="str">
        <f t="shared" si="1"/>
        <v/>
      </c>
      <c r="M20" s="31" t="e">
        <f>IF(AND(#REF!=0),LOOKUP(9.99999999999999E+307,$M$3:M19)+1,"")</f>
        <v>#REF!</v>
      </c>
      <c r="N20" s="31" t="e">
        <f>IF(AND(#REF!="ร"),LOOKUP(9.99999999999999E+307,$N$3:N19)+1,"")</f>
        <v>#REF!</v>
      </c>
      <c r="O20" s="2" t="e">
        <f t="shared" si="2"/>
        <v>#REF!</v>
      </c>
      <c r="P20" s="2" t="e">
        <f t="shared" si="3"/>
        <v>#REF!</v>
      </c>
      <c r="Q20" s="31" t="e">
        <f>IF(AND(P20=1),LOOKUP(9.99999999999999E+307,$Q$3:Q19)+1,"")</f>
        <v>#REF!</v>
      </c>
    </row>
    <row r="21" spans="2:17" s="2" customFormat="1" ht="20.149999999999999" customHeight="1" x14ac:dyDescent="0.55000000000000004">
      <c r="B21" s="200" t="str">
        <f>p2เวลาเรียน!B22</f>
        <v>ป.4/1</v>
      </c>
      <c r="C21" s="200">
        <f>p2เวลาเรียน!C22</f>
        <v>18</v>
      </c>
      <c r="D21" s="200">
        <f>p2เวลาเรียน!D22</f>
        <v>3897</v>
      </c>
      <c r="E21" s="200" t="str">
        <f>p2เวลาเรียน!E22</f>
        <v>เด็กหญิง</v>
      </c>
      <c r="F21" s="211" t="str">
        <f>p2เวลาเรียน!F22</f>
        <v>ญาดา</v>
      </c>
      <c r="G21" s="212" t="str">
        <f>p2เวลาเรียน!G22</f>
        <v>ชอบธรรม</v>
      </c>
      <c r="H21" s="312" t="str">
        <f>'คะแนนเทอม 2'!S23</f>
        <v/>
      </c>
      <c r="I21" s="312" t="str">
        <f>IF('คะแนนเทอม 2'!M23="","",'คะแนนเทอม 2'!M23)</f>
        <v/>
      </c>
      <c r="J21" s="230" t="str">
        <f t="shared" si="0"/>
        <v/>
      </c>
      <c r="K21" s="352" t="str">
        <f>IF(E21="","",pรายชื่อ!B21)</f>
        <v>เรียน</v>
      </c>
      <c r="L21" s="128" t="str">
        <f t="shared" si="1"/>
        <v/>
      </c>
      <c r="M21" s="31" t="e">
        <f>IF(AND(#REF!=0),LOOKUP(9.99999999999999E+307,$M$3:M20)+1,"")</f>
        <v>#REF!</v>
      </c>
      <c r="N21" s="31" t="e">
        <f>IF(AND(#REF!="ร"),LOOKUP(9.99999999999999E+307,$N$3:N20)+1,"")</f>
        <v>#REF!</v>
      </c>
      <c r="O21" s="2" t="e">
        <f t="shared" si="2"/>
        <v>#REF!</v>
      </c>
      <c r="P21" s="2" t="e">
        <f t="shared" si="3"/>
        <v>#REF!</v>
      </c>
      <c r="Q21" s="31" t="e">
        <f>IF(AND(P21=1),LOOKUP(9.99999999999999E+307,$Q$3:Q20)+1,"")</f>
        <v>#REF!</v>
      </c>
    </row>
    <row r="22" spans="2:17" s="2" customFormat="1" ht="20.149999999999999" customHeight="1" x14ac:dyDescent="0.55000000000000004">
      <c r="B22" s="200" t="str">
        <f>p2เวลาเรียน!B23</f>
        <v>ป.4/1</v>
      </c>
      <c r="C22" s="200">
        <f>p2เวลาเรียน!C23</f>
        <v>19</v>
      </c>
      <c r="D22" s="200">
        <f>p2เวลาเรียน!D23</f>
        <v>3919</v>
      </c>
      <c r="E22" s="200" t="str">
        <f>p2เวลาเรียน!E23</f>
        <v>เด็กหญิง</v>
      </c>
      <c r="F22" s="211" t="str">
        <f>p2เวลาเรียน!F23</f>
        <v>ณัฐนันทน์</v>
      </c>
      <c r="G22" s="212" t="str">
        <f>p2เวลาเรียน!G23</f>
        <v>อ้ายดวง</v>
      </c>
      <c r="H22" s="312" t="str">
        <f>'คะแนนเทอม 2'!S24</f>
        <v/>
      </c>
      <c r="I22" s="312" t="str">
        <f>IF('คะแนนเทอม 2'!M24="","",'คะแนนเทอม 2'!M24)</f>
        <v/>
      </c>
      <c r="J22" s="230" t="str">
        <f t="shared" si="0"/>
        <v/>
      </c>
      <c r="K22" s="352" t="str">
        <f>IF(E22="","",pรายชื่อ!B22)</f>
        <v>เรียน</v>
      </c>
      <c r="L22" s="128" t="str">
        <f t="shared" si="1"/>
        <v/>
      </c>
      <c r="M22" s="31" t="e">
        <f>IF(AND(#REF!=0),LOOKUP(9.99999999999999E+307,$M$3:M21)+1,"")</f>
        <v>#REF!</v>
      </c>
      <c r="N22" s="31" t="e">
        <f>IF(AND(#REF!="ร"),LOOKUP(9.99999999999999E+307,$N$3:N21)+1,"")</f>
        <v>#REF!</v>
      </c>
      <c r="O22" s="2" t="e">
        <f t="shared" si="2"/>
        <v>#REF!</v>
      </c>
      <c r="P22" s="2" t="e">
        <f t="shared" si="3"/>
        <v>#REF!</v>
      </c>
      <c r="Q22" s="31" t="e">
        <f>IF(AND(P22=1),LOOKUP(9.99999999999999E+307,$Q$3:Q21)+1,"")</f>
        <v>#REF!</v>
      </c>
    </row>
    <row r="23" spans="2:17" s="2" customFormat="1" ht="20.149999999999999" customHeight="1" x14ac:dyDescent="0.55000000000000004">
      <c r="B23" s="200" t="str">
        <f>p2เวลาเรียน!B24</f>
        <v>ป.4/1</v>
      </c>
      <c r="C23" s="200">
        <f>p2เวลาเรียน!C24</f>
        <v>20</v>
      </c>
      <c r="D23" s="200">
        <f>p2เวลาเรียน!D24</f>
        <v>3925</v>
      </c>
      <c r="E23" s="200" t="str">
        <f>p2เวลาเรียน!E24</f>
        <v>เด็กหญิง</v>
      </c>
      <c r="F23" s="213" t="str">
        <f>p2เวลาเรียน!F24</f>
        <v>พัชรดา</v>
      </c>
      <c r="G23" s="214" t="str">
        <f>p2เวลาเรียน!G24</f>
        <v>ตาคำ</v>
      </c>
      <c r="H23" s="312" t="str">
        <f>'คะแนนเทอม 2'!S25</f>
        <v/>
      </c>
      <c r="I23" s="312" t="str">
        <f>IF('คะแนนเทอม 2'!M25="","",'คะแนนเทอม 2'!M25)</f>
        <v/>
      </c>
      <c r="J23" s="230" t="str">
        <f t="shared" si="0"/>
        <v/>
      </c>
      <c r="K23" s="352" t="str">
        <f>IF(E23="","",pรายชื่อ!B23)</f>
        <v>เรียน</v>
      </c>
      <c r="L23" s="128" t="str">
        <f t="shared" si="1"/>
        <v/>
      </c>
      <c r="M23" s="31" t="e">
        <f>IF(AND(#REF!=0),LOOKUP(9.99999999999999E+307,$M$3:M22)+1,"")</f>
        <v>#REF!</v>
      </c>
      <c r="N23" s="31" t="e">
        <f>IF(AND(#REF!="ร"),LOOKUP(9.99999999999999E+307,$N$3:N22)+1,"")</f>
        <v>#REF!</v>
      </c>
      <c r="O23" s="2" t="e">
        <f t="shared" si="2"/>
        <v>#REF!</v>
      </c>
      <c r="P23" s="2" t="e">
        <f t="shared" si="3"/>
        <v>#REF!</v>
      </c>
      <c r="Q23" s="31" t="e">
        <f>IF(AND(P23=1),LOOKUP(9.99999999999999E+307,$Q$3:Q22)+1,"")</f>
        <v>#REF!</v>
      </c>
    </row>
    <row r="24" spans="2:17" s="2" customFormat="1" ht="20.149999999999999" customHeight="1" x14ac:dyDescent="0.55000000000000004">
      <c r="B24" s="200" t="str">
        <f>p2เวลาเรียน!B25</f>
        <v>ป.4/1</v>
      </c>
      <c r="C24" s="200">
        <f>p2เวลาเรียน!C25</f>
        <v>21</v>
      </c>
      <c r="D24" s="200">
        <f>p2เวลาเรียน!D25</f>
        <v>3926</v>
      </c>
      <c r="E24" s="200" t="str">
        <f>p2เวลาเรียน!E25</f>
        <v>เด็กหญิง</v>
      </c>
      <c r="F24" s="211" t="str">
        <f>p2เวลาเรียน!F25</f>
        <v>เบญญาพร</v>
      </c>
      <c r="G24" s="212" t="str">
        <f>p2เวลาเรียน!G25</f>
        <v>เครือคำ</v>
      </c>
      <c r="H24" s="312" t="str">
        <f>'คะแนนเทอม 2'!S26</f>
        <v/>
      </c>
      <c r="I24" s="312" t="str">
        <f>IF('คะแนนเทอม 2'!M26="","",'คะแนนเทอม 2'!M26)</f>
        <v/>
      </c>
      <c r="J24" s="230" t="str">
        <f t="shared" si="0"/>
        <v/>
      </c>
      <c r="K24" s="352" t="str">
        <f>IF(E24="","",pรายชื่อ!B24)</f>
        <v>เรียน</v>
      </c>
      <c r="L24" s="128" t="str">
        <f t="shared" si="1"/>
        <v/>
      </c>
      <c r="M24" s="31" t="e">
        <f>IF(AND(#REF!=0),LOOKUP(9.99999999999999E+307,$M$3:M23)+1,"")</f>
        <v>#REF!</v>
      </c>
      <c r="N24" s="31" t="e">
        <f>IF(AND(#REF!="ร"),LOOKUP(9.99999999999999E+307,$N$3:N23)+1,"")</f>
        <v>#REF!</v>
      </c>
      <c r="O24" s="2" t="e">
        <f t="shared" si="2"/>
        <v>#REF!</v>
      </c>
      <c r="P24" s="2" t="e">
        <f t="shared" si="3"/>
        <v>#REF!</v>
      </c>
      <c r="Q24" s="31" t="e">
        <f>IF(AND(P24=1),LOOKUP(9.99999999999999E+307,$Q$3:Q23)+1,"")</f>
        <v>#REF!</v>
      </c>
    </row>
    <row r="25" spans="2:17" s="2" customFormat="1" ht="20.149999999999999" customHeight="1" x14ac:dyDescent="0.55000000000000004">
      <c r="B25" s="200" t="str">
        <f>p2เวลาเรียน!B26</f>
        <v>ป.4/1</v>
      </c>
      <c r="C25" s="200">
        <f>p2เวลาเรียน!C26</f>
        <v>22</v>
      </c>
      <c r="D25" s="200">
        <f>p2เวลาเรียน!D26</f>
        <v>3947</v>
      </c>
      <c r="E25" s="200" t="str">
        <f>p2เวลาเรียน!E26</f>
        <v>เด็กหญิง</v>
      </c>
      <c r="F25" s="211" t="str">
        <f>p2เวลาเรียน!F26</f>
        <v>ภาพิมล</v>
      </c>
      <c r="G25" s="212" t="str">
        <f>p2เวลาเรียน!G26</f>
        <v>เสารังษี</v>
      </c>
      <c r="H25" s="312" t="str">
        <f>'คะแนนเทอม 2'!S27</f>
        <v/>
      </c>
      <c r="I25" s="312" t="str">
        <f>IF('คะแนนเทอม 2'!M27="","",'คะแนนเทอม 2'!M27)</f>
        <v/>
      </c>
      <c r="J25" s="230" t="str">
        <f t="shared" si="0"/>
        <v/>
      </c>
      <c r="K25" s="352" t="str">
        <f>IF(E25="","",pรายชื่อ!B25)</f>
        <v>เรียน</v>
      </c>
      <c r="L25" s="128" t="str">
        <f t="shared" si="1"/>
        <v/>
      </c>
      <c r="M25" s="31" t="e">
        <f>IF(AND(#REF!=0),LOOKUP(9.99999999999999E+307,$M$3:M24)+1,"")</f>
        <v>#REF!</v>
      </c>
      <c r="N25" s="31" t="e">
        <f>IF(AND(#REF!="ร"),LOOKUP(9.99999999999999E+307,$N$3:N24)+1,"")</f>
        <v>#REF!</v>
      </c>
      <c r="O25" s="2" t="e">
        <f t="shared" si="2"/>
        <v>#REF!</v>
      </c>
      <c r="P25" s="2" t="e">
        <f t="shared" si="3"/>
        <v>#REF!</v>
      </c>
      <c r="Q25" s="31" t="e">
        <f>IF(AND(P25=1),LOOKUP(9.99999999999999E+307,$Q$3:Q24)+1,"")</f>
        <v>#REF!</v>
      </c>
    </row>
    <row r="26" spans="2:17" s="2" customFormat="1" ht="20.149999999999999" customHeight="1" x14ac:dyDescent="0.55000000000000004">
      <c r="B26" s="200" t="str">
        <f>p2เวลาเรียน!B27</f>
        <v>ป.4/1</v>
      </c>
      <c r="C26" s="200">
        <f>p2เวลาเรียน!C27</f>
        <v>23</v>
      </c>
      <c r="D26" s="200">
        <f>p2เวลาเรียน!D27</f>
        <v>4091</v>
      </c>
      <c r="E26" s="200" t="str">
        <f>p2เวลาเรียน!E27</f>
        <v>เด็กหญิง</v>
      </c>
      <c r="F26" s="211" t="str">
        <f>p2เวลาเรียน!F27</f>
        <v>ครองขวัญ</v>
      </c>
      <c r="G26" s="212" t="str">
        <f>p2เวลาเรียน!G27</f>
        <v>มะรอเซะ</v>
      </c>
      <c r="H26" s="312" t="str">
        <f>'คะแนนเทอม 2'!S28</f>
        <v/>
      </c>
      <c r="I26" s="312" t="str">
        <f>IF('คะแนนเทอม 2'!M28="","",'คะแนนเทอม 2'!M28)</f>
        <v/>
      </c>
      <c r="J26" s="230" t="str">
        <f t="shared" si="0"/>
        <v/>
      </c>
      <c r="K26" s="352" t="str">
        <f>IF(E26="","",pรายชื่อ!B26)</f>
        <v>เรียน</v>
      </c>
      <c r="L26" s="128" t="str">
        <f t="shared" si="1"/>
        <v/>
      </c>
      <c r="M26" s="31" t="e">
        <f>IF(AND(#REF!=0),LOOKUP(9.99999999999999E+307,$M$3:M25)+1,"")</f>
        <v>#REF!</v>
      </c>
      <c r="N26" s="31" t="e">
        <f>IF(AND(#REF!="ร"),LOOKUP(9.99999999999999E+307,$N$3:N25)+1,"")</f>
        <v>#REF!</v>
      </c>
      <c r="O26" s="2" t="e">
        <f t="shared" si="2"/>
        <v>#REF!</v>
      </c>
      <c r="P26" s="2" t="e">
        <f t="shared" si="3"/>
        <v>#REF!</v>
      </c>
      <c r="Q26" s="31" t="e">
        <f>IF(AND(P26=1),LOOKUP(9.99999999999999E+307,$Q$3:Q25)+1,"")</f>
        <v>#REF!</v>
      </c>
    </row>
    <row r="27" spans="2:17" s="2" customFormat="1" ht="20.149999999999999" customHeight="1" x14ac:dyDescent="0.55000000000000004">
      <c r="B27" s="200" t="str">
        <f>p2เวลาเรียน!B28</f>
        <v>ป.4/1</v>
      </c>
      <c r="C27" s="200">
        <f>p2เวลาเรียน!C28</f>
        <v>24</v>
      </c>
      <c r="D27" s="200">
        <f>p2เวลาเรียน!D28</f>
        <v>4097</v>
      </c>
      <c r="E27" s="200" t="str">
        <f>p2เวลาเรียน!E28</f>
        <v>เด็กหญิง</v>
      </c>
      <c r="F27" s="211" t="str">
        <f>p2เวลาเรียน!F28</f>
        <v>กัญญาภัทร</v>
      </c>
      <c r="G27" s="212" t="str">
        <f>p2เวลาเรียน!G28</f>
        <v>ใจปิน</v>
      </c>
      <c r="H27" s="312" t="str">
        <f>'คะแนนเทอม 2'!S29</f>
        <v/>
      </c>
      <c r="I27" s="312" t="str">
        <f>IF('คะแนนเทอม 2'!M29="","",'คะแนนเทอม 2'!M29)</f>
        <v/>
      </c>
      <c r="J27" s="230" t="str">
        <f t="shared" si="0"/>
        <v/>
      </c>
      <c r="K27" s="352" t="str">
        <f>IF(E27="","",pรายชื่อ!B27)</f>
        <v>เรียน</v>
      </c>
      <c r="L27" s="128" t="str">
        <f t="shared" si="1"/>
        <v/>
      </c>
      <c r="M27" s="31" t="e">
        <f>IF(AND(#REF!=0),LOOKUP(9.99999999999999E+307,$M$3:M26)+1,"")</f>
        <v>#REF!</v>
      </c>
      <c r="N27" s="31" t="e">
        <f>IF(AND(#REF!="ร"),LOOKUP(9.99999999999999E+307,$N$3:N26)+1,"")</f>
        <v>#REF!</v>
      </c>
      <c r="O27" s="2" t="e">
        <f t="shared" si="2"/>
        <v>#REF!</v>
      </c>
      <c r="P27" s="2" t="e">
        <f t="shared" si="3"/>
        <v>#REF!</v>
      </c>
      <c r="Q27" s="31" t="e">
        <f>IF(AND(P27=1),LOOKUP(9.99999999999999E+307,$Q$3:Q26)+1,"")</f>
        <v>#REF!</v>
      </c>
    </row>
    <row r="28" spans="2:17" s="2" customFormat="1" ht="20.149999999999999" customHeight="1" x14ac:dyDescent="0.55000000000000004">
      <c r="B28" s="200" t="str">
        <f>p2เวลาเรียน!B29</f>
        <v>ป.4/1</v>
      </c>
      <c r="C28" s="200">
        <f>p2เวลาเรียน!C29</f>
        <v>25</v>
      </c>
      <c r="D28" s="200">
        <f>p2เวลาเรียน!D29</f>
        <v>4305</v>
      </c>
      <c r="E28" s="200" t="str">
        <f>p2เวลาเรียน!E29</f>
        <v>เด็กหญิง</v>
      </c>
      <c r="F28" s="211" t="str">
        <f>p2เวลาเรียน!F29</f>
        <v>อริยดา</v>
      </c>
      <c r="G28" s="212" t="str">
        <f>p2เวลาเรียน!G29</f>
        <v>เพรียจิต</v>
      </c>
      <c r="H28" s="312" t="str">
        <f>'คะแนนเทอม 2'!S30</f>
        <v/>
      </c>
      <c r="I28" s="312" t="str">
        <f>IF('คะแนนเทอม 2'!M30="","",'คะแนนเทอม 2'!M30)</f>
        <v/>
      </c>
      <c r="J28" s="230" t="str">
        <f t="shared" si="0"/>
        <v/>
      </c>
      <c r="K28" s="352" t="str">
        <f>IF(E28="","",pรายชื่อ!B28)</f>
        <v>เรียน</v>
      </c>
      <c r="L28" s="128" t="str">
        <f t="shared" si="1"/>
        <v/>
      </c>
      <c r="M28" s="31" t="e">
        <f>IF(AND(#REF!=0),LOOKUP(9.99999999999999E+307,$M$3:M27)+1,"")</f>
        <v>#REF!</v>
      </c>
      <c r="N28" s="31" t="e">
        <f>IF(AND(#REF!="ร"),LOOKUP(9.99999999999999E+307,$N$3:N27)+1,"")</f>
        <v>#REF!</v>
      </c>
      <c r="O28" s="2" t="e">
        <f t="shared" si="2"/>
        <v>#REF!</v>
      </c>
      <c r="P28" s="2" t="e">
        <f t="shared" si="3"/>
        <v>#REF!</v>
      </c>
      <c r="Q28" s="31" t="e">
        <f>IF(AND(P28=1),LOOKUP(9.99999999999999E+307,$Q$3:Q27)+1,"")</f>
        <v>#REF!</v>
      </c>
    </row>
    <row r="29" spans="2:17" s="2" customFormat="1" ht="20.149999999999999" customHeight="1" x14ac:dyDescent="0.55000000000000004">
      <c r="B29" s="200" t="str">
        <f>p2เวลาเรียน!B30</f>
        <v>ป.4/1</v>
      </c>
      <c r="C29" s="200">
        <f>p2เวลาเรียน!C30</f>
        <v>26</v>
      </c>
      <c r="D29" s="200">
        <f>p2เวลาเรียน!D30</f>
        <v>4360</v>
      </c>
      <c r="E29" s="200" t="str">
        <f>p2เวลาเรียน!E30</f>
        <v>เด็กชาย</v>
      </c>
      <c r="F29" s="211" t="str">
        <f>p2เวลาเรียน!F30</f>
        <v>ธีรกฤต</v>
      </c>
      <c r="G29" s="212" t="str">
        <f>p2เวลาเรียน!G30</f>
        <v>รินเที่ยง</v>
      </c>
      <c r="H29" s="312" t="str">
        <f>'คะแนนเทอม 2'!S31</f>
        <v/>
      </c>
      <c r="I29" s="312" t="str">
        <f>IF('คะแนนเทอม 2'!M31="","",'คะแนนเทอม 2'!M31)</f>
        <v/>
      </c>
      <c r="J29" s="230" t="str">
        <f t="shared" si="0"/>
        <v/>
      </c>
      <c r="K29" s="352" t="str">
        <f>IF(E29="","",pรายชื่อ!B29)</f>
        <v>เรียน</v>
      </c>
      <c r="L29" s="128" t="str">
        <f t="shared" si="1"/>
        <v/>
      </c>
      <c r="M29" s="31" t="e">
        <f>IF(AND(#REF!=0),LOOKUP(9.99999999999999E+307,$M$3:M28)+1,"")</f>
        <v>#REF!</v>
      </c>
      <c r="N29" s="31" t="e">
        <f>IF(AND(#REF!="ร"),LOOKUP(9.99999999999999E+307,$N$3:N28)+1,"")</f>
        <v>#REF!</v>
      </c>
      <c r="O29" s="2" t="e">
        <f t="shared" si="2"/>
        <v>#REF!</v>
      </c>
      <c r="P29" s="2" t="e">
        <f t="shared" si="3"/>
        <v>#REF!</v>
      </c>
      <c r="Q29" s="31" t="e">
        <f>IF(AND(P29=1),LOOKUP(9.99999999999999E+307,$Q$3:Q28)+1,"")</f>
        <v>#REF!</v>
      </c>
    </row>
    <row r="30" spans="2:17" s="2" customFormat="1" ht="20.149999999999999" customHeight="1" x14ac:dyDescent="0.55000000000000004">
      <c r="B30" s="200" t="str">
        <f>p2เวลาเรียน!B31</f>
        <v>ป.4/1</v>
      </c>
      <c r="C30" s="200">
        <f>p2เวลาเรียน!C31</f>
        <v>27</v>
      </c>
      <c r="D30" s="200">
        <f>p2เวลาเรียน!D31</f>
        <v>4433</v>
      </c>
      <c r="E30" s="200" t="str">
        <f>p2เวลาเรียน!E31</f>
        <v>เด็กหญิง</v>
      </c>
      <c r="F30" s="211" t="str">
        <f>p2เวลาเรียน!F31</f>
        <v>มินลดา</v>
      </c>
      <c r="G30" s="212" t="str">
        <f>p2เวลาเรียน!G31</f>
        <v>เชื้อเมืองพาน</v>
      </c>
      <c r="H30" s="312" t="str">
        <f>'คะแนนเทอม 2'!S32</f>
        <v/>
      </c>
      <c r="I30" s="312" t="str">
        <f>IF('คะแนนเทอม 2'!M32="","",'คะแนนเทอม 2'!M32)</f>
        <v/>
      </c>
      <c r="J30" s="230" t="str">
        <f t="shared" si="0"/>
        <v/>
      </c>
      <c r="K30" s="352" t="str">
        <f>IF(E30="","",pรายชื่อ!B30)</f>
        <v>เรียน</v>
      </c>
      <c r="L30" s="128" t="str">
        <f t="shared" si="1"/>
        <v/>
      </c>
      <c r="M30" s="31" t="e">
        <f>IF(AND(#REF!=0),LOOKUP(9.99999999999999E+307,$M$3:M29)+1,"")</f>
        <v>#REF!</v>
      </c>
      <c r="N30" s="31" t="e">
        <f>IF(AND(#REF!="ร"),LOOKUP(9.99999999999999E+307,$N$3:N29)+1,"")</f>
        <v>#REF!</v>
      </c>
      <c r="O30" s="2" t="e">
        <f t="shared" si="2"/>
        <v>#REF!</v>
      </c>
      <c r="P30" s="2" t="e">
        <f t="shared" si="3"/>
        <v>#REF!</v>
      </c>
      <c r="Q30" s="31" t="e">
        <f>IF(AND(P30=1),LOOKUP(9.99999999999999E+307,$Q$3:Q29)+1,"")</f>
        <v>#REF!</v>
      </c>
    </row>
    <row r="31" spans="2:17" s="2" customFormat="1" ht="20.149999999999999" customHeight="1" x14ac:dyDescent="0.55000000000000004">
      <c r="B31" s="200" t="str">
        <f>p2เวลาเรียน!B32</f>
        <v>ป.4/1</v>
      </c>
      <c r="C31" s="200">
        <f>p2เวลาเรียน!C32</f>
        <v>28</v>
      </c>
      <c r="D31" s="200" t="str">
        <f>p2เวลาเรียน!D32</f>
        <v/>
      </c>
      <c r="E31" s="200" t="str">
        <f>p2เวลาเรียน!E32</f>
        <v/>
      </c>
      <c r="F31" s="211" t="str">
        <f>p2เวลาเรียน!F32</f>
        <v/>
      </c>
      <c r="G31" s="212" t="str">
        <f>p2เวลาเรียน!G32</f>
        <v/>
      </c>
      <c r="H31" s="312" t="str">
        <f>'คะแนนเทอม 2'!S33</f>
        <v/>
      </c>
      <c r="I31" s="312" t="str">
        <f>IF('คะแนนเทอม 2'!M33="","",'คะแนนเทอม 2'!M33)</f>
        <v/>
      </c>
      <c r="J31" s="230" t="str">
        <f t="shared" si="0"/>
        <v/>
      </c>
      <c r="K31" s="352" t="str">
        <f>IF(E31="","",pรายชื่อ!B31)</f>
        <v/>
      </c>
      <c r="L31" s="128" t="str">
        <f t="shared" si="1"/>
        <v/>
      </c>
      <c r="M31" s="31" t="e">
        <f>IF(AND(#REF!=0),LOOKUP(9.99999999999999E+307,$M$3:M30)+1,"")</f>
        <v>#REF!</v>
      </c>
      <c r="N31" s="31" t="e">
        <f>IF(AND(#REF!="ร"),LOOKUP(9.99999999999999E+307,$N$3:N30)+1,"")</f>
        <v>#REF!</v>
      </c>
      <c r="O31" s="2" t="e">
        <f t="shared" si="2"/>
        <v>#REF!</v>
      </c>
      <c r="P31" s="2" t="e">
        <f t="shared" si="3"/>
        <v>#REF!</v>
      </c>
      <c r="Q31" s="31" t="e">
        <f>IF(AND(P31=1),LOOKUP(9.99999999999999E+307,$Q$3:Q30)+1,"")</f>
        <v>#REF!</v>
      </c>
    </row>
    <row r="32" spans="2:17" s="2" customFormat="1" ht="20.149999999999999" customHeight="1" x14ac:dyDescent="0.55000000000000004">
      <c r="B32" s="200" t="str">
        <f>p2เวลาเรียน!B33</f>
        <v>ป.4/1</v>
      </c>
      <c r="C32" s="200">
        <f>p2เวลาเรียน!C33</f>
        <v>29</v>
      </c>
      <c r="D32" s="200" t="str">
        <f>p2เวลาเรียน!D33</f>
        <v/>
      </c>
      <c r="E32" s="200" t="str">
        <f>p2เวลาเรียน!E33</f>
        <v/>
      </c>
      <c r="F32" s="211" t="str">
        <f>p2เวลาเรียน!F33</f>
        <v/>
      </c>
      <c r="G32" s="212" t="str">
        <f>p2เวลาเรียน!G33</f>
        <v/>
      </c>
      <c r="H32" s="312" t="str">
        <f>'คะแนนเทอม 2'!S34</f>
        <v/>
      </c>
      <c r="I32" s="312" t="str">
        <f>IF('คะแนนเทอม 2'!M34="","",'คะแนนเทอม 2'!M34)</f>
        <v/>
      </c>
      <c r="J32" s="230" t="str">
        <f t="shared" si="0"/>
        <v/>
      </c>
      <c r="K32" s="352" t="str">
        <f>IF(E32="","",pรายชื่อ!B32)</f>
        <v/>
      </c>
      <c r="L32" s="128" t="str">
        <f t="shared" si="1"/>
        <v/>
      </c>
      <c r="M32" s="31" t="e">
        <f>IF(AND(#REF!=0),LOOKUP(9.99999999999999E+307,$M$3:M31)+1,"")</f>
        <v>#REF!</v>
      </c>
      <c r="N32" s="31" t="e">
        <f>IF(AND(#REF!="ร"),LOOKUP(9.99999999999999E+307,$N$3:N31)+1,"")</f>
        <v>#REF!</v>
      </c>
      <c r="O32" s="2" t="e">
        <f t="shared" si="2"/>
        <v>#REF!</v>
      </c>
      <c r="P32" s="2" t="e">
        <f t="shared" si="3"/>
        <v>#REF!</v>
      </c>
      <c r="Q32" s="31" t="e">
        <f>IF(AND(P32=1),LOOKUP(9.99999999999999E+307,$Q$3:Q31)+1,"")</f>
        <v>#REF!</v>
      </c>
    </row>
    <row r="33" spans="2:17" s="2" customFormat="1" ht="20.149999999999999" customHeight="1" x14ac:dyDescent="0.55000000000000004">
      <c r="B33" s="200" t="str">
        <f>p2เวลาเรียน!B34</f>
        <v>ป.4/1</v>
      </c>
      <c r="C33" s="200">
        <f>p2เวลาเรียน!C34</f>
        <v>30</v>
      </c>
      <c r="D33" s="200" t="str">
        <f>p2เวลาเรียน!D34</f>
        <v/>
      </c>
      <c r="E33" s="200" t="str">
        <f>p2เวลาเรียน!E34</f>
        <v/>
      </c>
      <c r="F33" s="211" t="str">
        <f>p2เวลาเรียน!F34</f>
        <v/>
      </c>
      <c r="G33" s="212" t="str">
        <f>p2เวลาเรียน!G34</f>
        <v/>
      </c>
      <c r="H33" s="312" t="str">
        <f>'คะแนนเทอม 2'!S35</f>
        <v/>
      </c>
      <c r="I33" s="312" t="str">
        <f>IF('คะแนนเทอม 2'!M35="","",'คะแนนเทอม 2'!M35)</f>
        <v/>
      </c>
      <c r="J33" s="230" t="str">
        <f t="shared" si="0"/>
        <v/>
      </c>
      <c r="K33" s="352" t="str">
        <f>IF(E33="","",pรายชื่อ!B33)</f>
        <v/>
      </c>
      <c r="L33" s="128" t="str">
        <f t="shared" si="1"/>
        <v/>
      </c>
      <c r="M33" s="31" t="e">
        <f>IF(AND(#REF!=0),LOOKUP(9.99999999999999E+307,$M$3:M32)+1,"")</f>
        <v>#REF!</v>
      </c>
      <c r="N33" s="31" t="e">
        <f>IF(AND(#REF!="ร"),LOOKUP(9.99999999999999E+307,$N$3:N32)+1,"")</f>
        <v>#REF!</v>
      </c>
      <c r="O33" s="2" t="e">
        <f t="shared" si="2"/>
        <v>#REF!</v>
      </c>
      <c r="P33" s="2" t="e">
        <f t="shared" si="3"/>
        <v>#REF!</v>
      </c>
      <c r="Q33" s="31" t="e">
        <f>IF(AND(P33=1),LOOKUP(9.99999999999999E+307,$Q$3:Q32)+1,"")</f>
        <v>#REF!</v>
      </c>
    </row>
    <row r="34" spans="2:17" s="2" customFormat="1" ht="20.149999999999999" customHeight="1" x14ac:dyDescent="0.55000000000000004">
      <c r="B34" s="200" t="str">
        <f>p2เวลาเรียน!B35</f>
        <v>ป.4/1</v>
      </c>
      <c r="C34" s="200">
        <f>p2เวลาเรียน!C35</f>
        <v>31</v>
      </c>
      <c r="D34" s="200" t="str">
        <f>p2เวลาเรียน!D35</f>
        <v/>
      </c>
      <c r="E34" s="200" t="str">
        <f>p2เวลาเรียน!E35</f>
        <v/>
      </c>
      <c r="F34" s="211" t="str">
        <f>p2เวลาเรียน!F35</f>
        <v/>
      </c>
      <c r="G34" s="212" t="str">
        <f>p2เวลาเรียน!G35</f>
        <v/>
      </c>
      <c r="H34" s="312" t="str">
        <f>'คะแนนเทอม 2'!S36</f>
        <v/>
      </c>
      <c r="I34" s="312" t="str">
        <f>IF('คะแนนเทอม 2'!M36="","",'คะแนนเทอม 2'!M36)</f>
        <v/>
      </c>
      <c r="J34" s="230" t="str">
        <f t="shared" si="0"/>
        <v/>
      </c>
      <c r="K34" s="352" t="str">
        <f>IF(E34="","",pรายชื่อ!B34)</f>
        <v/>
      </c>
      <c r="L34" s="128" t="str">
        <f t="shared" si="1"/>
        <v/>
      </c>
      <c r="M34" s="31" t="e">
        <f>IF(AND(#REF!=0),LOOKUP(9.99999999999999E+307,$M$3:M33)+1,"")</f>
        <v>#REF!</v>
      </c>
      <c r="N34" s="31" t="e">
        <f>IF(AND(#REF!="ร"),LOOKUP(9.99999999999999E+307,$N$3:N33)+1,"")</f>
        <v>#REF!</v>
      </c>
      <c r="O34" s="2" t="e">
        <f t="shared" si="2"/>
        <v>#REF!</v>
      </c>
      <c r="P34" s="2" t="e">
        <f t="shared" si="3"/>
        <v>#REF!</v>
      </c>
      <c r="Q34" s="31" t="e">
        <f>IF(AND(P34=1),LOOKUP(9.99999999999999E+307,$Q$3:Q33)+1,"")</f>
        <v>#REF!</v>
      </c>
    </row>
    <row r="35" spans="2:17" s="2" customFormat="1" ht="20.149999999999999" customHeight="1" x14ac:dyDescent="0.55000000000000004">
      <c r="B35" s="200" t="str">
        <f>p2เวลาเรียน!B36</f>
        <v>ป.4/1</v>
      </c>
      <c r="C35" s="200">
        <f>p2เวลาเรียน!C36</f>
        <v>32</v>
      </c>
      <c r="D35" s="200" t="str">
        <f>p2เวลาเรียน!D36</f>
        <v/>
      </c>
      <c r="E35" s="200" t="str">
        <f>p2เวลาเรียน!E36</f>
        <v/>
      </c>
      <c r="F35" s="211" t="str">
        <f>p2เวลาเรียน!F36</f>
        <v/>
      </c>
      <c r="G35" s="212" t="str">
        <f>p2เวลาเรียน!G36</f>
        <v/>
      </c>
      <c r="H35" s="312" t="str">
        <f>'คะแนนเทอม 2'!S37</f>
        <v/>
      </c>
      <c r="I35" s="312" t="str">
        <f>IF('คะแนนเทอม 2'!M37="","",'คะแนนเทอม 2'!M37)</f>
        <v/>
      </c>
      <c r="J35" s="230" t="str">
        <f t="shared" si="0"/>
        <v/>
      </c>
      <c r="K35" s="352" t="str">
        <f>IF(E35="","",pรายชื่อ!B35)</f>
        <v/>
      </c>
      <c r="L35" s="128" t="str">
        <f t="shared" si="1"/>
        <v/>
      </c>
      <c r="M35" s="31" t="e">
        <f>IF(AND(#REF!=0),LOOKUP(9.99999999999999E+307,$M$3:M34)+1,"")</f>
        <v>#REF!</v>
      </c>
      <c r="N35" s="31" t="e">
        <f>IF(AND(#REF!="ร"),LOOKUP(9.99999999999999E+307,$N$3:N34)+1,"")</f>
        <v>#REF!</v>
      </c>
      <c r="O35" s="2" t="e">
        <f t="shared" si="2"/>
        <v>#REF!</v>
      </c>
      <c r="P35" s="2" t="e">
        <f t="shared" si="3"/>
        <v>#REF!</v>
      </c>
      <c r="Q35" s="31" t="e">
        <f>IF(AND(P35=1),LOOKUP(9.99999999999999E+307,$Q$3:Q34)+1,"")</f>
        <v>#REF!</v>
      </c>
    </row>
    <row r="36" spans="2:17" s="2" customFormat="1" ht="20.149999999999999" customHeight="1" x14ac:dyDescent="0.55000000000000004">
      <c r="B36" s="200" t="str">
        <f>p2เวลาเรียน!B37</f>
        <v>ป.4/1</v>
      </c>
      <c r="C36" s="200">
        <f>p2เวลาเรียน!C37</f>
        <v>33</v>
      </c>
      <c r="D36" s="200" t="str">
        <f>p2เวลาเรียน!D37</f>
        <v/>
      </c>
      <c r="E36" s="200" t="str">
        <f>p2เวลาเรียน!E37</f>
        <v/>
      </c>
      <c r="F36" s="211" t="str">
        <f>p2เวลาเรียน!F37</f>
        <v/>
      </c>
      <c r="G36" s="212" t="str">
        <f>p2เวลาเรียน!G37</f>
        <v/>
      </c>
      <c r="H36" s="312" t="str">
        <f>'คะแนนเทอม 2'!S38</f>
        <v/>
      </c>
      <c r="I36" s="312" t="str">
        <f>IF('คะแนนเทอม 2'!M38="","",'คะแนนเทอม 2'!M38)</f>
        <v/>
      </c>
      <c r="J36" s="230" t="str">
        <f t="shared" ref="J36:J67" si="4">IF(H36="","",SUM(H36:I36))</f>
        <v/>
      </c>
      <c r="K36" s="352" t="str">
        <f>IF(E36="","",pรายชื่อ!B36)</f>
        <v/>
      </c>
      <c r="L36" s="128" t="str">
        <f t="shared" si="1"/>
        <v/>
      </c>
      <c r="M36" s="31" t="e">
        <f>IF(AND(#REF!=0),LOOKUP(9.99999999999999E+307,$M$3:M35)+1,"")</f>
        <v>#REF!</v>
      </c>
      <c r="N36" s="31" t="e">
        <f>IF(AND(#REF!="ร"),LOOKUP(9.99999999999999E+307,$N$3:N35)+1,"")</f>
        <v>#REF!</v>
      </c>
      <c r="O36" s="2" t="e">
        <f t="shared" si="2"/>
        <v>#REF!</v>
      </c>
      <c r="P36" s="2" t="e">
        <f t="shared" si="3"/>
        <v>#REF!</v>
      </c>
      <c r="Q36" s="31" t="e">
        <f>IF(AND(P36=1),LOOKUP(9.99999999999999E+307,$Q$3:Q35)+1,"")</f>
        <v>#REF!</v>
      </c>
    </row>
    <row r="37" spans="2:17" s="2" customFormat="1" ht="20.149999999999999" customHeight="1" x14ac:dyDescent="0.55000000000000004">
      <c r="B37" s="200" t="str">
        <f>p2เวลาเรียน!B38</f>
        <v>ป.4/1</v>
      </c>
      <c r="C37" s="200">
        <f>p2เวลาเรียน!C38</f>
        <v>34</v>
      </c>
      <c r="D37" s="200" t="str">
        <f>p2เวลาเรียน!D38</f>
        <v/>
      </c>
      <c r="E37" s="200" t="str">
        <f>p2เวลาเรียน!E38</f>
        <v/>
      </c>
      <c r="F37" s="211" t="str">
        <f>p2เวลาเรียน!F38</f>
        <v/>
      </c>
      <c r="G37" s="212" t="str">
        <f>p2เวลาเรียน!G38</f>
        <v/>
      </c>
      <c r="H37" s="312" t="str">
        <f>'คะแนนเทอม 2'!S39</f>
        <v/>
      </c>
      <c r="I37" s="312" t="str">
        <f>IF('คะแนนเทอม 2'!M39="","",'คะแนนเทอม 2'!M39)</f>
        <v/>
      </c>
      <c r="J37" s="230" t="str">
        <f t="shared" si="4"/>
        <v/>
      </c>
      <c r="K37" s="352" t="str">
        <f>IF(E37="","",pรายชื่อ!B37)</f>
        <v/>
      </c>
      <c r="L37" s="128" t="str">
        <f t="shared" si="1"/>
        <v/>
      </c>
      <c r="M37" s="31" t="e">
        <f>IF(AND(#REF!=0),LOOKUP(9.99999999999999E+307,$M$3:M36)+1,"")</f>
        <v>#REF!</v>
      </c>
      <c r="N37" s="31" t="e">
        <f>IF(AND(#REF!="ร"),LOOKUP(9.99999999999999E+307,$N$3:N36)+1,"")</f>
        <v>#REF!</v>
      </c>
      <c r="O37" s="2" t="e">
        <f t="shared" si="2"/>
        <v>#REF!</v>
      </c>
      <c r="P37" s="2" t="e">
        <f t="shared" si="3"/>
        <v>#REF!</v>
      </c>
      <c r="Q37" s="31" t="e">
        <f>IF(AND(P37=1),LOOKUP(9.99999999999999E+307,$Q$3:Q36)+1,"")</f>
        <v>#REF!</v>
      </c>
    </row>
    <row r="38" spans="2:17" s="2" customFormat="1" ht="20.149999999999999" customHeight="1" x14ac:dyDescent="0.55000000000000004">
      <c r="B38" s="200" t="str">
        <f>p2เวลาเรียน!B39</f>
        <v>ป.4/1</v>
      </c>
      <c r="C38" s="200">
        <f>p2เวลาเรียน!C39</f>
        <v>35</v>
      </c>
      <c r="D38" s="200" t="str">
        <f>p2เวลาเรียน!D39</f>
        <v/>
      </c>
      <c r="E38" s="200" t="str">
        <f>p2เวลาเรียน!E39</f>
        <v/>
      </c>
      <c r="F38" s="211" t="str">
        <f>p2เวลาเรียน!F39</f>
        <v/>
      </c>
      <c r="G38" s="212" t="str">
        <f>p2เวลาเรียน!G39</f>
        <v/>
      </c>
      <c r="H38" s="312" t="str">
        <f>'คะแนนเทอม 2'!S40</f>
        <v/>
      </c>
      <c r="I38" s="312" t="str">
        <f>IF('คะแนนเทอม 2'!M40="","",'คะแนนเทอม 2'!M40)</f>
        <v/>
      </c>
      <c r="J38" s="230" t="str">
        <f t="shared" si="4"/>
        <v/>
      </c>
      <c r="K38" s="352" t="str">
        <f>IF(E38="","",pรายชื่อ!B38)</f>
        <v/>
      </c>
      <c r="L38" s="128" t="str">
        <f t="shared" si="1"/>
        <v/>
      </c>
      <c r="M38" s="31" t="e">
        <f>IF(AND(#REF!=0),LOOKUP(9.99999999999999E+307,$M$3:M37)+1,"")</f>
        <v>#REF!</v>
      </c>
      <c r="N38" s="31" t="e">
        <f>IF(AND(#REF!="ร"),LOOKUP(9.99999999999999E+307,$N$3:N37)+1,"")</f>
        <v>#REF!</v>
      </c>
      <c r="O38" s="2" t="e">
        <f t="shared" si="2"/>
        <v>#REF!</v>
      </c>
      <c r="P38" s="2" t="e">
        <f t="shared" si="3"/>
        <v>#REF!</v>
      </c>
      <c r="Q38" s="31" t="e">
        <f>IF(AND(P38=1),LOOKUP(9.99999999999999E+307,$Q$3:Q37)+1,"")</f>
        <v>#REF!</v>
      </c>
    </row>
    <row r="39" spans="2:17" s="2" customFormat="1" ht="20.149999999999999" customHeight="1" x14ac:dyDescent="0.55000000000000004">
      <c r="B39" s="200" t="str">
        <f>p2เวลาเรียน!B40</f>
        <v>ป.4/1</v>
      </c>
      <c r="C39" s="200">
        <f>p2เวลาเรียน!C40</f>
        <v>36</v>
      </c>
      <c r="D39" s="200" t="str">
        <f>p2เวลาเรียน!D40</f>
        <v/>
      </c>
      <c r="E39" s="200" t="str">
        <f>p2เวลาเรียน!E40</f>
        <v/>
      </c>
      <c r="F39" s="211" t="str">
        <f>p2เวลาเรียน!F40</f>
        <v/>
      </c>
      <c r="G39" s="212" t="str">
        <f>p2เวลาเรียน!G40</f>
        <v/>
      </c>
      <c r="H39" s="312" t="str">
        <f>'คะแนนเทอม 2'!S41</f>
        <v/>
      </c>
      <c r="I39" s="312" t="str">
        <f>IF('คะแนนเทอม 2'!M41="","",'คะแนนเทอม 2'!M41)</f>
        <v/>
      </c>
      <c r="J39" s="230" t="str">
        <f t="shared" si="4"/>
        <v/>
      </c>
      <c r="K39" s="352" t="str">
        <f>IF(E39="","",pรายชื่อ!B39)</f>
        <v/>
      </c>
      <c r="L39" s="128" t="str">
        <f t="shared" si="1"/>
        <v/>
      </c>
      <c r="M39" s="31" t="e">
        <f>IF(AND(#REF!=0),LOOKUP(9.99999999999999E+307,$M$3:M38)+1,"")</f>
        <v>#REF!</v>
      </c>
      <c r="N39" s="31" t="e">
        <f>IF(AND(#REF!="ร"),LOOKUP(9.99999999999999E+307,$N$3:N38)+1,"")</f>
        <v>#REF!</v>
      </c>
      <c r="O39" s="2" t="e">
        <f t="shared" si="2"/>
        <v>#REF!</v>
      </c>
      <c r="P39" s="2" t="e">
        <f t="shared" si="3"/>
        <v>#REF!</v>
      </c>
      <c r="Q39" s="31" t="e">
        <f>IF(AND(P39=1),LOOKUP(9.99999999999999E+307,$Q$3:Q38)+1,"")</f>
        <v>#REF!</v>
      </c>
    </row>
    <row r="40" spans="2:17" s="2" customFormat="1" ht="20.149999999999999" customHeight="1" x14ac:dyDescent="0.55000000000000004">
      <c r="B40" s="200" t="str">
        <f>p2เวลาเรียน!B41</f>
        <v>ป.4/1</v>
      </c>
      <c r="C40" s="200">
        <f>p2เวลาเรียน!C41</f>
        <v>37</v>
      </c>
      <c r="D40" s="200" t="str">
        <f>p2เวลาเรียน!D41</f>
        <v/>
      </c>
      <c r="E40" s="200" t="str">
        <f>p2เวลาเรียน!E41</f>
        <v/>
      </c>
      <c r="F40" s="211" t="str">
        <f>p2เวลาเรียน!F41</f>
        <v/>
      </c>
      <c r="G40" s="212" t="str">
        <f>p2เวลาเรียน!G41</f>
        <v/>
      </c>
      <c r="H40" s="312" t="str">
        <f>'คะแนนเทอม 2'!S42</f>
        <v/>
      </c>
      <c r="I40" s="312" t="str">
        <f>IF('คะแนนเทอม 2'!M42="","",'คะแนนเทอม 2'!M42)</f>
        <v/>
      </c>
      <c r="J40" s="230" t="str">
        <f t="shared" si="4"/>
        <v/>
      </c>
      <c r="K40" s="352" t="str">
        <f>IF(E40="","",pรายชื่อ!B40)</f>
        <v/>
      </c>
      <c r="L40" s="128" t="str">
        <f t="shared" si="1"/>
        <v/>
      </c>
      <c r="M40" s="31" t="e">
        <f>IF(AND(#REF!=0),LOOKUP(9.99999999999999E+307,$M$3:M39)+1,"")</f>
        <v>#REF!</v>
      </c>
      <c r="N40" s="31" t="e">
        <f>IF(AND(#REF!="ร"),LOOKUP(9.99999999999999E+307,$N$3:N39)+1,"")</f>
        <v>#REF!</v>
      </c>
      <c r="O40" s="2" t="e">
        <f t="shared" si="2"/>
        <v>#REF!</v>
      </c>
      <c r="P40" s="2" t="e">
        <f t="shared" si="3"/>
        <v>#REF!</v>
      </c>
      <c r="Q40" s="31" t="e">
        <f>IF(AND(P40=1),LOOKUP(9.99999999999999E+307,$Q$3:Q39)+1,"")</f>
        <v>#REF!</v>
      </c>
    </row>
    <row r="41" spans="2:17" s="2" customFormat="1" ht="20.149999999999999" customHeight="1" x14ac:dyDescent="0.55000000000000004">
      <c r="B41" s="200" t="str">
        <f>p2เวลาเรียน!B42</f>
        <v>ป.4/1</v>
      </c>
      <c r="C41" s="200">
        <f>p2เวลาเรียน!C42</f>
        <v>38</v>
      </c>
      <c r="D41" s="200" t="str">
        <f>p2เวลาเรียน!D42</f>
        <v/>
      </c>
      <c r="E41" s="200" t="str">
        <f>p2เวลาเรียน!E42</f>
        <v/>
      </c>
      <c r="F41" s="211" t="str">
        <f>p2เวลาเรียน!F42</f>
        <v/>
      </c>
      <c r="G41" s="212" t="str">
        <f>p2เวลาเรียน!G42</f>
        <v/>
      </c>
      <c r="H41" s="312" t="str">
        <f>'คะแนนเทอม 2'!S43</f>
        <v/>
      </c>
      <c r="I41" s="312" t="str">
        <f>IF('คะแนนเทอม 2'!M43="","",'คะแนนเทอม 2'!M43)</f>
        <v/>
      </c>
      <c r="J41" s="230" t="str">
        <f t="shared" si="4"/>
        <v/>
      </c>
      <c r="K41" s="352" t="str">
        <f>IF(E41="","",pรายชื่อ!B41)</f>
        <v/>
      </c>
      <c r="L41" s="128" t="str">
        <f t="shared" si="1"/>
        <v/>
      </c>
      <c r="M41" s="31" t="e">
        <f>IF(AND(#REF!=0),LOOKUP(9.99999999999999E+307,$M$3:M40)+1,"")</f>
        <v>#REF!</v>
      </c>
      <c r="N41" s="31" t="e">
        <f>IF(AND(#REF!="ร"),LOOKUP(9.99999999999999E+307,$N$3:N40)+1,"")</f>
        <v>#REF!</v>
      </c>
      <c r="O41" s="2" t="e">
        <f t="shared" si="2"/>
        <v>#REF!</v>
      </c>
      <c r="P41" s="2" t="e">
        <f t="shared" si="3"/>
        <v>#REF!</v>
      </c>
      <c r="Q41" s="31" t="e">
        <f>IF(AND(P41=1),LOOKUP(9.99999999999999E+307,$Q$3:Q40)+1,"")</f>
        <v>#REF!</v>
      </c>
    </row>
    <row r="42" spans="2:17" s="2" customFormat="1" ht="20.149999999999999" customHeight="1" x14ac:dyDescent="0.55000000000000004">
      <c r="B42" s="200" t="str">
        <f>p2เวลาเรียน!B43</f>
        <v>ป.4/1</v>
      </c>
      <c r="C42" s="200">
        <f>p2เวลาเรียน!C43</f>
        <v>39</v>
      </c>
      <c r="D42" s="200" t="str">
        <f>p2เวลาเรียน!D43</f>
        <v/>
      </c>
      <c r="E42" s="200" t="str">
        <f>p2เวลาเรียน!E43</f>
        <v/>
      </c>
      <c r="F42" s="211" t="str">
        <f>p2เวลาเรียน!F43</f>
        <v/>
      </c>
      <c r="G42" s="212" t="str">
        <f>p2เวลาเรียน!G43</f>
        <v/>
      </c>
      <c r="H42" s="312" t="str">
        <f>'คะแนนเทอม 2'!S44</f>
        <v/>
      </c>
      <c r="I42" s="312" t="str">
        <f>IF('คะแนนเทอม 2'!M44="","",'คะแนนเทอม 2'!M44)</f>
        <v/>
      </c>
      <c r="J42" s="230" t="str">
        <f t="shared" si="4"/>
        <v/>
      </c>
      <c r="K42" s="352" t="str">
        <f>IF(E42="","",pรายชื่อ!B42)</f>
        <v/>
      </c>
      <c r="L42" s="128" t="str">
        <f t="shared" si="1"/>
        <v/>
      </c>
      <c r="M42" s="31" t="e">
        <f>IF(AND(#REF!=0),LOOKUP(9.99999999999999E+307,$M$3:M41)+1,"")</f>
        <v>#REF!</v>
      </c>
      <c r="N42" s="31" t="e">
        <f>IF(AND(#REF!="ร"),LOOKUP(9.99999999999999E+307,$N$3:N41)+1,"")</f>
        <v>#REF!</v>
      </c>
      <c r="O42" s="2" t="e">
        <f t="shared" si="2"/>
        <v>#REF!</v>
      </c>
      <c r="P42" s="2" t="e">
        <f t="shared" si="3"/>
        <v>#REF!</v>
      </c>
      <c r="Q42" s="31" t="e">
        <f>IF(AND(P42=1),LOOKUP(9.99999999999999E+307,$Q$3:Q41)+1,"")</f>
        <v>#REF!</v>
      </c>
    </row>
    <row r="43" spans="2:17" s="2" customFormat="1" ht="20.149999999999999" customHeight="1" x14ac:dyDescent="0.55000000000000004">
      <c r="B43" s="200" t="str">
        <f>p2เวลาเรียน!B44</f>
        <v>ป.4/1</v>
      </c>
      <c r="C43" s="200">
        <f>p2เวลาเรียน!C44</f>
        <v>40</v>
      </c>
      <c r="D43" s="200" t="str">
        <f>p2เวลาเรียน!D44</f>
        <v/>
      </c>
      <c r="E43" s="200" t="str">
        <f>p2เวลาเรียน!E44</f>
        <v/>
      </c>
      <c r="F43" s="211" t="str">
        <f>p2เวลาเรียน!F44</f>
        <v/>
      </c>
      <c r="G43" s="212" t="str">
        <f>p2เวลาเรียน!G44</f>
        <v/>
      </c>
      <c r="H43" s="312" t="str">
        <f>'คะแนนเทอม 2'!S45</f>
        <v/>
      </c>
      <c r="I43" s="312" t="str">
        <f>IF('คะแนนเทอม 2'!M45="","",'คะแนนเทอม 2'!M45)</f>
        <v/>
      </c>
      <c r="J43" s="230" t="str">
        <f t="shared" si="4"/>
        <v/>
      </c>
      <c r="K43" s="352" t="str">
        <f>IF(E43="","",pรายชื่อ!B43)</f>
        <v/>
      </c>
      <c r="L43" s="128" t="str">
        <f t="shared" si="1"/>
        <v/>
      </c>
      <c r="M43" s="31" t="e">
        <f>IF(AND(#REF!=0),LOOKUP(9.99999999999999E+307,$M$3:M42)+1,"")</f>
        <v>#REF!</v>
      </c>
      <c r="N43" s="31" t="e">
        <f>IF(AND(#REF!="ร"),LOOKUP(9.99999999999999E+307,$N$3:N42)+1,"")</f>
        <v>#REF!</v>
      </c>
      <c r="O43" s="2" t="e">
        <f t="shared" si="2"/>
        <v>#REF!</v>
      </c>
      <c r="P43" s="2" t="e">
        <f t="shared" si="3"/>
        <v>#REF!</v>
      </c>
      <c r="Q43" s="31" t="e">
        <f>IF(AND(P43=1),LOOKUP(9.99999999999999E+307,$Q$3:Q42)+1,"")</f>
        <v>#REF!</v>
      </c>
    </row>
    <row r="44" spans="2:17" s="2" customFormat="1" ht="20.149999999999999" customHeight="1" x14ac:dyDescent="0.55000000000000004">
      <c r="B44" s="200" t="str">
        <f>p2เวลาเรียน!B45</f>
        <v>ป.4/2</v>
      </c>
      <c r="C44" s="200">
        <f>p2เวลาเรียน!C45</f>
        <v>1</v>
      </c>
      <c r="D44" s="200">
        <f>p2เวลาเรียน!D45</f>
        <v>3746</v>
      </c>
      <c r="E44" s="200" t="str">
        <f>p2เวลาเรียน!E45</f>
        <v>เด็กชาย</v>
      </c>
      <c r="F44" s="211" t="str">
        <f>p2เวลาเรียน!F45</f>
        <v>ภคภัทร</v>
      </c>
      <c r="G44" s="212" t="str">
        <f>p2เวลาเรียน!G45</f>
        <v>จิรหิรัญโชค</v>
      </c>
      <c r="H44" s="312" t="str">
        <f>'คะแนนเทอม 2'!S46</f>
        <v/>
      </c>
      <c r="I44" s="312" t="str">
        <f>IF('คะแนนเทอม 2'!M46="","",'คะแนนเทอม 2'!M46)</f>
        <v/>
      </c>
      <c r="J44" s="230" t="str">
        <f t="shared" si="4"/>
        <v/>
      </c>
      <c r="K44" s="352" t="str">
        <f>IF(E44="","",pรายชื่อ!Z4)</f>
        <v>เรียน</v>
      </c>
      <c r="L44" s="128" t="str">
        <f t="shared" ref="L44:L83" si="5">IF(J44="","",RANK($J44,$J$44:$J$83,0))</f>
        <v/>
      </c>
      <c r="M44" s="31" t="e">
        <f>IF(AND(#REF!=0),LOOKUP(9.99999999999999E+307,$M$3:M43)+1,"")</f>
        <v>#REF!</v>
      </c>
      <c r="N44" s="31" t="e">
        <f>IF(AND(#REF!="ร"),LOOKUP(9.99999999999999E+307,$N$3:N43)+1,"")</f>
        <v>#REF!</v>
      </c>
      <c r="O44" s="2" t="e">
        <f t="shared" si="2"/>
        <v>#REF!</v>
      </c>
      <c r="P44" s="2" t="e">
        <f t="shared" si="3"/>
        <v>#REF!</v>
      </c>
      <c r="Q44" s="31" t="e">
        <f>IF(AND(P44=1),LOOKUP(9.99999999999999E+307,$Q$3:Q43)+1,"")</f>
        <v>#REF!</v>
      </c>
    </row>
    <row r="45" spans="2:17" s="2" customFormat="1" ht="20.149999999999999" customHeight="1" x14ac:dyDescent="0.55000000000000004">
      <c r="B45" s="200" t="str">
        <f>p2เวลาเรียน!B46</f>
        <v>ป.4/2</v>
      </c>
      <c r="C45" s="200">
        <f>p2เวลาเรียน!C46</f>
        <v>2</v>
      </c>
      <c r="D45" s="200">
        <f>p2เวลาเรียน!D46</f>
        <v>3799</v>
      </c>
      <c r="E45" s="200" t="str">
        <f>p2เวลาเรียน!E46</f>
        <v>เด็กชาย</v>
      </c>
      <c r="F45" s="211" t="str">
        <f>p2เวลาเรียน!F46</f>
        <v>ศุภวุฒิ</v>
      </c>
      <c r="G45" s="212" t="str">
        <f>p2เวลาเรียน!G46</f>
        <v>ก๋องอ้าย</v>
      </c>
      <c r="H45" s="312" t="str">
        <f>'คะแนนเทอม 2'!S47</f>
        <v/>
      </c>
      <c r="I45" s="312" t="str">
        <f>IF('คะแนนเทอม 2'!M47="","",'คะแนนเทอม 2'!M47)</f>
        <v/>
      </c>
      <c r="J45" s="230" t="str">
        <f t="shared" si="4"/>
        <v/>
      </c>
      <c r="K45" s="352" t="str">
        <f>IF(E45="","",pรายชื่อ!Z5)</f>
        <v>เรียน</v>
      </c>
      <c r="L45" s="128" t="str">
        <f t="shared" si="5"/>
        <v/>
      </c>
      <c r="M45" s="31" t="e">
        <f>IF(AND(#REF!=0),LOOKUP(9.99999999999999E+307,$M$3:M44)+1,"")</f>
        <v>#REF!</v>
      </c>
      <c r="N45" s="31" t="e">
        <f>IF(AND(#REF!="ร"),LOOKUP(9.99999999999999E+307,$N$3:N44)+1,"")</f>
        <v>#REF!</v>
      </c>
      <c r="O45" s="2" t="e">
        <f t="shared" si="2"/>
        <v>#REF!</v>
      </c>
      <c r="P45" s="2" t="e">
        <f t="shared" si="3"/>
        <v>#REF!</v>
      </c>
      <c r="Q45" s="31" t="e">
        <f>IF(AND(P45=1),LOOKUP(9.99999999999999E+307,$Q$3:Q44)+1,"")</f>
        <v>#REF!</v>
      </c>
    </row>
    <row r="46" spans="2:17" s="2" customFormat="1" ht="20.149999999999999" customHeight="1" x14ac:dyDescent="0.55000000000000004">
      <c r="B46" s="200" t="str">
        <f>p2เวลาเรียน!B47</f>
        <v>ป.4/2</v>
      </c>
      <c r="C46" s="200">
        <f>p2เวลาเรียน!C47</f>
        <v>3</v>
      </c>
      <c r="D46" s="200">
        <f>p2เวลาเรียน!D47</f>
        <v>3825</v>
      </c>
      <c r="E46" s="200" t="str">
        <f>p2เวลาเรียน!E47</f>
        <v>เด็กชาย</v>
      </c>
      <c r="F46" s="211" t="str">
        <f>p2เวลาเรียน!F47</f>
        <v>วีรภัทร</v>
      </c>
      <c r="G46" s="212" t="str">
        <f>p2เวลาเรียน!G47</f>
        <v>อ้วนแก้ว</v>
      </c>
      <c r="H46" s="312" t="str">
        <f>'คะแนนเทอม 2'!S48</f>
        <v/>
      </c>
      <c r="I46" s="312" t="str">
        <f>IF('คะแนนเทอม 2'!M48="","",'คะแนนเทอม 2'!M48)</f>
        <v/>
      </c>
      <c r="J46" s="230" t="str">
        <f t="shared" si="4"/>
        <v/>
      </c>
      <c r="K46" s="352" t="str">
        <f>IF(E46="","",pรายชื่อ!Z6)</f>
        <v>เรียน</v>
      </c>
      <c r="L46" s="128" t="str">
        <f t="shared" si="5"/>
        <v/>
      </c>
      <c r="M46" s="31" t="e">
        <f>IF(AND(#REF!=0),LOOKUP(9.99999999999999E+307,$M$3:M45)+1,"")</f>
        <v>#REF!</v>
      </c>
      <c r="N46" s="31" t="e">
        <f>IF(AND(#REF!="ร"),LOOKUP(9.99999999999999E+307,$N$3:N45)+1,"")</f>
        <v>#REF!</v>
      </c>
      <c r="O46" s="2" t="e">
        <f t="shared" si="2"/>
        <v>#REF!</v>
      </c>
      <c r="P46" s="2" t="e">
        <f t="shared" si="3"/>
        <v>#REF!</v>
      </c>
      <c r="Q46" s="31" t="e">
        <f>IF(AND(P46=1),LOOKUP(9.99999999999999E+307,$Q$3:Q45)+1,"")</f>
        <v>#REF!</v>
      </c>
    </row>
    <row r="47" spans="2:17" s="2" customFormat="1" ht="20.149999999999999" customHeight="1" x14ac:dyDescent="0.55000000000000004">
      <c r="B47" s="200" t="str">
        <f>p2เวลาเรียน!B48</f>
        <v>ป.4/2</v>
      </c>
      <c r="C47" s="200">
        <f>p2เวลาเรียน!C48</f>
        <v>4</v>
      </c>
      <c r="D47" s="200">
        <f>p2เวลาเรียน!D48</f>
        <v>3835</v>
      </c>
      <c r="E47" s="200" t="str">
        <f>p2เวลาเรียน!E48</f>
        <v>เด็กชาย</v>
      </c>
      <c r="F47" s="211" t="str">
        <f>p2เวลาเรียน!F48</f>
        <v>นะโม</v>
      </c>
      <c r="G47" s="212" t="str">
        <f>p2เวลาเรียน!G48</f>
        <v>เววน</v>
      </c>
      <c r="H47" s="312" t="str">
        <f>'คะแนนเทอม 2'!S49</f>
        <v/>
      </c>
      <c r="I47" s="312" t="str">
        <f>IF('คะแนนเทอม 2'!M49="","",'คะแนนเทอม 2'!M49)</f>
        <v/>
      </c>
      <c r="J47" s="230" t="str">
        <f t="shared" si="4"/>
        <v/>
      </c>
      <c r="K47" s="352" t="str">
        <f>IF(E47="","",pรายชื่อ!Z7)</f>
        <v>เรียน</v>
      </c>
      <c r="L47" s="128" t="str">
        <f t="shared" si="5"/>
        <v/>
      </c>
      <c r="M47" s="31" t="e">
        <f>IF(AND(#REF!=0),LOOKUP(9.99999999999999E+307,$M$3:M46)+1,"")</f>
        <v>#REF!</v>
      </c>
      <c r="N47" s="31" t="e">
        <f>IF(AND(#REF!="ร"),LOOKUP(9.99999999999999E+307,$N$3:N46)+1,"")</f>
        <v>#REF!</v>
      </c>
      <c r="O47" s="2" t="e">
        <f t="shared" si="2"/>
        <v>#REF!</v>
      </c>
      <c r="P47" s="2" t="e">
        <f t="shared" si="3"/>
        <v>#REF!</v>
      </c>
      <c r="Q47" s="31" t="e">
        <f>IF(AND(P47=1),LOOKUP(9.99999999999999E+307,$Q$3:Q46)+1,"")</f>
        <v>#REF!</v>
      </c>
    </row>
    <row r="48" spans="2:17" s="2" customFormat="1" ht="20.149999999999999" customHeight="1" x14ac:dyDescent="0.55000000000000004">
      <c r="B48" s="200" t="str">
        <f>p2เวลาเรียน!B49</f>
        <v>ป.4/2</v>
      </c>
      <c r="C48" s="200">
        <f>p2เวลาเรียน!C49</f>
        <v>5</v>
      </c>
      <c r="D48" s="200">
        <f>p2เวลาเรียน!D49</f>
        <v>3904</v>
      </c>
      <c r="E48" s="200" t="str">
        <f>p2เวลาเรียน!E49</f>
        <v>เด็กชาย</v>
      </c>
      <c r="F48" s="211" t="str">
        <f>p2เวลาเรียน!F49</f>
        <v>สุญตา</v>
      </c>
      <c r="G48" s="212" t="str">
        <f>p2เวลาเรียน!G49</f>
        <v>อู่ทอง</v>
      </c>
      <c r="H48" s="312" t="str">
        <f>'คะแนนเทอม 2'!S50</f>
        <v/>
      </c>
      <c r="I48" s="312" t="str">
        <f>IF('คะแนนเทอม 2'!M50="","",'คะแนนเทอม 2'!M50)</f>
        <v/>
      </c>
      <c r="J48" s="230" t="str">
        <f t="shared" si="4"/>
        <v/>
      </c>
      <c r="K48" s="352" t="str">
        <f>IF(E48="","",pรายชื่อ!Z8)</f>
        <v>เรียน</v>
      </c>
      <c r="L48" s="128" t="str">
        <f t="shared" si="5"/>
        <v/>
      </c>
      <c r="M48" s="31" t="e">
        <f>IF(AND(#REF!=0),LOOKUP(9.99999999999999E+307,$M$3:M47)+1,"")</f>
        <v>#REF!</v>
      </c>
      <c r="N48" s="31" t="e">
        <f>IF(AND(#REF!="ร"),LOOKUP(9.99999999999999E+307,$N$3:N47)+1,"")</f>
        <v>#REF!</v>
      </c>
      <c r="O48" s="2" t="e">
        <f t="shared" si="2"/>
        <v>#REF!</v>
      </c>
      <c r="P48" s="2" t="e">
        <f t="shared" si="3"/>
        <v>#REF!</v>
      </c>
      <c r="Q48" s="31" t="e">
        <f>IF(AND(P48=1),LOOKUP(9.99999999999999E+307,$Q$3:Q47)+1,"")</f>
        <v>#REF!</v>
      </c>
    </row>
    <row r="49" spans="2:17" s="2" customFormat="1" ht="20.149999999999999" customHeight="1" x14ac:dyDescent="0.55000000000000004">
      <c r="B49" s="200" t="str">
        <f>p2เวลาเรียน!B50</f>
        <v>ป.4/2</v>
      </c>
      <c r="C49" s="200">
        <f>p2เวลาเรียน!C50</f>
        <v>6</v>
      </c>
      <c r="D49" s="200">
        <f>p2เวลาเรียน!D50</f>
        <v>3905</v>
      </c>
      <c r="E49" s="200" t="str">
        <f>p2เวลาเรียน!E50</f>
        <v>เด็กชาย</v>
      </c>
      <c r="F49" s="211" t="str">
        <f>p2เวลาเรียน!F50</f>
        <v>ภูวภัทร</v>
      </c>
      <c r="G49" s="212" t="str">
        <f>p2เวลาเรียน!G50</f>
        <v>บุญเรือง</v>
      </c>
      <c r="H49" s="312" t="str">
        <f>'คะแนนเทอม 2'!S51</f>
        <v/>
      </c>
      <c r="I49" s="312" t="str">
        <f>IF('คะแนนเทอม 2'!M51="","",'คะแนนเทอม 2'!M51)</f>
        <v/>
      </c>
      <c r="J49" s="230" t="str">
        <f t="shared" si="4"/>
        <v/>
      </c>
      <c r="K49" s="352" t="str">
        <f>IF(E49="","",pรายชื่อ!Z9)</f>
        <v>เรียน</v>
      </c>
      <c r="L49" s="128" t="str">
        <f t="shared" si="5"/>
        <v/>
      </c>
      <c r="M49" s="31" t="e">
        <f>IF(AND(#REF!=0),LOOKUP(9.99999999999999E+307,$M$3:M48)+1,"")</f>
        <v>#REF!</v>
      </c>
      <c r="N49" s="31" t="e">
        <f>IF(AND(#REF!="ร"),LOOKUP(9.99999999999999E+307,$N$3:N48)+1,"")</f>
        <v>#REF!</v>
      </c>
      <c r="O49" s="2" t="e">
        <f t="shared" si="2"/>
        <v>#REF!</v>
      </c>
      <c r="P49" s="2" t="e">
        <f t="shared" si="3"/>
        <v>#REF!</v>
      </c>
      <c r="Q49" s="31" t="e">
        <f>IF(AND(P49=1),LOOKUP(9.99999999999999E+307,$Q$3:Q48)+1,"")</f>
        <v>#REF!</v>
      </c>
    </row>
    <row r="50" spans="2:17" s="2" customFormat="1" ht="20.149999999999999" customHeight="1" x14ac:dyDescent="0.55000000000000004">
      <c r="B50" s="200" t="str">
        <f>p2เวลาเรียน!B51</f>
        <v>ป.4/2</v>
      </c>
      <c r="C50" s="200">
        <f>p2เวลาเรียน!C51</f>
        <v>7</v>
      </c>
      <c r="D50" s="200">
        <f>p2เวลาเรียน!D51</f>
        <v>3946</v>
      </c>
      <c r="E50" s="200" t="str">
        <f>p2เวลาเรียน!E51</f>
        <v>เด็กชาย</v>
      </c>
      <c r="F50" s="211" t="str">
        <f>p2เวลาเรียน!F51</f>
        <v>วรเมธ</v>
      </c>
      <c r="G50" s="212" t="str">
        <f>p2เวลาเรียน!G51</f>
        <v>ปินตานา</v>
      </c>
      <c r="H50" s="312" t="str">
        <f>'คะแนนเทอม 2'!S52</f>
        <v/>
      </c>
      <c r="I50" s="312" t="str">
        <f>IF('คะแนนเทอม 2'!M52="","",'คะแนนเทอม 2'!M52)</f>
        <v/>
      </c>
      <c r="J50" s="230" t="str">
        <f t="shared" si="4"/>
        <v/>
      </c>
      <c r="K50" s="352" t="str">
        <f>IF(E50="","",pรายชื่อ!Z10)</f>
        <v>เรียน</v>
      </c>
      <c r="L50" s="128" t="str">
        <f t="shared" si="5"/>
        <v/>
      </c>
      <c r="M50" s="31" t="e">
        <f>IF(AND(#REF!=0),LOOKUP(9.99999999999999E+307,$M$3:M49)+1,"")</f>
        <v>#REF!</v>
      </c>
      <c r="N50" s="31" t="e">
        <f>IF(AND(#REF!="ร"),LOOKUP(9.99999999999999E+307,$N$3:N49)+1,"")</f>
        <v>#REF!</v>
      </c>
      <c r="O50" s="2" t="e">
        <f t="shared" si="2"/>
        <v>#REF!</v>
      </c>
      <c r="P50" s="2" t="e">
        <f t="shared" si="3"/>
        <v>#REF!</v>
      </c>
      <c r="Q50" s="31" t="e">
        <f>IF(AND(P50=1),LOOKUP(9.99999999999999E+307,$Q$3:Q49)+1,"")</f>
        <v>#REF!</v>
      </c>
    </row>
    <row r="51" spans="2:17" s="2" customFormat="1" ht="20.149999999999999" customHeight="1" x14ac:dyDescent="0.55000000000000004">
      <c r="B51" s="200" t="str">
        <f>p2เวลาเรียน!B52</f>
        <v>ป.4/2</v>
      </c>
      <c r="C51" s="200">
        <f>p2เวลาเรียน!C52</f>
        <v>8</v>
      </c>
      <c r="D51" s="200">
        <f>p2เวลาเรียน!D52</f>
        <v>4098</v>
      </c>
      <c r="E51" s="200" t="str">
        <f>p2เวลาเรียน!E52</f>
        <v>เด็กชาย</v>
      </c>
      <c r="F51" s="211" t="str">
        <f>p2เวลาเรียน!F52</f>
        <v>พงษ์พิชญ์</v>
      </c>
      <c r="G51" s="212" t="str">
        <f>p2เวลาเรียน!G52</f>
        <v>เรือนแก้ว</v>
      </c>
      <c r="H51" s="312" t="str">
        <f>'คะแนนเทอม 2'!S53</f>
        <v/>
      </c>
      <c r="I51" s="312" t="str">
        <f>IF('คะแนนเทอม 2'!M53="","",'คะแนนเทอม 2'!M53)</f>
        <v/>
      </c>
      <c r="J51" s="230" t="str">
        <f t="shared" si="4"/>
        <v/>
      </c>
      <c r="K51" s="352" t="str">
        <f>IF(E51="","",pรายชื่อ!Z11)</f>
        <v>เรียน</v>
      </c>
      <c r="L51" s="128" t="str">
        <f t="shared" si="5"/>
        <v/>
      </c>
      <c r="M51" s="31" t="e">
        <f>IF(AND(#REF!=0),LOOKUP(9.99999999999999E+307,$M$3:M50)+1,"")</f>
        <v>#REF!</v>
      </c>
      <c r="N51" s="31" t="e">
        <f>IF(AND(#REF!="ร"),LOOKUP(9.99999999999999E+307,$N$3:N50)+1,"")</f>
        <v>#REF!</v>
      </c>
      <c r="O51" s="2" t="e">
        <f t="shared" si="2"/>
        <v>#REF!</v>
      </c>
      <c r="P51" s="2" t="e">
        <f t="shared" si="3"/>
        <v>#REF!</v>
      </c>
      <c r="Q51" s="31" t="e">
        <f>IF(AND(P51=1),LOOKUP(9.99999999999999E+307,$Q$3:Q50)+1,"")</f>
        <v>#REF!</v>
      </c>
    </row>
    <row r="52" spans="2:17" s="2" customFormat="1" ht="20.149999999999999" customHeight="1" x14ac:dyDescent="0.55000000000000004">
      <c r="B52" s="200" t="str">
        <f>p2เวลาเรียน!B53</f>
        <v>ป.4/2</v>
      </c>
      <c r="C52" s="200">
        <f>p2เวลาเรียน!C53</f>
        <v>9</v>
      </c>
      <c r="D52" s="200">
        <f>p2เวลาเรียน!D53</f>
        <v>4206</v>
      </c>
      <c r="E52" s="200" t="str">
        <f>p2เวลาเรียน!E53</f>
        <v>เด็กชาย</v>
      </c>
      <c r="F52" s="211" t="str">
        <f>p2เวลาเรียน!F53</f>
        <v>นาวา</v>
      </c>
      <c r="G52" s="212" t="str">
        <f>p2เวลาเรียน!G53</f>
        <v>ศรียอด</v>
      </c>
      <c r="H52" s="312" t="str">
        <f>'คะแนนเทอม 2'!S54</f>
        <v/>
      </c>
      <c r="I52" s="312" t="str">
        <f>IF('คะแนนเทอม 2'!M54="","",'คะแนนเทอม 2'!M54)</f>
        <v/>
      </c>
      <c r="J52" s="230" t="str">
        <f t="shared" si="4"/>
        <v/>
      </c>
      <c r="K52" s="352" t="str">
        <f>IF(E52="","",pรายชื่อ!Z12)</f>
        <v>เรียน</v>
      </c>
      <c r="L52" s="128" t="str">
        <f t="shared" si="5"/>
        <v/>
      </c>
      <c r="M52" s="31" t="e">
        <f>IF(AND(#REF!=0),LOOKUP(9.99999999999999E+307,$M$3:M51)+1,"")</f>
        <v>#REF!</v>
      </c>
      <c r="N52" s="31" t="e">
        <f>IF(AND(#REF!="ร"),LOOKUP(9.99999999999999E+307,$N$3:N51)+1,"")</f>
        <v>#REF!</v>
      </c>
      <c r="O52" s="2" t="e">
        <f t="shared" si="2"/>
        <v>#REF!</v>
      </c>
      <c r="P52" s="2" t="e">
        <f t="shared" si="3"/>
        <v>#REF!</v>
      </c>
      <c r="Q52" s="31" t="e">
        <f>IF(AND(P52=1),LOOKUP(9.99999999999999E+307,$Q$3:Q51)+1,"")</f>
        <v>#REF!</v>
      </c>
    </row>
    <row r="53" spans="2:17" s="2" customFormat="1" ht="20.149999999999999" customHeight="1" x14ac:dyDescent="0.55000000000000004">
      <c r="B53" s="200" t="str">
        <f>p2เวลาเรียน!B54</f>
        <v>ป.4/2</v>
      </c>
      <c r="C53" s="200">
        <f>p2เวลาเรียน!C54</f>
        <v>10</v>
      </c>
      <c r="D53" s="200">
        <f>p2เวลาเรียน!D54</f>
        <v>4306</v>
      </c>
      <c r="E53" s="200" t="str">
        <f>p2เวลาเรียน!E54</f>
        <v>เด็กชาย</v>
      </c>
      <c r="F53" s="211" t="str">
        <f>p2เวลาเรียน!F54</f>
        <v>ชียวน</v>
      </c>
      <c r="G53" s="212" t="str">
        <f>p2เวลาเรียน!G54</f>
        <v>เตียว</v>
      </c>
      <c r="H53" s="312" t="str">
        <f>'คะแนนเทอม 2'!S55</f>
        <v/>
      </c>
      <c r="I53" s="312" t="str">
        <f>IF('คะแนนเทอม 2'!M55="","",'คะแนนเทอม 2'!M55)</f>
        <v/>
      </c>
      <c r="J53" s="230" t="str">
        <f t="shared" si="4"/>
        <v/>
      </c>
      <c r="K53" s="352" t="str">
        <f>IF(E53="","",pรายชื่อ!Z13)</f>
        <v>เรียน</v>
      </c>
      <c r="L53" s="128" t="str">
        <f t="shared" si="5"/>
        <v/>
      </c>
      <c r="M53" s="31" t="e">
        <f>IF(AND(#REF!=0),LOOKUP(9.99999999999999E+307,$M$3:M52)+1,"")</f>
        <v>#REF!</v>
      </c>
      <c r="N53" s="31" t="e">
        <f>IF(AND(#REF!="ร"),LOOKUP(9.99999999999999E+307,$N$3:N52)+1,"")</f>
        <v>#REF!</v>
      </c>
      <c r="O53" s="2" t="e">
        <f t="shared" si="2"/>
        <v>#REF!</v>
      </c>
      <c r="P53" s="2" t="e">
        <f t="shared" si="3"/>
        <v>#REF!</v>
      </c>
      <c r="Q53" s="31" t="e">
        <f>IF(AND(P53=1),LOOKUP(9.99999999999999E+307,$Q$3:Q52)+1,"")</f>
        <v>#REF!</v>
      </c>
    </row>
    <row r="54" spans="2:17" s="2" customFormat="1" ht="20.149999999999999" customHeight="1" x14ac:dyDescent="0.55000000000000004">
      <c r="B54" s="200" t="str">
        <f>p2เวลาเรียน!B55</f>
        <v>ป.4/2</v>
      </c>
      <c r="C54" s="200">
        <f>p2เวลาเรียน!C55</f>
        <v>11</v>
      </c>
      <c r="D54" s="200">
        <f>p2เวลาเรียน!D55</f>
        <v>3802</v>
      </c>
      <c r="E54" s="200" t="str">
        <f>p2เวลาเรียน!E55</f>
        <v>เด็กหญิง</v>
      </c>
      <c r="F54" s="211" t="str">
        <f>p2เวลาเรียน!F55</f>
        <v>ณดารัตน์</v>
      </c>
      <c r="G54" s="212" t="str">
        <f>p2เวลาเรียน!G55</f>
        <v>ยูลึ</v>
      </c>
      <c r="H54" s="312" t="str">
        <f>'คะแนนเทอม 2'!S56</f>
        <v/>
      </c>
      <c r="I54" s="312" t="str">
        <f>IF('คะแนนเทอม 2'!M56="","",'คะแนนเทอม 2'!M56)</f>
        <v/>
      </c>
      <c r="J54" s="230" t="str">
        <f t="shared" si="4"/>
        <v/>
      </c>
      <c r="K54" s="352" t="str">
        <f>IF(E54="","",pรายชื่อ!Z14)</f>
        <v>เรียน</v>
      </c>
      <c r="L54" s="128" t="str">
        <f t="shared" si="5"/>
        <v/>
      </c>
      <c r="M54" s="31" t="e">
        <f>IF(AND(#REF!=0),LOOKUP(9.99999999999999E+307,$M$3:M53)+1,"")</f>
        <v>#REF!</v>
      </c>
      <c r="N54" s="31" t="e">
        <f>IF(AND(#REF!="ร"),LOOKUP(9.99999999999999E+307,$N$3:N53)+1,"")</f>
        <v>#REF!</v>
      </c>
      <c r="O54" s="2" t="e">
        <f t="shared" si="2"/>
        <v>#REF!</v>
      </c>
      <c r="P54" s="2" t="e">
        <f t="shared" si="3"/>
        <v>#REF!</v>
      </c>
      <c r="Q54" s="31" t="e">
        <f>IF(AND(P54=1),LOOKUP(9.99999999999999E+307,$Q$3:Q53)+1,"")</f>
        <v>#REF!</v>
      </c>
    </row>
    <row r="55" spans="2:17" s="2" customFormat="1" ht="20.149999999999999" customHeight="1" x14ac:dyDescent="0.55000000000000004">
      <c r="B55" s="200" t="str">
        <f>p2เวลาเรียน!B56</f>
        <v>ป.4/2</v>
      </c>
      <c r="C55" s="200">
        <f>p2เวลาเรียน!C56</f>
        <v>12</v>
      </c>
      <c r="D55" s="200">
        <f>p2เวลาเรียน!D56</f>
        <v>3809</v>
      </c>
      <c r="E55" s="200" t="str">
        <f>p2เวลาเรียน!E56</f>
        <v>เด็กหญิง</v>
      </c>
      <c r="F55" s="211" t="str">
        <f>p2เวลาเรียน!F56</f>
        <v>ชนกานต์</v>
      </c>
      <c r="G55" s="212" t="str">
        <f>p2เวลาเรียน!G56</f>
        <v>ยืนยิ่ง</v>
      </c>
      <c r="H55" s="312" t="str">
        <f>'คะแนนเทอม 2'!S57</f>
        <v/>
      </c>
      <c r="I55" s="312" t="str">
        <f>IF('คะแนนเทอม 2'!M57="","",'คะแนนเทอม 2'!M57)</f>
        <v/>
      </c>
      <c r="J55" s="230" t="str">
        <f t="shared" si="4"/>
        <v/>
      </c>
      <c r="K55" s="352" t="str">
        <f>IF(E55="","",pรายชื่อ!Z15)</f>
        <v>เรียน</v>
      </c>
      <c r="L55" s="128" t="str">
        <f t="shared" si="5"/>
        <v/>
      </c>
      <c r="M55" s="31" t="e">
        <f>IF(AND(#REF!=0),LOOKUP(9.99999999999999E+307,$M$3:M54)+1,"")</f>
        <v>#REF!</v>
      </c>
      <c r="N55" s="31" t="e">
        <f>IF(AND(#REF!="ร"),LOOKUP(9.99999999999999E+307,$N$3:N54)+1,"")</f>
        <v>#REF!</v>
      </c>
      <c r="O55" s="2" t="e">
        <f t="shared" si="2"/>
        <v>#REF!</v>
      </c>
      <c r="P55" s="2" t="e">
        <f t="shared" si="3"/>
        <v>#REF!</v>
      </c>
      <c r="Q55" s="31" t="e">
        <f>IF(AND(P55=1),LOOKUP(9.99999999999999E+307,$Q$3:Q54)+1,"")</f>
        <v>#REF!</v>
      </c>
    </row>
    <row r="56" spans="2:17" s="2" customFormat="1" ht="20.149999999999999" customHeight="1" x14ac:dyDescent="0.55000000000000004">
      <c r="B56" s="200" t="str">
        <f>p2เวลาเรียน!B57</f>
        <v>ป.4/2</v>
      </c>
      <c r="C56" s="200">
        <f>p2เวลาเรียน!C57</f>
        <v>13</v>
      </c>
      <c r="D56" s="200">
        <f>p2เวลาเรียน!D57</f>
        <v>3811</v>
      </c>
      <c r="E56" s="200" t="str">
        <f>p2เวลาเรียน!E57</f>
        <v>เด็กหญิง</v>
      </c>
      <c r="F56" s="211" t="str">
        <f>p2เวลาเรียน!F57</f>
        <v>กุลประกาย</v>
      </c>
      <c r="G56" s="212" t="str">
        <f>p2เวลาเรียน!G57</f>
        <v>สุบิน</v>
      </c>
      <c r="H56" s="312" t="str">
        <f>'คะแนนเทอม 2'!S58</f>
        <v/>
      </c>
      <c r="I56" s="312" t="str">
        <f>IF('คะแนนเทอม 2'!M58="","",'คะแนนเทอม 2'!M58)</f>
        <v/>
      </c>
      <c r="J56" s="230" t="str">
        <f t="shared" si="4"/>
        <v/>
      </c>
      <c r="K56" s="352" t="str">
        <f>IF(E56="","",pรายชื่อ!Z16)</f>
        <v>เรียน</v>
      </c>
      <c r="L56" s="128" t="str">
        <f t="shared" si="5"/>
        <v/>
      </c>
      <c r="M56" s="31" t="e">
        <f>IF(AND(#REF!=0),LOOKUP(9.99999999999999E+307,$M$3:M55)+1,"")</f>
        <v>#REF!</v>
      </c>
      <c r="N56" s="31" t="e">
        <f>IF(AND(#REF!="ร"),LOOKUP(9.99999999999999E+307,$N$3:N55)+1,"")</f>
        <v>#REF!</v>
      </c>
      <c r="O56" s="2" t="e">
        <f t="shared" si="2"/>
        <v>#REF!</v>
      </c>
      <c r="P56" s="2" t="e">
        <f t="shared" si="3"/>
        <v>#REF!</v>
      </c>
      <c r="Q56" s="31" t="e">
        <f>IF(AND(P56=1),LOOKUP(9.99999999999999E+307,$Q$3:Q55)+1,"")</f>
        <v>#REF!</v>
      </c>
    </row>
    <row r="57" spans="2:17" s="2" customFormat="1" ht="20.149999999999999" customHeight="1" x14ac:dyDescent="0.55000000000000004">
      <c r="B57" s="200" t="str">
        <f>p2เวลาเรียน!B58</f>
        <v>ป.4/2</v>
      </c>
      <c r="C57" s="200">
        <f>p2เวลาเรียน!C58</f>
        <v>14</v>
      </c>
      <c r="D57" s="200">
        <f>p2เวลาเรียน!D58</f>
        <v>3816</v>
      </c>
      <c r="E57" s="200" t="str">
        <f>p2เวลาเรียน!E58</f>
        <v>เด็กหญิง</v>
      </c>
      <c r="F57" s="211" t="str">
        <f>p2เวลาเรียน!F58</f>
        <v>เอวารินทร์</v>
      </c>
      <c r="G57" s="212" t="str">
        <f>p2เวลาเรียน!G58</f>
        <v>สุขเกษม</v>
      </c>
      <c r="H57" s="312" t="str">
        <f>'คะแนนเทอม 2'!S59</f>
        <v/>
      </c>
      <c r="I57" s="312" t="str">
        <f>IF('คะแนนเทอม 2'!M59="","",'คะแนนเทอม 2'!M59)</f>
        <v/>
      </c>
      <c r="J57" s="230" t="str">
        <f t="shared" si="4"/>
        <v/>
      </c>
      <c r="K57" s="352" t="str">
        <f>IF(E57="","",pรายชื่อ!Z17)</f>
        <v>เรียน</v>
      </c>
      <c r="L57" s="128" t="str">
        <f t="shared" si="5"/>
        <v/>
      </c>
      <c r="M57" s="31" t="e">
        <f>IF(AND(#REF!=0),LOOKUP(9.99999999999999E+307,$M$3:M56)+1,"")</f>
        <v>#REF!</v>
      </c>
      <c r="N57" s="31" t="e">
        <f>IF(AND(#REF!="ร"),LOOKUP(9.99999999999999E+307,$N$3:N56)+1,"")</f>
        <v>#REF!</v>
      </c>
      <c r="O57" s="2" t="e">
        <f t="shared" si="2"/>
        <v>#REF!</v>
      </c>
      <c r="P57" s="2" t="e">
        <f t="shared" si="3"/>
        <v>#REF!</v>
      </c>
      <c r="Q57" s="31" t="e">
        <f>IF(AND(P57=1),LOOKUP(9.99999999999999E+307,$Q$3:Q56)+1,"")</f>
        <v>#REF!</v>
      </c>
    </row>
    <row r="58" spans="2:17" s="2" customFormat="1" ht="20.149999999999999" customHeight="1" x14ac:dyDescent="0.55000000000000004">
      <c r="B58" s="200" t="str">
        <f>p2เวลาเรียน!B59</f>
        <v>ป.4/2</v>
      </c>
      <c r="C58" s="200">
        <f>p2เวลาเรียน!C59</f>
        <v>15</v>
      </c>
      <c r="D58" s="200">
        <f>p2เวลาเรียน!D59</f>
        <v>3853</v>
      </c>
      <c r="E58" s="200" t="str">
        <f>p2เวลาเรียน!E59</f>
        <v>เด็กหญิง</v>
      </c>
      <c r="F58" s="211" t="str">
        <f>p2เวลาเรียน!F59</f>
        <v>วิยะดา</v>
      </c>
      <c r="G58" s="212" t="str">
        <f>p2เวลาเรียน!G59</f>
        <v>สิมมา</v>
      </c>
      <c r="H58" s="312" t="str">
        <f>'คะแนนเทอม 2'!S60</f>
        <v/>
      </c>
      <c r="I58" s="312" t="str">
        <f>IF('คะแนนเทอม 2'!M60="","",'คะแนนเทอม 2'!M60)</f>
        <v/>
      </c>
      <c r="J58" s="230" t="str">
        <f t="shared" si="4"/>
        <v/>
      </c>
      <c r="K58" s="352" t="str">
        <f>IF(E58="","",pรายชื่อ!Z18)</f>
        <v>เรียน</v>
      </c>
      <c r="L58" s="128" t="str">
        <f t="shared" si="5"/>
        <v/>
      </c>
      <c r="M58" s="31" t="e">
        <f>IF(AND(#REF!=0),LOOKUP(9.99999999999999E+307,$M$3:M57)+1,"")</f>
        <v>#REF!</v>
      </c>
      <c r="N58" s="31" t="e">
        <f>IF(AND(#REF!="ร"),LOOKUP(9.99999999999999E+307,$N$3:N57)+1,"")</f>
        <v>#REF!</v>
      </c>
      <c r="O58" s="2" t="e">
        <f t="shared" si="2"/>
        <v>#REF!</v>
      </c>
      <c r="P58" s="2" t="e">
        <f t="shared" si="3"/>
        <v>#REF!</v>
      </c>
      <c r="Q58" s="31" t="e">
        <f>IF(AND(P58=1),LOOKUP(9.99999999999999E+307,$Q$3:Q57)+1,"")</f>
        <v>#REF!</v>
      </c>
    </row>
    <row r="59" spans="2:17" s="2" customFormat="1" ht="20.149999999999999" customHeight="1" x14ac:dyDescent="0.55000000000000004">
      <c r="B59" s="200" t="str">
        <f>p2เวลาเรียน!B60</f>
        <v>ป.4/2</v>
      </c>
      <c r="C59" s="200">
        <f>p2เวลาเรียน!C60</f>
        <v>16</v>
      </c>
      <c r="D59" s="200">
        <f>p2เวลาเรียน!D60</f>
        <v>3854</v>
      </c>
      <c r="E59" s="200" t="str">
        <f>p2เวลาเรียน!E60</f>
        <v>เด็กหญิง</v>
      </c>
      <c r="F59" s="211" t="str">
        <f>p2เวลาเรียน!F60</f>
        <v>ณัฐกมล</v>
      </c>
      <c r="G59" s="212" t="str">
        <f>p2เวลาเรียน!G60</f>
        <v>สอนง่าย</v>
      </c>
      <c r="H59" s="312" t="str">
        <f>'คะแนนเทอม 2'!S61</f>
        <v/>
      </c>
      <c r="I59" s="312" t="str">
        <f>IF('คะแนนเทอม 2'!M61="","",'คะแนนเทอม 2'!M61)</f>
        <v/>
      </c>
      <c r="J59" s="230" t="str">
        <f t="shared" si="4"/>
        <v/>
      </c>
      <c r="K59" s="352" t="str">
        <f>IF(E59="","",pรายชื่อ!Z19)</f>
        <v>เรียน</v>
      </c>
      <c r="L59" s="128" t="str">
        <f t="shared" si="5"/>
        <v/>
      </c>
      <c r="M59" s="31" t="e">
        <f>IF(AND(#REF!=0),LOOKUP(9.99999999999999E+307,$M$3:M58)+1,"")</f>
        <v>#REF!</v>
      </c>
      <c r="N59" s="31" t="e">
        <f>IF(AND(#REF!="ร"),LOOKUP(9.99999999999999E+307,$N$3:N58)+1,"")</f>
        <v>#REF!</v>
      </c>
      <c r="O59" s="2" t="e">
        <f t="shared" si="2"/>
        <v>#REF!</v>
      </c>
      <c r="P59" s="2" t="e">
        <f t="shared" si="3"/>
        <v>#REF!</v>
      </c>
      <c r="Q59" s="31" t="e">
        <f>IF(AND(P59=1),LOOKUP(9.99999999999999E+307,$Q$3:Q58)+1,"")</f>
        <v>#REF!</v>
      </c>
    </row>
    <row r="60" spans="2:17" s="2" customFormat="1" ht="20.149999999999999" customHeight="1" x14ac:dyDescent="0.55000000000000004">
      <c r="B60" s="200" t="str">
        <f>p2เวลาเรียน!B61</f>
        <v>ป.4/2</v>
      </c>
      <c r="C60" s="200">
        <f>p2เวลาเรียน!C61</f>
        <v>17</v>
      </c>
      <c r="D60" s="200">
        <f>p2เวลาเรียน!D61</f>
        <v>3933</v>
      </c>
      <c r="E60" s="200" t="str">
        <f>p2เวลาเรียน!E61</f>
        <v>เด็กหญิง</v>
      </c>
      <c r="F60" s="211" t="str">
        <f>p2เวลาเรียน!F61</f>
        <v>อัจฉรินทร์ธร</v>
      </c>
      <c r="G60" s="212" t="str">
        <f>p2เวลาเรียน!G61</f>
        <v>คำอ้อย</v>
      </c>
      <c r="H60" s="312" t="str">
        <f>'คะแนนเทอม 2'!S62</f>
        <v/>
      </c>
      <c r="I60" s="312" t="str">
        <f>IF('คะแนนเทอม 2'!M62="","",'คะแนนเทอม 2'!M62)</f>
        <v/>
      </c>
      <c r="J60" s="230" t="str">
        <f t="shared" si="4"/>
        <v/>
      </c>
      <c r="K60" s="352" t="str">
        <f>IF(E60="","",pรายชื่อ!Z20)</f>
        <v>เรียน</v>
      </c>
      <c r="L60" s="128" t="str">
        <f t="shared" si="5"/>
        <v/>
      </c>
      <c r="M60" s="31" t="e">
        <f>IF(AND(#REF!=0),LOOKUP(9.99999999999999E+307,$M$3:M59)+1,"")</f>
        <v>#REF!</v>
      </c>
      <c r="N60" s="31" t="e">
        <f>IF(AND(#REF!="ร"),LOOKUP(9.99999999999999E+307,$N$3:N59)+1,"")</f>
        <v>#REF!</v>
      </c>
      <c r="O60" s="2" t="e">
        <f t="shared" si="2"/>
        <v>#REF!</v>
      </c>
      <c r="P60" s="2" t="e">
        <f t="shared" si="3"/>
        <v>#REF!</v>
      </c>
      <c r="Q60" s="31" t="e">
        <f>IF(AND(P60=1),LOOKUP(9.99999999999999E+307,$Q$3:Q59)+1,"")</f>
        <v>#REF!</v>
      </c>
    </row>
    <row r="61" spans="2:17" s="2" customFormat="1" ht="20.149999999999999" customHeight="1" x14ac:dyDescent="0.55000000000000004">
      <c r="B61" s="200" t="str">
        <f>p2เวลาเรียน!B62</f>
        <v>ป.4/2</v>
      </c>
      <c r="C61" s="200">
        <f>p2เวลาเรียน!C62</f>
        <v>18</v>
      </c>
      <c r="D61" s="200">
        <f>p2เวลาเรียน!D62</f>
        <v>3939</v>
      </c>
      <c r="E61" s="200" t="str">
        <f>p2เวลาเรียน!E62</f>
        <v>เด็กหญิง</v>
      </c>
      <c r="F61" s="211" t="str">
        <f>p2เวลาเรียน!F62</f>
        <v>ผุสดี</v>
      </c>
      <c r="G61" s="212" t="str">
        <f>p2เวลาเรียน!G62</f>
        <v>สมรัก</v>
      </c>
      <c r="H61" s="312" t="str">
        <f>'คะแนนเทอม 2'!S63</f>
        <v/>
      </c>
      <c r="I61" s="312" t="str">
        <f>IF('คะแนนเทอม 2'!M63="","",'คะแนนเทอม 2'!M63)</f>
        <v/>
      </c>
      <c r="J61" s="230" t="str">
        <f t="shared" si="4"/>
        <v/>
      </c>
      <c r="K61" s="352" t="str">
        <f>IF(E61="","",pรายชื่อ!Z21)</f>
        <v>เรียน</v>
      </c>
      <c r="L61" s="128" t="str">
        <f t="shared" si="5"/>
        <v/>
      </c>
      <c r="M61" s="31" t="e">
        <f>IF(AND(#REF!=0),LOOKUP(9.99999999999999E+307,$M$3:M60)+1,"")</f>
        <v>#REF!</v>
      </c>
      <c r="N61" s="31" t="e">
        <f>IF(AND(#REF!="ร"),LOOKUP(9.99999999999999E+307,$N$3:N60)+1,"")</f>
        <v>#REF!</v>
      </c>
      <c r="O61" s="2" t="e">
        <f t="shared" si="2"/>
        <v>#REF!</v>
      </c>
      <c r="P61" s="2" t="e">
        <f t="shared" si="3"/>
        <v>#REF!</v>
      </c>
      <c r="Q61" s="31" t="e">
        <f>IF(AND(P61=1),LOOKUP(9.99999999999999E+307,$Q$3:Q60)+1,"")</f>
        <v>#REF!</v>
      </c>
    </row>
    <row r="62" spans="2:17" s="2" customFormat="1" ht="20.149999999999999" customHeight="1" x14ac:dyDescent="0.55000000000000004">
      <c r="B62" s="200" t="str">
        <f>p2เวลาเรียน!B63</f>
        <v>ป.4/2</v>
      </c>
      <c r="C62" s="200">
        <f>p2เวลาเรียน!C63</f>
        <v>19</v>
      </c>
      <c r="D62" s="200">
        <f>p2เวลาเรียน!D63</f>
        <v>3948</v>
      </c>
      <c r="E62" s="200" t="str">
        <f>p2เวลาเรียน!E63</f>
        <v>เด็กหญิง</v>
      </c>
      <c r="F62" s="211" t="str">
        <f>p2เวลาเรียน!F63</f>
        <v>บัณฑิตา</v>
      </c>
      <c r="G62" s="212">
        <f>p2เวลาเรียน!G63</f>
        <v>0</v>
      </c>
      <c r="H62" s="312" t="str">
        <f>'คะแนนเทอม 2'!S64</f>
        <v/>
      </c>
      <c r="I62" s="312" t="str">
        <f>IF('คะแนนเทอม 2'!M64="","",'คะแนนเทอม 2'!M64)</f>
        <v/>
      </c>
      <c r="J62" s="230" t="str">
        <f t="shared" si="4"/>
        <v/>
      </c>
      <c r="K62" s="352" t="str">
        <f>IF(E62="","",pรายชื่อ!Z22)</f>
        <v>เรียน</v>
      </c>
      <c r="L62" s="128" t="str">
        <f t="shared" si="5"/>
        <v/>
      </c>
      <c r="M62" s="31" t="e">
        <f>IF(AND(#REF!=0),LOOKUP(9.99999999999999E+307,$M$3:M61)+1,"")</f>
        <v>#REF!</v>
      </c>
      <c r="N62" s="31" t="e">
        <f>IF(AND(#REF!="ร"),LOOKUP(9.99999999999999E+307,$N$3:N61)+1,"")</f>
        <v>#REF!</v>
      </c>
      <c r="O62" s="2" t="e">
        <f t="shared" si="2"/>
        <v>#REF!</v>
      </c>
      <c r="P62" s="2" t="e">
        <f t="shared" si="3"/>
        <v>#REF!</v>
      </c>
      <c r="Q62" s="31" t="e">
        <f>IF(AND(P62=1),LOOKUP(9.99999999999999E+307,$Q$3:Q61)+1,"")</f>
        <v>#REF!</v>
      </c>
    </row>
    <row r="63" spans="2:17" s="2" customFormat="1" ht="20.149999999999999" customHeight="1" x14ac:dyDescent="0.55000000000000004">
      <c r="B63" s="200" t="str">
        <f>p2เวลาเรียน!B64</f>
        <v>ป.4/2</v>
      </c>
      <c r="C63" s="200">
        <f>p2เวลาเรียน!C64</f>
        <v>20</v>
      </c>
      <c r="D63" s="200">
        <f>p2เวลาเรียน!D64</f>
        <v>3954</v>
      </c>
      <c r="E63" s="200" t="str">
        <f>p2เวลาเรียน!E64</f>
        <v>เด็กหญิง</v>
      </c>
      <c r="F63" s="211" t="str">
        <f>p2เวลาเรียน!F64</f>
        <v>สุภัชชา</v>
      </c>
      <c r="G63" s="212" t="str">
        <f>p2เวลาเรียน!G64</f>
        <v>คารวะสมบัติ</v>
      </c>
      <c r="H63" s="312" t="str">
        <f>'คะแนนเทอม 2'!S65</f>
        <v/>
      </c>
      <c r="I63" s="312" t="str">
        <f>IF('คะแนนเทอม 2'!M65="","",'คะแนนเทอม 2'!M65)</f>
        <v/>
      </c>
      <c r="J63" s="230" t="str">
        <f t="shared" si="4"/>
        <v/>
      </c>
      <c r="K63" s="352" t="str">
        <f>IF(E63="","",pรายชื่อ!Z23)</f>
        <v>เรียน</v>
      </c>
      <c r="L63" s="128" t="str">
        <f t="shared" si="5"/>
        <v/>
      </c>
      <c r="M63" s="31" t="e">
        <f>IF(AND(#REF!=0),LOOKUP(9.99999999999999E+307,$M$3:M62)+1,"")</f>
        <v>#REF!</v>
      </c>
      <c r="N63" s="31" t="e">
        <f>IF(AND(#REF!="ร"),LOOKUP(9.99999999999999E+307,$N$3:N62)+1,"")</f>
        <v>#REF!</v>
      </c>
      <c r="O63" s="2" t="e">
        <f t="shared" si="2"/>
        <v>#REF!</v>
      </c>
      <c r="P63" s="2" t="e">
        <f t="shared" si="3"/>
        <v>#REF!</v>
      </c>
      <c r="Q63" s="31" t="e">
        <f>IF(AND(P63=1),LOOKUP(9.99999999999999E+307,$Q$3:Q62)+1,"")</f>
        <v>#REF!</v>
      </c>
    </row>
    <row r="64" spans="2:17" s="2" customFormat="1" ht="20.149999999999999" customHeight="1" x14ac:dyDescent="0.55000000000000004">
      <c r="B64" s="200" t="str">
        <f>p2เวลาเรียน!B65</f>
        <v>ป.4/2</v>
      </c>
      <c r="C64" s="200">
        <f>p2เวลาเรียน!C65</f>
        <v>21</v>
      </c>
      <c r="D64" s="200">
        <f>p2เวลาเรียน!D65</f>
        <v>4077</v>
      </c>
      <c r="E64" s="200" t="str">
        <f>p2เวลาเรียน!E65</f>
        <v>เด็กหญิง</v>
      </c>
      <c r="F64" s="211" t="str">
        <f>p2เวลาเรียน!F65</f>
        <v>บุญนิสา</v>
      </c>
      <c r="G64" s="212" t="str">
        <f>p2เวลาเรียน!G65</f>
        <v>สอนปัญญา</v>
      </c>
      <c r="H64" s="312" t="str">
        <f>'คะแนนเทอม 2'!S66</f>
        <v/>
      </c>
      <c r="I64" s="312" t="str">
        <f>IF('คะแนนเทอม 2'!M66="","",'คะแนนเทอม 2'!M66)</f>
        <v/>
      </c>
      <c r="J64" s="230" t="str">
        <f t="shared" si="4"/>
        <v/>
      </c>
      <c r="K64" s="352" t="str">
        <f>IF(E64="","",pรายชื่อ!Z24)</f>
        <v>เรียน</v>
      </c>
      <c r="L64" s="128" t="str">
        <f t="shared" si="5"/>
        <v/>
      </c>
      <c r="M64" s="31" t="e">
        <f>IF(AND(#REF!=0),LOOKUP(9.99999999999999E+307,$M$3:M63)+1,"")</f>
        <v>#REF!</v>
      </c>
      <c r="N64" s="31" t="e">
        <f>IF(AND(#REF!="ร"),LOOKUP(9.99999999999999E+307,$N$3:N63)+1,"")</f>
        <v>#REF!</v>
      </c>
      <c r="O64" s="2" t="e">
        <f t="shared" si="2"/>
        <v>#REF!</v>
      </c>
      <c r="P64" s="2" t="e">
        <f t="shared" si="3"/>
        <v>#REF!</v>
      </c>
      <c r="Q64" s="31" t="e">
        <f>IF(AND(P64=1),LOOKUP(9.99999999999999E+307,$Q$3:Q63)+1,"")</f>
        <v>#REF!</v>
      </c>
    </row>
    <row r="65" spans="2:17" s="2" customFormat="1" ht="20.149999999999999" customHeight="1" x14ac:dyDescent="0.55000000000000004">
      <c r="B65" s="200" t="str">
        <f>p2เวลาเรียน!B66</f>
        <v>ป.4/2</v>
      </c>
      <c r="C65" s="200">
        <f>p2เวลาเรียน!C66</f>
        <v>22</v>
      </c>
      <c r="D65" s="200">
        <f>p2เวลาเรียน!D66</f>
        <v>4078</v>
      </c>
      <c r="E65" s="200" t="str">
        <f>p2เวลาเรียน!E66</f>
        <v>เด็กหญิง</v>
      </c>
      <c r="F65" s="211" t="str">
        <f>p2เวลาเรียน!F66</f>
        <v>กัญญาพัชร</v>
      </c>
      <c r="G65" s="212" t="str">
        <f>p2เวลาเรียน!G66</f>
        <v>เทียนแก้ว</v>
      </c>
      <c r="H65" s="312" t="str">
        <f>'คะแนนเทอม 2'!S67</f>
        <v/>
      </c>
      <c r="I65" s="312" t="str">
        <f>IF('คะแนนเทอม 2'!M67="","",'คะแนนเทอม 2'!M67)</f>
        <v/>
      </c>
      <c r="J65" s="230" t="str">
        <f t="shared" si="4"/>
        <v/>
      </c>
      <c r="K65" s="352" t="str">
        <f>IF(E65="","",pรายชื่อ!Z25)</f>
        <v>เรียน</v>
      </c>
      <c r="L65" s="128" t="str">
        <f t="shared" si="5"/>
        <v/>
      </c>
      <c r="M65" s="31" t="e">
        <f>IF(AND(#REF!=0),LOOKUP(9.99999999999999E+307,$M$3:M64)+1,"")</f>
        <v>#REF!</v>
      </c>
      <c r="N65" s="31" t="e">
        <f>IF(AND(#REF!="ร"),LOOKUP(9.99999999999999E+307,$N$3:N64)+1,"")</f>
        <v>#REF!</v>
      </c>
      <c r="O65" s="2" t="e">
        <f t="shared" si="2"/>
        <v>#REF!</v>
      </c>
      <c r="P65" s="2" t="e">
        <f t="shared" si="3"/>
        <v>#REF!</v>
      </c>
      <c r="Q65" s="31" t="e">
        <f>IF(AND(P65=1),LOOKUP(9.99999999999999E+307,$Q$3:Q64)+1,"")</f>
        <v>#REF!</v>
      </c>
    </row>
    <row r="66" spans="2:17" s="2" customFormat="1" ht="20.149999999999999" customHeight="1" x14ac:dyDescent="0.55000000000000004">
      <c r="B66" s="200" t="str">
        <f>p2เวลาเรียน!B67</f>
        <v>ป.4/2</v>
      </c>
      <c r="C66" s="200">
        <f>p2เวลาเรียน!C67</f>
        <v>23</v>
      </c>
      <c r="D66" s="200">
        <f>p2เวลาเรียน!D67</f>
        <v>4085</v>
      </c>
      <c r="E66" s="200" t="str">
        <f>p2เวลาเรียน!E67</f>
        <v>เด็กหญิง</v>
      </c>
      <c r="F66" s="211" t="str">
        <f>p2เวลาเรียน!F67</f>
        <v>ณัฐนิล</v>
      </c>
      <c r="G66" s="212" t="str">
        <f>p2เวลาเรียน!G67</f>
        <v>ตะเรือน</v>
      </c>
      <c r="H66" s="312" t="str">
        <f>'คะแนนเทอม 2'!S68</f>
        <v/>
      </c>
      <c r="I66" s="312" t="str">
        <f>IF('คะแนนเทอม 2'!M68="","",'คะแนนเทอม 2'!M68)</f>
        <v/>
      </c>
      <c r="J66" s="230" t="str">
        <f t="shared" si="4"/>
        <v/>
      </c>
      <c r="K66" s="352" t="str">
        <f>IF(E66="","",pรายชื่อ!Z26)</f>
        <v>เรียน</v>
      </c>
      <c r="L66" s="128" t="str">
        <f t="shared" si="5"/>
        <v/>
      </c>
      <c r="M66" s="31" t="e">
        <f>IF(AND(#REF!=0),LOOKUP(9.99999999999999E+307,$M$3:M65)+1,"")</f>
        <v>#REF!</v>
      </c>
      <c r="N66" s="31" t="e">
        <f>IF(AND(#REF!="ร"),LOOKUP(9.99999999999999E+307,$N$3:N65)+1,"")</f>
        <v>#REF!</v>
      </c>
      <c r="O66" s="2" t="e">
        <f t="shared" si="2"/>
        <v>#REF!</v>
      </c>
      <c r="P66" s="2" t="e">
        <f t="shared" si="3"/>
        <v>#REF!</v>
      </c>
      <c r="Q66" s="31" t="e">
        <f>IF(AND(P66=1),LOOKUP(9.99999999999999E+307,$Q$3:Q65)+1,"")</f>
        <v>#REF!</v>
      </c>
    </row>
    <row r="67" spans="2:17" s="2" customFormat="1" ht="20.149999999999999" customHeight="1" x14ac:dyDescent="0.55000000000000004">
      <c r="B67" s="200" t="str">
        <f>p2เวลาเรียน!B68</f>
        <v>ป.4/2</v>
      </c>
      <c r="C67" s="200">
        <f>p2เวลาเรียน!C68</f>
        <v>24</v>
      </c>
      <c r="D67" s="200">
        <f>p2เวลาเรียน!D68</f>
        <v>4092</v>
      </c>
      <c r="E67" s="200" t="str">
        <f>p2เวลาเรียน!E68</f>
        <v>เด็กหญิง</v>
      </c>
      <c r="F67" s="211" t="str">
        <f>p2เวลาเรียน!F68</f>
        <v>นารา</v>
      </c>
      <c r="G67" s="212" t="str">
        <f>p2เวลาเรียน!G68</f>
        <v>พงษ์ตันกุล</v>
      </c>
      <c r="H67" s="312" t="str">
        <f>'คะแนนเทอม 2'!S69</f>
        <v/>
      </c>
      <c r="I67" s="312" t="str">
        <f>IF('คะแนนเทอม 2'!M69="","",'คะแนนเทอม 2'!M69)</f>
        <v/>
      </c>
      <c r="J67" s="230" t="str">
        <f t="shared" si="4"/>
        <v/>
      </c>
      <c r="K67" s="352" t="str">
        <f>IF(E67="","",pรายชื่อ!Z27)</f>
        <v>เรียน</v>
      </c>
      <c r="L67" s="128" t="str">
        <f t="shared" si="5"/>
        <v/>
      </c>
      <c r="M67" s="31" t="e">
        <f>IF(AND(#REF!=0),LOOKUP(9.99999999999999E+307,$M$3:M66)+1,"")</f>
        <v>#REF!</v>
      </c>
      <c r="N67" s="31" t="e">
        <f>IF(AND(#REF!="ร"),LOOKUP(9.99999999999999E+307,$N$3:N66)+1,"")</f>
        <v>#REF!</v>
      </c>
      <c r="O67" s="2" t="e">
        <f t="shared" si="2"/>
        <v>#REF!</v>
      </c>
      <c r="P67" s="2" t="e">
        <f t="shared" si="3"/>
        <v>#REF!</v>
      </c>
      <c r="Q67" s="31" t="e">
        <f>IF(AND(P67=1),LOOKUP(9.99999999999999E+307,$Q$3:Q66)+1,"")</f>
        <v>#REF!</v>
      </c>
    </row>
    <row r="68" spans="2:17" s="2" customFormat="1" ht="20.149999999999999" customHeight="1" x14ac:dyDescent="0.55000000000000004">
      <c r="B68" s="200" t="str">
        <f>p2เวลาเรียน!B69</f>
        <v>ป.4/2</v>
      </c>
      <c r="C68" s="200">
        <f>p2เวลาเรียน!C69</f>
        <v>25</v>
      </c>
      <c r="D68" s="200">
        <f>p2เวลาเรียน!D69</f>
        <v>4279</v>
      </c>
      <c r="E68" s="200" t="str">
        <f>p2เวลาเรียน!E69</f>
        <v>เด็กหญิง</v>
      </c>
      <c r="F68" s="211" t="str">
        <f>p2เวลาเรียน!F69</f>
        <v>พิชามญชุ์</v>
      </c>
      <c r="G68" s="212" t="str">
        <f>p2เวลาเรียน!G69</f>
        <v>คำเขื่อน</v>
      </c>
      <c r="H68" s="312" t="str">
        <f>'คะแนนเทอม 2'!S70</f>
        <v/>
      </c>
      <c r="I68" s="312" t="str">
        <f>IF('คะแนนเทอม 2'!M70="","",'คะแนนเทอม 2'!M70)</f>
        <v/>
      </c>
      <c r="J68" s="230" t="str">
        <f t="shared" ref="J68:J83" si="6">IF(H68="","",SUM(H68:I68))</f>
        <v/>
      </c>
      <c r="K68" s="352" t="str">
        <f>IF(E68="","",pรายชื่อ!Z28)</f>
        <v>เรียน</v>
      </c>
      <c r="L68" s="128" t="str">
        <f t="shared" si="5"/>
        <v/>
      </c>
      <c r="M68" s="31" t="e">
        <f>IF(AND(#REF!=0),LOOKUP(9.99999999999999E+307,$M$3:M67)+1,"")</f>
        <v>#REF!</v>
      </c>
      <c r="N68" s="31" t="e">
        <f>IF(AND(#REF!="ร"),LOOKUP(9.99999999999999E+307,$N$3:N67)+1,"")</f>
        <v>#REF!</v>
      </c>
      <c r="O68" s="2" t="e">
        <f t="shared" ref="O68:O83" si="7">SUM(M68:N68)</f>
        <v>#REF!</v>
      </c>
      <c r="P68" s="2" t="e">
        <f t="shared" si="3"/>
        <v>#REF!</v>
      </c>
      <c r="Q68" s="31" t="e">
        <f>IF(AND(P68=1),LOOKUP(9.99999999999999E+307,$Q$3:Q67)+1,"")</f>
        <v>#REF!</v>
      </c>
    </row>
    <row r="69" spans="2:17" s="2" customFormat="1" ht="20.149999999999999" customHeight="1" x14ac:dyDescent="0.55000000000000004">
      <c r="B69" s="200" t="str">
        <f>p2เวลาเรียน!B70</f>
        <v>ป.4/2</v>
      </c>
      <c r="C69" s="200">
        <f>p2เวลาเรียน!C70</f>
        <v>26</v>
      </c>
      <c r="D69" s="200" t="str">
        <f>p2เวลาเรียน!D70</f>
        <v/>
      </c>
      <c r="E69" s="200" t="str">
        <f>p2เวลาเรียน!E70</f>
        <v/>
      </c>
      <c r="F69" s="211" t="str">
        <f>p2เวลาเรียน!F70</f>
        <v/>
      </c>
      <c r="G69" s="212" t="str">
        <f>p2เวลาเรียน!G70</f>
        <v/>
      </c>
      <c r="H69" s="312" t="str">
        <f>'คะแนนเทอม 2'!S71</f>
        <v/>
      </c>
      <c r="I69" s="312" t="str">
        <f>IF('คะแนนเทอม 2'!M71="","",'คะแนนเทอม 2'!M71)</f>
        <v/>
      </c>
      <c r="J69" s="230" t="str">
        <f t="shared" si="6"/>
        <v/>
      </c>
      <c r="K69" s="352" t="str">
        <f>IF(E69="","",pรายชื่อ!Z29)</f>
        <v/>
      </c>
      <c r="L69" s="128" t="str">
        <f t="shared" si="5"/>
        <v/>
      </c>
      <c r="M69" s="31" t="e">
        <f>IF(AND(#REF!=0),LOOKUP(9.99999999999999E+307,$M$3:M68)+1,"")</f>
        <v>#REF!</v>
      </c>
      <c r="N69" s="31" t="e">
        <f>IF(AND(#REF!="ร"),LOOKUP(9.99999999999999E+307,$N$3:N68)+1,"")</f>
        <v>#REF!</v>
      </c>
      <c r="O69" s="2" t="e">
        <f t="shared" si="7"/>
        <v>#REF!</v>
      </c>
      <c r="P69" s="2" t="e">
        <f t="shared" ref="P69:P83" si="8">IF(O69=0,"",O69/O69)</f>
        <v>#REF!</v>
      </c>
      <c r="Q69" s="31" t="e">
        <f>IF(AND(P69=1),LOOKUP(9.99999999999999E+307,$Q$3:Q68)+1,"")</f>
        <v>#REF!</v>
      </c>
    </row>
    <row r="70" spans="2:17" s="2" customFormat="1" ht="20.149999999999999" customHeight="1" x14ac:dyDescent="0.55000000000000004">
      <c r="B70" s="200" t="str">
        <f>p2เวลาเรียน!B71</f>
        <v>ป.4/2</v>
      </c>
      <c r="C70" s="200">
        <f>p2เวลาเรียน!C71</f>
        <v>27</v>
      </c>
      <c r="D70" s="200" t="str">
        <f>p2เวลาเรียน!D71</f>
        <v/>
      </c>
      <c r="E70" s="200" t="str">
        <f>p2เวลาเรียน!E71</f>
        <v/>
      </c>
      <c r="F70" s="211" t="str">
        <f>p2เวลาเรียน!F71</f>
        <v/>
      </c>
      <c r="G70" s="212" t="str">
        <f>p2เวลาเรียน!G71</f>
        <v/>
      </c>
      <c r="H70" s="312" t="str">
        <f>'คะแนนเทอม 2'!S72</f>
        <v/>
      </c>
      <c r="I70" s="312" t="str">
        <f>IF('คะแนนเทอม 2'!M72="","",'คะแนนเทอม 2'!M72)</f>
        <v/>
      </c>
      <c r="J70" s="230" t="str">
        <f t="shared" si="6"/>
        <v/>
      </c>
      <c r="K70" s="352" t="str">
        <f>IF(E70="","",pรายชื่อ!Z30)</f>
        <v/>
      </c>
      <c r="L70" s="128" t="str">
        <f t="shared" si="5"/>
        <v/>
      </c>
      <c r="M70" s="31" t="e">
        <f>IF(AND(#REF!=0),LOOKUP(9.99999999999999E+307,$M$3:M69)+1,"")</f>
        <v>#REF!</v>
      </c>
      <c r="N70" s="31" t="e">
        <f>IF(AND(#REF!="ร"),LOOKUP(9.99999999999999E+307,$N$3:N69)+1,"")</f>
        <v>#REF!</v>
      </c>
      <c r="O70" s="2" t="e">
        <f t="shared" si="7"/>
        <v>#REF!</v>
      </c>
      <c r="P70" s="2" t="e">
        <f t="shared" si="8"/>
        <v>#REF!</v>
      </c>
      <c r="Q70" s="31" t="e">
        <f>IF(AND(P70=1),LOOKUP(9.99999999999999E+307,$Q$3:Q69)+1,"")</f>
        <v>#REF!</v>
      </c>
    </row>
    <row r="71" spans="2:17" s="2" customFormat="1" ht="20.149999999999999" customHeight="1" x14ac:dyDescent="0.55000000000000004">
      <c r="B71" s="200" t="str">
        <f>p2เวลาเรียน!B72</f>
        <v>ป.4/2</v>
      </c>
      <c r="C71" s="200">
        <f>p2เวลาเรียน!C72</f>
        <v>28</v>
      </c>
      <c r="D71" s="200" t="str">
        <f>p2เวลาเรียน!D72</f>
        <v/>
      </c>
      <c r="E71" s="200" t="str">
        <f>p2เวลาเรียน!E72</f>
        <v/>
      </c>
      <c r="F71" s="211" t="str">
        <f>p2เวลาเรียน!F72</f>
        <v/>
      </c>
      <c r="G71" s="212" t="str">
        <f>p2เวลาเรียน!G72</f>
        <v/>
      </c>
      <c r="H71" s="312" t="str">
        <f>'คะแนนเทอม 2'!S73</f>
        <v/>
      </c>
      <c r="I71" s="312" t="str">
        <f>IF('คะแนนเทอม 2'!M73="","",'คะแนนเทอม 2'!M73)</f>
        <v/>
      </c>
      <c r="J71" s="230" t="str">
        <f t="shared" si="6"/>
        <v/>
      </c>
      <c r="K71" s="352" t="str">
        <f>IF(E71="","",pรายชื่อ!Z31)</f>
        <v/>
      </c>
      <c r="L71" s="128" t="str">
        <f t="shared" si="5"/>
        <v/>
      </c>
      <c r="M71" s="31" t="e">
        <f>IF(AND(#REF!=0),LOOKUP(9.99999999999999E+307,$M$3:M70)+1,"")</f>
        <v>#REF!</v>
      </c>
      <c r="N71" s="31" t="e">
        <f>IF(AND(#REF!="ร"),LOOKUP(9.99999999999999E+307,$N$3:N70)+1,"")</f>
        <v>#REF!</v>
      </c>
      <c r="O71" s="2" t="e">
        <f t="shared" si="7"/>
        <v>#REF!</v>
      </c>
      <c r="P71" s="2" t="e">
        <f t="shared" si="8"/>
        <v>#REF!</v>
      </c>
      <c r="Q71" s="31" t="e">
        <f>IF(AND(P71=1),LOOKUP(9.99999999999999E+307,$Q$3:Q70)+1,"")</f>
        <v>#REF!</v>
      </c>
    </row>
    <row r="72" spans="2:17" s="2" customFormat="1" ht="20.149999999999999" customHeight="1" x14ac:dyDescent="0.55000000000000004">
      <c r="B72" s="200" t="str">
        <f>p2เวลาเรียน!B73</f>
        <v>ป.4/2</v>
      </c>
      <c r="C72" s="200">
        <f>p2เวลาเรียน!C73</f>
        <v>29</v>
      </c>
      <c r="D72" s="200" t="str">
        <f>p2เวลาเรียน!D73</f>
        <v/>
      </c>
      <c r="E72" s="200" t="str">
        <f>p2เวลาเรียน!E73</f>
        <v/>
      </c>
      <c r="F72" s="211" t="str">
        <f>p2เวลาเรียน!F73</f>
        <v/>
      </c>
      <c r="G72" s="212" t="str">
        <f>p2เวลาเรียน!G73</f>
        <v/>
      </c>
      <c r="H72" s="312" t="str">
        <f>'คะแนนเทอม 2'!S74</f>
        <v/>
      </c>
      <c r="I72" s="312" t="str">
        <f>IF('คะแนนเทอม 2'!M74="","",'คะแนนเทอม 2'!M74)</f>
        <v/>
      </c>
      <c r="J72" s="230" t="str">
        <f t="shared" si="6"/>
        <v/>
      </c>
      <c r="K72" s="352" t="str">
        <f>IF(E72="","",pรายชื่อ!Z32)</f>
        <v/>
      </c>
      <c r="L72" s="128" t="str">
        <f t="shared" si="5"/>
        <v/>
      </c>
      <c r="M72" s="31" t="e">
        <f>IF(AND(#REF!=0),LOOKUP(9.99999999999999E+307,$M$3:M71)+1,"")</f>
        <v>#REF!</v>
      </c>
      <c r="N72" s="31" t="e">
        <f>IF(AND(#REF!="ร"),LOOKUP(9.99999999999999E+307,$N$3:N71)+1,"")</f>
        <v>#REF!</v>
      </c>
      <c r="O72" s="2" t="e">
        <f t="shared" si="7"/>
        <v>#REF!</v>
      </c>
      <c r="P72" s="2" t="e">
        <f t="shared" si="8"/>
        <v>#REF!</v>
      </c>
      <c r="Q72" s="31" t="e">
        <f>IF(AND(P72=1),LOOKUP(9.99999999999999E+307,$Q$3:Q71)+1,"")</f>
        <v>#REF!</v>
      </c>
    </row>
    <row r="73" spans="2:17" s="2" customFormat="1" ht="20.149999999999999" customHeight="1" x14ac:dyDescent="0.55000000000000004">
      <c r="B73" s="200" t="str">
        <f>p2เวลาเรียน!B74</f>
        <v>ป.4/2</v>
      </c>
      <c r="C73" s="200">
        <f>p2เวลาเรียน!C74</f>
        <v>30</v>
      </c>
      <c r="D73" s="200" t="str">
        <f>p2เวลาเรียน!D74</f>
        <v/>
      </c>
      <c r="E73" s="200" t="str">
        <f>p2เวลาเรียน!E74</f>
        <v/>
      </c>
      <c r="F73" s="211" t="str">
        <f>p2เวลาเรียน!F74</f>
        <v/>
      </c>
      <c r="G73" s="212" t="str">
        <f>p2เวลาเรียน!G74</f>
        <v/>
      </c>
      <c r="H73" s="312" t="str">
        <f>'คะแนนเทอม 2'!S75</f>
        <v/>
      </c>
      <c r="I73" s="312" t="str">
        <f>IF('คะแนนเทอม 2'!M75="","",'คะแนนเทอม 2'!M75)</f>
        <v/>
      </c>
      <c r="J73" s="230" t="str">
        <f t="shared" si="6"/>
        <v/>
      </c>
      <c r="K73" s="352" t="str">
        <f>IF(E73="","",pรายชื่อ!Z33)</f>
        <v/>
      </c>
      <c r="L73" s="128" t="str">
        <f t="shared" si="5"/>
        <v/>
      </c>
      <c r="M73" s="31" t="e">
        <f>IF(AND(#REF!=0),LOOKUP(9.99999999999999E+307,$M$3:M72)+1,"")</f>
        <v>#REF!</v>
      </c>
      <c r="N73" s="31" t="e">
        <f>IF(AND(#REF!="ร"),LOOKUP(9.99999999999999E+307,$N$3:N72)+1,"")</f>
        <v>#REF!</v>
      </c>
      <c r="O73" s="2" t="e">
        <f t="shared" si="7"/>
        <v>#REF!</v>
      </c>
      <c r="P73" s="2" t="e">
        <f t="shared" si="8"/>
        <v>#REF!</v>
      </c>
      <c r="Q73" s="31" t="e">
        <f>IF(AND(P73=1),LOOKUP(9.99999999999999E+307,$Q$3:Q72)+1,"")</f>
        <v>#REF!</v>
      </c>
    </row>
    <row r="74" spans="2:17" s="2" customFormat="1" ht="20.149999999999999" customHeight="1" x14ac:dyDescent="0.55000000000000004">
      <c r="B74" s="200" t="str">
        <f>p2เวลาเรียน!B75</f>
        <v>ป.4/2</v>
      </c>
      <c r="C74" s="200">
        <f>p2เวลาเรียน!C75</f>
        <v>31</v>
      </c>
      <c r="D74" s="200" t="str">
        <f>p2เวลาเรียน!D75</f>
        <v/>
      </c>
      <c r="E74" s="200" t="str">
        <f>p2เวลาเรียน!E75</f>
        <v/>
      </c>
      <c r="F74" s="211" t="str">
        <f>p2เวลาเรียน!F75</f>
        <v/>
      </c>
      <c r="G74" s="212" t="str">
        <f>p2เวลาเรียน!G75</f>
        <v/>
      </c>
      <c r="H74" s="312" t="str">
        <f>'คะแนนเทอม 2'!S76</f>
        <v/>
      </c>
      <c r="I74" s="312" t="str">
        <f>IF('คะแนนเทอม 2'!M76="","",'คะแนนเทอม 2'!M76)</f>
        <v/>
      </c>
      <c r="J74" s="230" t="str">
        <f t="shared" si="6"/>
        <v/>
      </c>
      <c r="K74" s="352" t="str">
        <f>IF(E74="","",pรายชื่อ!Z34)</f>
        <v/>
      </c>
      <c r="L74" s="128" t="str">
        <f t="shared" si="5"/>
        <v/>
      </c>
      <c r="M74" s="31" t="e">
        <f>IF(AND(#REF!=0),LOOKUP(9.99999999999999E+307,$M$3:M73)+1,"")</f>
        <v>#REF!</v>
      </c>
      <c r="N74" s="31" t="e">
        <f>IF(AND(#REF!="ร"),LOOKUP(9.99999999999999E+307,$N$3:N73)+1,"")</f>
        <v>#REF!</v>
      </c>
      <c r="O74" s="2" t="e">
        <f t="shared" si="7"/>
        <v>#REF!</v>
      </c>
      <c r="P74" s="2" t="e">
        <f t="shared" si="8"/>
        <v>#REF!</v>
      </c>
      <c r="Q74" s="31" t="e">
        <f>IF(AND(P74=1),LOOKUP(9.99999999999999E+307,$Q$3:Q73)+1,"")</f>
        <v>#REF!</v>
      </c>
    </row>
    <row r="75" spans="2:17" s="2" customFormat="1" ht="20.149999999999999" customHeight="1" x14ac:dyDescent="0.55000000000000004">
      <c r="B75" s="200" t="str">
        <f>p2เวลาเรียน!B76</f>
        <v>ป.4/2</v>
      </c>
      <c r="C75" s="200">
        <f>p2เวลาเรียน!C76</f>
        <v>32</v>
      </c>
      <c r="D75" s="200" t="str">
        <f>p2เวลาเรียน!D76</f>
        <v/>
      </c>
      <c r="E75" s="200" t="str">
        <f>p2เวลาเรียน!E76</f>
        <v/>
      </c>
      <c r="F75" s="211" t="str">
        <f>p2เวลาเรียน!F76</f>
        <v/>
      </c>
      <c r="G75" s="212" t="str">
        <f>p2เวลาเรียน!G76</f>
        <v/>
      </c>
      <c r="H75" s="312" t="str">
        <f>'คะแนนเทอม 2'!S77</f>
        <v/>
      </c>
      <c r="I75" s="312" t="str">
        <f>IF('คะแนนเทอม 2'!M77="","",'คะแนนเทอม 2'!M77)</f>
        <v/>
      </c>
      <c r="J75" s="230" t="str">
        <f t="shared" si="6"/>
        <v/>
      </c>
      <c r="K75" s="352" t="str">
        <f>IF(E75="","",pรายชื่อ!Z35)</f>
        <v/>
      </c>
      <c r="L75" s="128" t="str">
        <f t="shared" si="5"/>
        <v/>
      </c>
      <c r="M75" s="31" t="e">
        <f>IF(AND(#REF!=0),LOOKUP(9.99999999999999E+307,$M$3:M74)+1,"")</f>
        <v>#REF!</v>
      </c>
      <c r="N75" s="31" t="e">
        <f>IF(AND(#REF!="ร"),LOOKUP(9.99999999999999E+307,$N$3:N74)+1,"")</f>
        <v>#REF!</v>
      </c>
      <c r="O75" s="2" t="e">
        <f t="shared" si="7"/>
        <v>#REF!</v>
      </c>
      <c r="P75" s="2" t="e">
        <f t="shared" si="8"/>
        <v>#REF!</v>
      </c>
      <c r="Q75" s="31" t="e">
        <f>IF(AND(P75=1),LOOKUP(9.99999999999999E+307,$Q$3:Q74)+1,"")</f>
        <v>#REF!</v>
      </c>
    </row>
    <row r="76" spans="2:17" s="2" customFormat="1" ht="20.149999999999999" customHeight="1" x14ac:dyDescent="0.55000000000000004">
      <c r="B76" s="200" t="str">
        <f>p2เวลาเรียน!B77</f>
        <v>ป.4/2</v>
      </c>
      <c r="C76" s="200">
        <f>p2เวลาเรียน!C77</f>
        <v>33</v>
      </c>
      <c r="D76" s="200" t="str">
        <f>p2เวลาเรียน!D77</f>
        <v/>
      </c>
      <c r="E76" s="200" t="str">
        <f>p2เวลาเรียน!E77</f>
        <v/>
      </c>
      <c r="F76" s="211" t="str">
        <f>p2เวลาเรียน!F77</f>
        <v/>
      </c>
      <c r="G76" s="212" t="str">
        <f>p2เวลาเรียน!G77</f>
        <v/>
      </c>
      <c r="H76" s="312" t="str">
        <f>'คะแนนเทอม 2'!S78</f>
        <v/>
      </c>
      <c r="I76" s="312" t="str">
        <f>IF('คะแนนเทอม 2'!M78="","",'คะแนนเทอม 2'!M78)</f>
        <v/>
      </c>
      <c r="J76" s="230" t="str">
        <f t="shared" si="6"/>
        <v/>
      </c>
      <c r="K76" s="352" t="str">
        <f>IF(E76="","",pรายชื่อ!Z36)</f>
        <v/>
      </c>
      <c r="L76" s="128" t="str">
        <f t="shared" si="5"/>
        <v/>
      </c>
      <c r="M76" s="31" t="e">
        <f>IF(AND(#REF!=0),LOOKUP(9.99999999999999E+307,$M$3:M75)+1,"")</f>
        <v>#REF!</v>
      </c>
      <c r="N76" s="31" t="e">
        <f>IF(AND(#REF!="ร"),LOOKUP(9.99999999999999E+307,$N$3:N75)+1,"")</f>
        <v>#REF!</v>
      </c>
      <c r="O76" s="2" t="e">
        <f t="shared" si="7"/>
        <v>#REF!</v>
      </c>
      <c r="P76" s="2" t="e">
        <f t="shared" si="8"/>
        <v>#REF!</v>
      </c>
      <c r="Q76" s="31" t="e">
        <f>IF(AND(P76=1),LOOKUP(9.99999999999999E+307,$Q$3:Q75)+1,"")</f>
        <v>#REF!</v>
      </c>
    </row>
    <row r="77" spans="2:17" s="2" customFormat="1" ht="20.149999999999999" customHeight="1" x14ac:dyDescent="0.55000000000000004">
      <c r="B77" s="200" t="str">
        <f>p2เวลาเรียน!B78</f>
        <v>ป.4/2</v>
      </c>
      <c r="C77" s="200">
        <f>p2เวลาเรียน!C78</f>
        <v>34</v>
      </c>
      <c r="D77" s="200" t="str">
        <f>p2เวลาเรียน!D78</f>
        <v/>
      </c>
      <c r="E77" s="200" t="str">
        <f>p2เวลาเรียน!E78</f>
        <v/>
      </c>
      <c r="F77" s="211" t="str">
        <f>p2เวลาเรียน!F78</f>
        <v/>
      </c>
      <c r="G77" s="212" t="str">
        <f>p2เวลาเรียน!G78</f>
        <v/>
      </c>
      <c r="H77" s="312" t="str">
        <f>'คะแนนเทอม 2'!S79</f>
        <v/>
      </c>
      <c r="I77" s="312" t="str">
        <f>IF('คะแนนเทอม 2'!M79="","",'คะแนนเทอม 2'!M79)</f>
        <v/>
      </c>
      <c r="J77" s="230" t="str">
        <f t="shared" si="6"/>
        <v/>
      </c>
      <c r="K77" s="352" t="str">
        <f>IF(E77="","",pรายชื่อ!Z37)</f>
        <v/>
      </c>
      <c r="L77" s="128" t="str">
        <f t="shared" si="5"/>
        <v/>
      </c>
      <c r="M77" s="31" t="e">
        <f>IF(AND(#REF!=0),LOOKUP(9.99999999999999E+307,$M$3:M76)+1,"")</f>
        <v>#REF!</v>
      </c>
      <c r="N77" s="31" t="e">
        <f>IF(AND(#REF!="ร"),LOOKUP(9.99999999999999E+307,$N$3:N76)+1,"")</f>
        <v>#REF!</v>
      </c>
      <c r="O77" s="2" t="e">
        <f t="shared" si="7"/>
        <v>#REF!</v>
      </c>
      <c r="P77" s="2" t="e">
        <f t="shared" si="8"/>
        <v>#REF!</v>
      </c>
      <c r="Q77" s="31" t="e">
        <f>IF(AND(P77=1),LOOKUP(9.99999999999999E+307,$Q$3:Q76)+1,"")</f>
        <v>#REF!</v>
      </c>
    </row>
    <row r="78" spans="2:17" s="2" customFormat="1" ht="20.149999999999999" customHeight="1" x14ac:dyDescent="0.55000000000000004">
      <c r="B78" s="200" t="str">
        <f>p2เวลาเรียน!B79</f>
        <v>ป.4/2</v>
      </c>
      <c r="C78" s="200">
        <f>p2เวลาเรียน!C79</f>
        <v>35</v>
      </c>
      <c r="D78" s="200" t="str">
        <f>p2เวลาเรียน!D79</f>
        <v/>
      </c>
      <c r="E78" s="200" t="str">
        <f>p2เวลาเรียน!E79</f>
        <v/>
      </c>
      <c r="F78" s="211" t="str">
        <f>p2เวลาเรียน!F79</f>
        <v/>
      </c>
      <c r="G78" s="212" t="str">
        <f>p2เวลาเรียน!G79</f>
        <v/>
      </c>
      <c r="H78" s="312" t="str">
        <f>'คะแนนเทอม 2'!S80</f>
        <v/>
      </c>
      <c r="I78" s="312" t="str">
        <f>IF('คะแนนเทอม 2'!M80="","",'คะแนนเทอม 2'!M80)</f>
        <v/>
      </c>
      <c r="J78" s="230" t="str">
        <f t="shared" si="6"/>
        <v/>
      </c>
      <c r="K78" s="352" t="str">
        <f>IF(E78="","",pรายชื่อ!Z38)</f>
        <v/>
      </c>
      <c r="L78" s="128" t="str">
        <f t="shared" si="5"/>
        <v/>
      </c>
      <c r="M78" s="31" t="e">
        <f>IF(AND(#REF!=0),LOOKUP(9.99999999999999E+307,$M$3:M77)+1,"")</f>
        <v>#REF!</v>
      </c>
      <c r="N78" s="31" t="e">
        <f>IF(AND(#REF!="ร"),LOOKUP(9.99999999999999E+307,$N$3:N77)+1,"")</f>
        <v>#REF!</v>
      </c>
      <c r="O78" s="2" t="e">
        <f t="shared" si="7"/>
        <v>#REF!</v>
      </c>
      <c r="P78" s="2" t="e">
        <f t="shared" si="8"/>
        <v>#REF!</v>
      </c>
      <c r="Q78" s="31" t="e">
        <f>IF(AND(P78=1),LOOKUP(9.99999999999999E+307,$Q$3:Q77)+1,"")</f>
        <v>#REF!</v>
      </c>
    </row>
    <row r="79" spans="2:17" s="2" customFormat="1" ht="20.149999999999999" customHeight="1" x14ac:dyDescent="0.55000000000000004">
      <c r="B79" s="200" t="str">
        <f>p2เวลาเรียน!B80</f>
        <v>ป.4/2</v>
      </c>
      <c r="C79" s="200">
        <f>p2เวลาเรียน!C80</f>
        <v>36</v>
      </c>
      <c r="D79" s="200" t="str">
        <f>p2เวลาเรียน!D80</f>
        <v/>
      </c>
      <c r="E79" s="200" t="str">
        <f>p2เวลาเรียน!E80</f>
        <v/>
      </c>
      <c r="F79" s="211" t="str">
        <f>p2เวลาเรียน!F80</f>
        <v/>
      </c>
      <c r="G79" s="212" t="str">
        <f>p2เวลาเรียน!G80</f>
        <v/>
      </c>
      <c r="H79" s="312" t="str">
        <f>'คะแนนเทอม 2'!S81</f>
        <v/>
      </c>
      <c r="I79" s="312" t="str">
        <f>IF('คะแนนเทอม 2'!M81="","",'คะแนนเทอม 2'!M81)</f>
        <v/>
      </c>
      <c r="J79" s="230" t="str">
        <f t="shared" si="6"/>
        <v/>
      </c>
      <c r="K79" s="352" t="str">
        <f>IF(E79="","",pรายชื่อ!Z39)</f>
        <v/>
      </c>
      <c r="L79" s="128" t="str">
        <f t="shared" si="5"/>
        <v/>
      </c>
      <c r="M79" s="31" t="e">
        <f>IF(AND(#REF!=0),LOOKUP(9.99999999999999E+307,$M$3:M78)+1,"")</f>
        <v>#REF!</v>
      </c>
      <c r="N79" s="31" t="e">
        <f>IF(AND(#REF!="ร"),LOOKUP(9.99999999999999E+307,$N$3:N78)+1,"")</f>
        <v>#REF!</v>
      </c>
      <c r="O79" s="2" t="e">
        <f t="shared" si="7"/>
        <v>#REF!</v>
      </c>
      <c r="P79" s="2" t="e">
        <f t="shared" si="8"/>
        <v>#REF!</v>
      </c>
      <c r="Q79" s="31" t="e">
        <f>IF(AND(P79=1),LOOKUP(9.99999999999999E+307,$Q$3:Q78)+1,"")</f>
        <v>#REF!</v>
      </c>
    </row>
    <row r="80" spans="2:17" s="2" customFormat="1" ht="20.149999999999999" customHeight="1" x14ac:dyDescent="0.55000000000000004">
      <c r="B80" s="200" t="str">
        <f>p2เวลาเรียน!B81</f>
        <v>ป.4/2</v>
      </c>
      <c r="C80" s="200">
        <f>p2เวลาเรียน!C81</f>
        <v>37</v>
      </c>
      <c r="D80" s="200" t="str">
        <f>p2เวลาเรียน!D81</f>
        <v/>
      </c>
      <c r="E80" s="200" t="str">
        <f>p2เวลาเรียน!E81</f>
        <v/>
      </c>
      <c r="F80" s="211" t="str">
        <f>p2เวลาเรียน!F81</f>
        <v/>
      </c>
      <c r="G80" s="212" t="str">
        <f>p2เวลาเรียน!G81</f>
        <v/>
      </c>
      <c r="H80" s="312" t="str">
        <f>'คะแนนเทอม 2'!S82</f>
        <v/>
      </c>
      <c r="I80" s="312" t="str">
        <f>IF('คะแนนเทอม 2'!M82="","",'คะแนนเทอม 2'!M82)</f>
        <v/>
      </c>
      <c r="J80" s="230" t="str">
        <f t="shared" si="6"/>
        <v/>
      </c>
      <c r="K80" s="352" t="str">
        <f>IF(E80="","",pรายชื่อ!Z40)</f>
        <v/>
      </c>
      <c r="L80" s="128" t="str">
        <f t="shared" si="5"/>
        <v/>
      </c>
      <c r="M80" s="31" t="e">
        <f>IF(AND(#REF!=0),LOOKUP(9.99999999999999E+307,$M$3:M79)+1,"")</f>
        <v>#REF!</v>
      </c>
      <c r="N80" s="31" t="e">
        <f>IF(AND(#REF!="ร"),LOOKUP(9.99999999999999E+307,$N$3:N79)+1,"")</f>
        <v>#REF!</v>
      </c>
      <c r="O80" s="2" t="e">
        <f t="shared" si="7"/>
        <v>#REF!</v>
      </c>
      <c r="P80" s="2" t="e">
        <f t="shared" si="8"/>
        <v>#REF!</v>
      </c>
      <c r="Q80" s="31" t="e">
        <f>IF(AND(P80=1),LOOKUP(9.99999999999999E+307,$Q$3:Q79)+1,"")</f>
        <v>#REF!</v>
      </c>
    </row>
    <row r="81" spans="2:17" s="2" customFormat="1" ht="20.149999999999999" customHeight="1" x14ac:dyDescent="0.55000000000000004">
      <c r="B81" s="200" t="str">
        <f>p2เวลาเรียน!B82</f>
        <v>ป.4/2</v>
      </c>
      <c r="C81" s="200">
        <f>p2เวลาเรียน!C82</f>
        <v>38</v>
      </c>
      <c r="D81" s="200" t="str">
        <f>p2เวลาเรียน!D82</f>
        <v/>
      </c>
      <c r="E81" s="200" t="str">
        <f>p2เวลาเรียน!E82</f>
        <v/>
      </c>
      <c r="F81" s="211" t="str">
        <f>p2เวลาเรียน!F82</f>
        <v/>
      </c>
      <c r="G81" s="212" t="str">
        <f>p2เวลาเรียน!G82</f>
        <v/>
      </c>
      <c r="H81" s="312" t="str">
        <f>'คะแนนเทอม 2'!S83</f>
        <v/>
      </c>
      <c r="I81" s="312" t="str">
        <f>IF('คะแนนเทอม 2'!M83="","",'คะแนนเทอม 2'!M83)</f>
        <v/>
      </c>
      <c r="J81" s="230" t="str">
        <f t="shared" si="6"/>
        <v/>
      </c>
      <c r="K81" s="352" t="str">
        <f>IF(E81="","",pรายชื่อ!Z41)</f>
        <v/>
      </c>
      <c r="L81" s="128" t="str">
        <f t="shared" si="5"/>
        <v/>
      </c>
      <c r="M81" s="31" t="e">
        <f>IF(AND(#REF!=0),LOOKUP(9.99999999999999E+307,$M$3:M80)+1,"")</f>
        <v>#REF!</v>
      </c>
      <c r="N81" s="31" t="e">
        <f>IF(AND(#REF!="ร"),LOOKUP(9.99999999999999E+307,$N$3:N80)+1,"")</f>
        <v>#REF!</v>
      </c>
      <c r="O81" s="2" t="e">
        <f t="shared" si="7"/>
        <v>#REF!</v>
      </c>
      <c r="P81" s="2" t="e">
        <f t="shared" si="8"/>
        <v>#REF!</v>
      </c>
      <c r="Q81" s="31" t="e">
        <f>IF(AND(P81=1),LOOKUP(9.99999999999999E+307,$Q$3:Q80)+1,"")</f>
        <v>#REF!</v>
      </c>
    </row>
    <row r="82" spans="2:17" s="2" customFormat="1" ht="20.149999999999999" customHeight="1" x14ac:dyDescent="0.55000000000000004">
      <c r="B82" s="200" t="str">
        <f>p2เวลาเรียน!B83</f>
        <v>ป.4/2</v>
      </c>
      <c r="C82" s="200">
        <f>p2เวลาเรียน!C83</f>
        <v>39</v>
      </c>
      <c r="D82" s="200" t="str">
        <f>p2เวลาเรียน!D83</f>
        <v/>
      </c>
      <c r="E82" s="200" t="str">
        <f>p2เวลาเรียน!E83</f>
        <v/>
      </c>
      <c r="F82" s="211" t="str">
        <f>p2เวลาเรียน!F83</f>
        <v/>
      </c>
      <c r="G82" s="212" t="str">
        <f>p2เวลาเรียน!G83</f>
        <v/>
      </c>
      <c r="H82" s="312" t="str">
        <f>'คะแนนเทอม 2'!S84</f>
        <v/>
      </c>
      <c r="I82" s="312" t="str">
        <f>IF('คะแนนเทอม 2'!M84="","",'คะแนนเทอม 2'!M84)</f>
        <v/>
      </c>
      <c r="J82" s="230" t="str">
        <f t="shared" si="6"/>
        <v/>
      </c>
      <c r="K82" s="352" t="str">
        <f>IF(E82="","",pรายชื่อ!Z42)</f>
        <v/>
      </c>
      <c r="L82" s="128" t="str">
        <f t="shared" si="5"/>
        <v/>
      </c>
      <c r="M82" s="31" t="e">
        <f>IF(AND(#REF!=0),LOOKUP(9.99999999999999E+307,$M$3:M81)+1,"")</f>
        <v>#REF!</v>
      </c>
      <c r="N82" s="31" t="e">
        <f>IF(AND(#REF!="ร"),LOOKUP(9.99999999999999E+307,$N$3:N81)+1,"")</f>
        <v>#REF!</v>
      </c>
      <c r="O82" s="2" t="e">
        <f t="shared" si="7"/>
        <v>#REF!</v>
      </c>
      <c r="P82" s="2" t="e">
        <f t="shared" si="8"/>
        <v>#REF!</v>
      </c>
      <c r="Q82" s="31" t="e">
        <f>IF(AND(P82=1),LOOKUP(9.99999999999999E+307,$Q$3:Q81)+1,"")</f>
        <v>#REF!</v>
      </c>
    </row>
    <row r="83" spans="2:17" s="2" customFormat="1" ht="20.149999999999999" customHeight="1" x14ac:dyDescent="0.55000000000000004">
      <c r="B83" s="200" t="str">
        <f>p2เวลาเรียน!B84</f>
        <v>ป.4/2</v>
      </c>
      <c r="C83" s="200">
        <f>p2เวลาเรียน!C84</f>
        <v>40</v>
      </c>
      <c r="D83" s="200" t="str">
        <f>p2เวลาเรียน!D84</f>
        <v/>
      </c>
      <c r="E83" s="200" t="str">
        <f>p2เวลาเรียน!E84</f>
        <v/>
      </c>
      <c r="F83" s="211" t="str">
        <f>p2เวลาเรียน!F84</f>
        <v/>
      </c>
      <c r="G83" s="212" t="str">
        <f>p2เวลาเรียน!G84</f>
        <v/>
      </c>
      <c r="H83" s="312" t="str">
        <f>'คะแนนเทอม 2'!S85</f>
        <v/>
      </c>
      <c r="I83" s="312" t="str">
        <f>IF('คะแนนเทอม 2'!M85="","",'คะแนนเทอม 2'!M85)</f>
        <v/>
      </c>
      <c r="J83" s="230" t="str">
        <f t="shared" si="6"/>
        <v/>
      </c>
      <c r="K83" s="352" t="str">
        <f>IF(E83="","",pรายชื่อ!Z43)</f>
        <v/>
      </c>
      <c r="L83" s="128" t="str">
        <f t="shared" si="5"/>
        <v/>
      </c>
      <c r="M83" s="31" t="e">
        <f>IF(AND(#REF!=0),LOOKUP(9.99999999999999E+307,$M$3:M82)+1,"")</f>
        <v>#REF!</v>
      </c>
      <c r="N83" s="31" t="e">
        <f>IF(AND(#REF!="ร"),LOOKUP(9.99999999999999E+307,$N$3:N82)+1,"")</f>
        <v>#REF!</v>
      </c>
      <c r="O83" s="2" t="e">
        <f t="shared" si="7"/>
        <v>#REF!</v>
      </c>
      <c r="P83" s="2" t="e">
        <f t="shared" si="8"/>
        <v>#REF!</v>
      </c>
      <c r="Q83" s="31" t="e">
        <f>IF(AND(P83=1),LOOKUP(9.99999999999999E+307,$Q$3:Q82)+1,"")</f>
        <v>#REF!</v>
      </c>
    </row>
  </sheetData>
  <sheetProtection algorithmName="SHA-512" hashValue="CraYUbInlhiEN6SETrmSyTrU6eTmFL9pqu6htzQ1Ee/54ez6JNt4g1kUBl8Y8S6zUdrBulT7lvYx6rAfB5NkKQ==" saltValue="dMXeFLstHwh09ehIREpW5w==" spinCount="100000" sheet="1" selectLockedCells="1"/>
  <mergeCells count="7">
    <mergeCell ref="L2:L3"/>
    <mergeCell ref="B1:K1"/>
    <mergeCell ref="B2:B3"/>
    <mergeCell ref="C2:C3"/>
    <mergeCell ref="D2:D3"/>
    <mergeCell ref="E2:G3"/>
    <mergeCell ref="K2:K3"/>
  </mergeCells>
  <conditionalFormatting sqref="H4:H83">
    <cfRule type="cellIs" dxfId="55" priority="3" operator="lessThan">
      <formula>$H$3/2</formula>
    </cfRule>
  </conditionalFormatting>
  <conditionalFormatting sqref="H3:I3">
    <cfRule type="cellIs" dxfId="54" priority="13" operator="equal">
      <formula>0</formula>
    </cfRule>
  </conditionalFormatting>
  <conditionalFormatting sqref="H4:I83">
    <cfRule type="cellIs" dxfId="53" priority="12" operator="lessThan">
      <formula>#REF!/2</formula>
    </cfRule>
  </conditionalFormatting>
  <conditionalFormatting sqref="I4:I83">
    <cfRule type="cellIs" dxfId="52" priority="2" operator="lessThan">
      <formula>$I$3/2</formula>
    </cfRule>
  </conditionalFormatting>
  <conditionalFormatting sqref="J1:J1048576">
    <cfRule type="cellIs" dxfId="51" priority="5" operator="equal">
      <formula>79</formula>
    </cfRule>
    <cfRule type="cellIs" dxfId="50" priority="6" operator="equal">
      <formula>74</formula>
    </cfRule>
    <cfRule type="cellIs" dxfId="49" priority="7" operator="equal">
      <formula>69</formula>
    </cfRule>
    <cfRule type="cellIs" dxfId="48" priority="8" operator="equal">
      <formula>64</formula>
    </cfRule>
    <cfRule type="cellIs" dxfId="47" priority="9" operator="equal">
      <formula>59</formula>
    </cfRule>
    <cfRule type="cellIs" dxfId="46" priority="10" operator="equal">
      <formula>54</formula>
    </cfRule>
    <cfRule type="cellIs" dxfId="45" priority="11" operator="equal">
      <formula>49</formula>
    </cfRule>
  </conditionalFormatting>
  <conditionalFormatting sqref="J4:J83">
    <cfRule type="cellIs" dxfId="44" priority="1" operator="lessThan">
      <formula>$J$3/2</formula>
    </cfRule>
  </conditionalFormatting>
  <conditionalFormatting sqref="K1:K1048576">
    <cfRule type="containsText" dxfId="43" priority="4" operator="containsText" text="ย้าย">
      <formula>NOT(ISERROR(SEARCH("ย้าย",K1)))</formula>
    </cfRule>
  </conditionalFormatting>
  <conditionalFormatting sqref="L4:L83">
    <cfRule type="cellIs" dxfId="42" priority="14" operator="between">
      <formula>1</formula>
      <formula>3</formula>
    </cfRule>
  </conditionalFormatting>
  <printOptions horizontalCentered="1"/>
  <pageMargins left="0.43307086614173229" right="0.11811023622047245" top="0.6692913385826772" bottom="0.27559055118110237" header="0.43307086614173229" footer="0.31496062992125984"/>
  <pageSetup paperSize="9" orientation="portrait" horizontalDpi="4294967293" verticalDpi="300" r:id="rId1"/>
  <headerFooter alignWithMargins="0"/>
  <rowBreaks count="3" manualBreakCount="3">
    <brk id="36" min="1" max="23" man="1"/>
    <brk id="43" min="1" max="23" man="1"/>
    <brk id="76" min="1" max="2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33CC"/>
  </sheetPr>
  <dimension ref="B1:Q85"/>
  <sheetViews>
    <sheetView showGridLines="0" showRowColHeaders="0" view="pageBreakPreview" zoomScale="115" zoomScaleSheetLayoutView="115" workbookViewId="0">
      <pane xSplit="7" ySplit="5" topLeftCell="H6" activePane="bottomRight" state="frozen"/>
      <selection activeCell="G38" sqref="G38:K38"/>
      <selection pane="topRight" activeCell="G38" sqref="G38:K38"/>
      <selection pane="bottomLeft" activeCell="G38" sqref="G38:K38"/>
      <selection pane="bottomRight" activeCell="M86" sqref="M86"/>
    </sheetView>
  </sheetViews>
  <sheetFormatPr defaultColWidth="9" defaultRowHeight="21.5" x14ac:dyDescent="0.6"/>
  <cols>
    <col min="1" max="1" width="32.69921875" style="4" customWidth="1"/>
    <col min="2" max="2" width="4.19921875" style="4" bestFit="1" customWidth="1"/>
    <col min="3" max="3" width="3.69921875" style="4" customWidth="1"/>
    <col min="4" max="4" width="3.8984375" style="4" hidden="1" customWidth="1"/>
    <col min="5" max="5" width="6.09765625" style="5" bestFit="1" customWidth="1"/>
    <col min="6" max="6" width="11.69921875" style="4" customWidth="1"/>
    <col min="7" max="7" width="11.69921875" style="6" customWidth="1"/>
    <col min="8" max="9" width="6.69921875" style="6" customWidth="1"/>
    <col min="10" max="11" width="6.69921875" style="5" customWidth="1"/>
    <col min="12" max="12" width="7.8984375" style="7" hidden="1" customWidth="1"/>
    <col min="13" max="13" width="7.59765625" style="9" customWidth="1"/>
    <col min="14" max="15" width="7.8984375" style="4" customWidth="1"/>
    <col min="16" max="16" width="6.19921875" style="4" customWidth="1"/>
    <col min="17" max="17" width="0" style="4" hidden="1" customWidth="1"/>
    <col min="18" max="16384" width="9" style="4"/>
  </cols>
  <sheetData>
    <row r="1" spans="2:17" s="159" customFormat="1" ht="27" customHeight="1" x14ac:dyDescent="0.65">
      <c r="B1" s="590" t="str">
        <f>"สรุปผลการเรียน รายวิชา  " &amp;ข้อมูลเบื้องต้น!F10   &amp;"  รหัสวิชา  "  &amp; ข้อมูลเบื้องต้น!F9  &amp;"    ผู้สอน   "    &amp;ข้อมูลเบื้องต้น!F12</f>
        <v>สรุปผลการเรียน รายวิชา  การป้องกันการทุจริต 4  รหัสวิชา  ส14201    ผู้สอน   นาย...............</v>
      </c>
      <c r="C1" s="590"/>
      <c r="D1" s="590"/>
      <c r="E1" s="590"/>
      <c r="F1" s="590"/>
      <c r="G1" s="590"/>
      <c r="H1" s="590"/>
      <c r="I1" s="590"/>
      <c r="J1" s="590"/>
      <c r="K1" s="590"/>
      <c r="L1" s="590"/>
      <c r="M1" s="590"/>
      <c r="N1" s="590"/>
      <c r="O1" s="590"/>
      <c r="P1" s="590"/>
    </row>
    <row r="2" spans="2:17" ht="22.5" customHeight="1" x14ac:dyDescent="0.6">
      <c r="B2" s="595" t="s">
        <v>64</v>
      </c>
      <c r="C2" s="595" t="s">
        <v>0</v>
      </c>
      <c r="D2" s="598" t="s">
        <v>18</v>
      </c>
      <c r="E2" s="601" t="s">
        <v>17</v>
      </c>
      <c r="F2" s="602"/>
      <c r="G2" s="603"/>
      <c r="H2" s="610" t="s">
        <v>182</v>
      </c>
      <c r="I2" s="610" t="s">
        <v>183</v>
      </c>
      <c r="J2" s="610" t="s">
        <v>186</v>
      </c>
      <c r="K2" s="613" t="s">
        <v>4</v>
      </c>
      <c r="L2" s="585" t="s">
        <v>698</v>
      </c>
      <c r="M2" s="585" t="s">
        <v>52</v>
      </c>
      <c r="N2" s="593" t="s">
        <v>91</v>
      </c>
      <c r="O2" s="591" t="s">
        <v>187</v>
      </c>
      <c r="P2" s="587" t="s">
        <v>191</v>
      </c>
      <c r="Q2" s="548" t="s">
        <v>54</v>
      </c>
    </row>
    <row r="3" spans="2:17" ht="21.75" customHeight="1" x14ac:dyDescent="0.6">
      <c r="B3" s="596"/>
      <c r="C3" s="596"/>
      <c r="D3" s="599"/>
      <c r="E3" s="604"/>
      <c r="F3" s="605"/>
      <c r="G3" s="606"/>
      <c r="H3" s="611" t="s">
        <v>96</v>
      </c>
      <c r="I3" s="611" t="s">
        <v>96</v>
      </c>
      <c r="J3" s="611" t="s">
        <v>96</v>
      </c>
      <c r="K3" s="614"/>
      <c r="L3" s="585"/>
      <c r="M3" s="585"/>
      <c r="N3" s="593"/>
      <c r="O3" s="591"/>
      <c r="P3" s="588"/>
      <c r="Q3" s="549"/>
    </row>
    <row r="4" spans="2:17" ht="20" x14ac:dyDescent="0.6">
      <c r="B4" s="596"/>
      <c r="C4" s="596"/>
      <c r="D4" s="599"/>
      <c r="E4" s="604"/>
      <c r="F4" s="605"/>
      <c r="G4" s="606"/>
      <c r="H4" s="612"/>
      <c r="I4" s="612"/>
      <c r="J4" s="612"/>
      <c r="K4" s="615"/>
      <c r="L4" s="585"/>
      <c r="M4" s="585"/>
      <c r="N4" s="593"/>
      <c r="O4" s="591"/>
      <c r="P4" s="588"/>
      <c r="Q4" s="549"/>
    </row>
    <row r="5" spans="2:17" s="3" customFormat="1" ht="22.5" customHeight="1" thickBot="1" x14ac:dyDescent="0.6">
      <c r="B5" s="597"/>
      <c r="C5" s="597"/>
      <c r="D5" s="600"/>
      <c r="E5" s="607"/>
      <c r="F5" s="608"/>
      <c r="G5" s="609"/>
      <c r="H5" s="316">
        <v>100</v>
      </c>
      <c r="I5" s="316">
        <v>100</v>
      </c>
      <c r="J5" s="316">
        <f>SUM(H5:I5)</f>
        <v>200</v>
      </c>
      <c r="K5" s="316">
        <v>100</v>
      </c>
      <c r="L5" s="586"/>
      <c r="M5" s="586"/>
      <c r="N5" s="594"/>
      <c r="O5" s="592"/>
      <c r="P5" s="589"/>
      <c r="Q5" s="550"/>
    </row>
    <row r="6" spans="2:17" s="2" customFormat="1" ht="20.149999999999999" customHeight="1" x14ac:dyDescent="0.6">
      <c r="B6" s="317" t="str">
        <f>p2เวลาเรียน!B5</f>
        <v>ป.4/1</v>
      </c>
      <c r="C6" s="317">
        <f>p2เวลาเรียน!C5</f>
        <v>1</v>
      </c>
      <c r="D6" s="317">
        <f>p2เวลาเรียน!D5</f>
        <v>3812</v>
      </c>
      <c r="E6" s="317" t="str">
        <f>p2เวลาเรียน!E5</f>
        <v>เด็กชาย</v>
      </c>
      <c r="F6" s="318" t="str">
        <f>p2เวลาเรียน!F5</f>
        <v>กันตวิชญ์</v>
      </c>
      <c r="G6" s="319" t="str">
        <f>p2เวลาเรียน!G5</f>
        <v>วงค์ตัน</v>
      </c>
      <c r="H6" s="313">
        <f>'คะแนนเทอม 1'!V6</f>
        <v>67</v>
      </c>
      <c r="I6" s="313">
        <f>'คะแนนเทอม 2'!V6</f>
        <v>75</v>
      </c>
      <c r="J6" s="320">
        <f>IF(H6="","",SUM(H6:I6))</f>
        <v>142</v>
      </c>
      <c r="K6" s="321">
        <f>IF(H6="","",ROUND(J6/2,0))</f>
        <v>71</v>
      </c>
      <c r="L6" s="322">
        <f>IF(K6="","",IF(K6&gt;79,4,IF(K6&gt;74,3.5,IF(K6&gt;69,3,IF(K6&gt;64,2.5,IF(K6&gt;59,2,IF(K6&gt;54,1.5,IF(K6&gt;49,1,0))))))))</f>
        <v>3</v>
      </c>
      <c r="M6" s="404" t="str">
        <f>IF(Q6="",L6,IF(Q6="มส","มส",IF(Q6="ร","ร")))</f>
        <v>มส</v>
      </c>
      <c r="N6" s="323">
        <f>'p4คุณ&amp;อ่าน'!N5</f>
        <v>3</v>
      </c>
      <c r="O6" s="324">
        <f>'p4คุณ&amp;อ่าน'!X5</f>
        <v>2</v>
      </c>
      <c r="P6" s="345" t="str">
        <f>IF(E6="","",pรายชื่อ!B4)</f>
        <v>เรียน</v>
      </c>
      <c r="Q6" s="155" t="str">
        <f>p2เวลาเรียน!AX5</f>
        <v>มส</v>
      </c>
    </row>
    <row r="7" spans="2:17" s="2" customFormat="1" ht="20.149999999999999" customHeight="1" x14ac:dyDescent="0.6">
      <c r="B7" s="325" t="str">
        <f>p2เวลาเรียน!B6</f>
        <v>ป.4/1</v>
      </c>
      <c r="C7" s="325">
        <f>p2เวลาเรียน!C6</f>
        <v>2</v>
      </c>
      <c r="D7" s="325">
        <f>p2เวลาเรียน!D6</f>
        <v>3815</v>
      </c>
      <c r="E7" s="325" t="str">
        <f>p2เวลาเรียน!E6</f>
        <v>เด็กชาย</v>
      </c>
      <c r="F7" s="326" t="str">
        <f>p2เวลาเรียน!F6</f>
        <v>วุฒิพงษ์</v>
      </c>
      <c r="G7" s="327" t="str">
        <f>p2เวลาเรียน!G6</f>
        <v>แสงทอง</v>
      </c>
      <c r="H7" s="313">
        <f>'คะแนนเทอม 1'!V7</f>
        <v>45</v>
      </c>
      <c r="I7" s="313">
        <f>'คะแนนเทอม 2'!V7</f>
        <v>59</v>
      </c>
      <c r="J7" s="320">
        <f t="shared" ref="J7:J70" si="0">IF(H7="","",SUM(H7:I7))</f>
        <v>104</v>
      </c>
      <c r="K7" s="321">
        <f t="shared" ref="K7:K70" si="1">IF(H7="","",ROUND(J7/2,0))</f>
        <v>52</v>
      </c>
      <c r="L7" s="328">
        <f>IF(K7="","",IF(K7&gt;79,4,IF(K7&gt;74,3.5,IF(K7&gt;69,3,IF(K7&gt;64,2.5,IF(K7&gt;59,2,IF(K7&gt;54,1.5,IF(K7&gt;49,1,0))))))))</f>
        <v>1</v>
      </c>
      <c r="M7" s="404">
        <f t="shared" ref="M7:M70" si="2">IF(Q7="",L7,IF(Q7="มส","มส",IF(Q7="ร","ร")))</f>
        <v>1</v>
      </c>
      <c r="N7" s="323" t="str">
        <f>'p4คุณ&amp;อ่าน'!N6</f>
        <v/>
      </c>
      <c r="O7" s="324" t="str">
        <f>'p4คุณ&amp;อ่าน'!X6</f>
        <v/>
      </c>
      <c r="P7" s="345" t="str">
        <f>IF(E7="","",pรายชื่อ!B5)</f>
        <v>เรียน</v>
      </c>
      <c r="Q7" s="155" t="str">
        <f>p2เวลาเรียน!AX6</f>
        <v/>
      </c>
    </row>
    <row r="8" spans="2:17" s="2" customFormat="1" ht="20.149999999999999" customHeight="1" x14ac:dyDescent="0.6">
      <c r="B8" s="325" t="str">
        <f>p2เวลาเรียน!B7</f>
        <v>ป.4/1</v>
      </c>
      <c r="C8" s="325">
        <f>p2เวลาเรียน!C7</f>
        <v>3</v>
      </c>
      <c r="D8" s="325">
        <f>p2เวลาเรียน!D7</f>
        <v>3843</v>
      </c>
      <c r="E8" s="325" t="str">
        <f>p2เวลาเรียน!E7</f>
        <v>เด็กชาย</v>
      </c>
      <c r="F8" s="326" t="str">
        <f>p2เวลาเรียน!F7</f>
        <v>ธนบดี</v>
      </c>
      <c r="G8" s="327" t="str">
        <f>p2เวลาเรียน!G7</f>
        <v>มณีรัตน์</v>
      </c>
      <c r="H8" s="313" t="str">
        <f>'คะแนนเทอม 1'!V8</f>
        <v/>
      </c>
      <c r="I8" s="313" t="str">
        <f>'คะแนนเทอม 2'!V8</f>
        <v/>
      </c>
      <c r="J8" s="320" t="str">
        <f t="shared" si="0"/>
        <v/>
      </c>
      <c r="K8" s="321" t="str">
        <f t="shared" si="1"/>
        <v/>
      </c>
      <c r="L8" s="328" t="str">
        <f>IF(K8="","",IF(K8&gt;79,4,IF(K8&gt;74,3.5,IF(K8&gt;69,3,IF(K8&gt;64,2.5,IF(K8&gt;59,2,IF(K8&gt;54,1.5,IF(K8&gt;49,1,0))))))))</f>
        <v/>
      </c>
      <c r="M8" s="404" t="str">
        <f t="shared" si="2"/>
        <v/>
      </c>
      <c r="N8" s="323" t="str">
        <f>'p4คุณ&amp;อ่าน'!N7</f>
        <v/>
      </c>
      <c r="O8" s="324" t="str">
        <f>'p4คุณ&amp;อ่าน'!X7</f>
        <v/>
      </c>
      <c r="P8" s="345" t="str">
        <f>IF(E8="","",pรายชื่อ!B6)</f>
        <v>เรียน</v>
      </c>
      <c r="Q8" s="155" t="str">
        <f>p2เวลาเรียน!AX7</f>
        <v/>
      </c>
    </row>
    <row r="9" spans="2:17" s="2" customFormat="1" ht="20.149999999999999" customHeight="1" x14ac:dyDescent="0.6">
      <c r="B9" s="325" t="str">
        <f>p2เวลาเรียน!B8</f>
        <v>ป.4/1</v>
      </c>
      <c r="C9" s="325">
        <f>p2เวลาเรียน!C8</f>
        <v>4</v>
      </c>
      <c r="D9" s="325">
        <f>p2เวลาเรียน!D8</f>
        <v>3846</v>
      </c>
      <c r="E9" s="325" t="str">
        <f>p2เวลาเรียน!E8</f>
        <v>เด็กชาย</v>
      </c>
      <c r="F9" s="326" t="str">
        <f>p2เวลาเรียน!F8</f>
        <v>รัชชานนท์</v>
      </c>
      <c r="G9" s="327" t="str">
        <f>p2เวลาเรียน!G8</f>
        <v>ก๋าซ้อน</v>
      </c>
      <c r="H9" s="313" t="str">
        <f>'คะแนนเทอม 1'!V9</f>
        <v/>
      </c>
      <c r="I9" s="313" t="str">
        <f>'คะแนนเทอม 2'!V9</f>
        <v/>
      </c>
      <c r="J9" s="320" t="str">
        <f t="shared" si="0"/>
        <v/>
      </c>
      <c r="K9" s="321" t="str">
        <f t="shared" si="1"/>
        <v/>
      </c>
      <c r="L9" s="328" t="str">
        <f>IF(K9="","",IF(K9&gt;79,4,IF(K9&gt;74,3.5,IF(K9&gt;69,3,IF(K9&gt;64,2.5,IF(K9&gt;59,2,IF(K9&gt;54,1.5,IF(K9&gt;49,1,0))))))))</f>
        <v/>
      </c>
      <c r="M9" s="404" t="str">
        <f>IF(Q9="",L9,IF(Q9="มส","มส",IF(Q9="ร","ร")))</f>
        <v/>
      </c>
      <c r="N9" s="323" t="str">
        <f>'p4คุณ&amp;อ่าน'!N8</f>
        <v/>
      </c>
      <c r="O9" s="324" t="str">
        <f>'p4คุณ&amp;อ่าน'!X8</f>
        <v/>
      </c>
      <c r="P9" s="345" t="str">
        <f>IF(E9="","",pรายชื่อ!B7)</f>
        <v>เรียน</v>
      </c>
      <c r="Q9" s="155" t="str">
        <f>p2เวลาเรียน!AX8</f>
        <v/>
      </c>
    </row>
    <row r="10" spans="2:17" s="2" customFormat="1" ht="20.149999999999999" customHeight="1" x14ac:dyDescent="0.6">
      <c r="B10" s="325" t="str">
        <f>p2เวลาเรียน!B9</f>
        <v>ป.4/1</v>
      </c>
      <c r="C10" s="325">
        <f>p2เวลาเรียน!C9</f>
        <v>5</v>
      </c>
      <c r="D10" s="325">
        <f>p2เวลาเรียน!D9</f>
        <v>3848</v>
      </c>
      <c r="E10" s="325" t="str">
        <f>p2เวลาเรียน!E9</f>
        <v>เด็กชาย</v>
      </c>
      <c r="F10" s="326" t="str">
        <f>p2เวลาเรียน!F9</f>
        <v>ปภิณวิช</v>
      </c>
      <c r="G10" s="327" t="str">
        <f>p2เวลาเรียน!G9</f>
        <v>ฟองใจ</v>
      </c>
      <c r="H10" s="313" t="str">
        <f>'คะแนนเทอม 1'!V10</f>
        <v/>
      </c>
      <c r="I10" s="313" t="str">
        <f>'คะแนนเทอม 2'!V10</f>
        <v/>
      </c>
      <c r="J10" s="320" t="str">
        <f t="shared" si="0"/>
        <v/>
      </c>
      <c r="K10" s="321" t="str">
        <f t="shared" si="1"/>
        <v/>
      </c>
      <c r="L10" s="328" t="str">
        <f t="shared" ref="L10:L70" si="3">IF(K10="","",IF(K10&gt;79,4,IF(K10&gt;74,3.5,IF(K10&gt;69,3,IF(K10&gt;64,2.5,IF(K10&gt;59,2,IF(K10&gt;54,1.5,IF(K10&gt;49,1,0))))))))</f>
        <v/>
      </c>
      <c r="M10" s="404" t="str">
        <f t="shared" si="2"/>
        <v/>
      </c>
      <c r="N10" s="323" t="str">
        <f>'p4คุณ&amp;อ่าน'!N9</f>
        <v/>
      </c>
      <c r="O10" s="324" t="str">
        <f>'p4คุณ&amp;อ่าน'!X9</f>
        <v/>
      </c>
      <c r="P10" s="345" t="str">
        <f>IF(E10="","",pรายชื่อ!B8)</f>
        <v>เรียน</v>
      </c>
      <c r="Q10" s="155" t="str">
        <f>p2เวลาเรียน!AX9</f>
        <v/>
      </c>
    </row>
    <row r="11" spans="2:17" s="2" customFormat="1" ht="20.149999999999999" customHeight="1" x14ac:dyDescent="0.6">
      <c r="B11" s="325" t="str">
        <f>p2เวลาเรียน!B10</f>
        <v>ป.4/1</v>
      </c>
      <c r="C11" s="325">
        <f>p2เวลาเรียน!C10</f>
        <v>6</v>
      </c>
      <c r="D11" s="325">
        <f>p2เวลาเรียน!D10</f>
        <v>3896</v>
      </c>
      <c r="E11" s="325" t="str">
        <f>p2เวลาเรียน!E10</f>
        <v>เด็กชาย</v>
      </c>
      <c r="F11" s="326" t="str">
        <f>p2เวลาเรียน!F10</f>
        <v>ธิติวัฒน์</v>
      </c>
      <c r="G11" s="327" t="str">
        <f>p2เวลาเรียน!G10</f>
        <v>จันเที่ยง</v>
      </c>
      <c r="H11" s="313" t="str">
        <f>'คะแนนเทอม 1'!V11</f>
        <v/>
      </c>
      <c r="I11" s="313" t="str">
        <f>'คะแนนเทอม 2'!V11</f>
        <v/>
      </c>
      <c r="J11" s="320" t="str">
        <f t="shared" si="0"/>
        <v/>
      </c>
      <c r="K11" s="321" t="str">
        <f t="shared" si="1"/>
        <v/>
      </c>
      <c r="L11" s="328" t="str">
        <f t="shared" si="3"/>
        <v/>
      </c>
      <c r="M11" s="404" t="str">
        <f t="shared" si="2"/>
        <v/>
      </c>
      <c r="N11" s="323" t="str">
        <f>'p4คุณ&amp;อ่าน'!N10</f>
        <v/>
      </c>
      <c r="O11" s="324" t="str">
        <f>'p4คุณ&amp;อ่าน'!X10</f>
        <v/>
      </c>
      <c r="P11" s="345" t="str">
        <f>IF(E11="","",pรายชื่อ!B9)</f>
        <v>เรียน</v>
      </c>
      <c r="Q11" s="155" t="str">
        <f>p2เวลาเรียน!AX10</f>
        <v/>
      </c>
    </row>
    <row r="12" spans="2:17" s="2" customFormat="1" ht="20.149999999999999" customHeight="1" x14ac:dyDescent="0.6">
      <c r="B12" s="325" t="str">
        <f>p2เวลาเรียน!B11</f>
        <v>ป.4/1</v>
      </c>
      <c r="C12" s="325">
        <f>p2เวลาเรียน!C11</f>
        <v>7</v>
      </c>
      <c r="D12" s="325">
        <f>p2เวลาเรียน!D11</f>
        <v>3927</v>
      </c>
      <c r="E12" s="325" t="str">
        <f>p2เวลาเรียน!E11</f>
        <v>เด็กชาย</v>
      </c>
      <c r="F12" s="326" t="str">
        <f>p2เวลาเรียน!F11</f>
        <v>ธนดล</v>
      </c>
      <c r="G12" s="327" t="str">
        <f>p2เวลาเรียน!G11</f>
        <v>ดวงวรรณา</v>
      </c>
      <c r="H12" s="313" t="str">
        <f>'คะแนนเทอม 1'!V12</f>
        <v/>
      </c>
      <c r="I12" s="313" t="str">
        <f>'คะแนนเทอม 2'!V12</f>
        <v/>
      </c>
      <c r="J12" s="320" t="str">
        <f t="shared" si="0"/>
        <v/>
      </c>
      <c r="K12" s="321" t="str">
        <f t="shared" si="1"/>
        <v/>
      </c>
      <c r="L12" s="328" t="str">
        <f t="shared" si="3"/>
        <v/>
      </c>
      <c r="M12" s="404" t="str">
        <f t="shared" si="2"/>
        <v/>
      </c>
      <c r="N12" s="323" t="str">
        <f>'p4คุณ&amp;อ่าน'!N11</f>
        <v/>
      </c>
      <c r="O12" s="324" t="str">
        <f>'p4คุณ&amp;อ่าน'!X11</f>
        <v/>
      </c>
      <c r="P12" s="345" t="str">
        <f>IF(E12="","",pรายชื่อ!B10)</f>
        <v>เรียน</v>
      </c>
      <c r="Q12" s="155" t="str">
        <f>p2เวลาเรียน!AX11</f>
        <v/>
      </c>
    </row>
    <row r="13" spans="2:17" s="2" customFormat="1" ht="20.149999999999999" customHeight="1" x14ac:dyDescent="0.6">
      <c r="B13" s="325" t="str">
        <f>p2เวลาเรียน!B12</f>
        <v>ป.4/1</v>
      </c>
      <c r="C13" s="325">
        <f>p2เวลาเรียน!C12</f>
        <v>8</v>
      </c>
      <c r="D13" s="325">
        <f>p2เวลาเรียน!D12</f>
        <v>3956</v>
      </c>
      <c r="E13" s="325" t="str">
        <f>p2เวลาเรียน!E12</f>
        <v>เด็กชาย</v>
      </c>
      <c r="F13" s="326" t="str">
        <f>p2เวลาเรียน!F12</f>
        <v>อัษฎาวุธ</v>
      </c>
      <c r="G13" s="327" t="str">
        <f>p2เวลาเรียน!G12</f>
        <v>สิงห์คะนัน</v>
      </c>
      <c r="H13" s="313" t="str">
        <f>'คะแนนเทอม 1'!V13</f>
        <v/>
      </c>
      <c r="I13" s="313" t="str">
        <f>'คะแนนเทอม 2'!V13</f>
        <v/>
      </c>
      <c r="J13" s="320" t="str">
        <f t="shared" si="0"/>
        <v/>
      </c>
      <c r="K13" s="321" t="str">
        <f t="shared" si="1"/>
        <v/>
      </c>
      <c r="L13" s="328" t="str">
        <f t="shared" si="3"/>
        <v/>
      </c>
      <c r="M13" s="404" t="str">
        <f t="shared" si="2"/>
        <v/>
      </c>
      <c r="N13" s="323" t="str">
        <f>'p4คุณ&amp;อ่าน'!N12</f>
        <v/>
      </c>
      <c r="O13" s="324" t="str">
        <f>'p4คุณ&amp;อ่าน'!X12</f>
        <v/>
      </c>
      <c r="P13" s="345" t="str">
        <f>IF(E13="","",pรายชื่อ!B11)</f>
        <v>เรียน</v>
      </c>
      <c r="Q13" s="155" t="str">
        <f>p2เวลาเรียน!AX12</f>
        <v/>
      </c>
    </row>
    <row r="14" spans="2:17" s="2" customFormat="1" ht="20.149999999999999" customHeight="1" x14ac:dyDescent="0.6">
      <c r="B14" s="325" t="str">
        <f>p2เวลาเรียน!B13</f>
        <v>ป.4/1</v>
      </c>
      <c r="C14" s="325">
        <f>p2เวลาเรียน!C13</f>
        <v>9</v>
      </c>
      <c r="D14" s="325">
        <f>p2เวลาเรียน!D13</f>
        <v>4081</v>
      </c>
      <c r="E14" s="325" t="str">
        <f>p2เวลาเรียน!E13</f>
        <v>เด็กชาย</v>
      </c>
      <c r="F14" s="326" t="str">
        <f>p2เวลาเรียน!F13</f>
        <v>ธาม</v>
      </c>
      <c r="G14" s="327" t="str">
        <f>p2เวลาเรียน!G13</f>
        <v>เทียนชัย</v>
      </c>
      <c r="H14" s="313" t="str">
        <f>'คะแนนเทอม 1'!V14</f>
        <v/>
      </c>
      <c r="I14" s="313" t="str">
        <f>'คะแนนเทอม 2'!V14</f>
        <v/>
      </c>
      <c r="J14" s="320" t="str">
        <f t="shared" si="0"/>
        <v/>
      </c>
      <c r="K14" s="321" t="str">
        <f t="shared" si="1"/>
        <v/>
      </c>
      <c r="L14" s="328" t="str">
        <f t="shared" si="3"/>
        <v/>
      </c>
      <c r="M14" s="404" t="str">
        <f t="shared" si="2"/>
        <v/>
      </c>
      <c r="N14" s="323" t="str">
        <f>'p4คุณ&amp;อ่าน'!N13</f>
        <v/>
      </c>
      <c r="O14" s="324" t="str">
        <f>'p4คุณ&amp;อ่าน'!X13</f>
        <v/>
      </c>
      <c r="P14" s="345" t="str">
        <f>IF(E14="","",pรายชื่อ!B12)</f>
        <v>เรียน</v>
      </c>
      <c r="Q14" s="155" t="str">
        <f>p2เวลาเรียน!AX13</f>
        <v/>
      </c>
    </row>
    <row r="15" spans="2:17" s="2" customFormat="1" ht="20.149999999999999" customHeight="1" x14ac:dyDescent="0.6">
      <c r="B15" s="325" t="str">
        <f>p2เวลาเรียน!B14</f>
        <v>ป.4/1</v>
      </c>
      <c r="C15" s="325">
        <f>p2เวลาเรียน!C14</f>
        <v>10</v>
      </c>
      <c r="D15" s="325">
        <f>p2เวลาเรียน!D14</f>
        <v>4099</v>
      </c>
      <c r="E15" s="325" t="str">
        <f>p2เวลาเรียน!E14</f>
        <v>เด็กชาย</v>
      </c>
      <c r="F15" s="326" t="str">
        <f>p2เวลาเรียน!F14</f>
        <v>ณัฐภูมิ</v>
      </c>
      <c r="G15" s="327" t="str">
        <f>p2เวลาเรียน!G14</f>
        <v>มโนวรรณ</v>
      </c>
      <c r="H15" s="313" t="str">
        <f>'คะแนนเทอม 1'!V15</f>
        <v/>
      </c>
      <c r="I15" s="313" t="str">
        <f>'คะแนนเทอม 2'!V15</f>
        <v/>
      </c>
      <c r="J15" s="320" t="str">
        <f t="shared" si="0"/>
        <v/>
      </c>
      <c r="K15" s="321" t="str">
        <f t="shared" si="1"/>
        <v/>
      </c>
      <c r="L15" s="328" t="str">
        <f t="shared" si="3"/>
        <v/>
      </c>
      <c r="M15" s="404" t="str">
        <f t="shared" si="2"/>
        <v/>
      </c>
      <c r="N15" s="323" t="str">
        <f>'p4คุณ&amp;อ่าน'!N14</f>
        <v/>
      </c>
      <c r="O15" s="324" t="str">
        <f>'p4คุณ&amp;อ่าน'!X14</f>
        <v/>
      </c>
      <c r="P15" s="345" t="str">
        <f>IF(E15="","",pรายชื่อ!B13)</f>
        <v>เรียน</v>
      </c>
      <c r="Q15" s="155" t="str">
        <f>p2เวลาเรียน!AX14</f>
        <v/>
      </c>
    </row>
    <row r="16" spans="2:17" s="2" customFormat="1" ht="20.149999999999999" customHeight="1" x14ac:dyDescent="0.6">
      <c r="B16" s="325" t="str">
        <f>p2เวลาเรียน!B15</f>
        <v>ป.4/1</v>
      </c>
      <c r="C16" s="325">
        <f>p2เวลาเรียน!C15</f>
        <v>11</v>
      </c>
      <c r="D16" s="325">
        <f>p2เวลาเรียน!D15</f>
        <v>4101</v>
      </c>
      <c r="E16" s="325" t="str">
        <f>p2เวลาเรียน!E15</f>
        <v>เด็กชาย</v>
      </c>
      <c r="F16" s="326" t="str">
        <f>p2เวลาเรียน!F15</f>
        <v>จิรเมธ</v>
      </c>
      <c r="G16" s="327" t="str">
        <f>p2เวลาเรียน!G15</f>
        <v>ยมนา</v>
      </c>
      <c r="H16" s="313" t="str">
        <f>'คะแนนเทอม 1'!V16</f>
        <v/>
      </c>
      <c r="I16" s="313" t="str">
        <f>'คะแนนเทอม 2'!V16</f>
        <v/>
      </c>
      <c r="J16" s="320" t="str">
        <f t="shared" si="0"/>
        <v/>
      </c>
      <c r="K16" s="321" t="str">
        <f t="shared" si="1"/>
        <v/>
      </c>
      <c r="L16" s="328" t="str">
        <f t="shared" si="3"/>
        <v/>
      </c>
      <c r="M16" s="404" t="str">
        <f t="shared" si="2"/>
        <v/>
      </c>
      <c r="N16" s="323" t="str">
        <f>'p4คุณ&amp;อ่าน'!N15</f>
        <v/>
      </c>
      <c r="O16" s="324" t="str">
        <f>'p4คุณ&amp;อ่าน'!X15</f>
        <v/>
      </c>
      <c r="P16" s="345" t="str">
        <f>IF(E16="","",pรายชื่อ!B14)</f>
        <v>เรียน</v>
      </c>
      <c r="Q16" s="155" t="str">
        <f>p2เวลาเรียน!AX15</f>
        <v/>
      </c>
    </row>
    <row r="17" spans="2:17" s="2" customFormat="1" ht="20.149999999999999" customHeight="1" x14ac:dyDescent="0.6">
      <c r="B17" s="325" t="str">
        <f>p2เวลาเรียน!B16</f>
        <v>ป.4/1</v>
      </c>
      <c r="C17" s="325">
        <f>p2เวลาเรียน!C16</f>
        <v>12</v>
      </c>
      <c r="D17" s="325">
        <f>p2เวลาเรียน!D16</f>
        <v>4275</v>
      </c>
      <c r="E17" s="325" t="str">
        <f>p2เวลาเรียน!E16</f>
        <v>เด็กชาย</v>
      </c>
      <c r="F17" s="326" t="str">
        <f>p2เวลาเรียน!F16</f>
        <v>ฤทธิกร</v>
      </c>
      <c r="G17" s="327" t="str">
        <f>p2เวลาเรียน!G16</f>
        <v>ยาวิลาศ</v>
      </c>
      <c r="H17" s="313" t="str">
        <f>'คะแนนเทอม 1'!V17</f>
        <v/>
      </c>
      <c r="I17" s="313" t="str">
        <f>'คะแนนเทอม 2'!V17</f>
        <v/>
      </c>
      <c r="J17" s="320" t="str">
        <f t="shared" si="0"/>
        <v/>
      </c>
      <c r="K17" s="321" t="str">
        <f t="shared" si="1"/>
        <v/>
      </c>
      <c r="L17" s="328" t="str">
        <f t="shared" si="3"/>
        <v/>
      </c>
      <c r="M17" s="404" t="str">
        <f t="shared" si="2"/>
        <v/>
      </c>
      <c r="N17" s="323" t="str">
        <f>'p4คุณ&amp;อ่าน'!N16</f>
        <v/>
      </c>
      <c r="O17" s="324" t="str">
        <f>'p4คุณ&amp;อ่าน'!X16</f>
        <v/>
      </c>
      <c r="P17" s="345" t="str">
        <f>IF(E17="","",pรายชื่อ!B15)</f>
        <v>เรียน</v>
      </c>
      <c r="Q17" s="155" t="str">
        <f>p2เวลาเรียน!AX16</f>
        <v/>
      </c>
    </row>
    <row r="18" spans="2:17" s="2" customFormat="1" ht="20.149999999999999" customHeight="1" x14ac:dyDescent="0.6">
      <c r="B18" s="325" t="str">
        <f>p2เวลาเรียน!B17</f>
        <v>ป.4/1</v>
      </c>
      <c r="C18" s="325">
        <f>p2เวลาเรียน!C17</f>
        <v>13</v>
      </c>
      <c r="D18" s="325">
        <f>p2เวลาเรียน!D17</f>
        <v>3744</v>
      </c>
      <c r="E18" s="325" t="str">
        <f>p2เวลาเรียน!E17</f>
        <v>เด็กหญิง</v>
      </c>
      <c r="F18" s="326" t="str">
        <f>p2เวลาเรียน!F17</f>
        <v>รัชนก</v>
      </c>
      <c r="G18" s="327" t="str">
        <f>p2เวลาเรียน!G17</f>
        <v>บัวงาม</v>
      </c>
      <c r="H18" s="313" t="str">
        <f>'คะแนนเทอม 1'!V18</f>
        <v/>
      </c>
      <c r="I18" s="313" t="str">
        <f>'คะแนนเทอม 2'!V18</f>
        <v/>
      </c>
      <c r="J18" s="320" t="str">
        <f t="shared" si="0"/>
        <v/>
      </c>
      <c r="K18" s="321" t="str">
        <f t="shared" si="1"/>
        <v/>
      </c>
      <c r="L18" s="328" t="str">
        <f t="shared" si="3"/>
        <v/>
      </c>
      <c r="M18" s="404" t="str">
        <f t="shared" si="2"/>
        <v/>
      </c>
      <c r="N18" s="323" t="str">
        <f>'p4คุณ&amp;อ่าน'!N17</f>
        <v/>
      </c>
      <c r="O18" s="324" t="str">
        <f>'p4คุณ&amp;อ่าน'!X17</f>
        <v/>
      </c>
      <c r="P18" s="345" t="str">
        <f>IF(E18="","",pรายชื่อ!B16)</f>
        <v>เรียน</v>
      </c>
      <c r="Q18" s="155" t="str">
        <f>p2เวลาเรียน!AX17</f>
        <v/>
      </c>
    </row>
    <row r="19" spans="2:17" s="2" customFormat="1" ht="20.149999999999999" customHeight="1" x14ac:dyDescent="0.6">
      <c r="B19" s="325" t="str">
        <f>p2เวลาเรียน!B18</f>
        <v>ป.4/1</v>
      </c>
      <c r="C19" s="325">
        <f>p2เวลาเรียน!C18</f>
        <v>14</v>
      </c>
      <c r="D19" s="325">
        <f>p2เวลาเรียน!D18</f>
        <v>3814</v>
      </c>
      <c r="E19" s="325" t="str">
        <f>p2เวลาเรียน!E18</f>
        <v>เด็กหญิง</v>
      </c>
      <c r="F19" s="326" t="str">
        <f>p2เวลาเรียน!F18</f>
        <v>ธัญญารัตน์</v>
      </c>
      <c r="G19" s="327" t="str">
        <f>p2เวลาเรียน!G18</f>
        <v>ศรีแพร</v>
      </c>
      <c r="H19" s="313" t="str">
        <f>'คะแนนเทอม 1'!V19</f>
        <v/>
      </c>
      <c r="I19" s="313" t="str">
        <f>'คะแนนเทอม 2'!V19</f>
        <v/>
      </c>
      <c r="J19" s="320" t="str">
        <f t="shared" si="0"/>
        <v/>
      </c>
      <c r="K19" s="321" t="str">
        <f t="shared" si="1"/>
        <v/>
      </c>
      <c r="L19" s="328" t="str">
        <f t="shared" si="3"/>
        <v/>
      </c>
      <c r="M19" s="404" t="str">
        <f t="shared" si="2"/>
        <v/>
      </c>
      <c r="N19" s="323" t="str">
        <f>'p4คุณ&amp;อ่าน'!N18</f>
        <v/>
      </c>
      <c r="O19" s="324" t="str">
        <f>'p4คุณ&amp;อ่าน'!X18</f>
        <v/>
      </c>
      <c r="P19" s="345" t="str">
        <f>IF(E19="","",pรายชื่อ!B17)</f>
        <v>เรียน</v>
      </c>
      <c r="Q19" s="155" t="str">
        <f>p2เวลาเรียน!AX18</f>
        <v/>
      </c>
    </row>
    <row r="20" spans="2:17" s="2" customFormat="1" ht="20.149999999999999" customHeight="1" x14ac:dyDescent="0.6">
      <c r="B20" s="325" t="str">
        <f>p2เวลาเรียน!B19</f>
        <v>ป.4/1</v>
      </c>
      <c r="C20" s="325">
        <f>p2เวลาเรียน!C19</f>
        <v>15</v>
      </c>
      <c r="D20" s="325">
        <f>p2เวลาเรียน!D19</f>
        <v>3826</v>
      </c>
      <c r="E20" s="325" t="str">
        <f>p2เวลาเรียน!E19</f>
        <v>เด็กหญิง</v>
      </c>
      <c r="F20" s="326" t="str">
        <f>p2เวลาเรียน!F19</f>
        <v>ณัฐชา</v>
      </c>
      <c r="G20" s="327" t="str">
        <f>p2เวลาเรียน!G19</f>
        <v>บังเกิดลาภ</v>
      </c>
      <c r="H20" s="313" t="str">
        <f>'คะแนนเทอม 1'!V20</f>
        <v/>
      </c>
      <c r="I20" s="313" t="str">
        <f>'คะแนนเทอม 2'!V20</f>
        <v/>
      </c>
      <c r="J20" s="320" t="str">
        <f t="shared" si="0"/>
        <v/>
      </c>
      <c r="K20" s="321" t="str">
        <f t="shared" si="1"/>
        <v/>
      </c>
      <c r="L20" s="328" t="str">
        <f t="shared" si="3"/>
        <v/>
      </c>
      <c r="M20" s="404" t="str">
        <f t="shared" si="2"/>
        <v/>
      </c>
      <c r="N20" s="323" t="str">
        <f>'p4คุณ&amp;อ่าน'!N19</f>
        <v/>
      </c>
      <c r="O20" s="324" t="str">
        <f>'p4คุณ&amp;อ่าน'!X19</f>
        <v/>
      </c>
      <c r="P20" s="345" t="str">
        <f>IF(E20="","",pรายชื่อ!B18)</f>
        <v>เรียน</v>
      </c>
      <c r="Q20" s="155" t="str">
        <f>p2เวลาเรียน!AX19</f>
        <v/>
      </c>
    </row>
    <row r="21" spans="2:17" s="2" customFormat="1" ht="20.149999999999999" customHeight="1" x14ac:dyDescent="0.6">
      <c r="B21" s="325" t="str">
        <f>p2เวลาเรียน!B20</f>
        <v>ป.4/1</v>
      </c>
      <c r="C21" s="325">
        <f>p2เวลาเรียน!C20</f>
        <v>16</v>
      </c>
      <c r="D21" s="325">
        <f>p2เวลาเรียน!D20</f>
        <v>3828</v>
      </c>
      <c r="E21" s="325" t="str">
        <f>p2เวลาเรียน!E20</f>
        <v>เด็กหญิง</v>
      </c>
      <c r="F21" s="326" t="str">
        <f>p2เวลาเรียน!F20</f>
        <v>สายธาร</v>
      </c>
      <c r="G21" s="327" t="str">
        <f>p2เวลาเรียน!G20</f>
        <v>บุญเรือง</v>
      </c>
      <c r="H21" s="313" t="str">
        <f>'คะแนนเทอม 1'!V21</f>
        <v/>
      </c>
      <c r="I21" s="313" t="str">
        <f>'คะแนนเทอม 2'!V21</f>
        <v/>
      </c>
      <c r="J21" s="320" t="str">
        <f t="shared" si="0"/>
        <v/>
      </c>
      <c r="K21" s="321" t="str">
        <f t="shared" si="1"/>
        <v/>
      </c>
      <c r="L21" s="328" t="str">
        <f t="shared" si="3"/>
        <v/>
      </c>
      <c r="M21" s="404" t="str">
        <f t="shared" si="2"/>
        <v/>
      </c>
      <c r="N21" s="323" t="str">
        <f>'p4คุณ&amp;อ่าน'!N20</f>
        <v/>
      </c>
      <c r="O21" s="324" t="str">
        <f>'p4คุณ&amp;อ่าน'!X20</f>
        <v/>
      </c>
      <c r="P21" s="345" t="str">
        <f>IF(E21="","",pรายชื่อ!B19)</f>
        <v>เรียน</v>
      </c>
      <c r="Q21" s="155" t="str">
        <f>p2เวลาเรียน!AX20</f>
        <v/>
      </c>
    </row>
    <row r="22" spans="2:17" s="2" customFormat="1" ht="20.149999999999999" customHeight="1" x14ac:dyDescent="0.6">
      <c r="B22" s="325" t="str">
        <f>p2เวลาเรียน!B21</f>
        <v>ป.4/1</v>
      </c>
      <c r="C22" s="325">
        <f>p2เวลาเรียน!C21</f>
        <v>17</v>
      </c>
      <c r="D22" s="325">
        <f>p2เวลาเรียน!D21</f>
        <v>3845</v>
      </c>
      <c r="E22" s="325" t="str">
        <f>p2เวลาเรียน!E21</f>
        <v>เด็กหญิง</v>
      </c>
      <c r="F22" s="326" t="str">
        <f>p2เวลาเรียน!F21</f>
        <v>วาริศา</v>
      </c>
      <c r="G22" s="327" t="str">
        <f>p2เวลาเรียน!G21</f>
        <v>พลเยี่ยม</v>
      </c>
      <c r="H22" s="313" t="str">
        <f>'คะแนนเทอม 1'!V22</f>
        <v/>
      </c>
      <c r="I22" s="313" t="str">
        <f>'คะแนนเทอม 2'!V22</f>
        <v/>
      </c>
      <c r="J22" s="320" t="str">
        <f t="shared" si="0"/>
        <v/>
      </c>
      <c r="K22" s="321" t="str">
        <f t="shared" si="1"/>
        <v/>
      </c>
      <c r="L22" s="328" t="str">
        <f t="shared" si="3"/>
        <v/>
      </c>
      <c r="M22" s="404" t="str">
        <f t="shared" si="2"/>
        <v/>
      </c>
      <c r="N22" s="323" t="str">
        <f>'p4คุณ&amp;อ่าน'!N21</f>
        <v/>
      </c>
      <c r="O22" s="324" t="str">
        <f>'p4คุณ&amp;อ่าน'!X21</f>
        <v/>
      </c>
      <c r="P22" s="345" t="str">
        <f>IF(E22="","",pรายชื่อ!B20)</f>
        <v>เรียน</v>
      </c>
      <c r="Q22" s="155" t="str">
        <f>p2เวลาเรียน!AX21</f>
        <v/>
      </c>
    </row>
    <row r="23" spans="2:17" s="2" customFormat="1" ht="20.149999999999999" customHeight="1" x14ac:dyDescent="0.6">
      <c r="B23" s="325" t="str">
        <f>p2เวลาเรียน!B22</f>
        <v>ป.4/1</v>
      </c>
      <c r="C23" s="325">
        <f>p2เวลาเรียน!C22</f>
        <v>18</v>
      </c>
      <c r="D23" s="325">
        <f>p2เวลาเรียน!D22</f>
        <v>3897</v>
      </c>
      <c r="E23" s="325" t="str">
        <f>p2เวลาเรียน!E22</f>
        <v>เด็กหญิง</v>
      </c>
      <c r="F23" s="326" t="str">
        <f>p2เวลาเรียน!F22</f>
        <v>ญาดา</v>
      </c>
      <c r="G23" s="327" t="str">
        <f>p2เวลาเรียน!G22</f>
        <v>ชอบธรรม</v>
      </c>
      <c r="H23" s="313" t="str">
        <f>'คะแนนเทอม 1'!V23</f>
        <v/>
      </c>
      <c r="I23" s="313" t="str">
        <f>'คะแนนเทอม 2'!V23</f>
        <v/>
      </c>
      <c r="J23" s="320" t="str">
        <f t="shared" si="0"/>
        <v/>
      </c>
      <c r="K23" s="321" t="str">
        <f t="shared" si="1"/>
        <v/>
      </c>
      <c r="L23" s="328" t="str">
        <f t="shared" si="3"/>
        <v/>
      </c>
      <c r="M23" s="404" t="str">
        <f t="shared" si="2"/>
        <v/>
      </c>
      <c r="N23" s="323" t="str">
        <f>'p4คุณ&amp;อ่าน'!N22</f>
        <v/>
      </c>
      <c r="O23" s="324" t="str">
        <f>'p4คุณ&amp;อ่าน'!X22</f>
        <v/>
      </c>
      <c r="P23" s="345" t="str">
        <f>IF(E23="","",pรายชื่อ!B21)</f>
        <v>เรียน</v>
      </c>
      <c r="Q23" s="155" t="str">
        <f>p2เวลาเรียน!AX22</f>
        <v/>
      </c>
    </row>
    <row r="24" spans="2:17" s="2" customFormat="1" ht="20.149999999999999" customHeight="1" x14ac:dyDescent="0.6">
      <c r="B24" s="325" t="str">
        <f>p2เวลาเรียน!B23</f>
        <v>ป.4/1</v>
      </c>
      <c r="C24" s="325">
        <f>p2เวลาเรียน!C23</f>
        <v>19</v>
      </c>
      <c r="D24" s="325">
        <f>p2เวลาเรียน!D23</f>
        <v>3919</v>
      </c>
      <c r="E24" s="325" t="str">
        <f>p2เวลาเรียน!E23</f>
        <v>เด็กหญิง</v>
      </c>
      <c r="F24" s="326" t="str">
        <f>p2เวลาเรียน!F23</f>
        <v>ณัฐนันทน์</v>
      </c>
      <c r="G24" s="327" t="str">
        <f>p2เวลาเรียน!G23</f>
        <v>อ้ายดวง</v>
      </c>
      <c r="H24" s="313" t="str">
        <f>'คะแนนเทอม 1'!V24</f>
        <v/>
      </c>
      <c r="I24" s="313" t="str">
        <f>'คะแนนเทอม 2'!V24</f>
        <v/>
      </c>
      <c r="J24" s="320" t="str">
        <f t="shared" si="0"/>
        <v/>
      </c>
      <c r="K24" s="321" t="str">
        <f t="shared" si="1"/>
        <v/>
      </c>
      <c r="L24" s="328" t="str">
        <f t="shared" si="3"/>
        <v/>
      </c>
      <c r="M24" s="404" t="str">
        <f t="shared" si="2"/>
        <v/>
      </c>
      <c r="N24" s="323" t="str">
        <f>'p4คุณ&amp;อ่าน'!N23</f>
        <v/>
      </c>
      <c r="O24" s="324" t="str">
        <f>'p4คุณ&amp;อ่าน'!X23</f>
        <v/>
      </c>
      <c r="P24" s="345" t="str">
        <f>IF(E24="","",pรายชื่อ!B22)</f>
        <v>เรียน</v>
      </c>
      <c r="Q24" s="155" t="str">
        <f>p2เวลาเรียน!AX23</f>
        <v/>
      </c>
    </row>
    <row r="25" spans="2:17" s="2" customFormat="1" ht="20.149999999999999" customHeight="1" x14ac:dyDescent="0.6">
      <c r="B25" s="325" t="str">
        <f>p2เวลาเรียน!B24</f>
        <v>ป.4/1</v>
      </c>
      <c r="C25" s="325">
        <f>p2เวลาเรียน!C24</f>
        <v>20</v>
      </c>
      <c r="D25" s="325">
        <f>p2เวลาเรียน!D24</f>
        <v>3925</v>
      </c>
      <c r="E25" s="325" t="str">
        <f>p2เวลาเรียน!E24</f>
        <v>เด็กหญิง</v>
      </c>
      <c r="F25" s="329" t="str">
        <f>p2เวลาเรียน!F24</f>
        <v>พัชรดา</v>
      </c>
      <c r="G25" s="330" t="str">
        <f>p2เวลาเรียน!G24</f>
        <v>ตาคำ</v>
      </c>
      <c r="H25" s="313" t="str">
        <f>'คะแนนเทอม 1'!V25</f>
        <v/>
      </c>
      <c r="I25" s="313" t="str">
        <f>'คะแนนเทอม 2'!V25</f>
        <v/>
      </c>
      <c r="J25" s="320" t="str">
        <f t="shared" si="0"/>
        <v/>
      </c>
      <c r="K25" s="321" t="str">
        <f t="shared" si="1"/>
        <v/>
      </c>
      <c r="L25" s="328" t="str">
        <f t="shared" si="3"/>
        <v/>
      </c>
      <c r="M25" s="404" t="str">
        <f t="shared" si="2"/>
        <v/>
      </c>
      <c r="N25" s="323" t="str">
        <f>'p4คุณ&amp;อ่าน'!N24</f>
        <v/>
      </c>
      <c r="O25" s="324" t="str">
        <f>'p4คุณ&amp;อ่าน'!X24</f>
        <v/>
      </c>
      <c r="P25" s="345" t="str">
        <f>IF(E25="","",pรายชื่อ!B23)</f>
        <v>เรียน</v>
      </c>
      <c r="Q25" s="155" t="str">
        <f>p2เวลาเรียน!AX24</f>
        <v/>
      </c>
    </row>
    <row r="26" spans="2:17" s="2" customFormat="1" ht="20.149999999999999" customHeight="1" x14ac:dyDescent="0.6">
      <c r="B26" s="325" t="str">
        <f>p2เวลาเรียน!B25</f>
        <v>ป.4/1</v>
      </c>
      <c r="C26" s="325">
        <f>p2เวลาเรียน!C25</f>
        <v>21</v>
      </c>
      <c r="D26" s="325">
        <f>p2เวลาเรียน!D25</f>
        <v>3926</v>
      </c>
      <c r="E26" s="325" t="str">
        <f>p2เวลาเรียน!E25</f>
        <v>เด็กหญิง</v>
      </c>
      <c r="F26" s="326" t="str">
        <f>p2เวลาเรียน!F25</f>
        <v>เบญญาพร</v>
      </c>
      <c r="G26" s="327" t="str">
        <f>p2เวลาเรียน!G25</f>
        <v>เครือคำ</v>
      </c>
      <c r="H26" s="313" t="str">
        <f>'คะแนนเทอม 1'!V26</f>
        <v/>
      </c>
      <c r="I26" s="313" t="str">
        <f>'คะแนนเทอม 2'!V26</f>
        <v/>
      </c>
      <c r="J26" s="320" t="str">
        <f t="shared" si="0"/>
        <v/>
      </c>
      <c r="K26" s="321" t="str">
        <f t="shared" si="1"/>
        <v/>
      </c>
      <c r="L26" s="328" t="str">
        <f t="shared" si="3"/>
        <v/>
      </c>
      <c r="M26" s="404" t="str">
        <f t="shared" si="2"/>
        <v/>
      </c>
      <c r="N26" s="323" t="str">
        <f>'p4คุณ&amp;อ่าน'!N25</f>
        <v/>
      </c>
      <c r="O26" s="324" t="str">
        <f>'p4คุณ&amp;อ่าน'!X25</f>
        <v/>
      </c>
      <c r="P26" s="345" t="str">
        <f>IF(E26="","",pรายชื่อ!B24)</f>
        <v>เรียน</v>
      </c>
      <c r="Q26" s="155" t="str">
        <f>p2เวลาเรียน!AX25</f>
        <v/>
      </c>
    </row>
    <row r="27" spans="2:17" s="2" customFormat="1" ht="20.149999999999999" customHeight="1" x14ac:dyDescent="0.6">
      <c r="B27" s="325" t="str">
        <f>p2เวลาเรียน!B26</f>
        <v>ป.4/1</v>
      </c>
      <c r="C27" s="325">
        <f>p2เวลาเรียน!C26</f>
        <v>22</v>
      </c>
      <c r="D27" s="325">
        <f>p2เวลาเรียน!D26</f>
        <v>3947</v>
      </c>
      <c r="E27" s="325" t="str">
        <f>p2เวลาเรียน!E26</f>
        <v>เด็กหญิง</v>
      </c>
      <c r="F27" s="326" t="str">
        <f>p2เวลาเรียน!F26</f>
        <v>ภาพิมล</v>
      </c>
      <c r="G27" s="327" t="str">
        <f>p2เวลาเรียน!G26</f>
        <v>เสารังษี</v>
      </c>
      <c r="H27" s="313" t="str">
        <f>'คะแนนเทอม 1'!V27</f>
        <v/>
      </c>
      <c r="I27" s="313" t="str">
        <f>'คะแนนเทอม 2'!V27</f>
        <v/>
      </c>
      <c r="J27" s="320" t="str">
        <f t="shared" si="0"/>
        <v/>
      </c>
      <c r="K27" s="321" t="str">
        <f t="shared" si="1"/>
        <v/>
      </c>
      <c r="L27" s="328" t="str">
        <f t="shared" si="3"/>
        <v/>
      </c>
      <c r="M27" s="404" t="str">
        <f t="shared" si="2"/>
        <v/>
      </c>
      <c r="N27" s="323" t="str">
        <f>'p4คุณ&amp;อ่าน'!N26</f>
        <v/>
      </c>
      <c r="O27" s="324" t="str">
        <f>'p4คุณ&amp;อ่าน'!X26</f>
        <v/>
      </c>
      <c r="P27" s="345" t="str">
        <f>IF(E27="","",pรายชื่อ!B25)</f>
        <v>เรียน</v>
      </c>
      <c r="Q27" s="155" t="str">
        <f>p2เวลาเรียน!AX26</f>
        <v/>
      </c>
    </row>
    <row r="28" spans="2:17" s="2" customFormat="1" ht="20.149999999999999" customHeight="1" x14ac:dyDescent="0.6">
      <c r="B28" s="325" t="str">
        <f>p2เวลาเรียน!B27</f>
        <v>ป.4/1</v>
      </c>
      <c r="C28" s="325">
        <f>p2เวลาเรียน!C27</f>
        <v>23</v>
      </c>
      <c r="D28" s="325">
        <f>p2เวลาเรียน!D27</f>
        <v>4091</v>
      </c>
      <c r="E28" s="325" t="str">
        <f>p2เวลาเรียน!E27</f>
        <v>เด็กหญิง</v>
      </c>
      <c r="F28" s="326" t="str">
        <f>p2เวลาเรียน!F27</f>
        <v>ครองขวัญ</v>
      </c>
      <c r="G28" s="327" t="str">
        <f>p2เวลาเรียน!G27</f>
        <v>มะรอเซะ</v>
      </c>
      <c r="H28" s="313" t="str">
        <f>'คะแนนเทอม 1'!V28</f>
        <v/>
      </c>
      <c r="I28" s="313" t="str">
        <f>'คะแนนเทอม 2'!V28</f>
        <v/>
      </c>
      <c r="J28" s="320" t="str">
        <f t="shared" si="0"/>
        <v/>
      </c>
      <c r="K28" s="321" t="str">
        <f t="shared" si="1"/>
        <v/>
      </c>
      <c r="L28" s="328" t="str">
        <f t="shared" si="3"/>
        <v/>
      </c>
      <c r="M28" s="404" t="str">
        <f t="shared" si="2"/>
        <v/>
      </c>
      <c r="N28" s="323" t="str">
        <f>'p4คุณ&amp;อ่าน'!N27</f>
        <v/>
      </c>
      <c r="O28" s="324" t="str">
        <f>'p4คุณ&amp;อ่าน'!X27</f>
        <v/>
      </c>
      <c r="P28" s="345" t="str">
        <f>IF(E28="","",pรายชื่อ!B26)</f>
        <v>เรียน</v>
      </c>
      <c r="Q28" s="155" t="str">
        <f>p2เวลาเรียน!AX27</f>
        <v/>
      </c>
    </row>
    <row r="29" spans="2:17" s="2" customFormat="1" ht="20.149999999999999" customHeight="1" x14ac:dyDescent="0.6">
      <c r="B29" s="325" t="str">
        <f>p2เวลาเรียน!B28</f>
        <v>ป.4/1</v>
      </c>
      <c r="C29" s="325">
        <f>p2เวลาเรียน!C28</f>
        <v>24</v>
      </c>
      <c r="D29" s="325">
        <f>p2เวลาเรียน!D28</f>
        <v>4097</v>
      </c>
      <c r="E29" s="325" t="str">
        <f>p2เวลาเรียน!E28</f>
        <v>เด็กหญิง</v>
      </c>
      <c r="F29" s="326" t="str">
        <f>p2เวลาเรียน!F28</f>
        <v>กัญญาภัทร</v>
      </c>
      <c r="G29" s="327" t="str">
        <f>p2เวลาเรียน!G28</f>
        <v>ใจปิน</v>
      </c>
      <c r="H29" s="313" t="str">
        <f>'คะแนนเทอม 1'!V29</f>
        <v/>
      </c>
      <c r="I29" s="313" t="str">
        <f>'คะแนนเทอม 2'!V29</f>
        <v/>
      </c>
      <c r="J29" s="320" t="str">
        <f t="shared" si="0"/>
        <v/>
      </c>
      <c r="K29" s="321" t="str">
        <f t="shared" si="1"/>
        <v/>
      </c>
      <c r="L29" s="328" t="str">
        <f t="shared" si="3"/>
        <v/>
      </c>
      <c r="M29" s="404" t="str">
        <f t="shared" si="2"/>
        <v/>
      </c>
      <c r="N29" s="323" t="str">
        <f>'p4คุณ&amp;อ่าน'!N28</f>
        <v/>
      </c>
      <c r="O29" s="324" t="str">
        <f>'p4คุณ&amp;อ่าน'!X28</f>
        <v/>
      </c>
      <c r="P29" s="345" t="str">
        <f>IF(E29="","",pรายชื่อ!B27)</f>
        <v>เรียน</v>
      </c>
      <c r="Q29" s="155" t="str">
        <f>p2เวลาเรียน!AX28</f>
        <v/>
      </c>
    </row>
    <row r="30" spans="2:17" s="2" customFormat="1" ht="20.149999999999999" customHeight="1" x14ac:dyDescent="0.6">
      <c r="B30" s="325" t="str">
        <f>p2เวลาเรียน!B29</f>
        <v>ป.4/1</v>
      </c>
      <c r="C30" s="325">
        <f>p2เวลาเรียน!C29</f>
        <v>25</v>
      </c>
      <c r="D30" s="325">
        <f>p2เวลาเรียน!D29</f>
        <v>4305</v>
      </c>
      <c r="E30" s="325" t="str">
        <f>p2เวลาเรียน!E29</f>
        <v>เด็กหญิง</v>
      </c>
      <c r="F30" s="326" t="str">
        <f>p2เวลาเรียน!F29</f>
        <v>อริยดา</v>
      </c>
      <c r="G30" s="327" t="str">
        <f>p2เวลาเรียน!G29</f>
        <v>เพรียจิต</v>
      </c>
      <c r="H30" s="313" t="str">
        <f>'คะแนนเทอม 1'!V30</f>
        <v/>
      </c>
      <c r="I30" s="313" t="str">
        <f>'คะแนนเทอม 2'!V30</f>
        <v/>
      </c>
      <c r="J30" s="320" t="str">
        <f t="shared" si="0"/>
        <v/>
      </c>
      <c r="K30" s="321" t="str">
        <f t="shared" si="1"/>
        <v/>
      </c>
      <c r="L30" s="328" t="str">
        <f t="shared" si="3"/>
        <v/>
      </c>
      <c r="M30" s="404" t="str">
        <f t="shared" si="2"/>
        <v/>
      </c>
      <c r="N30" s="323" t="str">
        <f>'p4คุณ&amp;อ่าน'!N29</f>
        <v/>
      </c>
      <c r="O30" s="324" t="str">
        <f>'p4คุณ&amp;อ่าน'!X29</f>
        <v/>
      </c>
      <c r="P30" s="345" t="str">
        <f>IF(E30="","",pรายชื่อ!B28)</f>
        <v>เรียน</v>
      </c>
      <c r="Q30" s="155" t="str">
        <f>p2เวลาเรียน!AX29</f>
        <v/>
      </c>
    </row>
    <row r="31" spans="2:17" s="2" customFormat="1" ht="20.149999999999999" customHeight="1" x14ac:dyDescent="0.6">
      <c r="B31" s="325" t="str">
        <f>p2เวลาเรียน!B30</f>
        <v>ป.4/1</v>
      </c>
      <c r="C31" s="325">
        <f>p2เวลาเรียน!C30</f>
        <v>26</v>
      </c>
      <c r="D31" s="325">
        <f>p2เวลาเรียน!D30</f>
        <v>4360</v>
      </c>
      <c r="E31" s="325" t="str">
        <f>p2เวลาเรียน!E30</f>
        <v>เด็กชาย</v>
      </c>
      <c r="F31" s="326" t="str">
        <f>p2เวลาเรียน!F30</f>
        <v>ธีรกฤต</v>
      </c>
      <c r="G31" s="327" t="str">
        <f>p2เวลาเรียน!G30</f>
        <v>รินเที่ยง</v>
      </c>
      <c r="H31" s="313" t="str">
        <f>'คะแนนเทอม 1'!V31</f>
        <v/>
      </c>
      <c r="I31" s="313" t="str">
        <f>'คะแนนเทอม 2'!V31</f>
        <v/>
      </c>
      <c r="J31" s="320" t="str">
        <f t="shared" si="0"/>
        <v/>
      </c>
      <c r="K31" s="321" t="str">
        <f t="shared" si="1"/>
        <v/>
      </c>
      <c r="L31" s="328" t="str">
        <f t="shared" si="3"/>
        <v/>
      </c>
      <c r="M31" s="404" t="str">
        <f t="shared" si="2"/>
        <v/>
      </c>
      <c r="N31" s="323" t="str">
        <f>'p4คุณ&amp;อ่าน'!N30</f>
        <v/>
      </c>
      <c r="O31" s="324" t="str">
        <f>'p4คุณ&amp;อ่าน'!X30</f>
        <v/>
      </c>
      <c r="P31" s="345" t="str">
        <f>IF(E31="","",pรายชื่อ!B29)</f>
        <v>เรียน</v>
      </c>
      <c r="Q31" s="155" t="str">
        <f>p2เวลาเรียน!AX30</f>
        <v/>
      </c>
    </row>
    <row r="32" spans="2:17" s="2" customFormat="1" ht="20.149999999999999" customHeight="1" x14ac:dyDescent="0.6">
      <c r="B32" s="325" t="str">
        <f>p2เวลาเรียน!B31</f>
        <v>ป.4/1</v>
      </c>
      <c r="C32" s="325">
        <f>p2เวลาเรียน!C31</f>
        <v>27</v>
      </c>
      <c r="D32" s="325">
        <f>p2เวลาเรียน!D31</f>
        <v>4433</v>
      </c>
      <c r="E32" s="325" t="str">
        <f>p2เวลาเรียน!E31</f>
        <v>เด็กหญิง</v>
      </c>
      <c r="F32" s="326" t="str">
        <f>p2เวลาเรียน!F31</f>
        <v>มินลดา</v>
      </c>
      <c r="G32" s="327" t="str">
        <f>p2เวลาเรียน!G31</f>
        <v>เชื้อเมืองพาน</v>
      </c>
      <c r="H32" s="313" t="str">
        <f>'คะแนนเทอม 1'!V32</f>
        <v/>
      </c>
      <c r="I32" s="313" t="str">
        <f>'คะแนนเทอม 2'!V32</f>
        <v/>
      </c>
      <c r="J32" s="320" t="str">
        <f t="shared" si="0"/>
        <v/>
      </c>
      <c r="K32" s="321" t="str">
        <f t="shared" si="1"/>
        <v/>
      </c>
      <c r="L32" s="328" t="str">
        <f t="shared" si="3"/>
        <v/>
      </c>
      <c r="M32" s="404" t="str">
        <f t="shared" si="2"/>
        <v/>
      </c>
      <c r="N32" s="323" t="str">
        <f>'p4คุณ&amp;อ่าน'!N31</f>
        <v/>
      </c>
      <c r="O32" s="324" t="str">
        <f>'p4คุณ&amp;อ่าน'!X31</f>
        <v/>
      </c>
      <c r="P32" s="345" t="str">
        <f>IF(E32="","",pรายชื่อ!B30)</f>
        <v>เรียน</v>
      </c>
      <c r="Q32" s="155" t="str">
        <f>p2เวลาเรียน!AX31</f>
        <v/>
      </c>
    </row>
    <row r="33" spans="2:17" s="2" customFormat="1" ht="20.149999999999999" customHeight="1" x14ac:dyDescent="0.6">
      <c r="B33" s="325" t="str">
        <f>p2เวลาเรียน!B32</f>
        <v>ป.4/1</v>
      </c>
      <c r="C33" s="325">
        <f>p2เวลาเรียน!C32</f>
        <v>28</v>
      </c>
      <c r="D33" s="325" t="str">
        <f>p2เวลาเรียน!D32</f>
        <v/>
      </c>
      <c r="E33" s="325" t="str">
        <f>p2เวลาเรียน!E32</f>
        <v/>
      </c>
      <c r="F33" s="326" t="str">
        <f>p2เวลาเรียน!F32</f>
        <v/>
      </c>
      <c r="G33" s="327" t="str">
        <f>p2เวลาเรียน!G32</f>
        <v/>
      </c>
      <c r="H33" s="313" t="str">
        <f>'คะแนนเทอม 1'!V33</f>
        <v/>
      </c>
      <c r="I33" s="313" t="str">
        <f>'คะแนนเทอม 2'!V33</f>
        <v/>
      </c>
      <c r="J33" s="320" t="str">
        <f t="shared" si="0"/>
        <v/>
      </c>
      <c r="K33" s="321" t="str">
        <f t="shared" si="1"/>
        <v/>
      </c>
      <c r="L33" s="328" t="str">
        <f t="shared" si="3"/>
        <v/>
      </c>
      <c r="M33" s="404" t="str">
        <f t="shared" si="2"/>
        <v/>
      </c>
      <c r="N33" s="323" t="str">
        <f>'p4คุณ&amp;อ่าน'!N32</f>
        <v/>
      </c>
      <c r="O33" s="324" t="str">
        <f>'p4คุณ&amp;อ่าน'!X32</f>
        <v/>
      </c>
      <c r="P33" s="345" t="str">
        <f>IF(E33="","",pรายชื่อ!B31)</f>
        <v/>
      </c>
      <c r="Q33" s="155" t="str">
        <f>p2เวลาเรียน!AX32</f>
        <v/>
      </c>
    </row>
    <row r="34" spans="2:17" s="2" customFormat="1" ht="20.149999999999999" customHeight="1" x14ac:dyDescent="0.6">
      <c r="B34" s="325" t="str">
        <f>p2เวลาเรียน!B33</f>
        <v>ป.4/1</v>
      </c>
      <c r="C34" s="325">
        <f>p2เวลาเรียน!C33</f>
        <v>29</v>
      </c>
      <c r="D34" s="325" t="str">
        <f>p2เวลาเรียน!D33</f>
        <v/>
      </c>
      <c r="E34" s="325" t="str">
        <f>p2เวลาเรียน!E33</f>
        <v/>
      </c>
      <c r="F34" s="326" t="str">
        <f>p2เวลาเรียน!F33</f>
        <v/>
      </c>
      <c r="G34" s="327" t="str">
        <f>p2เวลาเรียน!G33</f>
        <v/>
      </c>
      <c r="H34" s="313" t="str">
        <f>'คะแนนเทอม 1'!V34</f>
        <v/>
      </c>
      <c r="I34" s="313" t="str">
        <f>'คะแนนเทอม 2'!V34</f>
        <v/>
      </c>
      <c r="J34" s="320" t="str">
        <f t="shared" si="0"/>
        <v/>
      </c>
      <c r="K34" s="321" t="str">
        <f t="shared" si="1"/>
        <v/>
      </c>
      <c r="L34" s="328" t="str">
        <f t="shared" si="3"/>
        <v/>
      </c>
      <c r="M34" s="404" t="str">
        <f t="shared" si="2"/>
        <v/>
      </c>
      <c r="N34" s="323" t="str">
        <f>'p4คุณ&amp;อ่าน'!N33</f>
        <v/>
      </c>
      <c r="O34" s="324" t="str">
        <f>'p4คุณ&amp;อ่าน'!X33</f>
        <v/>
      </c>
      <c r="P34" s="345" t="str">
        <f>IF(E34="","",pรายชื่อ!B32)</f>
        <v/>
      </c>
      <c r="Q34" s="155" t="str">
        <f>p2เวลาเรียน!AX33</f>
        <v/>
      </c>
    </row>
    <row r="35" spans="2:17" s="2" customFormat="1" ht="20.149999999999999" customHeight="1" x14ac:dyDescent="0.6">
      <c r="B35" s="325" t="str">
        <f>p2เวลาเรียน!B34</f>
        <v>ป.4/1</v>
      </c>
      <c r="C35" s="325">
        <f>p2เวลาเรียน!C34</f>
        <v>30</v>
      </c>
      <c r="D35" s="325" t="str">
        <f>p2เวลาเรียน!D34</f>
        <v/>
      </c>
      <c r="E35" s="325" t="str">
        <f>p2เวลาเรียน!E34</f>
        <v/>
      </c>
      <c r="F35" s="326" t="str">
        <f>p2เวลาเรียน!F34</f>
        <v/>
      </c>
      <c r="G35" s="327" t="str">
        <f>p2เวลาเรียน!G34</f>
        <v/>
      </c>
      <c r="H35" s="313" t="str">
        <f>'คะแนนเทอม 1'!V35</f>
        <v/>
      </c>
      <c r="I35" s="313" t="str">
        <f>'คะแนนเทอม 2'!V35</f>
        <v/>
      </c>
      <c r="J35" s="320" t="str">
        <f t="shared" si="0"/>
        <v/>
      </c>
      <c r="K35" s="321" t="str">
        <f t="shared" si="1"/>
        <v/>
      </c>
      <c r="L35" s="328" t="str">
        <f t="shared" si="3"/>
        <v/>
      </c>
      <c r="M35" s="404" t="str">
        <f t="shared" si="2"/>
        <v/>
      </c>
      <c r="N35" s="323" t="str">
        <f>'p4คุณ&amp;อ่าน'!N34</f>
        <v/>
      </c>
      <c r="O35" s="324" t="str">
        <f>'p4คุณ&amp;อ่าน'!X34</f>
        <v/>
      </c>
      <c r="P35" s="345" t="str">
        <f>IF(E35="","",pรายชื่อ!B33)</f>
        <v/>
      </c>
      <c r="Q35" s="155" t="str">
        <f>p2เวลาเรียน!AX34</f>
        <v/>
      </c>
    </row>
    <row r="36" spans="2:17" s="2" customFormat="1" ht="20.149999999999999" customHeight="1" x14ac:dyDescent="0.6">
      <c r="B36" s="325" t="str">
        <f>p2เวลาเรียน!B35</f>
        <v>ป.4/1</v>
      </c>
      <c r="C36" s="325">
        <f>p2เวลาเรียน!C35</f>
        <v>31</v>
      </c>
      <c r="D36" s="325" t="str">
        <f>p2เวลาเรียน!D35</f>
        <v/>
      </c>
      <c r="E36" s="325" t="str">
        <f>p2เวลาเรียน!E35</f>
        <v/>
      </c>
      <c r="F36" s="326" t="str">
        <f>p2เวลาเรียน!F35</f>
        <v/>
      </c>
      <c r="G36" s="327" t="str">
        <f>p2เวลาเรียน!G35</f>
        <v/>
      </c>
      <c r="H36" s="313" t="str">
        <f>'คะแนนเทอม 1'!V36</f>
        <v/>
      </c>
      <c r="I36" s="313" t="str">
        <f>'คะแนนเทอม 2'!V36</f>
        <v/>
      </c>
      <c r="J36" s="320" t="str">
        <f t="shared" si="0"/>
        <v/>
      </c>
      <c r="K36" s="321" t="str">
        <f t="shared" si="1"/>
        <v/>
      </c>
      <c r="L36" s="328" t="str">
        <f t="shared" si="3"/>
        <v/>
      </c>
      <c r="M36" s="404" t="str">
        <f t="shared" si="2"/>
        <v/>
      </c>
      <c r="N36" s="323" t="str">
        <f>'p4คุณ&amp;อ่าน'!N35</f>
        <v/>
      </c>
      <c r="O36" s="324" t="str">
        <f>'p4คุณ&amp;อ่าน'!X35</f>
        <v/>
      </c>
      <c r="P36" s="345" t="str">
        <f>IF(E36="","",pรายชื่อ!B34)</f>
        <v/>
      </c>
      <c r="Q36" s="155" t="str">
        <f>p2เวลาเรียน!AX35</f>
        <v/>
      </c>
    </row>
    <row r="37" spans="2:17" s="2" customFormat="1" ht="20.149999999999999" customHeight="1" x14ac:dyDescent="0.6">
      <c r="B37" s="325" t="str">
        <f>p2เวลาเรียน!B36</f>
        <v>ป.4/1</v>
      </c>
      <c r="C37" s="325">
        <f>p2เวลาเรียน!C36</f>
        <v>32</v>
      </c>
      <c r="D37" s="325" t="str">
        <f>p2เวลาเรียน!D36</f>
        <v/>
      </c>
      <c r="E37" s="325" t="str">
        <f>p2เวลาเรียน!E36</f>
        <v/>
      </c>
      <c r="F37" s="326" t="str">
        <f>p2เวลาเรียน!F36</f>
        <v/>
      </c>
      <c r="G37" s="327" t="str">
        <f>p2เวลาเรียน!G36</f>
        <v/>
      </c>
      <c r="H37" s="313" t="str">
        <f>'คะแนนเทอม 1'!V37</f>
        <v/>
      </c>
      <c r="I37" s="313" t="str">
        <f>'คะแนนเทอม 2'!V37</f>
        <v/>
      </c>
      <c r="J37" s="320" t="str">
        <f t="shared" si="0"/>
        <v/>
      </c>
      <c r="K37" s="321" t="str">
        <f t="shared" si="1"/>
        <v/>
      </c>
      <c r="L37" s="328" t="str">
        <f t="shared" si="3"/>
        <v/>
      </c>
      <c r="M37" s="404" t="str">
        <f t="shared" si="2"/>
        <v/>
      </c>
      <c r="N37" s="323" t="str">
        <f>'p4คุณ&amp;อ่าน'!N36</f>
        <v/>
      </c>
      <c r="O37" s="324" t="str">
        <f>'p4คุณ&amp;อ่าน'!X36</f>
        <v/>
      </c>
      <c r="P37" s="345" t="str">
        <f>IF(E37="","",pรายชื่อ!B35)</f>
        <v/>
      </c>
      <c r="Q37" s="155" t="str">
        <f>p2เวลาเรียน!AX36</f>
        <v/>
      </c>
    </row>
    <row r="38" spans="2:17" s="2" customFormat="1" ht="20.149999999999999" customHeight="1" x14ac:dyDescent="0.6">
      <c r="B38" s="325" t="str">
        <f>p2เวลาเรียน!B37</f>
        <v>ป.4/1</v>
      </c>
      <c r="C38" s="325">
        <f>p2เวลาเรียน!C37</f>
        <v>33</v>
      </c>
      <c r="D38" s="325" t="str">
        <f>p2เวลาเรียน!D37</f>
        <v/>
      </c>
      <c r="E38" s="325" t="str">
        <f>p2เวลาเรียน!E37</f>
        <v/>
      </c>
      <c r="F38" s="326" t="str">
        <f>p2เวลาเรียน!F37</f>
        <v/>
      </c>
      <c r="G38" s="327" t="str">
        <f>p2เวลาเรียน!G37</f>
        <v/>
      </c>
      <c r="H38" s="313" t="str">
        <f>'คะแนนเทอม 1'!V38</f>
        <v/>
      </c>
      <c r="I38" s="313" t="str">
        <f>'คะแนนเทอม 2'!V38</f>
        <v/>
      </c>
      <c r="J38" s="320" t="str">
        <f t="shared" si="0"/>
        <v/>
      </c>
      <c r="K38" s="321" t="str">
        <f t="shared" si="1"/>
        <v/>
      </c>
      <c r="L38" s="328" t="str">
        <f t="shared" si="3"/>
        <v/>
      </c>
      <c r="M38" s="404" t="str">
        <f t="shared" si="2"/>
        <v/>
      </c>
      <c r="N38" s="323" t="str">
        <f>'p4คุณ&amp;อ่าน'!N37</f>
        <v/>
      </c>
      <c r="O38" s="324" t="str">
        <f>'p4คุณ&amp;อ่าน'!X37</f>
        <v/>
      </c>
      <c r="P38" s="345" t="str">
        <f>IF(E38="","",pรายชื่อ!B36)</f>
        <v/>
      </c>
      <c r="Q38" s="155" t="str">
        <f>p2เวลาเรียน!AX37</f>
        <v/>
      </c>
    </row>
    <row r="39" spans="2:17" s="2" customFormat="1" ht="20.149999999999999" customHeight="1" x14ac:dyDescent="0.6">
      <c r="B39" s="325" t="str">
        <f>p2เวลาเรียน!B38</f>
        <v>ป.4/1</v>
      </c>
      <c r="C39" s="325">
        <f>p2เวลาเรียน!C38</f>
        <v>34</v>
      </c>
      <c r="D39" s="325" t="str">
        <f>p2เวลาเรียน!D38</f>
        <v/>
      </c>
      <c r="E39" s="325" t="str">
        <f>p2เวลาเรียน!E38</f>
        <v/>
      </c>
      <c r="F39" s="326" t="str">
        <f>p2เวลาเรียน!F38</f>
        <v/>
      </c>
      <c r="G39" s="327" t="str">
        <f>p2เวลาเรียน!G38</f>
        <v/>
      </c>
      <c r="H39" s="313" t="str">
        <f>'คะแนนเทอม 1'!V39</f>
        <v/>
      </c>
      <c r="I39" s="313" t="str">
        <f>'คะแนนเทอม 2'!V39</f>
        <v/>
      </c>
      <c r="J39" s="320" t="str">
        <f t="shared" si="0"/>
        <v/>
      </c>
      <c r="K39" s="321" t="str">
        <f t="shared" si="1"/>
        <v/>
      </c>
      <c r="L39" s="328" t="str">
        <f t="shared" si="3"/>
        <v/>
      </c>
      <c r="M39" s="404" t="str">
        <f t="shared" si="2"/>
        <v/>
      </c>
      <c r="N39" s="323" t="str">
        <f>'p4คุณ&amp;อ่าน'!N38</f>
        <v/>
      </c>
      <c r="O39" s="324" t="str">
        <f>'p4คุณ&amp;อ่าน'!X38</f>
        <v/>
      </c>
      <c r="P39" s="345" t="str">
        <f>IF(E39="","",pรายชื่อ!B37)</f>
        <v/>
      </c>
      <c r="Q39" s="155" t="str">
        <f>p2เวลาเรียน!AX38</f>
        <v/>
      </c>
    </row>
    <row r="40" spans="2:17" s="2" customFormat="1" ht="20.149999999999999" customHeight="1" x14ac:dyDescent="0.6">
      <c r="B40" s="325" t="str">
        <f>p2เวลาเรียน!B39</f>
        <v>ป.4/1</v>
      </c>
      <c r="C40" s="325">
        <f>p2เวลาเรียน!C39</f>
        <v>35</v>
      </c>
      <c r="D40" s="325" t="str">
        <f>p2เวลาเรียน!D39</f>
        <v/>
      </c>
      <c r="E40" s="325" t="str">
        <f>p2เวลาเรียน!E39</f>
        <v/>
      </c>
      <c r="F40" s="326" t="str">
        <f>p2เวลาเรียน!F39</f>
        <v/>
      </c>
      <c r="G40" s="327" t="str">
        <f>p2เวลาเรียน!G39</f>
        <v/>
      </c>
      <c r="H40" s="313" t="str">
        <f>'คะแนนเทอม 1'!V40</f>
        <v/>
      </c>
      <c r="I40" s="313" t="str">
        <f>'คะแนนเทอม 2'!V40</f>
        <v/>
      </c>
      <c r="J40" s="320" t="str">
        <f t="shared" si="0"/>
        <v/>
      </c>
      <c r="K40" s="321" t="str">
        <f t="shared" si="1"/>
        <v/>
      </c>
      <c r="L40" s="328" t="str">
        <f t="shared" si="3"/>
        <v/>
      </c>
      <c r="M40" s="404" t="str">
        <f t="shared" si="2"/>
        <v/>
      </c>
      <c r="N40" s="323" t="str">
        <f>'p4คุณ&amp;อ่าน'!N39</f>
        <v/>
      </c>
      <c r="O40" s="324" t="str">
        <f>'p4คุณ&amp;อ่าน'!X39</f>
        <v/>
      </c>
      <c r="P40" s="345" t="str">
        <f>IF(E40="","",pรายชื่อ!B38)</f>
        <v/>
      </c>
      <c r="Q40" s="155" t="str">
        <f>p2เวลาเรียน!AX39</f>
        <v/>
      </c>
    </row>
    <row r="41" spans="2:17" s="2" customFormat="1" ht="20.149999999999999" customHeight="1" x14ac:dyDescent="0.6">
      <c r="B41" s="325" t="str">
        <f>p2เวลาเรียน!B40</f>
        <v>ป.4/1</v>
      </c>
      <c r="C41" s="325">
        <f>p2เวลาเรียน!C40</f>
        <v>36</v>
      </c>
      <c r="D41" s="325" t="str">
        <f>p2เวลาเรียน!D40</f>
        <v/>
      </c>
      <c r="E41" s="325" t="str">
        <f>p2เวลาเรียน!E40</f>
        <v/>
      </c>
      <c r="F41" s="326" t="str">
        <f>p2เวลาเรียน!F40</f>
        <v/>
      </c>
      <c r="G41" s="327" t="str">
        <f>p2เวลาเรียน!G40</f>
        <v/>
      </c>
      <c r="H41" s="313" t="str">
        <f>'คะแนนเทอม 1'!V41</f>
        <v/>
      </c>
      <c r="I41" s="313" t="str">
        <f>'คะแนนเทอม 2'!V41</f>
        <v/>
      </c>
      <c r="J41" s="320" t="str">
        <f t="shared" si="0"/>
        <v/>
      </c>
      <c r="K41" s="321" t="str">
        <f t="shared" si="1"/>
        <v/>
      </c>
      <c r="L41" s="328" t="str">
        <f t="shared" si="3"/>
        <v/>
      </c>
      <c r="M41" s="404" t="str">
        <f t="shared" si="2"/>
        <v/>
      </c>
      <c r="N41" s="323" t="str">
        <f>'p4คุณ&amp;อ่าน'!N40</f>
        <v/>
      </c>
      <c r="O41" s="324" t="str">
        <f>'p4คุณ&amp;อ่าน'!X40</f>
        <v/>
      </c>
      <c r="P41" s="345" t="str">
        <f>IF(E41="","",pรายชื่อ!B39)</f>
        <v/>
      </c>
      <c r="Q41" s="155" t="str">
        <f>p2เวลาเรียน!AX40</f>
        <v/>
      </c>
    </row>
    <row r="42" spans="2:17" s="2" customFormat="1" ht="20.149999999999999" customHeight="1" x14ac:dyDescent="0.6">
      <c r="B42" s="325" t="str">
        <f>p2เวลาเรียน!B41</f>
        <v>ป.4/1</v>
      </c>
      <c r="C42" s="325">
        <f>p2เวลาเรียน!C41</f>
        <v>37</v>
      </c>
      <c r="D42" s="325" t="str">
        <f>p2เวลาเรียน!D41</f>
        <v/>
      </c>
      <c r="E42" s="325" t="str">
        <f>p2เวลาเรียน!E41</f>
        <v/>
      </c>
      <c r="F42" s="326" t="str">
        <f>p2เวลาเรียน!F41</f>
        <v/>
      </c>
      <c r="G42" s="327" t="str">
        <f>p2เวลาเรียน!G41</f>
        <v/>
      </c>
      <c r="H42" s="313" t="str">
        <f>'คะแนนเทอม 1'!V42</f>
        <v/>
      </c>
      <c r="I42" s="313" t="str">
        <f>'คะแนนเทอม 2'!V42</f>
        <v/>
      </c>
      <c r="J42" s="320" t="str">
        <f t="shared" si="0"/>
        <v/>
      </c>
      <c r="K42" s="321" t="str">
        <f t="shared" si="1"/>
        <v/>
      </c>
      <c r="L42" s="328" t="str">
        <f t="shared" si="3"/>
        <v/>
      </c>
      <c r="M42" s="404" t="str">
        <f t="shared" si="2"/>
        <v/>
      </c>
      <c r="N42" s="323" t="str">
        <f>'p4คุณ&amp;อ่าน'!N41</f>
        <v/>
      </c>
      <c r="O42" s="324" t="str">
        <f>'p4คุณ&amp;อ่าน'!X41</f>
        <v/>
      </c>
      <c r="P42" s="345" t="str">
        <f>IF(E42="","",pรายชื่อ!B40)</f>
        <v/>
      </c>
      <c r="Q42" s="155" t="str">
        <f>p2เวลาเรียน!AX41</f>
        <v/>
      </c>
    </row>
    <row r="43" spans="2:17" s="2" customFormat="1" ht="20.149999999999999" customHeight="1" x14ac:dyDescent="0.6">
      <c r="B43" s="325" t="str">
        <f>p2เวลาเรียน!B42</f>
        <v>ป.4/1</v>
      </c>
      <c r="C43" s="325">
        <f>p2เวลาเรียน!C42</f>
        <v>38</v>
      </c>
      <c r="D43" s="325" t="str">
        <f>p2เวลาเรียน!D42</f>
        <v/>
      </c>
      <c r="E43" s="325" t="str">
        <f>p2เวลาเรียน!E42</f>
        <v/>
      </c>
      <c r="F43" s="326" t="str">
        <f>p2เวลาเรียน!F42</f>
        <v/>
      </c>
      <c r="G43" s="327" t="str">
        <f>p2เวลาเรียน!G42</f>
        <v/>
      </c>
      <c r="H43" s="313" t="str">
        <f>'คะแนนเทอม 1'!V43</f>
        <v/>
      </c>
      <c r="I43" s="313" t="str">
        <f>'คะแนนเทอม 2'!V43</f>
        <v/>
      </c>
      <c r="J43" s="320" t="str">
        <f t="shared" si="0"/>
        <v/>
      </c>
      <c r="K43" s="321" t="str">
        <f t="shared" si="1"/>
        <v/>
      </c>
      <c r="L43" s="328" t="str">
        <f t="shared" si="3"/>
        <v/>
      </c>
      <c r="M43" s="404" t="str">
        <f t="shared" si="2"/>
        <v/>
      </c>
      <c r="N43" s="323" t="str">
        <f>'p4คุณ&amp;อ่าน'!N42</f>
        <v/>
      </c>
      <c r="O43" s="324" t="str">
        <f>'p4คุณ&amp;อ่าน'!X42</f>
        <v/>
      </c>
      <c r="P43" s="345" t="str">
        <f>IF(E43="","",pรายชื่อ!B41)</f>
        <v/>
      </c>
      <c r="Q43" s="155" t="str">
        <f>p2เวลาเรียน!AX42</f>
        <v/>
      </c>
    </row>
    <row r="44" spans="2:17" s="2" customFormat="1" ht="20.149999999999999" customHeight="1" x14ac:dyDescent="0.6">
      <c r="B44" s="325" t="str">
        <f>p2เวลาเรียน!B43</f>
        <v>ป.4/1</v>
      </c>
      <c r="C44" s="325">
        <f>p2เวลาเรียน!C43</f>
        <v>39</v>
      </c>
      <c r="D44" s="325" t="str">
        <f>p2เวลาเรียน!D43</f>
        <v/>
      </c>
      <c r="E44" s="325" t="str">
        <f>p2เวลาเรียน!E43</f>
        <v/>
      </c>
      <c r="F44" s="326" t="str">
        <f>p2เวลาเรียน!F43</f>
        <v/>
      </c>
      <c r="G44" s="327" t="str">
        <f>p2เวลาเรียน!G43</f>
        <v/>
      </c>
      <c r="H44" s="313" t="str">
        <f>'คะแนนเทอม 1'!V44</f>
        <v/>
      </c>
      <c r="I44" s="313" t="str">
        <f>'คะแนนเทอม 2'!V44</f>
        <v/>
      </c>
      <c r="J44" s="320" t="str">
        <f t="shared" si="0"/>
        <v/>
      </c>
      <c r="K44" s="321" t="str">
        <f t="shared" si="1"/>
        <v/>
      </c>
      <c r="L44" s="328" t="str">
        <f t="shared" si="3"/>
        <v/>
      </c>
      <c r="M44" s="404" t="str">
        <f t="shared" si="2"/>
        <v/>
      </c>
      <c r="N44" s="323" t="str">
        <f>'p4คุณ&amp;อ่าน'!N43</f>
        <v/>
      </c>
      <c r="O44" s="324" t="str">
        <f>'p4คุณ&amp;อ่าน'!X43</f>
        <v/>
      </c>
      <c r="P44" s="345" t="str">
        <f>IF(E44="","",pรายชื่อ!B42)</f>
        <v/>
      </c>
      <c r="Q44" s="155" t="str">
        <f>p2เวลาเรียน!AX43</f>
        <v/>
      </c>
    </row>
    <row r="45" spans="2:17" s="2" customFormat="1" ht="20.149999999999999" customHeight="1" x14ac:dyDescent="0.6">
      <c r="B45" s="325" t="str">
        <f>p2เวลาเรียน!B44</f>
        <v>ป.4/1</v>
      </c>
      <c r="C45" s="325">
        <f>p2เวลาเรียน!C44</f>
        <v>40</v>
      </c>
      <c r="D45" s="325" t="str">
        <f>p2เวลาเรียน!D44</f>
        <v/>
      </c>
      <c r="E45" s="325" t="str">
        <f>p2เวลาเรียน!E44</f>
        <v/>
      </c>
      <c r="F45" s="326" t="str">
        <f>p2เวลาเรียน!F44</f>
        <v/>
      </c>
      <c r="G45" s="327" t="str">
        <f>p2เวลาเรียน!G44</f>
        <v/>
      </c>
      <c r="H45" s="313" t="str">
        <f>'คะแนนเทอม 1'!V45</f>
        <v/>
      </c>
      <c r="I45" s="313" t="str">
        <f>'คะแนนเทอม 2'!V45</f>
        <v/>
      </c>
      <c r="J45" s="320" t="str">
        <f t="shared" si="0"/>
        <v/>
      </c>
      <c r="K45" s="321" t="str">
        <f t="shared" si="1"/>
        <v/>
      </c>
      <c r="L45" s="328" t="str">
        <f t="shared" si="3"/>
        <v/>
      </c>
      <c r="M45" s="404" t="str">
        <f t="shared" si="2"/>
        <v/>
      </c>
      <c r="N45" s="323" t="str">
        <f>'p4คุณ&amp;อ่าน'!N44</f>
        <v/>
      </c>
      <c r="O45" s="324" t="str">
        <f>'p4คุณ&amp;อ่าน'!X44</f>
        <v/>
      </c>
      <c r="P45" s="345" t="str">
        <f>IF(E45="","",pรายชื่อ!B43)</f>
        <v/>
      </c>
      <c r="Q45" s="155" t="str">
        <f>p2เวลาเรียน!AX44</f>
        <v/>
      </c>
    </row>
    <row r="46" spans="2:17" s="2" customFormat="1" ht="20.149999999999999" customHeight="1" x14ac:dyDescent="0.6">
      <c r="B46" s="325" t="str">
        <f>p2เวลาเรียน!B45</f>
        <v>ป.4/2</v>
      </c>
      <c r="C46" s="325">
        <f>p2เวลาเรียน!C45</f>
        <v>1</v>
      </c>
      <c r="D46" s="325">
        <f>p2เวลาเรียน!D45</f>
        <v>3746</v>
      </c>
      <c r="E46" s="325" t="str">
        <f>p2เวลาเรียน!E45</f>
        <v>เด็กชาย</v>
      </c>
      <c r="F46" s="326" t="str">
        <f>p2เวลาเรียน!F45</f>
        <v>ภคภัทร</v>
      </c>
      <c r="G46" s="327" t="str">
        <f>p2เวลาเรียน!G45</f>
        <v>จิรหิรัญโชค</v>
      </c>
      <c r="H46" s="313" t="str">
        <f>'คะแนนเทอม 1'!V46</f>
        <v/>
      </c>
      <c r="I46" s="313" t="str">
        <f>'คะแนนเทอม 2'!V46</f>
        <v/>
      </c>
      <c r="J46" s="320" t="str">
        <f t="shared" si="0"/>
        <v/>
      </c>
      <c r="K46" s="321" t="str">
        <f t="shared" si="1"/>
        <v/>
      </c>
      <c r="L46" s="328" t="str">
        <f t="shared" si="3"/>
        <v/>
      </c>
      <c r="M46" s="404" t="str">
        <f t="shared" si="2"/>
        <v/>
      </c>
      <c r="N46" s="323" t="str">
        <f>'p4คุณ&amp;อ่าน'!N45</f>
        <v/>
      </c>
      <c r="O46" s="324" t="str">
        <f>'p4คุณ&amp;อ่าน'!X45</f>
        <v/>
      </c>
      <c r="P46" s="345" t="str">
        <f>IF(E46="","",pรายชื่อ!Z4)</f>
        <v>เรียน</v>
      </c>
      <c r="Q46" s="155" t="str">
        <f>p2เวลาเรียน!AX45</f>
        <v/>
      </c>
    </row>
    <row r="47" spans="2:17" s="2" customFormat="1" ht="20.149999999999999" customHeight="1" x14ac:dyDescent="0.6">
      <c r="B47" s="325" t="str">
        <f>p2เวลาเรียน!B46</f>
        <v>ป.4/2</v>
      </c>
      <c r="C47" s="325">
        <f>p2เวลาเรียน!C46</f>
        <v>2</v>
      </c>
      <c r="D47" s="325">
        <f>p2เวลาเรียน!D46</f>
        <v>3799</v>
      </c>
      <c r="E47" s="325" t="str">
        <f>p2เวลาเรียน!E46</f>
        <v>เด็กชาย</v>
      </c>
      <c r="F47" s="326" t="str">
        <f>p2เวลาเรียน!F46</f>
        <v>ศุภวุฒิ</v>
      </c>
      <c r="G47" s="327" t="str">
        <f>p2เวลาเรียน!G46</f>
        <v>ก๋องอ้าย</v>
      </c>
      <c r="H47" s="313" t="str">
        <f>'คะแนนเทอม 1'!V47</f>
        <v/>
      </c>
      <c r="I47" s="313" t="str">
        <f>'คะแนนเทอม 2'!V47</f>
        <v/>
      </c>
      <c r="J47" s="320" t="str">
        <f t="shared" si="0"/>
        <v/>
      </c>
      <c r="K47" s="321" t="str">
        <f t="shared" si="1"/>
        <v/>
      </c>
      <c r="L47" s="328" t="str">
        <f t="shared" si="3"/>
        <v/>
      </c>
      <c r="M47" s="404" t="str">
        <f t="shared" si="2"/>
        <v/>
      </c>
      <c r="N47" s="323" t="str">
        <f>'p4คุณ&amp;อ่าน'!N46</f>
        <v/>
      </c>
      <c r="O47" s="324" t="str">
        <f>'p4คุณ&amp;อ่าน'!X46</f>
        <v/>
      </c>
      <c r="P47" s="345" t="str">
        <f>IF(E47="","",pรายชื่อ!Z5)</f>
        <v>เรียน</v>
      </c>
      <c r="Q47" s="155" t="str">
        <f>p2เวลาเรียน!AX46</f>
        <v/>
      </c>
    </row>
    <row r="48" spans="2:17" s="2" customFormat="1" ht="20.149999999999999" customHeight="1" x14ac:dyDescent="0.6">
      <c r="B48" s="325" t="str">
        <f>p2เวลาเรียน!B47</f>
        <v>ป.4/2</v>
      </c>
      <c r="C48" s="325">
        <f>p2เวลาเรียน!C47</f>
        <v>3</v>
      </c>
      <c r="D48" s="325">
        <f>p2เวลาเรียน!D47</f>
        <v>3825</v>
      </c>
      <c r="E48" s="325" t="str">
        <f>p2เวลาเรียน!E47</f>
        <v>เด็กชาย</v>
      </c>
      <c r="F48" s="326" t="str">
        <f>p2เวลาเรียน!F47</f>
        <v>วีรภัทร</v>
      </c>
      <c r="G48" s="327" t="str">
        <f>p2เวลาเรียน!G47</f>
        <v>อ้วนแก้ว</v>
      </c>
      <c r="H48" s="313" t="str">
        <f>'คะแนนเทอม 1'!V48</f>
        <v/>
      </c>
      <c r="I48" s="313" t="str">
        <f>'คะแนนเทอม 2'!V48</f>
        <v/>
      </c>
      <c r="J48" s="320" t="str">
        <f t="shared" si="0"/>
        <v/>
      </c>
      <c r="K48" s="321" t="str">
        <f t="shared" si="1"/>
        <v/>
      </c>
      <c r="L48" s="328" t="str">
        <f t="shared" si="3"/>
        <v/>
      </c>
      <c r="M48" s="404" t="str">
        <f t="shared" si="2"/>
        <v/>
      </c>
      <c r="N48" s="323" t="str">
        <f>'p4คุณ&amp;อ่าน'!N47</f>
        <v/>
      </c>
      <c r="O48" s="324" t="str">
        <f>'p4คุณ&amp;อ่าน'!X47</f>
        <v/>
      </c>
      <c r="P48" s="345" t="str">
        <f>IF(E48="","",pรายชื่อ!Z6)</f>
        <v>เรียน</v>
      </c>
      <c r="Q48" s="155" t="str">
        <f>p2เวลาเรียน!AX47</f>
        <v/>
      </c>
    </row>
    <row r="49" spans="2:17" s="2" customFormat="1" ht="20.149999999999999" customHeight="1" x14ac:dyDescent="0.6">
      <c r="B49" s="325" t="str">
        <f>p2เวลาเรียน!B48</f>
        <v>ป.4/2</v>
      </c>
      <c r="C49" s="325">
        <f>p2เวลาเรียน!C48</f>
        <v>4</v>
      </c>
      <c r="D49" s="325">
        <f>p2เวลาเรียน!D48</f>
        <v>3835</v>
      </c>
      <c r="E49" s="325" t="str">
        <f>p2เวลาเรียน!E48</f>
        <v>เด็กชาย</v>
      </c>
      <c r="F49" s="326" t="str">
        <f>p2เวลาเรียน!F48</f>
        <v>นะโม</v>
      </c>
      <c r="G49" s="327" t="str">
        <f>p2เวลาเรียน!G48</f>
        <v>เววน</v>
      </c>
      <c r="H49" s="313" t="str">
        <f>'คะแนนเทอม 1'!V49</f>
        <v/>
      </c>
      <c r="I49" s="313" t="str">
        <f>'คะแนนเทอม 2'!V49</f>
        <v/>
      </c>
      <c r="J49" s="320" t="str">
        <f t="shared" si="0"/>
        <v/>
      </c>
      <c r="K49" s="321" t="str">
        <f t="shared" si="1"/>
        <v/>
      </c>
      <c r="L49" s="328" t="str">
        <f t="shared" si="3"/>
        <v/>
      </c>
      <c r="M49" s="404" t="str">
        <f t="shared" si="2"/>
        <v/>
      </c>
      <c r="N49" s="323" t="str">
        <f>'p4คุณ&amp;อ่าน'!N48</f>
        <v/>
      </c>
      <c r="O49" s="324" t="str">
        <f>'p4คุณ&amp;อ่าน'!X48</f>
        <v/>
      </c>
      <c r="P49" s="345" t="str">
        <f>IF(E49="","",pรายชื่อ!Z7)</f>
        <v>เรียน</v>
      </c>
      <c r="Q49" s="155" t="str">
        <f>p2เวลาเรียน!AX48</f>
        <v/>
      </c>
    </row>
    <row r="50" spans="2:17" s="2" customFormat="1" ht="20.149999999999999" customHeight="1" x14ac:dyDescent="0.6">
      <c r="B50" s="325" t="str">
        <f>p2เวลาเรียน!B49</f>
        <v>ป.4/2</v>
      </c>
      <c r="C50" s="325">
        <f>p2เวลาเรียน!C49</f>
        <v>5</v>
      </c>
      <c r="D50" s="325">
        <f>p2เวลาเรียน!D49</f>
        <v>3904</v>
      </c>
      <c r="E50" s="325" t="str">
        <f>p2เวลาเรียน!E49</f>
        <v>เด็กชาย</v>
      </c>
      <c r="F50" s="326" t="str">
        <f>p2เวลาเรียน!F49</f>
        <v>สุญตา</v>
      </c>
      <c r="G50" s="327" t="str">
        <f>p2เวลาเรียน!G49</f>
        <v>อู่ทอง</v>
      </c>
      <c r="H50" s="313" t="str">
        <f>'คะแนนเทอม 1'!V50</f>
        <v/>
      </c>
      <c r="I50" s="313" t="str">
        <f>'คะแนนเทอม 2'!V50</f>
        <v/>
      </c>
      <c r="J50" s="320" t="str">
        <f t="shared" si="0"/>
        <v/>
      </c>
      <c r="K50" s="321" t="str">
        <f t="shared" si="1"/>
        <v/>
      </c>
      <c r="L50" s="328" t="str">
        <f t="shared" si="3"/>
        <v/>
      </c>
      <c r="M50" s="404" t="str">
        <f t="shared" si="2"/>
        <v/>
      </c>
      <c r="N50" s="323" t="str">
        <f>'p4คุณ&amp;อ่าน'!N49</f>
        <v/>
      </c>
      <c r="O50" s="324" t="str">
        <f>'p4คุณ&amp;อ่าน'!X49</f>
        <v/>
      </c>
      <c r="P50" s="345" t="str">
        <f>IF(E50="","",pรายชื่อ!Z8)</f>
        <v>เรียน</v>
      </c>
      <c r="Q50" s="155" t="str">
        <f>p2เวลาเรียน!AX49</f>
        <v/>
      </c>
    </row>
    <row r="51" spans="2:17" s="2" customFormat="1" ht="20.149999999999999" customHeight="1" x14ac:dyDescent="0.6">
      <c r="B51" s="325" t="str">
        <f>p2เวลาเรียน!B50</f>
        <v>ป.4/2</v>
      </c>
      <c r="C51" s="325">
        <f>p2เวลาเรียน!C50</f>
        <v>6</v>
      </c>
      <c r="D51" s="325">
        <f>p2เวลาเรียน!D50</f>
        <v>3905</v>
      </c>
      <c r="E51" s="325" t="str">
        <f>p2เวลาเรียน!E50</f>
        <v>เด็กชาย</v>
      </c>
      <c r="F51" s="326" t="str">
        <f>p2เวลาเรียน!F50</f>
        <v>ภูวภัทร</v>
      </c>
      <c r="G51" s="327" t="str">
        <f>p2เวลาเรียน!G50</f>
        <v>บุญเรือง</v>
      </c>
      <c r="H51" s="313" t="str">
        <f>'คะแนนเทอม 1'!V51</f>
        <v/>
      </c>
      <c r="I51" s="313" t="str">
        <f>'คะแนนเทอม 2'!V51</f>
        <v/>
      </c>
      <c r="J51" s="320" t="str">
        <f t="shared" si="0"/>
        <v/>
      </c>
      <c r="K51" s="321" t="str">
        <f t="shared" si="1"/>
        <v/>
      </c>
      <c r="L51" s="328" t="str">
        <f t="shared" si="3"/>
        <v/>
      </c>
      <c r="M51" s="404" t="str">
        <f t="shared" si="2"/>
        <v/>
      </c>
      <c r="N51" s="323" t="str">
        <f>'p4คุณ&amp;อ่าน'!N50</f>
        <v/>
      </c>
      <c r="O51" s="324" t="str">
        <f>'p4คุณ&amp;อ่าน'!X50</f>
        <v/>
      </c>
      <c r="P51" s="345" t="str">
        <f>IF(E51="","",pรายชื่อ!Z9)</f>
        <v>เรียน</v>
      </c>
      <c r="Q51" s="155" t="str">
        <f>p2เวลาเรียน!AX50</f>
        <v/>
      </c>
    </row>
    <row r="52" spans="2:17" s="2" customFormat="1" ht="20.149999999999999" customHeight="1" x14ac:dyDescent="0.6">
      <c r="B52" s="325" t="str">
        <f>p2เวลาเรียน!B51</f>
        <v>ป.4/2</v>
      </c>
      <c r="C52" s="325">
        <f>p2เวลาเรียน!C51</f>
        <v>7</v>
      </c>
      <c r="D52" s="325">
        <f>p2เวลาเรียน!D51</f>
        <v>3946</v>
      </c>
      <c r="E52" s="325" t="str">
        <f>p2เวลาเรียน!E51</f>
        <v>เด็กชาย</v>
      </c>
      <c r="F52" s="326" t="str">
        <f>p2เวลาเรียน!F51</f>
        <v>วรเมธ</v>
      </c>
      <c r="G52" s="327" t="str">
        <f>p2เวลาเรียน!G51</f>
        <v>ปินตานา</v>
      </c>
      <c r="H52" s="313" t="str">
        <f>'คะแนนเทอม 1'!V52</f>
        <v/>
      </c>
      <c r="I52" s="313" t="str">
        <f>'คะแนนเทอม 2'!V52</f>
        <v/>
      </c>
      <c r="J52" s="320" t="str">
        <f t="shared" si="0"/>
        <v/>
      </c>
      <c r="K52" s="321" t="str">
        <f t="shared" si="1"/>
        <v/>
      </c>
      <c r="L52" s="328" t="str">
        <f t="shared" si="3"/>
        <v/>
      </c>
      <c r="M52" s="404" t="str">
        <f t="shared" si="2"/>
        <v/>
      </c>
      <c r="N52" s="323" t="str">
        <f>'p4คุณ&amp;อ่าน'!N51</f>
        <v/>
      </c>
      <c r="O52" s="324" t="str">
        <f>'p4คุณ&amp;อ่าน'!X51</f>
        <v/>
      </c>
      <c r="P52" s="345" t="str">
        <f>IF(E52="","",pรายชื่อ!Z10)</f>
        <v>เรียน</v>
      </c>
      <c r="Q52" s="155" t="str">
        <f>p2เวลาเรียน!AX51</f>
        <v/>
      </c>
    </row>
    <row r="53" spans="2:17" s="2" customFormat="1" ht="20.149999999999999" customHeight="1" x14ac:dyDescent="0.6">
      <c r="B53" s="325" t="str">
        <f>p2เวลาเรียน!B52</f>
        <v>ป.4/2</v>
      </c>
      <c r="C53" s="325">
        <f>p2เวลาเรียน!C52</f>
        <v>8</v>
      </c>
      <c r="D53" s="325">
        <f>p2เวลาเรียน!D52</f>
        <v>4098</v>
      </c>
      <c r="E53" s="325" t="str">
        <f>p2เวลาเรียน!E52</f>
        <v>เด็กชาย</v>
      </c>
      <c r="F53" s="326" t="str">
        <f>p2เวลาเรียน!F52</f>
        <v>พงษ์พิชญ์</v>
      </c>
      <c r="G53" s="327" t="str">
        <f>p2เวลาเรียน!G52</f>
        <v>เรือนแก้ว</v>
      </c>
      <c r="H53" s="313" t="str">
        <f>'คะแนนเทอม 1'!V53</f>
        <v/>
      </c>
      <c r="I53" s="313" t="str">
        <f>'คะแนนเทอม 2'!V53</f>
        <v/>
      </c>
      <c r="J53" s="320" t="str">
        <f t="shared" si="0"/>
        <v/>
      </c>
      <c r="K53" s="321" t="str">
        <f t="shared" si="1"/>
        <v/>
      </c>
      <c r="L53" s="328" t="str">
        <f t="shared" si="3"/>
        <v/>
      </c>
      <c r="M53" s="404" t="str">
        <f t="shared" si="2"/>
        <v/>
      </c>
      <c r="N53" s="323" t="str">
        <f>'p4คุณ&amp;อ่าน'!N52</f>
        <v/>
      </c>
      <c r="O53" s="324" t="str">
        <f>'p4คุณ&amp;อ่าน'!X52</f>
        <v/>
      </c>
      <c r="P53" s="345" t="str">
        <f>IF(E53="","",pรายชื่อ!Z11)</f>
        <v>เรียน</v>
      </c>
      <c r="Q53" s="155" t="str">
        <f>p2เวลาเรียน!AX52</f>
        <v/>
      </c>
    </row>
    <row r="54" spans="2:17" s="2" customFormat="1" ht="20.149999999999999" customHeight="1" x14ac:dyDescent="0.6">
      <c r="B54" s="325" t="str">
        <f>p2เวลาเรียน!B53</f>
        <v>ป.4/2</v>
      </c>
      <c r="C54" s="325">
        <f>p2เวลาเรียน!C53</f>
        <v>9</v>
      </c>
      <c r="D54" s="325">
        <f>p2เวลาเรียน!D53</f>
        <v>4206</v>
      </c>
      <c r="E54" s="325" t="str">
        <f>p2เวลาเรียน!E53</f>
        <v>เด็กชาย</v>
      </c>
      <c r="F54" s="326" t="str">
        <f>p2เวลาเรียน!F53</f>
        <v>นาวา</v>
      </c>
      <c r="G54" s="327" t="str">
        <f>p2เวลาเรียน!G53</f>
        <v>ศรียอด</v>
      </c>
      <c r="H54" s="313" t="str">
        <f>'คะแนนเทอม 1'!V54</f>
        <v/>
      </c>
      <c r="I54" s="313" t="str">
        <f>'คะแนนเทอม 2'!V54</f>
        <v/>
      </c>
      <c r="J54" s="320" t="str">
        <f t="shared" si="0"/>
        <v/>
      </c>
      <c r="K54" s="321" t="str">
        <f t="shared" si="1"/>
        <v/>
      </c>
      <c r="L54" s="328" t="str">
        <f t="shared" si="3"/>
        <v/>
      </c>
      <c r="M54" s="404" t="str">
        <f t="shared" si="2"/>
        <v/>
      </c>
      <c r="N54" s="323" t="str">
        <f>'p4คุณ&amp;อ่าน'!N53</f>
        <v/>
      </c>
      <c r="O54" s="324" t="str">
        <f>'p4คุณ&amp;อ่าน'!X53</f>
        <v/>
      </c>
      <c r="P54" s="345" t="str">
        <f>IF(E54="","",pรายชื่อ!Z12)</f>
        <v>เรียน</v>
      </c>
      <c r="Q54" s="155" t="str">
        <f>p2เวลาเรียน!AX53</f>
        <v/>
      </c>
    </row>
    <row r="55" spans="2:17" s="2" customFormat="1" ht="20.149999999999999" customHeight="1" x14ac:dyDescent="0.6">
      <c r="B55" s="325" t="str">
        <f>p2เวลาเรียน!B54</f>
        <v>ป.4/2</v>
      </c>
      <c r="C55" s="325">
        <f>p2เวลาเรียน!C54</f>
        <v>10</v>
      </c>
      <c r="D55" s="325">
        <f>p2เวลาเรียน!D54</f>
        <v>4306</v>
      </c>
      <c r="E55" s="325" t="str">
        <f>p2เวลาเรียน!E54</f>
        <v>เด็กชาย</v>
      </c>
      <c r="F55" s="326" t="str">
        <f>p2เวลาเรียน!F54</f>
        <v>ชียวน</v>
      </c>
      <c r="G55" s="327" t="str">
        <f>p2เวลาเรียน!G54</f>
        <v>เตียว</v>
      </c>
      <c r="H55" s="313" t="str">
        <f>'คะแนนเทอม 1'!V55</f>
        <v/>
      </c>
      <c r="I55" s="313" t="str">
        <f>'คะแนนเทอม 2'!V55</f>
        <v/>
      </c>
      <c r="J55" s="320" t="str">
        <f t="shared" si="0"/>
        <v/>
      </c>
      <c r="K55" s="321" t="str">
        <f t="shared" si="1"/>
        <v/>
      </c>
      <c r="L55" s="328" t="str">
        <f t="shared" si="3"/>
        <v/>
      </c>
      <c r="M55" s="404" t="str">
        <f t="shared" si="2"/>
        <v/>
      </c>
      <c r="N55" s="323" t="str">
        <f>'p4คุณ&amp;อ่าน'!N54</f>
        <v/>
      </c>
      <c r="O55" s="324" t="str">
        <f>'p4คุณ&amp;อ่าน'!X54</f>
        <v/>
      </c>
      <c r="P55" s="345" t="str">
        <f>IF(E55="","",pรายชื่อ!Z13)</f>
        <v>เรียน</v>
      </c>
      <c r="Q55" s="155" t="str">
        <f>p2เวลาเรียน!AX54</f>
        <v/>
      </c>
    </row>
    <row r="56" spans="2:17" s="2" customFormat="1" ht="20.149999999999999" customHeight="1" x14ac:dyDescent="0.6">
      <c r="B56" s="325" t="str">
        <f>p2เวลาเรียน!B55</f>
        <v>ป.4/2</v>
      </c>
      <c r="C56" s="325">
        <f>p2เวลาเรียน!C55</f>
        <v>11</v>
      </c>
      <c r="D56" s="325">
        <f>p2เวลาเรียน!D55</f>
        <v>3802</v>
      </c>
      <c r="E56" s="325" t="str">
        <f>p2เวลาเรียน!E55</f>
        <v>เด็กหญิง</v>
      </c>
      <c r="F56" s="326" t="str">
        <f>p2เวลาเรียน!F55</f>
        <v>ณดารัตน์</v>
      </c>
      <c r="G56" s="327" t="str">
        <f>p2เวลาเรียน!G55</f>
        <v>ยูลึ</v>
      </c>
      <c r="H56" s="313" t="str">
        <f>'คะแนนเทอม 1'!V56</f>
        <v/>
      </c>
      <c r="I56" s="313" t="str">
        <f>'คะแนนเทอม 2'!V56</f>
        <v/>
      </c>
      <c r="J56" s="320" t="str">
        <f t="shared" si="0"/>
        <v/>
      </c>
      <c r="K56" s="321" t="str">
        <f t="shared" si="1"/>
        <v/>
      </c>
      <c r="L56" s="328" t="str">
        <f t="shared" si="3"/>
        <v/>
      </c>
      <c r="M56" s="404" t="str">
        <f t="shared" si="2"/>
        <v/>
      </c>
      <c r="N56" s="323" t="str">
        <f>'p4คุณ&amp;อ่าน'!N55</f>
        <v/>
      </c>
      <c r="O56" s="324" t="str">
        <f>'p4คุณ&amp;อ่าน'!X55</f>
        <v/>
      </c>
      <c r="P56" s="345" t="str">
        <f>IF(E56="","",pรายชื่อ!Z14)</f>
        <v>เรียน</v>
      </c>
      <c r="Q56" s="155" t="str">
        <f>p2เวลาเรียน!AX55</f>
        <v/>
      </c>
    </row>
    <row r="57" spans="2:17" s="2" customFormat="1" ht="20.149999999999999" customHeight="1" x14ac:dyDescent="0.6">
      <c r="B57" s="325" t="str">
        <f>p2เวลาเรียน!B56</f>
        <v>ป.4/2</v>
      </c>
      <c r="C57" s="325">
        <f>p2เวลาเรียน!C56</f>
        <v>12</v>
      </c>
      <c r="D57" s="325">
        <f>p2เวลาเรียน!D56</f>
        <v>3809</v>
      </c>
      <c r="E57" s="325" t="str">
        <f>p2เวลาเรียน!E56</f>
        <v>เด็กหญิง</v>
      </c>
      <c r="F57" s="326" t="str">
        <f>p2เวลาเรียน!F56</f>
        <v>ชนกานต์</v>
      </c>
      <c r="G57" s="327" t="str">
        <f>p2เวลาเรียน!G56</f>
        <v>ยืนยิ่ง</v>
      </c>
      <c r="H57" s="313" t="str">
        <f>'คะแนนเทอม 1'!V57</f>
        <v/>
      </c>
      <c r="I57" s="313" t="str">
        <f>'คะแนนเทอม 2'!V57</f>
        <v/>
      </c>
      <c r="J57" s="320" t="str">
        <f t="shared" si="0"/>
        <v/>
      </c>
      <c r="K57" s="321" t="str">
        <f t="shared" si="1"/>
        <v/>
      </c>
      <c r="L57" s="328" t="str">
        <f t="shared" si="3"/>
        <v/>
      </c>
      <c r="M57" s="404" t="str">
        <f t="shared" si="2"/>
        <v/>
      </c>
      <c r="N57" s="323" t="str">
        <f>'p4คุณ&amp;อ่าน'!N56</f>
        <v/>
      </c>
      <c r="O57" s="324" t="str">
        <f>'p4คุณ&amp;อ่าน'!X56</f>
        <v/>
      </c>
      <c r="P57" s="345" t="str">
        <f>IF(E57="","",pรายชื่อ!Z15)</f>
        <v>เรียน</v>
      </c>
      <c r="Q57" s="155" t="str">
        <f>p2เวลาเรียน!AX56</f>
        <v/>
      </c>
    </row>
    <row r="58" spans="2:17" s="2" customFormat="1" ht="20.149999999999999" customHeight="1" x14ac:dyDescent="0.6">
      <c r="B58" s="325" t="str">
        <f>p2เวลาเรียน!B57</f>
        <v>ป.4/2</v>
      </c>
      <c r="C58" s="325">
        <f>p2เวลาเรียน!C57</f>
        <v>13</v>
      </c>
      <c r="D58" s="325">
        <f>p2เวลาเรียน!D57</f>
        <v>3811</v>
      </c>
      <c r="E58" s="325" t="str">
        <f>p2เวลาเรียน!E57</f>
        <v>เด็กหญิง</v>
      </c>
      <c r="F58" s="326" t="str">
        <f>p2เวลาเรียน!F57</f>
        <v>กุลประกาย</v>
      </c>
      <c r="G58" s="327" t="str">
        <f>p2เวลาเรียน!G57</f>
        <v>สุบิน</v>
      </c>
      <c r="H58" s="313" t="str">
        <f>'คะแนนเทอม 1'!V58</f>
        <v/>
      </c>
      <c r="I58" s="313" t="str">
        <f>'คะแนนเทอม 2'!V58</f>
        <v/>
      </c>
      <c r="J58" s="320" t="str">
        <f t="shared" si="0"/>
        <v/>
      </c>
      <c r="K58" s="321" t="str">
        <f t="shared" si="1"/>
        <v/>
      </c>
      <c r="L58" s="328" t="str">
        <f t="shared" si="3"/>
        <v/>
      </c>
      <c r="M58" s="404" t="str">
        <f t="shared" si="2"/>
        <v/>
      </c>
      <c r="N58" s="323" t="str">
        <f>'p4คุณ&amp;อ่าน'!N57</f>
        <v/>
      </c>
      <c r="O58" s="324" t="str">
        <f>'p4คุณ&amp;อ่าน'!X57</f>
        <v/>
      </c>
      <c r="P58" s="345" t="str">
        <f>IF(E58="","",pรายชื่อ!Z16)</f>
        <v>เรียน</v>
      </c>
      <c r="Q58" s="155" t="str">
        <f>p2เวลาเรียน!AX57</f>
        <v/>
      </c>
    </row>
    <row r="59" spans="2:17" s="2" customFormat="1" ht="20.149999999999999" customHeight="1" x14ac:dyDescent="0.6">
      <c r="B59" s="325" t="str">
        <f>p2เวลาเรียน!B58</f>
        <v>ป.4/2</v>
      </c>
      <c r="C59" s="325">
        <f>p2เวลาเรียน!C58</f>
        <v>14</v>
      </c>
      <c r="D59" s="325">
        <f>p2เวลาเรียน!D58</f>
        <v>3816</v>
      </c>
      <c r="E59" s="325" t="str">
        <f>p2เวลาเรียน!E58</f>
        <v>เด็กหญิง</v>
      </c>
      <c r="F59" s="326" t="str">
        <f>p2เวลาเรียน!F58</f>
        <v>เอวารินทร์</v>
      </c>
      <c r="G59" s="327" t="str">
        <f>p2เวลาเรียน!G58</f>
        <v>สุขเกษม</v>
      </c>
      <c r="H59" s="313" t="str">
        <f>'คะแนนเทอม 1'!V59</f>
        <v/>
      </c>
      <c r="I59" s="313" t="str">
        <f>'คะแนนเทอม 2'!V59</f>
        <v/>
      </c>
      <c r="J59" s="320" t="str">
        <f t="shared" si="0"/>
        <v/>
      </c>
      <c r="K59" s="321" t="str">
        <f t="shared" si="1"/>
        <v/>
      </c>
      <c r="L59" s="328" t="str">
        <f t="shared" si="3"/>
        <v/>
      </c>
      <c r="M59" s="404" t="str">
        <f t="shared" si="2"/>
        <v/>
      </c>
      <c r="N59" s="323" t="str">
        <f>'p4คุณ&amp;อ่าน'!N58</f>
        <v/>
      </c>
      <c r="O59" s="324" t="str">
        <f>'p4คุณ&amp;อ่าน'!X58</f>
        <v/>
      </c>
      <c r="P59" s="345" t="str">
        <f>IF(E59="","",pรายชื่อ!Z17)</f>
        <v>เรียน</v>
      </c>
      <c r="Q59" s="155" t="str">
        <f>p2เวลาเรียน!AX58</f>
        <v/>
      </c>
    </row>
    <row r="60" spans="2:17" s="2" customFormat="1" ht="20.149999999999999" customHeight="1" x14ac:dyDescent="0.6">
      <c r="B60" s="325" t="str">
        <f>p2เวลาเรียน!B59</f>
        <v>ป.4/2</v>
      </c>
      <c r="C60" s="325">
        <f>p2เวลาเรียน!C59</f>
        <v>15</v>
      </c>
      <c r="D60" s="325">
        <f>p2เวลาเรียน!D59</f>
        <v>3853</v>
      </c>
      <c r="E60" s="325" t="str">
        <f>p2เวลาเรียน!E59</f>
        <v>เด็กหญิง</v>
      </c>
      <c r="F60" s="326" t="str">
        <f>p2เวลาเรียน!F59</f>
        <v>วิยะดา</v>
      </c>
      <c r="G60" s="327" t="str">
        <f>p2เวลาเรียน!G59</f>
        <v>สิมมา</v>
      </c>
      <c r="H60" s="313" t="str">
        <f>'คะแนนเทอม 1'!V60</f>
        <v/>
      </c>
      <c r="I60" s="313" t="str">
        <f>'คะแนนเทอม 2'!V60</f>
        <v/>
      </c>
      <c r="J60" s="320" t="str">
        <f t="shared" si="0"/>
        <v/>
      </c>
      <c r="K60" s="321" t="str">
        <f t="shared" si="1"/>
        <v/>
      </c>
      <c r="L60" s="328" t="str">
        <f t="shared" si="3"/>
        <v/>
      </c>
      <c r="M60" s="404" t="str">
        <f t="shared" si="2"/>
        <v/>
      </c>
      <c r="N60" s="323" t="str">
        <f>'p4คุณ&amp;อ่าน'!N59</f>
        <v/>
      </c>
      <c r="O60" s="324" t="str">
        <f>'p4คุณ&amp;อ่าน'!X59</f>
        <v/>
      </c>
      <c r="P60" s="345" t="str">
        <f>IF(E60="","",pรายชื่อ!Z18)</f>
        <v>เรียน</v>
      </c>
      <c r="Q60" s="155" t="str">
        <f>p2เวลาเรียน!AX59</f>
        <v/>
      </c>
    </row>
    <row r="61" spans="2:17" s="2" customFormat="1" ht="20.149999999999999" customHeight="1" x14ac:dyDescent="0.6">
      <c r="B61" s="325" t="str">
        <f>p2เวลาเรียน!B60</f>
        <v>ป.4/2</v>
      </c>
      <c r="C61" s="325">
        <f>p2เวลาเรียน!C60</f>
        <v>16</v>
      </c>
      <c r="D61" s="325">
        <f>p2เวลาเรียน!D60</f>
        <v>3854</v>
      </c>
      <c r="E61" s="325" t="str">
        <f>p2เวลาเรียน!E60</f>
        <v>เด็กหญิง</v>
      </c>
      <c r="F61" s="326" t="str">
        <f>p2เวลาเรียน!F60</f>
        <v>ณัฐกมล</v>
      </c>
      <c r="G61" s="327" t="str">
        <f>p2เวลาเรียน!G60</f>
        <v>สอนง่าย</v>
      </c>
      <c r="H61" s="313" t="str">
        <f>'คะแนนเทอม 1'!V61</f>
        <v/>
      </c>
      <c r="I61" s="313" t="str">
        <f>'คะแนนเทอม 2'!V61</f>
        <v/>
      </c>
      <c r="J61" s="320" t="str">
        <f t="shared" si="0"/>
        <v/>
      </c>
      <c r="K61" s="321" t="str">
        <f t="shared" si="1"/>
        <v/>
      </c>
      <c r="L61" s="328" t="str">
        <f t="shared" si="3"/>
        <v/>
      </c>
      <c r="M61" s="404" t="str">
        <f t="shared" si="2"/>
        <v/>
      </c>
      <c r="N61" s="323" t="str">
        <f>'p4คุณ&amp;อ่าน'!N60</f>
        <v/>
      </c>
      <c r="O61" s="324" t="str">
        <f>'p4คุณ&amp;อ่าน'!X60</f>
        <v/>
      </c>
      <c r="P61" s="345" t="str">
        <f>IF(E61="","",pรายชื่อ!Z19)</f>
        <v>เรียน</v>
      </c>
      <c r="Q61" s="155" t="str">
        <f>p2เวลาเรียน!AX60</f>
        <v/>
      </c>
    </row>
    <row r="62" spans="2:17" s="2" customFormat="1" ht="20.149999999999999" customHeight="1" x14ac:dyDescent="0.6">
      <c r="B62" s="325" t="str">
        <f>p2เวลาเรียน!B61</f>
        <v>ป.4/2</v>
      </c>
      <c r="C62" s="325">
        <f>p2เวลาเรียน!C61</f>
        <v>17</v>
      </c>
      <c r="D62" s="325">
        <f>p2เวลาเรียน!D61</f>
        <v>3933</v>
      </c>
      <c r="E62" s="325" t="str">
        <f>p2เวลาเรียน!E61</f>
        <v>เด็กหญิง</v>
      </c>
      <c r="F62" s="326" t="str">
        <f>p2เวลาเรียน!F61</f>
        <v>อัจฉรินทร์ธร</v>
      </c>
      <c r="G62" s="327" t="str">
        <f>p2เวลาเรียน!G61</f>
        <v>คำอ้อย</v>
      </c>
      <c r="H62" s="313" t="str">
        <f>'คะแนนเทอม 1'!V62</f>
        <v/>
      </c>
      <c r="I62" s="313" t="str">
        <f>'คะแนนเทอม 2'!V62</f>
        <v/>
      </c>
      <c r="J62" s="320" t="str">
        <f t="shared" si="0"/>
        <v/>
      </c>
      <c r="K62" s="321" t="str">
        <f t="shared" si="1"/>
        <v/>
      </c>
      <c r="L62" s="328" t="str">
        <f t="shared" si="3"/>
        <v/>
      </c>
      <c r="M62" s="404" t="str">
        <f t="shared" si="2"/>
        <v/>
      </c>
      <c r="N62" s="323" t="str">
        <f>'p4คุณ&amp;อ่าน'!N61</f>
        <v/>
      </c>
      <c r="O62" s="324" t="str">
        <f>'p4คุณ&amp;อ่าน'!X61</f>
        <v/>
      </c>
      <c r="P62" s="345" t="str">
        <f>IF(E62="","",pรายชื่อ!Z20)</f>
        <v>เรียน</v>
      </c>
      <c r="Q62" s="155" t="str">
        <f>p2เวลาเรียน!AX61</f>
        <v/>
      </c>
    </row>
    <row r="63" spans="2:17" s="2" customFormat="1" ht="20.149999999999999" customHeight="1" x14ac:dyDescent="0.6">
      <c r="B63" s="325" t="str">
        <f>p2เวลาเรียน!B62</f>
        <v>ป.4/2</v>
      </c>
      <c r="C63" s="325">
        <f>p2เวลาเรียน!C62</f>
        <v>18</v>
      </c>
      <c r="D63" s="325">
        <f>p2เวลาเรียน!D62</f>
        <v>3939</v>
      </c>
      <c r="E63" s="325" t="str">
        <f>p2เวลาเรียน!E62</f>
        <v>เด็กหญิง</v>
      </c>
      <c r="F63" s="326" t="str">
        <f>p2เวลาเรียน!F62</f>
        <v>ผุสดี</v>
      </c>
      <c r="G63" s="327" t="str">
        <f>p2เวลาเรียน!G62</f>
        <v>สมรัก</v>
      </c>
      <c r="H63" s="313" t="str">
        <f>'คะแนนเทอม 1'!V63</f>
        <v/>
      </c>
      <c r="I63" s="313" t="str">
        <f>'คะแนนเทอม 2'!V63</f>
        <v/>
      </c>
      <c r="J63" s="320" t="str">
        <f t="shared" si="0"/>
        <v/>
      </c>
      <c r="K63" s="321" t="str">
        <f t="shared" si="1"/>
        <v/>
      </c>
      <c r="L63" s="328" t="str">
        <f t="shared" si="3"/>
        <v/>
      </c>
      <c r="M63" s="404" t="str">
        <f t="shared" si="2"/>
        <v/>
      </c>
      <c r="N63" s="323" t="str">
        <f>'p4คุณ&amp;อ่าน'!N62</f>
        <v/>
      </c>
      <c r="O63" s="324" t="str">
        <f>'p4คุณ&amp;อ่าน'!X62</f>
        <v/>
      </c>
      <c r="P63" s="345" t="str">
        <f>IF(E63="","",pรายชื่อ!Z21)</f>
        <v>เรียน</v>
      </c>
      <c r="Q63" s="155" t="str">
        <f>p2เวลาเรียน!AX62</f>
        <v/>
      </c>
    </row>
    <row r="64" spans="2:17" s="2" customFormat="1" ht="20.149999999999999" customHeight="1" x14ac:dyDescent="0.6">
      <c r="B64" s="325" t="str">
        <f>p2เวลาเรียน!B63</f>
        <v>ป.4/2</v>
      </c>
      <c r="C64" s="325">
        <f>p2เวลาเรียน!C63</f>
        <v>19</v>
      </c>
      <c r="D64" s="325">
        <f>p2เวลาเรียน!D63</f>
        <v>3948</v>
      </c>
      <c r="E64" s="325" t="str">
        <f>p2เวลาเรียน!E63</f>
        <v>เด็กหญิง</v>
      </c>
      <c r="F64" s="326" t="str">
        <f>p2เวลาเรียน!F63</f>
        <v>บัณฑิตา</v>
      </c>
      <c r="G64" s="327">
        <f>p2เวลาเรียน!G63</f>
        <v>0</v>
      </c>
      <c r="H64" s="313" t="str">
        <f>'คะแนนเทอม 1'!V64</f>
        <v/>
      </c>
      <c r="I64" s="313" t="str">
        <f>'คะแนนเทอม 2'!V64</f>
        <v/>
      </c>
      <c r="J64" s="320" t="str">
        <f t="shared" si="0"/>
        <v/>
      </c>
      <c r="K64" s="321" t="str">
        <f t="shared" si="1"/>
        <v/>
      </c>
      <c r="L64" s="328" t="str">
        <f t="shared" si="3"/>
        <v/>
      </c>
      <c r="M64" s="404" t="str">
        <f t="shared" si="2"/>
        <v/>
      </c>
      <c r="N64" s="323" t="str">
        <f>'p4คุณ&amp;อ่าน'!N63</f>
        <v/>
      </c>
      <c r="O64" s="324" t="str">
        <f>'p4คุณ&amp;อ่าน'!X63</f>
        <v/>
      </c>
      <c r="P64" s="345" t="str">
        <f>IF(E64="","",pรายชื่อ!Z22)</f>
        <v>เรียน</v>
      </c>
      <c r="Q64" s="155" t="str">
        <f>p2เวลาเรียน!AX63</f>
        <v/>
      </c>
    </row>
    <row r="65" spans="2:17" s="2" customFormat="1" ht="20.149999999999999" customHeight="1" x14ac:dyDescent="0.6">
      <c r="B65" s="325" t="str">
        <f>p2เวลาเรียน!B64</f>
        <v>ป.4/2</v>
      </c>
      <c r="C65" s="325">
        <f>p2เวลาเรียน!C64</f>
        <v>20</v>
      </c>
      <c r="D65" s="325">
        <f>p2เวลาเรียน!D64</f>
        <v>3954</v>
      </c>
      <c r="E65" s="325" t="str">
        <f>p2เวลาเรียน!E64</f>
        <v>เด็กหญิง</v>
      </c>
      <c r="F65" s="326" t="str">
        <f>p2เวลาเรียน!F64</f>
        <v>สุภัชชา</v>
      </c>
      <c r="G65" s="327" t="str">
        <f>p2เวลาเรียน!G64</f>
        <v>คารวะสมบัติ</v>
      </c>
      <c r="H65" s="313" t="str">
        <f>'คะแนนเทอม 1'!V65</f>
        <v/>
      </c>
      <c r="I65" s="313" t="str">
        <f>'คะแนนเทอม 2'!V65</f>
        <v/>
      </c>
      <c r="J65" s="320" t="str">
        <f t="shared" si="0"/>
        <v/>
      </c>
      <c r="K65" s="321" t="str">
        <f t="shared" si="1"/>
        <v/>
      </c>
      <c r="L65" s="328" t="str">
        <f t="shared" si="3"/>
        <v/>
      </c>
      <c r="M65" s="404" t="str">
        <f t="shared" si="2"/>
        <v/>
      </c>
      <c r="N65" s="323" t="str">
        <f>'p4คุณ&amp;อ่าน'!N64</f>
        <v/>
      </c>
      <c r="O65" s="324" t="str">
        <f>'p4คุณ&amp;อ่าน'!X64</f>
        <v/>
      </c>
      <c r="P65" s="345" t="str">
        <f>IF(E65="","",pรายชื่อ!Z23)</f>
        <v>เรียน</v>
      </c>
      <c r="Q65" s="155" t="str">
        <f>p2เวลาเรียน!AX64</f>
        <v/>
      </c>
    </row>
    <row r="66" spans="2:17" s="2" customFormat="1" ht="20.149999999999999" customHeight="1" x14ac:dyDescent="0.6">
      <c r="B66" s="325" t="str">
        <f>p2เวลาเรียน!B65</f>
        <v>ป.4/2</v>
      </c>
      <c r="C66" s="325">
        <f>p2เวลาเรียน!C65</f>
        <v>21</v>
      </c>
      <c r="D66" s="325">
        <f>p2เวลาเรียน!D65</f>
        <v>4077</v>
      </c>
      <c r="E66" s="325" t="str">
        <f>p2เวลาเรียน!E65</f>
        <v>เด็กหญิง</v>
      </c>
      <c r="F66" s="326" t="str">
        <f>p2เวลาเรียน!F65</f>
        <v>บุญนิสา</v>
      </c>
      <c r="G66" s="327" t="str">
        <f>p2เวลาเรียน!G65</f>
        <v>สอนปัญญา</v>
      </c>
      <c r="H66" s="313" t="str">
        <f>'คะแนนเทอม 1'!V66</f>
        <v/>
      </c>
      <c r="I66" s="313" t="str">
        <f>'คะแนนเทอม 2'!V66</f>
        <v/>
      </c>
      <c r="J66" s="320" t="str">
        <f t="shared" si="0"/>
        <v/>
      </c>
      <c r="K66" s="321" t="str">
        <f t="shared" si="1"/>
        <v/>
      </c>
      <c r="L66" s="328" t="str">
        <f t="shared" si="3"/>
        <v/>
      </c>
      <c r="M66" s="404" t="str">
        <f t="shared" si="2"/>
        <v/>
      </c>
      <c r="N66" s="323" t="str">
        <f>'p4คุณ&amp;อ่าน'!N65</f>
        <v/>
      </c>
      <c r="O66" s="324" t="str">
        <f>'p4คุณ&amp;อ่าน'!X65</f>
        <v/>
      </c>
      <c r="P66" s="345" t="str">
        <f>IF(E66="","",pรายชื่อ!Z24)</f>
        <v>เรียน</v>
      </c>
      <c r="Q66" s="155" t="str">
        <f>p2เวลาเรียน!AX65</f>
        <v/>
      </c>
    </row>
    <row r="67" spans="2:17" s="2" customFormat="1" ht="20.149999999999999" customHeight="1" x14ac:dyDescent="0.6">
      <c r="B67" s="325" t="str">
        <f>p2เวลาเรียน!B66</f>
        <v>ป.4/2</v>
      </c>
      <c r="C67" s="325">
        <f>p2เวลาเรียน!C66</f>
        <v>22</v>
      </c>
      <c r="D67" s="325">
        <f>p2เวลาเรียน!D66</f>
        <v>4078</v>
      </c>
      <c r="E67" s="325" t="str">
        <f>p2เวลาเรียน!E66</f>
        <v>เด็กหญิง</v>
      </c>
      <c r="F67" s="326" t="str">
        <f>p2เวลาเรียน!F66</f>
        <v>กัญญาพัชร</v>
      </c>
      <c r="G67" s="327" t="str">
        <f>p2เวลาเรียน!G66</f>
        <v>เทียนแก้ว</v>
      </c>
      <c r="H67" s="313" t="str">
        <f>'คะแนนเทอม 1'!V67</f>
        <v/>
      </c>
      <c r="I67" s="313" t="str">
        <f>'คะแนนเทอม 2'!V67</f>
        <v/>
      </c>
      <c r="J67" s="320" t="str">
        <f t="shared" si="0"/>
        <v/>
      </c>
      <c r="K67" s="321" t="str">
        <f t="shared" si="1"/>
        <v/>
      </c>
      <c r="L67" s="328" t="str">
        <f t="shared" si="3"/>
        <v/>
      </c>
      <c r="M67" s="404" t="str">
        <f t="shared" si="2"/>
        <v/>
      </c>
      <c r="N67" s="323" t="str">
        <f>'p4คุณ&amp;อ่าน'!N66</f>
        <v/>
      </c>
      <c r="O67" s="324" t="str">
        <f>'p4คุณ&amp;อ่าน'!X66</f>
        <v/>
      </c>
      <c r="P67" s="345" t="str">
        <f>IF(E67="","",pรายชื่อ!Z25)</f>
        <v>เรียน</v>
      </c>
      <c r="Q67" s="155" t="str">
        <f>p2เวลาเรียน!AX66</f>
        <v/>
      </c>
    </row>
    <row r="68" spans="2:17" s="2" customFormat="1" ht="20.149999999999999" customHeight="1" x14ac:dyDescent="0.6">
      <c r="B68" s="325" t="str">
        <f>p2เวลาเรียน!B67</f>
        <v>ป.4/2</v>
      </c>
      <c r="C68" s="325">
        <f>p2เวลาเรียน!C67</f>
        <v>23</v>
      </c>
      <c r="D68" s="325">
        <f>p2เวลาเรียน!D67</f>
        <v>4085</v>
      </c>
      <c r="E68" s="325" t="str">
        <f>p2เวลาเรียน!E67</f>
        <v>เด็กหญิง</v>
      </c>
      <c r="F68" s="326" t="str">
        <f>p2เวลาเรียน!F67</f>
        <v>ณัฐนิล</v>
      </c>
      <c r="G68" s="327" t="str">
        <f>p2เวลาเรียน!G67</f>
        <v>ตะเรือน</v>
      </c>
      <c r="H68" s="313" t="str">
        <f>'คะแนนเทอม 1'!V68</f>
        <v/>
      </c>
      <c r="I68" s="313" t="str">
        <f>'คะแนนเทอม 2'!V68</f>
        <v/>
      </c>
      <c r="J68" s="320" t="str">
        <f t="shared" si="0"/>
        <v/>
      </c>
      <c r="K68" s="321" t="str">
        <f t="shared" si="1"/>
        <v/>
      </c>
      <c r="L68" s="328" t="str">
        <f t="shared" si="3"/>
        <v/>
      </c>
      <c r="M68" s="404" t="str">
        <f t="shared" si="2"/>
        <v/>
      </c>
      <c r="N68" s="323" t="str">
        <f>'p4คุณ&amp;อ่าน'!N67</f>
        <v/>
      </c>
      <c r="O68" s="324" t="str">
        <f>'p4คุณ&amp;อ่าน'!X67</f>
        <v/>
      </c>
      <c r="P68" s="345" t="str">
        <f>IF(E68="","",pรายชื่อ!Z26)</f>
        <v>เรียน</v>
      </c>
      <c r="Q68" s="155" t="str">
        <f>p2เวลาเรียน!AX67</f>
        <v/>
      </c>
    </row>
    <row r="69" spans="2:17" s="2" customFormat="1" ht="20.149999999999999" customHeight="1" x14ac:dyDescent="0.6">
      <c r="B69" s="325" t="str">
        <f>p2เวลาเรียน!B68</f>
        <v>ป.4/2</v>
      </c>
      <c r="C69" s="325">
        <f>p2เวลาเรียน!C68</f>
        <v>24</v>
      </c>
      <c r="D69" s="325">
        <f>p2เวลาเรียน!D68</f>
        <v>4092</v>
      </c>
      <c r="E69" s="325" t="str">
        <f>p2เวลาเรียน!E68</f>
        <v>เด็กหญิง</v>
      </c>
      <c r="F69" s="326" t="str">
        <f>p2เวลาเรียน!F68</f>
        <v>นารา</v>
      </c>
      <c r="G69" s="327" t="str">
        <f>p2เวลาเรียน!G68</f>
        <v>พงษ์ตันกุล</v>
      </c>
      <c r="H69" s="313" t="str">
        <f>'คะแนนเทอม 1'!V69</f>
        <v/>
      </c>
      <c r="I69" s="313" t="str">
        <f>'คะแนนเทอม 2'!V69</f>
        <v/>
      </c>
      <c r="J69" s="320" t="str">
        <f t="shared" si="0"/>
        <v/>
      </c>
      <c r="K69" s="321" t="str">
        <f t="shared" si="1"/>
        <v/>
      </c>
      <c r="L69" s="328" t="str">
        <f t="shared" si="3"/>
        <v/>
      </c>
      <c r="M69" s="404" t="str">
        <f t="shared" si="2"/>
        <v/>
      </c>
      <c r="N69" s="323" t="str">
        <f>'p4คุณ&amp;อ่าน'!N68</f>
        <v/>
      </c>
      <c r="O69" s="324" t="str">
        <f>'p4คุณ&amp;อ่าน'!X68</f>
        <v/>
      </c>
      <c r="P69" s="345" t="str">
        <f>IF(E69="","",pรายชื่อ!Z27)</f>
        <v>เรียน</v>
      </c>
      <c r="Q69" s="155" t="str">
        <f>p2เวลาเรียน!AX68</f>
        <v/>
      </c>
    </row>
    <row r="70" spans="2:17" s="2" customFormat="1" ht="20.149999999999999" customHeight="1" x14ac:dyDescent="0.6">
      <c r="B70" s="325" t="str">
        <f>p2เวลาเรียน!B69</f>
        <v>ป.4/2</v>
      </c>
      <c r="C70" s="325">
        <f>p2เวลาเรียน!C69</f>
        <v>25</v>
      </c>
      <c r="D70" s="325">
        <f>p2เวลาเรียน!D69</f>
        <v>4279</v>
      </c>
      <c r="E70" s="325" t="str">
        <f>p2เวลาเรียน!E69</f>
        <v>เด็กหญิง</v>
      </c>
      <c r="F70" s="326" t="str">
        <f>p2เวลาเรียน!F69</f>
        <v>พิชามญชุ์</v>
      </c>
      <c r="G70" s="327" t="str">
        <f>p2เวลาเรียน!G69</f>
        <v>คำเขื่อน</v>
      </c>
      <c r="H70" s="313" t="str">
        <f>'คะแนนเทอม 1'!V70</f>
        <v/>
      </c>
      <c r="I70" s="313" t="str">
        <f>'คะแนนเทอม 2'!V70</f>
        <v/>
      </c>
      <c r="J70" s="320" t="str">
        <f t="shared" si="0"/>
        <v/>
      </c>
      <c r="K70" s="321" t="str">
        <f t="shared" si="1"/>
        <v/>
      </c>
      <c r="L70" s="328" t="str">
        <f t="shared" si="3"/>
        <v/>
      </c>
      <c r="M70" s="404" t="str">
        <f t="shared" si="2"/>
        <v/>
      </c>
      <c r="N70" s="323" t="str">
        <f>'p4คุณ&amp;อ่าน'!N69</f>
        <v/>
      </c>
      <c r="O70" s="324" t="str">
        <f>'p4คุณ&amp;อ่าน'!X69</f>
        <v/>
      </c>
      <c r="P70" s="345" t="str">
        <f>IF(E70="","",pรายชื่อ!Z28)</f>
        <v>เรียน</v>
      </c>
      <c r="Q70" s="155" t="str">
        <f>p2เวลาเรียน!AX69</f>
        <v/>
      </c>
    </row>
    <row r="71" spans="2:17" s="2" customFormat="1" ht="20.149999999999999" customHeight="1" x14ac:dyDescent="0.6">
      <c r="B71" s="325" t="str">
        <f>p2เวลาเรียน!B70</f>
        <v>ป.4/2</v>
      </c>
      <c r="C71" s="325">
        <f>p2เวลาเรียน!C70</f>
        <v>26</v>
      </c>
      <c r="D71" s="325" t="str">
        <f>p2เวลาเรียน!D70</f>
        <v/>
      </c>
      <c r="E71" s="325" t="str">
        <f>p2เวลาเรียน!E70</f>
        <v/>
      </c>
      <c r="F71" s="326" t="str">
        <f>p2เวลาเรียน!F70</f>
        <v/>
      </c>
      <c r="G71" s="327" t="str">
        <f>p2เวลาเรียน!G70</f>
        <v/>
      </c>
      <c r="H71" s="313" t="str">
        <f>'คะแนนเทอม 1'!V71</f>
        <v/>
      </c>
      <c r="I71" s="313" t="str">
        <f>'คะแนนเทอม 2'!V71</f>
        <v/>
      </c>
      <c r="J71" s="320" t="str">
        <f t="shared" ref="J71:J85" si="4">IF(H71="","",SUM(H71:I71))</f>
        <v/>
      </c>
      <c r="K71" s="321" t="str">
        <f t="shared" ref="K71:K85" si="5">IF(H71="","",ROUND(J71/2,0))</f>
        <v/>
      </c>
      <c r="L71" s="328" t="str">
        <f t="shared" ref="L71:L85" si="6">IF(K71="","",IF(K71&gt;79,4,IF(K71&gt;74,3.5,IF(K71&gt;69,3,IF(K71&gt;64,2.5,IF(K71&gt;59,2,IF(K71&gt;54,1.5,IF(K71&gt;49,1,0))))))))</f>
        <v/>
      </c>
      <c r="M71" s="404" t="str">
        <f t="shared" ref="M71:M85" si="7">IF(Q71="",L71,IF(Q71="มส","มส",IF(Q71="ร","ร")))</f>
        <v/>
      </c>
      <c r="N71" s="323" t="str">
        <f>'p4คุณ&amp;อ่าน'!N70</f>
        <v/>
      </c>
      <c r="O71" s="324" t="str">
        <f>'p4คุณ&amp;อ่าน'!X70</f>
        <v/>
      </c>
      <c r="P71" s="345" t="str">
        <f>IF(E71="","",pรายชื่อ!Z29)</f>
        <v/>
      </c>
      <c r="Q71" s="155" t="str">
        <f>p2เวลาเรียน!AX70</f>
        <v/>
      </c>
    </row>
    <row r="72" spans="2:17" s="2" customFormat="1" ht="20.149999999999999" customHeight="1" x14ac:dyDescent="0.6">
      <c r="B72" s="325" t="str">
        <f>p2เวลาเรียน!B71</f>
        <v>ป.4/2</v>
      </c>
      <c r="C72" s="325">
        <f>p2เวลาเรียน!C71</f>
        <v>27</v>
      </c>
      <c r="D72" s="325" t="str">
        <f>p2เวลาเรียน!D71</f>
        <v/>
      </c>
      <c r="E72" s="325" t="str">
        <f>p2เวลาเรียน!E71</f>
        <v/>
      </c>
      <c r="F72" s="326" t="str">
        <f>p2เวลาเรียน!F71</f>
        <v/>
      </c>
      <c r="G72" s="327" t="str">
        <f>p2เวลาเรียน!G71</f>
        <v/>
      </c>
      <c r="H72" s="313" t="str">
        <f>'คะแนนเทอม 1'!V72</f>
        <v/>
      </c>
      <c r="I72" s="313" t="str">
        <f>'คะแนนเทอม 2'!V72</f>
        <v/>
      </c>
      <c r="J72" s="320" t="str">
        <f t="shared" si="4"/>
        <v/>
      </c>
      <c r="K72" s="321" t="str">
        <f t="shared" si="5"/>
        <v/>
      </c>
      <c r="L72" s="328" t="str">
        <f t="shared" si="6"/>
        <v/>
      </c>
      <c r="M72" s="404" t="str">
        <f t="shared" si="7"/>
        <v/>
      </c>
      <c r="N72" s="323" t="str">
        <f>'p4คุณ&amp;อ่าน'!N71</f>
        <v/>
      </c>
      <c r="O72" s="324" t="str">
        <f>'p4คุณ&amp;อ่าน'!X71</f>
        <v/>
      </c>
      <c r="P72" s="345" t="str">
        <f>IF(E72="","",pรายชื่อ!Z30)</f>
        <v/>
      </c>
      <c r="Q72" s="155" t="str">
        <f>p2เวลาเรียน!AX71</f>
        <v/>
      </c>
    </row>
    <row r="73" spans="2:17" s="2" customFormat="1" ht="20.149999999999999" customHeight="1" x14ac:dyDescent="0.6">
      <c r="B73" s="325" t="str">
        <f>p2เวลาเรียน!B72</f>
        <v>ป.4/2</v>
      </c>
      <c r="C73" s="325">
        <f>p2เวลาเรียน!C72</f>
        <v>28</v>
      </c>
      <c r="D73" s="325" t="str">
        <f>p2เวลาเรียน!D72</f>
        <v/>
      </c>
      <c r="E73" s="325" t="str">
        <f>p2เวลาเรียน!E72</f>
        <v/>
      </c>
      <c r="F73" s="326" t="str">
        <f>p2เวลาเรียน!F72</f>
        <v/>
      </c>
      <c r="G73" s="327" t="str">
        <f>p2เวลาเรียน!G72</f>
        <v/>
      </c>
      <c r="H73" s="313" t="str">
        <f>'คะแนนเทอม 1'!V73</f>
        <v/>
      </c>
      <c r="I73" s="313" t="str">
        <f>'คะแนนเทอม 2'!V73</f>
        <v/>
      </c>
      <c r="J73" s="320" t="str">
        <f t="shared" si="4"/>
        <v/>
      </c>
      <c r="K73" s="321" t="str">
        <f t="shared" si="5"/>
        <v/>
      </c>
      <c r="L73" s="328" t="str">
        <f t="shared" si="6"/>
        <v/>
      </c>
      <c r="M73" s="404" t="str">
        <f t="shared" si="7"/>
        <v/>
      </c>
      <c r="N73" s="323" t="str">
        <f>'p4คุณ&amp;อ่าน'!N72</f>
        <v/>
      </c>
      <c r="O73" s="324" t="str">
        <f>'p4คุณ&amp;อ่าน'!X72</f>
        <v/>
      </c>
      <c r="P73" s="345" t="str">
        <f>IF(E73="","",pรายชื่อ!Z31)</f>
        <v/>
      </c>
      <c r="Q73" s="155" t="str">
        <f>p2เวลาเรียน!AX72</f>
        <v/>
      </c>
    </row>
    <row r="74" spans="2:17" s="2" customFormat="1" ht="20.149999999999999" customHeight="1" x14ac:dyDescent="0.6">
      <c r="B74" s="325" t="str">
        <f>p2เวลาเรียน!B73</f>
        <v>ป.4/2</v>
      </c>
      <c r="C74" s="325">
        <f>p2เวลาเรียน!C73</f>
        <v>29</v>
      </c>
      <c r="D74" s="325" t="str">
        <f>p2เวลาเรียน!D73</f>
        <v/>
      </c>
      <c r="E74" s="325" t="str">
        <f>p2เวลาเรียน!E73</f>
        <v/>
      </c>
      <c r="F74" s="326" t="str">
        <f>p2เวลาเรียน!F73</f>
        <v/>
      </c>
      <c r="G74" s="327" t="str">
        <f>p2เวลาเรียน!G73</f>
        <v/>
      </c>
      <c r="H74" s="313" t="str">
        <f>'คะแนนเทอม 1'!V74</f>
        <v/>
      </c>
      <c r="I74" s="313" t="str">
        <f>'คะแนนเทอม 2'!V74</f>
        <v/>
      </c>
      <c r="J74" s="320" t="str">
        <f t="shared" si="4"/>
        <v/>
      </c>
      <c r="K74" s="321" t="str">
        <f t="shared" si="5"/>
        <v/>
      </c>
      <c r="L74" s="328" t="str">
        <f t="shared" si="6"/>
        <v/>
      </c>
      <c r="M74" s="404" t="str">
        <f t="shared" si="7"/>
        <v/>
      </c>
      <c r="N74" s="323" t="str">
        <f>'p4คุณ&amp;อ่าน'!N73</f>
        <v/>
      </c>
      <c r="O74" s="324" t="str">
        <f>'p4คุณ&amp;อ่าน'!X73</f>
        <v/>
      </c>
      <c r="P74" s="345" t="str">
        <f>IF(E74="","",pรายชื่อ!Z32)</f>
        <v/>
      </c>
      <c r="Q74" s="155" t="str">
        <f>p2เวลาเรียน!AX73</f>
        <v/>
      </c>
    </row>
    <row r="75" spans="2:17" s="2" customFormat="1" ht="20.149999999999999" customHeight="1" x14ac:dyDescent="0.6">
      <c r="B75" s="325" t="str">
        <f>p2เวลาเรียน!B74</f>
        <v>ป.4/2</v>
      </c>
      <c r="C75" s="325">
        <f>p2เวลาเรียน!C74</f>
        <v>30</v>
      </c>
      <c r="D75" s="325" t="str">
        <f>p2เวลาเรียน!D74</f>
        <v/>
      </c>
      <c r="E75" s="325" t="str">
        <f>p2เวลาเรียน!E74</f>
        <v/>
      </c>
      <c r="F75" s="326" t="str">
        <f>p2เวลาเรียน!F74</f>
        <v/>
      </c>
      <c r="G75" s="327" t="str">
        <f>p2เวลาเรียน!G74</f>
        <v/>
      </c>
      <c r="H75" s="313" t="str">
        <f>'คะแนนเทอม 1'!V75</f>
        <v/>
      </c>
      <c r="I75" s="313" t="str">
        <f>'คะแนนเทอม 2'!V75</f>
        <v/>
      </c>
      <c r="J75" s="320" t="str">
        <f t="shared" si="4"/>
        <v/>
      </c>
      <c r="K75" s="321" t="str">
        <f t="shared" si="5"/>
        <v/>
      </c>
      <c r="L75" s="328" t="str">
        <f t="shared" si="6"/>
        <v/>
      </c>
      <c r="M75" s="404" t="str">
        <f t="shared" si="7"/>
        <v/>
      </c>
      <c r="N75" s="323" t="str">
        <f>'p4คุณ&amp;อ่าน'!N74</f>
        <v/>
      </c>
      <c r="O75" s="324" t="str">
        <f>'p4คุณ&amp;อ่าน'!X74</f>
        <v/>
      </c>
      <c r="P75" s="345" t="str">
        <f>IF(E75="","",pรายชื่อ!Z33)</f>
        <v/>
      </c>
      <c r="Q75" s="155" t="str">
        <f>p2เวลาเรียน!AX74</f>
        <v/>
      </c>
    </row>
    <row r="76" spans="2:17" s="2" customFormat="1" ht="20.149999999999999" customHeight="1" x14ac:dyDescent="0.6">
      <c r="B76" s="325" t="str">
        <f>p2เวลาเรียน!B75</f>
        <v>ป.4/2</v>
      </c>
      <c r="C76" s="325">
        <f>p2เวลาเรียน!C75</f>
        <v>31</v>
      </c>
      <c r="D76" s="325" t="str">
        <f>p2เวลาเรียน!D75</f>
        <v/>
      </c>
      <c r="E76" s="325" t="str">
        <f>p2เวลาเรียน!E75</f>
        <v/>
      </c>
      <c r="F76" s="326" t="str">
        <f>p2เวลาเรียน!F75</f>
        <v/>
      </c>
      <c r="G76" s="327" t="str">
        <f>p2เวลาเรียน!G75</f>
        <v/>
      </c>
      <c r="H76" s="313" t="str">
        <f>'คะแนนเทอม 1'!V76</f>
        <v/>
      </c>
      <c r="I76" s="313" t="str">
        <f>'คะแนนเทอม 2'!V76</f>
        <v/>
      </c>
      <c r="J76" s="320" t="str">
        <f t="shared" si="4"/>
        <v/>
      </c>
      <c r="K76" s="321" t="str">
        <f t="shared" si="5"/>
        <v/>
      </c>
      <c r="L76" s="328" t="str">
        <f t="shared" si="6"/>
        <v/>
      </c>
      <c r="M76" s="404" t="str">
        <f t="shared" si="7"/>
        <v/>
      </c>
      <c r="N76" s="323" t="str">
        <f>'p4คุณ&amp;อ่าน'!N75</f>
        <v/>
      </c>
      <c r="O76" s="324" t="str">
        <f>'p4คุณ&amp;อ่าน'!X75</f>
        <v/>
      </c>
      <c r="P76" s="345" t="str">
        <f>IF(E76="","",pรายชื่อ!Z34)</f>
        <v/>
      </c>
      <c r="Q76" s="155" t="str">
        <f>p2เวลาเรียน!AX75</f>
        <v/>
      </c>
    </row>
    <row r="77" spans="2:17" s="2" customFormat="1" ht="20.149999999999999" customHeight="1" x14ac:dyDescent="0.6">
      <c r="B77" s="325" t="str">
        <f>p2เวลาเรียน!B76</f>
        <v>ป.4/2</v>
      </c>
      <c r="C77" s="325">
        <f>p2เวลาเรียน!C76</f>
        <v>32</v>
      </c>
      <c r="D77" s="325" t="str">
        <f>p2เวลาเรียน!D76</f>
        <v/>
      </c>
      <c r="E77" s="325" t="str">
        <f>p2เวลาเรียน!E76</f>
        <v/>
      </c>
      <c r="F77" s="326" t="str">
        <f>p2เวลาเรียน!F76</f>
        <v/>
      </c>
      <c r="G77" s="327" t="str">
        <f>p2เวลาเรียน!G76</f>
        <v/>
      </c>
      <c r="H77" s="313" t="str">
        <f>'คะแนนเทอม 1'!V77</f>
        <v/>
      </c>
      <c r="I77" s="313" t="str">
        <f>'คะแนนเทอม 2'!V77</f>
        <v/>
      </c>
      <c r="J77" s="320" t="str">
        <f t="shared" si="4"/>
        <v/>
      </c>
      <c r="K77" s="321" t="str">
        <f t="shared" si="5"/>
        <v/>
      </c>
      <c r="L77" s="328" t="str">
        <f t="shared" si="6"/>
        <v/>
      </c>
      <c r="M77" s="404" t="str">
        <f t="shared" si="7"/>
        <v/>
      </c>
      <c r="N77" s="323" t="str">
        <f>'p4คุณ&amp;อ่าน'!N76</f>
        <v/>
      </c>
      <c r="O77" s="324" t="str">
        <f>'p4คุณ&amp;อ่าน'!X76</f>
        <v/>
      </c>
      <c r="P77" s="345" t="str">
        <f>IF(E77="","",pรายชื่อ!Z35)</f>
        <v/>
      </c>
      <c r="Q77" s="155" t="str">
        <f>p2เวลาเรียน!AX76</f>
        <v/>
      </c>
    </row>
    <row r="78" spans="2:17" s="2" customFormat="1" ht="20.149999999999999" customHeight="1" x14ac:dyDescent="0.6">
      <c r="B78" s="325" t="str">
        <f>p2เวลาเรียน!B77</f>
        <v>ป.4/2</v>
      </c>
      <c r="C78" s="325">
        <f>p2เวลาเรียน!C77</f>
        <v>33</v>
      </c>
      <c r="D78" s="325" t="str">
        <f>p2เวลาเรียน!D77</f>
        <v/>
      </c>
      <c r="E78" s="325" t="str">
        <f>p2เวลาเรียน!E77</f>
        <v/>
      </c>
      <c r="F78" s="326" t="str">
        <f>p2เวลาเรียน!F77</f>
        <v/>
      </c>
      <c r="G78" s="327" t="str">
        <f>p2เวลาเรียน!G77</f>
        <v/>
      </c>
      <c r="H78" s="313" t="str">
        <f>'คะแนนเทอม 1'!V78</f>
        <v/>
      </c>
      <c r="I78" s="313" t="str">
        <f>'คะแนนเทอม 2'!V78</f>
        <v/>
      </c>
      <c r="J78" s="320" t="str">
        <f t="shared" si="4"/>
        <v/>
      </c>
      <c r="K78" s="321" t="str">
        <f t="shared" si="5"/>
        <v/>
      </c>
      <c r="L78" s="328" t="str">
        <f t="shared" si="6"/>
        <v/>
      </c>
      <c r="M78" s="404" t="str">
        <f t="shared" si="7"/>
        <v/>
      </c>
      <c r="N78" s="323" t="str">
        <f>'p4คุณ&amp;อ่าน'!N77</f>
        <v/>
      </c>
      <c r="O78" s="324" t="str">
        <f>'p4คุณ&amp;อ่าน'!X77</f>
        <v/>
      </c>
      <c r="P78" s="345" t="str">
        <f>IF(E78="","",pรายชื่อ!Z36)</f>
        <v/>
      </c>
      <c r="Q78" s="155" t="str">
        <f>p2เวลาเรียน!AX77</f>
        <v/>
      </c>
    </row>
    <row r="79" spans="2:17" s="2" customFormat="1" ht="20.149999999999999" customHeight="1" x14ac:dyDescent="0.6">
      <c r="B79" s="325" t="str">
        <f>p2เวลาเรียน!B78</f>
        <v>ป.4/2</v>
      </c>
      <c r="C79" s="325">
        <f>p2เวลาเรียน!C78</f>
        <v>34</v>
      </c>
      <c r="D79" s="325" t="str">
        <f>p2เวลาเรียน!D78</f>
        <v/>
      </c>
      <c r="E79" s="325" t="str">
        <f>p2เวลาเรียน!E78</f>
        <v/>
      </c>
      <c r="F79" s="326" t="str">
        <f>p2เวลาเรียน!F78</f>
        <v/>
      </c>
      <c r="G79" s="327" t="str">
        <f>p2เวลาเรียน!G78</f>
        <v/>
      </c>
      <c r="H79" s="313" t="str">
        <f>'คะแนนเทอม 1'!V79</f>
        <v/>
      </c>
      <c r="I79" s="313" t="str">
        <f>'คะแนนเทอม 2'!V79</f>
        <v/>
      </c>
      <c r="J79" s="320" t="str">
        <f t="shared" si="4"/>
        <v/>
      </c>
      <c r="K79" s="321" t="str">
        <f t="shared" si="5"/>
        <v/>
      </c>
      <c r="L79" s="328" t="str">
        <f t="shared" si="6"/>
        <v/>
      </c>
      <c r="M79" s="404" t="str">
        <f t="shared" si="7"/>
        <v/>
      </c>
      <c r="N79" s="323" t="str">
        <f>'p4คุณ&amp;อ่าน'!N78</f>
        <v/>
      </c>
      <c r="O79" s="324" t="str">
        <f>'p4คุณ&amp;อ่าน'!X78</f>
        <v/>
      </c>
      <c r="P79" s="345" t="str">
        <f>IF(E79="","",pรายชื่อ!Z37)</f>
        <v/>
      </c>
      <c r="Q79" s="155" t="str">
        <f>p2เวลาเรียน!AX78</f>
        <v/>
      </c>
    </row>
    <row r="80" spans="2:17" s="2" customFormat="1" ht="20.149999999999999" customHeight="1" x14ac:dyDescent="0.6">
      <c r="B80" s="325" t="str">
        <f>p2เวลาเรียน!B79</f>
        <v>ป.4/2</v>
      </c>
      <c r="C80" s="325">
        <f>p2เวลาเรียน!C79</f>
        <v>35</v>
      </c>
      <c r="D80" s="325" t="str">
        <f>p2เวลาเรียน!D79</f>
        <v/>
      </c>
      <c r="E80" s="325" t="str">
        <f>p2เวลาเรียน!E79</f>
        <v/>
      </c>
      <c r="F80" s="326" t="str">
        <f>p2เวลาเรียน!F79</f>
        <v/>
      </c>
      <c r="G80" s="327" t="str">
        <f>p2เวลาเรียน!G79</f>
        <v/>
      </c>
      <c r="H80" s="313" t="str">
        <f>'คะแนนเทอม 1'!V80</f>
        <v/>
      </c>
      <c r="I80" s="313" t="str">
        <f>'คะแนนเทอม 2'!V80</f>
        <v/>
      </c>
      <c r="J80" s="320" t="str">
        <f t="shared" si="4"/>
        <v/>
      </c>
      <c r="K80" s="321" t="str">
        <f t="shared" si="5"/>
        <v/>
      </c>
      <c r="L80" s="328" t="str">
        <f t="shared" si="6"/>
        <v/>
      </c>
      <c r="M80" s="404" t="str">
        <f t="shared" si="7"/>
        <v/>
      </c>
      <c r="N80" s="323" t="str">
        <f>'p4คุณ&amp;อ่าน'!N79</f>
        <v/>
      </c>
      <c r="O80" s="324" t="str">
        <f>'p4คุณ&amp;อ่าน'!X79</f>
        <v/>
      </c>
      <c r="P80" s="345" t="str">
        <f>IF(E80="","",pรายชื่อ!Z38)</f>
        <v/>
      </c>
      <c r="Q80" s="155" t="str">
        <f>p2เวลาเรียน!AX79</f>
        <v/>
      </c>
    </row>
    <row r="81" spans="2:17" s="2" customFormat="1" ht="20.149999999999999" customHeight="1" x14ac:dyDescent="0.6">
      <c r="B81" s="325" t="str">
        <f>p2เวลาเรียน!B80</f>
        <v>ป.4/2</v>
      </c>
      <c r="C81" s="325">
        <f>p2เวลาเรียน!C80</f>
        <v>36</v>
      </c>
      <c r="D81" s="325" t="str">
        <f>p2เวลาเรียน!D80</f>
        <v/>
      </c>
      <c r="E81" s="325" t="str">
        <f>p2เวลาเรียน!E80</f>
        <v/>
      </c>
      <c r="F81" s="326" t="str">
        <f>p2เวลาเรียน!F80</f>
        <v/>
      </c>
      <c r="G81" s="327" t="str">
        <f>p2เวลาเรียน!G80</f>
        <v/>
      </c>
      <c r="H81" s="313" t="str">
        <f>'คะแนนเทอม 1'!V81</f>
        <v/>
      </c>
      <c r="I81" s="313" t="str">
        <f>'คะแนนเทอม 2'!V81</f>
        <v/>
      </c>
      <c r="J81" s="320" t="str">
        <f t="shared" si="4"/>
        <v/>
      </c>
      <c r="K81" s="321" t="str">
        <f t="shared" si="5"/>
        <v/>
      </c>
      <c r="L81" s="328" t="str">
        <f t="shared" si="6"/>
        <v/>
      </c>
      <c r="M81" s="404" t="str">
        <f t="shared" si="7"/>
        <v/>
      </c>
      <c r="N81" s="323" t="str">
        <f>'p4คุณ&amp;อ่าน'!N80</f>
        <v/>
      </c>
      <c r="O81" s="324" t="str">
        <f>'p4คุณ&amp;อ่าน'!X80</f>
        <v/>
      </c>
      <c r="P81" s="345" t="str">
        <f>IF(E81="","",pรายชื่อ!Z39)</f>
        <v/>
      </c>
      <c r="Q81" s="155" t="str">
        <f>p2เวลาเรียน!AX80</f>
        <v/>
      </c>
    </row>
    <row r="82" spans="2:17" s="2" customFormat="1" ht="20.149999999999999" customHeight="1" x14ac:dyDescent="0.6">
      <c r="B82" s="325" t="str">
        <f>p2เวลาเรียน!B81</f>
        <v>ป.4/2</v>
      </c>
      <c r="C82" s="325">
        <f>p2เวลาเรียน!C81</f>
        <v>37</v>
      </c>
      <c r="D82" s="325" t="str">
        <f>p2เวลาเรียน!D81</f>
        <v/>
      </c>
      <c r="E82" s="325" t="str">
        <f>p2เวลาเรียน!E81</f>
        <v/>
      </c>
      <c r="F82" s="326" t="str">
        <f>p2เวลาเรียน!F81</f>
        <v/>
      </c>
      <c r="G82" s="327" t="str">
        <f>p2เวลาเรียน!G81</f>
        <v/>
      </c>
      <c r="H82" s="313" t="str">
        <f>'คะแนนเทอม 1'!V82</f>
        <v/>
      </c>
      <c r="I82" s="313" t="str">
        <f>'คะแนนเทอม 2'!V82</f>
        <v/>
      </c>
      <c r="J82" s="320" t="str">
        <f t="shared" si="4"/>
        <v/>
      </c>
      <c r="K82" s="321" t="str">
        <f t="shared" si="5"/>
        <v/>
      </c>
      <c r="L82" s="328" t="str">
        <f t="shared" si="6"/>
        <v/>
      </c>
      <c r="M82" s="404" t="str">
        <f t="shared" si="7"/>
        <v/>
      </c>
      <c r="N82" s="323" t="str">
        <f>'p4คุณ&amp;อ่าน'!N81</f>
        <v/>
      </c>
      <c r="O82" s="324" t="str">
        <f>'p4คุณ&amp;อ่าน'!X81</f>
        <v/>
      </c>
      <c r="P82" s="345" t="str">
        <f>IF(E82="","",pรายชื่อ!Z40)</f>
        <v/>
      </c>
      <c r="Q82" s="155" t="str">
        <f>p2เวลาเรียน!AX81</f>
        <v/>
      </c>
    </row>
    <row r="83" spans="2:17" s="2" customFormat="1" ht="20.149999999999999" customHeight="1" x14ac:dyDescent="0.6">
      <c r="B83" s="325" t="str">
        <f>p2เวลาเรียน!B82</f>
        <v>ป.4/2</v>
      </c>
      <c r="C83" s="325">
        <f>p2เวลาเรียน!C82</f>
        <v>38</v>
      </c>
      <c r="D83" s="325" t="str">
        <f>p2เวลาเรียน!D82</f>
        <v/>
      </c>
      <c r="E83" s="325" t="str">
        <f>p2เวลาเรียน!E82</f>
        <v/>
      </c>
      <c r="F83" s="326" t="str">
        <f>p2เวลาเรียน!F82</f>
        <v/>
      </c>
      <c r="G83" s="327" t="str">
        <f>p2เวลาเรียน!G82</f>
        <v/>
      </c>
      <c r="H83" s="313" t="str">
        <f>'คะแนนเทอม 1'!V83</f>
        <v/>
      </c>
      <c r="I83" s="313" t="str">
        <f>'คะแนนเทอม 2'!V83</f>
        <v/>
      </c>
      <c r="J83" s="320" t="str">
        <f t="shared" si="4"/>
        <v/>
      </c>
      <c r="K83" s="321" t="str">
        <f t="shared" si="5"/>
        <v/>
      </c>
      <c r="L83" s="328" t="str">
        <f t="shared" si="6"/>
        <v/>
      </c>
      <c r="M83" s="404" t="str">
        <f t="shared" si="7"/>
        <v/>
      </c>
      <c r="N83" s="323" t="str">
        <f>'p4คุณ&amp;อ่าน'!N82</f>
        <v/>
      </c>
      <c r="O83" s="324" t="str">
        <f>'p4คุณ&amp;อ่าน'!X82</f>
        <v/>
      </c>
      <c r="P83" s="345" t="str">
        <f>IF(E83="","",pรายชื่อ!Z41)</f>
        <v/>
      </c>
      <c r="Q83" s="155" t="str">
        <f>p2เวลาเรียน!AX82</f>
        <v/>
      </c>
    </row>
    <row r="84" spans="2:17" s="2" customFormat="1" ht="20.149999999999999" customHeight="1" x14ac:dyDescent="0.6">
      <c r="B84" s="325" t="str">
        <f>p2เวลาเรียน!B83</f>
        <v>ป.4/2</v>
      </c>
      <c r="C84" s="325">
        <f>p2เวลาเรียน!C83</f>
        <v>39</v>
      </c>
      <c r="D84" s="325" t="str">
        <f>p2เวลาเรียน!D83</f>
        <v/>
      </c>
      <c r="E84" s="325" t="str">
        <f>p2เวลาเรียน!E83</f>
        <v/>
      </c>
      <c r="F84" s="326" t="str">
        <f>p2เวลาเรียน!F83</f>
        <v/>
      </c>
      <c r="G84" s="327" t="str">
        <f>p2เวลาเรียน!G83</f>
        <v/>
      </c>
      <c r="H84" s="313" t="str">
        <f>'คะแนนเทอม 1'!V84</f>
        <v/>
      </c>
      <c r="I84" s="313" t="str">
        <f>'คะแนนเทอม 2'!V84</f>
        <v/>
      </c>
      <c r="J84" s="320" t="str">
        <f t="shared" si="4"/>
        <v/>
      </c>
      <c r="K84" s="321" t="str">
        <f t="shared" si="5"/>
        <v/>
      </c>
      <c r="L84" s="328" t="str">
        <f t="shared" si="6"/>
        <v/>
      </c>
      <c r="M84" s="404" t="str">
        <f t="shared" si="7"/>
        <v/>
      </c>
      <c r="N84" s="323" t="str">
        <f>'p4คุณ&amp;อ่าน'!N83</f>
        <v/>
      </c>
      <c r="O84" s="324" t="str">
        <f>'p4คุณ&amp;อ่าน'!X83</f>
        <v/>
      </c>
      <c r="P84" s="345" t="str">
        <f>IF(E84="","",pรายชื่อ!Z42)</f>
        <v/>
      </c>
      <c r="Q84" s="155" t="str">
        <f>p2เวลาเรียน!AX83</f>
        <v/>
      </c>
    </row>
    <row r="85" spans="2:17" s="2" customFormat="1" ht="20.149999999999999" customHeight="1" x14ac:dyDescent="0.6">
      <c r="B85" s="325" t="str">
        <f>p2เวลาเรียน!B84</f>
        <v>ป.4/2</v>
      </c>
      <c r="C85" s="325">
        <f>p2เวลาเรียน!C84</f>
        <v>40</v>
      </c>
      <c r="D85" s="325" t="str">
        <f>p2เวลาเรียน!D84</f>
        <v/>
      </c>
      <c r="E85" s="325" t="str">
        <f>p2เวลาเรียน!E84</f>
        <v/>
      </c>
      <c r="F85" s="326" t="str">
        <f>p2เวลาเรียน!F84</f>
        <v/>
      </c>
      <c r="G85" s="327" t="str">
        <f>p2เวลาเรียน!G84</f>
        <v/>
      </c>
      <c r="H85" s="313" t="str">
        <f>'คะแนนเทอม 1'!V85</f>
        <v/>
      </c>
      <c r="I85" s="313" t="str">
        <f>'คะแนนเทอม 2'!V85</f>
        <v/>
      </c>
      <c r="J85" s="320" t="str">
        <f t="shared" si="4"/>
        <v/>
      </c>
      <c r="K85" s="321" t="str">
        <f t="shared" si="5"/>
        <v/>
      </c>
      <c r="L85" s="328" t="str">
        <f t="shared" si="6"/>
        <v/>
      </c>
      <c r="M85" s="404" t="str">
        <f t="shared" si="7"/>
        <v/>
      </c>
      <c r="N85" s="323" t="str">
        <f>'p4คุณ&amp;อ่าน'!N84</f>
        <v/>
      </c>
      <c r="O85" s="324" t="str">
        <f>'p4คุณ&amp;อ่าน'!X84</f>
        <v/>
      </c>
      <c r="P85" s="345" t="str">
        <f>IF(E85="","",pรายชื่อ!Z43)</f>
        <v/>
      </c>
      <c r="Q85" s="155" t="str">
        <f>p2เวลาเรียน!AX84</f>
        <v/>
      </c>
    </row>
  </sheetData>
  <sheetProtection algorithmName="SHA-512" hashValue="kauQzvdWu2d5ibskYqS45bVOMz8K+uGL9c9XXWZBj1EYXBdmbUgKdeOZCbcS/tL2P2N1v8Cwoo0k5CX/fefysQ==" saltValue="K+L9UYXjDJTbUY1gC6lkZg==" spinCount="100000" sheet="1" objects="1" scenarios="1" selectLockedCells="1"/>
  <mergeCells count="15">
    <mergeCell ref="Q2:Q5"/>
    <mergeCell ref="M2:M5"/>
    <mergeCell ref="P2:P5"/>
    <mergeCell ref="B1:P1"/>
    <mergeCell ref="O2:O5"/>
    <mergeCell ref="N2:N5"/>
    <mergeCell ref="L2:L5"/>
    <mergeCell ref="B2:B5"/>
    <mergeCell ref="C2:C5"/>
    <mergeCell ref="D2:D5"/>
    <mergeCell ref="E2:G5"/>
    <mergeCell ref="H2:H4"/>
    <mergeCell ref="I2:I4"/>
    <mergeCell ref="J2:J4"/>
    <mergeCell ref="K2:K4"/>
  </mergeCells>
  <conditionalFormatting sqref="H5:I5">
    <cfRule type="cellIs" dxfId="41" priority="24" operator="equal">
      <formula>0</formula>
    </cfRule>
  </conditionalFormatting>
  <conditionalFormatting sqref="H6:I85">
    <cfRule type="cellIs" dxfId="40" priority="22" operator="lessThan">
      <formula>#REF!/2</formula>
    </cfRule>
  </conditionalFormatting>
  <conditionalFormatting sqref="J6:J85">
    <cfRule type="cellIs" dxfId="39" priority="21" operator="lessThan">
      <formula>$J$5/2</formula>
    </cfRule>
  </conditionalFormatting>
  <conditionalFormatting sqref="K2:K1048576">
    <cfRule type="cellIs" dxfId="38" priority="9" operator="equal">
      <formula>79</formula>
    </cfRule>
    <cfRule type="cellIs" dxfId="37" priority="10" operator="equal">
      <formula>74</formula>
    </cfRule>
    <cfRule type="cellIs" dxfId="36" priority="11" operator="equal">
      <formula>69</formula>
    </cfRule>
    <cfRule type="cellIs" dxfId="35" priority="12" operator="equal">
      <formula>64</formula>
    </cfRule>
    <cfRule type="cellIs" dxfId="34" priority="13" operator="equal">
      <formula>59</formula>
    </cfRule>
    <cfRule type="cellIs" dxfId="33" priority="14" operator="equal">
      <formula>54</formula>
    </cfRule>
    <cfRule type="cellIs" dxfId="32" priority="15" operator="equal">
      <formula>49</formula>
    </cfRule>
  </conditionalFormatting>
  <conditionalFormatting sqref="K6:K85">
    <cfRule type="cellIs" dxfId="31" priority="17" operator="lessThan">
      <formula>$K$5/2</formula>
    </cfRule>
  </conditionalFormatting>
  <conditionalFormatting sqref="L6:L85 N6:O85">
    <cfRule type="cellIs" dxfId="30" priority="29" operator="equal">
      <formula>0</formula>
    </cfRule>
    <cfRule type="cellIs" dxfId="29" priority="30" operator="between">
      <formula>1</formula>
      <formula>4</formula>
    </cfRule>
  </conditionalFormatting>
  <conditionalFormatting sqref="M6:M85">
    <cfRule type="containsText" dxfId="28" priority="1" operator="containsText" text="มผ">
      <formula>NOT(ISERROR(SEARCH("มผ",M6)))</formula>
    </cfRule>
    <cfRule type="cellIs" dxfId="27" priority="2" operator="equal">
      <formula>"มส"</formula>
    </cfRule>
    <cfRule type="cellIs" dxfId="26" priority="3" operator="equal">
      <formula>"ร"</formula>
    </cfRule>
    <cfRule type="cellIs" dxfId="25" priority="4" operator="equal">
      <formula>0</formula>
    </cfRule>
  </conditionalFormatting>
  <conditionalFormatting sqref="P1:P1048576">
    <cfRule type="containsText" dxfId="24" priority="8" operator="containsText" text="ย้าย">
      <formula>NOT(ISERROR(SEARCH("ย้าย",P1)))</formula>
    </cfRule>
  </conditionalFormatting>
  <conditionalFormatting sqref="Q6:Q85">
    <cfRule type="cellIs" dxfId="23" priority="5" operator="equal">
      <formula>"มผ"</formula>
    </cfRule>
    <cfRule type="cellIs" dxfId="22" priority="6" operator="equal">
      <formula>"ร"</formula>
    </cfRule>
    <cfRule type="cellIs" dxfId="21" priority="7" operator="equal">
      <formula>"มส"</formula>
    </cfRule>
  </conditionalFormatting>
  <dataValidations count="1">
    <dataValidation type="whole" operator="lessThanOrEqual" allowBlank="1" showInputMessage="1" showErrorMessage="1" error="คะแนนเกินครับ" sqref="J6:J85" xr:uid="{00000000-0002-0000-0900-000000000000}">
      <formula1>J$5</formula1>
    </dataValidation>
  </dataValidations>
  <printOptions horizontalCentered="1"/>
  <pageMargins left="0.43307086614173229" right="0.11811023622047245" top="0.6692913385826772" bottom="0.27559055118110237" header="0.43307086614173229" footer="0.31496062992125984"/>
  <pageSetup paperSize="9" orientation="portrait" horizontalDpi="4294967293" verticalDpi="300" r:id="rId1"/>
  <headerFooter alignWithMargins="0"/>
  <rowBreaks count="3" manualBreakCount="3">
    <brk id="38" min="1" max="14" man="1"/>
    <brk id="45" min="1" max="14" man="1"/>
    <brk id="78" min="1" max="14" man="1"/>
  </rowBreaks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tabColor theme="9" tint="-0.249977111117893"/>
  </sheetPr>
  <dimension ref="B1:AG1531"/>
  <sheetViews>
    <sheetView showGridLines="0" showRowColHeaders="0" view="pageBreakPreview" zoomScale="115" zoomScaleSheetLayoutView="115" workbookViewId="0">
      <pane xSplit="7" ySplit="4" topLeftCell="H5" activePane="bottomRight" state="frozen"/>
      <selection activeCell="G38" sqref="G38:K38"/>
      <selection pane="topRight" activeCell="G38" sqref="G38:K38"/>
      <selection pane="bottomLeft" activeCell="G38" sqref="G38:K38"/>
      <selection pane="bottomRight" activeCell="R8" sqref="R8"/>
    </sheetView>
  </sheetViews>
  <sheetFormatPr defaultColWidth="9" defaultRowHeight="23" x14ac:dyDescent="0.75"/>
  <cols>
    <col min="1" max="1" width="28.69921875" style="149" customWidth="1"/>
    <col min="2" max="2" width="4.69921875" style="149" customWidth="1"/>
    <col min="3" max="3" width="3.69921875" style="149" bestFit="1" customWidth="1"/>
    <col min="4" max="4" width="5.19921875" style="149" hidden="1" customWidth="1"/>
    <col min="5" max="5" width="6" style="149" customWidth="1"/>
    <col min="6" max="6" width="10.69921875" style="197" customWidth="1"/>
    <col min="7" max="7" width="12" style="197" customWidth="1"/>
    <col min="8" max="12" width="3.69921875" style="221" customWidth="1"/>
    <col min="13" max="13" width="4" style="149" hidden="1" customWidth="1"/>
    <col min="14" max="14" width="4.8984375" style="149" bestFit="1" customWidth="1"/>
    <col min="15" max="23" width="3.69921875" style="149" customWidth="1"/>
    <col min="24" max="24" width="5" style="149" bestFit="1" customWidth="1"/>
    <col min="25" max="31" width="7.8984375" style="188" hidden="1" customWidth="1"/>
    <col min="32" max="32" width="5.09765625" style="188" hidden="1" customWidth="1"/>
    <col min="33" max="33" width="9" style="189" customWidth="1"/>
    <col min="34" max="16384" width="9" style="149"/>
  </cols>
  <sheetData>
    <row r="1" spans="2:33" ht="30" customHeight="1" x14ac:dyDescent="0.75">
      <c r="B1" s="616" t="str">
        <f>"คะแนนอ่านคิดวิเคราะห์ฯ และคุณลักษณะอันพึงประสงค์" &amp; "  วิชา  " &amp; ข้อมูลเบื้องต้น!F10</f>
        <v>คะแนนอ่านคิดวิเคราะห์ฯ และคุณลักษณะอันพึงประสงค์  วิชา  การป้องกันการทุจริต 4</v>
      </c>
      <c r="C1" s="616"/>
      <c r="D1" s="616"/>
      <c r="E1" s="616"/>
      <c r="F1" s="616"/>
      <c r="G1" s="616"/>
      <c r="H1" s="616"/>
      <c r="I1" s="616"/>
      <c r="J1" s="616"/>
      <c r="K1" s="616"/>
      <c r="L1" s="616"/>
      <c r="M1" s="616"/>
      <c r="N1" s="616"/>
      <c r="O1" s="616"/>
      <c r="P1" s="616"/>
      <c r="Q1" s="616"/>
      <c r="R1" s="616"/>
      <c r="S1" s="616"/>
      <c r="T1" s="616"/>
      <c r="U1" s="616"/>
      <c r="V1" s="616"/>
      <c r="W1" s="616"/>
      <c r="X1" s="616"/>
    </row>
    <row r="2" spans="2:33" ht="21" customHeight="1" x14ac:dyDescent="0.75">
      <c r="B2" s="630" t="s">
        <v>64</v>
      </c>
      <c r="C2" s="630" t="s">
        <v>0</v>
      </c>
      <c r="D2" s="222"/>
      <c r="E2" s="629" t="s">
        <v>16</v>
      </c>
      <c r="F2" s="629"/>
      <c r="G2" s="629"/>
      <c r="H2" s="618" t="s">
        <v>144</v>
      </c>
      <c r="I2" s="619"/>
      <c r="J2" s="619"/>
      <c r="K2" s="619"/>
      <c r="L2" s="619"/>
      <c r="M2" s="620"/>
      <c r="N2" s="621" t="s">
        <v>142</v>
      </c>
      <c r="O2" s="624" t="s">
        <v>106</v>
      </c>
      <c r="P2" s="625"/>
      <c r="Q2" s="625"/>
      <c r="R2" s="625"/>
      <c r="S2" s="625"/>
      <c r="T2" s="625"/>
      <c r="U2" s="625"/>
      <c r="V2" s="625"/>
      <c r="W2" s="625"/>
      <c r="X2" s="626" t="s">
        <v>142</v>
      </c>
    </row>
    <row r="3" spans="2:33" ht="21" customHeight="1" x14ac:dyDescent="0.75">
      <c r="B3" s="630"/>
      <c r="C3" s="630"/>
      <c r="D3" s="617" t="s">
        <v>18</v>
      </c>
      <c r="E3" s="629"/>
      <c r="F3" s="629"/>
      <c r="G3" s="629"/>
      <c r="H3" s="215">
        <v>1</v>
      </c>
      <c r="I3" s="215">
        <v>2</v>
      </c>
      <c r="J3" s="215">
        <v>3</v>
      </c>
      <c r="K3" s="215">
        <v>4</v>
      </c>
      <c r="L3" s="215">
        <v>5</v>
      </c>
      <c r="M3" s="216" t="s">
        <v>4</v>
      </c>
      <c r="N3" s="622"/>
      <c r="O3" s="217" t="s">
        <v>55</v>
      </c>
      <c r="P3" s="10" t="s">
        <v>56</v>
      </c>
      <c r="Q3" s="10" t="s">
        <v>57</v>
      </c>
      <c r="R3" s="10" t="s">
        <v>58</v>
      </c>
      <c r="S3" s="10" t="s">
        <v>59</v>
      </c>
      <c r="T3" s="10" t="s">
        <v>60</v>
      </c>
      <c r="U3" s="10" t="s">
        <v>61</v>
      </c>
      <c r="V3" s="10" t="s">
        <v>62</v>
      </c>
      <c r="W3" s="10" t="s">
        <v>739</v>
      </c>
      <c r="X3" s="627"/>
      <c r="Y3" s="190" t="str">
        <f>student!H1</f>
        <v>ป.4/1</v>
      </c>
      <c r="Z3" s="190" t="str">
        <f>student!I1</f>
        <v>ป.4/2</v>
      </c>
      <c r="AA3" s="190">
        <f>student!J1</f>
        <v>0</v>
      </c>
      <c r="AB3" s="190">
        <f>student!K1</f>
        <v>0</v>
      </c>
      <c r="AC3" s="190">
        <f>student!L1</f>
        <v>0</v>
      </c>
      <c r="AD3" s="190">
        <f>student!M1</f>
        <v>0</v>
      </c>
      <c r="AE3" s="190">
        <f>student!R1</f>
        <v>0</v>
      </c>
      <c r="AF3" s="190">
        <f>student!S1</f>
        <v>0</v>
      </c>
    </row>
    <row r="4" spans="2:33" ht="18" customHeight="1" x14ac:dyDescent="0.75">
      <c r="B4" s="630"/>
      <c r="C4" s="630"/>
      <c r="D4" s="617"/>
      <c r="E4" s="629"/>
      <c r="F4" s="629"/>
      <c r="G4" s="629"/>
      <c r="H4" s="215">
        <v>3</v>
      </c>
      <c r="I4" s="215">
        <v>3</v>
      </c>
      <c r="J4" s="215">
        <v>3</v>
      </c>
      <c r="K4" s="215">
        <v>3</v>
      </c>
      <c r="L4" s="215">
        <v>3</v>
      </c>
      <c r="M4" s="218">
        <f>SUM(H4:L4)</f>
        <v>15</v>
      </c>
      <c r="N4" s="623"/>
      <c r="O4" s="232">
        <v>3</v>
      </c>
      <c r="P4" s="233">
        <v>3</v>
      </c>
      <c r="Q4" s="233">
        <v>3</v>
      </c>
      <c r="R4" s="233">
        <v>3</v>
      </c>
      <c r="S4" s="233">
        <v>3</v>
      </c>
      <c r="T4" s="233">
        <v>3</v>
      </c>
      <c r="U4" s="233">
        <v>3</v>
      </c>
      <c r="V4" s="233">
        <v>3</v>
      </c>
      <c r="W4" s="233">
        <v>3</v>
      </c>
      <c r="X4" s="628"/>
      <c r="Y4" s="188">
        <v>0</v>
      </c>
      <c r="Z4" s="188">
        <v>0</v>
      </c>
      <c r="AA4" s="188">
        <v>0</v>
      </c>
      <c r="AB4" s="188">
        <v>0</v>
      </c>
      <c r="AC4" s="188">
        <v>0</v>
      </c>
      <c r="AD4" s="188">
        <v>0</v>
      </c>
      <c r="AE4" s="188">
        <v>0</v>
      </c>
      <c r="AF4" s="188">
        <v>0</v>
      </c>
    </row>
    <row r="5" spans="2:33" s="129" customFormat="1" ht="15.9" customHeight="1" x14ac:dyDescent="0.75">
      <c r="B5" s="343" t="str">
        <f>IF(E5="","",p2เวลาเรียน!B5)</f>
        <v>ป.4/1</v>
      </c>
      <c r="C5" s="191">
        <f>p2เวลาเรียน!C5</f>
        <v>1</v>
      </c>
      <c r="D5" s="191">
        <f>p2เวลาเรียน!D5</f>
        <v>3812</v>
      </c>
      <c r="E5" s="192" t="str">
        <f>p2เวลาเรียน!E5</f>
        <v>เด็กชาย</v>
      </c>
      <c r="F5" s="193" t="str">
        <f>p2เวลาเรียน!F5</f>
        <v>กันตวิชญ์</v>
      </c>
      <c r="G5" s="194" t="str">
        <f>p2เวลาเรียน!G5</f>
        <v>วงค์ตัน</v>
      </c>
      <c r="H5" s="219">
        <v>3</v>
      </c>
      <c r="I5" s="219">
        <v>3</v>
      </c>
      <c r="J5" s="219">
        <v>3</v>
      </c>
      <c r="K5" s="219">
        <v>3</v>
      </c>
      <c r="L5" s="219">
        <v>3</v>
      </c>
      <c r="M5" s="226">
        <f>IF(SUM(H5:L5)=0,"",SUM(H5:L5))</f>
        <v>15</v>
      </c>
      <c r="N5" s="227">
        <f>IF(COUNTIF(H5:L5,"")=5,"",IF(AND(COUNTIF(H5:M5,3)&gt;=COUNTIF(H5:M5,0),COUNTIF(H5:M5,3)&gt;=COUNTIF(H5:M5,1),COUNTIF(H5:M5,3)&gt;=COUNTIF(H5:M5,2)),3,IF(AND(COUNTIF(H5:M5,2)&gt;=COUNTIF(H5:M5,0),COUNTIF(H5:M5,2)&gt;=COUNTIF(H5:M5,1)),2,IF(COUNTIF(H5:M5,1)&gt;=COUNTIF(H5:M5,0),1,0))))</f>
        <v>3</v>
      </c>
      <c r="O5" s="219">
        <v>3</v>
      </c>
      <c r="P5" s="219">
        <v>3</v>
      </c>
      <c r="Q5" s="219">
        <v>2</v>
      </c>
      <c r="R5" s="219">
        <v>3</v>
      </c>
      <c r="S5" s="219">
        <v>3</v>
      </c>
      <c r="T5" s="219">
        <v>2</v>
      </c>
      <c r="U5" s="219">
        <v>2</v>
      </c>
      <c r="V5" s="219">
        <v>2</v>
      </c>
      <c r="W5" s="219">
        <v>2</v>
      </c>
      <c r="X5" s="229">
        <f>IF(COUNTIF(O5:W5,"")=9,"",IF(AND(COUNTIF(O5:W5,3)&gt;=COUNTIF(O5:W5,0),COUNTIF(O5:W5,3)&gt;=COUNTIF(O5:W5,1),COUNTIF(O5:W5,3)&gt;=COUNTIF(O5:W5,2)),3,IF(AND(COUNTIF(O5:W5,2)&gt;=COUNTIF(O5:W5,0),COUNTIF(O5:W5,2)&gt;=COUNTIF(O5:W5,1)),2,IF(COUNTIF(O5:W5,1)&gt;=COUNTIF(O5:W5,0),1,0))))</f>
        <v>2</v>
      </c>
      <c r="Y5" s="195">
        <f>IF(AND(B5=Y$3),LOOKUP(9.99999999999999E+307,$Y$4:Y4)+1,"")</f>
        <v>1</v>
      </c>
      <c r="Z5" s="195" t="str">
        <f>IF(AND(B5=Z$3),LOOKUP(9.99999999999999E+307,$Z$4:Z4)+1,"")</f>
        <v/>
      </c>
      <c r="AA5" s="195" t="str">
        <f>IF(AND(B5=AA$3),LOOKUP(9.99999999999999E+307,$AA$4:AA4)+1,"")</f>
        <v/>
      </c>
      <c r="AB5" s="195" t="str">
        <f>IF(AND(B5=AB$3),LOOKUP(9.99999999999999E+307,$AB$4:AB4)+1,"")</f>
        <v/>
      </c>
      <c r="AC5" s="195" t="str">
        <f>IF(AND(B5=AC$3),LOOKUP(9.99999999999999E+307,$AC$4:AC4)+1,"")</f>
        <v/>
      </c>
      <c r="AD5" s="195" t="str">
        <f>IF(AND(B5=AD$3),LOOKUP(9.99999999999999E+307,$AD$4:AD4)+1,"")</f>
        <v/>
      </c>
      <c r="AE5" s="195" t="str">
        <f>IF(AND(B5=AE$3),LOOKUP(9.99999999999999E+307,$AE$4:AE4)+1,"")</f>
        <v/>
      </c>
      <c r="AF5" s="195" t="str">
        <f>IF(AND(B5=AF$3),LOOKUP(9.99999999999999E+307,$AF$4:AF4)+1,"")</f>
        <v/>
      </c>
      <c r="AG5" s="196"/>
    </row>
    <row r="6" spans="2:33" s="129" customFormat="1" ht="15.9" customHeight="1" x14ac:dyDescent="0.75">
      <c r="B6" s="343" t="str">
        <f>IF(E6="","",p2เวลาเรียน!B6)</f>
        <v>ป.4/1</v>
      </c>
      <c r="C6" s="191">
        <f>p2เวลาเรียน!C6</f>
        <v>2</v>
      </c>
      <c r="D6" s="191">
        <f>p2เวลาเรียน!D6</f>
        <v>3815</v>
      </c>
      <c r="E6" s="192" t="str">
        <f>p2เวลาเรียน!E6</f>
        <v>เด็กชาย</v>
      </c>
      <c r="F6" s="193" t="str">
        <f>p2เวลาเรียน!F6</f>
        <v>วุฒิพงษ์</v>
      </c>
      <c r="G6" s="194" t="str">
        <f>p2เวลาเรียน!G6</f>
        <v>แสงทอง</v>
      </c>
      <c r="H6" s="220"/>
      <c r="I6" s="220"/>
      <c r="J6" s="220"/>
      <c r="K6" s="220"/>
      <c r="L6" s="220"/>
      <c r="M6" s="226" t="str">
        <f t="shared" ref="M6:M54" si="0">IF(SUM(H6:L6)=0,"",SUM(H6:L6))</f>
        <v/>
      </c>
      <c r="N6" s="227" t="str">
        <f t="shared" ref="N6:N54" si="1">IF(COUNTIF(H6:L6,"")=5,"",IF(AND(COUNTIF(H6:M6,3)&gt;=COUNTIF(H6:M6,0),COUNTIF(H6:M6,3)&gt;=COUNTIF(H6:M6,1),COUNTIF(H6:M6,3)&gt;=COUNTIF(H6:M6,2)),3,IF(AND(COUNTIF(H6:M6,2)&gt;=COUNTIF(H6:M6,0),COUNTIF(H6:M6,2)&gt;=COUNTIF(H6:M6,1)),2,IF(COUNTIF(H6:M6,1)&gt;=COUNTIF(H6:M6,0),1,0))))</f>
        <v/>
      </c>
      <c r="O6" s="219"/>
      <c r="P6" s="219"/>
      <c r="Q6" s="219"/>
      <c r="R6" s="219"/>
      <c r="S6" s="219"/>
      <c r="T6" s="219"/>
      <c r="U6" s="219"/>
      <c r="V6" s="219"/>
      <c r="W6" s="219"/>
      <c r="X6" s="229" t="str">
        <f t="shared" ref="X6:X69" si="2">IF(COUNTIF(O6:W6,"")=9,"",IF(AND(COUNTIF(O6:W6,3)&gt;=COUNTIF(O6:W6,0),COUNTIF(O6:W6,3)&gt;=COUNTIF(O6:W6,1),COUNTIF(O6:W6,3)&gt;=COUNTIF(O6:W6,2)),3,IF(AND(COUNTIF(O6:W6,2)&gt;=COUNTIF(O6:W6,0),COUNTIF(O6:W6,2)&gt;=COUNTIF(O6:W6,1)),2,IF(COUNTIF(O6:W6,1)&gt;=COUNTIF(O6:W6,0),1,0))))</f>
        <v/>
      </c>
      <c r="Y6" s="195">
        <f>IF(AND(B6=Y$3),LOOKUP(9.99999999999999E+307,$Y$4:Y5)+1,"")</f>
        <v>2</v>
      </c>
      <c r="Z6" s="195" t="str">
        <f>IF(AND(B6=Z$3),LOOKUP(9.99999999999999E+307,$Z$4:Z5)+1,"")</f>
        <v/>
      </c>
      <c r="AA6" s="195" t="str">
        <f>IF(AND(B6=AA$3),LOOKUP(9.99999999999999E+307,$AA$4:AA5)+1,"")</f>
        <v/>
      </c>
      <c r="AB6" s="195" t="str">
        <f>IF(AND(B6=AB$3),LOOKUP(9.99999999999999E+307,$AB$4:AB5)+1,"")</f>
        <v/>
      </c>
      <c r="AC6" s="195" t="str">
        <f>IF(AND(B6=AC$3),LOOKUP(9.99999999999999E+307,$AC$4:AC5)+1,"")</f>
        <v/>
      </c>
      <c r="AD6" s="195" t="str">
        <f>IF(AND(B6=AD$3),LOOKUP(9.99999999999999E+307,$AD$4:AD5)+1,"")</f>
        <v/>
      </c>
      <c r="AE6" s="195" t="str">
        <f>IF(AND(B6=AE$3),LOOKUP(9.99999999999999E+307,$AE$4:AE5)+1,"")</f>
        <v/>
      </c>
      <c r="AF6" s="195" t="str">
        <f>IF(AND(B6=AF$3),LOOKUP(9.99999999999999E+307,$AF$4:AF5)+1,"")</f>
        <v/>
      </c>
      <c r="AG6" s="196"/>
    </row>
    <row r="7" spans="2:33" s="129" customFormat="1" ht="15.9" customHeight="1" x14ac:dyDescent="0.75">
      <c r="B7" s="343" t="str">
        <f>IF(E7="","",p2เวลาเรียน!B7)</f>
        <v>ป.4/1</v>
      </c>
      <c r="C7" s="191">
        <f>p2เวลาเรียน!C7</f>
        <v>3</v>
      </c>
      <c r="D7" s="191">
        <f>p2เวลาเรียน!D7</f>
        <v>3843</v>
      </c>
      <c r="E7" s="192" t="str">
        <f>p2เวลาเรียน!E7</f>
        <v>เด็กชาย</v>
      </c>
      <c r="F7" s="193" t="str">
        <f>p2เวลาเรียน!F7</f>
        <v>ธนบดี</v>
      </c>
      <c r="G7" s="194" t="str">
        <f>p2เวลาเรียน!G7</f>
        <v>มณีรัตน์</v>
      </c>
      <c r="H7" s="220"/>
      <c r="I7" s="220"/>
      <c r="J7" s="220"/>
      <c r="K7" s="220"/>
      <c r="L7" s="220"/>
      <c r="M7" s="226" t="str">
        <f t="shared" si="0"/>
        <v/>
      </c>
      <c r="N7" s="227" t="str">
        <f t="shared" si="1"/>
        <v/>
      </c>
      <c r="O7" s="219"/>
      <c r="P7" s="219"/>
      <c r="Q7" s="219"/>
      <c r="R7" s="219"/>
      <c r="S7" s="219"/>
      <c r="T7" s="219"/>
      <c r="U7" s="219"/>
      <c r="V7" s="219"/>
      <c r="W7" s="219"/>
      <c r="X7" s="229" t="str">
        <f t="shared" si="2"/>
        <v/>
      </c>
      <c r="Y7" s="195">
        <f>IF(AND(B7=Y$3),LOOKUP(9.99999999999999E+307,$Y$4:Y6)+1,"")</f>
        <v>3</v>
      </c>
      <c r="Z7" s="195" t="str">
        <f>IF(AND(B7=Z$3),LOOKUP(9.99999999999999E+307,$Z$4:Z6)+1,"")</f>
        <v/>
      </c>
      <c r="AA7" s="195" t="str">
        <f>IF(AND(B7=AA$3),LOOKUP(9.99999999999999E+307,$AA$4:AA6)+1,"")</f>
        <v/>
      </c>
      <c r="AB7" s="195" t="str">
        <f>IF(AND(B7=AB$3),LOOKUP(9.99999999999999E+307,$AB$4:AB6)+1,"")</f>
        <v/>
      </c>
      <c r="AC7" s="195" t="str">
        <f>IF(AND(B7=AC$3),LOOKUP(9.99999999999999E+307,$AC$4:AC6)+1,"")</f>
        <v/>
      </c>
      <c r="AD7" s="195" t="str">
        <f>IF(AND(B7=AD$3),LOOKUP(9.99999999999999E+307,$AD$4:AD6)+1,"")</f>
        <v/>
      </c>
      <c r="AE7" s="195" t="str">
        <f>IF(AND(B7=AE$3),LOOKUP(9.99999999999999E+307,$AE$4:AE6)+1,"")</f>
        <v/>
      </c>
      <c r="AF7" s="195" t="str">
        <f>IF(AND(B7=AF$3),LOOKUP(9.99999999999999E+307,$AF$4:AF6)+1,"")</f>
        <v/>
      </c>
      <c r="AG7" s="196"/>
    </row>
    <row r="8" spans="2:33" s="129" customFormat="1" ht="15.9" customHeight="1" x14ac:dyDescent="0.75">
      <c r="B8" s="343" t="str">
        <f>IF(E8="","",p2เวลาเรียน!B8)</f>
        <v>ป.4/1</v>
      </c>
      <c r="C8" s="191">
        <f>p2เวลาเรียน!C8</f>
        <v>4</v>
      </c>
      <c r="D8" s="191">
        <f>p2เวลาเรียน!D8</f>
        <v>3846</v>
      </c>
      <c r="E8" s="192" t="str">
        <f>p2เวลาเรียน!E8</f>
        <v>เด็กชาย</v>
      </c>
      <c r="F8" s="193" t="str">
        <f>p2เวลาเรียน!F8</f>
        <v>รัชชานนท์</v>
      </c>
      <c r="G8" s="194" t="str">
        <f>p2เวลาเรียน!G8</f>
        <v>ก๋าซ้อน</v>
      </c>
      <c r="H8" s="220"/>
      <c r="I8" s="220"/>
      <c r="J8" s="220"/>
      <c r="K8" s="220"/>
      <c r="L8" s="220"/>
      <c r="M8" s="226" t="str">
        <f t="shared" si="0"/>
        <v/>
      </c>
      <c r="N8" s="227" t="str">
        <f t="shared" si="1"/>
        <v/>
      </c>
      <c r="O8" s="219"/>
      <c r="P8" s="219"/>
      <c r="Q8" s="219"/>
      <c r="R8" s="219"/>
      <c r="S8" s="219"/>
      <c r="T8" s="219"/>
      <c r="U8" s="219"/>
      <c r="V8" s="219"/>
      <c r="W8" s="219"/>
      <c r="X8" s="229" t="str">
        <f t="shared" si="2"/>
        <v/>
      </c>
      <c r="Y8" s="195">
        <f>IF(AND(B8=Y$3),LOOKUP(9.99999999999999E+307,$Y$4:Y7)+1,"")</f>
        <v>4</v>
      </c>
      <c r="Z8" s="195" t="str">
        <f>IF(AND(B8=Z$3),LOOKUP(9.99999999999999E+307,$Z$4:Z7)+1,"")</f>
        <v/>
      </c>
      <c r="AA8" s="195" t="str">
        <f>IF(AND(B8=AA$3),LOOKUP(9.99999999999999E+307,$AA$4:AA7)+1,"")</f>
        <v/>
      </c>
      <c r="AB8" s="195" t="str">
        <f>IF(AND(B8=AB$3),LOOKUP(9.99999999999999E+307,$AB$4:AB7)+1,"")</f>
        <v/>
      </c>
      <c r="AC8" s="195" t="str">
        <f>IF(AND(B8=AC$3),LOOKUP(9.99999999999999E+307,$AC$4:AC7)+1,"")</f>
        <v/>
      </c>
      <c r="AD8" s="195" t="str">
        <f>IF(AND(B8=AD$3),LOOKUP(9.99999999999999E+307,$AD$4:AD7)+1,"")</f>
        <v/>
      </c>
      <c r="AE8" s="195" t="str">
        <f>IF(AND(B8=AE$3),LOOKUP(9.99999999999999E+307,$AE$4:AE7)+1,"")</f>
        <v/>
      </c>
      <c r="AF8" s="195" t="str">
        <f>IF(AND(B8=AF$3),LOOKUP(9.99999999999999E+307,$AF$4:AF7)+1,"")</f>
        <v/>
      </c>
      <c r="AG8" s="196"/>
    </row>
    <row r="9" spans="2:33" s="129" customFormat="1" ht="15.9" customHeight="1" x14ac:dyDescent="0.75">
      <c r="B9" s="343" t="str">
        <f>IF(E9="","",p2เวลาเรียน!B9)</f>
        <v>ป.4/1</v>
      </c>
      <c r="C9" s="191">
        <f>p2เวลาเรียน!C9</f>
        <v>5</v>
      </c>
      <c r="D9" s="191">
        <f>p2เวลาเรียน!D9</f>
        <v>3848</v>
      </c>
      <c r="E9" s="192" t="str">
        <f>p2เวลาเรียน!E9</f>
        <v>เด็กชาย</v>
      </c>
      <c r="F9" s="193" t="str">
        <f>p2เวลาเรียน!F9</f>
        <v>ปภิณวิช</v>
      </c>
      <c r="G9" s="194" t="str">
        <f>p2เวลาเรียน!G9</f>
        <v>ฟองใจ</v>
      </c>
      <c r="H9" s="220"/>
      <c r="I9" s="220"/>
      <c r="J9" s="220"/>
      <c r="K9" s="220"/>
      <c r="L9" s="220"/>
      <c r="M9" s="226" t="str">
        <f t="shared" si="0"/>
        <v/>
      </c>
      <c r="N9" s="227" t="str">
        <f t="shared" si="1"/>
        <v/>
      </c>
      <c r="O9" s="219"/>
      <c r="P9" s="219"/>
      <c r="Q9" s="219"/>
      <c r="R9" s="219"/>
      <c r="S9" s="219"/>
      <c r="T9" s="219"/>
      <c r="U9" s="219"/>
      <c r="V9" s="219"/>
      <c r="W9" s="219"/>
      <c r="X9" s="229" t="str">
        <f t="shared" si="2"/>
        <v/>
      </c>
      <c r="Y9" s="195">
        <f>IF(AND(B9=Y$3),LOOKUP(9.99999999999999E+307,$Y$4:Y8)+1,"")</f>
        <v>5</v>
      </c>
      <c r="Z9" s="195" t="str">
        <f>IF(AND(B9=Z$3),LOOKUP(9.99999999999999E+307,$Z$4:Z8)+1,"")</f>
        <v/>
      </c>
      <c r="AA9" s="195" t="str">
        <f>IF(AND(B9=AA$3),LOOKUP(9.99999999999999E+307,$AA$4:AA8)+1,"")</f>
        <v/>
      </c>
      <c r="AB9" s="195" t="str">
        <f>IF(AND(B9=AB$3),LOOKUP(9.99999999999999E+307,$AB$4:AB8)+1,"")</f>
        <v/>
      </c>
      <c r="AC9" s="195" t="str">
        <f>IF(AND(B9=AC$3),LOOKUP(9.99999999999999E+307,$AC$4:AC8)+1,"")</f>
        <v/>
      </c>
      <c r="AD9" s="195" t="str">
        <f>IF(AND(B9=AD$3),LOOKUP(9.99999999999999E+307,$AD$4:AD8)+1,"")</f>
        <v/>
      </c>
      <c r="AE9" s="195" t="str">
        <f>IF(AND(B9=AE$3),LOOKUP(9.99999999999999E+307,$AE$4:AE8)+1,"")</f>
        <v/>
      </c>
      <c r="AF9" s="195" t="str">
        <f>IF(AND(B9=AF$3),LOOKUP(9.99999999999999E+307,$AF$4:AF8)+1,"")</f>
        <v/>
      </c>
      <c r="AG9" s="196"/>
    </row>
    <row r="10" spans="2:33" s="129" customFormat="1" ht="15.9" customHeight="1" x14ac:dyDescent="0.75">
      <c r="B10" s="343" t="str">
        <f>IF(E10="","",p2เวลาเรียน!B10)</f>
        <v>ป.4/1</v>
      </c>
      <c r="C10" s="191">
        <f>p2เวลาเรียน!C10</f>
        <v>6</v>
      </c>
      <c r="D10" s="191">
        <f>p2เวลาเรียน!D10</f>
        <v>3896</v>
      </c>
      <c r="E10" s="192" t="str">
        <f>p2เวลาเรียน!E10</f>
        <v>เด็กชาย</v>
      </c>
      <c r="F10" s="193" t="str">
        <f>p2เวลาเรียน!F10</f>
        <v>ธิติวัฒน์</v>
      </c>
      <c r="G10" s="194" t="str">
        <f>p2เวลาเรียน!G10</f>
        <v>จันเที่ยง</v>
      </c>
      <c r="H10" s="220"/>
      <c r="I10" s="220"/>
      <c r="J10" s="220"/>
      <c r="K10" s="220"/>
      <c r="L10" s="220"/>
      <c r="M10" s="226" t="str">
        <f t="shared" si="0"/>
        <v/>
      </c>
      <c r="N10" s="227" t="str">
        <f t="shared" si="1"/>
        <v/>
      </c>
      <c r="O10" s="219"/>
      <c r="P10" s="219"/>
      <c r="Q10" s="219"/>
      <c r="R10" s="219"/>
      <c r="S10" s="219"/>
      <c r="T10" s="219"/>
      <c r="U10" s="219"/>
      <c r="V10" s="219"/>
      <c r="W10" s="219"/>
      <c r="X10" s="229" t="str">
        <f t="shared" si="2"/>
        <v/>
      </c>
      <c r="Y10" s="195">
        <f>IF(AND(B10=Y$3),LOOKUP(9.99999999999999E+307,$Y$4:Y9)+1,"")</f>
        <v>6</v>
      </c>
      <c r="Z10" s="195" t="str">
        <f>IF(AND(B10=Z$3),LOOKUP(9.99999999999999E+307,$Z$4:Z9)+1,"")</f>
        <v/>
      </c>
      <c r="AA10" s="195" t="str">
        <f>IF(AND(B10=AA$3),LOOKUP(9.99999999999999E+307,$AA$4:AA9)+1,"")</f>
        <v/>
      </c>
      <c r="AB10" s="195" t="str">
        <f>IF(AND(B10=AB$3),LOOKUP(9.99999999999999E+307,$AB$4:AB9)+1,"")</f>
        <v/>
      </c>
      <c r="AC10" s="195" t="str">
        <f>IF(AND(B10=AC$3),LOOKUP(9.99999999999999E+307,$AC$4:AC9)+1,"")</f>
        <v/>
      </c>
      <c r="AD10" s="195" t="str">
        <f>IF(AND(B10=AD$3),LOOKUP(9.99999999999999E+307,$AD$4:AD9)+1,"")</f>
        <v/>
      </c>
      <c r="AE10" s="195" t="str">
        <f>IF(AND(B10=AE$3),LOOKUP(9.99999999999999E+307,$AE$4:AE9)+1,"")</f>
        <v/>
      </c>
      <c r="AF10" s="195" t="str">
        <f>IF(AND(B10=AF$3),LOOKUP(9.99999999999999E+307,$AF$4:AF9)+1,"")</f>
        <v/>
      </c>
      <c r="AG10" s="196"/>
    </row>
    <row r="11" spans="2:33" s="129" customFormat="1" ht="15.9" customHeight="1" x14ac:dyDescent="0.75">
      <c r="B11" s="343" t="str">
        <f>IF(E11="","",p2เวลาเรียน!B11)</f>
        <v>ป.4/1</v>
      </c>
      <c r="C11" s="191">
        <f>p2เวลาเรียน!C11</f>
        <v>7</v>
      </c>
      <c r="D11" s="191">
        <f>p2เวลาเรียน!D11</f>
        <v>3927</v>
      </c>
      <c r="E11" s="192" t="str">
        <f>p2เวลาเรียน!E11</f>
        <v>เด็กชาย</v>
      </c>
      <c r="F11" s="193" t="str">
        <f>p2เวลาเรียน!F11</f>
        <v>ธนดล</v>
      </c>
      <c r="G11" s="194" t="str">
        <f>p2เวลาเรียน!G11</f>
        <v>ดวงวรรณา</v>
      </c>
      <c r="H11" s="220"/>
      <c r="I11" s="220"/>
      <c r="J11" s="220"/>
      <c r="K11" s="220"/>
      <c r="L11" s="220"/>
      <c r="M11" s="226" t="str">
        <f t="shared" si="0"/>
        <v/>
      </c>
      <c r="N11" s="227" t="str">
        <f t="shared" si="1"/>
        <v/>
      </c>
      <c r="O11" s="219"/>
      <c r="P11" s="219"/>
      <c r="Q11" s="219"/>
      <c r="R11" s="219"/>
      <c r="S11" s="219"/>
      <c r="T11" s="219"/>
      <c r="U11" s="219"/>
      <c r="V11" s="219"/>
      <c r="W11" s="219"/>
      <c r="X11" s="229" t="str">
        <f t="shared" si="2"/>
        <v/>
      </c>
      <c r="Y11" s="195">
        <f>IF(AND(B11=Y$3),LOOKUP(9.99999999999999E+307,$Y$4:Y10)+1,"")</f>
        <v>7</v>
      </c>
      <c r="Z11" s="195" t="str">
        <f>IF(AND(B11=Z$3),LOOKUP(9.99999999999999E+307,$Z$4:Z10)+1,"")</f>
        <v/>
      </c>
      <c r="AA11" s="195" t="str">
        <f>IF(AND(B11=AA$3),LOOKUP(9.99999999999999E+307,$AA$4:AA10)+1,"")</f>
        <v/>
      </c>
      <c r="AB11" s="195" t="str">
        <f>IF(AND(B11=AB$3),LOOKUP(9.99999999999999E+307,$AB$4:AB10)+1,"")</f>
        <v/>
      </c>
      <c r="AC11" s="195" t="str">
        <f>IF(AND(B11=AC$3),LOOKUP(9.99999999999999E+307,$AC$4:AC10)+1,"")</f>
        <v/>
      </c>
      <c r="AD11" s="195" t="str">
        <f>IF(AND(B11=AD$3),LOOKUP(9.99999999999999E+307,$AD$4:AD10)+1,"")</f>
        <v/>
      </c>
      <c r="AE11" s="195" t="str">
        <f>IF(AND(B11=AE$3),LOOKUP(9.99999999999999E+307,$AE$4:AE10)+1,"")</f>
        <v/>
      </c>
      <c r="AF11" s="195" t="str">
        <f>IF(AND(B11=AF$3),LOOKUP(9.99999999999999E+307,$AF$4:AF10)+1,"")</f>
        <v/>
      </c>
      <c r="AG11" s="196"/>
    </row>
    <row r="12" spans="2:33" s="129" customFormat="1" ht="15.9" customHeight="1" x14ac:dyDescent="0.75">
      <c r="B12" s="343" t="str">
        <f>IF(E12="","",p2เวลาเรียน!B12)</f>
        <v>ป.4/1</v>
      </c>
      <c r="C12" s="191">
        <f>p2เวลาเรียน!C12</f>
        <v>8</v>
      </c>
      <c r="D12" s="191">
        <f>p2เวลาเรียน!D12</f>
        <v>3956</v>
      </c>
      <c r="E12" s="192" t="str">
        <f>p2เวลาเรียน!E12</f>
        <v>เด็กชาย</v>
      </c>
      <c r="F12" s="193" t="str">
        <f>p2เวลาเรียน!F12</f>
        <v>อัษฎาวุธ</v>
      </c>
      <c r="G12" s="194" t="str">
        <f>p2เวลาเรียน!G12</f>
        <v>สิงห์คะนัน</v>
      </c>
      <c r="H12" s="220"/>
      <c r="I12" s="220"/>
      <c r="J12" s="220"/>
      <c r="K12" s="220"/>
      <c r="L12" s="220"/>
      <c r="M12" s="226" t="str">
        <f t="shared" si="0"/>
        <v/>
      </c>
      <c r="N12" s="227" t="str">
        <f t="shared" si="1"/>
        <v/>
      </c>
      <c r="O12" s="219"/>
      <c r="P12" s="219"/>
      <c r="Q12" s="219"/>
      <c r="R12" s="219"/>
      <c r="S12" s="219"/>
      <c r="T12" s="219"/>
      <c r="U12" s="219"/>
      <c r="V12" s="219"/>
      <c r="W12" s="219"/>
      <c r="X12" s="229" t="str">
        <f t="shared" si="2"/>
        <v/>
      </c>
      <c r="Y12" s="195">
        <f>IF(AND(B12=Y$3),LOOKUP(9.99999999999999E+307,$Y$4:Y11)+1,"")</f>
        <v>8</v>
      </c>
      <c r="Z12" s="195" t="str">
        <f>IF(AND(B12=Z$3),LOOKUP(9.99999999999999E+307,$Z$4:Z11)+1,"")</f>
        <v/>
      </c>
      <c r="AA12" s="195" t="str">
        <f>IF(AND(B12=AA$3),LOOKUP(9.99999999999999E+307,$AA$4:AA11)+1,"")</f>
        <v/>
      </c>
      <c r="AB12" s="195" t="str">
        <f>IF(AND(B12=AB$3),LOOKUP(9.99999999999999E+307,$AB$4:AB11)+1,"")</f>
        <v/>
      </c>
      <c r="AC12" s="195" t="str">
        <f>IF(AND(B12=AC$3),LOOKUP(9.99999999999999E+307,$AC$4:AC11)+1,"")</f>
        <v/>
      </c>
      <c r="AD12" s="195" t="str">
        <f>IF(AND(B12=AD$3),LOOKUP(9.99999999999999E+307,$AD$4:AD11)+1,"")</f>
        <v/>
      </c>
      <c r="AE12" s="195" t="str">
        <f>IF(AND(B12=AE$3),LOOKUP(9.99999999999999E+307,$AE$4:AE11)+1,"")</f>
        <v/>
      </c>
      <c r="AF12" s="195" t="str">
        <f>IF(AND(B12=AF$3),LOOKUP(9.99999999999999E+307,$AF$4:AF11)+1,"")</f>
        <v/>
      </c>
      <c r="AG12" s="196"/>
    </row>
    <row r="13" spans="2:33" s="129" customFormat="1" ht="15.9" customHeight="1" x14ac:dyDescent="0.75">
      <c r="B13" s="343" t="str">
        <f>IF(E13="","",p2เวลาเรียน!B13)</f>
        <v>ป.4/1</v>
      </c>
      <c r="C13" s="191">
        <f>p2เวลาเรียน!C13</f>
        <v>9</v>
      </c>
      <c r="D13" s="191">
        <f>p2เวลาเรียน!D13</f>
        <v>4081</v>
      </c>
      <c r="E13" s="192" t="str">
        <f>p2เวลาเรียน!E13</f>
        <v>เด็กชาย</v>
      </c>
      <c r="F13" s="193" t="str">
        <f>p2เวลาเรียน!F13</f>
        <v>ธาม</v>
      </c>
      <c r="G13" s="194" t="str">
        <f>p2เวลาเรียน!G13</f>
        <v>เทียนชัย</v>
      </c>
      <c r="H13" s="220"/>
      <c r="I13" s="220"/>
      <c r="J13" s="220"/>
      <c r="K13" s="220"/>
      <c r="L13" s="220"/>
      <c r="M13" s="226" t="str">
        <f t="shared" si="0"/>
        <v/>
      </c>
      <c r="N13" s="227" t="str">
        <f t="shared" si="1"/>
        <v/>
      </c>
      <c r="O13" s="219"/>
      <c r="P13" s="219"/>
      <c r="Q13" s="219"/>
      <c r="R13" s="219"/>
      <c r="S13" s="219"/>
      <c r="T13" s="219"/>
      <c r="U13" s="219"/>
      <c r="V13" s="219"/>
      <c r="W13" s="219"/>
      <c r="X13" s="229" t="str">
        <f t="shared" si="2"/>
        <v/>
      </c>
      <c r="Y13" s="195">
        <f>IF(AND(B13=Y$3),LOOKUP(9.99999999999999E+307,$Y$4:Y12)+1,"")</f>
        <v>9</v>
      </c>
      <c r="Z13" s="195" t="str">
        <f>IF(AND(B13=Z$3),LOOKUP(9.99999999999999E+307,$Z$4:Z12)+1,"")</f>
        <v/>
      </c>
      <c r="AA13" s="195" t="str">
        <f>IF(AND(B13=AA$3),LOOKUP(9.99999999999999E+307,$AA$4:AA12)+1,"")</f>
        <v/>
      </c>
      <c r="AB13" s="195" t="str">
        <f>IF(AND(B13=AB$3),LOOKUP(9.99999999999999E+307,$AB$4:AB12)+1,"")</f>
        <v/>
      </c>
      <c r="AC13" s="195" t="str">
        <f>IF(AND(B13=AC$3),LOOKUP(9.99999999999999E+307,$AC$4:AC12)+1,"")</f>
        <v/>
      </c>
      <c r="AD13" s="195" t="str">
        <f>IF(AND(B13=AD$3),LOOKUP(9.99999999999999E+307,$AD$4:AD12)+1,"")</f>
        <v/>
      </c>
      <c r="AE13" s="195" t="str">
        <f>IF(AND(B13=AE$3),LOOKUP(9.99999999999999E+307,$AE$4:AE12)+1,"")</f>
        <v/>
      </c>
      <c r="AF13" s="195" t="str">
        <f>IF(AND(B13=AF$3),LOOKUP(9.99999999999999E+307,$AF$4:AF12)+1,"")</f>
        <v/>
      </c>
      <c r="AG13" s="196"/>
    </row>
    <row r="14" spans="2:33" s="129" customFormat="1" ht="15.9" customHeight="1" x14ac:dyDescent="0.75">
      <c r="B14" s="343" t="str">
        <f>IF(E14="","",p2เวลาเรียน!B14)</f>
        <v>ป.4/1</v>
      </c>
      <c r="C14" s="191">
        <f>p2เวลาเรียน!C14</f>
        <v>10</v>
      </c>
      <c r="D14" s="191">
        <f>p2เวลาเรียน!D14</f>
        <v>4099</v>
      </c>
      <c r="E14" s="192" t="str">
        <f>p2เวลาเรียน!E14</f>
        <v>เด็กชาย</v>
      </c>
      <c r="F14" s="193" t="str">
        <f>p2เวลาเรียน!F14</f>
        <v>ณัฐภูมิ</v>
      </c>
      <c r="G14" s="194" t="str">
        <f>p2เวลาเรียน!G14</f>
        <v>มโนวรรณ</v>
      </c>
      <c r="H14" s="220"/>
      <c r="I14" s="220"/>
      <c r="J14" s="220"/>
      <c r="K14" s="220"/>
      <c r="L14" s="220"/>
      <c r="M14" s="226" t="str">
        <f t="shared" si="0"/>
        <v/>
      </c>
      <c r="N14" s="227" t="str">
        <f t="shared" si="1"/>
        <v/>
      </c>
      <c r="O14" s="219"/>
      <c r="P14" s="219"/>
      <c r="Q14" s="219"/>
      <c r="R14" s="219"/>
      <c r="S14" s="219"/>
      <c r="T14" s="219"/>
      <c r="U14" s="219"/>
      <c r="V14" s="219"/>
      <c r="W14" s="219"/>
      <c r="X14" s="229" t="str">
        <f t="shared" si="2"/>
        <v/>
      </c>
      <c r="Y14" s="195">
        <f>IF(AND(B14=Y$3),LOOKUP(9.99999999999999E+307,$Y$4:Y13)+1,"")</f>
        <v>10</v>
      </c>
      <c r="Z14" s="195" t="str">
        <f>IF(AND(B14=Z$3),LOOKUP(9.99999999999999E+307,$Z$4:Z13)+1,"")</f>
        <v/>
      </c>
      <c r="AA14" s="195" t="str">
        <f>IF(AND(B14=AA$3),LOOKUP(9.99999999999999E+307,$AA$4:AA13)+1,"")</f>
        <v/>
      </c>
      <c r="AB14" s="195" t="str">
        <f>IF(AND(B14=AB$3),LOOKUP(9.99999999999999E+307,$AB$4:AB13)+1,"")</f>
        <v/>
      </c>
      <c r="AC14" s="195" t="str">
        <f>IF(AND(B14=AC$3),LOOKUP(9.99999999999999E+307,$AC$4:AC13)+1,"")</f>
        <v/>
      </c>
      <c r="AD14" s="195" t="str">
        <f>IF(AND(B14=AD$3),LOOKUP(9.99999999999999E+307,$AD$4:AD13)+1,"")</f>
        <v/>
      </c>
      <c r="AE14" s="195" t="str">
        <f>IF(AND(B14=AE$3),LOOKUP(9.99999999999999E+307,$AE$4:AE13)+1,"")</f>
        <v/>
      </c>
      <c r="AF14" s="195" t="str">
        <f>IF(AND(B14=AF$3),LOOKUP(9.99999999999999E+307,$AF$4:AF13)+1,"")</f>
        <v/>
      </c>
      <c r="AG14" s="196"/>
    </row>
    <row r="15" spans="2:33" s="129" customFormat="1" ht="15.9" customHeight="1" x14ac:dyDescent="0.75">
      <c r="B15" s="343" t="str">
        <f>IF(E15="","",p2เวลาเรียน!B15)</f>
        <v>ป.4/1</v>
      </c>
      <c r="C15" s="191">
        <f>p2เวลาเรียน!C15</f>
        <v>11</v>
      </c>
      <c r="D15" s="191">
        <f>p2เวลาเรียน!D15</f>
        <v>4101</v>
      </c>
      <c r="E15" s="192" t="str">
        <f>p2เวลาเรียน!E15</f>
        <v>เด็กชาย</v>
      </c>
      <c r="F15" s="193" t="str">
        <f>p2เวลาเรียน!F15</f>
        <v>จิรเมธ</v>
      </c>
      <c r="G15" s="194" t="str">
        <f>p2เวลาเรียน!G15</f>
        <v>ยมนา</v>
      </c>
      <c r="H15" s="220"/>
      <c r="I15" s="220"/>
      <c r="J15" s="220"/>
      <c r="K15" s="220"/>
      <c r="L15" s="220"/>
      <c r="M15" s="226" t="str">
        <f t="shared" si="0"/>
        <v/>
      </c>
      <c r="N15" s="227" t="str">
        <f t="shared" si="1"/>
        <v/>
      </c>
      <c r="O15" s="219"/>
      <c r="P15" s="219"/>
      <c r="Q15" s="219"/>
      <c r="R15" s="219"/>
      <c r="S15" s="219"/>
      <c r="T15" s="219"/>
      <c r="U15" s="219"/>
      <c r="V15" s="219"/>
      <c r="W15" s="219"/>
      <c r="X15" s="229" t="str">
        <f t="shared" si="2"/>
        <v/>
      </c>
      <c r="Y15" s="195">
        <f>IF(AND(B15=Y$3),LOOKUP(9.99999999999999E+307,$Y$4:Y14)+1,"")</f>
        <v>11</v>
      </c>
      <c r="Z15" s="195" t="str">
        <f>IF(AND(B15=Z$3),LOOKUP(9.99999999999999E+307,$Z$4:Z14)+1,"")</f>
        <v/>
      </c>
      <c r="AA15" s="195" t="str">
        <f>IF(AND(B15=AA$3),LOOKUP(9.99999999999999E+307,$AA$4:AA14)+1,"")</f>
        <v/>
      </c>
      <c r="AB15" s="195" t="str">
        <f>IF(AND(B15=AB$3),LOOKUP(9.99999999999999E+307,$AB$4:AB14)+1,"")</f>
        <v/>
      </c>
      <c r="AC15" s="195" t="str">
        <f>IF(AND(B15=AC$3),LOOKUP(9.99999999999999E+307,$AC$4:AC14)+1,"")</f>
        <v/>
      </c>
      <c r="AD15" s="195" t="str">
        <f>IF(AND(B15=AD$3),LOOKUP(9.99999999999999E+307,$AD$4:AD14)+1,"")</f>
        <v/>
      </c>
      <c r="AE15" s="195" t="str">
        <f>IF(AND(B15=AE$3),LOOKUP(9.99999999999999E+307,$AE$4:AE14)+1,"")</f>
        <v/>
      </c>
      <c r="AF15" s="195" t="str">
        <f>IF(AND(B15=AF$3),LOOKUP(9.99999999999999E+307,$AF$4:AF14)+1,"")</f>
        <v/>
      </c>
      <c r="AG15" s="196"/>
    </row>
    <row r="16" spans="2:33" s="129" customFormat="1" ht="15.9" customHeight="1" x14ac:dyDescent="0.75">
      <c r="B16" s="343" t="str">
        <f>IF(E16="","",p2เวลาเรียน!B16)</f>
        <v>ป.4/1</v>
      </c>
      <c r="C16" s="191">
        <f>p2เวลาเรียน!C16</f>
        <v>12</v>
      </c>
      <c r="D16" s="191">
        <f>p2เวลาเรียน!D16</f>
        <v>4275</v>
      </c>
      <c r="E16" s="192" t="str">
        <f>p2เวลาเรียน!E16</f>
        <v>เด็กชาย</v>
      </c>
      <c r="F16" s="193" t="str">
        <f>p2เวลาเรียน!F16</f>
        <v>ฤทธิกร</v>
      </c>
      <c r="G16" s="194" t="str">
        <f>p2เวลาเรียน!G16</f>
        <v>ยาวิลาศ</v>
      </c>
      <c r="H16" s="220"/>
      <c r="I16" s="220"/>
      <c r="J16" s="220"/>
      <c r="K16" s="220"/>
      <c r="L16" s="220"/>
      <c r="M16" s="226" t="str">
        <f t="shared" si="0"/>
        <v/>
      </c>
      <c r="N16" s="227" t="str">
        <f t="shared" si="1"/>
        <v/>
      </c>
      <c r="O16" s="219"/>
      <c r="P16" s="219"/>
      <c r="Q16" s="219"/>
      <c r="R16" s="219"/>
      <c r="S16" s="219"/>
      <c r="T16" s="219"/>
      <c r="U16" s="219"/>
      <c r="V16" s="219"/>
      <c r="W16" s="219"/>
      <c r="X16" s="229" t="str">
        <f t="shared" si="2"/>
        <v/>
      </c>
      <c r="Y16" s="195">
        <f>IF(AND(B16=Y$3),LOOKUP(9.99999999999999E+307,$Y$4:Y15)+1,"")</f>
        <v>12</v>
      </c>
      <c r="Z16" s="195" t="str">
        <f>IF(AND(B16=Z$3),LOOKUP(9.99999999999999E+307,$Z$4:Z15)+1,"")</f>
        <v/>
      </c>
      <c r="AA16" s="195" t="str">
        <f>IF(AND(B16=AA$3),LOOKUP(9.99999999999999E+307,$AA$4:AA15)+1,"")</f>
        <v/>
      </c>
      <c r="AB16" s="195" t="str">
        <f>IF(AND(B16=AB$3),LOOKUP(9.99999999999999E+307,$AB$4:AB15)+1,"")</f>
        <v/>
      </c>
      <c r="AC16" s="195" t="str">
        <f>IF(AND(B16=AC$3),LOOKUP(9.99999999999999E+307,$AC$4:AC15)+1,"")</f>
        <v/>
      </c>
      <c r="AD16" s="195" t="str">
        <f>IF(AND(B16=AD$3),LOOKUP(9.99999999999999E+307,$AD$4:AD15)+1,"")</f>
        <v/>
      </c>
      <c r="AE16" s="195" t="str">
        <f>IF(AND(B16=AE$3),LOOKUP(9.99999999999999E+307,$AE$4:AE15)+1,"")</f>
        <v/>
      </c>
      <c r="AF16" s="195" t="str">
        <f>IF(AND(B16=AF$3),LOOKUP(9.99999999999999E+307,$AF$4:AF15)+1,"")</f>
        <v/>
      </c>
      <c r="AG16" s="196"/>
    </row>
    <row r="17" spans="2:33" s="129" customFormat="1" ht="15.9" customHeight="1" x14ac:dyDescent="0.75">
      <c r="B17" s="343" t="str">
        <f>IF(E17="","",p2เวลาเรียน!B17)</f>
        <v>ป.4/1</v>
      </c>
      <c r="C17" s="191">
        <f>p2เวลาเรียน!C17</f>
        <v>13</v>
      </c>
      <c r="D17" s="191">
        <f>p2เวลาเรียน!D17</f>
        <v>3744</v>
      </c>
      <c r="E17" s="192" t="str">
        <f>p2เวลาเรียน!E17</f>
        <v>เด็กหญิง</v>
      </c>
      <c r="F17" s="193" t="str">
        <f>p2เวลาเรียน!F17</f>
        <v>รัชนก</v>
      </c>
      <c r="G17" s="194" t="str">
        <f>p2เวลาเรียน!G17</f>
        <v>บัวงาม</v>
      </c>
      <c r="H17" s="220"/>
      <c r="I17" s="220"/>
      <c r="J17" s="220"/>
      <c r="K17" s="220"/>
      <c r="L17" s="220"/>
      <c r="M17" s="226" t="str">
        <f t="shared" si="0"/>
        <v/>
      </c>
      <c r="N17" s="227" t="str">
        <f t="shared" si="1"/>
        <v/>
      </c>
      <c r="O17" s="219"/>
      <c r="P17" s="219"/>
      <c r="Q17" s="219"/>
      <c r="R17" s="219"/>
      <c r="S17" s="219"/>
      <c r="T17" s="219"/>
      <c r="U17" s="219"/>
      <c r="V17" s="219"/>
      <c r="W17" s="219"/>
      <c r="X17" s="229" t="str">
        <f t="shared" si="2"/>
        <v/>
      </c>
      <c r="Y17" s="195">
        <f>IF(AND(B17=Y$3),LOOKUP(9.99999999999999E+307,$Y$4:Y16)+1,"")</f>
        <v>13</v>
      </c>
      <c r="Z17" s="195" t="str">
        <f>IF(AND(B17=Z$3),LOOKUP(9.99999999999999E+307,$Z$4:Z16)+1,"")</f>
        <v/>
      </c>
      <c r="AA17" s="195" t="str">
        <f>IF(AND(B17=AA$3),LOOKUP(9.99999999999999E+307,$AA$4:AA16)+1,"")</f>
        <v/>
      </c>
      <c r="AB17" s="195" t="str">
        <f>IF(AND(B17=AB$3),LOOKUP(9.99999999999999E+307,$AB$4:AB16)+1,"")</f>
        <v/>
      </c>
      <c r="AC17" s="195" t="str">
        <f>IF(AND(B17=AC$3),LOOKUP(9.99999999999999E+307,$AC$4:AC16)+1,"")</f>
        <v/>
      </c>
      <c r="AD17" s="195" t="str">
        <f>IF(AND(B17=AD$3),LOOKUP(9.99999999999999E+307,$AD$4:AD16)+1,"")</f>
        <v/>
      </c>
      <c r="AE17" s="195" t="str">
        <f>IF(AND(B17=AE$3),LOOKUP(9.99999999999999E+307,$AE$4:AE16)+1,"")</f>
        <v/>
      </c>
      <c r="AF17" s="195" t="str">
        <f>IF(AND(B17=AF$3),LOOKUP(9.99999999999999E+307,$AF$4:AF16)+1,"")</f>
        <v/>
      </c>
      <c r="AG17" s="196"/>
    </row>
    <row r="18" spans="2:33" s="129" customFormat="1" ht="15.9" customHeight="1" x14ac:dyDescent="0.75">
      <c r="B18" s="343" t="str">
        <f>IF(E18="","",p2เวลาเรียน!B18)</f>
        <v>ป.4/1</v>
      </c>
      <c r="C18" s="191">
        <f>p2เวลาเรียน!C18</f>
        <v>14</v>
      </c>
      <c r="D18" s="191">
        <f>p2เวลาเรียน!D18</f>
        <v>3814</v>
      </c>
      <c r="E18" s="192" t="str">
        <f>p2เวลาเรียน!E18</f>
        <v>เด็กหญิง</v>
      </c>
      <c r="F18" s="193" t="str">
        <f>p2เวลาเรียน!F18</f>
        <v>ธัญญารัตน์</v>
      </c>
      <c r="G18" s="194" t="str">
        <f>p2เวลาเรียน!G18</f>
        <v>ศรีแพร</v>
      </c>
      <c r="H18" s="220"/>
      <c r="I18" s="220"/>
      <c r="J18" s="220"/>
      <c r="K18" s="220"/>
      <c r="L18" s="220"/>
      <c r="M18" s="226" t="str">
        <f t="shared" si="0"/>
        <v/>
      </c>
      <c r="N18" s="227" t="str">
        <f t="shared" si="1"/>
        <v/>
      </c>
      <c r="O18" s="219"/>
      <c r="P18" s="219"/>
      <c r="Q18" s="219"/>
      <c r="R18" s="219"/>
      <c r="S18" s="219"/>
      <c r="T18" s="219"/>
      <c r="U18" s="219"/>
      <c r="V18" s="219"/>
      <c r="W18" s="219"/>
      <c r="X18" s="229" t="str">
        <f t="shared" si="2"/>
        <v/>
      </c>
      <c r="Y18" s="195">
        <f>IF(AND(B18=Y$3),LOOKUP(9.99999999999999E+307,$Y$4:Y17)+1,"")</f>
        <v>14</v>
      </c>
      <c r="Z18" s="195" t="str">
        <f>IF(AND(B18=Z$3),LOOKUP(9.99999999999999E+307,$Z$4:Z17)+1,"")</f>
        <v/>
      </c>
      <c r="AA18" s="195" t="str">
        <f>IF(AND(B18=AA$3),LOOKUP(9.99999999999999E+307,$AA$4:AA17)+1,"")</f>
        <v/>
      </c>
      <c r="AB18" s="195" t="str">
        <f>IF(AND(B18=AB$3),LOOKUP(9.99999999999999E+307,$AB$4:AB17)+1,"")</f>
        <v/>
      </c>
      <c r="AC18" s="195" t="str">
        <f>IF(AND(B18=AC$3),LOOKUP(9.99999999999999E+307,$AC$4:AC17)+1,"")</f>
        <v/>
      </c>
      <c r="AD18" s="195" t="str">
        <f>IF(AND(B18=AD$3),LOOKUP(9.99999999999999E+307,$AD$4:AD17)+1,"")</f>
        <v/>
      </c>
      <c r="AE18" s="195" t="str">
        <f>IF(AND(B18=AE$3),LOOKUP(9.99999999999999E+307,$AE$4:AE17)+1,"")</f>
        <v/>
      </c>
      <c r="AF18" s="195" t="str">
        <f>IF(AND(B18=AF$3),LOOKUP(9.99999999999999E+307,$AF$4:AF17)+1,"")</f>
        <v/>
      </c>
      <c r="AG18" s="196"/>
    </row>
    <row r="19" spans="2:33" s="129" customFormat="1" ht="15.9" customHeight="1" x14ac:dyDescent="0.75">
      <c r="B19" s="343" t="str">
        <f>IF(E19="","",p2เวลาเรียน!B19)</f>
        <v>ป.4/1</v>
      </c>
      <c r="C19" s="191">
        <f>p2เวลาเรียน!C19</f>
        <v>15</v>
      </c>
      <c r="D19" s="191">
        <f>p2เวลาเรียน!D19</f>
        <v>3826</v>
      </c>
      <c r="E19" s="192" t="str">
        <f>p2เวลาเรียน!E19</f>
        <v>เด็กหญิง</v>
      </c>
      <c r="F19" s="193" t="str">
        <f>p2เวลาเรียน!F19</f>
        <v>ณัฐชา</v>
      </c>
      <c r="G19" s="194" t="str">
        <f>p2เวลาเรียน!G19</f>
        <v>บังเกิดลาภ</v>
      </c>
      <c r="H19" s="220"/>
      <c r="I19" s="220"/>
      <c r="J19" s="220"/>
      <c r="K19" s="220"/>
      <c r="L19" s="220"/>
      <c r="M19" s="226" t="str">
        <f t="shared" si="0"/>
        <v/>
      </c>
      <c r="N19" s="227" t="str">
        <f t="shared" si="1"/>
        <v/>
      </c>
      <c r="O19" s="219"/>
      <c r="P19" s="219"/>
      <c r="Q19" s="219"/>
      <c r="R19" s="219"/>
      <c r="S19" s="219"/>
      <c r="T19" s="219"/>
      <c r="U19" s="219"/>
      <c r="V19" s="219"/>
      <c r="W19" s="219"/>
      <c r="X19" s="229" t="str">
        <f t="shared" si="2"/>
        <v/>
      </c>
      <c r="Y19" s="195">
        <f>IF(AND(B19=Y$3),LOOKUP(9.99999999999999E+307,$Y$4:Y18)+1,"")</f>
        <v>15</v>
      </c>
      <c r="Z19" s="195" t="str">
        <f>IF(AND(B19=Z$3),LOOKUP(9.99999999999999E+307,$Z$4:Z18)+1,"")</f>
        <v/>
      </c>
      <c r="AA19" s="195" t="str">
        <f>IF(AND(B19=AA$3),LOOKUP(9.99999999999999E+307,$AA$4:AA18)+1,"")</f>
        <v/>
      </c>
      <c r="AB19" s="195" t="str">
        <f>IF(AND(B19=AB$3),LOOKUP(9.99999999999999E+307,$AB$4:AB18)+1,"")</f>
        <v/>
      </c>
      <c r="AC19" s="195" t="str">
        <f>IF(AND(B19=AC$3),LOOKUP(9.99999999999999E+307,$AC$4:AC18)+1,"")</f>
        <v/>
      </c>
      <c r="AD19" s="195" t="str">
        <f>IF(AND(B19=AD$3),LOOKUP(9.99999999999999E+307,$AD$4:AD18)+1,"")</f>
        <v/>
      </c>
      <c r="AE19" s="195" t="str">
        <f>IF(AND(B19=AE$3),LOOKUP(9.99999999999999E+307,$AE$4:AE18)+1,"")</f>
        <v/>
      </c>
      <c r="AF19" s="195" t="str">
        <f>IF(AND(B19=AF$3),LOOKUP(9.99999999999999E+307,$AF$4:AF18)+1,"")</f>
        <v/>
      </c>
      <c r="AG19" s="196"/>
    </row>
    <row r="20" spans="2:33" s="129" customFormat="1" ht="15.9" customHeight="1" x14ac:dyDescent="0.75">
      <c r="B20" s="343" t="str">
        <f>IF(E20="","",p2เวลาเรียน!B20)</f>
        <v>ป.4/1</v>
      </c>
      <c r="C20" s="191">
        <f>p2เวลาเรียน!C20</f>
        <v>16</v>
      </c>
      <c r="D20" s="191">
        <f>p2เวลาเรียน!D20</f>
        <v>3828</v>
      </c>
      <c r="E20" s="192" t="str">
        <f>p2เวลาเรียน!E20</f>
        <v>เด็กหญิง</v>
      </c>
      <c r="F20" s="193" t="str">
        <f>p2เวลาเรียน!F20</f>
        <v>สายธาร</v>
      </c>
      <c r="G20" s="194" t="str">
        <f>p2เวลาเรียน!G20</f>
        <v>บุญเรือง</v>
      </c>
      <c r="H20" s="220"/>
      <c r="I20" s="220"/>
      <c r="J20" s="220"/>
      <c r="K20" s="220"/>
      <c r="L20" s="220"/>
      <c r="M20" s="226" t="str">
        <f t="shared" si="0"/>
        <v/>
      </c>
      <c r="N20" s="227" t="str">
        <f t="shared" si="1"/>
        <v/>
      </c>
      <c r="O20" s="219"/>
      <c r="P20" s="219"/>
      <c r="Q20" s="219"/>
      <c r="R20" s="219"/>
      <c r="S20" s="219"/>
      <c r="T20" s="219"/>
      <c r="U20" s="219"/>
      <c r="V20" s="219"/>
      <c r="W20" s="219"/>
      <c r="X20" s="229" t="str">
        <f t="shared" si="2"/>
        <v/>
      </c>
      <c r="Y20" s="195">
        <f>IF(AND(B20=Y$3),LOOKUP(9.99999999999999E+307,$Y$4:Y19)+1,"")</f>
        <v>16</v>
      </c>
      <c r="Z20" s="195" t="str">
        <f>IF(AND(B20=Z$3),LOOKUP(9.99999999999999E+307,$Z$4:Z19)+1,"")</f>
        <v/>
      </c>
      <c r="AA20" s="195" t="str">
        <f>IF(AND(B20=AA$3),LOOKUP(9.99999999999999E+307,$AA$4:AA19)+1,"")</f>
        <v/>
      </c>
      <c r="AB20" s="195" t="str">
        <f>IF(AND(B20=AB$3),LOOKUP(9.99999999999999E+307,$AB$4:AB19)+1,"")</f>
        <v/>
      </c>
      <c r="AC20" s="195" t="str">
        <f>IF(AND(B20=AC$3),LOOKUP(9.99999999999999E+307,$AC$4:AC19)+1,"")</f>
        <v/>
      </c>
      <c r="AD20" s="195" t="str">
        <f>IF(AND(B20=AD$3),LOOKUP(9.99999999999999E+307,$AD$4:AD19)+1,"")</f>
        <v/>
      </c>
      <c r="AE20" s="195" t="str">
        <f>IF(AND(B20=AE$3),LOOKUP(9.99999999999999E+307,$AE$4:AE19)+1,"")</f>
        <v/>
      </c>
      <c r="AF20" s="195" t="str">
        <f>IF(AND(B20=AF$3),LOOKUP(9.99999999999999E+307,$AF$4:AF19)+1,"")</f>
        <v/>
      </c>
      <c r="AG20" s="196"/>
    </row>
    <row r="21" spans="2:33" s="129" customFormat="1" ht="15.9" customHeight="1" x14ac:dyDescent="0.75">
      <c r="B21" s="343" t="str">
        <f>IF(E21="","",p2เวลาเรียน!B21)</f>
        <v>ป.4/1</v>
      </c>
      <c r="C21" s="191">
        <f>p2เวลาเรียน!C21</f>
        <v>17</v>
      </c>
      <c r="D21" s="191">
        <f>p2เวลาเรียน!D21</f>
        <v>3845</v>
      </c>
      <c r="E21" s="192" t="str">
        <f>p2เวลาเรียน!E21</f>
        <v>เด็กหญิง</v>
      </c>
      <c r="F21" s="193" t="str">
        <f>p2เวลาเรียน!F21</f>
        <v>วาริศา</v>
      </c>
      <c r="G21" s="194" t="str">
        <f>p2เวลาเรียน!G21</f>
        <v>พลเยี่ยม</v>
      </c>
      <c r="H21" s="220"/>
      <c r="I21" s="220"/>
      <c r="J21" s="220"/>
      <c r="K21" s="220"/>
      <c r="L21" s="220"/>
      <c r="M21" s="226" t="str">
        <f t="shared" si="0"/>
        <v/>
      </c>
      <c r="N21" s="227" t="str">
        <f t="shared" si="1"/>
        <v/>
      </c>
      <c r="O21" s="219"/>
      <c r="P21" s="219"/>
      <c r="Q21" s="219"/>
      <c r="R21" s="219"/>
      <c r="S21" s="219"/>
      <c r="T21" s="219"/>
      <c r="U21" s="219"/>
      <c r="V21" s="219"/>
      <c r="W21" s="219"/>
      <c r="X21" s="229" t="str">
        <f t="shared" si="2"/>
        <v/>
      </c>
      <c r="Y21" s="195">
        <f>IF(AND(B21=Y$3),LOOKUP(9.99999999999999E+307,$Y$4:Y20)+1,"")</f>
        <v>17</v>
      </c>
      <c r="Z21" s="195" t="str">
        <f>IF(AND(B21=Z$3),LOOKUP(9.99999999999999E+307,$Z$4:Z20)+1,"")</f>
        <v/>
      </c>
      <c r="AA21" s="195" t="str">
        <f>IF(AND(B21=AA$3),LOOKUP(9.99999999999999E+307,$AA$4:AA20)+1,"")</f>
        <v/>
      </c>
      <c r="AB21" s="195" t="str">
        <f>IF(AND(B21=AB$3),LOOKUP(9.99999999999999E+307,$AB$4:AB20)+1,"")</f>
        <v/>
      </c>
      <c r="AC21" s="195" t="str">
        <f>IF(AND(B21=AC$3),LOOKUP(9.99999999999999E+307,$AC$4:AC20)+1,"")</f>
        <v/>
      </c>
      <c r="AD21" s="195" t="str">
        <f>IF(AND(B21=AD$3),LOOKUP(9.99999999999999E+307,$AD$4:AD20)+1,"")</f>
        <v/>
      </c>
      <c r="AE21" s="195" t="str">
        <f>IF(AND(B21=AE$3),LOOKUP(9.99999999999999E+307,$AE$4:AE20)+1,"")</f>
        <v/>
      </c>
      <c r="AF21" s="195" t="str">
        <f>IF(AND(B21=AF$3),LOOKUP(9.99999999999999E+307,$AF$4:AF20)+1,"")</f>
        <v/>
      </c>
      <c r="AG21" s="196"/>
    </row>
    <row r="22" spans="2:33" s="129" customFormat="1" ht="15.9" customHeight="1" x14ac:dyDescent="0.75">
      <c r="B22" s="343" t="str">
        <f>IF(E22="","",p2เวลาเรียน!B22)</f>
        <v>ป.4/1</v>
      </c>
      <c r="C22" s="191">
        <f>p2เวลาเรียน!C22</f>
        <v>18</v>
      </c>
      <c r="D22" s="191">
        <f>p2เวลาเรียน!D22</f>
        <v>3897</v>
      </c>
      <c r="E22" s="192" t="str">
        <f>p2เวลาเรียน!E22</f>
        <v>เด็กหญิง</v>
      </c>
      <c r="F22" s="193" t="str">
        <f>p2เวลาเรียน!F22</f>
        <v>ญาดา</v>
      </c>
      <c r="G22" s="194" t="str">
        <f>p2เวลาเรียน!G22</f>
        <v>ชอบธรรม</v>
      </c>
      <c r="H22" s="220"/>
      <c r="I22" s="220"/>
      <c r="J22" s="220"/>
      <c r="K22" s="220"/>
      <c r="L22" s="220"/>
      <c r="M22" s="226" t="str">
        <f t="shared" si="0"/>
        <v/>
      </c>
      <c r="N22" s="227" t="str">
        <f t="shared" si="1"/>
        <v/>
      </c>
      <c r="O22" s="219"/>
      <c r="P22" s="219"/>
      <c r="Q22" s="219"/>
      <c r="R22" s="219"/>
      <c r="S22" s="219"/>
      <c r="T22" s="219"/>
      <c r="U22" s="219"/>
      <c r="V22" s="219"/>
      <c r="W22" s="219"/>
      <c r="X22" s="229" t="str">
        <f t="shared" si="2"/>
        <v/>
      </c>
      <c r="Y22" s="195">
        <f>IF(AND(B22=Y$3),LOOKUP(9.99999999999999E+307,$Y$4:Y21)+1,"")</f>
        <v>18</v>
      </c>
      <c r="Z22" s="195" t="str">
        <f>IF(AND(B22=Z$3),LOOKUP(9.99999999999999E+307,$Z$4:Z21)+1,"")</f>
        <v/>
      </c>
      <c r="AA22" s="195" t="str">
        <f>IF(AND(B22=AA$3),LOOKUP(9.99999999999999E+307,$AA$4:AA21)+1,"")</f>
        <v/>
      </c>
      <c r="AB22" s="195" t="str">
        <f>IF(AND(B22=AB$3),LOOKUP(9.99999999999999E+307,$AB$4:AB21)+1,"")</f>
        <v/>
      </c>
      <c r="AC22" s="195" t="str">
        <f>IF(AND(B22=AC$3),LOOKUP(9.99999999999999E+307,$AC$4:AC21)+1,"")</f>
        <v/>
      </c>
      <c r="AD22" s="195" t="str">
        <f>IF(AND(B22=AD$3),LOOKUP(9.99999999999999E+307,$AD$4:AD21)+1,"")</f>
        <v/>
      </c>
      <c r="AE22" s="195" t="str">
        <f>IF(AND(B22=AE$3),LOOKUP(9.99999999999999E+307,$AE$4:AE21)+1,"")</f>
        <v/>
      </c>
      <c r="AF22" s="195" t="str">
        <f>IF(AND(B22=AF$3),LOOKUP(9.99999999999999E+307,$AF$4:AF21)+1,"")</f>
        <v/>
      </c>
      <c r="AG22" s="196"/>
    </row>
    <row r="23" spans="2:33" s="129" customFormat="1" ht="15.9" customHeight="1" x14ac:dyDescent="0.75">
      <c r="B23" s="343" t="str">
        <f>IF(E23="","",p2เวลาเรียน!B23)</f>
        <v>ป.4/1</v>
      </c>
      <c r="C23" s="191">
        <f>p2เวลาเรียน!C23</f>
        <v>19</v>
      </c>
      <c r="D23" s="191">
        <f>p2เวลาเรียน!D23</f>
        <v>3919</v>
      </c>
      <c r="E23" s="192" t="str">
        <f>p2เวลาเรียน!E23</f>
        <v>เด็กหญิง</v>
      </c>
      <c r="F23" s="193" t="str">
        <f>p2เวลาเรียน!F23</f>
        <v>ณัฐนันทน์</v>
      </c>
      <c r="G23" s="194" t="str">
        <f>p2เวลาเรียน!G23</f>
        <v>อ้ายดวง</v>
      </c>
      <c r="H23" s="220"/>
      <c r="I23" s="220"/>
      <c r="J23" s="220"/>
      <c r="K23" s="220"/>
      <c r="L23" s="220"/>
      <c r="M23" s="226" t="str">
        <f t="shared" si="0"/>
        <v/>
      </c>
      <c r="N23" s="227" t="str">
        <f t="shared" si="1"/>
        <v/>
      </c>
      <c r="O23" s="219"/>
      <c r="P23" s="219"/>
      <c r="Q23" s="219"/>
      <c r="R23" s="219"/>
      <c r="S23" s="219"/>
      <c r="T23" s="219"/>
      <c r="U23" s="219"/>
      <c r="V23" s="219"/>
      <c r="W23" s="219"/>
      <c r="X23" s="229" t="str">
        <f t="shared" si="2"/>
        <v/>
      </c>
      <c r="Y23" s="195">
        <f>IF(AND(B23=Y$3),LOOKUP(9.99999999999999E+307,$Y$4:Y22)+1,"")</f>
        <v>19</v>
      </c>
      <c r="Z23" s="195" t="str">
        <f>IF(AND(B23=Z$3),LOOKUP(9.99999999999999E+307,$Z$4:Z22)+1,"")</f>
        <v/>
      </c>
      <c r="AA23" s="195" t="str">
        <f>IF(AND(B23=AA$3),LOOKUP(9.99999999999999E+307,$AA$4:AA22)+1,"")</f>
        <v/>
      </c>
      <c r="AB23" s="195" t="str">
        <f>IF(AND(B23=AB$3),LOOKUP(9.99999999999999E+307,$AB$4:AB22)+1,"")</f>
        <v/>
      </c>
      <c r="AC23" s="195" t="str">
        <f>IF(AND(B23=AC$3),LOOKUP(9.99999999999999E+307,$AC$4:AC22)+1,"")</f>
        <v/>
      </c>
      <c r="AD23" s="195" t="str">
        <f>IF(AND(B23=AD$3),LOOKUP(9.99999999999999E+307,$AD$4:AD22)+1,"")</f>
        <v/>
      </c>
      <c r="AE23" s="195" t="str">
        <f>IF(AND(B23=AE$3),LOOKUP(9.99999999999999E+307,$AE$4:AE22)+1,"")</f>
        <v/>
      </c>
      <c r="AF23" s="195" t="str">
        <f>IF(AND(B23=AF$3),LOOKUP(9.99999999999999E+307,$AF$4:AF22)+1,"")</f>
        <v/>
      </c>
      <c r="AG23" s="196"/>
    </row>
    <row r="24" spans="2:33" s="129" customFormat="1" ht="15.9" customHeight="1" x14ac:dyDescent="0.75">
      <c r="B24" s="343" t="str">
        <f>IF(E24="","",p2เวลาเรียน!B24)</f>
        <v>ป.4/1</v>
      </c>
      <c r="C24" s="191">
        <f>p2เวลาเรียน!C24</f>
        <v>20</v>
      </c>
      <c r="D24" s="191">
        <f>p2เวลาเรียน!D24</f>
        <v>3925</v>
      </c>
      <c r="E24" s="192" t="str">
        <f>p2เวลาเรียน!E24</f>
        <v>เด็กหญิง</v>
      </c>
      <c r="F24" s="193" t="str">
        <f>p2เวลาเรียน!F24</f>
        <v>พัชรดา</v>
      </c>
      <c r="G24" s="194" t="str">
        <f>p2เวลาเรียน!G24</f>
        <v>ตาคำ</v>
      </c>
      <c r="H24" s="220"/>
      <c r="I24" s="220"/>
      <c r="J24" s="220"/>
      <c r="K24" s="220"/>
      <c r="L24" s="220"/>
      <c r="M24" s="226" t="str">
        <f t="shared" si="0"/>
        <v/>
      </c>
      <c r="N24" s="227" t="str">
        <f t="shared" si="1"/>
        <v/>
      </c>
      <c r="O24" s="219"/>
      <c r="P24" s="219"/>
      <c r="Q24" s="219"/>
      <c r="R24" s="219"/>
      <c r="S24" s="219"/>
      <c r="T24" s="219"/>
      <c r="U24" s="219"/>
      <c r="V24" s="219"/>
      <c r="W24" s="219"/>
      <c r="X24" s="229" t="str">
        <f t="shared" si="2"/>
        <v/>
      </c>
      <c r="Y24" s="195">
        <f>IF(AND(B24=Y$3),LOOKUP(9.99999999999999E+307,$Y$4:Y23)+1,"")</f>
        <v>20</v>
      </c>
      <c r="Z24" s="195" t="str">
        <f>IF(AND(B24=Z$3),LOOKUP(9.99999999999999E+307,$Z$4:Z23)+1,"")</f>
        <v/>
      </c>
      <c r="AA24" s="195" t="str">
        <f>IF(AND(B24=AA$3),LOOKUP(9.99999999999999E+307,$AA$4:AA23)+1,"")</f>
        <v/>
      </c>
      <c r="AB24" s="195" t="str">
        <f>IF(AND(B24=AB$3),LOOKUP(9.99999999999999E+307,$AB$4:AB23)+1,"")</f>
        <v/>
      </c>
      <c r="AC24" s="195" t="str">
        <f>IF(AND(B24=AC$3),LOOKUP(9.99999999999999E+307,$AC$4:AC23)+1,"")</f>
        <v/>
      </c>
      <c r="AD24" s="195" t="str">
        <f>IF(AND(B24=AD$3),LOOKUP(9.99999999999999E+307,$AD$4:AD23)+1,"")</f>
        <v/>
      </c>
      <c r="AE24" s="195" t="str">
        <f>IF(AND(B24=AE$3),LOOKUP(9.99999999999999E+307,$AE$4:AE23)+1,"")</f>
        <v/>
      </c>
      <c r="AF24" s="195" t="str">
        <f>IF(AND(B24=AF$3),LOOKUP(9.99999999999999E+307,$AF$4:AF23)+1,"")</f>
        <v/>
      </c>
      <c r="AG24" s="196"/>
    </row>
    <row r="25" spans="2:33" s="129" customFormat="1" ht="15.9" customHeight="1" x14ac:dyDescent="0.75">
      <c r="B25" s="343" t="str">
        <f>IF(E25="","",p2เวลาเรียน!B25)</f>
        <v>ป.4/1</v>
      </c>
      <c r="C25" s="191">
        <f>p2เวลาเรียน!C25</f>
        <v>21</v>
      </c>
      <c r="D25" s="191">
        <f>p2เวลาเรียน!D25</f>
        <v>3926</v>
      </c>
      <c r="E25" s="192" t="str">
        <f>p2เวลาเรียน!E25</f>
        <v>เด็กหญิง</v>
      </c>
      <c r="F25" s="193" t="str">
        <f>p2เวลาเรียน!F25</f>
        <v>เบญญาพร</v>
      </c>
      <c r="G25" s="194" t="str">
        <f>p2เวลาเรียน!G25</f>
        <v>เครือคำ</v>
      </c>
      <c r="H25" s="220"/>
      <c r="I25" s="220"/>
      <c r="J25" s="220"/>
      <c r="K25" s="220"/>
      <c r="L25" s="220"/>
      <c r="M25" s="226" t="str">
        <f t="shared" si="0"/>
        <v/>
      </c>
      <c r="N25" s="227" t="str">
        <f t="shared" si="1"/>
        <v/>
      </c>
      <c r="O25" s="219"/>
      <c r="P25" s="219"/>
      <c r="Q25" s="219"/>
      <c r="R25" s="219"/>
      <c r="S25" s="219"/>
      <c r="T25" s="219"/>
      <c r="U25" s="219"/>
      <c r="V25" s="219"/>
      <c r="W25" s="219"/>
      <c r="X25" s="229" t="str">
        <f t="shared" si="2"/>
        <v/>
      </c>
      <c r="Y25" s="195">
        <f>IF(AND(B25=Y$3),LOOKUP(9.99999999999999E+307,$Y$4:Y24)+1,"")</f>
        <v>21</v>
      </c>
      <c r="Z25" s="195" t="str">
        <f>IF(AND(B25=Z$3),LOOKUP(9.99999999999999E+307,$Z$4:Z24)+1,"")</f>
        <v/>
      </c>
      <c r="AA25" s="195" t="str">
        <f>IF(AND(B25=AA$3),LOOKUP(9.99999999999999E+307,$AA$4:AA24)+1,"")</f>
        <v/>
      </c>
      <c r="AB25" s="195" t="str">
        <f>IF(AND(B25=AB$3),LOOKUP(9.99999999999999E+307,$AB$4:AB24)+1,"")</f>
        <v/>
      </c>
      <c r="AC25" s="195" t="str">
        <f>IF(AND(B25=AC$3),LOOKUP(9.99999999999999E+307,$AC$4:AC24)+1,"")</f>
        <v/>
      </c>
      <c r="AD25" s="195" t="str">
        <f>IF(AND(B25=AD$3),LOOKUP(9.99999999999999E+307,$AD$4:AD24)+1,"")</f>
        <v/>
      </c>
      <c r="AE25" s="195" t="str">
        <f>IF(AND(B25=AE$3),LOOKUP(9.99999999999999E+307,$AE$4:AE24)+1,"")</f>
        <v/>
      </c>
      <c r="AF25" s="195" t="str">
        <f>IF(AND(B25=AF$3),LOOKUP(9.99999999999999E+307,$AF$4:AF24)+1,"")</f>
        <v/>
      </c>
      <c r="AG25" s="196"/>
    </row>
    <row r="26" spans="2:33" s="129" customFormat="1" ht="15.9" customHeight="1" x14ac:dyDescent="0.75">
      <c r="B26" s="343" t="str">
        <f>IF(E26="","",p2เวลาเรียน!B26)</f>
        <v>ป.4/1</v>
      </c>
      <c r="C26" s="191">
        <f>p2เวลาเรียน!C26</f>
        <v>22</v>
      </c>
      <c r="D26" s="191">
        <f>p2เวลาเรียน!D26</f>
        <v>3947</v>
      </c>
      <c r="E26" s="192" t="str">
        <f>p2เวลาเรียน!E26</f>
        <v>เด็กหญิง</v>
      </c>
      <c r="F26" s="193" t="str">
        <f>p2เวลาเรียน!F26</f>
        <v>ภาพิมล</v>
      </c>
      <c r="G26" s="194" t="str">
        <f>p2เวลาเรียน!G26</f>
        <v>เสารังษี</v>
      </c>
      <c r="H26" s="220"/>
      <c r="I26" s="220"/>
      <c r="J26" s="220"/>
      <c r="K26" s="220"/>
      <c r="L26" s="220"/>
      <c r="M26" s="226" t="str">
        <f t="shared" si="0"/>
        <v/>
      </c>
      <c r="N26" s="227" t="str">
        <f t="shared" si="1"/>
        <v/>
      </c>
      <c r="O26" s="219"/>
      <c r="P26" s="219"/>
      <c r="Q26" s="219"/>
      <c r="R26" s="219"/>
      <c r="S26" s="219"/>
      <c r="T26" s="219"/>
      <c r="U26" s="219"/>
      <c r="V26" s="219"/>
      <c r="W26" s="219"/>
      <c r="X26" s="229" t="str">
        <f t="shared" si="2"/>
        <v/>
      </c>
      <c r="Y26" s="195">
        <f>IF(AND(B26=Y$3),LOOKUP(9.99999999999999E+307,$Y$4:Y25)+1,"")</f>
        <v>22</v>
      </c>
      <c r="Z26" s="195" t="str">
        <f>IF(AND(B26=Z$3),LOOKUP(9.99999999999999E+307,$Z$4:Z25)+1,"")</f>
        <v/>
      </c>
      <c r="AA26" s="195" t="str">
        <f>IF(AND(B26=AA$3),LOOKUP(9.99999999999999E+307,$AA$4:AA25)+1,"")</f>
        <v/>
      </c>
      <c r="AB26" s="195" t="str">
        <f>IF(AND(B26=AB$3),LOOKUP(9.99999999999999E+307,$AB$4:AB25)+1,"")</f>
        <v/>
      </c>
      <c r="AC26" s="195" t="str">
        <f>IF(AND(B26=AC$3),LOOKUP(9.99999999999999E+307,$AC$4:AC25)+1,"")</f>
        <v/>
      </c>
      <c r="AD26" s="195" t="str">
        <f>IF(AND(B26=AD$3),LOOKUP(9.99999999999999E+307,$AD$4:AD25)+1,"")</f>
        <v/>
      </c>
      <c r="AE26" s="195" t="str">
        <f>IF(AND(B26=AE$3),LOOKUP(9.99999999999999E+307,$AE$4:AE25)+1,"")</f>
        <v/>
      </c>
      <c r="AF26" s="195" t="str">
        <f>IF(AND(B26=AF$3),LOOKUP(9.99999999999999E+307,$AF$4:AF25)+1,"")</f>
        <v/>
      </c>
      <c r="AG26" s="196"/>
    </row>
    <row r="27" spans="2:33" s="129" customFormat="1" ht="15.9" customHeight="1" x14ac:dyDescent="0.75">
      <c r="B27" s="343" t="str">
        <f>IF(E27="","",p2เวลาเรียน!B27)</f>
        <v>ป.4/1</v>
      </c>
      <c r="C27" s="191">
        <f>p2เวลาเรียน!C27</f>
        <v>23</v>
      </c>
      <c r="D27" s="191">
        <f>p2เวลาเรียน!D27</f>
        <v>4091</v>
      </c>
      <c r="E27" s="192" t="str">
        <f>p2เวลาเรียน!E27</f>
        <v>เด็กหญิง</v>
      </c>
      <c r="F27" s="193" t="str">
        <f>p2เวลาเรียน!F27</f>
        <v>ครองขวัญ</v>
      </c>
      <c r="G27" s="194" t="str">
        <f>p2เวลาเรียน!G27</f>
        <v>มะรอเซะ</v>
      </c>
      <c r="H27" s="220"/>
      <c r="I27" s="220"/>
      <c r="J27" s="220"/>
      <c r="K27" s="220"/>
      <c r="L27" s="220"/>
      <c r="M27" s="226" t="str">
        <f t="shared" si="0"/>
        <v/>
      </c>
      <c r="N27" s="227" t="str">
        <f t="shared" si="1"/>
        <v/>
      </c>
      <c r="O27" s="219"/>
      <c r="P27" s="219"/>
      <c r="Q27" s="219"/>
      <c r="R27" s="219"/>
      <c r="S27" s="219"/>
      <c r="T27" s="219"/>
      <c r="U27" s="219"/>
      <c r="V27" s="219"/>
      <c r="W27" s="219"/>
      <c r="X27" s="229" t="str">
        <f t="shared" si="2"/>
        <v/>
      </c>
      <c r="Y27" s="195">
        <f>IF(AND(B27=Y$3),LOOKUP(9.99999999999999E+307,$Y$4:Y26)+1,"")</f>
        <v>23</v>
      </c>
      <c r="Z27" s="195" t="str">
        <f>IF(AND(B27=Z$3),LOOKUP(9.99999999999999E+307,$Z$4:Z26)+1,"")</f>
        <v/>
      </c>
      <c r="AA27" s="195" t="str">
        <f>IF(AND(B27=AA$3),LOOKUP(9.99999999999999E+307,$AA$4:AA26)+1,"")</f>
        <v/>
      </c>
      <c r="AB27" s="195" t="str">
        <f>IF(AND(B27=AB$3),LOOKUP(9.99999999999999E+307,$AB$4:AB26)+1,"")</f>
        <v/>
      </c>
      <c r="AC27" s="195" t="str">
        <f>IF(AND(B27=AC$3),LOOKUP(9.99999999999999E+307,$AC$4:AC26)+1,"")</f>
        <v/>
      </c>
      <c r="AD27" s="195" t="str">
        <f>IF(AND(B27=AD$3),LOOKUP(9.99999999999999E+307,$AD$4:AD26)+1,"")</f>
        <v/>
      </c>
      <c r="AE27" s="195" t="str">
        <f>IF(AND(B27=AE$3),LOOKUP(9.99999999999999E+307,$AE$4:AE26)+1,"")</f>
        <v/>
      </c>
      <c r="AF27" s="195" t="str">
        <f>IF(AND(B27=AF$3),LOOKUP(9.99999999999999E+307,$AF$4:AF26)+1,"")</f>
        <v/>
      </c>
      <c r="AG27" s="196"/>
    </row>
    <row r="28" spans="2:33" s="129" customFormat="1" ht="15.9" customHeight="1" x14ac:dyDescent="0.75">
      <c r="B28" s="343" t="str">
        <f>IF(E28="","",p2เวลาเรียน!B28)</f>
        <v>ป.4/1</v>
      </c>
      <c r="C28" s="191">
        <f>p2เวลาเรียน!C28</f>
        <v>24</v>
      </c>
      <c r="D28" s="191">
        <f>p2เวลาเรียน!D28</f>
        <v>4097</v>
      </c>
      <c r="E28" s="192" t="str">
        <f>p2เวลาเรียน!E28</f>
        <v>เด็กหญิง</v>
      </c>
      <c r="F28" s="193" t="str">
        <f>p2เวลาเรียน!F28</f>
        <v>กัญญาภัทร</v>
      </c>
      <c r="G28" s="194" t="str">
        <f>p2เวลาเรียน!G28</f>
        <v>ใจปิน</v>
      </c>
      <c r="H28" s="220"/>
      <c r="I28" s="220"/>
      <c r="J28" s="220"/>
      <c r="K28" s="220"/>
      <c r="L28" s="220"/>
      <c r="M28" s="226" t="str">
        <f t="shared" si="0"/>
        <v/>
      </c>
      <c r="N28" s="227" t="str">
        <f t="shared" si="1"/>
        <v/>
      </c>
      <c r="O28" s="219"/>
      <c r="P28" s="219"/>
      <c r="Q28" s="219"/>
      <c r="R28" s="219"/>
      <c r="S28" s="219"/>
      <c r="T28" s="219"/>
      <c r="U28" s="219"/>
      <c r="V28" s="219"/>
      <c r="W28" s="219"/>
      <c r="X28" s="229" t="str">
        <f t="shared" si="2"/>
        <v/>
      </c>
      <c r="Y28" s="195">
        <f>IF(AND(B28=Y$3),LOOKUP(9.99999999999999E+307,$Y$4:Y27)+1,"")</f>
        <v>24</v>
      </c>
      <c r="Z28" s="195" t="str">
        <f>IF(AND(B28=Z$3),LOOKUP(9.99999999999999E+307,$Z$4:Z27)+1,"")</f>
        <v/>
      </c>
      <c r="AA28" s="195" t="str">
        <f>IF(AND(B28=AA$3),LOOKUP(9.99999999999999E+307,$AA$4:AA27)+1,"")</f>
        <v/>
      </c>
      <c r="AB28" s="195" t="str">
        <f>IF(AND(B28=AB$3),LOOKUP(9.99999999999999E+307,$AB$4:AB27)+1,"")</f>
        <v/>
      </c>
      <c r="AC28" s="195" t="str">
        <f>IF(AND(B28=AC$3),LOOKUP(9.99999999999999E+307,$AC$4:AC27)+1,"")</f>
        <v/>
      </c>
      <c r="AD28" s="195" t="str">
        <f>IF(AND(B28=AD$3),LOOKUP(9.99999999999999E+307,$AD$4:AD27)+1,"")</f>
        <v/>
      </c>
      <c r="AE28" s="195" t="str">
        <f>IF(AND(B28=AE$3),LOOKUP(9.99999999999999E+307,$AE$4:AE27)+1,"")</f>
        <v/>
      </c>
      <c r="AF28" s="195" t="str">
        <f>IF(AND(B28=AF$3),LOOKUP(9.99999999999999E+307,$AF$4:AF27)+1,"")</f>
        <v/>
      </c>
      <c r="AG28" s="196"/>
    </row>
    <row r="29" spans="2:33" s="129" customFormat="1" ht="15.9" customHeight="1" x14ac:dyDescent="0.75">
      <c r="B29" s="343" t="str">
        <f>IF(E29="","",p2เวลาเรียน!B29)</f>
        <v>ป.4/1</v>
      </c>
      <c r="C29" s="191">
        <f>p2เวลาเรียน!C29</f>
        <v>25</v>
      </c>
      <c r="D29" s="191">
        <f>p2เวลาเรียน!D29</f>
        <v>4305</v>
      </c>
      <c r="E29" s="192" t="str">
        <f>p2เวลาเรียน!E29</f>
        <v>เด็กหญิง</v>
      </c>
      <c r="F29" s="193" t="str">
        <f>p2เวลาเรียน!F29</f>
        <v>อริยดา</v>
      </c>
      <c r="G29" s="194" t="str">
        <f>p2เวลาเรียน!G29</f>
        <v>เพรียจิต</v>
      </c>
      <c r="H29" s="220"/>
      <c r="I29" s="220"/>
      <c r="J29" s="220"/>
      <c r="K29" s="220"/>
      <c r="L29" s="220"/>
      <c r="M29" s="226" t="str">
        <f t="shared" si="0"/>
        <v/>
      </c>
      <c r="N29" s="227" t="str">
        <f t="shared" si="1"/>
        <v/>
      </c>
      <c r="O29" s="219"/>
      <c r="P29" s="219"/>
      <c r="Q29" s="219"/>
      <c r="R29" s="219"/>
      <c r="S29" s="219"/>
      <c r="T29" s="219"/>
      <c r="U29" s="219"/>
      <c r="V29" s="219"/>
      <c r="W29" s="219"/>
      <c r="X29" s="229" t="str">
        <f t="shared" si="2"/>
        <v/>
      </c>
      <c r="Y29" s="195">
        <f>IF(AND(B29=Y$3),LOOKUP(9.99999999999999E+307,$Y$4:Y28)+1,"")</f>
        <v>25</v>
      </c>
      <c r="Z29" s="195" t="str">
        <f>IF(AND(B29=Z$3),LOOKUP(9.99999999999999E+307,$Z$4:Z28)+1,"")</f>
        <v/>
      </c>
      <c r="AA29" s="195" t="str">
        <f>IF(AND(B29=AA$3),LOOKUP(9.99999999999999E+307,$AA$4:AA28)+1,"")</f>
        <v/>
      </c>
      <c r="AB29" s="195" t="str">
        <f>IF(AND(B29=AB$3),LOOKUP(9.99999999999999E+307,$AB$4:AB28)+1,"")</f>
        <v/>
      </c>
      <c r="AC29" s="195" t="str">
        <f>IF(AND(B29=AC$3),LOOKUP(9.99999999999999E+307,$AC$4:AC28)+1,"")</f>
        <v/>
      </c>
      <c r="AD29" s="195" t="str">
        <f>IF(AND(B29=AD$3),LOOKUP(9.99999999999999E+307,$AD$4:AD28)+1,"")</f>
        <v/>
      </c>
      <c r="AE29" s="195" t="str">
        <f>IF(AND(B29=AE$3),LOOKUP(9.99999999999999E+307,$AE$4:AE28)+1,"")</f>
        <v/>
      </c>
      <c r="AF29" s="195" t="str">
        <f>IF(AND(B29=AF$3),LOOKUP(9.99999999999999E+307,$AF$4:AF28)+1,"")</f>
        <v/>
      </c>
      <c r="AG29" s="196"/>
    </row>
    <row r="30" spans="2:33" s="129" customFormat="1" ht="15.9" customHeight="1" x14ac:dyDescent="0.75">
      <c r="B30" s="343" t="str">
        <f>IF(E30="","",p2เวลาเรียน!B30)</f>
        <v>ป.4/1</v>
      </c>
      <c r="C30" s="191">
        <f>p2เวลาเรียน!C30</f>
        <v>26</v>
      </c>
      <c r="D30" s="191">
        <f>p2เวลาเรียน!D30</f>
        <v>4360</v>
      </c>
      <c r="E30" s="192" t="str">
        <f>p2เวลาเรียน!E30</f>
        <v>เด็กชาย</v>
      </c>
      <c r="F30" s="193" t="str">
        <f>p2เวลาเรียน!F30</f>
        <v>ธีรกฤต</v>
      </c>
      <c r="G30" s="194" t="str">
        <f>p2เวลาเรียน!G30</f>
        <v>รินเที่ยง</v>
      </c>
      <c r="H30" s="220"/>
      <c r="I30" s="220"/>
      <c r="J30" s="220"/>
      <c r="K30" s="220"/>
      <c r="L30" s="220"/>
      <c r="M30" s="226" t="str">
        <f t="shared" si="0"/>
        <v/>
      </c>
      <c r="N30" s="227" t="str">
        <f t="shared" si="1"/>
        <v/>
      </c>
      <c r="O30" s="219"/>
      <c r="P30" s="219"/>
      <c r="Q30" s="219"/>
      <c r="R30" s="219"/>
      <c r="S30" s="219"/>
      <c r="T30" s="219"/>
      <c r="U30" s="219"/>
      <c r="V30" s="219"/>
      <c r="W30" s="219"/>
      <c r="X30" s="229" t="str">
        <f t="shared" si="2"/>
        <v/>
      </c>
      <c r="Y30" s="195">
        <f>IF(AND(B30=Y$3),LOOKUP(9.99999999999999E+307,$Y$4:Y29)+1,"")</f>
        <v>26</v>
      </c>
      <c r="Z30" s="195" t="str">
        <f>IF(AND(B30=Z$3),LOOKUP(9.99999999999999E+307,$Z$4:Z29)+1,"")</f>
        <v/>
      </c>
      <c r="AA30" s="195" t="str">
        <f>IF(AND(B30=AA$3),LOOKUP(9.99999999999999E+307,$AA$4:AA29)+1,"")</f>
        <v/>
      </c>
      <c r="AB30" s="195" t="str">
        <f>IF(AND(B30=AB$3),LOOKUP(9.99999999999999E+307,$AB$4:AB29)+1,"")</f>
        <v/>
      </c>
      <c r="AC30" s="195" t="str">
        <f>IF(AND(B30=AC$3),LOOKUP(9.99999999999999E+307,$AC$4:AC29)+1,"")</f>
        <v/>
      </c>
      <c r="AD30" s="195" t="str">
        <f>IF(AND(B30=AD$3),LOOKUP(9.99999999999999E+307,$AD$4:AD29)+1,"")</f>
        <v/>
      </c>
      <c r="AE30" s="195" t="str">
        <f>IF(AND(B30=AE$3),LOOKUP(9.99999999999999E+307,$AE$4:AE29)+1,"")</f>
        <v/>
      </c>
      <c r="AF30" s="195" t="str">
        <f>IF(AND(B30=AF$3),LOOKUP(9.99999999999999E+307,$AF$4:AF29)+1,"")</f>
        <v/>
      </c>
      <c r="AG30" s="196"/>
    </row>
    <row r="31" spans="2:33" s="129" customFormat="1" ht="15.9" customHeight="1" x14ac:dyDescent="0.75">
      <c r="B31" s="343" t="str">
        <f>IF(E31="","",p2เวลาเรียน!B31)</f>
        <v>ป.4/1</v>
      </c>
      <c r="C31" s="191">
        <f>p2เวลาเรียน!C31</f>
        <v>27</v>
      </c>
      <c r="D31" s="191">
        <f>p2เวลาเรียน!D31</f>
        <v>4433</v>
      </c>
      <c r="E31" s="192" t="str">
        <f>p2เวลาเรียน!E31</f>
        <v>เด็กหญิง</v>
      </c>
      <c r="F31" s="193" t="str">
        <f>p2เวลาเรียน!F31</f>
        <v>มินลดา</v>
      </c>
      <c r="G31" s="194" t="str">
        <f>p2เวลาเรียน!G31</f>
        <v>เชื้อเมืองพาน</v>
      </c>
      <c r="H31" s="220"/>
      <c r="I31" s="220"/>
      <c r="J31" s="220"/>
      <c r="K31" s="220"/>
      <c r="L31" s="220"/>
      <c r="M31" s="226" t="str">
        <f t="shared" si="0"/>
        <v/>
      </c>
      <c r="N31" s="227" t="str">
        <f t="shared" si="1"/>
        <v/>
      </c>
      <c r="O31" s="219"/>
      <c r="P31" s="219"/>
      <c r="Q31" s="219"/>
      <c r="R31" s="219"/>
      <c r="S31" s="219"/>
      <c r="T31" s="219"/>
      <c r="U31" s="219"/>
      <c r="V31" s="219"/>
      <c r="W31" s="219"/>
      <c r="X31" s="229" t="str">
        <f t="shared" si="2"/>
        <v/>
      </c>
      <c r="Y31" s="195">
        <f>IF(AND(B31=Y$3),LOOKUP(9.99999999999999E+307,$Y$4:Y30)+1,"")</f>
        <v>27</v>
      </c>
      <c r="Z31" s="195" t="str">
        <f>IF(AND(B31=Z$3),LOOKUP(9.99999999999999E+307,$Z$4:Z30)+1,"")</f>
        <v/>
      </c>
      <c r="AA31" s="195" t="str">
        <f>IF(AND(B31=AA$3),LOOKUP(9.99999999999999E+307,$AA$4:AA30)+1,"")</f>
        <v/>
      </c>
      <c r="AB31" s="195" t="str">
        <f>IF(AND(B31=AB$3),LOOKUP(9.99999999999999E+307,$AB$4:AB30)+1,"")</f>
        <v/>
      </c>
      <c r="AC31" s="195" t="str">
        <f>IF(AND(B31=AC$3),LOOKUP(9.99999999999999E+307,$AC$4:AC30)+1,"")</f>
        <v/>
      </c>
      <c r="AD31" s="195" t="str">
        <f>IF(AND(B31=AD$3),LOOKUP(9.99999999999999E+307,$AD$4:AD30)+1,"")</f>
        <v/>
      </c>
      <c r="AE31" s="195" t="str">
        <f>IF(AND(B31=AE$3),LOOKUP(9.99999999999999E+307,$AE$4:AE30)+1,"")</f>
        <v/>
      </c>
      <c r="AF31" s="195" t="str">
        <f>IF(AND(B31=AF$3),LOOKUP(9.99999999999999E+307,$AF$4:AF30)+1,"")</f>
        <v/>
      </c>
      <c r="AG31" s="196"/>
    </row>
    <row r="32" spans="2:33" s="129" customFormat="1" ht="15.9" customHeight="1" x14ac:dyDescent="0.75">
      <c r="B32" s="343" t="str">
        <f>IF(E32="","",p2เวลาเรียน!B32)</f>
        <v/>
      </c>
      <c r="C32" s="191">
        <f>p2เวลาเรียน!C32</f>
        <v>28</v>
      </c>
      <c r="D32" s="191" t="str">
        <f>p2เวลาเรียน!D32</f>
        <v/>
      </c>
      <c r="E32" s="192" t="str">
        <f>p2เวลาเรียน!E32</f>
        <v/>
      </c>
      <c r="F32" s="193" t="str">
        <f>p2เวลาเรียน!F32</f>
        <v/>
      </c>
      <c r="G32" s="194" t="str">
        <f>p2เวลาเรียน!G32</f>
        <v/>
      </c>
      <c r="H32" s="220"/>
      <c r="I32" s="220"/>
      <c r="J32" s="220"/>
      <c r="K32" s="220"/>
      <c r="L32" s="220"/>
      <c r="M32" s="226" t="str">
        <f t="shared" si="0"/>
        <v/>
      </c>
      <c r="N32" s="227" t="str">
        <f t="shared" si="1"/>
        <v/>
      </c>
      <c r="O32" s="219"/>
      <c r="P32" s="219"/>
      <c r="Q32" s="219"/>
      <c r="R32" s="219"/>
      <c r="S32" s="219"/>
      <c r="T32" s="219"/>
      <c r="U32" s="219"/>
      <c r="V32" s="219"/>
      <c r="W32" s="219"/>
      <c r="X32" s="229" t="str">
        <f t="shared" si="2"/>
        <v/>
      </c>
      <c r="Y32" s="195" t="str">
        <f>IF(AND(B32=Y$3),LOOKUP(9.99999999999999E+307,$Y$4:Y31)+1,"")</f>
        <v/>
      </c>
      <c r="Z32" s="195" t="str">
        <f>IF(AND(B32=Z$3),LOOKUP(9.99999999999999E+307,$Z$4:Z31)+1,"")</f>
        <v/>
      </c>
      <c r="AA32" s="195" t="str">
        <f>IF(AND(B32=AA$3),LOOKUP(9.99999999999999E+307,$AA$4:AA31)+1,"")</f>
        <v/>
      </c>
      <c r="AB32" s="195" t="str">
        <f>IF(AND(B32=AB$3),LOOKUP(9.99999999999999E+307,$AB$4:AB31)+1,"")</f>
        <v/>
      </c>
      <c r="AC32" s="195" t="str">
        <f>IF(AND(B32=AC$3),LOOKUP(9.99999999999999E+307,$AC$4:AC31)+1,"")</f>
        <v/>
      </c>
      <c r="AD32" s="195" t="str">
        <f>IF(AND(B32=AD$3),LOOKUP(9.99999999999999E+307,$AD$4:AD31)+1,"")</f>
        <v/>
      </c>
      <c r="AE32" s="195" t="str">
        <f>IF(AND(B32=AE$3),LOOKUP(9.99999999999999E+307,$AE$4:AE31)+1,"")</f>
        <v/>
      </c>
      <c r="AF32" s="195" t="str">
        <f>IF(AND(B32=AF$3),LOOKUP(9.99999999999999E+307,$AF$4:AF31)+1,"")</f>
        <v/>
      </c>
      <c r="AG32" s="196"/>
    </row>
    <row r="33" spans="2:33" s="129" customFormat="1" ht="15.9" customHeight="1" x14ac:dyDescent="0.75">
      <c r="B33" s="343" t="str">
        <f>IF(E33="","",p2เวลาเรียน!B33)</f>
        <v/>
      </c>
      <c r="C33" s="191">
        <f>p2เวลาเรียน!C33</f>
        <v>29</v>
      </c>
      <c r="D33" s="191" t="str">
        <f>p2เวลาเรียน!D33</f>
        <v/>
      </c>
      <c r="E33" s="192" t="str">
        <f>p2เวลาเรียน!E33</f>
        <v/>
      </c>
      <c r="F33" s="193" t="str">
        <f>p2เวลาเรียน!F33</f>
        <v/>
      </c>
      <c r="G33" s="194" t="str">
        <f>p2เวลาเรียน!G33</f>
        <v/>
      </c>
      <c r="H33" s="220"/>
      <c r="I33" s="220"/>
      <c r="J33" s="220"/>
      <c r="K33" s="220"/>
      <c r="L33" s="220"/>
      <c r="M33" s="226" t="str">
        <f t="shared" si="0"/>
        <v/>
      </c>
      <c r="N33" s="227" t="str">
        <f t="shared" si="1"/>
        <v/>
      </c>
      <c r="O33" s="219"/>
      <c r="P33" s="219"/>
      <c r="Q33" s="219"/>
      <c r="R33" s="219"/>
      <c r="S33" s="219"/>
      <c r="T33" s="219"/>
      <c r="U33" s="219"/>
      <c r="V33" s="219"/>
      <c r="W33" s="219"/>
      <c r="X33" s="229" t="str">
        <f t="shared" si="2"/>
        <v/>
      </c>
      <c r="Y33" s="195" t="str">
        <f>IF(AND(B33=Y$3),LOOKUP(9.99999999999999E+307,$Y$4:Y32)+1,"")</f>
        <v/>
      </c>
      <c r="Z33" s="195" t="str">
        <f>IF(AND(B33=Z$3),LOOKUP(9.99999999999999E+307,$Z$4:Z32)+1,"")</f>
        <v/>
      </c>
      <c r="AA33" s="195" t="str">
        <f>IF(AND(B33=AA$3),LOOKUP(9.99999999999999E+307,$AA$4:AA32)+1,"")</f>
        <v/>
      </c>
      <c r="AB33" s="195" t="str">
        <f>IF(AND(B33=AB$3),LOOKUP(9.99999999999999E+307,$AB$4:AB32)+1,"")</f>
        <v/>
      </c>
      <c r="AC33" s="195" t="str">
        <f>IF(AND(B33=AC$3),LOOKUP(9.99999999999999E+307,$AC$4:AC32)+1,"")</f>
        <v/>
      </c>
      <c r="AD33" s="195" t="str">
        <f>IF(AND(B33=AD$3),LOOKUP(9.99999999999999E+307,$AD$4:AD32)+1,"")</f>
        <v/>
      </c>
      <c r="AE33" s="195" t="str">
        <f>IF(AND(B33=AE$3),LOOKUP(9.99999999999999E+307,$AE$4:AE32)+1,"")</f>
        <v/>
      </c>
      <c r="AF33" s="195" t="str">
        <f>IF(AND(B33=AF$3),LOOKUP(9.99999999999999E+307,$AF$4:AF32)+1,"")</f>
        <v/>
      </c>
      <c r="AG33" s="196"/>
    </row>
    <row r="34" spans="2:33" s="129" customFormat="1" ht="15.9" customHeight="1" x14ac:dyDescent="0.75">
      <c r="B34" s="343" t="str">
        <f>IF(E34="","",p2เวลาเรียน!B34)</f>
        <v/>
      </c>
      <c r="C34" s="191">
        <f>p2เวลาเรียน!C34</f>
        <v>30</v>
      </c>
      <c r="D34" s="191" t="str">
        <f>p2เวลาเรียน!D34</f>
        <v/>
      </c>
      <c r="E34" s="192" t="str">
        <f>p2เวลาเรียน!E34</f>
        <v/>
      </c>
      <c r="F34" s="193" t="str">
        <f>p2เวลาเรียน!F34</f>
        <v/>
      </c>
      <c r="G34" s="194" t="str">
        <f>p2เวลาเรียน!G34</f>
        <v/>
      </c>
      <c r="H34" s="220"/>
      <c r="I34" s="220"/>
      <c r="J34" s="220"/>
      <c r="K34" s="220"/>
      <c r="L34" s="220"/>
      <c r="M34" s="226" t="str">
        <f t="shared" si="0"/>
        <v/>
      </c>
      <c r="N34" s="227" t="str">
        <f t="shared" si="1"/>
        <v/>
      </c>
      <c r="O34" s="219"/>
      <c r="P34" s="219"/>
      <c r="Q34" s="219"/>
      <c r="R34" s="219"/>
      <c r="S34" s="219"/>
      <c r="T34" s="219"/>
      <c r="U34" s="219"/>
      <c r="V34" s="219"/>
      <c r="W34" s="219"/>
      <c r="X34" s="229" t="str">
        <f t="shared" si="2"/>
        <v/>
      </c>
      <c r="Y34" s="195" t="str">
        <f>IF(AND(B34=Y$3),LOOKUP(9.99999999999999E+307,$Y$4:Y33)+1,"")</f>
        <v/>
      </c>
      <c r="Z34" s="195" t="str">
        <f>IF(AND(B34=Z$3),LOOKUP(9.99999999999999E+307,$Z$4:Z33)+1,"")</f>
        <v/>
      </c>
      <c r="AA34" s="195" t="str">
        <f>IF(AND(B34=AA$3),LOOKUP(9.99999999999999E+307,$AA$4:AA33)+1,"")</f>
        <v/>
      </c>
      <c r="AB34" s="195" t="str">
        <f>IF(AND(B34=AB$3),LOOKUP(9.99999999999999E+307,$AB$4:AB33)+1,"")</f>
        <v/>
      </c>
      <c r="AC34" s="195" t="str">
        <f>IF(AND(B34=AC$3),LOOKUP(9.99999999999999E+307,$AC$4:AC33)+1,"")</f>
        <v/>
      </c>
      <c r="AD34" s="195" t="str">
        <f>IF(AND(B34=AD$3),LOOKUP(9.99999999999999E+307,$AD$4:AD33)+1,"")</f>
        <v/>
      </c>
      <c r="AE34" s="195" t="str">
        <f>IF(AND(B34=AE$3),LOOKUP(9.99999999999999E+307,$AE$4:AE33)+1,"")</f>
        <v/>
      </c>
      <c r="AF34" s="195" t="str">
        <f>IF(AND(B34=AF$3),LOOKUP(9.99999999999999E+307,$AF$4:AF33)+1,"")</f>
        <v/>
      </c>
      <c r="AG34" s="196"/>
    </row>
    <row r="35" spans="2:33" s="129" customFormat="1" ht="15.9" customHeight="1" x14ac:dyDescent="0.75">
      <c r="B35" s="343" t="str">
        <f>IF(E35="","",p2เวลาเรียน!B35)</f>
        <v/>
      </c>
      <c r="C35" s="191">
        <f>p2เวลาเรียน!C35</f>
        <v>31</v>
      </c>
      <c r="D35" s="191" t="str">
        <f>p2เวลาเรียน!D35</f>
        <v/>
      </c>
      <c r="E35" s="192" t="str">
        <f>p2เวลาเรียน!E35</f>
        <v/>
      </c>
      <c r="F35" s="193" t="str">
        <f>p2เวลาเรียน!F35</f>
        <v/>
      </c>
      <c r="G35" s="194" t="str">
        <f>p2เวลาเรียน!G35</f>
        <v/>
      </c>
      <c r="H35" s="220"/>
      <c r="I35" s="220"/>
      <c r="J35" s="220"/>
      <c r="K35" s="220"/>
      <c r="L35" s="220"/>
      <c r="M35" s="226" t="str">
        <f t="shared" si="0"/>
        <v/>
      </c>
      <c r="N35" s="227" t="str">
        <f t="shared" si="1"/>
        <v/>
      </c>
      <c r="O35" s="219"/>
      <c r="P35" s="219"/>
      <c r="Q35" s="219"/>
      <c r="R35" s="219"/>
      <c r="S35" s="219"/>
      <c r="T35" s="219"/>
      <c r="U35" s="219"/>
      <c r="V35" s="219"/>
      <c r="W35" s="219"/>
      <c r="X35" s="229" t="str">
        <f t="shared" si="2"/>
        <v/>
      </c>
      <c r="Y35" s="195" t="str">
        <f>IF(AND(B35=Y$3),LOOKUP(9.99999999999999E+307,$Y$4:Y34)+1,"")</f>
        <v/>
      </c>
      <c r="Z35" s="195" t="str">
        <f>IF(AND(B35=Z$3),LOOKUP(9.99999999999999E+307,$Z$4:Z34)+1,"")</f>
        <v/>
      </c>
      <c r="AA35" s="195" t="str">
        <f>IF(AND(B35=AA$3),LOOKUP(9.99999999999999E+307,$AA$4:AA34)+1,"")</f>
        <v/>
      </c>
      <c r="AB35" s="195" t="str">
        <f>IF(AND(B35=AB$3),LOOKUP(9.99999999999999E+307,$AB$4:AB34)+1,"")</f>
        <v/>
      </c>
      <c r="AC35" s="195" t="str">
        <f>IF(AND(B35=AC$3),LOOKUP(9.99999999999999E+307,$AC$4:AC34)+1,"")</f>
        <v/>
      </c>
      <c r="AD35" s="195" t="str">
        <f>IF(AND(B35=AD$3),LOOKUP(9.99999999999999E+307,$AD$4:AD34)+1,"")</f>
        <v/>
      </c>
      <c r="AE35" s="195" t="str">
        <f>IF(AND(B35=AE$3),LOOKUP(9.99999999999999E+307,$AE$4:AE34)+1,"")</f>
        <v/>
      </c>
      <c r="AF35" s="195" t="str">
        <f>IF(AND(B35=AF$3),LOOKUP(9.99999999999999E+307,$AF$4:AF34)+1,"")</f>
        <v/>
      </c>
      <c r="AG35" s="196"/>
    </row>
    <row r="36" spans="2:33" s="129" customFormat="1" ht="15.9" customHeight="1" x14ac:dyDescent="0.75">
      <c r="B36" s="343" t="str">
        <f>IF(E36="","",p2เวลาเรียน!B36)</f>
        <v/>
      </c>
      <c r="C36" s="191">
        <f>p2เวลาเรียน!C36</f>
        <v>32</v>
      </c>
      <c r="D36" s="191" t="str">
        <f>p2เวลาเรียน!D36</f>
        <v/>
      </c>
      <c r="E36" s="192" t="str">
        <f>p2เวลาเรียน!E36</f>
        <v/>
      </c>
      <c r="F36" s="193" t="str">
        <f>p2เวลาเรียน!F36</f>
        <v/>
      </c>
      <c r="G36" s="194" t="str">
        <f>p2เวลาเรียน!G36</f>
        <v/>
      </c>
      <c r="H36" s="220"/>
      <c r="I36" s="220"/>
      <c r="J36" s="220"/>
      <c r="K36" s="220"/>
      <c r="L36" s="220"/>
      <c r="M36" s="226" t="str">
        <f t="shared" si="0"/>
        <v/>
      </c>
      <c r="N36" s="227" t="str">
        <f t="shared" si="1"/>
        <v/>
      </c>
      <c r="O36" s="219"/>
      <c r="P36" s="219"/>
      <c r="Q36" s="219"/>
      <c r="R36" s="219"/>
      <c r="S36" s="219"/>
      <c r="T36" s="219"/>
      <c r="U36" s="219"/>
      <c r="V36" s="219"/>
      <c r="W36" s="219"/>
      <c r="X36" s="229" t="str">
        <f t="shared" si="2"/>
        <v/>
      </c>
      <c r="Y36" s="195" t="str">
        <f>IF(AND(B36=Y$3),LOOKUP(9.99999999999999E+307,$Y$4:Y35)+1,"")</f>
        <v/>
      </c>
      <c r="Z36" s="195" t="str">
        <f>IF(AND(B36=Z$3),LOOKUP(9.99999999999999E+307,$Z$4:Z35)+1,"")</f>
        <v/>
      </c>
      <c r="AA36" s="195" t="str">
        <f>IF(AND(B36=AA$3),LOOKUP(9.99999999999999E+307,$AA$4:AA35)+1,"")</f>
        <v/>
      </c>
      <c r="AB36" s="195" t="str">
        <f>IF(AND(B36=AB$3),LOOKUP(9.99999999999999E+307,$AB$4:AB35)+1,"")</f>
        <v/>
      </c>
      <c r="AC36" s="195" t="str">
        <f>IF(AND(B36=AC$3),LOOKUP(9.99999999999999E+307,$AC$4:AC35)+1,"")</f>
        <v/>
      </c>
      <c r="AD36" s="195" t="str">
        <f>IF(AND(B36=AD$3),LOOKUP(9.99999999999999E+307,$AD$4:AD35)+1,"")</f>
        <v/>
      </c>
      <c r="AE36" s="195" t="str">
        <f>IF(AND(B36=AE$3),LOOKUP(9.99999999999999E+307,$AE$4:AE35)+1,"")</f>
        <v/>
      </c>
      <c r="AF36" s="195" t="str">
        <f>IF(AND(B36=AF$3),LOOKUP(9.99999999999999E+307,$AF$4:AF35)+1,"")</f>
        <v/>
      </c>
      <c r="AG36" s="196"/>
    </row>
    <row r="37" spans="2:33" s="129" customFormat="1" ht="15.9" customHeight="1" x14ac:dyDescent="0.75">
      <c r="B37" s="343" t="str">
        <f>IF(E37="","",p2เวลาเรียน!B37)</f>
        <v/>
      </c>
      <c r="C37" s="191">
        <f>p2เวลาเรียน!C37</f>
        <v>33</v>
      </c>
      <c r="D37" s="191" t="str">
        <f>p2เวลาเรียน!D37</f>
        <v/>
      </c>
      <c r="E37" s="192" t="str">
        <f>p2เวลาเรียน!E37</f>
        <v/>
      </c>
      <c r="F37" s="193" t="str">
        <f>p2เวลาเรียน!F37</f>
        <v/>
      </c>
      <c r="G37" s="194" t="str">
        <f>p2เวลาเรียน!G37</f>
        <v/>
      </c>
      <c r="H37" s="220"/>
      <c r="I37" s="220"/>
      <c r="J37" s="220"/>
      <c r="K37" s="220"/>
      <c r="L37" s="220"/>
      <c r="M37" s="226" t="str">
        <f t="shared" si="0"/>
        <v/>
      </c>
      <c r="N37" s="227" t="str">
        <f t="shared" si="1"/>
        <v/>
      </c>
      <c r="O37" s="219"/>
      <c r="P37" s="219"/>
      <c r="Q37" s="219"/>
      <c r="R37" s="219"/>
      <c r="S37" s="219"/>
      <c r="T37" s="219"/>
      <c r="U37" s="219"/>
      <c r="V37" s="219"/>
      <c r="W37" s="219"/>
      <c r="X37" s="229" t="str">
        <f t="shared" si="2"/>
        <v/>
      </c>
      <c r="Y37" s="195" t="str">
        <f>IF(AND(B37=Y$3),LOOKUP(9.99999999999999E+307,$Y$4:Y36)+1,"")</f>
        <v/>
      </c>
      <c r="Z37" s="195" t="str">
        <f>IF(AND(B37=Z$3),LOOKUP(9.99999999999999E+307,$Z$4:Z36)+1,"")</f>
        <v/>
      </c>
      <c r="AA37" s="195" t="str">
        <f>IF(AND(B37=AA$3),LOOKUP(9.99999999999999E+307,$AA$4:AA36)+1,"")</f>
        <v/>
      </c>
      <c r="AB37" s="195" t="str">
        <f>IF(AND(B37=AB$3),LOOKUP(9.99999999999999E+307,$AB$4:AB36)+1,"")</f>
        <v/>
      </c>
      <c r="AC37" s="195" t="str">
        <f>IF(AND(B37=AC$3),LOOKUP(9.99999999999999E+307,$AC$4:AC36)+1,"")</f>
        <v/>
      </c>
      <c r="AD37" s="195" t="str">
        <f>IF(AND(B37=AD$3),LOOKUP(9.99999999999999E+307,$AD$4:AD36)+1,"")</f>
        <v/>
      </c>
      <c r="AE37" s="195" t="str">
        <f>IF(AND(B37=AE$3),LOOKUP(9.99999999999999E+307,$AE$4:AE36)+1,"")</f>
        <v/>
      </c>
      <c r="AF37" s="195" t="str">
        <f>IF(AND(B37=AF$3),LOOKUP(9.99999999999999E+307,$AF$4:AF36)+1,"")</f>
        <v/>
      </c>
      <c r="AG37" s="196"/>
    </row>
    <row r="38" spans="2:33" s="129" customFormat="1" ht="15.9" customHeight="1" x14ac:dyDescent="0.75">
      <c r="B38" s="343" t="str">
        <f>IF(E38="","",p2เวลาเรียน!B38)</f>
        <v/>
      </c>
      <c r="C38" s="191">
        <f>p2เวลาเรียน!C38</f>
        <v>34</v>
      </c>
      <c r="D38" s="191" t="str">
        <f>p2เวลาเรียน!D38</f>
        <v/>
      </c>
      <c r="E38" s="192" t="str">
        <f>p2เวลาเรียน!E38</f>
        <v/>
      </c>
      <c r="F38" s="193" t="str">
        <f>p2เวลาเรียน!F38</f>
        <v/>
      </c>
      <c r="G38" s="194" t="str">
        <f>p2เวลาเรียน!G38</f>
        <v/>
      </c>
      <c r="H38" s="220"/>
      <c r="I38" s="220"/>
      <c r="J38" s="220"/>
      <c r="K38" s="220"/>
      <c r="L38" s="220"/>
      <c r="M38" s="226" t="str">
        <f t="shared" si="0"/>
        <v/>
      </c>
      <c r="N38" s="227" t="str">
        <f t="shared" si="1"/>
        <v/>
      </c>
      <c r="O38" s="219"/>
      <c r="P38" s="219"/>
      <c r="Q38" s="219"/>
      <c r="R38" s="219"/>
      <c r="S38" s="219"/>
      <c r="T38" s="219"/>
      <c r="U38" s="219"/>
      <c r="V38" s="219"/>
      <c r="W38" s="219"/>
      <c r="X38" s="229" t="str">
        <f t="shared" si="2"/>
        <v/>
      </c>
      <c r="Y38" s="195" t="str">
        <f>IF(AND(B38=Y$3),LOOKUP(9.99999999999999E+307,$Y$4:Y37)+1,"")</f>
        <v/>
      </c>
      <c r="Z38" s="195" t="str">
        <f>IF(AND(B38=Z$3),LOOKUP(9.99999999999999E+307,$Z$4:Z37)+1,"")</f>
        <v/>
      </c>
      <c r="AA38" s="195" t="str">
        <f>IF(AND(B38=AA$3),LOOKUP(9.99999999999999E+307,$AA$4:AA37)+1,"")</f>
        <v/>
      </c>
      <c r="AB38" s="195" t="str">
        <f>IF(AND(B38=AB$3),LOOKUP(9.99999999999999E+307,$AB$4:AB37)+1,"")</f>
        <v/>
      </c>
      <c r="AC38" s="195" t="str">
        <f>IF(AND(B38=AC$3),LOOKUP(9.99999999999999E+307,$AC$4:AC37)+1,"")</f>
        <v/>
      </c>
      <c r="AD38" s="195" t="str">
        <f>IF(AND(B38=AD$3),LOOKUP(9.99999999999999E+307,$AD$4:AD37)+1,"")</f>
        <v/>
      </c>
      <c r="AE38" s="195" t="str">
        <f>IF(AND(B38=AE$3),LOOKUP(9.99999999999999E+307,$AE$4:AE37)+1,"")</f>
        <v/>
      </c>
      <c r="AF38" s="195" t="str">
        <f>IF(AND(B38=AF$3),LOOKUP(9.99999999999999E+307,$AF$4:AF37)+1,"")</f>
        <v/>
      </c>
      <c r="AG38" s="196"/>
    </row>
    <row r="39" spans="2:33" s="129" customFormat="1" ht="15.9" customHeight="1" x14ac:dyDescent="0.75">
      <c r="B39" s="343" t="str">
        <f>IF(E39="","",p2เวลาเรียน!B39)</f>
        <v/>
      </c>
      <c r="C39" s="191">
        <f>p2เวลาเรียน!C39</f>
        <v>35</v>
      </c>
      <c r="D39" s="191" t="str">
        <f>p2เวลาเรียน!D39</f>
        <v/>
      </c>
      <c r="E39" s="192" t="str">
        <f>p2เวลาเรียน!E39</f>
        <v/>
      </c>
      <c r="F39" s="193" t="str">
        <f>p2เวลาเรียน!F39</f>
        <v/>
      </c>
      <c r="G39" s="194" t="str">
        <f>p2เวลาเรียน!G39</f>
        <v/>
      </c>
      <c r="H39" s="220"/>
      <c r="I39" s="220"/>
      <c r="J39" s="220"/>
      <c r="K39" s="220"/>
      <c r="L39" s="220"/>
      <c r="M39" s="226" t="str">
        <f t="shared" si="0"/>
        <v/>
      </c>
      <c r="N39" s="227" t="str">
        <f t="shared" si="1"/>
        <v/>
      </c>
      <c r="O39" s="219"/>
      <c r="P39" s="219"/>
      <c r="Q39" s="219"/>
      <c r="R39" s="219"/>
      <c r="S39" s="219"/>
      <c r="T39" s="219"/>
      <c r="U39" s="219"/>
      <c r="V39" s="219"/>
      <c r="W39" s="219"/>
      <c r="X39" s="229" t="str">
        <f t="shared" si="2"/>
        <v/>
      </c>
      <c r="Y39" s="195" t="str">
        <f>IF(AND(B39=Y$3),LOOKUP(9.99999999999999E+307,$Y$4:Y38)+1,"")</f>
        <v/>
      </c>
      <c r="Z39" s="195" t="str">
        <f>IF(AND(B39=Z$3),LOOKUP(9.99999999999999E+307,$Z$4:Z38)+1,"")</f>
        <v/>
      </c>
      <c r="AA39" s="195" t="str">
        <f>IF(AND(B39=AA$3),LOOKUP(9.99999999999999E+307,$AA$4:AA38)+1,"")</f>
        <v/>
      </c>
      <c r="AB39" s="195" t="str">
        <f>IF(AND(B39=AB$3),LOOKUP(9.99999999999999E+307,$AB$4:AB38)+1,"")</f>
        <v/>
      </c>
      <c r="AC39" s="195" t="str">
        <f>IF(AND(B39=AC$3),LOOKUP(9.99999999999999E+307,$AC$4:AC38)+1,"")</f>
        <v/>
      </c>
      <c r="AD39" s="195" t="str">
        <f>IF(AND(B39=AD$3),LOOKUP(9.99999999999999E+307,$AD$4:AD38)+1,"")</f>
        <v/>
      </c>
      <c r="AE39" s="195" t="str">
        <f>IF(AND(B39=AE$3),LOOKUP(9.99999999999999E+307,$AE$4:AE38)+1,"")</f>
        <v/>
      </c>
      <c r="AF39" s="195" t="str">
        <f>IF(AND(B39=AF$3),LOOKUP(9.99999999999999E+307,$AF$4:AF38)+1,"")</f>
        <v/>
      </c>
      <c r="AG39" s="196"/>
    </row>
    <row r="40" spans="2:33" s="129" customFormat="1" ht="15.9" customHeight="1" x14ac:dyDescent="0.75">
      <c r="B40" s="343" t="str">
        <f>IF(E40="","",p2เวลาเรียน!B40)</f>
        <v/>
      </c>
      <c r="C40" s="191">
        <f>p2เวลาเรียน!C40</f>
        <v>36</v>
      </c>
      <c r="D40" s="191" t="str">
        <f>p2เวลาเรียน!D40</f>
        <v/>
      </c>
      <c r="E40" s="192" t="str">
        <f>p2เวลาเรียน!E40</f>
        <v/>
      </c>
      <c r="F40" s="193" t="str">
        <f>p2เวลาเรียน!F40</f>
        <v/>
      </c>
      <c r="G40" s="194" t="str">
        <f>p2เวลาเรียน!G40</f>
        <v/>
      </c>
      <c r="H40" s="220"/>
      <c r="I40" s="220"/>
      <c r="J40" s="220"/>
      <c r="K40" s="220"/>
      <c r="L40" s="220"/>
      <c r="M40" s="226" t="str">
        <f t="shared" si="0"/>
        <v/>
      </c>
      <c r="N40" s="227" t="str">
        <f t="shared" si="1"/>
        <v/>
      </c>
      <c r="O40" s="219"/>
      <c r="P40" s="219"/>
      <c r="Q40" s="219"/>
      <c r="R40" s="219"/>
      <c r="S40" s="219"/>
      <c r="T40" s="219"/>
      <c r="U40" s="219"/>
      <c r="V40" s="219"/>
      <c r="W40" s="219"/>
      <c r="X40" s="229" t="str">
        <f t="shared" si="2"/>
        <v/>
      </c>
      <c r="Y40" s="195" t="str">
        <f>IF(AND(B40=Y$3),LOOKUP(9.99999999999999E+307,$Y$4:Y39)+1,"")</f>
        <v/>
      </c>
      <c r="Z40" s="195" t="str">
        <f>IF(AND(B40=Z$3),LOOKUP(9.99999999999999E+307,$Z$4:Z39)+1,"")</f>
        <v/>
      </c>
      <c r="AA40" s="195" t="str">
        <f>IF(AND(B40=AA$3),LOOKUP(9.99999999999999E+307,$AA$4:AA39)+1,"")</f>
        <v/>
      </c>
      <c r="AB40" s="195" t="str">
        <f>IF(AND(B40=AB$3),LOOKUP(9.99999999999999E+307,$AB$4:AB39)+1,"")</f>
        <v/>
      </c>
      <c r="AC40" s="195" t="str">
        <f>IF(AND(B40=AC$3),LOOKUP(9.99999999999999E+307,$AC$4:AC39)+1,"")</f>
        <v/>
      </c>
      <c r="AD40" s="195" t="str">
        <f>IF(AND(B40=AD$3),LOOKUP(9.99999999999999E+307,$AD$4:AD39)+1,"")</f>
        <v/>
      </c>
      <c r="AE40" s="195" t="str">
        <f>IF(AND(B40=AE$3),LOOKUP(9.99999999999999E+307,$AE$4:AE39)+1,"")</f>
        <v/>
      </c>
      <c r="AF40" s="195" t="str">
        <f>IF(AND(B40=AF$3),LOOKUP(9.99999999999999E+307,$AF$4:AF39)+1,"")</f>
        <v/>
      </c>
      <c r="AG40" s="196"/>
    </row>
    <row r="41" spans="2:33" s="129" customFormat="1" ht="15.9" customHeight="1" x14ac:dyDescent="0.75">
      <c r="B41" s="343" t="str">
        <f>IF(E41="","",p2เวลาเรียน!B41)</f>
        <v/>
      </c>
      <c r="C41" s="191">
        <f>p2เวลาเรียน!C41</f>
        <v>37</v>
      </c>
      <c r="D41" s="191" t="str">
        <f>p2เวลาเรียน!D41</f>
        <v/>
      </c>
      <c r="E41" s="192" t="str">
        <f>p2เวลาเรียน!E41</f>
        <v/>
      </c>
      <c r="F41" s="193" t="str">
        <f>p2เวลาเรียน!F41</f>
        <v/>
      </c>
      <c r="G41" s="194" t="str">
        <f>p2เวลาเรียน!G41</f>
        <v/>
      </c>
      <c r="H41" s="220"/>
      <c r="I41" s="220"/>
      <c r="J41" s="220"/>
      <c r="K41" s="220"/>
      <c r="L41" s="220"/>
      <c r="M41" s="226" t="str">
        <f t="shared" si="0"/>
        <v/>
      </c>
      <c r="N41" s="227" t="str">
        <f t="shared" si="1"/>
        <v/>
      </c>
      <c r="O41" s="219"/>
      <c r="P41" s="219"/>
      <c r="Q41" s="219"/>
      <c r="R41" s="219"/>
      <c r="S41" s="219"/>
      <c r="T41" s="219"/>
      <c r="U41" s="219"/>
      <c r="V41" s="219"/>
      <c r="W41" s="219"/>
      <c r="X41" s="229" t="str">
        <f t="shared" si="2"/>
        <v/>
      </c>
      <c r="Y41" s="195" t="str">
        <f>IF(AND(B41=Y$3),LOOKUP(9.99999999999999E+307,$Y$4:Y40)+1,"")</f>
        <v/>
      </c>
      <c r="Z41" s="195" t="str">
        <f>IF(AND(B41=Z$3),LOOKUP(9.99999999999999E+307,$Z$4:Z40)+1,"")</f>
        <v/>
      </c>
      <c r="AA41" s="195" t="str">
        <f>IF(AND(B41=AA$3),LOOKUP(9.99999999999999E+307,$AA$4:AA40)+1,"")</f>
        <v/>
      </c>
      <c r="AB41" s="195" t="str">
        <f>IF(AND(B41=AB$3),LOOKUP(9.99999999999999E+307,$AB$4:AB40)+1,"")</f>
        <v/>
      </c>
      <c r="AC41" s="195" t="str">
        <f>IF(AND(B41=AC$3),LOOKUP(9.99999999999999E+307,$AC$4:AC40)+1,"")</f>
        <v/>
      </c>
      <c r="AD41" s="195" t="str">
        <f>IF(AND(B41=AD$3),LOOKUP(9.99999999999999E+307,$AD$4:AD40)+1,"")</f>
        <v/>
      </c>
      <c r="AE41" s="195" t="str">
        <f>IF(AND(B41=AE$3),LOOKUP(9.99999999999999E+307,$AE$4:AE40)+1,"")</f>
        <v/>
      </c>
      <c r="AF41" s="195" t="str">
        <f>IF(AND(B41=AF$3),LOOKUP(9.99999999999999E+307,$AF$4:AF40)+1,"")</f>
        <v/>
      </c>
      <c r="AG41" s="196"/>
    </row>
    <row r="42" spans="2:33" s="129" customFormat="1" ht="15.9" customHeight="1" x14ac:dyDescent="0.75">
      <c r="B42" s="343" t="str">
        <f>IF(E42="","",p2เวลาเรียน!B42)</f>
        <v/>
      </c>
      <c r="C42" s="191">
        <f>p2เวลาเรียน!C42</f>
        <v>38</v>
      </c>
      <c r="D42" s="191" t="str">
        <f>p2เวลาเรียน!D42</f>
        <v/>
      </c>
      <c r="E42" s="192" t="str">
        <f>p2เวลาเรียน!E42</f>
        <v/>
      </c>
      <c r="F42" s="193" t="str">
        <f>p2เวลาเรียน!F42</f>
        <v/>
      </c>
      <c r="G42" s="194" t="str">
        <f>p2เวลาเรียน!G42</f>
        <v/>
      </c>
      <c r="H42" s="220"/>
      <c r="I42" s="220"/>
      <c r="J42" s="220"/>
      <c r="K42" s="220"/>
      <c r="L42" s="220"/>
      <c r="M42" s="226" t="str">
        <f t="shared" si="0"/>
        <v/>
      </c>
      <c r="N42" s="227" t="str">
        <f t="shared" si="1"/>
        <v/>
      </c>
      <c r="O42" s="219"/>
      <c r="P42" s="219"/>
      <c r="Q42" s="219"/>
      <c r="R42" s="219"/>
      <c r="S42" s="219"/>
      <c r="T42" s="219"/>
      <c r="U42" s="219"/>
      <c r="V42" s="219"/>
      <c r="W42" s="219"/>
      <c r="X42" s="229" t="str">
        <f t="shared" si="2"/>
        <v/>
      </c>
      <c r="Y42" s="195" t="str">
        <f>IF(AND(B42=Y$3),LOOKUP(9.99999999999999E+307,$Y$4:Y41)+1,"")</f>
        <v/>
      </c>
      <c r="Z42" s="195" t="str">
        <f>IF(AND(B42=Z$3),LOOKUP(9.99999999999999E+307,$Z$4:Z41)+1,"")</f>
        <v/>
      </c>
      <c r="AA42" s="195" t="str">
        <f>IF(AND(B42=AA$3),LOOKUP(9.99999999999999E+307,$AA$4:AA41)+1,"")</f>
        <v/>
      </c>
      <c r="AB42" s="195" t="str">
        <f>IF(AND(B42=AB$3),LOOKUP(9.99999999999999E+307,$AB$4:AB41)+1,"")</f>
        <v/>
      </c>
      <c r="AC42" s="195" t="str">
        <f>IF(AND(B42=AC$3),LOOKUP(9.99999999999999E+307,$AC$4:AC41)+1,"")</f>
        <v/>
      </c>
      <c r="AD42" s="195" t="str">
        <f>IF(AND(B42=AD$3),LOOKUP(9.99999999999999E+307,$AD$4:AD41)+1,"")</f>
        <v/>
      </c>
      <c r="AE42" s="195" t="str">
        <f>IF(AND(B42=AE$3),LOOKUP(9.99999999999999E+307,$AE$4:AE41)+1,"")</f>
        <v/>
      </c>
      <c r="AF42" s="195" t="str">
        <f>IF(AND(B42=AF$3),LOOKUP(9.99999999999999E+307,$AF$4:AF41)+1,"")</f>
        <v/>
      </c>
      <c r="AG42" s="196"/>
    </row>
    <row r="43" spans="2:33" s="129" customFormat="1" ht="15.9" customHeight="1" x14ac:dyDescent="0.75">
      <c r="B43" s="343" t="str">
        <f>IF(E43="","",p2เวลาเรียน!B43)</f>
        <v/>
      </c>
      <c r="C43" s="191">
        <f>p2เวลาเรียน!C43</f>
        <v>39</v>
      </c>
      <c r="D43" s="191" t="str">
        <f>p2เวลาเรียน!D43</f>
        <v/>
      </c>
      <c r="E43" s="192" t="str">
        <f>p2เวลาเรียน!E43</f>
        <v/>
      </c>
      <c r="F43" s="193" t="str">
        <f>p2เวลาเรียน!F43</f>
        <v/>
      </c>
      <c r="G43" s="194" t="str">
        <f>p2เวลาเรียน!G43</f>
        <v/>
      </c>
      <c r="H43" s="220"/>
      <c r="I43" s="220"/>
      <c r="J43" s="220"/>
      <c r="K43" s="220"/>
      <c r="L43" s="220"/>
      <c r="M43" s="226" t="str">
        <f t="shared" si="0"/>
        <v/>
      </c>
      <c r="N43" s="227" t="str">
        <f t="shared" si="1"/>
        <v/>
      </c>
      <c r="O43" s="219"/>
      <c r="P43" s="219"/>
      <c r="Q43" s="219"/>
      <c r="R43" s="219"/>
      <c r="S43" s="219"/>
      <c r="T43" s="219"/>
      <c r="U43" s="219"/>
      <c r="V43" s="447"/>
      <c r="W43" s="225"/>
      <c r="X43" s="229" t="str">
        <f t="shared" si="2"/>
        <v/>
      </c>
      <c r="Y43" s="195" t="str">
        <f>IF(AND(B43=Y$3),LOOKUP(9.99999999999999E+307,$Y$4:Y42)+1,"")</f>
        <v/>
      </c>
      <c r="Z43" s="195" t="str">
        <f>IF(AND(B43=Z$3),LOOKUP(9.99999999999999E+307,$Z$4:Z42)+1,"")</f>
        <v/>
      </c>
      <c r="AA43" s="195" t="str">
        <f>IF(AND(B43=AA$3),LOOKUP(9.99999999999999E+307,$AA$4:AA42)+1,"")</f>
        <v/>
      </c>
      <c r="AB43" s="195" t="str">
        <f>IF(AND(B43=AB$3),LOOKUP(9.99999999999999E+307,$AB$4:AB42)+1,"")</f>
        <v/>
      </c>
      <c r="AC43" s="195" t="str">
        <f>IF(AND(B43=AC$3),LOOKUP(9.99999999999999E+307,$AC$4:AC42)+1,"")</f>
        <v/>
      </c>
      <c r="AD43" s="195" t="str">
        <f>IF(AND(B43=AD$3),LOOKUP(9.99999999999999E+307,$AD$4:AD42)+1,"")</f>
        <v/>
      </c>
      <c r="AE43" s="195" t="str">
        <f>IF(AND(B43=AE$3),LOOKUP(9.99999999999999E+307,$AE$4:AE42)+1,"")</f>
        <v/>
      </c>
      <c r="AF43" s="195" t="str">
        <f>IF(AND(B43=AF$3),LOOKUP(9.99999999999999E+307,$AF$4:AF42)+1,"")</f>
        <v/>
      </c>
      <c r="AG43" s="196"/>
    </row>
    <row r="44" spans="2:33" s="129" customFormat="1" ht="15.9" customHeight="1" x14ac:dyDescent="0.75">
      <c r="B44" s="343" t="str">
        <f>IF(E44="","",p2เวลาเรียน!B44)</f>
        <v/>
      </c>
      <c r="C44" s="191">
        <f>p2เวลาเรียน!C44</f>
        <v>40</v>
      </c>
      <c r="D44" s="191" t="str">
        <f>p2เวลาเรียน!D44</f>
        <v/>
      </c>
      <c r="E44" s="192" t="str">
        <f>p2เวลาเรียน!E44</f>
        <v/>
      </c>
      <c r="F44" s="193" t="str">
        <f>p2เวลาเรียน!F44</f>
        <v/>
      </c>
      <c r="G44" s="194" t="str">
        <f>p2เวลาเรียน!G44</f>
        <v/>
      </c>
      <c r="H44" s="220"/>
      <c r="I44" s="220"/>
      <c r="J44" s="220"/>
      <c r="K44" s="220"/>
      <c r="L44" s="220"/>
      <c r="M44" s="226" t="str">
        <f t="shared" si="0"/>
        <v/>
      </c>
      <c r="N44" s="227" t="str">
        <f t="shared" si="1"/>
        <v/>
      </c>
      <c r="O44" s="219"/>
      <c r="P44" s="219"/>
      <c r="Q44" s="219"/>
      <c r="R44" s="219"/>
      <c r="S44" s="219"/>
      <c r="T44" s="219"/>
      <c r="U44" s="219"/>
      <c r="V44" s="447"/>
      <c r="W44" s="225"/>
      <c r="X44" s="229" t="str">
        <f t="shared" si="2"/>
        <v/>
      </c>
      <c r="Y44" s="195" t="str">
        <f>IF(AND(B44=Y$3),LOOKUP(9.99999999999999E+307,$Y$4:Y43)+1,"")</f>
        <v/>
      </c>
      <c r="Z44" s="195" t="str">
        <f>IF(AND(B44=Z$3),LOOKUP(9.99999999999999E+307,$Z$4:Z43)+1,"")</f>
        <v/>
      </c>
      <c r="AA44" s="195" t="str">
        <f>IF(AND(B44=AA$3),LOOKUP(9.99999999999999E+307,$AA$4:AA43)+1,"")</f>
        <v/>
      </c>
      <c r="AB44" s="195" t="str">
        <f>IF(AND(B44=AB$3),LOOKUP(9.99999999999999E+307,$AB$4:AB43)+1,"")</f>
        <v/>
      </c>
      <c r="AC44" s="195" t="str">
        <f>IF(AND(B44=AC$3),LOOKUP(9.99999999999999E+307,$AC$4:AC43)+1,"")</f>
        <v/>
      </c>
      <c r="AD44" s="195" t="str">
        <f>IF(AND(B44=AD$3),LOOKUP(9.99999999999999E+307,$AD$4:AD43)+1,"")</f>
        <v/>
      </c>
      <c r="AE44" s="195" t="str">
        <f>IF(AND(B44=AE$3),LOOKUP(9.99999999999999E+307,$AE$4:AE43)+1,"")</f>
        <v/>
      </c>
      <c r="AF44" s="195" t="str">
        <f>IF(AND(B44=AF$3),LOOKUP(9.99999999999999E+307,$AF$4:AF43)+1,"")</f>
        <v/>
      </c>
      <c r="AG44" s="196"/>
    </row>
    <row r="45" spans="2:33" s="129" customFormat="1" ht="15.9" customHeight="1" x14ac:dyDescent="0.75">
      <c r="B45" s="343" t="str">
        <f>IF(E45="","",p2เวลาเรียน!B45)</f>
        <v>ป.4/2</v>
      </c>
      <c r="C45" s="191">
        <f>p2เวลาเรียน!C45</f>
        <v>1</v>
      </c>
      <c r="D45" s="191">
        <f>p2เวลาเรียน!D45</f>
        <v>3746</v>
      </c>
      <c r="E45" s="192" t="str">
        <f>p2เวลาเรียน!E45</f>
        <v>เด็กชาย</v>
      </c>
      <c r="F45" s="193" t="str">
        <f>p2เวลาเรียน!F45</f>
        <v>ภคภัทร</v>
      </c>
      <c r="G45" s="194" t="str">
        <f>p2เวลาเรียน!G45</f>
        <v>จิรหิรัญโชค</v>
      </c>
      <c r="H45" s="220"/>
      <c r="I45" s="220"/>
      <c r="J45" s="220"/>
      <c r="K45" s="220"/>
      <c r="L45" s="220"/>
      <c r="M45" s="226" t="str">
        <f t="shared" si="0"/>
        <v/>
      </c>
      <c r="N45" s="227" t="str">
        <f t="shared" si="1"/>
        <v/>
      </c>
      <c r="O45" s="219"/>
      <c r="P45" s="219"/>
      <c r="Q45" s="219"/>
      <c r="R45" s="219"/>
      <c r="S45" s="219"/>
      <c r="T45" s="219"/>
      <c r="U45" s="219"/>
      <c r="V45" s="219"/>
      <c r="W45" s="219"/>
      <c r="X45" s="229" t="str">
        <f t="shared" si="2"/>
        <v/>
      </c>
      <c r="Y45" s="195" t="str">
        <f>IF(AND(B45=Y$3),LOOKUP(9.99999999999999E+307,$Y$4:Y44)+1,"")</f>
        <v/>
      </c>
      <c r="Z45" s="195">
        <f>IF(AND(B45=Z$3),LOOKUP(9.99999999999999E+307,$Z$4:Z44)+1,"")</f>
        <v>1</v>
      </c>
      <c r="AA45" s="195" t="str">
        <f>IF(AND(B45=AA$3),LOOKUP(9.99999999999999E+307,$AA$4:AA44)+1,"")</f>
        <v/>
      </c>
      <c r="AB45" s="195" t="str">
        <f>IF(AND(B45=AB$3),LOOKUP(9.99999999999999E+307,$AB$4:AB44)+1,"")</f>
        <v/>
      </c>
      <c r="AC45" s="195" t="str">
        <f>IF(AND(B45=AC$3),LOOKUP(9.99999999999999E+307,$AC$4:AC44)+1,"")</f>
        <v/>
      </c>
      <c r="AD45" s="195" t="str">
        <f>IF(AND(B45=AD$3),LOOKUP(9.99999999999999E+307,$AD$4:AD44)+1,"")</f>
        <v/>
      </c>
      <c r="AE45" s="195" t="str">
        <f>IF(AND(B45=AE$3),LOOKUP(9.99999999999999E+307,$AE$4:AE44)+1,"")</f>
        <v/>
      </c>
      <c r="AF45" s="195" t="str">
        <f>IF(AND(B45=AF$3),LOOKUP(9.99999999999999E+307,$AF$4:AF44)+1,"")</f>
        <v/>
      </c>
      <c r="AG45" s="196"/>
    </row>
    <row r="46" spans="2:33" s="129" customFormat="1" ht="15.9" customHeight="1" x14ac:dyDescent="0.75">
      <c r="B46" s="343" t="str">
        <f>IF(E46="","",p2เวลาเรียน!B46)</f>
        <v>ป.4/2</v>
      </c>
      <c r="C46" s="191">
        <f>p2เวลาเรียน!C46</f>
        <v>2</v>
      </c>
      <c r="D46" s="191">
        <f>p2เวลาเรียน!D46</f>
        <v>3799</v>
      </c>
      <c r="E46" s="192" t="str">
        <f>p2เวลาเรียน!E46</f>
        <v>เด็กชาย</v>
      </c>
      <c r="F46" s="193" t="str">
        <f>p2เวลาเรียน!F46</f>
        <v>ศุภวุฒิ</v>
      </c>
      <c r="G46" s="194" t="str">
        <f>p2เวลาเรียน!G46</f>
        <v>ก๋องอ้าย</v>
      </c>
      <c r="H46" s="220"/>
      <c r="I46" s="220"/>
      <c r="J46" s="220"/>
      <c r="K46" s="220"/>
      <c r="L46" s="220"/>
      <c r="M46" s="226" t="str">
        <f t="shared" si="0"/>
        <v/>
      </c>
      <c r="N46" s="227" t="str">
        <f t="shared" si="1"/>
        <v/>
      </c>
      <c r="O46" s="219"/>
      <c r="P46" s="219"/>
      <c r="Q46" s="219"/>
      <c r="R46" s="219"/>
      <c r="S46" s="219"/>
      <c r="T46" s="219"/>
      <c r="U46" s="219"/>
      <c r="V46" s="219"/>
      <c r="W46" s="219"/>
      <c r="X46" s="229" t="str">
        <f t="shared" si="2"/>
        <v/>
      </c>
      <c r="Y46" s="195" t="str">
        <f>IF(AND(B46=Y$3),LOOKUP(9.99999999999999E+307,$Y$4:Y45)+1,"")</f>
        <v/>
      </c>
      <c r="Z46" s="195">
        <f>IF(AND(B46=Z$3),LOOKUP(9.99999999999999E+307,$Z$4:Z45)+1,"")</f>
        <v>2</v>
      </c>
      <c r="AA46" s="195" t="str">
        <f>IF(AND(B46=AA$3),LOOKUP(9.99999999999999E+307,$AA$4:AA45)+1,"")</f>
        <v/>
      </c>
      <c r="AB46" s="195" t="str">
        <f>IF(AND(B46=AB$3),LOOKUP(9.99999999999999E+307,$AB$4:AB45)+1,"")</f>
        <v/>
      </c>
      <c r="AC46" s="195" t="str">
        <f>IF(AND(B46=AC$3),LOOKUP(9.99999999999999E+307,$AC$4:AC45)+1,"")</f>
        <v/>
      </c>
      <c r="AD46" s="195" t="str">
        <f>IF(AND(B46=AD$3),LOOKUP(9.99999999999999E+307,$AD$4:AD45)+1,"")</f>
        <v/>
      </c>
      <c r="AE46" s="195" t="str">
        <f>IF(AND(B46=AE$3),LOOKUP(9.99999999999999E+307,$AE$4:AE45)+1,"")</f>
        <v/>
      </c>
      <c r="AF46" s="195" t="str">
        <f>IF(AND(B46=AF$3),LOOKUP(9.99999999999999E+307,$AF$4:AF45)+1,"")</f>
        <v/>
      </c>
      <c r="AG46" s="196"/>
    </row>
    <row r="47" spans="2:33" s="129" customFormat="1" ht="15.9" customHeight="1" x14ac:dyDescent="0.75">
      <c r="B47" s="343" t="str">
        <f>IF(E47="","",p2เวลาเรียน!B47)</f>
        <v>ป.4/2</v>
      </c>
      <c r="C47" s="191">
        <f>p2เวลาเรียน!C47</f>
        <v>3</v>
      </c>
      <c r="D47" s="191">
        <f>p2เวลาเรียน!D47</f>
        <v>3825</v>
      </c>
      <c r="E47" s="192" t="str">
        <f>p2เวลาเรียน!E47</f>
        <v>เด็กชาย</v>
      </c>
      <c r="F47" s="193" t="str">
        <f>p2เวลาเรียน!F47</f>
        <v>วีรภัทร</v>
      </c>
      <c r="G47" s="194" t="str">
        <f>p2เวลาเรียน!G47</f>
        <v>อ้วนแก้ว</v>
      </c>
      <c r="H47" s="219"/>
      <c r="I47" s="219"/>
      <c r="J47" s="219"/>
      <c r="K47" s="219"/>
      <c r="L47" s="219"/>
      <c r="M47" s="226" t="str">
        <f t="shared" si="0"/>
        <v/>
      </c>
      <c r="N47" s="227" t="str">
        <f t="shared" si="1"/>
        <v/>
      </c>
      <c r="O47" s="219"/>
      <c r="P47" s="219"/>
      <c r="Q47" s="219"/>
      <c r="R47" s="219"/>
      <c r="S47" s="219"/>
      <c r="T47" s="219"/>
      <c r="U47" s="219"/>
      <c r="V47" s="219"/>
      <c r="W47" s="219"/>
      <c r="X47" s="229" t="str">
        <f t="shared" si="2"/>
        <v/>
      </c>
      <c r="Y47" s="195" t="str">
        <f>IF(AND(B47=Y$3),LOOKUP(9.99999999999999E+307,$Y$4:Y46)+1,"")</f>
        <v/>
      </c>
      <c r="Z47" s="195">
        <f>IF(AND(B47=Z$3),LOOKUP(9.99999999999999E+307,$Z$4:Z46)+1,"")</f>
        <v>3</v>
      </c>
      <c r="AA47" s="195" t="str">
        <f>IF(AND(B47=AA$3),LOOKUP(9.99999999999999E+307,$AA$4:AA46)+1,"")</f>
        <v/>
      </c>
      <c r="AB47" s="195" t="str">
        <f>IF(AND(B47=AB$3),LOOKUP(9.99999999999999E+307,$AB$4:AB46)+1,"")</f>
        <v/>
      </c>
      <c r="AC47" s="195" t="str">
        <f>IF(AND(B47=AC$3),LOOKUP(9.99999999999999E+307,$AC$4:AC46)+1,"")</f>
        <v/>
      </c>
      <c r="AD47" s="195" t="str">
        <f>IF(AND(B47=AD$3),LOOKUP(9.99999999999999E+307,$AD$4:AD46)+1,"")</f>
        <v/>
      </c>
      <c r="AE47" s="195" t="str">
        <f>IF(AND(B47=AE$3),LOOKUP(9.99999999999999E+307,$AE$4:AE46)+1,"")</f>
        <v/>
      </c>
      <c r="AF47" s="195" t="str">
        <f>IF(AND(B47=AF$3),LOOKUP(9.99999999999999E+307,$AF$4:AF46)+1,"")</f>
        <v/>
      </c>
      <c r="AG47" s="196"/>
    </row>
    <row r="48" spans="2:33" s="129" customFormat="1" ht="15.9" customHeight="1" x14ac:dyDescent="0.75">
      <c r="B48" s="343" t="str">
        <f>IF(E48="","",p2เวลาเรียน!B48)</f>
        <v>ป.4/2</v>
      </c>
      <c r="C48" s="191">
        <f>p2เวลาเรียน!C48</f>
        <v>4</v>
      </c>
      <c r="D48" s="191">
        <f>p2เวลาเรียน!D48</f>
        <v>3835</v>
      </c>
      <c r="E48" s="192" t="str">
        <f>p2เวลาเรียน!E48</f>
        <v>เด็กชาย</v>
      </c>
      <c r="F48" s="193" t="str">
        <f>p2เวลาเรียน!F48</f>
        <v>นะโม</v>
      </c>
      <c r="G48" s="194" t="str">
        <f>p2เวลาเรียน!G48</f>
        <v>เววน</v>
      </c>
      <c r="H48" s="220"/>
      <c r="I48" s="220"/>
      <c r="J48" s="220"/>
      <c r="K48" s="220"/>
      <c r="L48" s="220"/>
      <c r="M48" s="226" t="str">
        <f t="shared" si="0"/>
        <v/>
      </c>
      <c r="N48" s="227" t="str">
        <f t="shared" si="1"/>
        <v/>
      </c>
      <c r="O48" s="219"/>
      <c r="P48" s="219"/>
      <c r="Q48" s="219"/>
      <c r="R48" s="219"/>
      <c r="S48" s="219"/>
      <c r="T48" s="219"/>
      <c r="U48" s="219"/>
      <c r="V48" s="219"/>
      <c r="W48" s="219"/>
      <c r="X48" s="229" t="str">
        <f t="shared" si="2"/>
        <v/>
      </c>
      <c r="Y48" s="195" t="str">
        <f>IF(AND(B48=Y$3),LOOKUP(9.99999999999999E+307,$Y$4:Y47)+1,"")</f>
        <v/>
      </c>
      <c r="Z48" s="195">
        <f>IF(AND(B48=Z$3),LOOKUP(9.99999999999999E+307,$Z$4:Z47)+1,"")</f>
        <v>4</v>
      </c>
      <c r="AA48" s="195" t="str">
        <f>IF(AND(B48=AA$3),LOOKUP(9.99999999999999E+307,$AA$4:AA47)+1,"")</f>
        <v/>
      </c>
      <c r="AB48" s="195" t="str">
        <f>IF(AND(B48=AB$3),LOOKUP(9.99999999999999E+307,$AB$4:AB47)+1,"")</f>
        <v/>
      </c>
      <c r="AC48" s="195" t="str">
        <f>IF(AND(B48=AC$3),LOOKUP(9.99999999999999E+307,$AC$4:AC47)+1,"")</f>
        <v/>
      </c>
      <c r="AD48" s="195" t="str">
        <f>IF(AND(B48=AD$3),LOOKUP(9.99999999999999E+307,$AD$4:AD47)+1,"")</f>
        <v/>
      </c>
      <c r="AE48" s="195" t="str">
        <f>IF(AND(B48=AE$3),LOOKUP(9.99999999999999E+307,$AE$4:AE47)+1,"")</f>
        <v/>
      </c>
      <c r="AF48" s="195" t="str">
        <f>IF(AND(B48=AF$3),LOOKUP(9.99999999999999E+307,$AF$4:AF47)+1,"")</f>
        <v/>
      </c>
      <c r="AG48" s="196"/>
    </row>
    <row r="49" spans="2:33" s="129" customFormat="1" ht="15.9" customHeight="1" x14ac:dyDescent="0.75">
      <c r="B49" s="343" t="str">
        <f>IF(E49="","",p2เวลาเรียน!B49)</f>
        <v>ป.4/2</v>
      </c>
      <c r="C49" s="191">
        <f>p2เวลาเรียน!C49</f>
        <v>5</v>
      </c>
      <c r="D49" s="191">
        <f>p2เวลาเรียน!D49</f>
        <v>3904</v>
      </c>
      <c r="E49" s="192" t="str">
        <f>p2เวลาเรียน!E49</f>
        <v>เด็กชาย</v>
      </c>
      <c r="F49" s="193" t="str">
        <f>p2เวลาเรียน!F49</f>
        <v>สุญตา</v>
      </c>
      <c r="G49" s="194" t="str">
        <f>p2เวลาเรียน!G49</f>
        <v>อู่ทอง</v>
      </c>
      <c r="H49" s="219"/>
      <c r="I49" s="219"/>
      <c r="J49" s="219"/>
      <c r="K49" s="219"/>
      <c r="L49" s="219"/>
      <c r="M49" s="226" t="str">
        <f t="shared" si="0"/>
        <v/>
      </c>
      <c r="N49" s="227" t="str">
        <f t="shared" si="1"/>
        <v/>
      </c>
      <c r="O49" s="219"/>
      <c r="P49" s="219"/>
      <c r="Q49" s="219"/>
      <c r="R49" s="219"/>
      <c r="S49" s="219"/>
      <c r="T49" s="219"/>
      <c r="U49" s="219"/>
      <c r="V49" s="219"/>
      <c r="W49" s="219"/>
      <c r="X49" s="229" t="str">
        <f t="shared" si="2"/>
        <v/>
      </c>
      <c r="Y49" s="195" t="str">
        <f>IF(AND(B49=Y$3),LOOKUP(9.99999999999999E+307,$Y$4:Y48)+1,"")</f>
        <v/>
      </c>
      <c r="Z49" s="195">
        <f>IF(AND(B49=Z$3),LOOKUP(9.99999999999999E+307,$Z$4:Z48)+1,"")</f>
        <v>5</v>
      </c>
      <c r="AA49" s="195" t="str">
        <f>IF(AND(B49=AA$3),LOOKUP(9.99999999999999E+307,$AA$4:AA48)+1,"")</f>
        <v/>
      </c>
      <c r="AB49" s="195" t="str">
        <f>IF(AND(B49=AB$3),LOOKUP(9.99999999999999E+307,$AB$4:AB48)+1,"")</f>
        <v/>
      </c>
      <c r="AC49" s="195" t="str">
        <f>IF(AND(B49=AC$3),LOOKUP(9.99999999999999E+307,$AC$4:AC48)+1,"")</f>
        <v/>
      </c>
      <c r="AD49" s="195" t="str">
        <f>IF(AND(B49=AD$3),LOOKUP(9.99999999999999E+307,$AD$4:AD48)+1,"")</f>
        <v/>
      </c>
      <c r="AE49" s="195" t="str">
        <f>IF(AND(B49=AE$3),LOOKUP(9.99999999999999E+307,$AE$4:AE48)+1,"")</f>
        <v/>
      </c>
      <c r="AF49" s="195" t="str">
        <f>IF(AND(B49=AF$3),LOOKUP(9.99999999999999E+307,$AF$4:AF48)+1,"")</f>
        <v/>
      </c>
      <c r="AG49" s="196"/>
    </row>
    <row r="50" spans="2:33" s="129" customFormat="1" ht="15.9" customHeight="1" x14ac:dyDescent="0.75">
      <c r="B50" s="343" t="str">
        <f>IF(E50="","",p2เวลาเรียน!B50)</f>
        <v>ป.4/2</v>
      </c>
      <c r="C50" s="191">
        <f>p2เวลาเรียน!C50</f>
        <v>6</v>
      </c>
      <c r="D50" s="191">
        <f>p2เวลาเรียน!D50</f>
        <v>3905</v>
      </c>
      <c r="E50" s="192" t="str">
        <f>p2เวลาเรียน!E50</f>
        <v>เด็กชาย</v>
      </c>
      <c r="F50" s="193" t="str">
        <f>p2เวลาเรียน!F50</f>
        <v>ภูวภัทร</v>
      </c>
      <c r="G50" s="194" t="str">
        <f>p2เวลาเรียน!G50</f>
        <v>บุญเรือง</v>
      </c>
      <c r="H50" s="220"/>
      <c r="I50" s="220"/>
      <c r="J50" s="220"/>
      <c r="K50" s="220"/>
      <c r="L50" s="220"/>
      <c r="M50" s="226" t="str">
        <f t="shared" si="0"/>
        <v/>
      </c>
      <c r="N50" s="227" t="str">
        <f t="shared" si="1"/>
        <v/>
      </c>
      <c r="O50" s="219"/>
      <c r="P50" s="219"/>
      <c r="Q50" s="219"/>
      <c r="R50" s="219"/>
      <c r="S50" s="219"/>
      <c r="T50" s="219"/>
      <c r="U50" s="219"/>
      <c r="V50" s="219"/>
      <c r="W50" s="219"/>
      <c r="X50" s="229" t="str">
        <f t="shared" si="2"/>
        <v/>
      </c>
      <c r="Y50" s="195" t="str">
        <f>IF(AND(B50=Y$3),LOOKUP(9.99999999999999E+307,$Y$4:Y49)+1,"")</f>
        <v/>
      </c>
      <c r="Z50" s="195">
        <f>IF(AND(B50=Z$3),LOOKUP(9.99999999999999E+307,$Z$4:Z49)+1,"")</f>
        <v>6</v>
      </c>
      <c r="AA50" s="195" t="str">
        <f>IF(AND(B50=AA$3),LOOKUP(9.99999999999999E+307,$AA$4:AA49)+1,"")</f>
        <v/>
      </c>
      <c r="AB50" s="195" t="str">
        <f>IF(AND(B50=AB$3),LOOKUP(9.99999999999999E+307,$AB$4:AB49)+1,"")</f>
        <v/>
      </c>
      <c r="AC50" s="195" t="str">
        <f>IF(AND(B50=AC$3),LOOKUP(9.99999999999999E+307,$AC$4:AC49)+1,"")</f>
        <v/>
      </c>
      <c r="AD50" s="195" t="str">
        <f>IF(AND(B50=AD$3),LOOKUP(9.99999999999999E+307,$AD$4:AD49)+1,"")</f>
        <v/>
      </c>
      <c r="AE50" s="195" t="str">
        <f>IF(AND(B50=AE$3),LOOKUP(9.99999999999999E+307,$AE$4:AE49)+1,"")</f>
        <v/>
      </c>
      <c r="AF50" s="195" t="str">
        <f>IF(AND(B50=AF$3),LOOKUP(9.99999999999999E+307,$AF$4:AF49)+1,"")</f>
        <v/>
      </c>
      <c r="AG50" s="196"/>
    </row>
    <row r="51" spans="2:33" s="129" customFormat="1" ht="15.9" customHeight="1" x14ac:dyDescent="0.75">
      <c r="B51" s="343" t="str">
        <f>IF(E51="","",p2เวลาเรียน!B51)</f>
        <v>ป.4/2</v>
      </c>
      <c r="C51" s="191">
        <f>p2เวลาเรียน!C51</f>
        <v>7</v>
      </c>
      <c r="D51" s="191">
        <f>p2เวลาเรียน!D51</f>
        <v>3946</v>
      </c>
      <c r="E51" s="192" t="str">
        <f>p2เวลาเรียน!E51</f>
        <v>เด็กชาย</v>
      </c>
      <c r="F51" s="193" t="str">
        <f>p2เวลาเรียน!F51</f>
        <v>วรเมธ</v>
      </c>
      <c r="G51" s="194" t="str">
        <f>p2เวลาเรียน!G51</f>
        <v>ปินตานา</v>
      </c>
      <c r="H51" s="219"/>
      <c r="I51" s="219"/>
      <c r="J51" s="219"/>
      <c r="K51" s="219"/>
      <c r="L51" s="219"/>
      <c r="M51" s="226" t="str">
        <f t="shared" si="0"/>
        <v/>
      </c>
      <c r="N51" s="227" t="str">
        <f t="shared" si="1"/>
        <v/>
      </c>
      <c r="O51" s="219"/>
      <c r="P51" s="219"/>
      <c r="Q51" s="219"/>
      <c r="R51" s="219"/>
      <c r="S51" s="219"/>
      <c r="T51" s="219"/>
      <c r="U51" s="219"/>
      <c r="V51" s="219"/>
      <c r="W51" s="219"/>
      <c r="X51" s="229" t="str">
        <f t="shared" si="2"/>
        <v/>
      </c>
      <c r="Y51" s="195" t="str">
        <f>IF(AND(B51=Y$3),LOOKUP(9.99999999999999E+307,$Y$4:Y50)+1,"")</f>
        <v/>
      </c>
      <c r="Z51" s="195">
        <f>IF(AND(B51=Z$3),LOOKUP(9.99999999999999E+307,$Z$4:Z50)+1,"")</f>
        <v>7</v>
      </c>
      <c r="AA51" s="195" t="str">
        <f>IF(AND(B51=AA$3),LOOKUP(9.99999999999999E+307,$AA$4:AA50)+1,"")</f>
        <v/>
      </c>
      <c r="AB51" s="195" t="str">
        <f>IF(AND(B51=AB$3),LOOKUP(9.99999999999999E+307,$AB$4:AB50)+1,"")</f>
        <v/>
      </c>
      <c r="AC51" s="195" t="str">
        <f>IF(AND(B51=AC$3),LOOKUP(9.99999999999999E+307,$AC$4:AC50)+1,"")</f>
        <v/>
      </c>
      <c r="AD51" s="195" t="str">
        <f>IF(AND(B51=AD$3),LOOKUP(9.99999999999999E+307,$AD$4:AD50)+1,"")</f>
        <v/>
      </c>
      <c r="AE51" s="195" t="str">
        <f>IF(AND(B51=AE$3),LOOKUP(9.99999999999999E+307,$AE$4:AE50)+1,"")</f>
        <v/>
      </c>
      <c r="AF51" s="195" t="str">
        <f>IF(AND(B51=AF$3),LOOKUP(9.99999999999999E+307,$AF$4:AF50)+1,"")</f>
        <v/>
      </c>
      <c r="AG51" s="196"/>
    </row>
    <row r="52" spans="2:33" s="129" customFormat="1" ht="15.9" customHeight="1" x14ac:dyDescent="0.75">
      <c r="B52" s="343" t="str">
        <f>IF(E52="","",p2เวลาเรียน!B52)</f>
        <v>ป.4/2</v>
      </c>
      <c r="C52" s="191">
        <f>p2เวลาเรียน!C52</f>
        <v>8</v>
      </c>
      <c r="D52" s="191">
        <f>p2เวลาเรียน!D52</f>
        <v>4098</v>
      </c>
      <c r="E52" s="192" t="str">
        <f>p2เวลาเรียน!E52</f>
        <v>เด็กชาย</v>
      </c>
      <c r="F52" s="193" t="str">
        <f>p2เวลาเรียน!F52</f>
        <v>พงษ์พิชญ์</v>
      </c>
      <c r="G52" s="194" t="str">
        <f>p2เวลาเรียน!G52</f>
        <v>เรือนแก้ว</v>
      </c>
      <c r="H52" s="220"/>
      <c r="I52" s="220"/>
      <c r="J52" s="220"/>
      <c r="K52" s="220"/>
      <c r="L52" s="220"/>
      <c r="M52" s="226" t="str">
        <f t="shared" si="0"/>
        <v/>
      </c>
      <c r="N52" s="227" t="str">
        <f t="shared" si="1"/>
        <v/>
      </c>
      <c r="O52" s="219"/>
      <c r="P52" s="219"/>
      <c r="Q52" s="219"/>
      <c r="R52" s="219"/>
      <c r="S52" s="219"/>
      <c r="T52" s="219"/>
      <c r="U52" s="219"/>
      <c r="V52" s="219"/>
      <c r="W52" s="219"/>
      <c r="X52" s="229" t="str">
        <f t="shared" si="2"/>
        <v/>
      </c>
      <c r="Y52" s="195" t="str">
        <f>IF(AND(B52=Y$3),LOOKUP(9.99999999999999E+307,$Y$4:Y51)+1,"")</f>
        <v/>
      </c>
      <c r="Z52" s="195">
        <f>IF(AND(B52=Z$3),LOOKUP(9.99999999999999E+307,$Z$4:Z51)+1,"")</f>
        <v>8</v>
      </c>
      <c r="AA52" s="195" t="str">
        <f>IF(AND(B52=AA$3),LOOKUP(9.99999999999999E+307,$AA$4:AA51)+1,"")</f>
        <v/>
      </c>
      <c r="AB52" s="195" t="str">
        <f>IF(AND(B52=AB$3),LOOKUP(9.99999999999999E+307,$AB$4:AB51)+1,"")</f>
        <v/>
      </c>
      <c r="AC52" s="195" t="str">
        <f>IF(AND(B52=AC$3),LOOKUP(9.99999999999999E+307,$AC$4:AC51)+1,"")</f>
        <v/>
      </c>
      <c r="AD52" s="195" t="str">
        <f>IF(AND(B52=AD$3),LOOKUP(9.99999999999999E+307,$AD$4:AD51)+1,"")</f>
        <v/>
      </c>
      <c r="AE52" s="195" t="str">
        <f>IF(AND(B52=AE$3),LOOKUP(9.99999999999999E+307,$AE$4:AE51)+1,"")</f>
        <v/>
      </c>
      <c r="AF52" s="195" t="str">
        <f>IF(AND(B52=AF$3),LOOKUP(9.99999999999999E+307,$AF$4:AF51)+1,"")</f>
        <v/>
      </c>
      <c r="AG52" s="196"/>
    </row>
    <row r="53" spans="2:33" s="129" customFormat="1" ht="15.9" customHeight="1" x14ac:dyDescent="0.75">
      <c r="B53" s="343" t="str">
        <f>IF(E53="","",p2เวลาเรียน!B53)</f>
        <v>ป.4/2</v>
      </c>
      <c r="C53" s="191">
        <f>p2เวลาเรียน!C53</f>
        <v>9</v>
      </c>
      <c r="D53" s="191">
        <f>p2เวลาเรียน!D53</f>
        <v>4206</v>
      </c>
      <c r="E53" s="192" t="str">
        <f>p2เวลาเรียน!E53</f>
        <v>เด็กชาย</v>
      </c>
      <c r="F53" s="193" t="str">
        <f>p2เวลาเรียน!F53</f>
        <v>นาวา</v>
      </c>
      <c r="G53" s="194" t="str">
        <f>p2เวลาเรียน!G53</f>
        <v>ศรียอด</v>
      </c>
      <c r="H53" s="220"/>
      <c r="I53" s="220"/>
      <c r="J53" s="220"/>
      <c r="K53" s="220"/>
      <c r="L53" s="220"/>
      <c r="M53" s="226" t="str">
        <f t="shared" si="0"/>
        <v/>
      </c>
      <c r="N53" s="227" t="str">
        <f t="shared" si="1"/>
        <v/>
      </c>
      <c r="O53" s="219"/>
      <c r="P53" s="219"/>
      <c r="Q53" s="219"/>
      <c r="R53" s="219"/>
      <c r="S53" s="219"/>
      <c r="T53" s="219"/>
      <c r="U53" s="219"/>
      <c r="V53" s="219"/>
      <c r="W53" s="219"/>
      <c r="X53" s="229" t="str">
        <f t="shared" si="2"/>
        <v/>
      </c>
      <c r="Y53" s="195" t="str">
        <f>IF(AND(B53=Y$3),LOOKUP(9.99999999999999E+307,$Y$4:Y52)+1,"")</f>
        <v/>
      </c>
      <c r="Z53" s="195">
        <f>IF(AND(B53=Z$3),LOOKUP(9.99999999999999E+307,$Z$4:Z52)+1,"")</f>
        <v>9</v>
      </c>
      <c r="AA53" s="195" t="str">
        <f>IF(AND(B53=AA$3),LOOKUP(9.99999999999999E+307,$AA$4:AA52)+1,"")</f>
        <v/>
      </c>
      <c r="AB53" s="195" t="str">
        <f>IF(AND(B53=AB$3),LOOKUP(9.99999999999999E+307,$AB$4:AB52)+1,"")</f>
        <v/>
      </c>
      <c r="AC53" s="195" t="str">
        <f>IF(AND(B53=AC$3),LOOKUP(9.99999999999999E+307,$AC$4:AC52)+1,"")</f>
        <v/>
      </c>
      <c r="AD53" s="195" t="str">
        <f>IF(AND(B53=AD$3),LOOKUP(9.99999999999999E+307,$AD$4:AD52)+1,"")</f>
        <v/>
      </c>
      <c r="AE53" s="195" t="str">
        <f>IF(AND(B53=AE$3),LOOKUP(9.99999999999999E+307,$AE$4:AE52)+1,"")</f>
        <v/>
      </c>
      <c r="AF53" s="195" t="str">
        <f>IF(AND(B53=AF$3),LOOKUP(9.99999999999999E+307,$AF$4:AF52)+1,"")</f>
        <v/>
      </c>
      <c r="AG53" s="196"/>
    </row>
    <row r="54" spans="2:33" s="129" customFormat="1" ht="15.9" customHeight="1" x14ac:dyDescent="0.75">
      <c r="B54" s="343" t="str">
        <f>IF(E54="","",p2เวลาเรียน!B54)</f>
        <v>ป.4/2</v>
      </c>
      <c r="C54" s="191">
        <f>p2เวลาเรียน!C54</f>
        <v>10</v>
      </c>
      <c r="D54" s="191">
        <f>p2เวลาเรียน!D54</f>
        <v>4306</v>
      </c>
      <c r="E54" s="192" t="str">
        <f>p2เวลาเรียน!E54</f>
        <v>เด็กชาย</v>
      </c>
      <c r="F54" s="193" t="str">
        <f>p2เวลาเรียน!F54</f>
        <v>ชียวน</v>
      </c>
      <c r="G54" s="194" t="str">
        <f>p2เวลาเรียน!G54</f>
        <v>เตียว</v>
      </c>
      <c r="H54" s="219"/>
      <c r="I54" s="219"/>
      <c r="J54" s="219"/>
      <c r="K54" s="219"/>
      <c r="L54" s="219"/>
      <c r="M54" s="226" t="str">
        <f t="shared" si="0"/>
        <v/>
      </c>
      <c r="N54" s="227" t="str">
        <f t="shared" si="1"/>
        <v/>
      </c>
      <c r="O54" s="219"/>
      <c r="P54" s="219"/>
      <c r="Q54" s="219"/>
      <c r="R54" s="219"/>
      <c r="S54" s="219"/>
      <c r="T54" s="219"/>
      <c r="U54" s="219"/>
      <c r="V54" s="219"/>
      <c r="W54" s="219"/>
      <c r="X54" s="229" t="str">
        <f t="shared" si="2"/>
        <v/>
      </c>
      <c r="Y54" s="195" t="str">
        <f>IF(AND(B54=Y$3),LOOKUP(9.99999999999999E+307,$Y$4:Y53)+1,"")</f>
        <v/>
      </c>
      <c r="Z54" s="195">
        <f>IF(AND(B54=Z$3),LOOKUP(9.99999999999999E+307,$Z$4:Z53)+1,"")</f>
        <v>10</v>
      </c>
      <c r="AA54" s="195" t="str">
        <f>IF(AND(B54=AA$3),LOOKUP(9.99999999999999E+307,$AA$4:AA53)+1,"")</f>
        <v/>
      </c>
      <c r="AB54" s="195" t="str">
        <f>IF(AND(B54=AB$3),LOOKUP(9.99999999999999E+307,$AB$4:AB53)+1,"")</f>
        <v/>
      </c>
      <c r="AC54" s="195" t="str">
        <f>IF(AND(B54=AC$3),LOOKUP(9.99999999999999E+307,$AC$4:AC53)+1,"")</f>
        <v/>
      </c>
      <c r="AD54" s="195" t="str">
        <f>IF(AND(B54=AD$3),LOOKUP(9.99999999999999E+307,$AD$4:AD53)+1,"")</f>
        <v/>
      </c>
      <c r="AE54" s="195" t="str">
        <f>IF(AND(B54=AE$3),LOOKUP(9.99999999999999E+307,$AE$4:AE53)+1,"")</f>
        <v/>
      </c>
      <c r="AF54" s="195" t="str">
        <f>IF(AND(B54=AF$3),LOOKUP(9.99999999999999E+307,$AF$4:AF53)+1,"")</f>
        <v/>
      </c>
      <c r="AG54" s="196"/>
    </row>
    <row r="55" spans="2:33" s="129" customFormat="1" ht="15.9" customHeight="1" x14ac:dyDescent="0.75">
      <c r="B55" s="343" t="str">
        <f>IF(E55="","",p2เวลาเรียน!B55)</f>
        <v>ป.4/2</v>
      </c>
      <c r="C55" s="191">
        <f>p2เวลาเรียน!C55</f>
        <v>11</v>
      </c>
      <c r="D55" s="191">
        <f>p2เวลาเรียน!D55</f>
        <v>3802</v>
      </c>
      <c r="E55" s="192" t="str">
        <f>p2เวลาเรียน!E55</f>
        <v>เด็กหญิง</v>
      </c>
      <c r="F55" s="193" t="str">
        <f>p2เวลาเรียน!F55</f>
        <v>ณดารัตน์</v>
      </c>
      <c r="G55" s="194" t="str">
        <f>p2เวลาเรียน!G55</f>
        <v>ยูลึ</v>
      </c>
      <c r="H55" s="220"/>
      <c r="I55" s="220"/>
      <c r="J55" s="220"/>
      <c r="K55" s="220"/>
      <c r="L55" s="220"/>
      <c r="M55" s="226" t="str">
        <f t="shared" ref="M55:M84" si="3">IF(SUM(H55:L55)=0,"",SUM(H55:L55))</f>
        <v/>
      </c>
      <c r="N55" s="227" t="str">
        <f t="shared" ref="N55:N84" si="4">IF(COUNTIF(H55:L55,"")=5,"",IF(AND(COUNTIF(H55:M55,3)&gt;=COUNTIF(H55:M55,0),COUNTIF(H55:M55,3)&gt;=COUNTIF(H55:M55,1),COUNTIF(H55:M55,3)&gt;=COUNTIF(H55:M55,2)),3,IF(AND(COUNTIF(H55:M55,2)&gt;=COUNTIF(H55:M55,0),COUNTIF(H55:M55,2)&gt;=COUNTIF(H55:M55,1)),2,IF(COUNTIF(H55:M55,1)&gt;=COUNTIF(H55:M55,0),1,0))))</f>
        <v/>
      </c>
      <c r="O55" s="219"/>
      <c r="P55" s="219"/>
      <c r="Q55" s="219"/>
      <c r="R55" s="219"/>
      <c r="S55" s="219"/>
      <c r="T55" s="219"/>
      <c r="U55" s="219"/>
      <c r="V55" s="219"/>
      <c r="W55" s="219"/>
      <c r="X55" s="229" t="str">
        <f t="shared" si="2"/>
        <v/>
      </c>
      <c r="Y55" s="195" t="str">
        <f>IF(AND(B55=Y$3),LOOKUP(9.99999999999999E+307,$Y$4:Y54)+1,"")</f>
        <v/>
      </c>
      <c r="Z55" s="195">
        <f>IF(AND(B55=Z$3),LOOKUP(9.99999999999999E+307,$Z$4:Z54)+1,"")</f>
        <v>11</v>
      </c>
      <c r="AA55" s="195" t="str">
        <f>IF(AND(B55=AA$3),LOOKUP(9.99999999999999E+307,$AA$4:AA54)+1,"")</f>
        <v/>
      </c>
      <c r="AB55" s="195" t="str">
        <f>IF(AND(B55=AB$3),LOOKUP(9.99999999999999E+307,$AB$4:AB54)+1,"")</f>
        <v/>
      </c>
      <c r="AC55" s="195" t="str">
        <f>IF(AND(B55=AC$3),LOOKUP(9.99999999999999E+307,$AC$4:AC54)+1,"")</f>
        <v/>
      </c>
      <c r="AD55" s="195" t="str">
        <f>IF(AND(B55=AD$3),LOOKUP(9.99999999999999E+307,$AD$4:AD54)+1,"")</f>
        <v/>
      </c>
      <c r="AE55" s="195" t="str">
        <f>IF(AND(B55=AE$3),LOOKUP(9.99999999999999E+307,$AE$4:AE54)+1,"")</f>
        <v/>
      </c>
      <c r="AF55" s="195" t="str">
        <f>IF(AND(B55=AF$3),LOOKUP(9.99999999999999E+307,$AF$4:AF54)+1,"")</f>
        <v/>
      </c>
      <c r="AG55" s="196"/>
    </row>
    <row r="56" spans="2:33" s="129" customFormat="1" ht="15.9" customHeight="1" x14ac:dyDescent="0.75">
      <c r="B56" s="343" t="str">
        <f>IF(E56="","",p2เวลาเรียน!B56)</f>
        <v>ป.4/2</v>
      </c>
      <c r="C56" s="191">
        <f>p2เวลาเรียน!C56</f>
        <v>12</v>
      </c>
      <c r="D56" s="191">
        <f>p2เวลาเรียน!D56</f>
        <v>3809</v>
      </c>
      <c r="E56" s="192" t="str">
        <f>p2เวลาเรียน!E56</f>
        <v>เด็กหญิง</v>
      </c>
      <c r="F56" s="193" t="str">
        <f>p2เวลาเรียน!F56</f>
        <v>ชนกานต์</v>
      </c>
      <c r="G56" s="194" t="str">
        <f>p2เวลาเรียน!G56</f>
        <v>ยืนยิ่ง</v>
      </c>
      <c r="H56" s="219"/>
      <c r="I56" s="219"/>
      <c r="J56" s="219"/>
      <c r="K56" s="219"/>
      <c r="L56" s="219"/>
      <c r="M56" s="226" t="str">
        <f t="shared" si="3"/>
        <v/>
      </c>
      <c r="N56" s="227" t="str">
        <f t="shared" si="4"/>
        <v/>
      </c>
      <c r="O56" s="219"/>
      <c r="P56" s="219"/>
      <c r="Q56" s="219"/>
      <c r="R56" s="219"/>
      <c r="S56" s="219"/>
      <c r="T56" s="219"/>
      <c r="U56" s="219"/>
      <c r="V56" s="219"/>
      <c r="W56" s="219"/>
      <c r="X56" s="229" t="str">
        <f t="shared" si="2"/>
        <v/>
      </c>
      <c r="Y56" s="195" t="str">
        <f>IF(AND(B56=Y$3),LOOKUP(9.99999999999999E+307,$Y$4:Y55)+1,"")</f>
        <v/>
      </c>
      <c r="Z56" s="195">
        <f>IF(AND(B56=Z$3),LOOKUP(9.99999999999999E+307,$Z$4:Z55)+1,"")</f>
        <v>12</v>
      </c>
      <c r="AA56" s="195" t="str">
        <f>IF(AND(B56=AA$3),LOOKUP(9.99999999999999E+307,$AA$4:AA55)+1,"")</f>
        <v/>
      </c>
      <c r="AB56" s="195" t="str">
        <f>IF(AND(B56=AB$3),LOOKUP(9.99999999999999E+307,$AB$4:AB55)+1,"")</f>
        <v/>
      </c>
      <c r="AC56" s="195" t="str">
        <f>IF(AND(B56=AC$3),LOOKUP(9.99999999999999E+307,$AC$4:AC55)+1,"")</f>
        <v/>
      </c>
      <c r="AD56" s="195" t="str">
        <f>IF(AND(B56=AD$3),LOOKUP(9.99999999999999E+307,$AD$4:AD55)+1,"")</f>
        <v/>
      </c>
      <c r="AE56" s="195" t="str">
        <f>IF(AND(B56=AE$3),LOOKUP(9.99999999999999E+307,$AE$4:AE55)+1,"")</f>
        <v/>
      </c>
      <c r="AF56" s="195" t="str">
        <f>IF(AND(B56=AF$3),LOOKUP(9.99999999999999E+307,$AF$4:AF55)+1,"")</f>
        <v/>
      </c>
      <c r="AG56" s="196"/>
    </row>
    <row r="57" spans="2:33" s="129" customFormat="1" ht="15.9" customHeight="1" x14ac:dyDescent="0.75">
      <c r="B57" s="343" t="str">
        <f>IF(E57="","",p2เวลาเรียน!B57)</f>
        <v>ป.4/2</v>
      </c>
      <c r="C57" s="191">
        <f>p2เวลาเรียน!C57</f>
        <v>13</v>
      </c>
      <c r="D57" s="191">
        <f>p2เวลาเรียน!D57</f>
        <v>3811</v>
      </c>
      <c r="E57" s="192" t="str">
        <f>p2เวลาเรียน!E57</f>
        <v>เด็กหญิง</v>
      </c>
      <c r="F57" s="193" t="str">
        <f>p2เวลาเรียน!F57</f>
        <v>กุลประกาย</v>
      </c>
      <c r="G57" s="194" t="str">
        <f>p2เวลาเรียน!G57</f>
        <v>สุบิน</v>
      </c>
      <c r="H57" s="220"/>
      <c r="I57" s="220"/>
      <c r="J57" s="220"/>
      <c r="K57" s="220"/>
      <c r="L57" s="220"/>
      <c r="M57" s="226" t="str">
        <f t="shared" si="3"/>
        <v/>
      </c>
      <c r="N57" s="227" t="str">
        <f t="shared" si="4"/>
        <v/>
      </c>
      <c r="O57" s="219"/>
      <c r="P57" s="219"/>
      <c r="Q57" s="219"/>
      <c r="R57" s="219"/>
      <c r="S57" s="219"/>
      <c r="T57" s="219"/>
      <c r="U57" s="219"/>
      <c r="V57" s="219"/>
      <c r="W57" s="219"/>
      <c r="X57" s="229" t="str">
        <f t="shared" si="2"/>
        <v/>
      </c>
      <c r="Y57" s="195" t="str">
        <f>IF(AND(B57=Y$3),LOOKUP(9.99999999999999E+307,$Y$4:Y56)+1,"")</f>
        <v/>
      </c>
      <c r="Z57" s="195">
        <f>IF(AND(B57=Z$3),LOOKUP(9.99999999999999E+307,$Z$4:Z56)+1,"")</f>
        <v>13</v>
      </c>
      <c r="AA57" s="195" t="str">
        <f>IF(AND(B57=AA$3),LOOKUP(9.99999999999999E+307,$AA$4:AA56)+1,"")</f>
        <v/>
      </c>
      <c r="AB57" s="195" t="str">
        <f>IF(AND(B57=AB$3),LOOKUP(9.99999999999999E+307,$AB$4:AB56)+1,"")</f>
        <v/>
      </c>
      <c r="AC57" s="195" t="str">
        <f>IF(AND(B57=AC$3),LOOKUP(9.99999999999999E+307,$AC$4:AC56)+1,"")</f>
        <v/>
      </c>
      <c r="AD57" s="195" t="str">
        <f>IF(AND(B57=AD$3),LOOKUP(9.99999999999999E+307,$AD$4:AD56)+1,"")</f>
        <v/>
      </c>
      <c r="AE57" s="195" t="str">
        <f>IF(AND(B57=AE$3),LOOKUP(9.99999999999999E+307,$AE$4:AE56)+1,"")</f>
        <v/>
      </c>
      <c r="AF57" s="195" t="str">
        <f>IF(AND(B57=AF$3),LOOKUP(9.99999999999999E+307,$AF$4:AF56)+1,"")</f>
        <v/>
      </c>
      <c r="AG57" s="196"/>
    </row>
    <row r="58" spans="2:33" s="129" customFormat="1" ht="15.9" customHeight="1" x14ac:dyDescent="0.75">
      <c r="B58" s="343" t="str">
        <f>IF(E58="","",p2เวลาเรียน!B58)</f>
        <v>ป.4/2</v>
      </c>
      <c r="C58" s="191">
        <f>p2เวลาเรียน!C58</f>
        <v>14</v>
      </c>
      <c r="D58" s="191">
        <f>p2เวลาเรียน!D58</f>
        <v>3816</v>
      </c>
      <c r="E58" s="192" t="str">
        <f>p2เวลาเรียน!E58</f>
        <v>เด็กหญิง</v>
      </c>
      <c r="F58" s="193" t="str">
        <f>p2เวลาเรียน!F58</f>
        <v>เอวารินทร์</v>
      </c>
      <c r="G58" s="194" t="str">
        <f>p2เวลาเรียน!G58</f>
        <v>สุขเกษม</v>
      </c>
      <c r="H58" s="219"/>
      <c r="I58" s="219"/>
      <c r="J58" s="219"/>
      <c r="K58" s="219"/>
      <c r="L58" s="219"/>
      <c r="M58" s="226" t="str">
        <f t="shared" si="3"/>
        <v/>
      </c>
      <c r="N58" s="227" t="str">
        <f t="shared" si="4"/>
        <v/>
      </c>
      <c r="O58" s="219"/>
      <c r="P58" s="219"/>
      <c r="Q58" s="219"/>
      <c r="R58" s="219"/>
      <c r="S58" s="219"/>
      <c r="T58" s="219"/>
      <c r="U58" s="219"/>
      <c r="V58" s="219"/>
      <c r="W58" s="219"/>
      <c r="X58" s="229" t="str">
        <f t="shared" si="2"/>
        <v/>
      </c>
      <c r="Y58" s="195" t="str">
        <f>IF(AND(B58=Y$3),LOOKUP(9.99999999999999E+307,$Y$4:Y57)+1,"")</f>
        <v/>
      </c>
      <c r="Z58" s="195">
        <f>IF(AND(B58=Z$3),LOOKUP(9.99999999999999E+307,$Z$4:Z57)+1,"")</f>
        <v>14</v>
      </c>
      <c r="AA58" s="195" t="str">
        <f>IF(AND(B58=AA$3),LOOKUP(9.99999999999999E+307,$AA$4:AA57)+1,"")</f>
        <v/>
      </c>
      <c r="AB58" s="195" t="str">
        <f>IF(AND(B58=AB$3),LOOKUP(9.99999999999999E+307,$AB$4:AB57)+1,"")</f>
        <v/>
      </c>
      <c r="AC58" s="195" t="str">
        <f>IF(AND(B58=AC$3),LOOKUP(9.99999999999999E+307,$AC$4:AC57)+1,"")</f>
        <v/>
      </c>
      <c r="AD58" s="195" t="str">
        <f>IF(AND(B58=AD$3),LOOKUP(9.99999999999999E+307,$AD$4:AD57)+1,"")</f>
        <v/>
      </c>
      <c r="AE58" s="195" t="str">
        <f>IF(AND(B58=AE$3),LOOKUP(9.99999999999999E+307,$AE$4:AE57)+1,"")</f>
        <v/>
      </c>
      <c r="AF58" s="195" t="str">
        <f>IF(AND(B58=AF$3),LOOKUP(9.99999999999999E+307,$AF$4:AF57)+1,"")</f>
        <v/>
      </c>
      <c r="AG58" s="196"/>
    </row>
    <row r="59" spans="2:33" s="129" customFormat="1" ht="15.9" customHeight="1" x14ac:dyDescent="0.75">
      <c r="B59" s="343" t="str">
        <f>IF(E59="","",p2เวลาเรียน!B59)</f>
        <v>ป.4/2</v>
      </c>
      <c r="C59" s="191">
        <f>p2เวลาเรียน!C59</f>
        <v>15</v>
      </c>
      <c r="D59" s="191">
        <f>p2เวลาเรียน!D59</f>
        <v>3853</v>
      </c>
      <c r="E59" s="192" t="str">
        <f>p2เวลาเรียน!E59</f>
        <v>เด็กหญิง</v>
      </c>
      <c r="F59" s="193" t="str">
        <f>p2เวลาเรียน!F59</f>
        <v>วิยะดา</v>
      </c>
      <c r="G59" s="194" t="str">
        <f>p2เวลาเรียน!G59</f>
        <v>สิมมา</v>
      </c>
      <c r="H59" s="220"/>
      <c r="I59" s="220"/>
      <c r="J59" s="220"/>
      <c r="K59" s="220"/>
      <c r="L59" s="220"/>
      <c r="M59" s="226" t="str">
        <f t="shared" si="3"/>
        <v/>
      </c>
      <c r="N59" s="227" t="str">
        <f t="shared" si="4"/>
        <v/>
      </c>
      <c r="O59" s="219"/>
      <c r="P59" s="219"/>
      <c r="Q59" s="219"/>
      <c r="R59" s="219"/>
      <c r="S59" s="219"/>
      <c r="T59" s="219"/>
      <c r="U59" s="219"/>
      <c r="V59" s="219"/>
      <c r="W59" s="219"/>
      <c r="X59" s="229" t="str">
        <f t="shared" si="2"/>
        <v/>
      </c>
      <c r="Y59" s="195" t="str">
        <f>IF(AND(B59=Y$3),LOOKUP(9.99999999999999E+307,$Y$4:Y58)+1,"")</f>
        <v/>
      </c>
      <c r="Z59" s="195">
        <f>IF(AND(B59=Z$3),LOOKUP(9.99999999999999E+307,$Z$4:Z58)+1,"")</f>
        <v>15</v>
      </c>
      <c r="AA59" s="195" t="str">
        <f>IF(AND(B59=AA$3),LOOKUP(9.99999999999999E+307,$AA$4:AA58)+1,"")</f>
        <v/>
      </c>
      <c r="AB59" s="195" t="str">
        <f>IF(AND(B59=AB$3),LOOKUP(9.99999999999999E+307,$AB$4:AB58)+1,"")</f>
        <v/>
      </c>
      <c r="AC59" s="195" t="str">
        <f>IF(AND(B59=AC$3),LOOKUP(9.99999999999999E+307,$AC$4:AC58)+1,"")</f>
        <v/>
      </c>
      <c r="AD59" s="195" t="str">
        <f>IF(AND(B59=AD$3),LOOKUP(9.99999999999999E+307,$AD$4:AD58)+1,"")</f>
        <v/>
      </c>
      <c r="AE59" s="195" t="str">
        <f>IF(AND(B59=AE$3),LOOKUP(9.99999999999999E+307,$AE$4:AE58)+1,"")</f>
        <v/>
      </c>
      <c r="AF59" s="195" t="str">
        <f>IF(AND(B59=AF$3),LOOKUP(9.99999999999999E+307,$AF$4:AF58)+1,"")</f>
        <v/>
      </c>
      <c r="AG59" s="196"/>
    </row>
    <row r="60" spans="2:33" s="129" customFormat="1" ht="15.9" customHeight="1" x14ac:dyDescent="0.75">
      <c r="B60" s="343" t="str">
        <f>IF(E60="","",p2เวลาเรียน!B60)</f>
        <v>ป.4/2</v>
      </c>
      <c r="C60" s="191">
        <f>p2เวลาเรียน!C60</f>
        <v>16</v>
      </c>
      <c r="D60" s="191">
        <f>p2เวลาเรียน!D60</f>
        <v>3854</v>
      </c>
      <c r="E60" s="192" t="str">
        <f>p2เวลาเรียน!E60</f>
        <v>เด็กหญิง</v>
      </c>
      <c r="F60" s="193" t="str">
        <f>p2เวลาเรียน!F60</f>
        <v>ณัฐกมล</v>
      </c>
      <c r="G60" s="194" t="str">
        <f>p2เวลาเรียน!G60</f>
        <v>สอนง่าย</v>
      </c>
      <c r="H60" s="220"/>
      <c r="I60" s="220"/>
      <c r="J60" s="220"/>
      <c r="K60" s="220"/>
      <c r="L60" s="220"/>
      <c r="M60" s="226" t="str">
        <f t="shared" si="3"/>
        <v/>
      </c>
      <c r="N60" s="227" t="str">
        <f t="shared" si="4"/>
        <v/>
      </c>
      <c r="O60" s="219"/>
      <c r="P60" s="219"/>
      <c r="Q60" s="219"/>
      <c r="R60" s="219"/>
      <c r="S60" s="219"/>
      <c r="T60" s="219"/>
      <c r="U60" s="219"/>
      <c r="V60" s="219"/>
      <c r="W60" s="219"/>
      <c r="X60" s="229" t="str">
        <f t="shared" si="2"/>
        <v/>
      </c>
      <c r="Y60" s="195" t="str">
        <f>IF(AND(B60=Y$3),LOOKUP(9.99999999999999E+307,$Y$4:Y59)+1,"")</f>
        <v/>
      </c>
      <c r="Z60" s="195">
        <f>IF(AND(B60=Z$3),LOOKUP(9.99999999999999E+307,$Z$4:Z59)+1,"")</f>
        <v>16</v>
      </c>
      <c r="AA60" s="195" t="str">
        <f>IF(AND(B60=AA$3),LOOKUP(9.99999999999999E+307,$AA$4:AA59)+1,"")</f>
        <v/>
      </c>
      <c r="AB60" s="195" t="str">
        <f>IF(AND(B60=AB$3),LOOKUP(9.99999999999999E+307,$AB$4:AB59)+1,"")</f>
        <v/>
      </c>
      <c r="AC60" s="195" t="str">
        <f>IF(AND(B60=AC$3),LOOKUP(9.99999999999999E+307,$AC$4:AC59)+1,"")</f>
        <v/>
      </c>
      <c r="AD60" s="195" t="str">
        <f>IF(AND(B60=AD$3),LOOKUP(9.99999999999999E+307,$AD$4:AD59)+1,"")</f>
        <v/>
      </c>
      <c r="AE60" s="195" t="str">
        <f>IF(AND(B60=AE$3),LOOKUP(9.99999999999999E+307,$AE$4:AE59)+1,"")</f>
        <v/>
      </c>
      <c r="AF60" s="195" t="str">
        <f>IF(AND(B60=AF$3),LOOKUP(9.99999999999999E+307,$AF$4:AF59)+1,"")</f>
        <v/>
      </c>
      <c r="AG60" s="196"/>
    </row>
    <row r="61" spans="2:33" s="129" customFormat="1" ht="15.9" customHeight="1" x14ac:dyDescent="0.75">
      <c r="B61" s="343" t="str">
        <f>IF(E61="","",p2เวลาเรียน!B61)</f>
        <v>ป.4/2</v>
      </c>
      <c r="C61" s="191">
        <f>p2เวลาเรียน!C61</f>
        <v>17</v>
      </c>
      <c r="D61" s="191">
        <f>p2เวลาเรียน!D61</f>
        <v>3933</v>
      </c>
      <c r="E61" s="192" t="str">
        <f>p2เวลาเรียน!E61</f>
        <v>เด็กหญิง</v>
      </c>
      <c r="F61" s="193" t="str">
        <f>p2เวลาเรียน!F61</f>
        <v>อัจฉรินทร์ธร</v>
      </c>
      <c r="G61" s="194" t="str">
        <f>p2เวลาเรียน!G61</f>
        <v>คำอ้อย</v>
      </c>
      <c r="H61" s="219"/>
      <c r="I61" s="219"/>
      <c r="J61" s="219"/>
      <c r="K61" s="219"/>
      <c r="L61" s="219"/>
      <c r="M61" s="226" t="str">
        <f t="shared" si="3"/>
        <v/>
      </c>
      <c r="N61" s="227" t="str">
        <f t="shared" si="4"/>
        <v/>
      </c>
      <c r="O61" s="219"/>
      <c r="P61" s="219"/>
      <c r="Q61" s="219"/>
      <c r="R61" s="219"/>
      <c r="S61" s="219"/>
      <c r="T61" s="219"/>
      <c r="U61" s="219"/>
      <c r="V61" s="219"/>
      <c r="W61" s="219"/>
      <c r="X61" s="229" t="str">
        <f t="shared" si="2"/>
        <v/>
      </c>
      <c r="Y61" s="195" t="str">
        <f>IF(AND(B61=Y$3),LOOKUP(9.99999999999999E+307,$Y$4:Y60)+1,"")</f>
        <v/>
      </c>
      <c r="Z61" s="195">
        <f>IF(AND(B61=Z$3),LOOKUP(9.99999999999999E+307,$Z$4:Z60)+1,"")</f>
        <v>17</v>
      </c>
      <c r="AA61" s="195" t="str">
        <f>IF(AND(B61=AA$3),LOOKUP(9.99999999999999E+307,$AA$4:AA60)+1,"")</f>
        <v/>
      </c>
      <c r="AB61" s="195" t="str">
        <f>IF(AND(B61=AB$3),LOOKUP(9.99999999999999E+307,$AB$4:AB60)+1,"")</f>
        <v/>
      </c>
      <c r="AC61" s="195" t="str">
        <f>IF(AND(B61=AC$3),LOOKUP(9.99999999999999E+307,$AC$4:AC60)+1,"")</f>
        <v/>
      </c>
      <c r="AD61" s="195" t="str">
        <f>IF(AND(B61=AD$3),LOOKUP(9.99999999999999E+307,$AD$4:AD60)+1,"")</f>
        <v/>
      </c>
      <c r="AE61" s="195" t="str">
        <f>IF(AND(B61=AE$3),LOOKUP(9.99999999999999E+307,$AE$4:AE60)+1,"")</f>
        <v/>
      </c>
      <c r="AF61" s="195" t="str">
        <f>IF(AND(B61=AF$3),LOOKUP(9.99999999999999E+307,$AF$4:AF60)+1,"")</f>
        <v/>
      </c>
      <c r="AG61" s="196"/>
    </row>
    <row r="62" spans="2:33" s="129" customFormat="1" ht="15.9" customHeight="1" x14ac:dyDescent="0.75">
      <c r="B62" s="343" t="str">
        <f>IF(E62="","",p2เวลาเรียน!B62)</f>
        <v>ป.4/2</v>
      </c>
      <c r="C62" s="191">
        <f>p2เวลาเรียน!C62</f>
        <v>18</v>
      </c>
      <c r="D62" s="191">
        <f>p2เวลาเรียน!D62</f>
        <v>3939</v>
      </c>
      <c r="E62" s="192" t="str">
        <f>p2เวลาเรียน!E62</f>
        <v>เด็กหญิง</v>
      </c>
      <c r="F62" s="193" t="str">
        <f>p2เวลาเรียน!F62</f>
        <v>ผุสดี</v>
      </c>
      <c r="G62" s="194" t="str">
        <f>p2เวลาเรียน!G62</f>
        <v>สมรัก</v>
      </c>
      <c r="H62" s="220"/>
      <c r="I62" s="220"/>
      <c r="J62" s="220"/>
      <c r="K62" s="220"/>
      <c r="L62" s="220"/>
      <c r="M62" s="226" t="str">
        <f t="shared" si="3"/>
        <v/>
      </c>
      <c r="N62" s="227" t="str">
        <f t="shared" si="4"/>
        <v/>
      </c>
      <c r="O62" s="219"/>
      <c r="P62" s="219"/>
      <c r="Q62" s="219"/>
      <c r="R62" s="219"/>
      <c r="S62" s="219"/>
      <c r="T62" s="219"/>
      <c r="U62" s="219"/>
      <c r="V62" s="219"/>
      <c r="W62" s="219"/>
      <c r="X62" s="229" t="str">
        <f t="shared" si="2"/>
        <v/>
      </c>
      <c r="Y62" s="195" t="str">
        <f>IF(AND(B62=Y$3),LOOKUP(9.99999999999999E+307,$Y$4:Y61)+1,"")</f>
        <v/>
      </c>
      <c r="Z62" s="195">
        <f>IF(AND(B62=Z$3),LOOKUP(9.99999999999999E+307,$Z$4:Z61)+1,"")</f>
        <v>18</v>
      </c>
      <c r="AA62" s="195" t="str">
        <f>IF(AND(B62=AA$3),LOOKUP(9.99999999999999E+307,$AA$4:AA61)+1,"")</f>
        <v/>
      </c>
      <c r="AB62" s="195" t="str">
        <f>IF(AND(B62=AB$3),LOOKUP(9.99999999999999E+307,$AB$4:AB61)+1,"")</f>
        <v/>
      </c>
      <c r="AC62" s="195" t="str">
        <f>IF(AND(B62=AC$3),LOOKUP(9.99999999999999E+307,$AC$4:AC61)+1,"")</f>
        <v/>
      </c>
      <c r="AD62" s="195" t="str">
        <f>IF(AND(B62=AD$3),LOOKUP(9.99999999999999E+307,$AD$4:AD61)+1,"")</f>
        <v/>
      </c>
      <c r="AE62" s="195" t="str">
        <f>IF(AND(B62=AE$3),LOOKUP(9.99999999999999E+307,$AE$4:AE61)+1,"")</f>
        <v/>
      </c>
      <c r="AF62" s="195" t="str">
        <f>IF(AND(B62=AF$3),LOOKUP(9.99999999999999E+307,$AF$4:AF61)+1,"")</f>
        <v/>
      </c>
      <c r="AG62" s="196"/>
    </row>
    <row r="63" spans="2:33" s="129" customFormat="1" ht="15.9" customHeight="1" x14ac:dyDescent="0.75">
      <c r="B63" s="343" t="str">
        <f>IF(E63="","",p2เวลาเรียน!B63)</f>
        <v>ป.4/2</v>
      </c>
      <c r="C63" s="191">
        <f>p2เวลาเรียน!C63</f>
        <v>19</v>
      </c>
      <c r="D63" s="191">
        <f>p2เวลาเรียน!D63</f>
        <v>3948</v>
      </c>
      <c r="E63" s="192" t="str">
        <f>p2เวลาเรียน!E63</f>
        <v>เด็กหญิง</v>
      </c>
      <c r="F63" s="193" t="str">
        <f>p2เวลาเรียน!F63</f>
        <v>บัณฑิตา</v>
      </c>
      <c r="G63" s="194">
        <f>p2เวลาเรียน!G63</f>
        <v>0</v>
      </c>
      <c r="H63" s="219"/>
      <c r="I63" s="219"/>
      <c r="J63" s="219"/>
      <c r="K63" s="219"/>
      <c r="L63" s="219"/>
      <c r="M63" s="226" t="str">
        <f t="shared" si="3"/>
        <v/>
      </c>
      <c r="N63" s="227" t="str">
        <f t="shared" si="4"/>
        <v/>
      </c>
      <c r="O63" s="219"/>
      <c r="P63" s="219"/>
      <c r="Q63" s="219"/>
      <c r="R63" s="219"/>
      <c r="S63" s="219"/>
      <c r="T63" s="219"/>
      <c r="U63" s="219"/>
      <c r="V63" s="219"/>
      <c r="W63" s="219"/>
      <c r="X63" s="229" t="str">
        <f t="shared" si="2"/>
        <v/>
      </c>
      <c r="Y63" s="195" t="str">
        <f>IF(AND(B63=Y$3),LOOKUP(9.99999999999999E+307,$Y$4:Y62)+1,"")</f>
        <v/>
      </c>
      <c r="Z63" s="195">
        <f>IF(AND(B63=Z$3),LOOKUP(9.99999999999999E+307,$Z$4:Z62)+1,"")</f>
        <v>19</v>
      </c>
      <c r="AA63" s="195" t="str">
        <f>IF(AND(B63=AA$3),LOOKUP(9.99999999999999E+307,$AA$4:AA62)+1,"")</f>
        <v/>
      </c>
      <c r="AB63" s="195" t="str">
        <f>IF(AND(B63=AB$3),LOOKUP(9.99999999999999E+307,$AB$4:AB62)+1,"")</f>
        <v/>
      </c>
      <c r="AC63" s="195" t="str">
        <f>IF(AND(B63=AC$3),LOOKUP(9.99999999999999E+307,$AC$4:AC62)+1,"")</f>
        <v/>
      </c>
      <c r="AD63" s="195" t="str">
        <f>IF(AND(B63=AD$3),LOOKUP(9.99999999999999E+307,$AD$4:AD62)+1,"")</f>
        <v/>
      </c>
      <c r="AE63" s="195" t="str">
        <f>IF(AND(B63=AE$3),LOOKUP(9.99999999999999E+307,$AE$4:AE62)+1,"")</f>
        <v/>
      </c>
      <c r="AF63" s="195" t="str">
        <f>IF(AND(B63=AF$3),LOOKUP(9.99999999999999E+307,$AF$4:AF62)+1,"")</f>
        <v/>
      </c>
      <c r="AG63" s="196"/>
    </row>
    <row r="64" spans="2:33" s="129" customFormat="1" ht="15.9" customHeight="1" x14ac:dyDescent="0.75">
      <c r="B64" s="343" t="str">
        <f>IF(E64="","",p2เวลาเรียน!B64)</f>
        <v>ป.4/2</v>
      </c>
      <c r="C64" s="191">
        <f>p2เวลาเรียน!C64</f>
        <v>20</v>
      </c>
      <c r="D64" s="191">
        <f>p2เวลาเรียน!D64</f>
        <v>3954</v>
      </c>
      <c r="E64" s="192" t="str">
        <f>p2เวลาเรียน!E64</f>
        <v>เด็กหญิง</v>
      </c>
      <c r="F64" s="193" t="str">
        <f>p2เวลาเรียน!F64</f>
        <v>สุภัชชา</v>
      </c>
      <c r="G64" s="194" t="str">
        <f>p2เวลาเรียน!G64</f>
        <v>คารวะสมบัติ</v>
      </c>
      <c r="H64" s="220"/>
      <c r="I64" s="220"/>
      <c r="J64" s="220"/>
      <c r="K64" s="220"/>
      <c r="L64" s="220"/>
      <c r="M64" s="226" t="str">
        <f t="shared" si="3"/>
        <v/>
      </c>
      <c r="N64" s="227" t="str">
        <f t="shared" si="4"/>
        <v/>
      </c>
      <c r="O64" s="219"/>
      <c r="P64" s="219"/>
      <c r="Q64" s="219"/>
      <c r="R64" s="219"/>
      <c r="S64" s="219"/>
      <c r="T64" s="219"/>
      <c r="U64" s="219"/>
      <c r="V64" s="219"/>
      <c r="W64" s="219"/>
      <c r="X64" s="229" t="str">
        <f t="shared" si="2"/>
        <v/>
      </c>
      <c r="Y64" s="195" t="str">
        <f>IF(AND(B64=Y$3),LOOKUP(9.99999999999999E+307,$Y$4:Y63)+1,"")</f>
        <v/>
      </c>
      <c r="Z64" s="195">
        <f>IF(AND(B64=Z$3),LOOKUP(9.99999999999999E+307,$Z$4:Z63)+1,"")</f>
        <v>20</v>
      </c>
      <c r="AA64" s="195" t="str">
        <f>IF(AND(B64=AA$3),LOOKUP(9.99999999999999E+307,$AA$4:AA63)+1,"")</f>
        <v/>
      </c>
      <c r="AB64" s="195" t="str">
        <f>IF(AND(B64=AB$3),LOOKUP(9.99999999999999E+307,$AB$4:AB63)+1,"")</f>
        <v/>
      </c>
      <c r="AC64" s="195" t="str">
        <f>IF(AND(B64=AC$3),LOOKUP(9.99999999999999E+307,$AC$4:AC63)+1,"")</f>
        <v/>
      </c>
      <c r="AD64" s="195" t="str">
        <f>IF(AND(B64=AD$3),LOOKUP(9.99999999999999E+307,$AD$4:AD63)+1,"")</f>
        <v/>
      </c>
      <c r="AE64" s="195" t="str">
        <f>IF(AND(B64=AE$3),LOOKUP(9.99999999999999E+307,$AE$4:AE63)+1,"")</f>
        <v/>
      </c>
      <c r="AF64" s="195" t="str">
        <f>IF(AND(B64=AF$3),LOOKUP(9.99999999999999E+307,$AF$4:AF63)+1,"")</f>
        <v/>
      </c>
      <c r="AG64" s="196"/>
    </row>
    <row r="65" spans="2:33" s="129" customFormat="1" ht="15.9" customHeight="1" x14ac:dyDescent="0.75">
      <c r="B65" s="343" t="str">
        <f>IF(E65="","",p2เวลาเรียน!B65)</f>
        <v>ป.4/2</v>
      </c>
      <c r="C65" s="191">
        <f>p2เวลาเรียน!C65</f>
        <v>21</v>
      </c>
      <c r="D65" s="191">
        <f>p2เวลาเรียน!D65</f>
        <v>4077</v>
      </c>
      <c r="E65" s="192" t="str">
        <f>p2เวลาเรียน!E65</f>
        <v>เด็กหญิง</v>
      </c>
      <c r="F65" s="193" t="str">
        <f>p2เวลาเรียน!F65</f>
        <v>บุญนิสา</v>
      </c>
      <c r="G65" s="194" t="str">
        <f>p2เวลาเรียน!G65</f>
        <v>สอนปัญญา</v>
      </c>
      <c r="H65" s="219"/>
      <c r="I65" s="219"/>
      <c r="J65" s="219"/>
      <c r="K65" s="219"/>
      <c r="L65" s="219"/>
      <c r="M65" s="226" t="str">
        <f t="shared" si="3"/>
        <v/>
      </c>
      <c r="N65" s="227" t="str">
        <f t="shared" si="4"/>
        <v/>
      </c>
      <c r="O65" s="219"/>
      <c r="P65" s="219"/>
      <c r="Q65" s="219"/>
      <c r="R65" s="219"/>
      <c r="S65" s="219"/>
      <c r="T65" s="219"/>
      <c r="U65" s="219"/>
      <c r="V65" s="219"/>
      <c r="W65" s="219"/>
      <c r="X65" s="229" t="str">
        <f t="shared" si="2"/>
        <v/>
      </c>
      <c r="Y65" s="195" t="str">
        <f>IF(AND(B65=Y$3),LOOKUP(9.99999999999999E+307,$Y$4:Y64)+1,"")</f>
        <v/>
      </c>
      <c r="Z65" s="195">
        <f>IF(AND(B65=Z$3),LOOKUP(9.99999999999999E+307,$Z$4:Z64)+1,"")</f>
        <v>21</v>
      </c>
      <c r="AA65" s="195" t="str">
        <f>IF(AND(B65=AA$3),LOOKUP(9.99999999999999E+307,$AA$4:AA64)+1,"")</f>
        <v/>
      </c>
      <c r="AB65" s="195" t="str">
        <f>IF(AND(B65=AB$3),LOOKUP(9.99999999999999E+307,$AB$4:AB64)+1,"")</f>
        <v/>
      </c>
      <c r="AC65" s="195" t="str">
        <f>IF(AND(B65=AC$3),LOOKUP(9.99999999999999E+307,$AC$4:AC64)+1,"")</f>
        <v/>
      </c>
      <c r="AD65" s="195" t="str">
        <f>IF(AND(B65=AD$3),LOOKUP(9.99999999999999E+307,$AD$4:AD64)+1,"")</f>
        <v/>
      </c>
      <c r="AE65" s="195" t="str">
        <f>IF(AND(B65=AE$3),LOOKUP(9.99999999999999E+307,$AE$4:AE64)+1,"")</f>
        <v/>
      </c>
      <c r="AF65" s="195" t="str">
        <f>IF(AND(B65=AF$3),LOOKUP(9.99999999999999E+307,$AF$4:AF64)+1,"")</f>
        <v/>
      </c>
      <c r="AG65" s="196"/>
    </row>
    <row r="66" spans="2:33" s="129" customFormat="1" ht="15.9" customHeight="1" x14ac:dyDescent="0.75">
      <c r="B66" s="343" t="str">
        <f>IF(E66="","",p2เวลาเรียน!B66)</f>
        <v>ป.4/2</v>
      </c>
      <c r="C66" s="191">
        <f>p2เวลาเรียน!C66</f>
        <v>22</v>
      </c>
      <c r="D66" s="191">
        <f>p2เวลาเรียน!D66</f>
        <v>4078</v>
      </c>
      <c r="E66" s="192" t="str">
        <f>p2เวลาเรียน!E66</f>
        <v>เด็กหญิง</v>
      </c>
      <c r="F66" s="193" t="str">
        <f>p2เวลาเรียน!F66</f>
        <v>กัญญาพัชร</v>
      </c>
      <c r="G66" s="194" t="str">
        <f>p2เวลาเรียน!G66</f>
        <v>เทียนแก้ว</v>
      </c>
      <c r="H66" s="220"/>
      <c r="I66" s="220"/>
      <c r="J66" s="220"/>
      <c r="K66" s="220"/>
      <c r="L66" s="220"/>
      <c r="M66" s="226" t="str">
        <f t="shared" si="3"/>
        <v/>
      </c>
      <c r="N66" s="227" t="str">
        <f t="shared" si="4"/>
        <v/>
      </c>
      <c r="O66" s="219"/>
      <c r="P66" s="219"/>
      <c r="Q66" s="219"/>
      <c r="R66" s="219"/>
      <c r="S66" s="219"/>
      <c r="T66" s="219"/>
      <c r="U66" s="219"/>
      <c r="V66" s="219"/>
      <c r="W66" s="219"/>
      <c r="X66" s="229" t="str">
        <f t="shared" si="2"/>
        <v/>
      </c>
      <c r="Y66" s="195" t="str">
        <f>IF(AND(B66=Y$3),LOOKUP(9.99999999999999E+307,$Y$4:Y65)+1,"")</f>
        <v/>
      </c>
      <c r="Z66" s="195">
        <f>IF(AND(B66=Z$3),LOOKUP(9.99999999999999E+307,$Z$4:Z65)+1,"")</f>
        <v>22</v>
      </c>
      <c r="AA66" s="195" t="str">
        <f>IF(AND(B66=AA$3),LOOKUP(9.99999999999999E+307,$AA$4:AA65)+1,"")</f>
        <v/>
      </c>
      <c r="AB66" s="195" t="str">
        <f>IF(AND(B66=AB$3),LOOKUP(9.99999999999999E+307,$AB$4:AB65)+1,"")</f>
        <v/>
      </c>
      <c r="AC66" s="195" t="str">
        <f>IF(AND(B66=AC$3),LOOKUP(9.99999999999999E+307,$AC$4:AC65)+1,"")</f>
        <v/>
      </c>
      <c r="AD66" s="195" t="str">
        <f>IF(AND(B66=AD$3),LOOKUP(9.99999999999999E+307,$AD$4:AD65)+1,"")</f>
        <v/>
      </c>
      <c r="AE66" s="195" t="str">
        <f>IF(AND(B66=AE$3),LOOKUP(9.99999999999999E+307,$AE$4:AE65)+1,"")</f>
        <v/>
      </c>
      <c r="AF66" s="195" t="str">
        <f>IF(AND(B66=AF$3),LOOKUP(9.99999999999999E+307,$AF$4:AF65)+1,"")</f>
        <v/>
      </c>
      <c r="AG66" s="196"/>
    </row>
    <row r="67" spans="2:33" s="129" customFormat="1" ht="15.9" customHeight="1" x14ac:dyDescent="0.75">
      <c r="B67" s="343" t="str">
        <f>IF(E67="","",p2เวลาเรียน!B67)</f>
        <v>ป.4/2</v>
      </c>
      <c r="C67" s="191">
        <f>p2เวลาเรียน!C67</f>
        <v>23</v>
      </c>
      <c r="D67" s="191">
        <f>p2เวลาเรียน!D67</f>
        <v>4085</v>
      </c>
      <c r="E67" s="192" t="str">
        <f>p2เวลาเรียน!E67</f>
        <v>เด็กหญิง</v>
      </c>
      <c r="F67" s="193" t="str">
        <f>p2เวลาเรียน!F67</f>
        <v>ณัฐนิล</v>
      </c>
      <c r="G67" s="194" t="str">
        <f>p2เวลาเรียน!G67</f>
        <v>ตะเรือน</v>
      </c>
      <c r="H67" s="220"/>
      <c r="I67" s="220"/>
      <c r="J67" s="220"/>
      <c r="K67" s="220"/>
      <c r="L67" s="220"/>
      <c r="M67" s="226" t="str">
        <f t="shared" si="3"/>
        <v/>
      </c>
      <c r="N67" s="227" t="str">
        <f t="shared" si="4"/>
        <v/>
      </c>
      <c r="O67" s="219"/>
      <c r="P67" s="219"/>
      <c r="Q67" s="219"/>
      <c r="R67" s="219"/>
      <c r="S67" s="219"/>
      <c r="T67" s="219"/>
      <c r="U67" s="219"/>
      <c r="V67" s="219"/>
      <c r="W67" s="219"/>
      <c r="X67" s="229" t="str">
        <f t="shared" si="2"/>
        <v/>
      </c>
      <c r="Y67" s="195" t="str">
        <f>IF(AND(B67=Y$3),LOOKUP(9.99999999999999E+307,$Y$4:Y66)+1,"")</f>
        <v/>
      </c>
      <c r="Z67" s="195">
        <f>IF(AND(B67=Z$3),LOOKUP(9.99999999999999E+307,$Z$4:Z66)+1,"")</f>
        <v>23</v>
      </c>
      <c r="AA67" s="195" t="str">
        <f>IF(AND(B67=AA$3),LOOKUP(9.99999999999999E+307,$AA$4:AA66)+1,"")</f>
        <v/>
      </c>
      <c r="AB67" s="195" t="str">
        <f>IF(AND(B67=AB$3),LOOKUP(9.99999999999999E+307,$AB$4:AB66)+1,"")</f>
        <v/>
      </c>
      <c r="AC67" s="195" t="str">
        <f>IF(AND(B67=AC$3),LOOKUP(9.99999999999999E+307,$AC$4:AC66)+1,"")</f>
        <v/>
      </c>
      <c r="AD67" s="195" t="str">
        <f>IF(AND(B67=AD$3),LOOKUP(9.99999999999999E+307,$AD$4:AD66)+1,"")</f>
        <v/>
      </c>
      <c r="AE67" s="195" t="str">
        <f>IF(AND(B67=AE$3),LOOKUP(9.99999999999999E+307,$AE$4:AE66)+1,"")</f>
        <v/>
      </c>
      <c r="AF67" s="195" t="str">
        <f>IF(AND(B67=AF$3),LOOKUP(9.99999999999999E+307,$AF$4:AF66)+1,"")</f>
        <v/>
      </c>
      <c r="AG67" s="196"/>
    </row>
    <row r="68" spans="2:33" s="129" customFormat="1" ht="15.9" customHeight="1" x14ac:dyDescent="0.75">
      <c r="B68" s="343" t="str">
        <f>IF(E68="","",p2เวลาเรียน!B68)</f>
        <v>ป.4/2</v>
      </c>
      <c r="C68" s="191">
        <f>p2เวลาเรียน!C68</f>
        <v>24</v>
      </c>
      <c r="D68" s="191">
        <f>p2เวลาเรียน!D68</f>
        <v>4092</v>
      </c>
      <c r="E68" s="192" t="str">
        <f>p2เวลาเรียน!E68</f>
        <v>เด็กหญิง</v>
      </c>
      <c r="F68" s="193" t="str">
        <f>p2เวลาเรียน!F68</f>
        <v>นารา</v>
      </c>
      <c r="G68" s="194" t="str">
        <f>p2เวลาเรียน!G68</f>
        <v>พงษ์ตันกุล</v>
      </c>
      <c r="H68" s="219"/>
      <c r="I68" s="219"/>
      <c r="J68" s="219"/>
      <c r="K68" s="219"/>
      <c r="L68" s="219"/>
      <c r="M68" s="226" t="str">
        <f t="shared" si="3"/>
        <v/>
      </c>
      <c r="N68" s="227" t="str">
        <f t="shared" si="4"/>
        <v/>
      </c>
      <c r="O68" s="219"/>
      <c r="P68" s="219"/>
      <c r="Q68" s="219"/>
      <c r="R68" s="219"/>
      <c r="S68" s="219"/>
      <c r="T68" s="219"/>
      <c r="U68" s="219"/>
      <c r="V68" s="219"/>
      <c r="W68" s="219"/>
      <c r="X68" s="229" t="str">
        <f t="shared" si="2"/>
        <v/>
      </c>
      <c r="Y68" s="195" t="str">
        <f>IF(AND(B68=Y$3),LOOKUP(9.99999999999999E+307,$Y$4:Y67)+1,"")</f>
        <v/>
      </c>
      <c r="Z68" s="195">
        <f>IF(AND(B68=Z$3),LOOKUP(9.99999999999999E+307,$Z$4:Z67)+1,"")</f>
        <v>24</v>
      </c>
      <c r="AA68" s="195" t="str">
        <f>IF(AND(B68=AA$3),LOOKUP(9.99999999999999E+307,$AA$4:AA67)+1,"")</f>
        <v/>
      </c>
      <c r="AB68" s="195" t="str">
        <f>IF(AND(B68=AB$3),LOOKUP(9.99999999999999E+307,$AB$4:AB67)+1,"")</f>
        <v/>
      </c>
      <c r="AC68" s="195" t="str">
        <f>IF(AND(B68=AC$3),LOOKUP(9.99999999999999E+307,$AC$4:AC67)+1,"")</f>
        <v/>
      </c>
      <c r="AD68" s="195" t="str">
        <f>IF(AND(B68=AD$3),LOOKUP(9.99999999999999E+307,$AD$4:AD67)+1,"")</f>
        <v/>
      </c>
      <c r="AE68" s="195" t="str">
        <f>IF(AND(B68=AE$3),LOOKUP(9.99999999999999E+307,$AE$4:AE67)+1,"")</f>
        <v/>
      </c>
      <c r="AF68" s="195" t="str">
        <f>IF(AND(B68=AF$3),LOOKUP(9.99999999999999E+307,$AF$4:AF67)+1,"")</f>
        <v/>
      </c>
      <c r="AG68" s="196"/>
    </row>
    <row r="69" spans="2:33" s="129" customFormat="1" ht="15.9" customHeight="1" x14ac:dyDescent="0.75">
      <c r="B69" s="343" t="str">
        <f>IF(E69="","",p2เวลาเรียน!B69)</f>
        <v>ป.4/2</v>
      </c>
      <c r="C69" s="191">
        <f>p2เวลาเรียน!C69</f>
        <v>25</v>
      </c>
      <c r="D69" s="191">
        <f>p2เวลาเรียน!D69</f>
        <v>4279</v>
      </c>
      <c r="E69" s="192" t="str">
        <f>p2เวลาเรียน!E69</f>
        <v>เด็กหญิง</v>
      </c>
      <c r="F69" s="193" t="str">
        <f>p2เวลาเรียน!F69</f>
        <v>พิชามญชุ์</v>
      </c>
      <c r="G69" s="194" t="str">
        <f>p2เวลาเรียน!G69</f>
        <v>คำเขื่อน</v>
      </c>
      <c r="H69" s="220"/>
      <c r="I69" s="220"/>
      <c r="J69" s="220"/>
      <c r="K69" s="220"/>
      <c r="L69" s="220"/>
      <c r="M69" s="226" t="str">
        <f t="shared" si="3"/>
        <v/>
      </c>
      <c r="N69" s="227" t="str">
        <f t="shared" si="4"/>
        <v/>
      </c>
      <c r="O69" s="219"/>
      <c r="P69" s="219"/>
      <c r="Q69" s="219"/>
      <c r="R69" s="219"/>
      <c r="S69" s="219"/>
      <c r="T69" s="219"/>
      <c r="U69" s="219"/>
      <c r="V69" s="219"/>
      <c r="W69" s="219"/>
      <c r="X69" s="229" t="str">
        <f t="shared" si="2"/>
        <v/>
      </c>
      <c r="Y69" s="195" t="str">
        <f>IF(AND(B69=Y$3),LOOKUP(9.99999999999999E+307,$Y$4:Y68)+1,"")</f>
        <v/>
      </c>
      <c r="Z69" s="195">
        <f>IF(AND(B69=Z$3),LOOKUP(9.99999999999999E+307,$Z$4:Z68)+1,"")</f>
        <v>25</v>
      </c>
      <c r="AA69" s="195" t="str">
        <f>IF(AND(B69=AA$3),LOOKUP(9.99999999999999E+307,$AA$4:AA68)+1,"")</f>
        <v/>
      </c>
      <c r="AB69" s="195" t="str">
        <f>IF(AND(B69=AB$3),LOOKUP(9.99999999999999E+307,$AB$4:AB68)+1,"")</f>
        <v/>
      </c>
      <c r="AC69" s="195" t="str">
        <f>IF(AND(B69=AC$3),LOOKUP(9.99999999999999E+307,$AC$4:AC68)+1,"")</f>
        <v/>
      </c>
      <c r="AD69" s="195" t="str">
        <f>IF(AND(B69=AD$3),LOOKUP(9.99999999999999E+307,$AD$4:AD68)+1,"")</f>
        <v/>
      </c>
      <c r="AE69" s="195" t="str">
        <f>IF(AND(B69=AE$3),LOOKUP(9.99999999999999E+307,$AE$4:AE68)+1,"")</f>
        <v/>
      </c>
      <c r="AF69" s="195" t="str">
        <f>IF(AND(B69=AF$3),LOOKUP(9.99999999999999E+307,$AF$4:AF68)+1,"")</f>
        <v/>
      </c>
      <c r="AG69" s="196"/>
    </row>
    <row r="70" spans="2:33" s="129" customFormat="1" ht="15.9" customHeight="1" x14ac:dyDescent="0.75">
      <c r="B70" s="343" t="str">
        <f>IF(E70="","",p2เวลาเรียน!B70)</f>
        <v/>
      </c>
      <c r="C70" s="191">
        <f>p2เวลาเรียน!C70</f>
        <v>26</v>
      </c>
      <c r="D70" s="191" t="str">
        <f>p2เวลาเรียน!D70</f>
        <v/>
      </c>
      <c r="E70" s="192" t="str">
        <f>p2เวลาเรียน!E70</f>
        <v/>
      </c>
      <c r="F70" s="193" t="str">
        <f>p2เวลาเรียน!F70</f>
        <v/>
      </c>
      <c r="G70" s="194" t="str">
        <f>p2เวลาเรียน!G70</f>
        <v/>
      </c>
      <c r="H70" s="219"/>
      <c r="I70" s="219"/>
      <c r="J70" s="219"/>
      <c r="K70" s="219"/>
      <c r="L70" s="219"/>
      <c r="M70" s="226" t="str">
        <f t="shared" si="3"/>
        <v/>
      </c>
      <c r="N70" s="227" t="str">
        <f t="shared" si="4"/>
        <v/>
      </c>
      <c r="O70" s="219"/>
      <c r="P70" s="219"/>
      <c r="Q70" s="219"/>
      <c r="R70" s="219"/>
      <c r="S70" s="219"/>
      <c r="T70" s="219"/>
      <c r="U70" s="219"/>
      <c r="V70" s="219"/>
      <c r="W70" s="219"/>
      <c r="X70" s="229" t="str">
        <f t="shared" ref="X70:X84" si="5">IF(COUNTIF(O70:W70,"")=9,"",IF(AND(COUNTIF(O70:W70,3)&gt;=COUNTIF(O70:W70,0),COUNTIF(O70:W70,3)&gt;=COUNTIF(O70:W70,1),COUNTIF(O70:W70,3)&gt;=COUNTIF(O70:W70,2)),3,IF(AND(COUNTIF(O70:W70,2)&gt;=COUNTIF(O70:W70,0),COUNTIF(O70:W70,2)&gt;=COUNTIF(O70:W70,1)),2,IF(COUNTIF(O70:W70,1)&gt;=COUNTIF(O70:W70,0),1,0))))</f>
        <v/>
      </c>
      <c r="Y70" s="195" t="str">
        <f>IF(AND(B70=Y$3),LOOKUP(9.99999999999999E+307,$Y$4:Y69)+1,"")</f>
        <v/>
      </c>
      <c r="Z70" s="195" t="str">
        <f>IF(AND(B70=Z$3),LOOKUP(9.99999999999999E+307,$Z$4:Z69)+1,"")</f>
        <v/>
      </c>
      <c r="AA70" s="195" t="str">
        <f>IF(AND(B70=AA$3),LOOKUP(9.99999999999999E+307,$AA$4:AA69)+1,"")</f>
        <v/>
      </c>
      <c r="AB70" s="195" t="str">
        <f>IF(AND(B70=AB$3),LOOKUP(9.99999999999999E+307,$AB$4:AB69)+1,"")</f>
        <v/>
      </c>
      <c r="AC70" s="195" t="str">
        <f>IF(AND(B70=AC$3),LOOKUP(9.99999999999999E+307,$AC$4:AC69)+1,"")</f>
        <v/>
      </c>
      <c r="AD70" s="195" t="str">
        <f>IF(AND(B70=AD$3),LOOKUP(9.99999999999999E+307,$AD$4:AD69)+1,"")</f>
        <v/>
      </c>
      <c r="AE70" s="195" t="str">
        <f>IF(AND(B70=AE$3),LOOKUP(9.99999999999999E+307,$AE$4:AE69)+1,"")</f>
        <v/>
      </c>
      <c r="AF70" s="195" t="str">
        <f>IF(AND(B70=AF$3),LOOKUP(9.99999999999999E+307,$AF$4:AF69)+1,"")</f>
        <v/>
      </c>
      <c r="AG70" s="196"/>
    </row>
    <row r="71" spans="2:33" s="129" customFormat="1" ht="15.9" customHeight="1" x14ac:dyDescent="0.75">
      <c r="B71" s="343" t="str">
        <f>IF(E71="","",p2เวลาเรียน!B71)</f>
        <v/>
      </c>
      <c r="C71" s="191">
        <f>p2เวลาเรียน!C71</f>
        <v>27</v>
      </c>
      <c r="D71" s="191" t="str">
        <f>p2เวลาเรียน!D71</f>
        <v/>
      </c>
      <c r="E71" s="192" t="str">
        <f>p2เวลาเรียน!E71</f>
        <v/>
      </c>
      <c r="F71" s="193" t="str">
        <f>p2เวลาเรียน!F71</f>
        <v/>
      </c>
      <c r="G71" s="194" t="str">
        <f>p2เวลาเรียน!G71</f>
        <v/>
      </c>
      <c r="H71" s="220"/>
      <c r="I71" s="220"/>
      <c r="J71" s="220"/>
      <c r="K71" s="220"/>
      <c r="L71" s="220"/>
      <c r="M71" s="226" t="str">
        <f t="shared" si="3"/>
        <v/>
      </c>
      <c r="N71" s="227" t="str">
        <f t="shared" si="4"/>
        <v/>
      </c>
      <c r="O71" s="219"/>
      <c r="P71" s="219"/>
      <c r="Q71" s="219"/>
      <c r="R71" s="219"/>
      <c r="S71" s="219"/>
      <c r="T71" s="219"/>
      <c r="U71" s="219"/>
      <c r="V71" s="219"/>
      <c r="W71" s="219"/>
      <c r="X71" s="229" t="str">
        <f t="shared" si="5"/>
        <v/>
      </c>
      <c r="Y71" s="195" t="str">
        <f>IF(AND(B71=Y$3),LOOKUP(9.99999999999999E+307,$Y$4:Y70)+1,"")</f>
        <v/>
      </c>
      <c r="Z71" s="195" t="str">
        <f>IF(AND(B71=Z$3),LOOKUP(9.99999999999999E+307,$Z$4:Z70)+1,"")</f>
        <v/>
      </c>
      <c r="AA71" s="195" t="str">
        <f>IF(AND(B71=AA$3),LOOKUP(9.99999999999999E+307,$AA$4:AA70)+1,"")</f>
        <v/>
      </c>
      <c r="AB71" s="195" t="str">
        <f>IF(AND(B71=AB$3),LOOKUP(9.99999999999999E+307,$AB$4:AB70)+1,"")</f>
        <v/>
      </c>
      <c r="AC71" s="195" t="str">
        <f>IF(AND(B71=AC$3),LOOKUP(9.99999999999999E+307,$AC$4:AC70)+1,"")</f>
        <v/>
      </c>
      <c r="AD71" s="195" t="str">
        <f>IF(AND(B71=AD$3),LOOKUP(9.99999999999999E+307,$AD$4:AD70)+1,"")</f>
        <v/>
      </c>
      <c r="AE71" s="195" t="str">
        <f>IF(AND(B71=AE$3),LOOKUP(9.99999999999999E+307,$AE$4:AE70)+1,"")</f>
        <v/>
      </c>
      <c r="AF71" s="195" t="str">
        <f>IF(AND(B71=AF$3),LOOKUP(9.99999999999999E+307,$AF$4:AF70)+1,"")</f>
        <v/>
      </c>
      <c r="AG71" s="196"/>
    </row>
    <row r="72" spans="2:33" s="129" customFormat="1" ht="15.9" customHeight="1" x14ac:dyDescent="0.75">
      <c r="B72" s="343" t="str">
        <f>IF(E72="","",p2เวลาเรียน!B72)</f>
        <v/>
      </c>
      <c r="C72" s="191">
        <f>p2เวลาเรียน!C72</f>
        <v>28</v>
      </c>
      <c r="D72" s="191" t="str">
        <f>p2เวลาเรียน!D72</f>
        <v/>
      </c>
      <c r="E72" s="192" t="str">
        <f>p2เวลาเรียน!E72</f>
        <v/>
      </c>
      <c r="F72" s="193" t="str">
        <f>p2เวลาเรียน!F72</f>
        <v/>
      </c>
      <c r="G72" s="194" t="str">
        <f>p2เวลาเรียน!G72</f>
        <v/>
      </c>
      <c r="H72" s="219"/>
      <c r="I72" s="219"/>
      <c r="J72" s="219"/>
      <c r="K72" s="219"/>
      <c r="L72" s="219"/>
      <c r="M72" s="226" t="str">
        <f t="shared" si="3"/>
        <v/>
      </c>
      <c r="N72" s="227" t="str">
        <f t="shared" si="4"/>
        <v/>
      </c>
      <c r="O72" s="219"/>
      <c r="P72" s="219"/>
      <c r="Q72" s="219"/>
      <c r="R72" s="219"/>
      <c r="S72" s="219"/>
      <c r="T72" s="219"/>
      <c r="U72" s="219"/>
      <c r="V72" s="219"/>
      <c r="W72" s="219"/>
      <c r="X72" s="229" t="str">
        <f t="shared" si="5"/>
        <v/>
      </c>
      <c r="Y72" s="195" t="str">
        <f>IF(AND(B72=Y$3),LOOKUP(9.99999999999999E+307,$Y$4:Y71)+1,"")</f>
        <v/>
      </c>
      <c r="Z72" s="195" t="str">
        <f>IF(AND(B72=Z$3),LOOKUP(9.99999999999999E+307,$Z$4:Z71)+1,"")</f>
        <v/>
      </c>
      <c r="AA72" s="195" t="str">
        <f>IF(AND(B72=AA$3),LOOKUP(9.99999999999999E+307,$AA$4:AA71)+1,"")</f>
        <v/>
      </c>
      <c r="AB72" s="195" t="str">
        <f>IF(AND(B72=AB$3),LOOKUP(9.99999999999999E+307,$AB$4:AB71)+1,"")</f>
        <v/>
      </c>
      <c r="AC72" s="195" t="str">
        <f>IF(AND(B72=AC$3),LOOKUP(9.99999999999999E+307,$AC$4:AC71)+1,"")</f>
        <v/>
      </c>
      <c r="AD72" s="195" t="str">
        <f>IF(AND(B72=AD$3),LOOKUP(9.99999999999999E+307,$AD$4:AD71)+1,"")</f>
        <v/>
      </c>
      <c r="AE72" s="195" t="str">
        <f>IF(AND(B72=AE$3),LOOKUP(9.99999999999999E+307,$AE$4:AE71)+1,"")</f>
        <v/>
      </c>
      <c r="AF72" s="195" t="str">
        <f>IF(AND(B72=AF$3),LOOKUP(9.99999999999999E+307,$AF$4:AF71)+1,"")</f>
        <v/>
      </c>
      <c r="AG72" s="196"/>
    </row>
    <row r="73" spans="2:33" s="129" customFormat="1" ht="15.9" customHeight="1" x14ac:dyDescent="0.75">
      <c r="B73" s="343" t="str">
        <f>IF(E73="","",p2เวลาเรียน!B73)</f>
        <v/>
      </c>
      <c r="C73" s="191">
        <f>p2เวลาเรียน!C73</f>
        <v>29</v>
      </c>
      <c r="D73" s="191" t="str">
        <f>p2เวลาเรียน!D73</f>
        <v/>
      </c>
      <c r="E73" s="192" t="str">
        <f>p2เวลาเรียน!E73</f>
        <v/>
      </c>
      <c r="F73" s="193" t="str">
        <f>p2เวลาเรียน!F73</f>
        <v/>
      </c>
      <c r="G73" s="194" t="str">
        <f>p2เวลาเรียน!G73</f>
        <v/>
      </c>
      <c r="H73" s="220"/>
      <c r="I73" s="220"/>
      <c r="J73" s="220"/>
      <c r="K73" s="220"/>
      <c r="L73" s="220"/>
      <c r="M73" s="226" t="str">
        <f t="shared" si="3"/>
        <v/>
      </c>
      <c r="N73" s="227" t="str">
        <f t="shared" si="4"/>
        <v/>
      </c>
      <c r="O73" s="219"/>
      <c r="P73" s="219"/>
      <c r="Q73" s="219"/>
      <c r="R73" s="219"/>
      <c r="S73" s="219"/>
      <c r="T73" s="219"/>
      <c r="U73" s="219"/>
      <c r="V73" s="219"/>
      <c r="W73" s="219"/>
      <c r="X73" s="229" t="str">
        <f t="shared" si="5"/>
        <v/>
      </c>
      <c r="Y73" s="195" t="str">
        <f>IF(AND(B73=Y$3),LOOKUP(9.99999999999999E+307,$Y$4:Y72)+1,"")</f>
        <v/>
      </c>
      <c r="Z73" s="195" t="str">
        <f>IF(AND(B73=Z$3),LOOKUP(9.99999999999999E+307,$Z$4:Z72)+1,"")</f>
        <v/>
      </c>
      <c r="AA73" s="195" t="str">
        <f>IF(AND(B73=AA$3),LOOKUP(9.99999999999999E+307,$AA$4:AA72)+1,"")</f>
        <v/>
      </c>
      <c r="AB73" s="195" t="str">
        <f>IF(AND(B73=AB$3),LOOKUP(9.99999999999999E+307,$AB$4:AB72)+1,"")</f>
        <v/>
      </c>
      <c r="AC73" s="195" t="str">
        <f>IF(AND(B73=AC$3),LOOKUP(9.99999999999999E+307,$AC$4:AC72)+1,"")</f>
        <v/>
      </c>
      <c r="AD73" s="195" t="str">
        <f>IF(AND(B73=AD$3),LOOKUP(9.99999999999999E+307,$AD$4:AD72)+1,"")</f>
        <v/>
      </c>
      <c r="AE73" s="195" t="str">
        <f>IF(AND(B73=AE$3),LOOKUP(9.99999999999999E+307,$AE$4:AE72)+1,"")</f>
        <v/>
      </c>
      <c r="AF73" s="195" t="str">
        <f>IF(AND(B73=AF$3),LOOKUP(9.99999999999999E+307,$AF$4:AF72)+1,"")</f>
        <v/>
      </c>
      <c r="AG73" s="196"/>
    </row>
    <row r="74" spans="2:33" s="129" customFormat="1" ht="15.9" customHeight="1" x14ac:dyDescent="0.75">
      <c r="B74" s="343" t="str">
        <f>IF(E74="","",p2เวลาเรียน!B74)</f>
        <v/>
      </c>
      <c r="C74" s="191">
        <f>p2เวลาเรียน!C74</f>
        <v>30</v>
      </c>
      <c r="D74" s="191" t="str">
        <f>p2เวลาเรียน!D74</f>
        <v/>
      </c>
      <c r="E74" s="192" t="str">
        <f>p2เวลาเรียน!E74</f>
        <v/>
      </c>
      <c r="F74" s="193" t="str">
        <f>p2เวลาเรียน!F74</f>
        <v/>
      </c>
      <c r="G74" s="194" t="str">
        <f>p2เวลาเรียน!G74</f>
        <v/>
      </c>
      <c r="H74" s="220"/>
      <c r="I74" s="220"/>
      <c r="J74" s="220"/>
      <c r="K74" s="220"/>
      <c r="L74" s="220"/>
      <c r="M74" s="226" t="str">
        <f t="shared" si="3"/>
        <v/>
      </c>
      <c r="N74" s="227" t="str">
        <f t="shared" si="4"/>
        <v/>
      </c>
      <c r="O74" s="219"/>
      <c r="P74" s="219"/>
      <c r="Q74" s="219"/>
      <c r="R74" s="219"/>
      <c r="S74" s="219"/>
      <c r="T74" s="219"/>
      <c r="U74" s="219"/>
      <c r="V74" s="219"/>
      <c r="W74" s="219"/>
      <c r="X74" s="229" t="str">
        <f t="shared" si="5"/>
        <v/>
      </c>
      <c r="Y74" s="195" t="str">
        <f>IF(AND(B74=Y$3),LOOKUP(9.99999999999999E+307,$Y$4:Y73)+1,"")</f>
        <v/>
      </c>
      <c r="Z74" s="195" t="str">
        <f>IF(AND(B74=Z$3),LOOKUP(9.99999999999999E+307,$Z$4:Z73)+1,"")</f>
        <v/>
      </c>
      <c r="AA74" s="195" t="str">
        <f>IF(AND(B74=AA$3),LOOKUP(9.99999999999999E+307,$AA$4:AA73)+1,"")</f>
        <v/>
      </c>
      <c r="AB74" s="195" t="str">
        <f>IF(AND(B74=AB$3),LOOKUP(9.99999999999999E+307,$AB$4:AB73)+1,"")</f>
        <v/>
      </c>
      <c r="AC74" s="195" t="str">
        <f>IF(AND(B74=AC$3),LOOKUP(9.99999999999999E+307,$AC$4:AC73)+1,"")</f>
        <v/>
      </c>
      <c r="AD74" s="195" t="str">
        <f>IF(AND(B74=AD$3),LOOKUP(9.99999999999999E+307,$AD$4:AD73)+1,"")</f>
        <v/>
      </c>
      <c r="AE74" s="195" t="str">
        <f>IF(AND(B74=AE$3),LOOKUP(9.99999999999999E+307,$AE$4:AE73)+1,"")</f>
        <v/>
      </c>
      <c r="AF74" s="195" t="str">
        <f>IF(AND(B74=AF$3),LOOKUP(9.99999999999999E+307,$AF$4:AF73)+1,"")</f>
        <v/>
      </c>
      <c r="AG74" s="196"/>
    </row>
    <row r="75" spans="2:33" s="129" customFormat="1" ht="15.9" customHeight="1" x14ac:dyDescent="0.75">
      <c r="B75" s="343" t="str">
        <f>IF(E75="","",p2เวลาเรียน!B75)</f>
        <v/>
      </c>
      <c r="C75" s="191">
        <f>p2เวลาเรียน!C75</f>
        <v>31</v>
      </c>
      <c r="D75" s="191" t="str">
        <f>p2เวลาเรียน!D75</f>
        <v/>
      </c>
      <c r="E75" s="192" t="str">
        <f>p2เวลาเรียน!E75</f>
        <v/>
      </c>
      <c r="F75" s="193" t="str">
        <f>p2เวลาเรียน!F75</f>
        <v/>
      </c>
      <c r="G75" s="194" t="str">
        <f>p2เวลาเรียน!G75</f>
        <v/>
      </c>
      <c r="H75" s="219"/>
      <c r="I75" s="219"/>
      <c r="J75" s="219"/>
      <c r="K75" s="219"/>
      <c r="L75" s="219"/>
      <c r="M75" s="226" t="str">
        <f t="shared" si="3"/>
        <v/>
      </c>
      <c r="N75" s="227" t="str">
        <f t="shared" si="4"/>
        <v/>
      </c>
      <c r="O75" s="219"/>
      <c r="P75" s="219"/>
      <c r="Q75" s="219"/>
      <c r="R75" s="219"/>
      <c r="S75" s="219"/>
      <c r="T75" s="219"/>
      <c r="U75" s="219"/>
      <c r="V75" s="219"/>
      <c r="W75" s="219"/>
      <c r="X75" s="229" t="str">
        <f t="shared" si="5"/>
        <v/>
      </c>
      <c r="Y75" s="195" t="str">
        <f>IF(AND(B75=Y$3),LOOKUP(9.99999999999999E+307,$Y$4:Y74)+1,"")</f>
        <v/>
      </c>
      <c r="Z75" s="195" t="str">
        <f>IF(AND(B75=Z$3),LOOKUP(9.99999999999999E+307,$Z$4:Z74)+1,"")</f>
        <v/>
      </c>
      <c r="AA75" s="195" t="str">
        <f>IF(AND(B75=AA$3),LOOKUP(9.99999999999999E+307,$AA$4:AA74)+1,"")</f>
        <v/>
      </c>
      <c r="AB75" s="195" t="str">
        <f>IF(AND(B75=AB$3),LOOKUP(9.99999999999999E+307,$AB$4:AB74)+1,"")</f>
        <v/>
      </c>
      <c r="AC75" s="195" t="str">
        <f>IF(AND(B75=AC$3),LOOKUP(9.99999999999999E+307,$AC$4:AC74)+1,"")</f>
        <v/>
      </c>
      <c r="AD75" s="195" t="str">
        <f>IF(AND(B75=AD$3),LOOKUP(9.99999999999999E+307,$AD$4:AD74)+1,"")</f>
        <v/>
      </c>
      <c r="AE75" s="195" t="str">
        <f>IF(AND(B75=AE$3),LOOKUP(9.99999999999999E+307,$AE$4:AE74)+1,"")</f>
        <v/>
      </c>
      <c r="AF75" s="195" t="str">
        <f>IF(AND(B75=AF$3),LOOKUP(9.99999999999999E+307,$AF$4:AF74)+1,"")</f>
        <v/>
      </c>
      <c r="AG75" s="196"/>
    </row>
    <row r="76" spans="2:33" s="129" customFormat="1" ht="15.9" customHeight="1" x14ac:dyDescent="0.75">
      <c r="B76" s="343" t="str">
        <f>IF(E76="","",p2เวลาเรียน!B76)</f>
        <v/>
      </c>
      <c r="C76" s="191">
        <f>p2เวลาเรียน!C76</f>
        <v>32</v>
      </c>
      <c r="D76" s="191" t="str">
        <f>p2เวลาเรียน!D76</f>
        <v/>
      </c>
      <c r="E76" s="192" t="str">
        <f>p2เวลาเรียน!E76</f>
        <v/>
      </c>
      <c r="F76" s="193" t="str">
        <f>p2เวลาเรียน!F76</f>
        <v/>
      </c>
      <c r="G76" s="194" t="str">
        <f>p2เวลาเรียน!G76</f>
        <v/>
      </c>
      <c r="H76" s="220"/>
      <c r="I76" s="220"/>
      <c r="J76" s="220"/>
      <c r="K76" s="220"/>
      <c r="L76" s="220"/>
      <c r="M76" s="226" t="str">
        <f t="shared" si="3"/>
        <v/>
      </c>
      <c r="N76" s="227" t="str">
        <f t="shared" si="4"/>
        <v/>
      </c>
      <c r="O76" s="219"/>
      <c r="P76" s="219"/>
      <c r="Q76" s="219"/>
      <c r="R76" s="219"/>
      <c r="S76" s="219"/>
      <c r="T76" s="219"/>
      <c r="U76" s="219"/>
      <c r="V76" s="219"/>
      <c r="W76" s="219"/>
      <c r="X76" s="229" t="str">
        <f t="shared" si="5"/>
        <v/>
      </c>
      <c r="Y76" s="195" t="str">
        <f>IF(AND(B76=Y$3),LOOKUP(9.99999999999999E+307,$Y$4:Y75)+1,"")</f>
        <v/>
      </c>
      <c r="Z76" s="195" t="str">
        <f>IF(AND(B76=Z$3),LOOKUP(9.99999999999999E+307,$Z$4:Z75)+1,"")</f>
        <v/>
      </c>
      <c r="AA76" s="195" t="str">
        <f>IF(AND(B76=AA$3),LOOKUP(9.99999999999999E+307,$AA$4:AA75)+1,"")</f>
        <v/>
      </c>
      <c r="AB76" s="195" t="str">
        <f>IF(AND(B76=AB$3),LOOKUP(9.99999999999999E+307,$AB$4:AB75)+1,"")</f>
        <v/>
      </c>
      <c r="AC76" s="195" t="str">
        <f>IF(AND(B76=AC$3),LOOKUP(9.99999999999999E+307,$AC$4:AC75)+1,"")</f>
        <v/>
      </c>
      <c r="AD76" s="195" t="str">
        <f>IF(AND(B76=AD$3),LOOKUP(9.99999999999999E+307,$AD$4:AD75)+1,"")</f>
        <v/>
      </c>
      <c r="AE76" s="195" t="str">
        <f>IF(AND(B76=AE$3),LOOKUP(9.99999999999999E+307,$AE$4:AE75)+1,"")</f>
        <v/>
      </c>
      <c r="AF76" s="195" t="str">
        <f>IF(AND(B76=AF$3),LOOKUP(9.99999999999999E+307,$AF$4:AF75)+1,"")</f>
        <v/>
      </c>
      <c r="AG76" s="196"/>
    </row>
    <row r="77" spans="2:33" s="129" customFormat="1" ht="15.9" customHeight="1" x14ac:dyDescent="0.75">
      <c r="B77" s="343" t="str">
        <f>IF(E77="","",p2เวลาเรียน!B77)</f>
        <v/>
      </c>
      <c r="C77" s="191">
        <f>p2เวลาเรียน!C77</f>
        <v>33</v>
      </c>
      <c r="D77" s="191" t="str">
        <f>p2เวลาเรียน!D77</f>
        <v/>
      </c>
      <c r="E77" s="192" t="str">
        <f>p2เวลาเรียน!E77</f>
        <v/>
      </c>
      <c r="F77" s="193" t="str">
        <f>p2เวลาเรียน!F77</f>
        <v/>
      </c>
      <c r="G77" s="194" t="str">
        <f>p2เวลาเรียน!G77</f>
        <v/>
      </c>
      <c r="H77" s="219"/>
      <c r="I77" s="219"/>
      <c r="J77" s="219"/>
      <c r="K77" s="219"/>
      <c r="L77" s="219"/>
      <c r="M77" s="226" t="str">
        <f t="shared" si="3"/>
        <v/>
      </c>
      <c r="N77" s="227" t="str">
        <f t="shared" si="4"/>
        <v/>
      </c>
      <c r="O77" s="219"/>
      <c r="P77" s="219"/>
      <c r="Q77" s="219"/>
      <c r="R77" s="219"/>
      <c r="S77" s="219"/>
      <c r="T77" s="219"/>
      <c r="U77" s="219"/>
      <c r="V77" s="219"/>
      <c r="W77" s="219"/>
      <c r="X77" s="229" t="str">
        <f t="shared" si="5"/>
        <v/>
      </c>
      <c r="Y77" s="195" t="str">
        <f>IF(AND(B77=Y$3),LOOKUP(9.99999999999999E+307,$Y$4:Y76)+1,"")</f>
        <v/>
      </c>
      <c r="Z77" s="195" t="str">
        <f>IF(AND(B77=Z$3),LOOKUP(9.99999999999999E+307,$Z$4:Z76)+1,"")</f>
        <v/>
      </c>
      <c r="AA77" s="195" t="str">
        <f>IF(AND(B77=AA$3),LOOKUP(9.99999999999999E+307,$AA$4:AA76)+1,"")</f>
        <v/>
      </c>
      <c r="AB77" s="195" t="str">
        <f>IF(AND(B77=AB$3),LOOKUP(9.99999999999999E+307,$AB$4:AB76)+1,"")</f>
        <v/>
      </c>
      <c r="AC77" s="195" t="str">
        <f>IF(AND(B77=AC$3),LOOKUP(9.99999999999999E+307,$AC$4:AC76)+1,"")</f>
        <v/>
      </c>
      <c r="AD77" s="195" t="str">
        <f>IF(AND(B77=AD$3),LOOKUP(9.99999999999999E+307,$AD$4:AD76)+1,"")</f>
        <v/>
      </c>
      <c r="AE77" s="195" t="str">
        <f>IF(AND(B77=AE$3),LOOKUP(9.99999999999999E+307,$AE$4:AE76)+1,"")</f>
        <v/>
      </c>
      <c r="AF77" s="195" t="str">
        <f>IF(AND(B77=AF$3),LOOKUP(9.99999999999999E+307,$AF$4:AF76)+1,"")</f>
        <v/>
      </c>
      <c r="AG77" s="196"/>
    </row>
    <row r="78" spans="2:33" s="129" customFormat="1" ht="15.9" customHeight="1" x14ac:dyDescent="0.75">
      <c r="B78" s="343" t="str">
        <f>IF(E78="","",p2เวลาเรียน!B78)</f>
        <v/>
      </c>
      <c r="C78" s="191">
        <f>p2เวลาเรียน!C78</f>
        <v>34</v>
      </c>
      <c r="D78" s="191" t="str">
        <f>p2เวลาเรียน!D78</f>
        <v/>
      </c>
      <c r="E78" s="192" t="str">
        <f>p2เวลาเรียน!E78</f>
        <v/>
      </c>
      <c r="F78" s="193" t="str">
        <f>p2เวลาเรียน!F78</f>
        <v/>
      </c>
      <c r="G78" s="194" t="str">
        <f>p2เวลาเรียน!G78</f>
        <v/>
      </c>
      <c r="H78" s="220"/>
      <c r="I78" s="220"/>
      <c r="J78" s="220"/>
      <c r="K78" s="220"/>
      <c r="L78" s="220"/>
      <c r="M78" s="226" t="str">
        <f t="shared" si="3"/>
        <v/>
      </c>
      <c r="N78" s="227" t="str">
        <f t="shared" si="4"/>
        <v/>
      </c>
      <c r="O78" s="219"/>
      <c r="P78" s="219"/>
      <c r="Q78" s="219"/>
      <c r="R78" s="219"/>
      <c r="S78" s="219"/>
      <c r="T78" s="219"/>
      <c r="U78" s="219"/>
      <c r="V78" s="219"/>
      <c r="W78" s="219"/>
      <c r="X78" s="229" t="str">
        <f t="shared" si="5"/>
        <v/>
      </c>
      <c r="Y78" s="195" t="str">
        <f>IF(AND(B78=Y$3),LOOKUP(9.99999999999999E+307,$Y$4:Y77)+1,"")</f>
        <v/>
      </c>
      <c r="Z78" s="195" t="str">
        <f>IF(AND(B78=Z$3),LOOKUP(9.99999999999999E+307,$Z$4:Z77)+1,"")</f>
        <v/>
      </c>
      <c r="AA78" s="195" t="str">
        <f>IF(AND(B78=AA$3),LOOKUP(9.99999999999999E+307,$AA$4:AA77)+1,"")</f>
        <v/>
      </c>
      <c r="AB78" s="195" t="str">
        <f>IF(AND(B78=AB$3),LOOKUP(9.99999999999999E+307,$AB$4:AB77)+1,"")</f>
        <v/>
      </c>
      <c r="AC78" s="195" t="str">
        <f>IF(AND(B78=AC$3),LOOKUP(9.99999999999999E+307,$AC$4:AC77)+1,"")</f>
        <v/>
      </c>
      <c r="AD78" s="195" t="str">
        <f>IF(AND(B78=AD$3),LOOKUP(9.99999999999999E+307,$AD$4:AD77)+1,"")</f>
        <v/>
      </c>
      <c r="AE78" s="195" t="str">
        <f>IF(AND(B78=AE$3),LOOKUP(9.99999999999999E+307,$AE$4:AE77)+1,"")</f>
        <v/>
      </c>
      <c r="AF78" s="195" t="str">
        <f>IF(AND(B78=AF$3),LOOKUP(9.99999999999999E+307,$AF$4:AF77)+1,"")</f>
        <v/>
      </c>
      <c r="AG78" s="196"/>
    </row>
    <row r="79" spans="2:33" s="129" customFormat="1" ht="15.9" customHeight="1" x14ac:dyDescent="0.75">
      <c r="B79" s="343" t="str">
        <f>IF(E79="","",p2เวลาเรียน!B79)</f>
        <v/>
      </c>
      <c r="C79" s="191">
        <f>p2เวลาเรียน!C79</f>
        <v>35</v>
      </c>
      <c r="D79" s="191" t="str">
        <f>p2เวลาเรียน!D79</f>
        <v/>
      </c>
      <c r="E79" s="192" t="str">
        <f>p2เวลาเรียน!E79</f>
        <v/>
      </c>
      <c r="F79" s="193" t="str">
        <f>p2เวลาเรียน!F79</f>
        <v/>
      </c>
      <c r="G79" s="194" t="str">
        <f>p2เวลาเรียน!G79</f>
        <v/>
      </c>
      <c r="H79" s="220"/>
      <c r="I79" s="220"/>
      <c r="J79" s="220"/>
      <c r="K79" s="220"/>
      <c r="L79" s="220"/>
      <c r="M79" s="226" t="str">
        <f t="shared" si="3"/>
        <v/>
      </c>
      <c r="N79" s="227" t="str">
        <f t="shared" si="4"/>
        <v/>
      </c>
      <c r="O79" s="219"/>
      <c r="P79" s="219"/>
      <c r="Q79" s="219"/>
      <c r="R79" s="219"/>
      <c r="S79" s="219"/>
      <c r="T79" s="219"/>
      <c r="U79" s="219"/>
      <c r="V79" s="219"/>
      <c r="W79" s="219"/>
      <c r="X79" s="229" t="str">
        <f t="shared" si="5"/>
        <v/>
      </c>
      <c r="Y79" s="195" t="str">
        <f>IF(AND(B79=Y$3),LOOKUP(9.99999999999999E+307,$Y$4:Y78)+1,"")</f>
        <v/>
      </c>
      <c r="Z79" s="195" t="str">
        <f>IF(AND(B79=Z$3),LOOKUP(9.99999999999999E+307,$Z$4:Z78)+1,"")</f>
        <v/>
      </c>
      <c r="AA79" s="195" t="str">
        <f>IF(AND(B79=AA$3),LOOKUP(9.99999999999999E+307,$AA$4:AA78)+1,"")</f>
        <v/>
      </c>
      <c r="AB79" s="195" t="str">
        <f>IF(AND(B79=AB$3),LOOKUP(9.99999999999999E+307,$AB$4:AB78)+1,"")</f>
        <v/>
      </c>
      <c r="AC79" s="195" t="str">
        <f>IF(AND(B79=AC$3),LOOKUP(9.99999999999999E+307,$AC$4:AC78)+1,"")</f>
        <v/>
      </c>
      <c r="AD79" s="195" t="str">
        <f>IF(AND(B79=AD$3),LOOKUP(9.99999999999999E+307,$AD$4:AD78)+1,"")</f>
        <v/>
      </c>
      <c r="AE79" s="195" t="str">
        <f>IF(AND(B79=AE$3),LOOKUP(9.99999999999999E+307,$AE$4:AE78)+1,"")</f>
        <v/>
      </c>
      <c r="AF79" s="195" t="str">
        <f>IF(AND(B79=AF$3),LOOKUP(9.99999999999999E+307,$AF$4:AF78)+1,"")</f>
        <v/>
      </c>
      <c r="AG79" s="196"/>
    </row>
    <row r="80" spans="2:33" s="129" customFormat="1" ht="15.9" customHeight="1" x14ac:dyDescent="0.75">
      <c r="B80" s="343" t="str">
        <f>IF(E80="","",p2เวลาเรียน!B80)</f>
        <v/>
      </c>
      <c r="C80" s="191">
        <f>p2เวลาเรียน!C80</f>
        <v>36</v>
      </c>
      <c r="D80" s="191" t="str">
        <f>p2เวลาเรียน!D80</f>
        <v/>
      </c>
      <c r="E80" s="192" t="str">
        <f>p2เวลาเรียน!E80</f>
        <v/>
      </c>
      <c r="F80" s="193" t="str">
        <f>p2เวลาเรียน!F80</f>
        <v/>
      </c>
      <c r="G80" s="194" t="str">
        <f>p2เวลาเรียน!G80</f>
        <v/>
      </c>
      <c r="H80" s="220"/>
      <c r="I80" s="220"/>
      <c r="J80" s="220"/>
      <c r="K80" s="220"/>
      <c r="L80" s="220"/>
      <c r="M80" s="226" t="str">
        <f t="shared" si="3"/>
        <v/>
      </c>
      <c r="N80" s="227" t="str">
        <f t="shared" si="4"/>
        <v/>
      </c>
      <c r="O80" s="219"/>
      <c r="P80" s="219"/>
      <c r="Q80" s="219"/>
      <c r="R80" s="219"/>
      <c r="S80" s="219"/>
      <c r="T80" s="219"/>
      <c r="U80" s="219"/>
      <c r="V80" s="447"/>
      <c r="W80" s="225"/>
      <c r="X80" s="229" t="str">
        <f t="shared" si="5"/>
        <v/>
      </c>
      <c r="Y80" s="195" t="str">
        <f>IF(AND(B80=Y$3),LOOKUP(9.99999999999999E+307,$Y$4:Y79)+1,"")</f>
        <v/>
      </c>
      <c r="Z80" s="195" t="str">
        <f>IF(AND(B80=Z$3),LOOKUP(9.99999999999999E+307,$Z$4:Z79)+1,"")</f>
        <v/>
      </c>
      <c r="AA80" s="195" t="str">
        <f>IF(AND(B80=AA$3),LOOKUP(9.99999999999999E+307,$AA$4:AA79)+1,"")</f>
        <v/>
      </c>
      <c r="AB80" s="195" t="str">
        <f>IF(AND(B80=AB$3),LOOKUP(9.99999999999999E+307,$AB$4:AB79)+1,"")</f>
        <v/>
      </c>
      <c r="AC80" s="195" t="str">
        <f>IF(AND(B80=AC$3),LOOKUP(9.99999999999999E+307,$AC$4:AC79)+1,"")</f>
        <v/>
      </c>
      <c r="AD80" s="195" t="str">
        <f>IF(AND(B80=AD$3),LOOKUP(9.99999999999999E+307,$AD$4:AD79)+1,"")</f>
        <v/>
      </c>
      <c r="AE80" s="195" t="str">
        <f>IF(AND(B80=AE$3),LOOKUP(9.99999999999999E+307,$AE$4:AE79)+1,"")</f>
        <v/>
      </c>
      <c r="AF80" s="195" t="str">
        <f>IF(AND(B80=AF$3),LOOKUP(9.99999999999999E+307,$AF$4:AF79)+1,"")</f>
        <v/>
      </c>
      <c r="AG80" s="196"/>
    </row>
    <row r="81" spans="2:33" s="129" customFormat="1" ht="15.9" customHeight="1" x14ac:dyDescent="0.75">
      <c r="B81" s="343" t="str">
        <f>IF(E81="","",p2เวลาเรียน!B81)</f>
        <v/>
      </c>
      <c r="C81" s="191">
        <f>p2เวลาเรียน!C81</f>
        <v>37</v>
      </c>
      <c r="D81" s="191" t="str">
        <f>p2เวลาเรียน!D81</f>
        <v/>
      </c>
      <c r="E81" s="192" t="str">
        <f>p2เวลาเรียน!E81</f>
        <v/>
      </c>
      <c r="F81" s="193" t="str">
        <f>p2เวลาเรียน!F81</f>
        <v/>
      </c>
      <c r="G81" s="194" t="str">
        <f>p2เวลาเรียน!G81</f>
        <v/>
      </c>
      <c r="H81" s="220"/>
      <c r="I81" s="220"/>
      <c r="J81" s="220"/>
      <c r="K81" s="220"/>
      <c r="L81" s="220"/>
      <c r="M81" s="226" t="str">
        <f t="shared" si="3"/>
        <v/>
      </c>
      <c r="N81" s="227" t="str">
        <f t="shared" si="4"/>
        <v/>
      </c>
      <c r="O81" s="219"/>
      <c r="P81" s="219"/>
      <c r="Q81" s="219"/>
      <c r="R81" s="219"/>
      <c r="S81" s="219"/>
      <c r="T81" s="219"/>
      <c r="U81" s="219"/>
      <c r="V81" s="447"/>
      <c r="W81" s="225"/>
      <c r="X81" s="229" t="str">
        <f t="shared" si="5"/>
        <v/>
      </c>
      <c r="Y81" s="195" t="str">
        <f>IF(AND(B81=Y$3),LOOKUP(9.99999999999999E+307,$Y$4:Y80)+1,"")</f>
        <v/>
      </c>
      <c r="Z81" s="195" t="str">
        <f>IF(AND(B81=Z$3),LOOKUP(9.99999999999999E+307,$Z$4:Z80)+1,"")</f>
        <v/>
      </c>
      <c r="AA81" s="195" t="str">
        <f>IF(AND(B81=AA$3),LOOKUP(9.99999999999999E+307,$AA$4:AA80)+1,"")</f>
        <v/>
      </c>
      <c r="AB81" s="195" t="str">
        <f>IF(AND(B81=AB$3),LOOKUP(9.99999999999999E+307,$AB$4:AB80)+1,"")</f>
        <v/>
      </c>
      <c r="AC81" s="195" t="str">
        <f>IF(AND(B81=AC$3),LOOKUP(9.99999999999999E+307,$AC$4:AC80)+1,"")</f>
        <v/>
      </c>
      <c r="AD81" s="195" t="str">
        <f>IF(AND(B81=AD$3),LOOKUP(9.99999999999999E+307,$AD$4:AD80)+1,"")</f>
        <v/>
      </c>
      <c r="AE81" s="195" t="str">
        <f>IF(AND(B81=AE$3),LOOKUP(9.99999999999999E+307,$AE$4:AE80)+1,"")</f>
        <v/>
      </c>
      <c r="AF81" s="195" t="str">
        <f>IF(AND(B81=AF$3),LOOKUP(9.99999999999999E+307,$AF$4:AF80)+1,"")</f>
        <v/>
      </c>
      <c r="AG81" s="196"/>
    </row>
    <row r="82" spans="2:33" s="129" customFormat="1" ht="15.9" customHeight="1" x14ac:dyDescent="0.75">
      <c r="B82" s="343" t="str">
        <f>IF(E82="","",p2เวลาเรียน!B82)</f>
        <v/>
      </c>
      <c r="C82" s="191">
        <f>p2เวลาเรียน!C82</f>
        <v>38</v>
      </c>
      <c r="D82" s="191" t="str">
        <f>p2เวลาเรียน!D82</f>
        <v/>
      </c>
      <c r="E82" s="192" t="str">
        <f>p2เวลาเรียน!E82</f>
        <v/>
      </c>
      <c r="F82" s="193" t="str">
        <f>p2เวลาเรียน!F82</f>
        <v/>
      </c>
      <c r="G82" s="194" t="str">
        <f>p2เวลาเรียน!G82</f>
        <v/>
      </c>
      <c r="H82" s="220"/>
      <c r="I82" s="220"/>
      <c r="J82" s="220"/>
      <c r="K82" s="220"/>
      <c r="L82" s="220"/>
      <c r="M82" s="226" t="str">
        <f t="shared" si="3"/>
        <v/>
      </c>
      <c r="N82" s="227" t="str">
        <f t="shared" si="4"/>
        <v/>
      </c>
      <c r="O82" s="219"/>
      <c r="P82" s="219"/>
      <c r="Q82" s="219"/>
      <c r="R82" s="219"/>
      <c r="S82" s="219"/>
      <c r="T82" s="219"/>
      <c r="U82" s="219"/>
      <c r="V82" s="447"/>
      <c r="W82" s="225"/>
      <c r="X82" s="229" t="str">
        <f t="shared" si="5"/>
        <v/>
      </c>
      <c r="Y82" s="195" t="str">
        <f>IF(AND(B82=Y$3),LOOKUP(9.99999999999999E+307,$Y$4:Y81)+1,"")</f>
        <v/>
      </c>
      <c r="Z82" s="195" t="str">
        <f>IF(AND(B82=Z$3),LOOKUP(9.99999999999999E+307,$Z$4:Z81)+1,"")</f>
        <v/>
      </c>
      <c r="AA82" s="195" t="str">
        <f>IF(AND(B82=AA$3),LOOKUP(9.99999999999999E+307,$AA$4:AA81)+1,"")</f>
        <v/>
      </c>
      <c r="AB82" s="195" t="str">
        <f>IF(AND(B82=AB$3),LOOKUP(9.99999999999999E+307,$AB$4:AB81)+1,"")</f>
        <v/>
      </c>
      <c r="AC82" s="195" t="str">
        <f>IF(AND(B82=AC$3),LOOKUP(9.99999999999999E+307,$AC$4:AC81)+1,"")</f>
        <v/>
      </c>
      <c r="AD82" s="195" t="str">
        <f>IF(AND(B82=AD$3),LOOKUP(9.99999999999999E+307,$AD$4:AD81)+1,"")</f>
        <v/>
      </c>
      <c r="AE82" s="195" t="str">
        <f>IF(AND(B82=AE$3),LOOKUP(9.99999999999999E+307,$AE$4:AE81)+1,"")</f>
        <v/>
      </c>
      <c r="AF82" s="195" t="str">
        <f>IF(AND(B82=AF$3),LOOKUP(9.99999999999999E+307,$AF$4:AF81)+1,"")</f>
        <v/>
      </c>
      <c r="AG82" s="196"/>
    </row>
    <row r="83" spans="2:33" s="129" customFormat="1" ht="15.9" customHeight="1" x14ac:dyDescent="0.75">
      <c r="B83" s="343" t="str">
        <f>IF(E83="","",p2เวลาเรียน!B83)</f>
        <v/>
      </c>
      <c r="C83" s="191">
        <f>p2เวลาเรียน!C83</f>
        <v>39</v>
      </c>
      <c r="D83" s="191" t="str">
        <f>p2เวลาเรียน!D83</f>
        <v/>
      </c>
      <c r="E83" s="192" t="str">
        <f>p2เวลาเรียน!E83</f>
        <v/>
      </c>
      <c r="F83" s="193" t="str">
        <f>p2เวลาเรียน!F83</f>
        <v/>
      </c>
      <c r="G83" s="194" t="str">
        <f>p2เวลาเรียน!G83</f>
        <v/>
      </c>
      <c r="H83" s="220"/>
      <c r="I83" s="220"/>
      <c r="J83" s="220"/>
      <c r="K83" s="220"/>
      <c r="L83" s="220"/>
      <c r="M83" s="226" t="str">
        <f t="shared" si="3"/>
        <v/>
      </c>
      <c r="N83" s="227" t="str">
        <f t="shared" si="4"/>
        <v/>
      </c>
      <c r="O83" s="219"/>
      <c r="P83" s="219"/>
      <c r="Q83" s="219"/>
      <c r="R83" s="219"/>
      <c r="S83" s="219"/>
      <c r="T83" s="219"/>
      <c r="U83" s="219"/>
      <c r="V83" s="447"/>
      <c r="W83" s="225"/>
      <c r="X83" s="229" t="str">
        <f t="shared" si="5"/>
        <v/>
      </c>
      <c r="Y83" s="195" t="str">
        <f>IF(AND(B83=Y$3),LOOKUP(9.99999999999999E+307,$Y$4:Y82)+1,"")</f>
        <v/>
      </c>
      <c r="Z83" s="195" t="str">
        <f>IF(AND(B83=Z$3),LOOKUP(9.99999999999999E+307,$Z$4:Z82)+1,"")</f>
        <v/>
      </c>
      <c r="AA83" s="195" t="str">
        <f>IF(AND(B83=AA$3),LOOKUP(9.99999999999999E+307,$AA$4:AA82)+1,"")</f>
        <v/>
      </c>
      <c r="AB83" s="195" t="str">
        <f>IF(AND(B83=AB$3),LOOKUP(9.99999999999999E+307,$AB$4:AB82)+1,"")</f>
        <v/>
      </c>
      <c r="AC83" s="195" t="str">
        <f>IF(AND(B83=AC$3),LOOKUP(9.99999999999999E+307,$AC$4:AC82)+1,"")</f>
        <v/>
      </c>
      <c r="AD83" s="195" t="str">
        <f>IF(AND(B83=AD$3),LOOKUP(9.99999999999999E+307,$AD$4:AD82)+1,"")</f>
        <v/>
      </c>
      <c r="AE83" s="195" t="str">
        <f>IF(AND(B83=AE$3),LOOKUP(9.99999999999999E+307,$AE$4:AE82)+1,"")</f>
        <v/>
      </c>
      <c r="AF83" s="195" t="str">
        <f>IF(AND(B83=AF$3),LOOKUP(9.99999999999999E+307,$AF$4:AF82)+1,"")</f>
        <v/>
      </c>
      <c r="AG83" s="196"/>
    </row>
    <row r="84" spans="2:33" s="129" customFormat="1" ht="15.9" customHeight="1" x14ac:dyDescent="0.75">
      <c r="B84" s="343" t="str">
        <f>IF(E84="","",p2เวลาเรียน!B84)</f>
        <v/>
      </c>
      <c r="C84" s="191">
        <f>p2เวลาเรียน!C84</f>
        <v>40</v>
      </c>
      <c r="D84" s="191" t="str">
        <f>p2เวลาเรียน!D84</f>
        <v/>
      </c>
      <c r="E84" s="192" t="str">
        <f>p2เวลาเรียน!E84</f>
        <v/>
      </c>
      <c r="F84" s="193" t="str">
        <f>p2เวลาเรียน!F84</f>
        <v/>
      </c>
      <c r="G84" s="194" t="str">
        <f>p2เวลาเรียน!G84</f>
        <v/>
      </c>
      <c r="H84" s="220"/>
      <c r="I84" s="220"/>
      <c r="J84" s="220"/>
      <c r="K84" s="220"/>
      <c r="L84" s="220"/>
      <c r="M84" s="226" t="str">
        <f t="shared" si="3"/>
        <v/>
      </c>
      <c r="N84" s="227" t="str">
        <f t="shared" si="4"/>
        <v/>
      </c>
      <c r="O84" s="219"/>
      <c r="P84" s="219"/>
      <c r="Q84" s="219"/>
      <c r="R84" s="219"/>
      <c r="S84" s="219"/>
      <c r="T84" s="219"/>
      <c r="U84" s="219"/>
      <c r="V84" s="447"/>
      <c r="W84" s="225"/>
      <c r="X84" s="229" t="str">
        <f t="shared" si="5"/>
        <v/>
      </c>
      <c r="Y84" s="195" t="str">
        <f>IF(AND(B84=Y$3),LOOKUP(9.99999999999999E+307,$Y$4:Y83)+1,"")</f>
        <v/>
      </c>
      <c r="Z84" s="195" t="str">
        <f>IF(AND(B84=Z$3),LOOKUP(9.99999999999999E+307,$Z$4:Z83)+1,"")</f>
        <v/>
      </c>
      <c r="AA84" s="195" t="str">
        <f>IF(AND(B84=AA$3),LOOKUP(9.99999999999999E+307,$AA$4:AA83)+1,"")</f>
        <v/>
      </c>
      <c r="AB84" s="195" t="str">
        <f>IF(AND(B84=AB$3),LOOKUP(9.99999999999999E+307,$AB$4:AB83)+1,"")</f>
        <v/>
      </c>
      <c r="AC84" s="195" t="str">
        <f>IF(AND(B84=AC$3),LOOKUP(9.99999999999999E+307,$AC$4:AC83)+1,"")</f>
        <v/>
      </c>
      <c r="AD84" s="195" t="str">
        <f>IF(AND(B84=AD$3),LOOKUP(9.99999999999999E+307,$AD$4:AD83)+1,"")</f>
        <v/>
      </c>
      <c r="AE84" s="195" t="str">
        <f>IF(AND(B84=AE$3),LOOKUP(9.99999999999999E+307,$AE$4:AE83)+1,"")</f>
        <v/>
      </c>
      <c r="AF84" s="195" t="str">
        <f>IF(AND(B84=AF$3),LOOKUP(9.99999999999999E+307,$AF$4:AF83)+1,"")</f>
        <v/>
      </c>
      <c r="AG84" s="196"/>
    </row>
    <row r="85" spans="2:33" x14ac:dyDescent="0.75">
      <c r="M85" s="129"/>
      <c r="N85" s="129"/>
      <c r="Y85" s="198"/>
      <c r="Z85" s="198"/>
      <c r="AA85" s="198"/>
      <c r="AB85" s="198"/>
      <c r="AC85" s="198"/>
      <c r="AD85" s="198"/>
      <c r="AE85" s="198"/>
      <c r="AF85" s="198"/>
    </row>
    <row r="86" spans="2:33" x14ac:dyDescent="0.75">
      <c r="M86" s="129"/>
      <c r="N86" s="129"/>
      <c r="Y86" s="198"/>
      <c r="Z86" s="198"/>
      <c r="AA86" s="198"/>
      <c r="AB86" s="198"/>
      <c r="AC86" s="198"/>
      <c r="AD86" s="198"/>
      <c r="AE86" s="198"/>
      <c r="AF86" s="198"/>
    </row>
    <row r="87" spans="2:33" x14ac:dyDescent="0.75">
      <c r="M87" s="129"/>
      <c r="N87" s="129"/>
      <c r="Y87" s="198"/>
      <c r="Z87" s="198"/>
      <c r="AA87" s="198"/>
      <c r="AB87" s="198"/>
      <c r="AC87" s="198"/>
      <c r="AD87" s="198"/>
      <c r="AE87" s="198"/>
      <c r="AF87" s="198"/>
    </row>
    <row r="88" spans="2:33" x14ac:dyDescent="0.75">
      <c r="M88" s="129"/>
      <c r="N88" s="129"/>
      <c r="Y88" s="198"/>
      <c r="Z88" s="198"/>
      <c r="AA88" s="198"/>
      <c r="AB88" s="198"/>
      <c r="AC88" s="198"/>
      <c r="AD88" s="198"/>
      <c r="AE88" s="198"/>
      <c r="AF88" s="198"/>
    </row>
    <row r="89" spans="2:33" x14ac:dyDescent="0.75">
      <c r="M89" s="129"/>
      <c r="N89" s="129"/>
      <c r="Y89" s="198"/>
      <c r="Z89" s="198"/>
      <c r="AA89" s="198"/>
      <c r="AB89" s="198"/>
      <c r="AC89" s="198"/>
      <c r="AD89" s="198"/>
      <c r="AE89" s="198"/>
      <c r="AF89" s="198"/>
    </row>
    <row r="90" spans="2:33" x14ac:dyDescent="0.75">
      <c r="M90" s="129"/>
      <c r="N90" s="129"/>
      <c r="Y90" s="198"/>
      <c r="Z90" s="198"/>
      <c r="AA90" s="198"/>
      <c r="AB90" s="198"/>
      <c r="AC90" s="198"/>
      <c r="AD90" s="198"/>
      <c r="AE90" s="198"/>
      <c r="AF90" s="198"/>
    </row>
    <row r="91" spans="2:33" x14ac:dyDescent="0.75">
      <c r="M91" s="129"/>
      <c r="N91" s="129"/>
      <c r="Y91" s="198"/>
      <c r="Z91" s="198"/>
      <c r="AA91" s="198"/>
      <c r="AB91" s="198"/>
      <c r="AC91" s="198"/>
      <c r="AD91" s="198"/>
      <c r="AE91" s="198"/>
      <c r="AF91" s="198"/>
    </row>
    <row r="92" spans="2:33" x14ac:dyDescent="0.75">
      <c r="M92" s="129"/>
      <c r="N92" s="129"/>
      <c r="Y92" s="198"/>
      <c r="Z92" s="198"/>
      <c r="AA92" s="198"/>
      <c r="AB92" s="198"/>
      <c r="AC92" s="198"/>
      <c r="AD92" s="198"/>
      <c r="AE92" s="198"/>
      <c r="AF92" s="198"/>
    </row>
    <row r="93" spans="2:33" x14ac:dyDescent="0.75">
      <c r="M93" s="129"/>
      <c r="N93" s="129"/>
      <c r="Y93" s="198"/>
      <c r="Z93" s="198"/>
      <c r="AA93" s="198"/>
      <c r="AB93" s="198"/>
      <c r="AC93" s="198"/>
      <c r="AD93" s="198"/>
      <c r="AE93" s="198"/>
      <c r="AF93" s="198"/>
    </row>
    <row r="94" spans="2:33" x14ac:dyDescent="0.75">
      <c r="M94" s="129"/>
      <c r="N94" s="129"/>
      <c r="Y94" s="198"/>
      <c r="Z94" s="198"/>
      <c r="AA94" s="198"/>
      <c r="AB94" s="198"/>
      <c r="AC94" s="198"/>
      <c r="AD94" s="198"/>
      <c r="AE94" s="198"/>
      <c r="AF94" s="198"/>
    </row>
    <row r="95" spans="2:33" x14ac:dyDescent="0.75">
      <c r="M95" s="129"/>
      <c r="N95" s="129"/>
      <c r="Y95" s="198"/>
      <c r="Z95" s="198"/>
      <c r="AA95" s="198"/>
      <c r="AB95" s="198"/>
      <c r="AC95" s="198"/>
      <c r="AD95" s="198"/>
      <c r="AE95" s="198"/>
      <c r="AF95" s="198"/>
    </row>
    <row r="96" spans="2:33" x14ac:dyDescent="0.75">
      <c r="M96" s="129"/>
      <c r="N96" s="129"/>
      <c r="Y96" s="198"/>
      <c r="Z96" s="198"/>
      <c r="AA96" s="198"/>
      <c r="AB96" s="198"/>
      <c r="AC96" s="198"/>
      <c r="AD96" s="198"/>
      <c r="AE96" s="198"/>
      <c r="AF96" s="198"/>
    </row>
    <row r="97" spans="13:32" x14ac:dyDescent="0.75">
      <c r="M97" s="129"/>
      <c r="N97" s="129"/>
      <c r="Y97" s="198"/>
      <c r="Z97" s="198"/>
      <c r="AA97" s="198"/>
      <c r="AB97" s="198"/>
      <c r="AC97" s="198"/>
      <c r="AD97" s="198"/>
      <c r="AE97" s="198"/>
      <c r="AF97" s="198"/>
    </row>
    <row r="98" spans="13:32" x14ac:dyDescent="0.75">
      <c r="Y98" s="198"/>
      <c r="Z98" s="198"/>
      <c r="AA98" s="198"/>
      <c r="AB98" s="198"/>
      <c r="AC98" s="198"/>
      <c r="AD98" s="198"/>
      <c r="AE98" s="198"/>
      <c r="AF98" s="198"/>
    </row>
    <row r="99" spans="13:32" x14ac:dyDescent="0.75">
      <c r="Y99" s="198"/>
      <c r="Z99" s="198"/>
      <c r="AA99" s="198"/>
      <c r="AB99" s="198"/>
      <c r="AC99" s="198"/>
      <c r="AD99" s="198"/>
      <c r="AE99" s="198"/>
      <c r="AF99" s="198"/>
    </row>
    <row r="100" spans="13:32" x14ac:dyDescent="0.75">
      <c r="Y100" s="198"/>
      <c r="Z100" s="198"/>
      <c r="AA100" s="198"/>
      <c r="AB100" s="198"/>
      <c r="AC100" s="198"/>
      <c r="AD100" s="198"/>
      <c r="AE100" s="198"/>
      <c r="AF100" s="198"/>
    </row>
    <row r="101" spans="13:32" x14ac:dyDescent="0.75">
      <c r="Y101" s="198"/>
      <c r="Z101" s="198"/>
      <c r="AA101" s="198"/>
      <c r="AB101" s="198"/>
      <c r="AC101" s="198"/>
      <c r="AD101" s="198"/>
      <c r="AE101" s="198"/>
      <c r="AF101" s="198"/>
    </row>
    <row r="102" spans="13:32" x14ac:dyDescent="0.75">
      <c r="Y102" s="198"/>
      <c r="Z102" s="198"/>
      <c r="AA102" s="198"/>
      <c r="AB102" s="198"/>
      <c r="AC102" s="198"/>
      <c r="AD102" s="198"/>
      <c r="AE102" s="198"/>
      <c r="AF102" s="198"/>
    </row>
    <row r="103" spans="13:32" x14ac:dyDescent="0.75">
      <c r="Y103" s="198"/>
      <c r="Z103" s="198"/>
      <c r="AA103" s="198"/>
      <c r="AB103" s="198"/>
      <c r="AC103" s="198"/>
      <c r="AD103" s="198"/>
      <c r="AE103" s="198"/>
      <c r="AF103" s="198"/>
    </row>
    <row r="104" spans="13:32" x14ac:dyDescent="0.75">
      <c r="Y104" s="198"/>
      <c r="Z104" s="198"/>
      <c r="AA104" s="198"/>
      <c r="AB104" s="198"/>
      <c r="AC104" s="198"/>
      <c r="AD104" s="198"/>
      <c r="AE104" s="198"/>
      <c r="AF104" s="198"/>
    </row>
    <row r="105" spans="13:32" x14ac:dyDescent="0.75">
      <c r="Y105" s="198"/>
      <c r="Z105" s="198"/>
      <c r="AA105" s="198"/>
      <c r="AB105" s="198"/>
      <c r="AC105" s="198"/>
      <c r="AD105" s="198"/>
      <c r="AE105" s="198"/>
      <c r="AF105" s="198"/>
    </row>
    <row r="106" spans="13:32" x14ac:dyDescent="0.75">
      <c r="Y106" s="198"/>
      <c r="Z106" s="198"/>
      <c r="AA106" s="198"/>
      <c r="AB106" s="198"/>
      <c r="AC106" s="198"/>
      <c r="AD106" s="198"/>
      <c r="AE106" s="198"/>
      <c r="AF106" s="198"/>
    </row>
    <row r="107" spans="13:32" x14ac:dyDescent="0.75">
      <c r="Y107" s="198"/>
      <c r="Z107" s="198"/>
      <c r="AA107" s="198"/>
      <c r="AB107" s="198"/>
      <c r="AC107" s="198"/>
      <c r="AD107" s="198"/>
      <c r="AE107" s="198"/>
      <c r="AF107" s="198"/>
    </row>
    <row r="108" spans="13:32" x14ac:dyDescent="0.75">
      <c r="Y108" s="198"/>
      <c r="Z108" s="198"/>
      <c r="AA108" s="198"/>
      <c r="AB108" s="198"/>
      <c r="AC108" s="198"/>
      <c r="AD108" s="198"/>
      <c r="AE108" s="198"/>
      <c r="AF108" s="198"/>
    </row>
    <row r="109" spans="13:32" x14ac:dyDescent="0.75">
      <c r="Y109" s="198"/>
      <c r="Z109" s="198"/>
      <c r="AA109" s="198"/>
      <c r="AB109" s="198"/>
      <c r="AC109" s="198"/>
      <c r="AD109" s="198"/>
      <c r="AE109" s="198"/>
      <c r="AF109" s="198"/>
    </row>
    <row r="110" spans="13:32" x14ac:dyDescent="0.75">
      <c r="Y110" s="198"/>
      <c r="Z110" s="198"/>
      <c r="AA110" s="198"/>
      <c r="AB110" s="198"/>
      <c r="AC110" s="198"/>
      <c r="AD110" s="198"/>
      <c r="AE110" s="198"/>
      <c r="AF110" s="198"/>
    </row>
    <row r="111" spans="13:32" x14ac:dyDescent="0.75">
      <c r="Y111" s="198"/>
      <c r="Z111" s="198"/>
      <c r="AA111" s="198"/>
      <c r="AB111" s="198"/>
      <c r="AC111" s="198"/>
      <c r="AD111" s="198"/>
      <c r="AE111" s="198"/>
      <c r="AF111" s="198"/>
    </row>
    <row r="112" spans="13:32" x14ac:dyDescent="0.75">
      <c r="Y112" s="198"/>
      <c r="Z112" s="198"/>
      <c r="AA112" s="198"/>
      <c r="AB112" s="198"/>
      <c r="AC112" s="198"/>
      <c r="AD112" s="198"/>
      <c r="AE112" s="198"/>
      <c r="AF112" s="198"/>
    </row>
    <row r="113" spans="25:32" x14ac:dyDescent="0.75">
      <c r="Y113" s="198"/>
      <c r="Z113" s="198"/>
      <c r="AA113" s="198"/>
      <c r="AB113" s="198"/>
      <c r="AC113" s="198"/>
      <c r="AD113" s="198"/>
      <c r="AE113" s="198"/>
      <c r="AF113" s="198"/>
    </row>
    <row r="114" spans="25:32" x14ac:dyDescent="0.75">
      <c r="Y114" s="198"/>
      <c r="Z114" s="198"/>
      <c r="AA114" s="198"/>
      <c r="AB114" s="198"/>
      <c r="AC114" s="198"/>
      <c r="AD114" s="198"/>
      <c r="AE114" s="198"/>
      <c r="AF114" s="198"/>
    </row>
    <row r="115" spans="25:32" x14ac:dyDescent="0.75">
      <c r="Y115" s="198"/>
      <c r="Z115" s="198"/>
      <c r="AA115" s="198"/>
      <c r="AB115" s="198"/>
      <c r="AC115" s="198"/>
      <c r="AD115" s="198"/>
      <c r="AE115" s="198"/>
      <c r="AF115" s="198"/>
    </row>
    <row r="116" spans="25:32" x14ac:dyDescent="0.75">
      <c r="Y116" s="198"/>
      <c r="Z116" s="198"/>
      <c r="AA116" s="198"/>
      <c r="AB116" s="198"/>
      <c r="AC116" s="198"/>
      <c r="AD116" s="198"/>
      <c r="AE116" s="198"/>
      <c r="AF116" s="198"/>
    </row>
    <row r="117" spans="25:32" x14ac:dyDescent="0.75">
      <c r="Y117" s="198"/>
      <c r="Z117" s="198"/>
      <c r="AA117" s="198"/>
      <c r="AB117" s="198"/>
      <c r="AC117" s="198"/>
      <c r="AD117" s="198"/>
      <c r="AE117" s="198"/>
      <c r="AF117" s="198"/>
    </row>
    <row r="118" spans="25:32" x14ac:dyDescent="0.75">
      <c r="Y118" s="198"/>
      <c r="Z118" s="198"/>
      <c r="AA118" s="198"/>
      <c r="AB118" s="198"/>
      <c r="AC118" s="198"/>
      <c r="AD118" s="198"/>
      <c r="AE118" s="198"/>
      <c r="AF118" s="198"/>
    </row>
    <row r="119" spans="25:32" x14ac:dyDescent="0.75">
      <c r="Y119" s="198"/>
      <c r="Z119" s="198"/>
      <c r="AA119" s="198"/>
      <c r="AB119" s="198"/>
      <c r="AC119" s="198"/>
      <c r="AD119" s="198"/>
      <c r="AE119" s="198"/>
      <c r="AF119" s="198"/>
    </row>
    <row r="120" spans="25:32" x14ac:dyDescent="0.75">
      <c r="Y120" s="198"/>
      <c r="Z120" s="198"/>
      <c r="AA120" s="198"/>
      <c r="AB120" s="198"/>
      <c r="AC120" s="198"/>
      <c r="AD120" s="198"/>
      <c r="AE120" s="198"/>
      <c r="AF120" s="198"/>
    </row>
    <row r="121" spans="25:32" x14ac:dyDescent="0.75">
      <c r="Y121" s="198"/>
      <c r="Z121" s="198"/>
      <c r="AA121" s="198"/>
      <c r="AB121" s="198"/>
      <c r="AC121" s="198"/>
      <c r="AD121" s="198"/>
      <c r="AE121" s="198"/>
      <c r="AF121" s="198"/>
    </row>
    <row r="122" spans="25:32" x14ac:dyDescent="0.75">
      <c r="Y122" s="198"/>
      <c r="Z122" s="198"/>
      <c r="AA122" s="198"/>
      <c r="AB122" s="198"/>
      <c r="AC122" s="198"/>
      <c r="AD122" s="198"/>
      <c r="AE122" s="198"/>
      <c r="AF122" s="198"/>
    </row>
    <row r="123" spans="25:32" x14ac:dyDescent="0.75">
      <c r="Y123" s="198"/>
      <c r="Z123" s="198"/>
      <c r="AA123" s="198"/>
      <c r="AB123" s="198"/>
      <c r="AC123" s="198"/>
      <c r="AD123" s="198"/>
      <c r="AE123" s="198"/>
      <c r="AF123" s="198"/>
    </row>
    <row r="124" spans="25:32" x14ac:dyDescent="0.75">
      <c r="Y124" s="198"/>
      <c r="Z124" s="198"/>
      <c r="AA124" s="198"/>
      <c r="AB124" s="198"/>
      <c r="AC124" s="198"/>
      <c r="AD124" s="198"/>
      <c r="AE124" s="198"/>
      <c r="AF124" s="198"/>
    </row>
    <row r="125" spans="25:32" x14ac:dyDescent="0.75">
      <c r="Y125" s="198"/>
      <c r="Z125" s="198"/>
      <c r="AA125" s="198"/>
      <c r="AB125" s="198"/>
      <c r="AC125" s="198"/>
      <c r="AD125" s="198"/>
      <c r="AE125" s="198"/>
      <c r="AF125" s="198"/>
    </row>
    <row r="126" spans="25:32" x14ac:dyDescent="0.75">
      <c r="Y126" s="198"/>
      <c r="Z126" s="198"/>
      <c r="AA126" s="198"/>
      <c r="AB126" s="198"/>
      <c r="AC126" s="198"/>
      <c r="AD126" s="198"/>
      <c r="AE126" s="198"/>
      <c r="AF126" s="198"/>
    </row>
    <row r="127" spans="25:32" x14ac:dyDescent="0.75">
      <c r="Y127" s="198"/>
      <c r="Z127" s="198"/>
      <c r="AA127" s="198"/>
      <c r="AB127" s="198"/>
      <c r="AC127" s="198"/>
      <c r="AD127" s="198"/>
      <c r="AE127" s="198"/>
      <c r="AF127" s="198"/>
    </row>
    <row r="128" spans="25:32" x14ac:dyDescent="0.75">
      <c r="Y128" s="198"/>
      <c r="Z128" s="198"/>
      <c r="AA128" s="198"/>
      <c r="AB128" s="198"/>
      <c r="AC128" s="198"/>
      <c r="AD128" s="198"/>
      <c r="AE128" s="198"/>
      <c r="AF128" s="198"/>
    </row>
    <row r="129" spans="25:32" x14ac:dyDescent="0.75">
      <c r="Y129" s="198"/>
      <c r="Z129" s="198"/>
      <c r="AA129" s="198"/>
      <c r="AB129" s="198"/>
      <c r="AC129" s="198"/>
      <c r="AD129" s="198"/>
      <c r="AE129" s="198"/>
      <c r="AF129" s="198"/>
    </row>
    <row r="130" spans="25:32" x14ac:dyDescent="0.75">
      <c r="Y130" s="198"/>
      <c r="Z130" s="198"/>
      <c r="AA130" s="198"/>
      <c r="AB130" s="198"/>
      <c r="AC130" s="198"/>
      <c r="AD130" s="198"/>
      <c r="AE130" s="198"/>
      <c r="AF130" s="198"/>
    </row>
    <row r="131" spans="25:32" x14ac:dyDescent="0.75">
      <c r="Y131" s="198"/>
      <c r="Z131" s="198"/>
      <c r="AA131" s="198"/>
      <c r="AB131" s="198"/>
      <c r="AC131" s="198"/>
      <c r="AD131" s="198"/>
      <c r="AE131" s="198"/>
      <c r="AF131" s="198"/>
    </row>
    <row r="132" spans="25:32" x14ac:dyDescent="0.75">
      <c r="Y132" s="198"/>
      <c r="Z132" s="198"/>
      <c r="AA132" s="198"/>
      <c r="AB132" s="198"/>
      <c r="AC132" s="198"/>
      <c r="AD132" s="198"/>
      <c r="AE132" s="198"/>
      <c r="AF132" s="198"/>
    </row>
    <row r="133" spans="25:32" x14ac:dyDescent="0.75">
      <c r="Y133" s="198"/>
      <c r="Z133" s="198"/>
      <c r="AA133" s="198"/>
      <c r="AB133" s="198"/>
      <c r="AC133" s="198"/>
      <c r="AD133" s="198"/>
      <c r="AE133" s="198"/>
      <c r="AF133" s="198"/>
    </row>
    <row r="134" spans="25:32" x14ac:dyDescent="0.75">
      <c r="Y134" s="198"/>
      <c r="Z134" s="198"/>
      <c r="AA134" s="198"/>
      <c r="AB134" s="198"/>
      <c r="AC134" s="198"/>
      <c r="AD134" s="198"/>
      <c r="AE134" s="198"/>
      <c r="AF134" s="198"/>
    </row>
    <row r="135" spans="25:32" x14ac:dyDescent="0.75">
      <c r="Y135" s="198"/>
      <c r="Z135" s="198"/>
      <c r="AA135" s="198"/>
      <c r="AB135" s="198"/>
      <c r="AC135" s="198"/>
      <c r="AD135" s="198"/>
      <c r="AE135" s="198"/>
      <c r="AF135" s="198"/>
    </row>
    <row r="136" spans="25:32" x14ac:dyDescent="0.75">
      <c r="Y136" s="198"/>
      <c r="Z136" s="198"/>
      <c r="AA136" s="198"/>
      <c r="AB136" s="198"/>
      <c r="AC136" s="198"/>
      <c r="AD136" s="198"/>
      <c r="AE136" s="198"/>
      <c r="AF136" s="198"/>
    </row>
    <row r="137" spans="25:32" x14ac:dyDescent="0.75">
      <c r="Y137" s="198"/>
      <c r="Z137" s="198"/>
      <c r="AA137" s="198"/>
      <c r="AB137" s="198"/>
      <c r="AC137" s="198"/>
      <c r="AD137" s="198"/>
      <c r="AE137" s="198"/>
      <c r="AF137" s="198"/>
    </row>
    <row r="138" spans="25:32" x14ac:dyDescent="0.75">
      <c r="Y138" s="198"/>
      <c r="Z138" s="198"/>
      <c r="AA138" s="198"/>
      <c r="AB138" s="198"/>
      <c r="AC138" s="198"/>
      <c r="AD138" s="198"/>
      <c r="AE138" s="198"/>
      <c r="AF138" s="198"/>
    </row>
    <row r="139" spans="25:32" x14ac:dyDescent="0.75">
      <c r="Y139" s="198"/>
      <c r="Z139" s="198"/>
      <c r="AA139" s="198"/>
      <c r="AB139" s="198"/>
      <c r="AC139" s="198"/>
      <c r="AD139" s="198"/>
      <c r="AE139" s="198"/>
      <c r="AF139" s="198"/>
    </row>
    <row r="140" spans="25:32" x14ac:dyDescent="0.75">
      <c r="Y140" s="198"/>
      <c r="Z140" s="198"/>
      <c r="AA140" s="198"/>
      <c r="AB140" s="198"/>
      <c r="AC140" s="198"/>
      <c r="AD140" s="198"/>
      <c r="AE140" s="198"/>
      <c r="AF140" s="198"/>
    </row>
    <row r="141" spans="25:32" x14ac:dyDescent="0.75">
      <c r="Y141" s="198"/>
      <c r="Z141" s="198"/>
      <c r="AA141" s="198"/>
      <c r="AB141" s="198"/>
      <c r="AC141" s="198"/>
      <c r="AD141" s="198"/>
      <c r="AE141" s="198"/>
      <c r="AF141" s="198"/>
    </row>
    <row r="142" spans="25:32" x14ac:dyDescent="0.75">
      <c r="Y142" s="198"/>
      <c r="Z142" s="198"/>
      <c r="AA142" s="198"/>
      <c r="AB142" s="198"/>
      <c r="AC142" s="198"/>
      <c r="AD142" s="198"/>
      <c r="AE142" s="198"/>
      <c r="AF142" s="198"/>
    </row>
    <row r="143" spans="25:32" x14ac:dyDescent="0.75">
      <c r="Y143" s="198"/>
      <c r="Z143" s="198"/>
      <c r="AA143" s="198"/>
      <c r="AB143" s="198"/>
      <c r="AC143" s="198"/>
      <c r="AD143" s="198"/>
      <c r="AE143" s="198"/>
      <c r="AF143" s="198"/>
    </row>
    <row r="144" spans="25:32" x14ac:dyDescent="0.75">
      <c r="Y144" s="198"/>
      <c r="Z144" s="198"/>
      <c r="AA144" s="198"/>
      <c r="AB144" s="198"/>
      <c r="AC144" s="198"/>
      <c r="AD144" s="198"/>
      <c r="AE144" s="198"/>
      <c r="AF144" s="198"/>
    </row>
    <row r="145" spans="25:32" x14ac:dyDescent="0.75">
      <c r="Y145" s="198"/>
      <c r="Z145" s="198"/>
      <c r="AA145" s="198"/>
      <c r="AB145" s="198"/>
      <c r="AC145" s="198"/>
      <c r="AD145" s="198"/>
      <c r="AE145" s="198"/>
      <c r="AF145" s="198"/>
    </row>
    <row r="146" spans="25:32" x14ac:dyDescent="0.75">
      <c r="Y146" s="198"/>
      <c r="Z146" s="198"/>
      <c r="AA146" s="198"/>
      <c r="AB146" s="198"/>
      <c r="AC146" s="198"/>
      <c r="AD146" s="198"/>
      <c r="AE146" s="198"/>
      <c r="AF146" s="198"/>
    </row>
    <row r="147" spans="25:32" x14ac:dyDescent="0.75">
      <c r="Y147" s="198"/>
      <c r="Z147" s="198"/>
      <c r="AA147" s="198"/>
      <c r="AB147" s="198"/>
      <c r="AC147" s="198"/>
      <c r="AD147" s="198"/>
      <c r="AE147" s="198"/>
      <c r="AF147" s="198"/>
    </row>
    <row r="148" spans="25:32" x14ac:dyDescent="0.75">
      <c r="Y148" s="198"/>
      <c r="Z148" s="198"/>
      <c r="AA148" s="198"/>
      <c r="AB148" s="198"/>
      <c r="AC148" s="198"/>
      <c r="AD148" s="198"/>
      <c r="AE148" s="198"/>
      <c r="AF148" s="198"/>
    </row>
    <row r="149" spans="25:32" x14ac:dyDescent="0.75">
      <c r="Y149" s="198"/>
      <c r="Z149" s="198"/>
      <c r="AA149" s="198"/>
      <c r="AB149" s="198"/>
      <c r="AC149" s="198"/>
      <c r="AD149" s="198"/>
      <c r="AE149" s="198"/>
      <c r="AF149" s="198"/>
    </row>
    <row r="150" spans="25:32" x14ac:dyDescent="0.75">
      <c r="Y150" s="198"/>
      <c r="Z150" s="198"/>
      <c r="AA150" s="198"/>
      <c r="AB150" s="198"/>
      <c r="AC150" s="198"/>
      <c r="AD150" s="198"/>
      <c r="AE150" s="198"/>
      <c r="AF150" s="198"/>
    </row>
    <row r="151" spans="25:32" x14ac:dyDescent="0.75">
      <c r="Y151" s="198"/>
      <c r="Z151" s="198"/>
      <c r="AA151" s="198"/>
      <c r="AB151" s="198"/>
      <c r="AC151" s="198"/>
      <c r="AD151" s="198"/>
      <c r="AE151" s="198"/>
      <c r="AF151" s="198"/>
    </row>
    <row r="152" spans="25:32" x14ac:dyDescent="0.75">
      <c r="Y152" s="198"/>
      <c r="Z152" s="198"/>
      <c r="AA152" s="198"/>
      <c r="AB152" s="198"/>
      <c r="AC152" s="198"/>
      <c r="AD152" s="198"/>
      <c r="AE152" s="198"/>
      <c r="AF152" s="198"/>
    </row>
    <row r="153" spans="25:32" x14ac:dyDescent="0.75">
      <c r="Y153" s="198"/>
      <c r="Z153" s="198"/>
      <c r="AA153" s="198"/>
      <c r="AB153" s="198"/>
      <c r="AC153" s="198"/>
      <c r="AD153" s="198"/>
      <c r="AE153" s="198"/>
      <c r="AF153" s="198"/>
    </row>
    <row r="154" spans="25:32" x14ac:dyDescent="0.75">
      <c r="Y154" s="198"/>
      <c r="Z154" s="198"/>
      <c r="AA154" s="198"/>
      <c r="AB154" s="198"/>
      <c r="AC154" s="198"/>
      <c r="AD154" s="198"/>
      <c r="AE154" s="198"/>
      <c r="AF154" s="198"/>
    </row>
    <row r="155" spans="25:32" x14ac:dyDescent="0.75">
      <c r="Y155" s="198"/>
      <c r="Z155" s="198"/>
      <c r="AA155" s="198"/>
      <c r="AB155" s="198"/>
      <c r="AC155" s="198"/>
      <c r="AD155" s="198"/>
      <c r="AE155" s="198"/>
      <c r="AF155" s="198"/>
    </row>
    <row r="156" spans="25:32" x14ac:dyDescent="0.75">
      <c r="Y156" s="198"/>
      <c r="Z156" s="198"/>
      <c r="AA156" s="198"/>
      <c r="AB156" s="198"/>
      <c r="AC156" s="198"/>
      <c r="AD156" s="198"/>
      <c r="AE156" s="198"/>
      <c r="AF156" s="198"/>
    </row>
    <row r="157" spans="25:32" x14ac:dyDescent="0.75">
      <c r="Y157" s="198"/>
      <c r="Z157" s="198"/>
      <c r="AA157" s="198"/>
      <c r="AB157" s="198"/>
      <c r="AC157" s="198"/>
      <c r="AD157" s="198"/>
      <c r="AE157" s="198"/>
      <c r="AF157" s="198"/>
    </row>
    <row r="158" spans="25:32" x14ac:dyDescent="0.75">
      <c r="Y158" s="198"/>
      <c r="Z158" s="198"/>
      <c r="AA158" s="198"/>
      <c r="AB158" s="198"/>
      <c r="AC158" s="198"/>
      <c r="AD158" s="198"/>
      <c r="AE158" s="198"/>
      <c r="AF158" s="198"/>
    </row>
    <row r="159" spans="25:32" x14ac:dyDescent="0.75">
      <c r="Y159" s="198"/>
      <c r="Z159" s="198"/>
      <c r="AA159" s="198"/>
      <c r="AB159" s="198"/>
      <c r="AC159" s="198"/>
      <c r="AD159" s="198"/>
      <c r="AE159" s="198"/>
      <c r="AF159" s="198"/>
    </row>
    <row r="160" spans="25:32" x14ac:dyDescent="0.75">
      <c r="Y160" s="198"/>
      <c r="Z160" s="198"/>
      <c r="AA160" s="198"/>
      <c r="AB160" s="198"/>
      <c r="AC160" s="198"/>
      <c r="AD160" s="198"/>
      <c r="AE160" s="198"/>
      <c r="AF160" s="198"/>
    </row>
    <row r="161" spans="25:32" x14ac:dyDescent="0.75">
      <c r="Y161" s="198"/>
      <c r="Z161" s="198"/>
      <c r="AA161" s="198"/>
      <c r="AB161" s="198"/>
      <c r="AC161" s="198"/>
      <c r="AD161" s="198"/>
      <c r="AE161" s="198"/>
      <c r="AF161" s="198"/>
    </row>
    <row r="162" spans="25:32" x14ac:dyDescent="0.75">
      <c r="Y162" s="198"/>
      <c r="Z162" s="198"/>
      <c r="AA162" s="198"/>
      <c r="AB162" s="198"/>
      <c r="AC162" s="198"/>
      <c r="AD162" s="198"/>
      <c r="AE162" s="198"/>
      <c r="AF162" s="198"/>
    </row>
    <row r="163" spans="25:32" x14ac:dyDescent="0.75">
      <c r="Y163" s="198"/>
      <c r="Z163" s="198"/>
      <c r="AA163" s="198"/>
      <c r="AB163" s="198"/>
      <c r="AC163" s="198"/>
      <c r="AD163" s="198"/>
      <c r="AE163" s="198"/>
      <c r="AF163" s="198"/>
    </row>
    <row r="164" spans="25:32" x14ac:dyDescent="0.75">
      <c r="Y164" s="198"/>
      <c r="Z164" s="198"/>
      <c r="AA164" s="198"/>
      <c r="AB164" s="198"/>
      <c r="AC164" s="198"/>
      <c r="AD164" s="198"/>
      <c r="AE164" s="198"/>
      <c r="AF164" s="198"/>
    </row>
    <row r="165" spans="25:32" x14ac:dyDescent="0.75">
      <c r="Y165" s="198"/>
      <c r="Z165" s="198"/>
      <c r="AA165" s="198"/>
      <c r="AB165" s="198"/>
      <c r="AC165" s="198"/>
      <c r="AD165" s="198"/>
      <c r="AE165" s="198"/>
      <c r="AF165" s="198"/>
    </row>
    <row r="166" spans="25:32" x14ac:dyDescent="0.75">
      <c r="Y166" s="198"/>
      <c r="Z166" s="198"/>
      <c r="AA166" s="198"/>
      <c r="AB166" s="198"/>
      <c r="AC166" s="198"/>
      <c r="AD166" s="198"/>
      <c r="AE166" s="198"/>
      <c r="AF166" s="198"/>
    </row>
    <row r="167" spans="25:32" x14ac:dyDescent="0.75">
      <c r="Y167" s="198"/>
      <c r="Z167" s="198"/>
      <c r="AA167" s="198"/>
      <c r="AB167" s="198"/>
      <c r="AC167" s="198"/>
      <c r="AD167" s="198"/>
      <c r="AE167" s="198"/>
      <c r="AF167" s="198"/>
    </row>
    <row r="168" spans="25:32" x14ac:dyDescent="0.75">
      <c r="Y168" s="198"/>
      <c r="Z168" s="198"/>
      <c r="AA168" s="198"/>
      <c r="AB168" s="198"/>
      <c r="AC168" s="198"/>
      <c r="AD168" s="198"/>
      <c r="AE168" s="198"/>
      <c r="AF168" s="198"/>
    </row>
    <row r="169" spans="25:32" x14ac:dyDescent="0.75">
      <c r="Y169" s="198"/>
      <c r="Z169" s="198"/>
      <c r="AA169" s="198"/>
      <c r="AB169" s="198"/>
      <c r="AC169" s="198"/>
      <c r="AD169" s="198"/>
      <c r="AE169" s="198"/>
      <c r="AF169" s="198"/>
    </row>
    <row r="170" spans="25:32" x14ac:dyDescent="0.75">
      <c r="Y170" s="198"/>
      <c r="Z170" s="198"/>
      <c r="AA170" s="198"/>
      <c r="AB170" s="198"/>
      <c r="AC170" s="198"/>
      <c r="AD170" s="198"/>
      <c r="AE170" s="198"/>
      <c r="AF170" s="198"/>
    </row>
    <row r="171" spans="25:32" x14ac:dyDescent="0.75">
      <c r="Y171" s="198"/>
      <c r="Z171" s="198"/>
      <c r="AA171" s="198"/>
      <c r="AB171" s="198"/>
      <c r="AC171" s="198"/>
      <c r="AD171" s="198"/>
      <c r="AE171" s="198"/>
      <c r="AF171" s="198"/>
    </row>
    <row r="172" spans="25:32" x14ac:dyDescent="0.75">
      <c r="Y172" s="198"/>
      <c r="Z172" s="198"/>
      <c r="AA172" s="198"/>
      <c r="AB172" s="198"/>
      <c r="AC172" s="198"/>
      <c r="AD172" s="198"/>
      <c r="AE172" s="198"/>
      <c r="AF172" s="198"/>
    </row>
    <row r="173" spans="25:32" x14ac:dyDescent="0.75">
      <c r="Y173" s="198"/>
      <c r="Z173" s="198"/>
      <c r="AA173" s="198"/>
      <c r="AB173" s="198"/>
      <c r="AC173" s="198"/>
      <c r="AD173" s="198"/>
      <c r="AE173" s="198"/>
      <c r="AF173" s="198"/>
    </row>
    <row r="174" spans="25:32" x14ac:dyDescent="0.75">
      <c r="Y174" s="198"/>
      <c r="Z174" s="198"/>
      <c r="AA174" s="198"/>
      <c r="AB174" s="198"/>
      <c r="AC174" s="198"/>
      <c r="AD174" s="198"/>
      <c r="AE174" s="198"/>
      <c r="AF174" s="198"/>
    </row>
    <row r="175" spans="25:32" x14ac:dyDescent="0.75">
      <c r="Y175" s="198"/>
      <c r="Z175" s="198"/>
      <c r="AA175" s="198"/>
      <c r="AB175" s="198"/>
      <c r="AC175" s="198"/>
      <c r="AD175" s="198"/>
      <c r="AE175" s="198"/>
      <c r="AF175" s="198"/>
    </row>
    <row r="176" spans="25:32" x14ac:dyDescent="0.75">
      <c r="Y176" s="198"/>
      <c r="Z176" s="198"/>
      <c r="AA176" s="198"/>
      <c r="AB176" s="198"/>
      <c r="AC176" s="198"/>
      <c r="AD176" s="198"/>
      <c r="AE176" s="198"/>
      <c r="AF176" s="198"/>
    </row>
    <row r="177" spans="25:32" x14ac:dyDescent="0.75">
      <c r="Y177" s="198"/>
      <c r="Z177" s="198"/>
      <c r="AA177" s="198"/>
      <c r="AB177" s="198"/>
      <c r="AC177" s="198"/>
      <c r="AD177" s="198"/>
      <c r="AE177" s="198"/>
      <c r="AF177" s="198"/>
    </row>
    <row r="178" spans="25:32" x14ac:dyDescent="0.75">
      <c r="Y178" s="198"/>
      <c r="Z178" s="198"/>
      <c r="AA178" s="198"/>
      <c r="AB178" s="198"/>
      <c r="AC178" s="198"/>
      <c r="AD178" s="198"/>
      <c r="AE178" s="198"/>
      <c r="AF178" s="198"/>
    </row>
    <row r="179" spans="25:32" x14ac:dyDescent="0.75">
      <c r="Y179" s="198"/>
      <c r="Z179" s="198"/>
      <c r="AA179" s="198"/>
      <c r="AB179" s="198"/>
      <c r="AC179" s="198"/>
      <c r="AD179" s="198"/>
      <c r="AE179" s="198"/>
      <c r="AF179" s="198"/>
    </row>
    <row r="180" spans="25:32" x14ac:dyDescent="0.75">
      <c r="Y180" s="198"/>
      <c r="Z180" s="198"/>
      <c r="AA180" s="198"/>
      <c r="AB180" s="198"/>
      <c r="AC180" s="198"/>
      <c r="AD180" s="198"/>
      <c r="AE180" s="198"/>
      <c r="AF180" s="198"/>
    </row>
    <row r="181" spans="25:32" x14ac:dyDescent="0.75">
      <c r="Y181" s="198"/>
      <c r="Z181" s="198"/>
      <c r="AA181" s="198"/>
      <c r="AB181" s="198"/>
      <c r="AC181" s="198"/>
      <c r="AD181" s="198"/>
      <c r="AE181" s="198"/>
      <c r="AF181" s="198"/>
    </row>
    <row r="182" spans="25:32" x14ac:dyDescent="0.75">
      <c r="Y182" s="198"/>
      <c r="Z182" s="198"/>
      <c r="AA182" s="198"/>
      <c r="AB182" s="198"/>
      <c r="AC182" s="198"/>
      <c r="AD182" s="198"/>
      <c r="AE182" s="198"/>
      <c r="AF182" s="198"/>
    </row>
    <row r="183" spans="25:32" x14ac:dyDescent="0.75">
      <c r="Y183" s="198"/>
      <c r="Z183" s="198"/>
      <c r="AA183" s="198"/>
      <c r="AB183" s="198"/>
      <c r="AC183" s="198"/>
      <c r="AD183" s="198"/>
      <c r="AE183" s="198"/>
      <c r="AF183" s="198"/>
    </row>
    <row r="184" spans="25:32" x14ac:dyDescent="0.75">
      <c r="Y184" s="198"/>
      <c r="Z184" s="198"/>
      <c r="AA184" s="198"/>
      <c r="AB184" s="198"/>
      <c r="AC184" s="198"/>
      <c r="AD184" s="198"/>
      <c r="AE184" s="198"/>
      <c r="AF184" s="198"/>
    </row>
    <row r="185" spans="25:32" x14ac:dyDescent="0.75">
      <c r="Y185" s="198"/>
      <c r="Z185" s="198"/>
      <c r="AA185" s="198"/>
      <c r="AB185" s="198"/>
      <c r="AC185" s="198"/>
      <c r="AD185" s="198"/>
      <c r="AE185" s="198"/>
      <c r="AF185" s="198"/>
    </row>
    <row r="186" spans="25:32" x14ac:dyDescent="0.75">
      <c r="Y186" s="198"/>
      <c r="Z186" s="198"/>
      <c r="AA186" s="198"/>
      <c r="AB186" s="198"/>
      <c r="AC186" s="198"/>
      <c r="AD186" s="198"/>
      <c r="AE186" s="198"/>
      <c r="AF186" s="198"/>
    </row>
    <row r="187" spans="25:32" x14ac:dyDescent="0.75">
      <c r="Y187" s="198"/>
      <c r="Z187" s="198"/>
      <c r="AA187" s="198"/>
      <c r="AB187" s="198"/>
      <c r="AC187" s="198"/>
      <c r="AD187" s="198"/>
      <c r="AE187" s="198"/>
      <c r="AF187" s="198"/>
    </row>
    <row r="188" spans="25:32" x14ac:dyDescent="0.75">
      <c r="Y188" s="198"/>
      <c r="Z188" s="198"/>
      <c r="AA188" s="198"/>
      <c r="AB188" s="198"/>
      <c r="AC188" s="198"/>
      <c r="AD188" s="198"/>
      <c r="AE188" s="198"/>
      <c r="AF188" s="198"/>
    </row>
    <row r="189" spans="25:32" x14ac:dyDescent="0.75">
      <c r="Y189" s="198"/>
      <c r="Z189" s="198"/>
      <c r="AA189" s="198"/>
      <c r="AB189" s="198"/>
      <c r="AC189" s="198"/>
      <c r="AD189" s="198"/>
      <c r="AE189" s="198"/>
      <c r="AF189" s="198"/>
    </row>
    <row r="190" spans="25:32" x14ac:dyDescent="0.75">
      <c r="Y190" s="198"/>
      <c r="Z190" s="198"/>
      <c r="AA190" s="198"/>
      <c r="AB190" s="198"/>
      <c r="AC190" s="198"/>
      <c r="AD190" s="198"/>
      <c r="AE190" s="198"/>
      <c r="AF190" s="198"/>
    </row>
    <row r="191" spans="25:32" x14ac:dyDescent="0.75">
      <c r="Y191" s="198"/>
      <c r="Z191" s="198"/>
      <c r="AA191" s="198"/>
      <c r="AB191" s="198"/>
      <c r="AC191" s="198"/>
      <c r="AD191" s="198"/>
      <c r="AE191" s="198"/>
      <c r="AF191" s="198"/>
    </row>
    <row r="192" spans="25:32" x14ac:dyDescent="0.75">
      <c r="Y192" s="198"/>
      <c r="Z192" s="198"/>
      <c r="AA192" s="198"/>
      <c r="AB192" s="198"/>
      <c r="AC192" s="198"/>
      <c r="AD192" s="198"/>
      <c r="AE192" s="198"/>
      <c r="AF192" s="198"/>
    </row>
    <row r="193" spans="25:32" x14ac:dyDescent="0.75">
      <c r="Y193" s="198"/>
      <c r="Z193" s="198"/>
      <c r="AA193" s="198"/>
      <c r="AB193" s="198"/>
      <c r="AC193" s="198"/>
      <c r="AD193" s="198"/>
      <c r="AE193" s="198"/>
      <c r="AF193" s="198"/>
    </row>
    <row r="194" spans="25:32" x14ac:dyDescent="0.75">
      <c r="Y194" s="198"/>
      <c r="Z194" s="198"/>
      <c r="AA194" s="198"/>
      <c r="AB194" s="198"/>
      <c r="AC194" s="198"/>
      <c r="AD194" s="198"/>
      <c r="AE194" s="198"/>
      <c r="AF194" s="198"/>
    </row>
    <row r="195" spans="25:32" x14ac:dyDescent="0.75">
      <c r="Y195" s="198"/>
      <c r="Z195" s="198"/>
      <c r="AA195" s="198"/>
      <c r="AB195" s="198"/>
      <c r="AC195" s="198"/>
      <c r="AD195" s="198"/>
      <c r="AE195" s="198"/>
      <c r="AF195" s="198"/>
    </row>
    <row r="196" spans="25:32" x14ac:dyDescent="0.75">
      <c r="Y196" s="198"/>
      <c r="Z196" s="198"/>
      <c r="AA196" s="198"/>
      <c r="AB196" s="198"/>
      <c r="AC196" s="198"/>
      <c r="AD196" s="198"/>
      <c r="AE196" s="198"/>
      <c r="AF196" s="198"/>
    </row>
    <row r="197" spans="25:32" x14ac:dyDescent="0.75">
      <c r="Y197" s="198"/>
      <c r="Z197" s="198"/>
      <c r="AA197" s="198"/>
      <c r="AB197" s="198"/>
      <c r="AC197" s="198"/>
      <c r="AD197" s="198"/>
      <c r="AE197" s="198"/>
      <c r="AF197" s="198"/>
    </row>
    <row r="198" spans="25:32" x14ac:dyDescent="0.75">
      <c r="Y198" s="198"/>
      <c r="Z198" s="198"/>
      <c r="AA198" s="198"/>
      <c r="AB198" s="198"/>
      <c r="AC198" s="198"/>
      <c r="AD198" s="198"/>
      <c r="AE198" s="198"/>
      <c r="AF198" s="198"/>
    </row>
    <row r="199" spans="25:32" x14ac:dyDescent="0.75">
      <c r="Y199" s="198"/>
      <c r="Z199" s="198"/>
      <c r="AA199" s="198"/>
      <c r="AB199" s="198"/>
      <c r="AC199" s="198"/>
      <c r="AD199" s="198"/>
      <c r="AE199" s="198"/>
      <c r="AF199" s="198"/>
    </row>
    <row r="200" spans="25:32" x14ac:dyDescent="0.75">
      <c r="Y200" s="198"/>
      <c r="Z200" s="198"/>
      <c r="AA200" s="198"/>
      <c r="AB200" s="198"/>
      <c r="AC200" s="198"/>
      <c r="AD200" s="198"/>
      <c r="AE200" s="198"/>
      <c r="AF200" s="198"/>
    </row>
    <row r="201" spans="25:32" x14ac:dyDescent="0.75">
      <c r="Y201" s="198"/>
      <c r="Z201" s="198"/>
      <c r="AA201" s="198"/>
      <c r="AB201" s="198"/>
      <c r="AC201" s="198"/>
      <c r="AD201" s="198"/>
      <c r="AE201" s="198"/>
      <c r="AF201" s="198"/>
    </row>
    <row r="202" spans="25:32" x14ac:dyDescent="0.75">
      <c r="Y202" s="198"/>
      <c r="Z202" s="198"/>
      <c r="AA202" s="198"/>
      <c r="AB202" s="198"/>
      <c r="AC202" s="198"/>
      <c r="AD202" s="198"/>
      <c r="AE202" s="198"/>
      <c r="AF202" s="198"/>
    </row>
    <row r="203" spans="25:32" x14ac:dyDescent="0.75">
      <c r="Y203" s="198"/>
      <c r="Z203" s="198"/>
      <c r="AA203" s="198"/>
      <c r="AB203" s="198"/>
      <c r="AC203" s="198"/>
      <c r="AD203" s="198"/>
      <c r="AE203" s="198"/>
      <c r="AF203" s="198"/>
    </row>
    <row r="204" spans="25:32" x14ac:dyDescent="0.75">
      <c r="Y204" s="198"/>
      <c r="Z204" s="198"/>
      <c r="AA204" s="198"/>
      <c r="AB204" s="198"/>
      <c r="AC204" s="198"/>
      <c r="AD204" s="198"/>
      <c r="AE204" s="198"/>
      <c r="AF204" s="198"/>
    </row>
    <row r="205" spans="25:32" x14ac:dyDescent="0.75">
      <c r="Y205" s="198"/>
      <c r="Z205" s="198"/>
      <c r="AA205" s="198"/>
      <c r="AB205" s="198"/>
      <c r="AC205" s="198"/>
      <c r="AD205" s="198"/>
      <c r="AE205" s="198"/>
      <c r="AF205" s="198"/>
    </row>
    <row r="206" spans="25:32" x14ac:dyDescent="0.75">
      <c r="Y206" s="198"/>
      <c r="Z206" s="198"/>
      <c r="AA206" s="198"/>
      <c r="AB206" s="198"/>
      <c r="AC206" s="198"/>
      <c r="AD206" s="198"/>
      <c r="AE206" s="198"/>
      <c r="AF206" s="198"/>
    </row>
    <row r="207" spans="25:32" x14ac:dyDescent="0.75">
      <c r="Y207" s="198"/>
      <c r="Z207" s="198"/>
      <c r="AA207" s="198"/>
      <c r="AB207" s="198"/>
      <c r="AC207" s="198"/>
      <c r="AD207" s="198"/>
      <c r="AE207" s="198"/>
      <c r="AF207" s="198"/>
    </row>
    <row r="208" spans="25:32" x14ac:dyDescent="0.75">
      <c r="Y208" s="198"/>
      <c r="Z208" s="198"/>
      <c r="AA208" s="198"/>
      <c r="AB208" s="198"/>
      <c r="AC208" s="198"/>
      <c r="AD208" s="198"/>
      <c r="AE208" s="198"/>
      <c r="AF208" s="198"/>
    </row>
    <row r="209" spans="25:32" x14ac:dyDescent="0.75">
      <c r="Y209" s="198"/>
      <c r="Z209" s="198"/>
      <c r="AA209" s="198"/>
      <c r="AB209" s="198"/>
      <c r="AC209" s="198"/>
      <c r="AD209" s="198"/>
      <c r="AE209" s="198"/>
      <c r="AF209" s="198"/>
    </row>
    <row r="210" spans="25:32" x14ac:dyDescent="0.75">
      <c r="Y210" s="198"/>
      <c r="Z210" s="198"/>
      <c r="AA210" s="198"/>
      <c r="AB210" s="198"/>
      <c r="AC210" s="198"/>
      <c r="AD210" s="198"/>
      <c r="AE210" s="198"/>
      <c r="AF210" s="198"/>
    </row>
    <row r="211" spans="25:32" x14ac:dyDescent="0.75">
      <c r="Y211" s="198"/>
      <c r="Z211" s="198"/>
      <c r="AA211" s="198"/>
      <c r="AB211" s="198"/>
      <c r="AC211" s="198"/>
      <c r="AD211" s="198"/>
      <c r="AE211" s="198"/>
      <c r="AF211" s="198"/>
    </row>
    <row r="212" spans="25:32" x14ac:dyDescent="0.75">
      <c r="Y212" s="198"/>
      <c r="Z212" s="198"/>
      <c r="AA212" s="198"/>
      <c r="AB212" s="198"/>
      <c r="AC212" s="198"/>
      <c r="AD212" s="198"/>
      <c r="AE212" s="198"/>
      <c r="AF212" s="198"/>
    </row>
    <row r="213" spans="25:32" x14ac:dyDescent="0.75">
      <c r="Y213" s="198"/>
      <c r="Z213" s="198"/>
      <c r="AA213" s="198"/>
      <c r="AB213" s="198"/>
      <c r="AC213" s="198"/>
      <c r="AD213" s="198"/>
      <c r="AE213" s="198"/>
      <c r="AF213" s="198"/>
    </row>
    <row r="214" spans="25:32" x14ac:dyDescent="0.75">
      <c r="Y214" s="198"/>
      <c r="Z214" s="198"/>
      <c r="AA214" s="198"/>
      <c r="AB214" s="198"/>
      <c r="AC214" s="198"/>
      <c r="AD214" s="198"/>
      <c r="AE214" s="198"/>
      <c r="AF214" s="198"/>
    </row>
    <row r="215" spans="25:32" x14ac:dyDescent="0.75">
      <c r="Y215" s="198"/>
      <c r="Z215" s="198"/>
      <c r="AA215" s="198"/>
      <c r="AB215" s="198"/>
      <c r="AC215" s="198"/>
      <c r="AD215" s="198"/>
      <c r="AE215" s="198"/>
      <c r="AF215" s="198"/>
    </row>
    <row r="216" spans="25:32" x14ac:dyDescent="0.75">
      <c r="Y216" s="198"/>
      <c r="Z216" s="198"/>
      <c r="AA216" s="198"/>
      <c r="AB216" s="198"/>
      <c r="AC216" s="198"/>
      <c r="AD216" s="198"/>
      <c r="AE216" s="198"/>
      <c r="AF216" s="198"/>
    </row>
    <row r="217" spans="25:32" x14ac:dyDescent="0.75">
      <c r="Y217" s="198"/>
      <c r="Z217" s="198"/>
      <c r="AA217" s="198"/>
      <c r="AB217" s="198"/>
      <c r="AC217" s="198"/>
      <c r="AD217" s="198"/>
      <c r="AE217" s="198"/>
      <c r="AF217" s="198"/>
    </row>
    <row r="218" spans="25:32" x14ac:dyDescent="0.75">
      <c r="Y218" s="198"/>
      <c r="Z218" s="198"/>
      <c r="AA218" s="198"/>
      <c r="AB218" s="198"/>
      <c r="AC218" s="198"/>
      <c r="AD218" s="198"/>
      <c r="AE218" s="198"/>
      <c r="AF218" s="198"/>
    </row>
    <row r="219" spans="25:32" x14ac:dyDescent="0.75">
      <c r="Y219" s="198"/>
      <c r="Z219" s="198"/>
      <c r="AA219" s="198"/>
      <c r="AB219" s="198"/>
      <c r="AC219" s="198"/>
      <c r="AD219" s="198"/>
      <c r="AE219" s="198"/>
      <c r="AF219" s="198"/>
    </row>
    <row r="220" spans="25:32" x14ac:dyDescent="0.75">
      <c r="Y220" s="198"/>
      <c r="Z220" s="198"/>
      <c r="AA220" s="198"/>
      <c r="AB220" s="198"/>
      <c r="AC220" s="198"/>
      <c r="AD220" s="198"/>
      <c r="AE220" s="198"/>
      <c r="AF220" s="198"/>
    </row>
    <row r="221" spans="25:32" x14ac:dyDescent="0.75">
      <c r="Y221" s="198"/>
      <c r="Z221" s="198"/>
      <c r="AA221" s="198"/>
      <c r="AB221" s="198"/>
      <c r="AC221" s="198"/>
      <c r="AD221" s="198"/>
      <c r="AE221" s="198"/>
      <c r="AF221" s="198"/>
    </row>
    <row r="222" spans="25:32" x14ac:dyDescent="0.75">
      <c r="Y222" s="198"/>
      <c r="Z222" s="198"/>
      <c r="AA222" s="198"/>
      <c r="AB222" s="198"/>
      <c r="AC222" s="198"/>
      <c r="AD222" s="198"/>
      <c r="AE222" s="198"/>
      <c r="AF222" s="198"/>
    </row>
    <row r="223" spans="25:32" x14ac:dyDescent="0.75">
      <c r="Y223" s="198"/>
      <c r="Z223" s="198"/>
      <c r="AA223" s="198"/>
      <c r="AB223" s="198"/>
      <c r="AC223" s="198"/>
      <c r="AD223" s="198"/>
      <c r="AE223" s="198"/>
      <c r="AF223" s="198"/>
    </row>
    <row r="224" spans="25:32" x14ac:dyDescent="0.75">
      <c r="Y224" s="198"/>
      <c r="Z224" s="198"/>
      <c r="AA224" s="198"/>
      <c r="AB224" s="198"/>
      <c r="AC224" s="198"/>
      <c r="AD224" s="198"/>
      <c r="AE224" s="198"/>
      <c r="AF224" s="198"/>
    </row>
    <row r="225" spans="25:32" x14ac:dyDescent="0.75">
      <c r="Y225" s="198"/>
      <c r="Z225" s="198"/>
      <c r="AA225" s="198"/>
      <c r="AB225" s="198"/>
      <c r="AC225" s="198"/>
      <c r="AD225" s="198"/>
      <c r="AE225" s="198"/>
      <c r="AF225" s="198"/>
    </row>
    <row r="226" spans="25:32" x14ac:dyDescent="0.75">
      <c r="Y226" s="198"/>
      <c r="Z226" s="198"/>
      <c r="AA226" s="198"/>
      <c r="AB226" s="198"/>
      <c r="AC226" s="198"/>
      <c r="AD226" s="198"/>
      <c r="AE226" s="198"/>
      <c r="AF226" s="198"/>
    </row>
    <row r="227" spans="25:32" x14ac:dyDescent="0.75">
      <c r="Y227" s="198"/>
      <c r="Z227" s="198"/>
      <c r="AA227" s="198"/>
      <c r="AB227" s="198"/>
      <c r="AC227" s="198"/>
      <c r="AD227" s="198"/>
      <c r="AE227" s="198"/>
      <c r="AF227" s="198"/>
    </row>
    <row r="228" spans="25:32" x14ac:dyDescent="0.75">
      <c r="Y228" s="198"/>
      <c r="Z228" s="198"/>
      <c r="AA228" s="198"/>
      <c r="AB228" s="198"/>
      <c r="AC228" s="198"/>
      <c r="AD228" s="198"/>
      <c r="AE228" s="198"/>
      <c r="AF228" s="198"/>
    </row>
    <row r="229" spans="25:32" x14ac:dyDescent="0.75">
      <c r="Y229" s="198"/>
      <c r="Z229" s="198"/>
      <c r="AA229" s="198"/>
      <c r="AB229" s="198"/>
      <c r="AC229" s="198"/>
      <c r="AD229" s="198"/>
      <c r="AE229" s="198"/>
      <c r="AF229" s="198"/>
    </row>
    <row r="230" spans="25:32" x14ac:dyDescent="0.75">
      <c r="Y230" s="198"/>
      <c r="Z230" s="198"/>
      <c r="AA230" s="198"/>
      <c r="AB230" s="198"/>
      <c r="AC230" s="198"/>
      <c r="AD230" s="198"/>
      <c r="AE230" s="198"/>
      <c r="AF230" s="198"/>
    </row>
    <row r="231" spans="25:32" x14ac:dyDescent="0.75">
      <c r="Y231" s="198"/>
      <c r="Z231" s="198"/>
      <c r="AA231" s="198"/>
      <c r="AB231" s="198"/>
      <c r="AC231" s="198"/>
      <c r="AD231" s="198"/>
      <c r="AE231" s="198"/>
      <c r="AF231" s="198"/>
    </row>
    <row r="232" spans="25:32" x14ac:dyDescent="0.75">
      <c r="Y232" s="198"/>
      <c r="Z232" s="198"/>
      <c r="AA232" s="198"/>
      <c r="AB232" s="198"/>
      <c r="AC232" s="198"/>
      <c r="AD232" s="198"/>
      <c r="AE232" s="198"/>
      <c r="AF232" s="198"/>
    </row>
    <row r="233" spans="25:32" x14ac:dyDescent="0.75">
      <c r="Y233" s="198"/>
      <c r="Z233" s="198"/>
      <c r="AA233" s="198"/>
      <c r="AB233" s="198"/>
      <c r="AC233" s="198"/>
      <c r="AD233" s="198"/>
      <c r="AE233" s="198"/>
      <c r="AF233" s="198"/>
    </row>
    <row r="234" spans="25:32" x14ac:dyDescent="0.75">
      <c r="Y234" s="198"/>
      <c r="Z234" s="198"/>
      <c r="AA234" s="198"/>
      <c r="AB234" s="198"/>
      <c r="AC234" s="198"/>
      <c r="AD234" s="198"/>
      <c r="AE234" s="198"/>
      <c r="AF234" s="198"/>
    </row>
    <row r="235" spans="25:32" x14ac:dyDescent="0.75">
      <c r="Y235" s="198"/>
      <c r="Z235" s="198"/>
      <c r="AA235" s="198"/>
      <c r="AB235" s="198"/>
      <c r="AC235" s="198"/>
      <c r="AD235" s="198"/>
      <c r="AE235" s="198"/>
      <c r="AF235" s="198"/>
    </row>
    <row r="236" spans="25:32" x14ac:dyDescent="0.75">
      <c r="Y236" s="198"/>
      <c r="Z236" s="198"/>
      <c r="AA236" s="198"/>
      <c r="AB236" s="198"/>
      <c r="AC236" s="198"/>
      <c r="AD236" s="198"/>
      <c r="AE236" s="198"/>
      <c r="AF236" s="198"/>
    </row>
    <row r="237" spans="25:32" x14ac:dyDescent="0.75">
      <c r="Y237" s="198"/>
      <c r="Z237" s="198"/>
      <c r="AA237" s="198"/>
      <c r="AB237" s="198"/>
      <c r="AC237" s="198"/>
      <c r="AD237" s="198"/>
      <c r="AE237" s="198"/>
      <c r="AF237" s="198"/>
    </row>
    <row r="238" spans="25:32" x14ac:dyDescent="0.75">
      <c r="Y238" s="198"/>
      <c r="Z238" s="198"/>
      <c r="AA238" s="198"/>
      <c r="AB238" s="198"/>
      <c r="AC238" s="198"/>
      <c r="AD238" s="198"/>
      <c r="AE238" s="198"/>
      <c r="AF238" s="198"/>
    </row>
    <row r="239" spans="25:32" x14ac:dyDescent="0.75">
      <c r="Y239" s="198"/>
      <c r="Z239" s="198"/>
      <c r="AA239" s="198"/>
      <c r="AB239" s="198"/>
      <c r="AC239" s="198"/>
      <c r="AD239" s="198"/>
      <c r="AE239" s="198"/>
      <c r="AF239" s="198"/>
    </row>
    <row r="240" spans="25:32" x14ac:dyDescent="0.75">
      <c r="Y240" s="198"/>
      <c r="Z240" s="198"/>
      <c r="AA240" s="198"/>
      <c r="AB240" s="198"/>
      <c r="AC240" s="198"/>
      <c r="AD240" s="198"/>
      <c r="AE240" s="198"/>
      <c r="AF240" s="198"/>
    </row>
    <row r="241" spans="25:32" x14ac:dyDescent="0.75">
      <c r="Y241" s="198"/>
      <c r="Z241" s="198"/>
      <c r="AA241" s="198"/>
      <c r="AB241" s="198"/>
      <c r="AC241" s="198"/>
      <c r="AD241" s="198"/>
      <c r="AE241" s="198"/>
      <c r="AF241" s="198"/>
    </row>
    <row r="242" spans="25:32" x14ac:dyDescent="0.75">
      <c r="Y242" s="198"/>
      <c r="Z242" s="198"/>
      <c r="AA242" s="198"/>
      <c r="AB242" s="198"/>
      <c r="AC242" s="198"/>
      <c r="AD242" s="198"/>
      <c r="AE242" s="198"/>
      <c r="AF242" s="198"/>
    </row>
    <row r="243" spans="25:32" x14ac:dyDescent="0.75">
      <c r="Y243" s="198"/>
      <c r="Z243" s="198"/>
      <c r="AA243" s="198"/>
      <c r="AB243" s="198"/>
      <c r="AC243" s="198"/>
      <c r="AD243" s="198"/>
      <c r="AE243" s="198"/>
      <c r="AF243" s="198"/>
    </row>
    <row r="244" spans="25:32" x14ac:dyDescent="0.75">
      <c r="Y244" s="198"/>
      <c r="Z244" s="198"/>
      <c r="AA244" s="198"/>
      <c r="AB244" s="198"/>
      <c r="AC244" s="198"/>
      <c r="AD244" s="198"/>
      <c r="AE244" s="198"/>
      <c r="AF244" s="198"/>
    </row>
    <row r="245" spans="25:32" x14ac:dyDescent="0.75">
      <c r="Y245" s="198"/>
      <c r="Z245" s="198"/>
      <c r="AA245" s="198"/>
      <c r="AB245" s="198"/>
      <c r="AC245" s="198"/>
      <c r="AD245" s="198"/>
      <c r="AE245" s="198"/>
      <c r="AF245" s="198"/>
    </row>
    <row r="246" spans="25:32" x14ac:dyDescent="0.75">
      <c r="Y246" s="198"/>
      <c r="Z246" s="198"/>
      <c r="AA246" s="198"/>
      <c r="AB246" s="198"/>
      <c r="AC246" s="198"/>
      <c r="AD246" s="198"/>
      <c r="AE246" s="198"/>
      <c r="AF246" s="198"/>
    </row>
    <row r="247" spans="25:32" x14ac:dyDescent="0.75">
      <c r="Y247" s="198"/>
      <c r="Z247" s="198"/>
      <c r="AA247" s="198"/>
      <c r="AB247" s="198"/>
      <c r="AC247" s="198"/>
      <c r="AD247" s="198"/>
      <c r="AE247" s="198"/>
      <c r="AF247" s="198"/>
    </row>
    <row r="248" spans="25:32" x14ac:dyDescent="0.75">
      <c r="Y248" s="198"/>
      <c r="Z248" s="198"/>
      <c r="AA248" s="198"/>
      <c r="AB248" s="198"/>
      <c r="AC248" s="198"/>
      <c r="AD248" s="198"/>
      <c r="AE248" s="198"/>
      <c r="AF248" s="198"/>
    </row>
    <row r="249" spans="25:32" x14ac:dyDescent="0.75">
      <c r="Y249" s="198"/>
      <c r="Z249" s="198"/>
      <c r="AA249" s="198"/>
      <c r="AB249" s="198"/>
      <c r="AC249" s="198"/>
      <c r="AD249" s="198"/>
      <c r="AE249" s="198"/>
      <c r="AF249" s="198"/>
    </row>
    <row r="250" spans="25:32" x14ac:dyDescent="0.75">
      <c r="Y250" s="198"/>
      <c r="Z250" s="198"/>
      <c r="AA250" s="198"/>
      <c r="AB250" s="198"/>
      <c r="AC250" s="198"/>
      <c r="AD250" s="198"/>
      <c r="AE250" s="198"/>
      <c r="AF250" s="198"/>
    </row>
    <row r="251" spans="25:32" x14ac:dyDescent="0.75">
      <c r="Y251" s="198"/>
      <c r="Z251" s="198"/>
      <c r="AA251" s="198"/>
      <c r="AB251" s="198"/>
      <c r="AC251" s="198"/>
      <c r="AD251" s="198"/>
      <c r="AE251" s="198"/>
      <c r="AF251" s="198"/>
    </row>
    <row r="252" spans="25:32" x14ac:dyDescent="0.75">
      <c r="Y252" s="198"/>
      <c r="Z252" s="198"/>
      <c r="AA252" s="198"/>
      <c r="AB252" s="198"/>
      <c r="AC252" s="198"/>
      <c r="AD252" s="198"/>
      <c r="AE252" s="198"/>
      <c r="AF252" s="198"/>
    </row>
    <row r="253" spans="25:32" x14ac:dyDescent="0.75">
      <c r="Y253" s="198"/>
      <c r="Z253" s="198"/>
      <c r="AA253" s="198"/>
      <c r="AB253" s="198"/>
      <c r="AC253" s="198"/>
      <c r="AD253" s="198"/>
      <c r="AE253" s="198"/>
      <c r="AF253" s="198"/>
    </row>
    <row r="254" spans="25:32" x14ac:dyDescent="0.75">
      <c r="Y254" s="198"/>
      <c r="Z254" s="198"/>
      <c r="AA254" s="198"/>
      <c r="AB254" s="198"/>
      <c r="AC254" s="198"/>
      <c r="AD254" s="198"/>
      <c r="AE254" s="198"/>
      <c r="AF254" s="198"/>
    </row>
    <row r="255" spans="25:32" x14ac:dyDescent="0.75">
      <c r="Y255" s="198"/>
      <c r="Z255" s="198"/>
      <c r="AA255" s="198"/>
      <c r="AB255" s="198"/>
      <c r="AC255" s="198"/>
      <c r="AD255" s="198"/>
      <c r="AE255" s="198"/>
      <c r="AF255" s="198"/>
    </row>
    <row r="256" spans="25:32" x14ac:dyDescent="0.75">
      <c r="Y256" s="198"/>
      <c r="Z256" s="198"/>
      <c r="AA256" s="198"/>
      <c r="AB256" s="198"/>
      <c r="AC256" s="198"/>
      <c r="AD256" s="198"/>
      <c r="AE256" s="198"/>
      <c r="AF256" s="198"/>
    </row>
    <row r="257" spans="25:32" x14ac:dyDescent="0.75">
      <c r="Y257" s="198"/>
      <c r="Z257" s="198"/>
      <c r="AA257" s="198"/>
      <c r="AB257" s="198"/>
      <c r="AC257" s="198"/>
      <c r="AD257" s="198"/>
      <c r="AE257" s="198"/>
      <c r="AF257" s="198"/>
    </row>
    <row r="258" spans="25:32" x14ac:dyDescent="0.75">
      <c r="Y258" s="198"/>
      <c r="Z258" s="198"/>
      <c r="AA258" s="198"/>
      <c r="AB258" s="198"/>
      <c r="AC258" s="198"/>
      <c r="AD258" s="198"/>
      <c r="AE258" s="198"/>
      <c r="AF258" s="198"/>
    </row>
    <row r="259" spans="25:32" x14ac:dyDescent="0.75">
      <c r="Y259" s="198"/>
      <c r="Z259" s="198"/>
      <c r="AA259" s="198"/>
      <c r="AB259" s="198"/>
      <c r="AC259" s="198"/>
      <c r="AD259" s="198"/>
      <c r="AE259" s="198"/>
      <c r="AF259" s="198"/>
    </row>
    <row r="260" spans="25:32" x14ac:dyDescent="0.75">
      <c r="Y260" s="198"/>
      <c r="Z260" s="198"/>
      <c r="AA260" s="198"/>
      <c r="AB260" s="198"/>
      <c r="AC260" s="198"/>
      <c r="AD260" s="198"/>
      <c r="AE260" s="198"/>
      <c r="AF260" s="198"/>
    </row>
    <row r="261" spans="25:32" x14ac:dyDescent="0.75">
      <c r="Y261" s="198"/>
      <c r="Z261" s="198"/>
      <c r="AA261" s="198"/>
      <c r="AB261" s="198"/>
      <c r="AC261" s="198"/>
      <c r="AD261" s="198"/>
      <c r="AE261" s="198"/>
      <c r="AF261" s="198"/>
    </row>
    <row r="262" spans="25:32" x14ac:dyDescent="0.75">
      <c r="Y262" s="198"/>
      <c r="Z262" s="198"/>
      <c r="AA262" s="198"/>
      <c r="AB262" s="198"/>
      <c r="AC262" s="198"/>
      <c r="AD262" s="198"/>
      <c r="AE262" s="198"/>
      <c r="AF262" s="198"/>
    </row>
    <row r="263" spans="25:32" x14ac:dyDescent="0.75">
      <c r="Y263" s="198"/>
      <c r="Z263" s="198"/>
      <c r="AA263" s="198"/>
      <c r="AB263" s="198"/>
      <c r="AC263" s="198"/>
      <c r="AD263" s="198"/>
      <c r="AE263" s="198"/>
      <c r="AF263" s="198"/>
    </row>
    <row r="264" spans="25:32" x14ac:dyDescent="0.75">
      <c r="Y264" s="198"/>
      <c r="Z264" s="198"/>
      <c r="AA264" s="198"/>
      <c r="AB264" s="198"/>
      <c r="AC264" s="198"/>
      <c r="AD264" s="198"/>
      <c r="AE264" s="198"/>
      <c r="AF264" s="198"/>
    </row>
    <row r="265" spans="25:32" x14ac:dyDescent="0.75">
      <c r="Y265" s="198"/>
      <c r="Z265" s="198"/>
      <c r="AA265" s="198"/>
      <c r="AB265" s="198"/>
      <c r="AC265" s="198"/>
      <c r="AD265" s="198"/>
      <c r="AE265" s="198"/>
      <c r="AF265" s="198"/>
    </row>
    <row r="266" spans="25:32" x14ac:dyDescent="0.75">
      <c r="Y266" s="198"/>
      <c r="Z266" s="198"/>
      <c r="AA266" s="198"/>
      <c r="AB266" s="198"/>
      <c r="AC266" s="198"/>
      <c r="AD266" s="198"/>
      <c r="AE266" s="198"/>
      <c r="AF266" s="198"/>
    </row>
    <row r="267" spans="25:32" x14ac:dyDescent="0.75">
      <c r="Y267" s="198"/>
      <c r="Z267" s="198"/>
      <c r="AA267" s="198"/>
      <c r="AB267" s="198"/>
      <c r="AC267" s="198"/>
      <c r="AD267" s="198"/>
      <c r="AE267" s="198"/>
      <c r="AF267" s="198"/>
    </row>
    <row r="268" spans="25:32" x14ac:dyDescent="0.75">
      <c r="Y268" s="198"/>
      <c r="Z268" s="198"/>
      <c r="AA268" s="198"/>
      <c r="AB268" s="198"/>
      <c r="AC268" s="198"/>
      <c r="AD268" s="198"/>
      <c r="AE268" s="198"/>
      <c r="AF268" s="198"/>
    </row>
    <row r="269" spans="25:32" x14ac:dyDescent="0.75">
      <c r="Y269" s="198"/>
      <c r="Z269" s="198"/>
      <c r="AA269" s="198"/>
      <c r="AB269" s="198"/>
      <c r="AC269" s="198"/>
      <c r="AD269" s="198"/>
      <c r="AE269" s="198"/>
      <c r="AF269" s="198"/>
    </row>
    <row r="270" spans="25:32" x14ac:dyDescent="0.75">
      <c r="Y270" s="198"/>
      <c r="Z270" s="198"/>
      <c r="AA270" s="198"/>
      <c r="AB270" s="198"/>
      <c r="AC270" s="198"/>
      <c r="AD270" s="198"/>
      <c r="AE270" s="198"/>
      <c r="AF270" s="198"/>
    </row>
    <row r="271" spans="25:32" x14ac:dyDescent="0.75">
      <c r="Y271" s="198"/>
      <c r="Z271" s="198"/>
      <c r="AA271" s="198"/>
      <c r="AB271" s="198"/>
      <c r="AC271" s="198"/>
      <c r="AD271" s="198"/>
      <c r="AE271" s="198"/>
      <c r="AF271" s="198"/>
    </row>
    <row r="272" spans="25:32" x14ac:dyDescent="0.75">
      <c r="Y272" s="198"/>
      <c r="Z272" s="198"/>
      <c r="AA272" s="198"/>
      <c r="AB272" s="198"/>
      <c r="AC272" s="198"/>
      <c r="AD272" s="198"/>
      <c r="AE272" s="198"/>
      <c r="AF272" s="198"/>
    </row>
    <row r="273" spans="25:32" x14ac:dyDescent="0.75">
      <c r="Y273" s="198"/>
      <c r="Z273" s="198"/>
      <c r="AA273" s="198"/>
      <c r="AB273" s="198"/>
      <c r="AC273" s="198"/>
      <c r="AD273" s="198"/>
      <c r="AE273" s="198"/>
      <c r="AF273" s="198"/>
    </row>
    <row r="274" spans="25:32" x14ac:dyDescent="0.75">
      <c r="Y274" s="198"/>
      <c r="Z274" s="198"/>
      <c r="AA274" s="198"/>
      <c r="AB274" s="198"/>
      <c r="AC274" s="198"/>
      <c r="AD274" s="198"/>
      <c r="AE274" s="198"/>
      <c r="AF274" s="198"/>
    </row>
    <row r="275" spans="25:32" x14ac:dyDescent="0.75">
      <c r="Y275" s="198"/>
      <c r="Z275" s="198"/>
      <c r="AA275" s="198"/>
      <c r="AB275" s="198"/>
      <c r="AC275" s="198"/>
      <c r="AD275" s="198"/>
      <c r="AE275" s="198"/>
      <c r="AF275" s="198"/>
    </row>
    <row r="276" spans="25:32" x14ac:dyDescent="0.75">
      <c r="Y276" s="198"/>
      <c r="Z276" s="198"/>
      <c r="AA276" s="198"/>
      <c r="AB276" s="198"/>
      <c r="AC276" s="198"/>
      <c r="AD276" s="198"/>
      <c r="AE276" s="198"/>
      <c r="AF276" s="198"/>
    </row>
    <row r="277" spans="25:32" x14ac:dyDescent="0.75">
      <c r="Y277" s="198"/>
      <c r="Z277" s="198"/>
      <c r="AA277" s="198"/>
      <c r="AB277" s="198"/>
      <c r="AC277" s="198"/>
      <c r="AD277" s="198"/>
      <c r="AE277" s="198"/>
      <c r="AF277" s="198"/>
    </row>
    <row r="278" spans="25:32" x14ac:dyDescent="0.75">
      <c r="Y278" s="198"/>
      <c r="Z278" s="198"/>
      <c r="AA278" s="198"/>
      <c r="AB278" s="198"/>
      <c r="AC278" s="198"/>
      <c r="AD278" s="198"/>
      <c r="AE278" s="198"/>
      <c r="AF278" s="198"/>
    </row>
    <row r="279" spans="25:32" x14ac:dyDescent="0.75">
      <c r="Y279" s="198"/>
      <c r="Z279" s="198"/>
      <c r="AA279" s="198"/>
      <c r="AB279" s="198"/>
      <c r="AC279" s="198"/>
      <c r="AD279" s="198"/>
      <c r="AE279" s="198"/>
      <c r="AF279" s="198"/>
    </row>
    <row r="280" spans="25:32" x14ac:dyDescent="0.75">
      <c r="Y280" s="198"/>
      <c r="Z280" s="198"/>
      <c r="AA280" s="198"/>
      <c r="AB280" s="198"/>
      <c r="AC280" s="198"/>
      <c r="AD280" s="198"/>
      <c r="AE280" s="198"/>
      <c r="AF280" s="198"/>
    </row>
    <row r="281" spans="25:32" x14ac:dyDescent="0.75">
      <c r="Y281" s="198"/>
      <c r="Z281" s="198"/>
      <c r="AA281" s="198"/>
      <c r="AB281" s="198"/>
      <c r="AC281" s="198"/>
      <c r="AD281" s="198"/>
      <c r="AE281" s="198"/>
      <c r="AF281" s="198"/>
    </row>
    <row r="282" spans="25:32" x14ac:dyDescent="0.75">
      <c r="Y282" s="198"/>
      <c r="Z282" s="198"/>
      <c r="AA282" s="198"/>
      <c r="AB282" s="198"/>
      <c r="AC282" s="198"/>
      <c r="AD282" s="198"/>
      <c r="AE282" s="198"/>
      <c r="AF282" s="198"/>
    </row>
    <row r="283" spans="25:32" x14ac:dyDescent="0.75">
      <c r="Y283" s="198"/>
      <c r="Z283" s="198"/>
      <c r="AA283" s="198"/>
      <c r="AB283" s="198"/>
      <c r="AC283" s="198"/>
      <c r="AD283" s="198"/>
      <c r="AE283" s="198"/>
      <c r="AF283" s="198"/>
    </row>
    <row r="284" spans="25:32" x14ac:dyDescent="0.75">
      <c r="Y284" s="198"/>
      <c r="Z284" s="198"/>
      <c r="AA284" s="198"/>
      <c r="AB284" s="198"/>
      <c r="AC284" s="198"/>
      <c r="AD284" s="198"/>
      <c r="AE284" s="198"/>
      <c r="AF284" s="198"/>
    </row>
    <row r="285" spans="25:32" x14ac:dyDescent="0.75">
      <c r="Y285" s="198"/>
      <c r="Z285" s="198"/>
      <c r="AA285" s="198"/>
      <c r="AB285" s="198"/>
      <c r="AC285" s="198"/>
      <c r="AD285" s="198"/>
      <c r="AE285" s="198"/>
      <c r="AF285" s="198"/>
    </row>
    <row r="286" spans="25:32" x14ac:dyDescent="0.75">
      <c r="Y286" s="198"/>
      <c r="Z286" s="198"/>
      <c r="AA286" s="198"/>
      <c r="AB286" s="198"/>
      <c r="AC286" s="198"/>
      <c r="AD286" s="198"/>
      <c r="AE286" s="198"/>
      <c r="AF286" s="198"/>
    </row>
    <row r="287" spans="25:32" x14ac:dyDescent="0.75">
      <c r="Y287" s="198"/>
      <c r="Z287" s="198"/>
      <c r="AA287" s="198"/>
      <c r="AB287" s="198"/>
      <c r="AC287" s="198"/>
      <c r="AD287" s="198"/>
      <c r="AE287" s="198"/>
      <c r="AF287" s="198"/>
    </row>
    <row r="288" spans="25:32" x14ac:dyDescent="0.75">
      <c r="Y288" s="198"/>
      <c r="Z288" s="198"/>
      <c r="AA288" s="198"/>
      <c r="AB288" s="198"/>
      <c r="AC288" s="198"/>
      <c r="AD288" s="198"/>
      <c r="AE288" s="198"/>
      <c r="AF288" s="198"/>
    </row>
    <row r="289" spans="25:32" x14ac:dyDescent="0.75">
      <c r="Y289" s="198"/>
      <c r="Z289" s="198"/>
      <c r="AA289" s="198"/>
      <c r="AB289" s="198"/>
      <c r="AC289" s="198"/>
      <c r="AD289" s="198"/>
      <c r="AE289" s="198"/>
      <c r="AF289" s="198"/>
    </row>
    <row r="290" spans="25:32" x14ac:dyDescent="0.75">
      <c r="Y290" s="198"/>
      <c r="Z290" s="198"/>
      <c r="AA290" s="198"/>
      <c r="AB290" s="198"/>
      <c r="AC290" s="198"/>
      <c r="AD290" s="198"/>
      <c r="AE290" s="198"/>
      <c r="AF290" s="198"/>
    </row>
    <row r="291" spans="25:32" x14ac:dyDescent="0.75">
      <c r="Y291" s="198"/>
      <c r="Z291" s="198"/>
      <c r="AA291" s="198"/>
      <c r="AB291" s="198"/>
      <c r="AC291" s="198"/>
      <c r="AD291" s="198"/>
      <c r="AE291" s="198"/>
      <c r="AF291" s="198"/>
    </row>
    <row r="292" spans="25:32" x14ac:dyDescent="0.75">
      <c r="Y292" s="198"/>
      <c r="Z292" s="198"/>
      <c r="AA292" s="198"/>
      <c r="AB292" s="198"/>
      <c r="AC292" s="198"/>
      <c r="AD292" s="198"/>
      <c r="AE292" s="198"/>
      <c r="AF292" s="198"/>
    </row>
    <row r="293" spans="25:32" x14ac:dyDescent="0.75">
      <c r="Y293" s="198"/>
      <c r="Z293" s="198"/>
      <c r="AA293" s="198"/>
      <c r="AB293" s="198"/>
      <c r="AC293" s="198"/>
      <c r="AD293" s="198"/>
      <c r="AE293" s="198"/>
      <c r="AF293" s="198"/>
    </row>
    <row r="294" spans="25:32" x14ac:dyDescent="0.75">
      <c r="Y294" s="198"/>
      <c r="Z294" s="198"/>
      <c r="AA294" s="198"/>
      <c r="AB294" s="198"/>
      <c r="AC294" s="198"/>
      <c r="AD294" s="198"/>
      <c r="AE294" s="198"/>
      <c r="AF294" s="198"/>
    </row>
    <row r="295" spans="25:32" x14ac:dyDescent="0.75">
      <c r="Y295" s="198"/>
      <c r="Z295" s="198"/>
      <c r="AA295" s="198"/>
      <c r="AB295" s="198"/>
      <c r="AC295" s="198"/>
      <c r="AD295" s="198"/>
      <c r="AE295" s="198"/>
      <c r="AF295" s="198"/>
    </row>
    <row r="296" spans="25:32" x14ac:dyDescent="0.75">
      <c r="Y296" s="198"/>
      <c r="Z296" s="198"/>
      <c r="AA296" s="198"/>
      <c r="AB296" s="198"/>
      <c r="AC296" s="198"/>
      <c r="AD296" s="198"/>
      <c r="AE296" s="198"/>
      <c r="AF296" s="198"/>
    </row>
    <row r="297" spans="25:32" x14ac:dyDescent="0.75">
      <c r="Y297" s="198"/>
      <c r="Z297" s="198"/>
      <c r="AA297" s="198"/>
      <c r="AB297" s="198"/>
      <c r="AC297" s="198"/>
      <c r="AD297" s="198"/>
      <c r="AE297" s="198"/>
      <c r="AF297" s="198"/>
    </row>
    <row r="298" spans="25:32" x14ac:dyDescent="0.75">
      <c r="Y298" s="198"/>
      <c r="Z298" s="198"/>
      <c r="AA298" s="198"/>
      <c r="AB298" s="198"/>
      <c r="AC298" s="198"/>
      <c r="AD298" s="198"/>
      <c r="AE298" s="198"/>
      <c r="AF298" s="198"/>
    </row>
    <row r="299" spans="25:32" x14ac:dyDescent="0.75">
      <c r="Y299" s="198"/>
      <c r="Z299" s="198"/>
      <c r="AA299" s="198"/>
      <c r="AB299" s="198"/>
      <c r="AC299" s="198"/>
      <c r="AD299" s="198"/>
      <c r="AE299" s="198"/>
      <c r="AF299" s="198"/>
    </row>
    <row r="300" spans="25:32" x14ac:dyDescent="0.75">
      <c r="Y300" s="198"/>
      <c r="Z300" s="198"/>
      <c r="AA300" s="198"/>
      <c r="AB300" s="198"/>
      <c r="AC300" s="198"/>
      <c r="AD300" s="198"/>
      <c r="AE300" s="198"/>
      <c r="AF300" s="198"/>
    </row>
    <row r="301" spans="25:32" x14ac:dyDescent="0.75">
      <c r="Y301" s="198"/>
      <c r="Z301" s="198"/>
      <c r="AA301" s="198"/>
      <c r="AB301" s="198"/>
      <c r="AC301" s="198"/>
      <c r="AD301" s="198"/>
      <c r="AE301" s="198"/>
      <c r="AF301" s="198"/>
    </row>
    <row r="302" spans="25:32" x14ac:dyDescent="0.75">
      <c r="Y302" s="198"/>
      <c r="Z302" s="198"/>
      <c r="AA302" s="198"/>
      <c r="AB302" s="198"/>
      <c r="AC302" s="198"/>
      <c r="AD302" s="198"/>
      <c r="AE302" s="198"/>
      <c r="AF302" s="198"/>
    </row>
    <row r="303" spans="25:32" x14ac:dyDescent="0.75">
      <c r="Y303" s="198"/>
      <c r="Z303" s="198"/>
      <c r="AA303" s="198"/>
      <c r="AB303" s="198"/>
      <c r="AC303" s="198"/>
      <c r="AD303" s="198"/>
      <c r="AE303" s="198"/>
      <c r="AF303" s="198"/>
    </row>
    <row r="304" spans="25:32" x14ac:dyDescent="0.75">
      <c r="Y304" s="198"/>
      <c r="Z304" s="198"/>
      <c r="AA304" s="198"/>
      <c r="AB304" s="198"/>
      <c r="AC304" s="198"/>
      <c r="AD304" s="198"/>
      <c r="AE304" s="198"/>
      <c r="AF304" s="198"/>
    </row>
    <row r="305" spans="25:32" x14ac:dyDescent="0.75">
      <c r="Y305" s="198"/>
      <c r="Z305" s="198"/>
      <c r="AA305" s="198"/>
      <c r="AB305" s="198"/>
      <c r="AC305" s="198"/>
      <c r="AD305" s="198"/>
      <c r="AE305" s="198"/>
      <c r="AF305" s="198"/>
    </row>
    <row r="306" spans="25:32" x14ac:dyDescent="0.75">
      <c r="Y306" s="198"/>
      <c r="Z306" s="198"/>
      <c r="AA306" s="198"/>
      <c r="AB306" s="198"/>
      <c r="AC306" s="198"/>
      <c r="AD306" s="198"/>
      <c r="AE306" s="198"/>
      <c r="AF306" s="198"/>
    </row>
    <row r="307" spans="25:32" x14ac:dyDescent="0.75">
      <c r="Y307" s="198"/>
      <c r="Z307" s="198"/>
      <c r="AA307" s="198"/>
      <c r="AB307" s="198"/>
      <c r="AC307" s="198"/>
      <c r="AD307" s="198"/>
      <c r="AE307" s="198"/>
      <c r="AF307" s="198"/>
    </row>
    <row r="308" spans="25:32" x14ac:dyDescent="0.75">
      <c r="Y308" s="198"/>
      <c r="Z308" s="198"/>
      <c r="AA308" s="198"/>
      <c r="AB308" s="198"/>
      <c r="AC308" s="198"/>
      <c r="AD308" s="198"/>
      <c r="AE308" s="198"/>
      <c r="AF308" s="198"/>
    </row>
    <row r="309" spans="25:32" x14ac:dyDescent="0.75">
      <c r="Y309" s="198"/>
      <c r="Z309" s="198"/>
      <c r="AA309" s="198"/>
      <c r="AB309" s="198"/>
      <c r="AC309" s="198"/>
      <c r="AD309" s="198"/>
      <c r="AE309" s="198"/>
      <c r="AF309" s="198"/>
    </row>
    <row r="310" spans="25:32" x14ac:dyDescent="0.75">
      <c r="Y310" s="198"/>
      <c r="Z310" s="198"/>
      <c r="AA310" s="198"/>
      <c r="AB310" s="198"/>
      <c r="AC310" s="198"/>
      <c r="AD310" s="198"/>
      <c r="AE310" s="198"/>
      <c r="AF310" s="198"/>
    </row>
    <row r="311" spans="25:32" x14ac:dyDescent="0.75">
      <c r="Y311" s="198"/>
      <c r="Z311" s="198"/>
      <c r="AA311" s="198"/>
      <c r="AB311" s="198"/>
      <c r="AC311" s="198"/>
      <c r="AD311" s="198"/>
      <c r="AE311" s="198"/>
      <c r="AF311" s="198"/>
    </row>
    <row r="312" spans="25:32" x14ac:dyDescent="0.75">
      <c r="Y312" s="198"/>
      <c r="Z312" s="198"/>
      <c r="AA312" s="198"/>
      <c r="AB312" s="198"/>
      <c r="AC312" s="198"/>
      <c r="AD312" s="198"/>
      <c r="AE312" s="198"/>
      <c r="AF312" s="198"/>
    </row>
    <row r="313" spans="25:32" x14ac:dyDescent="0.75">
      <c r="Y313" s="198"/>
      <c r="Z313" s="198"/>
      <c r="AA313" s="198"/>
      <c r="AB313" s="198"/>
      <c r="AC313" s="198"/>
      <c r="AD313" s="198"/>
      <c r="AE313" s="198"/>
      <c r="AF313" s="198"/>
    </row>
    <row r="314" spans="25:32" x14ac:dyDescent="0.75">
      <c r="Y314" s="198"/>
      <c r="Z314" s="198"/>
      <c r="AA314" s="198"/>
      <c r="AB314" s="198"/>
      <c r="AC314" s="198"/>
      <c r="AD314" s="198"/>
      <c r="AE314" s="198"/>
      <c r="AF314" s="198"/>
    </row>
    <row r="315" spans="25:32" x14ac:dyDescent="0.75">
      <c r="Y315" s="198"/>
      <c r="Z315" s="198"/>
      <c r="AA315" s="198"/>
      <c r="AB315" s="198"/>
      <c r="AC315" s="198"/>
      <c r="AD315" s="198"/>
      <c r="AE315" s="198"/>
      <c r="AF315" s="198"/>
    </row>
    <row r="316" spans="25:32" x14ac:dyDescent="0.75">
      <c r="Y316" s="198"/>
      <c r="Z316" s="198"/>
      <c r="AA316" s="198"/>
      <c r="AB316" s="198"/>
      <c r="AC316" s="198"/>
      <c r="AD316" s="198"/>
      <c r="AE316" s="198"/>
      <c r="AF316" s="198"/>
    </row>
    <row r="317" spans="25:32" x14ac:dyDescent="0.75">
      <c r="Y317" s="198"/>
      <c r="Z317" s="198"/>
      <c r="AA317" s="198"/>
      <c r="AB317" s="198"/>
      <c r="AC317" s="198"/>
      <c r="AD317" s="198"/>
      <c r="AE317" s="198"/>
      <c r="AF317" s="198"/>
    </row>
    <row r="318" spans="25:32" x14ac:dyDescent="0.75">
      <c r="Y318" s="198"/>
      <c r="Z318" s="198"/>
      <c r="AA318" s="198"/>
      <c r="AB318" s="198"/>
      <c r="AC318" s="198"/>
      <c r="AD318" s="198"/>
      <c r="AE318" s="198"/>
      <c r="AF318" s="198"/>
    </row>
    <row r="319" spans="25:32" x14ac:dyDescent="0.75">
      <c r="Y319" s="198"/>
      <c r="Z319" s="198"/>
      <c r="AA319" s="198"/>
      <c r="AB319" s="198"/>
      <c r="AC319" s="198"/>
      <c r="AD319" s="198"/>
      <c r="AE319" s="198"/>
      <c r="AF319" s="198"/>
    </row>
    <row r="320" spans="25:32" x14ac:dyDescent="0.75">
      <c r="Y320" s="198"/>
      <c r="Z320" s="198"/>
      <c r="AA320" s="198"/>
      <c r="AB320" s="198"/>
      <c r="AC320" s="198"/>
      <c r="AD320" s="198"/>
      <c r="AE320" s="198"/>
      <c r="AF320" s="198"/>
    </row>
    <row r="321" spans="25:32" x14ac:dyDescent="0.75">
      <c r="Y321" s="198"/>
      <c r="Z321" s="198"/>
      <c r="AA321" s="198"/>
      <c r="AB321" s="198"/>
      <c r="AC321" s="198"/>
      <c r="AD321" s="198"/>
      <c r="AE321" s="198"/>
      <c r="AF321" s="198"/>
    </row>
    <row r="322" spans="25:32" x14ac:dyDescent="0.75">
      <c r="Y322" s="198"/>
      <c r="Z322" s="198"/>
      <c r="AA322" s="198"/>
      <c r="AB322" s="198"/>
      <c r="AC322" s="198"/>
      <c r="AD322" s="198"/>
      <c r="AE322" s="198"/>
      <c r="AF322" s="198"/>
    </row>
    <row r="323" spans="25:32" x14ac:dyDescent="0.75">
      <c r="Y323" s="198"/>
      <c r="Z323" s="198"/>
      <c r="AA323" s="198"/>
      <c r="AB323" s="198"/>
      <c r="AC323" s="198"/>
      <c r="AD323" s="198"/>
      <c r="AE323" s="198"/>
      <c r="AF323" s="198"/>
    </row>
    <row r="324" spans="25:32" x14ac:dyDescent="0.75">
      <c r="Y324" s="198"/>
      <c r="Z324" s="198"/>
      <c r="AA324" s="198"/>
      <c r="AB324" s="198"/>
      <c r="AC324" s="198"/>
      <c r="AD324" s="198"/>
      <c r="AE324" s="198"/>
      <c r="AF324" s="198"/>
    </row>
    <row r="325" spans="25:32" x14ac:dyDescent="0.75">
      <c r="Y325" s="198"/>
      <c r="Z325" s="198"/>
      <c r="AA325" s="198"/>
      <c r="AB325" s="198"/>
      <c r="AC325" s="198"/>
      <c r="AD325" s="198"/>
      <c r="AE325" s="198"/>
      <c r="AF325" s="198"/>
    </row>
    <row r="326" spans="25:32" x14ac:dyDescent="0.75">
      <c r="Y326" s="198"/>
      <c r="Z326" s="198"/>
      <c r="AA326" s="198"/>
      <c r="AB326" s="198"/>
      <c r="AC326" s="198"/>
      <c r="AD326" s="198"/>
      <c r="AE326" s="198"/>
      <c r="AF326" s="198"/>
    </row>
    <row r="327" spans="25:32" x14ac:dyDescent="0.75">
      <c r="Y327" s="198"/>
      <c r="Z327" s="198"/>
      <c r="AA327" s="198"/>
      <c r="AB327" s="198"/>
      <c r="AC327" s="198"/>
      <c r="AD327" s="198"/>
      <c r="AE327" s="198"/>
      <c r="AF327" s="198"/>
    </row>
    <row r="328" spans="25:32" x14ac:dyDescent="0.75">
      <c r="Y328" s="198"/>
      <c r="Z328" s="198"/>
      <c r="AA328" s="198"/>
      <c r="AB328" s="198"/>
      <c r="AC328" s="198"/>
      <c r="AD328" s="198"/>
      <c r="AE328" s="198"/>
      <c r="AF328" s="198"/>
    </row>
    <row r="329" spans="25:32" x14ac:dyDescent="0.75">
      <c r="Y329" s="198"/>
      <c r="Z329" s="198"/>
      <c r="AA329" s="198"/>
      <c r="AB329" s="198"/>
      <c r="AC329" s="198"/>
      <c r="AD329" s="198"/>
      <c r="AE329" s="198"/>
      <c r="AF329" s="198"/>
    </row>
    <row r="330" spans="25:32" x14ac:dyDescent="0.75">
      <c r="Y330" s="198"/>
      <c r="Z330" s="198"/>
      <c r="AA330" s="198"/>
      <c r="AB330" s="198"/>
      <c r="AC330" s="198"/>
      <c r="AD330" s="198"/>
      <c r="AE330" s="198"/>
      <c r="AF330" s="198"/>
    </row>
    <row r="331" spans="25:32" x14ac:dyDescent="0.75">
      <c r="Y331" s="198"/>
      <c r="Z331" s="198"/>
      <c r="AA331" s="198"/>
      <c r="AB331" s="198"/>
      <c r="AC331" s="198"/>
      <c r="AD331" s="198"/>
      <c r="AE331" s="198"/>
      <c r="AF331" s="198"/>
    </row>
    <row r="332" spans="25:32" x14ac:dyDescent="0.75">
      <c r="Y332" s="198"/>
      <c r="Z332" s="198"/>
      <c r="AA332" s="198"/>
      <c r="AB332" s="198"/>
      <c r="AC332" s="198"/>
      <c r="AD332" s="198"/>
      <c r="AE332" s="198"/>
      <c r="AF332" s="198"/>
    </row>
    <row r="333" spans="25:32" x14ac:dyDescent="0.75">
      <c r="Y333" s="198"/>
      <c r="Z333" s="198"/>
      <c r="AA333" s="198"/>
      <c r="AB333" s="198"/>
      <c r="AC333" s="198"/>
      <c r="AD333" s="198"/>
      <c r="AE333" s="198"/>
      <c r="AF333" s="198"/>
    </row>
    <row r="334" spans="25:32" x14ac:dyDescent="0.75">
      <c r="Y334" s="198"/>
      <c r="Z334" s="198"/>
      <c r="AA334" s="198"/>
      <c r="AB334" s="198"/>
      <c r="AC334" s="198"/>
      <c r="AD334" s="198"/>
      <c r="AE334" s="198"/>
      <c r="AF334" s="198"/>
    </row>
    <row r="335" spans="25:32" x14ac:dyDescent="0.75">
      <c r="Y335" s="198"/>
      <c r="Z335" s="198"/>
      <c r="AA335" s="198"/>
      <c r="AB335" s="198"/>
      <c r="AC335" s="198"/>
      <c r="AD335" s="198"/>
      <c r="AE335" s="198"/>
      <c r="AF335" s="198"/>
    </row>
    <row r="336" spans="25:32" x14ac:dyDescent="0.75">
      <c r="Y336" s="198"/>
      <c r="Z336" s="198"/>
      <c r="AA336" s="198"/>
      <c r="AB336" s="198"/>
      <c r="AC336" s="198"/>
      <c r="AD336" s="198"/>
      <c r="AE336" s="198"/>
      <c r="AF336" s="198"/>
    </row>
    <row r="337" spans="25:32" x14ac:dyDescent="0.75">
      <c r="Y337" s="198"/>
      <c r="Z337" s="198"/>
      <c r="AA337" s="198"/>
      <c r="AB337" s="198"/>
      <c r="AC337" s="198"/>
      <c r="AD337" s="198"/>
      <c r="AE337" s="198"/>
      <c r="AF337" s="198"/>
    </row>
    <row r="338" spans="25:32" x14ac:dyDescent="0.75">
      <c r="Y338" s="198"/>
      <c r="Z338" s="198"/>
      <c r="AA338" s="198"/>
      <c r="AB338" s="198"/>
      <c r="AC338" s="198"/>
      <c r="AD338" s="198"/>
      <c r="AE338" s="198"/>
      <c r="AF338" s="198"/>
    </row>
    <row r="339" spans="25:32" x14ac:dyDescent="0.75">
      <c r="Y339" s="198"/>
      <c r="Z339" s="198"/>
      <c r="AA339" s="198"/>
      <c r="AB339" s="198"/>
      <c r="AC339" s="198"/>
      <c r="AD339" s="198"/>
      <c r="AE339" s="198"/>
      <c r="AF339" s="198"/>
    </row>
    <row r="340" spans="25:32" x14ac:dyDescent="0.75">
      <c r="Y340" s="198"/>
      <c r="Z340" s="198"/>
      <c r="AA340" s="198"/>
      <c r="AB340" s="198"/>
      <c r="AC340" s="198"/>
      <c r="AD340" s="198"/>
      <c r="AE340" s="198"/>
      <c r="AF340" s="198"/>
    </row>
    <row r="341" spans="25:32" x14ac:dyDescent="0.75">
      <c r="Y341" s="198"/>
      <c r="Z341" s="198"/>
      <c r="AA341" s="198"/>
      <c r="AB341" s="198"/>
      <c r="AC341" s="198"/>
      <c r="AD341" s="198"/>
      <c r="AE341" s="198"/>
      <c r="AF341" s="198"/>
    </row>
    <row r="342" spans="25:32" x14ac:dyDescent="0.75">
      <c r="Y342" s="198"/>
      <c r="Z342" s="198"/>
      <c r="AA342" s="198"/>
      <c r="AB342" s="198"/>
      <c r="AC342" s="198"/>
      <c r="AD342" s="198"/>
      <c r="AE342" s="198"/>
      <c r="AF342" s="198"/>
    </row>
    <row r="343" spans="25:32" x14ac:dyDescent="0.75">
      <c r="Y343" s="198"/>
      <c r="Z343" s="198"/>
      <c r="AA343" s="198"/>
      <c r="AB343" s="198"/>
      <c r="AC343" s="198"/>
      <c r="AD343" s="198"/>
      <c r="AE343" s="198"/>
      <c r="AF343" s="198"/>
    </row>
    <row r="344" spans="25:32" x14ac:dyDescent="0.75">
      <c r="Y344" s="198"/>
      <c r="Z344" s="198"/>
      <c r="AA344" s="198"/>
      <c r="AB344" s="198"/>
      <c r="AC344" s="198"/>
      <c r="AD344" s="198"/>
      <c r="AE344" s="198"/>
      <c r="AF344" s="198"/>
    </row>
    <row r="345" spans="25:32" x14ac:dyDescent="0.75">
      <c r="Y345" s="198"/>
      <c r="Z345" s="198"/>
      <c r="AA345" s="198"/>
      <c r="AB345" s="198"/>
      <c r="AC345" s="198"/>
      <c r="AD345" s="198"/>
      <c r="AE345" s="198"/>
      <c r="AF345" s="198"/>
    </row>
    <row r="346" spans="25:32" x14ac:dyDescent="0.75">
      <c r="Y346" s="198"/>
      <c r="Z346" s="198"/>
      <c r="AA346" s="198"/>
      <c r="AB346" s="198"/>
      <c r="AC346" s="198"/>
      <c r="AD346" s="198"/>
      <c r="AE346" s="198"/>
      <c r="AF346" s="198"/>
    </row>
    <row r="347" spans="25:32" x14ac:dyDescent="0.75">
      <c r="Y347" s="198"/>
      <c r="Z347" s="198"/>
      <c r="AA347" s="198"/>
      <c r="AB347" s="198"/>
      <c r="AC347" s="198"/>
      <c r="AD347" s="198"/>
      <c r="AE347" s="198"/>
      <c r="AF347" s="198"/>
    </row>
    <row r="348" spans="25:32" x14ac:dyDescent="0.75">
      <c r="Y348" s="198"/>
      <c r="Z348" s="198"/>
      <c r="AA348" s="198"/>
      <c r="AB348" s="198"/>
      <c r="AC348" s="198"/>
      <c r="AD348" s="198"/>
      <c r="AE348" s="198"/>
      <c r="AF348" s="198"/>
    </row>
    <row r="349" spans="25:32" x14ac:dyDescent="0.75">
      <c r="Y349" s="198"/>
      <c r="Z349" s="198"/>
      <c r="AA349" s="198"/>
      <c r="AB349" s="198"/>
      <c r="AC349" s="198"/>
      <c r="AD349" s="198"/>
      <c r="AE349" s="198"/>
      <c r="AF349" s="198"/>
    </row>
    <row r="350" spans="25:32" x14ac:dyDescent="0.75">
      <c r="Y350" s="198"/>
      <c r="Z350" s="198"/>
      <c r="AA350" s="198"/>
      <c r="AB350" s="198"/>
      <c r="AC350" s="198"/>
      <c r="AD350" s="198"/>
      <c r="AE350" s="198"/>
      <c r="AF350" s="198"/>
    </row>
    <row r="351" spans="25:32" x14ac:dyDescent="0.75">
      <c r="Y351" s="198"/>
      <c r="Z351" s="198"/>
      <c r="AA351" s="198"/>
      <c r="AB351" s="198"/>
      <c r="AC351" s="198"/>
      <c r="AD351" s="198"/>
      <c r="AE351" s="198"/>
      <c r="AF351" s="198"/>
    </row>
    <row r="352" spans="25:32" x14ac:dyDescent="0.75">
      <c r="Y352" s="198"/>
      <c r="Z352" s="198"/>
      <c r="AA352" s="198"/>
      <c r="AB352" s="198"/>
      <c r="AC352" s="198"/>
      <c r="AD352" s="198"/>
      <c r="AE352" s="198"/>
      <c r="AF352" s="198"/>
    </row>
    <row r="353" spans="25:32" x14ac:dyDescent="0.75">
      <c r="Y353" s="198"/>
      <c r="Z353" s="198"/>
      <c r="AA353" s="198"/>
      <c r="AB353" s="198"/>
      <c r="AC353" s="198"/>
      <c r="AD353" s="198"/>
      <c r="AE353" s="198"/>
      <c r="AF353" s="198"/>
    </row>
    <row r="354" spans="25:32" x14ac:dyDescent="0.75">
      <c r="Y354" s="198"/>
      <c r="Z354" s="198"/>
      <c r="AA354" s="198"/>
      <c r="AB354" s="198"/>
      <c r="AC354" s="198"/>
      <c r="AD354" s="198"/>
      <c r="AE354" s="198"/>
      <c r="AF354" s="198"/>
    </row>
    <row r="355" spans="25:32" x14ac:dyDescent="0.75">
      <c r="Y355" s="198"/>
      <c r="Z355" s="198"/>
      <c r="AA355" s="198"/>
      <c r="AB355" s="198"/>
      <c r="AC355" s="198"/>
      <c r="AD355" s="198"/>
      <c r="AE355" s="198"/>
      <c r="AF355" s="198"/>
    </row>
    <row r="356" spans="25:32" x14ac:dyDescent="0.75">
      <c r="Y356" s="198"/>
      <c r="Z356" s="198"/>
      <c r="AA356" s="198"/>
      <c r="AB356" s="198"/>
      <c r="AC356" s="198"/>
      <c r="AD356" s="198"/>
      <c r="AE356" s="198"/>
      <c r="AF356" s="198"/>
    </row>
    <row r="357" spans="25:32" x14ac:dyDescent="0.75">
      <c r="Y357" s="198"/>
      <c r="Z357" s="198"/>
      <c r="AA357" s="198"/>
      <c r="AB357" s="198"/>
      <c r="AC357" s="198"/>
      <c r="AD357" s="198"/>
      <c r="AE357" s="198"/>
      <c r="AF357" s="198"/>
    </row>
    <row r="358" spans="25:32" x14ac:dyDescent="0.75">
      <c r="Y358" s="198"/>
      <c r="Z358" s="198"/>
      <c r="AA358" s="198"/>
      <c r="AB358" s="198"/>
      <c r="AC358" s="198"/>
      <c r="AD358" s="198"/>
      <c r="AE358" s="198"/>
      <c r="AF358" s="198"/>
    </row>
    <row r="359" spans="25:32" x14ac:dyDescent="0.75">
      <c r="Y359" s="198"/>
      <c r="Z359" s="198"/>
      <c r="AA359" s="198"/>
      <c r="AB359" s="198"/>
      <c r="AC359" s="198"/>
      <c r="AD359" s="198"/>
      <c r="AE359" s="198"/>
      <c r="AF359" s="198"/>
    </row>
    <row r="360" spans="25:32" x14ac:dyDescent="0.75">
      <c r="Y360" s="198"/>
      <c r="Z360" s="198"/>
      <c r="AA360" s="198"/>
      <c r="AB360" s="198"/>
      <c r="AC360" s="198"/>
      <c r="AD360" s="198"/>
      <c r="AE360" s="198"/>
      <c r="AF360" s="198"/>
    </row>
    <row r="361" spans="25:32" x14ac:dyDescent="0.75">
      <c r="Y361" s="198"/>
      <c r="Z361" s="198"/>
      <c r="AA361" s="198"/>
      <c r="AB361" s="198"/>
      <c r="AC361" s="198"/>
      <c r="AD361" s="198"/>
      <c r="AE361" s="198"/>
      <c r="AF361" s="198"/>
    </row>
    <row r="362" spans="25:32" x14ac:dyDescent="0.75">
      <c r="Y362" s="198"/>
      <c r="Z362" s="198"/>
      <c r="AA362" s="198"/>
      <c r="AB362" s="198"/>
      <c r="AC362" s="198"/>
      <c r="AD362" s="198"/>
      <c r="AE362" s="198"/>
      <c r="AF362" s="198"/>
    </row>
    <row r="363" spans="25:32" x14ac:dyDescent="0.75">
      <c r="Y363" s="198"/>
      <c r="Z363" s="198"/>
      <c r="AA363" s="198"/>
      <c r="AB363" s="198"/>
      <c r="AC363" s="198"/>
      <c r="AD363" s="198"/>
      <c r="AE363" s="198"/>
      <c r="AF363" s="198"/>
    </row>
    <row r="364" spans="25:32" x14ac:dyDescent="0.75">
      <c r="Y364" s="198"/>
      <c r="Z364" s="198"/>
      <c r="AA364" s="198"/>
      <c r="AB364" s="198"/>
      <c r="AC364" s="198"/>
      <c r="AD364" s="198"/>
      <c r="AE364" s="198"/>
      <c r="AF364" s="198"/>
    </row>
    <row r="365" spans="25:32" x14ac:dyDescent="0.75">
      <c r="Y365" s="198"/>
      <c r="Z365" s="198"/>
      <c r="AA365" s="198"/>
      <c r="AB365" s="198"/>
      <c r="AC365" s="198"/>
      <c r="AD365" s="198"/>
      <c r="AE365" s="198"/>
      <c r="AF365" s="198"/>
    </row>
    <row r="366" spans="25:32" x14ac:dyDescent="0.75">
      <c r="Y366" s="198"/>
      <c r="Z366" s="198"/>
      <c r="AA366" s="198"/>
      <c r="AB366" s="198"/>
      <c r="AC366" s="198"/>
      <c r="AD366" s="198"/>
      <c r="AE366" s="198"/>
      <c r="AF366" s="198"/>
    </row>
    <row r="367" spans="25:32" x14ac:dyDescent="0.75">
      <c r="Y367" s="198"/>
      <c r="Z367" s="198"/>
      <c r="AA367" s="198"/>
      <c r="AB367" s="198"/>
      <c r="AC367" s="198"/>
      <c r="AD367" s="198"/>
      <c r="AE367" s="198"/>
      <c r="AF367" s="198"/>
    </row>
    <row r="368" spans="25:32" x14ac:dyDescent="0.75">
      <c r="Y368" s="198"/>
      <c r="Z368" s="198"/>
      <c r="AA368" s="198"/>
      <c r="AB368" s="198"/>
      <c r="AC368" s="198"/>
      <c r="AD368" s="198"/>
      <c r="AE368" s="198"/>
      <c r="AF368" s="198"/>
    </row>
    <row r="369" spans="25:32" x14ac:dyDescent="0.75">
      <c r="Y369" s="198"/>
      <c r="Z369" s="198"/>
      <c r="AA369" s="198"/>
      <c r="AB369" s="198"/>
      <c r="AC369" s="198"/>
      <c r="AD369" s="198"/>
      <c r="AE369" s="198"/>
      <c r="AF369" s="198"/>
    </row>
    <row r="370" spans="25:32" x14ac:dyDescent="0.75">
      <c r="Y370" s="198"/>
      <c r="Z370" s="198"/>
      <c r="AA370" s="198"/>
      <c r="AB370" s="198"/>
      <c r="AC370" s="198"/>
      <c r="AD370" s="198"/>
      <c r="AE370" s="198"/>
      <c r="AF370" s="198"/>
    </row>
    <row r="371" spans="25:32" x14ac:dyDescent="0.75">
      <c r="Y371" s="198"/>
      <c r="Z371" s="198"/>
      <c r="AA371" s="198"/>
      <c r="AB371" s="198"/>
      <c r="AC371" s="198"/>
      <c r="AD371" s="198"/>
      <c r="AE371" s="198"/>
      <c r="AF371" s="198"/>
    </row>
    <row r="372" spans="25:32" x14ac:dyDescent="0.75">
      <c r="Y372" s="198"/>
      <c r="Z372" s="198"/>
      <c r="AA372" s="198"/>
      <c r="AB372" s="198"/>
      <c r="AC372" s="198"/>
      <c r="AD372" s="198"/>
      <c r="AE372" s="198"/>
      <c r="AF372" s="198"/>
    </row>
    <row r="373" spans="25:32" x14ac:dyDescent="0.75">
      <c r="Y373" s="198"/>
      <c r="Z373" s="198"/>
      <c r="AA373" s="198"/>
      <c r="AB373" s="198"/>
      <c r="AC373" s="198"/>
      <c r="AD373" s="198"/>
      <c r="AE373" s="198"/>
      <c r="AF373" s="198"/>
    </row>
    <row r="374" spans="25:32" x14ac:dyDescent="0.75">
      <c r="Y374" s="198"/>
      <c r="Z374" s="198"/>
      <c r="AA374" s="198"/>
      <c r="AB374" s="198"/>
      <c r="AC374" s="198"/>
      <c r="AD374" s="198"/>
      <c r="AE374" s="198"/>
      <c r="AF374" s="198"/>
    </row>
    <row r="375" spans="25:32" x14ac:dyDescent="0.75">
      <c r="Y375" s="198"/>
      <c r="Z375" s="198"/>
      <c r="AA375" s="198"/>
      <c r="AB375" s="198"/>
      <c r="AC375" s="198"/>
      <c r="AD375" s="198"/>
      <c r="AE375" s="198"/>
      <c r="AF375" s="198"/>
    </row>
    <row r="376" spans="25:32" x14ac:dyDescent="0.75">
      <c r="Y376" s="198"/>
      <c r="Z376" s="198"/>
      <c r="AA376" s="198"/>
      <c r="AB376" s="198"/>
      <c r="AC376" s="198"/>
      <c r="AD376" s="198"/>
      <c r="AE376" s="198"/>
      <c r="AF376" s="198"/>
    </row>
    <row r="377" spans="25:32" x14ac:dyDescent="0.75">
      <c r="Y377" s="198"/>
      <c r="Z377" s="198"/>
      <c r="AA377" s="198"/>
      <c r="AB377" s="198"/>
      <c r="AC377" s="198"/>
      <c r="AD377" s="198"/>
      <c r="AE377" s="198"/>
      <c r="AF377" s="198"/>
    </row>
    <row r="378" spans="25:32" x14ac:dyDescent="0.75">
      <c r="Y378" s="198"/>
      <c r="Z378" s="198"/>
      <c r="AA378" s="198"/>
      <c r="AB378" s="198"/>
      <c r="AC378" s="198"/>
      <c r="AD378" s="198"/>
      <c r="AE378" s="198"/>
      <c r="AF378" s="198"/>
    </row>
    <row r="379" spans="25:32" x14ac:dyDescent="0.75">
      <c r="Y379" s="198"/>
      <c r="Z379" s="198"/>
      <c r="AA379" s="198"/>
      <c r="AB379" s="198"/>
      <c r="AC379" s="198"/>
      <c r="AD379" s="198"/>
      <c r="AE379" s="198"/>
      <c r="AF379" s="198"/>
    </row>
    <row r="380" spans="25:32" x14ac:dyDescent="0.75">
      <c r="Y380" s="198"/>
      <c r="Z380" s="198"/>
      <c r="AA380" s="198"/>
      <c r="AB380" s="198"/>
      <c r="AC380" s="198"/>
      <c r="AD380" s="198"/>
      <c r="AE380" s="198"/>
      <c r="AF380" s="198"/>
    </row>
    <row r="381" spans="25:32" x14ac:dyDescent="0.75">
      <c r="Y381" s="198"/>
      <c r="Z381" s="198"/>
      <c r="AA381" s="198"/>
      <c r="AB381" s="198"/>
      <c r="AC381" s="198"/>
      <c r="AD381" s="198"/>
      <c r="AE381" s="198"/>
      <c r="AF381" s="198"/>
    </row>
    <row r="382" spans="25:32" x14ac:dyDescent="0.75">
      <c r="Y382" s="198"/>
      <c r="Z382" s="198"/>
      <c r="AA382" s="198"/>
      <c r="AB382" s="198"/>
      <c r="AC382" s="198"/>
      <c r="AD382" s="198"/>
      <c r="AE382" s="198"/>
      <c r="AF382" s="198"/>
    </row>
    <row r="383" spans="25:32" x14ac:dyDescent="0.75">
      <c r="Y383" s="198"/>
      <c r="Z383" s="198"/>
      <c r="AA383" s="198"/>
      <c r="AB383" s="198"/>
      <c r="AC383" s="198"/>
      <c r="AD383" s="198"/>
      <c r="AE383" s="198"/>
      <c r="AF383" s="198"/>
    </row>
    <row r="384" spans="25:32" x14ac:dyDescent="0.75">
      <c r="Y384" s="198"/>
      <c r="Z384" s="198"/>
      <c r="AA384" s="198"/>
      <c r="AB384" s="198"/>
      <c r="AC384" s="198"/>
      <c r="AD384" s="198"/>
      <c r="AE384" s="198"/>
      <c r="AF384" s="198"/>
    </row>
    <row r="385" spans="25:32" x14ac:dyDescent="0.75">
      <c r="Y385" s="198"/>
      <c r="Z385" s="198"/>
      <c r="AA385" s="198"/>
      <c r="AB385" s="198"/>
      <c r="AC385" s="198"/>
      <c r="AD385" s="198"/>
      <c r="AE385" s="198"/>
      <c r="AF385" s="198"/>
    </row>
    <row r="386" spans="25:32" x14ac:dyDescent="0.75">
      <c r="Y386" s="198"/>
      <c r="Z386" s="198"/>
      <c r="AA386" s="198"/>
      <c r="AB386" s="198"/>
      <c r="AC386" s="198"/>
      <c r="AD386" s="198"/>
      <c r="AE386" s="198"/>
      <c r="AF386" s="198"/>
    </row>
    <row r="387" spans="25:32" x14ac:dyDescent="0.75">
      <c r="Y387" s="198"/>
      <c r="Z387" s="198"/>
      <c r="AA387" s="198"/>
      <c r="AB387" s="198"/>
      <c r="AC387" s="198"/>
      <c r="AD387" s="198"/>
      <c r="AE387" s="198"/>
      <c r="AF387" s="198"/>
    </row>
    <row r="388" spans="25:32" x14ac:dyDescent="0.75">
      <c r="Y388" s="198"/>
      <c r="Z388" s="198"/>
      <c r="AA388" s="198"/>
      <c r="AB388" s="198"/>
      <c r="AC388" s="198"/>
      <c r="AD388" s="198"/>
      <c r="AE388" s="198"/>
      <c r="AF388" s="198"/>
    </row>
    <row r="389" spans="25:32" x14ac:dyDescent="0.75">
      <c r="Y389" s="198"/>
      <c r="Z389" s="198"/>
      <c r="AA389" s="198"/>
      <c r="AB389" s="198"/>
      <c r="AC389" s="198"/>
      <c r="AD389" s="198"/>
      <c r="AE389" s="198"/>
      <c r="AF389" s="198"/>
    </row>
    <row r="390" spans="25:32" x14ac:dyDescent="0.75">
      <c r="Y390" s="198"/>
      <c r="Z390" s="198"/>
      <c r="AA390" s="198"/>
      <c r="AB390" s="198"/>
      <c r="AC390" s="198"/>
      <c r="AD390" s="198"/>
      <c r="AE390" s="198"/>
      <c r="AF390" s="198"/>
    </row>
    <row r="391" spans="25:32" x14ac:dyDescent="0.75">
      <c r="Y391" s="198"/>
      <c r="Z391" s="198"/>
      <c r="AA391" s="198"/>
      <c r="AB391" s="198"/>
      <c r="AC391" s="198"/>
      <c r="AD391" s="198"/>
      <c r="AE391" s="198"/>
      <c r="AF391" s="198"/>
    </row>
    <row r="392" spans="25:32" x14ac:dyDescent="0.75">
      <c r="Y392" s="198"/>
      <c r="Z392" s="198"/>
      <c r="AA392" s="198"/>
      <c r="AB392" s="198"/>
      <c r="AC392" s="198"/>
      <c r="AD392" s="198"/>
      <c r="AE392" s="198"/>
      <c r="AF392" s="198"/>
    </row>
    <row r="393" spans="25:32" x14ac:dyDescent="0.75">
      <c r="Y393" s="198"/>
      <c r="Z393" s="198"/>
      <c r="AA393" s="198"/>
      <c r="AB393" s="198"/>
      <c r="AC393" s="198"/>
      <c r="AD393" s="198"/>
      <c r="AE393" s="198"/>
      <c r="AF393" s="198"/>
    </row>
    <row r="394" spans="25:32" x14ac:dyDescent="0.75">
      <c r="Y394" s="198"/>
      <c r="Z394" s="198"/>
      <c r="AA394" s="198"/>
      <c r="AB394" s="198"/>
      <c r="AC394" s="198"/>
      <c r="AD394" s="198"/>
      <c r="AE394" s="198"/>
      <c r="AF394" s="198"/>
    </row>
    <row r="395" spans="25:32" x14ac:dyDescent="0.75">
      <c r="Y395" s="198"/>
      <c r="Z395" s="198"/>
      <c r="AA395" s="198"/>
      <c r="AB395" s="198"/>
      <c r="AC395" s="198"/>
      <c r="AD395" s="198"/>
      <c r="AE395" s="198"/>
      <c r="AF395" s="198"/>
    </row>
    <row r="396" spans="25:32" x14ac:dyDescent="0.75">
      <c r="Y396" s="198"/>
      <c r="Z396" s="198"/>
      <c r="AA396" s="198"/>
      <c r="AB396" s="198"/>
      <c r="AC396" s="198"/>
      <c r="AD396" s="198"/>
      <c r="AE396" s="198"/>
      <c r="AF396" s="198"/>
    </row>
    <row r="397" spans="25:32" x14ac:dyDescent="0.75">
      <c r="Y397" s="198"/>
      <c r="Z397" s="198"/>
      <c r="AA397" s="198"/>
      <c r="AB397" s="198"/>
      <c r="AC397" s="198"/>
      <c r="AD397" s="198"/>
      <c r="AE397" s="198"/>
      <c r="AF397" s="198"/>
    </row>
    <row r="398" spans="25:32" x14ac:dyDescent="0.75">
      <c r="Y398" s="198"/>
      <c r="Z398" s="198"/>
      <c r="AA398" s="198"/>
      <c r="AB398" s="198"/>
      <c r="AC398" s="198"/>
      <c r="AD398" s="198"/>
      <c r="AE398" s="198"/>
      <c r="AF398" s="198"/>
    </row>
    <row r="399" spans="25:32" x14ac:dyDescent="0.75">
      <c r="Y399" s="198"/>
      <c r="Z399" s="198"/>
      <c r="AA399" s="198"/>
      <c r="AB399" s="198"/>
      <c r="AC399" s="198"/>
      <c r="AD399" s="198"/>
      <c r="AE399" s="198"/>
      <c r="AF399" s="198"/>
    </row>
    <row r="400" spans="25:32" x14ac:dyDescent="0.75">
      <c r="Y400" s="198"/>
      <c r="Z400" s="198"/>
      <c r="AA400" s="198"/>
      <c r="AB400" s="198"/>
      <c r="AC400" s="198"/>
      <c r="AD400" s="198"/>
      <c r="AE400" s="198"/>
      <c r="AF400" s="198"/>
    </row>
    <row r="401" spans="25:32" x14ac:dyDescent="0.75">
      <c r="Y401" s="198"/>
      <c r="Z401" s="198"/>
      <c r="AA401" s="198"/>
      <c r="AB401" s="198"/>
      <c r="AC401" s="198"/>
      <c r="AD401" s="198"/>
      <c r="AE401" s="198"/>
      <c r="AF401" s="198"/>
    </row>
    <row r="402" spans="25:32" x14ac:dyDescent="0.75">
      <c r="Y402" s="198"/>
      <c r="Z402" s="198"/>
      <c r="AA402" s="198"/>
      <c r="AB402" s="198"/>
      <c r="AC402" s="198"/>
      <c r="AD402" s="198"/>
      <c r="AE402" s="198"/>
      <c r="AF402" s="198"/>
    </row>
    <row r="403" spans="25:32" x14ac:dyDescent="0.75">
      <c r="Y403" s="198"/>
      <c r="Z403" s="198"/>
      <c r="AA403" s="198"/>
      <c r="AB403" s="198"/>
      <c r="AC403" s="198"/>
      <c r="AD403" s="198"/>
      <c r="AE403" s="198"/>
      <c r="AF403" s="198"/>
    </row>
    <row r="404" spans="25:32" x14ac:dyDescent="0.75">
      <c r="Y404" s="198"/>
      <c r="Z404" s="198"/>
      <c r="AA404" s="198"/>
      <c r="AB404" s="198"/>
      <c r="AC404" s="198"/>
      <c r="AD404" s="198"/>
      <c r="AE404" s="198"/>
      <c r="AF404" s="198"/>
    </row>
    <row r="405" spans="25:32" x14ac:dyDescent="0.75">
      <c r="Y405" s="198"/>
      <c r="Z405" s="198"/>
      <c r="AA405" s="198"/>
      <c r="AB405" s="198"/>
      <c r="AC405" s="198"/>
      <c r="AD405" s="198"/>
      <c r="AE405" s="198"/>
      <c r="AF405" s="198"/>
    </row>
    <row r="406" spans="25:32" x14ac:dyDescent="0.75">
      <c r="Y406" s="198"/>
      <c r="Z406" s="198"/>
      <c r="AA406" s="198"/>
      <c r="AB406" s="198"/>
      <c r="AC406" s="198"/>
      <c r="AD406" s="198"/>
      <c r="AE406" s="198"/>
      <c r="AF406" s="198"/>
    </row>
    <row r="407" spans="25:32" x14ac:dyDescent="0.75">
      <c r="Y407" s="198"/>
      <c r="Z407" s="198"/>
      <c r="AA407" s="198"/>
      <c r="AB407" s="198"/>
      <c r="AC407" s="198"/>
      <c r="AD407" s="198"/>
      <c r="AE407" s="198"/>
      <c r="AF407" s="198"/>
    </row>
    <row r="408" spans="25:32" x14ac:dyDescent="0.75">
      <c r="Y408" s="198"/>
      <c r="Z408" s="198"/>
      <c r="AA408" s="198"/>
      <c r="AB408" s="198"/>
      <c r="AC408" s="198"/>
      <c r="AD408" s="198"/>
      <c r="AE408" s="198"/>
      <c r="AF408" s="198"/>
    </row>
    <row r="409" spans="25:32" x14ac:dyDescent="0.75">
      <c r="Y409" s="198"/>
      <c r="Z409" s="198"/>
      <c r="AA409" s="198"/>
      <c r="AB409" s="198"/>
      <c r="AC409" s="198"/>
      <c r="AD409" s="198"/>
      <c r="AE409" s="198"/>
      <c r="AF409" s="198"/>
    </row>
    <row r="410" spans="25:32" x14ac:dyDescent="0.75">
      <c r="Y410" s="198"/>
      <c r="Z410" s="198"/>
      <c r="AA410" s="198"/>
      <c r="AB410" s="198"/>
      <c r="AC410" s="198"/>
      <c r="AD410" s="198"/>
      <c r="AE410" s="198"/>
      <c r="AF410" s="198"/>
    </row>
    <row r="411" spans="25:32" x14ac:dyDescent="0.75">
      <c r="Y411" s="198"/>
      <c r="Z411" s="198"/>
      <c r="AA411" s="198"/>
      <c r="AB411" s="198"/>
      <c r="AC411" s="198"/>
      <c r="AD411" s="198"/>
      <c r="AE411" s="198"/>
      <c r="AF411" s="198"/>
    </row>
    <row r="412" spans="25:32" x14ac:dyDescent="0.75">
      <c r="Y412" s="198"/>
      <c r="Z412" s="198"/>
      <c r="AA412" s="198"/>
      <c r="AB412" s="198"/>
      <c r="AC412" s="198"/>
      <c r="AD412" s="198"/>
      <c r="AE412" s="198"/>
      <c r="AF412" s="198"/>
    </row>
    <row r="413" spans="25:32" x14ac:dyDescent="0.75">
      <c r="Y413" s="198"/>
      <c r="Z413" s="198"/>
      <c r="AA413" s="198"/>
      <c r="AB413" s="198"/>
      <c r="AC413" s="198"/>
      <c r="AD413" s="198"/>
      <c r="AE413" s="198"/>
      <c r="AF413" s="198"/>
    </row>
    <row r="414" spans="25:32" x14ac:dyDescent="0.75">
      <c r="Y414" s="198"/>
      <c r="Z414" s="198"/>
      <c r="AA414" s="198"/>
      <c r="AB414" s="198"/>
      <c r="AC414" s="198"/>
      <c r="AD414" s="198"/>
      <c r="AE414" s="198"/>
      <c r="AF414" s="198"/>
    </row>
    <row r="415" spans="25:32" x14ac:dyDescent="0.75">
      <c r="Y415" s="198"/>
      <c r="Z415" s="198"/>
      <c r="AA415" s="198"/>
      <c r="AB415" s="198"/>
      <c r="AC415" s="198"/>
      <c r="AD415" s="198"/>
      <c r="AE415" s="198"/>
      <c r="AF415" s="198"/>
    </row>
    <row r="416" spans="25:32" x14ac:dyDescent="0.75">
      <c r="Y416" s="198"/>
      <c r="Z416" s="198"/>
      <c r="AA416" s="198"/>
      <c r="AB416" s="198"/>
      <c r="AC416" s="198"/>
      <c r="AD416" s="198"/>
      <c r="AE416" s="198"/>
      <c r="AF416" s="198"/>
    </row>
    <row r="417" spans="25:32" x14ac:dyDescent="0.75">
      <c r="Y417" s="198"/>
      <c r="Z417" s="198"/>
      <c r="AA417" s="198"/>
      <c r="AB417" s="198"/>
      <c r="AC417" s="198"/>
      <c r="AD417" s="198"/>
      <c r="AE417" s="198"/>
      <c r="AF417" s="198"/>
    </row>
    <row r="418" spans="25:32" x14ac:dyDescent="0.75">
      <c r="Y418" s="198"/>
      <c r="Z418" s="198"/>
      <c r="AA418" s="198"/>
      <c r="AB418" s="198"/>
      <c r="AC418" s="198"/>
      <c r="AD418" s="198"/>
      <c r="AE418" s="198"/>
      <c r="AF418" s="198"/>
    </row>
    <row r="419" spans="25:32" x14ac:dyDescent="0.75">
      <c r="Y419" s="198"/>
      <c r="Z419" s="198"/>
      <c r="AA419" s="198"/>
      <c r="AB419" s="198"/>
      <c r="AC419" s="198"/>
      <c r="AD419" s="198"/>
      <c r="AE419" s="198"/>
      <c r="AF419" s="198"/>
    </row>
    <row r="420" spans="25:32" x14ac:dyDescent="0.75">
      <c r="Y420" s="198"/>
      <c r="Z420" s="198"/>
      <c r="AA420" s="198"/>
      <c r="AB420" s="198"/>
      <c r="AC420" s="198"/>
      <c r="AD420" s="198"/>
      <c r="AE420" s="198"/>
      <c r="AF420" s="198"/>
    </row>
    <row r="421" spans="25:32" x14ac:dyDescent="0.75">
      <c r="Y421" s="198"/>
      <c r="Z421" s="198"/>
      <c r="AA421" s="198"/>
      <c r="AB421" s="198"/>
      <c r="AC421" s="198"/>
      <c r="AD421" s="198"/>
      <c r="AE421" s="198"/>
      <c r="AF421" s="198"/>
    </row>
    <row r="422" spans="25:32" x14ac:dyDescent="0.75">
      <c r="Y422" s="198"/>
      <c r="Z422" s="198"/>
      <c r="AA422" s="198"/>
      <c r="AB422" s="198"/>
      <c r="AC422" s="198"/>
      <c r="AD422" s="198"/>
      <c r="AE422" s="198"/>
      <c r="AF422" s="198"/>
    </row>
    <row r="423" spans="25:32" x14ac:dyDescent="0.75">
      <c r="Y423" s="198"/>
      <c r="Z423" s="198"/>
      <c r="AA423" s="198"/>
      <c r="AB423" s="198"/>
      <c r="AC423" s="198"/>
      <c r="AD423" s="198"/>
      <c r="AE423" s="198"/>
      <c r="AF423" s="198"/>
    </row>
    <row r="424" spans="25:32" x14ac:dyDescent="0.75">
      <c r="Y424" s="198"/>
      <c r="Z424" s="198"/>
      <c r="AA424" s="198"/>
      <c r="AB424" s="198"/>
      <c r="AC424" s="198"/>
      <c r="AD424" s="198"/>
      <c r="AE424" s="198"/>
      <c r="AF424" s="198"/>
    </row>
    <row r="425" spans="25:32" x14ac:dyDescent="0.75">
      <c r="Y425" s="198"/>
      <c r="Z425" s="198"/>
      <c r="AA425" s="198"/>
      <c r="AB425" s="198"/>
      <c r="AC425" s="198"/>
      <c r="AD425" s="198"/>
      <c r="AE425" s="198"/>
      <c r="AF425" s="198"/>
    </row>
    <row r="426" spans="25:32" x14ac:dyDescent="0.75">
      <c r="Y426" s="198"/>
      <c r="Z426" s="198"/>
      <c r="AA426" s="198"/>
      <c r="AB426" s="198"/>
      <c r="AC426" s="198"/>
      <c r="AD426" s="198"/>
      <c r="AE426" s="198"/>
      <c r="AF426" s="198"/>
    </row>
    <row r="427" spans="25:32" x14ac:dyDescent="0.75">
      <c r="Y427" s="198"/>
      <c r="Z427" s="198"/>
      <c r="AA427" s="198"/>
      <c r="AB427" s="198"/>
      <c r="AC427" s="198"/>
      <c r="AD427" s="198"/>
      <c r="AE427" s="198"/>
      <c r="AF427" s="198"/>
    </row>
    <row r="428" spans="25:32" x14ac:dyDescent="0.75">
      <c r="Y428" s="198"/>
      <c r="Z428" s="198"/>
      <c r="AA428" s="198"/>
      <c r="AB428" s="198"/>
      <c r="AC428" s="198"/>
      <c r="AD428" s="198"/>
      <c r="AE428" s="198"/>
      <c r="AF428" s="198"/>
    </row>
    <row r="429" spans="25:32" x14ac:dyDescent="0.75">
      <c r="Y429" s="198"/>
      <c r="Z429" s="198"/>
      <c r="AA429" s="198"/>
      <c r="AB429" s="198"/>
      <c r="AC429" s="198"/>
      <c r="AD429" s="198"/>
      <c r="AE429" s="198"/>
      <c r="AF429" s="198"/>
    </row>
    <row r="430" spans="25:32" x14ac:dyDescent="0.75">
      <c r="Y430" s="198"/>
      <c r="Z430" s="198"/>
      <c r="AA430" s="198"/>
      <c r="AB430" s="198"/>
      <c r="AC430" s="198"/>
      <c r="AD430" s="198"/>
      <c r="AE430" s="198"/>
      <c r="AF430" s="198"/>
    </row>
    <row r="431" spans="25:32" x14ac:dyDescent="0.75">
      <c r="Y431" s="198"/>
      <c r="Z431" s="198"/>
      <c r="AA431" s="198"/>
      <c r="AB431" s="198"/>
      <c r="AC431" s="198"/>
      <c r="AD431" s="198"/>
      <c r="AE431" s="198"/>
      <c r="AF431" s="198"/>
    </row>
    <row r="432" spans="25:32" x14ac:dyDescent="0.75">
      <c r="Y432" s="198"/>
      <c r="Z432" s="198"/>
      <c r="AA432" s="198"/>
      <c r="AB432" s="198"/>
      <c r="AC432" s="198"/>
      <c r="AD432" s="198"/>
      <c r="AE432" s="198"/>
      <c r="AF432" s="198"/>
    </row>
    <row r="433" spans="25:32" x14ac:dyDescent="0.75">
      <c r="Y433" s="198"/>
      <c r="Z433" s="198"/>
      <c r="AA433" s="198"/>
      <c r="AB433" s="198"/>
      <c r="AC433" s="198"/>
      <c r="AD433" s="198"/>
      <c r="AE433" s="198"/>
      <c r="AF433" s="198"/>
    </row>
    <row r="434" spans="25:32" x14ac:dyDescent="0.75">
      <c r="Y434" s="198"/>
      <c r="Z434" s="198"/>
      <c r="AA434" s="198"/>
      <c r="AB434" s="198"/>
      <c r="AC434" s="198"/>
      <c r="AD434" s="198"/>
      <c r="AE434" s="198"/>
      <c r="AF434" s="198"/>
    </row>
    <row r="435" spans="25:32" x14ac:dyDescent="0.75">
      <c r="Y435" s="198"/>
      <c r="Z435" s="198"/>
      <c r="AA435" s="198"/>
      <c r="AB435" s="198"/>
      <c r="AC435" s="198"/>
      <c r="AD435" s="198"/>
      <c r="AE435" s="198"/>
      <c r="AF435" s="198"/>
    </row>
    <row r="436" spans="25:32" x14ac:dyDescent="0.75">
      <c r="Y436" s="198"/>
      <c r="Z436" s="198"/>
      <c r="AA436" s="198"/>
      <c r="AB436" s="198"/>
      <c r="AC436" s="198"/>
      <c r="AD436" s="198"/>
      <c r="AE436" s="198"/>
      <c r="AF436" s="198"/>
    </row>
    <row r="437" spans="25:32" x14ac:dyDescent="0.75">
      <c r="Y437" s="198"/>
      <c r="Z437" s="198"/>
      <c r="AA437" s="198"/>
      <c r="AB437" s="198"/>
      <c r="AC437" s="198"/>
      <c r="AD437" s="198"/>
      <c r="AE437" s="198"/>
      <c r="AF437" s="198"/>
    </row>
    <row r="438" spans="25:32" x14ac:dyDescent="0.75">
      <c r="Y438" s="198"/>
      <c r="Z438" s="198"/>
      <c r="AA438" s="198"/>
      <c r="AB438" s="198"/>
      <c r="AC438" s="198"/>
      <c r="AD438" s="198"/>
      <c r="AE438" s="198"/>
      <c r="AF438" s="198"/>
    </row>
    <row r="439" spans="25:32" x14ac:dyDescent="0.75">
      <c r="Y439" s="198"/>
      <c r="Z439" s="198"/>
      <c r="AA439" s="198"/>
      <c r="AB439" s="198"/>
      <c r="AC439" s="198"/>
      <c r="AD439" s="198"/>
      <c r="AE439" s="198"/>
      <c r="AF439" s="198"/>
    </row>
    <row r="440" spans="25:32" x14ac:dyDescent="0.75">
      <c r="Y440" s="198"/>
      <c r="Z440" s="198"/>
      <c r="AA440" s="198"/>
      <c r="AB440" s="198"/>
      <c r="AC440" s="198"/>
      <c r="AD440" s="198"/>
      <c r="AE440" s="198"/>
      <c r="AF440" s="198"/>
    </row>
    <row r="441" spans="25:32" x14ac:dyDescent="0.75">
      <c r="Y441" s="198"/>
      <c r="Z441" s="198"/>
      <c r="AA441" s="198"/>
      <c r="AB441" s="198"/>
      <c r="AC441" s="198"/>
      <c r="AD441" s="198"/>
      <c r="AE441" s="198"/>
      <c r="AF441" s="198"/>
    </row>
    <row r="442" spans="25:32" x14ac:dyDescent="0.75">
      <c r="Y442" s="198"/>
      <c r="Z442" s="198"/>
      <c r="AA442" s="198"/>
      <c r="AB442" s="198"/>
      <c r="AC442" s="198"/>
      <c r="AD442" s="198"/>
      <c r="AE442" s="198"/>
      <c r="AF442" s="198"/>
    </row>
    <row r="443" spans="25:32" x14ac:dyDescent="0.75">
      <c r="Y443" s="198"/>
      <c r="Z443" s="198"/>
      <c r="AA443" s="198"/>
      <c r="AB443" s="198"/>
      <c r="AC443" s="198"/>
      <c r="AD443" s="198"/>
      <c r="AE443" s="198"/>
      <c r="AF443" s="198"/>
    </row>
    <row r="444" spans="25:32" x14ac:dyDescent="0.75">
      <c r="Y444" s="198"/>
      <c r="Z444" s="198"/>
      <c r="AA444" s="198"/>
      <c r="AB444" s="198"/>
      <c r="AC444" s="198"/>
      <c r="AD444" s="198"/>
      <c r="AE444" s="198"/>
      <c r="AF444" s="198"/>
    </row>
    <row r="445" spans="25:32" x14ac:dyDescent="0.75">
      <c r="Y445" s="198"/>
      <c r="Z445" s="198"/>
      <c r="AA445" s="198"/>
      <c r="AB445" s="198"/>
      <c r="AC445" s="198"/>
      <c r="AD445" s="198"/>
      <c r="AE445" s="198"/>
      <c r="AF445" s="198"/>
    </row>
    <row r="446" spans="25:32" x14ac:dyDescent="0.75">
      <c r="Y446" s="198"/>
      <c r="Z446" s="198"/>
      <c r="AA446" s="198"/>
      <c r="AB446" s="198"/>
      <c r="AC446" s="198"/>
      <c r="AD446" s="198"/>
      <c r="AE446" s="198"/>
      <c r="AF446" s="198"/>
    </row>
    <row r="447" spans="25:32" x14ac:dyDescent="0.75">
      <c r="Y447" s="198"/>
      <c r="Z447" s="198"/>
      <c r="AA447" s="198"/>
      <c r="AB447" s="198"/>
      <c r="AC447" s="198"/>
      <c r="AD447" s="198"/>
      <c r="AE447" s="198"/>
      <c r="AF447" s="198"/>
    </row>
    <row r="448" spans="25:32" x14ac:dyDescent="0.75">
      <c r="Y448" s="198"/>
      <c r="Z448" s="198"/>
      <c r="AA448" s="198"/>
      <c r="AB448" s="198"/>
      <c r="AC448" s="198"/>
      <c r="AD448" s="198"/>
      <c r="AE448" s="198"/>
      <c r="AF448" s="198"/>
    </row>
    <row r="449" spans="25:32" x14ac:dyDescent="0.75">
      <c r="Y449" s="198"/>
      <c r="Z449" s="198"/>
      <c r="AA449" s="198"/>
      <c r="AB449" s="198"/>
      <c r="AC449" s="198"/>
      <c r="AD449" s="198"/>
      <c r="AE449" s="198"/>
      <c r="AF449" s="198"/>
    </row>
    <row r="450" spans="25:32" x14ac:dyDescent="0.75">
      <c r="Y450" s="198"/>
      <c r="Z450" s="198"/>
      <c r="AA450" s="198"/>
      <c r="AB450" s="198"/>
      <c r="AC450" s="198"/>
      <c r="AD450" s="198"/>
      <c r="AE450" s="198"/>
      <c r="AF450" s="198"/>
    </row>
    <row r="451" spans="25:32" x14ac:dyDescent="0.75">
      <c r="Y451" s="198"/>
      <c r="Z451" s="198"/>
      <c r="AA451" s="198"/>
      <c r="AB451" s="198"/>
      <c r="AC451" s="198"/>
      <c r="AD451" s="198"/>
      <c r="AE451" s="198"/>
      <c r="AF451" s="198"/>
    </row>
    <row r="452" spans="25:32" x14ac:dyDescent="0.75">
      <c r="Y452" s="198"/>
      <c r="Z452" s="198"/>
      <c r="AA452" s="198"/>
      <c r="AB452" s="198"/>
      <c r="AC452" s="198"/>
      <c r="AD452" s="198"/>
      <c r="AE452" s="198"/>
      <c r="AF452" s="198"/>
    </row>
    <row r="453" spans="25:32" x14ac:dyDescent="0.75">
      <c r="Y453" s="198"/>
      <c r="Z453" s="198"/>
      <c r="AA453" s="198"/>
      <c r="AB453" s="198"/>
      <c r="AC453" s="198"/>
      <c r="AD453" s="198"/>
      <c r="AE453" s="198"/>
      <c r="AF453" s="198"/>
    </row>
    <row r="454" spans="25:32" x14ac:dyDescent="0.75">
      <c r="Y454" s="198"/>
      <c r="Z454" s="198"/>
      <c r="AA454" s="198"/>
      <c r="AB454" s="198"/>
      <c r="AC454" s="198"/>
      <c r="AD454" s="198"/>
      <c r="AE454" s="198"/>
      <c r="AF454" s="198"/>
    </row>
    <row r="455" spans="25:32" x14ac:dyDescent="0.75">
      <c r="Y455" s="198"/>
      <c r="Z455" s="198"/>
      <c r="AA455" s="198"/>
      <c r="AB455" s="198"/>
      <c r="AC455" s="198"/>
      <c r="AD455" s="198"/>
      <c r="AE455" s="198"/>
      <c r="AF455" s="198"/>
    </row>
    <row r="456" spans="25:32" x14ac:dyDescent="0.75">
      <c r="Y456" s="198"/>
      <c r="Z456" s="198"/>
      <c r="AA456" s="198"/>
      <c r="AB456" s="198"/>
      <c r="AC456" s="198"/>
      <c r="AD456" s="198"/>
      <c r="AE456" s="198"/>
      <c r="AF456" s="198"/>
    </row>
    <row r="457" spans="25:32" x14ac:dyDescent="0.75">
      <c r="Y457" s="198"/>
      <c r="Z457" s="198"/>
      <c r="AA457" s="198"/>
      <c r="AB457" s="198"/>
      <c r="AC457" s="198"/>
      <c r="AD457" s="198"/>
      <c r="AE457" s="198"/>
      <c r="AF457" s="198"/>
    </row>
    <row r="458" spans="25:32" x14ac:dyDescent="0.75">
      <c r="Y458" s="198"/>
      <c r="Z458" s="198"/>
      <c r="AA458" s="198"/>
      <c r="AB458" s="198"/>
      <c r="AC458" s="198"/>
      <c r="AD458" s="198"/>
      <c r="AE458" s="198"/>
      <c r="AF458" s="198"/>
    </row>
    <row r="459" spans="25:32" x14ac:dyDescent="0.75">
      <c r="Y459" s="198"/>
      <c r="Z459" s="198"/>
      <c r="AA459" s="198"/>
      <c r="AB459" s="198"/>
      <c r="AC459" s="198"/>
      <c r="AD459" s="198"/>
      <c r="AE459" s="198"/>
      <c r="AF459" s="198"/>
    </row>
    <row r="460" spans="25:32" x14ac:dyDescent="0.75">
      <c r="Y460" s="198"/>
      <c r="Z460" s="198"/>
      <c r="AA460" s="198"/>
      <c r="AB460" s="198"/>
      <c r="AC460" s="198"/>
      <c r="AD460" s="198"/>
      <c r="AE460" s="198"/>
      <c r="AF460" s="198"/>
    </row>
    <row r="461" spans="25:32" x14ac:dyDescent="0.75">
      <c r="Y461" s="198"/>
      <c r="Z461" s="198"/>
      <c r="AA461" s="198"/>
      <c r="AB461" s="198"/>
      <c r="AC461" s="198"/>
      <c r="AD461" s="198"/>
      <c r="AE461" s="198"/>
      <c r="AF461" s="198"/>
    </row>
    <row r="462" spans="25:32" x14ac:dyDescent="0.75">
      <c r="Y462" s="198"/>
      <c r="Z462" s="198"/>
      <c r="AA462" s="198"/>
      <c r="AB462" s="198"/>
      <c r="AC462" s="198"/>
      <c r="AD462" s="198"/>
      <c r="AE462" s="198"/>
      <c r="AF462" s="198"/>
    </row>
    <row r="463" spans="25:32" x14ac:dyDescent="0.75">
      <c r="Y463" s="198"/>
      <c r="Z463" s="198"/>
      <c r="AA463" s="198"/>
      <c r="AB463" s="198"/>
      <c r="AC463" s="198"/>
      <c r="AD463" s="198"/>
      <c r="AE463" s="198"/>
      <c r="AF463" s="198"/>
    </row>
    <row r="464" spans="25:32" x14ac:dyDescent="0.75">
      <c r="Y464" s="198"/>
      <c r="Z464" s="198"/>
      <c r="AA464" s="198"/>
      <c r="AB464" s="198"/>
      <c r="AC464" s="198"/>
      <c r="AD464" s="198"/>
      <c r="AE464" s="198"/>
      <c r="AF464" s="198"/>
    </row>
    <row r="465" spans="25:32" x14ac:dyDescent="0.75">
      <c r="Y465" s="198"/>
      <c r="Z465" s="198"/>
      <c r="AA465" s="198"/>
      <c r="AB465" s="198"/>
      <c r="AC465" s="198"/>
      <c r="AD465" s="198"/>
      <c r="AE465" s="198"/>
      <c r="AF465" s="198"/>
    </row>
    <row r="466" spans="25:32" x14ac:dyDescent="0.75">
      <c r="Y466" s="198"/>
      <c r="Z466" s="198"/>
      <c r="AA466" s="198"/>
      <c r="AB466" s="198"/>
      <c r="AC466" s="198"/>
      <c r="AD466" s="198"/>
      <c r="AE466" s="198"/>
      <c r="AF466" s="198"/>
    </row>
    <row r="467" spans="25:32" x14ac:dyDescent="0.75">
      <c r="Y467" s="198"/>
      <c r="Z467" s="198"/>
      <c r="AA467" s="198"/>
      <c r="AB467" s="198"/>
      <c r="AC467" s="198"/>
      <c r="AD467" s="198"/>
      <c r="AE467" s="198"/>
      <c r="AF467" s="198"/>
    </row>
    <row r="468" spans="25:32" x14ac:dyDescent="0.75">
      <c r="Y468" s="198"/>
      <c r="Z468" s="198"/>
      <c r="AA468" s="198"/>
      <c r="AB468" s="198"/>
      <c r="AC468" s="198"/>
      <c r="AD468" s="198"/>
      <c r="AE468" s="198"/>
      <c r="AF468" s="198"/>
    </row>
    <row r="469" spans="25:32" x14ac:dyDescent="0.75">
      <c r="Y469" s="198"/>
      <c r="Z469" s="198"/>
      <c r="AA469" s="198"/>
      <c r="AB469" s="198"/>
      <c r="AC469" s="198"/>
      <c r="AD469" s="198"/>
      <c r="AE469" s="198"/>
      <c r="AF469" s="198"/>
    </row>
    <row r="470" spans="25:32" x14ac:dyDescent="0.75">
      <c r="Y470" s="198"/>
      <c r="Z470" s="198"/>
      <c r="AA470" s="198"/>
      <c r="AB470" s="198"/>
      <c r="AC470" s="198"/>
      <c r="AD470" s="198"/>
      <c r="AE470" s="198"/>
      <c r="AF470" s="198"/>
    </row>
    <row r="471" spans="25:32" x14ac:dyDescent="0.75">
      <c r="Y471" s="198"/>
      <c r="Z471" s="198"/>
      <c r="AA471" s="198"/>
      <c r="AB471" s="198"/>
      <c r="AC471" s="198"/>
      <c r="AD471" s="198"/>
      <c r="AE471" s="198"/>
      <c r="AF471" s="198"/>
    </row>
    <row r="472" spans="25:32" x14ac:dyDescent="0.75">
      <c r="Y472" s="198"/>
      <c r="Z472" s="198"/>
      <c r="AA472" s="198"/>
      <c r="AB472" s="198"/>
      <c r="AC472" s="198"/>
      <c r="AD472" s="198"/>
      <c r="AE472" s="198"/>
      <c r="AF472" s="198"/>
    </row>
    <row r="473" spans="25:32" x14ac:dyDescent="0.75">
      <c r="Y473" s="198"/>
      <c r="Z473" s="198"/>
      <c r="AA473" s="198"/>
      <c r="AB473" s="198"/>
      <c r="AC473" s="198"/>
      <c r="AD473" s="198"/>
      <c r="AE473" s="198"/>
      <c r="AF473" s="198"/>
    </row>
    <row r="474" spans="25:32" x14ac:dyDescent="0.75">
      <c r="Y474" s="198"/>
      <c r="Z474" s="198"/>
      <c r="AA474" s="198"/>
      <c r="AB474" s="198"/>
      <c r="AC474" s="198"/>
      <c r="AD474" s="198"/>
      <c r="AE474" s="198"/>
      <c r="AF474" s="198"/>
    </row>
    <row r="475" spans="25:32" x14ac:dyDescent="0.75">
      <c r="Y475" s="198"/>
      <c r="Z475" s="198"/>
      <c r="AA475" s="198"/>
      <c r="AB475" s="198"/>
      <c r="AC475" s="198"/>
      <c r="AD475" s="198"/>
      <c r="AE475" s="198"/>
      <c r="AF475" s="198"/>
    </row>
    <row r="476" spans="25:32" x14ac:dyDescent="0.75">
      <c r="Y476" s="198"/>
      <c r="Z476" s="198"/>
      <c r="AA476" s="198"/>
      <c r="AB476" s="198"/>
      <c r="AC476" s="198"/>
      <c r="AD476" s="198"/>
      <c r="AE476" s="198"/>
      <c r="AF476" s="198"/>
    </row>
    <row r="477" spans="25:32" x14ac:dyDescent="0.75">
      <c r="Y477" s="198"/>
      <c r="Z477" s="198"/>
      <c r="AA477" s="198"/>
      <c r="AB477" s="198"/>
      <c r="AC477" s="198"/>
      <c r="AD477" s="198"/>
      <c r="AE477" s="198"/>
      <c r="AF477" s="198"/>
    </row>
    <row r="478" spans="25:32" x14ac:dyDescent="0.75">
      <c r="Y478" s="198"/>
      <c r="Z478" s="198"/>
      <c r="AA478" s="198"/>
      <c r="AB478" s="198"/>
      <c r="AC478" s="198"/>
      <c r="AD478" s="198"/>
      <c r="AE478" s="198"/>
      <c r="AF478" s="198"/>
    </row>
    <row r="479" spans="25:32" x14ac:dyDescent="0.75">
      <c r="Y479" s="198"/>
      <c r="Z479" s="198"/>
      <c r="AA479" s="198"/>
      <c r="AB479" s="198"/>
      <c r="AC479" s="198"/>
      <c r="AD479" s="198"/>
      <c r="AE479" s="198"/>
      <c r="AF479" s="198"/>
    </row>
    <row r="480" spans="25:32" x14ac:dyDescent="0.75">
      <c r="Y480" s="198"/>
      <c r="Z480" s="198"/>
      <c r="AA480" s="198"/>
      <c r="AB480" s="198"/>
      <c r="AC480" s="198"/>
      <c r="AD480" s="198"/>
      <c r="AE480" s="198"/>
      <c r="AF480" s="198"/>
    </row>
    <row r="481" spans="25:32" x14ac:dyDescent="0.75">
      <c r="Y481" s="198"/>
      <c r="Z481" s="198"/>
      <c r="AA481" s="198"/>
      <c r="AB481" s="198"/>
      <c r="AC481" s="198"/>
      <c r="AD481" s="198"/>
      <c r="AE481" s="198"/>
      <c r="AF481" s="198"/>
    </row>
    <row r="482" spans="25:32" x14ac:dyDescent="0.75">
      <c r="Y482" s="198"/>
      <c r="Z482" s="198"/>
      <c r="AA482" s="198"/>
      <c r="AB482" s="198"/>
      <c r="AC482" s="198"/>
      <c r="AD482" s="198"/>
      <c r="AE482" s="198"/>
      <c r="AF482" s="198"/>
    </row>
    <row r="483" spans="25:32" x14ac:dyDescent="0.75">
      <c r="Y483" s="198"/>
      <c r="Z483" s="198"/>
      <c r="AA483" s="198"/>
      <c r="AB483" s="198"/>
      <c r="AC483" s="198"/>
      <c r="AD483" s="198"/>
      <c r="AE483" s="198"/>
      <c r="AF483" s="198"/>
    </row>
    <row r="484" spans="25:32" x14ac:dyDescent="0.75">
      <c r="Y484" s="198"/>
      <c r="Z484" s="198"/>
      <c r="AA484" s="198"/>
      <c r="AB484" s="198"/>
      <c r="AC484" s="198"/>
      <c r="AD484" s="198"/>
      <c r="AE484" s="198"/>
      <c r="AF484" s="198"/>
    </row>
    <row r="485" spans="25:32" x14ac:dyDescent="0.75">
      <c r="Y485" s="198"/>
      <c r="Z485" s="198"/>
      <c r="AA485" s="198"/>
      <c r="AB485" s="198"/>
      <c r="AC485" s="198"/>
      <c r="AD485" s="198"/>
      <c r="AE485" s="198"/>
      <c r="AF485" s="198"/>
    </row>
    <row r="486" spans="25:32" x14ac:dyDescent="0.75">
      <c r="Y486" s="198"/>
      <c r="Z486" s="198"/>
      <c r="AA486" s="198"/>
      <c r="AB486" s="198"/>
      <c r="AC486" s="198"/>
      <c r="AD486" s="198"/>
      <c r="AE486" s="198"/>
      <c r="AF486" s="198"/>
    </row>
    <row r="487" spans="25:32" x14ac:dyDescent="0.75">
      <c r="Y487" s="198"/>
      <c r="Z487" s="198"/>
      <c r="AA487" s="198"/>
      <c r="AB487" s="198"/>
      <c r="AC487" s="198"/>
      <c r="AD487" s="198"/>
      <c r="AE487" s="198"/>
      <c r="AF487" s="198"/>
    </row>
    <row r="488" spans="25:32" x14ac:dyDescent="0.75">
      <c r="Y488" s="198"/>
      <c r="Z488" s="198"/>
      <c r="AA488" s="198"/>
      <c r="AB488" s="198"/>
      <c r="AC488" s="198"/>
      <c r="AD488" s="198"/>
      <c r="AE488" s="198"/>
      <c r="AF488" s="198"/>
    </row>
    <row r="489" spans="25:32" x14ac:dyDescent="0.75">
      <c r="Y489" s="198"/>
      <c r="Z489" s="198"/>
      <c r="AA489" s="198"/>
      <c r="AB489" s="198"/>
      <c r="AC489" s="198"/>
      <c r="AD489" s="198"/>
      <c r="AE489" s="198"/>
      <c r="AF489" s="198"/>
    </row>
    <row r="490" spans="25:32" x14ac:dyDescent="0.75">
      <c r="Y490" s="198"/>
      <c r="Z490" s="198"/>
      <c r="AA490" s="198"/>
      <c r="AB490" s="198"/>
      <c r="AC490" s="198"/>
      <c r="AD490" s="198"/>
      <c r="AE490" s="198"/>
      <c r="AF490" s="198"/>
    </row>
    <row r="491" spans="25:32" x14ac:dyDescent="0.75">
      <c r="Y491" s="198"/>
      <c r="Z491" s="198"/>
      <c r="AA491" s="198"/>
      <c r="AB491" s="198"/>
      <c r="AC491" s="198"/>
      <c r="AD491" s="198"/>
      <c r="AE491" s="198"/>
      <c r="AF491" s="198"/>
    </row>
    <row r="492" spans="25:32" x14ac:dyDescent="0.75">
      <c r="Y492" s="198"/>
      <c r="Z492" s="198"/>
      <c r="AA492" s="198"/>
      <c r="AB492" s="198"/>
      <c r="AC492" s="198"/>
      <c r="AD492" s="198"/>
      <c r="AE492" s="198"/>
      <c r="AF492" s="198"/>
    </row>
    <row r="493" spans="25:32" x14ac:dyDescent="0.75">
      <c r="Y493" s="198"/>
      <c r="Z493" s="198"/>
      <c r="AA493" s="198"/>
      <c r="AB493" s="198"/>
      <c r="AC493" s="198"/>
      <c r="AD493" s="198"/>
      <c r="AE493" s="198"/>
      <c r="AF493" s="198"/>
    </row>
    <row r="494" spans="25:32" x14ac:dyDescent="0.75">
      <c r="Y494" s="198"/>
      <c r="Z494" s="198"/>
      <c r="AA494" s="198"/>
      <c r="AB494" s="198"/>
      <c r="AC494" s="198"/>
      <c r="AD494" s="198"/>
      <c r="AE494" s="198"/>
      <c r="AF494" s="198"/>
    </row>
    <row r="495" spans="25:32" x14ac:dyDescent="0.75">
      <c r="Y495" s="198"/>
      <c r="Z495" s="198"/>
      <c r="AA495" s="198"/>
      <c r="AB495" s="198"/>
      <c r="AC495" s="198"/>
      <c r="AD495" s="198"/>
      <c r="AE495" s="198"/>
      <c r="AF495" s="198"/>
    </row>
    <row r="496" spans="25:32" x14ac:dyDescent="0.75">
      <c r="Y496" s="198"/>
      <c r="Z496" s="198"/>
      <c r="AA496" s="198"/>
      <c r="AB496" s="198"/>
      <c r="AC496" s="198"/>
      <c r="AD496" s="198"/>
      <c r="AE496" s="198"/>
      <c r="AF496" s="198"/>
    </row>
    <row r="497" spans="25:32" x14ac:dyDescent="0.75">
      <c r="Y497" s="198"/>
      <c r="Z497" s="198"/>
      <c r="AA497" s="198"/>
      <c r="AB497" s="198"/>
      <c r="AC497" s="198"/>
      <c r="AD497" s="198"/>
      <c r="AE497" s="198"/>
      <c r="AF497" s="198"/>
    </row>
    <row r="498" spans="25:32" x14ac:dyDescent="0.75">
      <c r="Y498" s="198"/>
      <c r="Z498" s="198"/>
      <c r="AA498" s="198"/>
      <c r="AB498" s="198"/>
      <c r="AC498" s="198"/>
      <c r="AD498" s="198"/>
      <c r="AE498" s="198"/>
      <c r="AF498" s="198"/>
    </row>
    <row r="499" spans="25:32" x14ac:dyDescent="0.75">
      <c r="Y499" s="198"/>
      <c r="Z499" s="198"/>
      <c r="AA499" s="198"/>
      <c r="AB499" s="198"/>
      <c r="AC499" s="198"/>
      <c r="AD499" s="198"/>
      <c r="AE499" s="198"/>
      <c r="AF499" s="198"/>
    </row>
    <row r="500" spans="25:32" x14ac:dyDescent="0.75">
      <c r="Y500" s="198"/>
      <c r="Z500" s="198"/>
      <c r="AA500" s="198"/>
      <c r="AB500" s="198"/>
      <c r="AC500" s="198"/>
      <c r="AD500" s="198"/>
      <c r="AE500" s="198"/>
      <c r="AF500" s="198"/>
    </row>
    <row r="501" spans="25:32" x14ac:dyDescent="0.75">
      <c r="Y501" s="198"/>
      <c r="Z501" s="198"/>
      <c r="AA501" s="198"/>
      <c r="AB501" s="198"/>
      <c r="AC501" s="198"/>
      <c r="AD501" s="198"/>
      <c r="AE501" s="198"/>
      <c r="AF501" s="198"/>
    </row>
    <row r="502" spans="25:32" x14ac:dyDescent="0.75">
      <c r="Y502" s="198"/>
      <c r="Z502" s="198"/>
      <c r="AA502" s="198"/>
      <c r="AB502" s="198"/>
      <c r="AC502" s="198"/>
      <c r="AD502" s="198"/>
      <c r="AE502" s="198"/>
      <c r="AF502" s="198"/>
    </row>
    <row r="503" spans="25:32" x14ac:dyDescent="0.75">
      <c r="Y503" s="198"/>
      <c r="Z503" s="198"/>
      <c r="AA503" s="198"/>
      <c r="AB503" s="198"/>
      <c r="AC503" s="198"/>
      <c r="AD503" s="198"/>
      <c r="AE503" s="198"/>
      <c r="AF503" s="198"/>
    </row>
    <row r="504" spans="25:32" x14ac:dyDescent="0.75">
      <c r="Y504" s="198"/>
      <c r="Z504" s="198"/>
      <c r="AA504" s="198"/>
      <c r="AB504" s="198"/>
      <c r="AC504" s="198"/>
      <c r="AD504" s="198"/>
      <c r="AE504" s="198"/>
      <c r="AF504" s="198"/>
    </row>
    <row r="505" spans="25:32" x14ac:dyDescent="0.75">
      <c r="Y505" s="198"/>
      <c r="Z505" s="198"/>
      <c r="AA505" s="198"/>
      <c r="AB505" s="198"/>
      <c r="AC505" s="198"/>
      <c r="AD505" s="198"/>
      <c r="AE505" s="198"/>
      <c r="AF505" s="198"/>
    </row>
    <row r="506" spans="25:32" x14ac:dyDescent="0.75">
      <c r="Y506" s="198"/>
      <c r="Z506" s="198"/>
      <c r="AA506" s="198"/>
      <c r="AB506" s="198"/>
      <c r="AC506" s="198"/>
      <c r="AD506" s="198"/>
      <c r="AE506" s="198"/>
      <c r="AF506" s="198"/>
    </row>
    <row r="507" spans="25:32" x14ac:dyDescent="0.75">
      <c r="Y507" s="198"/>
      <c r="Z507" s="198"/>
      <c r="AA507" s="198"/>
      <c r="AB507" s="198"/>
      <c r="AC507" s="198"/>
      <c r="AD507" s="198"/>
      <c r="AE507" s="198"/>
      <c r="AF507" s="198"/>
    </row>
    <row r="508" spans="25:32" x14ac:dyDescent="0.75">
      <c r="Y508" s="198"/>
      <c r="Z508" s="198"/>
      <c r="AA508" s="198"/>
      <c r="AB508" s="198"/>
      <c r="AC508" s="198"/>
      <c r="AD508" s="198"/>
      <c r="AE508" s="198"/>
      <c r="AF508" s="198"/>
    </row>
    <row r="509" spans="25:32" x14ac:dyDescent="0.75">
      <c r="Y509" s="198"/>
      <c r="Z509" s="198"/>
      <c r="AA509" s="198"/>
      <c r="AB509" s="198"/>
      <c r="AC509" s="198"/>
      <c r="AD509" s="198"/>
      <c r="AE509" s="198"/>
      <c r="AF509" s="198"/>
    </row>
    <row r="510" spans="25:32" x14ac:dyDescent="0.75">
      <c r="Y510" s="198"/>
      <c r="Z510" s="198"/>
      <c r="AA510" s="198"/>
      <c r="AB510" s="198"/>
      <c r="AC510" s="198"/>
      <c r="AD510" s="198"/>
      <c r="AE510" s="198"/>
      <c r="AF510" s="198"/>
    </row>
    <row r="511" spans="25:32" x14ac:dyDescent="0.75">
      <c r="Y511" s="198"/>
      <c r="Z511" s="198"/>
      <c r="AA511" s="198"/>
      <c r="AB511" s="198"/>
      <c r="AC511" s="198"/>
      <c r="AD511" s="198"/>
      <c r="AE511" s="198"/>
      <c r="AF511" s="198"/>
    </row>
    <row r="512" spans="25:32" x14ac:dyDescent="0.75">
      <c r="Y512" s="198"/>
      <c r="Z512" s="198"/>
      <c r="AA512" s="198"/>
      <c r="AB512" s="198"/>
      <c r="AC512" s="198"/>
      <c r="AD512" s="198"/>
      <c r="AE512" s="198"/>
      <c r="AF512" s="198"/>
    </row>
    <row r="513" spans="25:32" x14ac:dyDescent="0.75">
      <c r="Y513" s="198"/>
      <c r="Z513" s="198"/>
      <c r="AA513" s="198"/>
      <c r="AB513" s="198"/>
      <c r="AC513" s="198"/>
      <c r="AD513" s="198"/>
      <c r="AE513" s="198"/>
      <c r="AF513" s="198"/>
    </row>
    <row r="514" spans="25:32" x14ac:dyDescent="0.75">
      <c r="Y514" s="198"/>
      <c r="Z514" s="198"/>
      <c r="AA514" s="198"/>
      <c r="AB514" s="198"/>
      <c r="AC514" s="198"/>
      <c r="AD514" s="198"/>
      <c r="AE514" s="198"/>
      <c r="AF514" s="198"/>
    </row>
    <row r="515" spans="25:32" x14ac:dyDescent="0.75">
      <c r="Y515" s="198"/>
      <c r="Z515" s="198"/>
      <c r="AA515" s="198"/>
      <c r="AB515" s="198"/>
      <c r="AC515" s="198"/>
      <c r="AD515" s="198"/>
      <c r="AE515" s="198"/>
      <c r="AF515" s="198"/>
    </row>
    <row r="516" spans="25:32" x14ac:dyDescent="0.75">
      <c r="Y516" s="198"/>
      <c r="Z516" s="198"/>
      <c r="AA516" s="198"/>
      <c r="AB516" s="198"/>
      <c r="AC516" s="198"/>
      <c r="AD516" s="198"/>
      <c r="AE516" s="198"/>
      <c r="AF516" s="198"/>
    </row>
    <row r="517" spans="25:32" x14ac:dyDescent="0.75">
      <c r="Y517" s="198"/>
      <c r="Z517" s="198"/>
      <c r="AA517" s="198"/>
      <c r="AB517" s="198"/>
      <c r="AC517" s="198"/>
      <c r="AD517" s="198"/>
      <c r="AE517" s="198"/>
      <c r="AF517" s="198"/>
    </row>
    <row r="518" spans="25:32" x14ac:dyDescent="0.75">
      <c r="Y518" s="198"/>
      <c r="Z518" s="198"/>
      <c r="AA518" s="198"/>
      <c r="AB518" s="198"/>
      <c r="AC518" s="198"/>
      <c r="AD518" s="198"/>
      <c r="AE518" s="198"/>
      <c r="AF518" s="198"/>
    </row>
    <row r="519" spans="25:32" x14ac:dyDescent="0.75">
      <c r="Y519" s="198"/>
      <c r="Z519" s="198"/>
      <c r="AA519" s="198"/>
      <c r="AB519" s="198"/>
      <c r="AC519" s="198"/>
      <c r="AD519" s="198"/>
      <c r="AE519" s="198"/>
      <c r="AF519" s="198"/>
    </row>
    <row r="520" spans="25:32" x14ac:dyDescent="0.75">
      <c r="Y520" s="198"/>
      <c r="Z520" s="198"/>
      <c r="AA520" s="198"/>
      <c r="AB520" s="198"/>
      <c r="AC520" s="198"/>
      <c r="AD520" s="198"/>
      <c r="AE520" s="198"/>
      <c r="AF520" s="198"/>
    </row>
    <row r="521" spans="25:32" x14ac:dyDescent="0.75">
      <c r="Y521" s="198"/>
      <c r="Z521" s="198"/>
      <c r="AA521" s="198"/>
      <c r="AB521" s="198"/>
      <c r="AC521" s="198"/>
      <c r="AD521" s="198"/>
      <c r="AE521" s="198"/>
      <c r="AF521" s="198"/>
    </row>
    <row r="522" spans="25:32" x14ac:dyDescent="0.75">
      <c r="Y522" s="198"/>
      <c r="Z522" s="198"/>
      <c r="AA522" s="198"/>
      <c r="AB522" s="198"/>
      <c r="AC522" s="198"/>
      <c r="AD522" s="198"/>
      <c r="AE522" s="198"/>
      <c r="AF522" s="198"/>
    </row>
    <row r="523" spans="25:32" x14ac:dyDescent="0.75">
      <c r="Y523" s="198"/>
      <c r="Z523" s="198"/>
      <c r="AA523" s="198"/>
      <c r="AB523" s="198"/>
      <c r="AC523" s="198"/>
      <c r="AD523" s="198"/>
      <c r="AE523" s="198"/>
      <c r="AF523" s="198"/>
    </row>
    <row r="524" spans="25:32" x14ac:dyDescent="0.75">
      <c r="Y524" s="198"/>
      <c r="Z524" s="198"/>
      <c r="AA524" s="198"/>
      <c r="AB524" s="198"/>
      <c r="AC524" s="198"/>
      <c r="AD524" s="198"/>
      <c r="AE524" s="198"/>
      <c r="AF524" s="198"/>
    </row>
    <row r="525" spans="25:32" x14ac:dyDescent="0.75">
      <c r="Y525" s="198"/>
      <c r="Z525" s="198"/>
      <c r="AA525" s="198"/>
      <c r="AB525" s="198"/>
      <c r="AC525" s="198"/>
      <c r="AD525" s="198"/>
      <c r="AE525" s="198"/>
      <c r="AF525" s="198"/>
    </row>
    <row r="526" spans="25:32" x14ac:dyDescent="0.75">
      <c r="Y526" s="198"/>
      <c r="Z526" s="198"/>
      <c r="AA526" s="198"/>
      <c r="AB526" s="198"/>
      <c r="AC526" s="198"/>
      <c r="AD526" s="198"/>
      <c r="AE526" s="198"/>
      <c r="AF526" s="198"/>
    </row>
    <row r="527" spans="25:32" x14ac:dyDescent="0.75">
      <c r="Y527" s="198"/>
      <c r="Z527" s="198"/>
      <c r="AA527" s="198"/>
      <c r="AB527" s="198"/>
      <c r="AC527" s="198"/>
      <c r="AD527" s="198"/>
      <c r="AE527" s="198"/>
      <c r="AF527" s="198"/>
    </row>
    <row r="528" spans="25:32" x14ac:dyDescent="0.75">
      <c r="Y528" s="198"/>
      <c r="Z528" s="198"/>
      <c r="AA528" s="198"/>
      <c r="AB528" s="198"/>
      <c r="AC528" s="198"/>
      <c r="AD528" s="198"/>
      <c r="AE528" s="198"/>
      <c r="AF528" s="198"/>
    </row>
    <row r="529" spans="25:32" x14ac:dyDescent="0.75">
      <c r="Y529" s="198"/>
      <c r="Z529" s="198"/>
      <c r="AA529" s="198"/>
      <c r="AB529" s="198"/>
      <c r="AC529" s="198"/>
      <c r="AD529" s="198"/>
      <c r="AE529" s="198"/>
      <c r="AF529" s="198"/>
    </row>
    <row r="530" spans="25:32" x14ac:dyDescent="0.75">
      <c r="Y530" s="198"/>
      <c r="Z530" s="198"/>
      <c r="AA530" s="198"/>
      <c r="AB530" s="198"/>
      <c r="AC530" s="198"/>
      <c r="AD530" s="198"/>
      <c r="AE530" s="198"/>
      <c r="AF530" s="198"/>
    </row>
    <row r="531" spans="25:32" x14ac:dyDescent="0.75">
      <c r="Y531" s="198"/>
      <c r="Z531" s="198"/>
      <c r="AA531" s="198"/>
      <c r="AB531" s="198"/>
      <c r="AC531" s="198"/>
      <c r="AD531" s="198"/>
      <c r="AE531" s="198"/>
      <c r="AF531" s="198"/>
    </row>
    <row r="532" spans="25:32" x14ac:dyDescent="0.75">
      <c r="Y532" s="198"/>
      <c r="Z532" s="198"/>
      <c r="AA532" s="198"/>
      <c r="AB532" s="198"/>
      <c r="AC532" s="198"/>
      <c r="AD532" s="198"/>
      <c r="AE532" s="198"/>
      <c r="AF532" s="198"/>
    </row>
    <row r="533" spans="25:32" x14ac:dyDescent="0.75">
      <c r="Y533" s="198"/>
      <c r="Z533" s="198"/>
      <c r="AA533" s="198"/>
      <c r="AB533" s="198"/>
      <c r="AC533" s="198"/>
      <c r="AD533" s="198"/>
      <c r="AE533" s="198"/>
      <c r="AF533" s="198"/>
    </row>
    <row r="534" spans="25:32" x14ac:dyDescent="0.75">
      <c r="Y534" s="198"/>
      <c r="Z534" s="198"/>
      <c r="AA534" s="198"/>
      <c r="AB534" s="198"/>
      <c r="AC534" s="198"/>
      <c r="AD534" s="198"/>
      <c r="AE534" s="198"/>
      <c r="AF534" s="198"/>
    </row>
    <row r="535" spans="25:32" x14ac:dyDescent="0.75">
      <c r="Y535" s="198"/>
      <c r="Z535" s="198"/>
      <c r="AA535" s="198"/>
      <c r="AB535" s="198"/>
      <c r="AC535" s="198"/>
      <c r="AD535" s="198"/>
      <c r="AE535" s="198"/>
      <c r="AF535" s="198"/>
    </row>
    <row r="536" spans="25:32" x14ac:dyDescent="0.75">
      <c r="Y536" s="198"/>
      <c r="Z536" s="198"/>
      <c r="AA536" s="198"/>
      <c r="AB536" s="198"/>
      <c r="AC536" s="198"/>
      <c r="AD536" s="198"/>
      <c r="AE536" s="198"/>
      <c r="AF536" s="198"/>
    </row>
    <row r="537" spans="25:32" x14ac:dyDescent="0.75">
      <c r="Y537" s="198"/>
      <c r="Z537" s="198"/>
      <c r="AA537" s="198"/>
      <c r="AB537" s="198"/>
      <c r="AC537" s="198"/>
      <c r="AD537" s="198"/>
      <c r="AE537" s="198"/>
      <c r="AF537" s="198"/>
    </row>
    <row r="538" spans="25:32" x14ac:dyDescent="0.75">
      <c r="Y538" s="198"/>
      <c r="Z538" s="198"/>
      <c r="AA538" s="198"/>
      <c r="AB538" s="198"/>
      <c r="AC538" s="198"/>
      <c r="AD538" s="198"/>
      <c r="AE538" s="198"/>
      <c r="AF538" s="198"/>
    </row>
    <row r="539" spans="25:32" x14ac:dyDescent="0.75">
      <c r="Y539" s="198"/>
      <c r="Z539" s="198"/>
      <c r="AA539" s="198"/>
      <c r="AB539" s="198"/>
      <c r="AC539" s="198"/>
      <c r="AD539" s="198"/>
      <c r="AE539" s="198"/>
      <c r="AF539" s="198"/>
    </row>
    <row r="540" spans="25:32" x14ac:dyDescent="0.75">
      <c r="Y540" s="198"/>
      <c r="Z540" s="198"/>
      <c r="AA540" s="198"/>
      <c r="AB540" s="198"/>
      <c r="AC540" s="198"/>
      <c r="AD540" s="198"/>
      <c r="AE540" s="198"/>
      <c r="AF540" s="198"/>
    </row>
    <row r="541" spans="25:32" x14ac:dyDescent="0.75">
      <c r="Y541" s="198"/>
      <c r="Z541" s="198"/>
      <c r="AA541" s="198"/>
      <c r="AB541" s="198"/>
      <c r="AC541" s="198"/>
      <c r="AD541" s="198"/>
      <c r="AE541" s="198"/>
      <c r="AF541" s="198"/>
    </row>
    <row r="542" spans="25:32" x14ac:dyDescent="0.75">
      <c r="Y542" s="198"/>
      <c r="Z542" s="198"/>
      <c r="AA542" s="198"/>
      <c r="AB542" s="198"/>
      <c r="AC542" s="198"/>
      <c r="AD542" s="198"/>
      <c r="AE542" s="198"/>
      <c r="AF542" s="198"/>
    </row>
    <row r="543" spans="25:32" x14ac:dyDescent="0.75">
      <c r="Y543" s="198"/>
      <c r="Z543" s="198"/>
      <c r="AA543" s="198"/>
      <c r="AB543" s="198"/>
      <c r="AC543" s="198"/>
      <c r="AD543" s="198"/>
      <c r="AE543" s="198"/>
      <c r="AF543" s="198"/>
    </row>
    <row r="544" spans="25:32" x14ac:dyDescent="0.75">
      <c r="Y544" s="198"/>
      <c r="Z544" s="198"/>
      <c r="AA544" s="198"/>
      <c r="AB544" s="198"/>
      <c r="AC544" s="198"/>
      <c r="AD544" s="198"/>
      <c r="AE544" s="198"/>
      <c r="AF544" s="198"/>
    </row>
    <row r="545" spans="25:32" x14ac:dyDescent="0.75">
      <c r="Y545" s="198"/>
      <c r="Z545" s="198"/>
      <c r="AA545" s="198"/>
      <c r="AB545" s="198"/>
      <c r="AC545" s="198"/>
      <c r="AD545" s="198"/>
      <c r="AE545" s="198"/>
      <c r="AF545" s="198"/>
    </row>
    <row r="546" spans="25:32" x14ac:dyDescent="0.75">
      <c r="Y546" s="198"/>
      <c r="Z546" s="198"/>
      <c r="AA546" s="198"/>
      <c r="AB546" s="198"/>
      <c r="AC546" s="198"/>
      <c r="AD546" s="198"/>
      <c r="AE546" s="198"/>
      <c r="AF546" s="198"/>
    </row>
    <row r="547" spans="25:32" x14ac:dyDescent="0.75">
      <c r="Y547" s="198"/>
      <c r="Z547" s="198"/>
      <c r="AA547" s="198"/>
      <c r="AB547" s="198"/>
      <c r="AC547" s="198"/>
      <c r="AD547" s="198"/>
      <c r="AE547" s="198"/>
      <c r="AF547" s="198"/>
    </row>
    <row r="548" spans="25:32" x14ac:dyDescent="0.75">
      <c r="Y548" s="198"/>
      <c r="Z548" s="198"/>
      <c r="AA548" s="198"/>
      <c r="AB548" s="198"/>
      <c r="AC548" s="198"/>
      <c r="AD548" s="198"/>
      <c r="AE548" s="198"/>
      <c r="AF548" s="198"/>
    </row>
    <row r="549" spans="25:32" x14ac:dyDescent="0.75">
      <c r="Y549" s="198"/>
      <c r="Z549" s="198"/>
      <c r="AA549" s="198"/>
      <c r="AB549" s="198"/>
      <c r="AC549" s="198"/>
      <c r="AD549" s="198"/>
      <c r="AE549" s="198"/>
      <c r="AF549" s="198"/>
    </row>
    <row r="550" spans="25:32" x14ac:dyDescent="0.75">
      <c r="Y550" s="198"/>
      <c r="Z550" s="198"/>
      <c r="AA550" s="198"/>
      <c r="AB550" s="198"/>
      <c r="AC550" s="198"/>
      <c r="AD550" s="198"/>
      <c r="AE550" s="198"/>
      <c r="AF550" s="198"/>
    </row>
    <row r="551" spans="25:32" x14ac:dyDescent="0.75">
      <c r="Y551" s="198"/>
      <c r="Z551" s="198"/>
      <c r="AA551" s="198"/>
      <c r="AB551" s="198"/>
      <c r="AC551" s="198"/>
      <c r="AD551" s="198"/>
      <c r="AE551" s="198"/>
      <c r="AF551" s="198"/>
    </row>
    <row r="552" spans="25:32" x14ac:dyDescent="0.75">
      <c r="Y552" s="198"/>
      <c r="Z552" s="198"/>
      <c r="AA552" s="198"/>
      <c r="AB552" s="198"/>
      <c r="AC552" s="198"/>
      <c r="AD552" s="198"/>
      <c r="AE552" s="198"/>
      <c r="AF552" s="198"/>
    </row>
    <row r="553" spans="25:32" x14ac:dyDescent="0.75">
      <c r="Y553" s="198"/>
      <c r="Z553" s="198"/>
      <c r="AA553" s="198"/>
      <c r="AB553" s="198"/>
      <c r="AC553" s="198"/>
      <c r="AD553" s="198"/>
      <c r="AE553" s="198"/>
      <c r="AF553" s="198"/>
    </row>
    <row r="554" spans="25:32" x14ac:dyDescent="0.75">
      <c r="Y554" s="198"/>
      <c r="Z554" s="198"/>
      <c r="AA554" s="198"/>
      <c r="AB554" s="198"/>
      <c r="AC554" s="198"/>
      <c r="AD554" s="198"/>
      <c r="AE554" s="198"/>
      <c r="AF554" s="198"/>
    </row>
    <row r="555" spans="25:32" x14ac:dyDescent="0.75">
      <c r="Y555" s="198"/>
      <c r="Z555" s="198"/>
      <c r="AA555" s="198"/>
      <c r="AB555" s="198"/>
      <c r="AC555" s="198"/>
      <c r="AD555" s="198"/>
      <c r="AE555" s="198"/>
      <c r="AF555" s="198"/>
    </row>
    <row r="556" spans="25:32" x14ac:dyDescent="0.75">
      <c r="Y556" s="198"/>
      <c r="Z556" s="198"/>
      <c r="AA556" s="198"/>
      <c r="AB556" s="198"/>
      <c r="AC556" s="198"/>
      <c r="AD556" s="198"/>
      <c r="AE556" s="198"/>
      <c r="AF556" s="198"/>
    </row>
    <row r="557" spans="25:32" x14ac:dyDescent="0.75">
      <c r="Y557" s="198"/>
      <c r="Z557" s="198"/>
      <c r="AA557" s="198"/>
      <c r="AB557" s="198"/>
      <c r="AC557" s="198"/>
      <c r="AD557" s="198"/>
      <c r="AE557" s="198"/>
      <c r="AF557" s="198"/>
    </row>
    <row r="558" spans="25:32" x14ac:dyDescent="0.75">
      <c r="Y558" s="198"/>
      <c r="Z558" s="198"/>
      <c r="AA558" s="198"/>
      <c r="AB558" s="198"/>
      <c r="AC558" s="198"/>
      <c r="AD558" s="198"/>
      <c r="AE558" s="198"/>
      <c r="AF558" s="198"/>
    </row>
    <row r="559" spans="25:32" x14ac:dyDescent="0.75">
      <c r="Y559" s="198"/>
      <c r="Z559" s="198"/>
      <c r="AA559" s="198"/>
      <c r="AB559" s="198"/>
      <c r="AC559" s="198"/>
      <c r="AD559" s="198"/>
      <c r="AE559" s="198"/>
      <c r="AF559" s="198"/>
    </row>
    <row r="560" spans="25:32" x14ac:dyDescent="0.75">
      <c r="Y560" s="198"/>
      <c r="Z560" s="198"/>
      <c r="AA560" s="198"/>
      <c r="AB560" s="198"/>
      <c r="AC560" s="198"/>
      <c r="AD560" s="198"/>
      <c r="AE560" s="198"/>
      <c r="AF560" s="198"/>
    </row>
    <row r="561" spans="25:32" x14ac:dyDescent="0.75">
      <c r="Y561" s="198"/>
      <c r="Z561" s="198"/>
      <c r="AA561" s="198"/>
      <c r="AB561" s="198"/>
      <c r="AC561" s="198"/>
      <c r="AD561" s="198"/>
      <c r="AE561" s="198"/>
      <c r="AF561" s="198"/>
    </row>
    <row r="562" spans="25:32" x14ac:dyDescent="0.75">
      <c r="Y562" s="198"/>
      <c r="Z562" s="198"/>
      <c r="AA562" s="198"/>
      <c r="AB562" s="198"/>
      <c r="AC562" s="198"/>
      <c r="AD562" s="198"/>
      <c r="AE562" s="198"/>
      <c r="AF562" s="198"/>
    </row>
    <row r="563" spans="25:32" x14ac:dyDescent="0.75">
      <c r="Y563" s="198"/>
      <c r="Z563" s="198"/>
      <c r="AA563" s="198"/>
      <c r="AB563" s="198"/>
      <c r="AC563" s="198"/>
      <c r="AD563" s="198"/>
      <c r="AE563" s="198"/>
      <c r="AF563" s="198"/>
    </row>
    <row r="564" spans="25:32" x14ac:dyDescent="0.75">
      <c r="Y564" s="198"/>
      <c r="Z564" s="198"/>
      <c r="AA564" s="198"/>
      <c r="AB564" s="198"/>
      <c r="AC564" s="198"/>
      <c r="AD564" s="198"/>
      <c r="AE564" s="198"/>
      <c r="AF564" s="198"/>
    </row>
    <row r="565" spans="25:32" x14ac:dyDescent="0.75">
      <c r="Y565" s="198"/>
      <c r="Z565" s="198"/>
      <c r="AA565" s="198"/>
      <c r="AB565" s="198"/>
      <c r="AC565" s="198"/>
      <c r="AD565" s="198"/>
      <c r="AE565" s="198"/>
      <c r="AF565" s="198"/>
    </row>
    <row r="566" spans="25:32" x14ac:dyDescent="0.75">
      <c r="Y566" s="198"/>
      <c r="Z566" s="198"/>
      <c r="AA566" s="198"/>
      <c r="AB566" s="198"/>
      <c r="AC566" s="198"/>
      <c r="AD566" s="198"/>
      <c r="AE566" s="198"/>
      <c r="AF566" s="198"/>
    </row>
    <row r="567" spans="25:32" x14ac:dyDescent="0.75">
      <c r="Y567" s="198"/>
      <c r="Z567" s="198"/>
      <c r="AA567" s="198"/>
      <c r="AB567" s="198"/>
      <c r="AC567" s="198"/>
      <c r="AD567" s="198"/>
      <c r="AE567" s="198"/>
      <c r="AF567" s="198"/>
    </row>
    <row r="568" spans="25:32" x14ac:dyDescent="0.75">
      <c r="Y568" s="198"/>
      <c r="Z568" s="198"/>
      <c r="AA568" s="198"/>
      <c r="AB568" s="198"/>
      <c r="AC568" s="198"/>
      <c r="AD568" s="198"/>
      <c r="AE568" s="198"/>
      <c r="AF568" s="198"/>
    </row>
    <row r="569" spans="25:32" x14ac:dyDescent="0.75">
      <c r="Y569" s="198"/>
      <c r="Z569" s="198"/>
      <c r="AA569" s="198"/>
      <c r="AB569" s="198"/>
      <c r="AC569" s="198"/>
      <c r="AD569" s="198"/>
      <c r="AE569" s="198"/>
      <c r="AF569" s="198"/>
    </row>
    <row r="570" spans="25:32" x14ac:dyDescent="0.75">
      <c r="Y570" s="198"/>
      <c r="Z570" s="198"/>
      <c r="AA570" s="198"/>
      <c r="AB570" s="198"/>
      <c r="AC570" s="198"/>
      <c r="AD570" s="198"/>
      <c r="AE570" s="198"/>
      <c r="AF570" s="198"/>
    </row>
    <row r="571" spans="25:32" x14ac:dyDescent="0.75">
      <c r="Y571" s="198"/>
      <c r="Z571" s="198"/>
      <c r="AA571" s="198"/>
      <c r="AB571" s="198"/>
      <c r="AC571" s="198"/>
      <c r="AD571" s="198"/>
      <c r="AE571" s="198"/>
      <c r="AF571" s="198"/>
    </row>
    <row r="572" spans="25:32" x14ac:dyDescent="0.75">
      <c r="Y572" s="198"/>
      <c r="Z572" s="198"/>
      <c r="AA572" s="198"/>
      <c r="AB572" s="198"/>
      <c r="AC572" s="198"/>
      <c r="AD572" s="198"/>
      <c r="AE572" s="198"/>
      <c r="AF572" s="198"/>
    </row>
    <row r="573" spans="25:32" x14ac:dyDescent="0.75">
      <c r="Y573" s="198"/>
      <c r="Z573" s="198"/>
      <c r="AA573" s="198"/>
      <c r="AB573" s="198"/>
      <c r="AC573" s="198"/>
      <c r="AD573" s="198"/>
      <c r="AE573" s="198"/>
      <c r="AF573" s="198"/>
    </row>
    <row r="574" spans="25:32" x14ac:dyDescent="0.75">
      <c r="Y574" s="198"/>
      <c r="Z574" s="198"/>
      <c r="AA574" s="198"/>
      <c r="AB574" s="198"/>
      <c r="AC574" s="198"/>
      <c r="AD574" s="198"/>
      <c r="AE574" s="198"/>
      <c r="AF574" s="198"/>
    </row>
    <row r="575" spans="25:32" x14ac:dyDescent="0.75">
      <c r="Y575" s="198"/>
      <c r="Z575" s="198"/>
      <c r="AA575" s="198"/>
      <c r="AB575" s="198"/>
      <c r="AC575" s="198"/>
      <c r="AD575" s="198"/>
      <c r="AE575" s="198"/>
      <c r="AF575" s="198"/>
    </row>
    <row r="576" spans="25:32" x14ac:dyDescent="0.75">
      <c r="Y576" s="198"/>
      <c r="Z576" s="198"/>
      <c r="AA576" s="198"/>
      <c r="AB576" s="198"/>
      <c r="AC576" s="198"/>
      <c r="AD576" s="198"/>
      <c r="AE576" s="198"/>
      <c r="AF576" s="198"/>
    </row>
    <row r="577" spans="25:32" x14ac:dyDescent="0.75">
      <c r="Y577" s="198"/>
      <c r="Z577" s="198"/>
      <c r="AA577" s="198"/>
      <c r="AB577" s="198"/>
      <c r="AC577" s="198"/>
      <c r="AD577" s="198"/>
      <c r="AE577" s="198"/>
      <c r="AF577" s="198"/>
    </row>
    <row r="578" spans="25:32" x14ac:dyDescent="0.75">
      <c r="Y578" s="198"/>
      <c r="Z578" s="198"/>
      <c r="AA578" s="198"/>
      <c r="AB578" s="198"/>
      <c r="AC578" s="198"/>
      <c r="AD578" s="198"/>
      <c r="AE578" s="198"/>
      <c r="AF578" s="198"/>
    </row>
    <row r="579" spans="25:32" x14ac:dyDescent="0.75">
      <c r="Y579" s="198"/>
      <c r="Z579" s="198"/>
      <c r="AA579" s="198"/>
      <c r="AB579" s="198"/>
      <c r="AC579" s="198"/>
      <c r="AD579" s="198"/>
      <c r="AE579" s="198"/>
      <c r="AF579" s="198"/>
    </row>
    <row r="580" spans="25:32" x14ac:dyDescent="0.75">
      <c r="Y580" s="198"/>
      <c r="Z580" s="198"/>
      <c r="AA580" s="198"/>
      <c r="AB580" s="198"/>
      <c r="AC580" s="198"/>
      <c r="AD580" s="198"/>
      <c r="AE580" s="198"/>
      <c r="AF580" s="198"/>
    </row>
    <row r="581" spans="25:32" x14ac:dyDescent="0.75">
      <c r="Y581" s="198"/>
      <c r="Z581" s="198"/>
      <c r="AA581" s="198"/>
      <c r="AB581" s="198"/>
      <c r="AC581" s="198"/>
      <c r="AD581" s="198"/>
      <c r="AE581" s="198"/>
      <c r="AF581" s="198"/>
    </row>
    <row r="582" spans="25:32" x14ac:dyDescent="0.75">
      <c r="Y582" s="198"/>
      <c r="Z582" s="198"/>
      <c r="AA582" s="198"/>
      <c r="AB582" s="198"/>
      <c r="AC582" s="198"/>
      <c r="AD582" s="198"/>
      <c r="AE582" s="198"/>
      <c r="AF582" s="198"/>
    </row>
    <row r="583" spans="25:32" x14ac:dyDescent="0.75">
      <c r="Y583" s="198"/>
      <c r="Z583" s="198"/>
      <c r="AA583" s="198"/>
      <c r="AB583" s="198"/>
      <c r="AC583" s="198"/>
      <c r="AD583" s="198"/>
      <c r="AE583" s="198"/>
      <c r="AF583" s="198"/>
    </row>
    <row r="584" spans="25:32" x14ac:dyDescent="0.75">
      <c r="Y584" s="198"/>
      <c r="Z584" s="198"/>
      <c r="AA584" s="198"/>
      <c r="AB584" s="198"/>
      <c r="AC584" s="198"/>
      <c r="AD584" s="198"/>
      <c r="AE584" s="198"/>
      <c r="AF584" s="198"/>
    </row>
    <row r="585" spans="25:32" x14ac:dyDescent="0.75">
      <c r="Y585" s="198"/>
      <c r="Z585" s="198"/>
      <c r="AA585" s="198"/>
      <c r="AB585" s="198"/>
      <c r="AC585" s="198"/>
      <c r="AD585" s="198"/>
      <c r="AE585" s="198"/>
      <c r="AF585" s="198"/>
    </row>
    <row r="586" spans="25:32" x14ac:dyDescent="0.75">
      <c r="Y586" s="198"/>
      <c r="Z586" s="198"/>
      <c r="AA586" s="198"/>
      <c r="AB586" s="198"/>
      <c r="AC586" s="198"/>
      <c r="AD586" s="198"/>
      <c r="AE586" s="198"/>
      <c r="AF586" s="198"/>
    </row>
    <row r="587" spans="25:32" x14ac:dyDescent="0.75">
      <c r="Y587" s="198"/>
      <c r="Z587" s="198"/>
      <c r="AA587" s="198"/>
      <c r="AB587" s="198"/>
      <c r="AC587" s="198"/>
      <c r="AD587" s="198"/>
      <c r="AE587" s="198"/>
      <c r="AF587" s="198"/>
    </row>
    <row r="588" spans="25:32" x14ac:dyDescent="0.75">
      <c r="Y588" s="198"/>
      <c r="Z588" s="198"/>
      <c r="AA588" s="198"/>
      <c r="AB588" s="198"/>
      <c r="AC588" s="198"/>
      <c r="AD588" s="198"/>
      <c r="AE588" s="198"/>
      <c r="AF588" s="198"/>
    </row>
    <row r="589" spans="25:32" x14ac:dyDescent="0.75">
      <c r="Y589" s="198"/>
      <c r="Z589" s="198"/>
      <c r="AA589" s="198"/>
      <c r="AB589" s="198"/>
      <c r="AC589" s="198"/>
      <c r="AD589" s="198"/>
      <c r="AE589" s="198"/>
      <c r="AF589" s="198"/>
    </row>
    <row r="590" spans="25:32" x14ac:dyDescent="0.75">
      <c r="Y590" s="198"/>
      <c r="Z590" s="198"/>
      <c r="AA590" s="198"/>
      <c r="AB590" s="198"/>
      <c r="AC590" s="198"/>
      <c r="AD590" s="198"/>
      <c r="AE590" s="198"/>
      <c r="AF590" s="198"/>
    </row>
    <row r="591" spans="25:32" x14ac:dyDescent="0.75">
      <c r="Y591" s="198"/>
      <c r="Z591" s="198"/>
      <c r="AA591" s="198"/>
      <c r="AB591" s="198"/>
      <c r="AC591" s="198"/>
      <c r="AD591" s="198"/>
      <c r="AE591" s="198"/>
      <c r="AF591" s="198"/>
    </row>
    <row r="592" spans="25:32" x14ac:dyDescent="0.75">
      <c r="Y592" s="198"/>
      <c r="Z592" s="198"/>
      <c r="AA592" s="198"/>
      <c r="AB592" s="198"/>
      <c r="AC592" s="198"/>
      <c r="AD592" s="198"/>
      <c r="AE592" s="198"/>
      <c r="AF592" s="198"/>
    </row>
    <row r="593" spans="25:32" x14ac:dyDescent="0.75">
      <c r="Y593" s="198"/>
      <c r="Z593" s="198"/>
      <c r="AA593" s="198"/>
      <c r="AB593" s="198"/>
      <c r="AC593" s="198"/>
      <c r="AD593" s="198"/>
      <c r="AE593" s="198"/>
      <c r="AF593" s="198"/>
    </row>
    <row r="594" spans="25:32" x14ac:dyDescent="0.75">
      <c r="Y594" s="198"/>
      <c r="Z594" s="198"/>
      <c r="AA594" s="198"/>
      <c r="AB594" s="198"/>
      <c r="AC594" s="198"/>
      <c r="AD594" s="198"/>
      <c r="AE594" s="198"/>
      <c r="AF594" s="198"/>
    </row>
    <row r="595" spans="25:32" x14ac:dyDescent="0.75">
      <c r="Y595" s="198"/>
      <c r="Z595" s="198"/>
      <c r="AA595" s="198"/>
      <c r="AB595" s="198"/>
      <c r="AC595" s="198"/>
      <c r="AD595" s="198"/>
      <c r="AE595" s="198"/>
      <c r="AF595" s="198"/>
    </row>
    <row r="596" spans="25:32" x14ac:dyDescent="0.75">
      <c r="Y596" s="198"/>
      <c r="Z596" s="198"/>
      <c r="AA596" s="198"/>
      <c r="AB596" s="198"/>
      <c r="AC596" s="198"/>
      <c r="AD596" s="198"/>
      <c r="AE596" s="198"/>
      <c r="AF596" s="198"/>
    </row>
    <row r="597" spans="25:32" x14ac:dyDescent="0.75">
      <c r="Y597" s="198"/>
      <c r="Z597" s="198"/>
      <c r="AA597" s="198"/>
      <c r="AB597" s="198"/>
      <c r="AC597" s="198"/>
      <c r="AD597" s="198"/>
      <c r="AE597" s="198"/>
      <c r="AF597" s="198"/>
    </row>
    <row r="598" spans="25:32" x14ac:dyDescent="0.75">
      <c r="Y598" s="198"/>
      <c r="Z598" s="198"/>
      <c r="AA598" s="198"/>
      <c r="AB598" s="198"/>
      <c r="AC598" s="198"/>
      <c r="AD598" s="198"/>
      <c r="AE598" s="198"/>
      <c r="AF598" s="198"/>
    </row>
    <row r="599" spans="25:32" x14ac:dyDescent="0.75">
      <c r="Y599" s="198"/>
      <c r="Z599" s="198"/>
      <c r="AA599" s="198"/>
      <c r="AB599" s="198"/>
      <c r="AC599" s="198"/>
      <c r="AD599" s="198"/>
      <c r="AE599" s="198"/>
      <c r="AF599" s="198"/>
    </row>
    <row r="600" spans="25:32" x14ac:dyDescent="0.75">
      <c r="Y600" s="198"/>
      <c r="Z600" s="198"/>
      <c r="AA600" s="198"/>
      <c r="AB600" s="198"/>
      <c r="AC600" s="198"/>
      <c r="AD600" s="198"/>
      <c r="AE600" s="198"/>
      <c r="AF600" s="198"/>
    </row>
    <row r="601" spans="25:32" x14ac:dyDescent="0.75">
      <c r="Y601" s="198"/>
      <c r="Z601" s="198"/>
      <c r="AA601" s="198"/>
      <c r="AB601" s="198"/>
      <c r="AC601" s="198"/>
      <c r="AD601" s="198"/>
      <c r="AE601" s="198"/>
      <c r="AF601" s="198"/>
    </row>
    <row r="602" spans="25:32" x14ac:dyDescent="0.75">
      <c r="Y602" s="198"/>
      <c r="Z602" s="198"/>
      <c r="AA602" s="198"/>
      <c r="AB602" s="198"/>
      <c r="AC602" s="198"/>
      <c r="AD602" s="198"/>
      <c r="AE602" s="198"/>
      <c r="AF602" s="198"/>
    </row>
    <row r="603" spans="25:32" x14ac:dyDescent="0.75">
      <c r="Y603" s="198"/>
      <c r="Z603" s="198"/>
      <c r="AA603" s="198"/>
      <c r="AB603" s="198"/>
      <c r="AC603" s="198"/>
      <c r="AD603" s="198"/>
      <c r="AE603" s="198"/>
      <c r="AF603" s="198"/>
    </row>
    <row r="604" spans="25:32" x14ac:dyDescent="0.75">
      <c r="Y604" s="198"/>
      <c r="Z604" s="198"/>
      <c r="AA604" s="198"/>
      <c r="AB604" s="198"/>
      <c r="AC604" s="198"/>
      <c r="AD604" s="198"/>
      <c r="AE604" s="198"/>
      <c r="AF604" s="198"/>
    </row>
    <row r="605" spans="25:32" x14ac:dyDescent="0.75">
      <c r="Y605" s="198"/>
      <c r="Z605" s="198"/>
      <c r="AA605" s="198"/>
      <c r="AB605" s="198"/>
      <c r="AC605" s="198"/>
      <c r="AD605" s="198"/>
      <c r="AE605" s="198"/>
      <c r="AF605" s="198"/>
    </row>
    <row r="606" spans="25:32" x14ac:dyDescent="0.75">
      <c r="Y606" s="198"/>
      <c r="Z606" s="198"/>
      <c r="AA606" s="198"/>
      <c r="AB606" s="198"/>
      <c r="AC606" s="198"/>
      <c r="AD606" s="198"/>
      <c r="AE606" s="198"/>
      <c r="AF606" s="198"/>
    </row>
    <row r="607" spans="25:32" x14ac:dyDescent="0.75">
      <c r="Y607" s="198"/>
      <c r="Z607" s="198"/>
      <c r="AA607" s="198"/>
      <c r="AB607" s="198"/>
      <c r="AC607" s="198"/>
      <c r="AD607" s="198"/>
      <c r="AE607" s="198"/>
      <c r="AF607" s="198"/>
    </row>
    <row r="608" spans="25:32" x14ac:dyDescent="0.75">
      <c r="Y608" s="198"/>
      <c r="Z608" s="198"/>
      <c r="AA608" s="198"/>
      <c r="AB608" s="198"/>
      <c r="AC608" s="198"/>
      <c r="AD608" s="198"/>
      <c r="AE608" s="198"/>
      <c r="AF608" s="198"/>
    </row>
    <row r="609" spans="25:32" x14ac:dyDescent="0.75">
      <c r="Y609" s="198"/>
      <c r="Z609" s="198"/>
      <c r="AA609" s="198"/>
      <c r="AB609" s="198"/>
      <c r="AC609" s="198"/>
      <c r="AD609" s="198"/>
      <c r="AE609" s="198"/>
      <c r="AF609" s="198"/>
    </row>
    <row r="610" spans="25:32" x14ac:dyDescent="0.75">
      <c r="Y610" s="198"/>
      <c r="Z610" s="198"/>
      <c r="AA610" s="198"/>
      <c r="AB610" s="198"/>
      <c r="AC610" s="198"/>
      <c r="AD610" s="198"/>
      <c r="AE610" s="198"/>
      <c r="AF610" s="198"/>
    </row>
    <row r="611" spans="25:32" x14ac:dyDescent="0.75">
      <c r="Y611" s="198"/>
      <c r="Z611" s="198"/>
      <c r="AA611" s="198"/>
      <c r="AB611" s="198"/>
      <c r="AC611" s="198"/>
      <c r="AD611" s="198"/>
      <c r="AE611" s="198"/>
      <c r="AF611" s="198"/>
    </row>
    <row r="612" spans="25:32" x14ac:dyDescent="0.75">
      <c r="Y612" s="198"/>
      <c r="Z612" s="198"/>
      <c r="AA612" s="198"/>
      <c r="AB612" s="198"/>
      <c r="AC612" s="198"/>
      <c r="AD612" s="198"/>
      <c r="AE612" s="198"/>
      <c r="AF612" s="198"/>
    </row>
    <row r="613" spans="25:32" x14ac:dyDescent="0.75">
      <c r="Y613" s="198"/>
      <c r="Z613" s="198"/>
      <c r="AA613" s="198"/>
      <c r="AB613" s="198"/>
      <c r="AC613" s="198"/>
      <c r="AD613" s="198"/>
      <c r="AE613" s="198"/>
      <c r="AF613" s="198"/>
    </row>
    <row r="614" spans="25:32" x14ac:dyDescent="0.75">
      <c r="Y614" s="198"/>
      <c r="Z614" s="198"/>
      <c r="AA614" s="198"/>
      <c r="AB614" s="198"/>
      <c r="AC614" s="198"/>
      <c r="AD614" s="198"/>
      <c r="AE614" s="198"/>
      <c r="AF614" s="198"/>
    </row>
    <row r="615" spans="25:32" x14ac:dyDescent="0.75">
      <c r="Y615" s="198"/>
      <c r="Z615" s="198"/>
      <c r="AA615" s="198"/>
      <c r="AB615" s="198"/>
      <c r="AC615" s="198"/>
      <c r="AD615" s="198"/>
      <c r="AE615" s="198"/>
      <c r="AF615" s="198"/>
    </row>
    <row r="616" spans="25:32" x14ac:dyDescent="0.75">
      <c r="Y616" s="198"/>
      <c r="Z616" s="198"/>
      <c r="AA616" s="198"/>
      <c r="AB616" s="198"/>
      <c r="AC616" s="198"/>
      <c r="AD616" s="198"/>
      <c r="AE616" s="198"/>
      <c r="AF616" s="198"/>
    </row>
    <row r="617" spans="25:32" x14ac:dyDescent="0.75">
      <c r="Y617" s="198"/>
      <c r="Z617" s="198"/>
      <c r="AA617" s="198"/>
      <c r="AB617" s="198"/>
      <c r="AC617" s="198"/>
      <c r="AD617" s="198"/>
      <c r="AE617" s="198"/>
      <c r="AF617" s="198"/>
    </row>
    <row r="618" spans="25:32" x14ac:dyDescent="0.75">
      <c r="Y618" s="198"/>
      <c r="Z618" s="198"/>
      <c r="AA618" s="198"/>
      <c r="AB618" s="198"/>
      <c r="AC618" s="198"/>
      <c r="AD618" s="198"/>
      <c r="AE618" s="198"/>
      <c r="AF618" s="198"/>
    </row>
    <row r="619" spans="25:32" x14ac:dyDescent="0.75">
      <c r="Y619" s="198"/>
      <c r="Z619" s="198"/>
      <c r="AA619" s="198"/>
      <c r="AB619" s="198"/>
      <c r="AC619" s="198"/>
      <c r="AD619" s="198"/>
      <c r="AE619" s="198"/>
      <c r="AF619" s="198"/>
    </row>
    <row r="620" spans="25:32" x14ac:dyDescent="0.75">
      <c r="Y620" s="198"/>
      <c r="Z620" s="198"/>
      <c r="AA620" s="198"/>
      <c r="AB620" s="198"/>
      <c r="AC620" s="198"/>
      <c r="AD620" s="198"/>
      <c r="AE620" s="198"/>
      <c r="AF620" s="198"/>
    </row>
    <row r="621" spans="25:32" x14ac:dyDescent="0.75">
      <c r="Y621" s="198"/>
      <c r="Z621" s="198"/>
      <c r="AA621" s="198"/>
      <c r="AB621" s="198"/>
      <c r="AC621" s="198"/>
      <c r="AD621" s="198"/>
      <c r="AE621" s="198"/>
      <c r="AF621" s="198"/>
    </row>
    <row r="622" spans="25:32" x14ac:dyDescent="0.75">
      <c r="Y622" s="198"/>
      <c r="Z622" s="198"/>
      <c r="AA622" s="198"/>
      <c r="AB622" s="198"/>
      <c r="AC622" s="198"/>
      <c r="AD622" s="198"/>
      <c r="AE622" s="198"/>
      <c r="AF622" s="198"/>
    </row>
    <row r="623" spans="25:32" x14ac:dyDescent="0.75">
      <c r="Y623" s="198"/>
      <c r="Z623" s="198"/>
      <c r="AA623" s="198"/>
      <c r="AB623" s="198"/>
      <c r="AC623" s="198"/>
      <c r="AD623" s="198"/>
      <c r="AE623" s="198"/>
      <c r="AF623" s="198"/>
    </row>
    <row r="624" spans="25:32" x14ac:dyDescent="0.75">
      <c r="Y624" s="198"/>
      <c r="Z624" s="198"/>
      <c r="AA624" s="198"/>
      <c r="AB624" s="198"/>
      <c r="AC624" s="198"/>
      <c r="AD624" s="198"/>
      <c r="AE624" s="198"/>
      <c r="AF624" s="198"/>
    </row>
    <row r="625" spans="25:32" x14ac:dyDescent="0.75">
      <c r="Y625" s="198"/>
      <c r="Z625" s="198"/>
      <c r="AA625" s="198"/>
      <c r="AB625" s="198"/>
      <c r="AC625" s="198"/>
      <c r="AD625" s="198"/>
      <c r="AE625" s="198"/>
      <c r="AF625" s="198"/>
    </row>
    <row r="626" spans="25:32" x14ac:dyDescent="0.75">
      <c r="Y626" s="198"/>
      <c r="Z626" s="198"/>
      <c r="AA626" s="198"/>
      <c r="AB626" s="198"/>
      <c r="AC626" s="198"/>
      <c r="AD626" s="198"/>
      <c r="AE626" s="198"/>
      <c r="AF626" s="198"/>
    </row>
    <row r="627" spans="25:32" x14ac:dyDescent="0.75">
      <c r="Y627" s="198"/>
      <c r="Z627" s="198"/>
      <c r="AA627" s="198"/>
      <c r="AB627" s="198"/>
      <c r="AC627" s="198"/>
      <c r="AD627" s="198"/>
      <c r="AE627" s="198"/>
      <c r="AF627" s="198"/>
    </row>
    <row r="628" spans="25:32" x14ac:dyDescent="0.75">
      <c r="Y628" s="198"/>
      <c r="Z628" s="198"/>
      <c r="AA628" s="198"/>
      <c r="AB628" s="198"/>
      <c r="AC628" s="198"/>
      <c r="AD628" s="198"/>
      <c r="AE628" s="198"/>
      <c r="AF628" s="198"/>
    </row>
    <row r="629" spans="25:32" x14ac:dyDescent="0.75">
      <c r="Y629" s="198"/>
      <c r="Z629" s="198"/>
      <c r="AA629" s="198"/>
      <c r="AB629" s="198"/>
      <c r="AC629" s="198"/>
      <c r="AD629" s="198"/>
      <c r="AE629" s="198"/>
      <c r="AF629" s="198"/>
    </row>
    <row r="630" spans="25:32" x14ac:dyDescent="0.75">
      <c r="Y630" s="198"/>
      <c r="Z630" s="198"/>
      <c r="AA630" s="198"/>
      <c r="AB630" s="198"/>
      <c r="AC630" s="198"/>
      <c r="AD630" s="198"/>
      <c r="AE630" s="198"/>
      <c r="AF630" s="198"/>
    </row>
    <row r="631" spans="25:32" x14ac:dyDescent="0.75">
      <c r="Y631" s="198"/>
      <c r="Z631" s="198"/>
      <c r="AA631" s="198"/>
      <c r="AB631" s="198"/>
      <c r="AC631" s="198"/>
      <c r="AD631" s="198"/>
      <c r="AE631" s="198"/>
      <c r="AF631" s="198"/>
    </row>
    <row r="632" spans="25:32" x14ac:dyDescent="0.75">
      <c r="Y632" s="198"/>
      <c r="Z632" s="198"/>
      <c r="AA632" s="198"/>
      <c r="AB632" s="198"/>
      <c r="AC632" s="198"/>
      <c r="AD632" s="198"/>
      <c r="AE632" s="198"/>
      <c r="AF632" s="198"/>
    </row>
    <row r="633" spans="25:32" x14ac:dyDescent="0.75">
      <c r="Y633" s="198"/>
      <c r="Z633" s="198"/>
      <c r="AA633" s="198"/>
      <c r="AB633" s="198"/>
      <c r="AC633" s="198"/>
      <c r="AD633" s="198"/>
      <c r="AE633" s="198"/>
      <c r="AF633" s="198"/>
    </row>
    <row r="634" spans="25:32" x14ac:dyDescent="0.75">
      <c r="Y634" s="198"/>
      <c r="Z634" s="198"/>
      <c r="AA634" s="198"/>
      <c r="AB634" s="198"/>
      <c r="AC634" s="198"/>
      <c r="AD634" s="198"/>
      <c r="AE634" s="198"/>
      <c r="AF634" s="198"/>
    </row>
    <row r="635" spans="25:32" x14ac:dyDescent="0.75">
      <c r="Y635" s="198"/>
      <c r="Z635" s="198"/>
      <c r="AA635" s="198"/>
      <c r="AB635" s="198"/>
      <c r="AC635" s="198"/>
      <c r="AD635" s="198"/>
      <c r="AE635" s="198"/>
      <c r="AF635" s="198"/>
    </row>
    <row r="636" spans="25:32" x14ac:dyDescent="0.75">
      <c r="Y636" s="198"/>
      <c r="Z636" s="198"/>
      <c r="AA636" s="198"/>
      <c r="AB636" s="198"/>
      <c r="AC636" s="198"/>
      <c r="AD636" s="198"/>
      <c r="AE636" s="198"/>
      <c r="AF636" s="198"/>
    </row>
    <row r="637" spans="25:32" x14ac:dyDescent="0.75">
      <c r="Y637" s="198"/>
      <c r="Z637" s="198"/>
      <c r="AA637" s="198"/>
      <c r="AB637" s="198"/>
      <c r="AC637" s="198"/>
      <c r="AD637" s="198"/>
      <c r="AE637" s="198"/>
      <c r="AF637" s="198"/>
    </row>
    <row r="638" spans="25:32" x14ac:dyDescent="0.75">
      <c r="Y638" s="198"/>
      <c r="Z638" s="198"/>
      <c r="AA638" s="198"/>
      <c r="AB638" s="198"/>
      <c r="AC638" s="198"/>
      <c r="AD638" s="198"/>
      <c r="AE638" s="198"/>
      <c r="AF638" s="198"/>
    </row>
    <row r="639" spans="25:32" x14ac:dyDescent="0.75">
      <c r="Y639" s="198"/>
      <c r="Z639" s="198"/>
      <c r="AA639" s="198"/>
      <c r="AB639" s="198"/>
      <c r="AC639" s="198"/>
      <c r="AD639" s="198"/>
      <c r="AE639" s="198"/>
      <c r="AF639" s="198"/>
    </row>
    <row r="640" spans="25:32" x14ac:dyDescent="0.75">
      <c r="Y640" s="198"/>
      <c r="Z640" s="198"/>
      <c r="AA640" s="198"/>
      <c r="AB640" s="198"/>
      <c r="AC640" s="198"/>
      <c r="AD640" s="198"/>
      <c r="AE640" s="198"/>
      <c r="AF640" s="198"/>
    </row>
    <row r="641" spans="25:32" x14ac:dyDescent="0.75">
      <c r="Y641" s="198"/>
      <c r="Z641" s="198"/>
      <c r="AA641" s="198"/>
      <c r="AB641" s="198"/>
      <c r="AC641" s="198"/>
      <c r="AD641" s="198"/>
      <c r="AE641" s="198"/>
      <c r="AF641" s="198"/>
    </row>
    <row r="642" spans="25:32" x14ac:dyDescent="0.75">
      <c r="Y642" s="198"/>
      <c r="Z642" s="198"/>
      <c r="AA642" s="198"/>
      <c r="AB642" s="198"/>
      <c r="AC642" s="198"/>
      <c r="AD642" s="198"/>
      <c r="AE642" s="198"/>
      <c r="AF642" s="198"/>
    </row>
    <row r="643" spans="25:32" x14ac:dyDescent="0.75">
      <c r="Y643" s="198"/>
      <c r="Z643" s="198"/>
      <c r="AA643" s="198"/>
      <c r="AB643" s="198"/>
      <c r="AC643" s="198"/>
      <c r="AD643" s="198"/>
      <c r="AE643" s="198"/>
      <c r="AF643" s="198"/>
    </row>
    <row r="644" spans="25:32" x14ac:dyDescent="0.75">
      <c r="Y644" s="198"/>
      <c r="Z644" s="198"/>
      <c r="AA644" s="198"/>
      <c r="AB644" s="198"/>
      <c r="AC644" s="198"/>
      <c r="AD644" s="198"/>
      <c r="AE644" s="198"/>
      <c r="AF644" s="198"/>
    </row>
    <row r="645" spans="25:32" x14ac:dyDescent="0.75">
      <c r="Y645" s="198"/>
      <c r="Z645" s="198"/>
      <c r="AA645" s="198"/>
      <c r="AB645" s="198"/>
      <c r="AC645" s="198"/>
      <c r="AD645" s="198"/>
      <c r="AE645" s="198"/>
      <c r="AF645" s="198"/>
    </row>
    <row r="646" spans="25:32" x14ac:dyDescent="0.75">
      <c r="Y646" s="198"/>
      <c r="Z646" s="198"/>
      <c r="AA646" s="198"/>
      <c r="AB646" s="198"/>
      <c r="AC646" s="198"/>
      <c r="AD646" s="198"/>
      <c r="AE646" s="198"/>
      <c r="AF646" s="198"/>
    </row>
    <row r="647" spans="25:32" x14ac:dyDescent="0.75">
      <c r="Y647" s="198"/>
      <c r="Z647" s="198"/>
      <c r="AA647" s="198"/>
      <c r="AB647" s="198"/>
      <c r="AC647" s="198"/>
      <c r="AD647" s="198"/>
      <c r="AE647" s="198"/>
      <c r="AF647" s="198"/>
    </row>
    <row r="648" spans="25:32" x14ac:dyDescent="0.75">
      <c r="Y648" s="198"/>
      <c r="Z648" s="198"/>
      <c r="AA648" s="198"/>
      <c r="AB648" s="198"/>
      <c r="AC648" s="198"/>
      <c r="AD648" s="198"/>
      <c r="AE648" s="198"/>
      <c r="AF648" s="198"/>
    </row>
    <row r="649" spans="25:32" x14ac:dyDescent="0.75">
      <c r="Y649" s="198"/>
      <c r="Z649" s="198"/>
      <c r="AA649" s="198"/>
      <c r="AB649" s="198"/>
      <c r="AC649" s="198"/>
      <c r="AD649" s="198"/>
      <c r="AE649" s="198"/>
      <c r="AF649" s="198"/>
    </row>
    <row r="650" spans="25:32" x14ac:dyDescent="0.75">
      <c r="Y650" s="198"/>
      <c r="Z650" s="198"/>
      <c r="AA650" s="198"/>
      <c r="AB650" s="198"/>
      <c r="AC650" s="198"/>
      <c r="AD650" s="198"/>
      <c r="AE650" s="198"/>
      <c r="AF650" s="198"/>
    </row>
    <row r="651" spans="25:32" x14ac:dyDescent="0.75">
      <c r="Y651" s="198"/>
      <c r="Z651" s="198"/>
      <c r="AA651" s="198"/>
      <c r="AB651" s="198"/>
      <c r="AC651" s="198"/>
      <c r="AD651" s="198"/>
      <c r="AE651" s="198"/>
      <c r="AF651" s="198"/>
    </row>
    <row r="652" spans="25:32" x14ac:dyDescent="0.75">
      <c r="Y652" s="198"/>
      <c r="Z652" s="198"/>
      <c r="AA652" s="198"/>
      <c r="AB652" s="198"/>
      <c r="AC652" s="198"/>
      <c r="AD652" s="198"/>
      <c r="AE652" s="198"/>
      <c r="AF652" s="198"/>
    </row>
    <row r="653" spans="25:32" x14ac:dyDescent="0.75">
      <c r="Y653" s="198"/>
      <c r="Z653" s="198"/>
      <c r="AA653" s="198"/>
      <c r="AB653" s="198"/>
      <c r="AC653" s="198"/>
      <c r="AD653" s="198"/>
      <c r="AE653" s="198"/>
      <c r="AF653" s="198"/>
    </row>
    <row r="654" spans="25:32" x14ac:dyDescent="0.75">
      <c r="Y654" s="198"/>
      <c r="Z654" s="198"/>
      <c r="AA654" s="198"/>
      <c r="AB654" s="198"/>
      <c r="AC654" s="198"/>
      <c r="AD654" s="198"/>
      <c r="AE654" s="198"/>
      <c r="AF654" s="198"/>
    </row>
    <row r="655" spans="25:32" x14ac:dyDescent="0.75">
      <c r="Y655" s="198"/>
      <c r="Z655" s="198"/>
      <c r="AA655" s="198"/>
      <c r="AB655" s="198"/>
      <c r="AC655" s="198"/>
      <c r="AD655" s="198"/>
      <c r="AE655" s="198"/>
      <c r="AF655" s="198"/>
    </row>
    <row r="656" spans="25:32" x14ac:dyDescent="0.75">
      <c r="Y656" s="198"/>
      <c r="Z656" s="198"/>
      <c r="AA656" s="198"/>
      <c r="AB656" s="198"/>
      <c r="AC656" s="198"/>
      <c r="AD656" s="198"/>
      <c r="AE656" s="198"/>
      <c r="AF656" s="198"/>
    </row>
    <row r="657" spans="25:32" x14ac:dyDescent="0.75">
      <c r="Y657" s="198"/>
      <c r="Z657" s="198"/>
      <c r="AA657" s="198"/>
      <c r="AB657" s="198"/>
      <c r="AC657" s="198"/>
      <c r="AD657" s="198"/>
      <c r="AE657" s="198"/>
      <c r="AF657" s="198"/>
    </row>
    <row r="658" spans="25:32" x14ac:dyDescent="0.75">
      <c r="Y658" s="198"/>
      <c r="Z658" s="198"/>
      <c r="AA658" s="198"/>
      <c r="AB658" s="198"/>
      <c r="AC658" s="198"/>
      <c r="AD658" s="198"/>
      <c r="AE658" s="198"/>
      <c r="AF658" s="198"/>
    </row>
    <row r="659" spans="25:32" x14ac:dyDescent="0.75">
      <c r="Y659" s="198"/>
      <c r="Z659" s="198"/>
      <c r="AA659" s="198"/>
      <c r="AB659" s="198"/>
      <c r="AC659" s="198"/>
      <c r="AD659" s="198"/>
      <c r="AE659" s="198"/>
      <c r="AF659" s="198"/>
    </row>
    <row r="660" spans="25:32" x14ac:dyDescent="0.75">
      <c r="Y660" s="198"/>
      <c r="Z660" s="198"/>
      <c r="AA660" s="198"/>
      <c r="AB660" s="198"/>
      <c r="AC660" s="198"/>
      <c r="AD660" s="198"/>
      <c r="AE660" s="198"/>
      <c r="AF660" s="198"/>
    </row>
    <row r="661" spans="25:32" x14ac:dyDescent="0.75">
      <c r="Y661" s="198"/>
      <c r="Z661" s="198"/>
      <c r="AA661" s="198"/>
      <c r="AB661" s="198"/>
      <c r="AC661" s="198"/>
      <c r="AD661" s="198"/>
      <c r="AE661" s="198"/>
      <c r="AF661" s="198"/>
    </row>
    <row r="662" spans="25:32" x14ac:dyDescent="0.75">
      <c r="Y662" s="198"/>
      <c r="Z662" s="198"/>
      <c r="AA662" s="198"/>
      <c r="AB662" s="198"/>
      <c r="AC662" s="198"/>
      <c r="AD662" s="198"/>
      <c r="AE662" s="198"/>
      <c r="AF662" s="198"/>
    </row>
    <row r="663" spans="25:32" x14ac:dyDescent="0.75">
      <c r="Y663" s="198"/>
      <c r="Z663" s="198"/>
      <c r="AA663" s="198"/>
      <c r="AB663" s="198"/>
      <c r="AC663" s="198"/>
      <c r="AD663" s="198"/>
      <c r="AE663" s="198"/>
      <c r="AF663" s="198"/>
    </row>
    <row r="664" spans="25:32" x14ac:dyDescent="0.75">
      <c r="Y664" s="198"/>
      <c r="Z664" s="198"/>
      <c r="AA664" s="198"/>
      <c r="AB664" s="198"/>
      <c r="AC664" s="198"/>
      <c r="AD664" s="198"/>
      <c r="AE664" s="198"/>
      <c r="AF664" s="198"/>
    </row>
    <row r="665" spans="25:32" x14ac:dyDescent="0.75">
      <c r="Y665" s="198"/>
      <c r="Z665" s="198"/>
      <c r="AA665" s="198"/>
      <c r="AB665" s="198"/>
      <c r="AC665" s="198"/>
      <c r="AD665" s="198"/>
      <c r="AE665" s="198"/>
      <c r="AF665" s="198"/>
    </row>
    <row r="666" spans="25:32" x14ac:dyDescent="0.75">
      <c r="Y666" s="198"/>
      <c r="Z666" s="198"/>
      <c r="AA666" s="198"/>
      <c r="AB666" s="198"/>
      <c r="AC666" s="198"/>
      <c r="AD666" s="198"/>
      <c r="AE666" s="198"/>
      <c r="AF666" s="198"/>
    </row>
    <row r="667" spans="25:32" x14ac:dyDescent="0.75">
      <c r="Y667" s="198"/>
      <c r="Z667" s="198"/>
      <c r="AA667" s="198"/>
      <c r="AB667" s="198"/>
      <c r="AC667" s="198"/>
      <c r="AD667" s="198"/>
      <c r="AE667" s="198"/>
      <c r="AF667" s="198"/>
    </row>
    <row r="668" spans="25:32" x14ac:dyDescent="0.75">
      <c r="Y668" s="198"/>
      <c r="Z668" s="198"/>
      <c r="AA668" s="198"/>
      <c r="AB668" s="198"/>
      <c r="AC668" s="198"/>
      <c r="AD668" s="198"/>
      <c r="AE668" s="198"/>
      <c r="AF668" s="198"/>
    </row>
    <row r="669" spans="25:32" x14ac:dyDescent="0.75">
      <c r="Y669" s="198"/>
      <c r="Z669" s="198"/>
      <c r="AA669" s="198"/>
      <c r="AB669" s="198"/>
      <c r="AC669" s="198"/>
      <c r="AD669" s="198"/>
      <c r="AE669" s="198"/>
      <c r="AF669" s="198"/>
    </row>
    <row r="670" spans="25:32" x14ac:dyDescent="0.75">
      <c r="Y670" s="198"/>
      <c r="Z670" s="198"/>
      <c r="AA670" s="198"/>
      <c r="AB670" s="198"/>
      <c r="AC670" s="198"/>
      <c r="AD670" s="198"/>
      <c r="AE670" s="198"/>
      <c r="AF670" s="198"/>
    </row>
    <row r="671" spans="25:32" x14ac:dyDescent="0.75">
      <c r="Y671" s="198"/>
      <c r="Z671" s="198"/>
      <c r="AA671" s="198"/>
      <c r="AB671" s="198"/>
      <c r="AC671" s="198"/>
      <c r="AD671" s="198"/>
      <c r="AE671" s="198"/>
      <c r="AF671" s="198"/>
    </row>
    <row r="672" spans="25:32" x14ac:dyDescent="0.75">
      <c r="Y672" s="198"/>
      <c r="Z672" s="198"/>
      <c r="AA672" s="198"/>
      <c r="AB672" s="198"/>
      <c r="AC672" s="198"/>
      <c r="AD672" s="198"/>
      <c r="AE672" s="198"/>
      <c r="AF672" s="198"/>
    </row>
    <row r="673" spans="25:32" x14ac:dyDescent="0.75">
      <c r="Y673" s="198"/>
      <c r="Z673" s="198"/>
      <c r="AA673" s="198"/>
      <c r="AB673" s="198"/>
      <c r="AC673" s="198"/>
      <c r="AD673" s="198"/>
      <c r="AE673" s="198"/>
      <c r="AF673" s="198"/>
    </row>
    <row r="674" spans="25:32" x14ac:dyDescent="0.75">
      <c r="Y674" s="198"/>
      <c r="Z674" s="198"/>
      <c r="AA674" s="198"/>
      <c r="AB674" s="198"/>
      <c r="AC674" s="198"/>
      <c r="AD674" s="198"/>
      <c r="AE674" s="198"/>
      <c r="AF674" s="198"/>
    </row>
    <row r="675" spans="25:32" x14ac:dyDescent="0.75">
      <c r="Y675" s="198"/>
      <c r="Z675" s="198"/>
      <c r="AA675" s="198"/>
      <c r="AB675" s="198"/>
      <c r="AC675" s="198"/>
      <c r="AD675" s="198"/>
      <c r="AE675" s="198"/>
      <c r="AF675" s="198"/>
    </row>
    <row r="676" spans="25:32" x14ac:dyDescent="0.75">
      <c r="Y676" s="198"/>
      <c r="Z676" s="198"/>
      <c r="AA676" s="198"/>
      <c r="AB676" s="198"/>
      <c r="AC676" s="198"/>
      <c r="AD676" s="198"/>
      <c r="AE676" s="198"/>
      <c r="AF676" s="198"/>
    </row>
    <row r="677" spans="25:32" x14ac:dyDescent="0.75">
      <c r="Y677" s="198"/>
      <c r="Z677" s="198"/>
      <c r="AA677" s="198"/>
      <c r="AB677" s="198"/>
      <c r="AC677" s="198"/>
      <c r="AD677" s="198"/>
      <c r="AE677" s="198"/>
      <c r="AF677" s="198"/>
    </row>
    <row r="678" spans="25:32" x14ac:dyDescent="0.75">
      <c r="Y678" s="198"/>
      <c r="Z678" s="198"/>
      <c r="AA678" s="198"/>
      <c r="AB678" s="198"/>
      <c r="AC678" s="198"/>
      <c r="AD678" s="198"/>
      <c r="AE678" s="198"/>
      <c r="AF678" s="198"/>
    </row>
    <row r="679" spans="25:32" x14ac:dyDescent="0.75">
      <c r="Y679" s="198"/>
      <c r="Z679" s="198"/>
      <c r="AA679" s="198"/>
      <c r="AB679" s="198"/>
      <c r="AC679" s="198"/>
      <c r="AD679" s="198"/>
      <c r="AE679" s="198"/>
      <c r="AF679" s="198"/>
    </row>
    <row r="680" spans="25:32" x14ac:dyDescent="0.75">
      <c r="Y680" s="198"/>
      <c r="Z680" s="198"/>
      <c r="AA680" s="198"/>
      <c r="AB680" s="198"/>
      <c r="AC680" s="198"/>
      <c r="AD680" s="198"/>
      <c r="AE680" s="198"/>
      <c r="AF680" s="198"/>
    </row>
    <row r="681" spans="25:32" x14ac:dyDescent="0.75">
      <c r="Y681" s="198"/>
      <c r="Z681" s="198"/>
      <c r="AA681" s="198"/>
      <c r="AB681" s="198"/>
      <c r="AC681" s="198"/>
      <c r="AD681" s="198"/>
      <c r="AE681" s="198"/>
      <c r="AF681" s="198"/>
    </row>
    <row r="682" spans="25:32" x14ac:dyDescent="0.75">
      <c r="Y682" s="198"/>
      <c r="Z682" s="198"/>
      <c r="AA682" s="198"/>
      <c r="AB682" s="198"/>
      <c r="AC682" s="198"/>
      <c r="AD682" s="198"/>
      <c r="AE682" s="198"/>
      <c r="AF682" s="198"/>
    </row>
    <row r="683" spans="25:32" x14ac:dyDescent="0.75">
      <c r="Y683" s="198"/>
      <c r="Z683" s="198"/>
      <c r="AA683" s="198"/>
      <c r="AB683" s="198"/>
      <c r="AC683" s="198"/>
      <c r="AD683" s="198"/>
      <c r="AE683" s="198"/>
      <c r="AF683" s="198"/>
    </row>
    <row r="684" spans="25:32" x14ac:dyDescent="0.75">
      <c r="Y684" s="198"/>
      <c r="Z684" s="198"/>
      <c r="AA684" s="198"/>
      <c r="AB684" s="198"/>
      <c r="AC684" s="198"/>
      <c r="AD684" s="198"/>
      <c r="AE684" s="198"/>
      <c r="AF684" s="198"/>
    </row>
    <row r="685" spans="25:32" x14ac:dyDescent="0.75">
      <c r="Y685" s="198"/>
      <c r="Z685" s="198"/>
      <c r="AA685" s="198"/>
      <c r="AB685" s="198"/>
      <c r="AC685" s="198"/>
      <c r="AD685" s="198"/>
      <c r="AE685" s="198"/>
      <c r="AF685" s="198"/>
    </row>
    <row r="686" spans="25:32" x14ac:dyDescent="0.75">
      <c r="Y686" s="198"/>
      <c r="Z686" s="198"/>
      <c r="AA686" s="198"/>
      <c r="AB686" s="198"/>
      <c r="AC686" s="198"/>
      <c r="AD686" s="198"/>
      <c r="AE686" s="198"/>
      <c r="AF686" s="198"/>
    </row>
    <row r="687" spans="25:32" x14ac:dyDescent="0.75">
      <c r="Y687" s="198"/>
      <c r="Z687" s="198"/>
      <c r="AA687" s="198"/>
      <c r="AB687" s="198"/>
      <c r="AC687" s="198"/>
      <c r="AD687" s="198"/>
      <c r="AE687" s="198"/>
      <c r="AF687" s="198"/>
    </row>
    <row r="688" spans="25:32" x14ac:dyDescent="0.75">
      <c r="Y688" s="198"/>
      <c r="Z688" s="198"/>
      <c r="AA688" s="198"/>
      <c r="AB688" s="198"/>
      <c r="AC688" s="198"/>
      <c r="AD688" s="198"/>
      <c r="AE688" s="198"/>
      <c r="AF688" s="198"/>
    </row>
    <row r="689" spans="25:32" x14ac:dyDescent="0.75">
      <c r="Y689" s="198"/>
      <c r="Z689" s="198"/>
      <c r="AA689" s="198"/>
      <c r="AB689" s="198"/>
      <c r="AC689" s="198"/>
      <c r="AD689" s="198"/>
      <c r="AE689" s="198"/>
      <c r="AF689" s="198"/>
    </row>
    <row r="690" spans="25:32" x14ac:dyDescent="0.75">
      <c r="Y690" s="198"/>
      <c r="Z690" s="198"/>
      <c r="AA690" s="198"/>
      <c r="AB690" s="198"/>
      <c r="AC690" s="198"/>
      <c r="AD690" s="198"/>
      <c r="AE690" s="198"/>
      <c r="AF690" s="198"/>
    </row>
    <row r="691" spans="25:32" x14ac:dyDescent="0.75">
      <c r="Y691" s="198"/>
      <c r="Z691" s="198"/>
      <c r="AA691" s="198"/>
      <c r="AB691" s="198"/>
      <c r="AC691" s="198"/>
      <c r="AD691" s="198"/>
      <c r="AE691" s="198"/>
      <c r="AF691" s="198"/>
    </row>
    <row r="692" spans="25:32" x14ac:dyDescent="0.75">
      <c r="Y692" s="198"/>
      <c r="Z692" s="198"/>
      <c r="AA692" s="198"/>
      <c r="AB692" s="198"/>
      <c r="AC692" s="198"/>
      <c r="AD692" s="198"/>
      <c r="AE692" s="198"/>
      <c r="AF692" s="198"/>
    </row>
    <row r="693" spans="25:32" x14ac:dyDescent="0.75">
      <c r="Y693" s="198"/>
      <c r="Z693" s="198"/>
      <c r="AA693" s="198"/>
      <c r="AB693" s="198"/>
      <c r="AC693" s="198"/>
      <c r="AD693" s="198"/>
      <c r="AE693" s="198"/>
      <c r="AF693" s="198"/>
    </row>
    <row r="694" spans="25:32" x14ac:dyDescent="0.75">
      <c r="Y694" s="198"/>
      <c r="Z694" s="198"/>
      <c r="AA694" s="198"/>
      <c r="AB694" s="198"/>
      <c r="AC694" s="198"/>
      <c r="AD694" s="198"/>
      <c r="AE694" s="198"/>
      <c r="AF694" s="198"/>
    </row>
    <row r="695" spans="25:32" x14ac:dyDescent="0.75">
      <c r="Y695" s="198"/>
      <c r="Z695" s="198"/>
      <c r="AA695" s="198"/>
      <c r="AB695" s="198"/>
      <c r="AC695" s="198"/>
      <c r="AD695" s="198"/>
      <c r="AE695" s="198"/>
      <c r="AF695" s="198"/>
    </row>
    <row r="696" spans="25:32" x14ac:dyDescent="0.75">
      <c r="Y696" s="198"/>
      <c r="Z696" s="198"/>
      <c r="AA696" s="198"/>
      <c r="AB696" s="198"/>
      <c r="AC696" s="198"/>
      <c r="AD696" s="198"/>
      <c r="AE696" s="198"/>
      <c r="AF696" s="198"/>
    </row>
    <row r="697" spans="25:32" x14ac:dyDescent="0.75">
      <c r="Y697" s="198"/>
      <c r="Z697" s="198"/>
      <c r="AA697" s="198"/>
      <c r="AB697" s="198"/>
      <c r="AC697" s="198"/>
      <c r="AD697" s="198"/>
      <c r="AE697" s="198"/>
      <c r="AF697" s="198"/>
    </row>
    <row r="698" spans="25:32" x14ac:dyDescent="0.75">
      <c r="Y698" s="198"/>
      <c r="Z698" s="198"/>
      <c r="AA698" s="198"/>
      <c r="AB698" s="198"/>
      <c r="AC698" s="198"/>
      <c r="AD698" s="198"/>
      <c r="AE698" s="198"/>
      <c r="AF698" s="198"/>
    </row>
    <row r="699" spans="25:32" x14ac:dyDescent="0.75">
      <c r="Y699" s="198"/>
      <c r="Z699" s="198"/>
      <c r="AA699" s="198"/>
      <c r="AB699" s="198"/>
      <c r="AC699" s="198"/>
      <c r="AD699" s="198"/>
      <c r="AE699" s="198"/>
      <c r="AF699" s="198"/>
    </row>
    <row r="700" spans="25:32" x14ac:dyDescent="0.75">
      <c r="Y700" s="198"/>
      <c r="Z700" s="198"/>
      <c r="AA700" s="198"/>
      <c r="AB700" s="198"/>
      <c r="AC700" s="198"/>
      <c r="AD700" s="198"/>
      <c r="AE700" s="198"/>
      <c r="AF700" s="198"/>
    </row>
    <row r="701" spans="25:32" x14ac:dyDescent="0.75">
      <c r="Y701" s="198"/>
      <c r="Z701" s="198"/>
      <c r="AA701" s="198"/>
      <c r="AB701" s="198"/>
      <c r="AC701" s="198"/>
      <c r="AD701" s="198"/>
      <c r="AE701" s="198"/>
      <c r="AF701" s="198"/>
    </row>
    <row r="702" spans="25:32" x14ac:dyDescent="0.75">
      <c r="Y702" s="198"/>
      <c r="Z702" s="198"/>
      <c r="AA702" s="198"/>
      <c r="AB702" s="198"/>
      <c r="AC702" s="198"/>
      <c r="AD702" s="198"/>
      <c r="AE702" s="198"/>
      <c r="AF702" s="198"/>
    </row>
    <row r="703" spans="25:32" x14ac:dyDescent="0.75">
      <c r="Y703" s="198"/>
      <c r="Z703" s="198"/>
      <c r="AA703" s="198"/>
      <c r="AB703" s="198"/>
      <c r="AC703" s="198"/>
      <c r="AD703" s="198"/>
      <c r="AE703" s="198"/>
      <c r="AF703" s="198"/>
    </row>
    <row r="704" spans="25:32" x14ac:dyDescent="0.75">
      <c r="Y704" s="198"/>
      <c r="Z704" s="198"/>
      <c r="AA704" s="198"/>
      <c r="AB704" s="198"/>
      <c r="AC704" s="198"/>
      <c r="AD704" s="198"/>
      <c r="AE704" s="198"/>
      <c r="AF704" s="198"/>
    </row>
    <row r="705" spans="25:32" x14ac:dyDescent="0.75">
      <c r="Y705" s="198"/>
      <c r="Z705" s="198"/>
      <c r="AA705" s="198"/>
      <c r="AB705" s="198"/>
      <c r="AC705" s="198"/>
      <c r="AD705" s="198"/>
      <c r="AE705" s="198"/>
      <c r="AF705" s="198"/>
    </row>
    <row r="706" spans="25:32" x14ac:dyDescent="0.75">
      <c r="Y706" s="198"/>
      <c r="Z706" s="198"/>
      <c r="AA706" s="198"/>
      <c r="AB706" s="198"/>
      <c r="AC706" s="198"/>
      <c r="AD706" s="198"/>
      <c r="AE706" s="198"/>
      <c r="AF706" s="198"/>
    </row>
    <row r="707" spans="25:32" x14ac:dyDescent="0.75">
      <c r="Y707" s="198"/>
      <c r="Z707" s="198"/>
      <c r="AA707" s="198"/>
      <c r="AB707" s="198"/>
      <c r="AC707" s="198"/>
      <c r="AD707" s="198"/>
      <c r="AE707" s="198"/>
      <c r="AF707" s="198"/>
    </row>
    <row r="708" spans="25:32" x14ac:dyDescent="0.75">
      <c r="Y708" s="198"/>
      <c r="Z708" s="198"/>
      <c r="AA708" s="198"/>
      <c r="AB708" s="198"/>
      <c r="AC708" s="198"/>
      <c r="AD708" s="198"/>
      <c r="AE708" s="198"/>
      <c r="AF708" s="198"/>
    </row>
    <row r="709" spans="25:32" x14ac:dyDescent="0.75">
      <c r="Y709" s="198"/>
      <c r="Z709" s="198"/>
      <c r="AA709" s="198"/>
      <c r="AB709" s="198"/>
      <c r="AC709" s="198"/>
      <c r="AD709" s="198"/>
      <c r="AE709" s="198"/>
      <c r="AF709" s="198"/>
    </row>
    <row r="710" spans="25:32" x14ac:dyDescent="0.75">
      <c r="Y710" s="198"/>
      <c r="Z710" s="198"/>
      <c r="AA710" s="198"/>
      <c r="AB710" s="198"/>
      <c r="AC710" s="198"/>
      <c r="AD710" s="198"/>
      <c r="AE710" s="198"/>
      <c r="AF710" s="198"/>
    </row>
    <row r="711" spans="25:32" x14ac:dyDescent="0.75">
      <c r="Y711" s="198"/>
      <c r="Z711" s="198"/>
      <c r="AA711" s="198"/>
      <c r="AB711" s="198"/>
      <c r="AC711" s="198"/>
      <c r="AD711" s="198"/>
      <c r="AE711" s="198"/>
      <c r="AF711" s="198"/>
    </row>
    <row r="712" spans="25:32" x14ac:dyDescent="0.75">
      <c r="Y712" s="198"/>
      <c r="Z712" s="198"/>
      <c r="AA712" s="198"/>
      <c r="AB712" s="198"/>
      <c r="AC712" s="198"/>
      <c r="AD712" s="198"/>
      <c r="AE712" s="198"/>
      <c r="AF712" s="198"/>
    </row>
    <row r="713" spans="25:32" x14ac:dyDescent="0.75">
      <c r="Y713" s="198"/>
      <c r="Z713" s="198"/>
      <c r="AA713" s="198"/>
      <c r="AB713" s="198"/>
      <c r="AC713" s="198"/>
      <c r="AD713" s="198"/>
      <c r="AE713" s="198"/>
      <c r="AF713" s="198"/>
    </row>
    <row r="714" spans="25:32" x14ac:dyDescent="0.75">
      <c r="Y714" s="198"/>
      <c r="Z714" s="198"/>
      <c r="AA714" s="198"/>
      <c r="AB714" s="198"/>
      <c r="AC714" s="198"/>
      <c r="AD714" s="198"/>
      <c r="AE714" s="198"/>
      <c r="AF714" s="198"/>
    </row>
    <row r="715" spans="25:32" x14ac:dyDescent="0.75">
      <c r="Y715" s="198"/>
      <c r="Z715" s="198"/>
      <c r="AA715" s="198"/>
      <c r="AB715" s="198"/>
      <c r="AC715" s="198"/>
      <c r="AD715" s="198"/>
      <c r="AE715" s="198"/>
      <c r="AF715" s="198"/>
    </row>
    <row r="716" spans="25:32" x14ac:dyDescent="0.75">
      <c r="Y716" s="198"/>
      <c r="Z716" s="198"/>
      <c r="AA716" s="198"/>
      <c r="AB716" s="198"/>
      <c r="AC716" s="198"/>
      <c r="AD716" s="198"/>
      <c r="AE716" s="198"/>
      <c r="AF716" s="198"/>
    </row>
    <row r="717" spans="25:32" x14ac:dyDescent="0.75">
      <c r="Y717" s="198"/>
      <c r="Z717" s="198"/>
      <c r="AA717" s="198"/>
      <c r="AB717" s="198"/>
      <c r="AC717" s="198"/>
      <c r="AD717" s="198"/>
      <c r="AE717" s="198"/>
      <c r="AF717" s="198"/>
    </row>
    <row r="718" spans="25:32" x14ac:dyDescent="0.75">
      <c r="Y718" s="198"/>
      <c r="Z718" s="198"/>
      <c r="AA718" s="198"/>
      <c r="AB718" s="198"/>
      <c r="AC718" s="198"/>
      <c r="AD718" s="198"/>
      <c r="AE718" s="198"/>
      <c r="AF718" s="198"/>
    </row>
    <row r="719" spans="25:32" x14ac:dyDescent="0.75">
      <c r="Y719" s="198"/>
      <c r="Z719" s="198"/>
      <c r="AA719" s="198"/>
      <c r="AB719" s="198"/>
      <c r="AC719" s="198"/>
      <c r="AD719" s="198"/>
      <c r="AE719" s="198"/>
      <c r="AF719" s="198"/>
    </row>
    <row r="720" spans="25:32" x14ac:dyDescent="0.75">
      <c r="Y720" s="198"/>
      <c r="Z720" s="198"/>
      <c r="AA720" s="198"/>
      <c r="AB720" s="198"/>
      <c r="AC720" s="198"/>
      <c r="AD720" s="198"/>
      <c r="AE720" s="198"/>
      <c r="AF720" s="198"/>
    </row>
    <row r="721" spans="25:32" x14ac:dyDescent="0.75">
      <c r="Y721" s="198"/>
      <c r="Z721" s="198"/>
      <c r="AA721" s="198"/>
      <c r="AB721" s="198"/>
      <c r="AC721" s="198"/>
      <c r="AD721" s="198"/>
      <c r="AE721" s="198"/>
      <c r="AF721" s="198"/>
    </row>
    <row r="722" spans="25:32" x14ac:dyDescent="0.75">
      <c r="Y722" s="198"/>
      <c r="Z722" s="198"/>
      <c r="AA722" s="198"/>
      <c r="AB722" s="198"/>
      <c r="AC722" s="198"/>
      <c r="AD722" s="198"/>
      <c r="AE722" s="198"/>
      <c r="AF722" s="198"/>
    </row>
    <row r="723" spans="25:32" x14ac:dyDescent="0.75">
      <c r="Y723" s="198"/>
      <c r="Z723" s="198"/>
      <c r="AA723" s="198"/>
      <c r="AB723" s="198"/>
      <c r="AC723" s="198"/>
      <c r="AD723" s="198"/>
      <c r="AE723" s="198"/>
      <c r="AF723" s="198"/>
    </row>
    <row r="724" spans="25:32" x14ac:dyDescent="0.75">
      <c r="Y724" s="198"/>
      <c r="Z724" s="198"/>
      <c r="AA724" s="198"/>
      <c r="AB724" s="198"/>
      <c r="AC724" s="198"/>
      <c r="AD724" s="198"/>
      <c r="AE724" s="198"/>
      <c r="AF724" s="198"/>
    </row>
    <row r="725" spans="25:32" x14ac:dyDescent="0.75">
      <c r="Y725" s="198"/>
      <c r="Z725" s="198"/>
      <c r="AA725" s="198"/>
      <c r="AB725" s="198"/>
      <c r="AC725" s="198"/>
      <c r="AD725" s="198"/>
      <c r="AE725" s="198"/>
      <c r="AF725" s="198"/>
    </row>
    <row r="726" spans="25:32" x14ac:dyDescent="0.75">
      <c r="Y726" s="198"/>
      <c r="Z726" s="198"/>
      <c r="AA726" s="198"/>
      <c r="AB726" s="198"/>
      <c r="AC726" s="198"/>
      <c r="AD726" s="198"/>
      <c r="AE726" s="198"/>
      <c r="AF726" s="198"/>
    </row>
    <row r="727" spans="25:32" x14ac:dyDescent="0.75">
      <c r="Y727" s="198"/>
      <c r="Z727" s="198"/>
      <c r="AA727" s="198"/>
      <c r="AB727" s="198"/>
      <c r="AC727" s="198"/>
      <c r="AD727" s="198"/>
      <c r="AE727" s="198"/>
      <c r="AF727" s="198"/>
    </row>
    <row r="728" spans="25:32" x14ac:dyDescent="0.75">
      <c r="Y728" s="198"/>
      <c r="Z728" s="198"/>
      <c r="AA728" s="198"/>
      <c r="AB728" s="198"/>
      <c r="AC728" s="198"/>
      <c r="AD728" s="198"/>
      <c r="AE728" s="198"/>
      <c r="AF728" s="198"/>
    </row>
    <row r="729" spans="25:32" x14ac:dyDescent="0.75">
      <c r="Y729" s="198"/>
      <c r="Z729" s="198"/>
      <c r="AA729" s="198"/>
      <c r="AB729" s="198"/>
      <c r="AC729" s="198"/>
      <c r="AD729" s="198"/>
      <c r="AE729" s="198"/>
      <c r="AF729" s="198"/>
    </row>
    <row r="730" spans="25:32" x14ac:dyDescent="0.75">
      <c r="Y730" s="198"/>
      <c r="Z730" s="198"/>
      <c r="AA730" s="198"/>
      <c r="AB730" s="198"/>
      <c r="AC730" s="198"/>
      <c r="AD730" s="198"/>
      <c r="AE730" s="198"/>
      <c r="AF730" s="198"/>
    </row>
    <row r="731" spans="25:32" x14ac:dyDescent="0.75">
      <c r="Y731" s="198"/>
      <c r="Z731" s="198"/>
      <c r="AA731" s="198"/>
      <c r="AB731" s="198"/>
      <c r="AC731" s="198"/>
      <c r="AD731" s="198"/>
      <c r="AE731" s="198"/>
      <c r="AF731" s="198"/>
    </row>
    <row r="732" spans="25:32" x14ac:dyDescent="0.75">
      <c r="Y732" s="198"/>
      <c r="Z732" s="198"/>
      <c r="AA732" s="198"/>
      <c r="AB732" s="198"/>
      <c r="AC732" s="198"/>
      <c r="AD732" s="198"/>
      <c r="AE732" s="198"/>
      <c r="AF732" s="198"/>
    </row>
    <row r="733" spans="25:32" x14ac:dyDescent="0.75">
      <c r="Y733" s="198"/>
      <c r="Z733" s="198"/>
      <c r="AA733" s="198"/>
      <c r="AB733" s="198"/>
      <c r="AC733" s="198"/>
      <c r="AD733" s="198"/>
      <c r="AE733" s="198"/>
      <c r="AF733" s="198"/>
    </row>
    <row r="734" spans="25:32" x14ac:dyDescent="0.75">
      <c r="Y734" s="198"/>
      <c r="Z734" s="198"/>
      <c r="AA734" s="198"/>
      <c r="AB734" s="198"/>
      <c r="AC734" s="198"/>
      <c r="AD734" s="198"/>
      <c r="AE734" s="198"/>
      <c r="AF734" s="198"/>
    </row>
    <row r="735" spans="25:32" x14ac:dyDescent="0.75">
      <c r="Y735" s="198"/>
      <c r="Z735" s="198"/>
      <c r="AA735" s="198"/>
      <c r="AB735" s="198"/>
      <c r="AC735" s="198"/>
      <c r="AD735" s="198"/>
      <c r="AE735" s="198"/>
      <c r="AF735" s="198"/>
    </row>
    <row r="736" spans="25:32" x14ac:dyDescent="0.75">
      <c r="Y736" s="198"/>
      <c r="Z736" s="198"/>
      <c r="AA736" s="198"/>
      <c r="AB736" s="198"/>
      <c r="AC736" s="198"/>
      <c r="AD736" s="198"/>
      <c r="AE736" s="198"/>
      <c r="AF736" s="198"/>
    </row>
    <row r="737" spans="25:32" x14ac:dyDescent="0.75">
      <c r="Y737" s="198"/>
      <c r="Z737" s="198"/>
      <c r="AA737" s="198"/>
      <c r="AB737" s="198"/>
      <c r="AC737" s="198"/>
      <c r="AD737" s="198"/>
      <c r="AE737" s="198"/>
      <c r="AF737" s="198"/>
    </row>
    <row r="738" spans="25:32" x14ac:dyDescent="0.75">
      <c r="Y738" s="198"/>
      <c r="Z738" s="198"/>
      <c r="AA738" s="198"/>
      <c r="AB738" s="198"/>
      <c r="AC738" s="198"/>
      <c r="AD738" s="198"/>
      <c r="AE738" s="198"/>
      <c r="AF738" s="198"/>
    </row>
    <row r="739" spans="25:32" x14ac:dyDescent="0.75">
      <c r="Y739" s="198"/>
      <c r="Z739" s="198"/>
      <c r="AA739" s="198"/>
      <c r="AB739" s="198"/>
      <c r="AC739" s="198"/>
      <c r="AD739" s="198"/>
      <c r="AE739" s="198"/>
      <c r="AF739" s="198"/>
    </row>
    <row r="740" spans="25:32" x14ac:dyDescent="0.75">
      <c r="Y740" s="198"/>
      <c r="Z740" s="198"/>
      <c r="AA740" s="198"/>
      <c r="AB740" s="198"/>
      <c r="AC740" s="198"/>
      <c r="AD740" s="198"/>
      <c r="AE740" s="198"/>
      <c r="AF740" s="198"/>
    </row>
    <row r="741" spans="25:32" x14ac:dyDescent="0.75">
      <c r="Y741" s="198"/>
      <c r="Z741" s="198"/>
      <c r="AA741" s="198"/>
      <c r="AB741" s="198"/>
      <c r="AC741" s="198"/>
      <c r="AD741" s="198"/>
      <c r="AE741" s="198"/>
      <c r="AF741" s="198"/>
    </row>
    <row r="742" spans="25:32" x14ac:dyDescent="0.75">
      <c r="Y742" s="198"/>
      <c r="Z742" s="198"/>
      <c r="AA742" s="198"/>
      <c r="AB742" s="198"/>
      <c r="AC742" s="198"/>
      <c r="AD742" s="198"/>
      <c r="AE742" s="198"/>
      <c r="AF742" s="198"/>
    </row>
    <row r="743" spans="25:32" x14ac:dyDescent="0.75">
      <c r="Y743" s="198"/>
      <c r="Z743" s="198"/>
      <c r="AA743" s="198"/>
      <c r="AB743" s="198"/>
      <c r="AC743" s="198"/>
      <c r="AD743" s="198"/>
      <c r="AE743" s="198"/>
      <c r="AF743" s="198"/>
    </row>
    <row r="744" spans="25:32" x14ac:dyDescent="0.75">
      <c r="Y744" s="198"/>
      <c r="Z744" s="198"/>
      <c r="AA744" s="198"/>
      <c r="AB744" s="198"/>
      <c r="AC744" s="198"/>
      <c r="AD744" s="198"/>
      <c r="AE744" s="198"/>
      <c r="AF744" s="198"/>
    </row>
    <row r="745" spans="25:32" x14ac:dyDescent="0.75">
      <c r="Y745" s="198"/>
      <c r="Z745" s="198"/>
      <c r="AA745" s="198"/>
      <c r="AB745" s="198"/>
      <c r="AC745" s="198"/>
      <c r="AD745" s="198"/>
      <c r="AE745" s="198"/>
      <c r="AF745" s="198"/>
    </row>
    <row r="746" spans="25:32" x14ac:dyDescent="0.75">
      <c r="Y746" s="198"/>
      <c r="Z746" s="198"/>
      <c r="AA746" s="198"/>
      <c r="AB746" s="198"/>
      <c r="AC746" s="198"/>
      <c r="AD746" s="198"/>
      <c r="AE746" s="198"/>
      <c r="AF746" s="198"/>
    </row>
    <row r="747" spans="25:32" x14ac:dyDescent="0.75">
      <c r="Y747" s="198"/>
      <c r="Z747" s="198"/>
      <c r="AA747" s="198"/>
      <c r="AB747" s="198"/>
      <c r="AC747" s="198"/>
      <c r="AD747" s="198"/>
      <c r="AE747" s="198"/>
      <c r="AF747" s="198"/>
    </row>
    <row r="748" spans="25:32" x14ac:dyDescent="0.75">
      <c r="Y748" s="198"/>
      <c r="Z748" s="198"/>
      <c r="AA748" s="198"/>
      <c r="AB748" s="198"/>
      <c r="AC748" s="198"/>
      <c r="AD748" s="198"/>
      <c r="AE748" s="198"/>
      <c r="AF748" s="198"/>
    </row>
    <row r="749" spans="25:32" x14ac:dyDescent="0.75">
      <c r="Y749" s="198"/>
      <c r="Z749" s="198"/>
      <c r="AA749" s="198"/>
      <c r="AB749" s="198"/>
      <c r="AC749" s="198"/>
      <c r="AD749" s="198"/>
      <c r="AE749" s="198"/>
      <c r="AF749" s="198"/>
    </row>
    <row r="750" spans="25:32" x14ac:dyDescent="0.75">
      <c r="Y750" s="198"/>
      <c r="Z750" s="198"/>
      <c r="AA750" s="198"/>
      <c r="AB750" s="198"/>
      <c r="AC750" s="198"/>
      <c r="AD750" s="198"/>
      <c r="AE750" s="198"/>
      <c r="AF750" s="198"/>
    </row>
    <row r="751" spans="25:32" x14ac:dyDescent="0.75">
      <c r="Y751" s="198"/>
      <c r="Z751" s="198"/>
      <c r="AA751" s="198"/>
      <c r="AB751" s="198"/>
      <c r="AC751" s="198"/>
      <c r="AD751" s="198"/>
      <c r="AE751" s="198"/>
      <c r="AF751" s="198"/>
    </row>
    <row r="752" spans="25:32" x14ac:dyDescent="0.75">
      <c r="Y752" s="198"/>
      <c r="Z752" s="198"/>
      <c r="AA752" s="198"/>
      <c r="AB752" s="198"/>
      <c r="AC752" s="198"/>
      <c r="AD752" s="198"/>
      <c r="AE752" s="198"/>
      <c r="AF752" s="198"/>
    </row>
    <row r="753" spans="25:32" x14ac:dyDescent="0.75">
      <c r="Y753" s="198"/>
      <c r="Z753" s="198"/>
      <c r="AA753" s="198"/>
      <c r="AB753" s="198"/>
      <c r="AC753" s="198"/>
      <c r="AD753" s="198"/>
      <c r="AE753" s="198"/>
      <c r="AF753" s="198"/>
    </row>
    <row r="754" spans="25:32" x14ac:dyDescent="0.75">
      <c r="Y754" s="198"/>
      <c r="Z754" s="198"/>
      <c r="AA754" s="198"/>
      <c r="AB754" s="198"/>
      <c r="AC754" s="198"/>
      <c r="AD754" s="198"/>
      <c r="AE754" s="198"/>
      <c r="AF754" s="198"/>
    </row>
    <row r="755" spans="25:32" x14ac:dyDescent="0.75">
      <c r="Y755" s="198"/>
      <c r="Z755" s="198"/>
      <c r="AA755" s="198"/>
      <c r="AB755" s="198"/>
      <c r="AC755" s="198"/>
      <c r="AD755" s="198"/>
      <c r="AE755" s="198"/>
      <c r="AF755" s="198"/>
    </row>
    <row r="756" spans="25:32" x14ac:dyDescent="0.75">
      <c r="Y756" s="198"/>
      <c r="Z756" s="198"/>
      <c r="AA756" s="198"/>
      <c r="AB756" s="198"/>
      <c r="AC756" s="198"/>
      <c r="AD756" s="198"/>
      <c r="AE756" s="198"/>
      <c r="AF756" s="198"/>
    </row>
    <row r="757" spans="25:32" x14ac:dyDescent="0.75">
      <c r="Y757" s="198"/>
      <c r="Z757" s="198"/>
      <c r="AA757" s="198"/>
      <c r="AB757" s="198"/>
      <c r="AC757" s="198"/>
      <c r="AD757" s="198"/>
      <c r="AE757" s="198"/>
      <c r="AF757" s="198"/>
    </row>
    <row r="758" spans="25:32" x14ac:dyDescent="0.75">
      <c r="Y758" s="198"/>
      <c r="Z758" s="198"/>
      <c r="AA758" s="198"/>
      <c r="AB758" s="198"/>
      <c r="AC758" s="198"/>
      <c r="AD758" s="198"/>
      <c r="AE758" s="198"/>
      <c r="AF758" s="198"/>
    </row>
    <row r="759" spans="25:32" x14ac:dyDescent="0.75">
      <c r="Y759" s="198"/>
      <c r="Z759" s="198"/>
      <c r="AA759" s="198"/>
      <c r="AB759" s="198"/>
      <c r="AC759" s="198"/>
      <c r="AD759" s="198"/>
      <c r="AE759" s="198"/>
      <c r="AF759" s="198"/>
    </row>
    <row r="760" spans="25:32" x14ac:dyDescent="0.75">
      <c r="Y760" s="198"/>
      <c r="Z760" s="198"/>
      <c r="AA760" s="198"/>
      <c r="AB760" s="198"/>
      <c r="AC760" s="198"/>
      <c r="AD760" s="198"/>
      <c r="AE760" s="198"/>
      <c r="AF760" s="198"/>
    </row>
    <row r="761" spans="25:32" x14ac:dyDescent="0.75">
      <c r="Y761" s="198"/>
      <c r="Z761" s="198"/>
      <c r="AA761" s="198"/>
      <c r="AB761" s="198"/>
      <c r="AC761" s="198"/>
      <c r="AD761" s="198"/>
      <c r="AE761" s="198"/>
      <c r="AF761" s="198"/>
    </row>
    <row r="762" spans="25:32" x14ac:dyDescent="0.75">
      <c r="Y762" s="198"/>
      <c r="Z762" s="198"/>
      <c r="AA762" s="198"/>
      <c r="AB762" s="198"/>
      <c r="AC762" s="198"/>
      <c r="AD762" s="198"/>
      <c r="AE762" s="198"/>
      <c r="AF762" s="198"/>
    </row>
    <row r="763" spans="25:32" x14ac:dyDescent="0.75">
      <c r="Y763" s="198"/>
      <c r="Z763" s="198"/>
      <c r="AA763" s="198"/>
      <c r="AB763" s="198"/>
      <c r="AC763" s="198"/>
      <c r="AD763" s="198"/>
      <c r="AE763" s="198"/>
      <c r="AF763" s="198"/>
    </row>
    <row r="764" spans="25:32" x14ac:dyDescent="0.75">
      <c r="Y764" s="198"/>
      <c r="Z764" s="198"/>
      <c r="AA764" s="198"/>
      <c r="AB764" s="198"/>
      <c r="AC764" s="198"/>
      <c r="AD764" s="198"/>
      <c r="AE764" s="198"/>
      <c r="AF764" s="198"/>
    </row>
    <row r="765" spans="25:32" x14ac:dyDescent="0.75">
      <c r="Y765" s="198"/>
      <c r="Z765" s="198"/>
      <c r="AA765" s="198"/>
      <c r="AB765" s="198"/>
      <c r="AC765" s="198"/>
      <c r="AD765" s="198"/>
      <c r="AE765" s="198"/>
      <c r="AF765" s="198"/>
    </row>
    <row r="766" spans="25:32" x14ac:dyDescent="0.75">
      <c r="Y766" s="198"/>
      <c r="Z766" s="198"/>
      <c r="AA766" s="198"/>
      <c r="AB766" s="198"/>
      <c r="AC766" s="198"/>
      <c r="AD766" s="198"/>
      <c r="AE766" s="198"/>
      <c r="AF766" s="198"/>
    </row>
    <row r="767" spans="25:32" x14ac:dyDescent="0.75">
      <c r="Y767" s="198"/>
      <c r="Z767" s="198"/>
      <c r="AA767" s="198"/>
      <c r="AB767" s="198"/>
      <c r="AC767" s="198"/>
      <c r="AD767" s="198"/>
      <c r="AE767" s="198"/>
      <c r="AF767" s="198"/>
    </row>
    <row r="768" spans="25:32" x14ac:dyDescent="0.75">
      <c r="Y768" s="198"/>
      <c r="Z768" s="198"/>
      <c r="AA768" s="198"/>
      <c r="AB768" s="198"/>
      <c r="AC768" s="198"/>
      <c r="AD768" s="198"/>
      <c r="AE768" s="198"/>
      <c r="AF768" s="198"/>
    </row>
    <row r="769" spans="25:32" x14ac:dyDescent="0.75">
      <c r="Y769" s="198"/>
      <c r="Z769" s="198"/>
      <c r="AA769" s="198"/>
      <c r="AB769" s="198"/>
      <c r="AC769" s="198"/>
      <c r="AD769" s="198"/>
      <c r="AE769" s="198"/>
      <c r="AF769" s="198"/>
    </row>
    <row r="770" spans="25:32" x14ac:dyDescent="0.75">
      <c r="Y770" s="198"/>
      <c r="Z770" s="198"/>
      <c r="AA770" s="198"/>
      <c r="AB770" s="198"/>
      <c r="AC770" s="198"/>
      <c r="AD770" s="198"/>
      <c r="AE770" s="198"/>
      <c r="AF770" s="198"/>
    </row>
    <row r="771" spans="25:32" x14ac:dyDescent="0.75">
      <c r="Y771" s="198"/>
      <c r="Z771" s="198"/>
      <c r="AA771" s="198"/>
      <c r="AB771" s="198"/>
      <c r="AC771" s="198"/>
      <c r="AD771" s="198"/>
      <c r="AE771" s="198"/>
      <c r="AF771" s="198"/>
    </row>
    <row r="772" spans="25:32" x14ac:dyDescent="0.75">
      <c r="Y772" s="198"/>
      <c r="Z772" s="198"/>
      <c r="AA772" s="198"/>
      <c r="AB772" s="198"/>
      <c r="AC772" s="198"/>
      <c r="AD772" s="198"/>
      <c r="AE772" s="198"/>
      <c r="AF772" s="198"/>
    </row>
    <row r="773" spans="25:32" x14ac:dyDescent="0.75">
      <c r="Y773" s="198"/>
      <c r="Z773" s="198"/>
      <c r="AA773" s="198"/>
      <c r="AB773" s="198"/>
      <c r="AC773" s="198"/>
      <c r="AD773" s="198"/>
      <c r="AE773" s="198"/>
      <c r="AF773" s="198"/>
    </row>
    <row r="774" spans="25:32" x14ac:dyDescent="0.75">
      <c r="Y774" s="198"/>
      <c r="Z774" s="198"/>
      <c r="AA774" s="198"/>
      <c r="AB774" s="198"/>
      <c r="AC774" s="198"/>
      <c r="AD774" s="198"/>
      <c r="AE774" s="198"/>
      <c r="AF774" s="198"/>
    </row>
    <row r="775" spans="25:32" x14ac:dyDescent="0.75">
      <c r="Y775" s="198"/>
      <c r="Z775" s="198"/>
      <c r="AA775" s="198"/>
      <c r="AB775" s="198"/>
      <c r="AC775" s="198"/>
      <c r="AD775" s="198"/>
      <c r="AE775" s="198"/>
      <c r="AF775" s="198"/>
    </row>
    <row r="776" spans="25:32" x14ac:dyDescent="0.75">
      <c r="Y776" s="198"/>
      <c r="Z776" s="198"/>
      <c r="AA776" s="198"/>
      <c r="AB776" s="198"/>
      <c r="AC776" s="198"/>
      <c r="AD776" s="198"/>
      <c r="AE776" s="198"/>
      <c r="AF776" s="198"/>
    </row>
    <row r="777" spans="25:32" x14ac:dyDescent="0.75">
      <c r="Y777" s="198"/>
      <c r="Z777" s="198"/>
      <c r="AA777" s="198"/>
      <c r="AB777" s="198"/>
      <c r="AC777" s="198"/>
      <c r="AD777" s="198"/>
      <c r="AE777" s="198"/>
      <c r="AF777" s="198"/>
    </row>
    <row r="778" spans="25:32" x14ac:dyDescent="0.75">
      <c r="Y778" s="198"/>
      <c r="Z778" s="198"/>
      <c r="AA778" s="198"/>
      <c r="AB778" s="198"/>
      <c r="AC778" s="198"/>
      <c r="AD778" s="198"/>
      <c r="AE778" s="198"/>
      <c r="AF778" s="198"/>
    </row>
    <row r="779" spans="25:32" x14ac:dyDescent="0.75">
      <c r="Y779" s="198"/>
      <c r="Z779" s="198"/>
      <c r="AA779" s="198"/>
      <c r="AB779" s="198"/>
      <c r="AC779" s="198"/>
      <c r="AD779" s="198"/>
      <c r="AE779" s="198"/>
      <c r="AF779" s="198"/>
    </row>
    <row r="780" spans="25:32" x14ac:dyDescent="0.75">
      <c r="Y780" s="198"/>
      <c r="Z780" s="198"/>
      <c r="AA780" s="198"/>
      <c r="AB780" s="198"/>
      <c r="AC780" s="198"/>
      <c r="AD780" s="198"/>
      <c r="AE780" s="198"/>
      <c r="AF780" s="198"/>
    </row>
    <row r="781" spans="25:32" x14ac:dyDescent="0.75">
      <c r="Y781" s="198"/>
      <c r="Z781" s="198"/>
      <c r="AA781" s="198"/>
      <c r="AB781" s="198"/>
      <c r="AC781" s="198"/>
      <c r="AD781" s="198"/>
      <c r="AE781" s="198"/>
      <c r="AF781" s="198"/>
    </row>
    <row r="782" spans="25:32" x14ac:dyDescent="0.75">
      <c r="Y782" s="198"/>
      <c r="Z782" s="198"/>
      <c r="AA782" s="198"/>
      <c r="AB782" s="198"/>
      <c r="AC782" s="198"/>
      <c r="AD782" s="198"/>
      <c r="AE782" s="198"/>
      <c r="AF782" s="198"/>
    </row>
    <row r="783" spans="25:32" x14ac:dyDescent="0.75">
      <c r="Y783" s="198"/>
      <c r="Z783" s="198"/>
      <c r="AA783" s="198"/>
      <c r="AB783" s="198"/>
      <c r="AC783" s="198"/>
      <c r="AD783" s="198"/>
      <c r="AE783" s="198"/>
      <c r="AF783" s="198"/>
    </row>
    <row r="784" spans="25:32" x14ac:dyDescent="0.75">
      <c r="Y784" s="198"/>
      <c r="Z784" s="198"/>
      <c r="AA784" s="198"/>
      <c r="AB784" s="198"/>
      <c r="AC784" s="198"/>
      <c r="AD784" s="198"/>
      <c r="AE784" s="198"/>
      <c r="AF784" s="198"/>
    </row>
    <row r="785" spans="25:32" x14ac:dyDescent="0.75">
      <c r="Y785" s="198"/>
      <c r="Z785" s="198"/>
      <c r="AA785" s="198"/>
      <c r="AB785" s="198"/>
      <c r="AC785" s="198"/>
      <c r="AD785" s="198"/>
      <c r="AE785" s="198"/>
      <c r="AF785" s="198"/>
    </row>
    <row r="786" spans="25:32" x14ac:dyDescent="0.75">
      <c r="Y786" s="198"/>
      <c r="Z786" s="198"/>
      <c r="AA786" s="198"/>
      <c r="AB786" s="198"/>
      <c r="AC786" s="198"/>
      <c r="AD786" s="198"/>
      <c r="AE786" s="198"/>
      <c r="AF786" s="198"/>
    </row>
    <row r="787" spans="25:32" x14ac:dyDescent="0.75">
      <c r="Y787" s="198"/>
      <c r="Z787" s="198"/>
      <c r="AA787" s="198"/>
      <c r="AB787" s="198"/>
      <c r="AC787" s="198"/>
      <c r="AD787" s="198"/>
      <c r="AE787" s="198"/>
      <c r="AF787" s="198"/>
    </row>
    <row r="788" spans="25:32" x14ac:dyDescent="0.75">
      <c r="Y788" s="198"/>
      <c r="Z788" s="198"/>
      <c r="AA788" s="198"/>
      <c r="AB788" s="198"/>
      <c r="AC788" s="198"/>
      <c r="AD788" s="198"/>
      <c r="AE788" s="198"/>
      <c r="AF788" s="198"/>
    </row>
    <row r="789" spans="25:32" x14ac:dyDescent="0.75">
      <c r="Y789" s="198"/>
      <c r="Z789" s="198"/>
      <c r="AA789" s="198"/>
      <c r="AB789" s="198"/>
      <c r="AC789" s="198"/>
      <c r="AD789" s="198"/>
      <c r="AE789" s="198"/>
      <c r="AF789" s="198"/>
    </row>
    <row r="790" spans="25:32" x14ac:dyDescent="0.75">
      <c r="Y790" s="198"/>
      <c r="Z790" s="198"/>
      <c r="AA790" s="198"/>
      <c r="AB790" s="198"/>
      <c r="AC790" s="198"/>
      <c r="AD790" s="198"/>
      <c r="AE790" s="198"/>
      <c r="AF790" s="198"/>
    </row>
    <row r="791" spans="25:32" x14ac:dyDescent="0.75">
      <c r="Y791" s="198"/>
      <c r="Z791" s="198"/>
      <c r="AA791" s="198"/>
      <c r="AB791" s="198"/>
      <c r="AC791" s="198"/>
      <c r="AD791" s="198"/>
      <c r="AE791" s="198"/>
      <c r="AF791" s="198"/>
    </row>
    <row r="792" spans="25:32" x14ac:dyDescent="0.75">
      <c r="Y792" s="198"/>
      <c r="Z792" s="198"/>
      <c r="AA792" s="198"/>
      <c r="AB792" s="198"/>
      <c r="AC792" s="198"/>
      <c r="AD792" s="198"/>
      <c r="AE792" s="198"/>
      <c r="AF792" s="198"/>
    </row>
    <row r="793" spans="25:32" x14ac:dyDescent="0.75">
      <c r="Y793" s="198"/>
      <c r="Z793" s="198"/>
      <c r="AA793" s="198"/>
      <c r="AB793" s="198"/>
      <c r="AC793" s="198"/>
      <c r="AD793" s="198"/>
      <c r="AE793" s="198"/>
      <c r="AF793" s="198"/>
    </row>
    <row r="794" spans="25:32" x14ac:dyDescent="0.75">
      <c r="Y794" s="198"/>
      <c r="Z794" s="198"/>
      <c r="AA794" s="198"/>
      <c r="AB794" s="198"/>
      <c r="AC794" s="198"/>
      <c r="AD794" s="198"/>
      <c r="AE794" s="198"/>
      <c r="AF794" s="198"/>
    </row>
    <row r="795" spans="25:32" x14ac:dyDescent="0.75">
      <c r="Y795" s="198"/>
      <c r="Z795" s="198"/>
      <c r="AA795" s="198"/>
      <c r="AB795" s="198"/>
      <c r="AC795" s="198"/>
      <c r="AD795" s="198"/>
      <c r="AE795" s="198"/>
      <c r="AF795" s="198"/>
    </row>
    <row r="796" spans="25:32" x14ac:dyDescent="0.75">
      <c r="Y796" s="198"/>
      <c r="Z796" s="198"/>
      <c r="AA796" s="198"/>
      <c r="AB796" s="198"/>
      <c r="AC796" s="198"/>
      <c r="AD796" s="198"/>
      <c r="AE796" s="198"/>
      <c r="AF796" s="198"/>
    </row>
    <row r="797" spans="25:32" x14ac:dyDescent="0.75">
      <c r="Y797" s="198"/>
      <c r="Z797" s="198"/>
      <c r="AA797" s="198"/>
      <c r="AB797" s="198"/>
      <c r="AC797" s="198"/>
      <c r="AD797" s="198"/>
      <c r="AE797" s="198"/>
      <c r="AF797" s="198"/>
    </row>
    <row r="798" spans="25:32" x14ac:dyDescent="0.75">
      <c r="Y798" s="198"/>
      <c r="Z798" s="198"/>
      <c r="AA798" s="198"/>
      <c r="AB798" s="198"/>
      <c r="AC798" s="198"/>
      <c r="AD798" s="198"/>
      <c r="AE798" s="198"/>
      <c r="AF798" s="198"/>
    </row>
    <row r="799" spans="25:32" x14ac:dyDescent="0.75">
      <c r="Y799" s="198"/>
      <c r="Z799" s="198"/>
      <c r="AA799" s="198"/>
      <c r="AB799" s="198"/>
      <c r="AC799" s="198"/>
      <c r="AD799" s="198"/>
      <c r="AE799" s="198"/>
      <c r="AF799" s="198"/>
    </row>
    <row r="800" spans="25:32" x14ac:dyDescent="0.75">
      <c r="Y800" s="198"/>
      <c r="Z800" s="198"/>
      <c r="AA800" s="198"/>
      <c r="AB800" s="198"/>
      <c r="AC800" s="198"/>
      <c r="AD800" s="198"/>
      <c r="AE800" s="198"/>
      <c r="AF800" s="198"/>
    </row>
    <row r="801" spans="25:32" x14ac:dyDescent="0.75">
      <c r="Y801" s="198"/>
      <c r="Z801" s="198"/>
      <c r="AA801" s="198"/>
      <c r="AB801" s="198"/>
      <c r="AC801" s="198"/>
      <c r="AD801" s="198"/>
      <c r="AE801" s="198"/>
      <c r="AF801" s="198"/>
    </row>
    <row r="802" spans="25:32" x14ac:dyDescent="0.75">
      <c r="Y802" s="198"/>
      <c r="Z802" s="198"/>
      <c r="AA802" s="198"/>
      <c r="AB802" s="198"/>
      <c r="AC802" s="198"/>
      <c r="AD802" s="198"/>
      <c r="AE802" s="198"/>
      <c r="AF802" s="198"/>
    </row>
    <row r="803" spans="25:32" x14ac:dyDescent="0.75">
      <c r="Y803" s="198"/>
      <c r="Z803" s="198"/>
      <c r="AA803" s="198"/>
      <c r="AB803" s="198"/>
      <c r="AC803" s="198"/>
      <c r="AD803" s="198"/>
      <c r="AE803" s="198"/>
      <c r="AF803" s="198"/>
    </row>
    <row r="804" spans="25:32" x14ac:dyDescent="0.75">
      <c r="Y804" s="198"/>
      <c r="Z804" s="198"/>
      <c r="AA804" s="198"/>
      <c r="AB804" s="198"/>
      <c r="AC804" s="198"/>
      <c r="AD804" s="198"/>
      <c r="AE804" s="198"/>
      <c r="AF804" s="198"/>
    </row>
    <row r="805" spans="25:32" x14ac:dyDescent="0.75">
      <c r="Y805" s="198"/>
      <c r="Z805" s="198"/>
      <c r="AA805" s="198"/>
      <c r="AB805" s="198"/>
      <c r="AC805" s="198"/>
      <c r="AD805" s="198"/>
      <c r="AE805" s="198"/>
      <c r="AF805" s="198"/>
    </row>
    <row r="806" spans="25:32" x14ac:dyDescent="0.75">
      <c r="Y806" s="198"/>
      <c r="Z806" s="198"/>
      <c r="AA806" s="198"/>
      <c r="AB806" s="198"/>
      <c r="AC806" s="198"/>
      <c r="AD806" s="198"/>
      <c r="AE806" s="198"/>
      <c r="AF806" s="198"/>
    </row>
    <row r="807" spans="25:32" x14ac:dyDescent="0.75">
      <c r="Y807" s="198"/>
      <c r="Z807" s="198"/>
      <c r="AA807" s="198"/>
      <c r="AB807" s="198"/>
      <c r="AC807" s="198"/>
      <c r="AD807" s="198"/>
      <c r="AE807" s="198"/>
      <c r="AF807" s="198"/>
    </row>
    <row r="808" spans="25:32" x14ac:dyDescent="0.75">
      <c r="Y808" s="198"/>
      <c r="Z808" s="198"/>
      <c r="AA808" s="198"/>
      <c r="AB808" s="198"/>
      <c r="AC808" s="198"/>
      <c r="AD808" s="198"/>
      <c r="AE808" s="198"/>
      <c r="AF808" s="198"/>
    </row>
    <row r="809" spans="25:32" x14ac:dyDescent="0.75">
      <c r="Y809" s="198"/>
      <c r="Z809" s="198"/>
      <c r="AA809" s="198"/>
      <c r="AB809" s="198"/>
      <c r="AC809" s="198"/>
      <c r="AD809" s="198"/>
      <c r="AE809" s="198"/>
      <c r="AF809" s="198"/>
    </row>
    <row r="810" spans="25:32" x14ac:dyDescent="0.75">
      <c r="Y810" s="198"/>
      <c r="Z810" s="198"/>
      <c r="AA810" s="198"/>
      <c r="AB810" s="198"/>
      <c r="AC810" s="198"/>
      <c r="AD810" s="198"/>
      <c r="AE810" s="198"/>
      <c r="AF810" s="198"/>
    </row>
    <row r="811" spans="25:32" x14ac:dyDescent="0.75">
      <c r="Y811" s="198"/>
      <c r="Z811" s="198"/>
      <c r="AA811" s="198"/>
      <c r="AB811" s="198"/>
      <c r="AC811" s="198"/>
      <c r="AD811" s="198"/>
      <c r="AE811" s="198"/>
      <c r="AF811" s="198"/>
    </row>
    <row r="812" spans="25:32" x14ac:dyDescent="0.75">
      <c r="Y812" s="198"/>
      <c r="Z812" s="198"/>
      <c r="AA812" s="198"/>
      <c r="AB812" s="198"/>
      <c r="AC812" s="198"/>
      <c r="AD812" s="198"/>
      <c r="AE812" s="198"/>
      <c r="AF812" s="198"/>
    </row>
    <row r="813" spans="25:32" x14ac:dyDescent="0.75">
      <c r="Y813" s="198"/>
      <c r="Z813" s="198"/>
      <c r="AA813" s="198"/>
      <c r="AB813" s="198"/>
      <c r="AC813" s="198"/>
      <c r="AD813" s="198"/>
      <c r="AE813" s="198"/>
      <c r="AF813" s="198"/>
    </row>
    <row r="814" spans="25:32" x14ac:dyDescent="0.75">
      <c r="Y814" s="198"/>
      <c r="Z814" s="198"/>
      <c r="AA814" s="198"/>
      <c r="AB814" s="198"/>
      <c r="AC814" s="198"/>
      <c r="AD814" s="198"/>
      <c r="AE814" s="198"/>
      <c r="AF814" s="198"/>
    </row>
    <row r="815" spans="25:32" x14ac:dyDescent="0.75">
      <c r="Y815" s="198"/>
      <c r="Z815" s="198"/>
      <c r="AA815" s="198"/>
      <c r="AB815" s="198"/>
      <c r="AC815" s="198"/>
      <c r="AD815" s="198"/>
      <c r="AE815" s="198"/>
      <c r="AF815" s="198"/>
    </row>
    <row r="816" spans="25:32" x14ac:dyDescent="0.75">
      <c r="Y816" s="198"/>
      <c r="Z816" s="198"/>
      <c r="AA816" s="198"/>
      <c r="AB816" s="198"/>
      <c r="AC816" s="198"/>
      <c r="AD816" s="198"/>
      <c r="AE816" s="198"/>
      <c r="AF816" s="198"/>
    </row>
    <row r="817" spans="25:32" x14ac:dyDescent="0.75">
      <c r="Y817" s="198"/>
      <c r="Z817" s="198"/>
      <c r="AA817" s="198"/>
      <c r="AB817" s="198"/>
      <c r="AC817" s="198"/>
      <c r="AD817" s="198"/>
      <c r="AE817" s="198"/>
      <c r="AF817" s="198"/>
    </row>
    <row r="818" spans="25:32" x14ac:dyDescent="0.75">
      <c r="Y818" s="198"/>
      <c r="Z818" s="198"/>
      <c r="AA818" s="198"/>
      <c r="AB818" s="198"/>
      <c r="AC818" s="198"/>
      <c r="AD818" s="198"/>
      <c r="AE818" s="198"/>
      <c r="AF818" s="198"/>
    </row>
    <row r="819" spans="25:32" x14ac:dyDescent="0.75">
      <c r="Y819" s="198"/>
      <c r="Z819" s="198"/>
      <c r="AA819" s="198"/>
      <c r="AB819" s="198"/>
      <c r="AC819" s="198"/>
      <c r="AD819" s="198"/>
      <c r="AE819" s="198"/>
      <c r="AF819" s="198"/>
    </row>
    <row r="820" spans="25:32" x14ac:dyDescent="0.75">
      <c r="Y820" s="198"/>
      <c r="Z820" s="198"/>
      <c r="AA820" s="198"/>
      <c r="AB820" s="198"/>
      <c r="AC820" s="198"/>
      <c r="AD820" s="198"/>
      <c r="AE820" s="198"/>
      <c r="AF820" s="198"/>
    </row>
    <row r="821" spans="25:32" x14ac:dyDescent="0.75">
      <c r="Y821" s="198"/>
      <c r="Z821" s="198"/>
      <c r="AA821" s="198"/>
      <c r="AB821" s="198"/>
      <c r="AC821" s="198"/>
      <c r="AD821" s="198"/>
      <c r="AE821" s="198"/>
      <c r="AF821" s="198"/>
    </row>
    <row r="822" spans="25:32" x14ac:dyDescent="0.75">
      <c r="Y822" s="198"/>
      <c r="Z822" s="198"/>
      <c r="AA822" s="198"/>
      <c r="AB822" s="198"/>
      <c r="AC822" s="198"/>
      <c r="AD822" s="198"/>
      <c r="AE822" s="198"/>
      <c r="AF822" s="198"/>
    </row>
    <row r="823" spans="25:32" x14ac:dyDescent="0.75">
      <c r="Y823" s="198"/>
      <c r="Z823" s="198"/>
      <c r="AA823" s="198"/>
      <c r="AB823" s="198"/>
      <c r="AC823" s="198"/>
      <c r="AD823" s="198"/>
      <c r="AE823" s="198"/>
      <c r="AF823" s="198"/>
    </row>
    <row r="824" spans="25:32" x14ac:dyDescent="0.75">
      <c r="Y824" s="198"/>
      <c r="Z824" s="198"/>
      <c r="AA824" s="198"/>
      <c r="AB824" s="198"/>
      <c r="AC824" s="198"/>
      <c r="AD824" s="198"/>
      <c r="AE824" s="198"/>
      <c r="AF824" s="198"/>
    </row>
    <row r="825" spans="25:32" x14ac:dyDescent="0.75">
      <c r="Y825" s="198"/>
      <c r="Z825" s="198"/>
      <c r="AA825" s="198"/>
      <c r="AB825" s="198"/>
      <c r="AC825" s="198"/>
      <c r="AD825" s="198"/>
      <c r="AE825" s="198"/>
      <c r="AF825" s="198"/>
    </row>
    <row r="826" spans="25:32" x14ac:dyDescent="0.75">
      <c r="Y826" s="198"/>
      <c r="Z826" s="198"/>
      <c r="AA826" s="198"/>
      <c r="AB826" s="198"/>
      <c r="AC826" s="198"/>
      <c r="AD826" s="198"/>
      <c r="AE826" s="198"/>
      <c r="AF826" s="198"/>
    </row>
    <row r="827" spans="25:32" x14ac:dyDescent="0.75">
      <c r="Y827" s="198"/>
      <c r="Z827" s="198"/>
      <c r="AA827" s="198"/>
      <c r="AB827" s="198"/>
      <c r="AC827" s="198"/>
      <c r="AD827" s="198"/>
      <c r="AE827" s="198"/>
      <c r="AF827" s="198"/>
    </row>
    <row r="828" spans="25:32" x14ac:dyDescent="0.75">
      <c r="Y828" s="198"/>
      <c r="Z828" s="198"/>
      <c r="AA828" s="198"/>
      <c r="AB828" s="198"/>
      <c r="AC828" s="198"/>
      <c r="AD828" s="198"/>
      <c r="AE828" s="198"/>
      <c r="AF828" s="198"/>
    </row>
    <row r="829" spans="25:32" x14ac:dyDescent="0.75">
      <c r="Y829" s="198"/>
      <c r="Z829" s="198"/>
      <c r="AA829" s="198"/>
      <c r="AB829" s="198"/>
      <c r="AC829" s="198"/>
      <c r="AD829" s="198"/>
      <c r="AE829" s="198"/>
      <c r="AF829" s="198"/>
    </row>
    <row r="830" spans="25:32" x14ac:dyDescent="0.75">
      <c r="Y830" s="198"/>
      <c r="Z830" s="198"/>
      <c r="AA830" s="198"/>
      <c r="AB830" s="198"/>
      <c r="AC830" s="198"/>
      <c r="AD830" s="198"/>
      <c r="AE830" s="198"/>
      <c r="AF830" s="198"/>
    </row>
    <row r="831" spans="25:32" x14ac:dyDescent="0.75">
      <c r="Y831" s="198"/>
      <c r="Z831" s="198"/>
      <c r="AA831" s="198"/>
      <c r="AB831" s="198"/>
      <c r="AC831" s="198"/>
      <c r="AD831" s="198"/>
      <c r="AE831" s="198"/>
      <c r="AF831" s="198"/>
    </row>
    <row r="832" spans="25:32" x14ac:dyDescent="0.75">
      <c r="Y832" s="198"/>
      <c r="Z832" s="198"/>
      <c r="AA832" s="198"/>
      <c r="AB832" s="198"/>
      <c r="AC832" s="198"/>
      <c r="AD832" s="198"/>
      <c r="AE832" s="198"/>
      <c r="AF832" s="198"/>
    </row>
    <row r="833" spans="25:32" x14ac:dyDescent="0.75">
      <c r="Y833" s="198"/>
      <c r="Z833" s="198"/>
      <c r="AA833" s="198"/>
      <c r="AB833" s="198"/>
      <c r="AC833" s="198"/>
      <c r="AD833" s="198"/>
      <c r="AE833" s="198"/>
      <c r="AF833" s="198"/>
    </row>
    <row r="834" spans="25:32" x14ac:dyDescent="0.75">
      <c r="Y834" s="198"/>
      <c r="Z834" s="198"/>
      <c r="AA834" s="198"/>
      <c r="AB834" s="198"/>
      <c r="AC834" s="198"/>
      <c r="AD834" s="198"/>
      <c r="AE834" s="198"/>
      <c r="AF834" s="198"/>
    </row>
    <row r="835" spans="25:32" x14ac:dyDescent="0.75">
      <c r="Y835" s="198"/>
      <c r="Z835" s="198"/>
      <c r="AA835" s="198"/>
      <c r="AB835" s="198"/>
      <c r="AC835" s="198"/>
      <c r="AD835" s="198"/>
      <c r="AE835" s="198"/>
      <c r="AF835" s="198"/>
    </row>
    <row r="836" spans="25:32" x14ac:dyDescent="0.75">
      <c r="Y836" s="198"/>
      <c r="Z836" s="198"/>
      <c r="AA836" s="198"/>
      <c r="AB836" s="198"/>
      <c r="AC836" s="198"/>
      <c r="AD836" s="198"/>
      <c r="AE836" s="198"/>
      <c r="AF836" s="198"/>
    </row>
    <row r="837" spans="25:32" x14ac:dyDescent="0.75">
      <c r="Y837" s="198"/>
      <c r="Z837" s="198"/>
      <c r="AA837" s="198"/>
      <c r="AB837" s="198"/>
      <c r="AC837" s="198"/>
      <c r="AD837" s="198"/>
      <c r="AE837" s="198"/>
      <c r="AF837" s="198"/>
    </row>
    <row r="838" spans="25:32" x14ac:dyDescent="0.75">
      <c r="Y838" s="198"/>
      <c r="Z838" s="198"/>
      <c r="AA838" s="198"/>
      <c r="AB838" s="198"/>
      <c r="AC838" s="198"/>
      <c r="AD838" s="198"/>
      <c r="AE838" s="198"/>
      <c r="AF838" s="198"/>
    </row>
    <row r="839" spans="25:32" x14ac:dyDescent="0.75">
      <c r="Y839" s="198"/>
      <c r="Z839" s="198"/>
      <c r="AA839" s="198"/>
      <c r="AB839" s="198"/>
      <c r="AC839" s="198"/>
      <c r="AD839" s="198"/>
      <c r="AE839" s="198"/>
      <c r="AF839" s="198"/>
    </row>
    <row r="840" spans="25:32" x14ac:dyDescent="0.75">
      <c r="Y840" s="198"/>
      <c r="Z840" s="198"/>
      <c r="AA840" s="198"/>
      <c r="AB840" s="198"/>
      <c r="AC840" s="198"/>
      <c r="AD840" s="198"/>
      <c r="AE840" s="198"/>
      <c r="AF840" s="198"/>
    </row>
    <row r="841" spans="25:32" x14ac:dyDescent="0.75">
      <c r="Y841" s="198"/>
      <c r="Z841" s="198"/>
      <c r="AA841" s="198"/>
      <c r="AB841" s="198"/>
      <c r="AC841" s="198"/>
      <c r="AD841" s="198"/>
      <c r="AE841" s="198"/>
      <c r="AF841" s="198"/>
    </row>
    <row r="842" spans="25:32" x14ac:dyDescent="0.75">
      <c r="Y842" s="198"/>
      <c r="Z842" s="198"/>
      <c r="AA842" s="198"/>
      <c r="AB842" s="198"/>
      <c r="AC842" s="198"/>
      <c r="AD842" s="198"/>
      <c r="AE842" s="198"/>
      <c r="AF842" s="198"/>
    </row>
    <row r="843" spans="25:32" x14ac:dyDescent="0.75">
      <c r="Y843" s="198"/>
      <c r="Z843" s="198"/>
      <c r="AA843" s="198"/>
      <c r="AB843" s="198"/>
      <c r="AC843" s="198"/>
      <c r="AD843" s="198"/>
      <c r="AE843" s="198"/>
      <c r="AF843" s="198"/>
    </row>
    <row r="844" spans="25:32" x14ac:dyDescent="0.75">
      <c r="Y844" s="198"/>
      <c r="Z844" s="198"/>
      <c r="AA844" s="198"/>
      <c r="AB844" s="198"/>
      <c r="AC844" s="198"/>
      <c r="AD844" s="198"/>
      <c r="AE844" s="198"/>
      <c r="AF844" s="198"/>
    </row>
    <row r="845" spans="25:32" x14ac:dyDescent="0.75">
      <c r="Y845" s="198"/>
      <c r="Z845" s="198"/>
      <c r="AA845" s="198"/>
      <c r="AB845" s="198"/>
      <c r="AC845" s="198"/>
      <c r="AD845" s="198"/>
      <c r="AE845" s="198"/>
      <c r="AF845" s="198"/>
    </row>
    <row r="846" spans="25:32" x14ac:dyDescent="0.75">
      <c r="Y846" s="198"/>
      <c r="Z846" s="198"/>
      <c r="AA846" s="198"/>
      <c r="AB846" s="198"/>
      <c r="AC846" s="198"/>
      <c r="AD846" s="198"/>
      <c r="AE846" s="198"/>
      <c r="AF846" s="198"/>
    </row>
    <row r="847" spans="25:32" x14ac:dyDescent="0.75">
      <c r="Y847" s="198"/>
      <c r="Z847" s="198"/>
      <c r="AA847" s="198"/>
      <c r="AB847" s="198"/>
      <c r="AC847" s="198"/>
      <c r="AD847" s="198"/>
      <c r="AE847" s="198"/>
      <c r="AF847" s="198"/>
    </row>
    <row r="848" spans="25:32" x14ac:dyDescent="0.75">
      <c r="Y848" s="198"/>
      <c r="Z848" s="198"/>
      <c r="AA848" s="198"/>
      <c r="AB848" s="198"/>
      <c r="AC848" s="198"/>
      <c r="AD848" s="198"/>
      <c r="AE848" s="198"/>
      <c r="AF848" s="198"/>
    </row>
    <row r="849" spans="25:32" x14ac:dyDescent="0.75">
      <c r="Y849" s="198"/>
      <c r="Z849" s="198"/>
      <c r="AA849" s="198"/>
      <c r="AB849" s="198"/>
      <c r="AC849" s="198"/>
      <c r="AD849" s="198"/>
      <c r="AE849" s="198"/>
      <c r="AF849" s="198"/>
    </row>
    <row r="850" spans="25:32" x14ac:dyDescent="0.75">
      <c r="Y850" s="198"/>
      <c r="Z850" s="198"/>
      <c r="AA850" s="198"/>
      <c r="AB850" s="198"/>
      <c r="AC850" s="198"/>
      <c r="AD850" s="198"/>
      <c r="AE850" s="198"/>
      <c r="AF850" s="198"/>
    </row>
    <row r="851" spans="25:32" x14ac:dyDescent="0.75">
      <c r="Y851" s="198"/>
      <c r="Z851" s="198"/>
      <c r="AA851" s="198"/>
      <c r="AB851" s="198"/>
      <c r="AC851" s="198"/>
      <c r="AD851" s="198"/>
      <c r="AE851" s="198"/>
      <c r="AF851" s="198"/>
    </row>
    <row r="852" spans="25:32" x14ac:dyDescent="0.75">
      <c r="Y852" s="198"/>
      <c r="Z852" s="198"/>
      <c r="AA852" s="198"/>
      <c r="AB852" s="198"/>
      <c r="AC852" s="198"/>
      <c r="AD852" s="198"/>
      <c r="AE852" s="198"/>
      <c r="AF852" s="198"/>
    </row>
    <row r="853" spans="25:32" x14ac:dyDescent="0.75">
      <c r="Y853" s="198"/>
      <c r="Z853" s="198"/>
      <c r="AA853" s="198"/>
      <c r="AB853" s="198"/>
      <c r="AC853" s="198"/>
      <c r="AD853" s="198"/>
      <c r="AE853" s="198"/>
      <c r="AF853" s="198"/>
    </row>
    <row r="854" spans="25:32" x14ac:dyDescent="0.75">
      <c r="Y854" s="198"/>
      <c r="Z854" s="198"/>
      <c r="AA854" s="198"/>
      <c r="AB854" s="198"/>
      <c r="AC854" s="198"/>
      <c r="AD854" s="198"/>
      <c r="AE854" s="198"/>
      <c r="AF854" s="198"/>
    </row>
    <row r="855" spans="25:32" x14ac:dyDescent="0.75">
      <c r="Y855" s="198"/>
      <c r="Z855" s="198"/>
      <c r="AA855" s="198"/>
      <c r="AB855" s="198"/>
      <c r="AC855" s="198"/>
      <c r="AD855" s="198"/>
      <c r="AE855" s="198"/>
      <c r="AF855" s="198"/>
    </row>
    <row r="856" spans="25:32" x14ac:dyDescent="0.75">
      <c r="Y856" s="198"/>
      <c r="Z856" s="198"/>
      <c r="AA856" s="198"/>
      <c r="AB856" s="198"/>
      <c r="AC856" s="198"/>
      <c r="AD856" s="198"/>
      <c r="AE856" s="198"/>
      <c r="AF856" s="198"/>
    </row>
    <row r="857" spans="25:32" x14ac:dyDescent="0.75">
      <c r="Y857" s="198"/>
      <c r="Z857" s="198"/>
      <c r="AA857" s="198"/>
      <c r="AB857" s="198"/>
      <c r="AC857" s="198"/>
      <c r="AD857" s="198"/>
      <c r="AE857" s="198"/>
      <c r="AF857" s="198"/>
    </row>
    <row r="858" spans="25:32" x14ac:dyDescent="0.75">
      <c r="Y858" s="198"/>
      <c r="Z858" s="198"/>
      <c r="AA858" s="198"/>
      <c r="AB858" s="198"/>
      <c r="AC858" s="198"/>
      <c r="AD858" s="198"/>
      <c r="AE858" s="198"/>
      <c r="AF858" s="198"/>
    </row>
    <row r="859" spans="25:32" x14ac:dyDescent="0.75">
      <c r="Y859" s="198"/>
      <c r="Z859" s="198"/>
      <c r="AA859" s="198"/>
      <c r="AB859" s="198"/>
      <c r="AC859" s="198"/>
      <c r="AD859" s="198"/>
      <c r="AE859" s="198"/>
      <c r="AF859" s="198"/>
    </row>
    <row r="860" spans="25:32" x14ac:dyDescent="0.75">
      <c r="Y860" s="198"/>
      <c r="Z860" s="198"/>
      <c r="AA860" s="198"/>
      <c r="AB860" s="198"/>
      <c r="AC860" s="198"/>
      <c r="AD860" s="198"/>
      <c r="AE860" s="198"/>
      <c r="AF860" s="198"/>
    </row>
    <row r="861" spans="25:32" x14ac:dyDescent="0.75">
      <c r="Y861" s="198"/>
      <c r="Z861" s="198"/>
      <c r="AA861" s="198"/>
      <c r="AB861" s="198"/>
      <c r="AC861" s="198"/>
      <c r="AD861" s="198"/>
      <c r="AE861" s="198"/>
      <c r="AF861" s="198"/>
    </row>
    <row r="862" spans="25:32" x14ac:dyDescent="0.75">
      <c r="Y862" s="198"/>
      <c r="Z862" s="198"/>
      <c r="AA862" s="198"/>
      <c r="AB862" s="198"/>
      <c r="AC862" s="198"/>
      <c r="AD862" s="198"/>
      <c r="AE862" s="198"/>
      <c r="AF862" s="198"/>
    </row>
    <row r="863" spans="25:32" x14ac:dyDescent="0.75">
      <c r="Y863" s="198"/>
      <c r="Z863" s="198"/>
      <c r="AA863" s="198"/>
      <c r="AB863" s="198"/>
      <c r="AC863" s="198"/>
      <c r="AD863" s="198"/>
      <c r="AE863" s="198"/>
      <c r="AF863" s="198"/>
    </row>
    <row r="864" spans="25:32" x14ac:dyDescent="0.75">
      <c r="Y864" s="198"/>
      <c r="Z864" s="198"/>
      <c r="AA864" s="198"/>
      <c r="AB864" s="198"/>
      <c r="AC864" s="198"/>
      <c r="AD864" s="198"/>
      <c r="AE864" s="198"/>
      <c r="AF864" s="198"/>
    </row>
    <row r="865" spans="25:32" x14ac:dyDescent="0.75">
      <c r="Y865" s="198"/>
      <c r="Z865" s="198"/>
      <c r="AA865" s="198"/>
      <c r="AB865" s="198"/>
      <c r="AC865" s="198"/>
      <c r="AD865" s="198"/>
      <c r="AE865" s="198"/>
      <c r="AF865" s="198"/>
    </row>
    <row r="866" spans="25:32" x14ac:dyDescent="0.75">
      <c r="Y866" s="198"/>
      <c r="Z866" s="198"/>
      <c r="AA866" s="198"/>
      <c r="AB866" s="198"/>
      <c r="AC866" s="198"/>
      <c r="AD866" s="198"/>
      <c r="AE866" s="198"/>
      <c r="AF866" s="198"/>
    </row>
    <row r="867" spans="25:32" x14ac:dyDescent="0.75">
      <c r="Y867" s="198"/>
      <c r="Z867" s="198"/>
      <c r="AA867" s="198"/>
      <c r="AB867" s="198"/>
      <c r="AC867" s="198"/>
      <c r="AD867" s="198"/>
      <c r="AE867" s="198"/>
      <c r="AF867" s="198"/>
    </row>
    <row r="868" spans="25:32" x14ac:dyDescent="0.75">
      <c r="Y868" s="198"/>
      <c r="Z868" s="198"/>
      <c r="AA868" s="198"/>
      <c r="AB868" s="198"/>
      <c r="AC868" s="198"/>
      <c r="AD868" s="198"/>
      <c r="AE868" s="198"/>
      <c r="AF868" s="198"/>
    </row>
    <row r="869" spans="25:32" x14ac:dyDescent="0.75">
      <c r="Y869" s="198"/>
      <c r="Z869" s="198"/>
      <c r="AA869" s="198"/>
      <c r="AB869" s="198"/>
      <c r="AC869" s="198"/>
      <c r="AD869" s="198"/>
      <c r="AE869" s="198"/>
      <c r="AF869" s="198"/>
    </row>
    <row r="870" spans="25:32" x14ac:dyDescent="0.75">
      <c r="Y870" s="198"/>
      <c r="Z870" s="198"/>
      <c r="AA870" s="198"/>
      <c r="AB870" s="198"/>
      <c r="AC870" s="198"/>
      <c r="AD870" s="198"/>
      <c r="AE870" s="198"/>
      <c r="AF870" s="198"/>
    </row>
    <row r="871" spans="25:32" x14ac:dyDescent="0.75">
      <c r="Y871" s="198"/>
      <c r="Z871" s="198"/>
      <c r="AA871" s="198"/>
      <c r="AB871" s="198"/>
      <c r="AC871" s="198"/>
      <c r="AD871" s="198"/>
      <c r="AE871" s="198"/>
      <c r="AF871" s="198"/>
    </row>
    <row r="872" spans="25:32" x14ac:dyDescent="0.75">
      <c r="Y872" s="198"/>
      <c r="Z872" s="198"/>
      <c r="AA872" s="198"/>
      <c r="AB872" s="198"/>
      <c r="AC872" s="198"/>
      <c r="AD872" s="198"/>
      <c r="AE872" s="198"/>
      <c r="AF872" s="198"/>
    </row>
    <row r="873" spans="25:32" x14ac:dyDescent="0.75">
      <c r="Y873" s="198"/>
      <c r="Z873" s="198"/>
      <c r="AA873" s="198"/>
      <c r="AB873" s="198"/>
      <c r="AC873" s="198"/>
      <c r="AD873" s="198"/>
      <c r="AE873" s="198"/>
      <c r="AF873" s="198"/>
    </row>
    <row r="874" spans="25:32" x14ac:dyDescent="0.75">
      <c r="Y874" s="198"/>
      <c r="Z874" s="198"/>
      <c r="AA874" s="198"/>
      <c r="AB874" s="198"/>
      <c r="AC874" s="198"/>
      <c r="AD874" s="198"/>
      <c r="AE874" s="198"/>
      <c r="AF874" s="198"/>
    </row>
    <row r="875" spans="25:32" x14ac:dyDescent="0.75">
      <c r="Y875" s="198"/>
      <c r="Z875" s="198"/>
      <c r="AA875" s="198"/>
      <c r="AB875" s="198"/>
      <c r="AC875" s="198"/>
      <c r="AD875" s="198"/>
      <c r="AE875" s="198"/>
      <c r="AF875" s="198"/>
    </row>
    <row r="876" spans="25:32" x14ac:dyDescent="0.75">
      <c r="Y876" s="198"/>
      <c r="Z876" s="198"/>
      <c r="AA876" s="198"/>
      <c r="AB876" s="198"/>
      <c r="AC876" s="198"/>
      <c r="AD876" s="198"/>
      <c r="AE876" s="198"/>
      <c r="AF876" s="198"/>
    </row>
    <row r="877" spans="25:32" x14ac:dyDescent="0.75">
      <c r="Y877" s="198"/>
      <c r="Z877" s="198"/>
      <c r="AA877" s="198"/>
      <c r="AB877" s="198"/>
      <c r="AC877" s="198"/>
      <c r="AD877" s="198"/>
      <c r="AE877" s="198"/>
      <c r="AF877" s="198"/>
    </row>
    <row r="878" spans="25:32" x14ac:dyDescent="0.75">
      <c r="Y878" s="198"/>
      <c r="Z878" s="198"/>
      <c r="AA878" s="198"/>
      <c r="AB878" s="198"/>
      <c r="AC878" s="198"/>
      <c r="AD878" s="198"/>
      <c r="AE878" s="198"/>
      <c r="AF878" s="198"/>
    </row>
    <row r="879" spans="25:32" x14ac:dyDescent="0.75">
      <c r="Y879" s="198"/>
      <c r="Z879" s="198"/>
      <c r="AA879" s="198"/>
      <c r="AB879" s="198"/>
      <c r="AC879" s="198"/>
      <c r="AD879" s="198"/>
      <c r="AE879" s="198"/>
      <c r="AF879" s="198"/>
    </row>
    <row r="880" spans="25:32" x14ac:dyDescent="0.75">
      <c r="Y880" s="198"/>
      <c r="Z880" s="198"/>
      <c r="AA880" s="198"/>
      <c r="AB880" s="198"/>
      <c r="AC880" s="198"/>
      <c r="AD880" s="198"/>
      <c r="AE880" s="198"/>
      <c r="AF880" s="198"/>
    </row>
    <row r="881" spans="25:32" x14ac:dyDescent="0.75">
      <c r="Y881" s="198"/>
      <c r="Z881" s="198"/>
      <c r="AA881" s="198"/>
      <c r="AB881" s="198"/>
      <c r="AC881" s="198"/>
      <c r="AD881" s="198"/>
      <c r="AE881" s="198"/>
      <c r="AF881" s="198"/>
    </row>
    <row r="882" spans="25:32" x14ac:dyDescent="0.75">
      <c r="Y882" s="198"/>
      <c r="Z882" s="198"/>
      <c r="AA882" s="198"/>
      <c r="AB882" s="198"/>
      <c r="AC882" s="198"/>
      <c r="AD882" s="198"/>
      <c r="AE882" s="198"/>
      <c r="AF882" s="198"/>
    </row>
    <row r="883" spans="25:32" x14ac:dyDescent="0.75">
      <c r="Y883" s="198"/>
      <c r="Z883" s="198"/>
      <c r="AA883" s="198"/>
      <c r="AB883" s="198"/>
      <c r="AC883" s="198"/>
      <c r="AD883" s="198"/>
      <c r="AE883" s="198"/>
      <c r="AF883" s="198"/>
    </row>
    <row r="884" spans="25:32" x14ac:dyDescent="0.75">
      <c r="Y884" s="198"/>
      <c r="Z884" s="198"/>
      <c r="AA884" s="198"/>
      <c r="AB884" s="198"/>
      <c r="AC884" s="198"/>
      <c r="AD884" s="198"/>
      <c r="AE884" s="198"/>
      <c r="AF884" s="198"/>
    </row>
    <row r="885" spans="25:32" x14ac:dyDescent="0.75">
      <c r="Y885" s="198"/>
      <c r="Z885" s="198"/>
      <c r="AA885" s="198"/>
      <c r="AB885" s="198"/>
      <c r="AC885" s="198"/>
      <c r="AD885" s="198"/>
      <c r="AE885" s="198"/>
      <c r="AF885" s="198"/>
    </row>
    <row r="886" spans="25:32" x14ac:dyDescent="0.75">
      <c r="Y886" s="198"/>
      <c r="Z886" s="198"/>
      <c r="AA886" s="198"/>
      <c r="AB886" s="198"/>
      <c r="AC886" s="198"/>
      <c r="AD886" s="198"/>
      <c r="AE886" s="198"/>
      <c r="AF886" s="198"/>
    </row>
    <row r="887" spans="25:32" x14ac:dyDescent="0.75">
      <c r="Y887" s="198"/>
      <c r="Z887" s="198"/>
      <c r="AA887" s="198"/>
      <c r="AB887" s="198"/>
      <c r="AC887" s="198"/>
      <c r="AD887" s="198"/>
      <c r="AE887" s="198"/>
      <c r="AF887" s="198"/>
    </row>
    <row r="888" spans="25:32" x14ac:dyDescent="0.75">
      <c r="Y888" s="198"/>
      <c r="Z888" s="198"/>
      <c r="AA888" s="198"/>
      <c r="AB888" s="198"/>
      <c r="AC888" s="198"/>
      <c r="AD888" s="198"/>
      <c r="AE888" s="198"/>
      <c r="AF888" s="198"/>
    </row>
    <row r="889" spans="25:32" x14ac:dyDescent="0.75">
      <c r="Y889" s="198"/>
      <c r="Z889" s="198"/>
      <c r="AA889" s="198"/>
      <c r="AB889" s="198"/>
      <c r="AC889" s="198"/>
      <c r="AD889" s="198"/>
      <c r="AE889" s="198"/>
      <c r="AF889" s="198"/>
    </row>
    <row r="890" spans="25:32" x14ac:dyDescent="0.75">
      <c r="Y890" s="198"/>
      <c r="Z890" s="198"/>
      <c r="AA890" s="198"/>
      <c r="AB890" s="198"/>
      <c r="AC890" s="198"/>
      <c r="AD890" s="198"/>
      <c r="AE890" s="198"/>
      <c r="AF890" s="198"/>
    </row>
    <row r="891" spans="25:32" x14ac:dyDescent="0.75">
      <c r="Y891" s="198"/>
      <c r="Z891" s="198"/>
      <c r="AA891" s="198"/>
      <c r="AB891" s="198"/>
      <c r="AC891" s="198"/>
      <c r="AD891" s="198"/>
      <c r="AE891" s="198"/>
      <c r="AF891" s="198"/>
    </row>
    <row r="892" spans="25:32" x14ac:dyDescent="0.75">
      <c r="Y892" s="198"/>
      <c r="Z892" s="198"/>
      <c r="AA892" s="198"/>
      <c r="AB892" s="198"/>
      <c r="AC892" s="198"/>
      <c r="AD892" s="198"/>
      <c r="AE892" s="198"/>
      <c r="AF892" s="198"/>
    </row>
    <row r="893" spans="25:32" x14ac:dyDescent="0.75">
      <c r="Y893" s="198"/>
      <c r="Z893" s="198"/>
      <c r="AA893" s="198"/>
      <c r="AB893" s="198"/>
      <c r="AC893" s="198"/>
      <c r="AD893" s="198"/>
      <c r="AE893" s="198"/>
      <c r="AF893" s="198"/>
    </row>
    <row r="894" spans="25:32" x14ac:dyDescent="0.75">
      <c r="Y894" s="198"/>
      <c r="Z894" s="198"/>
      <c r="AA894" s="198"/>
      <c r="AB894" s="198"/>
      <c r="AC894" s="198"/>
      <c r="AD894" s="198"/>
      <c r="AE894" s="198"/>
      <c r="AF894" s="198"/>
    </row>
    <row r="895" spans="25:32" x14ac:dyDescent="0.75">
      <c r="Y895" s="198"/>
      <c r="Z895" s="198"/>
      <c r="AA895" s="198"/>
      <c r="AB895" s="198"/>
      <c r="AC895" s="198"/>
      <c r="AD895" s="198"/>
      <c r="AE895" s="198"/>
      <c r="AF895" s="198"/>
    </row>
    <row r="896" spans="25:32" x14ac:dyDescent="0.75">
      <c r="Y896" s="198"/>
      <c r="Z896" s="198"/>
      <c r="AA896" s="198"/>
      <c r="AB896" s="198"/>
      <c r="AC896" s="198"/>
      <c r="AD896" s="198"/>
      <c r="AE896" s="198"/>
      <c r="AF896" s="198"/>
    </row>
    <row r="897" spans="25:32" x14ac:dyDescent="0.75">
      <c r="Y897" s="198"/>
      <c r="Z897" s="198"/>
      <c r="AA897" s="198"/>
      <c r="AB897" s="198"/>
      <c r="AC897" s="198"/>
      <c r="AD897" s="198"/>
      <c r="AE897" s="198"/>
      <c r="AF897" s="198"/>
    </row>
    <row r="898" spans="25:32" x14ac:dyDescent="0.75">
      <c r="Y898" s="198"/>
      <c r="Z898" s="198"/>
      <c r="AA898" s="198"/>
      <c r="AB898" s="198"/>
      <c r="AC898" s="198"/>
      <c r="AD898" s="198"/>
      <c r="AE898" s="198"/>
      <c r="AF898" s="198"/>
    </row>
    <row r="899" spans="25:32" x14ac:dyDescent="0.75">
      <c r="Y899" s="198"/>
      <c r="Z899" s="198"/>
      <c r="AA899" s="198"/>
      <c r="AB899" s="198"/>
      <c r="AC899" s="198"/>
      <c r="AD899" s="198"/>
      <c r="AE899" s="198"/>
      <c r="AF899" s="198"/>
    </row>
    <row r="900" spans="25:32" x14ac:dyDescent="0.75">
      <c r="Y900" s="198"/>
      <c r="Z900" s="198"/>
      <c r="AA900" s="198"/>
      <c r="AB900" s="198"/>
      <c r="AC900" s="198"/>
      <c r="AD900" s="198"/>
      <c r="AE900" s="198"/>
      <c r="AF900" s="198"/>
    </row>
    <row r="901" spans="25:32" x14ac:dyDescent="0.75">
      <c r="Y901" s="198"/>
      <c r="Z901" s="198"/>
      <c r="AA901" s="198"/>
      <c r="AB901" s="198"/>
      <c r="AC901" s="198"/>
      <c r="AD901" s="198"/>
      <c r="AE901" s="198"/>
      <c r="AF901" s="198"/>
    </row>
    <row r="902" spans="25:32" x14ac:dyDescent="0.75">
      <c r="Y902" s="198"/>
      <c r="Z902" s="198"/>
      <c r="AA902" s="198"/>
      <c r="AB902" s="198"/>
      <c r="AC902" s="198"/>
      <c r="AD902" s="198"/>
      <c r="AE902" s="198"/>
      <c r="AF902" s="198"/>
    </row>
    <row r="903" spans="25:32" x14ac:dyDescent="0.75">
      <c r="Y903" s="198"/>
      <c r="Z903" s="198"/>
      <c r="AA903" s="198"/>
      <c r="AB903" s="198"/>
      <c r="AC903" s="198"/>
      <c r="AD903" s="198"/>
      <c r="AE903" s="198"/>
      <c r="AF903" s="198"/>
    </row>
    <row r="904" spans="25:32" x14ac:dyDescent="0.75">
      <c r="Y904" s="198"/>
      <c r="Z904" s="198"/>
      <c r="AA904" s="198"/>
      <c r="AB904" s="198"/>
      <c r="AC904" s="198"/>
      <c r="AD904" s="198"/>
      <c r="AE904" s="198"/>
      <c r="AF904" s="198"/>
    </row>
    <row r="905" spans="25:32" x14ac:dyDescent="0.75">
      <c r="Y905" s="198"/>
      <c r="Z905" s="198"/>
      <c r="AA905" s="198"/>
      <c r="AB905" s="198"/>
      <c r="AC905" s="198"/>
      <c r="AD905" s="198"/>
      <c r="AE905" s="198"/>
      <c r="AF905" s="198"/>
    </row>
    <row r="906" spans="25:32" x14ac:dyDescent="0.75">
      <c r="Y906" s="198"/>
      <c r="Z906" s="198"/>
      <c r="AA906" s="198"/>
      <c r="AB906" s="198"/>
      <c r="AC906" s="198"/>
      <c r="AD906" s="198"/>
      <c r="AE906" s="198"/>
      <c r="AF906" s="198"/>
    </row>
    <row r="907" spans="25:32" x14ac:dyDescent="0.75">
      <c r="Y907" s="198"/>
      <c r="Z907" s="198"/>
      <c r="AA907" s="198"/>
      <c r="AB907" s="198"/>
      <c r="AC907" s="198"/>
      <c r="AD907" s="198"/>
      <c r="AE907" s="198"/>
      <c r="AF907" s="198"/>
    </row>
    <row r="908" spans="25:32" x14ac:dyDescent="0.75">
      <c r="Y908" s="198"/>
      <c r="Z908" s="198"/>
      <c r="AA908" s="198"/>
      <c r="AB908" s="198"/>
      <c r="AC908" s="198"/>
      <c r="AD908" s="198"/>
      <c r="AE908" s="198"/>
      <c r="AF908" s="198"/>
    </row>
    <row r="909" spans="25:32" x14ac:dyDescent="0.75">
      <c r="Y909" s="198"/>
      <c r="Z909" s="198"/>
      <c r="AA909" s="198"/>
      <c r="AB909" s="198"/>
      <c r="AC909" s="198"/>
      <c r="AD909" s="198"/>
      <c r="AE909" s="198"/>
      <c r="AF909" s="198"/>
    </row>
    <row r="910" spans="25:32" x14ac:dyDescent="0.75">
      <c r="Y910" s="198"/>
      <c r="Z910" s="198"/>
      <c r="AA910" s="198"/>
      <c r="AB910" s="198"/>
      <c r="AC910" s="198"/>
      <c r="AD910" s="198"/>
      <c r="AE910" s="198"/>
      <c r="AF910" s="198"/>
    </row>
    <row r="911" spans="25:32" x14ac:dyDescent="0.75">
      <c r="Y911" s="198"/>
      <c r="Z911" s="198"/>
      <c r="AA911" s="198"/>
      <c r="AB911" s="198"/>
      <c r="AC911" s="198"/>
      <c r="AD911" s="198"/>
      <c r="AE911" s="198"/>
      <c r="AF911" s="198"/>
    </row>
    <row r="912" spans="25:32" x14ac:dyDescent="0.75">
      <c r="Y912" s="198"/>
      <c r="Z912" s="198"/>
      <c r="AA912" s="198"/>
      <c r="AB912" s="198"/>
      <c r="AC912" s="198"/>
      <c r="AD912" s="198"/>
      <c r="AE912" s="198"/>
      <c r="AF912" s="198"/>
    </row>
    <row r="913" spans="25:32" x14ac:dyDescent="0.75">
      <c r="Y913" s="198"/>
      <c r="Z913" s="198"/>
      <c r="AA913" s="198"/>
      <c r="AB913" s="198"/>
      <c r="AC913" s="198"/>
      <c r="AD913" s="198"/>
      <c r="AE913" s="198"/>
      <c r="AF913" s="198"/>
    </row>
    <row r="914" spans="25:32" x14ac:dyDescent="0.75">
      <c r="Y914" s="198"/>
      <c r="Z914" s="198"/>
      <c r="AA914" s="198"/>
      <c r="AB914" s="198"/>
      <c r="AC914" s="198"/>
      <c r="AD914" s="198"/>
      <c r="AE914" s="198"/>
      <c r="AF914" s="198"/>
    </row>
    <row r="915" spans="25:32" x14ac:dyDescent="0.75">
      <c r="Y915" s="198"/>
      <c r="Z915" s="198"/>
      <c r="AA915" s="198"/>
      <c r="AB915" s="198"/>
      <c r="AC915" s="198"/>
      <c r="AD915" s="198"/>
      <c r="AE915" s="198"/>
      <c r="AF915" s="198"/>
    </row>
    <row r="916" spans="25:32" x14ac:dyDescent="0.75">
      <c r="Y916" s="198"/>
      <c r="Z916" s="198"/>
      <c r="AA916" s="198"/>
      <c r="AB916" s="198"/>
      <c r="AC916" s="198"/>
      <c r="AD916" s="198"/>
      <c r="AE916" s="198"/>
      <c r="AF916" s="198"/>
    </row>
    <row r="917" spans="25:32" x14ac:dyDescent="0.75">
      <c r="Y917" s="198"/>
      <c r="Z917" s="198"/>
      <c r="AA917" s="198"/>
      <c r="AB917" s="198"/>
      <c r="AC917" s="198"/>
      <c r="AD917" s="198"/>
      <c r="AE917" s="198"/>
      <c r="AF917" s="198"/>
    </row>
    <row r="918" spans="25:32" x14ac:dyDescent="0.75">
      <c r="Y918" s="198"/>
      <c r="Z918" s="198"/>
      <c r="AA918" s="198"/>
      <c r="AB918" s="198"/>
      <c r="AC918" s="198"/>
      <c r="AD918" s="198"/>
      <c r="AE918" s="198"/>
      <c r="AF918" s="198"/>
    </row>
    <row r="919" spans="25:32" x14ac:dyDescent="0.75">
      <c r="Y919" s="198"/>
      <c r="Z919" s="198"/>
      <c r="AA919" s="198"/>
      <c r="AB919" s="198"/>
      <c r="AC919" s="198"/>
      <c r="AD919" s="198"/>
      <c r="AE919" s="198"/>
      <c r="AF919" s="198"/>
    </row>
    <row r="920" spans="25:32" x14ac:dyDescent="0.75">
      <c r="Y920" s="198"/>
      <c r="Z920" s="198"/>
      <c r="AA920" s="198"/>
      <c r="AB920" s="198"/>
      <c r="AC920" s="198"/>
      <c r="AD920" s="198"/>
      <c r="AE920" s="198"/>
      <c r="AF920" s="198"/>
    </row>
    <row r="921" spans="25:32" x14ac:dyDescent="0.75">
      <c r="Y921" s="198"/>
      <c r="Z921" s="198"/>
      <c r="AA921" s="198"/>
      <c r="AB921" s="198"/>
      <c r="AC921" s="198"/>
      <c r="AD921" s="198"/>
      <c r="AE921" s="198"/>
      <c r="AF921" s="198"/>
    </row>
    <row r="922" spans="25:32" x14ac:dyDescent="0.75">
      <c r="Y922" s="198"/>
      <c r="Z922" s="198"/>
      <c r="AA922" s="198"/>
      <c r="AB922" s="198"/>
      <c r="AC922" s="198"/>
      <c r="AD922" s="198"/>
      <c r="AE922" s="198"/>
      <c r="AF922" s="198"/>
    </row>
    <row r="923" spans="25:32" x14ac:dyDescent="0.75">
      <c r="Y923" s="198"/>
      <c r="Z923" s="198"/>
      <c r="AA923" s="198"/>
      <c r="AB923" s="198"/>
      <c r="AC923" s="198"/>
      <c r="AD923" s="198"/>
      <c r="AE923" s="198"/>
      <c r="AF923" s="198"/>
    </row>
    <row r="924" spans="25:32" x14ac:dyDescent="0.75">
      <c r="Y924" s="198"/>
      <c r="Z924" s="198"/>
      <c r="AA924" s="198"/>
      <c r="AB924" s="198"/>
      <c r="AC924" s="198"/>
      <c r="AD924" s="198"/>
      <c r="AE924" s="198"/>
      <c r="AF924" s="198"/>
    </row>
    <row r="925" spans="25:32" x14ac:dyDescent="0.75">
      <c r="Y925" s="198"/>
      <c r="Z925" s="198"/>
      <c r="AA925" s="198"/>
      <c r="AB925" s="198"/>
      <c r="AC925" s="198"/>
      <c r="AD925" s="198"/>
      <c r="AE925" s="198"/>
      <c r="AF925" s="198"/>
    </row>
    <row r="926" spans="25:32" x14ac:dyDescent="0.75">
      <c r="Y926" s="198"/>
      <c r="Z926" s="198"/>
      <c r="AA926" s="198"/>
      <c r="AB926" s="198"/>
      <c r="AC926" s="198"/>
      <c r="AD926" s="198"/>
      <c r="AE926" s="198"/>
      <c r="AF926" s="198"/>
    </row>
    <row r="927" spans="25:32" x14ac:dyDescent="0.75">
      <c r="Y927" s="198"/>
      <c r="Z927" s="198"/>
      <c r="AA927" s="198"/>
      <c r="AB927" s="198"/>
      <c r="AC927" s="198"/>
      <c r="AD927" s="198"/>
      <c r="AE927" s="198"/>
      <c r="AF927" s="198"/>
    </row>
    <row r="928" spans="25:32" x14ac:dyDescent="0.75">
      <c r="Y928" s="198"/>
      <c r="Z928" s="198"/>
      <c r="AA928" s="198"/>
      <c r="AB928" s="198"/>
      <c r="AC928" s="198"/>
      <c r="AD928" s="198"/>
      <c r="AE928" s="198"/>
      <c r="AF928" s="198"/>
    </row>
    <row r="929" spans="25:32" x14ac:dyDescent="0.75">
      <c r="Y929" s="198"/>
      <c r="Z929" s="198"/>
      <c r="AA929" s="198"/>
      <c r="AB929" s="198"/>
      <c r="AC929" s="198"/>
      <c r="AD929" s="198"/>
      <c r="AE929" s="198"/>
      <c r="AF929" s="198"/>
    </row>
    <row r="930" spans="25:32" x14ac:dyDescent="0.75">
      <c r="Y930" s="198"/>
      <c r="Z930" s="198"/>
      <c r="AA930" s="198"/>
      <c r="AB930" s="198"/>
      <c r="AC930" s="198"/>
      <c r="AD930" s="198"/>
      <c r="AE930" s="198"/>
      <c r="AF930" s="198"/>
    </row>
    <row r="931" spans="25:32" x14ac:dyDescent="0.75">
      <c r="Y931" s="198"/>
      <c r="Z931" s="198"/>
      <c r="AA931" s="198"/>
      <c r="AB931" s="198"/>
      <c r="AC931" s="198"/>
      <c r="AD931" s="198"/>
      <c r="AE931" s="198"/>
      <c r="AF931" s="198"/>
    </row>
    <row r="932" spans="25:32" x14ac:dyDescent="0.75">
      <c r="Y932" s="198"/>
      <c r="Z932" s="198"/>
      <c r="AA932" s="198"/>
      <c r="AB932" s="198"/>
      <c r="AC932" s="198"/>
      <c r="AD932" s="198"/>
      <c r="AE932" s="198"/>
      <c r="AF932" s="198"/>
    </row>
    <row r="933" spans="25:32" x14ac:dyDescent="0.75">
      <c r="Y933" s="198"/>
      <c r="Z933" s="198"/>
      <c r="AA933" s="198"/>
      <c r="AB933" s="198"/>
      <c r="AC933" s="198"/>
      <c r="AD933" s="198"/>
      <c r="AE933" s="198"/>
      <c r="AF933" s="198"/>
    </row>
    <row r="934" spans="25:32" x14ac:dyDescent="0.75">
      <c r="Y934" s="198"/>
      <c r="Z934" s="198"/>
      <c r="AA934" s="198"/>
      <c r="AB934" s="198"/>
      <c r="AC934" s="198"/>
      <c r="AD934" s="198"/>
      <c r="AE934" s="198"/>
      <c r="AF934" s="198"/>
    </row>
    <row r="935" spans="25:32" x14ac:dyDescent="0.75">
      <c r="Y935" s="198"/>
      <c r="Z935" s="198"/>
      <c r="AA935" s="198"/>
      <c r="AB935" s="198"/>
      <c r="AC935" s="198"/>
      <c r="AD935" s="198"/>
      <c r="AE935" s="198"/>
      <c r="AF935" s="198"/>
    </row>
    <row r="936" spans="25:32" x14ac:dyDescent="0.75">
      <c r="Y936" s="198"/>
      <c r="Z936" s="198"/>
      <c r="AA936" s="198"/>
      <c r="AB936" s="198"/>
      <c r="AC936" s="198"/>
      <c r="AD936" s="198"/>
      <c r="AE936" s="198"/>
      <c r="AF936" s="198"/>
    </row>
    <row r="937" spans="25:32" x14ac:dyDescent="0.75">
      <c r="Y937" s="198"/>
      <c r="Z937" s="198"/>
      <c r="AA937" s="198"/>
      <c r="AB937" s="198"/>
      <c r="AC937" s="198"/>
      <c r="AD937" s="198"/>
      <c r="AE937" s="198"/>
      <c r="AF937" s="198"/>
    </row>
    <row r="938" spans="25:32" x14ac:dyDescent="0.75">
      <c r="Y938" s="198"/>
      <c r="Z938" s="198"/>
      <c r="AA938" s="198"/>
      <c r="AB938" s="198"/>
      <c r="AC938" s="198"/>
      <c r="AD938" s="198"/>
      <c r="AE938" s="198"/>
      <c r="AF938" s="198"/>
    </row>
    <row r="939" spans="25:32" x14ac:dyDescent="0.75">
      <c r="Y939" s="198"/>
      <c r="Z939" s="198"/>
      <c r="AA939" s="198"/>
      <c r="AB939" s="198"/>
      <c r="AC939" s="198"/>
      <c r="AD939" s="198"/>
      <c r="AE939" s="198"/>
      <c r="AF939" s="198"/>
    </row>
    <row r="940" spans="25:32" x14ac:dyDescent="0.75">
      <c r="Y940" s="198"/>
      <c r="Z940" s="198"/>
      <c r="AA940" s="198"/>
      <c r="AB940" s="198"/>
      <c r="AC940" s="198"/>
      <c r="AD940" s="198"/>
      <c r="AE940" s="198"/>
      <c r="AF940" s="198"/>
    </row>
    <row r="941" spans="25:32" x14ac:dyDescent="0.75">
      <c r="Y941" s="198"/>
      <c r="Z941" s="198"/>
      <c r="AA941" s="198"/>
      <c r="AB941" s="198"/>
      <c r="AC941" s="198"/>
      <c r="AD941" s="198"/>
      <c r="AE941" s="198"/>
      <c r="AF941" s="198"/>
    </row>
    <row r="942" spans="25:32" x14ac:dyDescent="0.75">
      <c r="Y942" s="198"/>
      <c r="Z942" s="198"/>
      <c r="AA942" s="198"/>
      <c r="AB942" s="198"/>
      <c r="AC942" s="198"/>
      <c r="AD942" s="198"/>
      <c r="AE942" s="198"/>
      <c r="AF942" s="198"/>
    </row>
    <row r="943" spans="25:32" x14ac:dyDescent="0.75">
      <c r="Y943" s="198"/>
      <c r="Z943" s="198"/>
      <c r="AA943" s="198"/>
      <c r="AB943" s="198"/>
      <c r="AC943" s="198"/>
      <c r="AD943" s="198"/>
      <c r="AE943" s="198"/>
      <c r="AF943" s="198"/>
    </row>
    <row r="944" spans="25:32" x14ac:dyDescent="0.75">
      <c r="Y944" s="198"/>
      <c r="Z944" s="198"/>
      <c r="AA944" s="198"/>
      <c r="AB944" s="198"/>
      <c r="AC944" s="198"/>
      <c r="AD944" s="198"/>
      <c r="AE944" s="198"/>
      <c r="AF944" s="198"/>
    </row>
    <row r="945" spans="25:32" x14ac:dyDescent="0.75">
      <c r="Y945" s="198"/>
      <c r="Z945" s="198"/>
      <c r="AA945" s="198"/>
      <c r="AB945" s="198"/>
      <c r="AC945" s="198"/>
      <c r="AD945" s="198"/>
      <c r="AE945" s="198"/>
      <c r="AF945" s="198"/>
    </row>
    <row r="946" spans="25:32" x14ac:dyDescent="0.75">
      <c r="Y946" s="198"/>
      <c r="Z946" s="198"/>
      <c r="AA946" s="198"/>
      <c r="AB946" s="198"/>
      <c r="AC946" s="198"/>
      <c r="AD946" s="198"/>
      <c r="AE946" s="198"/>
      <c r="AF946" s="198"/>
    </row>
    <row r="947" spans="25:32" x14ac:dyDescent="0.75">
      <c r="Y947" s="198"/>
      <c r="Z947" s="198"/>
      <c r="AA947" s="198"/>
      <c r="AB947" s="198"/>
      <c r="AC947" s="198"/>
      <c r="AD947" s="198"/>
      <c r="AE947" s="198"/>
      <c r="AF947" s="198"/>
    </row>
    <row r="948" spans="25:32" x14ac:dyDescent="0.75">
      <c r="Y948" s="198"/>
      <c r="Z948" s="198"/>
      <c r="AA948" s="198"/>
      <c r="AB948" s="198"/>
      <c r="AC948" s="198"/>
      <c r="AD948" s="198"/>
      <c r="AE948" s="198"/>
      <c r="AF948" s="198"/>
    </row>
    <row r="949" spans="25:32" x14ac:dyDescent="0.75">
      <c r="Y949" s="198"/>
      <c r="Z949" s="198"/>
      <c r="AA949" s="198"/>
      <c r="AB949" s="198"/>
      <c r="AC949" s="198"/>
      <c r="AD949" s="198"/>
      <c r="AE949" s="198"/>
      <c r="AF949" s="198"/>
    </row>
    <row r="950" spans="25:32" x14ac:dyDescent="0.75">
      <c r="Y950" s="198"/>
      <c r="Z950" s="198"/>
      <c r="AA950" s="198"/>
      <c r="AB950" s="198"/>
      <c r="AC950" s="198"/>
      <c r="AD950" s="198"/>
      <c r="AE950" s="198"/>
      <c r="AF950" s="198"/>
    </row>
    <row r="951" spans="25:32" x14ac:dyDescent="0.75">
      <c r="Y951" s="198"/>
      <c r="Z951" s="198"/>
      <c r="AA951" s="198"/>
      <c r="AB951" s="198"/>
      <c r="AC951" s="198"/>
      <c r="AD951" s="198"/>
      <c r="AE951" s="198"/>
      <c r="AF951" s="198"/>
    </row>
    <row r="952" spans="25:32" x14ac:dyDescent="0.75">
      <c r="Y952" s="198"/>
      <c r="Z952" s="198"/>
      <c r="AA952" s="198"/>
      <c r="AB952" s="198"/>
      <c r="AC952" s="198"/>
      <c r="AD952" s="198"/>
      <c r="AE952" s="198"/>
      <c r="AF952" s="198"/>
    </row>
    <row r="953" spans="25:32" x14ac:dyDescent="0.75">
      <c r="Y953" s="198"/>
      <c r="Z953" s="198"/>
      <c r="AA953" s="198"/>
      <c r="AB953" s="198"/>
      <c r="AC953" s="198"/>
      <c r="AD953" s="198"/>
      <c r="AE953" s="198"/>
      <c r="AF953" s="198"/>
    </row>
    <row r="954" spans="25:32" x14ac:dyDescent="0.75">
      <c r="Y954" s="198"/>
      <c r="Z954" s="198"/>
      <c r="AA954" s="198"/>
      <c r="AB954" s="198"/>
      <c r="AC954" s="198"/>
      <c r="AD954" s="198"/>
      <c r="AE954" s="198"/>
      <c r="AF954" s="198"/>
    </row>
    <row r="955" spans="25:32" x14ac:dyDescent="0.75">
      <c r="Y955" s="198"/>
      <c r="Z955" s="198"/>
      <c r="AA955" s="198"/>
      <c r="AB955" s="198"/>
      <c r="AC955" s="198"/>
      <c r="AD955" s="198"/>
      <c r="AE955" s="198"/>
      <c r="AF955" s="198"/>
    </row>
    <row r="956" spans="25:32" x14ac:dyDescent="0.75">
      <c r="Y956" s="198"/>
      <c r="Z956" s="198"/>
      <c r="AA956" s="198"/>
      <c r="AB956" s="198"/>
      <c r="AC956" s="198"/>
      <c r="AD956" s="198"/>
      <c r="AE956" s="198"/>
      <c r="AF956" s="198"/>
    </row>
    <row r="957" spans="25:32" x14ac:dyDescent="0.75">
      <c r="Y957" s="198"/>
      <c r="Z957" s="198"/>
      <c r="AA957" s="198"/>
      <c r="AB957" s="198"/>
      <c r="AC957" s="198"/>
      <c r="AD957" s="198"/>
      <c r="AE957" s="198"/>
      <c r="AF957" s="198"/>
    </row>
    <row r="958" spans="25:32" x14ac:dyDescent="0.75">
      <c r="Y958" s="198"/>
      <c r="Z958" s="198"/>
      <c r="AA958" s="198"/>
      <c r="AB958" s="198"/>
      <c r="AC958" s="198"/>
      <c r="AD958" s="198"/>
      <c r="AE958" s="198"/>
      <c r="AF958" s="198"/>
    </row>
    <row r="959" spans="25:32" x14ac:dyDescent="0.75">
      <c r="Y959" s="198"/>
      <c r="Z959" s="198"/>
      <c r="AA959" s="198"/>
      <c r="AB959" s="198"/>
      <c r="AC959" s="198"/>
      <c r="AD959" s="198"/>
      <c r="AE959" s="198"/>
      <c r="AF959" s="198"/>
    </row>
    <row r="960" spans="25:32" x14ac:dyDescent="0.75">
      <c r="Y960" s="198"/>
      <c r="Z960" s="198"/>
      <c r="AA960" s="198"/>
      <c r="AB960" s="198"/>
      <c r="AC960" s="198"/>
      <c r="AD960" s="198"/>
      <c r="AE960" s="198"/>
      <c r="AF960" s="198"/>
    </row>
    <row r="961" spans="25:32" x14ac:dyDescent="0.75">
      <c r="Y961" s="198"/>
      <c r="Z961" s="198"/>
      <c r="AA961" s="198"/>
      <c r="AB961" s="198"/>
      <c r="AC961" s="198"/>
      <c r="AD961" s="198"/>
      <c r="AE961" s="198"/>
      <c r="AF961" s="198"/>
    </row>
    <row r="962" spans="25:32" x14ac:dyDescent="0.75">
      <c r="Y962" s="198"/>
      <c r="Z962" s="198"/>
      <c r="AA962" s="198"/>
      <c r="AB962" s="198"/>
      <c r="AC962" s="198"/>
      <c r="AD962" s="198"/>
      <c r="AE962" s="198"/>
      <c r="AF962" s="198"/>
    </row>
    <row r="963" spans="25:32" x14ac:dyDescent="0.75">
      <c r="Y963" s="198"/>
      <c r="Z963" s="198"/>
      <c r="AA963" s="198"/>
      <c r="AB963" s="198"/>
      <c r="AC963" s="198"/>
      <c r="AD963" s="198"/>
      <c r="AE963" s="198"/>
      <c r="AF963" s="198"/>
    </row>
    <row r="964" spans="25:32" x14ac:dyDescent="0.75">
      <c r="Y964" s="198"/>
      <c r="Z964" s="198"/>
      <c r="AA964" s="198"/>
      <c r="AB964" s="198"/>
      <c r="AC964" s="198"/>
      <c r="AD964" s="198"/>
      <c r="AE964" s="198"/>
      <c r="AF964" s="198"/>
    </row>
    <row r="965" spans="25:32" x14ac:dyDescent="0.75">
      <c r="Y965" s="198"/>
      <c r="Z965" s="198"/>
      <c r="AA965" s="198"/>
      <c r="AB965" s="198"/>
      <c r="AC965" s="198"/>
      <c r="AD965" s="198"/>
      <c r="AE965" s="198"/>
      <c r="AF965" s="198"/>
    </row>
    <row r="966" spans="25:32" x14ac:dyDescent="0.75">
      <c r="Y966" s="198"/>
      <c r="Z966" s="198"/>
      <c r="AA966" s="198"/>
      <c r="AB966" s="198"/>
      <c r="AC966" s="198"/>
      <c r="AD966" s="198"/>
      <c r="AE966" s="198"/>
      <c r="AF966" s="198"/>
    </row>
    <row r="967" spans="25:32" x14ac:dyDescent="0.75">
      <c r="Y967" s="198"/>
      <c r="Z967" s="198"/>
      <c r="AA967" s="198"/>
      <c r="AB967" s="198"/>
      <c r="AC967" s="198"/>
      <c r="AD967" s="198"/>
      <c r="AE967" s="198"/>
      <c r="AF967" s="198"/>
    </row>
    <row r="968" spans="25:32" x14ac:dyDescent="0.75">
      <c r="Y968" s="198"/>
      <c r="Z968" s="198"/>
      <c r="AA968" s="198"/>
      <c r="AB968" s="198"/>
      <c r="AC968" s="198"/>
      <c r="AD968" s="198"/>
      <c r="AE968" s="198"/>
      <c r="AF968" s="198"/>
    </row>
    <row r="969" spans="25:32" x14ac:dyDescent="0.75">
      <c r="Y969" s="198"/>
      <c r="Z969" s="198"/>
      <c r="AA969" s="198"/>
      <c r="AB969" s="198"/>
      <c r="AC969" s="198"/>
      <c r="AD969" s="198"/>
      <c r="AE969" s="198"/>
      <c r="AF969" s="198"/>
    </row>
    <row r="970" spans="25:32" x14ac:dyDescent="0.75">
      <c r="Y970" s="198"/>
      <c r="Z970" s="198"/>
      <c r="AA970" s="198"/>
      <c r="AB970" s="198"/>
      <c r="AC970" s="198"/>
      <c r="AD970" s="198"/>
      <c r="AE970" s="198"/>
      <c r="AF970" s="198"/>
    </row>
    <row r="971" spans="25:32" x14ac:dyDescent="0.75">
      <c r="Y971" s="198"/>
      <c r="Z971" s="198"/>
      <c r="AA971" s="198"/>
      <c r="AB971" s="198"/>
      <c r="AC971" s="198"/>
      <c r="AD971" s="198"/>
      <c r="AE971" s="198"/>
      <c r="AF971" s="198"/>
    </row>
    <row r="972" spans="25:32" x14ac:dyDescent="0.75">
      <c r="Y972" s="198"/>
      <c r="Z972" s="198"/>
      <c r="AA972" s="198"/>
      <c r="AB972" s="198"/>
      <c r="AC972" s="198"/>
      <c r="AD972" s="198"/>
      <c r="AE972" s="198"/>
      <c r="AF972" s="198"/>
    </row>
    <row r="973" spans="25:32" x14ac:dyDescent="0.75">
      <c r="Y973" s="198"/>
      <c r="Z973" s="198"/>
      <c r="AA973" s="198"/>
      <c r="AB973" s="198"/>
      <c r="AC973" s="198"/>
      <c r="AD973" s="198"/>
      <c r="AE973" s="198"/>
      <c r="AF973" s="198"/>
    </row>
    <row r="974" spans="25:32" x14ac:dyDescent="0.75">
      <c r="Y974" s="198"/>
      <c r="Z974" s="198"/>
      <c r="AA974" s="198"/>
      <c r="AB974" s="198"/>
      <c r="AC974" s="198"/>
      <c r="AD974" s="198"/>
      <c r="AE974" s="198"/>
      <c r="AF974" s="198"/>
    </row>
    <row r="975" spans="25:32" x14ac:dyDescent="0.75">
      <c r="Y975" s="198"/>
      <c r="Z975" s="198"/>
      <c r="AA975" s="198"/>
      <c r="AB975" s="198"/>
      <c r="AC975" s="198"/>
      <c r="AD975" s="198"/>
      <c r="AE975" s="198"/>
      <c r="AF975" s="198"/>
    </row>
    <row r="976" spans="25:32" x14ac:dyDescent="0.75">
      <c r="Y976" s="198"/>
      <c r="Z976" s="198"/>
      <c r="AA976" s="198"/>
      <c r="AB976" s="198"/>
      <c r="AC976" s="198"/>
      <c r="AD976" s="198"/>
      <c r="AE976" s="198"/>
      <c r="AF976" s="198"/>
    </row>
    <row r="977" spans="25:32" x14ac:dyDescent="0.75">
      <c r="Y977" s="198"/>
      <c r="Z977" s="198"/>
      <c r="AA977" s="198"/>
      <c r="AB977" s="198"/>
      <c r="AC977" s="198"/>
      <c r="AD977" s="198"/>
      <c r="AE977" s="198"/>
      <c r="AF977" s="198"/>
    </row>
    <row r="978" spans="25:32" x14ac:dyDescent="0.75">
      <c r="Y978" s="198"/>
      <c r="Z978" s="198"/>
      <c r="AA978" s="198"/>
      <c r="AB978" s="198"/>
      <c r="AC978" s="198"/>
      <c r="AD978" s="198"/>
      <c r="AE978" s="198"/>
      <c r="AF978" s="198"/>
    </row>
    <row r="979" spans="25:32" x14ac:dyDescent="0.75">
      <c r="Y979" s="198"/>
      <c r="Z979" s="198"/>
      <c r="AA979" s="198"/>
      <c r="AB979" s="198"/>
      <c r="AC979" s="198"/>
      <c r="AD979" s="198"/>
      <c r="AE979" s="198"/>
      <c r="AF979" s="198"/>
    </row>
    <row r="980" spans="25:32" x14ac:dyDescent="0.75">
      <c r="Y980" s="198"/>
      <c r="Z980" s="198"/>
      <c r="AA980" s="198"/>
      <c r="AB980" s="198"/>
      <c r="AC980" s="198"/>
      <c r="AD980" s="198"/>
      <c r="AE980" s="198"/>
      <c r="AF980" s="198"/>
    </row>
    <row r="981" spans="25:32" x14ac:dyDescent="0.75">
      <c r="Y981" s="198"/>
      <c r="Z981" s="198"/>
      <c r="AA981" s="198"/>
      <c r="AB981" s="198"/>
      <c r="AC981" s="198"/>
      <c r="AD981" s="198"/>
      <c r="AE981" s="198"/>
      <c r="AF981" s="198"/>
    </row>
    <row r="982" spans="25:32" x14ac:dyDescent="0.75">
      <c r="Y982" s="198"/>
      <c r="Z982" s="198"/>
      <c r="AA982" s="198"/>
      <c r="AB982" s="198"/>
      <c r="AC982" s="198"/>
      <c r="AD982" s="198"/>
      <c r="AE982" s="198"/>
      <c r="AF982" s="198"/>
    </row>
    <row r="983" spans="25:32" x14ac:dyDescent="0.75">
      <c r="Y983" s="198"/>
      <c r="Z983" s="198"/>
      <c r="AA983" s="198"/>
      <c r="AB983" s="198"/>
      <c r="AC983" s="198"/>
      <c r="AD983" s="198"/>
      <c r="AE983" s="198"/>
      <c r="AF983" s="198"/>
    </row>
    <row r="984" spans="25:32" x14ac:dyDescent="0.75">
      <c r="Y984" s="198"/>
      <c r="Z984" s="198"/>
      <c r="AA984" s="198"/>
      <c r="AB984" s="198"/>
      <c r="AC984" s="198"/>
      <c r="AD984" s="198"/>
      <c r="AE984" s="198"/>
      <c r="AF984" s="198"/>
    </row>
    <row r="985" spans="25:32" x14ac:dyDescent="0.75">
      <c r="Y985" s="198"/>
      <c r="Z985" s="198"/>
      <c r="AA985" s="198"/>
      <c r="AB985" s="198"/>
      <c r="AC985" s="198"/>
      <c r="AD985" s="198"/>
      <c r="AE985" s="198"/>
      <c r="AF985" s="198"/>
    </row>
    <row r="986" spans="25:32" x14ac:dyDescent="0.75">
      <c r="Y986" s="198"/>
      <c r="Z986" s="198"/>
      <c r="AA986" s="198"/>
      <c r="AB986" s="198"/>
      <c r="AC986" s="198"/>
      <c r="AD986" s="198"/>
      <c r="AE986" s="198"/>
      <c r="AF986" s="198"/>
    </row>
    <row r="987" spans="25:32" x14ac:dyDescent="0.75">
      <c r="Y987" s="198"/>
      <c r="Z987" s="198"/>
      <c r="AA987" s="198"/>
      <c r="AB987" s="198"/>
      <c r="AC987" s="198"/>
      <c r="AD987" s="198"/>
      <c r="AE987" s="198"/>
      <c r="AF987" s="198"/>
    </row>
    <row r="988" spans="25:32" x14ac:dyDescent="0.75">
      <c r="Y988" s="198"/>
      <c r="Z988" s="198"/>
      <c r="AA988" s="198"/>
      <c r="AB988" s="198"/>
      <c r="AC988" s="198"/>
      <c r="AD988" s="198"/>
      <c r="AE988" s="198"/>
      <c r="AF988" s="198"/>
    </row>
    <row r="989" spans="25:32" x14ac:dyDescent="0.75">
      <c r="Y989" s="198"/>
      <c r="Z989" s="198"/>
      <c r="AA989" s="198"/>
      <c r="AB989" s="198"/>
      <c r="AC989" s="198"/>
      <c r="AD989" s="198"/>
      <c r="AE989" s="198"/>
      <c r="AF989" s="198"/>
    </row>
    <row r="990" spans="25:32" x14ac:dyDescent="0.75">
      <c r="Y990" s="198"/>
      <c r="Z990" s="198"/>
      <c r="AA990" s="198"/>
      <c r="AB990" s="198"/>
      <c r="AC990" s="198"/>
      <c r="AD990" s="198"/>
      <c r="AE990" s="198"/>
      <c r="AF990" s="198"/>
    </row>
    <row r="991" spans="25:32" x14ac:dyDescent="0.75">
      <c r="Y991" s="198"/>
      <c r="Z991" s="198"/>
      <c r="AA991" s="198"/>
      <c r="AB991" s="198"/>
      <c r="AC991" s="198"/>
      <c r="AD991" s="198"/>
      <c r="AE991" s="198"/>
      <c r="AF991" s="198"/>
    </row>
    <row r="992" spans="25:32" x14ac:dyDescent="0.75">
      <c r="Y992" s="198"/>
      <c r="Z992" s="198"/>
      <c r="AA992" s="198"/>
      <c r="AB992" s="198"/>
      <c r="AC992" s="198"/>
      <c r="AD992" s="198"/>
      <c r="AE992" s="198"/>
      <c r="AF992" s="198"/>
    </row>
    <row r="993" spans="25:32" x14ac:dyDescent="0.75">
      <c r="Y993" s="198"/>
      <c r="Z993" s="198"/>
      <c r="AA993" s="198"/>
      <c r="AB993" s="198"/>
      <c r="AC993" s="198"/>
      <c r="AD993" s="198"/>
      <c r="AE993" s="198"/>
      <c r="AF993" s="198"/>
    </row>
    <row r="994" spans="25:32" x14ac:dyDescent="0.75">
      <c r="Y994" s="198"/>
      <c r="Z994" s="198"/>
      <c r="AA994" s="198"/>
      <c r="AB994" s="198"/>
      <c r="AC994" s="198"/>
      <c r="AD994" s="198"/>
      <c r="AE994" s="198"/>
      <c r="AF994" s="198"/>
    </row>
    <row r="995" spans="25:32" x14ac:dyDescent="0.75">
      <c r="Y995" s="198"/>
      <c r="Z995" s="198"/>
      <c r="AA995" s="198"/>
      <c r="AB995" s="198"/>
      <c r="AC995" s="198"/>
      <c r="AD995" s="198"/>
      <c r="AE995" s="198"/>
      <c r="AF995" s="198"/>
    </row>
    <row r="996" spans="25:32" x14ac:dyDescent="0.75">
      <c r="Y996" s="198"/>
      <c r="Z996" s="198"/>
      <c r="AA996" s="198"/>
      <c r="AB996" s="198"/>
      <c r="AC996" s="198"/>
      <c r="AD996" s="198"/>
      <c r="AE996" s="198"/>
      <c r="AF996" s="198"/>
    </row>
    <row r="997" spans="25:32" x14ac:dyDescent="0.75">
      <c r="Y997" s="198"/>
      <c r="Z997" s="198"/>
      <c r="AA997" s="198"/>
      <c r="AB997" s="198"/>
      <c r="AC997" s="198"/>
      <c r="AD997" s="198"/>
      <c r="AE997" s="198"/>
      <c r="AF997" s="198"/>
    </row>
    <row r="998" spans="25:32" x14ac:dyDescent="0.75">
      <c r="Y998" s="198"/>
      <c r="Z998" s="198"/>
      <c r="AA998" s="198"/>
      <c r="AB998" s="198"/>
      <c r="AC998" s="198"/>
      <c r="AD998" s="198"/>
      <c r="AE998" s="198"/>
      <c r="AF998" s="198"/>
    </row>
    <row r="999" spans="25:32" x14ac:dyDescent="0.75">
      <c r="Y999" s="198"/>
      <c r="Z999" s="198"/>
      <c r="AA999" s="198"/>
      <c r="AB999" s="198"/>
      <c r="AC999" s="198"/>
      <c r="AD999" s="198"/>
      <c r="AE999" s="198"/>
      <c r="AF999" s="198"/>
    </row>
    <row r="1000" spans="25:32" x14ac:dyDescent="0.75">
      <c r="Y1000" s="198"/>
      <c r="Z1000" s="198"/>
      <c r="AA1000" s="198"/>
      <c r="AB1000" s="198"/>
      <c r="AC1000" s="198"/>
      <c r="AD1000" s="198"/>
      <c r="AE1000" s="198"/>
      <c r="AF1000" s="198"/>
    </row>
    <row r="1001" spans="25:32" x14ac:dyDescent="0.75">
      <c r="Y1001" s="198"/>
      <c r="Z1001" s="198"/>
      <c r="AA1001" s="198"/>
      <c r="AB1001" s="198"/>
      <c r="AC1001" s="198"/>
      <c r="AD1001" s="198"/>
      <c r="AE1001" s="198"/>
      <c r="AF1001" s="198"/>
    </row>
    <row r="1002" spans="25:32" x14ac:dyDescent="0.75">
      <c r="Y1002" s="198"/>
      <c r="Z1002" s="198"/>
      <c r="AA1002" s="198"/>
      <c r="AB1002" s="198"/>
      <c r="AC1002" s="198"/>
      <c r="AD1002" s="198"/>
      <c r="AE1002" s="198"/>
      <c r="AF1002" s="198"/>
    </row>
    <row r="1003" spans="25:32" x14ac:dyDescent="0.75">
      <c r="Y1003" s="198"/>
      <c r="Z1003" s="198"/>
      <c r="AA1003" s="198"/>
      <c r="AB1003" s="198"/>
      <c r="AC1003" s="198"/>
      <c r="AD1003" s="198"/>
      <c r="AE1003" s="198"/>
      <c r="AF1003" s="198"/>
    </row>
    <row r="1004" spans="25:32" x14ac:dyDescent="0.75">
      <c r="Y1004" s="198"/>
      <c r="Z1004" s="198"/>
      <c r="AA1004" s="198"/>
      <c r="AB1004" s="198"/>
      <c r="AC1004" s="198"/>
      <c r="AD1004" s="198"/>
      <c r="AE1004" s="198"/>
      <c r="AF1004" s="198"/>
    </row>
    <row r="1005" spans="25:32" x14ac:dyDescent="0.75">
      <c r="Y1005" s="198"/>
      <c r="Z1005" s="198"/>
      <c r="AA1005" s="198"/>
      <c r="AB1005" s="198"/>
      <c r="AC1005" s="198"/>
      <c r="AD1005" s="198"/>
      <c r="AE1005" s="198"/>
      <c r="AF1005" s="198"/>
    </row>
    <row r="1006" spans="25:32" x14ac:dyDescent="0.75">
      <c r="Y1006" s="198"/>
      <c r="Z1006" s="198"/>
      <c r="AA1006" s="198"/>
      <c r="AB1006" s="198"/>
      <c r="AC1006" s="198"/>
      <c r="AD1006" s="198"/>
      <c r="AE1006" s="198"/>
      <c r="AF1006" s="198"/>
    </row>
    <row r="1007" spans="25:32" x14ac:dyDescent="0.75">
      <c r="Y1007" s="198"/>
      <c r="Z1007" s="198"/>
      <c r="AA1007" s="198"/>
      <c r="AB1007" s="198"/>
      <c r="AC1007" s="198"/>
      <c r="AD1007" s="198"/>
      <c r="AE1007" s="198"/>
      <c r="AF1007" s="198"/>
    </row>
    <row r="1008" spans="25:32" x14ac:dyDescent="0.75">
      <c r="Y1008" s="198"/>
      <c r="Z1008" s="198"/>
      <c r="AA1008" s="198"/>
      <c r="AB1008" s="198"/>
      <c r="AC1008" s="198"/>
      <c r="AD1008" s="198"/>
      <c r="AE1008" s="198"/>
      <c r="AF1008" s="198"/>
    </row>
    <row r="1009" spans="25:32" x14ac:dyDescent="0.75">
      <c r="Y1009" s="198"/>
      <c r="Z1009" s="198"/>
      <c r="AA1009" s="198"/>
      <c r="AB1009" s="198"/>
      <c r="AC1009" s="198"/>
      <c r="AD1009" s="198"/>
      <c r="AE1009" s="198"/>
      <c r="AF1009" s="198"/>
    </row>
    <row r="1010" spans="25:32" x14ac:dyDescent="0.75">
      <c r="Y1010" s="198"/>
      <c r="Z1010" s="198"/>
      <c r="AA1010" s="198"/>
      <c r="AB1010" s="198"/>
      <c r="AC1010" s="198"/>
      <c r="AD1010" s="198"/>
      <c r="AE1010" s="198"/>
      <c r="AF1010" s="198"/>
    </row>
    <row r="1011" spans="25:32" x14ac:dyDescent="0.75">
      <c r="Y1011" s="198"/>
      <c r="Z1011" s="198"/>
      <c r="AA1011" s="198"/>
      <c r="AB1011" s="198"/>
      <c r="AC1011" s="198"/>
      <c r="AD1011" s="198"/>
      <c r="AE1011" s="198"/>
      <c r="AF1011" s="198"/>
    </row>
    <row r="1012" spans="25:32" x14ac:dyDescent="0.75">
      <c r="Y1012" s="198"/>
      <c r="Z1012" s="198"/>
      <c r="AA1012" s="198"/>
      <c r="AB1012" s="198"/>
      <c r="AC1012" s="198"/>
      <c r="AD1012" s="198"/>
      <c r="AE1012" s="198"/>
      <c r="AF1012" s="198"/>
    </row>
    <row r="1013" spans="25:32" x14ac:dyDescent="0.75">
      <c r="Y1013" s="198"/>
      <c r="Z1013" s="198"/>
      <c r="AA1013" s="198"/>
      <c r="AB1013" s="198"/>
      <c r="AC1013" s="198"/>
      <c r="AD1013" s="198"/>
      <c r="AE1013" s="198"/>
      <c r="AF1013" s="198"/>
    </row>
    <row r="1014" spans="25:32" x14ac:dyDescent="0.75">
      <c r="Y1014" s="198"/>
      <c r="Z1014" s="198"/>
      <c r="AA1014" s="198"/>
      <c r="AB1014" s="198"/>
      <c r="AC1014" s="198"/>
      <c r="AD1014" s="198"/>
      <c r="AE1014" s="198"/>
      <c r="AF1014" s="198"/>
    </row>
    <row r="1015" spans="25:32" x14ac:dyDescent="0.75">
      <c r="Y1015" s="198"/>
      <c r="Z1015" s="198"/>
      <c r="AA1015" s="198"/>
      <c r="AB1015" s="198"/>
      <c r="AC1015" s="198"/>
      <c r="AD1015" s="198"/>
      <c r="AE1015" s="198"/>
      <c r="AF1015" s="198"/>
    </row>
    <row r="1016" spans="25:32" x14ac:dyDescent="0.75">
      <c r="Y1016" s="198"/>
      <c r="Z1016" s="198"/>
      <c r="AA1016" s="198"/>
      <c r="AB1016" s="198"/>
      <c r="AC1016" s="198"/>
      <c r="AD1016" s="198"/>
      <c r="AE1016" s="198"/>
      <c r="AF1016" s="198"/>
    </row>
    <row r="1017" spans="25:32" x14ac:dyDescent="0.75">
      <c r="Y1017" s="198"/>
      <c r="Z1017" s="198"/>
      <c r="AA1017" s="198"/>
      <c r="AB1017" s="198"/>
      <c r="AC1017" s="198"/>
      <c r="AD1017" s="198"/>
      <c r="AE1017" s="198"/>
      <c r="AF1017" s="198"/>
    </row>
    <row r="1018" spans="25:32" x14ac:dyDescent="0.75">
      <c r="Y1018" s="198"/>
      <c r="Z1018" s="198"/>
      <c r="AA1018" s="198"/>
      <c r="AB1018" s="198"/>
      <c r="AC1018" s="198"/>
      <c r="AD1018" s="198"/>
      <c r="AE1018" s="198"/>
      <c r="AF1018" s="198"/>
    </row>
    <row r="1019" spans="25:32" x14ac:dyDescent="0.75">
      <c r="Y1019" s="198"/>
      <c r="Z1019" s="198"/>
      <c r="AA1019" s="198"/>
      <c r="AB1019" s="198"/>
      <c r="AC1019" s="198"/>
      <c r="AD1019" s="198"/>
      <c r="AE1019" s="198"/>
      <c r="AF1019" s="198"/>
    </row>
    <row r="1020" spans="25:32" x14ac:dyDescent="0.75">
      <c r="Y1020" s="198"/>
      <c r="Z1020" s="198"/>
      <c r="AA1020" s="198"/>
      <c r="AB1020" s="198"/>
      <c r="AC1020" s="198"/>
      <c r="AD1020" s="198"/>
      <c r="AE1020" s="198"/>
      <c r="AF1020" s="198"/>
    </row>
    <row r="1021" spans="25:32" x14ac:dyDescent="0.75">
      <c r="Y1021" s="198"/>
      <c r="Z1021" s="198"/>
      <c r="AA1021" s="198"/>
      <c r="AB1021" s="198"/>
      <c r="AC1021" s="198"/>
      <c r="AD1021" s="198"/>
      <c r="AE1021" s="198"/>
      <c r="AF1021" s="198"/>
    </row>
    <row r="1022" spans="25:32" x14ac:dyDescent="0.75">
      <c r="Y1022" s="198"/>
      <c r="Z1022" s="198"/>
      <c r="AA1022" s="198"/>
      <c r="AB1022" s="198"/>
      <c r="AC1022" s="198"/>
      <c r="AD1022" s="198"/>
      <c r="AE1022" s="198"/>
      <c r="AF1022" s="198"/>
    </row>
    <row r="1023" spans="25:32" x14ac:dyDescent="0.75">
      <c r="Y1023" s="198"/>
      <c r="Z1023" s="198"/>
      <c r="AA1023" s="198"/>
      <c r="AB1023" s="198"/>
      <c r="AC1023" s="198"/>
      <c r="AD1023" s="198"/>
      <c r="AE1023" s="198"/>
      <c r="AF1023" s="198"/>
    </row>
    <row r="1024" spans="25:32" x14ac:dyDescent="0.75">
      <c r="Y1024" s="198"/>
      <c r="Z1024" s="198"/>
      <c r="AA1024" s="198"/>
      <c r="AB1024" s="198"/>
      <c r="AC1024" s="198"/>
      <c r="AD1024" s="198"/>
      <c r="AE1024" s="198"/>
      <c r="AF1024" s="198"/>
    </row>
    <row r="1025" spans="25:32" x14ac:dyDescent="0.75">
      <c r="Y1025" s="198"/>
      <c r="Z1025" s="198"/>
      <c r="AA1025" s="198"/>
      <c r="AB1025" s="198"/>
      <c r="AC1025" s="198"/>
      <c r="AD1025" s="198"/>
      <c r="AE1025" s="198"/>
      <c r="AF1025" s="198"/>
    </row>
    <row r="1026" spans="25:32" x14ac:dyDescent="0.75">
      <c r="Y1026" s="198"/>
      <c r="Z1026" s="198"/>
      <c r="AA1026" s="198"/>
      <c r="AB1026" s="198"/>
      <c r="AC1026" s="198"/>
      <c r="AD1026" s="198"/>
      <c r="AE1026" s="198"/>
      <c r="AF1026" s="198"/>
    </row>
    <row r="1027" spans="25:32" x14ac:dyDescent="0.75">
      <c r="Y1027" s="198"/>
      <c r="Z1027" s="198"/>
      <c r="AA1027" s="198"/>
      <c r="AB1027" s="198"/>
      <c r="AC1027" s="198"/>
      <c r="AD1027" s="198"/>
      <c r="AE1027" s="198"/>
      <c r="AF1027" s="198"/>
    </row>
    <row r="1028" spans="25:32" x14ac:dyDescent="0.75">
      <c r="Y1028" s="198"/>
      <c r="Z1028" s="198"/>
      <c r="AA1028" s="198"/>
      <c r="AB1028" s="198"/>
      <c r="AC1028" s="198"/>
      <c r="AD1028" s="198"/>
      <c r="AE1028" s="198"/>
      <c r="AF1028" s="198"/>
    </row>
    <row r="1029" spans="25:32" x14ac:dyDescent="0.75">
      <c r="Y1029" s="198"/>
      <c r="Z1029" s="198"/>
      <c r="AA1029" s="198"/>
      <c r="AB1029" s="198"/>
      <c r="AC1029" s="198"/>
      <c r="AD1029" s="198"/>
      <c r="AE1029" s="198"/>
      <c r="AF1029" s="198"/>
    </row>
    <row r="1030" spans="25:32" x14ac:dyDescent="0.75">
      <c r="Y1030" s="198"/>
      <c r="Z1030" s="198"/>
      <c r="AA1030" s="198"/>
      <c r="AB1030" s="198"/>
      <c r="AC1030" s="198"/>
      <c r="AD1030" s="198"/>
      <c r="AE1030" s="198"/>
      <c r="AF1030" s="198"/>
    </row>
    <row r="1031" spans="25:32" x14ac:dyDescent="0.75">
      <c r="Y1031" s="198"/>
      <c r="Z1031" s="198"/>
      <c r="AA1031" s="198"/>
      <c r="AB1031" s="198"/>
      <c r="AC1031" s="198"/>
      <c r="AD1031" s="198"/>
      <c r="AE1031" s="198"/>
      <c r="AF1031" s="198"/>
    </row>
    <row r="1032" spans="25:32" x14ac:dyDescent="0.75">
      <c r="Y1032" s="198"/>
      <c r="Z1032" s="198"/>
      <c r="AA1032" s="198"/>
      <c r="AB1032" s="198"/>
      <c r="AC1032" s="198"/>
      <c r="AD1032" s="198"/>
      <c r="AE1032" s="198"/>
      <c r="AF1032" s="198"/>
    </row>
    <row r="1033" spans="25:32" x14ac:dyDescent="0.75">
      <c r="Y1033" s="198"/>
      <c r="Z1033" s="198"/>
      <c r="AA1033" s="198"/>
      <c r="AB1033" s="198"/>
      <c r="AC1033" s="198"/>
      <c r="AD1033" s="198"/>
      <c r="AE1033" s="198"/>
      <c r="AF1033" s="198"/>
    </row>
    <row r="1034" spans="25:32" x14ac:dyDescent="0.75">
      <c r="Y1034" s="198"/>
      <c r="Z1034" s="198"/>
      <c r="AA1034" s="198"/>
      <c r="AB1034" s="198"/>
      <c r="AC1034" s="198"/>
      <c r="AD1034" s="198"/>
      <c r="AE1034" s="198"/>
      <c r="AF1034" s="198"/>
    </row>
    <row r="1035" spans="25:32" x14ac:dyDescent="0.75">
      <c r="Y1035" s="198"/>
      <c r="Z1035" s="198"/>
      <c r="AA1035" s="198"/>
      <c r="AB1035" s="198"/>
      <c r="AC1035" s="198"/>
      <c r="AD1035" s="198"/>
      <c r="AE1035" s="198"/>
      <c r="AF1035" s="198"/>
    </row>
    <row r="1036" spans="25:32" x14ac:dyDescent="0.75">
      <c r="Y1036" s="198"/>
      <c r="Z1036" s="198"/>
      <c r="AA1036" s="198"/>
      <c r="AB1036" s="198"/>
      <c r="AC1036" s="198"/>
      <c r="AD1036" s="198"/>
      <c r="AE1036" s="198"/>
      <c r="AF1036" s="198"/>
    </row>
    <row r="1037" spans="25:32" x14ac:dyDescent="0.75">
      <c r="Y1037" s="198"/>
      <c r="Z1037" s="198"/>
      <c r="AA1037" s="198"/>
      <c r="AB1037" s="198"/>
      <c r="AC1037" s="198"/>
      <c r="AD1037" s="198"/>
      <c r="AE1037" s="198"/>
      <c r="AF1037" s="198"/>
    </row>
    <row r="1038" spans="25:32" x14ac:dyDescent="0.75">
      <c r="Y1038" s="198"/>
      <c r="Z1038" s="198"/>
      <c r="AA1038" s="198"/>
      <c r="AB1038" s="198"/>
      <c r="AC1038" s="198"/>
      <c r="AD1038" s="198"/>
      <c r="AE1038" s="198"/>
      <c r="AF1038" s="198"/>
    </row>
    <row r="1039" spans="25:32" x14ac:dyDescent="0.75">
      <c r="Y1039" s="198"/>
      <c r="Z1039" s="198"/>
      <c r="AA1039" s="198"/>
      <c r="AB1039" s="198"/>
      <c r="AC1039" s="198"/>
      <c r="AD1039" s="198"/>
      <c r="AE1039" s="198"/>
      <c r="AF1039" s="198"/>
    </row>
    <row r="1040" spans="25:32" x14ac:dyDescent="0.75">
      <c r="Y1040" s="198"/>
      <c r="Z1040" s="198"/>
      <c r="AA1040" s="198"/>
      <c r="AB1040" s="198"/>
      <c r="AC1040" s="198"/>
      <c r="AD1040" s="198"/>
      <c r="AE1040" s="198"/>
      <c r="AF1040" s="198"/>
    </row>
    <row r="1041" spans="25:32" x14ac:dyDescent="0.75">
      <c r="Y1041" s="198"/>
      <c r="Z1041" s="198"/>
      <c r="AA1041" s="198"/>
      <c r="AB1041" s="198"/>
      <c r="AC1041" s="198"/>
      <c r="AD1041" s="198"/>
      <c r="AE1041" s="198"/>
      <c r="AF1041" s="198"/>
    </row>
    <row r="1042" spans="25:32" x14ac:dyDescent="0.75">
      <c r="Y1042" s="198"/>
      <c r="Z1042" s="198"/>
      <c r="AA1042" s="198"/>
      <c r="AB1042" s="198"/>
      <c r="AC1042" s="198"/>
      <c r="AD1042" s="198"/>
      <c r="AE1042" s="198"/>
      <c r="AF1042" s="198"/>
    </row>
    <row r="1043" spans="25:32" x14ac:dyDescent="0.75">
      <c r="Y1043" s="198"/>
      <c r="Z1043" s="198"/>
      <c r="AA1043" s="198"/>
      <c r="AB1043" s="198"/>
      <c r="AC1043" s="198"/>
      <c r="AD1043" s="198"/>
      <c r="AE1043" s="198"/>
      <c r="AF1043" s="198"/>
    </row>
    <row r="1044" spans="25:32" x14ac:dyDescent="0.75">
      <c r="Y1044" s="198"/>
      <c r="Z1044" s="198"/>
      <c r="AA1044" s="198"/>
      <c r="AB1044" s="198"/>
      <c r="AC1044" s="198"/>
      <c r="AD1044" s="198"/>
      <c r="AE1044" s="198"/>
      <c r="AF1044" s="198"/>
    </row>
    <row r="1045" spans="25:32" x14ac:dyDescent="0.75">
      <c r="Y1045" s="198"/>
      <c r="Z1045" s="198"/>
      <c r="AA1045" s="198"/>
      <c r="AB1045" s="198"/>
      <c r="AC1045" s="198"/>
      <c r="AD1045" s="198"/>
      <c r="AE1045" s="198"/>
      <c r="AF1045" s="198"/>
    </row>
    <row r="1046" spans="25:32" x14ac:dyDescent="0.75">
      <c r="Y1046" s="198"/>
      <c r="Z1046" s="198"/>
      <c r="AA1046" s="198"/>
      <c r="AB1046" s="198"/>
      <c r="AC1046" s="198"/>
      <c r="AD1046" s="198"/>
      <c r="AE1046" s="198"/>
      <c r="AF1046" s="198"/>
    </row>
    <row r="1047" spans="25:32" x14ac:dyDescent="0.75">
      <c r="Y1047" s="198"/>
      <c r="Z1047" s="198"/>
      <c r="AA1047" s="198"/>
      <c r="AB1047" s="198"/>
      <c r="AC1047" s="198"/>
      <c r="AD1047" s="198"/>
      <c r="AE1047" s="198"/>
      <c r="AF1047" s="198"/>
    </row>
    <row r="1048" spans="25:32" x14ac:dyDescent="0.75">
      <c r="Y1048" s="198"/>
      <c r="Z1048" s="198"/>
      <c r="AA1048" s="198"/>
      <c r="AB1048" s="198"/>
      <c r="AC1048" s="198"/>
      <c r="AD1048" s="198"/>
      <c r="AE1048" s="198"/>
      <c r="AF1048" s="198"/>
    </row>
    <row r="1049" spans="25:32" x14ac:dyDescent="0.75">
      <c r="Y1049" s="198"/>
      <c r="Z1049" s="198"/>
      <c r="AA1049" s="198"/>
      <c r="AB1049" s="198"/>
      <c r="AC1049" s="198"/>
      <c r="AD1049" s="198"/>
      <c r="AE1049" s="198"/>
      <c r="AF1049" s="198"/>
    </row>
    <row r="1050" spans="25:32" x14ac:dyDescent="0.75">
      <c r="Y1050" s="198"/>
      <c r="Z1050" s="198"/>
      <c r="AA1050" s="198"/>
      <c r="AB1050" s="198"/>
      <c r="AC1050" s="198"/>
      <c r="AD1050" s="198"/>
      <c r="AE1050" s="198"/>
      <c r="AF1050" s="198"/>
    </row>
    <row r="1051" spans="25:32" x14ac:dyDescent="0.75">
      <c r="Y1051" s="198"/>
      <c r="Z1051" s="198"/>
      <c r="AA1051" s="198"/>
      <c r="AB1051" s="198"/>
      <c r="AC1051" s="198"/>
      <c r="AD1051" s="198"/>
      <c r="AE1051" s="198"/>
      <c r="AF1051" s="198"/>
    </row>
    <row r="1052" spans="25:32" x14ac:dyDescent="0.75">
      <c r="Y1052" s="198"/>
      <c r="Z1052" s="198"/>
      <c r="AA1052" s="198"/>
      <c r="AB1052" s="198"/>
      <c r="AC1052" s="198"/>
      <c r="AD1052" s="198"/>
      <c r="AE1052" s="198"/>
      <c r="AF1052" s="198"/>
    </row>
    <row r="1053" spans="25:32" x14ac:dyDescent="0.75">
      <c r="Y1053" s="198"/>
      <c r="Z1053" s="198"/>
      <c r="AA1053" s="198"/>
      <c r="AB1053" s="198"/>
      <c r="AC1053" s="198"/>
      <c r="AD1053" s="198"/>
      <c r="AE1053" s="198"/>
      <c r="AF1053" s="198"/>
    </row>
    <row r="1054" spans="25:32" x14ac:dyDescent="0.75">
      <c r="Y1054" s="198"/>
      <c r="Z1054" s="198"/>
      <c r="AA1054" s="198"/>
      <c r="AB1054" s="198"/>
      <c r="AC1054" s="198"/>
      <c r="AD1054" s="198"/>
      <c r="AE1054" s="198"/>
      <c r="AF1054" s="198"/>
    </row>
    <row r="1055" spans="25:32" x14ac:dyDescent="0.75">
      <c r="Y1055" s="198"/>
      <c r="Z1055" s="198"/>
      <c r="AA1055" s="198"/>
      <c r="AB1055" s="198"/>
      <c r="AC1055" s="198"/>
      <c r="AD1055" s="198"/>
      <c r="AE1055" s="198"/>
      <c r="AF1055" s="198"/>
    </row>
    <row r="1056" spans="25:32" x14ac:dyDescent="0.75">
      <c r="Y1056" s="198"/>
      <c r="Z1056" s="198"/>
      <c r="AA1056" s="198"/>
      <c r="AB1056" s="198"/>
      <c r="AC1056" s="198"/>
      <c r="AD1056" s="198"/>
      <c r="AE1056" s="198"/>
      <c r="AF1056" s="198"/>
    </row>
    <row r="1057" spans="25:32" x14ac:dyDescent="0.75">
      <c r="Y1057" s="198"/>
      <c r="Z1057" s="198"/>
      <c r="AA1057" s="198"/>
      <c r="AB1057" s="198"/>
      <c r="AC1057" s="198"/>
      <c r="AD1057" s="198"/>
      <c r="AE1057" s="198"/>
      <c r="AF1057" s="198"/>
    </row>
    <row r="1058" spans="25:32" x14ac:dyDescent="0.75">
      <c r="Y1058" s="198"/>
      <c r="Z1058" s="198"/>
      <c r="AA1058" s="198"/>
      <c r="AB1058" s="198"/>
      <c r="AC1058" s="198"/>
      <c r="AD1058" s="198"/>
      <c r="AE1058" s="198"/>
      <c r="AF1058" s="198"/>
    </row>
    <row r="1059" spans="25:32" x14ac:dyDescent="0.75">
      <c r="Y1059" s="198"/>
      <c r="Z1059" s="198"/>
      <c r="AA1059" s="198"/>
      <c r="AB1059" s="198"/>
      <c r="AC1059" s="198"/>
      <c r="AD1059" s="198"/>
      <c r="AE1059" s="198"/>
      <c r="AF1059" s="198"/>
    </row>
    <row r="1060" spans="25:32" x14ac:dyDescent="0.75">
      <c r="Y1060" s="198"/>
      <c r="Z1060" s="198"/>
      <c r="AA1060" s="198"/>
      <c r="AB1060" s="198"/>
      <c r="AC1060" s="198"/>
      <c r="AD1060" s="198"/>
      <c r="AE1060" s="198"/>
      <c r="AF1060" s="198"/>
    </row>
    <row r="1061" spans="25:32" x14ac:dyDescent="0.75">
      <c r="Y1061" s="198"/>
      <c r="Z1061" s="198"/>
      <c r="AA1061" s="198"/>
      <c r="AB1061" s="198"/>
      <c r="AC1061" s="198"/>
      <c r="AD1061" s="198"/>
      <c r="AE1061" s="198"/>
      <c r="AF1061" s="198"/>
    </row>
    <row r="1062" spans="25:32" x14ac:dyDescent="0.75">
      <c r="Y1062" s="198"/>
      <c r="Z1062" s="198"/>
      <c r="AA1062" s="198"/>
      <c r="AB1062" s="198"/>
      <c r="AC1062" s="198"/>
      <c r="AD1062" s="198"/>
      <c r="AE1062" s="198"/>
      <c r="AF1062" s="198"/>
    </row>
    <row r="1063" spans="25:32" x14ac:dyDescent="0.75">
      <c r="Y1063" s="198"/>
      <c r="Z1063" s="198"/>
      <c r="AA1063" s="198"/>
      <c r="AB1063" s="198"/>
      <c r="AC1063" s="198"/>
      <c r="AD1063" s="198"/>
      <c r="AE1063" s="198"/>
      <c r="AF1063" s="198"/>
    </row>
    <row r="1064" spans="25:32" x14ac:dyDescent="0.75">
      <c r="Y1064" s="198"/>
      <c r="Z1064" s="198"/>
      <c r="AA1064" s="198"/>
      <c r="AB1064" s="198"/>
      <c r="AC1064" s="198"/>
      <c r="AD1064" s="198"/>
      <c r="AE1064" s="198"/>
      <c r="AF1064" s="198"/>
    </row>
    <row r="1065" spans="25:32" x14ac:dyDescent="0.75">
      <c r="Y1065" s="198"/>
      <c r="Z1065" s="198"/>
      <c r="AA1065" s="198"/>
      <c r="AB1065" s="198"/>
      <c r="AC1065" s="198"/>
      <c r="AD1065" s="198"/>
      <c r="AE1065" s="198"/>
      <c r="AF1065" s="198"/>
    </row>
    <row r="1066" spans="25:32" x14ac:dyDescent="0.75">
      <c r="Y1066" s="198"/>
      <c r="Z1066" s="198"/>
      <c r="AA1066" s="198"/>
      <c r="AB1066" s="198"/>
      <c r="AC1066" s="198"/>
      <c r="AD1066" s="198"/>
      <c r="AE1066" s="198"/>
      <c r="AF1066" s="198"/>
    </row>
    <row r="1067" spans="25:32" x14ac:dyDescent="0.75">
      <c r="Y1067" s="198"/>
      <c r="Z1067" s="198"/>
      <c r="AA1067" s="198"/>
      <c r="AB1067" s="198"/>
      <c r="AC1067" s="198"/>
      <c r="AD1067" s="198"/>
      <c r="AE1067" s="198"/>
      <c r="AF1067" s="198"/>
    </row>
    <row r="1068" spans="25:32" x14ac:dyDescent="0.75">
      <c r="Y1068" s="198"/>
      <c r="Z1068" s="198"/>
      <c r="AA1068" s="198"/>
      <c r="AB1068" s="198"/>
      <c r="AC1068" s="198"/>
      <c r="AD1068" s="198"/>
      <c r="AE1068" s="198"/>
      <c r="AF1068" s="198"/>
    </row>
    <row r="1069" spans="25:32" x14ac:dyDescent="0.75">
      <c r="Y1069" s="198"/>
      <c r="Z1069" s="198"/>
      <c r="AA1069" s="198"/>
      <c r="AB1069" s="198"/>
      <c r="AC1069" s="198"/>
      <c r="AD1069" s="198"/>
      <c r="AE1069" s="198"/>
      <c r="AF1069" s="198"/>
    </row>
    <row r="1070" spans="25:32" x14ac:dyDescent="0.75">
      <c r="Y1070" s="198"/>
      <c r="Z1070" s="198"/>
      <c r="AA1070" s="198"/>
      <c r="AB1070" s="198"/>
      <c r="AC1070" s="198"/>
      <c r="AD1070" s="198"/>
      <c r="AE1070" s="198"/>
      <c r="AF1070" s="198"/>
    </row>
    <row r="1071" spans="25:32" x14ac:dyDescent="0.75">
      <c r="Y1071" s="198"/>
      <c r="Z1071" s="198"/>
      <c r="AA1071" s="198"/>
      <c r="AB1071" s="198"/>
      <c r="AC1071" s="198"/>
      <c r="AD1071" s="198"/>
      <c r="AE1071" s="198"/>
      <c r="AF1071" s="198"/>
    </row>
    <row r="1072" spans="25:32" x14ac:dyDescent="0.75">
      <c r="Y1072" s="198"/>
      <c r="Z1072" s="198"/>
      <c r="AA1072" s="198"/>
      <c r="AB1072" s="198"/>
      <c r="AC1072" s="198"/>
      <c r="AD1072" s="198"/>
      <c r="AE1072" s="198"/>
      <c r="AF1072" s="198"/>
    </row>
    <row r="1073" spans="25:32" x14ac:dyDescent="0.75">
      <c r="Y1073" s="198"/>
      <c r="Z1073" s="198"/>
      <c r="AA1073" s="198"/>
      <c r="AB1073" s="198"/>
      <c r="AC1073" s="198"/>
      <c r="AD1073" s="198"/>
      <c r="AE1073" s="198"/>
      <c r="AF1073" s="198"/>
    </row>
    <row r="1074" spans="25:32" x14ac:dyDescent="0.75">
      <c r="Y1074" s="198"/>
      <c r="Z1074" s="198"/>
      <c r="AA1074" s="198"/>
      <c r="AB1074" s="198"/>
      <c r="AC1074" s="198"/>
      <c r="AD1074" s="198"/>
      <c r="AE1074" s="198"/>
      <c r="AF1074" s="198"/>
    </row>
    <row r="1075" spans="25:32" x14ac:dyDescent="0.75">
      <c r="Y1075" s="198"/>
      <c r="Z1075" s="198"/>
      <c r="AA1075" s="198"/>
      <c r="AB1075" s="198"/>
      <c r="AC1075" s="198"/>
      <c r="AD1075" s="198"/>
      <c r="AE1075" s="198"/>
      <c r="AF1075" s="198"/>
    </row>
    <row r="1076" spans="25:32" x14ac:dyDescent="0.75">
      <c r="Y1076" s="198"/>
      <c r="Z1076" s="198"/>
      <c r="AA1076" s="198"/>
      <c r="AB1076" s="198"/>
      <c r="AC1076" s="198"/>
      <c r="AD1076" s="198"/>
      <c r="AE1076" s="198"/>
      <c r="AF1076" s="198"/>
    </row>
    <row r="1077" spans="25:32" x14ac:dyDescent="0.75">
      <c r="Y1077" s="198"/>
      <c r="Z1077" s="198"/>
      <c r="AA1077" s="198"/>
      <c r="AB1077" s="198"/>
      <c r="AC1077" s="198"/>
      <c r="AD1077" s="198"/>
      <c r="AE1077" s="198"/>
      <c r="AF1077" s="198"/>
    </row>
    <row r="1078" spans="25:32" x14ac:dyDescent="0.75">
      <c r="Y1078" s="198"/>
      <c r="Z1078" s="198"/>
      <c r="AA1078" s="198"/>
      <c r="AB1078" s="198"/>
      <c r="AC1078" s="198"/>
      <c r="AD1078" s="198"/>
      <c r="AE1078" s="198"/>
      <c r="AF1078" s="198"/>
    </row>
    <row r="1079" spans="25:32" x14ac:dyDescent="0.75">
      <c r="Y1079" s="198"/>
      <c r="Z1079" s="198"/>
      <c r="AA1079" s="198"/>
      <c r="AB1079" s="198"/>
      <c r="AC1079" s="198"/>
      <c r="AD1079" s="198"/>
      <c r="AE1079" s="198"/>
      <c r="AF1079" s="198"/>
    </row>
    <row r="1080" spans="25:32" x14ac:dyDescent="0.75">
      <c r="Y1080" s="198"/>
      <c r="Z1080" s="198"/>
      <c r="AA1080" s="198"/>
      <c r="AB1080" s="198"/>
      <c r="AC1080" s="198"/>
      <c r="AD1080" s="198"/>
      <c r="AE1080" s="198"/>
      <c r="AF1080" s="198"/>
    </row>
    <row r="1081" spans="25:32" x14ac:dyDescent="0.75">
      <c r="Y1081" s="198"/>
      <c r="Z1081" s="198"/>
      <c r="AA1081" s="198"/>
      <c r="AB1081" s="198"/>
      <c r="AC1081" s="198"/>
      <c r="AD1081" s="198"/>
      <c r="AE1081" s="198"/>
      <c r="AF1081" s="198"/>
    </row>
    <row r="1082" spans="25:32" x14ac:dyDescent="0.75">
      <c r="Y1082" s="198"/>
      <c r="Z1082" s="198"/>
      <c r="AA1082" s="198"/>
      <c r="AB1082" s="198"/>
      <c r="AC1082" s="198"/>
      <c r="AD1082" s="198"/>
      <c r="AE1082" s="198"/>
      <c r="AF1082" s="198"/>
    </row>
    <row r="1083" spans="25:32" x14ac:dyDescent="0.75">
      <c r="Y1083" s="198"/>
      <c r="Z1083" s="198"/>
      <c r="AA1083" s="198"/>
      <c r="AB1083" s="198"/>
      <c r="AC1083" s="198"/>
      <c r="AD1083" s="198"/>
      <c r="AE1083" s="198"/>
      <c r="AF1083" s="198"/>
    </row>
    <row r="1084" spans="25:32" x14ac:dyDescent="0.75">
      <c r="Y1084" s="198"/>
      <c r="Z1084" s="198"/>
      <c r="AA1084" s="198"/>
      <c r="AB1084" s="198"/>
      <c r="AC1084" s="198"/>
      <c r="AD1084" s="198"/>
      <c r="AE1084" s="198"/>
      <c r="AF1084" s="198"/>
    </row>
    <row r="1085" spans="25:32" x14ac:dyDescent="0.75">
      <c r="Y1085" s="198"/>
      <c r="Z1085" s="198"/>
      <c r="AA1085" s="198"/>
      <c r="AB1085" s="198"/>
      <c r="AC1085" s="198"/>
      <c r="AD1085" s="198"/>
      <c r="AE1085" s="198"/>
      <c r="AF1085" s="198"/>
    </row>
    <row r="1086" spans="25:32" x14ac:dyDescent="0.75">
      <c r="Y1086" s="198"/>
      <c r="Z1086" s="198"/>
      <c r="AA1086" s="198"/>
      <c r="AB1086" s="198"/>
      <c r="AC1086" s="198"/>
      <c r="AD1086" s="198"/>
      <c r="AE1086" s="198"/>
      <c r="AF1086" s="198"/>
    </row>
    <row r="1087" spans="25:32" x14ac:dyDescent="0.75">
      <c r="Y1087" s="198"/>
      <c r="Z1087" s="198"/>
      <c r="AA1087" s="198"/>
      <c r="AB1087" s="198"/>
      <c r="AC1087" s="198"/>
      <c r="AD1087" s="198"/>
      <c r="AE1087" s="198"/>
      <c r="AF1087" s="198"/>
    </row>
    <row r="1088" spans="25:32" x14ac:dyDescent="0.75">
      <c r="Y1088" s="198"/>
      <c r="Z1088" s="198"/>
      <c r="AA1088" s="198"/>
      <c r="AB1088" s="198"/>
      <c r="AC1088" s="198"/>
      <c r="AD1088" s="198"/>
      <c r="AE1088" s="198"/>
      <c r="AF1088" s="198"/>
    </row>
    <row r="1089" spans="25:32" x14ac:dyDescent="0.75">
      <c r="Y1089" s="198"/>
      <c r="Z1089" s="198"/>
      <c r="AA1089" s="198"/>
      <c r="AB1089" s="198"/>
      <c r="AC1089" s="198"/>
      <c r="AD1089" s="198"/>
      <c r="AE1089" s="198"/>
      <c r="AF1089" s="198"/>
    </row>
    <row r="1090" spans="25:32" x14ac:dyDescent="0.75">
      <c r="Y1090" s="198"/>
      <c r="Z1090" s="198"/>
      <c r="AA1090" s="198"/>
      <c r="AB1090" s="198"/>
      <c r="AC1090" s="198"/>
      <c r="AD1090" s="198"/>
      <c r="AE1090" s="198"/>
      <c r="AF1090" s="198"/>
    </row>
    <row r="1091" spans="25:32" x14ac:dyDescent="0.75">
      <c r="Y1091" s="198"/>
      <c r="Z1091" s="198"/>
      <c r="AA1091" s="198"/>
      <c r="AB1091" s="198"/>
      <c r="AC1091" s="198"/>
      <c r="AD1091" s="198"/>
      <c r="AE1091" s="198"/>
      <c r="AF1091" s="198"/>
    </row>
    <row r="1092" spans="25:32" x14ac:dyDescent="0.75">
      <c r="Y1092" s="198"/>
      <c r="Z1092" s="198"/>
      <c r="AA1092" s="198"/>
      <c r="AB1092" s="198"/>
      <c r="AC1092" s="198"/>
      <c r="AD1092" s="198"/>
      <c r="AE1092" s="198"/>
      <c r="AF1092" s="198"/>
    </row>
    <row r="1093" spans="25:32" x14ac:dyDescent="0.75">
      <c r="Y1093" s="198"/>
      <c r="Z1093" s="198"/>
      <c r="AA1093" s="198"/>
      <c r="AB1093" s="198"/>
      <c r="AC1093" s="198"/>
      <c r="AD1093" s="198"/>
      <c r="AE1093" s="198"/>
      <c r="AF1093" s="198"/>
    </row>
    <row r="1094" spans="25:32" x14ac:dyDescent="0.75">
      <c r="Y1094" s="198"/>
      <c r="Z1094" s="198"/>
      <c r="AA1094" s="198"/>
      <c r="AB1094" s="198"/>
      <c r="AC1094" s="198"/>
      <c r="AD1094" s="198"/>
      <c r="AE1094" s="198"/>
      <c r="AF1094" s="198"/>
    </row>
    <row r="1095" spans="25:32" x14ac:dyDescent="0.75">
      <c r="Y1095" s="198"/>
      <c r="Z1095" s="198"/>
      <c r="AA1095" s="198"/>
      <c r="AB1095" s="198"/>
      <c r="AC1095" s="198"/>
      <c r="AD1095" s="198"/>
      <c r="AE1095" s="198"/>
      <c r="AF1095" s="198"/>
    </row>
    <row r="1096" spans="25:32" x14ac:dyDescent="0.75">
      <c r="Y1096" s="198"/>
      <c r="Z1096" s="198"/>
      <c r="AA1096" s="198"/>
      <c r="AB1096" s="198"/>
      <c r="AC1096" s="198"/>
      <c r="AD1096" s="198"/>
      <c r="AE1096" s="198"/>
      <c r="AF1096" s="198"/>
    </row>
    <row r="1097" spans="25:32" x14ac:dyDescent="0.75">
      <c r="Y1097" s="198"/>
      <c r="Z1097" s="198"/>
      <c r="AA1097" s="198"/>
      <c r="AB1097" s="198"/>
      <c r="AC1097" s="198"/>
      <c r="AD1097" s="198"/>
      <c r="AE1097" s="198"/>
      <c r="AF1097" s="198"/>
    </row>
    <row r="1098" spans="25:32" x14ac:dyDescent="0.75">
      <c r="Y1098" s="198"/>
      <c r="Z1098" s="198"/>
      <c r="AA1098" s="198"/>
      <c r="AB1098" s="198"/>
      <c r="AC1098" s="198"/>
      <c r="AD1098" s="198"/>
      <c r="AE1098" s="198"/>
      <c r="AF1098" s="198"/>
    </row>
    <row r="1099" spans="25:32" x14ac:dyDescent="0.75">
      <c r="Y1099" s="198"/>
      <c r="Z1099" s="198"/>
      <c r="AA1099" s="198"/>
      <c r="AB1099" s="198"/>
      <c r="AC1099" s="198"/>
      <c r="AD1099" s="198"/>
      <c r="AE1099" s="198"/>
      <c r="AF1099" s="198"/>
    </row>
    <row r="1100" spans="25:32" x14ac:dyDescent="0.75">
      <c r="Y1100" s="198"/>
      <c r="Z1100" s="198"/>
      <c r="AA1100" s="198"/>
      <c r="AB1100" s="198"/>
      <c r="AC1100" s="198"/>
      <c r="AD1100" s="198"/>
      <c r="AE1100" s="198"/>
      <c r="AF1100" s="198"/>
    </row>
    <row r="1101" spans="25:32" x14ac:dyDescent="0.75">
      <c r="Y1101" s="198"/>
      <c r="Z1101" s="198"/>
      <c r="AA1101" s="198"/>
      <c r="AB1101" s="198"/>
      <c r="AC1101" s="198"/>
      <c r="AD1101" s="198"/>
      <c r="AE1101" s="198"/>
      <c r="AF1101" s="198"/>
    </row>
    <row r="1102" spans="25:32" x14ac:dyDescent="0.75">
      <c r="Y1102" s="198"/>
      <c r="Z1102" s="198"/>
      <c r="AA1102" s="198"/>
      <c r="AB1102" s="198"/>
      <c r="AC1102" s="198"/>
      <c r="AD1102" s="198"/>
      <c r="AE1102" s="198"/>
      <c r="AF1102" s="198"/>
    </row>
    <row r="1103" spans="25:32" x14ac:dyDescent="0.75">
      <c r="Y1103" s="198"/>
      <c r="Z1103" s="198"/>
      <c r="AA1103" s="198"/>
      <c r="AB1103" s="198"/>
      <c r="AC1103" s="198"/>
      <c r="AD1103" s="198"/>
      <c r="AE1103" s="198"/>
      <c r="AF1103" s="198"/>
    </row>
    <row r="1104" spans="25:32" x14ac:dyDescent="0.75">
      <c r="Y1104" s="198"/>
      <c r="Z1104" s="198"/>
      <c r="AA1104" s="198"/>
      <c r="AB1104" s="198"/>
      <c r="AC1104" s="198"/>
      <c r="AD1104" s="198"/>
      <c r="AE1104" s="198"/>
      <c r="AF1104" s="198"/>
    </row>
    <row r="1105" spans="25:32" x14ac:dyDescent="0.75">
      <c r="Y1105" s="198"/>
      <c r="Z1105" s="198"/>
      <c r="AA1105" s="198"/>
      <c r="AB1105" s="198"/>
      <c r="AC1105" s="198"/>
      <c r="AD1105" s="198"/>
      <c r="AE1105" s="198"/>
      <c r="AF1105" s="198"/>
    </row>
    <row r="1106" spans="25:32" x14ac:dyDescent="0.75">
      <c r="Y1106" s="198"/>
      <c r="Z1106" s="198"/>
      <c r="AA1106" s="198"/>
      <c r="AB1106" s="198"/>
      <c r="AC1106" s="198"/>
      <c r="AD1106" s="198"/>
      <c r="AE1106" s="198"/>
      <c r="AF1106" s="198"/>
    </row>
    <row r="1107" spans="25:32" x14ac:dyDescent="0.75">
      <c r="Y1107" s="198"/>
      <c r="Z1107" s="198"/>
      <c r="AA1107" s="198"/>
      <c r="AB1107" s="198"/>
      <c r="AC1107" s="198"/>
      <c r="AD1107" s="198"/>
      <c r="AE1107" s="198"/>
      <c r="AF1107" s="198"/>
    </row>
    <row r="1108" spans="25:32" x14ac:dyDescent="0.75">
      <c r="Y1108" s="198"/>
      <c r="Z1108" s="198"/>
      <c r="AA1108" s="198"/>
      <c r="AB1108" s="198"/>
      <c r="AC1108" s="198"/>
      <c r="AD1108" s="198"/>
      <c r="AE1108" s="198"/>
      <c r="AF1108" s="198"/>
    </row>
    <row r="1109" spans="25:32" x14ac:dyDescent="0.75">
      <c r="Y1109" s="198"/>
      <c r="Z1109" s="198"/>
      <c r="AA1109" s="198"/>
      <c r="AB1109" s="198"/>
      <c r="AC1109" s="198"/>
      <c r="AD1109" s="198"/>
      <c r="AE1109" s="198"/>
      <c r="AF1109" s="198"/>
    </row>
    <row r="1110" spans="25:32" x14ac:dyDescent="0.75">
      <c r="Y1110" s="198"/>
      <c r="Z1110" s="198"/>
      <c r="AA1110" s="198"/>
      <c r="AB1110" s="198"/>
      <c r="AC1110" s="198"/>
      <c r="AD1110" s="198"/>
      <c r="AE1110" s="198"/>
      <c r="AF1110" s="198"/>
    </row>
    <row r="1111" spans="25:32" x14ac:dyDescent="0.75">
      <c r="Y1111" s="198"/>
      <c r="Z1111" s="198"/>
      <c r="AA1111" s="198"/>
      <c r="AB1111" s="198"/>
      <c r="AC1111" s="198"/>
      <c r="AD1111" s="198"/>
      <c r="AE1111" s="198"/>
      <c r="AF1111" s="198"/>
    </row>
    <row r="1112" spans="25:32" x14ac:dyDescent="0.75">
      <c r="Y1112" s="198"/>
      <c r="Z1112" s="198"/>
      <c r="AA1112" s="198"/>
      <c r="AB1112" s="198"/>
      <c r="AC1112" s="198"/>
      <c r="AD1112" s="198"/>
      <c r="AE1112" s="198"/>
      <c r="AF1112" s="198"/>
    </row>
    <row r="1113" spans="25:32" x14ac:dyDescent="0.75">
      <c r="Y1113" s="198"/>
      <c r="Z1113" s="198"/>
      <c r="AA1113" s="198"/>
      <c r="AB1113" s="198"/>
      <c r="AC1113" s="198"/>
      <c r="AD1113" s="198"/>
      <c r="AE1113" s="198"/>
      <c r="AF1113" s="198"/>
    </row>
    <row r="1114" spans="25:32" x14ac:dyDescent="0.75">
      <c r="Y1114" s="198"/>
      <c r="Z1114" s="198"/>
      <c r="AA1114" s="198"/>
      <c r="AB1114" s="198"/>
      <c r="AC1114" s="198"/>
      <c r="AD1114" s="198"/>
      <c r="AE1114" s="198"/>
      <c r="AF1114" s="198"/>
    </row>
    <row r="1115" spans="25:32" x14ac:dyDescent="0.75">
      <c r="Y1115" s="198"/>
      <c r="Z1115" s="198"/>
      <c r="AA1115" s="198"/>
      <c r="AB1115" s="198"/>
      <c r="AC1115" s="198"/>
      <c r="AD1115" s="198"/>
      <c r="AE1115" s="198"/>
      <c r="AF1115" s="198"/>
    </row>
    <row r="1116" spans="25:32" x14ac:dyDescent="0.75">
      <c r="Y1116" s="198"/>
      <c r="Z1116" s="198"/>
      <c r="AA1116" s="198"/>
      <c r="AB1116" s="198"/>
      <c r="AC1116" s="198"/>
      <c r="AD1116" s="198"/>
      <c r="AE1116" s="198"/>
      <c r="AF1116" s="198"/>
    </row>
    <row r="1117" spans="25:32" x14ac:dyDescent="0.75">
      <c r="Y1117" s="198"/>
      <c r="Z1117" s="198"/>
      <c r="AA1117" s="198"/>
      <c r="AB1117" s="198"/>
      <c r="AC1117" s="198"/>
      <c r="AD1117" s="198"/>
      <c r="AE1117" s="198"/>
      <c r="AF1117" s="198"/>
    </row>
    <row r="1118" spans="25:32" x14ac:dyDescent="0.75">
      <c r="Y1118" s="198"/>
      <c r="Z1118" s="198"/>
      <c r="AA1118" s="198"/>
      <c r="AB1118" s="198"/>
      <c r="AC1118" s="198"/>
      <c r="AD1118" s="198"/>
      <c r="AE1118" s="198"/>
      <c r="AF1118" s="198"/>
    </row>
    <row r="1119" spans="25:32" x14ac:dyDescent="0.75">
      <c r="Y1119" s="198"/>
      <c r="Z1119" s="198"/>
      <c r="AA1119" s="198"/>
      <c r="AB1119" s="198"/>
      <c r="AC1119" s="198"/>
      <c r="AD1119" s="198"/>
      <c r="AE1119" s="198"/>
      <c r="AF1119" s="198"/>
    </row>
    <row r="1120" spans="25:32" x14ac:dyDescent="0.75">
      <c r="Y1120" s="198"/>
      <c r="Z1120" s="198"/>
      <c r="AA1120" s="198"/>
      <c r="AB1120" s="198"/>
      <c r="AC1120" s="198"/>
      <c r="AD1120" s="198"/>
      <c r="AE1120" s="198"/>
      <c r="AF1120" s="198"/>
    </row>
    <row r="1121" spans="25:32" x14ac:dyDescent="0.75">
      <c r="Y1121" s="198"/>
      <c r="Z1121" s="198"/>
      <c r="AA1121" s="198"/>
      <c r="AB1121" s="198"/>
      <c r="AC1121" s="198"/>
      <c r="AD1121" s="198"/>
      <c r="AE1121" s="198"/>
      <c r="AF1121" s="198"/>
    </row>
    <row r="1122" spans="25:32" x14ac:dyDescent="0.75">
      <c r="Y1122" s="198"/>
      <c r="Z1122" s="198"/>
      <c r="AA1122" s="198"/>
      <c r="AB1122" s="198"/>
      <c r="AC1122" s="198"/>
      <c r="AD1122" s="198"/>
      <c r="AE1122" s="198"/>
      <c r="AF1122" s="198"/>
    </row>
    <row r="1123" spans="25:32" x14ac:dyDescent="0.75">
      <c r="Y1123" s="198"/>
      <c r="Z1123" s="198"/>
      <c r="AA1123" s="198"/>
      <c r="AB1123" s="198"/>
      <c r="AC1123" s="198"/>
      <c r="AD1123" s="198"/>
      <c r="AE1123" s="198"/>
      <c r="AF1123" s="198"/>
    </row>
    <row r="1124" spans="25:32" x14ac:dyDescent="0.75">
      <c r="Y1124" s="198"/>
      <c r="Z1124" s="198"/>
      <c r="AA1124" s="198"/>
      <c r="AB1124" s="198"/>
      <c r="AC1124" s="198"/>
      <c r="AD1124" s="198"/>
      <c r="AE1124" s="198"/>
      <c r="AF1124" s="198"/>
    </row>
    <row r="1125" spans="25:32" x14ac:dyDescent="0.75">
      <c r="Y1125" s="198"/>
      <c r="Z1125" s="198"/>
      <c r="AA1125" s="198"/>
      <c r="AB1125" s="198"/>
      <c r="AC1125" s="198"/>
      <c r="AD1125" s="198"/>
      <c r="AE1125" s="198"/>
      <c r="AF1125" s="198"/>
    </row>
    <row r="1126" spans="25:32" x14ac:dyDescent="0.75">
      <c r="Y1126" s="198"/>
      <c r="Z1126" s="198"/>
      <c r="AA1126" s="198"/>
      <c r="AB1126" s="198"/>
      <c r="AC1126" s="198"/>
      <c r="AD1126" s="198"/>
      <c r="AE1126" s="198"/>
      <c r="AF1126" s="198"/>
    </row>
    <row r="1127" spans="25:32" x14ac:dyDescent="0.75">
      <c r="Y1127" s="198"/>
      <c r="Z1127" s="198"/>
      <c r="AA1127" s="198"/>
      <c r="AB1127" s="198"/>
      <c r="AC1127" s="198"/>
      <c r="AD1127" s="198"/>
      <c r="AE1127" s="198"/>
      <c r="AF1127" s="198"/>
    </row>
    <row r="1128" spans="25:32" x14ac:dyDescent="0.75">
      <c r="Y1128" s="198"/>
      <c r="Z1128" s="198"/>
      <c r="AA1128" s="198"/>
      <c r="AB1128" s="198"/>
      <c r="AC1128" s="198"/>
      <c r="AD1128" s="198"/>
      <c r="AE1128" s="198"/>
      <c r="AF1128" s="198"/>
    </row>
    <row r="1129" spans="25:32" x14ac:dyDescent="0.75">
      <c r="Y1129" s="198"/>
      <c r="Z1129" s="198"/>
      <c r="AA1129" s="198"/>
      <c r="AB1129" s="198"/>
      <c r="AC1129" s="198"/>
      <c r="AD1129" s="198"/>
      <c r="AE1129" s="198"/>
      <c r="AF1129" s="198"/>
    </row>
    <row r="1130" spans="25:32" x14ac:dyDescent="0.75">
      <c r="Y1130" s="198"/>
      <c r="Z1130" s="198"/>
      <c r="AA1130" s="198"/>
      <c r="AB1130" s="198"/>
      <c r="AC1130" s="198"/>
      <c r="AD1130" s="198"/>
      <c r="AE1130" s="198"/>
      <c r="AF1130" s="198"/>
    </row>
    <row r="1131" spans="25:32" x14ac:dyDescent="0.75">
      <c r="Y1131" s="198"/>
      <c r="Z1131" s="198"/>
      <c r="AA1131" s="198"/>
      <c r="AB1131" s="198"/>
      <c r="AC1131" s="198"/>
      <c r="AD1131" s="198"/>
      <c r="AE1131" s="198"/>
      <c r="AF1131" s="198"/>
    </row>
    <row r="1132" spans="25:32" x14ac:dyDescent="0.75">
      <c r="Y1132" s="198"/>
      <c r="Z1132" s="198"/>
      <c r="AA1132" s="198"/>
      <c r="AB1132" s="198"/>
      <c r="AC1132" s="198"/>
      <c r="AD1132" s="198"/>
      <c r="AE1132" s="198"/>
      <c r="AF1132" s="198"/>
    </row>
    <row r="1133" spans="25:32" x14ac:dyDescent="0.75">
      <c r="Y1133" s="198"/>
      <c r="Z1133" s="198"/>
      <c r="AA1133" s="198"/>
      <c r="AB1133" s="198"/>
      <c r="AC1133" s="198"/>
      <c r="AD1133" s="198"/>
      <c r="AE1133" s="198"/>
      <c r="AF1133" s="198"/>
    </row>
    <row r="1134" spans="25:32" x14ac:dyDescent="0.75">
      <c r="Y1134" s="198"/>
      <c r="Z1134" s="198"/>
      <c r="AA1134" s="198"/>
      <c r="AB1134" s="198"/>
      <c r="AC1134" s="198"/>
      <c r="AD1134" s="198"/>
      <c r="AE1134" s="198"/>
      <c r="AF1134" s="198"/>
    </row>
    <row r="1135" spans="25:32" x14ac:dyDescent="0.75">
      <c r="Y1135" s="198"/>
      <c r="Z1135" s="198"/>
      <c r="AA1135" s="198"/>
      <c r="AB1135" s="198"/>
      <c r="AC1135" s="198"/>
      <c r="AD1135" s="198"/>
      <c r="AE1135" s="198"/>
      <c r="AF1135" s="198"/>
    </row>
    <row r="1136" spans="25:32" x14ac:dyDescent="0.75">
      <c r="Y1136" s="198"/>
      <c r="Z1136" s="198"/>
      <c r="AA1136" s="198"/>
      <c r="AB1136" s="198"/>
      <c r="AC1136" s="198"/>
      <c r="AD1136" s="198"/>
      <c r="AE1136" s="198"/>
      <c r="AF1136" s="198"/>
    </row>
    <row r="1137" spans="25:32" x14ac:dyDescent="0.75">
      <c r="Y1137" s="198"/>
      <c r="Z1137" s="198"/>
      <c r="AA1137" s="198"/>
      <c r="AB1137" s="198"/>
      <c r="AC1137" s="198"/>
      <c r="AD1137" s="198"/>
      <c r="AE1137" s="198"/>
      <c r="AF1137" s="198"/>
    </row>
    <row r="1138" spans="25:32" x14ac:dyDescent="0.75">
      <c r="Y1138" s="198"/>
      <c r="Z1138" s="198"/>
      <c r="AA1138" s="198"/>
      <c r="AB1138" s="198"/>
      <c r="AC1138" s="198"/>
      <c r="AD1138" s="198"/>
      <c r="AE1138" s="198"/>
      <c r="AF1138" s="198"/>
    </row>
    <row r="1139" spans="25:32" x14ac:dyDescent="0.75">
      <c r="Y1139" s="198"/>
      <c r="Z1139" s="198"/>
      <c r="AA1139" s="198"/>
      <c r="AB1139" s="198"/>
      <c r="AC1139" s="198"/>
      <c r="AD1139" s="198"/>
      <c r="AE1139" s="198"/>
      <c r="AF1139" s="198"/>
    </row>
    <row r="1140" spans="25:32" x14ac:dyDescent="0.75">
      <c r="Y1140" s="198"/>
      <c r="Z1140" s="198"/>
      <c r="AA1140" s="198"/>
      <c r="AB1140" s="198"/>
      <c r="AC1140" s="198"/>
      <c r="AD1140" s="198"/>
      <c r="AE1140" s="198"/>
      <c r="AF1140" s="198"/>
    </row>
    <row r="1141" spans="25:32" x14ac:dyDescent="0.75">
      <c r="Y1141" s="198"/>
      <c r="Z1141" s="198"/>
      <c r="AA1141" s="198"/>
      <c r="AB1141" s="198"/>
      <c r="AC1141" s="198"/>
      <c r="AD1141" s="198"/>
      <c r="AE1141" s="198"/>
      <c r="AF1141" s="198"/>
    </row>
    <row r="1142" spans="25:32" x14ac:dyDescent="0.75">
      <c r="Y1142" s="198"/>
      <c r="Z1142" s="198"/>
      <c r="AA1142" s="198"/>
      <c r="AB1142" s="198"/>
      <c r="AC1142" s="198"/>
      <c r="AD1142" s="198"/>
      <c r="AE1142" s="198"/>
      <c r="AF1142" s="198"/>
    </row>
    <row r="1143" spans="25:32" x14ac:dyDescent="0.75">
      <c r="Y1143" s="198"/>
      <c r="Z1143" s="198"/>
      <c r="AA1143" s="198"/>
      <c r="AB1143" s="198"/>
      <c r="AC1143" s="198"/>
      <c r="AD1143" s="198"/>
      <c r="AE1143" s="198"/>
      <c r="AF1143" s="198"/>
    </row>
    <row r="1144" spans="25:32" x14ac:dyDescent="0.75">
      <c r="Y1144" s="198"/>
      <c r="Z1144" s="198"/>
      <c r="AA1144" s="198"/>
      <c r="AB1144" s="198"/>
      <c r="AC1144" s="198"/>
      <c r="AD1144" s="198"/>
      <c r="AE1144" s="198"/>
      <c r="AF1144" s="198"/>
    </row>
    <row r="1145" spans="25:32" x14ac:dyDescent="0.75">
      <c r="Y1145" s="198"/>
      <c r="Z1145" s="198"/>
      <c r="AA1145" s="198"/>
      <c r="AB1145" s="198"/>
      <c r="AC1145" s="198"/>
      <c r="AD1145" s="198"/>
      <c r="AE1145" s="198"/>
      <c r="AF1145" s="198"/>
    </row>
    <row r="1146" spans="25:32" x14ac:dyDescent="0.75">
      <c r="Y1146" s="198"/>
      <c r="Z1146" s="198"/>
      <c r="AA1146" s="198"/>
      <c r="AB1146" s="198"/>
      <c r="AC1146" s="198"/>
      <c r="AD1146" s="198"/>
      <c r="AE1146" s="198"/>
      <c r="AF1146" s="198"/>
    </row>
    <row r="1147" spans="25:32" x14ac:dyDescent="0.75">
      <c r="Y1147" s="198"/>
      <c r="Z1147" s="198"/>
      <c r="AA1147" s="198"/>
      <c r="AB1147" s="198"/>
      <c r="AC1147" s="198"/>
      <c r="AD1147" s="198"/>
      <c r="AE1147" s="198"/>
      <c r="AF1147" s="198"/>
    </row>
    <row r="1148" spans="25:32" x14ac:dyDescent="0.75">
      <c r="Y1148" s="198"/>
      <c r="Z1148" s="198"/>
      <c r="AA1148" s="198"/>
      <c r="AB1148" s="198"/>
      <c r="AC1148" s="198"/>
      <c r="AD1148" s="198"/>
      <c r="AE1148" s="198"/>
      <c r="AF1148" s="198"/>
    </row>
    <row r="1149" spans="25:32" x14ac:dyDescent="0.75">
      <c r="Y1149" s="198"/>
      <c r="Z1149" s="198"/>
      <c r="AA1149" s="198"/>
      <c r="AB1149" s="198"/>
      <c r="AC1149" s="198"/>
      <c r="AD1149" s="198"/>
      <c r="AE1149" s="198"/>
      <c r="AF1149" s="198"/>
    </row>
    <row r="1150" spans="25:32" x14ac:dyDescent="0.75">
      <c r="Y1150" s="198"/>
      <c r="Z1150" s="198"/>
      <c r="AA1150" s="198"/>
      <c r="AB1150" s="198"/>
      <c r="AC1150" s="198"/>
      <c r="AD1150" s="198"/>
      <c r="AE1150" s="198"/>
      <c r="AF1150" s="198"/>
    </row>
    <row r="1151" spans="25:32" x14ac:dyDescent="0.75">
      <c r="Y1151" s="198"/>
      <c r="Z1151" s="198"/>
      <c r="AA1151" s="198"/>
      <c r="AB1151" s="198"/>
      <c r="AC1151" s="198"/>
      <c r="AD1151" s="198"/>
      <c r="AE1151" s="198"/>
      <c r="AF1151" s="198"/>
    </row>
    <row r="1152" spans="25:32" x14ac:dyDescent="0.75">
      <c r="Y1152" s="198"/>
      <c r="Z1152" s="198"/>
      <c r="AA1152" s="198"/>
      <c r="AB1152" s="198"/>
      <c r="AC1152" s="198"/>
      <c r="AD1152" s="198"/>
      <c r="AE1152" s="198"/>
      <c r="AF1152" s="198"/>
    </row>
    <row r="1153" spans="25:32" x14ac:dyDescent="0.75">
      <c r="Y1153" s="198"/>
      <c r="Z1153" s="198"/>
      <c r="AA1153" s="198"/>
      <c r="AB1153" s="198"/>
      <c r="AC1153" s="198"/>
      <c r="AD1153" s="198"/>
      <c r="AE1153" s="198"/>
      <c r="AF1153" s="198"/>
    </row>
    <row r="1154" spans="25:32" x14ac:dyDescent="0.75">
      <c r="Y1154" s="198"/>
      <c r="Z1154" s="198"/>
      <c r="AA1154" s="198"/>
      <c r="AB1154" s="198"/>
      <c r="AC1154" s="198"/>
      <c r="AD1154" s="198"/>
      <c r="AE1154" s="198"/>
      <c r="AF1154" s="198"/>
    </row>
    <row r="1155" spans="25:32" x14ac:dyDescent="0.75">
      <c r="Y1155" s="198"/>
      <c r="Z1155" s="198"/>
      <c r="AA1155" s="198"/>
      <c r="AB1155" s="198"/>
      <c r="AC1155" s="198"/>
      <c r="AD1155" s="198"/>
      <c r="AE1155" s="198"/>
      <c r="AF1155" s="198"/>
    </row>
    <row r="1156" spans="25:32" x14ac:dyDescent="0.75">
      <c r="Y1156" s="198"/>
      <c r="Z1156" s="198"/>
      <c r="AA1156" s="198"/>
      <c r="AB1156" s="198"/>
      <c r="AC1156" s="198"/>
      <c r="AD1156" s="198"/>
      <c r="AE1156" s="198"/>
      <c r="AF1156" s="198"/>
    </row>
    <row r="1157" spans="25:32" x14ac:dyDescent="0.75">
      <c r="Y1157" s="198"/>
      <c r="Z1157" s="198"/>
      <c r="AA1157" s="198"/>
      <c r="AB1157" s="198"/>
      <c r="AC1157" s="198"/>
      <c r="AD1157" s="198"/>
      <c r="AE1157" s="198"/>
      <c r="AF1157" s="198"/>
    </row>
    <row r="1158" spans="25:32" x14ac:dyDescent="0.75">
      <c r="Y1158" s="198"/>
      <c r="Z1158" s="198"/>
      <c r="AA1158" s="198"/>
      <c r="AB1158" s="198"/>
      <c r="AC1158" s="198"/>
      <c r="AD1158" s="198"/>
      <c r="AE1158" s="198"/>
      <c r="AF1158" s="198"/>
    </row>
    <row r="1159" spans="25:32" x14ac:dyDescent="0.75">
      <c r="Y1159" s="198"/>
      <c r="Z1159" s="198"/>
      <c r="AA1159" s="198"/>
      <c r="AB1159" s="198"/>
      <c r="AC1159" s="198"/>
      <c r="AD1159" s="198"/>
      <c r="AE1159" s="198"/>
      <c r="AF1159" s="198"/>
    </row>
    <row r="1160" spans="25:32" x14ac:dyDescent="0.75">
      <c r="Y1160" s="198"/>
      <c r="Z1160" s="198"/>
      <c r="AA1160" s="198"/>
      <c r="AB1160" s="198"/>
      <c r="AC1160" s="198"/>
      <c r="AD1160" s="198"/>
      <c r="AE1160" s="198"/>
      <c r="AF1160" s="198"/>
    </row>
    <row r="1161" spans="25:32" x14ac:dyDescent="0.75">
      <c r="Y1161" s="198"/>
      <c r="Z1161" s="198"/>
      <c r="AA1161" s="198"/>
      <c r="AB1161" s="198"/>
      <c r="AC1161" s="198"/>
      <c r="AD1161" s="198"/>
      <c r="AE1161" s="198"/>
      <c r="AF1161" s="198"/>
    </row>
    <row r="1162" spans="25:32" x14ac:dyDescent="0.75">
      <c r="Y1162" s="198"/>
      <c r="Z1162" s="198"/>
      <c r="AA1162" s="198"/>
      <c r="AB1162" s="198"/>
      <c r="AC1162" s="198"/>
      <c r="AD1162" s="198"/>
      <c r="AE1162" s="198"/>
      <c r="AF1162" s="198"/>
    </row>
    <row r="1163" spans="25:32" x14ac:dyDescent="0.75">
      <c r="Y1163" s="198"/>
      <c r="Z1163" s="198"/>
      <c r="AA1163" s="198"/>
      <c r="AB1163" s="198"/>
      <c r="AC1163" s="198"/>
      <c r="AD1163" s="198"/>
      <c r="AE1163" s="198"/>
      <c r="AF1163" s="198"/>
    </row>
    <row r="1164" spans="25:32" x14ac:dyDescent="0.75">
      <c r="Y1164" s="198"/>
      <c r="Z1164" s="198"/>
      <c r="AA1164" s="198"/>
      <c r="AB1164" s="198"/>
      <c r="AC1164" s="198"/>
      <c r="AD1164" s="198"/>
      <c r="AE1164" s="198"/>
      <c r="AF1164" s="198"/>
    </row>
    <row r="1165" spans="25:32" x14ac:dyDescent="0.75">
      <c r="Y1165" s="198"/>
      <c r="Z1165" s="198"/>
      <c r="AA1165" s="198"/>
      <c r="AB1165" s="198"/>
      <c r="AC1165" s="198"/>
      <c r="AD1165" s="198"/>
      <c r="AE1165" s="198"/>
      <c r="AF1165" s="198"/>
    </row>
    <row r="1166" spans="25:32" x14ac:dyDescent="0.75">
      <c r="Y1166" s="198"/>
      <c r="Z1166" s="198"/>
      <c r="AA1166" s="198"/>
      <c r="AB1166" s="198"/>
      <c r="AC1166" s="198"/>
      <c r="AD1166" s="198"/>
      <c r="AE1166" s="198"/>
      <c r="AF1166" s="198"/>
    </row>
    <row r="1167" spans="25:32" x14ac:dyDescent="0.75">
      <c r="Y1167" s="198"/>
      <c r="Z1167" s="198"/>
      <c r="AA1167" s="198"/>
      <c r="AB1167" s="198"/>
      <c r="AC1167" s="198"/>
      <c r="AD1167" s="198"/>
      <c r="AE1167" s="198"/>
      <c r="AF1167" s="198"/>
    </row>
    <row r="1168" spans="25:32" x14ac:dyDescent="0.75">
      <c r="Y1168" s="198"/>
      <c r="Z1168" s="198"/>
      <c r="AA1168" s="198"/>
      <c r="AB1168" s="198"/>
      <c r="AC1168" s="198"/>
      <c r="AD1168" s="198"/>
      <c r="AE1168" s="198"/>
      <c r="AF1168" s="198"/>
    </row>
    <row r="1169" spans="25:32" x14ac:dyDescent="0.75">
      <c r="Y1169" s="198"/>
      <c r="Z1169" s="198"/>
      <c r="AA1169" s="198"/>
      <c r="AB1169" s="198"/>
      <c r="AC1169" s="198"/>
      <c r="AD1169" s="198"/>
      <c r="AE1169" s="198"/>
      <c r="AF1169" s="198"/>
    </row>
    <row r="1170" spans="25:32" x14ac:dyDescent="0.75">
      <c r="Y1170" s="198"/>
      <c r="Z1170" s="198"/>
      <c r="AA1170" s="198"/>
      <c r="AB1170" s="198"/>
      <c r="AC1170" s="198"/>
      <c r="AD1170" s="198"/>
      <c r="AE1170" s="198"/>
      <c r="AF1170" s="198"/>
    </row>
    <row r="1171" spans="25:32" x14ac:dyDescent="0.75">
      <c r="Y1171" s="198"/>
      <c r="Z1171" s="198"/>
      <c r="AA1171" s="198"/>
      <c r="AB1171" s="198"/>
      <c r="AC1171" s="198"/>
      <c r="AD1171" s="198"/>
      <c r="AE1171" s="198"/>
      <c r="AF1171" s="198"/>
    </row>
    <row r="1172" spans="25:32" x14ac:dyDescent="0.75">
      <c r="Y1172" s="198"/>
      <c r="Z1172" s="198"/>
      <c r="AA1172" s="198"/>
      <c r="AB1172" s="198"/>
      <c r="AC1172" s="198"/>
      <c r="AD1172" s="198"/>
      <c r="AE1172" s="198"/>
      <c r="AF1172" s="198"/>
    </row>
    <row r="1173" spans="25:32" x14ac:dyDescent="0.75">
      <c r="Y1173" s="198"/>
      <c r="Z1173" s="198"/>
      <c r="AA1173" s="198"/>
      <c r="AB1173" s="198"/>
      <c r="AC1173" s="198"/>
      <c r="AD1173" s="198"/>
      <c r="AE1173" s="198"/>
      <c r="AF1173" s="198"/>
    </row>
    <row r="1174" spans="25:32" x14ac:dyDescent="0.75">
      <c r="Y1174" s="198"/>
      <c r="Z1174" s="198"/>
      <c r="AA1174" s="198"/>
      <c r="AB1174" s="198"/>
      <c r="AC1174" s="198"/>
      <c r="AD1174" s="198"/>
      <c r="AE1174" s="198"/>
      <c r="AF1174" s="198"/>
    </row>
    <row r="1175" spans="25:32" x14ac:dyDescent="0.75">
      <c r="Y1175" s="198"/>
      <c r="Z1175" s="198"/>
      <c r="AA1175" s="198"/>
      <c r="AB1175" s="198"/>
      <c r="AC1175" s="198"/>
      <c r="AD1175" s="198"/>
      <c r="AE1175" s="198"/>
      <c r="AF1175" s="198"/>
    </row>
    <row r="1176" spans="25:32" x14ac:dyDescent="0.75">
      <c r="Y1176" s="198"/>
      <c r="Z1176" s="198"/>
      <c r="AA1176" s="198"/>
      <c r="AB1176" s="198"/>
      <c r="AC1176" s="198"/>
      <c r="AD1176" s="198"/>
      <c r="AE1176" s="198"/>
      <c r="AF1176" s="198"/>
    </row>
    <row r="1177" spans="25:32" x14ac:dyDescent="0.75">
      <c r="Y1177" s="198"/>
      <c r="Z1177" s="198"/>
      <c r="AA1177" s="198"/>
      <c r="AB1177" s="198"/>
      <c r="AC1177" s="198"/>
      <c r="AD1177" s="198"/>
      <c r="AE1177" s="198"/>
      <c r="AF1177" s="198"/>
    </row>
    <row r="1178" spans="25:32" x14ac:dyDescent="0.75">
      <c r="Y1178" s="198"/>
      <c r="Z1178" s="198"/>
      <c r="AA1178" s="198"/>
      <c r="AB1178" s="198"/>
      <c r="AC1178" s="198"/>
      <c r="AD1178" s="198"/>
      <c r="AE1178" s="198"/>
      <c r="AF1178" s="198"/>
    </row>
    <row r="1179" spans="25:32" x14ac:dyDescent="0.75">
      <c r="Y1179" s="198"/>
      <c r="Z1179" s="198"/>
      <c r="AA1179" s="198"/>
      <c r="AB1179" s="198"/>
      <c r="AC1179" s="198"/>
      <c r="AD1179" s="198"/>
      <c r="AE1179" s="198"/>
      <c r="AF1179" s="198"/>
    </row>
    <row r="1180" spans="25:32" x14ac:dyDescent="0.75">
      <c r="Y1180" s="198"/>
      <c r="Z1180" s="198"/>
      <c r="AA1180" s="198"/>
      <c r="AB1180" s="198"/>
      <c r="AC1180" s="198"/>
      <c r="AD1180" s="198"/>
      <c r="AE1180" s="198"/>
      <c r="AF1180" s="198"/>
    </row>
    <row r="1181" spans="25:32" x14ac:dyDescent="0.75">
      <c r="Y1181" s="198"/>
      <c r="Z1181" s="198"/>
      <c r="AA1181" s="198"/>
      <c r="AB1181" s="198"/>
      <c r="AC1181" s="198"/>
      <c r="AD1181" s="198"/>
      <c r="AE1181" s="198"/>
      <c r="AF1181" s="198"/>
    </row>
    <row r="1182" spans="25:32" x14ac:dyDescent="0.75">
      <c r="Y1182" s="198"/>
      <c r="Z1182" s="198"/>
      <c r="AA1182" s="198"/>
      <c r="AB1182" s="198"/>
      <c r="AC1182" s="198"/>
      <c r="AD1182" s="198"/>
      <c r="AE1182" s="198"/>
      <c r="AF1182" s="198"/>
    </row>
    <row r="1183" spans="25:32" x14ac:dyDescent="0.75">
      <c r="Y1183" s="198"/>
      <c r="Z1183" s="198"/>
      <c r="AA1183" s="198"/>
      <c r="AB1183" s="198"/>
      <c r="AC1183" s="198"/>
      <c r="AD1183" s="198"/>
      <c r="AE1183" s="198"/>
      <c r="AF1183" s="198"/>
    </row>
    <row r="1184" spans="25:32" x14ac:dyDescent="0.75">
      <c r="Y1184" s="198"/>
      <c r="Z1184" s="198"/>
      <c r="AA1184" s="198"/>
      <c r="AB1184" s="198"/>
      <c r="AC1184" s="198"/>
      <c r="AD1184" s="198"/>
      <c r="AE1184" s="198"/>
      <c r="AF1184" s="198"/>
    </row>
    <row r="1185" spans="25:32" x14ac:dyDescent="0.75">
      <c r="Y1185" s="198"/>
      <c r="Z1185" s="198"/>
      <c r="AA1185" s="198"/>
      <c r="AB1185" s="198"/>
      <c r="AC1185" s="198"/>
      <c r="AD1185" s="198"/>
      <c r="AE1185" s="198"/>
      <c r="AF1185" s="198"/>
    </row>
    <row r="1186" spans="25:32" x14ac:dyDescent="0.75">
      <c r="Y1186" s="198"/>
      <c r="Z1186" s="198"/>
      <c r="AA1186" s="198"/>
      <c r="AB1186" s="198"/>
      <c r="AC1186" s="198"/>
      <c r="AD1186" s="198"/>
      <c r="AE1186" s="198"/>
      <c r="AF1186" s="198"/>
    </row>
    <row r="1187" spans="25:32" x14ac:dyDescent="0.75">
      <c r="Y1187" s="198"/>
      <c r="Z1187" s="198"/>
      <c r="AA1187" s="198"/>
      <c r="AB1187" s="198"/>
      <c r="AC1187" s="198"/>
      <c r="AD1187" s="198"/>
      <c r="AE1187" s="198"/>
      <c r="AF1187" s="198"/>
    </row>
    <row r="1188" spans="25:32" x14ac:dyDescent="0.75">
      <c r="Y1188" s="198"/>
      <c r="Z1188" s="198"/>
      <c r="AA1188" s="198"/>
      <c r="AB1188" s="198"/>
      <c r="AC1188" s="198"/>
      <c r="AD1188" s="198"/>
      <c r="AE1188" s="198"/>
      <c r="AF1188" s="198"/>
    </row>
    <row r="1189" spans="25:32" x14ac:dyDescent="0.75">
      <c r="Y1189" s="198"/>
      <c r="Z1189" s="198"/>
      <c r="AA1189" s="198"/>
      <c r="AB1189" s="198"/>
      <c r="AC1189" s="198"/>
      <c r="AD1189" s="198"/>
      <c r="AE1189" s="198"/>
      <c r="AF1189" s="198"/>
    </row>
    <row r="1190" spans="25:32" x14ac:dyDescent="0.75">
      <c r="Y1190" s="198"/>
      <c r="Z1190" s="198"/>
      <c r="AA1190" s="198"/>
      <c r="AB1190" s="198"/>
      <c r="AC1190" s="198"/>
      <c r="AD1190" s="198"/>
      <c r="AE1190" s="198"/>
      <c r="AF1190" s="198"/>
    </row>
    <row r="1191" spans="25:32" x14ac:dyDescent="0.75">
      <c r="Y1191" s="198"/>
      <c r="Z1191" s="198"/>
      <c r="AA1191" s="198"/>
      <c r="AB1191" s="198"/>
      <c r="AC1191" s="198"/>
      <c r="AD1191" s="198"/>
      <c r="AE1191" s="198"/>
      <c r="AF1191" s="198"/>
    </row>
    <row r="1192" spans="25:32" x14ac:dyDescent="0.75">
      <c r="Y1192" s="198"/>
      <c r="Z1192" s="198"/>
      <c r="AA1192" s="198"/>
      <c r="AB1192" s="198"/>
      <c r="AC1192" s="198"/>
      <c r="AD1192" s="198"/>
      <c r="AE1192" s="198"/>
      <c r="AF1192" s="198"/>
    </row>
    <row r="1193" spans="25:32" x14ac:dyDescent="0.75">
      <c r="Y1193" s="198"/>
      <c r="Z1193" s="198"/>
      <c r="AA1193" s="198"/>
      <c r="AB1193" s="198"/>
      <c r="AC1193" s="198"/>
      <c r="AD1193" s="198"/>
      <c r="AE1193" s="198"/>
      <c r="AF1193" s="198"/>
    </row>
    <row r="1194" spans="25:32" x14ac:dyDescent="0.75">
      <c r="Y1194" s="198"/>
      <c r="Z1194" s="198"/>
      <c r="AA1194" s="198"/>
      <c r="AB1194" s="198"/>
      <c r="AC1194" s="198"/>
      <c r="AD1194" s="198"/>
      <c r="AE1194" s="198"/>
      <c r="AF1194" s="198"/>
    </row>
    <row r="1195" spans="25:32" x14ac:dyDescent="0.75">
      <c r="Y1195" s="198"/>
      <c r="Z1195" s="198"/>
      <c r="AA1195" s="198"/>
      <c r="AB1195" s="198"/>
      <c r="AC1195" s="198"/>
      <c r="AD1195" s="198"/>
      <c r="AE1195" s="198"/>
      <c r="AF1195" s="198"/>
    </row>
    <row r="1196" spans="25:32" x14ac:dyDescent="0.75">
      <c r="Y1196" s="198"/>
      <c r="Z1196" s="198"/>
      <c r="AA1196" s="198"/>
      <c r="AB1196" s="198"/>
      <c r="AC1196" s="198"/>
      <c r="AD1196" s="198"/>
      <c r="AE1196" s="198"/>
      <c r="AF1196" s="198"/>
    </row>
    <row r="1197" spans="25:32" x14ac:dyDescent="0.75">
      <c r="Y1197" s="198"/>
      <c r="Z1197" s="198"/>
      <c r="AA1197" s="198"/>
      <c r="AB1197" s="198"/>
      <c r="AC1197" s="198"/>
      <c r="AD1197" s="198"/>
      <c r="AE1197" s="198"/>
      <c r="AF1197" s="198"/>
    </row>
    <row r="1198" spans="25:32" x14ac:dyDescent="0.75">
      <c r="Y1198" s="198"/>
      <c r="Z1198" s="198"/>
      <c r="AA1198" s="198"/>
      <c r="AB1198" s="198"/>
      <c r="AC1198" s="198"/>
      <c r="AD1198" s="198"/>
      <c r="AE1198" s="198"/>
      <c r="AF1198" s="198"/>
    </row>
    <row r="1199" spans="25:32" x14ac:dyDescent="0.75">
      <c r="Y1199" s="198"/>
      <c r="Z1199" s="198"/>
      <c r="AA1199" s="198"/>
      <c r="AB1199" s="198"/>
      <c r="AC1199" s="198"/>
      <c r="AD1199" s="198"/>
      <c r="AE1199" s="198"/>
      <c r="AF1199" s="198"/>
    </row>
    <row r="1200" spans="25:32" x14ac:dyDescent="0.75">
      <c r="Y1200" s="198"/>
      <c r="Z1200" s="198"/>
      <c r="AA1200" s="198"/>
      <c r="AB1200" s="198"/>
      <c r="AC1200" s="198"/>
      <c r="AD1200" s="198"/>
      <c r="AE1200" s="198"/>
      <c r="AF1200" s="198"/>
    </row>
    <row r="1201" spans="25:32" x14ac:dyDescent="0.75">
      <c r="Y1201" s="198"/>
      <c r="Z1201" s="198"/>
      <c r="AA1201" s="198"/>
      <c r="AB1201" s="198"/>
      <c r="AC1201" s="198"/>
      <c r="AD1201" s="198"/>
      <c r="AE1201" s="198"/>
      <c r="AF1201" s="198"/>
    </row>
    <row r="1202" spans="25:32" x14ac:dyDescent="0.75">
      <c r="Y1202" s="198"/>
      <c r="Z1202" s="198"/>
      <c r="AA1202" s="198"/>
      <c r="AB1202" s="198"/>
      <c r="AC1202" s="198"/>
      <c r="AD1202" s="198"/>
      <c r="AE1202" s="198"/>
      <c r="AF1202" s="198"/>
    </row>
    <row r="1203" spans="25:32" x14ac:dyDescent="0.75">
      <c r="Y1203" s="198"/>
      <c r="Z1203" s="198"/>
      <c r="AA1203" s="198"/>
      <c r="AB1203" s="198"/>
      <c r="AC1203" s="198"/>
      <c r="AD1203" s="198"/>
      <c r="AE1203" s="198"/>
      <c r="AF1203" s="198"/>
    </row>
    <row r="1204" spans="25:32" x14ac:dyDescent="0.75">
      <c r="Y1204" s="198"/>
      <c r="Z1204" s="198"/>
      <c r="AA1204" s="198"/>
      <c r="AB1204" s="198"/>
      <c r="AC1204" s="198"/>
      <c r="AD1204" s="198"/>
      <c r="AE1204" s="198"/>
      <c r="AF1204" s="198"/>
    </row>
    <row r="1205" spans="25:32" x14ac:dyDescent="0.75">
      <c r="Y1205" s="198"/>
      <c r="Z1205" s="198"/>
      <c r="AA1205" s="198"/>
      <c r="AB1205" s="198"/>
      <c r="AC1205" s="198"/>
      <c r="AD1205" s="198"/>
      <c r="AE1205" s="198"/>
      <c r="AF1205" s="198"/>
    </row>
    <row r="1206" spans="25:32" x14ac:dyDescent="0.75">
      <c r="Y1206" s="198"/>
      <c r="Z1206" s="198"/>
      <c r="AA1206" s="198"/>
      <c r="AB1206" s="198"/>
      <c r="AC1206" s="198"/>
      <c r="AD1206" s="198"/>
      <c r="AE1206" s="198"/>
      <c r="AF1206" s="198"/>
    </row>
    <row r="1207" spans="25:32" x14ac:dyDescent="0.75">
      <c r="Y1207" s="198"/>
      <c r="Z1207" s="198"/>
      <c r="AA1207" s="198"/>
      <c r="AB1207" s="198"/>
      <c r="AC1207" s="198"/>
      <c r="AD1207" s="198"/>
      <c r="AE1207" s="198"/>
      <c r="AF1207" s="198"/>
    </row>
    <row r="1208" spans="25:32" x14ac:dyDescent="0.75">
      <c r="Y1208" s="198"/>
      <c r="Z1208" s="198"/>
      <c r="AA1208" s="198"/>
      <c r="AB1208" s="198"/>
      <c r="AC1208" s="198"/>
      <c r="AD1208" s="198"/>
      <c r="AE1208" s="198"/>
      <c r="AF1208" s="198"/>
    </row>
    <row r="1209" spans="25:32" x14ac:dyDescent="0.75">
      <c r="Y1209" s="198"/>
      <c r="Z1209" s="198"/>
      <c r="AA1209" s="198"/>
      <c r="AB1209" s="198"/>
      <c r="AC1209" s="198"/>
      <c r="AD1209" s="198"/>
      <c r="AE1209" s="198"/>
      <c r="AF1209" s="198"/>
    </row>
    <row r="1210" spans="25:32" x14ac:dyDescent="0.75">
      <c r="Y1210" s="198"/>
      <c r="Z1210" s="198"/>
      <c r="AA1210" s="198"/>
      <c r="AB1210" s="198"/>
      <c r="AC1210" s="198"/>
      <c r="AD1210" s="198"/>
      <c r="AE1210" s="198"/>
      <c r="AF1210" s="198"/>
    </row>
    <row r="1211" spans="25:32" x14ac:dyDescent="0.75">
      <c r="Y1211" s="198"/>
      <c r="Z1211" s="198"/>
      <c r="AA1211" s="198"/>
      <c r="AB1211" s="198"/>
      <c r="AC1211" s="198"/>
      <c r="AD1211" s="198"/>
      <c r="AE1211" s="198"/>
      <c r="AF1211" s="198"/>
    </row>
    <row r="1212" spans="25:32" x14ac:dyDescent="0.75">
      <c r="Y1212" s="198"/>
      <c r="Z1212" s="198"/>
      <c r="AA1212" s="198"/>
      <c r="AB1212" s="198"/>
      <c r="AC1212" s="198"/>
      <c r="AD1212" s="198"/>
      <c r="AE1212" s="198"/>
      <c r="AF1212" s="198"/>
    </row>
    <row r="1213" spans="25:32" x14ac:dyDescent="0.75">
      <c r="Y1213" s="198"/>
      <c r="Z1213" s="198"/>
      <c r="AA1213" s="198"/>
      <c r="AB1213" s="198"/>
      <c r="AC1213" s="198"/>
      <c r="AD1213" s="198"/>
      <c r="AE1213" s="198"/>
      <c r="AF1213" s="198"/>
    </row>
    <row r="1214" spans="25:32" x14ac:dyDescent="0.75">
      <c r="Y1214" s="198"/>
      <c r="Z1214" s="198"/>
      <c r="AA1214" s="198"/>
      <c r="AB1214" s="198"/>
      <c r="AC1214" s="198"/>
      <c r="AD1214" s="198"/>
      <c r="AE1214" s="198"/>
      <c r="AF1214" s="198"/>
    </row>
    <row r="1215" spans="25:32" x14ac:dyDescent="0.75">
      <c r="Y1215" s="198"/>
      <c r="Z1215" s="198"/>
      <c r="AA1215" s="198"/>
      <c r="AB1215" s="198"/>
      <c r="AC1215" s="198"/>
      <c r="AD1215" s="198"/>
      <c r="AE1215" s="198"/>
      <c r="AF1215" s="198"/>
    </row>
    <row r="1216" spans="25:32" x14ac:dyDescent="0.75">
      <c r="Y1216" s="198"/>
      <c r="Z1216" s="198"/>
      <c r="AA1216" s="198"/>
      <c r="AB1216" s="198"/>
      <c r="AC1216" s="198"/>
      <c r="AD1216" s="198"/>
      <c r="AE1216" s="198"/>
      <c r="AF1216" s="198"/>
    </row>
    <row r="1217" spans="25:32" x14ac:dyDescent="0.75">
      <c r="Y1217" s="198"/>
      <c r="Z1217" s="198"/>
      <c r="AA1217" s="198"/>
      <c r="AB1217" s="198"/>
      <c r="AC1217" s="198"/>
      <c r="AD1217" s="198"/>
      <c r="AE1217" s="198"/>
      <c r="AF1217" s="198"/>
    </row>
    <row r="1218" spans="25:32" x14ac:dyDescent="0.75">
      <c r="Y1218" s="198"/>
      <c r="Z1218" s="198"/>
      <c r="AA1218" s="198"/>
      <c r="AB1218" s="198"/>
      <c r="AC1218" s="198"/>
      <c r="AD1218" s="198"/>
      <c r="AE1218" s="198"/>
      <c r="AF1218" s="198"/>
    </row>
    <row r="1219" spans="25:32" x14ac:dyDescent="0.75">
      <c r="Y1219" s="198"/>
      <c r="Z1219" s="198"/>
      <c r="AA1219" s="198"/>
      <c r="AB1219" s="198"/>
      <c r="AC1219" s="198"/>
      <c r="AD1219" s="198"/>
      <c r="AE1219" s="198"/>
      <c r="AF1219" s="198"/>
    </row>
    <row r="1220" spans="25:32" x14ac:dyDescent="0.75">
      <c r="Y1220" s="198"/>
      <c r="Z1220" s="198"/>
      <c r="AA1220" s="198"/>
      <c r="AB1220" s="198"/>
      <c r="AC1220" s="198"/>
      <c r="AD1220" s="198"/>
      <c r="AE1220" s="198"/>
      <c r="AF1220" s="198"/>
    </row>
    <row r="1221" spans="25:32" x14ac:dyDescent="0.75">
      <c r="Y1221" s="198"/>
      <c r="Z1221" s="198"/>
      <c r="AA1221" s="198"/>
      <c r="AB1221" s="198"/>
      <c r="AC1221" s="198"/>
      <c r="AD1221" s="198"/>
      <c r="AE1221" s="198"/>
      <c r="AF1221" s="198"/>
    </row>
    <row r="1222" spans="25:32" x14ac:dyDescent="0.75">
      <c r="Y1222" s="198"/>
      <c r="Z1222" s="198"/>
      <c r="AA1222" s="198"/>
      <c r="AB1222" s="198"/>
      <c r="AC1222" s="198"/>
      <c r="AD1222" s="198"/>
      <c r="AE1222" s="198"/>
      <c r="AF1222" s="198"/>
    </row>
    <row r="1223" spans="25:32" x14ac:dyDescent="0.75">
      <c r="Y1223" s="198"/>
      <c r="Z1223" s="198"/>
      <c r="AA1223" s="198"/>
      <c r="AB1223" s="198"/>
      <c r="AC1223" s="198"/>
      <c r="AD1223" s="198"/>
      <c r="AE1223" s="198"/>
      <c r="AF1223" s="198"/>
    </row>
    <row r="1224" spans="25:32" x14ac:dyDescent="0.75">
      <c r="Y1224" s="198"/>
      <c r="Z1224" s="198"/>
      <c r="AA1224" s="198"/>
      <c r="AB1224" s="198"/>
      <c r="AC1224" s="198"/>
      <c r="AD1224" s="198"/>
      <c r="AE1224" s="198"/>
      <c r="AF1224" s="198"/>
    </row>
    <row r="1225" spans="25:32" x14ac:dyDescent="0.75">
      <c r="Y1225" s="198"/>
      <c r="Z1225" s="198"/>
      <c r="AA1225" s="198"/>
      <c r="AB1225" s="198"/>
      <c r="AC1225" s="198"/>
      <c r="AD1225" s="198"/>
      <c r="AE1225" s="198"/>
      <c r="AF1225" s="198"/>
    </row>
    <row r="1226" spans="25:32" x14ac:dyDescent="0.75">
      <c r="Y1226" s="198"/>
      <c r="Z1226" s="198"/>
      <c r="AA1226" s="198"/>
      <c r="AB1226" s="198"/>
      <c r="AC1226" s="198"/>
      <c r="AD1226" s="198"/>
      <c r="AE1226" s="198"/>
      <c r="AF1226" s="198"/>
    </row>
    <row r="1227" spans="25:32" x14ac:dyDescent="0.75">
      <c r="Y1227" s="198"/>
      <c r="Z1227" s="198"/>
      <c r="AA1227" s="198"/>
      <c r="AB1227" s="198"/>
      <c r="AC1227" s="198"/>
      <c r="AD1227" s="198"/>
      <c r="AE1227" s="198"/>
      <c r="AF1227" s="198"/>
    </row>
    <row r="1228" spans="25:32" x14ac:dyDescent="0.75">
      <c r="Y1228" s="198"/>
      <c r="Z1228" s="198"/>
      <c r="AA1228" s="198"/>
      <c r="AB1228" s="198"/>
      <c r="AC1228" s="198"/>
      <c r="AD1228" s="198"/>
      <c r="AE1228" s="198"/>
      <c r="AF1228" s="198"/>
    </row>
    <row r="1229" spans="25:32" x14ac:dyDescent="0.75">
      <c r="Y1229" s="198"/>
      <c r="Z1229" s="198"/>
      <c r="AA1229" s="198"/>
      <c r="AB1229" s="198"/>
      <c r="AC1229" s="198"/>
      <c r="AD1229" s="198"/>
      <c r="AE1229" s="198"/>
      <c r="AF1229" s="198"/>
    </row>
    <row r="1230" spans="25:32" x14ac:dyDescent="0.75">
      <c r="Y1230" s="198"/>
      <c r="Z1230" s="198"/>
      <c r="AA1230" s="198"/>
      <c r="AB1230" s="198"/>
      <c r="AC1230" s="198"/>
      <c r="AD1230" s="198"/>
      <c r="AE1230" s="198"/>
      <c r="AF1230" s="198"/>
    </row>
    <row r="1231" spans="25:32" x14ac:dyDescent="0.75">
      <c r="Y1231" s="198"/>
      <c r="Z1231" s="198"/>
      <c r="AA1231" s="198"/>
      <c r="AB1231" s="198"/>
      <c r="AC1231" s="198"/>
      <c r="AD1231" s="198"/>
      <c r="AE1231" s="198"/>
      <c r="AF1231" s="198"/>
    </row>
    <row r="1232" spans="25:32" x14ac:dyDescent="0.75">
      <c r="Y1232" s="198"/>
      <c r="Z1232" s="198"/>
      <c r="AA1232" s="198"/>
      <c r="AB1232" s="198"/>
      <c r="AC1232" s="198"/>
      <c r="AD1232" s="198"/>
      <c r="AE1232" s="198"/>
      <c r="AF1232" s="198"/>
    </row>
    <row r="1233" spans="25:32" x14ac:dyDescent="0.75">
      <c r="Y1233" s="198"/>
      <c r="Z1233" s="198"/>
      <c r="AA1233" s="198"/>
      <c r="AB1233" s="198"/>
      <c r="AC1233" s="198"/>
      <c r="AD1233" s="198"/>
      <c r="AE1233" s="198"/>
      <c r="AF1233" s="198"/>
    </row>
    <row r="1234" spans="25:32" x14ac:dyDescent="0.75">
      <c r="Y1234" s="198"/>
      <c r="Z1234" s="198"/>
      <c r="AA1234" s="198"/>
      <c r="AB1234" s="198"/>
      <c r="AC1234" s="198"/>
      <c r="AD1234" s="198"/>
      <c r="AE1234" s="198"/>
      <c r="AF1234" s="198"/>
    </row>
    <row r="1235" spans="25:32" x14ac:dyDescent="0.75">
      <c r="Y1235" s="198"/>
      <c r="Z1235" s="198"/>
      <c r="AA1235" s="198"/>
      <c r="AB1235" s="198"/>
      <c r="AC1235" s="198"/>
      <c r="AD1235" s="198"/>
      <c r="AE1235" s="198"/>
      <c r="AF1235" s="198"/>
    </row>
    <row r="1236" spans="25:32" x14ac:dyDescent="0.75">
      <c r="Y1236" s="198"/>
      <c r="Z1236" s="198"/>
      <c r="AA1236" s="198"/>
      <c r="AB1236" s="198"/>
      <c r="AC1236" s="198"/>
      <c r="AD1236" s="198"/>
      <c r="AE1236" s="198"/>
      <c r="AF1236" s="198"/>
    </row>
    <row r="1237" spans="25:32" x14ac:dyDescent="0.75">
      <c r="Y1237" s="198"/>
      <c r="Z1237" s="198"/>
      <c r="AA1237" s="198"/>
      <c r="AB1237" s="198"/>
      <c r="AC1237" s="198"/>
      <c r="AD1237" s="198"/>
      <c r="AE1237" s="198"/>
      <c r="AF1237" s="198"/>
    </row>
    <row r="1238" spans="25:32" x14ac:dyDescent="0.75">
      <c r="Y1238" s="198"/>
      <c r="Z1238" s="198"/>
      <c r="AA1238" s="198"/>
      <c r="AB1238" s="198"/>
      <c r="AC1238" s="198"/>
      <c r="AD1238" s="198"/>
      <c r="AE1238" s="198"/>
      <c r="AF1238" s="198"/>
    </row>
    <row r="1239" spans="25:32" x14ac:dyDescent="0.75">
      <c r="Y1239" s="198"/>
      <c r="Z1239" s="198"/>
      <c r="AA1239" s="198"/>
      <c r="AB1239" s="198"/>
      <c r="AC1239" s="198"/>
      <c r="AD1239" s="198"/>
      <c r="AE1239" s="198"/>
      <c r="AF1239" s="198"/>
    </row>
    <row r="1240" spans="25:32" x14ac:dyDescent="0.75">
      <c r="Y1240" s="198"/>
      <c r="Z1240" s="198"/>
      <c r="AA1240" s="198"/>
      <c r="AB1240" s="198"/>
      <c r="AC1240" s="198"/>
      <c r="AD1240" s="198"/>
      <c r="AE1240" s="198"/>
      <c r="AF1240" s="198"/>
    </row>
    <row r="1241" spans="25:32" x14ac:dyDescent="0.75">
      <c r="Y1241" s="198"/>
      <c r="Z1241" s="198"/>
      <c r="AA1241" s="198"/>
      <c r="AB1241" s="198"/>
      <c r="AC1241" s="198"/>
      <c r="AD1241" s="198"/>
      <c r="AE1241" s="198"/>
      <c r="AF1241" s="198"/>
    </row>
    <row r="1242" spans="25:32" x14ac:dyDescent="0.75">
      <c r="Y1242" s="198"/>
      <c r="Z1242" s="198"/>
      <c r="AA1242" s="198"/>
      <c r="AB1242" s="198"/>
      <c r="AC1242" s="198"/>
      <c r="AD1242" s="198"/>
      <c r="AE1242" s="198"/>
      <c r="AF1242" s="198"/>
    </row>
    <row r="1243" spans="25:32" x14ac:dyDescent="0.75">
      <c r="Y1243" s="198"/>
      <c r="Z1243" s="198"/>
      <c r="AA1243" s="198"/>
      <c r="AB1243" s="198"/>
      <c r="AC1243" s="198"/>
      <c r="AD1243" s="198"/>
      <c r="AE1243" s="198"/>
      <c r="AF1243" s="198"/>
    </row>
    <row r="1244" spans="25:32" x14ac:dyDescent="0.75">
      <c r="Y1244" s="198"/>
      <c r="Z1244" s="198"/>
      <c r="AA1244" s="198"/>
      <c r="AB1244" s="198"/>
      <c r="AC1244" s="198"/>
      <c r="AD1244" s="198"/>
      <c r="AE1244" s="198"/>
      <c r="AF1244" s="198"/>
    </row>
    <row r="1245" spans="25:32" x14ac:dyDescent="0.75">
      <c r="Y1245" s="198"/>
      <c r="Z1245" s="198"/>
      <c r="AA1245" s="198"/>
      <c r="AB1245" s="198"/>
      <c r="AC1245" s="198"/>
      <c r="AD1245" s="198"/>
      <c r="AE1245" s="198"/>
      <c r="AF1245" s="198"/>
    </row>
    <row r="1246" spans="25:32" x14ac:dyDescent="0.75">
      <c r="Y1246" s="198"/>
      <c r="Z1246" s="198"/>
      <c r="AA1246" s="198"/>
      <c r="AB1246" s="198"/>
      <c r="AC1246" s="198"/>
      <c r="AD1246" s="198"/>
      <c r="AE1246" s="198"/>
      <c r="AF1246" s="198"/>
    </row>
    <row r="1247" spans="25:32" x14ac:dyDescent="0.75">
      <c r="Y1247" s="198"/>
      <c r="Z1247" s="198"/>
      <c r="AA1247" s="198"/>
      <c r="AB1247" s="198"/>
      <c r="AC1247" s="198"/>
      <c r="AD1247" s="198"/>
      <c r="AE1247" s="198"/>
      <c r="AF1247" s="198"/>
    </row>
    <row r="1248" spans="25:32" x14ac:dyDescent="0.75">
      <c r="Y1248" s="198"/>
      <c r="Z1248" s="198"/>
      <c r="AA1248" s="198"/>
      <c r="AB1248" s="198"/>
      <c r="AC1248" s="198"/>
      <c r="AD1248" s="198"/>
      <c r="AE1248" s="198"/>
      <c r="AF1248" s="198"/>
    </row>
    <row r="1249" spans="25:32" x14ac:dyDescent="0.75">
      <c r="Y1249" s="198"/>
      <c r="Z1249" s="198"/>
      <c r="AA1249" s="198"/>
      <c r="AB1249" s="198"/>
      <c r="AC1249" s="198"/>
      <c r="AD1249" s="198"/>
      <c r="AE1249" s="198"/>
      <c r="AF1249" s="198"/>
    </row>
    <row r="1250" spans="25:32" x14ac:dyDescent="0.75">
      <c r="Y1250" s="198"/>
      <c r="Z1250" s="198"/>
      <c r="AA1250" s="198"/>
      <c r="AB1250" s="198"/>
      <c r="AC1250" s="198"/>
      <c r="AD1250" s="198"/>
      <c r="AE1250" s="198"/>
      <c r="AF1250" s="198"/>
    </row>
    <row r="1251" spans="25:32" x14ac:dyDescent="0.75">
      <c r="Y1251" s="198"/>
      <c r="Z1251" s="198"/>
      <c r="AA1251" s="198"/>
      <c r="AB1251" s="198"/>
      <c r="AC1251" s="198"/>
      <c r="AD1251" s="198"/>
      <c r="AE1251" s="198"/>
      <c r="AF1251" s="198"/>
    </row>
    <row r="1252" spans="25:32" x14ac:dyDescent="0.75">
      <c r="Y1252" s="198"/>
      <c r="Z1252" s="198"/>
      <c r="AA1252" s="198"/>
      <c r="AB1252" s="198"/>
      <c r="AC1252" s="198"/>
      <c r="AD1252" s="198"/>
      <c r="AE1252" s="198"/>
      <c r="AF1252" s="198"/>
    </row>
    <row r="1253" spans="25:32" x14ac:dyDescent="0.75">
      <c r="Y1253" s="198"/>
      <c r="Z1253" s="198"/>
      <c r="AA1253" s="198"/>
      <c r="AB1253" s="198"/>
      <c r="AC1253" s="198"/>
      <c r="AD1253" s="198"/>
      <c r="AE1253" s="198"/>
      <c r="AF1253" s="198"/>
    </row>
    <row r="1254" spans="25:32" x14ac:dyDescent="0.75">
      <c r="Y1254" s="198"/>
      <c r="Z1254" s="198"/>
      <c r="AA1254" s="198"/>
      <c r="AB1254" s="198"/>
      <c r="AC1254" s="198"/>
      <c r="AD1254" s="198"/>
      <c r="AE1254" s="198"/>
      <c r="AF1254" s="198"/>
    </row>
    <row r="1255" spans="25:32" x14ac:dyDescent="0.75">
      <c r="Y1255" s="198"/>
      <c r="Z1255" s="198"/>
      <c r="AA1255" s="198"/>
      <c r="AB1255" s="198"/>
      <c r="AC1255" s="198"/>
      <c r="AD1255" s="198"/>
      <c r="AE1255" s="198"/>
      <c r="AF1255" s="198"/>
    </row>
    <row r="1256" spans="25:32" x14ac:dyDescent="0.75">
      <c r="Y1256" s="198"/>
      <c r="Z1256" s="198"/>
      <c r="AA1256" s="198"/>
      <c r="AB1256" s="198"/>
      <c r="AC1256" s="198"/>
      <c r="AD1256" s="198"/>
      <c r="AE1256" s="198"/>
      <c r="AF1256" s="198"/>
    </row>
    <row r="1257" spans="25:32" x14ac:dyDescent="0.75">
      <c r="Y1257" s="198"/>
      <c r="Z1257" s="198"/>
      <c r="AA1257" s="198"/>
      <c r="AB1257" s="198"/>
      <c r="AC1257" s="198"/>
      <c r="AD1257" s="198"/>
      <c r="AE1257" s="198"/>
      <c r="AF1257" s="198"/>
    </row>
    <row r="1258" spans="25:32" x14ac:dyDescent="0.75">
      <c r="Y1258" s="198"/>
      <c r="Z1258" s="198"/>
      <c r="AA1258" s="198"/>
      <c r="AB1258" s="198"/>
      <c r="AC1258" s="198"/>
      <c r="AD1258" s="198"/>
      <c r="AE1258" s="198"/>
      <c r="AF1258" s="198"/>
    </row>
    <row r="1259" spans="25:32" x14ac:dyDescent="0.75">
      <c r="Y1259" s="198"/>
      <c r="Z1259" s="198"/>
      <c r="AA1259" s="198"/>
      <c r="AB1259" s="198"/>
      <c r="AC1259" s="198"/>
      <c r="AD1259" s="198"/>
      <c r="AE1259" s="198"/>
      <c r="AF1259" s="198"/>
    </row>
    <row r="1260" spans="25:32" x14ac:dyDescent="0.75">
      <c r="Y1260" s="198"/>
      <c r="Z1260" s="198"/>
      <c r="AA1260" s="198"/>
      <c r="AB1260" s="198"/>
      <c r="AC1260" s="198"/>
      <c r="AD1260" s="198"/>
      <c r="AE1260" s="198"/>
      <c r="AF1260" s="198"/>
    </row>
    <row r="1261" spans="25:32" x14ac:dyDescent="0.75">
      <c r="Y1261" s="198"/>
      <c r="Z1261" s="198"/>
      <c r="AA1261" s="198"/>
      <c r="AB1261" s="198"/>
      <c r="AC1261" s="198"/>
      <c r="AD1261" s="198"/>
      <c r="AE1261" s="198"/>
      <c r="AF1261" s="198"/>
    </row>
    <row r="1262" spans="25:32" x14ac:dyDescent="0.75">
      <c r="Y1262" s="198"/>
      <c r="Z1262" s="198"/>
      <c r="AA1262" s="198"/>
      <c r="AB1262" s="198"/>
      <c r="AC1262" s="198"/>
      <c r="AD1262" s="198"/>
      <c r="AE1262" s="198"/>
      <c r="AF1262" s="198"/>
    </row>
    <row r="1263" spans="25:32" x14ac:dyDescent="0.75">
      <c r="Y1263" s="198"/>
      <c r="Z1263" s="198"/>
      <c r="AA1263" s="198"/>
      <c r="AB1263" s="198"/>
      <c r="AC1263" s="198"/>
      <c r="AD1263" s="198"/>
      <c r="AE1263" s="198"/>
      <c r="AF1263" s="198"/>
    </row>
    <row r="1264" spans="25:32" x14ac:dyDescent="0.75">
      <c r="Y1264" s="198"/>
      <c r="Z1264" s="198"/>
      <c r="AA1264" s="198"/>
      <c r="AB1264" s="198"/>
      <c r="AC1264" s="198"/>
      <c r="AD1264" s="198"/>
      <c r="AE1264" s="198"/>
      <c r="AF1264" s="198"/>
    </row>
    <row r="1265" spans="25:32" x14ac:dyDescent="0.75">
      <c r="Y1265" s="198"/>
      <c r="Z1265" s="198"/>
      <c r="AA1265" s="198"/>
      <c r="AB1265" s="198"/>
      <c r="AC1265" s="198"/>
      <c r="AD1265" s="198"/>
      <c r="AE1265" s="198"/>
      <c r="AF1265" s="198"/>
    </row>
    <row r="1266" spans="25:32" x14ac:dyDescent="0.75">
      <c r="Y1266" s="198"/>
      <c r="Z1266" s="198"/>
      <c r="AA1266" s="198"/>
      <c r="AB1266" s="198"/>
      <c r="AC1266" s="198"/>
      <c r="AD1266" s="198"/>
      <c r="AE1266" s="198"/>
      <c r="AF1266" s="198"/>
    </row>
    <row r="1267" spans="25:32" x14ac:dyDescent="0.75">
      <c r="Y1267" s="198"/>
      <c r="Z1267" s="198"/>
      <c r="AA1267" s="198"/>
      <c r="AB1267" s="198"/>
      <c r="AC1267" s="198"/>
      <c r="AD1267" s="198"/>
      <c r="AE1267" s="198"/>
      <c r="AF1267" s="198"/>
    </row>
    <row r="1268" spans="25:32" x14ac:dyDescent="0.75">
      <c r="Y1268" s="198"/>
      <c r="Z1268" s="198"/>
      <c r="AA1268" s="198"/>
      <c r="AB1268" s="198"/>
      <c r="AC1268" s="198"/>
      <c r="AD1268" s="198"/>
      <c r="AE1268" s="198"/>
      <c r="AF1268" s="198"/>
    </row>
    <row r="1269" spans="25:32" x14ac:dyDescent="0.75">
      <c r="Y1269" s="198"/>
      <c r="Z1269" s="198"/>
      <c r="AA1269" s="198"/>
      <c r="AB1269" s="198"/>
      <c r="AC1269" s="198"/>
      <c r="AD1269" s="198"/>
      <c r="AE1269" s="198"/>
      <c r="AF1269" s="198"/>
    </row>
    <row r="1270" spans="25:32" x14ac:dyDescent="0.75">
      <c r="Y1270" s="198"/>
      <c r="Z1270" s="198"/>
      <c r="AA1270" s="198"/>
      <c r="AB1270" s="198"/>
      <c r="AC1270" s="198"/>
      <c r="AD1270" s="198"/>
      <c r="AE1270" s="198"/>
      <c r="AF1270" s="198"/>
    </row>
    <row r="1271" spans="25:32" x14ac:dyDescent="0.75">
      <c r="Y1271" s="198"/>
      <c r="Z1271" s="198"/>
      <c r="AA1271" s="198"/>
      <c r="AB1271" s="198"/>
      <c r="AC1271" s="198"/>
      <c r="AD1271" s="198"/>
      <c r="AE1271" s="198"/>
      <c r="AF1271" s="198"/>
    </row>
    <row r="1272" spans="25:32" x14ac:dyDescent="0.75">
      <c r="Y1272" s="198"/>
      <c r="Z1272" s="198"/>
      <c r="AA1272" s="198"/>
      <c r="AB1272" s="198"/>
      <c r="AC1272" s="198"/>
      <c r="AD1272" s="198"/>
      <c r="AE1272" s="198"/>
      <c r="AF1272" s="198"/>
    </row>
    <row r="1273" spans="25:32" x14ac:dyDescent="0.75">
      <c r="Y1273" s="198"/>
      <c r="Z1273" s="198"/>
      <c r="AA1273" s="198"/>
      <c r="AB1273" s="198"/>
      <c r="AC1273" s="198"/>
      <c r="AD1273" s="198"/>
      <c r="AE1273" s="198"/>
      <c r="AF1273" s="198"/>
    </row>
    <row r="1274" spans="25:32" x14ac:dyDescent="0.75">
      <c r="Y1274" s="198"/>
      <c r="Z1274" s="198"/>
      <c r="AA1274" s="198"/>
      <c r="AB1274" s="198"/>
      <c r="AC1274" s="198"/>
      <c r="AD1274" s="198"/>
      <c r="AE1274" s="198"/>
      <c r="AF1274" s="198"/>
    </row>
    <row r="1275" spans="25:32" x14ac:dyDescent="0.75">
      <c r="Y1275" s="198"/>
      <c r="Z1275" s="198"/>
      <c r="AA1275" s="198"/>
      <c r="AB1275" s="198"/>
      <c r="AC1275" s="198"/>
      <c r="AD1275" s="198"/>
      <c r="AE1275" s="198"/>
      <c r="AF1275" s="198"/>
    </row>
    <row r="1276" spans="25:32" x14ac:dyDescent="0.75">
      <c r="Y1276" s="198"/>
      <c r="Z1276" s="198"/>
      <c r="AA1276" s="198"/>
      <c r="AB1276" s="198"/>
      <c r="AC1276" s="198"/>
      <c r="AD1276" s="198"/>
      <c r="AE1276" s="198"/>
      <c r="AF1276" s="198"/>
    </row>
    <row r="1277" spans="25:32" x14ac:dyDescent="0.75">
      <c r="Y1277" s="198"/>
      <c r="Z1277" s="198"/>
      <c r="AA1277" s="198"/>
      <c r="AB1277" s="198"/>
      <c r="AC1277" s="198"/>
      <c r="AD1277" s="198"/>
      <c r="AE1277" s="198"/>
      <c r="AF1277" s="198"/>
    </row>
    <row r="1278" spans="25:32" x14ac:dyDescent="0.75">
      <c r="Y1278" s="198"/>
      <c r="Z1278" s="198"/>
      <c r="AA1278" s="198"/>
      <c r="AB1278" s="198"/>
      <c r="AC1278" s="198"/>
      <c r="AD1278" s="198"/>
      <c r="AE1278" s="198"/>
      <c r="AF1278" s="198"/>
    </row>
    <row r="1279" spans="25:32" x14ac:dyDescent="0.75">
      <c r="Y1279" s="198"/>
      <c r="Z1279" s="198"/>
      <c r="AA1279" s="198"/>
      <c r="AB1279" s="198"/>
      <c r="AC1279" s="198"/>
      <c r="AD1279" s="198"/>
      <c r="AE1279" s="198"/>
      <c r="AF1279" s="198"/>
    </row>
    <row r="1280" spans="25:32" x14ac:dyDescent="0.75">
      <c r="Y1280" s="198"/>
      <c r="Z1280" s="198"/>
      <c r="AA1280" s="198"/>
      <c r="AB1280" s="198"/>
      <c r="AC1280" s="198"/>
      <c r="AD1280" s="198"/>
      <c r="AE1280" s="198"/>
      <c r="AF1280" s="198"/>
    </row>
    <row r="1281" spans="25:32" x14ac:dyDescent="0.75">
      <c r="Y1281" s="198"/>
      <c r="Z1281" s="198"/>
      <c r="AA1281" s="198"/>
      <c r="AB1281" s="198"/>
      <c r="AC1281" s="198"/>
      <c r="AD1281" s="198"/>
      <c r="AE1281" s="198"/>
      <c r="AF1281" s="198"/>
    </row>
    <row r="1282" spans="25:32" x14ac:dyDescent="0.75">
      <c r="Y1282" s="198"/>
      <c r="Z1282" s="198"/>
      <c r="AA1282" s="198"/>
      <c r="AB1282" s="198"/>
      <c r="AC1282" s="198"/>
      <c r="AD1282" s="198"/>
      <c r="AE1282" s="198"/>
      <c r="AF1282" s="198"/>
    </row>
    <row r="1283" spans="25:32" x14ac:dyDescent="0.75">
      <c r="Y1283" s="198"/>
      <c r="Z1283" s="198"/>
      <c r="AA1283" s="198"/>
      <c r="AB1283" s="198"/>
      <c r="AC1283" s="198"/>
      <c r="AD1283" s="198"/>
      <c r="AE1283" s="198"/>
      <c r="AF1283" s="198"/>
    </row>
    <row r="1284" spans="25:32" x14ac:dyDescent="0.75">
      <c r="Y1284" s="198"/>
      <c r="Z1284" s="198"/>
      <c r="AA1284" s="198"/>
      <c r="AB1284" s="198"/>
      <c r="AC1284" s="198"/>
      <c r="AD1284" s="198"/>
      <c r="AE1284" s="198"/>
      <c r="AF1284" s="198"/>
    </row>
    <row r="1285" spans="25:32" x14ac:dyDescent="0.75">
      <c r="Y1285" s="198"/>
      <c r="Z1285" s="198"/>
      <c r="AA1285" s="198"/>
      <c r="AB1285" s="198"/>
      <c r="AC1285" s="198"/>
      <c r="AD1285" s="198"/>
      <c r="AE1285" s="198"/>
      <c r="AF1285" s="198"/>
    </row>
    <row r="1286" spans="25:32" x14ac:dyDescent="0.75">
      <c r="Y1286" s="198"/>
      <c r="Z1286" s="198"/>
      <c r="AA1286" s="198"/>
      <c r="AB1286" s="198"/>
      <c r="AC1286" s="198"/>
      <c r="AD1286" s="198"/>
      <c r="AE1286" s="198"/>
      <c r="AF1286" s="198"/>
    </row>
    <row r="1287" spans="25:32" x14ac:dyDescent="0.75">
      <c r="Y1287" s="198"/>
      <c r="Z1287" s="198"/>
      <c r="AA1287" s="198"/>
      <c r="AB1287" s="198"/>
      <c r="AC1287" s="198"/>
      <c r="AD1287" s="198"/>
      <c r="AE1287" s="198"/>
      <c r="AF1287" s="198"/>
    </row>
    <row r="1288" spans="25:32" x14ac:dyDescent="0.75">
      <c r="Y1288" s="198"/>
      <c r="Z1288" s="198"/>
      <c r="AA1288" s="198"/>
      <c r="AB1288" s="198"/>
      <c r="AC1288" s="198"/>
      <c r="AD1288" s="198"/>
      <c r="AE1288" s="198"/>
      <c r="AF1288" s="198"/>
    </row>
    <row r="1289" spans="25:32" x14ac:dyDescent="0.75">
      <c r="Y1289" s="198"/>
      <c r="Z1289" s="198"/>
      <c r="AA1289" s="198"/>
      <c r="AB1289" s="198"/>
      <c r="AC1289" s="198"/>
      <c r="AD1289" s="198"/>
      <c r="AE1289" s="198"/>
      <c r="AF1289" s="198"/>
    </row>
    <row r="1290" spans="25:32" x14ac:dyDescent="0.75">
      <c r="Y1290" s="198"/>
      <c r="Z1290" s="198"/>
      <c r="AA1290" s="198"/>
      <c r="AB1290" s="198"/>
      <c r="AC1290" s="198"/>
      <c r="AD1290" s="198"/>
      <c r="AE1290" s="198"/>
      <c r="AF1290" s="198"/>
    </row>
    <row r="1291" spans="25:32" x14ac:dyDescent="0.75">
      <c r="Y1291" s="198"/>
      <c r="Z1291" s="198"/>
      <c r="AA1291" s="198"/>
      <c r="AB1291" s="198"/>
      <c r="AC1291" s="198"/>
      <c r="AD1291" s="198"/>
      <c r="AE1291" s="198"/>
      <c r="AF1291" s="198"/>
    </row>
    <row r="1292" spans="25:32" x14ac:dyDescent="0.75">
      <c r="Y1292" s="198"/>
      <c r="Z1292" s="198"/>
      <c r="AA1292" s="198"/>
      <c r="AB1292" s="198"/>
      <c r="AC1292" s="198"/>
      <c r="AD1292" s="198"/>
      <c r="AE1292" s="198"/>
      <c r="AF1292" s="198"/>
    </row>
    <row r="1293" spans="25:32" x14ac:dyDescent="0.75">
      <c r="Y1293" s="198"/>
      <c r="Z1293" s="198"/>
      <c r="AA1293" s="198"/>
      <c r="AB1293" s="198"/>
      <c r="AC1293" s="198"/>
      <c r="AD1293" s="198"/>
      <c r="AE1293" s="198"/>
      <c r="AF1293" s="198"/>
    </row>
    <row r="1294" spans="25:32" x14ac:dyDescent="0.75">
      <c r="Y1294" s="198"/>
      <c r="Z1294" s="198"/>
      <c r="AA1294" s="198"/>
      <c r="AB1294" s="198"/>
      <c r="AC1294" s="198"/>
      <c r="AD1294" s="198"/>
      <c r="AE1294" s="198"/>
      <c r="AF1294" s="198"/>
    </row>
    <row r="1295" spans="25:32" x14ac:dyDescent="0.75">
      <c r="Y1295" s="198"/>
      <c r="Z1295" s="198"/>
      <c r="AA1295" s="198"/>
      <c r="AB1295" s="198"/>
      <c r="AC1295" s="198"/>
      <c r="AD1295" s="198"/>
      <c r="AE1295" s="198"/>
      <c r="AF1295" s="198"/>
    </row>
    <row r="1296" spans="25:32" x14ac:dyDescent="0.75">
      <c r="Y1296" s="198"/>
      <c r="Z1296" s="198"/>
      <c r="AA1296" s="198"/>
      <c r="AB1296" s="198"/>
      <c r="AC1296" s="198"/>
      <c r="AD1296" s="198"/>
      <c r="AE1296" s="198"/>
      <c r="AF1296" s="198"/>
    </row>
    <row r="1297" spans="25:32" x14ac:dyDescent="0.75">
      <c r="Y1297" s="198"/>
      <c r="Z1297" s="198"/>
      <c r="AA1297" s="198"/>
      <c r="AB1297" s="198"/>
      <c r="AC1297" s="198"/>
      <c r="AD1297" s="198"/>
      <c r="AE1297" s="198"/>
      <c r="AF1297" s="198"/>
    </row>
    <row r="1298" spans="25:32" x14ac:dyDescent="0.75">
      <c r="Y1298" s="198"/>
      <c r="Z1298" s="198"/>
      <c r="AA1298" s="198"/>
      <c r="AB1298" s="198"/>
      <c r="AC1298" s="198"/>
      <c r="AD1298" s="198"/>
      <c r="AE1298" s="198"/>
      <c r="AF1298" s="198"/>
    </row>
    <row r="1299" spans="25:32" x14ac:dyDescent="0.75">
      <c r="Y1299" s="198"/>
      <c r="Z1299" s="198"/>
      <c r="AA1299" s="198"/>
      <c r="AB1299" s="198"/>
      <c r="AC1299" s="198"/>
      <c r="AD1299" s="198"/>
      <c r="AE1299" s="198"/>
      <c r="AF1299" s="198"/>
    </row>
    <row r="1300" spans="25:32" x14ac:dyDescent="0.75">
      <c r="Y1300" s="198"/>
      <c r="Z1300" s="198"/>
      <c r="AA1300" s="198"/>
      <c r="AB1300" s="198"/>
      <c r="AC1300" s="198"/>
      <c r="AD1300" s="198"/>
      <c r="AE1300" s="198"/>
      <c r="AF1300" s="198"/>
    </row>
    <row r="1301" spans="25:32" x14ac:dyDescent="0.75">
      <c r="Y1301" s="198"/>
      <c r="Z1301" s="198"/>
      <c r="AA1301" s="198"/>
      <c r="AB1301" s="198"/>
      <c r="AC1301" s="198"/>
      <c r="AD1301" s="198"/>
      <c r="AE1301" s="198"/>
      <c r="AF1301" s="198"/>
    </row>
    <row r="1302" spans="25:32" x14ac:dyDescent="0.75">
      <c r="Y1302" s="198"/>
      <c r="Z1302" s="198"/>
      <c r="AA1302" s="198"/>
      <c r="AB1302" s="198"/>
      <c r="AC1302" s="198"/>
      <c r="AD1302" s="198"/>
      <c r="AE1302" s="198"/>
      <c r="AF1302" s="198"/>
    </row>
    <row r="1303" spans="25:32" x14ac:dyDescent="0.75">
      <c r="Y1303" s="198"/>
      <c r="Z1303" s="198"/>
      <c r="AA1303" s="198"/>
      <c r="AB1303" s="198"/>
      <c r="AC1303" s="198"/>
      <c r="AD1303" s="198"/>
      <c r="AE1303" s="198"/>
      <c r="AF1303" s="198"/>
    </row>
    <row r="1304" spans="25:32" x14ac:dyDescent="0.75">
      <c r="Y1304" s="198"/>
      <c r="Z1304" s="198"/>
      <c r="AA1304" s="198"/>
      <c r="AB1304" s="198"/>
      <c r="AC1304" s="198"/>
      <c r="AD1304" s="198"/>
      <c r="AE1304" s="198"/>
      <c r="AF1304" s="198"/>
    </row>
    <row r="1305" spans="25:32" x14ac:dyDescent="0.75">
      <c r="Y1305" s="198"/>
      <c r="Z1305" s="198"/>
      <c r="AA1305" s="198"/>
      <c r="AB1305" s="198"/>
      <c r="AC1305" s="198"/>
      <c r="AD1305" s="198"/>
      <c r="AE1305" s="198"/>
      <c r="AF1305" s="198"/>
    </row>
    <row r="1306" spans="25:32" x14ac:dyDescent="0.75">
      <c r="Y1306" s="198"/>
      <c r="Z1306" s="198"/>
      <c r="AA1306" s="198"/>
      <c r="AB1306" s="198"/>
      <c r="AC1306" s="198"/>
      <c r="AD1306" s="198"/>
      <c r="AE1306" s="198"/>
      <c r="AF1306" s="198"/>
    </row>
    <row r="1307" spans="25:32" x14ac:dyDescent="0.75">
      <c r="Y1307" s="198"/>
      <c r="Z1307" s="198"/>
      <c r="AA1307" s="198"/>
      <c r="AB1307" s="198"/>
      <c r="AC1307" s="198"/>
      <c r="AD1307" s="198"/>
      <c r="AE1307" s="198"/>
      <c r="AF1307" s="198"/>
    </row>
    <row r="1308" spans="25:32" x14ac:dyDescent="0.75">
      <c r="Y1308" s="198"/>
      <c r="Z1308" s="198"/>
      <c r="AA1308" s="198"/>
      <c r="AB1308" s="198"/>
      <c r="AC1308" s="198"/>
      <c r="AD1308" s="198"/>
      <c r="AE1308" s="198"/>
      <c r="AF1308" s="198"/>
    </row>
    <row r="1309" spans="25:32" x14ac:dyDescent="0.75">
      <c r="Y1309" s="198"/>
      <c r="Z1309" s="198"/>
      <c r="AA1309" s="198"/>
      <c r="AB1309" s="198"/>
      <c r="AC1309" s="198"/>
      <c r="AD1309" s="198"/>
      <c r="AE1309" s="198"/>
      <c r="AF1309" s="198"/>
    </row>
    <row r="1310" spans="25:32" x14ac:dyDescent="0.75">
      <c r="Y1310" s="198"/>
      <c r="Z1310" s="198"/>
      <c r="AA1310" s="198"/>
      <c r="AB1310" s="198"/>
      <c r="AC1310" s="198"/>
      <c r="AD1310" s="198"/>
      <c r="AE1310" s="198"/>
      <c r="AF1310" s="198"/>
    </row>
    <row r="1311" spans="25:32" x14ac:dyDescent="0.75">
      <c r="Y1311" s="198"/>
      <c r="Z1311" s="198"/>
      <c r="AA1311" s="198"/>
      <c r="AB1311" s="198"/>
      <c r="AC1311" s="198"/>
      <c r="AD1311" s="198"/>
      <c r="AE1311" s="198"/>
      <c r="AF1311" s="198"/>
    </row>
    <row r="1312" spans="25:32" x14ac:dyDescent="0.75">
      <c r="Y1312" s="198"/>
      <c r="Z1312" s="198"/>
      <c r="AA1312" s="198"/>
      <c r="AB1312" s="198"/>
      <c r="AC1312" s="198"/>
      <c r="AD1312" s="198"/>
      <c r="AE1312" s="198"/>
      <c r="AF1312" s="198"/>
    </row>
    <row r="1313" spans="25:32" x14ac:dyDescent="0.75">
      <c r="Y1313" s="198"/>
      <c r="Z1313" s="198"/>
      <c r="AA1313" s="198"/>
      <c r="AB1313" s="198"/>
      <c r="AC1313" s="198"/>
      <c r="AD1313" s="198"/>
      <c r="AE1313" s="198"/>
      <c r="AF1313" s="198"/>
    </row>
    <row r="1314" spans="25:32" x14ac:dyDescent="0.75">
      <c r="Y1314" s="198"/>
      <c r="Z1314" s="198"/>
      <c r="AA1314" s="198"/>
      <c r="AB1314" s="198"/>
      <c r="AC1314" s="198"/>
      <c r="AD1314" s="198"/>
      <c r="AE1314" s="198"/>
      <c r="AF1314" s="198"/>
    </row>
    <row r="1315" spans="25:32" x14ac:dyDescent="0.75">
      <c r="Y1315" s="198"/>
      <c r="Z1315" s="198"/>
      <c r="AA1315" s="198"/>
      <c r="AB1315" s="198"/>
      <c r="AC1315" s="198"/>
      <c r="AD1315" s="198"/>
      <c r="AE1315" s="198"/>
      <c r="AF1315" s="198"/>
    </row>
    <row r="1316" spans="25:32" x14ac:dyDescent="0.75">
      <c r="Y1316" s="198"/>
      <c r="Z1316" s="198"/>
      <c r="AA1316" s="198"/>
      <c r="AB1316" s="198"/>
      <c r="AC1316" s="198"/>
      <c r="AD1316" s="198"/>
      <c r="AE1316" s="198"/>
      <c r="AF1316" s="198"/>
    </row>
    <row r="1317" spans="25:32" x14ac:dyDescent="0.75">
      <c r="Y1317" s="198"/>
      <c r="Z1317" s="198"/>
      <c r="AA1317" s="198"/>
      <c r="AB1317" s="198"/>
      <c r="AC1317" s="198"/>
      <c r="AD1317" s="198"/>
      <c r="AE1317" s="198"/>
      <c r="AF1317" s="198"/>
    </row>
    <row r="1318" spans="25:32" x14ac:dyDescent="0.75">
      <c r="Y1318" s="198"/>
      <c r="Z1318" s="198"/>
      <c r="AA1318" s="198"/>
      <c r="AB1318" s="198"/>
      <c r="AC1318" s="198"/>
      <c r="AD1318" s="198"/>
      <c r="AE1318" s="198"/>
      <c r="AF1318" s="198"/>
    </row>
    <row r="1319" spans="25:32" x14ac:dyDescent="0.75">
      <c r="Y1319" s="198"/>
      <c r="Z1319" s="198"/>
      <c r="AA1319" s="198"/>
      <c r="AB1319" s="198"/>
      <c r="AC1319" s="198"/>
      <c r="AD1319" s="198"/>
      <c r="AE1319" s="198"/>
      <c r="AF1319" s="198"/>
    </row>
    <row r="1320" spans="25:32" x14ac:dyDescent="0.75">
      <c r="Y1320" s="198"/>
      <c r="Z1320" s="198"/>
      <c r="AA1320" s="198"/>
      <c r="AB1320" s="198"/>
      <c r="AC1320" s="198"/>
      <c r="AD1320" s="198"/>
      <c r="AE1320" s="198"/>
      <c r="AF1320" s="198"/>
    </row>
    <row r="1321" spans="25:32" x14ac:dyDescent="0.75">
      <c r="Y1321" s="198"/>
      <c r="Z1321" s="198"/>
      <c r="AA1321" s="198"/>
      <c r="AB1321" s="198"/>
      <c r="AC1321" s="198"/>
      <c r="AD1321" s="198"/>
      <c r="AE1321" s="198"/>
      <c r="AF1321" s="198"/>
    </row>
    <row r="1322" spans="25:32" x14ac:dyDescent="0.75">
      <c r="Y1322" s="198"/>
      <c r="Z1322" s="198"/>
      <c r="AA1322" s="198"/>
      <c r="AB1322" s="198"/>
      <c r="AC1322" s="198"/>
      <c r="AD1322" s="198"/>
      <c r="AE1322" s="198"/>
      <c r="AF1322" s="198"/>
    </row>
    <row r="1323" spans="25:32" x14ac:dyDescent="0.75">
      <c r="Y1323" s="198"/>
      <c r="Z1323" s="198"/>
      <c r="AA1323" s="198"/>
      <c r="AB1323" s="198"/>
      <c r="AC1323" s="198"/>
      <c r="AD1323" s="198"/>
      <c r="AE1323" s="198"/>
      <c r="AF1323" s="198"/>
    </row>
    <row r="1324" spans="25:32" x14ac:dyDescent="0.75">
      <c r="Y1324" s="198"/>
      <c r="Z1324" s="198"/>
      <c r="AA1324" s="198"/>
      <c r="AB1324" s="198"/>
      <c r="AC1324" s="198"/>
      <c r="AD1324" s="198"/>
      <c r="AE1324" s="198"/>
      <c r="AF1324" s="198"/>
    </row>
    <row r="1325" spans="25:32" x14ac:dyDescent="0.75">
      <c r="Y1325" s="198"/>
      <c r="Z1325" s="198"/>
      <c r="AA1325" s="198"/>
      <c r="AB1325" s="198"/>
      <c r="AC1325" s="198"/>
      <c r="AD1325" s="198"/>
      <c r="AE1325" s="198"/>
      <c r="AF1325" s="198"/>
    </row>
    <row r="1326" spans="25:32" x14ac:dyDescent="0.75">
      <c r="Y1326" s="198"/>
      <c r="Z1326" s="198"/>
      <c r="AA1326" s="198"/>
      <c r="AB1326" s="198"/>
      <c r="AC1326" s="198"/>
      <c r="AD1326" s="198"/>
      <c r="AE1326" s="198"/>
      <c r="AF1326" s="198"/>
    </row>
    <row r="1327" spans="25:32" x14ac:dyDescent="0.75">
      <c r="Y1327" s="198"/>
      <c r="Z1327" s="198"/>
      <c r="AA1327" s="198"/>
      <c r="AB1327" s="198"/>
      <c r="AC1327" s="198"/>
      <c r="AD1327" s="198"/>
      <c r="AE1327" s="198"/>
      <c r="AF1327" s="198"/>
    </row>
    <row r="1328" spans="25:32" x14ac:dyDescent="0.75">
      <c r="Y1328" s="198"/>
      <c r="Z1328" s="198"/>
      <c r="AA1328" s="198"/>
      <c r="AB1328" s="198"/>
      <c r="AC1328" s="198"/>
      <c r="AD1328" s="198"/>
      <c r="AE1328" s="198"/>
      <c r="AF1328" s="198"/>
    </row>
    <row r="1329" spans="25:32" x14ac:dyDescent="0.75">
      <c r="Y1329" s="198"/>
      <c r="Z1329" s="198"/>
      <c r="AA1329" s="198"/>
      <c r="AB1329" s="198"/>
      <c r="AC1329" s="198"/>
      <c r="AD1329" s="198"/>
      <c r="AE1329" s="198"/>
      <c r="AF1329" s="198"/>
    </row>
    <row r="1330" spans="25:32" x14ac:dyDescent="0.75">
      <c r="Y1330" s="198"/>
      <c r="Z1330" s="198"/>
      <c r="AA1330" s="198"/>
      <c r="AB1330" s="198"/>
      <c r="AC1330" s="198"/>
      <c r="AD1330" s="198"/>
      <c r="AE1330" s="198"/>
      <c r="AF1330" s="198"/>
    </row>
    <row r="1331" spans="25:32" x14ac:dyDescent="0.75">
      <c r="Y1331" s="198"/>
      <c r="Z1331" s="198"/>
      <c r="AA1331" s="198"/>
      <c r="AB1331" s="198"/>
      <c r="AC1331" s="198"/>
      <c r="AD1331" s="198"/>
      <c r="AE1331" s="198"/>
      <c r="AF1331" s="198"/>
    </row>
    <row r="1332" spans="25:32" x14ac:dyDescent="0.75">
      <c r="Y1332" s="198"/>
      <c r="Z1332" s="198"/>
      <c r="AA1332" s="198"/>
      <c r="AB1332" s="198"/>
      <c r="AC1332" s="198"/>
      <c r="AD1332" s="198"/>
      <c r="AE1332" s="198"/>
      <c r="AF1332" s="198"/>
    </row>
    <row r="1333" spans="25:32" x14ac:dyDescent="0.75">
      <c r="Y1333" s="198"/>
      <c r="Z1333" s="198"/>
      <c r="AA1333" s="198"/>
      <c r="AB1333" s="198"/>
      <c r="AC1333" s="198"/>
      <c r="AD1333" s="198"/>
      <c r="AE1333" s="198"/>
      <c r="AF1333" s="198"/>
    </row>
    <row r="1334" spans="25:32" x14ac:dyDescent="0.75">
      <c r="Y1334" s="198"/>
      <c r="Z1334" s="198"/>
      <c r="AA1334" s="198"/>
      <c r="AB1334" s="198"/>
      <c r="AC1334" s="198"/>
      <c r="AD1334" s="198"/>
      <c r="AE1334" s="198"/>
      <c r="AF1334" s="198"/>
    </row>
    <row r="1335" spans="25:32" x14ac:dyDescent="0.75">
      <c r="Y1335" s="198"/>
      <c r="Z1335" s="198"/>
      <c r="AA1335" s="198"/>
      <c r="AB1335" s="198"/>
      <c r="AC1335" s="198"/>
      <c r="AD1335" s="198"/>
      <c r="AE1335" s="198"/>
      <c r="AF1335" s="198"/>
    </row>
    <row r="1336" spans="25:32" x14ac:dyDescent="0.75">
      <c r="Y1336" s="198"/>
      <c r="Z1336" s="198"/>
      <c r="AA1336" s="198"/>
      <c r="AB1336" s="198"/>
      <c r="AC1336" s="198"/>
      <c r="AD1336" s="198"/>
      <c r="AE1336" s="198"/>
      <c r="AF1336" s="198"/>
    </row>
    <row r="1337" spans="25:32" x14ac:dyDescent="0.75">
      <c r="Y1337" s="198"/>
      <c r="Z1337" s="198"/>
      <c r="AA1337" s="198"/>
      <c r="AB1337" s="198"/>
      <c r="AC1337" s="198"/>
      <c r="AD1337" s="198"/>
      <c r="AE1337" s="198"/>
      <c r="AF1337" s="198"/>
    </row>
    <row r="1338" spans="25:32" x14ac:dyDescent="0.75">
      <c r="Y1338" s="198"/>
      <c r="Z1338" s="198"/>
      <c r="AA1338" s="198"/>
      <c r="AB1338" s="198"/>
      <c r="AC1338" s="198"/>
      <c r="AD1338" s="198"/>
      <c r="AE1338" s="198"/>
      <c r="AF1338" s="198"/>
    </row>
    <row r="1339" spans="25:32" x14ac:dyDescent="0.75">
      <c r="Y1339" s="198"/>
      <c r="Z1339" s="198"/>
      <c r="AA1339" s="198"/>
      <c r="AB1339" s="198"/>
      <c r="AC1339" s="198"/>
      <c r="AD1339" s="198"/>
      <c r="AE1339" s="198"/>
      <c r="AF1339" s="198"/>
    </row>
    <row r="1340" spans="25:32" x14ac:dyDescent="0.75">
      <c r="Y1340" s="198"/>
      <c r="Z1340" s="198"/>
      <c r="AA1340" s="198"/>
      <c r="AB1340" s="198"/>
      <c r="AC1340" s="198"/>
      <c r="AD1340" s="198"/>
      <c r="AE1340" s="198"/>
      <c r="AF1340" s="198"/>
    </row>
    <row r="1341" spans="25:32" x14ac:dyDescent="0.75">
      <c r="Y1341" s="198"/>
      <c r="Z1341" s="198"/>
      <c r="AA1341" s="198"/>
      <c r="AB1341" s="198"/>
      <c r="AC1341" s="198"/>
      <c r="AD1341" s="198"/>
      <c r="AE1341" s="198"/>
      <c r="AF1341" s="198"/>
    </row>
    <row r="1342" spans="25:32" x14ac:dyDescent="0.75">
      <c r="Y1342" s="198"/>
      <c r="Z1342" s="198"/>
      <c r="AA1342" s="198"/>
      <c r="AB1342" s="198"/>
      <c r="AC1342" s="198"/>
      <c r="AD1342" s="198"/>
      <c r="AE1342" s="198"/>
      <c r="AF1342" s="198"/>
    </row>
    <row r="1343" spans="25:32" x14ac:dyDescent="0.75">
      <c r="Y1343" s="198"/>
      <c r="Z1343" s="198"/>
      <c r="AA1343" s="198"/>
      <c r="AB1343" s="198"/>
      <c r="AC1343" s="198"/>
      <c r="AD1343" s="198"/>
      <c r="AE1343" s="198"/>
      <c r="AF1343" s="198"/>
    </row>
    <row r="1344" spans="25:32" x14ac:dyDescent="0.75">
      <c r="Y1344" s="198"/>
      <c r="Z1344" s="198"/>
      <c r="AA1344" s="198"/>
      <c r="AB1344" s="198"/>
      <c r="AC1344" s="198"/>
      <c r="AD1344" s="198"/>
      <c r="AE1344" s="198"/>
      <c r="AF1344" s="198"/>
    </row>
    <row r="1345" spans="25:32" x14ac:dyDescent="0.75">
      <c r="Y1345" s="198"/>
      <c r="Z1345" s="198"/>
      <c r="AA1345" s="198"/>
      <c r="AB1345" s="198"/>
      <c r="AC1345" s="198"/>
      <c r="AD1345" s="198"/>
      <c r="AE1345" s="198"/>
      <c r="AF1345" s="198"/>
    </row>
    <row r="1346" spans="25:32" x14ac:dyDescent="0.75">
      <c r="Y1346" s="198"/>
      <c r="Z1346" s="198"/>
      <c r="AA1346" s="198"/>
      <c r="AB1346" s="198"/>
      <c r="AC1346" s="198"/>
      <c r="AD1346" s="198"/>
      <c r="AE1346" s="198"/>
      <c r="AF1346" s="198"/>
    </row>
    <row r="1347" spans="25:32" x14ac:dyDescent="0.75">
      <c r="Y1347" s="198"/>
      <c r="Z1347" s="198"/>
      <c r="AA1347" s="198"/>
      <c r="AB1347" s="198"/>
      <c r="AC1347" s="198"/>
      <c r="AD1347" s="198"/>
      <c r="AE1347" s="198"/>
      <c r="AF1347" s="198"/>
    </row>
    <row r="1348" spans="25:32" x14ac:dyDescent="0.75">
      <c r="Y1348" s="198"/>
      <c r="Z1348" s="198"/>
      <c r="AA1348" s="198"/>
      <c r="AB1348" s="198"/>
      <c r="AC1348" s="198"/>
      <c r="AD1348" s="198"/>
      <c r="AE1348" s="198"/>
      <c r="AF1348" s="198"/>
    </row>
    <row r="1349" spans="25:32" x14ac:dyDescent="0.75">
      <c r="Y1349" s="198"/>
      <c r="Z1349" s="198"/>
      <c r="AA1349" s="198"/>
      <c r="AB1349" s="198"/>
      <c r="AC1349" s="198"/>
      <c r="AD1349" s="198"/>
      <c r="AE1349" s="198"/>
      <c r="AF1349" s="198"/>
    </row>
    <row r="1350" spans="25:32" x14ac:dyDescent="0.75">
      <c r="Y1350" s="198"/>
      <c r="Z1350" s="198"/>
      <c r="AA1350" s="198"/>
      <c r="AB1350" s="198"/>
      <c r="AC1350" s="198"/>
      <c r="AD1350" s="198"/>
      <c r="AE1350" s="198"/>
      <c r="AF1350" s="198"/>
    </row>
    <row r="1351" spans="25:32" x14ac:dyDescent="0.75">
      <c r="Y1351" s="198"/>
      <c r="Z1351" s="198"/>
      <c r="AA1351" s="198"/>
      <c r="AB1351" s="198"/>
      <c r="AC1351" s="198"/>
      <c r="AD1351" s="198"/>
      <c r="AE1351" s="198"/>
      <c r="AF1351" s="198"/>
    </row>
    <row r="1352" spans="25:32" x14ac:dyDescent="0.75">
      <c r="Y1352" s="198"/>
      <c r="Z1352" s="198"/>
      <c r="AA1352" s="198"/>
      <c r="AB1352" s="198"/>
      <c r="AC1352" s="198"/>
      <c r="AD1352" s="198"/>
      <c r="AE1352" s="198"/>
      <c r="AF1352" s="198"/>
    </row>
    <row r="1353" spans="25:32" x14ac:dyDescent="0.75">
      <c r="Y1353" s="198"/>
      <c r="Z1353" s="198"/>
      <c r="AA1353" s="198"/>
      <c r="AB1353" s="198"/>
      <c r="AC1353" s="198"/>
      <c r="AD1353" s="198"/>
      <c r="AE1353" s="198"/>
      <c r="AF1353" s="198"/>
    </row>
    <row r="1354" spans="25:32" x14ac:dyDescent="0.75">
      <c r="Y1354" s="198"/>
      <c r="Z1354" s="198"/>
      <c r="AA1354" s="198"/>
      <c r="AB1354" s="198"/>
      <c r="AC1354" s="198"/>
      <c r="AD1354" s="198"/>
      <c r="AE1354" s="198"/>
      <c r="AF1354" s="198"/>
    </row>
    <row r="1355" spans="25:32" x14ac:dyDescent="0.75">
      <c r="Y1355" s="198"/>
      <c r="Z1355" s="198"/>
      <c r="AA1355" s="198"/>
      <c r="AB1355" s="198"/>
      <c r="AC1355" s="198"/>
      <c r="AD1355" s="198"/>
      <c r="AE1355" s="198"/>
      <c r="AF1355" s="198"/>
    </row>
    <row r="1356" spans="25:32" x14ac:dyDescent="0.75">
      <c r="Y1356" s="198"/>
      <c r="Z1356" s="198"/>
      <c r="AA1356" s="198"/>
      <c r="AB1356" s="198"/>
      <c r="AC1356" s="198"/>
      <c r="AD1356" s="198"/>
      <c r="AE1356" s="198"/>
      <c r="AF1356" s="198"/>
    </row>
    <row r="1357" spans="25:32" x14ac:dyDescent="0.75">
      <c r="Y1357" s="198"/>
      <c r="Z1357" s="198"/>
      <c r="AA1357" s="198"/>
      <c r="AB1357" s="198"/>
      <c r="AC1357" s="198"/>
      <c r="AD1357" s="198"/>
      <c r="AE1357" s="198"/>
      <c r="AF1357" s="198"/>
    </row>
    <row r="1358" spans="25:32" x14ac:dyDescent="0.75">
      <c r="Y1358" s="198"/>
      <c r="Z1358" s="198"/>
      <c r="AA1358" s="198"/>
      <c r="AB1358" s="198"/>
      <c r="AC1358" s="198"/>
      <c r="AD1358" s="198"/>
      <c r="AE1358" s="198"/>
      <c r="AF1358" s="198"/>
    </row>
    <row r="1359" spans="25:32" x14ac:dyDescent="0.75">
      <c r="Y1359" s="198"/>
      <c r="Z1359" s="198"/>
      <c r="AA1359" s="198"/>
      <c r="AB1359" s="198"/>
      <c r="AC1359" s="198"/>
      <c r="AD1359" s="198"/>
      <c r="AE1359" s="198"/>
      <c r="AF1359" s="198"/>
    </row>
    <row r="1360" spans="25:32" x14ac:dyDescent="0.75">
      <c r="Y1360" s="198"/>
      <c r="Z1360" s="198"/>
      <c r="AA1360" s="198"/>
      <c r="AB1360" s="198"/>
      <c r="AC1360" s="198"/>
      <c r="AD1360" s="198"/>
      <c r="AE1360" s="198"/>
      <c r="AF1360" s="198"/>
    </row>
    <row r="1361" spans="25:32" x14ac:dyDescent="0.75">
      <c r="Y1361" s="198"/>
      <c r="Z1361" s="198"/>
      <c r="AA1361" s="198"/>
      <c r="AB1361" s="198"/>
      <c r="AC1361" s="198"/>
      <c r="AD1361" s="198"/>
      <c r="AE1361" s="198"/>
      <c r="AF1361" s="198"/>
    </row>
    <row r="1362" spans="25:32" x14ac:dyDescent="0.75">
      <c r="Y1362" s="198"/>
      <c r="Z1362" s="198"/>
      <c r="AA1362" s="198"/>
      <c r="AB1362" s="198"/>
      <c r="AC1362" s="198"/>
      <c r="AD1362" s="198"/>
      <c r="AE1362" s="198"/>
      <c r="AF1362" s="198"/>
    </row>
    <row r="1363" spans="25:32" x14ac:dyDescent="0.75">
      <c r="Y1363" s="198"/>
      <c r="Z1363" s="198"/>
      <c r="AA1363" s="198"/>
      <c r="AB1363" s="198"/>
      <c r="AC1363" s="198"/>
      <c r="AD1363" s="198"/>
      <c r="AE1363" s="198"/>
      <c r="AF1363" s="198"/>
    </row>
    <row r="1364" spans="25:32" x14ac:dyDescent="0.75">
      <c r="Y1364" s="198"/>
      <c r="Z1364" s="198"/>
      <c r="AA1364" s="198"/>
      <c r="AB1364" s="198"/>
      <c r="AC1364" s="198"/>
      <c r="AD1364" s="198"/>
      <c r="AE1364" s="198"/>
      <c r="AF1364" s="198"/>
    </row>
    <row r="1365" spans="25:32" x14ac:dyDescent="0.75">
      <c r="Y1365" s="198"/>
      <c r="Z1365" s="198"/>
      <c r="AA1365" s="198"/>
      <c r="AB1365" s="198"/>
      <c r="AC1365" s="198"/>
      <c r="AD1365" s="198"/>
      <c r="AE1365" s="198"/>
      <c r="AF1365" s="198"/>
    </row>
    <row r="1366" spans="25:32" x14ac:dyDescent="0.75">
      <c r="Y1366" s="198"/>
      <c r="Z1366" s="198"/>
      <c r="AA1366" s="198"/>
      <c r="AB1366" s="198"/>
      <c r="AC1366" s="198"/>
      <c r="AD1366" s="198"/>
      <c r="AE1366" s="198"/>
      <c r="AF1366" s="198"/>
    </row>
    <row r="1367" spans="25:32" x14ac:dyDescent="0.75">
      <c r="Y1367" s="198"/>
      <c r="Z1367" s="198"/>
      <c r="AA1367" s="198"/>
      <c r="AB1367" s="198"/>
      <c r="AC1367" s="198"/>
      <c r="AD1367" s="198"/>
      <c r="AE1367" s="198"/>
      <c r="AF1367" s="198"/>
    </row>
    <row r="1368" spans="25:32" x14ac:dyDescent="0.75">
      <c r="Y1368" s="198"/>
      <c r="Z1368" s="198"/>
      <c r="AA1368" s="198"/>
      <c r="AB1368" s="198"/>
      <c r="AC1368" s="198"/>
      <c r="AD1368" s="198"/>
      <c r="AE1368" s="198"/>
      <c r="AF1368" s="198"/>
    </row>
    <row r="1369" spans="25:32" x14ac:dyDescent="0.75">
      <c r="Y1369" s="198"/>
      <c r="Z1369" s="198"/>
      <c r="AA1369" s="198"/>
      <c r="AB1369" s="198"/>
      <c r="AC1369" s="198"/>
      <c r="AD1369" s="198"/>
      <c r="AE1369" s="198"/>
      <c r="AF1369" s="198"/>
    </row>
    <row r="1370" spans="25:32" x14ac:dyDescent="0.75">
      <c r="Y1370" s="198"/>
      <c r="Z1370" s="198"/>
      <c r="AA1370" s="198"/>
      <c r="AB1370" s="198"/>
      <c r="AC1370" s="198"/>
      <c r="AD1370" s="198"/>
      <c r="AE1370" s="198"/>
      <c r="AF1370" s="198"/>
    </row>
    <row r="1371" spans="25:32" x14ac:dyDescent="0.75">
      <c r="Y1371" s="198"/>
      <c r="Z1371" s="198"/>
      <c r="AA1371" s="198"/>
      <c r="AB1371" s="198"/>
      <c r="AC1371" s="198"/>
      <c r="AD1371" s="198"/>
      <c r="AE1371" s="198"/>
      <c r="AF1371" s="198"/>
    </row>
    <row r="1372" spans="25:32" x14ac:dyDescent="0.75">
      <c r="Y1372" s="198"/>
      <c r="Z1372" s="198"/>
      <c r="AA1372" s="198"/>
      <c r="AB1372" s="198"/>
      <c r="AC1372" s="198"/>
      <c r="AD1372" s="198"/>
      <c r="AE1372" s="198"/>
      <c r="AF1372" s="198"/>
    </row>
    <row r="1373" spans="25:32" x14ac:dyDescent="0.75">
      <c r="Y1373" s="198"/>
      <c r="Z1373" s="198"/>
      <c r="AA1373" s="198"/>
      <c r="AB1373" s="198"/>
      <c r="AC1373" s="198"/>
      <c r="AD1373" s="198"/>
      <c r="AE1373" s="198"/>
      <c r="AF1373" s="198"/>
    </row>
    <row r="1374" spans="25:32" x14ac:dyDescent="0.75">
      <c r="Y1374" s="198"/>
      <c r="Z1374" s="198"/>
      <c r="AA1374" s="198"/>
      <c r="AB1374" s="198"/>
      <c r="AC1374" s="198"/>
      <c r="AD1374" s="198"/>
      <c r="AE1374" s="198"/>
      <c r="AF1374" s="198"/>
    </row>
    <row r="1375" spans="25:32" x14ac:dyDescent="0.75">
      <c r="Y1375" s="198"/>
      <c r="Z1375" s="198"/>
      <c r="AA1375" s="198"/>
      <c r="AB1375" s="198"/>
      <c r="AC1375" s="198"/>
      <c r="AD1375" s="198"/>
      <c r="AE1375" s="198"/>
      <c r="AF1375" s="198"/>
    </row>
    <row r="1376" spans="25:32" x14ac:dyDescent="0.75">
      <c r="Y1376" s="198"/>
      <c r="Z1376" s="198"/>
      <c r="AA1376" s="198"/>
      <c r="AB1376" s="198"/>
      <c r="AC1376" s="198"/>
      <c r="AD1376" s="198"/>
      <c r="AE1376" s="198"/>
      <c r="AF1376" s="198"/>
    </row>
    <row r="1377" spans="25:32" x14ac:dyDescent="0.75">
      <c r="Y1377" s="198"/>
      <c r="Z1377" s="198"/>
      <c r="AA1377" s="198"/>
      <c r="AB1377" s="198"/>
      <c r="AC1377" s="198"/>
      <c r="AD1377" s="198"/>
      <c r="AE1377" s="198"/>
      <c r="AF1377" s="198"/>
    </row>
    <row r="1378" spans="25:32" x14ac:dyDescent="0.75">
      <c r="Y1378" s="198"/>
      <c r="Z1378" s="198"/>
      <c r="AA1378" s="198"/>
      <c r="AB1378" s="198"/>
      <c r="AC1378" s="198"/>
      <c r="AD1378" s="198"/>
      <c r="AE1378" s="198"/>
      <c r="AF1378" s="198"/>
    </row>
    <row r="1379" spans="25:32" x14ac:dyDescent="0.75">
      <c r="Y1379" s="198"/>
      <c r="Z1379" s="198"/>
      <c r="AA1379" s="198"/>
      <c r="AB1379" s="198"/>
      <c r="AC1379" s="198"/>
      <c r="AD1379" s="198"/>
      <c r="AE1379" s="198"/>
      <c r="AF1379" s="198"/>
    </row>
    <row r="1380" spans="25:32" x14ac:dyDescent="0.75">
      <c r="Y1380" s="198"/>
      <c r="Z1380" s="198"/>
      <c r="AA1380" s="198"/>
      <c r="AB1380" s="198"/>
      <c r="AC1380" s="198"/>
      <c r="AD1380" s="198"/>
      <c r="AE1380" s="198"/>
      <c r="AF1380" s="198"/>
    </row>
    <row r="1381" spans="25:32" x14ac:dyDescent="0.75">
      <c r="Y1381" s="198"/>
      <c r="Z1381" s="198"/>
      <c r="AA1381" s="198"/>
      <c r="AB1381" s="198"/>
      <c r="AC1381" s="198"/>
      <c r="AD1381" s="198"/>
      <c r="AE1381" s="198"/>
      <c r="AF1381" s="198"/>
    </row>
    <row r="1382" spans="25:32" x14ac:dyDescent="0.75">
      <c r="Y1382" s="198"/>
      <c r="Z1382" s="198"/>
      <c r="AA1382" s="198"/>
      <c r="AB1382" s="198"/>
      <c r="AC1382" s="198"/>
      <c r="AD1382" s="198"/>
      <c r="AE1382" s="198"/>
      <c r="AF1382" s="198"/>
    </row>
    <row r="1383" spans="25:32" x14ac:dyDescent="0.75">
      <c r="Y1383" s="198"/>
      <c r="Z1383" s="198"/>
      <c r="AA1383" s="198"/>
      <c r="AB1383" s="198"/>
      <c r="AC1383" s="198"/>
      <c r="AD1383" s="198"/>
      <c r="AE1383" s="198"/>
      <c r="AF1383" s="198"/>
    </row>
    <row r="1384" spans="25:32" x14ac:dyDescent="0.75">
      <c r="Y1384" s="198"/>
      <c r="Z1384" s="198"/>
      <c r="AA1384" s="198"/>
      <c r="AB1384" s="198"/>
      <c r="AC1384" s="198"/>
      <c r="AD1384" s="198"/>
      <c r="AE1384" s="198"/>
      <c r="AF1384" s="198"/>
    </row>
    <row r="1385" spans="25:32" x14ac:dyDescent="0.75">
      <c r="Y1385" s="198"/>
      <c r="Z1385" s="198"/>
      <c r="AA1385" s="198"/>
      <c r="AB1385" s="198"/>
      <c r="AC1385" s="198"/>
      <c r="AD1385" s="198"/>
      <c r="AE1385" s="198"/>
      <c r="AF1385" s="198"/>
    </row>
    <row r="1386" spans="25:32" x14ac:dyDescent="0.75">
      <c r="Y1386" s="198"/>
      <c r="Z1386" s="198"/>
      <c r="AA1386" s="198"/>
      <c r="AB1386" s="198"/>
      <c r="AC1386" s="198"/>
      <c r="AD1386" s="198"/>
      <c r="AE1386" s="198"/>
      <c r="AF1386" s="198"/>
    </row>
    <row r="1387" spans="25:32" x14ac:dyDescent="0.75">
      <c r="Y1387" s="198"/>
      <c r="Z1387" s="198"/>
      <c r="AA1387" s="198"/>
      <c r="AB1387" s="198"/>
      <c r="AC1387" s="198"/>
      <c r="AD1387" s="198"/>
      <c r="AE1387" s="198"/>
      <c r="AF1387" s="198"/>
    </row>
    <row r="1388" spans="25:32" x14ac:dyDescent="0.75">
      <c r="Y1388" s="198"/>
      <c r="Z1388" s="198"/>
      <c r="AA1388" s="198"/>
      <c r="AB1388" s="198"/>
      <c r="AC1388" s="198"/>
      <c r="AD1388" s="198"/>
      <c r="AE1388" s="198"/>
      <c r="AF1388" s="198"/>
    </row>
    <row r="1389" spans="25:32" x14ac:dyDescent="0.75">
      <c r="Y1389" s="198"/>
      <c r="Z1389" s="198"/>
      <c r="AA1389" s="198"/>
      <c r="AB1389" s="198"/>
      <c r="AC1389" s="198"/>
      <c r="AD1389" s="198"/>
      <c r="AE1389" s="198"/>
      <c r="AF1389" s="198"/>
    </row>
    <row r="1390" spans="25:32" x14ac:dyDescent="0.75">
      <c r="Y1390" s="198"/>
      <c r="Z1390" s="198"/>
      <c r="AA1390" s="198"/>
      <c r="AB1390" s="198"/>
      <c r="AC1390" s="198"/>
      <c r="AD1390" s="198"/>
      <c r="AE1390" s="198"/>
      <c r="AF1390" s="198"/>
    </row>
    <row r="1391" spans="25:32" x14ac:dyDescent="0.75">
      <c r="Y1391" s="198"/>
      <c r="Z1391" s="198"/>
      <c r="AA1391" s="198"/>
      <c r="AB1391" s="198"/>
      <c r="AC1391" s="198"/>
      <c r="AD1391" s="198"/>
      <c r="AE1391" s="198"/>
      <c r="AF1391" s="198"/>
    </row>
    <row r="1392" spans="25:32" x14ac:dyDescent="0.75">
      <c r="Y1392" s="198"/>
      <c r="Z1392" s="198"/>
      <c r="AA1392" s="198"/>
      <c r="AB1392" s="198"/>
      <c r="AC1392" s="198"/>
      <c r="AD1392" s="198"/>
      <c r="AE1392" s="198"/>
      <c r="AF1392" s="198"/>
    </row>
    <row r="1393" spans="25:32" x14ac:dyDescent="0.75">
      <c r="Y1393" s="198"/>
      <c r="Z1393" s="198"/>
      <c r="AA1393" s="198"/>
      <c r="AB1393" s="198"/>
      <c r="AC1393" s="198"/>
      <c r="AD1393" s="198"/>
      <c r="AE1393" s="198"/>
      <c r="AF1393" s="198"/>
    </row>
    <row r="1394" spans="25:32" x14ac:dyDescent="0.75">
      <c r="Y1394" s="198"/>
      <c r="Z1394" s="198"/>
      <c r="AA1394" s="198"/>
      <c r="AB1394" s="198"/>
      <c r="AC1394" s="198"/>
      <c r="AD1394" s="198"/>
      <c r="AE1394" s="198"/>
      <c r="AF1394" s="198"/>
    </row>
    <row r="1395" spans="25:32" x14ac:dyDescent="0.75">
      <c r="Y1395" s="198"/>
      <c r="Z1395" s="198"/>
      <c r="AA1395" s="198"/>
      <c r="AB1395" s="198"/>
      <c r="AC1395" s="198"/>
      <c r="AD1395" s="198"/>
      <c r="AE1395" s="198"/>
      <c r="AF1395" s="198"/>
    </row>
    <row r="1396" spans="25:32" x14ac:dyDescent="0.75">
      <c r="Y1396" s="198"/>
      <c r="Z1396" s="198"/>
      <c r="AA1396" s="198"/>
      <c r="AB1396" s="198"/>
      <c r="AC1396" s="198"/>
      <c r="AD1396" s="198"/>
      <c r="AE1396" s="198"/>
      <c r="AF1396" s="198"/>
    </row>
    <row r="1397" spans="25:32" x14ac:dyDescent="0.75">
      <c r="Y1397" s="198"/>
      <c r="Z1397" s="198"/>
      <c r="AA1397" s="198"/>
      <c r="AB1397" s="198"/>
      <c r="AC1397" s="198"/>
      <c r="AD1397" s="198"/>
      <c r="AE1397" s="198"/>
      <c r="AF1397" s="198"/>
    </row>
    <row r="1398" spans="25:32" x14ac:dyDescent="0.75">
      <c r="Y1398" s="198"/>
      <c r="Z1398" s="198"/>
      <c r="AA1398" s="198"/>
      <c r="AB1398" s="198"/>
      <c r="AC1398" s="198"/>
      <c r="AD1398" s="198"/>
      <c r="AE1398" s="198"/>
      <c r="AF1398" s="198"/>
    </row>
    <row r="1399" spans="25:32" x14ac:dyDescent="0.75">
      <c r="Y1399" s="198"/>
      <c r="Z1399" s="198"/>
      <c r="AA1399" s="198"/>
      <c r="AB1399" s="198"/>
      <c r="AC1399" s="198"/>
      <c r="AD1399" s="198"/>
      <c r="AE1399" s="198"/>
      <c r="AF1399" s="198"/>
    </row>
    <row r="1400" spans="25:32" x14ac:dyDescent="0.75">
      <c r="Y1400" s="198"/>
      <c r="Z1400" s="198"/>
      <c r="AA1400" s="198"/>
      <c r="AB1400" s="198"/>
      <c r="AC1400" s="198"/>
      <c r="AD1400" s="198"/>
      <c r="AE1400" s="198"/>
      <c r="AF1400" s="198"/>
    </row>
    <row r="1401" spans="25:32" x14ac:dyDescent="0.75">
      <c r="Y1401" s="198"/>
      <c r="Z1401" s="198"/>
      <c r="AA1401" s="198"/>
      <c r="AB1401" s="198"/>
      <c r="AC1401" s="198"/>
      <c r="AD1401" s="198"/>
      <c r="AE1401" s="198"/>
      <c r="AF1401" s="198"/>
    </row>
    <row r="1402" spans="25:32" x14ac:dyDescent="0.75">
      <c r="Y1402" s="198"/>
      <c r="Z1402" s="198"/>
      <c r="AA1402" s="198"/>
      <c r="AB1402" s="198"/>
      <c r="AC1402" s="198"/>
      <c r="AD1402" s="198"/>
      <c r="AE1402" s="198"/>
      <c r="AF1402" s="198"/>
    </row>
    <row r="1403" spans="25:32" x14ac:dyDescent="0.75">
      <c r="Y1403" s="198"/>
      <c r="Z1403" s="198"/>
      <c r="AA1403" s="198"/>
      <c r="AB1403" s="198"/>
      <c r="AC1403" s="198"/>
      <c r="AD1403" s="198"/>
      <c r="AE1403" s="198"/>
      <c r="AF1403" s="198"/>
    </row>
    <row r="1404" spans="25:32" x14ac:dyDescent="0.75">
      <c r="Y1404" s="198"/>
      <c r="Z1404" s="198"/>
      <c r="AA1404" s="198"/>
      <c r="AB1404" s="198"/>
      <c r="AC1404" s="198"/>
      <c r="AD1404" s="198"/>
      <c r="AE1404" s="198"/>
      <c r="AF1404" s="198"/>
    </row>
    <row r="1405" spans="25:32" x14ac:dyDescent="0.75">
      <c r="Y1405" s="198"/>
      <c r="Z1405" s="198"/>
      <c r="AA1405" s="198"/>
      <c r="AB1405" s="198"/>
      <c r="AC1405" s="198"/>
      <c r="AD1405" s="198"/>
      <c r="AE1405" s="198"/>
      <c r="AF1405" s="198"/>
    </row>
    <row r="1406" spans="25:32" x14ac:dyDescent="0.75">
      <c r="Y1406" s="198"/>
      <c r="Z1406" s="198"/>
      <c r="AA1406" s="198"/>
      <c r="AB1406" s="198"/>
      <c r="AC1406" s="198"/>
      <c r="AD1406" s="198"/>
      <c r="AE1406" s="198"/>
      <c r="AF1406" s="198"/>
    </row>
    <row r="1407" spans="25:32" x14ac:dyDescent="0.75">
      <c r="Y1407" s="198"/>
      <c r="Z1407" s="198"/>
      <c r="AA1407" s="198"/>
      <c r="AB1407" s="198"/>
      <c r="AC1407" s="198"/>
      <c r="AD1407" s="198"/>
      <c r="AE1407" s="198"/>
      <c r="AF1407" s="198"/>
    </row>
    <row r="1408" spans="25:32" x14ac:dyDescent="0.75">
      <c r="Y1408" s="198"/>
      <c r="Z1408" s="198"/>
      <c r="AA1408" s="198"/>
      <c r="AB1408" s="198"/>
      <c r="AC1408" s="198"/>
      <c r="AD1408" s="198"/>
      <c r="AE1408" s="198"/>
      <c r="AF1408" s="198"/>
    </row>
    <row r="1409" spans="25:32" x14ac:dyDescent="0.75">
      <c r="Y1409" s="198"/>
      <c r="Z1409" s="198"/>
      <c r="AA1409" s="198"/>
      <c r="AB1409" s="198"/>
      <c r="AC1409" s="198"/>
      <c r="AD1409" s="198"/>
      <c r="AE1409" s="198"/>
      <c r="AF1409" s="198"/>
    </row>
    <row r="1410" spans="25:32" x14ac:dyDescent="0.75">
      <c r="Y1410" s="198"/>
      <c r="Z1410" s="198"/>
      <c r="AA1410" s="198"/>
      <c r="AB1410" s="198"/>
      <c r="AC1410" s="198"/>
      <c r="AD1410" s="198"/>
      <c r="AE1410" s="198"/>
      <c r="AF1410" s="198"/>
    </row>
    <row r="1411" spans="25:32" x14ac:dyDescent="0.75">
      <c r="Y1411" s="198"/>
      <c r="Z1411" s="198"/>
      <c r="AA1411" s="198"/>
      <c r="AB1411" s="198"/>
      <c r="AC1411" s="198"/>
      <c r="AD1411" s="198"/>
      <c r="AE1411" s="198"/>
      <c r="AF1411" s="198"/>
    </row>
    <row r="1412" spans="25:32" x14ac:dyDescent="0.75">
      <c r="Y1412" s="198"/>
      <c r="Z1412" s="198"/>
      <c r="AA1412" s="198"/>
      <c r="AB1412" s="198"/>
      <c r="AC1412" s="198"/>
      <c r="AD1412" s="198"/>
      <c r="AE1412" s="198"/>
      <c r="AF1412" s="198"/>
    </row>
    <row r="1413" spans="25:32" x14ac:dyDescent="0.75">
      <c r="Y1413" s="198"/>
      <c r="Z1413" s="198"/>
      <c r="AA1413" s="198"/>
      <c r="AB1413" s="198"/>
      <c r="AC1413" s="198"/>
      <c r="AD1413" s="198"/>
      <c r="AE1413" s="198"/>
      <c r="AF1413" s="198"/>
    </row>
    <row r="1414" spans="25:32" x14ac:dyDescent="0.75">
      <c r="Y1414" s="198"/>
      <c r="Z1414" s="198"/>
      <c r="AA1414" s="198"/>
      <c r="AB1414" s="198"/>
      <c r="AC1414" s="198"/>
      <c r="AD1414" s="198"/>
      <c r="AE1414" s="198"/>
      <c r="AF1414" s="198"/>
    </row>
    <row r="1415" spans="25:32" x14ac:dyDescent="0.75">
      <c r="Y1415" s="198"/>
      <c r="Z1415" s="198"/>
      <c r="AA1415" s="198"/>
      <c r="AB1415" s="198"/>
      <c r="AC1415" s="198"/>
      <c r="AD1415" s="198"/>
      <c r="AE1415" s="198"/>
      <c r="AF1415" s="198"/>
    </row>
    <row r="1416" spans="25:32" x14ac:dyDescent="0.75">
      <c r="Y1416" s="198"/>
      <c r="Z1416" s="198"/>
      <c r="AA1416" s="198"/>
      <c r="AB1416" s="198"/>
      <c r="AC1416" s="198"/>
      <c r="AD1416" s="198"/>
      <c r="AE1416" s="198"/>
      <c r="AF1416" s="198"/>
    </row>
    <row r="1417" spans="25:32" x14ac:dyDescent="0.75">
      <c r="Y1417" s="198"/>
      <c r="Z1417" s="198"/>
      <c r="AA1417" s="198"/>
      <c r="AB1417" s="198"/>
      <c r="AC1417" s="198"/>
      <c r="AD1417" s="198"/>
      <c r="AE1417" s="198"/>
      <c r="AF1417" s="198"/>
    </row>
    <row r="1418" spans="25:32" x14ac:dyDescent="0.75">
      <c r="Y1418" s="198"/>
      <c r="Z1418" s="198"/>
      <c r="AA1418" s="198"/>
      <c r="AB1418" s="198"/>
      <c r="AC1418" s="198"/>
      <c r="AD1418" s="198"/>
      <c r="AE1418" s="198"/>
      <c r="AF1418" s="198"/>
    </row>
    <row r="1419" spans="25:32" x14ac:dyDescent="0.75">
      <c r="Y1419" s="198"/>
      <c r="Z1419" s="198"/>
      <c r="AA1419" s="198"/>
      <c r="AB1419" s="198"/>
      <c r="AC1419" s="198"/>
      <c r="AD1419" s="198"/>
      <c r="AE1419" s="198"/>
      <c r="AF1419" s="198"/>
    </row>
    <row r="1420" spans="25:32" x14ac:dyDescent="0.75">
      <c r="Y1420" s="198"/>
      <c r="Z1420" s="198"/>
      <c r="AA1420" s="198"/>
      <c r="AB1420" s="198"/>
      <c r="AC1420" s="198"/>
      <c r="AD1420" s="198"/>
      <c r="AE1420" s="198"/>
      <c r="AF1420" s="198"/>
    </row>
    <row r="1421" spans="25:32" x14ac:dyDescent="0.75">
      <c r="Y1421" s="198"/>
      <c r="Z1421" s="198"/>
      <c r="AA1421" s="198"/>
      <c r="AB1421" s="198"/>
      <c r="AC1421" s="198"/>
      <c r="AD1421" s="198"/>
      <c r="AE1421" s="198"/>
      <c r="AF1421" s="198"/>
    </row>
    <row r="1422" spans="25:32" x14ac:dyDescent="0.75">
      <c r="Y1422" s="198"/>
      <c r="Z1422" s="198"/>
      <c r="AA1422" s="198"/>
      <c r="AB1422" s="198"/>
      <c r="AC1422" s="198"/>
      <c r="AD1422" s="198"/>
      <c r="AE1422" s="198"/>
      <c r="AF1422" s="198"/>
    </row>
    <row r="1423" spans="25:32" x14ac:dyDescent="0.75">
      <c r="Y1423" s="198"/>
      <c r="Z1423" s="198"/>
      <c r="AA1423" s="198"/>
      <c r="AB1423" s="198"/>
      <c r="AC1423" s="198"/>
      <c r="AD1423" s="198"/>
      <c r="AE1423" s="198"/>
      <c r="AF1423" s="198"/>
    </row>
    <row r="1424" spans="25:32" x14ac:dyDescent="0.75">
      <c r="Y1424" s="198"/>
      <c r="Z1424" s="198"/>
      <c r="AA1424" s="198"/>
      <c r="AB1424" s="198"/>
      <c r="AC1424" s="198"/>
      <c r="AD1424" s="198"/>
      <c r="AE1424" s="198"/>
      <c r="AF1424" s="198"/>
    </row>
    <row r="1425" spans="25:32" x14ac:dyDescent="0.75">
      <c r="Y1425" s="198"/>
      <c r="Z1425" s="198"/>
      <c r="AA1425" s="198"/>
      <c r="AB1425" s="198"/>
      <c r="AC1425" s="198"/>
      <c r="AD1425" s="198"/>
      <c r="AE1425" s="198"/>
      <c r="AF1425" s="198"/>
    </row>
    <row r="1426" spans="25:32" x14ac:dyDescent="0.75">
      <c r="Y1426" s="198"/>
      <c r="Z1426" s="198"/>
      <c r="AA1426" s="198"/>
      <c r="AB1426" s="198"/>
      <c r="AC1426" s="198"/>
      <c r="AD1426" s="198"/>
      <c r="AE1426" s="198"/>
      <c r="AF1426" s="198"/>
    </row>
    <row r="1427" spans="25:32" x14ac:dyDescent="0.75">
      <c r="Y1427" s="198"/>
      <c r="Z1427" s="198"/>
      <c r="AA1427" s="198"/>
      <c r="AB1427" s="198"/>
      <c r="AC1427" s="198"/>
      <c r="AD1427" s="198"/>
      <c r="AE1427" s="198"/>
      <c r="AF1427" s="198"/>
    </row>
    <row r="1428" spans="25:32" x14ac:dyDescent="0.75">
      <c r="Y1428" s="198"/>
      <c r="Z1428" s="198"/>
      <c r="AA1428" s="198"/>
      <c r="AB1428" s="198"/>
      <c r="AC1428" s="198"/>
      <c r="AD1428" s="198"/>
      <c r="AE1428" s="198"/>
      <c r="AF1428" s="198"/>
    </row>
    <row r="1429" spans="25:32" x14ac:dyDescent="0.75">
      <c r="Y1429" s="198"/>
      <c r="Z1429" s="198"/>
      <c r="AA1429" s="198"/>
      <c r="AB1429" s="198"/>
      <c r="AC1429" s="198"/>
      <c r="AD1429" s="198"/>
      <c r="AE1429" s="198"/>
      <c r="AF1429" s="198"/>
    </row>
    <row r="1430" spans="25:32" x14ac:dyDescent="0.75">
      <c r="Y1430" s="198"/>
      <c r="Z1430" s="198"/>
      <c r="AA1430" s="198"/>
      <c r="AB1430" s="198"/>
      <c r="AC1430" s="198"/>
      <c r="AD1430" s="198"/>
      <c r="AE1430" s="198"/>
      <c r="AF1430" s="198"/>
    </row>
    <row r="1431" spans="25:32" x14ac:dyDescent="0.75">
      <c r="Y1431" s="198"/>
      <c r="Z1431" s="198"/>
      <c r="AA1431" s="198"/>
      <c r="AB1431" s="198"/>
      <c r="AC1431" s="198"/>
      <c r="AD1431" s="198"/>
      <c r="AE1431" s="198"/>
      <c r="AF1431" s="198"/>
    </row>
    <row r="1432" spans="25:32" x14ac:dyDescent="0.75">
      <c r="Y1432" s="198"/>
      <c r="Z1432" s="198"/>
      <c r="AA1432" s="198"/>
      <c r="AB1432" s="198"/>
      <c r="AC1432" s="198"/>
      <c r="AD1432" s="198"/>
      <c r="AE1432" s="198"/>
      <c r="AF1432" s="198"/>
    </row>
    <row r="1433" spans="25:32" x14ac:dyDescent="0.75">
      <c r="Y1433" s="198"/>
      <c r="Z1433" s="198"/>
      <c r="AA1433" s="198"/>
      <c r="AB1433" s="198"/>
      <c r="AC1433" s="198"/>
      <c r="AD1433" s="198"/>
      <c r="AE1433" s="198"/>
      <c r="AF1433" s="198"/>
    </row>
    <row r="1434" spans="25:32" x14ac:dyDescent="0.75">
      <c r="Y1434" s="198"/>
      <c r="Z1434" s="198"/>
      <c r="AA1434" s="198"/>
      <c r="AB1434" s="198"/>
      <c r="AC1434" s="198"/>
      <c r="AD1434" s="198"/>
      <c r="AE1434" s="198"/>
      <c r="AF1434" s="198"/>
    </row>
    <row r="1435" spans="25:32" x14ac:dyDescent="0.75">
      <c r="Y1435" s="198"/>
      <c r="Z1435" s="198"/>
      <c r="AA1435" s="198"/>
      <c r="AB1435" s="198"/>
      <c r="AC1435" s="198"/>
      <c r="AD1435" s="198"/>
      <c r="AE1435" s="198"/>
      <c r="AF1435" s="198"/>
    </row>
    <row r="1436" spans="25:32" x14ac:dyDescent="0.75">
      <c r="Y1436" s="198"/>
      <c r="Z1436" s="198"/>
      <c r="AA1436" s="198"/>
      <c r="AB1436" s="198"/>
      <c r="AC1436" s="198"/>
      <c r="AD1436" s="198"/>
      <c r="AE1436" s="198"/>
      <c r="AF1436" s="198"/>
    </row>
    <row r="1437" spans="25:32" x14ac:dyDescent="0.75">
      <c r="Y1437" s="198"/>
      <c r="Z1437" s="198"/>
      <c r="AA1437" s="198"/>
      <c r="AB1437" s="198"/>
      <c r="AC1437" s="198"/>
      <c r="AD1437" s="198"/>
      <c r="AE1437" s="198"/>
      <c r="AF1437" s="198"/>
    </row>
    <row r="1438" spans="25:32" x14ac:dyDescent="0.75">
      <c r="Y1438" s="198"/>
      <c r="Z1438" s="198"/>
      <c r="AA1438" s="198"/>
      <c r="AB1438" s="198"/>
      <c r="AC1438" s="198"/>
      <c r="AD1438" s="198"/>
      <c r="AE1438" s="198"/>
      <c r="AF1438" s="198"/>
    </row>
    <row r="1439" spans="25:32" x14ac:dyDescent="0.75">
      <c r="Y1439" s="198"/>
      <c r="Z1439" s="198"/>
      <c r="AA1439" s="198"/>
      <c r="AB1439" s="198"/>
      <c r="AC1439" s="198"/>
      <c r="AD1439" s="198"/>
      <c r="AE1439" s="198"/>
      <c r="AF1439" s="198"/>
    </row>
    <row r="1440" spans="25:32" x14ac:dyDescent="0.75">
      <c r="Y1440" s="198"/>
      <c r="Z1440" s="198"/>
      <c r="AA1440" s="198"/>
      <c r="AB1440" s="198"/>
      <c r="AC1440" s="198"/>
      <c r="AD1440" s="198"/>
      <c r="AE1440" s="198"/>
      <c r="AF1440" s="198"/>
    </row>
    <row r="1441" spans="25:32" x14ac:dyDescent="0.75">
      <c r="Y1441" s="198"/>
      <c r="Z1441" s="198"/>
      <c r="AA1441" s="198"/>
      <c r="AB1441" s="198"/>
      <c r="AC1441" s="198"/>
      <c r="AD1441" s="198"/>
      <c r="AE1441" s="198"/>
      <c r="AF1441" s="198"/>
    </row>
    <row r="1442" spans="25:32" x14ac:dyDescent="0.75">
      <c r="Y1442" s="198"/>
      <c r="Z1442" s="198"/>
      <c r="AA1442" s="198"/>
      <c r="AB1442" s="198"/>
      <c r="AC1442" s="198"/>
      <c r="AD1442" s="198"/>
      <c r="AE1442" s="198"/>
      <c r="AF1442" s="198"/>
    </row>
    <row r="1443" spans="25:32" x14ac:dyDescent="0.75">
      <c r="Y1443" s="198"/>
      <c r="Z1443" s="198"/>
      <c r="AA1443" s="198"/>
      <c r="AB1443" s="198"/>
      <c r="AC1443" s="198"/>
      <c r="AD1443" s="198"/>
      <c r="AE1443" s="198"/>
      <c r="AF1443" s="198"/>
    </row>
    <row r="1444" spans="25:32" x14ac:dyDescent="0.75">
      <c r="Y1444" s="198"/>
      <c r="Z1444" s="198"/>
      <c r="AA1444" s="198"/>
      <c r="AB1444" s="198"/>
      <c r="AC1444" s="198"/>
      <c r="AD1444" s="198"/>
      <c r="AE1444" s="198"/>
      <c r="AF1444" s="198"/>
    </row>
    <row r="1445" spans="25:32" x14ac:dyDescent="0.75">
      <c r="Y1445" s="198"/>
      <c r="Z1445" s="198"/>
      <c r="AA1445" s="198"/>
      <c r="AB1445" s="198"/>
      <c r="AC1445" s="198"/>
      <c r="AD1445" s="198"/>
      <c r="AE1445" s="198"/>
      <c r="AF1445" s="198"/>
    </row>
    <row r="1446" spans="25:32" x14ac:dyDescent="0.75">
      <c r="Y1446" s="198"/>
      <c r="Z1446" s="198"/>
      <c r="AA1446" s="198"/>
      <c r="AB1446" s="198"/>
      <c r="AC1446" s="198"/>
      <c r="AD1446" s="198"/>
      <c r="AE1446" s="198"/>
      <c r="AF1446" s="198"/>
    </row>
    <row r="1447" spans="25:32" x14ac:dyDescent="0.75">
      <c r="Y1447" s="198"/>
      <c r="Z1447" s="198"/>
      <c r="AA1447" s="198"/>
      <c r="AB1447" s="198"/>
      <c r="AC1447" s="198"/>
      <c r="AD1447" s="198"/>
      <c r="AE1447" s="198"/>
      <c r="AF1447" s="198"/>
    </row>
    <row r="1448" spans="25:32" x14ac:dyDescent="0.75">
      <c r="Y1448" s="198"/>
      <c r="Z1448" s="198"/>
      <c r="AA1448" s="198"/>
      <c r="AB1448" s="198"/>
      <c r="AC1448" s="198"/>
      <c r="AD1448" s="198"/>
      <c r="AE1448" s="198"/>
      <c r="AF1448" s="198"/>
    </row>
    <row r="1449" spans="25:32" x14ac:dyDescent="0.75">
      <c r="Y1449" s="198"/>
      <c r="Z1449" s="198"/>
      <c r="AA1449" s="198"/>
      <c r="AB1449" s="198"/>
      <c r="AC1449" s="198"/>
      <c r="AD1449" s="198"/>
      <c r="AE1449" s="198"/>
      <c r="AF1449" s="198"/>
    </row>
    <row r="1450" spans="25:32" x14ac:dyDescent="0.75">
      <c r="Y1450" s="198"/>
      <c r="Z1450" s="198"/>
      <c r="AA1450" s="198"/>
      <c r="AB1450" s="198"/>
      <c r="AC1450" s="198"/>
      <c r="AD1450" s="198"/>
      <c r="AE1450" s="198"/>
      <c r="AF1450" s="198"/>
    </row>
    <row r="1451" spans="25:32" x14ac:dyDescent="0.75">
      <c r="Y1451" s="198"/>
      <c r="Z1451" s="198"/>
      <c r="AA1451" s="198"/>
      <c r="AB1451" s="198"/>
      <c r="AC1451" s="198"/>
      <c r="AD1451" s="198"/>
      <c r="AE1451" s="198"/>
      <c r="AF1451" s="198"/>
    </row>
    <row r="1452" spans="25:32" x14ac:dyDescent="0.75">
      <c r="Y1452" s="198"/>
      <c r="Z1452" s="198"/>
      <c r="AA1452" s="198"/>
      <c r="AB1452" s="198"/>
      <c r="AC1452" s="198"/>
      <c r="AD1452" s="198"/>
      <c r="AE1452" s="198"/>
      <c r="AF1452" s="198"/>
    </row>
    <row r="1453" spans="25:32" x14ac:dyDescent="0.75">
      <c r="Y1453" s="198"/>
      <c r="Z1453" s="198"/>
      <c r="AA1453" s="198"/>
      <c r="AB1453" s="198"/>
      <c r="AC1453" s="198"/>
      <c r="AD1453" s="198"/>
      <c r="AE1453" s="198"/>
      <c r="AF1453" s="198"/>
    </row>
    <row r="1454" spans="25:32" x14ac:dyDescent="0.75">
      <c r="Y1454" s="198"/>
      <c r="Z1454" s="198"/>
      <c r="AA1454" s="198"/>
      <c r="AB1454" s="198"/>
      <c r="AC1454" s="198"/>
      <c r="AD1454" s="198"/>
      <c r="AE1454" s="198"/>
      <c r="AF1454" s="198"/>
    </row>
    <row r="1455" spans="25:32" x14ac:dyDescent="0.75">
      <c r="Y1455" s="198"/>
      <c r="Z1455" s="198"/>
      <c r="AA1455" s="198"/>
      <c r="AB1455" s="198"/>
      <c r="AC1455" s="198"/>
      <c r="AD1455" s="198"/>
      <c r="AE1455" s="198"/>
      <c r="AF1455" s="198"/>
    </row>
    <row r="1456" spans="25:32" x14ac:dyDescent="0.75">
      <c r="Y1456" s="198"/>
      <c r="Z1456" s="198"/>
      <c r="AA1456" s="198"/>
      <c r="AB1456" s="198"/>
      <c r="AC1456" s="198"/>
      <c r="AD1456" s="198"/>
      <c r="AE1456" s="198"/>
      <c r="AF1456" s="198"/>
    </row>
    <row r="1457" spans="25:32" x14ac:dyDescent="0.75">
      <c r="Y1457" s="198"/>
      <c r="Z1457" s="198"/>
      <c r="AA1457" s="198"/>
      <c r="AB1457" s="198"/>
      <c r="AC1457" s="198"/>
      <c r="AD1457" s="198"/>
      <c r="AE1457" s="198"/>
      <c r="AF1457" s="198"/>
    </row>
    <row r="1458" spans="25:32" x14ac:dyDescent="0.75">
      <c r="Y1458" s="198"/>
      <c r="Z1458" s="198"/>
      <c r="AA1458" s="198"/>
      <c r="AB1458" s="198"/>
      <c r="AC1458" s="198"/>
      <c r="AD1458" s="198"/>
      <c r="AE1458" s="198"/>
      <c r="AF1458" s="198"/>
    </row>
    <row r="1459" spans="25:32" x14ac:dyDescent="0.75">
      <c r="Y1459" s="198"/>
      <c r="Z1459" s="198"/>
      <c r="AA1459" s="198"/>
      <c r="AB1459" s="198"/>
      <c r="AC1459" s="198"/>
      <c r="AD1459" s="198"/>
      <c r="AE1459" s="198"/>
      <c r="AF1459" s="198"/>
    </row>
    <row r="1460" spans="25:32" x14ac:dyDescent="0.75">
      <c r="Y1460" s="198"/>
      <c r="Z1460" s="198"/>
      <c r="AA1460" s="198"/>
      <c r="AB1460" s="198"/>
      <c r="AC1460" s="198"/>
      <c r="AD1460" s="198"/>
      <c r="AE1460" s="198"/>
      <c r="AF1460" s="198"/>
    </row>
    <row r="1461" spans="25:32" x14ac:dyDescent="0.75">
      <c r="Y1461" s="198"/>
      <c r="Z1461" s="198"/>
      <c r="AA1461" s="198"/>
      <c r="AB1461" s="198"/>
      <c r="AC1461" s="198"/>
      <c r="AD1461" s="198"/>
      <c r="AE1461" s="198"/>
      <c r="AF1461" s="198"/>
    </row>
    <row r="1462" spans="25:32" x14ac:dyDescent="0.75">
      <c r="Y1462" s="198"/>
      <c r="Z1462" s="198"/>
      <c r="AA1462" s="198"/>
      <c r="AB1462" s="198"/>
      <c r="AC1462" s="198"/>
      <c r="AD1462" s="198"/>
      <c r="AE1462" s="198"/>
      <c r="AF1462" s="198"/>
    </row>
    <row r="1463" spans="25:32" x14ac:dyDescent="0.75">
      <c r="Y1463" s="198"/>
      <c r="Z1463" s="198"/>
      <c r="AA1463" s="198"/>
      <c r="AB1463" s="198"/>
      <c r="AC1463" s="198"/>
      <c r="AD1463" s="198"/>
      <c r="AE1463" s="198"/>
      <c r="AF1463" s="198"/>
    </row>
    <row r="1464" spans="25:32" x14ac:dyDescent="0.75">
      <c r="Y1464" s="198"/>
      <c r="Z1464" s="198"/>
      <c r="AA1464" s="198"/>
      <c r="AB1464" s="198"/>
      <c r="AC1464" s="198"/>
      <c r="AD1464" s="198"/>
      <c r="AE1464" s="198"/>
      <c r="AF1464" s="198"/>
    </row>
    <row r="1465" spans="25:32" x14ac:dyDescent="0.75">
      <c r="Y1465" s="198"/>
      <c r="Z1465" s="198"/>
      <c r="AA1465" s="198"/>
      <c r="AB1465" s="198"/>
      <c r="AC1465" s="198"/>
      <c r="AD1465" s="198"/>
      <c r="AE1465" s="198"/>
      <c r="AF1465" s="198"/>
    </row>
    <row r="1466" spans="25:32" x14ac:dyDescent="0.75">
      <c r="Y1466" s="198"/>
      <c r="Z1466" s="198"/>
      <c r="AA1466" s="198"/>
      <c r="AB1466" s="198"/>
      <c r="AC1466" s="198"/>
      <c r="AD1466" s="198"/>
      <c r="AE1466" s="198"/>
      <c r="AF1466" s="198"/>
    </row>
    <row r="1467" spans="25:32" x14ac:dyDescent="0.75">
      <c r="Y1467" s="198"/>
      <c r="Z1467" s="198"/>
      <c r="AA1467" s="198"/>
      <c r="AB1467" s="198"/>
      <c r="AC1467" s="198"/>
      <c r="AD1467" s="198"/>
      <c r="AE1467" s="198"/>
      <c r="AF1467" s="198"/>
    </row>
    <row r="1468" spans="25:32" x14ac:dyDescent="0.75">
      <c r="Y1468" s="198"/>
      <c r="Z1468" s="198"/>
      <c r="AA1468" s="198"/>
      <c r="AB1468" s="198"/>
      <c r="AC1468" s="198"/>
      <c r="AD1468" s="198"/>
      <c r="AE1468" s="198"/>
      <c r="AF1468" s="198"/>
    </row>
    <row r="1469" spans="25:32" x14ac:dyDescent="0.75">
      <c r="Y1469" s="198"/>
      <c r="Z1469" s="198"/>
      <c r="AA1469" s="198"/>
      <c r="AB1469" s="198"/>
      <c r="AC1469" s="198"/>
      <c r="AD1469" s="198"/>
      <c r="AE1469" s="198"/>
      <c r="AF1469" s="198"/>
    </row>
    <row r="1470" spans="25:32" x14ac:dyDescent="0.75">
      <c r="Y1470" s="198"/>
      <c r="Z1470" s="198"/>
      <c r="AA1470" s="198"/>
      <c r="AB1470" s="198"/>
      <c r="AC1470" s="198"/>
      <c r="AD1470" s="198"/>
      <c r="AE1470" s="198"/>
      <c r="AF1470" s="198"/>
    </row>
    <row r="1471" spans="25:32" x14ac:dyDescent="0.75">
      <c r="Y1471" s="198"/>
      <c r="Z1471" s="198"/>
      <c r="AA1471" s="198"/>
      <c r="AB1471" s="198"/>
      <c r="AC1471" s="198"/>
      <c r="AD1471" s="198"/>
      <c r="AE1471" s="198"/>
      <c r="AF1471" s="198"/>
    </row>
    <row r="1472" spans="25:32" x14ac:dyDescent="0.75">
      <c r="Y1472" s="198"/>
      <c r="Z1472" s="198"/>
      <c r="AA1472" s="198"/>
      <c r="AB1472" s="198"/>
      <c r="AC1472" s="198"/>
      <c r="AD1472" s="198"/>
      <c r="AE1472" s="198"/>
      <c r="AF1472" s="198"/>
    </row>
    <row r="1473" spans="25:32" x14ac:dyDescent="0.75">
      <c r="Y1473" s="198"/>
      <c r="Z1473" s="198"/>
      <c r="AA1473" s="198"/>
      <c r="AB1473" s="198"/>
      <c r="AC1473" s="198"/>
      <c r="AD1473" s="198"/>
      <c r="AE1473" s="198"/>
      <c r="AF1473" s="198"/>
    </row>
    <row r="1474" spans="25:32" x14ac:dyDescent="0.75">
      <c r="Y1474" s="198"/>
      <c r="Z1474" s="198"/>
      <c r="AA1474" s="198"/>
      <c r="AB1474" s="198"/>
      <c r="AC1474" s="198"/>
      <c r="AD1474" s="198"/>
      <c r="AE1474" s="198"/>
      <c r="AF1474" s="198"/>
    </row>
    <row r="1475" spans="25:32" x14ac:dyDescent="0.75">
      <c r="Y1475" s="198"/>
      <c r="Z1475" s="198"/>
      <c r="AA1475" s="198"/>
      <c r="AB1475" s="198"/>
      <c r="AC1475" s="198"/>
      <c r="AD1475" s="198"/>
      <c r="AE1475" s="198"/>
      <c r="AF1475" s="198"/>
    </row>
    <row r="1476" spans="25:32" x14ac:dyDescent="0.75">
      <c r="Y1476" s="198"/>
      <c r="Z1476" s="198"/>
      <c r="AA1476" s="198"/>
      <c r="AB1476" s="198"/>
      <c r="AC1476" s="198"/>
      <c r="AD1476" s="198"/>
      <c r="AE1476" s="198"/>
      <c r="AF1476" s="198"/>
    </row>
    <row r="1477" spans="25:32" x14ac:dyDescent="0.75">
      <c r="Y1477" s="198"/>
      <c r="Z1477" s="198"/>
      <c r="AA1477" s="198"/>
      <c r="AB1477" s="198"/>
      <c r="AC1477" s="198"/>
      <c r="AD1477" s="198"/>
      <c r="AE1477" s="198"/>
      <c r="AF1477" s="198"/>
    </row>
    <row r="1478" spans="25:32" x14ac:dyDescent="0.75">
      <c r="Y1478" s="198"/>
      <c r="Z1478" s="198"/>
      <c r="AA1478" s="198"/>
      <c r="AB1478" s="198"/>
      <c r="AC1478" s="198"/>
      <c r="AD1478" s="198"/>
      <c r="AE1478" s="198"/>
      <c r="AF1478" s="198"/>
    </row>
    <row r="1479" spans="25:32" x14ac:dyDescent="0.75">
      <c r="Y1479" s="198"/>
      <c r="Z1479" s="198"/>
      <c r="AA1479" s="198"/>
      <c r="AB1479" s="198"/>
      <c r="AC1479" s="198"/>
      <c r="AD1479" s="198"/>
      <c r="AE1479" s="198"/>
      <c r="AF1479" s="198"/>
    </row>
    <row r="1480" spans="25:32" x14ac:dyDescent="0.75">
      <c r="Y1480" s="198"/>
      <c r="Z1480" s="198"/>
      <c r="AA1480" s="198"/>
      <c r="AB1480" s="198"/>
      <c r="AC1480" s="198"/>
      <c r="AD1480" s="198"/>
      <c r="AE1480" s="198"/>
      <c r="AF1480" s="198"/>
    </row>
    <row r="1481" spans="25:32" x14ac:dyDescent="0.75">
      <c r="Y1481" s="198"/>
      <c r="Z1481" s="198"/>
      <c r="AA1481" s="198"/>
      <c r="AB1481" s="198"/>
      <c r="AC1481" s="198"/>
      <c r="AD1481" s="198"/>
      <c r="AE1481" s="198"/>
      <c r="AF1481" s="198"/>
    </row>
    <row r="1482" spans="25:32" x14ac:dyDescent="0.75">
      <c r="Y1482" s="198"/>
      <c r="Z1482" s="198"/>
      <c r="AA1482" s="198"/>
      <c r="AB1482" s="198"/>
      <c r="AC1482" s="198"/>
      <c r="AD1482" s="198"/>
      <c r="AE1482" s="198"/>
      <c r="AF1482" s="198"/>
    </row>
    <row r="1483" spans="25:32" x14ac:dyDescent="0.75">
      <c r="Y1483" s="198"/>
      <c r="Z1483" s="198"/>
      <c r="AA1483" s="198"/>
      <c r="AB1483" s="198"/>
      <c r="AC1483" s="198"/>
      <c r="AD1483" s="198"/>
      <c r="AE1483" s="198"/>
      <c r="AF1483" s="198"/>
    </row>
    <row r="1484" spans="25:32" x14ac:dyDescent="0.75">
      <c r="Y1484" s="198"/>
      <c r="Z1484" s="198"/>
      <c r="AA1484" s="198"/>
      <c r="AB1484" s="198"/>
      <c r="AC1484" s="198"/>
      <c r="AD1484" s="198"/>
      <c r="AE1484" s="198"/>
      <c r="AF1484" s="198"/>
    </row>
    <row r="1485" spans="25:32" x14ac:dyDescent="0.75">
      <c r="Y1485" s="198"/>
      <c r="Z1485" s="198"/>
      <c r="AA1485" s="198"/>
      <c r="AB1485" s="198"/>
      <c r="AC1485" s="198"/>
      <c r="AD1485" s="198"/>
      <c r="AE1485" s="198"/>
      <c r="AF1485" s="198"/>
    </row>
    <row r="1486" spans="25:32" x14ac:dyDescent="0.75">
      <c r="Y1486" s="198"/>
      <c r="Z1486" s="198"/>
      <c r="AA1486" s="198"/>
      <c r="AB1486" s="198"/>
      <c r="AC1486" s="198"/>
      <c r="AD1486" s="198"/>
      <c r="AE1486" s="198"/>
      <c r="AF1486" s="198"/>
    </row>
    <row r="1487" spans="25:32" x14ac:dyDescent="0.75">
      <c r="Y1487" s="198"/>
      <c r="Z1487" s="198"/>
      <c r="AA1487" s="198"/>
      <c r="AB1487" s="198"/>
      <c r="AC1487" s="198"/>
      <c r="AD1487" s="198"/>
      <c r="AE1487" s="198"/>
      <c r="AF1487" s="198"/>
    </row>
    <row r="1488" spans="25:32" x14ac:dyDescent="0.75">
      <c r="Y1488" s="198"/>
      <c r="Z1488" s="198"/>
      <c r="AA1488" s="198"/>
      <c r="AB1488" s="198"/>
      <c r="AC1488" s="198"/>
      <c r="AD1488" s="198"/>
      <c r="AE1488" s="198"/>
      <c r="AF1488" s="198"/>
    </row>
    <row r="1489" spans="25:32" x14ac:dyDescent="0.75">
      <c r="Y1489" s="198"/>
      <c r="Z1489" s="198"/>
      <c r="AA1489" s="198"/>
      <c r="AB1489" s="198"/>
      <c r="AC1489" s="198"/>
      <c r="AD1489" s="198"/>
      <c r="AE1489" s="198"/>
      <c r="AF1489" s="198"/>
    </row>
    <row r="1490" spans="25:32" x14ac:dyDescent="0.75">
      <c r="Y1490" s="198"/>
      <c r="Z1490" s="198"/>
      <c r="AA1490" s="198"/>
      <c r="AB1490" s="198"/>
      <c r="AC1490" s="198"/>
      <c r="AD1490" s="198"/>
      <c r="AE1490" s="198"/>
      <c r="AF1490" s="198"/>
    </row>
    <row r="1491" spans="25:32" x14ac:dyDescent="0.75">
      <c r="Y1491" s="198"/>
      <c r="Z1491" s="198"/>
      <c r="AA1491" s="198"/>
      <c r="AB1491" s="198"/>
      <c r="AC1491" s="198"/>
      <c r="AD1491" s="198"/>
      <c r="AE1491" s="198"/>
      <c r="AF1491" s="198"/>
    </row>
    <row r="1492" spans="25:32" x14ac:dyDescent="0.75">
      <c r="Y1492" s="198"/>
      <c r="Z1492" s="198"/>
      <c r="AA1492" s="198"/>
      <c r="AB1492" s="198"/>
      <c r="AC1492" s="198"/>
      <c r="AD1492" s="198"/>
      <c r="AE1492" s="198"/>
      <c r="AF1492" s="198"/>
    </row>
    <row r="1493" spans="25:32" x14ac:dyDescent="0.75">
      <c r="Y1493" s="198"/>
      <c r="Z1493" s="198"/>
      <c r="AA1493" s="198"/>
      <c r="AB1493" s="198"/>
      <c r="AC1493" s="198"/>
      <c r="AD1493" s="198"/>
      <c r="AE1493" s="198"/>
      <c r="AF1493" s="198"/>
    </row>
    <row r="1494" spans="25:32" x14ac:dyDescent="0.75">
      <c r="Y1494" s="198"/>
      <c r="Z1494" s="198"/>
      <c r="AA1494" s="198"/>
      <c r="AB1494" s="198"/>
      <c r="AC1494" s="198"/>
      <c r="AD1494" s="198"/>
      <c r="AE1494" s="198"/>
      <c r="AF1494" s="198"/>
    </row>
    <row r="1495" spans="25:32" x14ac:dyDescent="0.75">
      <c r="Y1495" s="198"/>
      <c r="Z1495" s="198"/>
      <c r="AA1495" s="198"/>
      <c r="AB1495" s="198"/>
      <c r="AC1495" s="198"/>
      <c r="AD1495" s="198"/>
      <c r="AE1495" s="198"/>
      <c r="AF1495" s="198"/>
    </row>
    <row r="1496" spans="25:32" x14ac:dyDescent="0.75">
      <c r="Y1496" s="198"/>
      <c r="Z1496" s="198"/>
      <c r="AA1496" s="198"/>
      <c r="AB1496" s="198"/>
      <c r="AC1496" s="198"/>
      <c r="AD1496" s="198"/>
      <c r="AE1496" s="198"/>
      <c r="AF1496" s="198"/>
    </row>
    <row r="1497" spans="25:32" x14ac:dyDescent="0.75">
      <c r="Y1497" s="198"/>
      <c r="Z1497" s="198"/>
      <c r="AA1497" s="198"/>
      <c r="AB1497" s="198"/>
      <c r="AC1497" s="198"/>
      <c r="AD1497" s="198"/>
      <c r="AE1497" s="198"/>
      <c r="AF1497" s="198"/>
    </row>
    <row r="1498" spans="25:32" x14ac:dyDescent="0.75">
      <c r="Y1498" s="198"/>
      <c r="Z1498" s="198"/>
      <c r="AA1498" s="198"/>
      <c r="AB1498" s="198"/>
      <c r="AC1498" s="198"/>
      <c r="AD1498" s="198"/>
      <c r="AE1498" s="198"/>
      <c r="AF1498" s="198"/>
    </row>
    <row r="1499" spans="25:32" x14ac:dyDescent="0.75">
      <c r="Y1499" s="198"/>
      <c r="Z1499" s="198"/>
      <c r="AA1499" s="198"/>
      <c r="AB1499" s="198"/>
      <c r="AC1499" s="198"/>
      <c r="AD1499" s="198"/>
      <c r="AE1499" s="198"/>
      <c r="AF1499" s="198"/>
    </row>
    <row r="1500" spans="25:32" x14ac:dyDescent="0.75">
      <c r="Y1500" s="198"/>
      <c r="Z1500" s="198"/>
      <c r="AA1500" s="198"/>
      <c r="AB1500" s="198"/>
      <c r="AC1500" s="198"/>
      <c r="AD1500" s="198"/>
      <c r="AE1500" s="198"/>
      <c r="AF1500" s="198"/>
    </row>
    <row r="1501" spans="25:32" x14ac:dyDescent="0.75">
      <c r="Y1501" s="198"/>
      <c r="Z1501" s="198"/>
      <c r="AA1501" s="198"/>
      <c r="AB1501" s="198"/>
      <c r="AC1501" s="198"/>
      <c r="AD1501" s="198"/>
      <c r="AE1501" s="198"/>
      <c r="AF1501" s="198"/>
    </row>
    <row r="1502" spans="25:32" x14ac:dyDescent="0.75">
      <c r="Y1502" s="198"/>
      <c r="Z1502" s="198"/>
      <c r="AA1502" s="198"/>
      <c r="AB1502" s="198"/>
      <c r="AC1502" s="198"/>
      <c r="AD1502" s="198"/>
      <c r="AE1502" s="198"/>
      <c r="AF1502" s="198"/>
    </row>
    <row r="1503" spans="25:32" x14ac:dyDescent="0.75">
      <c r="Y1503" s="198"/>
      <c r="Z1503" s="198"/>
      <c r="AA1503" s="198"/>
      <c r="AB1503" s="198"/>
      <c r="AC1503" s="198"/>
      <c r="AD1503" s="198"/>
      <c r="AE1503" s="198"/>
      <c r="AF1503" s="198"/>
    </row>
    <row r="1504" spans="25:32" x14ac:dyDescent="0.75">
      <c r="Y1504" s="198"/>
      <c r="Z1504" s="198"/>
      <c r="AA1504" s="198"/>
      <c r="AB1504" s="198"/>
      <c r="AC1504" s="198"/>
      <c r="AD1504" s="198"/>
      <c r="AE1504" s="198"/>
      <c r="AF1504" s="198"/>
    </row>
    <row r="1505" spans="25:32" x14ac:dyDescent="0.75">
      <c r="Y1505" s="198"/>
      <c r="Z1505" s="198"/>
      <c r="AA1505" s="198"/>
      <c r="AB1505" s="198"/>
      <c r="AC1505" s="198"/>
      <c r="AD1505" s="198"/>
      <c r="AE1505" s="198"/>
      <c r="AF1505" s="198"/>
    </row>
    <row r="1506" spans="25:32" x14ac:dyDescent="0.75">
      <c r="Y1506" s="198"/>
      <c r="Z1506" s="198"/>
      <c r="AA1506" s="198"/>
      <c r="AB1506" s="198"/>
      <c r="AC1506" s="198"/>
      <c r="AD1506" s="198"/>
      <c r="AE1506" s="198"/>
      <c r="AF1506" s="198"/>
    </row>
    <row r="1507" spans="25:32" x14ac:dyDescent="0.75">
      <c r="Y1507" s="198"/>
      <c r="Z1507" s="198"/>
      <c r="AA1507" s="198"/>
      <c r="AB1507" s="198"/>
      <c r="AC1507" s="198"/>
      <c r="AD1507" s="198"/>
      <c r="AE1507" s="198"/>
      <c r="AF1507" s="198"/>
    </row>
    <row r="1508" spans="25:32" x14ac:dyDescent="0.75">
      <c r="Y1508" s="198"/>
      <c r="Z1508" s="198"/>
      <c r="AA1508" s="198"/>
      <c r="AB1508" s="198"/>
      <c r="AC1508" s="198"/>
      <c r="AD1508" s="198"/>
      <c r="AE1508" s="198"/>
      <c r="AF1508" s="198"/>
    </row>
    <row r="1509" spans="25:32" x14ac:dyDescent="0.75">
      <c r="Y1509" s="198"/>
      <c r="Z1509" s="198"/>
      <c r="AA1509" s="198"/>
      <c r="AB1509" s="198"/>
      <c r="AC1509" s="198"/>
      <c r="AD1509" s="198"/>
      <c r="AE1509" s="198"/>
      <c r="AF1509" s="198"/>
    </row>
    <row r="1510" spans="25:32" x14ac:dyDescent="0.75">
      <c r="Y1510" s="198"/>
      <c r="Z1510" s="198"/>
      <c r="AA1510" s="198"/>
      <c r="AB1510" s="198"/>
      <c r="AC1510" s="198"/>
      <c r="AD1510" s="198"/>
      <c r="AE1510" s="198"/>
      <c r="AF1510" s="198"/>
    </row>
    <row r="1511" spans="25:32" x14ac:dyDescent="0.75">
      <c r="Y1511" s="198"/>
      <c r="Z1511" s="198"/>
      <c r="AA1511" s="198"/>
      <c r="AB1511" s="198"/>
      <c r="AC1511" s="198"/>
      <c r="AD1511" s="198"/>
      <c r="AE1511" s="198"/>
      <c r="AF1511" s="198"/>
    </row>
    <row r="1512" spans="25:32" x14ac:dyDescent="0.75">
      <c r="Y1512" s="198"/>
      <c r="Z1512" s="198"/>
      <c r="AA1512" s="198"/>
      <c r="AB1512" s="198"/>
      <c r="AC1512" s="198"/>
      <c r="AD1512" s="198"/>
      <c r="AE1512" s="198"/>
      <c r="AF1512" s="198"/>
    </row>
    <row r="1513" spans="25:32" x14ac:dyDescent="0.75">
      <c r="Y1513" s="198"/>
      <c r="Z1513" s="198"/>
      <c r="AA1513" s="198"/>
      <c r="AB1513" s="198"/>
      <c r="AC1513" s="198"/>
      <c r="AD1513" s="198"/>
      <c r="AE1513" s="198"/>
      <c r="AF1513" s="198"/>
    </row>
    <row r="1514" spans="25:32" x14ac:dyDescent="0.75">
      <c r="Y1514" s="198"/>
      <c r="Z1514" s="198"/>
      <c r="AA1514" s="198"/>
      <c r="AB1514" s="198"/>
      <c r="AC1514" s="198"/>
      <c r="AD1514" s="198"/>
      <c r="AE1514" s="198"/>
      <c r="AF1514" s="198"/>
    </row>
    <row r="1515" spans="25:32" x14ac:dyDescent="0.75">
      <c r="Y1515" s="198"/>
      <c r="Z1515" s="198"/>
      <c r="AA1515" s="198"/>
      <c r="AB1515" s="198"/>
      <c r="AC1515" s="198"/>
      <c r="AD1515" s="198"/>
      <c r="AE1515" s="198"/>
      <c r="AF1515" s="198"/>
    </row>
    <row r="1516" spans="25:32" x14ac:dyDescent="0.75">
      <c r="Y1516" s="198"/>
      <c r="Z1516" s="198"/>
      <c r="AA1516" s="198"/>
      <c r="AB1516" s="198"/>
      <c r="AC1516" s="198"/>
      <c r="AD1516" s="198"/>
      <c r="AE1516" s="198"/>
      <c r="AF1516" s="198"/>
    </row>
    <row r="1517" spans="25:32" x14ac:dyDescent="0.75">
      <c r="Y1517" s="198"/>
      <c r="Z1517" s="198"/>
      <c r="AA1517" s="198"/>
      <c r="AB1517" s="198"/>
      <c r="AC1517" s="198"/>
      <c r="AD1517" s="198"/>
      <c r="AE1517" s="198"/>
      <c r="AF1517" s="198"/>
    </row>
    <row r="1518" spans="25:32" x14ac:dyDescent="0.75">
      <c r="Y1518" s="198"/>
      <c r="Z1518" s="198"/>
      <c r="AA1518" s="198"/>
      <c r="AB1518" s="198"/>
      <c r="AC1518" s="198"/>
      <c r="AD1518" s="198"/>
      <c r="AE1518" s="198"/>
      <c r="AF1518" s="198"/>
    </row>
    <row r="1519" spans="25:32" x14ac:dyDescent="0.75">
      <c r="Y1519" s="198"/>
      <c r="Z1519" s="198"/>
      <c r="AA1519" s="198"/>
      <c r="AB1519" s="198"/>
      <c r="AC1519" s="198"/>
      <c r="AD1519" s="198"/>
      <c r="AE1519" s="198"/>
      <c r="AF1519" s="198"/>
    </row>
    <row r="1520" spans="25:32" x14ac:dyDescent="0.75">
      <c r="Y1520" s="198"/>
      <c r="Z1520" s="198"/>
      <c r="AA1520" s="198"/>
      <c r="AB1520" s="198"/>
      <c r="AC1520" s="198"/>
      <c r="AD1520" s="198"/>
      <c r="AE1520" s="198"/>
      <c r="AF1520" s="198"/>
    </row>
    <row r="1521" spans="25:32" x14ac:dyDescent="0.75">
      <c r="Y1521" s="198"/>
      <c r="Z1521" s="198"/>
      <c r="AA1521" s="198"/>
      <c r="AB1521" s="198"/>
      <c r="AC1521" s="198"/>
      <c r="AD1521" s="198"/>
      <c r="AE1521" s="198"/>
      <c r="AF1521" s="198"/>
    </row>
    <row r="1522" spans="25:32" x14ac:dyDescent="0.75">
      <c r="Y1522" s="198"/>
      <c r="Z1522" s="198"/>
      <c r="AA1522" s="198"/>
      <c r="AB1522" s="198"/>
      <c r="AC1522" s="198"/>
      <c r="AD1522" s="198"/>
      <c r="AE1522" s="198"/>
      <c r="AF1522" s="198"/>
    </row>
    <row r="1523" spans="25:32" x14ac:dyDescent="0.75">
      <c r="Y1523" s="198"/>
      <c r="Z1523" s="198"/>
      <c r="AA1523" s="198"/>
      <c r="AB1523" s="198"/>
      <c r="AC1523" s="198"/>
      <c r="AD1523" s="198"/>
      <c r="AE1523" s="198"/>
      <c r="AF1523" s="198"/>
    </row>
    <row r="1524" spans="25:32" x14ac:dyDescent="0.75">
      <c r="Y1524" s="198"/>
      <c r="Z1524" s="198"/>
      <c r="AA1524" s="198"/>
      <c r="AB1524" s="198"/>
      <c r="AC1524" s="198"/>
      <c r="AD1524" s="198"/>
      <c r="AE1524" s="198"/>
      <c r="AF1524" s="198"/>
    </row>
    <row r="1525" spans="25:32" x14ac:dyDescent="0.75">
      <c r="Y1525" s="198"/>
      <c r="Z1525" s="198"/>
      <c r="AA1525" s="198"/>
      <c r="AB1525" s="198"/>
      <c r="AC1525" s="198"/>
      <c r="AD1525" s="198"/>
      <c r="AE1525" s="198"/>
      <c r="AF1525" s="198"/>
    </row>
    <row r="1526" spans="25:32" x14ac:dyDescent="0.75">
      <c r="Y1526" s="198"/>
      <c r="Z1526" s="198"/>
      <c r="AA1526" s="198"/>
      <c r="AB1526" s="198"/>
      <c r="AC1526" s="198"/>
      <c r="AD1526" s="198"/>
      <c r="AE1526" s="198"/>
      <c r="AF1526" s="198"/>
    </row>
    <row r="1527" spans="25:32" x14ac:dyDescent="0.75">
      <c r="Y1527" s="198"/>
      <c r="Z1527" s="198"/>
      <c r="AA1527" s="198"/>
      <c r="AB1527" s="198"/>
      <c r="AC1527" s="198"/>
      <c r="AD1527" s="198"/>
      <c r="AE1527" s="198"/>
      <c r="AF1527" s="198"/>
    </row>
    <row r="1528" spans="25:32" x14ac:dyDescent="0.75">
      <c r="Y1528" s="198"/>
      <c r="Z1528" s="198"/>
      <c r="AA1528" s="198"/>
      <c r="AB1528" s="198"/>
      <c r="AC1528" s="198"/>
      <c r="AD1528" s="198"/>
      <c r="AE1528" s="198"/>
      <c r="AF1528" s="198"/>
    </row>
    <row r="1529" spans="25:32" x14ac:dyDescent="0.75">
      <c r="Y1529" s="198"/>
      <c r="Z1529" s="198"/>
      <c r="AA1529" s="198"/>
      <c r="AB1529" s="198"/>
      <c r="AC1529" s="198"/>
      <c r="AD1529" s="198"/>
      <c r="AE1529" s="198"/>
      <c r="AF1529" s="198"/>
    </row>
    <row r="1530" spans="25:32" x14ac:dyDescent="0.75">
      <c r="Y1530" s="198"/>
      <c r="Z1530" s="198"/>
      <c r="AA1530" s="198"/>
      <c r="AB1530" s="198"/>
      <c r="AC1530" s="198"/>
      <c r="AD1530" s="198"/>
      <c r="AE1530" s="198"/>
      <c r="AF1530" s="198"/>
    </row>
    <row r="1531" spans="25:32" x14ac:dyDescent="0.75">
      <c r="Y1531" s="198"/>
      <c r="Z1531" s="198"/>
      <c r="AA1531" s="198"/>
      <c r="AB1531" s="198"/>
      <c r="AC1531" s="198"/>
      <c r="AD1531" s="198"/>
      <c r="AE1531" s="198"/>
      <c r="AF1531" s="198"/>
    </row>
  </sheetData>
  <sheetProtection algorithmName="SHA-512" hashValue="zBsOibdAQa3f0Xigz6mbWwX65OZhtbtLnQ/EcnosnaeORB0waRy3oxA9splRQs0Bd4rAg7y1kcvmIN42w+LAww==" saltValue="bAFrmK9wO2S3KFqxZVvBUQ==" spinCount="100000" sheet="1" objects="1" scenarios="1" selectLockedCells="1" autoFilter="0" pivotTables="0"/>
  <customSheetViews>
    <customSheetView guid="{389C1853-6099-4D9F-A0F7-7F9074524A1B}" scale="115" showPageBreaks="1" printArea="1" view="pageBreakPreview" showRuler="0" topLeftCell="A46">
      <selection activeCell="P53" sqref="P53"/>
      <rowBreaks count="2" manualBreakCount="2">
        <brk id="47" max="18" man="1"/>
        <brk id="48" max="16383" man="1"/>
      </rowBreaks>
      <pageMargins left="0.59055118110236227" right="0.39370078740157483" top="0.59055118110236227" bottom="0.39370078740157483" header="0.51181102362204722" footer="0.51181102362204722"/>
      <printOptions horizontalCentered="1"/>
      <pageSetup paperSize="9" scale="79" orientation="portrait" r:id="rId1"/>
      <headerFooter alignWithMargins="0"/>
    </customSheetView>
  </customSheetViews>
  <mergeCells count="9">
    <mergeCell ref="B1:X1"/>
    <mergeCell ref="D3:D4"/>
    <mergeCell ref="H2:M2"/>
    <mergeCell ref="N2:N4"/>
    <mergeCell ref="O2:W2"/>
    <mergeCell ref="X2:X4"/>
    <mergeCell ref="E2:G4"/>
    <mergeCell ref="C2:C4"/>
    <mergeCell ref="B2:B4"/>
  </mergeCells>
  <phoneticPr fontId="4" type="noConversion"/>
  <dataValidations count="2">
    <dataValidation type="whole" operator="lessThanOrEqual" allowBlank="1" showInputMessage="1" showErrorMessage="1" error="คะแนนเกินครับ" sqref="O5:W84" xr:uid="{00000000-0002-0000-0A00-000000000000}">
      <formula1>O$4</formula1>
    </dataValidation>
    <dataValidation type="whole" allowBlank="1" showInputMessage="1" showErrorMessage="1" error="คะแนนเกินครับ" sqref="H5:L84" xr:uid="{00000000-0002-0000-0A00-000001000000}">
      <formula1>1</formula1>
      <formula2>3</formula2>
    </dataValidation>
  </dataValidations>
  <printOptions horizontalCentered="1"/>
  <pageMargins left="0.59055118110236227" right="0.39370078740157483" top="0.59055118110236227" bottom="0.31496062992125984" header="0.51181102362204722" footer="0.31496062992125984"/>
  <pageSetup paperSize="9" orientation="portrait" r:id="rId2"/>
  <headerFooter alignWithMargins="0"/>
  <rowBreaks count="3" manualBreakCount="3">
    <brk id="37" min="1" max="22" man="1"/>
    <brk id="44" min="1" max="22" man="1"/>
    <brk id="77" min="1" max="2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rgb="FF7030A0"/>
    <pageSetUpPr fitToPage="1"/>
  </sheetPr>
  <dimension ref="B1:AT31"/>
  <sheetViews>
    <sheetView showGridLines="0" showRowColHeaders="0" view="pageBreakPreview" zoomScaleNormal="115" zoomScaleSheetLayoutView="100" workbookViewId="0">
      <selection activeCell="B2" sqref="B2:T2"/>
    </sheetView>
  </sheetViews>
  <sheetFormatPr defaultColWidth="9.09765625" defaultRowHeight="21.5" x14ac:dyDescent="0.75"/>
  <cols>
    <col min="1" max="1" width="31.8984375" style="14" customWidth="1"/>
    <col min="2" max="2" width="2" style="14" customWidth="1"/>
    <col min="3" max="3" width="4.8984375" style="14" customWidth="1"/>
    <col min="4" max="4" width="5.3984375" style="14" customWidth="1"/>
    <col min="5" max="5" width="7" style="14" bestFit="1" customWidth="1"/>
    <col min="6" max="15" width="4.69921875" style="14" customWidth="1"/>
    <col min="16" max="16" width="6.8984375" style="14" customWidth="1"/>
    <col min="17" max="17" width="8.09765625" style="14" bestFit="1" customWidth="1"/>
    <col min="18" max="18" width="6.3984375" style="14" hidden="1" customWidth="1"/>
    <col min="19" max="19" width="8.09765625" style="14" bestFit="1" customWidth="1"/>
    <col min="20" max="20" width="7.19921875" style="14" customWidth="1"/>
    <col min="21" max="21" width="4.3984375" style="14" customWidth="1"/>
    <col min="22" max="22" width="9.8984375" style="14" customWidth="1"/>
    <col min="23" max="23" width="3.59765625" style="14" hidden="1" customWidth="1"/>
    <col min="24" max="46" width="7.09765625" style="14" hidden="1" customWidth="1"/>
    <col min="47" max="47" width="9.09765625" style="14" customWidth="1"/>
    <col min="48" max="16384" width="9.09765625" style="14"/>
  </cols>
  <sheetData>
    <row r="1" spans="2:46" ht="34.5" x14ac:dyDescent="1.05">
      <c r="B1" s="638" t="str">
        <f>ข้อมูลเบื้องต้น!D3</f>
        <v>โรงเรียนเทศบาล ๑ (บ้านเก่า)</v>
      </c>
      <c r="C1" s="638"/>
      <c r="D1" s="638"/>
      <c r="E1" s="638"/>
      <c r="F1" s="638"/>
      <c r="G1" s="638"/>
      <c r="H1" s="638"/>
      <c r="I1" s="638"/>
      <c r="J1" s="638"/>
      <c r="K1" s="638"/>
      <c r="L1" s="638"/>
      <c r="M1" s="638"/>
      <c r="N1" s="638"/>
      <c r="O1" s="638"/>
      <c r="P1" s="638"/>
      <c r="Q1" s="638"/>
      <c r="R1" s="638"/>
      <c r="S1" s="638"/>
      <c r="T1" s="638"/>
      <c r="V1" s="15"/>
    </row>
    <row r="2" spans="2:46" ht="26" x14ac:dyDescent="0.8">
      <c r="B2" s="639" t="str">
        <f>"สรุปผลการเรียน   รายวิชา"&amp;ข้อมูลเบื้องต้น!F10&amp;"     "&amp;ข้อมูลเบื้องต้น!F9</f>
        <v>สรุปผลการเรียน   รายวิชาการป้องกันการทุจริต 4     ส14201</v>
      </c>
      <c r="C2" s="639"/>
      <c r="D2" s="639"/>
      <c r="E2" s="639"/>
      <c r="F2" s="639"/>
      <c r="G2" s="639"/>
      <c r="H2" s="639"/>
      <c r="I2" s="639"/>
      <c r="J2" s="639"/>
      <c r="K2" s="639"/>
      <c r="L2" s="639"/>
      <c r="M2" s="639"/>
      <c r="N2" s="639"/>
      <c r="O2" s="639"/>
      <c r="P2" s="639"/>
      <c r="Q2" s="639"/>
      <c r="R2" s="639"/>
      <c r="S2" s="639"/>
      <c r="T2" s="639"/>
      <c r="V2" s="15"/>
    </row>
    <row r="3" spans="2:46" ht="26" x14ac:dyDescent="0.8">
      <c r="B3" s="640" t="s">
        <v>163</v>
      </c>
      <c r="C3" s="640"/>
      <c r="D3" s="640"/>
      <c r="E3" s="640"/>
      <c r="F3" s="640"/>
      <c r="G3" s="640"/>
      <c r="H3" s="640"/>
      <c r="I3" s="640"/>
      <c r="J3" s="640"/>
      <c r="K3" s="94" t="str">
        <f>LEFT(ข้อมูลเบื้องต้น!D18,FIND("/",ข้อมูลเบื้องต้น!D18,1)-1)</f>
        <v>ป.4</v>
      </c>
      <c r="L3" s="95" t="str">
        <f>" ปีการศึกษา  "&amp;ข้อมูลเบื้องต้น!F7</f>
        <v xml:space="preserve"> ปีการศึกษา  2569</v>
      </c>
      <c r="M3" s="95"/>
      <c r="N3" s="95"/>
      <c r="O3" s="95"/>
      <c r="P3" s="95"/>
      <c r="Q3" s="95"/>
      <c r="R3" s="95"/>
      <c r="S3" s="95"/>
      <c r="T3" s="95"/>
      <c r="V3" s="15"/>
    </row>
    <row r="4" spans="2:46" ht="21.75" customHeight="1" x14ac:dyDescent="0.75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V4" s="15"/>
    </row>
    <row r="5" spans="2:46" ht="26.25" customHeight="1" x14ac:dyDescent="0.75">
      <c r="C5" s="41" t="s">
        <v>6</v>
      </c>
      <c r="D5" s="42"/>
      <c r="E5" s="43"/>
      <c r="F5" s="645" t="s">
        <v>7</v>
      </c>
      <c r="G5" s="646"/>
      <c r="H5" s="646"/>
      <c r="I5" s="646"/>
      <c r="J5" s="646"/>
      <c r="K5" s="646"/>
      <c r="L5" s="646"/>
      <c r="M5" s="646"/>
      <c r="N5" s="54" t="s">
        <v>6</v>
      </c>
      <c r="O5" s="42"/>
      <c r="P5" s="55"/>
      <c r="Q5" s="50" t="s">
        <v>99</v>
      </c>
      <c r="R5" s="44" t="s">
        <v>8</v>
      </c>
      <c r="S5" s="649" t="s">
        <v>143</v>
      </c>
      <c r="T5" s="649" t="s">
        <v>102</v>
      </c>
      <c r="V5" s="15"/>
      <c r="W5" s="62" t="s">
        <v>6</v>
      </c>
      <c r="X5" s="62"/>
      <c r="Y5" s="62"/>
      <c r="Z5" s="653" t="s">
        <v>90</v>
      </c>
      <c r="AA5" s="653"/>
      <c r="AB5" s="653"/>
      <c r="AC5" s="653"/>
      <c r="AD5" s="653"/>
      <c r="AE5" s="653"/>
      <c r="AF5" s="653"/>
      <c r="AG5" s="653"/>
      <c r="AI5" s="62" t="s">
        <v>6</v>
      </c>
      <c r="AJ5" s="62"/>
      <c r="AK5" s="62"/>
      <c r="AL5" s="653" t="s">
        <v>91</v>
      </c>
      <c r="AM5" s="653"/>
      <c r="AN5" s="653"/>
      <c r="AO5" s="653"/>
      <c r="AP5" s="653"/>
      <c r="AQ5" s="653"/>
      <c r="AR5" s="653"/>
      <c r="AS5" s="653"/>
    </row>
    <row r="6" spans="2:46" ht="26.25" customHeight="1" x14ac:dyDescent="0.75">
      <c r="C6" s="45" t="s">
        <v>9</v>
      </c>
      <c r="D6" s="46"/>
      <c r="E6" s="47"/>
      <c r="F6" s="647"/>
      <c r="G6" s="648"/>
      <c r="H6" s="648"/>
      <c r="I6" s="648"/>
      <c r="J6" s="648"/>
      <c r="K6" s="648"/>
      <c r="L6" s="648"/>
      <c r="M6" s="648"/>
      <c r="N6" s="152" t="s">
        <v>11</v>
      </c>
      <c r="O6" s="46"/>
      <c r="P6" s="153"/>
      <c r="Q6" s="151" t="s">
        <v>100</v>
      </c>
      <c r="R6" s="643" t="s">
        <v>4</v>
      </c>
      <c r="S6" s="650"/>
      <c r="T6" s="650"/>
      <c r="V6" s="15"/>
      <c r="W6" s="63" t="s">
        <v>9</v>
      </c>
      <c r="X6" s="63"/>
      <c r="Y6" s="63"/>
      <c r="Z6" s="653"/>
      <c r="AA6" s="653"/>
      <c r="AB6" s="653"/>
      <c r="AC6" s="653"/>
      <c r="AD6" s="653"/>
      <c r="AE6" s="653"/>
      <c r="AF6" s="653"/>
      <c r="AG6" s="653"/>
      <c r="AI6" s="63" t="s">
        <v>9</v>
      </c>
      <c r="AJ6" s="63"/>
      <c r="AK6" s="63"/>
      <c r="AL6" s="653"/>
      <c r="AM6" s="653"/>
      <c r="AN6" s="653"/>
      <c r="AO6" s="653"/>
      <c r="AP6" s="653"/>
      <c r="AQ6" s="653"/>
      <c r="AR6" s="653"/>
      <c r="AS6" s="653"/>
    </row>
    <row r="7" spans="2:46" ht="24" thickBot="1" x14ac:dyDescent="0.8">
      <c r="C7" s="641" t="s">
        <v>48</v>
      </c>
      <c r="D7" s="642"/>
      <c r="E7" s="48" t="s">
        <v>5</v>
      </c>
      <c r="F7" s="147">
        <v>4</v>
      </c>
      <c r="G7" s="146">
        <v>3.5</v>
      </c>
      <c r="H7" s="147">
        <v>3</v>
      </c>
      <c r="I7" s="146">
        <v>2.5</v>
      </c>
      <c r="J7" s="147">
        <v>2</v>
      </c>
      <c r="K7" s="146">
        <v>1.5</v>
      </c>
      <c r="L7" s="147">
        <v>1</v>
      </c>
      <c r="M7" s="148">
        <v>0</v>
      </c>
      <c r="N7" s="56" t="s">
        <v>12</v>
      </c>
      <c r="O7" s="49" t="s">
        <v>13</v>
      </c>
      <c r="P7" s="57" t="s">
        <v>89</v>
      </c>
      <c r="Q7" s="150" t="s">
        <v>101</v>
      </c>
      <c r="R7" s="644"/>
      <c r="S7" s="651"/>
      <c r="T7" s="651"/>
      <c r="W7" s="654" t="s">
        <v>48</v>
      </c>
      <c r="X7" s="654"/>
      <c r="Y7" s="48" t="s">
        <v>5</v>
      </c>
      <c r="Z7" s="49">
        <v>3</v>
      </c>
      <c r="AA7" s="49"/>
      <c r="AB7" s="49">
        <v>2</v>
      </c>
      <c r="AC7" s="49"/>
      <c r="AD7" s="49">
        <v>1</v>
      </c>
      <c r="AE7" s="49"/>
      <c r="AF7" s="49">
        <v>0</v>
      </c>
      <c r="AG7" s="49" t="s">
        <v>89</v>
      </c>
      <c r="AH7" s="14" t="s">
        <v>4</v>
      </c>
      <c r="AI7" s="654" t="s">
        <v>48</v>
      </c>
      <c r="AJ7" s="654"/>
      <c r="AK7" s="48" t="s">
        <v>5</v>
      </c>
      <c r="AL7" s="49">
        <v>3</v>
      </c>
      <c r="AM7" s="49"/>
      <c r="AN7" s="49">
        <v>2</v>
      </c>
      <c r="AO7" s="49"/>
      <c r="AP7" s="49">
        <v>1</v>
      </c>
      <c r="AQ7" s="49"/>
      <c r="AR7" s="49">
        <v>0</v>
      </c>
      <c r="AS7" s="49" t="s">
        <v>89</v>
      </c>
      <c r="AT7" s="14" t="s">
        <v>4</v>
      </c>
    </row>
    <row r="8" spans="2:46" ht="24" thickTop="1" x14ac:dyDescent="0.75">
      <c r="C8" s="634" t="str">
        <f>IF(ข้อมูลเบื้องต้น!D18="","",ข้อมูลเบื้องต้น!D18)</f>
        <v>ป.4/1</v>
      </c>
      <c r="D8" s="635"/>
      <c r="E8" s="39">
        <f>IF(C8="","",สรุป!L1)</f>
        <v>27</v>
      </c>
      <c r="F8" s="134">
        <f>IF($E$8="","",COUNTIF(สรุป!$I$3:$I$42,F$7))</f>
        <v>0</v>
      </c>
      <c r="G8" s="134">
        <f>IF($E$8="","",COUNTIF(สรุป!$I$3:$I$42,G$7))</f>
        <v>0</v>
      </c>
      <c r="H8" s="134">
        <f>IF($E$8="","",COUNTIF(สรุป!$I$3:$I$42,H$7))</f>
        <v>0</v>
      </c>
      <c r="I8" s="134">
        <f>IF($E$8="","",COUNTIF(สรุป!$I$3:$I$42,I$7))</f>
        <v>0</v>
      </c>
      <c r="J8" s="134">
        <f>IF($E$8="","",COUNTIF(สรุป!$I$3:$I$42,J$7))</f>
        <v>0</v>
      </c>
      <c r="K8" s="134">
        <f>IF($E$8="","",COUNTIF(สรุป!$I$3:$I$42,K$7))</f>
        <v>0</v>
      </c>
      <c r="L8" s="134">
        <f>IF($E$8="","",COUNTIF(สรุป!$I$3:$I$42,L$7))</f>
        <v>1</v>
      </c>
      <c r="M8" s="135">
        <f>IF($E$8="","",COUNTIF(สรุป!$I$3:$I$42,M$7))</f>
        <v>0</v>
      </c>
      <c r="N8" s="136">
        <f>IF($E$8="","",COUNTIF(สรุป!$I$3:$I$42,N$7))</f>
        <v>0</v>
      </c>
      <c r="O8" s="134">
        <f>IF($E$8="","",COUNTIF(สรุป!$I$3:$I$42,O$7))</f>
        <v>1</v>
      </c>
      <c r="P8" s="296">
        <f t="shared" ref="P8:P9" si="0">IF(C8="","",E8-(Q8+N8+O8))</f>
        <v>25</v>
      </c>
      <c r="Q8" s="224">
        <f t="shared" ref="Q8:Q9" si="1">IF(E8="","",SUM(F8:M8))</f>
        <v>1</v>
      </c>
      <c r="R8" s="40">
        <f>($F$7*F8)+($G$7*G8)+($H$7*H8)+($I$7*I8)+($J$7*J8)+($K$7*K8)+($L$7*L8)+($M$7*M8)</f>
        <v>1</v>
      </c>
      <c r="S8" s="40">
        <f>IF(C8="","",R8/Q8)</f>
        <v>1</v>
      </c>
      <c r="T8" s="40">
        <f t="shared" ref="T8:T9" si="2">IF(C8="","",SQRT(((((($F$7^2)*F8)+(($G$7^2)*G8))+(($H$7^2)*H8)+(($I$7^2)*I8)+(($J$7^2)*J8)+(($K$7^2)*K8)+(($L$7^2)*L8)+(($M$7^2)*M8))/E8)-((R8/E8)^2)))</f>
        <v>0.18885257457751053</v>
      </c>
      <c r="U8" s="53"/>
      <c r="W8" s="655" t="str">
        <f>C8</f>
        <v>ป.4/1</v>
      </c>
      <c r="X8" s="655"/>
      <c r="Y8" s="39">
        <f>E8</f>
        <v>27</v>
      </c>
      <c r="Z8" s="40">
        <f>COUNTIF(สรุป!$J$3:$J$42,Z$7)</f>
        <v>0</v>
      </c>
      <c r="AA8" s="40"/>
      <c r="AB8" s="40">
        <f>COUNTIF(สรุป!$J$3:$J$42,AB$7)</f>
        <v>1</v>
      </c>
      <c r="AC8" s="40"/>
      <c r="AD8" s="40">
        <f>COUNTIF(สรุป!$J$3:$J$42,AD$7)</f>
        <v>0</v>
      </c>
      <c r="AE8" s="40"/>
      <c r="AF8" s="40">
        <f>COUNTIF(สรุป!$J$3:$J$42,AF$7)</f>
        <v>0</v>
      </c>
      <c r="AG8" s="40">
        <f>Y8-SUM(Z8:AF8)</f>
        <v>26</v>
      </c>
      <c r="AH8" s="53">
        <f>SUM(Z8:AG8)</f>
        <v>27</v>
      </c>
      <c r="AI8" s="655" t="str">
        <f t="shared" ref="AI8:AI9" si="3">W8</f>
        <v>ป.4/1</v>
      </c>
      <c r="AJ8" s="655"/>
      <c r="AK8" s="39">
        <f>Y8</f>
        <v>27</v>
      </c>
      <c r="AL8" s="40">
        <f>COUNTIF(สรุป!$K$3:$K$42,AL$7)</f>
        <v>1</v>
      </c>
      <c r="AM8" s="40"/>
      <c r="AN8" s="40">
        <f>COUNTIF(สรุป!$K$3:$K$42,AN$7)</f>
        <v>0</v>
      </c>
      <c r="AO8" s="40"/>
      <c r="AP8" s="40">
        <f>COUNTIF(สรุป!$K$3:$K$42,AP$7)</f>
        <v>0</v>
      </c>
      <c r="AQ8" s="40"/>
      <c r="AR8" s="40">
        <f>COUNTIF(สรุป!$K$3:$K$42,AR$7)</f>
        <v>0</v>
      </c>
      <c r="AS8" s="40">
        <f>AK8-SUM(AL8:AR8)</f>
        <v>26</v>
      </c>
      <c r="AT8" s="53">
        <f>SUM(AL8:AS8)</f>
        <v>27</v>
      </c>
    </row>
    <row r="9" spans="2:46" ht="23.5" x14ac:dyDescent="0.75">
      <c r="C9" s="636" t="str">
        <f>IF(ข้อมูลเบื้องต้น!D19="","",ข้อมูลเบื้องต้น!D19)</f>
        <v>ป.4/2</v>
      </c>
      <c r="D9" s="637"/>
      <c r="E9" s="65">
        <f>IF(C9="","",สรุป!X1)</f>
        <v>25</v>
      </c>
      <c r="F9" s="137">
        <f>IF($E$9="","",COUNTIF(สรุป!$U$3:$U$42,F$7))</f>
        <v>0</v>
      </c>
      <c r="G9" s="137">
        <f>IF($E$9="","",COUNTIF(สรุป!$U$3:$U$42,G$7))</f>
        <v>0</v>
      </c>
      <c r="H9" s="137">
        <f>IF($E$9="","",COUNTIF(สรุป!$U$3:$U$42,H$7))</f>
        <v>0</v>
      </c>
      <c r="I9" s="137">
        <f>IF($E$9="","",COUNTIF(สรุป!$U$3:$U$42,I$7))</f>
        <v>0</v>
      </c>
      <c r="J9" s="137">
        <f>IF($E$9="","",COUNTIF(สรุป!$U$3:$U$42,J$7))</f>
        <v>0</v>
      </c>
      <c r="K9" s="137">
        <f>IF($E$9="","",COUNTIF(สรุป!$U$3:$U$42,K$7))</f>
        <v>0</v>
      </c>
      <c r="L9" s="137">
        <f>IF($E$9="","",COUNTIF(สรุป!$U$3:$U$42,L$7))</f>
        <v>0</v>
      </c>
      <c r="M9" s="138">
        <f>IF($E$9="","",COUNTIF(สรุป!$U$3:$U$42,M$7))</f>
        <v>0</v>
      </c>
      <c r="N9" s="139">
        <f>IF($E$9="","",COUNTIF(สรุป!$U$3:$U$42,N$7))</f>
        <v>0</v>
      </c>
      <c r="O9" s="137">
        <f>IF($E$9="","",COUNTIF(สรุป!$U$3:$U$42,O$7))</f>
        <v>0</v>
      </c>
      <c r="P9" s="223">
        <f t="shared" si="0"/>
        <v>25</v>
      </c>
      <c r="Q9" s="140">
        <f t="shared" si="1"/>
        <v>0</v>
      </c>
      <c r="R9" s="38">
        <f>($F$7*F9)+($G$7*G9)+($H$7*H9)+($I$7*I9)+($J$7*J9)+($K$7*K9)+($L$7*L9)+($M$7*M9)</f>
        <v>0</v>
      </c>
      <c r="S9" s="38" t="e">
        <f t="shared" ref="S9" si="4">IF(C9="","",R9/Q9)</f>
        <v>#DIV/0!</v>
      </c>
      <c r="T9" s="38">
        <f t="shared" si="2"/>
        <v>0</v>
      </c>
      <c r="U9" s="53"/>
      <c r="W9" s="656" t="str">
        <f t="shared" ref="W9" si="5">C9</f>
        <v>ป.4/2</v>
      </c>
      <c r="X9" s="656"/>
      <c r="Y9" s="60">
        <f t="shared" ref="Y9" si="6">E9</f>
        <v>25</v>
      </c>
      <c r="Z9" s="38">
        <f>COUNTIF(สรุป!$V$3:$V$42,Z$7)</f>
        <v>0</v>
      </c>
      <c r="AA9" s="38"/>
      <c r="AB9" s="38">
        <f>COUNTIF(สรุป!$V$3:$V$42,AB$7)</f>
        <v>0</v>
      </c>
      <c r="AC9" s="38"/>
      <c r="AD9" s="38">
        <f>COUNTIF(สรุป!$V$3:$V$42,AD$7)</f>
        <v>0</v>
      </c>
      <c r="AE9" s="38"/>
      <c r="AF9" s="38">
        <f>COUNTIF(สรุป!$V$3:$V$42,AF$7)</f>
        <v>0</v>
      </c>
      <c r="AG9" s="61">
        <f t="shared" ref="AG9" si="7">Y9-SUM(Z9:AF9)</f>
        <v>25</v>
      </c>
      <c r="AH9" s="53">
        <f t="shared" ref="AH9:AH11" si="8">SUM(Z9:AG9)</f>
        <v>25</v>
      </c>
      <c r="AI9" s="655" t="str">
        <f t="shared" si="3"/>
        <v>ป.4/2</v>
      </c>
      <c r="AJ9" s="655"/>
      <c r="AK9" s="39">
        <f t="shared" ref="AK9" si="9">Y9</f>
        <v>25</v>
      </c>
      <c r="AL9" s="38">
        <f>COUNTIF(สรุป!$W$3:$W$42,AL$7)</f>
        <v>0</v>
      </c>
      <c r="AM9" s="38"/>
      <c r="AN9" s="38">
        <f>COUNTIF(สรุป!$W$3:$W$42,AN$7)</f>
        <v>0</v>
      </c>
      <c r="AO9" s="38"/>
      <c r="AP9" s="38">
        <f>COUNTIF(สรุป!$W$3:$W$42,AP$7)</f>
        <v>0</v>
      </c>
      <c r="AQ9" s="38"/>
      <c r="AR9" s="38">
        <f>COUNTIF(สรุป!$W$3:$W$42,AR$7)</f>
        <v>0</v>
      </c>
      <c r="AS9" s="61">
        <f t="shared" ref="AS9" si="10">AK9-SUM(AL9:AR9)</f>
        <v>25</v>
      </c>
      <c r="AT9" s="53">
        <f t="shared" ref="AT9:AT11" si="11">SUM(AL9:AS9)</f>
        <v>25</v>
      </c>
    </row>
    <row r="10" spans="2:46" ht="23.5" x14ac:dyDescent="0.75">
      <c r="C10" s="632" t="s">
        <v>4</v>
      </c>
      <c r="D10" s="633"/>
      <c r="E10" s="51">
        <f t="shared" ref="E10:O10" si="12">SUM(E8:E9)</f>
        <v>52</v>
      </c>
      <c r="F10" s="141">
        <f t="shared" si="12"/>
        <v>0</v>
      </c>
      <c r="G10" s="141">
        <f t="shared" si="12"/>
        <v>0</v>
      </c>
      <c r="H10" s="141">
        <f t="shared" si="12"/>
        <v>0</v>
      </c>
      <c r="I10" s="141">
        <f t="shared" si="12"/>
        <v>0</v>
      </c>
      <c r="J10" s="141">
        <f t="shared" si="12"/>
        <v>0</v>
      </c>
      <c r="K10" s="141">
        <f t="shared" si="12"/>
        <v>0</v>
      </c>
      <c r="L10" s="141">
        <f t="shared" si="12"/>
        <v>1</v>
      </c>
      <c r="M10" s="142">
        <f t="shared" si="12"/>
        <v>0</v>
      </c>
      <c r="N10" s="143">
        <f t="shared" si="12"/>
        <v>0</v>
      </c>
      <c r="O10" s="141">
        <f t="shared" si="12"/>
        <v>1</v>
      </c>
      <c r="P10" s="144">
        <f>E10-(Q10+N10+O10)</f>
        <v>50</v>
      </c>
      <c r="Q10" s="145">
        <f>SUM(F10:M10)</f>
        <v>1</v>
      </c>
      <c r="R10" s="141">
        <f t="shared" ref="R10:R11" si="13">($F$7*F10)+($G$7*G10)+($H$7*H10)+($I$7*I10)+($J$7*J10)+($K$7*K10)+($L$7*L10)+($M$7*M10)</f>
        <v>1</v>
      </c>
      <c r="S10" s="52">
        <f>R10/Q10</f>
        <v>1</v>
      </c>
      <c r="T10" s="52">
        <f>SQRT(((((($F$7^2)*F10)+(($G$7^2)*G10))+(($H$7^2)*H10)+(($I$7^2)*I10)+(($J$7^2)*J10)+(($K$7^2)*K10)+(($L$7^2)*L10)+(($M$7^2)*M10))/E10)-((R10/E10)^2))</f>
        <v>0.13733516208736252</v>
      </c>
      <c r="W10" s="652" t="s">
        <v>4</v>
      </c>
      <c r="X10" s="652"/>
      <c r="Y10" s="51">
        <f>SUM(Y8:Y9)</f>
        <v>52</v>
      </c>
      <c r="Z10" s="52">
        <f>SUM(Z8:Z9)</f>
        <v>0</v>
      </c>
      <c r="AA10" s="52"/>
      <c r="AB10" s="52">
        <f>SUM(AB8:AB9)</f>
        <v>1</v>
      </c>
      <c r="AC10" s="52"/>
      <c r="AD10" s="52">
        <f>SUM(AD8:AD9)</f>
        <v>0</v>
      </c>
      <c r="AE10" s="52"/>
      <c r="AF10" s="52">
        <f>SUM(AF8:AF9)</f>
        <v>0</v>
      </c>
      <c r="AG10" s="52">
        <f>SUM(AG8:AG9)</f>
        <v>51</v>
      </c>
      <c r="AH10" s="53">
        <f t="shared" si="8"/>
        <v>52</v>
      </c>
      <c r="AI10" s="652" t="s">
        <v>4</v>
      </c>
      <c r="AJ10" s="652"/>
      <c r="AK10" s="51">
        <f>SUM(AK8:AK9)</f>
        <v>52</v>
      </c>
      <c r="AL10" s="52">
        <f>SUM(AL8:AL9)</f>
        <v>1</v>
      </c>
      <c r="AM10" s="52"/>
      <c r="AN10" s="52">
        <f>SUM(AN8:AN9)</f>
        <v>0</v>
      </c>
      <c r="AO10" s="52"/>
      <c r="AP10" s="52">
        <f>SUM(AP8:AP9)</f>
        <v>0</v>
      </c>
      <c r="AQ10" s="52"/>
      <c r="AR10" s="52">
        <f>SUM(AR8:AR9)</f>
        <v>0</v>
      </c>
      <c r="AS10" s="52">
        <f>SUM(AS8:AS9)</f>
        <v>51</v>
      </c>
      <c r="AT10" s="53">
        <f t="shared" si="11"/>
        <v>52</v>
      </c>
    </row>
    <row r="11" spans="2:46" ht="23.5" x14ac:dyDescent="0.75">
      <c r="C11" s="632" t="s">
        <v>14</v>
      </c>
      <c r="D11" s="633"/>
      <c r="E11" s="51">
        <f>E10/E10*100</f>
        <v>100</v>
      </c>
      <c r="F11" s="141">
        <f>F10/$E$10*100</f>
        <v>0</v>
      </c>
      <c r="G11" s="141">
        <f t="shared" ref="G11:L11" si="14">G10/$E$10*100</f>
        <v>0</v>
      </c>
      <c r="H11" s="141">
        <f t="shared" si="14"/>
        <v>0</v>
      </c>
      <c r="I11" s="141">
        <f t="shared" si="14"/>
        <v>0</v>
      </c>
      <c r="J11" s="141">
        <f t="shared" si="14"/>
        <v>0</v>
      </c>
      <c r="K11" s="141">
        <f t="shared" si="14"/>
        <v>0</v>
      </c>
      <c r="L11" s="141">
        <f t="shared" si="14"/>
        <v>1.9230769230769231</v>
      </c>
      <c r="M11" s="142">
        <f>M10/$E$10*100</f>
        <v>0</v>
      </c>
      <c r="N11" s="143">
        <f>N10/$E$10*100</f>
        <v>0</v>
      </c>
      <c r="O11" s="141">
        <f>O10/$E$10*100</f>
        <v>1.9230769230769231</v>
      </c>
      <c r="P11" s="144">
        <f>P10/$E$10*100</f>
        <v>96.15384615384616</v>
      </c>
      <c r="Q11" s="145">
        <f>Q10/E10*100</f>
        <v>1.9230769230769231</v>
      </c>
      <c r="R11" s="141">
        <f t="shared" si="13"/>
        <v>1.9230769230769231</v>
      </c>
      <c r="S11" s="52">
        <f>R11/Q11</f>
        <v>1</v>
      </c>
      <c r="T11" s="52">
        <f>SQRT(((((($F$7^2)*F11)+(($G$7^2)*G11))+(($H$7^2)*H11)+(($I$7^2)*I11)+(($J$7^2)*J11)+(($K$7^2)*K11)+(($L$7^2)*L11)+(($M$7^2)*M11))/E11)-((R11/E11)^2))</f>
        <v>0.13733516208736252</v>
      </c>
      <c r="U11" s="53"/>
      <c r="W11" s="652" t="s">
        <v>14</v>
      </c>
      <c r="X11" s="652"/>
      <c r="Y11" s="51">
        <f>Y10/Y10*100</f>
        <v>100</v>
      </c>
      <c r="Z11" s="52">
        <f>Z10/$Y$10*100</f>
        <v>0</v>
      </c>
      <c r="AA11" s="52"/>
      <c r="AB11" s="52">
        <f t="shared" ref="AB11:AG11" si="15">AB10/$Y$10*100</f>
        <v>1.9230769230769231</v>
      </c>
      <c r="AC11" s="52"/>
      <c r="AD11" s="52">
        <f t="shared" si="15"/>
        <v>0</v>
      </c>
      <c r="AE11" s="52"/>
      <c r="AF11" s="52">
        <f t="shared" si="15"/>
        <v>0</v>
      </c>
      <c r="AG11" s="52">
        <f t="shared" si="15"/>
        <v>98.076923076923066</v>
      </c>
      <c r="AH11" s="53">
        <f t="shared" si="8"/>
        <v>99.999999999999986</v>
      </c>
      <c r="AI11" s="652" t="s">
        <v>14</v>
      </c>
      <c r="AJ11" s="652"/>
      <c r="AK11" s="51">
        <f>AK10/AK10*100</f>
        <v>100</v>
      </c>
      <c r="AL11" s="52">
        <f>AL10/$Y$10*100</f>
        <v>1.9230769230769231</v>
      </c>
      <c r="AM11" s="52"/>
      <c r="AN11" s="52">
        <f>AN10/$Y$10*100</f>
        <v>0</v>
      </c>
      <c r="AO11" s="52"/>
      <c r="AP11" s="52">
        <f>AP10/$Y$10*100</f>
        <v>0</v>
      </c>
      <c r="AQ11" s="52"/>
      <c r="AR11" s="52">
        <f>AR10/$Y$10*100</f>
        <v>0</v>
      </c>
      <c r="AS11" s="52">
        <f>AS10/$Y$10*100</f>
        <v>98.076923076923066</v>
      </c>
      <c r="AT11" s="53">
        <f t="shared" si="11"/>
        <v>99.999999999999986</v>
      </c>
    </row>
    <row r="29" spans="13:20" ht="23.5" x14ac:dyDescent="0.75">
      <c r="M29" s="17" t="s">
        <v>15</v>
      </c>
      <c r="N29" s="17"/>
      <c r="O29" s="17"/>
      <c r="P29" s="17"/>
      <c r="Q29" s="17"/>
      <c r="R29" s="17"/>
      <c r="S29" s="17"/>
      <c r="T29" s="17"/>
    </row>
    <row r="30" spans="13:20" ht="23.5" x14ac:dyDescent="0.75">
      <c r="M30" s="631" t="str">
        <f xml:space="preserve">    ข้อมูลเบื้องต้น!F12</f>
        <v>นาย...............</v>
      </c>
      <c r="N30" s="631"/>
      <c r="O30" s="631"/>
      <c r="P30" s="631"/>
      <c r="Q30" s="631"/>
      <c r="R30" s="631"/>
      <c r="S30" s="631"/>
      <c r="T30" s="17"/>
    </row>
    <row r="31" spans="13:20" ht="23.5" x14ac:dyDescent="0.75">
      <c r="M31" s="631" t="s">
        <v>19</v>
      </c>
      <c r="N31" s="631"/>
      <c r="O31" s="631"/>
      <c r="P31" s="631"/>
      <c r="Q31" s="631"/>
      <c r="R31" s="631"/>
      <c r="S31" s="631"/>
      <c r="T31" s="17"/>
    </row>
  </sheetData>
  <sheetProtection algorithmName="SHA-512" hashValue="jplXH8ZcggGXP45OXp+AFw7lzVDf2ZLTYF6kDMMFTDe5w2TVNlzExcMmQbY4hb9HSv+I87ZjaIIevAq5y9goHg==" saltValue="J+nSpbTgefPFGKUyItTluQ==" spinCount="100000" sheet="1" selectLockedCells="1"/>
  <customSheetViews>
    <customSheetView guid="{389C1853-6099-4D9F-A0F7-7F9074524A1B}" showRuler="0">
      <selection activeCell="S4" sqref="S4"/>
      <pageMargins left="0.39370078740157483" right="0.19685039370078741" top="0.98425196850393704" bottom="0.78740157480314965" header="0.51181102362204722" footer="0.51181102362204722"/>
      <printOptions horizontalCentered="1"/>
      <pageSetup paperSize="9" orientation="portrait" horizontalDpi="300" verticalDpi="300" r:id="rId1"/>
      <headerFooter alignWithMargins="0"/>
    </customSheetView>
  </customSheetViews>
  <mergeCells count="26">
    <mergeCell ref="AI10:AJ10"/>
    <mergeCell ref="AI11:AJ11"/>
    <mergeCell ref="W11:X11"/>
    <mergeCell ref="Z5:AG6"/>
    <mergeCell ref="AL5:AS6"/>
    <mergeCell ref="AI7:AJ7"/>
    <mergeCell ref="AI8:AJ8"/>
    <mergeCell ref="AI9:AJ9"/>
    <mergeCell ref="W10:X10"/>
    <mergeCell ref="W7:X7"/>
    <mergeCell ref="W8:X8"/>
    <mergeCell ref="W9:X9"/>
    <mergeCell ref="B1:T1"/>
    <mergeCell ref="B2:T2"/>
    <mergeCell ref="B3:J3"/>
    <mergeCell ref="C7:D7"/>
    <mergeCell ref="R6:R7"/>
    <mergeCell ref="F5:M6"/>
    <mergeCell ref="T5:T7"/>
    <mergeCell ref="S5:S7"/>
    <mergeCell ref="M30:S30"/>
    <mergeCell ref="M31:S31"/>
    <mergeCell ref="C11:D11"/>
    <mergeCell ref="C10:D10"/>
    <mergeCell ref="C8:D8"/>
    <mergeCell ref="C9:D9"/>
  </mergeCells>
  <phoneticPr fontId="4" type="noConversion"/>
  <printOptions horizontalCentered="1"/>
  <pageMargins left="0.39370078740157483" right="0.19685039370078741" top="0.55118110236220474" bottom="0.35433070866141736" header="0.51181102362204722" footer="0.35433070866141736"/>
  <pageSetup paperSize="9" orientation="portrait" horizontalDpi="300" verticalDpi="300" r:id="rId2"/>
  <headerFooter alignWithMargins="0"/>
  <cellWatches>
    <cellWatch r="D9"/>
  </cellWatches>
  <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58"/>
  <sheetViews>
    <sheetView view="pageBreakPreview" topLeftCell="A2" zoomScale="115" zoomScaleSheetLayoutView="115" workbookViewId="0">
      <pane xSplit="1" ySplit="5" topLeftCell="B7" activePane="bottomRight" state="frozen"/>
      <selection activeCell="G38" sqref="G38:K38"/>
      <selection pane="topRight" activeCell="G38" sqref="G38:K38"/>
      <selection pane="bottomLeft" activeCell="G38" sqref="G38:K38"/>
      <selection pane="bottomRight" activeCell="I7" sqref="I7"/>
    </sheetView>
  </sheetViews>
  <sheetFormatPr defaultRowHeight="21.5" x14ac:dyDescent="0.75"/>
  <cols>
    <col min="1" max="1" width="43.59765625" customWidth="1"/>
    <col min="2" max="2" width="5" bestFit="1" customWidth="1"/>
    <col min="3" max="3" width="5" customWidth="1"/>
    <col min="4" max="4" width="11" hidden="1" customWidth="1"/>
    <col min="5" max="5" width="6" style="131" customWidth="1"/>
    <col min="6" max="6" width="7.59765625" bestFit="1" customWidth="1"/>
    <col min="7" max="7" width="17.8984375" customWidth="1"/>
    <col min="8" max="8" width="16.59765625" customWidth="1"/>
  </cols>
  <sheetData>
    <row r="1" spans="1:10" ht="26.25" hidden="1" customHeight="1" x14ac:dyDescent="0.75">
      <c r="B1" s="23">
        <f>LOOKUP(9.99999999999999E+307,'คะแนนเทอม 1'!AF:AF)</f>
        <v>79</v>
      </c>
      <c r="C1" s="23"/>
    </row>
    <row r="2" spans="1:10" ht="63" customHeight="1" x14ac:dyDescent="0.75">
      <c r="E2"/>
    </row>
    <row r="3" spans="1:10" ht="26.25" customHeight="1" x14ac:dyDescent="0.75">
      <c r="E3"/>
    </row>
    <row r="4" spans="1:10" ht="26.25" customHeight="1" x14ac:dyDescent="0.8">
      <c r="B4" s="658" t="str">
        <f>"รายชื่อนักเรียนที่คาดว่าจะติด 0, ร วิชา  "&amp; ข้อมูลเบื้องต้น!F10</f>
        <v>รายชื่อนักเรียนที่คาดว่าจะติด 0, ร วิชา  การป้องกันการทุจริต 4</v>
      </c>
      <c r="C4" s="658"/>
      <c r="D4" s="658"/>
      <c r="E4" s="658"/>
      <c r="F4" s="658"/>
      <c r="G4" s="658"/>
      <c r="H4" s="658"/>
      <c r="I4" s="658"/>
    </row>
    <row r="5" spans="1:10" ht="26.25" customHeight="1" x14ac:dyDescent="0.8">
      <c r="B5" s="658" t="str">
        <f>"ผู้สอน  " &amp;ข้อมูลเบื้องต้น!F12</f>
        <v>ผู้สอน  นาย...............</v>
      </c>
      <c r="C5" s="658"/>
      <c r="D5" s="658"/>
      <c r="E5" s="658"/>
      <c r="F5" s="658"/>
      <c r="G5" s="658"/>
      <c r="H5" s="658"/>
      <c r="I5" s="658"/>
    </row>
    <row r="6" spans="1:10" x14ac:dyDescent="0.75">
      <c r="A6" s="26"/>
      <c r="B6" s="161" t="s">
        <v>71</v>
      </c>
      <c r="C6" s="161" t="s">
        <v>64</v>
      </c>
      <c r="D6" s="161" t="s">
        <v>18</v>
      </c>
      <c r="E6" s="162" t="s">
        <v>0</v>
      </c>
      <c r="F6" s="657" t="s">
        <v>1</v>
      </c>
      <c r="G6" s="657"/>
      <c r="H6" s="657"/>
      <c r="I6" s="161" t="s">
        <v>107</v>
      </c>
    </row>
    <row r="7" spans="1:10" x14ac:dyDescent="0.75">
      <c r="A7" s="26"/>
      <c r="B7" s="163">
        <f>IF(D7="","",SUBTOTAL(3,D7:$D$7))</f>
        <v>1</v>
      </c>
      <c r="C7" s="164" t="str">
        <f>IF(ROWS(C$7:C7)&gt;$B$1,"",LOOKUP(ROWS(C$7:C7),'คะแนนเทอม 1'!$AF$6:$AF$85,'คะแนนเทอม 1'!$B$6:$B$85))</f>
        <v>ป.4/1</v>
      </c>
      <c r="D7" s="164">
        <f>IF(ROWS(D$7:D7)&gt;$B$1,"",LOOKUP(ROWS(D$7:D7),'คะแนนเทอม 1'!$AF$6:$AF$85,'คะแนนเทอม 1'!$D$6:$D$85))</f>
        <v>3815</v>
      </c>
      <c r="E7" s="165">
        <f>IF(ROWS(E$7:E7)&gt;$B$1,"",LOOKUP(ROWS(E$7:E7),'คะแนนเทอม 1'!$AF$6:$AF$85,'คะแนนเทอม 1'!$C$6:$C$85))</f>
        <v>2</v>
      </c>
      <c r="F7" s="166" t="str">
        <f>IF(ROWS(F$7:F7)&gt;$B$1,"",LOOKUP(ROWS(F$7:F7),'คะแนนเทอม 1'!$AF$6:$AF$85,'คะแนนเทอม 1'!$E$6:$E$85))</f>
        <v>เด็กชาย</v>
      </c>
      <c r="G7" s="167" t="str">
        <f>IF(ROWS(G$7:G7)&gt;$B$1,"",LOOKUP(ROWS(G$7:G7),'คะแนนเทอม 1'!$AF$6:$AF$85,'คะแนนเทอม 1'!$F$6:$F$85))</f>
        <v>วุฒิพงษ์</v>
      </c>
      <c r="H7" s="168" t="str">
        <f>IF(ROWS(H$7:H7)&gt;$B$1,"",LOOKUP(ROWS(H$7:H7),'คะแนนเทอม 1'!$AF$6:$AF$85,'คะแนนเทอม 1'!$G$6:$G$85))</f>
        <v>แสงทอง</v>
      </c>
      <c r="I7" s="164">
        <f>IF(ROWS(I$7:I7)&gt;$B$1,"",LOOKUP(ROWS(I$7:I7),'คะแนนเทอม 1'!$AF$6:$AF$85,'คะแนนเทอม 1'!$X$6:$X$85))</f>
        <v>0</v>
      </c>
      <c r="J7" s="130"/>
    </row>
    <row r="8" spans="1:10" x14ac:dyDescent="0.75">
      <c r="B8" s="163">
        <f>IF(D8="","",SUBTOTAL(3,D$7:$D8))</f>
        <v>2</v>
      </c>
      <c r="C8" s="164" t="str">
        <f>IF(ROWS(C$7:C8)&gt;$B$1,"",LOOKUP(ROWS(C$7:C8),'คะแนนเทอม 1'!$AF$6:$AF$85,'คะแนนเทอม 1'!$B$6:$B$85))</f>
        <v>ป.4/1</v>
      </c>
      <c r="D8" s="164">
        <f>IF(ROWS(D$7:D8)&gt;$B$1,"",LOOKUP(ROWS(D$7:D8),'คะแนนเทอม 1'!$AF$6:$AF$85,'คะแนนเทอม 1'!$D$6:$D$85))</f>
        <v>3843</v>
      </c>
      <c r="E8" s="165">
        <f>IF(ROWS(E$7:E8)&gt;$B$1,"",LOOKUP(ROWS(E$7:E8),'คะแนนเทอม 1'!$AF$6:$AF$85,'คะแนนเทอม 1'!$C$6:$C$85))</f>
        <v>3</v>
      </c>
      <c r="F8" s="166" t="str">
        <f>IF(ROWS(F$7:F8)&gt;$B$1,"",LOOKUP(ROWS(F$7:F8),'คะแนนเทอม 1'!$AF$6:$AF$85,'คะแนนเทอม 1'!$E$6:$E$85))</f>
        <v>เด็กชาย</v>
      </c>
      <c r="G8" s="167" t="str">
        <f>IF(ROWS(G$7:G8)&gt;$B$1,"",LOOKUP(ROWS(G$7:G8),'คะแนนเทอม 1'!$AF$6:$AF$85,'คะแนนเทอม 1'!$F$6:$F$85))</f>
        <v>ธนบดี</v>
      </c>
      <c r="H8" s="168" t="str">
        <f>IF(ROWS(H$7:H8)&gt;$B$1,"",LOOKUP(ROWS(H$7:H8),'คะแนนเทอม 1'!$AF$6:$AF$85,'คะแนนเทอม 1'!$G$6:$G$85))</f>
        <v>มณีรัตน์</v>
      </c>
      <c r="I8" s="164" t="str">
        <f>IF(ROWS(I$7:I8)&gt;$B$1,"",LOOKUP(ROWS(I$7:I8),'คะแนนเทอม 1'!$AF$6:$AF$85,'คะแนนเทอม 1'!$X$6:$X$85))</f>
        <v/>
      </c>
    </row>
    <row r="9" spans="1:10" x14ac:dyDescent="0.75">
      <c r="B9" s="163">
        <f>IF(D9="","",SUBTOTAL(3,D$7:$D9))</f>
        <v>3</v>
      </c>
      <c r="C9" s="164" t="str">
        <f>IF(ROWS(C$7:C9)&gt;$B$1,"",LOOKUP(ROWS(C$7:C9),'คะแนนเทอม 1'!$AF$6:$AF$85,'คะแนนเทอม 1'!$B$6:$B$85))</f>
        <v>ป.4/1</v>
      </c>
      <c r="D9" s="164">
        <f>IF(ROWS(D$7:D9)&gt;$B$1,"",LOOKUP(ROWS(D$7:D9),'คะแนนเทอม 1'!$AF$6:$AF$85,'คะแนนเทอม 1'!$D$6:$D$85))</f>
        <v>3846</v>
      </c>
      <c r="E9" s="165">
        <f>IF(ROWS(E$7:E9)&gt;$B$1,"",LOOKUP(ROWS(E$7:E9),'คะแนนเทอม 1'!$AF$6:$AF$85,'คะแนนเทอม 1'!$C$6:$C$85))</f>
        <v>4</v>
      </c>
      <c r="F9" s="166" t="str">
        <f>IF(ROWS(F$7:F9)&gt;$B$1,"",LOOKUP(ROWS(F$7:F9),'คะแนนเทอม 1'!$AF$6:$AF$85,'คะแนนเทอม 1'!$E$6:$E$85))</f>
        <v>เด็กชาย</v>
      </c>
      <c r="G9" s="167" t="str">
        <f>IF(ROWS(G$7:G9)&gt;$B$1,"",LOOKUP(ROWS(G$7:G9),'คะแนนเทอม 1'!$AF$6:$AF$85,'คะแนนเทอม 1'!$F$6:$F$85))</f>
        <v>รัชชานนท์</v>
      </c>
      <c r="H9" s="168" t="str">
        <f>IF(ROWS(H$7:H9)&gt;$B$1,"",LOOKUP(ROWS(H$7:H9),'คะแนนเทอม 1'!$AF$6:$AF$85,'คะแนนเทอม 1'!$G$6:$G$85))</f>
        <v>ก๋าซ้อน</v>
      </c>
      <c r="I9" s="164" t="str">
        <f>IF(ROWS(I$7:I9)&gt;$B$1,"",LOOKUP(ROWS(I$7:I9),'คะแนนเทอม 1'!$AF$6:$AF$85,'คะแนนเทอม 1'!$X$6:$X$85))</f>
        <v/>
      </c>
    </row>
    <row r="10" spans="1:10" x14ac:dyDescent="0.75">
      <c r="B10" s="163">
        <f>IF(D10="","",SUBTOTAL(3,D$7:$D10))</f>
        <v>4</v>
      </c>
      <c r="C10" s="164" t="str">
        <f>IF(ROWS(C$7:C10)&gt;$B$1,"",LOOKUP(ROWS(C$7:C10),'คะแนนเทอม 1'!$AF$6:$AF$85,'คะแนนเทอม 1'!$B$6:$B$85))</f>
        <v>ป.4/1</v>
      </c>
      <c r="D10" s="164">
        <f>IF(ROWS(D$7:D10)&gt;$B$1,"",LOOKUP(ROWS(D$7:D10),'คะแนนเทอม 1'!$AF$6:$AF$85,'คะแนนเทอม 1'!$D$6:$D$85))</f>
        <v>3848</v>
      </c>
      <c r="E10" s="165">
        <f>IF(ROWS(E$7:E10)&gt;$B$1,"",LOOKUP(ROWS(E$7:E10),'คะแนนเทอม 1'!$AF$6:$AF$85,'คะแนนเทอม 1'!$C$6:$C$85))</f>
        <v>5</v>
      </c>
      <c r="F10" s="166" t="str">
        <f>IF(ROWS(F$7:F10)&gt;$B$1,"",LOOKUP(ROWS(F$7:F10),'คะแนนเทอม 1'!$AF$6:$AF$85,'คะแนนเทอม 1'!$E$6:$E$85))</f>
        <v>เด็กชาย</v>
      </c>
      <c r="G10" s="167" t="str">
        <f>IF(ROWS(G$7:G10)&gt;$B$1,"",LOOKUP(ROWS(G$7:G10),'คะแนนเทอม 1'!$AF$6:$AF$85,'คะแนนเทอม 1'!$F$6:$F$85))</f>
        <v>ปภิณวิช</v>
      </c>
      <c r="H10" s="168" t="str">
        <f>IF(ROWS(H$7:H10)&gt;$B$1,"",LOOKUP(ROWS(H$7:H10),'คะแนนเทอม 1'!$AF$6:$AF$85,'คะแนนเทอม 1'!$G$6:$G$85))</f>
        <v>ฟองใจ</v>
      </c>
      <c r="I10" s="164" t="str">
        <f>IF(ROWS(I$7:I10)&gt;$B$1,"",LOOKUP(ROWS(I$7:I10),'คะแนนเทอม 1'!$AF$6:$AF$85,'คะแนนเทอม 1'!$X$6:$X$85))</f>
        <v/>
      </c>
    </row>
    <row r="11" spans="1:10" x14ac:dyDescent="0.75">
      <c r="B11" s="163">
        <f>IF(D11="","",SUBTOTAL(3,D$7:$D11))</f>
        <v>5</v>
      </c>
      <c r="C11" s="164" t="str">
        <f>IF(ROWS(C$7:C11)&gt;$B$1,"",LOOKUP(ROWS(C$7:C11),'คะแนนเทอม 1'!$AF$6:$AF$85,'คะแนนเทอม 1'!$B$6:$B$85))</f>
        <v>ป.4/1</v>
      </c>
      <c r="D11" s="164">
        <f>IF(ROWS(D$7:D11)&gt;$B$1,"",LOOKUP(ROWS(D$7:D11),'คะแนนเทอม 1'!$AF$6:$AF$85,'คะแนนเทอม 1'!$D$6:$D$85))</f>
        <v>3896</v>
      </c>
      <c r="E11" s="165">
        <f>IF(ROWS(E$7:E11)&gt;$B$1,"",LOOKUP(ROWS(E$7:E11),'คะแนนเทอม 1'!$AF$6:$AF$85,'คะแนนเทอม 1'!$C$6:$C$85))</f>
        <v>6</v>
      </c>
      <c r="F11" s="166" t="str">
        <f>IF(ROWS(F$7:F11)&gt;$B$1,"",LOOKUP(ROWS(F$7:F11),'คะแนนเทอม 1'!$AF$6:$AF$85,'คะแนนเทอม 1'!$E$6:$E$85))</f>
        <v>เด็กชาย</v>
      </c>
      <c r="G11" s="167" t="str">
        <f>IF(ROWS(G$7:G11)&gt;$B$1,"",LOOKUP(ROWS(G$7:G11),'คะแนนเทอม 1'!$AF$6:$AF$85,'คะแนนเทอม 1'!$F$6:$F$85))</f>
        <v>ธิติวัฒน์</v>
      </c>
      <c r="H11" s="168" t="str">
        <f>IF(ROWS(H$7:H11)&gt;$B$1,"",LOOKUP(ROWS(H$7:H11),'คะแนนเทอม 1'!$AF$6:$AF$85,'คะแนนเทอม 1'!$G$6:$G$85))</f>
        <v>จันเที่ยง</v>
      </c>
      <c r="I11" s="164" t="str">
        <f>IF(ROWS(I$7:I11)&gt;$B$1,"",LOOKUP(ROWS(I$7:I11),'คะแนนเทอม 1'!$AF$6:$AF$85,'คะแนนเทอม 1'!$X$6:$X$85))</f>
        <v/>
      </c>
    </row>
    <row r="12" spans="1:10" x14ac:dyDescent="0.75">
      <c r="B12" s="163">
        <f>IF(D12="","",SUBTOTAL(3,D$7:$D12))</f>
        <v>6</v>
      </c>
      <c r="C12" s="164" t="str">
        <f>IF(ROWS(C$7:C12)&gt;$B$1,"",LOOKUP(ROWS(C$7:C12),'คะแนนเทอม 1'!$AF$6:$AF$85,'คะแนนเทอม 1'!$B$6:$B$85))</f>
        <v>ป.4/1</v>
      </c>
      <c r="D12" s="164">
        <f>IF(ROWS(D$7:D12)&gt;$B$1,"",LOOKUP(ROWS(D$7:D12),'คะแนนเทอม 1'!$AF$6:$AF$85,'คะแนนเทอม 1'!$D$6:$D$85))</f>
        <v>3927</v>
      </c>
      <c r="E12" s="165">
        <f>IF(ROWS(E$7:E12)&gt;$B$1,"",LOOKUP(ROWS(E$7:E12),'คะแนนเทอม 1'!$AF$6:$AF$85,'คะแนนเทอม 1'!$C$6:$C$85))</f>
        <v>7</v>
      </c>
      <c r="F12" s="166" t="str">
        <f>IF(ROWS(F$7:F12)&gt;$B$1,"",LOOKUP(ROWS(F$7:F12),'คะแนนเทอม 1'!$AF$6:$AF$85,'คะแนนเทอม 1'!$E$6:$E$85))</f>
        <v>เด็กชาย</v>
      </c>
      <c r="G12" s="167" t="str">
        <f>IF(ROWS(G$7:G12)&gt;$B$1,"",LOOKUP(ROWS(G$7:G12),'คะแนนเทอม 1'!$AF$6:$AF$85,'คะแนนเทอม 1'!$F$6:$F$85))</f>
        <v>ธนดล</v>
      </c>
      <c r="H12" s="168" t="str">
        <f>IF(ROWS(H$7:H12)&gt;$B$1,"",LOOKUP(ROWS(H$7:H12),'คะแนนเทอม 1'!$AF$6:$AF$85,'คะแนนเทอม 1'!$G$6:$G$85))</f>
        <v>ดวงวรรณา</v>
      </c>
      <c r="I12" s="164" t="str">
        <f>IF(ROWS(I$7:I12)&gt;$B$1,"",LOOKUP(ROWS(I$7:I12),'คะแนนเทอม 1'!$AF$6:$AF$85,'คะแนนเทอม 1'!$X$6:$X$85))</f>
        <v/>
      </c>
    </row>
    <row r="13" spans="1:10" x14ac:dyDescent="0.75">
      <c r="B13" s="163">
        <f>IF(D13="","",SUBTOTAL(3,D$7:$D13))</f>
        <v>7</v>
      </c>
      <c r="C13" s="164" t="str">
        <f>IF(ROWS(C$7:C13)&gt;$B$1,"",LOOKUP(ROWS(C$7:C13),'คะแนนเทอม 1'!$AF$6:$AF$85,'คะแนนเทอม 1'!$B$6:$B$85))</f>
        <v>ป.4/1</v>
      </c>
      <c r="D13" s="164">
        <f>IF(ROWS(D$7:D13)&gt;$B$1,"",LOOKUP(ROWS(D$7:D13),'คะแนนเทอม 1'!$AF$6:$AF$85,'คะแนนเทอม 1'!$D$6:$D$85))</f>
        <v>3956</v>
      </c>
      <c r="E13" s="165">
        <f>IF(ROWS(E$7:E13)&gt;$B$1,"",LOOKUP(ROWS(E$7:E13),'คะแนนเทอม 1'!$AF$6:$AF$85,'คะแนนเทอม 1'!$C$6:$C$85))</f>
        <v>8</v>
      </c>
      <c r="F13" s="166" t="str">
        <f>IF(ROWS(F$7:F13)&gt;$B$1,"",LOOKUP(ROWS(F$7:F13),'คะแนนเทอม 1'!$AF$6:$AF$85,'คะแนนเทอม 1'!$E$6:$E$85))</f>
        <v>เด็กชาย</v>
      </c>
      <c r="G13" s="167" t="str">
        <f>IF(ROWS(G$7:G13)&gt;$B$1,"",LOOKUP(ROWS(G$7:G13),'คะแนนเทอม 1'!$AF$6:$AF$85,'คะแนนเทอม 1'!$F$6:$F$85))</f>
        <v>อัษฎาวุธ</v>
      </c>
      <c r="H13" s="168" t="str">
        <f>IF(ROWS(H$7:H13)&gt;$B$1,"",LOOKUP(ROWS(H$7:H13),'คะแนนเทอม 1'!$AF$6:$AF$85,'คะแนนเทอม 1'!$G$6:$G$85))</f>
        <v>สิงห์คะนัน</v>
      </c>
      <c r="I13" s="164" t="str">
        <f>IF(ROWS(I$7:I13)&gt;$B$1,"",LOOKUP(ROWS(I$7:I13),'คะแนนเทอม 1'!$AF$6:$AF$85,'คะแนนเทอม 1'!$X$6:$X$85))</f>
        <v/>
      </c>
    </row>
    <row r="14" spans="1:10" x14ac:dyDescent="0.75">
      <c r="B14" s="163">
        <f>IF(D14="","",SUBTOTAL(3,D$7:$D14))</f>
        <v>8</v>
      </c>
      <c r="C14" s="164" t="str">
        <f>IF(ROWS(C$7:C14)&gt;$B$1,"",LOOKUP(ROWS(C$7:C14),'คะแนนเทอม 1'!$AF$6:$AF$85,'คะแนนเทอม 1'!$B$6:$B$85))</f>
        <v>ป.4/1</v>
      </c>
      <c r="D14" s="164">
        <f>IF(ROWS(D$7:D14)&gt;$B$1,"",LOOKUP(ROWS(D$7:D14),'คะแนนเทอม 1'!$AF$6:$AF$85,'คะแนนเทอม 1'!$D$6:$D$85))</f>
        <v>4081</v>
      </c>
      <c r="E14" s="165">
        <f>IF(ROWS(E$7:E14)&gt;$B$1,"",LOOKUP(ROWS(E$7:E14),'คะแนนเทอม 1'!$AF$6:$AF$85,'คะแนนเทอม 1'!$C$6:$C$85))</f>
        <v>9</v>
      </c>
      <c r="F14" s="166" t="str">
        <f>IF(ROWS(F$7:F14)&gt;$B$1,"",LOOKUP(ROWS(F$7:F14),'คะแนนเทอม 1'!$AF$6:$AF$85,'คะแนนเทอม 1'!$E$6:$E$85))</f>
        <v>เด็กชาย</v>
      </c>
      <c r="G14" s="167" t="str">
        <f>IF(ROWS(G$7:G14)&gt;$B$1,"",LOOKUP(ROWS(G$7:G14),'คะแนนเทอม 1'!$AF$6:$AF$85,'คะแนนเทอม 1'!$F$6:$F$85))</f>
        <v>ธาม</v>
      </c>
      <c r="H14" s="168" t="str">
        <f>IF(ROWS(H$7:H14)&gt;$B$1,"",LOOKUP(ROWS(H$7:H14),'คะแนนเทอม 1'!$AF$6:$AF$85,'คะแนนเทอม 1'!$G$6:$G$85))</f>
        <v>เทียนชัย</v>
      </c>
      <c r="I14" s="164" t="str">
        <f>IF(ROWS(I$7:I14)&gt;$B$1,"",LOOKUP(ROWS(I$7:I14),'คะแนนเทอม 1'!$AF$6:$AF$85,'คะแนนเทอม 1'!$X$6:$X$85))</f>
        <v/>
      </c>
    </row>
    <row r="15" spans="1:10" x14ac:dyDescent="0.75">
      <c r="B15" s="163">
        <f>IF(D15="","",SUBTOTAL(3,D$7:$D15))</f>
        <v>9</v>
      </c>
      <c r="C15" s="164" t="str">
        <f>IF(ROWS(C$7:C15)&gt;$B$1,"",LOOKUP(ROWS(C$7:C15),'คะแนนเทอม 1'!$AF$6:$AF$85,'คะแนนเทอม 1'!$B$6:$B$85))</f>
        <v>ป.4/1</v>
      </c>
      <c r="D15" s="164">
        <f>IF(ROWS(D$7:D15)&gt;$B$1,"",LOOKUP(ROWS(D$7:D15),'คะแนนเทอม 1'!$AF$6:$AF$85,'คะแนนเทอม 1'!$D$6:$D$85))</f>
        <v>4099</v>
      </c>
      <c r="E15" s="165">
        <f>IF(ROWS(E$7:E15)&gt;$B$1,"",LOOKUP(ROWS(E$7:E15),'คะแนนเทอม 1'!$AF$6:$AF$85,'คะแนนเทอม 1'!$C$6:$C$85))</f>
        <v>10</v>
      </c>
      <c r="F15" s="166" t="str">
        <f>IF(ROWS(F$7:F15)&gt;$B$1,"",LOOKUP(ROWS(F$7:F15),'คะแนนเทอม 1'!$AF$6:$AF$85,'คะแนนเทอม 1'!$E$6:$E$85))</f>
        <v>เด็กชาย</v>
      </c>
      <c r="G15" s="167" t="str">
        <f>IF(ROWS(G$7:G15)&gt;$B$1,"",LOOKUP(ROWS(G$7:G15),'คะแนนเทอม 1'!$AF$6:$AF$85,'คะแนนเทอม 1'!$F$6:$F$85))</f>
        <v>ณัฐภูมิ</v>
      </c>
      <c r="H15" s="168" t="str">
        <f>IF(ROWS(H$7:H15)&gt;$B$1,"",LOOKUP(ROWS(H$7:H15),'คะแนนเทอม 1'!$AF$6:$AF$85,'คะแนนเทอม 1'!$G$6:$G$85))</f>
        <v>มโนวรรณ</v>
      </c>
      <c r="I15" s="164" t="str">
        <f>IF(ROWS(I$7:I15)&gt;$B$1,"",LOOKUP(ROWS(I$7:I15),'คะแนนเทอม 1'!$AF$6:$AF$85,'คะแนนเทอม 1'!$X$6:$X$85))</f>
        <v/>
      </c>
    </row>
    <row r="16" spans="1:10" x14ac:dyDescent="0.75">
      <c r="B16" s="163">
        <f>IF(D16="","",SUBTOTAL(3,D$7:$D16))</f>
        <v>10</v>
      </c>
      <c r="C16" s="164" t="str">
        <f>IF(ROWS(C$7:C16)&gt;$B$1,"",LOOKUP(ROWS(C$7:C16),'คะแนนเทอม 1'!$AF$6:$AF$85,'คะแนนเทอม 1'!$B$6:$B$85))</f>
        <v>ป.4/1</v>
      </c>
      <c r="D16" s="164">
        <f>IF(ROWS(D$7:D16)&gt;$B$1,"",LOOKUP(ROWS(D$7:D16),'คะแนนเทอม 1'!$AF$6:$AF$85,'คะแนนเทอม 1'!$D$6:$D$85))</f>
        <v>4101</v>
      </c>
      <c r="E16" s="165">
        <f>IF(ROWS(E$7:E16)&gt;$B$1,"",LOOKUP(ROWS(E$7:E16),'คะแนนเทอม 1'!$AF$6:$AF$85,'คะแนนเทอม 1'!$C$6:$C$85))</f>
        <v>11</v>
      </c>
      <c r="F16" s="166" t="str">
        <f>IF(ROWS(F$7:F16)&gt;$B$1,"",LOOKUP(ROWS(F$7:F16),'คะแนนเทอม 1'!$AF$6:$AF$85,'คะแนนเทอม 1'!$E$6:$E$85))</f>
        <v>เด็กชาย</v>
      </c>
      <c r="G16" s="167" t="str">
        <f>IF(ROWS(G$7:G16)&gt;$B$1,"",LOOKUP(ROWS(G$7:G16),'คะแนนเทอม 1'!$AF$6:$AF$85,'คะแนนเทอม 1'!$F$6:$F$85))</f>
        <v>จิรเมธ</v>
      </c>
      <c r="H16" s="168" t="str">
        <f>IF(ROWS(H$7:H16)&gt;$B$1,"",LOOKUP(ROWS(H$7:H16),'คะแนนเทอม 1'!$AF$6:$AF$85,'คะแนนเทอม 1'!$G$6:$G$85))</f>
        <v>ยมนา</v>
      </c>
      <c r="I16" s="164" t="str">
        <f>IF(ROWS(I$7:I16)&gt;$B$1,"",LOOKUP(ROWS(I$7:I16),'คะแนนเทอม 1'!$AF$6:$AF$85,'คะแนนเทอม 1'!$X$6:$X$85))</f>
        <v/>
      </c>
    </row>
    <row r="17" spans="2:9" x14ac:dyDescent="0.75">
      <c r="B17" s="163">
        <f>IF(D17="","",SUBTOTAL(3,D$7:$D17))</f>
        <v>11</v>
      </c>
      <c r="C17" s="164" t="str">
        <f>IF(ROWS(C$7:C17)&gt;$B$1,"",LOOKUP(ROWS(C$7:C17),'คะแนนเทอม 1'!$AF$6:$AF$85,'คะแนนเทอม 1'!$B$6:$B$85))</f>
        <v>ป.4/1</v>
      </c>
      <c r="D17" s="164">
        <f>IF(ROWS(D$7:D17)&gt;$B$1,"",LOOKUP(ROWS(D$7:D17),'คะแนนเทอม 1'!$AF$6:$AF$85,'คะแนนเทอม 1'!$D$6:$D$85))</f>
        <v>4275</v>
      </c>
      <c r="E17" s="165">
        <f>IF(ROWS(E$7:E17)&gt;$B$1,"",LOOKUP(ROWS(E$7:E17),'คะแนนเทอม 1'!$AF$6:$AF$85,'คะแนนเทอม 1'!$C$6:$C$85))</f>
        <v>12</v>
      </c>
      <c r="F17" s="166" t="str">
        <f>IF(ROWS(F$7:F17)&gt;$B$1,"",LOOKUP(ROWS(F$7:F17),'คะแนนเทอม 1'!$AF$6:$AF$85,'คะแนนเทอม 1'!$E$6:$E$85))</f>
        <v>เด็กชาย</v>
      </c>
      <c r="G17" s="167" t="str">
        <f>IF(ROWS(G$7:G17)&gt;$B$1,"",LOOKUP(ROWS(G$7:G17),'คะแนนเทอม 1'!$AF$6:$AF$85,'คะแนนเทอม 1'!$F$6:$F$85))</f>
        <v>ฤทธิกร</v>
      </c>
      <c r="H17" s="168" t="str">
        <f>IF(ROWS(H$7:H17)&gt;$B$1,"",LOOKUP(ROWS(H$7:H17),'คะแนนเทอม 1'!$AF$6:$AF$85,'คะแนนเทอม 1'!$G$6:$G$85))</f>
        <v>ยาวิลาศ</v>
      </c>
      <c r="I17" s="164" t="str">
        <f>IF(ROWS(I$7:I17)&gt;$B$1,"",LOOKUP(ROWS(I$7:I17),'คะแนนเทอม 1'!$AF$6:$AF$85,'คะแนนเทอม 1'!$X$6:$X$85))</f>
        <v/>
      </c>
    </row>
    <row r="18" spans="2:9" x14ac:dyDescent="0.75">
      <c r="B18" s="163">
        <f>IF(D18="","",SUBTOTAL(3,D$7:$D18))</f>
        <v>12</v>
      </c>
      <c r="C18" s="164" t="str">
        <f>IF(ROWS(C$7:C18)&gt;$B$1,"",LOOKUP(ROWS(C$7:C18),'คะแนนเทอม 1'!$AF$6:$AF$85,'คะแนนเทอม 1'!$B$6:$B$85))</f>
        <v>ป.4/1</v>
      </c>
      <c r="D18" s="164">
        <f>IF(ROWS(D$7:D18)&gt;$B$1,"",LOOKUP(ROWS(D$7:D18),'คะแนนเทอม 1'!$AF$6:$AF$85,'คะแนนเทอม 1'!$D$6:$D$85))</f>
        <v>3744</v>
      </c>
      <c r="E18" s="165">
        <f>IF(ROWS(E$7:E18)&gt;$B$1,"",LOOKUP(ROWS(E$7:E18),'คะแนนเทอม 1'!$AF$6:$AF$85,'คะแนนเทอม 1'!$C$6:$C$85))</f>
        <v>13</v>
      </c>
      <c r="F18" s="166" t="str">
        <f>IF(ROWS(F$7:F18)&gt;$B$1,"",LOOKUP(ROWS(F$7:F18),'คะแนนเทอม 1'!$AF$6:$AF$85,'คะแนนเทอม 1'!$E$6:$E$85))</f>
        <v>เด็กหญิง</v>
      </c>
      <c r="G18" s="167" t="str">
        <f>IF(ROWS(G$7:G18)&gt;$B$1,"",LOOKUP(ROWS(G$7:G18),'คะแนนเทอม 1'!$AF$6:$AF$85,'คะแนนเทอม 1'!$F$6:$F$85))</f>
        <v>รัชนก</v>
      </c>
      <c r="H18" s="168" t="str">
        <f>IF(ROWS(H$7:H18)&gt;$B$1,"",LOOKUP(ROWS(H$7:H18),'คะแนนเทอม 1'!$AF$6:$AF$85,'คะแนนเทอม 1'!$G$6:$G$85))</f>
        <v>บัวงาม</v>
      </c>
      <c r="I18" s="164" t="str">
        <f>IF(ROWS(I$7:I18)&gt;$B$1,"",LOOKUP(ROWS(I$7:I18),'คะแนนเทอม 1'!$AF$6:$AF$85,'คะแนนเทอม 1'!$X$6:$X$85))</f>
        <v/>
      </c>
    </row>
    <row r="19" spans="2:9" x14ac:dyDescent="0.75">
      <c r="B19" s="163">
        <f>IF(D19="","",SUBTOTAL(3,D$7:$D19))</f>
        <v>13</v>
      </c>
      <c r="C19" s="164" t="str">
        <f>IF(ROWS(C$7:C19)&gt;$B$1,"",LOOKUP(ROWS(C$7:C19),'คะแนนเทอม 1'!$AF$6:$AF$85,'คะแนนเทอม 1'!$B$6:$B$85))</f>
        <v>ป.4/1</v>
      </c>
      <c r="D19" s="164">
        <f>IF(ROWS(D$7:D19)&gt;$B$1,"",LOOKUP(ROWS(D$7:D19),'คะแนนเทอม 1'!$AF$6:$AF$85,'คะแนนเทอม 1'!$D$6:$D$85))</f>
        <v>3814</v>
      </c>
      <c r="E19" s="165">
        <f>IF(ROWS(E$7:E19)&gt;$B$1,"",LOOKUP(ROWS(E$7:E19),'คะแนนเทอม 1'!$AF$6:$AF$85,'คะแนนเทอม 1'!$C$6:$C$85))</f>
        <v>14</v>
      </c>
      <c r="F19" s="166" t="str">
        <f>IF(ROWS(F$7:F19)&gt;$B$1,"",LOOKUP(ROWS(F$7:F19),'คะแนนเทอม 1'!$AF$6:$AF$85,'คะแนนเทอม 1'!$E$6:$E$85))</f>
        <v>เด็กหญิง</v>
      </c>
      <c r="G19" s="167" t="str">
        <f>IF(ROWS(G$7:G19)&gt;$B$1,"",LOOKUP(ROWS(G$7:G19),'คะแนนเทอม 1'!$AF$6:$AF$85,'คะแนนเทอม 1'!$F$6:$F$85))</f>
        <v>ธัญญารัตน์</v>
      </c>
      <c r="H19" s="168" t="str">
        <f>IF(ROWS(H$7:H19)&gt;$B$1,"",LOOKUP(ROWS(H$7:H19),'คะแนนเทอม 1'!$AF$6:$AF$85,'คะแนนเทอม 1'!$G$6:$G$85))</f>
        <v>ศรีแพร</v>
      </c>
      <c r="I19" s="164" t="str">
        <f>IF(ROWS(I$7:I19)&gt;$B$1,"",LOOKUP(ROWS(I$7:I19),'คะแนนเทอม 1'!$AF$6:$AF$85,'คะแนนเทอม 1'!$X$6:$X$85))</f>
        <v/>
      </c>
    </row>
    <row r="20" spans="2:9" x14ac:dyDescent="0.75">
      <c r="B20" s="163">
        <f>IF(D20="","",SUBTOTAL(3,D$7:$D20))</f>
        <v>14</v>
      </c>
      <c r="C20" s="164" t="str">
        <f>IF(ROWS(C$7:C20)&gt;$B$1,"",LOOKUP(ROWS(C$7:C20),'คะแนนเทอม 1'!$AF$6:$AF$85,'คะแนนเทอม 1'!$B$6:$B$85))</f>
        <v>ป.4/1</v>
      </c>
      <c r="D20" s="164">
        <f>IF(ROWS(D$7:D20)&gt;$B$1,"",LOOKUP(ROWS(D$7:D20),'คะแนนเทอม 1'!$AF$6:$AF$85,'คะแนนเทอม 1'!$D$6:$D$85))</f>
        <v>3826</v>
      </c>
      <c r="E20" s="165">
        <f>IF(ROWS(E$7:E20)&gt;$B$1,"",LOOKUP(ROWS(E$7:E20),'คะแนนเทอม 1'!$AF$6:$AF$85,'คะแนนเทอม 1'!$C$6:$C$85))</f>
        <v>15</v>
      </c>
      <c r="F20" s="166" t="str">
        <f>IF(ROWS(F$7:F20)&gt;$B$1,"",LOOKUP(ROWS(F$7:F20),'คะแนนเทอม 1'!$AF$6:$AF$85,'คะแนนเทอม 1'!$E$6:$E$85))</f>
        <v>เด็กหญิง</v>
      </c>
      <c r="G20" s="167" t="str">
        <f>IF(ROWS(G$7:G20)&gt;$B$1,"",LOOKUP(ROWS(G$7:G20),'คะแนนเทอม 1'!$AF$6:$AF$85,'คะแนนเทอม 1'!$F$6:$F$85))</f>
        <v>ณัฐชา</v>
      </c>
      <c r="H20" s="168" t="str">
        <f>IF(ROWS(H$7:H20)&gt;$B$1,"",LOOKUP(ROWS(H$7:H20),'คะแนนเทอม 1'!$AF$6:$AF$85,'คะแนนเทอม 1'!$G$6:$G$85))</f>
        <v>บังเกิดลาภ</v>
      </c>
      <c r="I20" s="164" t="str">
        <f>IF(ROWS(I$7:I20)&gt;$B$1,"",LOOKUP(ROWS(I$7:I20),'คะแนนเทอม 1'!$AF$6:$AF$85,'คะแนนเทอม 1'!$X$6:$X$85))</f>
        <v/>
      </c>
    </row>
    <row r="21" spans="2:9" x14ac:dyDescent="0.75">
      <c r="B21" s="163">
        <f>IF(D21="","",SUBTOTAL(3,D$7:$D21))</f>
        <v>15</v>
      </c>
      <c r="C21" s="164" t="str">
        <f>IF(ROWS(C$7:C21)&gt;$B$1,"",LOOKUP(ROWS(C$7:C21),'คะแนนเทอม 1'!$AF$6:$AF$85,'คะแนนเทอม 1'!$B$6:$B$85))</f>
        <v>ป.4/1</v>
      </c>
      <c r="D21" s="164">
        <f>IF(ROWS(D$7:D21)&gt;$B$1,"",LOOKUP(ROWS(D$7:D21),'คะแนนเทอม 1'!$AF$6:$AF$85,'คะแนนเทอม 1'!$D$6:$D$85))</f>
        <v>3828</v>
      </c>
      <c r="E21" s="165">
        <f>IF(ROWS(E$7:E21)&gt;$B$1,"",LOOKUP(ROWS(E$7:E21),'คะแนนเทอม 1'!$AF$6:$AF$85,'คะแนนเทอม 1'!$C$6:$C$85))</f>
        <v>16</v>
      </c>
      <c r="F21" s="166" t="str">
        <f>IF(ROWS(F$7:F21)&gt;$B$1,"",LOOKUP(ROWS(F$7:F21),'คะแนนเทอม 1'!$AF$6:$AF$85,'คะแนนเทอม 1'!$E$6:$E$85))</f>
        <v>เด็กหญิง</v>
      </c>
      <c r="G21" s="167" t="str">
        <f>IF(ROWS(G$7:G21)&gt;$B$1,"",LOOKUP(ROWS(G$7:G21),'คะแนนเทอม 1'!$AF$6:$AF$85,'คะแนนเทอม 1'!$F$6:$F$85))</f>
        <v>สายธาร</v>
      </c>
      <c r="H21" s="168" t="str">
        <f>IF(ROWS(H$7:H21)&gt;$B$1,"",LOOKUP(ROWS(H$7:H21),'คะแนนเทอม 1'!$AF$6:$AF$85,'คะแนนเทอม 1'!$G$6:$G$85))</f>
        <v>บุญเรือง</v>
      </c>
      <c r="I21" s="164" t="str">
        <f>IF(ROWS(I$7:I21)&gt;$B$1,"",LOOKUP(ROWS(I$7:I21),'คะแนนเทอม 1'!$AF$6:$AF$85,'คะแนนเทอม 1'!$X$6:$X$85))</f>
        <v/>
      </c>
    </row>
    <row r="22" spans="2:9" x14ac:dyDescent="0.75">
      <c r="B22" s="163">
        <f>IF(D22="","",SUBTOTAL(3,D$7:$D22))</f>
        <v>16</v>
      </c>
      <c r="C22" s="164" t="str">
        <f>IF(ROWS(C$7:C22)&gt;$B$1,"",LOOKUP(ROWS(C$7:C22),'คะแนนเทอม 1'!$AF$6:$AF$85,'คะแนนเทอม 1'!$B$6:$B$85))</f>
        <v>ป.4/1</v>
      </c>
      <c r="D22" s="164">
        <f>IF(ROWS(D$7:D22)&gt;$B$1,"",LOOKUP(ROWS(D$7:D22),'คะแนนเทอม 1'!$AF$6:$AF$85,'คะแนนเทอม 1'!$D$6:$D$85))</f>
        <v>3845</v>
      </c>
      <c r="E22" s="165">
        <f>IF(ROWS(E$7:E22)&gt;$B$1,"",LOOKUP(ROWS(E$7:E22),'คะแนนเทอม 1'!$AF$6:$AF$85,'คะแนนเทอม 1'!$C$6:$C$85))</f>
        <v>17</v>
      </c>
      <c r="F22" s="166" t="str">
        <f>IF(ROWS(F$7:F22)&gt;$B$1,"",LOOKUP(ROWS(F$7:F22),'คะแนนเทอม 1'!$AF$6:$AF$85,'คะแนนเทอม 1'!$E$6:$E$85))</f>
        <v>เด็กหญิง</v>
      </c>
      <c r="G22" s="167" t="str">
        <f>IF(ROWS(G$7:G22)&gt;$B$1,"",LOOKUP(ROWS(G$7:G22),'คะแนนเทอม 1'!$AF$6:$AF$85,'คะแนนเทอม 1'!$F$6:$F$85))</f>
        <v>วาริศา</v>
      </c>
      <c r="H22" s="168" t="str">
        <f>IF(ROWS(H$7:H22)&gt;$B$1,"",LOOKUP(ROWS(H$7:H22),'คะแนนเทอม 1'!$AF$6:$AF$85,'คะแนนเทอม 1'!$G$6:$G$85))</f>
        <v>พลเยี่ยม</v>
      </c>
      <c r="I22" s="164" t="str">
        <f>IF(ROWS(I$7:I22)&gt;$B$1,"",LOOKUP(ROWS(I$7:I22),'คะแนนเทอม 1'!$AF$6:$AF$85,'คะแนนเทอม 1'!$X$6:$X$85))</f>
        <v/>
      </c>
    </row>
    <row r="23" spans="2:9" x14ac:dyDescent="0.75">
      <c r="B23" s="163">
        <f>IF(D23="","",SUBTOTAL(3,D$7:$D23))</f>
        <v>17</v>
      </c>
      <c r="C23" s="164" t="str">
        <f>IF(ROWS(C$7:C23)&gt;$B$1,"",LOOKUP(ROWS(C$7:C23),'คะแนนเทอม 1'!$AF$6:$AF$85,'คะแนนเทอม 1'!$B$6:$B$85))</f>
        <v>ป.4/1</v>
      </c>
      <c r="D23" s="164">
        <f>IF(ROWS(D$7:D23)&gt;$B$1,"",LOOKUP(ROWS(D$7:D23),'คะแนนเทอม 1'!$AF$6:$AF$85,'คะแนนเทอม 1'!$D$6:$D$85))</f>
        <v>3897</v>
      </c>
      <c r="E23" s="165">
        <f>IF(ROWS(E$7:E23)&gt;$B$1,"",LOOKUP(ROWS(E$7:E23),'คะแนนเทอม 1'!$AF$6:$AF$85,'คะแนนเทอม 1'!$C$6:$C$85))</f>
        <v>18</v>
      </c>
      <c r="F23" s="166" t="str">
        <f>IF(ROWS(F$7:F23)&gt;$B$1,"",LOOKUP(ROWS(F$7:F23),'คะแนนเทอม 1'!$AF$6:$AF$85,'คะแนนเทอม 1'!$E$6:$E$85))</f>
        <v>เด็กหญิง</v>
      </c>
      <c r="G23" s="167" t="str">
        <f>IF(ROWS(G$7:G23)&gt;$B$1,"",LOOKUP(ROWS(G$7:G23),'คะแนนเทอม 1'!$AF$6:$AF$85,'คะแนนเทอม 1'!$F$6:$F$85))</f>
        <v>ญาดา</v>
      </c>
      <c r="H23" s="168" t="str">
        <f>IF(ROWS(H$7:H23)&gt;$B$1,"",LOOKUP(ROWS(H$7:H23),'คะแนนเทอม 1'!$AF$6:$AF$85,'คะแนนเทอม 1'!$G$6:$G$85))</f>
        <v>ชอบธรรม</v>
      </c>
      <c r="I23" s="164" t="str">
        <f>IF(ROWS(I$7:I23)&gt;$B$1,"",LOOKUP(ROWS(I$7:I23),'คะแนนเทอม 1'!$AF$6:$AF$85,'คะแนนเทอม 1'!$X$6:$X$85))</f>
        <v/>
      </c>
    </row>
    <row r="24" spans="2:9" x14ac:dyDescent="0.75">
      <c r="B24" s="163">
        <f>IF(D24="","",SUBTOTAL(3,D$7:$D24))</f>
        <v>18</v>
      </c>
      <c r="C24" s="164" t="str">
        <f>IF(ROWS(C$7:C24)&gt;$B$1,"",LOOKUP(ROWS(C$7:C24),'คะแนนเทอม 1'!$AF$6:$AF$85,'คะแนนเทอม 1'!$B$6:$B$85))</f>
        <v>ป.4/1</v>
      </c>
      <c r="D24" s="164">
        <f>IF(ROWS(D$7:D24)&gt;$B$1,"",LOOKUP(ROWS(D$7:D24),'คะแนนเทอม 1'!$AF$6:$AF$85,'คะแนนเทอม 1'!$D$6:$D$85))</f>
        <v>3919</v>
      </c>
      <c r="E24" s="165">
        <f>IF(ROWS(E$7:E24)&gt;$B$1,"",LOOKUP(ROWS(E$7:E24),'คะแนนเทอม 1'!$AF$6:$AF$85,'คะแนนเทอม 1'!$C$6:$C$85))</f>
        <v>19</v>
      </c>
      <c r="F24" s="166" t="str">
        <f>IF(ROWS(F$7:F24)&gt;$B$1,"",LOOKUP(ROWS(F$7:F24),'คะแนนเทอม 1'!$AF$6:$AF$85,'คะแนนเทอม 1'!$E$6:$E$85))</f>
        <v>เด็กหญิง</v>
      </c>
      <c r="G24" s="167" t="str">
        <f>IF(ROWS(G$7:G24)&gt;$B$1,"",LOOKUP(ROWS(G$7:G24),'คะแนนเทอม 1'!$AF$6:$AF$85,'คะแนนเทอม 1'!$F$6:$F$85))</f>
        <v>ณัฐนันทน์</v>
      </c>
      <c r="H24" s="168" t="str">
        <f>IF(ROWS(H$7:H24)&gt;$B$1,"",LOOKUP(ROWS(H$7:H24),'คะแนนเทอม 1'!$AF$6:$AF$85,'คะแนนเทอม 1'!$G$6:$G$85))</f>
        <v>อ้ายดวง</v>
      </c>
      <c r="I24" s="164" t="str">
        <f>IF(ROWS(I$7:I24)&gt;$B$1,"",LOOKUP(ROWS(I$7:I24),'คะแนนเทอม 1'!$AF$6:$AF$85,'คะแนนเทอม 1'!$X$6:$X$85))</f>
        <v/>
      </c>
    </row>
    <row r="25" spans="2:9" x14ac:dyDescent="0.75">
      <c r="B25" s="163">
        <f>IF(D25="","",SUBTOTAL(3,D$7:$D25))</f>
        <v>19</v>
      </c>
      <c r="C25" s="164" t="str">
        <f>IF(ROWS(C$7:C25)&gt;$B$1,"",LOOKUP(ROWS(C$7:C25),'คะแนนเทอม 1'!$AF$6:$AF$85,'คะแนนเทอม 1'!$B$6:$B$85))</f>
        <v>ป.4/1</v>
      </c>
      <c r="D25" s="164">
        <f>IF(ROWS(D$7:D25)&gt;$B$1,"",LOOKUP(ROWS(D$7:D25),'คะแนนเทอม 1'!$AF$6:$AF$85,'คะแนนเทอม 1'!$D$6:$D$85))</f>
        <v>3925</v>
      </c>
      <c r="E25" s="165">
        <f>IF(ROWS(E$7:E25)&gt;$B$1,"",LOOKUP(ROWS(E$7:E25),'คะแนนเทอม 1'!$AF$6:$AF$85,'คะแนนเทอม 1'!$C$6:$C$85))</f>
        <v>20</v>
      </c>
      <c r="F25" s="166" t="str">
        <f>IF(ROWS(F$7:F25)&gt;$B$1,"",LOOKUP(ROWS(F$7:F25),'คะแนนเทอม 1'!$AF$6:$AF$85,'คะแนนเทอม 1'!$E$6:$E$85))</f>
        <v>เด็กหญิง</v>
      </c>
      <c r="G25" s="167" t="str">
        <f>IF(ROWS(G$7:G25)&gt;$B$1,"",LOOKUP(ROWS(G$7:G25),'คะแนนเทอม 1'!$AF$6:$AF$85,'คะแนนเทอม 1'!$F$6:$F$85))</f>
        <v>พัชรดา</v>
      </c>
      <c r="H25" s="168" t="str">
        <f>IF(ROWS(H$7:H25)&gt;$B$1,"",LOOKUP(ROWS(H$7:H25),'คะแนนเทอม 1'!$AF$6:$AF$85,'คะแนนเทอม 1'!$G$6:$G$85))</f>
        <v>ตาคำ</v>
      </c>
      <c r="I25" s="164" t="str">
        <f>IF(ROWS(I$7:I25)&gt;$B$1,"",LOOKUP(ROWS(I$7:I25),'คะแนนเทอม 1'!$AF$6:$AF$85,'คะแนนเทอม 1'!$X$6:$X$85))</f>
        <v/>
      </c>
    </row>
    <row r="26" spans="2:9" x14ac:dyDescent="0.75">
      <c r="B26" s="163">
        <f>IF(D26="","",SUBTOTAL(3,D$7:$D26))</f>
        <v>20</v>
      </c>
      <c r="C26" s="164" t="str">
        <f>IF(ROWS(C$7:C26)&gt;$B$1,"",LOOKUP(ROWS(C$7:C26),'คะแนนเทอม 1'!$AF$6:$AF$85,'คะแนนเทอม 1'!$B$6:$B$85))</f>
        <v>ป.4/1</v>
      </c>
      <c r="D26" s="164">
        <f>IF(ROWS(D$7:D26)&gt;$B$1,"",LOOKUP(ROWS(D$7:D26),'คะแนนเทอม 1'!$AF$6:$AF$85,'คะแนนเทอม 1'!$D$6:$D$85))</f>
        <v>3926</v>
      </c>
      <c r="E26" s="165">
        <f>IF(ROWS(E$7:E26)&gt;$B$1,"",LOOKUP(ROWS(E$7:E26),'คะแนนเทอม 1'!$AF$6:$AF$85,'คะแนนเทอม 1'!$C$6:$C$85))</f>
        <v>21</v>
      </c>
      <c r="F26" s="166" t="str">
        <f>IF(ROWS(F$7:F26)&gt;$B$1,"",LOOKUP(ROWS(F$7:F26),'คะแนนเทอม 1'!$AF$6:$AF$85,'คะแนนเทอม 1'!$E$6:$E$85))</f>
        <v>เด็กหญิง</v>
      </c>
      <c r="G26" s="167" t="str">
        <f>IF(ROWS(G$7:G26)&gt;$B$1,"",LOOKUP(ROWS(G$7:G26),'คะแนนเทอม 1'!$AF$6:$AF$85,'คะแนนเทอม 1'!$F$6:$F$85))</f>
        <v>เบญญาพร</v>
      </c>
      <c r="H26" s="168" t="str">
        <f>IF(ROWS(H$7:H26)&gt;$B$1,"",LOOKUP(ROWS(H$7:H26),'คะแนนเทอม 1'!$AF$6:$AF$85,'คะแนนเทอม 1'!$G$6:$G$85))</f>
        <v>เครือคำ</v>
      </c>
      <c r="I26" s="164" t="str">
        <f>IF(ROWS(I$7:I26)&gt;$B$1,"",LOOKUP(ROWS(I$7:I26),'คะแนนเทอม 1'!$AF$6:$AF$85,'คะแนนเทอม 1'!$X$6:$X$85))</f>
        <v/>
      </c>
    </row>
    <row r="27" spans="2:9" x14ac:dyDescent="0.75">
      <c r="B27" s="163">
        <f>IF(D27="","",SUBTOTAL(3,D$7:$D27))</f>
        <v>21</v>
      </c>
      <c r="C27" s="164" t="str">
        <f>IF(ROWS(C$7:C27)&gt;$B$1,"",LOOKUP(ROWS(C$7:C27),'คะแนนเทอม 1'!$AF$6:$AF$85,'คะแนนเทอม 1'!$B$6:$B$85))</f>
        <v>ป.4/1</v>
      </c>
      <c r="D27" s="164">
        <f>IF(ROWS(D$7:D27)&gt;$B$1,"",LOOKUP(ROWS(D$7:D27),'คะแนนเทอม 1'!$AF$6:$AF$85,'คะแนนเทอม 1'!$D$6:$D$85))</f>
        <v>3947</v>
      </c>
      <c r="E27" s="165">
        <f>IF(ROWS(E$7:E27)&gt;$B$1,"",LOOKUP(ROWS(E$7:E27),'คะแนนเทอม 1'!$AF$6:$AF$85,'คะแนนเทอม 1'!$C$6:$C$85))</f>
        <v>22</v>
      </c>
      <c r="F27" s="166" t="str">
        <f>IF(ROWS(F$7:F27)&gt;$B$1,"",LOOKUP(ROWS(F$7:F27),'คะแนนเทอม 1'!$AF$6:$AF$85,'คะแนนเทอม 1'!$E$6:$E$85))</f>
        <v>เด็กหญิง</v>
      </c>
      <c r="G27" s="167" t="str">
        <f>IF(ROWS(G$7:G27)&gt;$B$1,"",LOOKUP(ROWS(G$7:G27),'คะแนนเทอม 1'!$AF$6:$AF$85,'คะแนนเทอม 1'!$F$6:$F$85))</f>
        <v>ภาพิมล</v>
      </c>
      <c r="H27" s="168" t="str">
        <f>IF(ROWS(H$7:H27)&gt;$B$1,"",LOOKUP(ROWS(H$7:H27),'คะแนนเทอม 1'!$AF$6:$AF$85,'คะแนนเทอม 1'!$G$6:$G$85))</f>
        <v>เสารังษี</v>
      </c>
      <c r="I27" s="164" t="str">
        <f>IF(ROWS(I$7:I27)&gt;$B$1,"",LOOKUP(ROWS(I$7:I27),'คะแนนเทอม 1'!$AF$6:$AF$85,'คะแนนเทอม 1'!$X$6:$X$85))</f>
        <v/>
      </c>
    </row>
    <row r="28" spans="2:9" x14ac:dyDescent="0.75">
      <c r="B28" s="163">
        <f>IF(D28="","",SUBTOTAL(3,D$7:$D28))</f>
        <v>22</v>
      </c>
      <c r="C28" s="164" t="str">
        <f>IF(ROWS(C$7:C28)&gt;$B$1,"",LOOKUP(ROWS(C$7:C28),'คะแนนเทอม 1'!$AF$6:$AF$85,'คะแนนเทอม 1'!$B$6:$B$85))</f>
        <v>ป.4/1</v>
      </c>
      <c r="D28" s="164">
        <f>IF(ROWS(D$7:D28)&gt;$B$1,"",LOOKUP(ROWS(D$7:D28),'คะแนนเทอม 1'!$AF$6:$AF$85,'คะแนนเทอม 1'!$D$6:$D$85))</f>
        <v>4091</v>
      </c>
      <c r="E28" s="165">
        <f>IF(ROWS(E$7:E28)&gt;$B$1,"",LOOKUP(ROWS(E$7:E28),'คะแนนเทอม 1'!$AF$6:$AF$85,'คะแนนเทอม 1'!$C$6:$C$85))</f>
        <v>23</v>
      </c>
      <c r="F28" s="166" t="str">
        <f>IF(ROWS(F$7:F28)&gt;$B$1,"",LOOKUP(ROWS(F$7:F28),'คะแนนเทอม 1'!$AF$6:$AF$85,'คะแนนเทอม 1'!$E$6:$E$85))</f>
        <v>เด็กหญิง</v>
      </c>
      <c r="G28" s="167" t="str">
        <f>IF(ROWS(G$7:G28)&gt;$B$1,"",LOOKUP(ROWS(G$7:G28),'คะแนนเทอม 1'!$AF$6:$AF$85,'คะแนนเทอม 1'!$F$6:$F$85))</f>
        <v>ครองขวัญ</v>
      </c>
      <c r="H28" s="168" t="str">
        <f>IF(ROWS(H$7:H28)&gt;$B$1,"",LOOKUP(ROWS(H$7:H28),'คะแนนเทอม 1'!$AF$6:$AF$85,'คะแนนเทอม 1'!$G$6:$G$85))</f>
        <v>มะรอเซะ</v>
      </c>
      <c r="I28" s="164" t="str">
        <f>IF(ROWS(I$7:I28)&gt;$B$1,"",LOOKUP(ROWS(I$7:I28),'คะแนนเทอม 1'!$AF$6:$AF$85,'คะแนนเทอม 1'!$X$6:$X$85))</f>
        <v/>
      </c>
    </row>
    <row r="29" spans="2:9" x14ac:dyDescent="0.75">
      <c r="B29" s="163">
        <f>IF(D29="","",SUBTOTAL(3,D$7:$D29))</f>
        <v>23</v>
      </c>
      <c r="C29" s="164" t="str">
        <f>IF(ROWS(C$7:C29)&gt;$B$1,"",LOOKUP(ROWS(C$7:C29),'คะแนนเทอม 1'!$AF$6:$AF$85,'คะแนนเทอม 1'!$B$6:$B$85))</f>
        <v>ป.4/1</v>
      </c>
      <c r="D29" s="164">
        <f>IF(ROWS(D$7:D29)&gt;$B$1,"",LOOKUP(ROWS(D$7:D29),'คะแนนเทอม 1'!$AF$6:$AF$85,'คะแนนเทอม 1'!$D$6:$D$85))</f>
        <v>4097</v>
      </c>
      <c r="E29" s="165">
        <f>IF(ROWS(E$7:E29)&gt;$B$1,"",LOOKUP(ROWS(E$7:E29),'คะแนนเทอม 1'!$AF$6:$AF$85,'คะแนนเทอม 1'!$C$6:$C$85))</f>
        <v>24</v>
      </c>
      <c r="F29" s="166" t="str">
        <f>IF(ROWS(F$7:F29)&gt;$B$1,"",LOOKUP(ROWS(F$7:F29),'คะแนนเทอม 1'!$AF$6:$AF$85,'คะแนนเทอม 1'!$E$6:$E$85))</f>
        <v>เด็กหญิง</v>
      </c>
      <c r="G29" s="167" t="str">
        <f>IF(ROWS(G$7:G29)&gt;$B$1,"",LOOKUP(ROWS(G$7:G29),'คะแนนเทอม 1'!$AF$6:$AF$85,'คะแนนเทอม 1'!$F$6:$F$85))</f>
        <v>กัญญาภัทร</v>
      </c>
      <c r="H29" s="168" t="str">
        <f>IF(ROWS(H$7:H29)&gt;$B$1,"",LOOKUP(ROWS(H$7:H29),'คะแนนเทอม 1'!$AF$6:$AF$85,'คะแนนเทอม 1'!$G$6:$G$85))</f>
        <v>ใจปิน</v>
      </c>
      <c r="I29" s="164" t="str">
        <f>IF(ROWS(I$7:I29)&gt;$B$1,"",LOOKUP(ROWS(I$7:I29),'คะแนนเทอม 1'!$AF$6:$AF$85,'คะแนนเทอม 1'!$X$6:$X$85))</f>
        <v/>
      </c>
    </row>
    <row r="30" spans="2:9" x14ac:dyDescent="0.75">
      <c r="B30" s="163">
        <f>IF(D30="","",SUBTOTAL(3,D$7:$D30))</f>
        <v>24</v>
      </c>
      <c r="C30" s="164" t="str">
        <f>IF(ROWS(C$7:C30)&gt;$B$1,"",LOOKUP(ROWS(C$7:C30),'คะแนนเทอม 1'!$AF$6:$AF$85,'คะแนนเทอม 1'!$B$6:$B$85))</f>
        <v>ป.4/1</v>
      </c>
      <c r="D30" s="164">
        <f>IF(ROWS(D$7:D30)&gt;$B$1,"",LOOKUP(ROWS(D$7:D30),'คะแนนเทอม 1'!$AF$6:$AF$85,'คะแนนเทอม 1'!$D$6:$D$85))</f>
        <v>4305</v>
      </c>
      <c r="E30" s="165">
        <f>IF(ROWS(E$7:E30)&gt;$B$1,"",LOOKUP(ROWS(E$7:E30),'คะแนนเทอม 1'!$AF$6:$AF$85,'คะแนนเทอม 1'!$C$6:$C$85))</f>
        <v>25</v>
      </c>
      <c r="F30" s="166" t="str">
        <f>IF(ROWS(F$7:F30)&gt;$B$1,"",LOOKUP(ROWS(F$7:F30),'คะแนนเทอม 1'!$AF$6:$AF$85,'คะแนนเทอม 1'!$E$6:$E$85))</f>
        <v>เด็กหญิง</v>
      </c>
      <c r="G30" s="167" t="str">
        <f>IF(ROWS(G$7:G30)&gt;$B$1,"",LOOKUP(ROWS(G$7:G30),'คะแนนเทอม 1'!$AF$6:$AF$85,'คะแนนเทอม 1'!$F$6:$F$85))</f>
        <v>อริยดา</v>
      </c>
      <c r="H30" s="168" t="str">
        <f>IF(ROWS(H$7:H30)&gt;$B$1,"",LOOKUP(ROWS(H$7:H30),'คะแนนเทอม 1'!$AF$6:$AF$85,'คะแนนเทอม 1'!$G$6:$G$85))</f>
        <v>เพรียจิต</v>
      </c>
      <c r="I30" s="164" t="str">
        <f>IF(ROWS(I$7:I30)&gt;$B$1,"",LOOKUP(ROWS(I$7:I30),'คะแนนเทอม 1'!$AF$6:$AF$85,'คะแนนเทอม 1'!$X$6:$X$85))</f>
        <v/>
      </c>
    </row>
    <row r="31" spans="2:9" x14ac:dyDescent="0.75">
      <c r="B31" s="163">
        <f>IF(D31="","",SUBTOTAL(3,D$7:$D31))</f>
        <v>25</v>
      </c>
      <c r="C31" s="164" t="str">
        <f>IF(ROWS(C$7:C31)&gt;$B$1,"",LOOKUP(ROWS(C$7:C31),'คะแนนเทอม 1'!$AF$6:$AF$85,'คะแนนเทอม 1'!$B$6:$B$85))</f>
        <v>ป.4/1</v>
      </c>
      <c r="D31" s="164">
        <f>IF(ROWS(D$7:D31)&gt;$B$1,"",LOOKUP(ROWS(D$7:D31),'คะแนนเทอม 1'!$AF$6:$AF$85,'คะแนนเทอม 1'!$D$6:$D$85))</f>
        <v>4360</v>
      </c>
      <c r="E31" s="165">
        <f>IF(ROWS(E$7:E31)&gt;$B$1,"",LOOKUP(ROWS(E$7:E31),'คะแนนเทอม 1'!$AF$6:$AF$85,'คะแนนเทอม 1'!$C$6:$C$85))</f>
        <v>26</v>
      </c>
      <c r="F31" s="166" t="str">
        <f>IF(ROWS(F$7:F31)&gt;$B$1,"",LOOKUP(ROWS(F$7:F31),'คะแนนเทอม 1'!$AF$6:$AF$85,'คะแนนเทอม 1'!$E$6:$E$85))</f>
        <v>เด็กชาย</v>
      </c>
      <c r="G31" s="167" t="str">
        <f>IF(ROWS(G$7:G31)&gt;$B$1,"",LOOKUP(ROWS(G$7:G31),'คะแนนเทอม 1'!$AF$6:$AF$85,'คะแนนเทอม 1'!$F$6:$F$85))</f>
        <v>ธีรกฤต</v>
      </c>
      <c r="H31" s="168" t="str">
        <f>IF(ROWS(H$7:H31)&gt;$B$1,"",LOOKUP(ROWS(H$7:H31),'คะแนนเทอม 1'!$AF$6:$AF$85,'คะแนนเทอม 1'!$G$6:$G$85))</f>
        <v>รินเที่ยง</v>
      </c>
      <c r="I31" s="164" t="str">
        <f>IF(ROWS(I$7:I31)&gt;$B$1,"",LOOKUP(ROWS(I$7:I31),'คะแนนเทอม 1'!$AF$6:$AF$85,'คะแนนเทอม 1'!$X$6:$X$85))</f>
        <v/>
      </c>
    </row>
    <row r="32" spans="2:9" x14ac:dyDescent="0.75">
      <c r="B32" s="163">
        <f>IF(D32="","",SUBTOTAL(3,D$7:$D32))</f>
        <v>26</v>
      </c>
      <c r="C32" s="164" t="str">
        <f>IF(ROWS(C$7:C32)&gt;$B$1,"",LOOKUP(ROWS(C$7:C32),'คะแนนเทอม 1'!$AF$6:$AF$85,'คะแนนเทอม 1'!$B$6:$B$85))</f>
        <v>ป.4/1</v>
      </c>
      <c r="D32" s="164">
        <f>IF(ROWS(D$7:D32)&gt;$B$1,"",LOOKUP(ROWS(D$7:D32),'คะแนนเทอม 1'!$AF$6:$AF$85,'คะแนนเทอม 1'!$D$6:$D$85))</f>
        <v>4433</v>
      </c>
      <c r="E32" s="165">
        <f>IF(ROWS(E$7:E32)&gt;$B$1,"",LOOKUP(ROWS(E$7:E32),'คะแนนเทอม 1'!$AF$6:$AF$85,'คะแนนเทอม 1'!$C$6:$C$85))</f>
        <v>27</v>
      </c>
      <c r="F32" s="166" t="str">
        <f>IF(ROWS(F$7:F32)&gt;$B$1,"",LOOKUP(ROWS(F$7:F32),'คะแนนเทอม 1'!$AF$6:$AF$85,'คะแนนเทอม 1'!$E$6:$E$85))</f>
        <v>เด็กหญิง</v>
      </c>
      <c r="G32" s="167" t="str">
        <f>IF(ROWS(G$7:G32)&gt;$B$1,"",LOOKUP(ROWS(G$7:G32),'คะแนนเทอม 1'!$AF$6:$AF$85,'คะแนนเทอม 1'!$F$6:$F$85))</f>
        <v>มินลดา</v>
      </c>
      <c r="H32" s="168" t="str">
        <f>IF(ROWS(H$7:H32)&gt;$B$1,"",LOOKUP(ROWS(H$7:H32),'คะแนนเทอม 1'!$AF$6:$AF$85,'คะแนนเทอม 1'!$G$6:$G$85))</f>
        <v>เชื้อเมืองพาน</v>
      </c>
      <c r="I32" s="164" t="str">
        <f>IF(ROWS(I$7:I32)&gt;$B$1,"",LOOKUP(ROWS(I$7:I32),'คะแนนเทอม 1'!$AF$6:$AF$85,'คะแนนเทอม 1'!$X$6:$X$85))</f>
        <v/>
      </c>
    </row>
    <row r="33" spans="2:9" x14ac:dyDescent="0.75">
      <c r="B33" s="163" t="str">
        <f>IF(D33="","",SUBTOTAL(3,D$7:$D33))</f>
        <v/>
      </c>
      <c r="C33" s="164" t="str">
        <f>IF(ROWS(C$7:C33)&gt;$B$1,"",LOOKUP(ROWS(C$7:C33),'คะแนนเทอม 1'!$AF$6:$AF$85,'คะแนนเทอม 1'!$B$6:$B$85))</f>
        <v>ป.4/1</v>
      </c>
      <c r="D33" s="164" t="str">
        <f>IF(ROWS(D$7:D33)&gt;$B$1,"",LOOKUP(ROWS(D$7:D33),'คะแนนเทอม 1'!$AF$6:$AF$85,'คะแนนเทอม 1'!$D$6:$D$85))</f>
        <v/>
      </c>
      <c r="E33" s="165">
        <f>IF(ROWS(E$7:E33)&gt;$B$1,"",LOOKUP(ROWS(E$7:E33),'คะแนนเทอม 1'!$AF$6:$AF$85,'คะแนนเทอม 1'!$C$6:$C$85))</f>
        <v>28</v>
      </c>
      <c r="F33" s="166" t="str">
        <f>IF(ROWS(F$7:F33)&gt;$B$1,"",LOOKUP(ROWS(F$7:F33),'คะแนนเทอม 1'!$AF$6:$AF$85,'คะแนนเทอม 1'!$E$6:$E$85))</f>
        <v/>
      </c>
      <c r="G33" s="167" t="str">
        <f>IF(ROWS(G$7:G33)&gt;$B$1,"",LOOKUP(ROWS(G$7:G33),'คะแนนเทอม 1'!$AF$6:$AF$85,'คะแนนเทอม 1'!$F$6:$F$85))</f>
        <v/>
      </c>
      <c r="H33" s="168" t="str">
        <f>IF(ROWS(H$7:H33)&gt;$B$1,"",LOOKUP(ROWS(H$7:H33),'คะแนนเทอม 1'!$AF$6:$AF$85,'คะแนนเทอม 1'!$G$6:$G$85))</f>
        <v/>
      </c>
      <c r="I33" s="164" t="str">
        <f>IF(ROWS(I$7:I33)&gt;$B$1,"",LOOKUP(ROWS(I$7:I33),'คะแนนเทอม 1'!$AF$6:$AF$85,'คะแนนเทอม 1'!$X$6:$X$85))</f>
        <v/>
      </c>
    </row>
    <row r="34" spans="2:9" x14ac:dyDescent="0.75">
      <c r="B34" s="163" t="str">
        <f>IF(D34="","",SUBTOTAL(3,D$7:$D34))</f>
        <v/>
      </c>
      <c r="C34" s="164" t="str">
        <f>IF(ROWS(C$7:C34)&gt;$B$1,"",LOOKUP(ROWS(C$7:C34),'คะแนนเทอม 1'!$AF$6:$AF$85,'คะแนนเทอม 1'!$B$6:$B$85))</f>
        <v>ป.4/1</v>
      </c>
      <c r="D34" s="164" t="str">
        <f>IF(ROWS(D$7:D34)&gt;$B$1,"",LOOKUP(ROWS(D$7:D34),'คะแนนเทอม 1'!$AF$6:$AF$85,'คะแนนเทอม 1'!$D$6:$D$85))</f>
        <v/>
      </c>
      <c r="E34" s="165">
        <f>IF(ROWS(E$7:E34)&gt;$B$1,"",LOOKUP(ROWS(E$7:E34),'คะแนนเทอม 1'!$AF$6:$AF$85,'คะแนนเทอม 1'!$C$6:$C$85))</f>
        <v>29</v>
      </c>
      <c r="F34" s="166" t="str">
        <f>IF(ROWS(F$7:F34)&gt;$B$1,"",LOOKUP(ROWS(F$7:F34),'คะแนนเทอม 1'!$AF$6:$AF$85,'คะแนนเทอม 1'!$E$6:$E$85))</f>
        <v/>
      </c>
      <c r="G34" s="167" t="str">
        <f>IF(ROWS(G$7:G34)&gt;$B$1,"",LOOKUP(ROWS(G$7:G34),'คะแนนเทอม 1'!$AF$6:$AF$85,'คะแนนเทอม 1'!$F$6:$F$85))</f>
        <v/>
      </c>
      <c r="H34" s="168" t="str">
        <f>IF(ROWS(H$7:H34)&gt;$B$1,"",LOOKUP(ROWS(H$7:H34),'คะแนนเทอม 1'!$AF$6:$AF$85,'คะแนนเทอม 1'!$G$6:$G$85))</f>
        <v/>
      </c>
      <c r="I34" s="164" t="str">
        <f>IF(ROWS(I$7:I34)&gt;$B$1,"",LOOKUP(ROWS(I$7:I34),'คะแนนเทอม 1'!$AF$6:$AF$85,'คะแนนเทอม 1'!$X$6:$X$85))</f>
        <v/>
      </c>
    </row>
    <row r="35" spans="2:9" x14ac:dyDescent="0.75">
      <c r="B35" s="163" t="str">
        <f>IF(D35="","",SUBTOTAL(3,D$7:$D35))</f>
        <v/>
      </c>
      <c r="C35" s="164" t="str">
        <f>IF(ROWS(C$7:C35)&gt;$B$1,"",LOOKUP(ROWS(C$7:C35),'คะแนนเทอม 1'!$AF$6:$AF$85,'คะแนนเทอม 1'!$B$6:$B$85))</f>
        <v>ป.4/1</v>
      </c>
      <c r="D35" s="164" t="str">
        <f>IF(ROWS(D$7:D35)&gt;$B$1,"",LOOKUP(ROWS(D$7:D35),'คะแนนเทอม 1'!$AF$6:$AF$85,'คะแนนเทอม 1'!$D$6:$D$85))</f>
        <v/>
      </c>
      <c r="E35" s="165">
        <f>IF(ROWS(E$7:E35)&gt;$B$1,"",LOOKUP(ROWS(E$7:E35),'คะแนนเทอม 1'!$AF$6:$AF$85,'คะแนนเทอม 1'!$C$6:$C$85))</f>
        <v>30</v>
      </c>
      <c r="F35" s="166" t="str">
        <f>IF(ROWS(F$7:F35)&gt;$B$1,"",LOOKUP(ROWS(F$7:F35),'คะแนนเทอม 1'!$AF$6:$AF$85,'คะแนนเทอม 1'!$E$6:$E$85))</f>
        <v/>
      </c>
      <c r="G35" s="167" t="str">
        <f>IF(ROWS(G$7:G35)&gt;$B$1,"",LOOKUP(ROWS(G$7:G35),'คะแนนเทอม 1'!$AF$6:$AF$85,'คะแนนเทอม 1'!$F$6:$F$85))</f>
        <v/>
      </c>
      <c r="H35" s="168" t="str">
        <f>IF(ROWS(H$7:H35)&gt;$B$1,"",LOOKUP(ROWS(H$7:H35),'คะแนนเทอม 1'!$AF$6:$AF$85,'คะแนนเทอม 1'!$G$6:$G$85))</f>
        <v/>
      </c>
      <c r="I35" s="164" t="str">
        <f>IF(ROWS(I$7:I35)&gt;$B$1,"",LOOKUP(ROWS(I$7:I35),'คะแนนเทอม 1'!$AF$6:$AF$85,'คะแนนเทอม 1'!$X$6:$X$85))</f>
        <v/>
      </c>
    </row>
    <row r="36" spans="2:9" x14ac:dyDescent="0.75">
      <c r="B36" s="163" t="str">
        <f>IF(D36="","",SUBTOTAL(3,D$7:$D36))</f>
        <v/>
      </c>
      <c r="C36" s="164" t="str">
        <f>IF(ROWS(C$7:C36)&gt;$B$1,"",LOOKUP(ROWS(C$7:C36),'คะแนนเทอม 1'!$AF$6:$AF$85,'คะแนนเทอม 1'!$B$6:$B$85))</f>
        <v>ป.4/1</v>
      </c>
      <c r="D36" s="164" t="str">
        <f>IF(ROWS(D$7:D36)&gt;$B$1,"",LOOKUP(ROWS(D$7:D36),'คะแนนเทอม 1'!$AF$6:$AF$85,'คะแนนเทอม 1'!$D$6:$D$85))</f>
        <v/>
      </c>
      <c r="E36" s="165">
        <f>IF(ROWS(E$7:E36)&gt;$B$1,"",LOOKUP(ROWS(E$7:E36),'คะแนนเทอม 1'!$AF$6:$AF$85,'คะแนนเทอม 1'!$C$6:$C$85))</f>
        <v>31</v>
      </c>
      <c r="F36" s="166" t="str">
        <f>IF(ROWS(F$7:F36)&gt;$B$1,"",LOOKUP(ROWS(F$7:F36),'คะแนนเทอม 1'!$AF$6:$AF$85,'คะแนนเทอม 1'!$E$6:$E$85))</f>
        <v/>
      </c>
      <c r="G36" s="167" t="str">
        <f>IF(ROWS(G$7:G36)&gt;$B$1,"",LOOKUP(ROWS(G$7:G36),'คะแนนเทอม 1'!$AF$6:$AF$85,'คะแนนเทอม 1'!$F$6:$F$85))</f>
        <v/>
      </c>
      <c r="H36" s="168" t="str">
        <f>IF(ROWS(H$7:H36)&gt;$B$1,"",LOOKUP(ROWS(H$7:H36),'คะแนนเทอม 1'!$AF$6:$AF$85,'คะแนนเทอม 1'!$G$6:$G$85))</f>
        <v/>
      </c>
      <c r="I36" s="164" t="str">
        <f>IF(ROWS(I$7:I36)&gt;$B$1,"",LOOKUP(ROWS(I$7:I36),'คะแนนเทอม 1'!$AF$6:$AF$85,'คะแนนเทอม 1'!$X$6:$X$85))</f>
        <v/>
      </c>
    </row>
    <row r="37" spans="2:9" x14ac:dyDescent="0.75">
      <c r="B37" s="163" t="str">
        <f>IF(D37="","",SUBTOTAL(3,D$7:$D37))</f>
        <v/>
      </c>
      <c r="C37" s="164" t="str">
        <f>IF(ROWS(C$7:C37)&gt;$B$1,"",LOOKUP(ROWS(C$7:C37),'คะแนนเทอม 1'!$AF$6:$AF$85,'คะแนนเทอม 1'!$B$6:$B$85))</f>
        <v>ป.4/1</v>
      </c>
      <c r="D37" s="164" t="str">
        <f>IF(ROWS(D$7:D37)&gt;$B$1,"",LOOKUP(ROWS(D$7:D37),'คะแนนเทอม 1'!$AF$6:$AF$85,'คะแนนเทอม 1'!$D$6:$D$85))</f>
        <v/>
      </c>
      <c r="E37" s="165">
        <f>IF(ROWS(E$7:E37)&gt;$B$1,"",LOOKUP(ROWS(E$7:E37),'คะแนนเทอม 1'!$AF$6:$AF$85,'คะแนนเทอม 1'!$C$6:$C$85))</f>
        <v>32</v>
      </c>
      <c r="F37" s="166" t="str">
        <f>IF(ROWS(F$7:F37)&gt;$B$1,"",LOOKUP(ROWS(F$7:F37),'คะแนนเทอม 1'!$AF$6:$AF$85,'คะแนนเทอม 1'!$E$6:$E$85))</f>
        <v/>
      </c>
      <c r="G37" s="167" t="str">
        <f>IF(ROWS(G$7:G37)&gt;$B$1,"",LOOKUP(ROWS(G$7:G37),'คะแนนเทอม 1'!$AF$6:$AF$85,'คะแนนเทอม 1'!$F$6:$F$85))</f>
        <v/>
      </c>
      <c r="H37" s="168" t="str">
        <f>IF(ROWS(H$7:H37)&gt;$B$1,"",LOOKUP(ROWS(H$7:H37),'คะแนนเทอม 1'!$AF$6:$AF$85,'คะแนนเทอม 1'!$G$6:$G$85))</f>
        <v/>
      </c>
      <c r="I37" s="164" t="str">
        <f>IF(ROWS(I$7:I37)&gt;$B$1,"",LOOKUP(ROWS(I$7:I37),'คะแนนเทอม 1'!$AF$6:$AF$85,'คะแนนเทอม 1'!$X$6:$X$85))</f>
        <v/>
      </c>
    </row>
    <row r="38" spans="2:9" x14ac:dyDescent="0.75">
      <c r="B38" s="163" t="str">
        <f>IF(D38="","",SUBTOTAL(3,D$7:$D38))</f>
        <v/>
      </c>
      <c r="C38" s="164" t="str">
        <f>IF(ROWS(C$7:C38)&gt;$B$1,"",LOOKUP(ROWS(C$7:C38),'คะแนนเทอม 1'!$AF$6:$AF$85,'คะแนนเทอม 1'!$B$6:$B$85))</f>
        <v>ป.4/1</v>
      </c>
      <c r="D38" s="164" t="str">
        <f>IF(ROWS(D$7:D38)&gt;$B$1,"",LOOKUP(ROWS(D$7:D38),'คะแนนเทอม 1'!$AF$6:$AF$85,'คะแนนเทอม 1'!$D$6:$D$85))</f>
        <v/>
      </c>
      <c r="E38" s="165">
        <f>IF(ROWS(E$7:E38)&gt;$B$1,"",LOOKUP(ROWS(E$7:E38),'คะแนนเทอม 1'!$AF$6:$AF$85,'คะแนนเทอม 1'!$C$6:$C$85))</f>
        <v>33</v>
      </c>
      <c r="F38" s="166" t="str">
        <f>IF(ROWS(F$7:F38)&gt;$B$1,"",LOOKUP(ROWS(F$7:F38),'คะแนนเทอม 1'!$AF$6:$AF$85,'คะแนนเทอม 1'!$E$6:$E$85))</f>
        <v/>
      </c>
      <c r="G38" s="167" t="str">
        <f>IF(ROWS(G$7:G38)&gt;$B$1,"",LOOKUP(ROWS(G$7:G38),'คะแนนเทอม 1'!$AF$6:$AF$85,'คะแนนเทอม 1'!$F$6:$F$85))</f>
        <v/>
      </c>
      <c r="H38" s="168" t="str">
        <f>IF(ROWS(H$7:H38)&gt;$B$1,"",LOOKUP(ROWS(H$7:H38),'คะแนนเทอม 1'!$AF$6:$AF$85,'คะแนนเทอม 1'!$G$6:$G$85))</f>
        <v/>
      </c>
      <c r="I38" s="164" t="str">
        <f>IF(ROWS(I$7:I38)&gt;$B$1,"",LOOKUP(ROWS(I$7:I38),'คะแนนเทอม 1'!$AF$6:$AF$85,'คะแนนเทอม 1'!$X$6:$X$85))</f>
        <v/>
      </c>
    </row>
    <row r="39" spans="2:9" x14ac:dyDescent="0.75">
      <c r="B39" s="163" t="str">
        <f>IF(D39="","",SUBTOTAL(3,D$7:$D39))</f>
        <v/>
      </c>
      <c r="C39" s="164" t="str">
        <f>IF(ROWS(C$7:C39)&gt;$B$1,"",LOOKUP(ROWS(C$7:C39),'คะแนนเทอม 1'!$AF$6:$AF$85,'คะแนนเทอม 1'!$B$6:$B$85))</f>
        <v>ป.4/1</v>
      </c>
      <c r="D39" s="164" t="str">
        <f>IF(ROWS(D$7:D39)&gt;$B$1,"",LOOKUP(ROWS(D$7:D39),'คะแนนเทอม 1'!$AF$6:$AF$85,'คะแนนเทอม 1'!$D$6:$D$85))</f>
        <v/>
      </c>
      <c r="E39" s="165">
        <f>IF(ROWS(E$7:E39)&gt;$B$1,"",LOOKUP(ROWS(E$7:E39),'คะแนนเทอม 1'!$AF$6:$AF$85,'คะแนนเทอม 1'!$C$6:$C$85))</f>
        <v>34</v>
      </c>
      <c r="F39" s="166" t="str">
        <f>IF(ROWS(F$7:F39)&gt;$B$1,"",LOOKUP(ROWS(F$7:F39),'คะแนนเทอม 1'!$AF$6:$AF$85,'คะแนนเทอม 1'!$E$6:$E$85))</f>
        <v/>
      </c>
      <c r="G39" s="167" t="str">
        <f>IF(ROWS(G$7:G39)&gt;$B$1,"",LOOKUP(ROWS(G$7:G39),'คะแนนเทอม 1'!$AF$6:$AF$85,'คะแนนเทอม 1'!$F$6:$F$85))</f>
        <v/>
      </c>
      <c r="H39" s="168" t="str">
        <f>IF(ROWS(H$7:H39)&gt;$B$1,"",LOOKUP(ROWS(H$7:H39),'คะแนนเทอม 1'!$AF$6:$AF$85,'คะแนนเทอม 1'!$G$6:$G$85))</f>
        <v/>
      </c>
      <c r="I39" s="164" t="str">
        <f>IF(ROWS(I$7:I39)&gt;$B$1,"",LOOKUP(ROWS(I$7:I39),'คะแนนเทอม 1'!$AF$6:$AF$85,'คะแนนเทอม 1'!$X$6:$X$85))</f>
        <v/>
      </c>
    </row>
    <row r="40" spans="2:9" x14ac:dyDescent="0.75">
      <c r="B40" s="163" t="str">
        <f>IF(D40="","",SUBTOTAL(3,D$7:$D40))</f>
        <v/>
      </c>
      <c r="C40" s="164" t="str">
        <f>IF(ROWS(C$7:C40)&gt;$B$1,"",LOOKUP(ROWS(C$7:C40),'คะแนนเทอม 1'!$AF$6:$AF$85,'คะแนนเทอม 1'!$B$6:$B$85))</f>
        <v>ป.4/1</v>
      </c>
      <c r="D40" s="164" t="str">
        <f>IF(ROWS(D$7:D40)&gt;$B$1,"",LOOKUP(ROWS(D$7:D40),'คะแนนเทอม 1'!$AF$6:$AF$85,'คะแนนเทอม 1'!$D$6:$D$85))</f>
        <v/>
      </c>
      <c r="E40" s="165">
        <f>IF(ROWS(E$7:E40)&gt;$B$1,"",LOOKUP(ROWS(E$7:E40),'คะแนนเทอม 1'!$AF$6:$AF$85,'คะแนนเทอม 1'!$C$6:$C$85))</f>
        <v>35</v>
      </c>
      <c r="F40" s="166" t="str">
        <f>IF(ROWS(F$7:F40)&gt;$B$1,"",LOOKUP(ROWS(F$7:F40),'คะแนนเทอม 1'!$AF$6:$AF$85,'คะแนนเทอม 1'!$E$6:$E$85))</f>
        <v/>
      </c>
      <c r="G40" s="167" t="str">
        <f>IF(ROWS(G$7:G40)&gt;$B$1,"",LOOKUP(ROWS(G$7:G40),'คะแนนเทอม 1'!$AF$6:$AF$85,'คะแนนเทอม 1'!$F$6:$F$85))</f>
        <v/>
      </c>
      <c r="H40" s="168" t="str">
        <f>IF(ROWS(H$7:H40)&gt;$B$1,"",LOOKUP(ROWS(H$7:H40),'คะแนนเทอม 1'!$AF$6:$AF$85,'คะแนนเทอม 1'!$G$6:$G$85))</f>
        <v/>
      </c>
      <c r="I40" s="164" t="str">
        <f>IF(ROWS(I$7:I40)&gt;$B$1,"",LOOKUP(ROWS(I$7:I40),'คะแนนเทอม 1'!$AF$6:$AF$85,'คะแนนเทอม 1'!$X$6:$X$85))</f>
        <v/>
      </c>
    </row>
    <row r="41" spans="2:9" x14ac:dyDescent="0.75">
      <c r="B41" s="163" t="str">
        <f>IF(D41="","",SUBTOTAL(3,D$7:$D41))</f>
        <v/>
      </c>
      <c r="C41" s="164" t="str">
        <f>IF(ROWS(C$7:C41)&gt;$B$1,"",LOOKUP(ROWS(C$7:C41),'คะแนนเทอม 1'!$AF$6:$AF$85,'คะแนนเทอม 1'!$B$6:$B$85))</f>
        <v>ป.4/1</v>
      </c>
      <c r="D41" s="164" t="str">
        <f>IF(ROWS(D$7:D41)&gt;$B$1,"",LOOKUP(ROWS(D$7:D41),'คะแนนเทอม 1'!$AF$6:$AF$85,'คะแนนเทอม 1'!$D$6:$D$85))</f>
        <v/>
      </c>
      <c r="E41" s="165">
        <f>IF(ROWS(E$7:E41)&gt;$B$1,"",LOOKUP(ROWS(E$7:E41),'คะแนนเทอม 1'!$AF$6:$AF$85,'คะแนนเทอม 1'!$C$6:$C$85))</f>
        <v>36</v>
      </c>
      <c r="F41" s="166" t="str">
        <f>IF(ROWS(F$7:F41)&gt;$B$1,"",LOOKUP(ROWS(F$7:F41),'คะแนนเทอม 1'!$AF$6:$AF$85,'คะแนนเทอม 1'!$E$6:$E$85))</f>
        <v/>
      </c>
      <c r="G41" s="167" t="str">
        <f>IF(ROWS(G$7:G41)&gt;$B$1,"",LOOKUP(ROWS(G$7:G41),'คะแนนเทอม 1'!$AF$6:$AF$85,'คะแนนเทอม 1'!$F$6:$F$85))</f>
        <v/>
      </c>
      <c r="H41" s="168" t="str">
        <f>IF(ROWS(H$7:H41)&gt;$B$1,"",LOOKUP(ROWS(H$7:H41),'คะแนนเทอม 1'!$AF$6:$AF$85,'คะแนนเทอม 1'!$G$6:$G$85))</f>
        <v/>
      </c>
      <c r="I41" s="164" t="str">
        <f>IF(ROWS(I$7:I41)&gt;$B$1,"",LOOKUP(ROWS(I$7:I41),'คะแนนเทอม 1'!$AF$6:$AF$85,'คะแนนเทอม 1'!$X$6:$X$85))</f>
        <v/>
      </c>
    </row>
    <row r="42" spans="2:9" x14ac:dyDescent="0.75">
      <c r="B42" s="163" t="str">
        <f>IF(D42="","",SUBTOTAL(3,D$7:$D42))</f>
        <v/>
      </c>
      <c r="C42" s="164" t="str">
        <f>IF(ROWS(C$7:C42)&gt;$B$1,"",LOOKUP(ROWS(C$7:C42),'คะแนนเทอม 1'!$AF$6:$AF$85,'คะแนนเทอม 1'!$B$6:$B$85))</f>
        <v>ป.4/1</v>
      </c>
      <c r="D42" s="164" t="str">
        <f>IF(ROWS(D$7:D42)&gt;$B$1,"",LOOKUP(ROWS(D$7:D42),'คะแนนเทอม 1'!$AF$6:$AF$85,'คะแนนเทอม 1'!$D$6:$D$85))</f>
        <v/>
      </c>
      <c r="E42" s="165">
        <f>IF(ROWS(E$7:E42)&gt;$B$1,"",LOOKUP(ROWS(E$7:E42),'คะแนนเทอม 1'!$AF$6:$AF$85,'คะแนนเทอม 1'!$C$6:$C$85))</f>
        <v>37</v>
      </c>
      <c r="F42" s="166" t="str">
        <f>IF(ROWS(F$7:F42)&gt;$B$1,"",LOOKUP(ROWS(F$7:F42),'คะแนนเทอม 1'!$AF$6:$AF$85,'คะแนนเทอม 1'!$E$6:$E$85))</f>
        <v/>
      </c>
      <c r="G42" s="167" t="str">
        <f>IF(ROWS(G$7:G42)&gt;$B$1,"",LOOKUP(ROWS(G$7:G42),'คะแนนเทอม 1'!$AF$6:$AF$85,'คะแนนเทอม 1'!$F$6:$F$85))</f>
        <v/>
      </c>
      <c r="H42" s="168" t="str">
        <f>IF(ROWS(H$7:H42)&gt;$B$1,"",LOOKUP(ROWS(H$7:H42),'คะแนนเทอม 1'!$AF$6:$AF$85,'คะแนนเทอม 1'!$G$6:$G$85))</f>
        <v/>
      </c>
      <c r="I42" s="164" t="str">
        <f>IF(ROWS(I$7:I42)&gt;$B$1,"",LOOKUP(ROWS(I$7:I42),'คะแนนเทอม 1'!$AF$6:$AF$85,'คะแนนเทอม 1'!$X$6:$X$85))</f>
        <v/>
      </c>
    </row>
    <row r="43" spans="2:9" x14ac:dyDescent="0.75">
      <c r="B43" s="163" t="str">
        <f>IF(D43="","",SUBTOTAL(3,D$7:$D43))</f>
        <v/>
      </c>
      <c r="C43" s="164" t="str">
        <f>IF(ROWS(C$7:C43)&gt;$B$1,"",LOOKUP(ROWS(C$7:C43),'คะแนนเทอม 1'!$AF$6:$AF$85,'คะแนนเทอม 1'!$B$6:$B$85))</f>
        <v>ป.4/1</v>
      </c>
      <c r="D43" s="164" t="str">
        <f>IF(ROWS(D$7:D43)&gt;$B$1,"",LOOKUP(ROWS(D$7:D43),'คะแนนเทอม 1'!$AF$6:$AF$85,'คะแนนเทอม 1'!$D$6:$D$85))</f>
        <v/>
      </c>
      <c r="E43" s="165">
        <f>IF(ROWS(E$7:E43)&gt;$B$1,"",LOOKUP(ROWS(E$7:E43),'คะแนนเทอม 1'!$AF$6:$AF$85,'คะแนนเทอม 1'!$C$6:$C$85))</f>
        <v>38</v>
      </c>
      <c r="F43" s="166" t="str">
        <f>IF(ROWS(F$7:F43)&gt;$B$1,"",LOOKUP(ROWS(F$7:F43),'คะแนนเทอม 1'!$AF$6:$AF$85,'คะแนนเทอม 1'!$E$6:$E$85))</f>
        <v/>
      </c>
      <c r="G43" s="167" t="str">
        <f>IF(ROWS(G$7:G43)&gt;$B$1,"",LOOKUP(ROWS(G$7:G43),'คะแนนเทอม 1'!$AF$6:$AF$85,'คะแนนเทอม 1'!$F$6:$F$85))</f>
        <v/>
      </c>
      <c r="H43" s="168" t="str">
        <f>IF(ROWS(H$7:H43)&gt;$B$1,"",LOOKUP(ROWS(H$7:H43),'คะแนนเทอม 1'!$AF$6:$AF$85,'คะแนนเทอม 1'!$G$6:$G$85))</f>
        <v/>
      </c>
      <c r="I43" s="164" t="str">
        <f>IF(ROWS(I$7:I43)&gt;$B$1,"",LOOKUP(ROWS(I$7:I43),'คะแนนเทอม 1'!$AF$6:$AF$85,'คะแนนเทอม 1'!$X$6:$X$85))</f>
        <v/>
      </c>
    </row>
    <row r="44" spans="2:9" x14ac:dyDescent="0.75">
      <c r="B44" s="163" t="str">
        <f>IF(D44="","",SUBTOTAL(3,D$7:$D44))</f>
        <v/>
      </c>
      <c r="C44" s="164" t="str">
        <f>IF(ROWS(C$7:C44)&gt;$B$1,"",LOOKUP(ROWS(C$7:C44),'คะแนนเทอม 1'!$AF$6:$AF$85,'คะแนนเทอม 1'!$B$6:$B$85))</f>
        <v>ป.4/1</v>
      </c>
      <c r="D44" s="164" t="str">
        <f>IF(ROWS(D$7:D44)&gt;$B$1,"",LOOKUP(ROWS(D$7:D44),'คะแนนเทอม 1'!$AF$6:$AF$85,'คะแนนเทอม 1'!$D$6:$D$85))</f>
        <v/>
      </c>
      <c r="E44" s="165">
        <f>IF(ROWS(E$7:E44)&gt;$B$1,"",LOOKUP(ROWS(E$7:E44),'คะแนนเทอม 1'!$AF$6:$AF$85,'คะแนนเทอม 1'!$C$6:$C$85))</f>
        <v>39</v>
      </c>
      <c r="F44" s="166" t="str">
        <f>IF(ROWS(F$7:F44)&gt;$B$1,"",LOOKUP(ROWS(F$7:F44),'คะแนนเทอม 1'!$AF$6:$AF$85,'คะแนนเทอม 1'!$E$6:$E$85))</f>
        <v/>
      </c>
      <c r="G44" s="167" t="str">
        <f>IF(ROWS(G$7:G44)&gt;$B$1,"",LOOKUP(ROWS(G$7:G44),'คะแนนเทอม 1'!$AF$6:$AF$85,'คะแนนเทอม 1'!$F$6:$F$85))</f>
        <v/>
      </c>
      <c r="H44" s="168" t="str">
        <f>IF(ROWS(H$7:H44)&gt;$B$1,"",LOOKUP(ROWS(H$7:H44),'คะแนนเทอม 1'!$AF$6:$AF$85,'คะแนนเทอม 1'!$G$6:$G$85))</f>
        <v/>
      </c>
      <c r="I44" s="164" t="str">
        <f>IF(ROWS(I$7:I44)&gt;$B$1,"",LOOKUP(ROWS(I$7:I44),'คะแนนเทอม 1'!$AF$6:$AF$85,'คะแนนเทอม 1'!$X$6:$X$85))</f>
        <v/>
      </c>
    </row>
    <row r="45" spans="2:9" x14ac:dyDescent="0.75">
      <c r="B45" s="163" t="str">
        <f>IF(D45="","",SUBTOTAL(3,D$7:$D45))</f>
        <v/>
      </c>
      <c r="C45" s="164" t="str">
        <f>IF(ROWS(C$7:C45)&gt;$B$1,"",LOOKUP(ROWS(C$7:C45),'คะแนนเทอม 1'!$AF$6:$AF$85,'คะแนนเทอม 1'!$B$6:$B$85))</f>
        <v>ป.4/1</v>
      </c>
      <c r="D45" s="164" t="str">
        <f>IF(ROWS(D$7:D45)&gt;$B$1,"",LOOKUP(ROWS(D$7:D45),'คะแนนเทอม 1'!$AF$6:$AF$85,'คะแนนเทอม 1'!$D$6:$D$85))</f>
        <v/>
      </c>
      <c r="E45" s="165">
        <f>IF(ROWS(E$7:E45)&gt;$B$1,"",LOOKUP(ROWS(E$7:E45),'คะแนนเทอม 1'!$AF$6:$AF$85,'คะแนนเทอม 1'!$C$6:$C$85))</f>
        <v>40</v>
      </c>
      <c r="F45" s="166" t="str">
        <f>IF(ROWS(F$7:F45)&gt;$B$1,"",LOOKUP(ROWS(F$7:F45),'คะแนนเทอม 1'!$AF$6:$AF$85,'คะแนนเทอม 1'!$E$6:$E$85))</f>
        <v/>
      </c>
      <c r="G45" s="167" t="str">
        <f>IF(ROWS(G$7:G45)&gt;$B$1,"",LOOKUP(ROWS(G$7:G45),'คะแนนเทอม 1'!$AF$6:$AF$85,'คะแนนเทอม 1'!$F$6:$F$85))</f>
        <v/>
      </c>
      <c r="H45" s="168" t="str">
        <f>IF(ROWS(H$7:H45)&gt;$B$1,"",LOOKUP(ROWS(H$7:H45),'คะแนนเทอม 1'!$AF$6:$AF$85,'คะแนนเทอม 1'!$G$6:$G$85))</f>
        <v/>
      </c>
      <c r="I45" s="164" t="str">
        <f>IF(ROWS(I$7:I45)&gt;$B$1,"",LOOKUP(ROWS(I$7:I45),'คะแนนเทอม 1'!$AF$6:$AF$85,'คะแนนเทอม 1'!$X$6:$X$85))</f>
        <v/>
      </c>
    </row>
    <row r="46" spans="2:9" x14ac:dyDescent="0.75">
      <c r="B46" s="163">
        <f>IF(D46="","",SUBTOTAL(3,D$7:$D46))</f>
        <v>40</v>
      </c>
      <c r="C46" s="164" t="str">
        <f>IF(ROWS(C$7:C46)&gt;$B$1,"",LOOKUP(ROWS(C$7:C46),'คะแนนเทอม 1'!$AF$6:$AF$85,'คะแนนเทอม 1'!$B$6:$B$85))</f>
        <v>ป.4/2</v>
      </c>
      <c r="D46" s="164">
        <f>IF(ROWS(D$7:D46)&gt;$B$1,"",LOOKUP(ROWS(D$7:D46),'คะแนนเทอม 1'!$AF$6:$AF$85,'คะแนนเทอม 1'!$D$6:$D$85))</f>
        <v>3746</v>
      </c>
      <c r="E46" s="165">
        <f>IF(ROWS(E$7:E46)&gt;$B$1,"",LOOKUP(ROWS(E$7:E46),'คะแนนเทอม 1'!$AF$6:$AF$85,'คะแนนเทอม 1'!$C$6:$C$85))</f>
        <v>1</v>
      </c>
      <c r="F46" s="166" t="str">
        <f>IF(ROWS(F$7:F46)&gt;$B$1,"",LOOKUP(ROWS(F$7:F46),'คะแนนเทอม 1'!$AF$6:$AF$85,'คะแนนเทอม 1'!$E$6:$E$85))</f>
        <v>เด็กชาย</v>
      </c>
      <c r="G46" s="167" t="str">
        <f>IF(ROWS(G$7:G46)&gt;$B$1,"",LOOKUP(ROWS(G$7:G46),'คะแนนเทอม 1'!$AF$6:$AF$85,'คะแนนเทอม 1'!$F$6:$F$85))</f>
        <v>ภคภัทร</v>
      </c>
      <c r="H46" s="168" t="str">
        <f>IF(ROWS(H$7:H46)&gt;$B$1,"",LOOKUP(ROWS(H$7:H46),'คะแนนเทอม 1'!$AF$6:$AF$85,'คะแนนเทอม 1'!$G$6:$G$85))</f>
        <v>จิรหิรัญโชค</v>
      </c>
      <c r="I46" s="164" t="str">
        <f>IF(ROWS(I$7:I46)&gt;$B$1,"",LOOKUP(ROWS(I$7:I46),'คะแนนเทอม 1'!$AF$6:$AF$85,'คะแนนเทอม 1'!$X$6:$X$85))</f>
        <v/>
      </c>
    </row>
    <row r="47" spans="2:9" x14ac:dyDescent="0.75">
      <c r="B47" s="163">
        <f>IF(D47="","",SUBTOTAL(3,D$7:$D47))</f>
        <v>41</v>
      </c>
      <c r="C47" s="164" t="str">
        <f>IF(ROWS(C$7:C47)&gt;$B$1,"",LOOKUP(ROWS(C$7:C47),'คะแนนเทอม 1'!$AF$6:$AF$85,'คะแนนเทอม 1'!$B$6:$B$85))</f>
        <v>ป.4/2</v>
      </c>
      <c r="D47" s="164">
        <f>IF(ROWS(D$7:D47)&gt;$B$1,"",LOOKUP(ROWS(D$7:D47),'คะแนนเทอม 1'!$AF$6:$AF$85,'คะแนนเทอม 1'!$D$6:$D$85))</f>
        <v>3799</v>
      </c>
      <c r="E47" s="165">
        <f>IF(ROWS(E$7:E47)&gt;$B$1,"",LOOKUP(ROWS(E$7:E47),'คะแนนเทอม 1'!$AF$6:$AF$85,'คะแนนเทอม 1'!$C$6:$C$85))</f>
        <v>2</v>
      </c>
      <c r="F47" s="166" t="str">
        <f>IF(ROWS(F$7:F47)&gt;$B$1,"",LOOKUP(ROWS(F$7:F47),'คะแนนเทอม 1'!$AF$6:$AF$85,'คะแนนเทอม 1'!$E$6:$E$85))</f>
        <v>เด็กชาย</v>
      </c>
      <c r="G47" s="167" t="str">
        <f>IF(ROWS(G$7:G47)&gt;$B$1,"",LOOKUP(ROWS(G$7:G47),'คะแนนเทอม 1'!$AF$6:$AF$85,'คะแนนเทอม 1'!$F$6:$F$85))</f>
        <v>ศุภวุฒิ</v>
      </c>
      <c r="H47" s="168" t="str">
        <f>IF(ROWS(H$7:H47)&gt;$B$1,"",LOOKUP(ROWS(H$7:H47),'คะแนนเทอม 1'!$AF$6:$AF$85,'คะแนนเทอม 1'!$G$6:$G$85))</f>
        <v>ก๋องอ้าย</v>
      </c>
      <c r="I47" s="164" t="str">
        <f>IF(ROWS(I$7:I47)&gt;$B$1,"",LOOKUP(ROWS(I$7:I47),'คะแนนเทอม 1'!$AF$6:$AF$85,'คะแนนเทอม 1'!$X$6:$X$85))</f>
        <v/>
      </c>
    </row>
    <row r="48" spans="2:9" x14ac:dyDescent="0.75">
      <c r="B48" s="163">
        <f>IF(D48="","",SUBTOTAL(3,D$7:$D48))</f>
        <v>42</v>
      </c>
      <c r="C48" s="164" t="str">
        <f>IF(ROWS(C$7:C48)&gt;$B$1,"",LOOKUP(ROWS(C$7:C48),'คะแนนเทอม 1'!$AF$6:$AF$85,'คะแนนเทอม 1'!$B$6:$B$85))</f>
        <v>ป.4/2</v>
      </c>
      <c r="D48" s="164">
        <f>IF(ROWS(D$7:D48)&gt;$B$1,"",LOOKUP(ROWS(D$7:D48),'คะแนนเทอม 1'!$AF$6:$AF$85,'คะแนนเทอม 1'!$D$6:$D$85))</f>
        <v>3825</v>
      </c>
      <c r="E48" s="165">
        <f>IF(ROWS(E$7:E48)&gt;$B$1,"",LOOKUP(ROWS(E$7:E48),'คะแนนเทอม 1'!$AF$6:$AF$85,'คะแนนเทอม 1'!$C$6:$C$85))</f>
        <v>3</v>
      </c>
      <c r="F48" s="166" t="str">
        <f>IF(ROWS(F$7:F48)&gt;$B$1,"",LOOKUP(ROWS(F$7:F48),'คะแนนเทอม 1'!$AF$6:$AF$85,'คะแนนเทอม 1'!$E$6:$E$85))</f>
        <v>เด็กชาย</v>
      </c>
      <c r="G48" s="167" t="str">
        <f>IF(ROWS(G$7:G48)&gt;$B$1,"",LOOKUP(ROWS(G$7:G48),'คะแนนเทอม 1'!$AF$6:$AF$85,'คะแนนเทอม 1'!$F$6:$F$85))</f>
        <v>วีรภัทร</v>
      </c>
      <c r="H48" s="168" t="str">
        <f>IF(ROWS(H$7:H48)&gt;$B$1,"",LOOKUP(ROWS(H$7:H48),'คะแนนเทอม 1'!$AF$6:$AF$85,'คะแนนเทอม 1'!$G$6:$G$85))</f>
        <v>อ้วนแก้ว</v>
      </c>
      <c r="I48" s="164" t="str">
        <f>IF(ROWS(I$7:I48)&gt;$B$1,"",LOOKUP(ROWS(I$7:I48),'คะแนนเทอม 1'!$AF$6:$AF$85,'คะแนนเทอม 1'!$X$6:$X$85))</f>
        <v/>
      </c>
    </row>
    <row r="49" spans="2:9" x14ac:dyDescent="0.75">
      <c r="B49" s="163">
        <f>IF(D49="","",SUBTOTAL(3,D$7:$D49))</f>
        <v>43</v>
      </c>
      <c r="C49" s="164" t="str">
        <f>IF(ROWS(C$7:C49)&gt;$B$1,"",LOOKUP(ROWS(C$7:C49),'คะแนนเทอม 1'!$AF$6:$AF$85,'คะแนนเทอม 1'!$B$6:$B$85))</f>
        <v>ป.4/2</v>
      </c>
      <c r="D49" s="164">
        <f>IF(ROWS(D$7:D49)&gt;$B$1,"",LOOKUP(ROWS(D$7:D49),'คะแนนเทอม 1'!$AF$6:$AF$85,'คะแนนเทอม 1'!$D$6:$D$85))</f>
        <v>3835</v>
      </c>
      <c r="E49" s="165">
        <f>IF(ROWS(E$7:E49)&gt;$B$1,"",LOOKUP(ROWS(E$7:E49),'คะแนนเทอม 1'!$AF$6:$AF$85,'คะแนนเทอม 1'!$C$6:$C$85))</f>
        <v>4</v>
      </c>
      <c r="F49" s="166" t="str">
        <f>IF(ROWS(F$7:F49)&gt;$B$1,"",LOOKUP(ROWS(F$7:F49),'คะแนนเทอม 1'!$AF$6:$AF$85,'คะแนนเทอม 1'!$E$6:$E$85))</f>
        <v>เด็กชาย</v>
      </c>
      <c r="G49" s="167" t="str">
        <f>IF(ROWS(G$7:G49)&gt;$B$1,"",LOOKUP(ROWS(G$7:G49),'คะแนนเทอม 1'!$AF$6:$AF$85,'คะแนนเทอม 1'!$F$6:$F$85))</f>
        <v>นะโม</v>
      </c>
      <c r="H49" s="168" t="str">
        <f>IF(ROWS(H$7:H49)&gt;$B$1,"",LOOKUP(ROWS(H$7:H49),'คะแนนเทอม 1'!$AF$6:$AF$85,'คะแนนเทอม 1'!$G$6:$G$85))</f>
        <v>เววน</v>
      </c>
      <c r="I49" s="164" t="str">
        <f>IF(ROWS(I$7:I49)&gt;$B$1,"",LOOKUP(ROWS(I$7:I49),'คะแนนเทอม 1'!$AF$6:$AF$85,'คะแนนเทอม 1'!$X$6:$X$85))</f>
        <v/>
      </c>
    </row>
    <row r="50" spans="2:9" x14ac:dyDescent="0.75">
      <c r="B50" s="163">
        <f>IF(D50="","",SUBTOTAL(3,D$7:$D50))</f>
        <v>44</v>
      </c>
      <c r="C50" s="164" t="str">
        <f>IF(ROWS(C$7:C50)&gt;$B$1,"",LOOKUP(ROWS(C$7:C50),'คะแนนเทอม 1'!$AF$6:$AF$85,'คะแนนเทอม 1'!$B$6:$B$85))</f>
        <v>ป.4/2</v>
      </c>
      <c r="D50" s="164">
        <f>IF(ROWS(D$7:D50)&gt;$B$1,"",LOOKUP(ROWS(D$7:D50),'คะแนนเทอม 1'!$AF$6:$AF$85,'คะแนนเทอม 1'!$D$6:$D$85))</f>
        <v>3904</v>
      </c>
      <c r="E50" s="165">
        <f>IF(ROWS(E$7:E50)&gt;$B$1,"",LOOKUP(ROWS(E$7:E50),'คะแนนเทอม 1'!$AF$6:$AF$85,'คะแนนเทอม 1'!$C$6:$C$85))</f>
        <v>5</v>
      </c>
      <c r="F50" s="166" t="str">
        <f>IF(ROWS(F$7:F50)&gt;$B$1,"",LOOKUP(ROWS(F$7:F50),'คะแนนเทอม 1'!$AF$6:$AF$85,'คะแนนเทอม 1'!$E$6:$E$85))</f>
        <v>เด็กชาย</v>
      </c>
      <c r="G50" s="167" t="str">
        <f>IF(ROWS(G$7:G50)&gt;$B$1,"",LOOKUP(ROWS(G$7:G50),'คะแนนเทอม 1'!$AF$6:$AF$85,'คะแนนเทอม 1'!$F$6:$F$85))</f>
        <v>สุญตา</v>
      </c>
      <c r="H50" s="168" t="str">
        <f>IF(ROWS(H$7:H50)&gt;$B$1,"",LOOKUP(ROWS(H$7:H50),'คะแนนเทอม 1'!$AF$6:$AF$85,'คะแนนเทอม 1'!$G$6:$G$85))</f>
        <v>อู่ทอง</v>
      </c>
      <c r="I50" s="164" t="str">
        <f>IF(ROWS(I$7:I50)&gt;$B$1,"",LOOKUP(ROWS(I$7:I50),'คะแนนเทอม 1'!$AF$6:$AF$85,'คะแนนเทอม 1'!$X$6:$X$85))</f>
        <v/>
      </c>
    </row>
    <row r="51" spans="2:9" x14ac:dyDescent="0.75">
      <c r="B51" s="163">
        <f>IF(D51="","",SUBTOTAL(3,D$7:$D51))</f>
        <v>45</v>
      </c>
      <c r="C51" s="164" t="str">
        <f>IF(ROWS(C$7:C51)&gt;$B$1,"",LOOKUP(ROWS(C$7:C51),'คะแนนเทอม 1'!$AF$6:$AF$85,'คะแนนเทอม 1'!$B$6:$B$85))</f>
        <v>ป.4/2</v>
      </c>
      <c r="D51" s="164">
        <f>IF(ROWS(D$7:D51)&gt;$B$1,"",LOOKUP(ROWS(D$7:D51),'คะแนนเทอม 1'!$AF$6:$AF$85,'คะแนนเทอม 1'!$D$6:$D$85))</f>
        <v>3905</v>
      </c>
      <c r="E51" s="165">
        <f>IF(ROWS(E$7:E51)&gt;$B$1,"",LOOKUP(ROWS(E$7:E51),'คะแนนเทอม 1'!$AF$6:$AF$85,'คะแนนเทอม 1'!$C$6:$C$85))</f>
        <v>6</v>
      </c>
      <c r="F51" s="166" t="str">
        <f>IF(ROWS(F$7:F51)&gt;$B$1,"",LOOKUP(ROWS(F$7:F51),'คะแนนเทอม 1'!$AF$6:$AF$85,'คะแนนเทอม 1'!$E$6:$E$85))</f>
        <v>เด็กชาย</v>
      </c>
      <c r="G51" s="167" t="str">
        <f>IF(ROWS(G$7:G51)&gt;$B$1,"",LOOKUP(ROWS(G$7:G51),'คะแนนเทอม 1'!$AF$6:$AF$85,'คะแนนเทอม 1'!$F$6:$F$85))</f>
        <v>ภูวภัทร</v>
      </c>
      <c r="H51" s="168" t="str">
        <f>IF(ROWS(H$7:H51)&gt;$B$1,"",LOOKUP(ROWS(H$7:H51),'คะแนนเทอม 1'!$AF$6:$AF$85,'คะแนนเทอม 1'!$G$6:$G$85))</f>
        <v>บุญเรือง</v>
      </c>
      <c r="I51" s="164" t="str">
        <f>IF(ROWS(I$7:I51)&gt;$B$1,"",LOOKUP(ROWS(I$7:I51),'คะแนนเทอม 1'!$AF$6:$AF$85,'คะแนนเทอม 1'!$X$6:$X$85))</f>
        <v/>
      </c>
    </row>
    <row r="52" spans="2:9" x14ac:dyDescent="0.75">
      <c r="B52" s="163">
        <f>IF(D52="","",SUBTOTAL(3,D$7:$D52))</f>
        <v>46</v>
      </c>
      <c r="C52" s="164" t="str">
        <f>IF(ROWS(C$7:C52)&gt;$B$1,"",LOOKUP(ROWS(C$7:C52),'คะแนนเทอม 1'!$AF$6:$AF$85,'คะแนนเทอม 1'!$B$6:$B$85))</f>
        <v>ป.4/2</v>
      </c>
      <c r="D52" s="164">
        <f>IF(ROWS(D$7:D52)&gt;$B$1,"",LOOKUP(ROWS(D$7:D52),'คะแนนเทอม 1'!$AF$6:$AF$85,'คะแนนเทอม 1'!$D$6:$D$85))</f>
        <v>3946</v>
      </c>
      <c r="E52" s="165">
        <f>IF(ROWS(E$7:E52)&gt;$B$1,"",LOOKUP(ROWS(E$7:E52),'คะแนนเทอม 1'!$AF$6:$AF$85,'คะแนนเทอม 1'!$C$6:$C$85))</f>
        <v>7</v>
      </c>
      <c r="F52" s="166" t="str">
        <f>IF(ROWS(F$7:F52)&gt;$B$1,"",LOOKUP(ROWS(F$7:F52),'คะแนนเทอม 1'!$AF$6:$AF$85,'คะแนนเทอม 1'!$E$6:$E$85))</f>
        <v>เด็กชาย</v>
      </c>
      <c r="G52" s="167" t="str">
        <f>IF(ROWS(G$7:G52)&gt;$B$1,"",LOOKUP(ROWS(G$7:G52),'คะแนนเทอม 1'!$AF$6:$AF$85,'คะแนนเทอม 1'!$F$6:$F$85))</f>
        <v>วรเมธ</v>
      </c>
      <c r="H52" s="168" t="str">
        <f>IF(ROWS(H$7:H52)&gt;$B$1,"",LOOKUP(ROWS(H$7:H52),'คะแนนเทอม 1'!$AF$6:$AF$85,'คะแนนเทอม 1'!$G$6:$G$85))</f>
        <v>ปินตานา</v>
      </c>
      <c r="I52" s="164" t="str">
        <f>IF(ROWS(I$7:I52)&gt;$B$1,"",LOOKUP(ROWS(I$7:I52),'คะแนนเทอม 1'!$AF$6:$AF$85,'คะแนนเทอม 1'!$X$6:$X$85))</f>
        <v/>
      </c>
    </row>
    <row r="53" spans="2:9" x14ac:dyDescent="0.75">
      <c r="B53" s="163">
        <f>IF(D53="","",SUBTOTAL(3,D$7:$D53))</f>
        <v>47</v>
      </c>
      <c r="C53" s="164" t="str">
        <f>IF(ROWS(C$7:C53)&gt;$B$1,"",LOOKUP(ROWS(C$7:C53),'คะแนนเทอม 1'!$AF$6:$AF$85,'คะแนนเทอม 1'!$B$6:$B$85))</f>
        <v>ป.4/2</v>
      </c>
      <c r="D53" s="164">
        <f>IF(ROWS(D$7:D53)&gt;$B$1,"",LOOKUP(ROWS(D$7:D53),'คะแนนเทอม 1'!$AF$6:$AF$85,'คะแนนเทอม 1'!$D$6:$D$85))</f>
        <v>4098</v>
      </c>
      <c r="E53" s="165">
        <f>IF(ROWS(E$7:E53)&gt;$B$1,"",LOOKUP(ROWS(E$7:E53),'คะแนนเทอม 1'!$AF$6:$AF$85,'คะแนนเทอม 1'!$C$6:$C$85))</f>
        <v>8</v>
      </c>
      <c r="F53" s="166" t="str">
        <f>IF(ROWS(F$7:F53)&gt;$B$1,"",LOOKUP(ROWS(F$7:F53),'คะแนนเทอม 1'!$AF$6:$AF$85,'คะแนนเทอม 1'!$E$6:$E$85))</f>
        <v>เด็กชาย</v>
      </c>
      <c r="G53" s="167" t="str">
        <f>IF(ROWS(G$7:G53)&gt;$B$1,"",LOOKUP(ROWS(G$7:G53),'คะแนนเทอม 1'!$AF$6:$AF$85,'คะแนนเทอม 1'!$F$6:$F$85))</f>
        <v>พงษ์พิชญ์</v>
      </c>
      <c r="H53" s="168" t="str">
        <f>IF(ROWS(H$7:H53)&gt;$B$1,"",LOOKUP(ROWS(H$7:H53),'คะแนนเทอม 1'!$AF$6:$AF$85,'คะแนนเทอม 1'!$G$6:$G$85))</f>
        <v>เรือนแก้ว</v>
      </c>
      <c r="I53" s="164" t="str">
        <f>IF(ROWS(I$7:I53)&gt;$B$1,"",LOOKUP(ROWS(I$7:I53),'คะแนนเทอม 1'!$AF$6:$AF$85,'คะแนนเทอม 1'!$X$6:$X$85))</f>
        <v/>
      </c>
    </row>
    <row r="54" spans="2:9" x14ac:dyDescent="0.75">
      <c r="B54" s="163">
        <f>IF(D54="","",SUBTOTAL(3,D$7:$D54))</f>
        <v>48</v>
      </c>
      <c r="C54" s="164" t="str">
        <f>IF(ROWS(C$7:C54)&gt;$B$1,"",LOOKUP(ROWS(C$7:C54),'คะแนนเทอม 1'!$AF$6:$AF$85,'คะแนนเทอม 1'!$B$6:$B$85))</f>
        <v>ป.4/2</v>
      </c>
      <c r="D54" s="164">
        <f>IF(ROWS(D$7:D54)&gt;$B$1,"",LOOKUP(ROWS(D$7:D54),'คะแนนเทอม 1'!$AF$6:$AF$85,'คะแนนเทอม 1'!$D$6:$D$85))</f>
        <v>4206</v>
      </c>
      <c r="E54" s="165">
        <f>IF(ROWS(E$7:E54)&gt;$B$1,"",LOOKUP(ROWS(E$7:E54),'คะแนนเทอม 1'!$AF$6:$AF$85,'คะแนนเทอม 1'!$C$6:$C$85))</f>
        <v>9</v>
      </c>
      <c r="F54" s="166" t="str">
        <f>IF(ROWS(F$7:F54)&gt;$B$1,"",LOOKUP(ROWS(F$7:F54),'คะแนนเทอม 1'!$AF$6:$AF$85,'คะแนนเทอม 1'!$E$6:$E$85))</f>
        <v>เด็กชาย</v>
      </c>
      <c r="G54" s="167" t="str">
        <f>IF(ROWS(G$7:G54)&gt;$B$1,"",LOOKUP(ROWS(G$7:G54),'คะแนนเทอม 1'!$AF$6:$AF$85,'คะแนนเทอม 1'!$F$6:$F$85))</f>
        <v>นาวา</v>
      </c>
      <c r="H54" s="168" t="str">
        <f>IF(ROWS(H$7:H54)&gt;$B$1,"",LOOKUP(ROWS(H$7:H54),'คะแนนเทอม 1'!$AF$6:$AF$85,'คะแนนเทอม 1'!$G$6:$G$85))</f>
        <v>ศรียอด</v>
      </c>
      <c r="I54" s="164" t="str">
        <f>IF(ROWS(I$7:I54)&gt;$B$1,"",LOOKUP(ROWS(I$7:I54),'คะแนนเทอม 1'!$AF$6:$AF$85,'คะแนนเทอม 1'!$X$6:$X$85))</f>
        <v/>
      </c>
    </row>
    <row r="55" spans="2:9" x14ac:dyDescent="0.75">
      <c r="B55" s="163">
        <f>IF(D55="","",SUBTOTAL(3,D$7:$D55))</f>
        <v>49</v>
      </c>
      <c r="C55" s="164" t="str">
        <f>IF(ROWS(C$7:C55)&gt;$B$1,"",LOOKUP(ROWS(C$7:C55),'คะแนนเทอม 1'!$AF$6:$AF$85,'คะแนนเทอม 1'!$B$6:$B$85))</f>
        <v>ป.4/2</v>
      </c>
      <c r="D55" s="164">
        <f>IF(ROWS(D$7:D55)&gt;$B$1,"",LOOKUP(ROWS(D$7:D55),'คะแนนเทอม 1'!$AF$6:$AF$85,'คะแนนเทอม 1'!$D$6:$D$85))</f>
        <v>4306</v>
      </c>
      <c r="E55" s="165">
        <f>IF(ROWS(E$7:E55)&gt;$B$1,"",LOOKUP(ROWS(E$7:E55),'คะแนนเทอม 1'!$AF$6:$AF$85,'คะแนนเทอม 1'!$C$6:$C$85))</f>
        <v>10</v>
      </c>
      <c r="F55" s="166" t="str">
        <f>IF(ROWS(F$7:F55)&gt;$B$1,"",LOOKUP(ROWS(F$7:F55),'คะแนนเทอม 1'!$AF$6:$AF$85,'คะแนนเทอม 1'!$E$6:$E$85))</f>
        <v>เด็กชาย</v>
      </c>
      <c r="G55" s="167" t="str">
        <f>IF(ROWS(G$7:G55)&gt;$B$1,"",LOOKUP(ROWS(G$7:G55),'คะแนนเทอม 1'!$AF$6:$AF$85,'คะแนนเทอม 1'!$F$6:$F$85))</f>
        <v>ชียวน</v>
      </c>
      <c r="H55" s="168" t="str">
        <f>IF(ROWS(H$7:H55)&gt;$B$1,"",LOOKUP(ROWS(H$7:H55),'คะแนนเทอม 1'!$AF$6:$AF$85,'คะแนนเทอม 1'!$G$6:$G$85))</f>
        <v>เตียว</v>
      </c>
      <c r="I55" s="164" t="str">
        <f>IF(ROWS(I$7:I55)&gt;$B$1,"",LOOKUP(ROWS(I$7:I55),'คะแนนเทอม 1'!$AF$6:$AF$85,'คะแนนเทอม 1'!$X$6:$X$85))</f>
        <v/>
      </c>
    </row>
    <row r="56" spans="2:9" x14ac:dyDescent="0.75">
      <c r="B56" s="163">
        <f>IF(D56="","",SUBTOTAL(3,D$7:$D56))</f>
        <v>50</v>
      </c>
      <c r="C56" s="164" t="str">
        <f>IF(ROWS(C$7:C56)&gt;$B$1,"",LOOKUP(ROWS(C$7:C56),'คะแนนเทอม 1'!$AF$6:$AF$85,'คะแนนเทอม 1'!$B$6:$B$85))</f>
        <v>ป.4/2</v>
      </c>
      <c r="D56" s="164">
        <f>IF(ROWS(D$7:D56)&gt;$B$1,"",LOOKUP(ROWS(D$7:D56),'คะแนนเทอม 1'!$AF$6:$AF$85,'คะแนนเทอม 1'!$D$6:$D$85))</f>
        <v>3802</v>
      </c>
      <c r="E56" s="165">
        <f>IF(ROWS(E$7:E56)&gt;$B$1,"",LOOKUP(ROWS(E$7:E56),'คะแนนเทอม 1'!$AF$6:$AF$85,'คะแนนเทอม 1'!$C$6:$C$85))</f>
        <v>11</v>
      </c>
      <c r="F56" s="166" t="str">
        <f>IF(ROWS(F$7:F56)&gt;$B$1,"",LOOKUP(ROWS(F$7:F56),'คะแนนเทอม 1'!$AF$6:$AF$85,'คะแนนเทอม 1'!$E$6:$E$85))</f>
        <v>เด็กหญิง</v>
      </c>
      <c r="G56" s="167" t="str">
        <f>IF(ROWS(G$7:G56)&gt;$B$1,"",LOOKUP(ROWS(G$7:G56),'คะแนนเทอม 1'!$AF$6:$AF$85,'คะแนนเทอม 1'!$F$6:$F$85))</f>
        <v>ณดารัตน์</v>
      </c>
      <c r="H56" s="168" t="str">
        <f>IF(ROWS(H$7:H56)&gt;$B$1,"",LOOKUP(ROWS(H$7:H56),'คะแนนเทอม 1'!$AF$6:$AF$85,'คะแนนเทอม 1'!$G$6:$G$85))</f>
        <v>ยูลึ</v>
      </c>
      <c r="I56" s="164" t="str">
        <f>IF(ROWS(I$7:I56)&gt;$B$1,"",LOOKUP(ROWS(I$7:I56),'คะแนนเทอม 1'!$AF$6:$AF$85,'คะแนนเทอม 1'!$X$6:$X$85))</f>
        <v/>
      </c>
    </row>
    <row r="57" spans="2:9" x14ac:dyDescent="0.75">
      <c r="B57" s="163">
        <f>IF(D57="","",SUBTOTAL(3,D$7:$D57))</f>
        <v>51</v>
      </c>
      <c r="C57" s="164" t="str">
        <f>IF(ROWS(C$7:C57)&gt;$B$1,"",LOOKUP(ROWS(C$7:C57),'คะแนนเทอม 1'!$AF$6:$AF$85,'คะแนนเทอม 1'!$B$6:$B$85))</f>
        <v>ป.4/2</v>
      </c>
      <c r="D57" s="164">
        <f>IF(ROWS(D$7:D57)&gt;$B$1,"",LOOKUP(ROWS(D$7:D57),'คะแนนเทอม 1'!$AF$6:$AF$85,'คะแนนเทอม 1'!$D$6:$D$85))</f>
        <v>3809</v>
      </c>
      <c r="E57" s="165">
        <f>IF(ROWS(E$7:E57)&gt;$B$1,"",LOOKUP(ROWS(E$7:E57),'คะแนนเทอม 1'!$AF$6:$AF$85,'คะแนนเทอม 1'!$C$6:$C$85))</f>
        <v>12</v>
      </c>
      <c r="F57" s="166" t="str">
        <f>IF(ROWS(F$7:F57)&gt;$B$1,"",LOOKUP(ROWS(F$7:F57),'คะแนนเทอม 1'!$AF$6:$AF$85,'คะแนนเทอม 1'!$E$6:$E$85))</f>
        <v>เด็กหญิง</v>
      </c>
      <c r="G57" s="167" t="str">
        <f>IF(ROWS(G$7:G57)&gt;$B$1,"",LOOKUP(ROWS(G$7:G57),'คะแนนเทอม 1'!$AF$6:$AF$85,'คะแนนเทอม 1'!$F$6:$F$85))</f>
        <v>ชนกานต์</v>
      </c>
      <c r="H57" s="168" t="str">
        <f>IF(ROWS(H$7:H57)&gt;$B$1,"",LOOKUP(ROWS(H$7:H57),'คะแนนเทอม 1'!$AF$6:$AF$85,'คะแนนเทอม 1'!$G$6:$G$85))</f>
        <v>ยืนยิ่ง</v>
      </c>
      <c r="I57" s="164" t="str">
        <f>IF(ROWS(I$7:I57)&gt;$B$1,"",LOOKUP(ROWS(I$7:I57),'คะแนนเทอม 1'!$AF$6:$AF$85,'คะแนนเทอม 1'!$X$6:$X$85))</f>
        <v/>
      </c>
    </row>
    <row r="58" spans="2:9" x14ac:dyDescent="0.75">
      <c r="B58" s="163">
        <f>IF(D58="","",SUBTOTAL(3,D$7:$D58))</f>
        <v>52</v>
      </c>
      <c r="C58" s="164" t="str">
        <f>IF(ROWS(C$7:C58)&gt;$B$1,"",LOOKUP(ROWS(C$7:C58),'คะแนนเทอม 1'!$AF$6:$AF$85,'คะแนนเทอม 1'!$B$6:$B$85))</f>
        <v>ป.4/2</v>
      </c>
      <c r="D58" s="164">
        <f>IF(ROWS(D$7:D58)&gt;$B$1,"",LOOKUP(ROWS(D$7:D58),'คะแนนเทอม 1'!$AF$6:$AF$85,'คะแนนเทอม 1'!$D$6:$D$85))</f>
        <v>3811</v>
      </c>
      <c r="E58" s="165">
        <f>IF(ROWS(E$7:E58)&gt;$B$1,"",LOOKUP(ROWS(E$7:E58),'คะแนนเทอม 1'!$AF$6:$AF$85,'คะแนนเทอม 1'!$C$6:$C$85))</f>
        <v>13</v>
      </c>
      <c r="F58" s="166" t="str">
        <f>IF(ROWS(F$7:F58)&gt;$B$1,"",LOOKUP(ROWS(F$7:F58),'คะแนนเทอม 1'!$AF$6:$AF$85,'คะแนนเทอม 1'!$E$6:$E$85))</f>
        <v>เด็กหญิง</v>
      </c>
      <c r="G58" s="167" t="str">
        <f>IF(ROWS(G$7:G58)&gt;$B$1,"",LOOKUP(ROWS(G$7:G58),'คะแนนเทอม 1'!$AF$6:$AF$85,'คะแนนเทอม 1'!$F$6:$F$85))</f>
        <v>กุลประกาย</v>
      </c>
      <c r="H58" s="168" t="str">
        <f>IF(ROWS(H$7:H58)&gt;$B$1,"",LOOKUP(ROWS(H$7:H58),'คะแนนเทอม 1'!$AF$6:$AF$85,'คะแนนเทอม 1'!$G$6:$G$85))</f>
        <v>สุบิน</v>
      </c>
      <c r="I58" s="164" t="str">
        <f>IF(ROWS(I$7:I58)&gt;$B$1,"",LOOKUP(ROWS(I$7:I58),'คะแนนเทอม 1'!$AF$6:$AF$85,'คะแนนเทอม 1'!$X$6:$X$85))</f>
        <v/>
      </c>
    </row>
  </sheetData>
  <sheetProtection selectLockedCells="1"/>
  <mergeCells count="3">
    <mergeCell ref="F6:H6"/>
    <mergeCell ref="B4:I4"/>
    <mergeCell ref="B5:I5"/>
  </mergeCells>
  <conditionalFormatting sqref="I7:I58">
    <cfRule type="cellIs" dxfId="20" priority="5" operator="equal">
      <formula>"มผ"</formula>
    </cfRule>
    <cfRule type="cellIs" dxfId="19" priority="6" operator="equal">
      <formula>"มส"</formula>
    </cfRule>
    <cfRule type="cellIs" dxfId="18" priority="7" operator="equal">
      <formula>"ร"</formula>
    </cfRule>
    <cfRule type="cellIs" dxfId="17" priority="8" operator="equal">
      <formula>0</formula>
    </cfRule>
  </conditionalFormatting>
  <pageMargins left="1.8110236220472442" right="0.70866141732283472" top="0.47244094488188981" bottom="1.0629921259842521" header="0.31496062992125984" footer="0.35433070866141736"/>
  <pageSetup paperSize="9" scale="105" orientation="portrait" horizontalDpi="4294967293" verticalDpi="4294967292" r:id="rId1"/>
  <headerFooter scaleWithDoc="0" alignWithMargins="0">
    <oddHeader>&amp;C</oddHeader>
    <oddFooter>&amp;Cลงชื่อ________________________ครูผู้สอน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B1:R3698"/>
  <sheetViews>
    <sheetView topLeftCell="A2" workbookViewId="0">
      <selection activeCell="W13" sqref="W13"/>
    </sheetView>
  </sheetViews>
  <sheetFormatPr defaultColWidth="9.09765625" defaultRowHeight="21.5" x14ac:dyDescent="0.75"/>
  <cols>
    <col min="1" max="1" width="9.09765625" style="24"/>
    <col min="2" max="2" width="9.09765625" style="203"/>
    <col min="3" max="3" width="44.3984375" style="24" bestFit="1" customWidth="1"/>
    <col min="4" max="10" width="6.8984375" style="207" hidden="1" customWidth="1"/>
    <col min="11" max="15" width="7.19921875" style="207" hidden="1" customWidth="1"/>
    <col min="16" max="16384" width="9.09765625" style="24"/>
  </cols>
  <sheetData>
    <row r="1" spans="2:15" x14ac:dyDescent="0.75">
      <c r="D1" s="204" t="str">
        <f>ข้อมูลเบื้องต้น!D18</f>
        <v>ป.4/1</v>
      </c>
      <c r="E1" s="204" t="str">
        <f>ข้อมูลเบื้องต้น!D19</f>
        <v>ป.4/2</v>
      </c>
      <c r="F1" s="204">
        <f>ข้อมูลเบื้องต้น!J22</f>
        <v>0</v>
      </c>
      <c r="G1" s="204">
        <f>ข้อมูลเบื้องต้น!J23</f>
        <v>0</v>
      </c>
      <c r="H1" s="204">
        <f>ข้อมูลเบื้องต้น!J24</f>
        <v>0</v>
      </c>
      <c r="I1" s="204">
        <f>ข้อมูลเบื้องต้น!J25</f>
        <v>0</v>
      </c>
      <c r="J1" s="204" t="e">
        <f>ข้อมูลเบื้องต้น!#REF!</f>
        <v>#REF!</v>
      </c>
      <c r="K1" s="204" t="e">
        <f>ข้อมูลเบื้องต้น!#REF!</f>
        <v>#REF!</v>
      </c>
      <c r="L1" s="204" t="e">
        <f>ข้อมูลเบื้องต้น!#REF!</f>
        <v>#REF!</v>
      </c>
      <c r="M1" s="204" t="e">
        <f>ข้อมูลเบื้องต้น!#REF!</f>
        <v>#REF!</v>
      </c>
      <c r="N1" s="204">
        <f>ข้อมูลเบื้องต้น!J28</f>
        <v>0</v>
      </c>
      <c r="O1" s="204">
        <f>ข้อมูลเบื้องต้น!J32</f>
        <v>0</v>
      </c>
    </row>
    <row r="2" spans="2:15" x14ac:dyDescent="0.75">
      <c r="B2" s="205" t="s">
        <v>140</v>
      </c>
      <c r="C2" s="205" t="s">
        <v>141</v>
      </c>
      <c r="D2" s="188">
        <v>0</v>
      </c>
      <c r="E2" s="188">
        <v>0</v>
      </c>
      <c r="F2" s="188">
        <v>0</v>
      </c>
      <c r="G2" s="188">
        <v>0</v>
      </c>
      <c r="H2" s="188">
        <v>0</v>
      </c>
      <c r="I2" s="188">
        <v>0</v>
      </c>
      <c r="J2" s="188">
        <v>0</v>
      </c>
      <c r="K2" s="188">
        <v>0</v>
      </c>
      <c r="L2" s="188">
        <v>0</v>
      </c>
      <c r="M2" s="188">
        <v>0</v>
      </c>
      <c r="N2" s="188">
        <v>0</v>
      </c>
      <c r="O2" s="188">
        <v>0</v>
      </c>
    </row>
    <row r="3" spans="2:15" x14ac:dyDescent="0.75">
      <c r="B3" s="234" t="s">
        <v>164</v>
      </c>
      <c r="C3" s="405" t="s">
        <v>792</v>
      </c>
      <c r="D3" s="188" t="str">
        <f>IF(AND(Table4[[#This Row],[ห้อง]]=D$1),LOOKUP(9.99999999999999E+307,D$2:$D2)+1,"")</f>
        <v/>
      </c>
      <c r="E3" s="188" t="str">
        <f>IF(AND(Table4[[#This Row],[ห้อง]]=E$1),LOOKUP(9.99999999999999E+307,E$2:$E2)+1,"")</f>
        <v/>
      </c>
      <c r="F3" s="188" t="str">
        <f>IF(AND(Table4[[#This Row],[ห้อง]]=F$1),LOOKUP(9.99999999999999E+307,$F$2:F2)+1,"")</f>
        <v/>
      </c>
      <c r="G3" s="188" t="str">
        <f>IF(AND(Table4[[#This Row],[ห้อง]]=G$1),LOOKUP(9.99999999999999E+307,$G$2:G2)+1,"")</f>
        <v/>
      </c>
      <c r="H3" s="188" t="str">
        <f>IF(AND(Table4[[#This Row],[ห้อง]]=H$1),LOOKUP(9.99999999999999E+307,$H$2:H2)+1,"")</f>
        <v/>
      </c>
      <c r="I3" s="188" t="str">
        <f>IF(AND(Table4[[#This Row],[ห้อง]]=I$1),LOOKUP(9.99999999999999E+307,$I$2:I2)+1,"")</f>
        <v/>
      </c>
      <c r="J3" s="188" t="e">
        <f>IF(AND(Table4[[#This Row],[ห้อง]]=J$1),LOOKUP(9.99999999999999E+307,$J$2:J2)+1,"")</f>
        <v>#REF!</v>
      </c>
      <c r="K3" s="188" t="e">
        <f>IF(AND(Table4[[#This Row],[ห้อง]]=K$1),LOOKUP(9.99999999999999E+307,$K$2:K2)+1,"")</f>
        <v>#REF!</v>
      </c>
      <c r="L3" s="188" t="e">
        <f>IF(AND(Table4[[#This Row],[ห้อง]]=L$1),LOOKUP(9.99999999999999E+307,$L$2:L2)+1,"")</f>
        <v>#REF!</v>
      </c>
      <c r="M3" s="188" t="e">
        <f>IF(AND(Table4[[#This Row],[ห้อง]]=M$1),LOOKUP(9.99999999999999E+307,$M$2:M2)+1,"")</f>
        <v>#REF!</v>
      </c>
      <c r="N3" s="188" t="str">
        <f>IF(AND(Table4[[#This Row],[ห้อง]]=N$1),LOOKUP(9.99999999999999E+307,$N$2:N2)+1,"")</f>
        <v/>
      </c>
      <c r="O3" s="188" t="str">
        <f>IF(AND(Table4[[#This Row],[ห้อง]]=O$1),LOOKUP(9.99999999999999E+307,$O$2:O2)+1,"")</f>
        <v/>
      </c>
    </row>
    <row r="4" spans="2:15" x14ac:dyDescent="0.75">
      <c r="B4" s="234" t="s">
        <v>165</v>
      </c>
      <c r="C4" s="403" t="s">
        <v>793</v>
      </c>
      <c r="D4" s="188" t="str">
        <f>IF(AND(Table4[[#This Row],[ห้อง]]=D$1),LOOKUP(9.99999999999999E+307,D$2:$D3)+1,"")</f>
        <v/>
      </c>
      <c r="E4" s="188" t="str">
        <f>IF(AND(Table4[[#This Row],[ห้อง]]=E$1),LOOKUP(9.99999999999999E+307,E$2:$E3)+1,"")</f>
        <v/>
      </c>
      <c r="F4" s="188" t="str">
        <f>IF(AND(Table4[[#This Row],[ห้อง]]=F$1),LOOKUP(9.99999999999999E+307,$F$2:F3)+1,"")</f>
        <v/>
      </c>
      <c r="G4" s="188" t="str">
        <f>IF(AND(Table4[[#This Row],[ห้อง]]=G$1),LOOKUP(9.99999999999999E+307,$G$2:G3)+1,"")</f>
        <v/>
      </c>
      <c r="H4" s="188" t="str">
        <f>IF(AND(Table4[[#This Row],[ห้อง]]=H$1),LOOKUP(9.99999999999999E+307,$H$2:H3)+1,"")</f>
        <v/>
      </c>
      <c r="I4" s="188" t="str">
        <f>IF(AND(Table4[[#This Row],[ห้อง]]=I$1),LOOKUP(9.99999999999999E+307,$I$2:I3)+1,"")</f>
        <v/>
      </c>
      <c r="J4" s="188" t="e">
        <f>IF(AND(Table4[[#This Row],[ห้อง]]=J$1),LOOKUP(9.99999999999999E+307,$J$2:J3)+1,"")</f>
        <v>#REF!</v>
      </c>
      <c r="K4" s="188" t="e">
        <f>IF(AND(Table4[[#This Row],[ห้อง]]=K$1),LOOKUP(9.99999999999999E+307,$K$2:K3)+1,"")</f>
        <v>#REF!</v>
      </c>
      <c r="L4" s="188" t="e">
        <f>IF(AND(Table4[[#This Row],[ห้อง]]=L$1),LOOKUP(9.99999999999999E+307,$L$2:L3)+1,"")</f>
        <v>#REF!</v>
      </c>
      <c r="M4" s="188" t="e">
        <f>IF(AND(Table4[[#This Row],[ห้อง]]=M$1),LOOKUP(9.99999999999999E+307,$M$2:M3)+1,"")</f>
        <v>#REF!</v>
      </c>
      <c r="N4" s="188" t="str">
        <f>IF(AND(Table4[[#This Row],[ห้อง]]=N$1),LOOKUP(9.99999999999999E+307,$N$2:N3)+1,"")</f>
        <v/>
      </c>
      <c r="O4" s="188" t="str">
        <f>IF(AND(Table4[[#This Row],[ห้อง]]=O$1),LOOKUP(9.99999999999999E+307,$O$2:O3)+1,"")</f>
        <v/>
      </c>
    </row>
    <row r="5" spans="2:15" x14ac:dyDescent="0.75">
      <c r="B5" s="234" t="s">
        <v>166</v>
      </c>
      <c r="C5" s="405" t="s">
        <v>794</v>
      </c>
      <c r="D5" s="188" t="str">
        <f>IF(AND(Table4[[#This Row],[ห้อง]]=D$1),LOOKUP(9.99999999999999E+307,D$2:$D4)+1,"")</f>
        <v/>
      </c>
      <c r="E5" s="188" t="str">
        <f>IF(AND(Table4[[#This Row],[ห้อง]]=E$1),LOOKUP(9.99999999999999E+307,E$2:$E4)+1,"")</f>
        <v/>
      </c>
      <c r="F5" s="188" t="str">
        <f>IF(AND(Table4[[#This Row],[ห้อง]]=F$1),LOOKUP(9.99999999999999E+307,$F$2:F4)+1,"")</f>
        <v/>
      </c>
      <c r="G5" s="188" t="str">
        <f>IF(AND(Table4[[#This Row],[ห้อง]]=G$1),LOOKUP(9.99999999999999E+307,$G$2:G4)+1,"")</f>
        <v/>
      </c>
      <c r="H5" s="188" t="str">
        <f>IF(AND(Table4[[#This Row],[ห้อง]]=H$1),LOOKUP(9.99999999999999E+307,$H$2:H4)+1,"")</f>
        <v/>
      </c>
      <c r="I5" s="188" t="str">
        <f>IF(AND(Table4[[#This Row],[ห้อง]]=I$1),LOOKUP(9.99999999999999E+307,$I$2:I4)+1,"")</f>
        <v/>
      </c>
      <c r="J5" s="188" t="e">
        <f>IF(AND(Table4[[#This Row],[ห้อง]]=J$1),LOOKUP(9.99999999999999E+307,$J$2:J4)+1,"")</f>
        <v>#REF!</v>
      </c>
      <c r="K5" s="188" t="e">
        <f>IF(AND(Table4[[#This Row],[ห้อง]]=K$1),LOOKUP(9.99999999999999E+307,$K$2:K4)+1,"")</f>
        <v>#REF!</v>
      </c>
      <c r="L5" s="188" t="e">
        <f>IF(AND(Table4[[#This Row],[ห้อง]]=L$1),LOOKUP(9.99999999999999E+307,$L$2:L4)+1,"")</f>
        <v>#REF!</v>
      </c>
      <c r="M5" s="188" t="e">
        <f>IF(AND(Table4[[#This Row],[ห้อง]]=M$1),LOOKUP(9.99999999999999E+307,$M$2:M4)+1,"")</f>
        <v>#REF!</v>
      </c>
      <c r="N5" s="188" t="str">
        <f>IF(AND(Table4[[#This Row],[ห้อง]]=N$1),LOOKUP(9.99999999999999E+307,$N$2:N4)+1,"")</f>
        <v/>
      </c>
      <c r="O5" s="188" t="str">
        <f>IF(AND(Table4[[#This Row],[ห้อง]]=O$1),LOOKUP(9.99999999999999E+307,$O$2:O4)+1,"")</f>
        <v/>
      </c>
    </row>
    <row r="6" spans="2:15" x14ac:dyDescent="0.75">
      <c r="B6" s="234" t="s">
        <v>167</v>
      </c>
      <c r="C6" s="403" t="s">
        <v>758</v>
      </c>
      <c r="D6" s="188" t="str">
        <f>IF(AND(Table4[[#This Row],[ห้อง]]=D$1),LOOKUP(9.99999999999999E+307,D$2:$D5)+1,"")</f>
        <v/>
      </c>
      <c r="E6" s="188" t="str">
        <f>IF(AND(Table4[[#This Row],[ห้อง]]=E$1),LOOKUP(9.99999999999999E+307,E$2:$E5)+1,"")</f>
        <v/>
      </c>
      <c r="F6" s="188" t="str">
        <f>IF(AND(Table4[[#This Row],[ห้อง]]=F$1),LOOKUP(9.99999999999999E+307,$F$2:F5)+1,"")</f>
        <v/>
      </c>
      <c r="G6" s="188" t="str">
        <f>IF(AND(Table4[[#This Row],[ห้อง]]=G$1),LOOKUP(9.99999999999999E+307,$G$2:G5)+1,"")</f>
        <v/>
      </c>
      <c r="H6" s="188" t="str">
        <f>IF(AND(Table4[[#This Row],[ห้อง]]=H$1),LOOKUP(9.99999999999999E+307,$H$2:H5)+1,"")</f>
        <v/>
      </c>
      <c r="I6" s="188" t="str">
        <f>IF(AND(Table4[[#This Row],[ห้อง]]=I$1),LOOKUP(9.99999999999999E+307,$I$2:I5)+1,"")</f>
        <v/>
      </c>
      <c r="J6" s="188" t="e">
        <f>IF(AND(Table4[[#This Row],[ห้อง]]=J$1),LOOKUP(9.99999999999999E+307,$J$2:J5)+1,"")</f>
        <v>#REF!</v>
      </c>
      <c r="K6" s="188" t="e">
        <f>IF(AND(Table4[[#This Row],[ห้อง]]=K$1),LOOKUP(9.99999999999999E+307,$K$2:K5)+1,"")</f>
        <v>#REF!</v>
      </c>
      <c r="L6" s="188" t="e">
        <f>IF(AND(Table4[[#This Row],[ห้อง]]=L$1),LOOKUP(9.99999999999999E+307,$L$2:L5)+1,"")</f>
        <v>#REF!</v>
      </c>
      <c r="M6" s="188" t="e">
        <f>IF(AND(Table4[[#This Row],[ห้อง]]=M$1),LOOKUP(9.99999999999999E+307,$M$2:M5)+1,"")</f>
        <v>#REF!</v>
      </c>
      <c r="N6" s="188" t="str">
        <f>IF(AND(Table4[[#This Row],[ห้อง]]=N$1),LOOKUP(9.99999999999999E+307,$N$2:N5)+1,"")</f>
        <v/>
      </c>
      <c r="O6" s="188" t="str">
        <f>IF(AND(Table4[[#This Row],[ห้อง]]=O$1),LOOKUP(9.99999999999999E+307,$O$2:O5)+1,"")</f>
        <v/>
      </c>
    </row>
    <row r="7" spans="2:15" x14ac:dyDescent="0.75">
      <c r="B7" s="234" t="s">
        <v>168</v>
      </c>
      <c r="C7" s="405" t="s">
        <v>795</v>
      </c>
      <c r="D7" s="188" t="str">
        <f>IF(AND(Table4[[#This Row],[ห้อง]]=D$1),LOOKUP(9.99999999999999E+307,D$2:$D6)+1,"")</f>
        <v/>
      </c>
      <c r="E7" s="188" t="str">
        <f>IF(AND(Table4[[#This Row],[ห้อง]]=E$1),LOOKUP(9.99999999999999E+307,E$2:$E6)+1,"")</f>
        <v/>
      </c>
      <c r="F7" s="188" t="str">
        <f>IF(AND(Table4[[#This Row],[ห้อง]]=F$1),LOOKUP(9.99999999999999E+307,$F$2:F6)+1,"")</f>
        <v/>
      </c>
      <c r="G7" s="188" t="str">
        <f>IF(AND(Table4[[#This Row],[ห้อง]]=G$1),LOOKUP(9.99999999999999E+307,$G$2:G6)+1,"")</f>
        <v/>
      </c>
      <c r="H7" s="188" t="str">
        <f>IF(AND(Table4[[#This Row],[ห้อง]]=H$1),LOOKUP(9.99999999999999E+307,$H$2:H6)+1,"")</f>
        <v/>
      </c>
      <c r="I7" s="188" t="str">
        <f>IF(AND(Table4[[#This Row],[ห้อง]]=I$1),LOOKUP(9.99999999999999E+307,$I$2:I6)+1,"")</f>
        <v/>
      </c>
      <c r="J7" s="188" t="e">
        <f>IF(AND(Table4[[#This Row],[ห้อง]]=J$1),LOOKUP(9.99999999999999E+307,$J$2:J6)+1,"")</f>
        <v>#REF!</v>
      </c>
      <c r="K7" s="188" t="e">
        <f>IF(AND(Table4[[#This Row],[ห้อง]]=K$1),LOOKUP(9.99999999999999E+307,$K$2:K6)+1,"")</f>
        <v>#REF!</v>
      </c>
      <c r="L7" s="188" t="e">
        <f>IF(AND(Table4[[#This Row],[ห้อง]]=L$1),LOOKUP(9.99999999999999E+307,$L$2:L6)+1,"")</f>
        <v>#REF!</v>
      </c>
      <c r="M7" s="188" t="e">
        <f>IF(AND(Table4[[#This Row],[ห้อง]]=M$1),LOOKUP(9.99999999999999E+307,$M$2:M6)+1,"")</f>
        <v>#REF!</v>
      </c>
      <c r="N7" s="188" t="str">
        <f>IF(AND(Table4[[#This Row],[ห้อง]]=N$1),LOOKUP(9.99999999999999E+307,$N$2:N6)+1,"")</f>
        <v/>
      </c>
      <c r="O7" s="188" t="str">
        <f>IF(AND(Table4[[#This Row],[ห้อง]]=O$1),LOOKUP(9.99999999999999E+307,$O$2:O6)+1,"")</f>
        <v/>
      </c>
    </row>
    <row r="8" spans="2:15" x14ac:dyDescent="0.75">
      <c r="B8" s="234" t="s">
        <v>169</v>
      </c>
      <c r="C8" s="403" t="s">
        <v>796</v>
      </c>
      <c r="D8" s="188" t="str">
        <f>IF(AND(Table4[[#This Row],[ห้อง]]=D$1),LOOKUP(9.99999999999999E+307,D$2:$D7)+1,"")</f>
        <v/>
      </c>
      <c r="E8" s="188" t="str">
        <f>IF(AND(Table4[[#This Row],[ห้อง]]=E$1),LOOKUP(9.99999999999999E+307,E$2:$E7)+1,"")</f>
        <v/>
      </c>
      <c r="F8" s="188" t="str">
        <f>IF(AND(Table4[[#This Row],[ห้อง]]=F$1),LOOKUP(9.99999999999999E+307,$F$2:F7)+1,"")</f>
        <v/>
      </c>
      <c r="G8" s="188" t="str">
        <f>IF(AND(Table4[[#This Row],[ห้อง]]=G$1),LOOKUP(9.99999999999999E+307,$G$2:G7)+1,"")</f>
        <v/>
      </c>
      <c r="H8" s="188" t="str">
        <f>IF(AND(Table4[[#This Row],[ห้อง]]=H$1),LOOKUP(9.99999999999999E+307,$H$2:H7)+1,"")</f>
        <v/>
      </c>
      <c r="I8" s="188" t="str">
        <f>IF(AND(Table4[[#This Row],[ห้อง]]=I$1),LOOKUP(9.99999999999999E+307,$I$2:I7)+1,"")</f>
        <v/>
      </c>
      <c r="J8" s="188" t="e">
        <f>IF(AND(Table4[[#This Row],[ห้อง]]=J$1),LOOKUP(9.99999999999999E+307,$J$2:J7)+1,"")</f>
        <v>#REF!</v>
      </c>
      <c r="K8" s="188" t="e">
        <f>IF(AND(Table4[[#This Row],[ห้อง]]=K$1),LOOKUP(9.99999999999999E+307,$K$2:K7)+1,"")</f>
        <v>#REF!</v>
      </c>
      <c r="L8" s="188" t="e">
        <f>IF(AND(Table4[[#This Row],[ห้อง]]=L$1),LOOKUP(9.99999999999999E+307,$L$2:L7)+1,"")</f>
        <v>#REF!</v>
      </c>
      <c r="M8" s="188" t="e">
        <f>IF(AND(Table4[[#This Row],[ห้อง]]=M$1),LOOKUP(9.99999999999999E+307,$M$2:M7)+1,"")</f>
        <v>#REF!</v>
      </c>
      <c r="N8" s="188" t="str">
        <f>IF(AND(Table4[[#This Row],[ห้อง]]=N$1),LOOKUP(9.99999999999999E+307,$N$2:N7)+1,"")</f>
        <v/>
      </c>
      <c r="O8" s="188" t="str">
        <f>IF(AND(Table4[[#This Row],[ห้อง]]=O$1),LOOKUP(9.99999999999999E+307,$O$2:O7)+1,"")</f>
        <v/>
      </c>
    </row>
    <row r="9" spans="2:15" x14ac:dyDescent="0.75">
      <c r="B9" s="234" t="s">
        <v>170</v>
      </c>
      <c r="C9" s="24" t="s">
        <v>784</v>
      </c>
      <c r="D9" s="188">
        <f>IF(AND(Table4[[#This Row],[ห้อง]]=D$1),LOOKUP(9.99999999999999E+307,D$2:$D8)+1,"")</f>
        <v>1</v>
      </c>
      <c r="E9" s="188" t="str">
        <f>IF(AND(Table4[[#This Row],[ห้อง]]=E$1),LOOKUP(9.99999999999999E+307,E$2:$E8)+1,"")</f>
        <v/>
      </c>
      <c r="F9" s="188" t="str">
        <f>IF(AND(Table4[[#This Row],[ห้อง]]=F$1),LOOKUP(9.99999999999999E+307,$F$2:F8)+1,"")</f>
        <v/>
      </c>
      <c r="G9" s="188" t="str">
        <f>IF(AND(Table4[[#This Row],[ห้อง]]=G$1),LOOKUP(9.99999999999999E+307,$G$2:G8)+1,"")</f>
        <v/>
      </c>
      <c r="H9" s="188" t="str">
        <f>IF(AND(Table4[[#This Row],[ห้อง]]=H$1),LOOKUP(9.99999999999999E+307,$H$2:H8)+1,"")</f>
        <v/>
      </c>
      <c r="I9" s="188" t="str">
        <f>IF(AND(Table4[[#This Row],[ห้อง]]=I$1),LOOKUP(9.99999999999999E+307,$I$2:I8)+1,"")</f>
        <v/>
      </c>
      <c r="J9" s="188" t="e">
        <f>IF(AND(Table4[[#This Row],[ห้อง]]=J$1),LOOKUP(9.99999999999999E+307,$J$2:J8)+1,"")</f>
        <v>#REF!</v>
      </c>
      <c r="K9" s="188" t="e">
        <f>IF(AND(Table4[[#This Row],[ห้อง]]=K$1),LOOKUP(9.99999999999999E+307,$K$2:K8)+1,"")</f>
        <v>#REF!</v>
      </c>
      <c r="L9" s="188" t="e">
        <f>IF(AND(Table4[[#This Row],[ห้อง]]=L$1),LOOKUP(9.99999999999999E+307,$L$2:L8)+1,"")</f>
        <v>#REF!</v>
      </c>
      <c r="M9" s="188" t="e">
        <f>IF(AND(Table4[[#This Row],[ห้อง]]=M$1),LOOKUP(9.99999999999999E+307,$M$2:M8)+1,"")</f>
        <v>#REF!</v>
      </c>
      <c r="N9" s="188" t="str">
        <f>IF(AND(Table4[[#This Row],[ห้อง]]=N$1),LOOKUP(9.99999999999999E+307,$N$2:N8)+1,"")</f>
        <v/>
      </c>
      <c r="O9" s="188" t="str">
        <f>IF(AND(Table4[[#This Row],[ห้อง]]=O$1),LOOKUP(9.99999999999999E+307,$O$2:O8)+1,"")</f>
        <v/>
      </c>
    </row>
    <row r="10" spans="2:15" x14ac:dyDescent="0.75">
      <c r="B10" s="234" t="s">
        <v>171</v>
      </c>
      <c r="C10" s="24" t="s">
        <v>785</v>
      </c>
      <c r="D10" s="188" t="str">
        <f>IF(AND(Table4[[#This Row],[ห้อง]]=D$1),LOOKUP(9.99999999999999E+307,D$2:$D9)+1,"")</f>
        <v/>
      </c>
      <c r="E10" s="188">
        <f>IF(AND(Table4[[#This Row],[ห้อง]]=E$1),LOOKUP(9.99999999999999E+307,E$2:$E9)+1,"")</f>
        <v>1</v>
      </c>
      <c r="F10" s="188" t="str">
        <f>IF(AND(Table4[[#This Row],[ห้อง]]=F$1),LOOKUP(9.99999999999999E+307,$F$2:F9)+1,"")</f>
        <v/>
      </c>
      <c r="G10" s="188" t="str">
        <f>IF(AND(Table4[[#This Row],[ห้อง]]=G$1),LOOKUP(9.99999999999999E+307,$G$2:G9)+1,"")</f>
        <v/>
      </c>
      <c r="H10" s="188" t="str">
        <f>IF(AND(Table4[[#This Row],[ห้อง]]=H$1),LOOKUP(9.99999999999999E+307,$H$2:H9)+1,"")</f>
        <v/>
      </c>
      <c r="I10" s="188" t="str">
        <f>IF(AND(Table4[[#This Row],[ห้อง]]=I$1),LOOKUP(9.99999999999999E+307,$I$2:I9)+1,"")</f>
        <v/>
      </c>
      <c r="J10" s="188" t="e">
        <f>IF(AND(Table4[[#This Row],[ห้อง]]=J$1),LOOKUP(9.99999999999999E+307,$J$2:J9)+1,"")</f>
        <v>#REF!</v>
      </c>
      <c r="K10" s="188" t="e">
        <f>IF(AND(Table4[[#This Row],[ห้อง]]=K$1),LOOKUP(9.99999999999999E+307,$K$2:K9)+1,"")</f>
        <v>#REF!</v>
      </c>
      <c r="L10" s="188" t="e">
        <f>IF(AND(Table4[[#This Row],[ห้อง]]=L$1),LOOKUP(9.99999999999999E+307,$L$2:L9)+1,"")</f>
        <v>#REF!</v>
      </c>
      <c r="M10" s="188" t="e">
        <f>IF(AND(Table4[[#This Row],[ห้อง]]=M$1),LOOKUP(9.99999999999999E+307,$M$2:M9)+1,"")</f>
        <v>#REF!</v>
      </c>
      <c r="N10" s="188" t="str">
        <f>IF(AND(Table4[[#This Row],[ห้อง]]=N$1),LOOKUP(9.99999999999999E+307,$N$2:N9)+1,"")</f>
        <v/>
      </c>
      <c r="O10" s="188" t="str">
        <f>IF(AND(Table4[[#This Row],[ห้อง]]=O$1),LOOKUP(9.99999999999999E+307,$O$2:O9)+1,"")</f>
        <v/>
      </c>
    </row>
    <row r="11" spans="2:15" x14ac:dyDescent="0.75">
      <c r="B11" s="234" t="s">
        <v>172</v>
      </c>
      <c r="C11" s="681" t="s">
        <v>789</v>
      </c>
      <c r="D11" s="188" t="str">
        <f>IF(AND(Table4[[#This Row],[ห้อง]]=D$1),LOOKUP(9.99999999999999E+307,D$2:$D10)+1,"")</f>
        <v/>
      </c>
      <c r="E11" s="188" t="str">
        <f>IF(AND(Table4[[#This Row],[ห้อง]]=E$1),LOOKUP(9.99999999999999E+307,E$2:$E10)+1,"")</f>
        <v/>
      </c>
      <c r="F11" s="188" t="str">
        <f>IF(AND(Table4[[#This Row],[ห้อง]]=F$1),LOOKUP(9.99999999999999E+307,$F$2:F10)+1,"")</f>
        <v/>
      </c>
      <c r="G11" s="188" t="str">
        <f>IF(AND(Table4[[#This Row],[ห้อง]]=G$1),LOOKUP(9.99999999999999E+307,$G$2:G10)+1,"")</f>
        <v/>
      </c>
      <c r="H11" s="188" t="str">
        <f>IF(AND(Table4[[#This Row],[ห้อง]]=H$1),LOOKUP(9.99999999999999E+307,$H$2:H10)+1,"")</f>
        <v/>
      </c>
      <c r="I11" s="188" t="str">
        <f>IF(AND(Table4[[#This Row],[ห้อง]]=I$1),LOOKUP(9.99999999999999E+307,$I$2:I10)+1,"")</f>
        <v/>
      </c>
      <c r="J11" s="188" t="e">
        <f>IF(AND(Table4[[#This Row],[ห้อง]]=J$1),LOOKUP(9.99999999999999E+307,$J$2:J10)+1,"")</f>
        <v>#REF!</v>
      </c>
      <c r="K11" s="188" t="e">
        <f>IF(AND(Table4[[#This Row],[ห้อง]]=K$1),LOOKUP(9.99999999999999E+307,$K$2:K10)+1,"")</f>
        <v>#REF!</v>
      </c>
      <c r="L11" s="188" t="e">
        <f>IF(AND(Table4[[#This Row],[ห้อง]]=L$1),LOOKUP(9.99999999999999E+307,$L$2:L10)+1,"")</f>
        <v>#REF!</v>
      </c>
      <c r="M11" s="188" t="e">
        <f>IF(AND(Table4[[#This Row],[ห้อง]]=M$1),LOOKUP(9.99999999999999E+307,$M$2:M10)+1,"")</f>
        <v>#REF!</v>
      </c>
      <c r="N11" s="188" t="str">
        <f>IF(AND(Table4[[#This Row],[ห้อง]]=N$1),LOOKUP(9.99999999999999E+307,$N$2:N10)+1,"")</f>
        <v/>
      </c>
      <c r="O11" s="188" t="str">
        <f>IF(AND(Table4[[#This Row],[ห้อง]]=O$1),LOOKUP(9.99999999999999E+307,$O$2:O10)+1,"")</f>
        <v/>
      </c>
    </row>
    <row r="12" spans="2:15" x14ac:dyDescent="0.75">
      <c r="B12" s="234" t="s">
        <v>173</v>
      </c>
      <c r="C12" s="403" t="s">
        <v>759</v>
      </c>
      <c r="D12" s="188" t="str">
        <f>IF(AND(Table4[[#This Row],[ห้อง]]=D$1),LOOKUP(9.99999999999999E+307,D$2:$D11)+1,"")</f>
        <v/>
      </c>
      <c r="E12" s="188" t="str">
        <f>IF(AND(Table4[[#This Row],[ห้อง]]=E$1),LOOKUP(9.99999999999999E+307,E$2:$E11)+1,"")</f>
        <v/>
      </c>
      <c r="F12" s="188" t="str">
        <f>IF(AND(Table4[[#This Row],[ห้อง]]=F$1),LOOKUP(9.99999999999999E+307,$F$2:F11)+1,"")</f>
        <v/>
      </c>
      <c r="G12" s="188" t="str">
        <f>IF(AND(Table4[[#This Row],[ห้อง]]=G$1),LOOKUP(9.99999999999999E+307,$G$2:G11)+1,"")</f>
        <v/>
      </c>
      <c r="H12" s="188" t="str">
        <f>IF(AND(Table4[[#This Row],[ห้อง]]=H$1),LOOKUP(9.99999999999999E+307,$H$2:H11)+1,"")</f>
        <v/>
      </c>
      <c r="I12" s="188" t="str">
        <f>IF(AND(Table4[[#This Row],[ห้อง]]=I$1),LOOKUP(9.99999999999999E+307,$I$2:I11)+1,"")</f>
        <v/>
      </c>
      <c r="J12" s="188" t="e">
        <f>IF(AND(Table4[[#This Row],[ห้อง]]=J$1),LOOKUP(9.99999999999999E+307,$J$2:J11)+1,"")</f>
        <v>#REF!</v>
      </c>
      <c r="K12" s="188" t="e">
        <f>IF(AND(Table4[[#This Row],[ห้อง]]=K$1),LOOKUP(9.99999999999999E+307,$K$2:K11)+1,"")</f>
        <v>#REF!</v>
      </c>
      <c r="L12" s="188" t="e">
        <f>IF(AND(Table4[[#This Row],[ห้อง]]=L$1),LOOKUP(9.99999999999999E+307,$L$2:L11)+1,"")</f>
        <v>#REF!</v>
      </c>
      <c r="M12" s="188" t="e">
        <f>IF(AND(Table4[[#This Row],[ห้อง]]=M$1),LOOKUP(9.99999999999999E+307,$M$2:M11)+1,"")</f>
        <v>#REF!</v>
      </c>
      <c r="N12" s="188" t="str">
        <f>IF(AND(Table4[[#This Row],[ห้อง]]=N$1),LOOKUP(9.99999999999999E+307,$N$2:N11)+1,"")</f>
        <v/>
      </c>
      <c r="O12" s="188" t="str">
        <f>IF(AND(Table4[[#This Row],[ห้อง]]=O$1),LOOKUP(9.99999999999999E+307,$O$2:O11)+1,"")</f>
        <v/>
      </c>
    </row>
    <row r="13" spans="2:15" x14ac:dyDescent="0.75">
      <c r="B13" s="234" t="s">
        <v>174</v>
      </c>
      <c r="C13" s="681" t="s">
        <v>790</v>
      </c>
      <c r="D13" s="188" t="str">
        <f>IF(AND(Table4[[#This Row],[ห้อง]]=D$1),LOOKUP(9.99999999999999E+307,D$2:$D12)+1,"")</f>
        <v/>
      </c>
      <c r="E13" s="188" t="str">
        <f>IF(AND(Table4[[#This Row],[ห้อง]]=E$1),LOOKUP(9.99999999999999E+307,E$2:$E12)+1,"")</f>
        <v/>
      </c>
      <c r="F13" s="188" t="str">
        <f>IF(AND(Table4[[#This Row],[ห้อง]]=F$1),LOOKUP(9.99999999999999E+307,$F$2:F12)+1,"")</f>
        <v/>
      </c>
      <c r="G13" s="188" t="str">
        <f>IF(AND(Table4[[#This Row],[ห้อง]]=G$1),LOOKUP(9.99999999999999E+307,$G$2:G12)+1,"")</f>
        <v/>
      </c>
      <c r="H13" s="188" t="str">
        <f>IF(AND(Table4[[#This Row],[ห้อง]]=H$1),LOOKUP(9.99999999999999E+307,$H$2:H12)+1,"")</f>
        <v/>
      </c>
      <c r="I13" s="188" t="str">
        <f>IF(AND(Table4[[#This Row],[ห้อง]]=I$1),LOOKUP(9.99999999999999E+307,$I$2:I12)+1,"")</f>
        <v/>
      </c>
      <c r="J13" s="188" t="e">
        <f>IF(AND(Table4[[#This Row],[ห้อง]]=J$1),LOOKUP(9.99999999999999E+307,$J$2:J12)+1,"")</f>
        <v>#REF!</v>
      </c>
      <c r="K13" s="188" t="e">
        <f>IF(AND(Table4[[#This Row],[ห้อง]]=K$1),LOOKUP(9.99999999999999E+307,$K$2:K12)+1,"")</f>
        <v>#REF!</v>
      </c>
      <c r="L13" s="188" t="e">
        <f>IF(AND(Table4[[#This Row],[ห้อง]]=L$1),LOOKUP(9.99999999999999E+307,$L$2:L12)+1,"")</f>
        <v>#REF!</v>
      </c>
      <c r="M13" s="188" t="e">
        <f>IF(AND(Table4[[#This Row],[ห้อง]]=M$1),LOOKUP(9.99999999999999E+307,$M$2:M12)+1,"")</f>
        <v>#REF!</v>
      </c>
      <c r="N13" s="188" t="str">
        <f>IF(AND(Table4[[#This Row],[ห้อง]]=N$1),LOOKUP(9.99999999999999E+307,$N$2:N12)+1,"")</f>
        <v/>
      </c>
      <c r="O13" s="188" t="str">
        <f>IF(AND(Table4[[#This Row],[ห้อง]]=O$1),LOOKUP(9.99999999999999E+307,$O$2:O12)+1,"")</f>
        <v/>
      </c>
    </row>
    <row r="14" spans="2:15" x14ac:dyDescent="0.75">
      <c r="B14" s="234" t="s">
        <v>175</v>
      </c>
      <c r="C14" s="681" t="s">
        <v>791</v>
      </c>
      <c r="D14" s="188" t="str">
        <f>IF(AND(Table4[[#This Row],[ห้อง]]=D$1),LOOKUP(9.99999999999999E+307,D$2:$D13)+1,"")</f>
        <v/>
      </c>
      <c r="E14" s="188" t="str">
        <f>IF(AND(Table4[[#This Row],[ห้อง]]=E$1),LOOKUP(9.99999999999999E+307,E$2:$E13)+1,"")</f>
        <v/>
      </c>
      <c r="F14" s="188" t="str">
        <f>IF(AND(Table4[[#This Row],[ห้อง]]=F$1),LOOKUP(9.99999999999999E+307,$F$2:F13)+1,"")</f>
        <v/>
      </c>
      <c r="G14" s="188" t="str">
        <f>IF(AND(Table4[[#This Row],[ห้อง]]=G$1),LOOKUP(9.99999999999999E+307,$G$2:G13)+1,"")</f>
        <v/>
      </c>
      <c r="H14" s="188" t="str">
        <f>IF(AND(Table4[[#This Row],[ห้อง]]=H$1),LOOKUP(9.99999999999999E+307,$H$2:H13)+1,"")</f>
        <v/>
      </c>
      <c r="I14" s="188" t="str">
        <f>IF(AND(Table4[[#This Row],[ห้อง]]=I$1),LOOKUP(9.99999999999999E+307,$I$2:I13)+1,"")</f>
        <v/>
      </c>
      <c r="J14" s="188" t="e">
        <f>IF(AND(Table4[[#This Row],[ห้อง]]=J$1),LOOKUP(9.99999999999999E+307,$J$2:J13)+1,"")</f>
        <v>#REF!</v>
      </c>
      <c r="K14" s="188" t="e">
        <f>IF(AND(Table4[[#This Row],[ห้อง]]=K$1),LOOKUP(9.99999999999999E+307,$K$2:K13)+1,"")</f>
        <v>#REF!</v>
      </c>
      <c r="L14" s="188" t="e">
        <f>IF(AND(Table4[[#This Row],[ห้อง]]=L$1),LOOKUP(9.99999999999999E+307,$L$2:L13)+1,"")</f>
        <v>#REF!</v>
      </c>
      <c r="M14" s="188" t="e">
        <f>IF(AND(Table4[[#This Row],[ห้อง]]=M$1),LOOKUP(9.99999999999999E+307,$M$2:M13)+1,"")</f>
        <v>#REF!</v>
      </c>
      <c r="N14" s="188" t="str">
        <f>IF(AND(Table4[[#This Row],[ห้อง]]=N$1),LOOKUP(9.99999999999999E+307,$N$2:N13)+1,"")</f>
        <v/>
      </c>
      <c r="O14" s="188" t="str">
        <f>IF(AND(Table4[[#This Row],[ห้อง]]=O$1),LOOKUP(9.99999999999999E+307,$O$2:O13)+1,"")</f>
        <v/>
      </c>
    </row>
    <row r="15" spans="2:15" x14ac:dyDescent="0.75">
      <c r="B15" s="234" t="s">
        <v>156</v>
      </c>
      <c r="C15" s="206" t="s">
        <v>787</v>
      </c>
      <c r="D15" s="188" t="str">
        <f>IF(AND(Table4[[#This Row],[ห้อง]]=D$1),LOOKUP(9.99999999999999E+307,D$2:$D14)+1,"")</f>
        <v/>
      </c>
      <c r="E15" s="188" t="str">
        <f>IF(AND(Table4[[#This Row],[ห้อง]]=E$1),LOOKUP(9.99999999999999E+307,E$2:$E14)+1,"")</f>
        <v/>
      </c>
      <c r="F15" s="188" t="str">
        <f>IF(AND(Table4[[#This Row],[ห้อง]]=F$1),LOOKUP(9.99999999999999E+307,$F$2:F14)+1,"")</f>
        <v/>
      </c>
      <c r="G15" s="188" t="str">
        <f>IF(AND(Table4[[#This Row],[ห้อง]]=G$1),LOOKUP(9.99999999999999E+307,$G$2:G14)+1,"")</f>
        <v/>
      </c>
      <c r="H15" s="188" t="str">
        <f>IF(AND(Table4[[#This Row],[ห้อง]]=H$1),LOOKUP(9.99999999999999E+307,$H$2:H14)+1,"")</f>
        <v/>
      </c>
      <c r="I15" s="188" t="str">
        <f>IF(AND(Table4[[#This Row],[ห้อง]]=I$1),LOOKUP(9.99999999999999E+307,$I$2:I14)+1,"")</f>
        <v/>
      </c>
      <c r="J15" s="188" t="e">
        <f>IF(AND(Table4[[#This Row],[ห้อง]]=J$1),LOOKUP(9.99999999999999E+307,$J$2:J14)+1,"")</f>
        <v>#REF!</v>
      </c>
      <c r="K15" s="188" t="e">
        <f>IF(AND(Table4[[#This Row],[ห้อง]]=K$1),LOOKUP(9.99999999999999E+307,$K$2:K14)+1,"")</f>
        <v>#REF!</v>
      </c>
      <c r="L15" s="188" t="e">
        <f>IF(AND(Table4[[#This Row],[ห้อง]]=L$1),LOOKUP(9.99999999999999E+307,$L$2:L14)+1,"")</f>
        <v>#REF!</v>
      </c>
      <c r="M15" s="188" t="e">
        <f>IF(AND(Table4[[#This Row],[ห้อง]]=M$1),LOOKUP(9.99999999999999E+307,$M$2:M14)+1,"")</f>
        <v>#REF!</v>
      </c>
      <c r="N15" s="188" t="str">
        <f>IF(AND(Table4[[#This Row],[ห้อง]]=N$1),LOOKUP(9.99999999999999E+307,$N$2:N14)+1,"")</f>
        <v/>
      </c>
      <c r="O15" s="188" t="str">
        <f>IF(AND(Table4[[#This Row],[ห้อง]]=O$1),LOOKUP(9.99999999999999E+307,$O$2:O14)+1,"")</f>
        <v/>
      </c>
    </row>
    <row r="16" spans="2:15" x14ac:dyDescent="0.75">
      <c r="B16" s="234" t="s">
        <v>157</v>
      </c>
      <c r="C16" s="206" t="s">
        <v>762</v>
      </c>
      <c r="D16" s="188" t="str">
        <f>IF(AND(Table4[[#This Row],[ห้อง]]=D$1),LOOKUP(9.99999999999999E+307,D$2:$D15)+1,"")</f>
        <v/>
      </c>
      <c r="E16" s="188" t="str">
        <f>IF(AND(Table4[[#This Row],[ห้อง]]=E$1),LOOKUP(9.99999999999999E+307,E$2:$E15)+1,"")</f>
        <v/>
      </c>
      <c r="F16" s="188" t="str">
        <f>IF(AND(Table4[[#This Row],[ห้อง]]=F$1),LOOKUP(9.99999999999999E+307,$F$2:F15)+1,"")</f>
        <v/>
      </c>
      <c r="G16" s="188" t="str">
        <f>IF(AND(Table4[[#This Row],[ห้อง]]=G$1),LOOKUP(9.99999999999999E+307,$G$2:G15)+1,"")</f>
        <v/>
      </c>
      <c r="H16" s="188" t="str">
        <f>IF(AND(Table4[[#This Row],[ห้อง]]=H$1),LOOKUP(9.99999999999999E+307,$H$2:H15)+1,"")</f>
        <v/>
      </c>
      <c r="I16" s="188" t="str">
        <f>IF(AND(Table4[[#This Row],[ห้อง]]=I$1),LOOKUP(9.99999999999999E+307,$I$2:I15)+1,"")</f>
        <v/>
      </c>
      <c r="J16" s="188" t="e">
        <f>IF(AND(Table4[[#This Row],[ห้อง]]=J$1),LOOKUP(9.99999999999999E+307,$J$2:J15)+1,"")</f>
        <v>#REF!</v>
      </c>
      <c r="K16" s="188" t="e">
        <f>IF(AND(Table4[[#This Row],[ห้อง]]=K$1),LOOKUP(9.99999999999999E+307,$K$2:K15)+1,"")</f>
        <v>#REF!</v>
      </c>
      <c r="L16" s="188" t="e">
        <f>IF(AND(Table4[[#This Row],[ห้อง]]=L$1),LOOKUP(9.99999999999999E+307,$L$2:L15)+1,"")</f>
        <v>#REF!</v>
      </c>
      <c r="M16" s="188" t="e">
        <f>IF(AND(Table4[[#This Row],[ห้อง]]=M$1),LOOKUP(9.99999999999999E+307,$M$2:M15)+1,"")</f>
        <v>#REF!</v>
      </c>
      <c r="N16" s="188" t="str">
        <f>IF(AND(Table4[[#This Row],[ห้อง]]=N$1),LOOKUP(9.99999999999999E+307,$N$2:N15)+1,"")</f>
        <v/>
      </c>
      <c r="O16" s="188" t="str">
        <f>IF(AND(Table4[[#This Row],[ห้อง]]=O$1),LOOKUP(9.99999999999999E+307,$O$2:O15)+1,"")</f>
        <v/>
      </c>
    </row>
    <row r="17" spans="2:18" x14ac:dyDescent="0.75">
      <c r="B17" s="234" t="s">
        <v>158</v>
      </c>
      <c r="C17" s="206" t="s">
        <v>760</v>
      </c>
      <c r="D17" s="188" t="str">
        <f>IF(AND(Table4[[#This Row],[ห้อง]]=D$1),LOOKUP(9.99999999999999E+307,D$2:$D16)+1,"")</f>
        <v/>
      </c>
      <c r="E17" s="188" t="str">
        <f>IF(AND(Table4[[#This Row],[ห้อง]]=E$1),LOOKUP(9.99999999999999E+307,E$2:$E16)+1,"")</f>
        <v/>
      </c>
      <c r="F17" s="188" t="str">
        <f>IF(AND(Table4[[#This Row],[ห้อง]]=F$1),LOOKUP(9.99999999999999E+307,$F$2:F16)+1,"")</f>
        <v/>
      </c>
      <c r="G17" s="188" t="str">
        <f>IF(AND(Table4[[#This Row],[ห้อง]]=G$1),LOOKUP(9.99999999999999E+307,$G$2:G16)+1,"")</f>
        <v/>
      </c>
      <c r="H17" s="188" t="str">
        <f>IF(AND(Table4[[#This Row],[ห้อง]]=H$1),LOOKUP(9.99999999999999E+307,$H$2:H16)+1,"")</f>
        <v/>
      </c>
      <c r="I17" s="188" t="str">
        <f>IF(AND(Table4[[#This Row],[ห้อง]]=I$1),LOOKUP(9.99999999999999E+307,$I$2:I16)+1,"")</f>
        <v/>
      </c>
      <c r="J17" s="188" t="e">
        <f>IF(AND(Table4[[#This Row],[ห้อง]]=J$1),LOOKUP(9.99999999999999E+307,$J$2:J16)+1,"")</f>
        <v>#REF!</v>
      </c>
      <c r="K17" s="188" t="e">
        <f>IF(AND(Table4[[#This Row],[ห้อง]]=K$1),LOOKUP(9.99999999999999E+307,$K$2:K16)+1,"")</f>
        <v>#REF!</v>
      </c>
      <c r="L17" s="188" t="e">
        <f>IF(AND(Table4[[#This Row],[ห้อง]]=L$1),LOOKUP(9.99999999999999E+307,$L$2:L16)+1,"")</f>
        <v>#REF!</v>
      </c>
      <c r="M17" s="188" t="e">
        <f>IF(AND(Table4[[#This Row],[ห้อง]]=M$1),LOOKUP(9.99999999999999E+307,$M$2:M16)+1,"")</f>
        <v>#REF!</v>
      </c>
      <c r="N17" s="188" t="str">
        <f>IF(AND(Table4[[#This Row],[ห้อง]]=N$1),LOOKUP(9.99999999999999E+307,$N$2:N16)+1,"")</f>
        <v/>
      </c>
      <c r="O17" s="188" t="str">
        <f>IF(AND(Table4[[#This Row],[ห้อง]]=O$1),LOOKUP(9.99999999999999E+307,$O$2:O16)+1,"")</f>
        <v/>
      </c>
    </row>
    <row r="18" spans="2:18" x14ac:dyDescent="0.75">
      <c r="B18" s="234" t="s">
        <v>159</v>
      </c>
      <c r="C18" s="206" t="s">
        <v>786</v>
      </c>
      <c r="D18" s="188" t="str">
        <f>IF(AND(Table4[[#This Row],[ห้อง]]=D$1),LOOKUP(9.99999999999999E+307,D$2:$D17)+1,"")</f>
        <v/>
      </c>
      <c r="E18" s="188" t="str">
        <f>IF(AND(Table4[[#This Row],[ห้อง]]=E$1),LOOKUP(9.99999999999999E+307,E$2:$E17)+1,"")</f>
        <v/>
      </c>
      <c r="F18" s="188" t="str">
        <f>IF(AND(Table4[[#This Row],[ห้อง]]=F$1),LOOKUP(9.99999999999999E+307,$F$2:F17)+1,"")</f>
        <v/>
      </c>
      <c r="G18" s="188" t="str">
        <f>IF(AND(Table4[[#This Row],[ห้อง]]=G$1),LOOKUP(9.99999999999999E+307,$G$2:G17)+1,"")</f>
        <v/>
      </c>
      <c r="H18" s="188" t="str">
        <f>IF(AND(Table4[[#This Row],[ห้อง]]=H$1),LOOKUP(9.99999999999999E+307,$H$2:H17)+1,"")</f>
        <v/>
      </c>
      <c r="I18" s="188" t="str">
        <f>IF(AND(Table4[[#This Row],[ห้อง]]=I$1),LOOKUP(9.99999999999999E+307,$I$2:I17)+1,"")</f>
        <v/>
      </c>
      <c r="J18" s="188" t="e">
        <f>IF(AND(Table4[[#This Row],[ห้อง]]=J$1),LOOKUP(9.99999999999999E+307,$J$2:J17)+1,"")</f>
        <v>#REF!</v>
      </c>
      <c r="K18" s="188" t="e">
        <f>IF(AND(Table4[[#This Row],[ห้อง]]=K$1),LOOKUP(9.99999999999999E+307,$K$2:K17)+1,"")</f>
        <v>#REF!</v>
      </c>
      <c r="L18" s="188" t="e">
        <f>IF(AND(Table4[[#This Row],[ห้อง]]=L$1),LOOKUP(9.99999999999999E+307,$L$2:L17)+1,"")</f>
        <v>#REF!</v>
      </c>
      <c r="M18" s="188" t="e">
        <f>IF(AND(Table4[[#This Row],[ห้อง]]=M$1),LOOKUP(9.99999999999999E+307,$M$2:M17)+1,"")</f>
        <v>#REF!</v>
      </c>
      <c r="N18" s="188" t="str">
        <f>IF(AND(Table4[[#This Row],[ห้อง]]=N$1),LOOKUP(9.99999999999999E+307,$N$2:N17)+1,"")</f>
        <v/>
      </c>
      <c r="O18" s="188" t="str">
        <f>IF(AND(Table4[[#This Row],[ห้อง]]=O$1),LOOKUP(9.99999999999999E+307,$O$2:O17)+1,"")</f>
        <v/>
      </c>
    </row>
    <row r="19" spans="2:18" x14ac:dyDescent="0.75">
      <c r="B19" s="234" t="s">
        <v>160</v>
      </c>
      <c r="C19" s="206" t="s">
        <v>761</v>
      </c>
      <c r="D19" s="188" t="str">
        <f>IF(AND(Table4[[#This Row],[ห้อง]]=D$1),LOOKUP(9.99999999999999E+307,D$2:$D18)+1,"")</f>
        <v/>
      </c>
      <c r="E19" s="188" t="str">
        <f>IF(AND(Table4[[#This Row],[ห้อง]]=E$1),LOOKUP(9.99999999999999E+307,E$2:$E18)+1,"")</f>
        <v/>
      </c>
      <c r="F19" s="188" t="str">
        <f>IF(AND(Table4[[#This Row],[ห้อง]]=F$1),LOOKUP(9.99999999999999E+307,$F$2:F18)+1,"")</f>
        <v/>
      </c>
      <c r="G19" s="188" t="str">
        <f>IF(AND(Table4[[#This Row],[ห้อง]]=G$1),LOOKUP(9.99999999999999E+307,$G$2:G18)+1,"")</f>
        <v/>
      </c>
      <c r="H19" s="188" t="str">
        <f>IF(AND(Table4[[#This Row],[ห้อง]]=H$1),LOOKUP(9.99999999999999E+307,$H$2:H18)+1,"")</f>
        <v/>
      </c>
      <c r="I19" s="188" t="str">
        <f>IF(AND(Table4[[#This Row],[ห้อง]]=I$1),LOOKUP(9.99999999999999E+307,$I$2:I18)+1,"")</f>
        <v/>
      </c>
      <c r="J19" s="188" t="e">
        <f>IF(AND(Table4[[#This Row],[ห้อง]]=J$1),LOOKUP(9.99999999999999E+307,$J$2:J18)+1,"")</f>
        <v>#REF!</v>
      </c>
      <c r="K19" s="188" t="e">
        <f>IF(AND(Table4[[#This Row],[ห้อง]]=K$1),LOOKUP(9.99999999999999E+307,$K$2:K18)+1,"")</f>
        <v>#REF!</v>
      </c>
      <c r="L19" s="188" t="e">
        <f>IF(AND(Table4[[#This Row],[ห้อง]]=L$1),LOOKUP(9.99999999999999E+307,$L$2:L18)+1,"")</f>
        <v>#REF!</v>
      </c>
      <c r="M19" s="188" t="e">
        <f>IF(AND(Table4[[#This Row],[ห้อง]]=M$1),LOOKUP(9.99999999999999E+307,$M$2:M18)+1,"")</f>
        <v>#REF!</v>
      </c>
      <c r="N19" s="188" t="str">
        <f>IF(AND(Table4[[#This Row],[ห้อง]]=N$1),LOOKUP(9.99999999999999E+307,$N$2:N18)+1,"")</f>
        <v/>
      </c>
      <c r="O19" s="188" t="str">
        <f>IF(AND(Table4[[#This Row],[ห้อง]]=O$1),LOOKUP(9.99999999999999E+307,$O$2:O18)+1,"")</f>
        <v/>
      </c>
      <c r="R19" s="339"/>
    </row>
    <row r="20" spans="2:18" x14ac:dyDescent="0.75">
      <c r="B20" s="234" t="s">
        <v>162</v>
      </c>
      <c r="C20" s="206" t="s">
        <v>788</v>
      </c>
      <c r="D20" s="188" t="str">
        <f>IF(AND(Table4[[#This Row],[ห้อง]]=D$1),LOOKUP(9.99999999999999E+307,D$2:$D19)+1,"")</f>
        <v/>
      </c>
      <c r="E20" s="188" t="str">
        <f>IF(AND(Table4[[#This Row],[ห้อง]]=E$1),LOOKUP(9.99999999999999E+307,E$2:$E19)+1,"")</f>
        <v/>
      </c>
      <c r="F20" s="188" t="str">
        <f>IF(AND(Table4[[#This Row],[ห้อง]]=F$1),LOOKUP(9.99999999999999E+307,$F$2:F19)+1,"")</f>
        <v/>
      </c>
      <c r="G20" s="188" t="str">
        <f>IF(AND(Table4[[#This Row],[ห้อง]]=G$1),LOOKUP(9.99999999999999E+307,$G$2:G19)+1,"")</f>
        <v/>
      </c>
      <c r="H20" s="188" t="str">
        <f>IF(AND(Table4[[#This Row],[ห้อง]]=H$1),LOOKUP(9.99999999999999E+307,$H$2:H19)+1,"")</f>
        <v/>
      </c>
      <c r="I20" s="188" t="str">
        <f>IF(AND(Table4[[#This Row],[ห้อง]]=I$1),LOOKUP(9.99999999999999E+307,$I$2:I19)+1,"")</f>
        <v/>
      </c>
      <c r="J20" s="188" t="e">
        <f>IF(AND(Table4[[#This Row],[ห้อง]]=J$1),LOOKUP(9.99999999999999E+307,$J$2:J19)+1,"")</f>
        <v>#REF!</v>
      </c>
      <c r="K20" s="188" t="e">
        <f>IF(AND(Table4[[#This Row],[ห้อง]]=K$1),LOOKUP(9.99999999999999E+307,$K$2:K19)+1,"")</f>
        <v>#REF!</v>
      </c>
      <c r="L20" s="188" t="e">
        <f>IF(AND(Table4[[#This Row],[ห้อง]]=L$1),LOOKUP(9.99999999999999E+307,$L$2:L19)+1,"")</f>
        <v>#REF!</v>
      </c>
      <c r="M20" s="188" t="e">
        <f>IF(AND(Table4[[#This Row],[ห้อง]]=M$1),LOOKUP(9.99999999999999E+307,$M$2:M19)+1,"")</f>
        <v>#REF!</v>
      </c>
      <c r="N20" s="188" t="str">
        <f>IF(AND(Table4[[#This Row],[ห้อง]]=N$1),LOOKUP(9.99999999999999E+307,$N$2:N19)+1,"")</f>
        <v/>
      </c>
      <c r="O20" s="188" t="str">
        <f>IF(AND(Table4[[#This Row],[ห้อง]]=O$1),LOOKUP(9.99999999999999E+307,$O$2:O19)+1,"")</f>
        <v/>
      </c>
    </row>
    <row r="21" spans="2:18" x14ac:dyDescent="0.75">
      <c r="B21" s="234"/>
      <c r="C21" s="206"/>
      <c r="D21" s="188" t="str">
        <f>IF(AND(Table4[[#This Row],[ห้อง]]=D$1),LOOKUP(9.99999999999999E+307,D$2:$D20)+1,"")</f>
        <v/>
      </c>
      <c r="E21" s="188" t="str">
        <f>IF(AND(Table4[[#This Row],[ห้อง]]=E$1),LOOKUP(9.99999999999999E+307,E$2:$E20)+1,"")</f>
        <v/>
      </c>
      <c r="F21" s="188">
        <f>IF(AND(Table4[[#This Row],[ห้อง]]=F$1),LOOKUP(9.99999999999999E+307,$F$2:F20)+1,"")</f>
        <v>1</v>
      </c>
      <c r="G21" s="188">
        <f>IF(AND(Table4[[#This Row],[ห้อง]]=G$1),LOOKUP(9.99999999999999E+307,$G$2:G20)+1,"")</f>
        <v>1</v>
      </c>
      <c r="H21" s="188">
        <f>IF(AND(Table4[[#This Row],[ห้อง]]=H$1),LOOKUP(9.99999999999999E+307,$H$2:H20)+1,"")</f>
        <v>1</v>
      </c>
      <c r="I21" s="188">
        <f>IF(AND(Table4[[#This Row],[ห้อง]]=I$1),LOOKUP(9.99999999999999E+307,$I$2:I20)+1,"")</f>
        <v>1</v>
      </c>
      <c r="J21" s="188" t="e">
        <f>IF(AND(Table4[[#This Row],[ห้อง]]=J$1),LOOKUP(9.99999999999999E+307,$J$2:J20)+1,"")</f>
        <v>#REF!</v>
      </c>
      <c r="K21" s="188" t="e">
        <f>IF(AND(Table4[[#This Row],[ห้อง]]=K$1),LOOKUP(9.99999999999999E+307,$K$2:K20)+1,"")</f>
        <v>#REF!</v>
      </c>
      <c r="L21" s="188" t="e">
        <f>IF(AND(Table4[[#This Row],[ห้อง]]=L$1),LOOKUP(9.99999999999999E+307,$L$2:L20)+1,"")</f>
        <v>#REF!</v>
      </c>
      <c r="M21" s="188" t="e">
        <f>IF(AND(Table4[[#This Row],[ห้อง]]=M$1),LOOKUP(9.99999999999999E+307,$M$2:M20)+1,"")</f>
        <v>#REF!</v>
      </c>
      <c r="N21" s="188">
        <f>IF(AND(Table4[[#This Row],[ห้อง]]=N$1),LOOKUP(9.99999999999999E+307,$N$2:N20)+1,"")</f>
        <v>1</v>
      </c>
      <c r="O21" s="188">
        <f>IF(AND(Table4[[#This Row],[ห้อง]]=O$1),LOOKUP(9.99999999999999E+307,$O$2:O20)+1,"")</f>
        <v>1</v>
      </c>
      <c r="R21" s="339"/>
    </row>
    <row r="22" spans="2:18" x14ac:dyDescent="0.75">
      <c r="B22" s="234"/>
      <c r="C22" s="206"/>
      <c r="D22" s="188" t="str">
        <f>IF(AND(Table4[[#This Row],[ห้อง]]=D$1),LOOKUP(9.99999999999999E+307,D$2:$D21)+1,"")</f>
        <v/>
      </c>
      <c r="E22" s="188" t="str">
        <f>IF(AND(Table4[[#This Row],[ห้อง]]=E$1),LOOKUP(9.99999999999999E+307,E$2:$E21)+1,"")</f>
        <v/>
      </c>
      <c r="F22" s="188">
        <f>IF(AND(Table4[[#This Row],[ห้อง]]=F$1),LOOKUP(9.99999999999999E+307,$F$2:F21)+1,"")</f>
        <v>2</v>
      </c>
      <c r="G22" s="188">
        <f>IF(AND(Table4[[#This Row],[ห้อง]]=G$1),LOOKUP(9.99999999999999E+307,$G$2:G21)+1,"")</f>
        <v>2</v>
      </c>
      <c r="H22" s="188">
        <f>IF(AND(Table4[[#This Row],[ห้อง]]=H$1),LOOKUP(9.99999999999999E+307,$H$2:H21)+1,"")</f>
        <v>2</v>
      </c>
      <c r="I22" s="188">
        <f>IF(AND(Table4[[#This Row],[ห้อง]]=I$1),LOOKUP(9.99999999999999E+307,$I$2:I21)+1,"")</f>
        <v>2</v>
      </c>
      <c r="J22" s="188" t="e">
        <f>IF(AND(Table4[[#This Row],[ห้อง]]=J$1),LOOKUP(9.99999999999999E+307,$J$2:J21)+1,"")</f>
        <v>#REF!</v>
      </c>
      <c r="K22" s="188" t="e">
        <f>IF(AND(Table4[[#This Row],[ห้อง]]=K$1),LOOKUP(9.99999999999999E+307,$K$2:K21)+1,"")</f>
        <v>#REF!</v>
      </c>
      <c r="L22" s="188" t="e">
        <f>IF(AND(Table4[[#This Row],[ห้อง]]=L$1),LOOKUP(9.99999999999999E+307,$L$2:L21)+1,"")</f>
        <v>#REF!</v>
      </c>
      <c r="M22" s="188" t="e">
        <f>IF(AND(Table4[[#This Row],[ห้อง]]=M$1),LOOKUP(9.99999999999999E+307,$M$2:M21)+1,"")</f>
        <v>#REF!</v>
      </c>
      <c r="N22" s="188">
        <f>IF(AND(Table4[[#This Row],[ห้อง]]=N$1),LOOKUP(9.99999999999999E+307,$N$2:N21)+1,"")</f>
        <v>2</v>
      </c>
      <c r="O22" s="188">
        <f>IF(AND(Table4[[#This Row],[ห้อง]]=O$1),LOOKUP(9.99999999999999E+307,$O$2:O21)+1,"")</f>
        <v>2</v>
      </c>
    </row>
    <row r="23" spans="2:18" x14ac:dyDescent="0.75">
      <c r="B23" s="234"/>
      <c r="C23" s="206"/>
      <c r="D23" s="188" t="str">
        <f>IF(AND(Table4[[#This Row],[ห้อง]]=D$1),LOOKUP(9.99999999999999E+307,D$2:$D22)+1,"")</f>
        <v/>
      </c>
      <c r="E23" s="188" t="str">
        <f>IF(AND(Table4[[#This Row],[ห้อง]]=E$1),LOOKUP(9.99999999999999E+307,E$2:$E22)+1,"")</f>
        <v/>
      </c>
      <c r="F23" s="188">
        <f>IF(AND(Table4[[#This Row],[ห้อง]]=F$1),LOOKUP(9.99999999999999E+307,$F$2:F22)+1,"")</f>
        <v>3</v>
      </c>
      <c r="G23" s="188">
        <f>IF(AND(Table4[[#This Row],[ห้อง]]=G$1),LOOKUP(9.99999999999999E+307,$G$2:G22)+1,"")</f>
        <v>3</v>
      </c>
      <c r="H23" s="188">
        <f>IF(AND(Table4[[#This Row],[ห้อง]]=H$1),LOOKUP(9.99999999999999E+307,$H$2:H22)+1,"")</f>
        <v>3</v>
      </c>
      <c r="I23" s="188">
        <f>IF(AND(Table4[[#This Row],[ห้อง]]=I$1),LOOKUP(9.99999999999999E+307,$I$2:I22)+1,"")</f>
        <v>3</v>
      </c>
      <c r="J23" s="188" t="e">
        <f>IF(AND(Table4[[#This Row],[ห้อง]]=J$1),LOOKUP(9.99999999999999E+307,$J$2:J22)+1,"")</f>
        <v>#REF!</v>
      </c>
      <c r="K23" s="188" t="e">
        <f>IF(AND(Table4[[#This Row],[ห้อง]]=K$1),LOOKUP(9.99999999999999E+307,$K$2:K22)+1,"")</f>
        <v>#REF!</v>
      </c>
      <c r="L23" s="188" t="e">
        <f>IF(AND(Table4[[#This Row],[ห้อง]]=L$1),LOOKUP(9.99999999999999E+307,$L$2:L22)+1,"")</f>
        <v>#REF!</v>
      </c>
      <c r="M23" s="188" t="e">
        <f>IF(AND(Table4[[#This Row],[ห้อง]]=M$1),LOOKUP(9.99999999999999E+307,$M$2:M22)+1,"")</f>
        <v>#REF!</v>
      </c>
      <c r="N23" s="188">
        <f>IF(AND(Table4[[#This Row],[ห้อง]]=N$1),LOOKUP(9.99999999999999E+307,$N$2:N22)+1,"")</f>
        <v>3</v>
      </c>
      <c r="O23" s="188">
        <f>IF(AND(Table4[[#This Row],[ห้อง]]=O$1),LOOKUP(9.99999999999999E+307,$O$2:O22)+1,"")</f>
        <v>3</v>
      </c>
    </row>
    <row r="24" spans="2:18" x14ac:dyDescent="0.75">
      <c r="B24" s="234"/>
      <c r="C24" s="206"/>
      <c r="D24" s="188" t="str">
        <f>IF(AND(Table4[[#This Row],[ห้อง]]=D$1),LOOKUP(9.99999999999999E+307,D$2:$D23)+1,"")</f>
        <v/>
      </c>
      <c r="E24" s="188" t="str">
        <f>IF(AND(Table4[[#This Row],[ห้อง]]=E$1),LOOKUP(9.99999999999999E+307,E$2:$E23)+1,"")</f>
        <v/>
      </c>
      <c r="F24" s="188">
        <f>IF(AND(Table4[[#This Row],[ห้อง]]=F$1),LOOKUP(9.99999999999999E+307,$F$2:F23)+1,"")</f>
        <v>4</v>
      </c>
      <c r="G24" s="188">
        <f>IF(AND(Table4[[#This Row],[ห้อง]]=G$1),LOOKUP(9.99999999999999E+307,$G$2:G23)+1,"")</f>
        <v>4</v>
      </c>
      <c r="H24" s="188">
        <f>IF(AND(Table4[[#This Row],[ห้อง]]=H$1),LOOKUP(9.99999999999999E+307,$H$2:H23)+1,"")</f>
        <v>4</v>
      </c>
      <c r="I24" s="188">
        <f>IF(AND(Table4[[#This Row],[ห้อง]]=I$1),LOOKUP(9.99999999999999E+307,$I$2:I23)+1,"")</f>
        <v>4</v>
      </c>
      <c r="J24" s="188" t="e">
        <f>IF(AND(Table4[[#This Row],[ห้อง]]=J$1),LOOKUP(9.99999999999999E+307,$J$2:J23)+1,"")</f>
        <v>#REF!</v>
      </c>
      <c r="K24" s="188" t="e">
        <f>IF(AND(Table4[[#This Row],[ห้อง]]=K$1),LOOKUP(9.99999999999999E+307,$K$2:K23)+1,"")</f>
        <v>#REF!</v>
      </c>
      <c r="L24" s="188" t="e">
        <f>IF(AND(Table4[[#This Row],[ห้อง]]=L$1),LOOKUP(9.99999999999999E+307,$L$2:L23)+1,"")</f>
        <v>#REF!</v>
      </c>
      <c r="M24" s="188" t="e">
        <f>IF(AND(Table4[[#This Row],[ห้อง]]=M$1),LOOKUP(9.99999999999999E+307,$M$2:M23)+1,"")</f>
        <v>#REF!</v>
      </c>
      <c r="N24" s="188">
        <f>IF(AND(Table4[[#This Row],[ห้อง]]=N$1),LOOKUP(9.99999999999999E+307,$N$2:N23)+1,"")</f>
        <v>4</v>
      </c>
      <c r="O24" s="188">
        <f>IF(AND(Table4[[#This Row],[ห้อง]]=O$1),LOOKUP(9.99999999999999E+307,$O$2:O23)+1,"")</f>
        <v>4</v>
      </c>
    </row>
    <row r="25" spans="2:18" x14ac:dyDescent="0.75">
      <c r="B25" s="234"/>
      <c r="C25" s="206"/>
      <c r="D25" s="188" t="str">
        <f>IF(AND(Table4[[#This Row],[ห้อง]]=D$1),LOOKUP(9.99999999999999E+307,D$2:$D24)+1,"")</f>
        <v/>
      </c>
      <c r="E25" s="188" t="str">
        <f>IF(AND(Table4[[#This Row],[ห้อง]]=E$1),LOOKUP(9.99999999999999E+307,E$2:$E24)+1,"")</f>
        <v/>
      </c>
      <c r="F25" s="188">
        <f>IF(AND(Table4[[#This Row],[ห้อง]]=F$1),LOOKUP(9.99999999999999E+307,$F$2:F24)+1,"")</f>
        <v>5</v>
      </c>
      <c r="G25" s="188">
        <f>IF(AND(Table4[[#This Row],[ห้อง]]=G$1),LOOKUP(9.99999999999999E+307,$G$2:G24)+1,"")</f>
        <v>5</v>
      </c>
      <c r="H25" s="188">
        <f>IF(AND(Table4[[#This Row],[ห้อง]]=H$1),LOOKUP(9.99999999999999E+307,$H$2:H24)+1,"")</f>
        <v>5</v>
      </c>
      <c r="I25" s="188">
        <f>IF(AND(Table4[[#This Row],[ห้อง]]=I$1),LOOKUP(9.99999999999999E+307,$I$2:I24)+1,"")</f>
        <v>5</v>
      </c>
      <c r="J25" s="188" t="e">
        <f>IF(AND(Table4[[#This Row],[ห้อง]]=J$1),LOOKUP(9.99999999999999E+307,$J$2:J24)+1,"")</f>
        <v>#REF!</v>
      </c>
      <c r="K25" s="188" t="e">
        <f>IF(AND(Table4[[#This Row],[ห้อง]]=K$1),LOOKUP(9.99999999999999E+307,$K$2:K24)+1,"")</f>
        <v>#REF!</v>
      </c>
      <c r="L25" s="188" t="e">
        <f>IF(AND(Table4[[#This Row],[ห้อง]]=L$1),LOOKUP(9.99999999999999E+307,$L$2:L24)+1,"")</f>
        <v>#REF!</v>
      </c>
      <c r="M25" s="188" t="e">
        <f>IF(AND(Table4[[#This Row],[ห้อง]]=M$1),LOOKUP(9.99999999999999E+307,$M$2:M24)+1,"")</f>
        <v>#REF!</v>
      </c>
      <c r="N25" s="188">
        <f>IF(AND(Table4[[#This Row],[ห้อง]]=N$1),LOOKUP(9.99999999999999E+307,$N$2:N24)+1,"")</f>
        <v>5</v>
      </c>
      <c r="O25" s="188">
        <f>IF(AND(Table4[[#This Row],[ห้อง]]=O$1),LOOKUP(9.99999999999999E+307,$O$2:O24)+1,"")</f>
        <v>5</v>
      </c>
    </row>
    <row r="26" spans="2:18" x14ac:dyDescent="0.75">
      <c r="B26" s="234"/>
      <c r="C26" s="206"/>
      <c r="D26" s="188" t="str">
        <f>IF(AND(Table4[[#This Row],[ห้อง]]=D$1),LOOKUP(9.99999999999999E+307,D$2:$D25)+1,"")</f>
        <v/>
      </c>
      <c r="E26" s="188" t="str">
        <f>IF(AND(Table4[[#This Row],[ห้อง]]=E$1),LOOKUP(9.99999999999999E+307,E$2:$E25)+1,"")</f>
        <v/>
      </c>
      <c r="F26" s="188">
        <f>IF(AND(Table4[[#This Row],[ห้อง]]=F$1),LOOKUP(9.99999999999999E+307,$F$2:F25)+1,"")</f>
        <v>6</v>
      </c>
      <c r="G26" s="188">
        <f>IF(AND(Table4[[#This Row],[ห้อง]]=G$1),LOOKUP(9.99999999999999E+307,$G$2:G25)+1,"")</f>
        <v>6</v>
      </c>
      <c r="H26" s="188">
        <f>IF(AND(Table4[[#This Row],[ห้อง]]=H$1),LOOKUP(9.99999999999999E+307,$H$2:H25)+1,"")</f>
        <v>6</v>
      </c>
      <c r="I26" s="188">
        <f>IF(AND(Table4[[#This Row],[ห้อง]]=I$1),LOOKUP(9.99999999999999E+307,$I$2:I25)+1,"")</f>
        <v>6</v>
      </c>
      <c r="J26" s="188" t="e">
        <f>IF(AND(Table4[[#This Row],[ห้อง]]=J$1),LOOKUP(9.99999999999999E+307,$J$2:J25)+1,"")</f>
        <v>#REF!</v>
      </c>
      <c r="K26" s="188" t="e">
        <f>IF(AND(Table4[[#This Row],[ห้อง]]=K$1),LOOKUP(9.99999999999999E+307,$K$2:K25)+1,"")</f>
        <v>#REF!</v>
      </c>
      <c r="L26" s="188" t="e">
        <f>IF(AND(Table4[[#This Row],[ห้อง]]=L$1),LOOKUP(9.99999999999999E+307,$L$2:L25)+1,"")</f>
        <v>#REF!</v>
      </c>
      <c r="M26" s="188" t="e">
        <f>IF(AND(Table4[[#This Row],[ห้อง]]=M$1),LOOKUP(9.99999999999999E+307,$M$2:M25)+1,"")</f>
        <v>#REF!</v>
      </c>
      <c r="N26" s="188">
        <f>IF(AND(Table4[[#This Row],[ห้อง]]=N$1),LOOKUP(9.99999999999999E+307,$N$2:N25)+1,"")</f>
        <v>6</v>
      </c>
      <c r="O26" s="188">
        <f>IF(AND(Table4[[#This Row],[ห้อง]]=O$1),LOOKUP(9.99999999999999E+307,$O$2:O25)+1,"")</f>
        <v>6</v>
      </c>
    </row>
    <row r="27" spans="2:18" x14ac:dyDescent="0.75">
      <c r="B27" s="205"/>
      <c r="C27" s="206"/>
      <c r="D27" s="188" t="str">
        <f>IF(AND(Table4[[#This Row],[ห้อง]]=D$1),LOOKUP(9.99999999999999E+307,D$2:$D26)+1,"")</f>
        <v/>
      </c>
      <c r="E27" s="188" t="str">
        <f>IF(AND(Table4[[#This Row],[ห้อง]]=E$1),LOOKUP(9.99999999999999E+307,E$2:$E26)+1,"")</f>
        <v/>
      </c>
      <c r="F27" s="188">
        <f>IF(AND(Table4[[#This Row],[ห้อง]]=F$1),LOOKUP(9.99999999999999E+307,$F$2:F26)+1,"")</f>
        <v>7</v>
      </c>
      <c r="G27" s="188">
        <f>IF(AND(Table4[[#This Row],[ห้อง]]=G$1),LOOKUP(9.99999999999999E+307,$G$2:G26)+1,"")</f>
        <v>7</v>
      </c>
      <c r="H27" s="188">
        <f>IF(AND(Table4[[#This Row],[ห้อง]]=H$1),LOOKUP(9.99999999999999E+307,$H$2:H26)+1,"")</f>
        <v>7</v>
      </c>
      <c r="I27" s="188">
        <f>IF(AND(Table4[[#This Row],[ห้อง]]=I$1),LOOKUP(9.99999999999999E+307,$I$2:I26)+1,"")</f>
        <v>7</v>
      </c>
      <c r="J27" s="188" t="e">
        <f>IF(AND(Table4[[#This Row],[ห้อง]]=J$1),LOOKUP(9.99999999999999E+307,$J$2:J26)+1,"")</f>
        <v>#REF!</v>
      </c>
      <c r="K27" s="188" t="e">
        <f>IF(AND(Table4[[#This Row],[ห้อง]]=K$1),LOOKUP(9.99999999999999E+307,$K$2:K26)+1,"")</f>
        <v>#REF!</v>
      </c>
      <c r="L27" s="188" t="e">
        <f>IF(AND(Table4[[#This Row],[ห้อง]]=L$1),LOOKUP(9.99999999999999E+307,$L$2:L26)+1,"")</f>
        <v>#REF!</v>
      </c>
      <c r="M27" s="188" t="e">
        <f>IF(AND(Table4[[#This Row],[ห้อง]]=M$1),LOOKUP(9.99999999999999E+307,$M$2:M26)+1,"")</f>
        <v>#REF!</v>
      </c>
      <c r="N27" s="188">
        <f>IF(AND(Table4[[#This Row],[ห้อง]]=N$1),LOOKUP(9.99999999999999E+307,$N$2:N26)+1,"")</f>
        <v>7</v>
      </c>
      <c r="O27" s="188">
        <f>IF(AND(Table4[[#This Row],[ห้อง]]=O$1),LOOKUP(9.99999999999999E+307,$O$2:O26)+1,"")</f>
        <v>7</v>
      </c>
    </row>
    <row r="28" spans="2:18" x14ac:dyDescent="0.75">
      <c r="B28" s="205"/>
      <c r="C28" s="206"/>
      <c r="D28" s="188" t="str">
        <f>IF(AND(Table4[[#This Row],[ห้อง]]=D$1),LOOKUP(9.99999999999999E+307,D$2:$D27)+1,"")</f>
        <v/>
      </c>
      <c r="E28" s="188" t="str">
        <f>IF(AND(Table4[[#This Row],[ห้อง]]=E$1),LOOKUP(9.99999999999999E+307,E$2:$E27)+1,"")</f>
        <v/>
      </c>
      <c r="F28" s="188">
        <f>IF(AND(Table4[[#This Row],[ห้อง]]=F$1),LOOKUP(9.99999999999999E+307,$F$2:F27)+1,"")</f>
        <v>8</v>
      </c>
      <c r="G28" s="188">
        <f>IF(AND(Table4[[#This Row],[ห้อง]]=G$1),LOOKUP(9.99999999999999E+307,$G$2:G27)+1,"")</f>
        <v>8</v>
      </c>
      <c r="H28" s="188">
        <f>IF(AND(Table4[[#This Row],[ห้อง]]=H$1),LOOKUP(9.99999999999999E+307,$H$2:H27)+1,"")</f>
        <v>8</v>
      </c>
      <c r="I28" s="188">
        <f>IF(AND(Table4[[#This Row],[ห้อง]]=I$1),LOOKUP(9.99999999999999E+307,$I$2:I27)+1,"")</f>
        <v>8</v>
      </c>
      <c r="J28" s="188" t="e">
        <f>IF(AND(Table4[[#This Row],[ห้อง]]=J$1),LOOKUP(9.99999999999999E+307,$J$2:J27)+1,"")</f>
        <v>#REF!</v>
      </c>
      <c r="K28" s="188" t="e">
        <f>IF(AND(Table4[[#This Row],[ห้อง]]=K$1),LOOKUP(9.99999999999999E+307,$K$2:K27)+1,"")</f>
        <v>#REF!</v>
      </c>
      <c r="L28" s="188" t="e">
        <f>IF(AND(Table4[[#This Row],[ห้อง]]=L$1),LOOKUP(9.99999999999999E+307,$L$2:L27)+1,"")</f>
        <v>#REF!</v>
      </c>
      <c r="M28" s="188" t="e">
        <f>IF(AND(Table4[[#This Row],[ห้อง]]=M$1),LOOKUP(9.99999999999999E+307,$M$2:M27)+1,"")</f>
        <v>#REF!</v>
      </c>
      <c r="N28" s="188">
        <f>IF(AND(Table4[[#This Row],[ห้อง]]=N$1),LOOKUP(9.99999999999999E+307,$N$2:N27)+1,"")</f>
        <v>8</v>
      </c>
      <c r="O28" s="188">
        <f>IF(AND(Table4[[#This Row],[ห้อง]]=O$1),LOOKUP(9.99999999999999E+307,$O$2:O27)+1,"")</f>
        <v>8</v>
      </c>
    </row>
    <row r="29" spans="2:18" x14ac:dyDescent="0.75">
      <c r="B29" s="205"/>
      <c r="C29" s="206"/>
      <c r="D29" s="188" t="str">
        <f>IF(AND(Table4[[#This Row],[ห้อง]]=D$1),LOOKUP(9.99999999999999E+307,D$2:$D28)+1,"")</f>
        <v/>
      </c>
      <c r="E29" s="188" t="str">
        <f>IF(AND(Table4[[#This Row],[ห้อง]]=E$1),LOOKUP(9.99999999999999E+307,E$2:$E28)+1,"")</f>
        <v/>
      </c>
      <c r="F29" s="188">
        <f>IF(AND(Table4[[#This Row],[ห้อง]]=F$1),LOOKUP(9.99999999999999E+307,$F$2:F28)+1,"")</f>
        <v>9</v>
      </c>
      <c r="G29" s="188">
        <f>IF(AND(Table4[[#This Row],[ห้อง]]=G$1),LOOKUP(9.99999999999999E+307,$G$2:G28)+1,"")</f>
        <v>9</v>
      </c>
      <c r="H29" s="188">
        <f>IF(AND(Table4[[#This Row],[ห้อง]]=H$1),LOOKUP(9.99999999999999E+307,$H$2:H28)+1,"")</f>
        <v>9</v>
      </c>
      <c r="I29" s="188">
        <f>IF(AND(Table4[[#This Row],[ห้อง]]=I$1),LOOKUP(9.99999999999999E+307,$I$2:I28)+1,"")</f>
        <v>9</v>
      </c>
      <c r="J29" s="188" t="e">
        <f>IF(AND(Table4[[#This Row],[ห้อง]]=J$1),LOOKUP(9.99999999999999E+307,$J$2:J28)+1,"")</f>
        <v>#REF!</v>
      </c>
      <c r="K29" s="188" t="e">
        <f>IF(AND(Table4[[#This Row],[ห้อง]]=K$1),LOOKUP(9.99999999999999E+307,$K$2:K28)+1,"")</f>
        <v>#REF!</v>
      </c>
      <c r="L29" s="188" t="e">
        <f>IF(AND(Table4[[#This Row],[ห้อง]]=L$1),LOOKUP(9.99999999999999E+307,$L$2:L28)+1,"")</f>
        <v>#REF!</v>
      </c>
      <c r="M29" s="188" t="e">
        <f>IF(AND(Table4[[#This Row],[ห้อง]]=M$1),LOOKUP(9.99999999999999E+307,$M$2:M28)+1,"")</f>
        <v>#REF!</v>
      </c>
      <c r="N29" s="188">
        <f>IF(AND(Table4[[#This Row],[ห้อง]]=N$1),LOOKUP(9.99999999999999E+307,$N$2:N28)+1,"")</f>
        <v>9</v>
      </c>
      <c r="O29" s="188">
        <f>IF(AND(Table4[[#This Row],[ห้อง]]=O$1),LOOKUP(9.99999999999999E+307,$O$2:O28)+1,"")</f>
        <v>9</v>
      </c>
    </row>
    <row r="30" spans="2:18" x14ac:dyDescent="0.75">
      <c r="B30" s="205"/>
      <c r="C30" s="206"/>
      <c r="D30" s="188" t="str">
        <f>IF(AND(Table4[[#This Row],[ห้อง]]=D$1),LOOKUP(9.99999999999999E+307,D$2:$D29)+1,"")</f>
        <v/>
      </c>
      <c r="E30" s="188" t="str">
        <f>IF(AND(Table4[[#This Row],[ห้อง]]=E$1),LOOKUP(9.99999999999999E+307,E$2:$E29)+1,"")</f>
        <v/>
      </c>
      <c r="F30" s="188">
        <f>IF(AND(Table4[[#This Row],[ห้อง]]=F$1),LOOKUP(9.99999999999999E+307,$F$2:F29)+1,"")</f>
        <v>10</v>
      </c>
      <c r="G30" s="188">
        <f>IF(AND(Table4[[#This Row],[ห้อง]]=G$1),LOOKUP(9.99999999999999E+307,$G$2:G29)+1,"")</f>
        <v>10</v>
      </c>
      <c r="H30" s="188">
        <f>IF(AND(Table4[[#This Row],[ห้อง]]=H$1),LOOKUP(9.99999999999999E+307,$H$2:H29)+1,"")</f>
        <v>10</v>
      </c>
      <c r="I30" s="188">
        <f>IF(AND(Table4[[#This Row],[ห้อง]]=I$1),LOOKUP(9.99999999999999E+307,$I$2:I29)+1,"")</f>
        <v>10</v>
      </c>
      <c r="J30" s="188" t="e">
        <f>IF(AND(Table4[[#This Row],[ห้อง]]=J$1),LOOKUP(9.99999999999999E+307,$J$2:J29)+1,"")</f>
        <v>#REF!</v>
      </c>
      <c r="K30" s="188" t="e">
        <f>IF(AND(Table4[[#This Row],[ห้อง]]=K$1),LOOKUP(9.99999999999999E+307,$K$2:K29)+1,"")</f>
        <v>#REF!</v>
      </c>
      <c r="L30" s="188" t="e">
        <f>IF(AND(Table4[[#This Row],[ห้อง]]=L$1),LOOKUP(9.99999999999999E+307,$L$2:L29)+1,"")</f>
        <v>#REF!</v>
      </c>
      <c r="M30" s="188" t="e">
        <f>IF(AND(Table4[[#This Row],[ห้อง]]=M$1),LOOKUP(9.99999999999999E+307,$M$2:M29)+1,"")</f>
        <v>#REF!</v>
      </c>
      <c r="N30" s="188">
        <f>IF(AND(Table4[[#This Row],[ห้อง]]=N$1),LOOKUP(9.99999999999999E+307,$N$2:N29)+1,"")</f>
        <v>10</v>
      </c>
      <c r="O30" s="188">
        <f>IF(AND(Table4[[#This Row],[ห้อง]]=O$1),LOOKUP(9.99999999999999E+307,$O$2:O29)+1,"")</f>
        <v>10</v>
      </c>
    </row>
    <row r="31" spans="2:18" x14ac:dyDescent="0.75">
      <c r="B31" s="205"/>
      <c r="C31" s="206"/>
      <c r="D31" s="188" t="str">
        <f>IF(AND(Table4[[#This Row],[ห้อง]]=D$1),LOOKUP(9.99999999999999E+307,D$2:$D30)+1,"")</f>
        <v/>
      </c>
      <c r="E31" s="188" t="str">
        <f>IF(AND(Table4[[#This Row],[ห้อง]]=E$1),LOOKUP(9.99999999999999E+307,E$2:$E30)+1,"")</f>
        <v/>
      </c>
      <c r="F31" s="188">
        <f>IF(AND(Table4[[#This Row],[ห้อง]]=F$1),LOOKUP(9.99999999999999E+307,$F$2:F30)+1,"")</f>
        <v>11</v>
      </c>
      <c r="G31" s="188">
        <f>IF(AND(Table4[[#This Row],[ห้อง]]=G$1),LOOKUP(9.99999999999999E+307,$G$2:G30)+1,"")</f>
        <v>11</v>
      </c>
      <c r="H31" s="188">
        <f>IF(AND(Table4[[#This Row],[ห้อง]]=H$1),LOOKUP(9.99999999999999E+307,$H$2:H30)+1,"")</f>
        <v>11</v>
      </c>
      <c r="I31" s="188">
        <f>IF(AND(Table4[[#This Row],[ห้อง]]=I$1),LOOKUP(9.99999999999999E+307,$I$2:I30)+1,"")</f>
        <v>11</v>
      </c>
      <c r="J31" s="188" t="e">
        <f>IF(AND(Table4[[#This Row],[ห้อง]]=J$1),LOOKUP(9.99999999999999E+307,$J$2:J30)+1,"")</f>
        <v>#REF!</v>
      </c>
      <c r="K31" s="188" t="e">
        <f>IF(AND(Table4[[#This Row],[ห้อง]]=K$1),LOOKUP(9.99999999999999E+307,$K$2:K30)+1,"")</f>
        <v>#REF!</v>
      </c>
      <c r="L31" s="188" t="e">
        <f>IF(AND(Table4[[#This Row],[ห้อง]]=L$1),LOOKUP(9.99999999999999E+307,$L$2:L30)+1,"")</f>
        <v>#REF!</v>
      </c>
      <c r="M31" s="188" t="e">
        <f>IF(AND(Table4[[#This Row],[ห้อง]]=M$1),LOOKUP(9.99999999999999E+307,$M$2:M30)+1,"")</f>
        <v>#REF!</v>
      </c>
      <c r="N31" s="188">
        <f>IF(AND(Table4[[#This Row],[ห้อง]]=N$1),LOOKUP(9.99999999999999E+307,$N$2:N30)+1,"")</f>
        <v>11</v>
      </c>
      <c r="O31" s="188">
        <f>IF(AND(Table4[[#This Row],[ห้อง]]=O$1),LOOKUP(9.99999999999999E+307,$O$2:O30)+1,"")</f>
        <v>11</v>
      </c>
    </row>
    <row r="32" spans="2:18" x14ac:dyDescent="0.75">
      <c r="B32" s="205"/>
      <c r="C32" s="206"/>
      <c r="D32" s="188" t="str">
        <f>IF(AND(Table4[[#This Row],[ห้อง]]=D$1),LOOKUP(9.99999999999999E+307,D$2:$D31)+1,"")</f>
        <v/>
      </c>
      <c r="E32" s="188" t="str">
        <f>IF(AND(Table4[[#This Row],[ห้อง]]=E$1),LOOKUP(9.99999999999999E+307,E$2:$E31)+1,"")</f>
        <v/>
      </c>
      <c r="F32" s="188">
        <f>IF(AND(Table4[[#This Row],[ห้อง]]=F$1),LOOKUP(9.99999999999999E+307,$F$2:F31)+1,"")</f>
        <v>12</v>
      </c>
      <c r="G32" s="188">
        <f>IF(AND(Table4[[#This Row],[ห้อง]]=G$1),LOOKUP(9.99999999999999E+307,$G$2:G31)+1,"")</f>
        <v>12</v>
      </c>
      <c r="H32" s="188">
        <f>IF(AND(Table4[[#This Row],[ห้อง]]=H$1),LOOKUP(9.99999999999999E+307,$H$2:H31)+1,"")</f>
        <v>12</v>
      </c>
      <c r="I32" s="188">
        <f>IF(AND(Table4[[#This Row],[ห้อง]]=I$1),LOOKUP(9.99999999999999E+307,$I$2:I31)+1,"")</f>
        <v>12</v>
      </c>
      <c r="J32" s="188" t="e">
        <f>IF(AND(Table4[[#This Row],[ห้อง]]=J$1),LOOKUP(9.99999999999999E+307,$J$2:J31)+1,"")</f>
        <v>#REF!</v>
      </c>
      <c r="K32" s="188" t="e">
        <f>IF(AND(Table4[[#This Row],[ห้อง]]=K$1),LOOKUP(9.99999999999999E+307,$K$2:K31)+1,"")</f>
        <v>#REF!</v>
      </c>
      <c r="L32" s="188" t="e">
        <f>IF(AND(Table4[[#This Row],[ห้อง]]=L$1),LOOKUP(9.99999999999999E+307,$L$2:L31)+1,"")</f>
        <v>#REF!</v>
      </c>
      <c r="M32" s="188" t="e">
        <f>IF(AND(Table4[[#This Row],[ห้อง]]=M$1),LOOKUP(9.99999999999999E+307,$M$2:M31)+1,"")</f>
        <v>#REF!</v>
      </c>
      <c r="N32" s="188">
        <f>IF(AND(Table4[[#This Row],[ห้อง]]=N$1),LOOKUP(9.99999999999999E+307,$N$2:N31)+1,"")</f>
        <v>12</v>
      </c>
      <c r="O32" s="188">
        <f>IF(AND(Table4[[#This Row],[ห้อง]]=O$1),LOOKUP(9.99999999999999E+307,$O$2:O31)+1,"")</f>
        <v>12</v>
      </c>
    </row>
    <row r="33" spans="2:15" x14ac:dyDescent="0.75">
      <c r="B33" s="205"/>
      <c r="C33" s="206"/>
      <c r="D33" s="188" t="str">
        <f>IF(AND(Table4[[#This Row],[ห้อง]]=D$1),LOOKUP(9.99999999999999E+307,D$2:$D32)+1,"")</f>
        <v/>
      </c>
      <c r="E33" s="188" t="str">
        <f>IF(AND(Table4[[#This Row],[ห้อง]]=E$1),LOOKUP(9.99999999999999E+307,E$2:$E32)+1,"")</f>
        <v/>
      </c>
      <c r="F33" s="188">
        <f>IF(AND(Table4[[#This Row],[ห้อง]]=F$1),LOOKUP(9.99999999999999E+307,$F$2:F32)+1,"")</f>
        <v>13</v>
      </c>
      <c r="G33" s="188">
        <f>IF(AND(Table4[[#This Row],[ห้อง]]=G$1),LOOKUP(9.99999999999999E+307,$G$2:G32)+1,"")</f>
        <v>13</v>
      </c>
      <c r="H33" s="188">
        <f>IF(AND(Table4[[#This Row],[ห้อง]]=H$1),LOOKUP(9.99999999999999E+307,$H$2:H32)+1,"")</f>
        <v>13</v>
      </c>
      <c r="I33" s="188">
        <f>IF(AND(Table4[[#This Row],[ห้อง]]=I$1),LOOKUP(9.99999999999999E+307,$I$2:I32)+1,"")</f>
        <v>13</v>
      </c>
      <c r="J33" s="188" t="e">
        <f>IF(AND(Table4[[#This Row],[ห้อง]]=J$1),LOOKUP(9.99999999999999E+307,$J$2:J32)+1,"")</f>
        <v>#REF!</v>
      </c>
      <c r="K33" s="188" t="e">
        <f>IF(AND(Table4[[#This Row],[ห้อง]]=K$1),LOOKUP(9.99999999999999E+307,$K$2:K32)+1,"")</f>
        <v>#REF!</v>
      </c>
      <c r="L33" s="188" t="e">
        <f>IF(AND(Table4[[#This Row],[ห้อง]]=L$1),LOOKUP(9.99999999999999E+307,$L$2:L32)+1,"")</f>
        <v>#REF!</v>
      </c>
      <c r="M33" s="188" t="e">
        <f>IF(AND(Table4[[#This Row],[ห้อง]]=M$1),LOOKUP(9.99999999999999E+307,$M$2:M32)+1,"")</f>
        <v>#REF!</v>
      </c>
      <c r="N33" s="188">
        <f>IF(AND(Table4[[#This Row],[ห้อง]]=N$1),LOOKUP(9.99999999999999E+307,$N$2:N32)+1,"")</f>
        <v>13</v>
      </c>
      <c r="O33" s="188">
        <f>IF(AND(Table4[[#This Row],[ห้อง]]=O$1),LOOKUP(9.99999999999999E+307,$O$2:O32)+1,"")</f>
        <v>13</v>
      </c>
    </row>
    <row r="34" spans="2:15" x14ac:dyDescent="0.75">
      <c r="B34" s="205"/>
      <c r="C34" s="206"/>
      <c r="D34" s="188" t="str">
        <f>IF(AND(Table4[[#This Row],[ห้อง]]=D$1),LOOKUP(9.99999999999999E+307,D$2:$D33)+1,"")</f>
        <v/>
      </c>
      <c r="E34" s="188" t="str">
        <f>IF(AND(Table4[[#This Row],[ห้อง]]=E$1),LOOKUP(9.99999999999999E+307,E$2:$E33)+1,"")</f>
        <v/>
      </c>
      <c r="F34" s="188">
        <f>IF(AND(Table4[[#This Row],[ห้อง]]=F$1),LOOKUP(9.99999999999999E+307,$F$2:F33)+1,"")</f>
        <v>14</v>
      </c>
      <c r="G34" s="188">
        <f>IF(AND(Table4[[#This Row],[ห้อง]]=G$1),LOOKUP(9.99999999999999E+307,$G$2:G33)+1,"")</f>
        <v>14</v>
      </c>
      <c r="H34" s="188">
        <f>IF(AND(Table4[[#This Row],[ห้อง]]=H$1),LOOKUP(9.99999999999999E+307,$H$2:H33)+1,"")</f>
        <v>14</v>
      </c>
      <c r="I34" s="188">
        <f>IF(AND(Table4[[#This Row],[ห้อง]]=I$1),LOOKUP(9.99999999999999E+307,$I$2:I33)+1,"")</f>
        <v>14</v>
      </c>
      <c r="J34" s="188" t="e">
        <f>IF(AND(Table4[[#This Row],[ห้อง]]=J$1),LOOKUP(9.99999999999999E+307,$J$2:J33)+1,"")</f>
        <v>#REF!</v>
      </c>
      <c r="K34" s="188" t="e">
        <f>IF(AND(Table4[[#This Row],[ห้อง]]=K$1),LOOKUP(9.99999999999999E+307,$K$2:K33)+1,"")</f>
        <v>#REF!</v>
      </c>
      <c r="L34" s="188" t="e">
        <f>IF(AND(Table4[[#This Row],[ห้อง]]=L$1),LOOKUP(9.99999999999999E+307,$L$2:L33)+1,"")</f>
        <v>#REF!</v>
      </c>
      <c r="M34" s="188" t="e">
        <f>IF(AND(Table4[[#This Row],[ห้อง]]=M$1),LOOKUP(9.99999999999999E+307,$M$2:M33)+1,"")</f>
        <v>#REF!</v>
      </c>
      <c r="N34" s="188">
        <f>IF(AND(Table4[[#This Row],[ห้อง]]=N$1),LOOKUP(9.99999999999999E+307,$N$2:N33)+1,"")</f>
        <v>14</v>
      </c>
      <c r="O34" s="188">
        <f>IF(AND(Table4[[#This Row],[ห้อง]]=O$1),LOOKUP(9.99999999999999E+307,$O$2:O33)+1,"")</f>
        <v>14</v>
      </c>
    </row>
    <row r="35" spans="2:15" x14ac:dyDescent="0.75">
      <c r="B35" s="205"/>
      <c r="C35" s="206"/>
      <c r="D35" s="188" t="str">
        <f>IF(AND(Table4[[#This Row],[ห้อง]]=D$1),LOOKUP(9.99999999999999E+307,D$2:$D34)+1,"")</f>
        <v/>
      </c>
      <c r="E35" s="188" t="str">
        <f>IF(AND(Table4[[#This Row],[ห้อง]]=E$1),LOOKUP(9.99999999999999E+307,E$2:$E34)+1,"")</f>
        <v/>
      </c>
      <c r="F35" s="188">
        <f>IF(AND(Table4[[#This Row],[ห้อง]]=F$1),LOOKUP(9.99999999999999E+307,$F$2:F34)+1,"")</f>
        <v>15</v>
      </c>
      <c r="G35" s="188">
        <f>IF(AND(Table4[[#This Row],[ห้อง]]=G$1),LOOKUP(9.99999999999999E+307,$G$2:G34)+1,"")</f>
        <v>15</v>
      </c>
      <c r="H35" s="188">
        <f>IF(AND(Table4[[#This Row],[ห้อง]]=H$1),LOOKUP(9.99999999999999E+307,$H$2:H34)+1,"")</f>
        <v>15</v>
      </c>
      <c r="I35" s="188">
        <f>IF(AND(Table4[[#This Row],[ห้อง]]=I$1),LOOKUP(9.99999999999999E+307,$I$2:I34)+1,"")</f>
        <v>15</v>
      </c>
      <c r="J35" s="188" t="e">
        <f>IF(AND(Table4[[#This Row],[ห้อง]]=J$1),LOOKUP(9.99999999999999E+307,$J$2:J34)+1,"")</f>
        <v>#REF!</v>
      </c>
      <c r="K35" s="188" t="e">
        <f>IF(AND(Table4[[#This Row],[ห้อง]]=K$1),LOOKUP(9.99999999999999E+307,$K$2:K34)+1,"")</f>
        <v>#REF!</v>
      </c>
      <c r="L35" s="188" t="e">
        <f>IF(AND(Table4[[#This Row],[ห้อง]]=L$1),LOOKUP(9.99999999999999E+307,$L$2:L34)+1,"")</f>
        <v>#REF!</v>
      </c>
      <c r="M35" s="188" t="e">
        <f>IF(AND(Table4[[#This Row],[ห้อง]]=M$1),LOOKUP(9.99999999999999E+307,$M$2:M34)+1,"")</f>
        <v>#REF!</v>
      </c>
      <c r="N35" s="188">
        <f>IF(AND(Table4[[#This Row],[ห้อง]]=N$1),LOOKUP(9.99999999999999E+307,$N$2:N34)+1,"")</f>
        <v>15</v>
      </c>
      <c r="O35" s="188">
        <f>IF(AND(Table4[[#This Row],[ห้อง]]=O$1),LOOKUP(9.99999999999999E+307,$O$2:O34)+1,"")</f>
        <v>15</v>
      </c>
    </row>
    <row r="36" spans="2:15" x14ac:dyDescent="0.75">
      <c r="B36" s="205"/>
      <c r="C36" s="206"/>
      <c r="D36" s="188" t="str">
        <f>IF(AND(Table4[[#This Row],[ห้อง]]=D$1),LOOKUP(9.99999999999999E+307,D$2:$D35)+1,"")</f>
        <v/>
      </c>
      <c r="E36" s="188" t="str">
        <f>IF(AND(Table4[[#This Row],[ห้อง]]=E$1),LOOKUP(9.99999999999999E+307,E$2:$E35)+1,"")</f>
        <v/>
      </c>
      <c r="F36" s="188">
        <f>IF(AND(Table4[[#This Row],[ห้อง]]=F$1),LOOKUP(9.99999999999999E+307,$F$2:F35)+1,"")</f>
        <v>16</v>
      </c>
      <c r="G36" s="188">
        <f>IF(AND(Table4[[#This Row],[ห้อง]]=G$1),LOOKUP(9.99999999999999E+307,$G$2:G35)+1,"")</f>
        <v>16</v>
      </c>
      <c r="H36" s="188">
        <f>IF(AND(Table4[[#This Row],[ห้อง]]=H$1),LOOKUP(9.99999999999999E+307,$H$2:H35)+1,"")</f>
        <v>16</v>
      </c>
      <c r="I36" s="188">
        <f>IF(AND(Table4[[#This Row],[ห้อง]]=I$1),LOOKUP(9.99999999999999E+307,$I$2:I35)+1,"")</f>
        <v>16</v>
      </c>
      <c r="J36" s="188" t="e">
        <f>IF(AND(Table4[[#This Row],[ห้อง]]=J$1),LOOKUP(9.99999999999999E+307,$J$2:J35)+1,"")</f>
        <v>#REF!</v>
      </c>
      <c r="K36" s="188" t="e">
        <f>IF(AND(Table4[[#This Row],[ห้อง]]=K$1),LOOKUP(9.99999999999999E+307,$K$2:K35)+1,"")</f>
        <v>#REF!</v>
      </c>
      <c r="L36" s="188" t="e">
        <f>IF(AND(Table4[[#This Row],[ห้อง]]=L$1),LOOKUP(9.99999999999999E+307,$L$2:L35)+1,"")</f>
        <v>#REF!</v>
      </c>
      <c r="M36" s="188" t="e">
        <f>IF(AND(Table4[[#This Row],[ห้อง]]=M$1),LOOKUP(9.99999999999999E+307,$M$2:M35)+1,"")</f>
        <v>#REF!</v>
      </c>
      <c r="N36" s="188">
        <f>IF(AND(Table4[[#This Row],[ห้อง]]=N$1),LOOKUP(9.99999999999999E+307,$N$2:N35)+1,"")</f>
        <v>16</v>
      </c>
      <c r="O36" s="188">
        <f>IF(AND(Table4[[#This Row],[ห้อง]]=O$1),LOOKUP(9.99999999999999E+307,$O$2:O35)+1,"")</f>
        <v>16</v>
      </c>
    </row>
    <row r="37" spans="2:15" x14ac:dyDescent="0.75">
      <c r="B37" s="205"/>
      <c r="C37" s="206"/>
      <c r="D37" s="188" t="str">
        <f>IF(AND(Table4[[#This Row],[ห้อง]]=D$1),LOOKUP(9.99999999999999E+307,D$2:$D36)+1,"")</f>
        <v/>
      </c>
      <c r="E37" s="188" t="str">
        <f>IF(AND(Table4[[#This Row],[ห้อง]]=E$1),LOOKUP(9.99999999999999E+307,E$2:$E36)+1,"")</f>
        <v/>
      </c>
      <c r="F37" s="188">
        <f>IF(AND(Table4[[#This Row],[ห้อง]]=F$1),LOOKUP(9.99999999999999E+307,$F$2:F36)+1,"")</f>
        <v>17</v>
      </c>
      <c r="G37" s="188">
        <f>IF(AND(Table4[[#This Row],[ห้อง]]=G$1),LOOKUP(9.99999999999999E+307,$G$2:G36)+1,"")</f>
        <v>17</v>
      </c>
      <c r="H37" s="188">
        <f>IF(AND(Table4[[#This Row],[ห้อง]]=H$1),LOOKUP(9.99999999999999E+307,$H$2:H36)+1,"")</f>
        <v>17</v>
      </c>
      <c r="I37" s="188">
        <f>IF(AND(Table4[[#This Row],[ห้อง]]=I$1),LOOKUP(9.99999999999999E+307,$I$2:I36)+1,"")</f>
        <v>17</v>
      </c>
      <c r="J37" s="188" t="e">
        <f>IF(AND(Table4[[#This Row],[ห้อง]]=J$1),LOOKUP(9.99999999999999E+307,$J$2:J36)+1,"")</f>
        <v>#REF!</v>
      </c>
      <c r="K37" s="188" t="e">
        <f>IF(AND(Table4[[#This Row],[ห้อง]]=K$1),LOOKUP(9.99999999999999E+307,$K$2:K36)+1,"")</f>
        <v>#REF!</v>
      </c>
      <c r="L37" s="188" t="e">
        <f>IF(AND(Table4[[#This Row],[ห้อง]]=L$1),LOOKUP(9.99999999999999E+307,$L$2:L36)+1,"")</f>
        <v>#REF!</v>
      </c>
      <c r="M37" s="188" t="e">
        <f>IF(AND(Table4[[#This Row],[ห้อง]]=M$1),LOOKUP(9.99999999999999E+307,$M$2:M36)+1,"")</f>
        <v>#REF!</v>
      </c>
      <c r="N37" s="188">
        <f>IF(AND(Table4[[#This Row],[ห้อง]]=N$1),LOOKUP(9.99999999999999E+307,$N$2:N36)+1,"")</f>
        <v>17</v>
      </c>
      <c r="O37" s="188">
        <f>IF(AND(Table4[[#This Row],[ห้อง]]=O$1),LOOKUP(9.99999999999999E+307,$O$2:O36)+1,"")</f>
        <v>17</v>
      </c>
    </row>
    <row r="38" spans="2:15" x14ac:dyDescent="0.75">
      <c r="B38" s="205"/>
      <c r="C38" s="206"/>
      <c r="D38" s="188" t="str">
        <f>IF(AND(Table4[[#This Row],[ห้อง]]=D$1),LOOKUP(9.99999999999999E+307,D$2:$D37)+1,"")</f>
        <v/>
      </c>
      <c r="E38" s="188" t="str">
        <f>IF(AND(Table4[[#This Row],[ห้อง]]=E$1),LOOKUP(9.99999999999999E+307,E$2:$E37)+1,"")</f>
        <v/>
      </c>
      <c r="F38" s="188">
        <f>IF(AND(Table4[[#This Row],[ห้อง]]=F$1),LOOKUP(9.99999999999999E+307,$F$2:F37)+1,"")</f>
        <v>18</v>
      </c>
      <c r="G38" s="188">
        <f>IF(AND(Table4[[#This Row],[ห้อง]]=G$1),LOOKUP(9.99999999999999E+307,$G$2:G37)+1,"")</f>
        <v>18</v>
      </c>
      <c r="H38" s="188">
        <f>IF(AND(Table4[[#This Row],[ห้อง]]=H$1),LOOKUP(9.99999999999999E+307,$H$2:H37)+1,"")</f>
        <v>18</v>
      </c>
      <c r="I38" s="188">
        <f>IF(AND(Table4[[#This Row],[ห้อง]]=I$1),LOOKUP(9.99999999999999E+307,$I$2:I37)+1,"")</f>
        <v>18</v>
      </c>
      <c r="J38" s="188" t="e">
        <f>IF(AND(Table4[[#This Row],[ห้อง]]=J$1),LOOKUP(9.99999999999999E+307,$J$2:J37)+1,"")</f>
        <v>#REF!</v>
      </c>
      <c r="K38" s="188" t="e">
        <f>IF(AND(Table4[[#This Row],[ห้อง]]=K$1),LOOKUP(9.99999999999999E+307,$K$2:K37)+1,"")</f>
        <v>#REF!</v>
      </c>
      <c r="L38" s="188" t="e">
        <f>IF(AND(Table4[[#This Row],[ห้อง]]=L$1),LOOKUP(9.99999999999999E+307,$L$2:L37)+1,"")</f>
        <v>#REF!</v>
      </c>
      <c r="M38" s="188" t="e">
        <f>IF(AND(Table4[[#This Row],[ห้อง]]=M$1),LOOKUP(9.99999999999999E+307,$M$2:M37)+1,"")</f>
        <v>#REF!</v>
      </c>
      <c r="N38" s="188">
        <f>IF(AND(Table4[[#This Row],[ห้อง]]=N$1),LOOKUP(9.99999999999999E+307,$N$2:N37)+1,"")</f>
        <v>18</v>
      </c>
      <c r="O38" s="188">
        <f>IF(AND(Table4[[#This Row],[ห้อง]]=O$1),LOOKUP(9.99999999999999E+307,$O$2:O37)+1,"")</f>
        <v>18</v>
      </c>
    </row>
    <row r="39" spans="2:15" x14ac:dyDescent="0.75"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</row>
    <row r="40" spans="2:15" x14ac:dyDescent="0.75"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</row>
    <row r="41" spans="2:15" x14ac:dyDescent="0.75"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</row>
    <row r="42" spans="2:15" x14ac:dyDescent="0.75"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</row>
    <row r="43" spans="2:15" x14ac:dyDescent="0.75"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</row>
    <row r="44" spans="2:15" x14ac:dyDescent="0.75"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</row>
    <row r="45" spans="2:15" x14ac:dyDescent="0.75"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</row>
    <row r="46" spans="2:15" x14ac:dyDescent="0.75"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</row>
    <row r="47" spans="2:15" x14ac:dyDescent="0.75"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</row>
    <row r="48" spans="2:15" x14ac:dyDescent="0.75"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</row>
    <row r="49" spans="4:15" x14ac:dyDescent="0.75"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</row>
    <row r="50" spans="4:15" x14ac:dyDescent="0.75"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</row>
    <row r="51" spans="4:15" x14ac:dyDescent="0.75"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</row>
    <row r="52" spans="4:15" x14ac:dyDescent="0.75"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</row>
    <row r="53" spans="4:15" x14ac:dyDescent="0.75"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</row>
    <row r="54" spans="4:15" x14ac:dyDescent="0.75"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</row>
    <row r="55" spans="4:15" x14ac:dyDescent="0.75"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</row>
    <row r="56" spans="4:15" x14ac:dyDescent="0.75"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</row>
    <row r="57" spans="4:15" x14ac:dyDescent="0.75"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</row>
    <row r="58" spans="4:15" x14ac:dyDescent="0.75"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</row>
    <row r="59" spans="4:15" x14ac:dyDescent="0.75"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</row>
    <row r="60" spans="4:15" x14ac:dyDescent="0.75"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</row>
    <row r="61" spans="4:15" x14ac:dyDescent="0.75"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</row>
    <row r="62" spans="4:15" x14ac:dyDescent="0.75"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</row>
    <row r="63" spans="4:15" x14ac:dyDescent="0.75"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</row>
    <row r="64" spans="4:15" x14ac:dyDescent="0.75"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</row>
    <row r="65" spans="4:15" x14ac:dyDescent="0.75"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</row>
    <row r="66" spans="4:15" x14ac:dyDescent="0.75"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</row>
    <row r="67" spans="4:15" x14ac:dyDescent="0.75"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</row>
    <row r="68" spans="4:15" x14ac:dyDescent="0.75"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</row>
    <row r="69" spans="4:15" x14ac:dyDescent="0.75"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</row>
    <row r="70" spans="4:15" x14ac:dyDescent="0.75"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</row>
    <row r="71" spans="4:15" x14ac:dyDescent="0.75"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</row>
    <row r="72" spans="4:15" x14ac:dyDescent="0.75"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</row>
    <row r="73" spans="4:15" x14ac:dyDescent="0.75"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</row>
    <row r="74" spans="4:15" x14ac:dyDescent="0.75"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</row>
    <row r="75" spans="4:15" x14ac:dyDescent="0.75"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</row>
    <row r="76" spans="4:15" x14ac:dyDescent="0.75"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</row>
    <row r="77" spans="4:15" x14ac:dyDescent="0.75"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</row>
    <row r="78" spans="4:15" x14ac:dyDescent="0.75"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</row>
    <row r="79" spans="4:15" x14ac:dyDescent="0.75"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</row>
    <row r="80" spans="4:15" x14ac:dyDescent="0.75"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</row>
    <row r="81" spans="4:15" x14ac:dyDescent="0.75"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</row>
    <row r="82" spans="4:15" x14ac:dyDescent="0.75"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</row>
    <row r="83" spans="4:15" x14ac:dyDescent="0.75"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</row>
    <row r="84" spans="4:15" x14ac:dyDescent="0.75"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</row>
    <row r="85" spans="4:15" x14ac:dyDescent="0.75"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</row>
    <row r="86" spans="4:15" x14ac:dyDescent="0.75"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</row>
    <row r="87" spans="4:15" x14ac:dyDescent="0.75"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</row>
    <row r="88" spans="4:15" x14ac:dyDescent="0.75"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</row>
    <row r="89" spans="4:15" x14ac:dyDescent="0.75"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</row>
    <row r="90" spans="4:15" x14ac:dyDescent="0.75"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</row>
    <row r="91" spans="4:15" x14ac:dyDescent="0.75"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</row>
    <row r="92" spans="4:15" x14ac:dyDescent="0.75"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</row>
    <row r="93" spans="4:15" x14ac:dyDescent="0.75"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</row>
    <row r="94" spans="4:15" x14ac:dyDescent="0.75"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</row>
    <row r="95" spans="4:15" x14ac:dyDescent="0.75"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</row>
    <row r="96" spans="4:15" x14ac:dyDescent="0.75"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</row>
    <row r="97" spans="4:15" x14ac:dyDescent="0.75"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</row>
    <row r="98" spans="4:15" x14ac:dyDescent="0.75"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</row>
    <row r="99" spans="4:15" x14ac:dyDescent="0.75"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</row>
    <row r="100" spans="4:15" x14ac:dyDescent="0.75"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</row>
    <row r="101" spans="4:15" x14ac:dyDescent="0.75"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</row>
    <row r="102" spans="4:15" x14ac:dyDescent="0.75"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</row>
    <row r="103" spans="4:15" x14ac:dyDescent="0.75"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</row>
    <row r="104" spans="4:15" x14ac:dyDescent="0.75"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</row>
    <row r="105" spans="4:15" x14ac:dyDescent="0.75"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</row>
    <row r="106" spans="4:15" x14ac:dyDescent="0.75"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</row>
    <row r="107" spans="4:15" x14ac:dyDescent="0.75"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</row>
    <row r="108" spans="4:15" x14ac:dyDescent="0.75"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</row>
    <row r="109" spans="4:15" x14ac:dyDescent="0.75"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</row>
    <row r="110" spans="4:15" x14ac:dyDescent="0.75"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</row>
    <row r="111" spans="4:15" x14ac:dyDescent="0.75"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</row>
    <row r="112" spans="4:15" x14ac:dyDescent="0.75"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</row>
    <row r="113" spans="4:15" x14ac:dyDescent="0.75"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</row>
    <row r="114" spans="4:15" x14ac:dyDescent="0.75"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</row>
    <row r="115" spans="4:15" x14ac:dyDescent="0.75"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</row>
    <row r="116" spans="4:15" x14ac:dyDescent="0.75"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</row>
    <row r="117" spans="4:15" x14ac:dyDescent="0.75"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</row>
    <row r="118" spans="4:15" x14ac:dyDescent="0.75"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</row>
    <row r="119" spans="4:15" x14ac:dyDescent="0.75"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</row>
    <row r="120" spans="4:15" x14ac:dyDescent="0.75"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</row>
    <row r="121" spans="4:15" x14ac:dyDescent="0.75"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</row>
    <row r="122" spans="4:15" x14ac:dyDescent="0.75"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</row>
    <row r="123" spans="4:15" x14ac:dyDescent="0.75"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</row>
    <row r="124" spans="4:15" x14ac:dyDescent="0.75"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</row>
    <row r="125" spans="4:15" x14ac:dyDescent="0.75"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</row>
    <row r="126" spans="4:15" x14ac:dyDescent="0.75"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</row>
    <row r="127" spans="4:15" x14ac:dyDescent="0.75"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</row>
    <row r="128" spans="4:15" x14ac:dyDescent="0.75"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</row>
    <row r="129" spans="4:15" x14ac:dyDescent="0.75"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</row>
    <row r="130" spans="4:15" x14ac:dyDescent="0.75"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</row>
    <row r="131" spans="4:15" x14ac:dyDescent="0.75"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</row>
    <row r="132" spans="4:15" x14ac:dyDescent="0.75"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</row>
    <row r="133" spans="4:15" x14ac:dyDescent="0.75"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</row>
    <row r="134" spans="4:15" x14ac:dyDescent="0.75"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</row>
    <row r="135" spans="4:15" x14ac:dyDescent="0.75"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</row>
    <row r="136" spans="4:15" x14ac:dyDescent="0.75"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</row>
    <row r="137" spans="4:15" x14ac:dyDescent="0.75"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</row>
    <row r="138" spans="4:15" x14ac:dyDescent="0.75"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</row>
    <row r="139" spans="4:15" x14ac:dyDescent="0.75"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</row>
    <row r="140" spans="4:15" x14ac:dyDescent="0.75"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</row>
    <row r="141" spans="4:15" x14ac:dyDescent="0.75"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</row>
    <row r="142" spans="4:15" x14ac:dyDescent="0.75"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</row>
    <row r="143" spans="4:15" x14ac:dyDescent="0.75"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</row>
    <row r="144" spans="4:15" x14ac:dyDescent="0.75"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</row>
    <row r="145" spans="4:15" x14ac:dyDescent="0.75"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</row>
    <row r="146" spans="4:15" x14ac:dyDescent="0.75"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</row>
    <row r="147" spans="4:15" x14ac:dyDescent="0.75"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</row>
    <row r="148" spans="4:15" x14ac:dyDescent="0.75"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</row>
    <row r="149" spans="4:15" x14ac:dyDescent="0.75"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</row>
    <row r="150" spans="4:15" x14ac:dyDescent="0.75"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</row>
    <row r="151" spans="4:15" x14ac:dyDescent="0.75"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</row>
    <row r="152" spans="4:15" x14ac:dyDescent="0.75"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</row>
    <row r="153" spans="4:15" x14ac:dyDescent="0.75"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</row>
    <row r="154" spans="4:15" x14ac:dyDescent="0.75"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</row>
    <row r="155" spans="4:15" x14ac:dyDescent="0.75"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</row>
    <row r="156" spans="4:15" x14ac:dyDescent="0.75"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</row>
    <row r="157" spans="4:15" x14ac:dyDescent="0.75"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</row>
    <row r="158" spans="4:15" x14ac:dyDescent="0.75"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</row>
    <row r="159" spans="4:15" x14ac:dyDescent="0.75"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</row>
    <row r="160" spans="4:15" x14ac:dyDescent="0.75"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</row>
    <row r="161" spans="4:15" x14ac:dyDescent="0.75"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</row>
    <row r="162" spans="4:15" x14ac:dyDescent="0.75"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</row>
    <row r="163" spans="4:15" x14ac:dyDescent="0.75"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</row>
    <row r="164" spans="4:15" x14ac:dyDescent="0.75"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</row>
    <row r="165" spans="4:15" x14ac:dyDescent="0.75"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</row>
    <row r="166" spans="4:15" x14ac:dyDescent="0.75"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</row>
    <row r="167" spans="4:15" x14ac:dyDescent="0.75"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</row>
    <row r="168" spans="4:15" x14ac:dyDescent="0.75"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</row>
    <row r="169" spans="4:15" x14ac:dyDescent="0.75"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</row>
    <row r="170" spans="4:15" x14ac:dyDescent="0.75"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</row>
    <row r="171" spans="4:15" x14ac:dyDescent="0.75"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</row>
    <row r="172" spans="4:15" x14ac:dyDescent="0.75"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</row>
    <row r="173" spans="4:15" x14ac:dyDescent="0.75"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</row>
    <row r="174" spans="4:15" x14ac:dyDescent="0.75"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</row>
    <row r="175" spans="4:15" x14ac:dyDescent="0.75"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</row>
    <row r="176" spans="4:15" x14ac:dyDescent="0.75"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</row>
    <row r="177" spans="4:15" x14ac:dyDescent="0.75"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</row>
    <row r="178" spans="4:15" x14ac:dyDescent="0.75"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</row>
    <row r="179" spans="4:15" x14ac:dyDescent="0.75"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</row>
    <row r="180" spans="4:15" x14ac:dyDescent="0.75"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</row>
    <row r="181" spans="4:15" x14ac:dyDescent="0.75"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</row>
    <row r="182" spans="4:15" x14ac:dyDescent="0.75"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</row>
    <row r="183" spans="4:15" x14ac:dyDescent="0.75"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</row>
    <row r="184" spans="4:15" x14ac:dyDescent="0.75"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</row>
    <row r="185" spans="4:15" x14ac:dyDescent="0.75"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</row>
    <row r="186" spans="4:15" x14ac:dyDescent="0.75"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</row>
    <row r="187" spans="4:15" x14ac:dyDescent="0.75"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</row>
    <row r="188" spans="4:15" x14ac:dyDescent="0.75"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</row>
    <row r="189" spans="4:15" x14ac:dyDescent="0.75"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</row>
    <row r="190" spans="4:15" x14ac:dyDescent="0.75"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</row>
    <row r="191" spans="4:15" x14ac:dyDescent="0.75"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</row>
    <row r="192" spans="4:15" x14ac:dyDescent="0.75"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</row>
    <row r="193" spans="4:15" x14ac:dyDescent="0.75"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</row>
    <row r="194" spans="4:15" x14ac:dyDescent="0.75"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</row>
    <row r="195" spans="4:15" x14ac:dyDescent="0.75"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</row>
    <row r="196" spans="4:15" x14ac:dyDescent="0.75"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</row>
    <row r="197" spans="4:15" x14ac:dyDescent="0.75"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</row>
    <row r="198" spans="4:15" x14ac:dyDescent="0.75"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</row>
    <row r="199" spans="4:15" x14ac:dyDescent="0.75"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</row>
    <row r="200" spans="4:15" x14ac:dyDescent="0.75"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</row>
    <row r="201" spans="4:15" x14ac:dyDescent="0.75"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</row>
    <row r="202" spans="4:15" x14ac:dyDescent="0.75"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</row>
    <row r="203" spans="4:15" x14ac:dyDescent="0.75"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</row>
    <row r="204" spans="4:15" x14ac:dyDescent="0.75"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</row>
    <row r="205" spans="4:15" x14ac:dyDescent="0.75"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</row>
    <row r="206" spans="4:15" x14ac:dyDescent="0.75"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</row>
    <row r="207" spans="4:15" x14ac:dyDescent="0.75"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</row>
    <row r="208" spans="4:15" x14ac:dyDescent="0.75"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</row>
    <row r="209" spans="4:15" x14ac:dyDescent="0.75"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</row>
    <row r="210" spans="4:15" x14ac:dyDescent="0.75"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</row>
    <row r="211" spans="4:15" x14ac:dyDescent="0.75"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</row>
    <row r="212" spans="4:15" x14ac:dyDescent="0.75"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</row>
    <row r="213" spans="4:15" x14ac:dyDescent="0.75"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</row>
    <row r="214" spans="4:15" x14ac:dyDescent="0.75"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</row>
    <row r="215" spans="4:15" x14ac:dyDescent="0.75"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</row>
    <row r="216" spans="4:15" x14ac:dyDescent="0.75"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</row>
    <row r="217" spans="4:15" x14ac:dyDescent="0.75"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</row>
    <row r="218" spans="4:15" x14ac:dyDescent="0.75"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</row>
    <row r="219" spans="4:15" x14ac:dyDescent="0.75"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</row>
    <row r="220" spans="4:15" x14ac:dyDescent="0.75"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</row>
    <row r="221" spans="4:15" x14ac:dyDescent="0.75"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</row>
    <row r="222" spans="4:15" x14ac:dyDescent="0.75"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</row>
    <row r="223" spans="4:15" x14ac:dyDescent="0.75"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</row>
    <row r="224" spans="4:15" x14ac:dyDescent="0.75"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</row>
    <row r="225" spans="4:15" x14ac:dyDescent="0.75"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</row>
    <row r="226" spans="4:15" x14ac:dyDescent="0.75"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</row>
    <row r="227" spans="4:15" x14ac:dyDescent="0.75"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</row>
    <row r="228" spans="4:15" x14ac:dyDescent="0.75"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</row>
    <row r="229" spans="4:15" x14ac:dyDescent="0.75"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</row>
    <row r="230" spans="4:15" x14ac:dyDescent="0.75"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</row>
    <row r="231" spans="4:15" x14ac:dyDescent="0.75"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</row>
    <row r="232" spans="4:15" x14ac:dyDescent="0.75"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</row>
    <row r="233" spans="4:15" x14ac:dyDescent="0.75"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</row>
    <row r="234" spans="4:15" x14ac:dyDescent="0.75"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</row>
    <row r="235" spans="4:15" x14ac:dyDescent="0.75"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</row>
    <row r="236" spans="4:15" x14ac:dyDescent="0.75"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</row>
    <row r="237" spans="4:15" x14ac:dyDescent="0.75"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</row>
    <row r="238" spans="4:15" x14ac:dyDescent="0.75"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</row>
    <row r="239" spans="4:15" x14ac:dyDescent="0.75"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</row>
    <row r="240" spans="4:15" x14ac:dyDescent="0.75"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</row>
    <row r="241" spans="4:15" x14ac:dyDescent="0.75"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</row>
    <row r="242" spans="4:15" x14ac:dyDescent="0.75"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</row>
    <row r="243" spans="4:15" x14ac:dyDescent="0.75"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</row>
    <row r="244" spans="4:15" x14ac:dyDescent="0.75"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</row>
    <row r="245" spans="4:15" x14ac:dyDescent="0.75"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</row>
    <row r="246" spans="4:15" x14ac:dyDescent="0.75"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</row>
    <row r="247" spans="4:15" x14ac:dyDescent="0.75"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</row>
    <row r="248" spans="4:15" x14ac:dyDescent="0.75"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</row>
    <row r="249" spans="4:15" x14ac:dyDescent="0.75"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</row>
    <row r="250" spans="4:15" x14ac:dyDescent="0.75"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</row>
    <row r="251" spans="4:15" x14ac:dyDescent="0.75"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</row>
    <row r="252" spans="4:15" x14ac:dyDescent="0.75"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</row>
    <row r="253" spans="4:15" x14ac:dyDescent="0.75"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</row>
    <row r="254" spans="4:15" x14ac:dyDescent="0.75"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</row>
    <row r="255" spans="4:15" x14ac:dyDescent="0.75"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</row>
    <row r="256" spans="4:15" x14ac:dyDescent="0.75"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</row>
    <row r="257" spans="4:15" x14ac:dyDescent="0.75"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</row>
    <row r="258" spans="4:15" x14ac:dyDescent="0.75"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</row>
    <row r="259" spans="4:15" x14ac:dyDescent="0.75"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</row>
    <row r="260" spans="4:15" x14ac:dyDescent="0.75"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</row>
    <row r="261" spans="4:15" x14ac:dyDescent="0.75"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</row>
    <row r="262" spans="4:15" x14ac:dyDescent="0.75"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</row>
    <row r="263" spans="4:15" x14ac:dyDescent="0.75"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</row>
    <row r="264" spans="4:15" x14ac:dyDescent="0.75"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</row>
    <row r="265" spans="4:15" x14ac:dyDescent="0.75"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</row>
    <row r="266" spans="4:15" x14ac:dyDescent="0.75"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</row>
    <row r="267" spans="4:15" x14ac:dyDescent="0.75"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</row>
    <row r="268" spans="4:15" x14ac:dyDescent="0.75"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</row>
    <row r="269" spans="4:15" x14ac:dyDescent="0.75"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</row>
    <row r="270" spans="4:15" x14ac:dyDescent="0.75"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</row>
    <row r="271" spans="4:15" x14ac:dyDescent="0.75"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</row>
    <row r="272" spans="4:15" x14ac:dyDescent="0.75"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</row>
    <row r="273" spans="4:15" x14ac:dyDescent="0.75"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</row>
    <row r="274" spans="4:15" x14ac:dyDescent="0.75"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</row>
    <row r="275" spans="4:15" x14ac:dyDescent="0.75"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</row>
    <row r="276" spans="4:15" x14ac:dyDescent="0.75"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</row>
    <row r="277" spans="4:15" x14ac:dyDescent="0.75"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</row>
    <row r="278" spans="4:15" x14ac:dyDescent="0.75"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</row>
    <row r="279" spans="4:15" x14ac:dyDescent="0.75"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</row>
    <row r="280" spans="4:15" x14ac:dyDescent="0.75"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</row>
    <row r="281" spans="4:15" x14ac:dyDescent="0.75"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</row>
    <row r="282" spans="4:15" x14ac:dyDescent="0.75"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</row>
    <row r="283" spans="4:15" x14ac:dyDescent="0.75"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</row>
    <row r="284" spans="4:15" x14ac:dyDescent="0.75"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</row>
    <row r="285" spans="4:15" x14ac:dyDescent="0.75"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</row>
    <row r="286" spans="4:15" x14ac:dyDescent="0.75"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</row>
    <row r="287" spans="4:15" x14ac:dyDescent="0.75"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</row>
    <row r="288" spans="4:15" x14ac:dyDescent="0.75"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</row>
    <row r="289" spans="4:15" x14ac:dyDescent="0.75"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</row>
    <row r="290" spans="4:15" x14ac:dyDescent="0.75"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</row>
    <row r="291" spans="4:15" x14ac:dyDescent="0.75"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</row>
    <row r="292" spans="4:15" x14ac:dyDescent="0.75"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</row>
    <row r="293" spans="4:15" x14ac:dyDescent="0.75"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</row>
    <row r="294" spans="4:15" x14ac:dyDescent="0.75"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</row>
    <row r="295" spans="4:15" x14ac:dyDescent="0.75"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</row>
    <row r="296" spans="4:15" x14ac:dyDescent="0.75"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</row>
    <row r="297" spans="4:15" x14ac:dyDescent="0.75"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</row>
    <row r="298" spans="4:15" x14ac:dyDescent="0.75"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</row>
    <row r="299" spans="4:15" x14ac:dyDescent="0.75"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</row>
    <row r="300" spans="4:15" x14ac:dyDescent="0.75"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</row>
    <row r="301" spans="4:15" x14ac:dyDescent="0.75"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</row>
    <row r="302" spans="4:15" x14ac:dyDescent="0.75"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</row>
    <row r="303" spans="4:15" x14ac:dyDescent="0.75"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</row>
    <row r="304" spans="4:15" x14ac:dyDescent="0.75"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</row>
    <row r="305" spans="4:15" x14ac:dyDescent="0.75"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</row>
    <row r="306" spans="4:15" x14ac:dyDescent="0.75"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</row>
    <row r="307" spans="4:15" x14ac:dyDescent="0.75"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</row>
    <row r="308" spans="4:15" x14ac:dyDescent="0.75"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</row>
    <row r="309" spans="4:15" x14ac:dyDescent="0.75"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</row>
    <row r="310" spans="4:15" x14ac:dyDescent="0.75"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</row>
    <row r="311" spans="4:15" x14ac:dyDescent="0.75"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</row>
    <row r="312" spans="4:15" x14ac:dyDescent="0.75"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</row>
    <row r="313" spans="4:15" x14ac:dyDescent="0.75"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</row>
    <row r="314" spans="4:15" x14ac:dyDescent="0.75"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</row>
    <row r="315" spans="4:15" x14ac:dyDescent="0.75"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</row>
    <row r="316" spans="4:15" x14ac:dyDescent="0.75"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</row>
    <row r="317" spans="4:15" x14ac:dyDescent="0.75"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</row>
    <row r="318" spans="4:15" x14ac:dyDescent="0.75"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</row>
    <row r="319" spans="4:15" x14ac:dyDescent="0.75"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</row>
    <row r="320" spans="4:15" x14ac:dyDescent="0.75"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</row>
    <row r="321" spans="4:15" x14ac:dyDescent="0.75"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</row>
    <row r="322" spans="4:15" x14ac:dyDescent="0.75"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</row>
    <row r="323" spans="4:15" x14ac:dyDescent="0.75"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</row>
    <row r="324" spans="4:15" x14ac:dyDescent="0.75"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</row>
    <row r="325" spans="4:15" x14ac:dyDescent="0.75"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</row>
    <row r="326" spans="4:15" x14ac:dyDescent="0.75"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</row>
    <row r="327" spans="4:15" x14ac:dyDescent="0.75"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</row>
    <row r="328" spans="4:15" x14ac:dyDescent="0.75"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</row>
    <row r="329" spans="4:15" x14ac:dyDescent="0.75"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</row>
    <row r="330" spans="4:15" x14ac:dyDescent="0.75"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</row>
    <row r="331" spans="4:15" x14ac:dyDescent="0.75"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</row>
    <row r="332" spans="4:15" x14ac:dyDescent="0.75"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</row>
    <row r="333" spans="4:15" x14ac:dyDescent="0.75"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</row>
    <row r="334" spans="4:15" x14ac:dyDescent="0.75"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</row>
    <row r="335" spans="4:15" x14ac:dyDescent="0.75"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</row>
    <row r="336" spans="4:15" x14ac:dyDescent="0.75"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</row>
    <row r="337" spans="4:15" x14ac:dyDescent="0.75"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</row>
    <row r="338" spans="4:15" x14ac:dyDescent="0.75"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</row>
    <row r="339" spans="4:15" x14ac:dyDescent="0.75"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</row>
    <row r="340" spans="4:15" x14ac:dyDescent="0.75"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</row>
    <row r="341" spans="4:15" x14ac:dyDescent="0.75"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</row>
    <row r="342" spans="4:15" x14ac:dyDescent="0.75"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</row>
    <row r="343" spans="4:15" x14ac:dyDescent="0.75"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</row>
    <row r="344" spans="4:15" x14ac:dyDescent="0.75"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</row>
    <row r="345" spans="4:15" x14ac:dyDescent="0.75"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</row>
    <row r="346" spans="4:15" x14ac:dyDescent="0.75"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</row>
    <row r="347" spans="4:15" x14ac:dyDescent="0.75"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</row>
    <row r="348" spans="4:15" x14ac:dyDescent="0.75"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</row>
    <row r="349" spans="4:15" x14ac:dyDescent="0.75"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</row>
    <row r="350" spans="4:15" x14ac:dyDescent="0.75"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</row>
    <row r="351" spans="4:15" x14ac:dyDescent="0.75"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</row>
    <row r="352" spans="4:15" x14ac:dyDescent="0.75"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</row>
    <row r="353" spans="4:15" x14ac:dyDescent="0.75"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</row>
    <row r="354" spans="4:15" x14ac:dyDescent="0.75"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</row>
    <row r="355" spans="4:15" x14ac:dyDescent="0.75"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</row>
    <row r="356" spans="4:15" x14ac:dyDescent="0.75"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</row>
    <row r="357" spans="4:15" x14ac:dyDescent="0.75"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</row>
    <row r="358" spans="4:15" x14ac:dyDescent="0.75"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</row>
    <row r="359" spans="4:15" x14ac:dyDescent="0.75"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</row>
    <row r="360" spans="4:15" x14ac:dyDescent="0.75"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</row>
    <row r="361" spans="4:15" x14ac:dyDescent="0.75"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</row>
    <row r="362" spans="4:15" x14ac:dyDescent="0.75"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</row>
    <row r="363" spans="4:15" x14ac:dyDescent="0.75"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</row>
    <row r="364" spans="4:15" x14ac:dyDescent="0.75"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</row>
    <row r="365" spans="4:15" x14ac:dyDescent="0.75"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</row>
    <row r="366" spans="4:15" x14ac:dyDescent="0.75"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</row>
    <row r="367" spans="4:15" x14ac:dyDescent="0.75"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</row>
    <row r="368" spans="4:15" x14ac:dyDescent="0.75"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</row>
    <row r="369" spans="4:15" x14ac:dyDescent="0.75"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</row>
    <row r="370" spans="4:15" x14ac:dyDescent="0.75"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</row>
    <row r="371" spans="4:15" x14ac:dyDescent="0.75"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</row>
    <row r="372" spans="4:15" x14ac:dyDescent="0.75"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</row>
    <row r="373" spans="4:15" x14ac:dyDescent="0.75"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</row>
    <row r="374" spans="4:15" x14ac:dyDescent="0.75"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</row>
    <row r="375" spans="4:15" x14ac:dyDescent="0.75"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</row>
    <row r="376" spans="4:15" x14ac:dyDescent="0.75"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</row>
    <row r="377" spans="4:15" x14ac:dyDescent="0.75"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</row>
    <row r="378" spans="4:15" x14ac:dyDescent="0.75"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</row>
    <row r="379" spans="4:15" x14ac:dyDescent="0.75"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</row>
    <row r="380" spans="4:15" x14ac:dyDescent="0.75"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</row>
    <row r="381" spans="4:15" x14ac:dyDescent="0.75"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</row>
    <row r="382" spans="4:15" x14ac:dyDescent="0.75"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</row>
    <row r="383" spans="4:15" x14ac:dyDescent="0.75"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</row>
    <row r="384" spans="4:15" x14ac:dyDescent="0.75"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</row>
    <row r="385" spans="4:15" x14ac:dyDescent="0.75"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</row>
    <row r="386" spans="4:15" x14ac:dyDescent="0.75"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</row>
    <row r="387" spans="4:15" x14ac:dyDescent="0.75"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</row>
    <row r="388" spans="4:15" x14ac:dyDescent="0.75"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</row>
    <row r="389" spans="4:15" x14ac:dyDescent="0.75"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</row>
    <row r="390" spans="4:15" x14ac:dyDescent="0.75"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</row>
    <row r="391" spans="4:15" x14ac:dyDescent="0.75"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</row>
    <row r="392" spans="4:15" x14ac:dyDescent="0.75"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</row>
    <row r="393" spans="4:15" x14ac:dyDescent="0.75"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</row>
    <row r="394" spans="4:15" x14ac:dyDescent="0.75"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</row>
    <row r="395" spans="4:15" x14ac:dyDescent="0.75"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</row>
    <row r="396" spans="4:15" x14ac:dyDescent="0.75"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</row>
    <row r="397" spans="4:15" x14ac:dyDescent="0.75"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</row>
    <row r="398" spans="4:15" x14ac:dyDescent="0.75"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</row>
    <row r="399" spans="4:15" x14ac:dyDescent="0.75"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</row>
    <row r="400" spans="4:15" x14ac:dyDescent="0.75"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</row>
    <row r="401" spans="4:15" x14ac:dyDescent="0.75"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</row>
    <row r="402" spans="4:15" x14ac:dyDescent="0.75"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</row>
    <row r="403" spans="4:15" x14ac:dyDescent="0.75"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</row>
    <row r="404" spans="4:15" x14ac:dyDescent="0.75"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</row>
    <row r="405" spans="4:15" x14ac:dyDescent="0.75"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</row>
    <row r="406" spans="4:15" x14ac:dyDescent="0.75"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</row>
    <row r="407" spans="4:15" x14ac:dyDescent="0.75"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</row>
    <row r="408" spans="4:15" x14ac:dyDescent="0.75"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</row>
    <row r="409" spans="4:15" x14ac:dyDescent="0.75"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</row>
    <row r="410" spans="4:15" x14ac:dyDescent="0.75"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</row>
    <row r="411" spans="4:15" x14ac:dyDescent="0.75"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</row>
    <row r="412" spans="4:15" x14ac:dyDescent="0.75"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</row>
    <row r="413" spans="4:15" x14ac:dyDescent="0.75"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</row>
    <row r="414" spans="4:15" x14ac:dyDescent="0.75"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</row>
    <row r="415" spans="4:15" x14ac:dyDescent="0.75"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</row>
    <row r="416" spans="4:15" x14ac:dyDescent="0.75"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</row>
    <row r="417" spans="4:15" x14ac:dyDescent="0.75"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</row>
    <row r="418" spans="4:15" x14ac:dyDescent="0.75"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</row>
    <row r="419" spans="4:15" x14ac:dyDescent="0.75"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</row>
    <row r="420" spans="4:15" x14ac:dyDescent="0.75"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</row>
    <row r="421" spans="4:15" x14ac:dyDescent="0.75"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</row>
    <row r="422" spans="4:15" x14ac:dyDescent="0.75"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</row>
    <row r="423" spans="4:15" x14ac:dyDescent="0.75"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</row>
    <row r="424" spans="4:15" x14ac:dyDescent="0.75"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</row>
    <row r="425" spans="4:15" x14ac:dyDescent="0.75"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</row>
    <row r="426" spans="4:15" x14ac:dyDescent="0.75"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</row>
    <row r="427" spans="4:15" x14ac:dyDescent="0.75"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</row>
    <row r="428" spans="4:15" x14ac:dyDescent="0.75"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</row>
    <row r="429" spans="4:15" x14ac:dyDescent="0.75"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</row>
    <row r="430" spans="4:15" x14ac:dyDescent="0.75"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</row>
    <row r="431" spans="4:15" x14ac:dyDescent="0.75"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</row>
    <row r="432" spans="4:15" x14ac:dyDescent="0.75"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</row>
    <row r="433" spans="4:15" x14ac:dyDescent="0.75"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</row>
    <row r="434" spans="4:15" x14ac:dyDescent="0.75"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</row>
    <row r="435" spans="4:15" x14ac:dyDescent="0.75"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</row>
    <row r="436" spans="4:15" x14ac:dyDescent="0.75"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</row>
    <row r="437" spans="4:15" x14ac:dyDescent="0.75"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</row>
    <row r="438" spans="4:15" x14ac:dyDescent="0.75"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</row>
    <row r="439" spans="4:15" x14ac:dyDescent="0.75"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</row>
    <row r="440" spans="4:15" x14ac:dyDescent="0.75"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</row>
    <row r="441" spans="4:15" x14ac:dyDescent="0.75"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</row>
    <row r="442" spans="4:15" x14ac:dyDescent="0.75"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</row>
    <row r="443" spans="4:15" x14ac:dyDescent="0.75"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</row>
    <row r="444" spans="4:15" x14ac:dyDescent="0.75"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</row>
    <row r="445" spans="4:15" x14ac:dyDescent="0.75"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</row>
    <row r="446" spans="4:15" x14ac:dyDescent="0.75"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</row>
    <row r="447" spans="4:15" x14ac:dyDescent="0.75"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</row>
    <row r="448" spans="4:15" x14ac:dyDescent="0.75"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</row>
    <row r="449" spans="4:15" x14ac:dyDescent="0.75"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</row>
    <row r="450" spans="4:15" x14ac:dyDescent="0.75"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</row>
    <row r="451" spans="4:15" x14ac:dyDescent="0.75"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</row>
    <row r="452" spans="4:15" x14ac:dyDescent="0.75"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</row>
    <row r="453" spans="4:15" x14ac:dyDescent="0.75"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</row>
    <row r="454" spans="4:15" x14ac:dyDescent="0.75"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</row>
    <row r="455" spans="4:15" x14ac:dyDescent="0.75"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</row>
    <row r="456" spans="4:15" x14ac:dyDescent="0.75"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</row>
    <row r="457" spans="4:15" x14ac:dyDescent="0.75"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</row>
    <row r="458" spans="4:15" x14ac:dyDescent="0.75"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</row>
    <row r="459" spans="4:15" x14ac:dyDescent="0.75"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</row>
    <row r="460" spans="4:15" x14ac:dyDescent="0.75"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</row>
    <row r="461" spans="4:15" x14ac:dyDescent="0.75"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</row>
    <row r="462" spans="4:15" x14ac:dyDescent="0.75"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</row>
    <row r="463" spans="4:15" x14ac:dyDescent="0.75"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</row>
    <row r="464" spans="4:15" x14ac:dyDescent="0.75"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</row>
    <row r="465" spans="4:15" x14ac:dyDescent="0.75"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</row>
    <row r="466" spans="4:15" x14ac:dyDescent="0.75"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</row>
    <row r="467" spans="4:15" x14ac:dyDescent="0.75"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</row>
    <row r="468" spans="4:15" x14ac:dyDescent="0.75"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</row>
    <row r="469" spans="4:15" x14ac:dyDescent="0.75"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</row>
    <row r="470" spans="4:15" x14ac:dyDescent="0.75"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</row>
    <row r="471" spans="4:15" x14ac:dyDescent="0.75"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</row>
    <row r="472" spans="4:15" x14ac:dyDescent="0.75"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</row>
    <row r="473" spans="4:15" x14ac:dyDescent="0.75"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</row>
    <row r="474" spans="4:15" x14ac:dyDescent="0.75"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</row>
    <row r="475" spans="4:15" x14ac:dyDescent="0.75"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</row>
    <row r="476" spans="4:15" x14ac:dyDescent="0.75"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</row>
    <row r="477" spans="4:15" x14ac:dyDescent="0.75"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</row>
    <row r="478" spans="4:15" x14ac:dyDescent="0.75"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</row>
    <row r="479" spans="4:15" x14ac:dyDescent="0.75"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</row>
    <row r="480" spans="4:15" x14ac:dyDescent="0.75"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</row>
    <row r="481" spans="4:15" x14ac:dyDescent="0.75"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</row>
    <row r="482" spans="4:15" x14ac:dyDescent="0.75"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</row>
    <row r="483" spans="4:15" x14ac:dyDescent="0.75"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</row>
    <row r="484" spans="4:15" x14ac:dyDescent="0.75"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</row>
    <row r="485" spans="4:15" x14ac:dyDescent="0.75"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</row>
    <row r="486" spans="4:15" x14ac:dyDescent="0.75"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</row>
    <row r="487" spans="4:15" x14ac:dyDescent="0.75"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</row>
    <row r="488" spans="4:15" x14ac:dyDescent="0.75"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</row>
    <row r="489" spans="4:15" x14ac:dyDescent="0.75"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</row>
    <row r="490" spans="4:15" x14ac:dyDescent="0.75"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</row>
    <row r="491" spans="4:15" x14ac:dyDescent="0.75"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</row>
    <row r="492" spans="4:15" x14ac:dyDescent="0.75"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</row>
    <row r="493" spans="4:15" x14ac:dyDescent="0.75"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</row>
    <row r="494" spans="4:15" x14ac:dyDescent="0.75"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</row>
    <row r="495" spans="4:15" x14ac:dyDescent="0.75"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</row>
    <row r="496" spans="4:15" x14ac:dyDescent="0.75"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</row>
    <row r="497" spans="4:15" x14ac:dyDescent="0.75"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</row>
    <row r="498" spans="4:15" x14ac:dyDescent="0.75"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</row>
    <row r="499" spans="4:15" x14ac:dyDescent="0.75"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</row>
    <row r="500" spans="4:15" x14ac:dyDescent="0.75"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</row>
    <row r="501" spans="4:15" x14ac:dyDescent="0.75"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</row>
    <row r="502" spans="4:15" x14ac:dyDescent="0.75"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</row>
    <row r="503" spans="4:15" x14ac:dyDescent="0.75"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</row>
    <row r="504" spans="4:15" x14ac:dyDescent="0.75"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</row>
    <row r="505" spans="4:15" x14ac:dyDescent="0.75"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</row>
    <row r="506" spans="4:15" x14ac:dyDescent="0.75"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</row>
    <row r="507" spans="4:15" x14ac:dyDescent="0.75"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</row>
    <row r="508" spans="4:15" x14ac:dyDescent="0.75"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</row>
    <row r="509" spans="4:15" x14ac:dyDescent="0.75"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</row>
    <row r="510" spans="4:15" x14ac:dyDescent="0.75"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</row>
    <row r="511" spans="4:15" x14ac:dyDescent="0.75"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</row>
    <row r="512" spans="4:15" x14ac:dyDescent="0.75"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</row>
    <row r="513" spans="4:15" x14ac:dyDescent="0.75"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</row>
    <row r="514" spans="4:15" x14ac:dyDescent="0.75"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</row>
    <row r="515" spans="4:15" x14ac:dyDescent="0.75"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</row>
    <row r="516" spans="4:15" x14ac:dyDescent="0.75"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</row>
    <row r="517" spans="4:15" x14ac:dyDescent="0.75"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</row>
    <row r="518" spans="4:15" x14ac:dyDescent="0.75"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</row>
    <row r="519" spans="4:15" x14ac:dyDescent="0.75"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</row>
    <row r="520" spans="4:15" x14ac:dyDescent="0.75"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</row>
    <row r="521" spans="4:15" x14ac:dyDescent="0.75"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</row>
    <row r="522" spans="4:15" x14ac:dyDescent="0.75"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</row>
    <row r="523" spans="4:15" x14ac:dyDescent="0.75"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</row>
    <row r="524" spans="4:15" x14ac:dyDescent="0.75"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</row>
    <row r="525" spans="4:15" x14ac:dyDescent="0.75"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</row>
    <row r="526" spans="4:15" x14ac:dyDescent="0.75"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</row>
    <row r="527" spans="4:15" x14ac:dyDescent="0.75"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</row>
    <row r="528" spans="4:15" x14ac:dyDescent="0.75"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</row>
    <row r="529" spans="4:15" x14ac:dyDescent="0.75"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</row>
    <row r="530" spans="4:15" x14ac:dyDescent="0.75"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</row>
    <row r="531" spans="4:15" x14ac:dyDescent="0.75"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</row>
    <row r="532" spans="4:15" x14ac:dyDescent="0.75"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</row>
    <row r="533" spans="4:15" x14ac:dyDescent="0.75"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</row>
    <row r="534" spans="4:15" x14ac:dyDescent="0.75"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</row>
    <row r="535" spans="4:15" x14ac:dyDescent="0.75"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</row>
    <row r="536" spans="4:15" x14ac:dyDescent="0.75"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</row>
    <row r="537" spans="4:15" x14ac:dyDescent="0.75"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</row>
    <row r="538" spans="4:15" x14ac:dyDescent="0.75"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</row>
    <row r="539" spans="4:15" x14ac:dyDescent="0.75"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</row>
    <row r="540" spans="4:15" x14ac:dyDescent="0.75"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</row>
    <row r="541" spans="4:15" x14ac:dyDescent="0.75"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</row>
    <row r="542" spans="4:15" x14ac:dyDescent="0.75"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</row>
    <row r="543" spans="4:15" x14ac:dyDescent="0.75"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</row>
    <row r="544" spans="4:15" x14ac:dyDescent="0.75"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</row>
    <row r="545" spans="4:15" x14ac:dyDescent="0.75"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</row>
    <row r="546" spans="4:15" x14ac:dyDescent="0.75"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</row>
    <row r="547" spans="4:15" x14ac:dyDescent="0.75"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</row>
    <row r="548" spans="4:15" x14ac:dyDescent="0.75"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</row>
    <row r="549" spans="4:15" x14ac:dyDescent="0.75"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</row>
    <row r="550" spans="4:15" x14ac:dyDescent="0.75"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</row>
    <row r="551" spans="4:15" x14ac:dyDescent="0.75"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</row>
    <row r="552" spans="4:15" x14ac:dyDescent="0.75"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</row>
    <row r="553" spans="4:15" x14ac:dyDescent="0.75"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</row>
    <row r="554" spans="4:15" x14ac:dyDescent="0.75"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</row>
    <row r="555" spans="4:15" x14ac:dyDescent="0.75"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</row>
    <row r="556" spans="4:15" x14ac:dyDescent="0.75"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</row>
    <row r="557" spans="4:15" x14ac:dyDescent="0.75"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</row>
    <row r="558" spans="4:15" x14ac:dyDescent="0.75"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</row>
    <row r="559" spans="4:15" x14ac:dyDescent="0.75"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</row>
    <row r="560" spans="4:15" x14ac:dyDescent="0.75"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</row>
    <row r="561" spans="4:15" x14ac:dyDescent="0.75"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</row>
    <row r="562" spans="4:15" x14ac:dyDescent="0.75"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</row>
    <row r="563" spans="4:15" x14ac:dyDescent="0.75"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</row>
    <row r="564" spans="4:15" x14ac:dyDescent="0.75"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</row>
    <row r="565" spans="4:15" x14ac:dyDescent="0.75"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</row>
    <row r="566" spans="4:15" x14ac:dyDescent="0.75"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</row>
    <row r="567" spans="4:15" x14ac:dyDescent="0.75"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</row>
    <row r="568" spans="4:15" x14ac:dyDescent="0.75"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</row>
    <row r="569" spans="4:15" x14ac:dyDescent="0.75"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</row>
    <row r="570" spans="4:15" x14ac:dyDescent="0.75"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</row>
    <row r="571" spans="4:15" x14ac:dyDescent="0.75"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</row>
    <row r="572" spans="4:15" x14ac:dyDescent="0.75"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</row>
    <row r="573" spans="4:15" x14ac:dyDescent="0.75"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</row>
    <row r="574" spans="4:15" x14ac:dyDescent="0.75"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</row>
    <row r="575" spans="4:15" x14ac:dyDescent="0.75"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</row>
    <row r="576" spans="4:15" x14ac:dyDescent="0.75"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</row>
    <row r="577" spans="4:15" x14ac:dyDescent="0.75"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</row>
    <row r="578" spans="4:15" x14ac:dyDescent="0.75"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</row>
    <row r="579" spans="4:15" x14ac:dyDescent="0.75"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</row>
    <row r="580" spans="4:15" x14ac:dyDescent="0.75"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</row>
    <row r="581" spans="4:15" x14ac:dyDescent="0.75"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</row>
    <row r="582" spans="4:15" x14ac:dyDescent="0.75"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</row>
    <row r="583" spans="4:15" x14ac:dyDescent="0.75"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</row>
    <row r="584" spans="4:15" x14ac:dyDescent="0.75"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</row>
    <row r="585" spans="4:15" x14ac:dyDescent="0.75"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</row>
    <row r="586" spans="4:15" x14ac:dyDescent="0.75"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</row>
    <row r="587" spans="4:15" x14ac:dyDescent="0.75"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</row>
    <row r="588" spans="4:15" x14ac:dyDescent="0.75"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</row>
    <row r="589" spans="4:15" x14ac:dyDescent="0.75"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</row>
    <row r="590" spans="4:15" x14ac:dyDescent="0.75"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</row>
    <row r="591" spans="4:15" x14ac:dyDescent="0.75"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</row>
    <row r="592" spans="4:15" x14ac:dyDescent="0.75"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</row>
    <row r="593" spans="4:15" x14ac:dyDescent="0.75"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</row>
    <row r="594" spans="4:15" x14ac:dyDescent="0.75"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</row>
    <row r="595" spans="4:15" x14ac:dyDescent="0.75"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</row>
    <row r="596" spans="4:15" x14ac:dyDescent="0.75"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</row>
    <row r="597" spans="4:15" x14ac:dyDescent="0.75"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</row>
    <row r="598" spans="4:15" x14ac:dyDescent="0.75"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</row>
    <row r="599" spans="4:15" x14ac:dyDescent="0.75"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</row>
    <row r="600" spans="4:15" x14ac:dyDescent="0.75"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</row>
    <row r="601" spans="4:15" x14ac:dyDescent="0.75"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</row>
    <row r="602" spans="4:15" x14ac:dyDescent="0.75"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</row>
    <row r="603" spans="4:15" x14ac:dyDescent="0.75"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</row>
    <row r="604" spans="4:15" x14ac:dyDescent="0.75"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</row>
    <row r="605" spans="4:15" x14ac:dyDescent="0.75"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</row>
    <row r="606" spans="4:15" x14ac:dyDescent="0.75"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</row>
    <row r="607" spans="4:15" x14ac:dyDescent="0.75"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</row>
    <row r="608" spans="4:15" x14ac:dyDescent="0.75"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</row>
    <row r="609" spans="4:15" x14ac:dyDescent="0.75"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</row>
    <row r="610" spans="4:15" x14ac:dyDescent="0.75"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</row>
    <row r="611" spans="4:15" x14ac:dyDescent="0.75"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</row>
    <row r="612" spans="4:15" x14ac:dyDescent="0.75"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</row>
    <row r="613" spans="4:15" x14ac:dyDescent="0.75"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</row>
    <row r="614" spans="4:15" x14ac:dyDescent="0.75"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</row>
    <row r="615" spans="4:15" x14ac:dyDescent="0.75"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</row>
    <row r="616" spans="4:15" x14ac:dyDescent="0.75"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</row>
    <row r="617" spans="4:15" x14ac:dyDescent="0.75"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</row>
    <row r="618" spans="4:15" x14ac:dyDescent="0.75"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</row>
    <row r="619" spans="4:15" x14ac:dyDescent="0.75"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</row>
    <row r="620" spans="4:15" x14ac:dyDescent="0.75"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</row>
    <row r="621" spans="4:15" x14ac:dyDescent="0.75"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</row>
    <row r="622" spans="4:15" x14ac:dyDescent="0.75"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</row>
    <row r="623" spans="4:15" x14ac:dyDescent="0.75"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</row>
    <row r="624" spans="4:15" x14ac:dyDescent="0.75"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</row>
    <row r="625" spans="4:15" x14ac:dyDescent="0.75"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</row>
    <row r="626" spans="4:15" x14ac:dyDescent="0.75"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</row>
    <row r="627" spans="4:15" x14ac:dyDescent="0.75"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</row>
    <row r="628" spans="4:15" x14ac:dyDescent="0.75"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</row>
    <row r="629" spans="4:15" x14ac:dyDescent="0.75"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</row>
    <row r="630" spans="4:15" x14ac:dyDescent="0.75"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</row>
    <row r="631" spans="4:15" x14ac:dyDescent="0.75"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</row>
    <row r="632" spans="4:15" x14ac:dyDescent="0.75"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</row>
    <row r="633" spans="4:15" x14ac:dyDescent="0.75"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</row>
    <row r="634" spans="4:15" x14ac:dyDescent="0.75"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</row>
    <row r="635" spans="4:15" x14ac:dyDescent="0.75"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</row>
    <row r="636" spans="4:15" x14ac:dyDescent="0.75"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</row>
    <row r="637" spans="4:15" x14ac:dyDescent="0.75"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</row>
    <row r="638" spans="4:15" x14ac:dyDescent="0.75"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</row>
    <row r="639" spans="4:15" x14ac:dyDescent="0.75"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</row>
    <row r="640" spans="4:15" x14ac:dyDescent="0.75"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</row>
    <row r="641" spans="4:15" x14ac:dyDescent="0.75"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</row>
    <row r="642" spans="4:15" x14ac:dyDescent="0.75"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</row>
    <row r="643" spans="4:15" x14ac:dyDescent="0.75"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</row>
    <row r="644" spans="4:15" x14ac:dyDescent="0.75"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</row>
    <row r="645" spans="4:15" x14ac:dyDescent="0.75"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</row>
    <row r="646" spans="4:15" x14ac:dyDescent="0.75"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</row>
    <row r="647" spans="4:15" x14ac:dyDescent="0.75"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</row>
    <row r="648" spans="4:15" x14ac:dyDescent="0.75"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</row>
    <row r="649" spans="4:15" x14ac:dyDescent="0.75"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</row>
    <row r="650" spans="4:15" x14ac:dyDescent="0.75"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</row>
    <row r="651" spans="4:15" x14ac:dyDescent="0.75"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</row>
    <row r="652" spans="4:15" x14ac:dyDescent="0.75"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</row>
    <row r="653" spans="4:15" x14ac:dyDescent="0.75"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</row>
    <row r="654" spans="4:15" x14ac:dyDescent="0.75"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</row>
    <row r="655" spans="4:15" x14ac:dyDescent="0.75"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</row>
    <row r="656" spans="4:15" x14ac:dyDescent="0.75"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</row>
    <row r="657" spans="4:15" x14ac:dyDescent="0.75"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</row>
    <row r="658" spans="4:15" x14ac:dyDescent="0.75"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</row>
    <row r="659" spans="4:15" x14ac:dyDescent="0.75"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</row>
    <row r="660" spans="4:15" x14ac:dyDescent="0.75"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</row>
    <row r="661" spans="4:15" x14ac:dyDescent="0.75"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</row>
    <row r="662" spans="4:15" x14ac:dyDescent="0.75"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</row>
    <row r="663" spans="4:15" x14ac:dyDescent="0.75"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</row>
    <row r="664" spans="4:15" x14ac:dyDescent="0.75"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</row>
    <row r="665" spans="4:15" x14ac:dyDescent="0.75"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</row>
    <row r="666" spans="4:15" x14ac:dyDescent="0.75"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</row>
    <row r="667" spans="4:15" x14ac:dyDescent="0.75"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</row>
    <row r="668" spans="4:15" x14ac:dyDescent="0.75"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</row>
    <row r="669" spans="4:15" x14ac:dyDescent="0.75"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</row>
    <row r="670" spans="4:15" x14ac:dyDescent="0.75"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</row>
    <row r="671" spans="4:15" x14ac:dyDescent="0.75"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</row>
    <row r="672" spans="4:15" x14ac:dyDescent="0.75"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</row>
    <row r="673" spans="4:15" x14ac:dyDescent="0.75"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</row>
    <row r="674" spans="4:15" x14ac:dyDescent="0.75"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</row>
    <row r="675" spans="4:15" x14ac:dyDescent="0.75"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</row>
    <row r="676" spans="4:15" x14ac:dyDescent="0.75"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</row>
    <row r="677" spans="4:15" x14ac:dyDescent="0.75"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</row>
    <row r="678" spans="4:15" x14ac:dyDescent="0.75"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</row>
    <row r="679" spans="4:15" x14ac:dyDescent="0.75"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</row>
    <row r="680" spans="4:15" x14ac:dyDescent="0.75"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</row>
    <row r="681" spans="4:15" x14ac:dyDescent="0.75"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</row>
    <row r="682" spans="4:15" x14ac:dyDescent="0.75"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</row>
    <row r="683" spans="4:15" x14ac:dyDescent="0.75"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</row>
    <row r="684" spans="4:15" x14ac:dyDescent="0.75"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</row>
    <row r="685" spans="4:15" x14ac:dyDescent="0.75"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</row>
    <row r="686" spans="4:15" x14ac:dyDescent="0.75"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</row>
    <row r="687" spans="4:15" x14ac:dyDescent="0.75"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</row>
    <row r="688" spans="4:15" x14ac:dyDescent="0.75"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</row>
    <row r="689" spans="4:15" x14ac:dyDescent="0.75"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</row>
    <row r="690" spans="4:15" x14ac:dyDescent="0.75"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</row>
    <row r="691" spans="4:15" x14ac:dyDescent="0.75"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</row>
    <row r="692" spans="4:15" x14ac:dyDescent="0.75"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</row>
    <row r="693" spans="4:15" x14ac:dyDescent="0.75"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</row>
    <row r="694" spans="4:15" x14ac:dyDescent="0.75"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</row>
    <row r="695" spans="4:15" x14ac:dyDescent="0.75"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</row>
    <row r="696" spans="4:15" x14ac:dyDescent="0.75"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</row>
    <row r="697" spans="4:15" x14ac:dyDescent="0.75"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</row>
    <row r="698" spans="4:15" x14ac:dyDescent="0.75"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</row>
    <row r="699" spans="4:15" x14ac:dyDescent="0.75"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</row>
    <row r="700" spans="4:15" x14ac:dyDescent="0.75"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</row>
    <row r="701" spans="4:15" x14ac:dyDescent="0.75"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</row>
    <row r="702" spans="4:15" x14ac:dyDescent="0.75"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</row>
    <row r="703" spans="4:15" x14ac:dyDescent="0.75"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</row>
    <row r="704" spans="4:15" x14ac:dyDescent="0.75"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</row>
    <row r="705" spans="4:15" x14ac:dyDescent="0.75"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</row>
    <row r="706" spans="4:15" x14ac:dyDescent="0.75"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</row>
    <row r="707" spans="4:15" x14ac:dyDescent="0.75"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</row>
    <row r="708" spans="4:15" x14ac:dyDescent="0.75"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</row>
    <row r="709" spans="4:15" x14ac:dyDescent="0.75"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</row>
    <row r="710" spans="4:15" x14ac:dyDescent="0.75"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</row>
    <row r="711" spans="4:15" x14ac:dyDescent="0.75"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</row>
    <row r="712" spans="4:15" x14ac:dyDescent="0.75"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</row>
    <row r="713" spans="4:15" x14ac:dyDescent="0.75"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</row>
    <row r="714" spans="4:15" x14ac:dyDescent="0.75"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</row>
    <row r="715" spans="4:15" x14ac:dyDescent="0.75"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</row>
    <row r="716" spans="4:15" x14ac:dyDescent="0.75"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</row>
    <row r="717" spans="4:15" x14ac:dyDescent="0.75"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</row>
    <row r="718" spans="4:15" x14ac:dyDescent="0.75"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</row>
    <row r="719" spans="4:15" x14ac:dyDescent="0.75"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</row>
    <row r="720" spans="4:15" x14ac:dyDescent="0.75"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</row>
    <row r="721" spans="4:15" x14ac:dyDescent="0.75"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</row>
    <row r="722" spans="4:15" x14ac:dyDescent="0.75"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</row>
    <row r="723" spans="4:15" x14ac:dyDescent="0.75"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</row>
    <row r="724" spans="4:15" x14ac:dyDescent="0.75"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</row>
    <row r="725" spans="4:15" x14ac:dyDescent="0.75"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</row>
    <row r="726" spans="4:15" x14ac:dyDescent="0.75"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</row>
    <row r="727" spans="4:15" x14ac:dyDescent="0.75"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</row>
    <row r="728" spans="4:15" x14ac:dyDescent="0.75"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</row>
    <row r="729" spans="4:15" x14ac:dyDescent="0.75"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</row>
    <row r="730" spans="4:15" x14ac:dyDescent="0.75"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</row>
    <row r="731" spans="4:15" x14ac:dyDescent="0.75"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</row>
    <row r="732" spans="4:15" x14ac:dyDescent="0.75"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</row>
    <row r="733" spans="4:15" x14ac:dyDescent="0.75"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</row>
    <row r="734" spans="4:15" x14ac:dyDescent="0.75"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</row>
    <row r="735" spans="4:15" x14ac:dyDescent="0.75"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</row>
    <row r="736" spans="4:15" x14ac:dyDescent="0.75"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</row>
    <row r="737" spans="4:15" x14ac:dyDescent="0.75"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</row>
    <row r="738" spans="4:15" x14ac:dyDescent="0.75"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</row>
    <row r="739" spans="4:15" x14ac:dyDescent="0.75"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</row>
    <row r="740" spans="4:15" x14ac:dyDescent="0.75"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</row>
    <row r="741" spans="4:15" x14ac:dyDescent="0.75"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</row>
    <row r="742" spans="4:15" x14ac:dyDescent="0.75"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</row>
    <row r="743" spans="4:15" x14ac:dyDescent="0.75"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</row>
    <row r="744" spans="4:15" x14ac:dyDescent="0.75"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</row>
    <row r="745" spans="4:15" x14ac:dyDescent="0.75"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</row>
    <row r="746" spans="4:15" x14ac:dyDescent="0.75"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</row>
    <row r="747" spans="4:15" x14ac:dyDescent="0.75"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</row>
    <row r="748" spans="4:15" x14ac:dyDescent="0.75"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</row>
    <row r="749" spans="4:15" x14ac:dyDescent="0.75"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</row>
    <row r="750" spans="4:15" x14ac:dyDescent="0.75"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</row>
    <row r="751" spans="4:15" x14ac:dyDescent="0.75"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</row>
    <row r="752" spans="4:15" x14ac:dyDescent="0.75"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</row>
    <row r="753" spans="4:15" x14ac:dyDescent="0.75"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</row>
    <row r="754" spans="4:15" x14ac:dyDescent="0.75"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</row>
    <row r="755" spans="4:15" x14ac:dyDescent="0.75"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</row>
    <row r="756" spans="4:15" x14ac:dyDescent="0.75"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</row>
    <row r="757" spans="4:15" x14ac:dyDescent="0.75"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</row>
    <row r="758" spans="4:15" x14ac:dyDescent="0.75"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</row>
    <row r="759" spans="4:15" x14ac:dyDescent="0.75"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</row>
    <row r="760" spans="4:15" x14ac:dyDescent="0.75"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</row>
    <row r="761" spans="4:15" x14ac:dyDescent="0.75"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</row>
    <row r="762" spans="4:15" x14ac:dyDescent="0.75"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</row>
    <row r="763" spans="4:15" x14ac:dyDescent="0.75"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</row>
    <row r="764" spans="4:15" x14ac:dyDescent="0.75"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</row>
    <row r="765" spans="4:15" x14ac:dyDescent="0.75"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</row>
    <row r="766" spans="4:15" x14ac:dyDescent="0.75"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</row>
    <row r="767" spans="4:15" x14ac:dyDescent="0.75"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</row>
    <row r="768" spans="4:15" x14ac:dyDescent="0.75"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</row>
    <row r="769" spans="4:15" x14ac:dyDescent="0.75"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</row>
    <row r="770" spans="4:15" x14ac:dyDescent="0.75"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</row>
    <row r="771" spans="4:15" x14ac:dyDescent="0.75"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</row>
    <row r="772" spans="4:15" x14ac:dyDescent="0.75"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</row>
    <row r="773" spans="4:15" x14ac:dyDescent="0.75"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</row>
    <row r="774" spans="4:15" x14ac:dyDescent="0.75"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</row>
    <row r="775" spans="4:15" x14ac:dyDescent="0.75"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</row>
    <row r="776" spans="4:15" x14ac:dyDescent="0.75"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</row>
    <row r="777" spans="4:15" x14ac:dyDescent="0.75"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</row>
    <row r="778" spans="4:15" x14ac:dyDescent="0.75"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</row>
    <row r="779" spans="4:15" x14ac:dyDescent="0.75"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</row>
    <row r="780" spans="4:15" x14ac:dyDescent="0.75"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</row>
    <row r="781" spans="4:15" x14ac:dyDescent="0.75"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</row>
    <row r="782" spans="4:15" x14ac:dyDescent="0.75"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</row>
    <row r="783" spans="4:15" x14ac:dyDescent="0.75"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</row>
    <row r="784" spans="4:15" x14ac:dyDescent="0.75"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</row>
    <row r="785" spans="4:15" x14ac:dyDescent="0.75"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</row>
    <row r="786" spans="4:15" x14ac:dyDescent="0.75"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</row>
    <row r="787" spans="4:15" x14ac:dyDescent="0.75"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</row>
    <row r="788" spans="4:15" x14ac:dyDescent="0.75"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</row>
    <row r="789" spans="4:15" x14ac:dyDescent="0.75"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</row>
    <row r="790" spans="4:15" x14ac:dyDescent="0.75"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</row>
    <row r="791" spans="4:15" x14ac:dyDescent="0.75"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</row>
    <row r="792" spans="4:15" x14ac:dyDescent="0.75"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</row>
    <row r="793" spans="4:15" x14ac:dyDescent="0.75"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</row>
    <row r="794" spans="4:15" x14ac:dyDescent="0.75"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</row>
    <row r="795" spans="4:15" x14ac:dyDescent="0.75"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</row>
    <row r="796" spans="4:15" x14ac:dyDescent="0.75"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</row>
    <row r="797" spans="4:15" x14ac:dyDescent="0.75"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</row>
    <row r="798" spans="4:15" x14ac:dyDescent="0.75"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</row>
    <row r="799" spans="4:15" x14ac:dyDescent="0.75"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</row>
    <row r="800" spans="4:15" x14ac:dyDescent="0.75"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</row>
    <row r="801" spans="4:15" x14ac:dyDescent="0.75"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</row>
    <row r="802" spans="4:15" x14ac:dyDescent="0.75"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</row>
    <row r="803" spans="4:15" x14ac:dyDescent="0.75"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</row>
    <row r="804" spans="4:15" x14ac:dyDescent="0.75"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</row>
    <row r="805" spans="4:15" x14ac:dyDescent="0.75"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</row>
    <row r="806" spans="4:15" x14ac:dyDescent="0.75"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</row>
    <row r="807" spans="4:15" x14ac:dyDescent="0.75"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</row>
    <row r="808" spans="4:15" x14ac:dyDescent="0.75"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</row>
    <row r="809" spans="4:15" x14ac:dyDescent="0.75"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</row>
    <row r="810" spans="4:15" x14ac:dyDescent="0.75"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</row>
    <row r="811" spans="4:15" x14ac:dyDescent="0.75"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</row>
    <row r="812" spans="4:15" x14ac:dyDescent="0.75"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</row>
    <row r="813" spans="4:15" x14ac:dyDescent="0.75"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</row>
    <row r="814" spans="4:15" x14ac:dyDescent="0.75"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</row>
    <row r="815" spans="4:15" x14ac:dyDescent="0.75"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</row>
    <row r="816" spans="4:15" x14ac:dyDescent="0.75"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</row>
    <row r="817" spans="4:15" x14ac:dyDescent="0.75"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</row>
    <row r="818" spans="4:15" x14ac:dyDescent="0.75"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</row>
    <row r="819" spans="4:15" x14ac:dyDescent="0.75"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</row>
    <row r="820" spans="4:15" x14ac:dyDescent="0.75"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</row>
    <row r="821" spans="4:15" x14ac:dyDescent="0.75"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</row>
    <row r="822" spans="4:15" x14ac:dyDescent="0.75"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</row>
    <row r="823" spans="4:15" x14ac:dyDescent="0.75"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</row>
    <row r="824" spans="4:15" x14ac:dyDescent="0.75"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</row>
    <row r="825" spans="4:15" x14ac:dyDescent="0.75"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</row>
    <row r="826" spans="4:15" x14ac:dyDescent="0.75"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</row>
    <row r="827" spans="4:15" x14ac:dyDescent="0.75"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</row>
    <row r="828" spans="4:15" x14ac:dyDescent="0.75"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</row>
    <row r="829" spans="4:15" x14ac:dyDescent="0.75"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</row>
    <row r="830" spans="4:15" x14ac:dyDescent="0.75"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</row>
    <row r="831" spans="4:15" x14ac:dyDescent="0.75"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</row>
    <row r="832" spans="4:15" x14ac:dyDescent="0.75"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</row>
    <row r="833" spans="4:15" x14ac:dyDescent="0.75"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</row>
    <row r="834" spans="4:15" x14ac:dyDescent="0.75"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</row>
    <row r="835" spans="4:15" x14ac:dyDescent="0.75"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</row>
    <row r="836" spans="4:15" x14ac:dyDescent="0.75"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</row>
    <row r="837" spans="4:15" x14ac:dyDescent="0.75"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</row>
    <row r="838" spans="4:15" x14ac:dyDescent="0.75"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</row>
    <row r="839" spans="4:15" x14ac:dyDescent="0.75"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</row>
    <row r="840" spans="4:15" x14ac:dyDescent="0.75"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</row>
    <row r="841" spans="4:15" x14ac:dyDescent="0.75"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</row>
    <row r="842" spans="4:15" x14ac:dyDescent="0.75"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</row>
    <row r="843" spans="4:15" x14ac:dyDescent="0.75"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</row>
    <row r="844" spans="4:15" x14ac:dyDescent="0.75"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</row>
    <row r="845" spans="4:15" x14ac:dyDescent="0.75"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</row>
    <row r="846" spans="4:15" x14ac:dyDescent="0.75"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</row>
    <row r="847" spans="4:15" x14ac:dyDescent="0.75"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</row>
    <row r="848" spans="4:15" x14ac:dyDescent="0.75"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</row>
    <row r="849" spans="4:15" x14ac:dyDescent="0.75"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</row>
    <row r="850" spans="4:15" x14ac:dyDescent="0.75"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</row>
    <row r="851" spans="4:15" x14ac:dyDescent="0.75"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</row>
    <row r="852" spans="4:15" x14ac:dyDescent="0.75"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</row>
    <row r="853" spans="4:15" x14ac:dyDescent="0.75"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</row>
    <row r="854" spans="4:15" x14ac:dyDescent="0.75"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</row>
    <row r="855" spans="4:15" x14ac:dyDescent="0.75"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</row>
    <row r="856" spans="4:15" x14ac:dyDescent="0.75"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</row>
    <row r="857" spans="4:15" x14ac:dyDescent="0.75"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</row>
    <row r="858" spans="4:15" x14ac:dyDescent="0.75"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</row>
    <row r="859" spans="4:15" x14ac:dyDescent="0.75"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</row>
    <row r="860" spans="4:15" x14ac:dyDescent="0.75"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</row>
    <row r="861" spans="4:15" x14ac:dyDescent="0.75"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</row>
    <row r="862" spans="4:15" x14ac:dyDescent="0.75"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</row>
    <row r="863" spans="4:15" x14ac:dyDescent="0.75"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</row>
    <row r="864" spans="4:15" x14ac:dyDescent="0.75"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</row>
    <row r="865" spans="4:15" x14ac:dyDescent="0.75"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</row>
    <row r="866" spans="4:15" x14ac:dyDescent="0.75"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</row>
    <row r="867" spans="4:15" x14ac:dyDescent="0.75"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</row>
    <row r="868" spans="4:15" x14ac:dyDescent="0.75"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</row>
    <row r="869" spans="4:15" x14ac:dyDescent="0.75"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</row>
    <row r="870" spans="4:15" x14ac:dyDescent="0.75"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</row>
    <row r="871" spans="4:15" x14ac:dyDescent="0.75"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</row>
    <row r="872" spans="4:15" x14ac:dyDescent="0.75"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</row>
    <row r="873" spans="4:15" x14ac:dyDescent="0.75"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</row>
    <row r="874" spans="4:15" x14ac:dyDescent="0.75"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</row>
    <row r="875" spans="4:15" x14ac:dyDescent="0.75"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</row>
    <row r="876" spans="4:15" x14ac:dyDescent="0.75"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</row>
    <row r="877" spans="4:15" x14ac:dyDescent="0.75"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</row>
    <row r="878" spans="4:15" x14ac:dyDescent="0.75"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</row>
    <row r="879" spans="4:15" x14ac:dyDescent="0.75"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</row>
    <row r="880" spans="4:15" x14ac:dyDescent="0.75"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</row>
    <row r="881" spans="4:15" x14ac:dyDescent="0.75"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</row>
    <row r="882" spans="4:15" x14ac:dyDescent="0.75"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</row>
    <row r="883" spans="4:15" x14ac:dyDescent="0.75"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</row>
    <row r="884" spans="4:15" x14ac:dyDescent="0.75"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</row>
    <row r="885" spans="4:15" x14ac:dyDescent="0.75"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</row>
    <row r="886" spans="4:15" x14ac:dyDescent="0.75"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</row>
    <row r="887" spans="4:15" x14ac:dyDescent="0.75"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</row>
    <row r="888" spans="4:15" x14ac:dyDescent="0.75"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</row>
    <row r="889" spans="4:15" x14ac:dyDescent="0.75"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</row>
    <row r="890" spans="4:15" x14ac:dyDescent="0.75"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</row>
    <row r="891" spans="4:15" x14ac:dyDescent="0.75"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</row>
    <row r="892" spans="4:15" x14ac:dyDescent="0.75"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</row>
    <row r="893" spans="4:15" x14ac:dyDescent="0.75"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</row>
    <row r="894" spans="4:15" x14ac:dyDescent="0.75"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</row>
    <row r="895" spans="4:15" x14ac:dyDescent="0.75"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</row>
    <row r="896" spans="4:15" x14ac:dyDescent="0.75"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</row>
    <row r="897" spans="4:15" x14ac:dyDescent="0.75"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</row>
    <row r="898" spans="4:15" x14ac:dyDescent="0.75"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</row>
    <row r="899" spans="4:15" x14ac:dyDescent="0.75"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</row>
    <row r="900" spans="4:15" x14ac:dyDescent="0.75"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</row>
    <row r="901" spans="4:15" x14ac:dyDescent="0.75"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</row>
    <row r="902" spans="4:15" x14ac:dyDescent="0.75"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</row>
    <row r="903" spans="4:15" x14ac:dyDescent="0.75"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</row>
    <row r="904" spans="4:15" x14ac:dyDescent="0.75"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</row>
    <row r="905" spans="4:15" x14ac:dyDescent="0.75"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</row>
    <row r="906" spans="4:15" x14ac:dyDescent="0.75"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</row>
    <row r="907" spans="4:15" x14ac:dyDescent="0.75"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</row>
    <row r="908" spans="4:15" x14ac:dyDescent="0.75"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</row>
    <row r="909" spans="4:15" x14ac:dyDescent="0.75"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</row>
    <row r="910" spans="4:15" x14ac:dyDescent="0.75"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</row>
    <row r="911" spans="4:15" x14ac:dyDescent="0.75"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</row>
    <row r="912" spans="4:15" x14ac:dyDescent="0.75"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</row>
    <row r="913" spans="4:15" x14ac:dyDescent="0.75"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</row>
    <row r="914" spans="4:15" x14ac:dyDescent="0.75"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</row>
    <row r="915" spans="4:15" x14ac:dyDescent="0.75"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</row>
    <row r="916" spans="4:15" x14ac:dyDescent="0.75"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</row>
    <row r="917" spans="4:15" x14ac:dyDescent="0.75"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</row>
    <row r="918" spans="4:15" x14ac:dyDescent="0.75"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</row>
    <row r="919" spans="4:15" x14ac:dyDescent="0.75"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</row>
    <row r="920" spans="4:15" x14ac:dyDescent="0.75"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</row>
    <row r="921" spans="4:15" x14ac:dyDescent="0.75"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</row>
    <row r="922" spans="4:15" x14ac:dyDescent="0.75"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</row>
    <row r="923" spans="4:15" x14ac:dyDescent="0.75"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</row>
    <row r="924" spans="4:15" x14ac:dyDescent="0.75"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</row>
    <row r="925" spans="4:15" x14ac:dyDescent="0.75"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</row>
    <row r="926" spans="4:15" x14ac:dyDescent="0.75"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</row>
    <row r="927" spans="4:15" x14ac:dyDescent="0.75"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</row>
    <row r="928" spans="4:15" x14ac:dyDescent="0.75"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</row>
    <row r="929" spans="4:15" x14ac:dyDescent="0.75"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</row>
    <row r="930" spans="4:15" x14ac:dyDescent="0.75"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</row>
    <row r="931" spans="4:15" x14ac:dyDescent="0.75"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</row>
    <row r="932" spans="4:15" x14ac:dyDescent="0.75"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</row>
    <row r="933" spans="4:15" x14ac:dyDescent="0.75"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</row>
    <row r="934" spans="4:15" x14ac:dyDescent="0.75"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</row>
    <row r="935" spans="4:15" x14ac:dyDescent="0.75"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</row>
    <row r="936" spans="4:15" x14ac:dyDescent="0.75"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</row>
    <row r="937" spans="4:15" x14ac:dyDescent="0.75"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</row>
    <row r="938" spans="4:15" x14ac:dyDescent="0.75"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</row>
    <row r="939" spans="4:15" x14ac:dyDescent="0.75"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</row>
    <row r="940" spans="4:15" x14ac:dyDescent="0.75"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</row>
    <row r="941" spans="4:15" x14ac:dyDescent="0.75"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</row>
    <row r="942" spans="4:15" x14ac:dyDescent="0.75"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</row>
    <row r="943" spans="4:15" x14ac:dyDescent="0.75"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</row>
    <row r="944" spans="4:15" x14ac:dyDescent="0.75"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</row>
    <row r="945" spans="4:15" x14ac:dyDescent="0.75"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</row>
    <row r="946" spans="4:15" x14ac:dyDescent="0.75"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</row>
    <row r="947" spans="4:15" x14ac:dyDescent="0.75"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</row>
    <row r="948" spans="4:15" x14ac:dyDescent="0.75"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</row>
    <row r="949" spans="4:15" x14ac:dyDescent="0.75"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</row>
    <row r="950" spans="4:15" x14ac:dyDescent="0.75"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</row>
    <row r="951" spans="4:15" x14ac:dyDescent="0.75"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</row>
    <row r="952" spans="4:15" x14ac:dyDescent="0.75"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</row>
    <row r="953" spans="4:15" x14ac:dyDescent="0.75"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</row>
    <row r="954" spans="4:15" x14ac:dyDescent="0.75"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</row>
    <row r="955" spans="4:15" x14ac:dyDescent="0.75"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</row>
    <row r="956" spans="4:15" x14ac:dyDescent="0.75"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</row>
    <row r="957" spans="4:15" x14ac:dyDescent="0.75"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</row>
    <row r="958" spans="4:15" x14ac:dyDescent="0.75"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</row>
    <row r="959" spans="4:15" x14ac:dyDescent="0.75"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</row>
    <row r="960" spans="4:15" x14ac:dyDescent="0.75"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</row>
    <row r="961" spans="4:15" x14ac:dyDescent="0.75"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</row>
    <row r="962" spans="4:15" x14ac:dyDescent="0.75"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</row>
    <row r="963" spans="4:15" x14ac:dyDescent="0.75"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</row>
    <row r="964" spans="4:15" x14ac:dyDescent="0.75"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</row>
    <row r="965" spans="4:15" x14ac:dyDescent="0.75"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</row>
    <row r="966" spans="4:15" x14ac:dyDescent="0.75"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</row>
    <row r="967" spans="4:15" x14ac:dyDescent="0.75"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</row>
    <row r="968" spans="4:15" x14ac:dyDescent="0.75"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</row>
    <row r="969" spans="4:15" x14ac:dyDescent="0.75"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</row>
    <row r="970" spans="4:15" x14ac:dyDescent="0.75"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</row>
    <row r="971" spans="4:15" x14ac:dyDescent="0.75"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</row>
    <row r="972" spans="4:15" x14ac:dyDescent="0.75"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</row>
    <row r="973" spans="4:15" x14ac:dyDescent="0.75"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</row>
    <row r="974" spans="4:15" x14ac:dyDescent="0.75"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</row>
    <row r="975" spans="4:15" x14ac:dyDescent="0.75"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</row>
    <row r="976" spans="4:15" x14ac:dyDescent="0.75"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</row>
    <row r="977" spans="4:15" x14ac:dyDescent="0.75"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</row>
    <row r="978" spans="4:15" x14ac:dyDescent="0.75"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</row>
    <row r="979" spans="4:15" x14ac:dyDescent="0.75"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</row>
    <row r="980" spans="4:15" x14ac:dyDescent="0.75"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</row>
    <row r="981" spans="4:15" x14ac:dyDescent="0.75"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</row>
    <row r="982" spans="4:15" x14ac:dyDescent="0.75"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</row>
    <row r="983" spans="4:15" x14ac:dyDescent="0.75"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</row>
    <row r="984" spans="4:15" x14ac:dyDescent="0.75"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</row>
    <row r="985" spans="4:15" x14ac:dyDescent="0.75"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</row>
    <row r="986" spans="4:15" x14ac:dyDescent="0.75"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</row>
    <row r="987" spans="4:15" x14ac:dyDescent="0.75"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</row>
    <row r="988" spans="4:15" x14ac:dyDescent="0.75"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</row>
    <row r="989" spans="4:15" x14ac:dyDescent="0.75"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</row>
    <row r="990" spans="4:15" x14ac:dyDescent="0.75"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</row>
    <row r="991" spans="4:15" x14ac:dyDescent="0.75"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</row>
    <row r="992" spans="4:15" x14ac:dyDescent="0.75"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</row>
    <row r="993" spans="4:15" x14ac:dyDescent="0.75"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</row>
    <row r="994" spans="4:15" x14ac:dyDescent="0.75"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</row>
    <row r="995" spans="4:15" x14ac:dyDescent="0.75"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</row>
    <row r="996" spans="4:15" x14ac:dyDescent="0.75"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</row>
    <row r="997" spans="4:15" x14ac:dyDescent="0.75"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</row>
    <row r="998" spans="4:15" x14ac:dyDescent="0.75"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</row>
    <row r="999" spans="4:15" x14ac:dyDescent="0.75"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</row>
    <row r="1000" spans="4:15" x14ac:dyDescent="0.75"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</row>
    <row r="1001" spans="4:15" x14ac:dyDescent="0.75">
      <c r="D1001" s="24"/>
      <c r="E1001" s="24"/>
      <c r="F1001" s="24"/>
      <c r="G1001" s="24"/>
      <c r="H1001" s="24"/>
      <c r="I1001" s="24"/>
      <c r="J1001" s="24"/>
      <c r="K1001" s="24"/>
      <c r="L1001" s="24"/>
      <c r="M1001" s="24"/>
      <c r="N1001" s="24"/>
      <c r="O1001" s="24"/>
    </row>
    <row r="1002" spans="4:15" x14ac:dyDescent="0.75">
      <c r="D1002" s="24"/>
      <c r="E1002" s="24"/>
      <c r="F1002" s="24"/>
      <c r="G1002" s="24"/>
      <c r="H1002" s="24"/>
      <c r="I1002" s="24"/>
      <c r="J1002" s="24"/>
      <c r="K1002" s="24"/>
      <c r="L1002" s="24"/>
      <c r="M1002" s="24"/>
      <c r="N1002" s="24"/>
      <c r="O1002" s="24"/>
    </row>
    <row r="1003" spans="4:15" x14ac:dyDescent="0.75">
      <c r="D1003" s="24"/>
      <c r="E1003" s="24"/>
      <c r="F1003" s="24"/>
      <c r="G1003" s="24"/>
      <c r="H1003" s="24"/>
      <c r="I1003" s="24"/>
      <c r="J1003" s="24"/>
      <c r="K1003" s="24"/>
      <c r="L1003" s="24"/>
      <c r="M1003" s="24"/>
      <c r="N1003" s="24"/>
      <c r="O1003" s="24"/>
    </row>
    <row r="1004" spans="4:15" x14ac:dyDescent="0.75">
      <c r="D1004" s="24"/>
      <c r="E1004" s="24"/>
      <c r="F1004" s="24"/>
      <c r="G1004" s="24"/>
      <c r="H1004" s="24"/>
      <c r="I1004" s="24"/>
      <c r="J1004" s="24"/>
      <c r="K1004" s="24"/>
      <c r="L1004" s="24"/>
      <c r="M1004" s="24"/>
      <c r="N1004" s="24"/>
      <c r="O1004" s="24"/>
    </row>
    <row r="1005" spans="4:15" x14ac:dyDescent="0.75">
      <c r="D1005" s="24"/>
      <c r="E1005" s="24"/>
      <c r="F1005" s="24"/>
      <c r="G1005" s="24"/>
      <c r="H1005" s="24"/>
      <c r="I1005" s="24"/>
      <c r="J1005" s="24"/>
      <c r="K1005" s="24"/>
      <c r="L1005" s="24"/>
      <c r="M1005" s="24"/>
      <c r="N1005" s="24"/>
      <c r="O1005" s="24"/>
    </row>
    <row r="1006" spans="4:15" x14ac:dyDescent="0.75">
      <c r="D1006" s="24"/>
      <c r="E1006" s="24"/>
      <c r="F1006" s="24"/>
      <c r="G1006" s="24"/>
      <c r="H1006" s="24"/>
      <c r="I1006" s="24"/>
      <c r="J1006" s="24"/>
      <c r="K1006" s="24"/>
      <c r="L1006" s="24"/>
      <c r="M1006" s="24"/>
      <c r="N1006" s="24"/>
      <c r="O1006" s="24"/>
    </row>
    <row r="1007" spans="4:15" x14ac:dyDescent="0.75">
      <c r="D1007" s="24"/>
      <c r="E1007" s="24"/>
      <c r="F1007" s="24"/>
      <c r="G1007" s="24"/>
      <c r="H1007" s="24"/>
      <c r="I1007" s="24"/>
      <c r="J1007" s="24"/>
      <c r="K1007" s="24"/>
      <c r="L1007" s="24"/>
      <c r="M1007" s="24"/>
      <c r="N1007" s="24"/>
      <c r="O1007" s="24"/>
    </row>
    <row r="1008" spans="4:15" x14ac:dyDescent="0.75">
      <c r="D1008" s="24"/>
      <c r="E1008" s="24"/>
      <c r="F1008" s="24"/>
      <c r="G1008" s="24"/>
      <c r="H1008" s="24"/>
      <c r="I1008" s="24"/>
      <c r="J1008" s="24"/>
      <c r="K1008" s="24"/>
      <c r="L1008" s="24"/>
      <c r="M1008" s="24"/>
      <c r="N1008" s="24"/>
      <c r="O1008" s="24"/>
    </row>
    <row r="1009" spans="4:15" x14ac:dyDescent="0.75">
      <c r="D1009" s="24"/>
      <c r="E1009" s="24"/>
      <c r="F1009" s="24"/>
      <c r="G1009" s="24"/>
      <c r="H1009" s="24"/>
      <c r="I1009" s="24"/>
      <c r="J1009" s="24"/>
      <c r="K1009" s="24"/>
      <c r="L1009" s="24"/>
      <c r="M1009" s="24"/>
      <c r="N1009" s="24"/>
      <c r="O1009" s="24"/>
    </row>
    <row r="1010" spans="4:15" x14ac:dyDescent="0.75">
      <c r="D1010" s="24"/>
      <c r="E1010" s="24"/>
      <c r="F1010" s="24"/>
      <c r="G1010" s="24"/>
      <c r="H1010" s="24"/>
      <c r="I1010" s="24"/>
      <c r="J1010" s="24"/>
      <c r="K1010" s="24"/>
      <c r="L1010" s="24"/>
      <c r="M1010" s="24"/>
      <c r="N1010" s="24"/>
      <c r="O1010" s="24"/>
    </row>
    <row r="1011" spans="4:15" x14ac:dyDescent="0.75">
      <c r="D1011" s="24"/>
      <c r="E1011" s="24"/>
      <c r="F1011" s="24"/>
      <c r="G1011" s="24"/>
      <c r="H1011" s="24"/>
      <c r="I1011" s="24"/>
      <c r="J1011" s="24"/>
      <c r="K1011" s="24"/>
      <c r="L1011" s="24"/>
      <c r="M1011" s="24"/>
      <c r="N1011" s="24"/>
      <c r="O1011" s="24"/>
    </row>
    <row r="1012" spans="4:15" x14ac:dyDescent="0.75">
      <c r="D1012" s="24"/>
      <c r="E1012" s="24"/>
      <c r="F1012" s="24"/>
      <c r="G1012" s="24"/>
      <c r="H1012" s="24"/>
      <c r="I1012" s="24"/>
      <c r="J1012" s="24"/>
      <c r="K1012" s="24"/>
      <c r="L1012" s="24"/>
      <c r="M1012" s="24"/>
      <c r="N1012" s="24"/>
      <c r="O1012" s="24"/>
    </row>
    <row r="1013" spans="4:15" x14ac:dyDescent="0.75">
      <c r="D1013" s="24"/>
      <c r="E1013" s="24"/>
      <c r="F1013" s="24"/>
      <c r="G1013" s="24"/>
      <c r="H1013" s="24"/>
      <c r="I1013" s="24"/>
      <c r="J1013" s="24"/>
      <c r="K1013" s="24"/>
      <c r="L1013" s="24"/>
      <c r="M1013" s="24"/>
      <c r="N1013" s="24"/>
      <c r="O1013" s="24"/>
    </row>
    <row r="1014" spans="4:15" x14ac:dyDescent="0.75">
      <c r="D1014" s="24"/>
      <c r="E1014" s="24"/>
      <c r="F1014" s="24"/>
      <c r="G1014" s="24"/>
      <c r="H1014" s="24"/>
      <c r="I1014" s="24"/>
      <c r="J1014" s="24"/>
      <c r="K1014" s="24"/>
      <c r="L1014" s="24"/>
      <c r="M1014" s="24"/>
      <c r="N1014" s="24"/>
      <c r="O1014" s="24"/>
    </row>
    <row r="1015" spans="4:15" x14ac:dyDescent="0.75">
      <c r="D1015" s="24"/>
      <c r="E1015" s="24"/>
      <c r="F1015" s="24"/>
      <c r="G1015" s="24"/>
      <c r="H1015" s="24"/>
      <c r="I1015" s="24"/>
      <c r="J1015" s="24"/>
      <c r="K1015" s="24"/>
      <c r="L1015" s="24"/>
      <c r="M1015" s="24"/>
      <c r="N1015" s="24"/>
      <c r="O1015" s="24"/>
    </row>
    <row r="1016" spans="4:15" x14ac:dyDescent="0.75">
      <c r="D1016" s="24"/>
      <c r="E1016" s="24"/>
      <c r="F1016" s="24"/>
      <c r="G1016" s="24"/>
      <c r="H1016" s="24"/>
      <c r="I1016" s="24"/>
      <c r="J1016" s="24"/>
      <c r="K1016" s="24"/>
      <c r="L1016" s="24"/>
      <c r="M1016" s="24"/>
      <c r="N1016" s="24"/>
      <c r="O1016" s="24"/>
    </row>
    <row r="1017" spans="4:15" x14ac:dyDescent="0.75">
      <c r="D1017" s="24"/>
      <c r="E1017" s="24"/>
      <c r="F1017" s="24"/>
      <c r="G1017" s="24"/>
      <c r="H1017" s="24"/>
      <c r="I1017" s="24"/>
      <c r="J1017" s="24"/>
      <c r="K1017" s="24"/>
      <c r="L1017" s="24"/>
      <c r="M1017" s="24"/>
      <c r="N1017" s="24"/>
      <c r="O1017" s="24"/>
    </row>
    <row r="1018" spans="4:15" x14ac:dyDescent="0.75">
      <c r="D1018" s="24"/>
      <c r="E1018" s="24"/>
      <c r="F1018" s="24"/>
      <c r="G1018" s="24"/>
      <c r="H1018" s="24"/>
      <c r="I1018" s="24"/>
      <c r="J1018" s="24"/>
      <c r="K1018" s="24"/>
      <c r="L1018" s="24"/>
      <c r="M1018" s="24"/>
      <c r="N1018" s="24"/>
      <c r="O1018" s="24"/>
    </row>
    <row r="1019" spans="4:15" x14ac:dyDescent="0.75">
      <c r="D1019" s="24"/>
      <c r="E1019" s="24"/>
      <c r="F1019" s="24"/>
      <c r="G1019" s="24"/>
      <c r="H1019" s="24"/>
      <c r="I1019" s="24"/>
      <c r="J1019" s="24"/>
      <c r="K1019" s="24"/>
      <c r="L1019" s="24"/>
      <c r="M1019" s="24"/>
      <c r="N1019" s="24"/>
      <c r="O1019" s="24"/>
    </row>
    <row r="1020" spans="4:15" x14ac:dyDescent="0.75">
      <c r="D1020" s="24"/>
      <c r="E1020" s="24"/>
      <c r="F1020" s="24"/>
      <c r="G1020" s="24"/>
      <c r="H1020" s="24"/>
      <c r="I1020" s="24"/>
      <c r="J1020" s="24"/>
      <c r="K1020" s="24"/>
      <c r="L1020" s="24"/>
      <c r="M1020" s="24"/>
      <c r="N1020" s="24"/>
      <c r="O1020" s="24"/>
    </row>
    <row r="1021" spans="4:15" x14ac:dyDescent="0.75">
      <c r="D1021" s="24"/>
      <c r="E1021" s="24"/>
      <c r="F1021" s="24"/>
      <c r="G1021" s="24"/>
      <c r="H1021" s="24"/>
      <c r="I1021" s="24"/>
      <c r="J1021" s="24"/>
      <c r="K1021" s="24"/>
      <c r="L1021" s="24"/>
      <c r="M1021" s="24"/>
      <c r="N1021" s="24"/>
      <c r="O1021" s="24"/>
    </row>
    <row r="1022" spans="4:15" x14ac:dyDescent="0.75">
      <c r="D1022" s="24"/>
      <c r="E1022" s="24"/>
      <c r="F1022" s="24"/>
      <c r="G1022" s="24"/>
      <c r="H1022" s="24"/>
      <c r="I1022" s="24"/>
      <c r="J1022" s="24"/>
      <c r="K1022" s="24"/>
      <c r="L1022" s="24"/>
      <c r="M1022" s="24"/>
      <c r="N1022" s="24"/>
      <c r="O1022" s="24"/>
    </row>
    <row r="1023" spans="4:15" x14ac:dyDescent="0.75">
      <c r="D1023" s="24"/>
      <c r="E1023" s="24"/>
      <c r="F1023" s="24"/>
      <c r="G1023" s="24"/>
      <c r="H1023" s="24"/>
      <c r="I1023" s="24"/>
      <c r="J1023" s="24"/>
      <c r="K1023" s="24"/>
      <c r="L1023" s="24"/>
      <c r="M1023" s="24"/>
      <c r="N1023" s="24"/>
      <c r="O1023" s="24"/>
    </row>
    <row r="1024" spans="4:15" x14ac:dyDescent="0.75">
      <c r="D1024" s="24"/>
      <c r="E1024" s="24"/>
      <c r="F1024" s="24"/>
      <c r="G1024" s="24"/>
      <c r="H1024" s="24"/>
      <c r="I1024" s="24"/>
      <c r="J1024" s="24"/>
      <c r="K1024" s="24"/>
      <c r="L1024" s="24"/>
      <c r="M1024" s="24"/>
      <c r="N1024" s="24"/>
      <c r="O1024" s="24"/>
    </row>
    <row r="1025" spans="4:15" x14ac:dyDescent="0.75">
      <c r="D1025" s="24"/>
      <c r="E1025" s="24"/>
      <c r="F1025" s="24"/>
      <c r="G1025" s="24"/>
      <c r="H1025" s="24"/>
      <c r="I1025" s="24"/>
      <c r="J1025" s="24"/>
      <c r="K1025" s="24"/>
      <c r="L1025" s="24"/>
      <c r="M1025" s="24"/>
      <c r="N1025" s="24"/>
      <c r="O1025" s="24"/>
    </row>
    <row r="1026" spans="4:15" x14ac:dyDescent="0.75">
      <c r="D1026" s="24"/>
      <c r="E1026" s="24"/>
      <c r="F1026" s="24"/>
      <c r="G1026" s="24"/>
      <c r="H1026" s="24"/>
      <c r="I1026" s="24"/>
      <c r="J1026" s="24"/>
      <c r="K1026" s="24"/>
      <c r="L1026" s="24"/>
      <c r="M1026" s="24"/>
      <c r="N1026" s="24"/>
      <c r="O1026" s="24"/>
    </row>
    <row r="1027" spans="4:15" x14ac:dyDescent="0.75">
      <c r="D1027" s="24"/>
      <c r="E1027" s="24"/>
      <c r="F1027" s="24"/>
      <c r="G1027" s="24"/>
      <c r="H1027" s="24"/>
      <c r="I1027" s="24"/>
      <c r="J1027" s="24"/>
      <c r="K1027" s="24"/>
      <c r="L1027" s="24"/>
      <c r="M1027" s="24"/>
      <c r="N1027" s="24"/>
      <c r="O1027" s="24"/>
    </row>
    <row r="1028" spans="4:15" x14ac:dyDescent="0.75">
      <c r="D1028" s="24"/>
      <c r="E1028" s="24"/>
      <c r="F1028" s="24"/>
      <c r="G1028" s="24"/>
      <c r="H1028" s="24"/>
      <c r="I1028" s="24"/>
      <c r="J1028" s="24"/>
      <c r="K1028" s="24"/>
      <c r="L1028" s="24"/>
      <c r="M1028" s="24"/>
      <c r="N1028" s="24"/>
      <c r="O1028" s="24"/>
    </row>
    <row r="1029" spans="4:15" x14ac:dyDescent="0.75">
      <c r="D1029" s="24"/>
      <c r="E1029" s="24"/>
      <c r="F1029" s="24"/>
      <c r="G1029" s="24"/>
      <c r="H1029" s="24"/>
      <c r="I1029" s="24"/>
      <c r="J1029" s="24"/>
      <c r="K1029" s="24"/>
      <c r="L1029" s="24"/>
      <c r="M1029" s="24"/>
      <c r="N1029" s="24"/>
      <c r="O1029" s="24"/>
    </row>
    <row r="1030" spans="4:15" x14ac:dyDescent="0.75">
      <c r="D1030" s="24"/>
      <c r="E1030" s="24"/>
      <c r="F1030" s="24"/>
      <c r="G1030" s="24"/>
      <c r="H1030" s="24"/>
      <c r="I1030" s="24"/>
      <c r="J1030" s="24"/>
      <c r="K1030" s="24"/>
      <c r="L1030" s="24"/>
      <c r="M1030" s="24"/>
      <c r="N1030" s="24"/>
      <c r="O1030" s="24"/>
    </row>
    <row r="1031" spans="4:15" x14ac:dyDescent="0.75">
      <c r="D1031" s="24"/>
      <c r="E1031" s="24"/>
      <c r="F1031" s="24"/>
      <c r="G1031" s="24"/>
      <c r="H1031" s="24"/>
      <c r="I1031" s="24"/>
      <c r="J1031" s="24"/>
      <c r="K1031" s="24"/>
      <c r="L1031" s="24"/>
      <c r="M1031" s="24"/>
      <c r="N1031" s="24"/>
      <c r="O1031" s="24"/>
    </row>
    <row r="1032" spans="4:15" x14ac:dyDescent="0.75">
      <c r="D1032" s="24"/>
      <c r="E1032" s="24"/>
      <c r="F1032" s="24"/>
      <c r="G1032" s="24"/>
      <c r="H1032" s="24"/>
      <c r="I1032" s="24"/>
      <c r="J1032" s="24"/>
      <c r="K1032" s="24"/>
      <c r="L1032" s="24"/>
      <c r="M1032" s="24"/>
      <c r="N1032" s="24"/>
      <c r="O1032" s="24"/>
    </row>
    <row r="1033" spans="4:15" x14ac:dyDescent="0.75">
      <c r="D1033" s="24"/>
      <c r="E1033" s="24"/>
      <c r="F1033" s="24"/>
      <c r="G1033" s="24"/>
      <c r="H1033" s="24"/>
      <c r="I1033" s="24"/>
      <c r="J1033" s="24"/>
      <c r="K1033" s="24"/>
      <c r="L1033" s="24"/>
      <c r="M1033" s="24"/>
      <c r="N1033" s="24"/>
      <c r="O1033" s="24"/>
    </row>
    <row r="1034" spans="4:15" x14ac:dyDescent="0.75">
      <c r="D1034" s="24"/>
      <c r="E1034" s="24"/>
      <c r="F1034" s="24"/>
      <c r="G1034" s="24"/>
      <c r="H1034" s="24"/>
      <c r="I1034" s="24"/>
      <c r="J1034" s="24"/>
      <c r="K1034" s="24"/>
      <c r="L1034" s="24"/>
      <c r="M1034" s="24"/>
      <c r="N1034" s="24"/>
      <c r="O1034" s="24"/>
    </row>
    <row r="1035" spans="4:15" x14ac:dyDescent="0.75">
      <c r="D1035" s="24"/>
      <c r="E1035" s="24"/>
      <c r="F1035" s="24"/>
      <c r="G1035" s="24"/>
      <c r="H1035" s="24"/>
      <c r="I1035" s="24"/>
      <c r="J1035" s="24"/>
      <c r="K1035" s="24"/>
      <c r="L1035" s="24"/>
      <c r="M1035" s="24"/>
      <c r="N1035" s="24"/>
      <c r="O1035" s="24"/>
    </row>
    <row r="1036" spans="4:15" x14ac:dyDescent="0.75">
      <c r="D1036" s="24"/>
      <c r="E1036" s="24"/>
      <c r="F1036" s="24"/>
      <c r="G1036" s="24"/>
      <c r="H1036" s="24"/>
      <c r="I1036" s="24"/>
      <c r="J1036" s="24"/>
      <c r="K1036" s="24"/>
      <c r="L1036" s="24"/>
      <c r="M1036" s="24"/>
      <c r="N1036" s="24"/>
      <c r="O1036" s="24"/>
    </row>
    <row r="1037" spans="4:15" x14ac:dyDescent="0.75">
      <c r="D1037" s="24"/>
      <c r="E1037" s="24"/>
      <c r="F1037" s="24"/>
      <c r="G1037" s="24"/>
      <c r="H1037" s="24"/>
      <c r="I1037" s="24"/>
      <c r="J1037" s="24"/>
      <c r="K1037" s="24"/>
      <c r="L1037" s="24"/>
      <c r="M1037" s="24"/>
      <c r="N1037" s="24"/>
      <c r="O1037" s="24"/>
    </row>
    <row r="1038" spans="4:15" x14ac:dyDescent="0.75">
      <c r="D1038" s="24"/>
      <c r="E1038" s="24"/>
      <c r="F1038" s="24"/>
      <c r="G1038" s="24"/>
      <c r="H1038" s="24"/>
      <c r="I1038" s="24"/>
      <c r="J1038" s="24"/>
      <c r="K1038" s="24"/>
      <c r="L1038" s="24"/>
      <c r="M1038" s="24"/>
      <c r="N1038" s="24"/>
      <c r="O1038" s="24"/>
    </row>
    <row r="1039" spans="4:15" x14ac:dyDescent="0.75">
      <c r="D1039" s="24"/>
      <c r="E1039" s="24"/>
      <c r="F1039" s="24"/>
      <c r="G1039" s="24"/>
      <c r="H1039" s="24"/>
      <c r="I1039" s="24"/>
      <c r="J1039" s="24"/>
      <c r="K1039" s="24"/>
      <c r="L1039" s="24"/>
      <c r="M1039" s="24"/>
      <c r="N1039" s="24"/>
      <c r="O1039" s="24"/>
    </row>
    <row r="1040" spans="4:15" x14ac:dyDescent="0.75">
      <c r="D1040" s="24"/>
      <c r="E1040" s="24"/>
      <c r="F1040" s="24"/>
      <c r="G1040" s="24"/>
      <c r="H1040" s="24"/>
      <c r="I1040" s="24"/>
      <c r="J1040" s="24"/>
      <c r="K1040" s="24"/>
      <c r="L1040" s="24"/>
      <c r="M1040" s="24"/>
      <c r="N1040" s="24"/>
      <c r="O1040" s="24"/>
    </row>
    <row r="1041" spans="4:15" x14ac:dyDescent="0.75">
      <c r="D1041" s="24"/>
      <c r="E1041" s="24"/>
      <c r="F1041" s="24"/>
      <c r="G1041" s="24"/>
      <c r="H1041" s="24"/>
      <c r="I1041" s="24"/>
      <c r="J1041" s="24"/>
      <c r="K1041" s="24"/>
      <c r="L1041" s="24"/>
      <c r="M1041" s="24"/>
      <c r="N1041" s="24"/>
      <c r="O1041" s="24"/>
    </row>
    <row r="1042" spans="4:15" x14ac:dyDescent="0.75">
      <c r="D1042" s="24"/>
      <c r="E1042" s="24"/>
      <c r="F1042" s="24"/>
      <c r="G1042" s="24"/>
      <c r="H1042" s="24"/>
      <c r="I1042" s="24"/>
      <c r="J1042" s="24"/>
      <c r="K1042" s="24"/>
      <c r="L1042" s="24"/>
      <c r="M1042" s="24"/>
      <c r="N1042" s="24"/>
      <c r="O1042" s="24"/>
    </row>
    <row r="1043" spans="4:15" x14ac:dyDescent="0.75">
      <c r="D1043" s="24"/>
      <c r="E1043" s="24"/>
      <c r="F1043" s="24"/>
      <c r="G1043" s="24"/>
      <c r="H1043" s="24"/>
      <c r="I1043" s="24"/>
      <c r="J1043" s="24"/>
      <c r="K1043" s="24"/>
      <c r="L1043" s="24"/>
      <c r="M1043" s="24"/>
      <c r="N1043" s="24"/>
      <c r="O1043" s="24"/>
    </row>
    <row r="1044" spans="4:15" x14ac:dyDescent="0.75">
      <c r="D1044" s="24"/>
      <c r="E1044" s="24"/>
      <c r="F1044" s="24"/>
      <c r="G1044" s="24"/>
      <c r="H1044" s="24"/>
      <c r="I1044" s="24"/>
      <c r="J1044" s="24"/>
      <c r="K1044" s="24"/>
      <c r="L1044" s="24"/>
      <c r="M1044" s="24"/>
      <c r="N1044" s="24"/>
      <c r="O1044" s="24"/>
    </row>
    <row r="1045" spans="4:15" x14ac:dyDescent="0.75">
      <c r="D1045" s="24"/>
      <c r="E1045" s="24"/>
      <c r="F1045" s="24"/>
      <c r="G1045" s="24"/>
      <c r="H1045" s="24"/>
      <c r="I1045" s="24"/>
      <c r="J1045" s="24"/>
      <c r="K1045" s="24"/>
      <c r="L1045" s="24"/>
      <c r="M1045" s="24"/>
      <c r="N1045" s="24"/>
      <c r="O1045" s="24"/>
    </row>
    <row r="1046" spans="4:15" x14ac:dyDescent="0.75">
      <c r="D1046" s="24"/>
      <c r="E1046" s="24"/>
      <c r="F1046" s="24"/>
      <c r="G1046" s="24"/>
      <c r="H1046" s="24"/>
      <c r="I1046" s="24"/>
      <c r="J1046" s="24"/>
      <c r="K1046" s="24"/>
      <c r="L1046" s="24"/>
      <c r="M1046" s="24"/>
      <c r="N1046" s="24"/>
      <c r="O1046" s="24"/>
    </row>
    <row r="1047" spans="4:15" x14ac:dyDescent="0.75">
      <c r="D1047" s="24"/>
      <c r="E1047" s="24"/>
      <c r="F1047" s="24"/>
      <c r="G1047" s="24"/>
      <c r="H1047" s="24"/>
      <c r="I1047" s="24"/>
      <c r="J1047" s="24"/>
      <c r="K1047" s="24"/>
      <c r="L1047" s="24"/>
      <c r="M1047" s="24"/>
      <c r="N1047" s="24"/>
      <c r="O1047" s="24"/>
    </row>
    <row r="1048" spans="4:15" x14ac:dyDescent="0.75">
      <c r="D1048" s="24"/>
      <c r="E1048" s="24"/>
      <c r="F1048" s="24"/>
      <c r="G1048" s="24"/>
      <c r="H1048" s="24"/>
      <c r="I1048" s="24"/>
      <c r="J1048" s="24"/>
      <c r="K1048" s="24"/>
      <c r="L1048" s="24"/>
      <c r="M1048" s="24"/>
      <c r="N1048" s="24"/>
      <c r="O1048" s="24"/>
    </row>
    <row r="1049" spans="4:15" x14ac:dyDescent="0.75">
      <c r="D1049" s="24"/>
      <c r="E1049" s="24"/>
      <c r="F1049" s="24"/>
      <c r="G1049" s="24"/>
      <c r="H1049" s="24"/>
      <c r="I1049" s="24"/>
      <c r="J1049" s="24"/>
      <c r="K1049" s="24"/>
      <c r="L1049" s="24"/>
      <c r="M1049" s="24"/>
      <c r="N1049" s="24"/>
      <c r="O1049" s="24"/>
    </row>
    <row r="1050" spans="4:15" x14ac:dyDescent="0.75">
      <c r="D1050" s="24"/>
      <c r="E1050" s="24"/>
      <c r="F1050" s="24"/>
      <c r="G1050" s="24"/>
      <c r="H1050" s="24"/>
      <c r="I1050" s="24"/>
      <c r="J1050" s="24"/>
      <c r="K1050" s="24"/>
      <c r="L1050" s="24"/>
      <c r="M1050" s="24"/>
      <c r="N1050" s="24"/>
      <c r="O1050" s="24"/>
    </row>
    <row r="1051" spans="4:15" x14ac:dyDescent="0.75">
      <c r="D1051" s="24"/>
      <c r="E1051" s="24"/>
      <c r="F1051" s="24"/>
      <c r="G1051" s="24"/>
      <c r="H1051" s="24"/>
      <c r="I1051" s="24"/>
      <c r="J1051" s="24"/>
      <c r="K1051" s="24"/>
      <c r="L1051" s="24"/>
      <c r="M1051" s="24"/>
      <c r="N1051" s="24"/>
      <c r="O1051" s="24"/>
    </row>
    <row r="1052" spans="4:15" x14ac:dyDescent="0.75">
      <c r="D1052" s="24"/>
      <c r="E1052" s="24"/>
      <c r="F1052" s="24"/>
      <c r="G1052" s="24"/>
      <c r="H1052" s="24"/>
      <c r="I1052" s="24"/>
      <c r="J1052" s="24"/>
      <c r="K1052" s="24"/>
      <c r="L1052" s="24"/>
      <c r="M1052" s="24"/>
      <c r="N1052" s="24"/>
      <c r="O1052" s="24"/>
    </row>
    <row r="1053" spans="4:15" x14ac:dyDescent="0.75">
      <c r="D1053" s="24"/>
      <c r="E1053" s="24"/>
      <c r="F1053" s="24"/>
      <c r="G1053" s="24"/>
      <c r="H1053" s="24"/>
      <c r="I1053" s="24"/>
      <c r="J1053" s="24"/>
      <c r="K1053" s="24"/>
      <c r="L1053" s="24"/>
      <c r="M1053" s="24"/>
      <c r="N1053" s="24"/>
      <c r="O1053" s="24"/>
    </row>
    <row r="1054" spans="4:15" x14ac:dyDescent="0.75">
      <c r="D1054" s="24"/>
      <c r="E1054" s="24"/>
      <c r="F1054" s="24"/>
      <c r="G1054" s="24"/>
      <c r="H1054" s="24"/>
      <c r="I1054" s="24"/>
      <c r="J1054" s="24"/>
      <c r="K1054" s="24"/>
      <c r="L1054" s="24"/>
      <c r="M1054" s="24"/>
      <c r="N1054" s="24"/>
      <c r="O1054" s="24"/>
    </row>
    <row r="1055" spans="4:15" x14ac:dyDescent="0.75">
      <c r="D1055" s="24"/>
      <c r="E1055" s="24"/>
      <c r="F1055" s="24"/>
      <c r="G1055" s="24"/>
      <c r="H1055" s="24"/>
      <c r="I1055" s="24"/>
      <c r="J1055" s="24"/>
      <c r="K1055" s="24"/>
      <c r="L1055" s="24"/>
      <c r="M1055" s="24"/>
      <c r="N1055" s="24"/>
      <c r="O1055" s="24"/>
    </row>
    <row r="1056" spans="4:15" x14ac:dyDescent="0.75">
      <c r="D1056" s="24"/>
      <c r="E1056" s="24"/>
      <c r="F1056" s="24"/>
      <c r="G1056" s="24"/>
      <c r="H1056" s="24"/>
      <c r="I1056" s="24"/>
      <c r="J1056" s="24"/>
      <c r="K1056" s="24"/>
      <c r="L1056" s="24"/>
      <c r="M1056" s="24"/>
      <c r="N1056" s="24"/>
      <c r="O1056" s="24"/>
    </row>
    <row r="1057" spans="4:15" x14ac:dyDescent="0.75">
      <c r="D1057" s="24"/>
      <c r="E1057" s="24"/>
      <c r="F1057" s="24"/>
      <c r="G1057" s="24"/>
      <c r="H1057" s="24"/>
      <c r="I1057" s="24"/>
      <c r="J1057" s="24"/>
      <c r="K1057" s="24"/>
      <c r="L1057" s="24"/>
      <c r="M1057" s="24"/>
      <c r="N1057" s="24"/>
      <c r="O1057" s="24"/>
    </row>
    <row r="1058" spans="4:15" x14ac:dyDescent="0.75">
      <c r="D1058" s="24"/>
      <c r="E1058" s="24"/>
      <c r="F1058" s="24"/>
      <c r="G1058" s="24"/>
      <c r="H1058" s="24"/>
      <c r="I1058" s="24"/>
      <c r="J1058" s="24"/>
      <c r="K1058" s="24"/>
      <c r="L1058" s="24"/>
      <c r="M1058" s="24"/>
      <c r="N1058" s="24"/>
      <c r="O1058" s="24"/>
    </row>
    <row r="1059" spans="4:15" x14ac:dyDescent="0.75">
      <c r="D1059" s="24"/>
      <c r="E1059" s="24"/>
      <c r="F1059" s="24"/>
      <c r="G1059" s="24"/>
      <c r="H1059" s="24"/>
      <c r="I1059" s="24"/>
      <c r="J1059" s="24"/>
      <c r="K1059" s="24"/>
      <c r="L1059" s="24"/>
      <c r="M1059" s="24"/>
      <c r="N1059" s="24"/>
      <c r="O1059" s="24"/>
    </row>
    <row r="1060" spans="4:15" x14ac:dyDescent="0.75">
      <c r="D1060" s="24"/>
      <c r="E1060" s="24"/>
      <c r="F1060" s="24"/>
      <c r="G1060" s="24"/>
      <c r="H1060" s="24"/>
      <c r="I1060" s="24"/>
      <c r="J1060" s="24"/>
      <c r="K1060" s="24"/>
      <c r="L1060" s="24"/>
      <c r="M1060" s="24"/>
      <c r="N1060" s="24"/>
      <c r="O1060" s="24"/>
    </row>
    <row r="1061" spans="4:15" x14ac:dyDescent="0.75">
      <c r="D1061" s="24"/>
      <c r="E1061" s="24"/>
      <c r="F1061" s="24"/>
      <c r="G1061" s="24"/>
      <c r="H1061" s="24"/>
      <c r="I1061" s="24"/>
      <c r="J1061" s="24"/>
      <c r="K1061" s="24"/>
      <c r="L1061" s="24"/>
      <c r="M1061" s="24"/>
      <c r="N1061" s="24"/>
      <c r="O1061" s="24"/>
    </row>
    <row r="1062" spans="4:15" x14ac:dyDescent="0.75">
      <c r="D1062" s="24"/>
      <c r="E1062" s="24"/>
      <c r="F1062" s="24"/>
      <c r="G1062" s="24"/>
      <c r="H1062" s="24"/>
      <c r="I1062" s="24"/>
      <c r="J1062" s="24"/>
      <c r="K1062" s="24"/>
      <c r="L1062" s="24"/>
      <c r="M1062" s="24"/>
      <c r="N1062" s="24"/>
      <c r="O1062" s="24"/>
    </row>
    <row r="1063" spans="4:15" x14ac:dyDescent="0.75">
      <c r="D1063" s="24"/>
      <c r="E1063" s="24"/>
      <c r="F1063" s="24"/>
      <c r="G1063" s="24"/>
      <c r="H1063" s="24"/>
      <c r="I1063" s="24"/>
      <c r="J1063" s="24"/>
      <c r="K1063" s="24"/>
      <c r="L1063" s="24"/>
      <c r="M1063" s="24"/>
      <c r="N1063" s="24"/>
      <c r="O1063" s="24"/>
    </row>
    <row r="1064" spans="4:15" x14ac:dyDescent="0.75">
      <c r="D1064" s="24"/>
      <c r="E1064" s="24"/>
      <c r="F1064" s="24"/>
      <c r="G1064" s="24"/>
      <c r="H1064" s="24"/>
      <c r="I1064" s="24"/>
      <c r="J1064" s="24"/>
      <c r="K1064" s="24"/>
      <c r="L1064" s="24"/>
      <c r="M1064" s="24"/>
      <c r="N1064" s="24"/>
      <c r="O1064" s="24"/>
    </row>
    <row r="1065" spans="4:15" x14ac:dyDescent="0.75">
      <c r="D1065" s="24"/>
      <c r="E1065" s="24"/>
      <c r="F1065" s="24"/>
      <c r="G1065" s="24"/>
      <c r="H1065" s="24"/>
      <c r="I1065" s="24"/>
      <c r="J1065" s="24"/>
      <c r="K1065" s="24"/>
      <c r="L1065" s="24"/>
      <c r="M1065" s="24"/>
      <c r="N1065" s="24"/>
      <c r="O1065" s="24"/>
    </row>
    <row r="1066" spans="4:15" x14ac:dyDescent="0.75">
      <c r="D1066" s="24"/>
      <c r="E1066" s="24"/>
      <c r="F1066" s="24"/>
      <c r="G1066" s="24"/>
      <c r="H1066" s="24"/>
      <c r="I1066" s="24"/>
      <c r="J1066" s="24"/>
      <c r="K1066" s="24"/>
      <c r="L1066" s="24"/>
      <c r="M1066" s="24"/>
      <c r="N1066" s="24"/>
      <c r="O1066" s="24"/>
    </row>
    <row r="1067" spans="4:15" x14ac:dyDescent="0.75">
      <c r="D1067" s="24"/>
      <c r="E1067" s="24"/>
      <c r="F1067" s="24"/>
      <c r="G1067" s="24"/>
      <c r="H1067" s="24"/>
      <c r="I1067" s="24"/>
      <c r="J1067" s="24"/>
      <c r="K1067" s="24"/>
      <c r="L1067" s="24"/>
      <c r="M1067" s="24"/>
      <c r="N1067" s="24"/>
      <c r="O1067" s="24"/>
    </row>
    <row r="1068" spans="4:15" x14ac:dyDescent="0.75">
      <c r="D1068" s="24"/>
      <c r="E1068" s="24"/>
      <c r="F1068" s="24"/>
      <c r="G1068" s="24"/>
      <c r="H1068" s="24"/>
      <c r="I1068" s="24"/>
      <c r="J1068" s="24"/>
      <c r="K1068" s="24"/>
      <c r="L1068" s="24"/>
      <c r="M1068" s="24"/>
      <c r="N1068" s="24"/>
      <c r="O1068" s="24"/>
    </row>
    <row r="1069" spans="4:15" x14ac:dyDescent="0.75">
      <c r="D1069" s="24"/>
      <c r="E1069" s="24"/>
      <c r="F1069" s="24"/>
      <c r="G1069" s="24"/>
      <c r="H1069" s="24"/>
      <c r="I1069" s="24"/>
      <c r="J1069" s="24"/>
      <c r="K1069" s="24"/>
      <c r="L1069" s="24"/>
      <c r="M1069" s="24"/>
      <c r="N1069" s="24"/>
      <c r="O1069" s="24"/>
    </row>
    <row r="1070" spans="4:15" x14ac:dyDescent="0.75">
      <c r="D1070" s="24"/>
      <c r="E1070" s="24"/>
      <c r="F1070" s="24"/>
      <c r="G1070" s="24"/>
      <c r="H1070" s="24"/>
      <c r="I1070" s="24"/>
      <c r="J1070" s="24"/>
      <c r="K1070" s="24"/>
      <c r="L1070" s="24"/>
      <c r="M1070" s="24"/>
      <c r="N1070" s="24"/>
      <c r="O1070" s="24"/>
    </row>
    <row r="1071" spans="4:15" x14ac:dyDescent="0.75">
      <c r="D1071" s="24"/>
      <c r="E1071" s="24"/>
      <c r="F1071" s="24"/>
      <c r="G1071" s="24"/>
      <c r="H1071" s="24"/>
      <c r="I1071" s="24"/>
      <c r="J1071" s="24"/>
      <c r="K1071" s="24"/>
      <c r="L1071" s="24"/>
      <c r="M1071" s="24"/>
      <c r="N1071" s="24"/>
      <c r="O1071" s="24"/>
    </row>
    <row r="1072" spans="4:15" x14ac:dyDescent="0.75">
      <c r="D1072" s="24"/>
      <c r="E1072" s="24"/>
      <c r="F1072" s="24"/>
      <c r="G1072" s="24"/>
      <c r="H1072" s="24"/>
      <c r="I1072" s="24"/>
      <c r="J1072" s="24"/>
      <c r="K1072" s="24"/>
      <c r="L1072" s="24"/>
      <c r="M1072" s="24"/>
      <c r="N1072" s="24"/>
      <c r="O1072" s="24"/>
    </row>
    <row r="1073" spans="4:15" x14ac:dyDescent="0.75">
      <c r="D1073" s="24"/>
      <c r="E1073" s="24"/>
      <c r="F1073" s="24"/>
      <c r="G1073" s="24"/>
      <c r="H1073" s="24"/>
      <c r="I1073" s="24"/>
      <c r="J1073" s="24"/>
      <c r="K1073" s="24"/>
      <c r="L1073" s="24"/>
      <c r="M1073" s="24"/>
      <c r="N1073" s="24"/>
      <c r="O1073" s="24"/>
    </row>
    <row r="1074" spans="4:15" x14ac:dyDescent="0.75">
      <c r="D1074" s="24"/>
      <c r="E1074" s="24"/>
      <c r="F1074" s="24"/>
      <c r="G1074" s="24"/>
      <c r="H1074" s="24"/>
      <c r="I1074" s="24"/>
      <c r="J1074" s="24"/>
      <c r="K1074" s="24"/>
      <c r="L1074" s="24"/>
      <c r="M1074" s="24"/>
      <c r="N1074" s="24"/>
      <c r="O1074" s="24"/>
    </row>
    <row r="1075" spans="4:15" x14ac:dyDescent="0.75">
      <c r="D1075" s="24"/>
      <c r="E1075" s="24"/>
      <c r="F1075" s="24"/>
      <c r="G1075" s="24"/>
      <c r="H1075" s="24"/>
      <c r="I1075" s="24"/>
      <c r="J1075" s="24"/>
      <c r="K1075" s="24"/>
      <c r="L1075" s="24"/>
      <c r="M1075" s="24"/>
      <c r="N1075" s="24"/>
      <c r="O1075" s="24"/>
    </row>
    <row r="1076" spans="4:15" x14ac:dyDescent="0.75">
      <c r="D1076" s="24"/>
      <c r="E1076" s="24"/>
      <c r="F1076" s="24"/>
      <c r="G1076" s="24"/>
      <c r="H1076" s="24"/>
      <c r="I1076" s="24"/>
      <c r="J1076" s="24"/>
      <c r="K1076" s="24"/>
      <c r="L1076" s="24"/>
      <c r="M1076" s="24"/>
      <c r="N1076" s="24"/>
      <c r="O1076" s="24"/>
    </row>
    <row r="1077" spans="4:15" x14ac:dyDescent="0.75">
      <c r="D1077" s="24"/>
      <c r="E1077" s="24"/>
      <c r="F1077" s="24"/>
      <c r="G1077" s="24"/>
      <c r="H1077" s="24"/>
      <c r="I1077" s="24"/>
      <c r="J1077" s="24"/>
      <c r="K1077" s="24"/>
      <c r="L1077" s="24"/>
      <c r="M1077" s="24"/>
      <c r="N1077" s="24"/>
      <c r="O1077" s="24"/>
    </row>
    <row r="1078" spans="4:15" x14ac:dyDescent="0.75">
      <c r="D1078" s="24"/>
      <c r="E1078" s="24"/>
      <c r="F1078" s="24"/>
      <c r="G1078" s="24"/>
      <c r="H1078" s="24"/>
      <c r="I1078" s="24"/>
      <c r="J1078" s="24"/>
      <c r="K1078" s="24"/>
      <c r="L1078" s="24"/>
      <c r="M1078" s="24"/>
      <c r="N1078" s="24"/>
      <c r="O1078" s="24"/>
    </row>
    <row r="1079" spans="4:15" x14ac:dyDescent="0.75">
      <c r="D1079" s="24"/>
      <c r="E1079" s="24"/>
      <c r="F1079" s="24"/>
      <c r="G1079" s="24"/>
      <c r="H1079" s="24"/>
      <c r="I1079" s="24"/>
      <c r="J1079" s="24"/>
      <c r="K1079" s="24"/>
      <c r="L1079" s="24"/>
      <c r="M1079" s="24"/>
      <c r="N1079" s="24"/>
      <c r="O1079" s="24"/>
    </row>
    <row r="1080" spans="4:15" x14ac:dyDescent="0.75">
      <c r="D1080" s="24"/>
      <c r="E1080" s="24"/>
      <c r="F1080" s="24"/>
      <c r="G1080" s="24"/>
      <c r="H1080" s="24"/>
      <c r="I1080" s="24"/>
      <c r="J1080" s="24"/>
      <c r="K1080" s="24"/>
      <c r="L1080" s="24"/>
      <c r="M1080" s="24"/>
      <c r="N1080" s="24"/>
      <c r="O1080" s="24"/>
    </row>
    <row r="1081" spans="4:15" x14ac:dyDescent="0.75">
      <c r="D1081" s="24"/>
      <c r="E1081" s="24"/>
      <c r="F1081" s="24"/>
      <c r="G1081" s="24"/>
      <c r="H1081" s="24"/>
      <c r="I1081" s="24"/>
      <c r="J1081" s="24"/>
      <c r="K1081" s="24"/>
      <c r="L1081" s="24"/>
      <c r="M1081" s="24"/>
      <c r="N1081" s="24"/>
      <c r="O1081" s="24"/>
    </row>
    <row r="1082" spans="4:15" x14ac:dyDescent="0.75">
      <c r="D1082" s="24"/>
      <c r="E1082" s="24"/>
      <c r="F1082" s="24"/>
      <c r="G1082" s="24"/>
      <c r="H1082" s="24"/>
      <c r="I1082" s="24"/>
      <c r="J1082" s="24"/>
      <c r="K1082" s="24"/>
      <c r="L1082" s="24"/>
      <c r="M1082" s="24"/>
      <c r="N1082" s="24"/>
      <c r="O1082" s="24"/>
    </row>
    <row r="1083" spans="4:15" x14ac:dyDescent="0.75">
      <c r="D1083" s="24"/>
      <c r="E1083" s="24"/>
      <c r="F1083" s="24"/>
      <c r="G1083" s="24"/>
      <c r="H1083" s="24"/>
      <c r="I1083" s="24"/>
      <c r="J1083" s="24"/>
      <c r="K1083" s="24"/>
      <c r="L1083" s="24"/>
      <c r="M1083" s="24"/>
      <c r="N1083" s="24"/>
      <c r="O1083" s="24"/>
    </row>
    <row r="1084" spans="4:15" x14ac:dyDescent="0.75">
      <c r="D1084" s="24"/>
      <c r="E1084" s="24"/>
      <c r="F1084" s="24"/>
      <c r="G1084" s="24"/>
      <c r="H1084" s="24"/>
      <c r="I1084" s="24"/>
      <c r="J1084" s="24"/>
      <c r="K1084" s="24"/>
      <c r="L1084" s="24"/>
      <c r="M1084" s="24"/>
      <c r="N1084" s="24"/>
      <c r="O1084" s="24"/>
    </row>
    <row r="1085" spans="4:15" x14ac:dyDescent="0.75">
      <c r="D1085" s="24"/>
      <c r="E1085" s="24"/>
      <c r="F1085" s="24"/>
      <c r="G1085" s="24"/>
      <c r="H1085" s="24"/>
      <c r="I1085" s="24"/>
      <c r="J1085" s="24"/>
      <c r="K1085" s="24"/>
      <c r="L1085" s="24"/>
      <c r="M1085" s="24"/>
      <c r="N1085" s="24"/>
      <c r="O1085" s="24"/>
    </row>
    <row r="1086" spans="4:15" x14ac:dyDescent="0.75">
      <c r="D1086" s="24"/>
      <c r="E1086" s="24"/>
      <c r="F1086" s="24"/>
      <c r="G1086" s="24"/>
      <c r="H1086" s="24"/>
      <c r="I1086" s="24"/>
      <c r="J1086" s="24"/>
      <c r="K1086" s="24"/>
      <c r="L1086" s="24"/>
      <c r="M1086" s="24"/>
      <c r="N1086" s="24"/>
      <c r="O1086" s="24"/>
    </row>
    <row r="1087" spans="4:15" x14ac:dyDescent="0.75">
      <c r="D1087" s="24"/>
      <c r="E1087" s="24"/>
      <c r="F1087" s="24"/>
      <c r="G1087" s="24"/>
      <c r="H1087" s="24"/>
      <c r="I1087" s="24"/>
      <c r="J1087" s="24"/>
      <c r="K1087" s="24"/>
      <c r="L1087" s="24"/>
      <c r="M1087" s="24"/>
      <c r="N1087" s="24"/>
      <c r="O1087" s="24"/>
    </row>
    <row r="1088" spans="4:15" x14ac:dyDescent="0.75">
      <c r="D1088" s="24"/>
      <c r="E1088" s="24"/>
      <c r="F1088" s="24"/>
      <c r="G1088" s="24"/>
      <c r="H1088" s="24"/>
      <c r="I1088" s="24"/>
      <c r="J1088" s="24"/>
      <c r="K1088" s="24"/>
      <c r="L1088" s="24"/>
      <c r="M1088" s="24"/>
      <c r="N1088" s="24"/>
      <c r="O1088" s="24"/>
    </row>
    <row r="1089" spans="4:15" x14ac:dyDescent="0.75">
      <c r="D1089" s="24"/>
      <c r="E1089" s="24"/>
      <c r="F1089" s="24"/>
      <c r="G1089" s="24"/>
      <c r="H1089" s="24"/>
      <c r="I1089" s="24"/>
      <c r="J1089" s="24"/>
      <c r="K1089" s="24"/>
      <c r="L1089" s="24"/>
      <c r="M1089" s="24"/>
      <c r="N1089" s="24"/>
      <c r="O1089" s="24"/>
    </row>
    <row r="1090" spans="4:15" x14ac:dyDescent="0.75">
      <c r="D1090" s="24"/>
      <c r="E1090" s="24"/>
      <c r="F1090" s="24"/>
      <c r="G1090" s="24"/>
      <c r="H1090" s="24"/>
      <c r="I1090" s="24"/>
      <c r="J1090" s="24"/>
      <c r="K1090" s="24"/>
      <c r="L1090" s="24"/>
      <c r="M1090" s="24"/>
      <c r="N1090" s="24"/>
      <c r="O1090" s="24"/>
    </row>
    <row r="1091" spans="4:15" x14ac:dyDescent="0.75">
      <c r="D1091" s="24"/>
      <c r="E1091" s="24"/>
      <c r="F1091" s="24"/>
      <c r="G1091" s="24"/>
      <c r="H1091" s="24"/>
      <c r="I1091" s="24"/>
      <c r="J1091" s="24"/>
      <c r="K1091" s="24"/>
      <c r="L1091" s="24"/>
      <c r="M1091" s="24"/>
      <c r="N1091" s="24"/>
      <c r="O1091" s="24"/>
    </row>
    <row r="1092" spans="4:15" x14ac:dyDescent="0.75">
      <c r="D1092" s="24"/>
      <c r="E1092" s="24"/>
      <c r="F1092" s="24"/>
      <c r="G1092" s="24"/>
      <c r="H1092" s="24"/>
      <c r="I1092" s="24"/>
      <c r="J1092" s="24"/>
      <c r="K1092" s="24"/>
      <c r="L1092" s="24"/>
      <c r="M1092" s="24"/>
      <c r="N1092" s="24"/>
      <c r="O1092" s="24"/>
    </row>
    <row r="1093" spans="4:15" x14ac:dyDescent="0.75">
      <c r="D1093" s="24"/>
      <c r="E1093" s="24"/>
      <c r="F1093" s="24"/>
      <c r="G1093" s="24"/>
      <c r="H1093" s="24"/>
      <c r="I1093" s="24"/>
      <c r="J1093" s="24"/>
      <c r="K1093" s="24"/>
      <c r="L1093" s="24"/>
      <c r="M1093" s="24"/>
      <c r="N1093" s="24"/>
      <c r="O1093" s="24"/>
    </row>
    <row r="1094" spans="4:15" x14ac:dyDescent="0.75">
      <c r="D1094" s="24"/>
      <c r="E1094" s="24"/>
      <c r="F1094" s="24"/>
      <c r="G1094" s="24"/>
      <c r="H1094" s="24"/>
      <c r="I1094" s="24"/>
      <c r="J1094" s="24"/>
      <c r="K1094" s="24"/>
      <c r="L1094" s="24"/>
      <c r="M1094" s="24"/>
      <c r="N1094" s="24"/>
      <c r="O1094" s="24"/>
    </row>
    <row r="1095" spans="4:15" x14ac:dyDescent="0.75">
      <c r="D1095" s="24"/>
      <c r="E1095" s="24"/>
      <c r="F1095" s="24"/>
      <c r="G1095" s="24"/>
      <c r="H1095" s="24"/>
      <c r="I1095" s="24"/>
      <c r="J1095" s="24"/>
      <c r="K1095" s="24"/>
      <c r="L1095" s="24"/>
      <c r="M1095" s="24"/>
      <c r="N1095" s="24"/>
      <c r="O1095" s="24"/>
    </row>
    <row r="1096" spans="4:15" x14ac:dyDescent="0.75">
      <c r="D1096" s="24"/>
      <c r="E1096" s="24"/>
      <c r="F1096" s="24"/>
      <c r="G1096" s="24"/>
      <c r="H1096" s="24"/>
      <c r="I1096" s="24"/>
      <c r="J1096" s="24"/>
      <c r="K1096" s="24"/>
      <c r="L1096" s="24"/>
      <c r="M1096" s="24"/>
      <c r="N1096" s="24"/>
      <c r="O1096" s="24"/>
    </row>
    <row r="1097" spans="4:15" x14ac:dyDescent="0.75">
      <c r="D1097" s="24"/>
      <c r="E1097" s="24"/>
      <c r="F1097" s="24"/>
      <c r="G1097" s="24"/>
      <c r="H1097" s="24"/>
      <c r="I1097" s="24"/>
      <c r="J1097" s="24"/>
      <c r="K1097" s="24"/>
      <c r="L1097" s="24"/>
      <c r="M1097" s="24"/>
      <c r="N1097" s="24"/>
      <c r="O1097" s="24"/>
    </row>
    <row r="1098" spans="4:15" x14ac:dyDescent="0.75">
      <c r="D1098" s="24"/>
      <c r="E1098" s="24"/>
      <c r="F1098" s="24"/>
      <c r="G1098" s="24"/>
      <c r="H1098" s="24"/>
      <c r="I1098" s="24"/>
      <c r="J1098" s="24"/>
      <c r="K1098" s="24"/>
      <c r="L1098" s="24"/>
      <c r="M1098" s="24"/>
      <c r="N1098" s="24"/>
      <c r="O1098" s="24"/>
    </row>
    <row r="1099" spans="4:15" x14ac:dyDescent="0.75">
      <c r="D1099" s="24"/>
      <c r="E1099" s="24"/>
      <c r="F1099" s="24"/>
      <c r="G1099" s="24"/>
      <c r="H1099" s="24"/>
      <c r="I1099" s="24"/>
      <c r="J1099" s="24"/>
      <c r="K1099" s="24"/>
      <c r="L1099" s="24"/>
      <c r="M1099" s="24"/>
      <c r="N1099" s="24"/>
      <c r="O1099" s="24"/>
    </row>
    <row r="1100" spans="4:15" x14ac:dyDescent="0.75">
      <c r="D1100" s="24"/>
      <c r="E1100" s="24"/>
      <c r="F1100" s="24"/>
      <c r="G1100" s="24"/>
      <c r="H1100" s="24"/>
      <c r="I1100" s="24"/>
      <c r="J1100" s="24"/>
      <c r="K1100" s="24"/>
      <c r="L1100" s="24"/>
      <c r="M1100" s="24"/>
      <c r="N1100" s="24"/>
      <c r="O1100" s="24"/>
    </row>
    <row r="1101" spans="4:15" x14ac:dyDescent="0.75">
      <c r="D1101" s="24"/>
      <c r="E1101" s="24"/>
      <c r="F1101" s="24"/>
      <c r="G1101" s="24"/>
      <c r="H1101" s="24"/>
      <c r="I1101" s="24"/>
      <c r="J1101" s="24"/>
      <c r="K1101" s="24"/>
      <c r="L1101" s="24"/>
      <c r="M1101" s="24"/>
      <c r="N1101" s="24"/>
      <c r="O1101" s="24"/>
    </row>
    <row r="1102" spans="4:15" x14ac:dyDescent="0.75">
      <c r="D1102" s="24"/>
      <c r="E1102" s="24"/>
      <c r="F1102" s="24"/>
      <c r="G1102" s="24"/>
      <c r="H1102" s="24"/>
      <c r="I1102" s="24"/>
      <c r="J1102" s="24"/>
      <c r="K1102" s="24"/>
      <c r="L1102" s="24"/>
      <c r="M1102" s="24"/>
      <c r="N1102" s="24"/>
      <c r="O1102" s="24"/>
    </row>
    <row r="1103" spans="4:15" x14ac:dyDescent="0.75">
      <c r="D1103" s="24"/>
      <c r="E1103" s="24"/>
      <c r="F1103" s="24"/>
      <c r="G1103" s="24"/>
      <c r="H1103" s="24"/>
      <c r="I1103" s="24"/>
      <c r="J1103" s="24"/>
      <c r="K1103" s="24"/>
      <c r="L1103" s="24"/>
      <c r="M1103" s="24"/>
      <c r="N1103" s="24"/>
      <c r="O1103" s="24"/>
    </row>
    <row r="1104" spans="4:15" x14ac:dyDescent="0.75">
      <c r="D1104" s="24"/>
      <c r="E1104" s="24"/>
      <c r="F1104" s="24"/>
      <c r="G1104" s="24"/>
      <c r="H1104" s="24"/>
      <c r="I1104" s="24"/>
      <c r="J1104" s="24"/>
      <c r="K1104" s="24"/>
      <c r="L1104" s="24"/>
      <c r="M1104" s="24"/>
      <c r="N1104" s="24"/>
      <c r="O1104" s="24"/>
    </row>
    <row r="1105" spans="4:15" x14ac:dyDescent="0.75">
      <c r="D1105" s="24"/>
      <c r="E1105" s="24"/>
      <c r="F1105" s="24"/>
      <c r="G1105" s="24"/>
      <c r="H1105" s="24"/>
      <c r="I1105" s="24"/>
      <c r="J1105" s="24"/>
      <c r="K1105" s="24"/>
      <c r="L1105" s="24"/>
      <c r="M1105" s="24"/>
      <c r="N1105" s="24"/>
      <c r="O1105" s="24"/>
    </row>
    <row r="1106" spans="4:15" x14ac:dyDescent="0.75">
      <c r="D1106" s="24"/>
      <c r="E1106" s="24"/>
      <c r="F1106" s="24"/>
      <c r="G1106" s="24"/>
      <c r="H1106" s="24"/>
      <c r="I1106" s="24"/>
      <c r="J1106" s="24"/>
      <c r="K1106" s="24"/>
      <c r="L1106" s="24"/>
      <c r="M1106" s="24"/>
      <c r="N1106" s="24"/>
      <c r="O1106" s="24"/>
    </row>
    <row r="1107" spans="4:15" x14ac:dyDescent="0.75">
      <c r="D1107" s="24"/>
      <c r="E1107" s="24"/>
      <c r="F1107" s="24"/>
      <c r="G1107" s="24"/>
      <c r="H1107" s="24"/>
      <c r="I1107" s="24"/>
      <c r="J1107" s="24"/>
      <c r="K1107" s="24"/>
      <c r="L1107" s="24"/>
      <c r="M1107" s="24"/>
      <c r="N1107" s="24"/>
      <c r="O1107" s="24"/>
    </row>
    <row r="1108" spans="4:15" x14ac:dyDescent="0.75">
      <c r="D1108" s="24"/>
      <c r="E1108" s="24"/>
      <c r="F1108" s="24"/>
      <c r="G1108" s="24"/>
      <c r="H1108" s="24"/>
      <c r="I1108" s="24"/>
      <c r="J1108" s="24"/>
      <c r="K1108" s="24"/>
      <c r="L1108" s="24"/>
      <c r="M1108" s="24"/>
      <c r="N1108" s="24"/>
      <c r="O1108" s="24"/>
    </row>
    <row r="1109" spans="4:15" x14ac:dyDescent="0.75">
      <c r="D1109" s="24"/>
      <c r="E1109" s="24"/>
      <c r="F1109" s="24"/>
      <c r="G1109" s="24"/>
      <c r="H1109" s="24"/>
      <c r="I1109" s="24"/>
      <c r="J1109" s="24"/>
      <c r="K1109" s="24"/>
      <c r="L1109" s="24"/>
      <c r="M1109" s="24"/>
      <c r="N1109" s="24"/>
      <c r="O1109" s="24"/>
    </row>
    <row r="1110" spans="4:15" x14ac:dyDescent="0.75">
      <c r="D1110" s="24"/>
      <c r="E1110" s="24"/>
      <c r="F1110" s="24"/>
      <c r="G1110" s="24"/>
      <c r="H1110" s="24"/>
      <c r="I1110" s="24"/>
      <c r="J1110" s="24"/>
      <c r="K1110" s="24"/>
      <c r="L1110" s="24"/>
      <c r="M1110" s="24"/>
      <c r="N1110" s="24"/>
      <c r="O1110" s="24"/>
    </row>
    <row r="1111" spans="4:15" x14ac:dyDescent="0.75">
      <c r="D1111" s="24"/>
      <c r="E1111" s="24"/>
      <c r="F1111" s="24"/>
      <c r="G1111" s="24"/>
      <c r="H1111" s="24"/>
      <c r="I1111" s="24"/>
      <c r="J1111" s="24"/>
      <c r="K1111" s="24"/>
      <c r="L1111" s="24"/>
      <c r="M1111" s="24"/>
      <c r="N1111" s="24"/>
      <c r="O1111" s="24"/>
    </row>
    <row r="1112" spans="4:15" x14ac:dyDescent="0.75">
      <c r="D1112" s="24"/>
      <c r="E1112" s="24"/>
      <c r="F1112" s="24"/>
      <c r="G1112" s="24"/>
      <c r="H1112" s="24"/>
      <c r="I1112" s="24"/>
      <c r="J1112" s="24"/>
      <c r="K1112" s="24"/>
      <c r="L1112" s="24"/>
      <c r="M1112" s="24"/>
      <c r="N1112" s="24"/>
      <c r="O1112" s="24"/>
    </row>
    <row r="1113" spans="4:15" x14ac:dyDescent="0.75">
      <c r="D1113" s="24"/>
      <c r="E1113" s="24"/>
      <c r="F1113" s="24"/>
      <c r="G1113" s="24"/>
      <c r="H1113" s="24"/>
      <c r="I1113" s="24"/>
      <c r="J1113" s="24"/>
      <c r="K1113" s="24"/>
      <c r="L1113" s="24"/>
      <c r="M1113" s="24"/>
      <c r="N1113" s="24"/>
      <c r="O1113" s="24"/>
    </row>
    <row r="1114" spans="4:15" x14ac:dyDescent="0.75">
      <c r="D1114" s="24"/>
      <c r="E1114" s="24"/>
      <c r="F1114" s="24"/>
      <c r="G1114" s="24"/>
      <c r="H1114" s="24"/>
      <c r="I1114" s="24"/>
      <c r="J1114" s="24"/>
      <c r="K1114" s="24"/>
      <c r="L1114" s="24"/>
      <c r="M1114" s="24"/>
      <c r="N1114" s="24"/>
      <c r="O1114" s="24"/>
    </row>
    <row r="1115" spans="4:15" x14ac:dyDescent="0.75">
      <c r="D1115" s="24"/>
      <c r="E1115" s="24"/>
      <c r="F1115" s="24"/>
      <c r="G1115" s="24"/>
      <c r="H1115" s="24"/>
      <c r="I1115" s="24"/>
      <c r="J1115" s="24"/>
      <c r="K1115" s="24"/>
      <c r="L1115" s="24"/>
      <c r="M1115" s="24"/>
      <c r="N1115" s="24"/>
      <c r="O1115" s="24"/>
    </row>
    <row r="1116" spans="4:15" x14ac:dyDescent="0.75">
      <c r="D1116" s="24"/>
      <c r="E1116" s="24"/>
      <c r="F1116" s="24"/>
      <c r="G1116" s="24"/>
      <c r="H1116" s="24"/>
      <c r="I1116" s="24"/>
      <c r="J1116" s="24"/>
      <c r="K1116" s="24"/>
      <c r="L1116" s="24"/>
      <c r="M1116" s="24"/>
      <c r="N1116" s="24"/>
      <c r="O1116" s="24"/>
    </row>
    <row r="1117" spans="4:15" x14ac:dyDescent="0.75">
      <c r="D1117" s="24"/>
      <c r="E1117" s="24"/>
      <c r="F1117" s="24"/>
      <c r="G1117" s="24"/>
      <c r="H1117" s="24"/>
      <c r="I1117" s="24"/>
      <c r="J1117" s="24"/>
      <c r="K1117" s="24"/>
      <c r="L1117" s="24"/>
      <c r="M1117" s="24"/>
      <c r="N1117" s="24"/>
      <c r="O1117" s="24"/>
    </row>
    <row r="1118" spans="4:15" x14ac:dyDescent="0.75">
      <c r="D1118" s="24"/>
      <c r="E1118" s="24"/>
      <c r="F1118" s="24"/>
      <c r="G1118" s="24"/>
      <c r="H1118" s="24"/>
      <c r="I1118" s="24"/>
      <c r="J1118" s="24"/>
      <c r="K1118" s="24"/>
      <c r="L1118" s="24"/>
      <c r="M1118" s="24"/>
      <c r="N1118" s="24"/>
      <c r="O1118" s="24"/>
    </row>
    <row r="1119" spans="4:15" x14ac:dyDescent="0.75">
      <c r="D1119" s="24"/>
      <c r="E1119" s="24"/>
      <c r="F1119" s="24"/>
      <c r="G1119" s="24"/>
      <c r="H1119" s="24"/>
      <c r="I1119" s="24"/>
      <c r="J1119" s="24"/>
      <c r="K1119" s="24"/>
      <c r="L1119" s="24"/>
      <c r="M1119" s="24"/>
      <c r="N1119" s="24"/>
      <c r="O1119" s="24"/>
    </row>
    <row r="1120" spans="4:15" x14ac:dyDescent="0.75">
      <c r="D1120" s="24"/>
      <c r="E1120" s="24"/>
      <c r="F1120" s="24"/>
      <c r="G1120" s="24"/>
      <c r="H1120" s="24"/>
      <c r="I1120" s="24"/>
      <c r="J1120" s="24"/>
      <c r="K1120" s="24"/>
      <c r="L1120" s="24"/>
      <c r="M1120" s="24"/>
      <c r="N1120" s="24"/>
      <c r="O1120" s="24"/>
    </row>
    <row r="1121" spans="4:15" x14ac:dyDescent="0.75">
      <c r="D1121" s="24"/>
      <c r="E1121" s="24"/>
      <c r="F1121" s="24"/>
      <c r="G1121" s="24"/>
      <c r="H1121" s="24"/>
      <c r="I1121" s="24"/>
      <c r="J1121" s="24"/>
      <c r="K1121" s="24"/>
      <c r="L1121" s="24"/>
      <c r="M1121" s="24"/>
      <c r="N1121" s="24"/>
      <c r="O1121" s="24"/>
    </row>
    <row r="1122" spans="4:15" x14ac:dyDescent="0.75">
      <c r="D1122" s="24"/>
      <c r="E1122" s="24"/>
      <c r="F1122" s="24"/>
      <c r="G1122" s="24"/>
      <c r="H1122" s="24"/>
      <c r="I1122" s="24"/>
      <c r="J1122" s="24"/>
      <c r="K1122" s="24"/>
      <c r="L1122" s="24"/>
      <c r="M1122" s="24"/>
      <c r="N1122" s="24"/>
      <c r="O1122" s="24"/>
    </row>
    <row r="1123" spans="4:15" x14ac:dyDescent="0.75">
      <c r="D1123" s="24"/>
      <c r="E1123" s="24"/>
      <c r="F1123" s="24"/>
      <c r="G1123" s="24"/>
      <c r="H1123" s="24"/>
      <c r="I1123" s="24"/>
      <c r="J1123" s="24"/>
      <c r="K1123" s="24"/>
      <c r="L1123" s="24"/>
      <c r="M1123" s="24"/>
      <c r="N1123" s="24"/>
      <c r="O1123" s="24"/>
    </row>
    <row r="1124" spans="4:15" x14ac:dyDescent="0.75">
      <c r="D1124" s="24"/>
      <c r="E1124" s="24"/>
      <c r="F1124" s="24"/>
      <c r="G1124" s="24"/>
      <c r="H1124" s="24"/>
      <c r="I1124" s="24"/>
      <c r="J1124" s="24"/>
      <c r="K1124" s="24"/>
      <c r="L1124" s="24"/>
      <c r="M1124" s="24"/>
      <c r="N1124" s="24"/>
      <c r="O1124" s="24"/>
    </row>
    <row r="1125" spans="4:15" x14ac:dyDescent="0.75">
      <c r="D1125" s="24"/>
      <c r="E1125" s="24"/>
      <c r="F1125" s="24"/>
      <c r="G1125" s="24"/>
      <c r="H1125" s="24"/>
      <c r="I1125" s="24"/>
      <c r="J1125" s="24"/>
      <c r="K1125" s="24"/>
      <c r="L1125" s="24"/>
      <c r="M1125" s="24"/>
      <c r="N1125" s="24"/>
      <c r="O1125" s="24"/>
    </row>
    <row r="1126" spans="4:15" x14ac:dyDescent="0.75">
      <c r="D1126" s="24"/>
      <c r="E1126" s="24"/>
      <c r="F1126" s="24"/>
      <c r="G1126" s="24"/>
      <c r="H1126" s="24"/>
      <c r="I1126" s="24"/>
      <c r="J1126" s="24"/>
      <c r="K1126" s="24"/>
      <c r="L1126" s="24"/>
      <c r="M1126" s="24"/>
      <c r="N1126" s="24"/>
      <c r="O1126" s="24"/>
    </row>
    <row r="1127" spans="4:15" x14ac:dyDescent="0.75">
      <c r="D1127" s="24"/>
      <c r="E1127" s="24"/>
      <c r="F1127" s="24"/>
      <c r="G1127" s="24"/>
      <c r="H1127" s="24"/>
      <c r="I1127" s="24"/>
      <c r="J1127" s="24"/>
      <c r="K1127" s="24"/>
      <c r="L1127" s="24"/>
      <c r="M1127" s="24"/>
      <c r="N1127" s="24"/>
      <c r="O1127" s="24"/>
    </row>
    <row r="1128" spans="4:15" x14ac:dyDescent="0.75">
      <c r="D1128" s="24"/>
      <c r="E1128" s="24"/>
      <c r="F1128" s="24"/>
      <c r="G1128" s="24"/>
      <c r="H1128" s="24"/>
      <c r="I1128" s="24"/>
      <c r="J1128" s="24"/>
      <c r="K1128" s="24"/>
      <c r="L1128" s="24"/>
      <c r="M1128" s="24"/>
      <c r="N1128" s="24"/>
      <c r="O1128" s="24"/>
    </row>
    <row r="1129" spans="4:15" x14ac:dyDescent="0.75">
      <c r="D1129" s="24"/>
      <c r="E1129" s="24"/>
      <c r="F1129" s="24"/>
      <c r="G1129" s="24"/>
      <c r="H1129" s="24"/>
      <c r="I1129" s="24"/>
      <c r="J1129" s="24"/>
      <c r="K1129" s="24"/>
      <c r="L1129" s="24"/>
      <c r="M1129" s="24"/>
      <c r="N1129" s="24"/>
      <c r="O1129" s="24"/>
    </row>
    <row r="1130" spans="4:15" x14ac:dyDescent="0.75">
      <c r="D1130" s="24"/>
      <c r="E1130" s="24"/>
      <c r="F1130" s="24"/>
      <c r="G1130" s="24"/>
      <c r="H1130" s="24"/>
      <c r="I1130" s="24"/>
      <c r="J1130" s="24"/>
      <c r="K1130" s="24"/>
      <c r="L1130" s="24"/>
      <c r="M1130" s="24"/>
      <c r="N1130" s="24"/>
      <c r="O1130" s="24"/>
    </row>
    <row r="1131" spans="4:15" x14ac:dyDescent="0.75">
      <c r="D1131" s="24"/>
      <c r="E1131" s="24"/>
      <c r="F1131" s="24"/>
      <c r="G1131" s="24"/>
      <c r="H1131" s="24"/>
      <c r="I1131" s="24"/>
      <c r="J1131" s="24"/>
      <c r="K1131" s="24"/>
      <c r="L1131" s="24"/>
      <c r="M1131" s="24"/>
      <c r="N1131" s="24"/>
      <c r="O1131" s="24"/>
    </row>
    <row r="1132" spans="4:15" x14ac:dyDescent="0.75">
      <c r="D1132" s="24"/>
      <c r="E1132" s="24"/>
      <c r="F1132" s="24"/>
      <c r="G1132" s="24"/>
      <c r="H1132" s="24"/>
      <c r="I1132" s="24"/>
      <c r="J1132" s="24"/>
      <c r="K1132" s="24"/>
      <c r="L1132" s="24"/>
      <c r="M1132" s="24"/>
      <c r="N1132" s="24"/>
      <c r="O1132" s="24"/>
    </row>
    <row r="1133" spans="4:15" x14ac:dyDescent="0.75">
      <c r="D1133" s="24"/>
      <c r="E1133" s="24"/>
      <c r="F1133" s="24"/>
      <c r="G1133" s="24"/>
      <c r="H1133" s="24"/>
      <c r="I1133" s="24"/>
      <c r="J1133" s="24"/>
      <c r="K1133" s="24"/>
      <c r="L1133" s="24"/>
      <c r="M1133" s="24"/>
      <c r="N1133" s="24"/>
      <c r="O1133" s="24"/>
    </row>
    <row r="1134" spans="4:15" x14ac:dyDescent="0.75">
      <c r="D1134" s="24"/>
      <c r="E1134" s="24"/>
      <c r="F1134" s="24"/>
      <c r="G1134" s="24"/>
      <c r="H1134" s="24"/>
      <c r="I1134" s="24"/>
      <c r="J1134" s="24"/>
      <c r="K1134" s="24"/>
      <c r="L1134" s="24"/>
      <c r="M1134" s="24"/>
      <c r="N1134" s="24"/>
      <c r="O1134" s="24"/>
    </row>
    <row r="1135" spans="4:15" x14ac:dyDescent="0.75">
      <c r="D1135" s="24"/>
      <c r="E1135" s="24"/>
      <c r="F1135" s="24"/>
      <c r="G1135" s="24"/>
      <c r="H1135" s="24"/>
      <c r="I1135" s="24"/>
      <c r="J1135" s="24"/>
      <c r="K1135" s="24"/>
      <c r="L1135" s="24"/>
      <c r="M1135" s="24"/>
      <c r="N1135" s="24"/>
      <c r="O1135" s="24"/>
    </row>
    <row r="1136" spans="4:15" x14ac:dyDescent="0.75">
      <c r="D1136" s="24"/>
      <c r="E1136" s="24"/>
      <c r="F1136" s="24"/>
      <c r="G1136" s="24"/>
      <c r="H1136" s="24"/>
      <c r="I1136" s="24"/>
      <c r="J1136" s="24"/>
      <c r="K1136" s="24"/>
      <c r="L1136" s="24"/>
      <c r="M1136" s="24"/>
      <c r="N1136" s="24"/>
      <c r="O1136" s="24"/>
    </row>
    <row r="1137" spans="4:15" x14ac:dyDescent="0.75">
      <c r="D1137" s="24"/>
      <c r="E1137" s="24"/>
      <c r="F1137" s="24"/>
      <c r="G1137" s="24"/>
      <c r="H1137" s="24"/>
      <c r="I1137" s="24"/>
      <c r="J1137" s="24"/>
      <c r="K1137" s="24"/>
      <c r="L1137" s="24"/>
      <c r="M1137" s="24"/>
      <c r="N1137" s="24"/>
      <c r="O1137" s="24"/>
    </row>
    <row r="1138" spans="4:15" x14ac:dyDescent="0.75">
      <c r="D1138" s="24"/>
      <c r="E1138" s="24"/>
      <c r="F1138" s="24"/>
      <c r="G1138" s="24"/>
      <c r="H1138" s="24"/>
      <c r="I1138" s="24"/>
      <c r="J1138" s="24"/>
      <c r="K1138" s="24"/>
      <c r="L1138" s="24"/>
      <c r="M1138" s="24"/>
      <c r="N1138" s="24"/>
      <c r="O1138" s="24"/>
    </row>
    <row r="1139" spans="4:15" x14ac:dyDescent="0.75">
      <c r="D1139" s="24"/>
      <c r="E1139" s="24"/>
      <c r="F1139" s="24"/>
      <c r="G1139" s="24"/>
      <c r="H1139" s="24"/>
      <c r="I1139" s="24"/>
      <c r="J1139" s="24"/>
      <c r="K1139" s="24"/>
      <c r="L1139" s="24"/>
      <c r="M1139" s="24"/>
      <c r="N1139" s="24"/>
      <c r="O1139" s="24"/>
    </row>
    <row r="1140" spans="4:15" x14ac:dyDescent="0.75">
      <c r="D1140" s="24"/>
      <c r="E1140" s="24"/>
      <c r="F1140" s="24"/>
      <c r="G1140" s="24"/>
      <c r="H1140" s="24"/>
      <c r="I1140" s="24"/>
      <c r="J1140" s="24"/>
      <c r="K1140" s="24"/>
      <c r="L1140" s="24"/>
      <c r="M1140" s="24"/>
      <c r="N1140" s="24"/>
      <c r="O1140" s="24"/>
    </row>
    <row r="1141" spans="4:15" x14ac:dyDescent="0.75">
      <c r="D1141" s="24"/>
      <c r="E1141" s="24"/>
      <c r="F1141" s="24"/>
      <c r="G1141" s="24"/>
      <c r="H1141" s="24"/>
      <c r="I1141" s="24"/>
      <c r="J1141" s="24"/>
      <c r="K1141" s="24"/>
      <c r="L1141" s="24"/>
      <c r="M1141" s="24"/>
      <c r="N1141" s="24"/>
      <c r="O1141" s="24"/>
    </row>
    <row r="1142" spans="4:15" x14ac:dyDescent="0.75">
      <c r="D1142" s="24"/>
      <c r="E1142" s="24"/>
      <c r="F1142" s="24"/>
      <c r="G1142" s="24"/>
      <c r="H1142" s="24"/>
      <c r="I1142" s="24"/>
      <c r="J1142" s="24"/>
      <c r="K1142" s="24"/>
      <c r="L1142" s="24"/>
      <c r="M1142" s="24"/>
      <c r="N1142" s="24"/>
      <c r="O1142" s="24"/>
    </row>
    <row r="1143" spans="4:15" x14ac:dyDescent="0.75">
      <c r="D1143" s="24"/>
      <c r="E1143" s="24"/>
      <c r="F1143" s="24"/>
      <c r="G1143" s="24"/>
      <c r="H1143" s="24"/>
      <c r="I1143" s="24"/>
      <c r="J1143" s="24"/>
      <c r="K1143" s="24"/>
      <c r="L1143" s="24"/>
      <c r="M1143" s="24"/>
      <c r="N1143" s="24"/>
      <c r="O1143" s="24"/>
    </row>
    <row r="1144" spans="4:15" x14ac:dyDescent="0.75">
      <c r="D1144" s="24"/>
      <c r="E1144" s="24"/>
      <c r="F1144" s="24"/>
      <c r="G1144" s="24"/>
      <c r="H1144" s="24"/>
      <c r="I1144" s="24"/>
      <c r="J1144" s="24"/>
      <c r="K1144" s="24"/>
      <c r="L1144" s="24"/>
      <c r="M1144" s="24"/>
      <c r="N1144" s="24"/>
      <c r="O1144" s="24"/>
    </row>
    <row r="1145" spans="4:15" x14ac:dyDescent="0.75">
      <c r="D1145" s="24"/>
      <c r="E1145" s="24"/>
      <c r="F1145" s="24"/>
      <c r="G1145" s="24"/>
      <c r="H1145" s="24"/>
      <c r="I1145" s="24"/>
      <c r="J1145" s="24"/>
      <c r="K1145" s="24"/>
      <c r="L1145" s="24"/>
      <c r="M1145" s="24"/>
      <c r="N1145" s="24"/>
      <c r="O1145" s="24"/>
    </row>
    <row r="1146" spans="4:15" x14ac:dyDescent="0.75">
      <c r="D1146" s="24"/>
      <c r="E1146" s="24"/>
      <c r="F1146" s="24"/>
      <c r="G1146" s="24"/>
      <c r="H1146" s="24"/>
      <c r="I1146" s="24"/>
      <c r="J1146" s="24"/>
      <c r="K1146" s="24"/>
      <c r="L1146" s="24"/>
      <c r="M1146" s="24"/>
      <c r="N1146" s="24"/>
      <c r="O1146" s="24"/>
    </row>
    <row r="1147" spans="4:15" x14ac:dyDescent="0.75">
      <c r="D1147" s="24"/>
      <c r="E1147" s="24"/>
      <c r="F1147" s="24"/>
      <c r="G1147" s="24"/>
      <c r="H1147" s="24"/>
      <c r="I1147" s="24"/>
      <c r="J1147" s="24"/>
      <c r="K1147" s="24"/>
      <c r="L1147" s="24"/>
      <c r="M1147" s="24"/>
      <c r="N1147" s="24"/>
      <c r="O1147" s="24"/>
    </row>
    <row r="1148" spans="4:15" x14ac:dyDescent="0.75">
      <c r="D1148" s="24"/>
      <c r="E1148" s="24"/>
      <c r="F1148" s="24"/>
      <c r="G1148" s="24"/>
      <c r="H1148" s="24"/>
      <c r="I1148" s="24"/>
      <c r="J1148" s="24"/>
      <c r="K1148" s="24"/>
      <c r="L1148" s="24"/>
      <c r="M1148" s="24"/>
      <c r="N1148" s="24"/>
      <c r="O1148" s="24"/>
    </row>
    <row r="1149" spans="4:15" x14ac:dyDescent="0.75">
      <c r="D1149" s="24"/>
      <c r="E1149" s="24"/>
      <c r="F1149" s="24"/>
      <c r="G1149" s="24"/>
      <c r="H1149" s="24"/>
      <c r="I1149" s="24"/>
      <c r="J1149" s="24"/>
      <c r="K1149" s="24"/>
      <c r="L1149" s="24"/>
      <c r="M1149" s="24"/>
      <c r="N1149" s="24"/>
      <c r="O1149" s="24"/>
    </row>
    <row r="1150" spans="4:15" x14ac:dyDescent="0.75">
      <c r="D1150" s="24"/>
      <c r="E1150" s="24"/>
      <c r="F1150" s="24"/>
      <c r="G1150" s="24"/>
      <c r="H1150" s="24"/>
      <c r="I1150" s="24"/>
      <c r="J1150" s="24"/>
      <c r="K1150" s="24"/>
      <c r="L1150" s="24"/>
      <c r="M1150" s="24"/>
      <c r="N1150" s="24"/>
      <c r="O1150" s="24"/>
    </row>
    <row r="1151" spans="4:15" x14ac:dyDescent="0.75">
      <c r="D1151" s="24"/>
      <c r="E1151" s="24"/>
      <c r="F1151" s="24"/>
      <c r="G1151" s="24"/>
      <c r="H1151" s="24"/>
      <c r="I1151" s="24"/>
      <c r="J1151" s="24"/>
      <c r="K1151" s="24"/>
      <c r="L1151" s="24"/>
      <c r="M1151" s="24"/>
      <c r="N1151" s="24"/>
      <c r="O1151" s="24"/>
    </row>
    <row r="1152" spans="4:15" x14ac:dyDescent="0.75">
      <c r="D1152" s="24"/>
      <c r="E1152" s="24"/>
      <c r="F1152" s="24"/>
      <c r="G1152" s="24"/>
      <c r="H1152" s="24"/>
      <c r="I1152" s="24"/>
      <c r="J1152" s="24"/>
      <c r="K1152" s="24"/>
      <c r="L1152" s="24"/>
      <c r="M1152" s="24"/>
      <c r="N1152" s="24"/>
      <c r="O1152" s="24"/>
    </row>
    <row r="1153" spans="4:15" x14ac:dyDescent="0.75">
      <c r="D1153" s="24"/>
      <c r="E1153" s="24"/>
      <c r="F1153" s="24"/>
      <c r="G1153" s="24"/>
      <c r="H1153" s="24"/>
      <c r="I1153" s="24"/>
      <c r="J1153" s="24"/>
      <c r="K1153" s="24"/>
      <c r="L1153" s="24"/>
      <c r="M1153" s="24"/>
      <c r="N1153" s="24"/>
      <c r="O1153" s="24"/>
    </row>
    <row r="1154" spans="4:15" x14ac:dyDescent="0.75">
      <c r="D1154" s="24"/>
      <c r="E1154" s="24"/>
      <c r="F1154" s="24"/>
      <c r="G1154" s="24"/>
      <c r="H1154" s="24"/>
      <c r="I1154" s="24"/>
      <c r="J1154" s="24"/>
      <c r="K1154" s="24"/>
      <c r="L1154" s="24"/>
      <c r="M1154" s="24"/>
      <c r="N1154" s="24"/>
      <c r="O1154" s="24"/>
    </row>
    <row r="1155" spans="4:15" x14ac:dyDescent="0.75">
      <c r="D1155" s="24"/>
      <c r="E1155" s="24"/>
      <c r="F1155" s="24"/>
      <c r="G1155" s="24"/>
      <c r="H1155" s="24"/>
      <c r="I1155" s="24"/>
      <c r="J1155" s="24"/>
      <c r="K1155" s="24"/>
      <c r="L1155" s="24"/>
      <c r="M1155" s="24"/>
      <c r="N1155" s="24"/>
      <c r="O1155" s="24"/>
    </row>
    <row r="1156" spans="4:15" x14ac:dyDescent="0.75">
      <c r="D1156" s="24"/>
      <c r="E1156" s="24"/>
      <c r="F1156" s="24"/>
      <c r="G1156" s="24"/>
      <c r="H1156" s="24"/>
      <c r="I1156" s="24"/>
      <c r="J1156" s="24"/>
      <c r="K1156" s="24"/>
      <c r="L1156" s="24"/>
      <c r="M1156" s="24"/>
      <c r="N1156" s="24"/>
      <c r="O1156" s="24"/>
    </row>
    <row r="1157" spans="4:15" x14ac:dyDescent="0.75">
      <c r="D1157" s="24"/>
      <c r="E1157" s="24"/>
      <c r="F1157" s="24"/>
      <c r="G1157" s="24"/>
      <c r="H1157" s="24"/>
      <c r="I1157" s="24"/>
      <c r="J1157" s="24"/>
      <c r="K1157" s="24"/>
      <c r="L1157" s="24"/>
      <c r="M1157" s="24"/>
      <c r="N1157" s="24"/>
      <c r="O1157" s="24"/>
    </row>
    <row r="1158" spans="4:15" x14ac:dyDescent="0.75">
      <c r="D1158" s="24"/>
      <c r="E1158" s="24"/>
      <c r="F1158" s="24"/>
      <c r="G1158" s="24"/>
      <c r="H1158" s="24"/>
      <c r="I1158" s="24"/>
      <c r="J1158" s="24"/>
      <c r="K1158" s="24"/>
      <c r="L1158" s="24"/>
      <c r="M1158" s="24"/>
      <c r="N1158" s="24"/>
      <c r="O1158" s="24"/>
    </row>
    <row r="1159" spans="4:15" x14ac:dyDescent="0.75">
      <c r="D1159" s="24"/>
      <c r="E1159" s="24"/>
      <c r="F1159" s="24"/>
      <c r="G1159" s="24"/>
      <c r="H1159" s="24"/>
      <c r="I1159" s="24"/>
      <c r="J1159" s="24"/>
      <c r="K1159" s="24"/>
      <c r="L1159" s="24"/>
      <c r="M1159" s="24"/>
      <c r="N1159" s="24"/>
      <c r="O1159" s="24"/>
    </row>
    <row r="1160" spans="4:15" x14ac:dyDescent="0.75">
      <c r="D1160" s="24"/>
      <c r="E1160" s="24"/>
      <c r="F1160" s="24"/>
      <c r="G1160" s="24"/>
      <c r="H1160" s="24"/>
      <c r="I1160" s="24"/>
      <c r="J1160" s="24"/>
      <c r="K1160" s="24"/>
      <c r="L1160" s="24"/>
      <c r="M1160" s="24"/>
      <c r="N1160" s="24"/>
      <c r="O1160" s="24"/>
    </row>
    <row r="1161" spans="4:15" x14ac:dyDescent="0.75">
      <c r="D1161" s="24"/>
      <c r="E1161" s="24"/>
      <c r="F1161" s="24"/>
      <c r="G1161" s="24"/>
      <c r="H1161" s="24"/>
      <c r="I1161" s="24"/>
      <c r="J1161" s="24"/>
      <c r="K1161" s="24"/>
      <c r="L1161" s="24"/>
      <c r="M1161" s="24"/>
      <c r="N1161" s="24"/>
      <c r="O1161" s="24"/>
    </row>
    <row r="1162" spans="4:15" x14ac:dyDescent="0.75">
      <c r="D1162" s="24"/>
      <c r="E1162" s="24"/>
      <c r="F1162" s="24"/>
      <c r="G1162" s="24"/>
      <c r="H1162" s="24"/>
      <c r="I1162" s="24"/>
      <c r="J1162" s="24"/>
      <c r="K1162" s="24"/>
      <c r="L1162" s="24"/>
      <c r="M1162" s="24"/>
      <c r="N1162" s="24"/>
      <c r="O1162" s="24"/>
    </row>
    <row r="1163" spans="4:15" x14ac:dyDescent="0.75">
      <c r="D1163" s="24"/>
      <c r="E1163" s="24"/>
      <c r="F1163" s="24"/>
      <c r="G1163" s="24"/>
      <c r="H1163" s="24"/>
      <c r="I1163" s="24"/>
      <c r="J1163" s="24"/>
      <c r="K1163" s="24"/>
      <c r="L1163" s="24"/>
      <c r="M1163" s="24"/>
      <c r="N1163" s="24"/>
      <c r="O1163" s="24"/>
    </row>
    <row r="1164" spans="4:15" x14ac:dyDescent="0.75">
      <c r="D1164" s="24"/>
      <c r="E1164" s="24"/>
      <c r="F1164" s="24"/>
      <c r="G1164" s="24"/>
      <c r="H1164" s="24"/>
      <c r="I1164" s="24"/>
      <c r="J1164" s="24"/>
      <c r="K1164" s="24"/>
      <c r="L1164" s="24"/>
      <c r="M1164" s="24"/>
      <c r="N1164" s="24"/>
      <c r="O1164" s="24"/>
    </row>
    <row r="1165" spans="4:15" x14ac:dyDescent="0.75">
      <c r="D1165" s="24"/>
      <c r="E1165" s="24"/>
      <c r="F1165" s="24"/>
      <c r="G1165" s="24"/>
      <c r="H1165" s="24"/>
      <c r="I1165" s="24"/>
      <c r="J1165" s="24"/>
      <c r="K1165" s="24"/>
      <c r="L1165" s="24"/>
      <c r="M1165" s="24"/>
      <c r="N1165" s="24"/>
      <c r="O1165" s="24"/>
    </row>
    <row r="1166" spans="4:15" x14ac:dyDescent="0.75">
      <c r="D1166" s="24"/>
      <c r="E1166" s="24"/>
      <c r="F1166" s="24"/>
      <c r="G1166" s="24"/>
      <c r="H1166" s="24"/>
      <c r="I1166" s="24"/>
      <c r="J1166" s="24"/>
      <c r="K1166" s="24"/>
      <c r="L1166" s="24"/>
      <c r="M1166" s="24"/>
      <c r="N1166" s="24"/>
      <c r="O1166" s="24"/>
    </row>
    <row r="1167" spans="4:15" x14ac:dyDescent="0.75">
      <c r="D1167" s="24"/>
      <c r="E1167" s="24"/>
      <c r="F1167" s="24"/>
      <c r="G1167" s="24"/>
      <c r="H1167" s="24"/>
      <c r="I1167" s="24"/>
      <c r="J1167" s="24"/>
      <c r="K1167" s="24"/>
      <c r="L1167" s="24"/>
      <c r="M1167" s="24"/>
      <c r="N1167" s="24"/>
      <c r="O1167" s="24"/>
    </row>
    <row r="1168" spans="4:15" x14ac:dyDescent="0.75">
      <c r="D1168" s="24"/>
      <c r="E1168" s="24"/>
      <c r="F1168" s="24"/>
      <c r="G1168" s="24"/>
      <c r="H1168" s="24"/>
      <c r="I1168" s="24"/>
      <c r="J1168" s="24"/>
      <c r="K1168" s="24"/>
      <c r="L1168" s="24"/>
      <c r="M1168" s="24"/>
      <c r="N1168" s="24"/>
      <c r="O1168" s="24"/>
    </row>
    <row r="1169" spans="4:15" x14ac:dyDescent="0.75">
      <c r="D1169" s="24"/>
      <c r="E1169" s="24"/>
      <c r="F1169" s="24"/>
      <c r="G1169" s="24"/>
      <c r="H1169" s="24"/>
      <c r="I1169" s="24"/>
      <c r="J1169" s="24"/>
      <c r="K1169" s="24"/>
      <c r="L1169" s="24"/>
      <c r="M1169" s="24"/>
      <c r="N1169" s="24"/>
      <c r="O1169" s="24"/>
    </row>
    <row r="1170" spans="4:15" x14ac:dyDescent="0.75">
      <c r="D1170" s="24"/>
      <c r="E1170" s="24"/>
      <c r="F1170" s="24"/>
      <c r="G1170" s="24"/>
      <c r="H1170" s="24"/>
      <c r="I1170" s="24"/>
      <c r="J1170" s="24"/>
      <c r="K1170" s="24"/>
      <c r="L1170" s="24"/>
      <c r="M1170" s="24"/>
      <c r="N1170" s="24"/>
      <c r="O1170" s="24"/>
    </row>
    <row r="1171" spans="4:15" x14ac:dyDescent="0.75">
      <c r="D1171" s="24"/>
      <c r="E1171" s="24"/>
      <c r="F1171" s="24"/>
      <c r="G1171" s="24"/>
      <c r="H1171" s="24"/>
      <c r="I1171" s="24"/>
      <c r="J1171" s="24"/>
      <c r="K1171" s="24"/>
      <c r="L1171" s="24"/>
      <c r="M1171" s="24"/>
      <c r="N1171" s="24"/>
      <c r="O1171" s="24"/>
    </row>
    <row r="1172" spans="4:15" x14ac:dyDescent="0.75">
      <c r="D1172" s="24"/>
      <c r="E1172" s="24"/>
      <c r="F1172" s="24"/>
      <c r="G1172" s="24"/>
      <c r="H1172" s="24"/>
      <c r="I1172" s="24"/>
      <c r="J1172" s="24"/>
      <c r="K1172" s="24"/>
      <c r="L1172" s="24"/>
      <c r="M1172" s="24"/>
      <c r="N1172" s="24"/>
      <c r="O1172" s="24"/>
    </row>
    <row r="1173" spans="4:15" x14ac:dyDescent="0.75">
      <c r="D1173" s="24"/>
      <c r="E1173" s="24"/>
      <c r="F1173" s="24"/>
      <c r="G1173" s="24"/>
      <c r="H1173" s="24"/>
      <c r="I1173" s="24"/>
      <c r="J1173" s="24"/>
      <c r="K1173" s="24"/>
      <c r="L1173" s="24"/>
      <c r="M1173" s="24"/>
      <c r="N1173" s="24"/>
      <c r="O1173" s="24"/>
    </row>
    <row r="1174" spans="4:15" x14ac:dyDescent="0.75">
      <c r="D1174" s="24"/>
      <c r="E1174" s="24"/>
      <c r="F1174" s="24"/>
      <c r="G1174" s="24"/>
      <c r="H1174" s="24"/>
      <c r="I1174" s="24"/>
      <c r="J1174" s="24"/>
      <c r="K1174" s="24"/>
      <c r="L1174" s="24"/>
      <c r="M1174" s="24"/>
      <c r="N1174" s="24"/>
      <c r="O1174" s="24"/>
    </row>
    <row r="1175" spans="4:15" x14ac:dyDescent="0.75">
      <c r="D1175" s="24"/>
      <c r="E1175" s="24"/>
      <c r="F1175" s="24"/>
      <c r="G1175" s="24"/>
      <c r="H1175" s="24"/>
      <c r="I1175" s="24"/>
      <c r="J1175" s="24"/>
      <c r="K1175" s="24"/>
      <c r="L1175" s="24"/>
      <c r="M1175" s="24"/>
      <c r="N1175" s="24"/>
      <c r="O1175" s="24"/>
    </row>
    <row r="1176" spans="4:15" x14ac:dyDescent="0.75">
      <c r="D1176" s="24"/>
      <c r="E1176" s="24"/>
      <c r="F1176" s="24"/>
      <c r="G1176" s="24"/>
      <c r="H1176" s="24"/>
      <c r="I1176" s="24"/>
      <c r="J1176" s="24"/>
      <c r="K1176" s="24"/>
      <c r="L1176" s="24"/>
      <c r="M1176" s="24"/>
      <c r="N1176" s="24"/>
      <c r="O1176" s="24"/>
    </row>
    <row r="1177" spans="4:15" x14ac:dyDescent="0.75">
      <c r="D1177" s="24"/>
      <c r="E1177" s="24"/>
      <c r="F1177" s="24"/>
      <c r="G1177" s="24"/>
      <c r="H1177" s="24"/>
      <c r="I1177" s="24"/>
      <c r="J1177" s="24"/>
      <c r="K1177" s="24"/>
      <c r="L1177" s="24"/>
      <c r="M1177" s="24"/>
      <c r="N1177" s="24"/>
      <c r="O1177" s="24"/>
    </row>
    <row r="1178" spans="4:15" x14ac:dyDescent="0.75">
      <c r="D1178" s="24"/>
      <c r="E1178" s="24"/>
      <c r="F1178" s="24"/>
      <c r="G1178" s="24"/>
      <c r="H1178" s="24"/>
      <c r="I1178" s="24"/>
      <c r="J1178" s="24"/>
      <c r="K1178" s="24"/>
      <c r="L1178" s="24"/>
      <c r="M1178" s="24"/>
      <c r="N1178" s="24"/>
      <c r="O1178" s="24"/>
    </row>
    <row r="1179" spans="4:15" x14ac:dyDescent="0.75">
      <c r="D1179" s="24"/>
      <c r="E1179" s="24"/>
      <c r="F1179" s="24"/>
      <c r="G1179" s="24"/>
      <c r="H1179" s="24"/>
      <c r="I1179" s="24"/>
      <c r="J1179" s="24"/>
      <c r="K1179" s="24"/>
      <c r="L1179" s="24"/>
      <c r="M1179" s="24"/>
      <c r="N1179" s="24"/>
      <c r="O1179" s="24"/>
    </row>
    <row r="1180" spans="4:15" x14ac:dyDescent="0.75">
      <c r="D1180" s="24"/>
      <c r="E1180" s="24"/>
      <c r="F1180" s="24"/>
      <c r="G1180" s="24"/>
      <c r="H1180" s="24"/>
      <c r="I1180" s="24"/>
      <c r="J1180" s="24"/>
      <c r="K1180" s="24"/>
      <c r="L1180" s="24"/>
      <c r="M1180" s="24"/>
      <c r="N1180" s="24"/>
      <c r="O1180" s="24"/>
    </row>
    <row r="1181" spans="4:15" x14ac:dyDescent="0.75">
      <c r="D1181" s="24"/>
      <c r="E1181" s="24"/>
      <c r="F1181" s="24"/>
      <c r="G1181" s="24"/>
      <c r="H1181" s="24"/>
      <c r="I1181" s="24"/>
      <c r="J1181" s="24"/>
      <c r="K1181" s="24"/>
      <c r="L1181" s="24"/>
      <c r="M1181" s="24"/>
      <c r="N1181" s="24"/>
      <c r="O1181" s="24"/>
    </row>
    <row r="1182" spans="4:15" x14ac:dyDescent="0.75">
      <c r="D1182" s="24"/>
      <c r="E1182" s="24"/>
      <c r="F1182" s="24"/>
      <c r="G1182" s="24"/>
      <c r="H1182" s="24"/>
      <c r="I1182" s="24"/>
      <c r="J1182" s="24"/>
      <c r="K1182" s="24"/>
      <c r="L1182" s="24"/>
      <c r="M1182" s="24"/>
      <c r="N1182" s="24"/>
      <c r="O1182" s="24"/>
    </row>
    <row r="1183" spans="4:15" x14ac:dyDescent="0.75">
      <c r="D1183" s="24"/>
      <c r="E1183" s="24"/>
      <c r="F1183" s="24"/>
      <c r="G1183" s="24"/>
      <c r="H1183" s="24"/>
      <c r="I1183" s="24"/>
      <c r="J1183" s="24"/>
      <c r="K1183" s="24"/>
      <c r="L1183" s="24"/>
      <c r="M1183" s="24"/>
      <c r="N1183" s="24"/>
      <c r="O1183" s="24"/>
    </row>
    <row r="1184" spans="4:15" x14ac:dyDescent="0.75">
      <c r="D1184" s="24"/>
      <c r="E1184" s="24"/>
      <c r="F1184" s="24"/>
      <c r="G1184" s="24"/>
      <c r="H1184" s="24"/>
      <c r="I1184" s="24"/>
      <c r="J1184" s="24"/>
      <c r="K1184" s="24"/>
      <c r="L1184" s="24"/>
      <c r="M1184" s="24"/>
      <c r="N1184" s="24"/>
      <c r="O1184" s="24"/>
    </row>
    <row r="1185" spans="4:15" x14ac:dyDescent="0.75">
      <c r="D1185" s="24"/>
      <c r="E1185" s="24"/>
      <c r="F1185" s="24"/>
      <c r="G1185" s="24"/>
      <c r="H1185" s="24"/>
      <c r="I1185" s="24"/>
      <c r="J1185" s="24"/>
      <c r="K1185" s="24"/>
      <c r="L1185" s="24"/>
      <c r="M1185" s="24"/>
      <c r="N1185" s="24"/>
      <c r="O1185" s="24"/>
    </row>
    <row r="1186" spans="4:15" x14ac:dyDescent="0.75">
      <c r="D1186" s="24"/>
      <c r="E1186" s="24"/>
      <c r="F1186" s="24"/>
      <c r="G1186" s="24"/>
      <c r="H1186" s="24"/>
      <c r="I1186" s="24"/>
      <c r="J1186" s="24"/>
      <c r="K1186" s="24"/>
      <c r="L1186" s="24"/>
      <c r="M1186" s="24"/>
      <c r="N1186" s="24"/>
      <c r="O1186" s="24"/>
    </row>
    <row r="1187" spans="4:15" x14ac:dyDescent="0.75">
      <c r="D1187" s="24"/>
      <c r="E1187" s="24"/>
      <c r="F1187" s="24"/>
      <c r="G1187" s="24"/>
      <c r="H1187" s="24"/>
      <c r="I1187" s="24"/>
      <c r="J1187" s="24"/>
      <c r="K1187" s="24"/>
      <c r="L1187" s="24"/>
      <c r="M1187" s="24"/>
      <c r="N1187" s="24"/>
      <c r="O1187" s="24"/>
    </row>
    <row r="1188" spans="4:15" x14ac:dyDescent="0.75">
      <c r="D1188" s="24"/>
      <c r="E1188" s="24"/>
      <c r="F1188" s="24"/>
      <c r="G1188" s="24"/>
      <c r="H1188" s="24"/>
      <c r="I1188" s="24"/>
      <c r="J1188" s="24"/>
      <c r="K1188" s="24"/>
      <c r="L1188" s="24"/>
      <c r="M1188" s="24"/>
      <c r="N1188" s="24"/>
      <c r="O1188" s="24"/>
    </row>
    <row r="1189" spans="4:15" x14ac:dyDescent="0.75">
      <c r="D1189" s="24"/>
      <c r="E1189" s="24"/>
      <c r="F1189" s="24"/>
      <c r="G1189" s="24"/>
      <c r="H1189" s="24"/>
      <c r="I1189" s="24"/>
      <c r="J1189" s="24"/>
      <c r="K1189" s="24"/>
      <c r="L1189" s="24"/>
      <c r="M1189" s="24"/>
      <c r="N1189" s="24"/>
      <c r="O1189" s="24"/>
    </row>
    <row r="1190" spans="4:15" x14ac:dyDescent="0.75">
      <c r="D1190" s="24"/>
      <c r="E1190" s="24"/>
      <c r="F1190" s="24"/>
      <c r="G1190" s="24"/>
      <c r="H1190" s="24"/>
      <c r="I1190" s="24"/>
      <c r="J1190" s="24"/>
      <c r="K1190" s="24"/>
      <c r="L1190" s="24"/>
      <c r="M1190" s="24"/>
      <c r="N1190" s="24"/>
      <c r="O1190" s="24"/>
    </row>
    <row r="1191" spans="4:15" x14ac:dyDescent="0.75">
      <c r="D1191" s="24"/>
      <c r="E1191" s="24"/>
      <c r="F1191" s="24"/>
      <c r="G1191" s="24"/>
      <c r="H1191" s="24"/>
      <c r="I1191" s="24"/>
      <c r="J1191" s="24"/>
      <c r="K1191" s="24"/>
      <c r="L1191" s="24"/>
      <c r="M1191" s="24"/>
      <c r="N1191" s="24"/>
      <c r="O1191" s="24"/>
    </row>
    <row r="1192" spans="4:15" x14ac:dyDescent="0.75">
      <c r="D1192" s="24"/>
      <c r="E1192" s="24"/>
      <c r="F1192" s="24"/>
      <c r="G1192" s="24"/>
      <c r="H1192" s="24"/>
      <c r="I1192" s="24"/>
      <c r="J1192" s="24"/>
      <c r="K1192" s="24"/>
      <c r="L1192" s="24"/>
      <c r="M1192" s="24"/>
      <c r="N1192" s="24"/>
      <c r="O1192" s="24"/>
    </row>
    <row r="1193" spans="4:15" x14ac:dyDescent="0.75">
      <c r="D1193" s="24"/>
      <c r="E1193" s="24"/>
      <c r="F1193" s="24"/>
      <c r="G1193" s="24"/>
      <c r="H1193" s="24"/>
      <c r="I1193" s="24"/>
      <c r="J1193" s="24"/>
      <c r="K1193" s="24"/>
      <c r="L1193" s="24"/>
      <c r="M1193" s="24"/>
      <c r="N1193" s="24"/>
      <c r="O1193" s="24"/>
    </row>
    <row r="1194" spans="4:15" x14ac:dyDescent="0.75">
      <c r="D1194" s="24"/>
      <c r="E1194" s="24"/>
      <c r="F1194" s="24"/>
      <c r="G1194" s="24"/>
      <c r="H1194" s="24"/>
      <c r="I1194" s="24"/>
      <c r="J1194" s="24"/>
      <c r="K1194" s="24"/>
      <c r="L1194" s="24"/>
      <c r="M1194" s="24"/>
      <c r="N1194" s="24"/>
      <c r="O1194" s="24"/>
    </row>
    <row r="1195" spans="4:15" x14ac:dyDescent="0.75">
      <c r="D1195" s="24"/>
      <c r="E1195" s="24"/>
      <c r="F1195" s="24"/>
      <c r="G1195" s="24"/>
      <c r="H1195" s="24"/>
      <c r="I1195" s="24"/>
      <c r="J1195" s="24"/>
      <c r="K1195" s="24"/>
      <c r="L1195" s="24"/>
      <c r="M1195" s="24"/>
      <c r="N1195" s="24"/>
      <c r="O1195" s="24"/>
    </row>
    <row r="1196" spans="4:15" x14ac:dyDescent="0.75">
      <c r="D1196" s="24"/>
      <c r="E1196" s="24"/>
      <c r="F1196" s="24"/>
      <c r="G1196" s="24"/>
      <c r="H1196" s="24"/>
      <c r="I1196" s="24"/>
      <c r="J1196" s="24"/>
      <c r="K1196" s="24"/>
      <c r="L1196" s="24"/>
      <c r="M1196" s="24"/>
      <c r="N1196" s="24"/>
      <c r="O1196" s="24"/>
    </row>
    <row r="1197" spans="4:15" x14ac:dyDescent="0.75">
      <c r="D1197" s="24"/>
      <c r="E1197" s="24"/>
      <c r="F1197" s="24"/>
      <c r="G1197" s="24"/>
      <c r="H1197" s="24"/>
      <c r="I1197" s="24"/>
      <c r="J1197" s="24"/>
      <c r="K1197" s="24"/>
      <c r="L1197" s="24"/>
      <c r="M1197" s="24"/>
      <c r="N1197" s="24"/>
      <c r="O1197" s="24"/>
    </row>
    <row r="1198" spans="4:15" x14ac:dyDescent="0.75">
      <c r="D1198" s="24"/>
      <c r="E1198" s="24"/>
      <c r="F1198" s="24"/>
      <c r="G1198" s="24"/>
      <c r="H1198" s="24"/>
      <c r="I1198" s="24"/>
      <c r="J1198" s="24"/>
      <c r="K1198" s="24"/>
      <c r="L1198" s="24"/>
      <c r="M1198" s="24"/>
      <c r="N1198" s="24"/>
      <c r="O1198" s="24"/>
    </row>
    <row r="1199" spans="4:15" x14ac:dyDescent="0.75">
      <c r="D1199" s="24"/>
      <c r="E1199" s="24"/>
      <c r="F1199" s="24"/>
      <c r="G1199" s="24"/>
      <c r="H1199" s="24"/>
      <c r="I1199" s="24"/>
      <c r="J1199" s="24"/>
      <c r="K1199" s="24"/>
      <c r="L1199" s="24"/>
      <c r="M1199" s="24"/>
      <c r="N1199" s="24"/>
      <c r="O1199" s="24"/>
    </row>
    <row r="1200" spans="4:15" x14ac:dyDescent="0.75">
      <c r="D1200" s="24"/>
      <c r="E1200" s="24"/>
      <c r="F1200" s="24"/>
      <c r="G1200" s="24"/>
      <c r="H1200" s="24"/>
      <c r="I1200" s="24"/>
      <c r="J1200" s="24"/>
      <c r="K1200" s="24"/>
      <c r="L1200" s="24"/>
      <c r="M1200" s="24"/>
      <c r="N1200" s="24"/>
      <c r="O1200" s="24"/>
    </row>
    <row r="1201" spans="4:15" x14ac:dyDescent="0.75">
      <c r="D1201" s="24"/>
      <c r="E1201" s="24"/>
      <c r="F1201" s="24"/>
      <c r="G1201" s="24"/>
      <c r="H1201" s="24"/>
      <c r="I1201" s="24"/>
      <c r="J1201" s="24"/>
      <c r="K1201" s="24"/>
      <c r="L1201" s="24"/>
      <c r="M1201" s="24"/>
      <c r="N1201" s="24"/>
      <c r="O1201" s="24"/>
    </row>
    <row r="1202" spans="4:15" x14ac:dyDescent="0.75">
      <c r="D1202" s="24"/>
      <c r="E1202" s="24"/>
      <c r="F1202" s="24"/>
      <c r="G1202" s="24"/>
      <c r="H1202" s="24"/>
      <c r="I1202" s="24"/>
      <c r="J1202" s="24"/>
      <c r="K1202" s="24"/>
      <c r="L1202" s="24"/>
      <c r="M1202" s="24"/>
      <c r="N1202" s="24"/>
      <c r="O1202" s="24"/>
    </row>
    <row r="1203" spans="4:15" x14ac:dyDescent="0.75">
      <c r="D1203" s="24"/>
      <c r="E1203" s="24"/>
      <c r="F1203" s="24"/>
      <c r="G1203" s="24"/>
      <c r="H1203" s="24"/>
      <c r="I1203" s="24"/>
      <c r="J1203" s="24"/>
      <c r="K1203" s="24"/>
      <c r="L1203" s="24"/>
      <c r="M1203" s="24"/>
      <c r="N1203" s="24"/>
      <c r="O1203" s="24"/>
    </row>
    <row r="1204" spans="4:15" x14ac:dyDescent="0.75">
      <c r="D1204" s="24"/>
      <c r="E1204" s="24"/>
      <c r="F1204" s="24"/>
      <c r="G1204" s="24"/>
      <c r="H1204" s="24"/>
      <c r="I1204" s="24"/>
      <c r="J1204" s="24"/>
      <c r="K1204" s="24"/>
      <c r="L1204" s="24"/>
      <c r="M1204" s="24"/>
      <c r="N1204" s="24"/>
      <c r="O1204" s="24"/>
    </row>
    <row r="1205" spans="4:15" x14ac:dyDescent="0.75">
      <c r="D1205" s="24"/>
      <c r="E1205" s="24"/>
      <c r="F1205" s="24"/>
      <c r="G1205" s="24"/>
      <c r="H1205" s="24"/>
      <c r="I1205" s="24"/>
      <c r="J1205" s="24"/>
      <c r="K1205" s="24"/>
      <c r="L1205" s="24"/>
      <c r="M1205" s="24"/>
      <c r="N1205" s="24"/>
      <c r="O1205" s="24"/>
    </row>
    <row r="1206" spans="4:15" x14ac:dyDescent="0.75">
      <c r="D1206" s="24"/>
      <c r="E1206" s="24"/>
      <c r="F1206" s="24"/>
      <c r="G1206" s="24"/>
      <c r="H1206" s="24"/>
      <c r="I1206" s="24"/>
      <c r="J1206" s="24"/>
      <c r="K1206" s="24"/>
      <c r="L1206" s="24"/>
      <c r="M1206" s="24"/>
      <c r="N1206" s="24"/>
      <c r="O1206" s="24"/>
    </row>
    <row r="1207" spans="4:15" x14ac:dyDescent="0.75">
      <c r="D1207" s="24"/>
      <c r="E1207" s="24"/>
      <c r="F1207" s="24"/>
      <c r="G1207" s="24"/>
      <c r="H1207" s="24"/>
      <c r="I1207" s="24"/>
      <c r="J1207" s="24"/>
      <c r="K1207" s="24"/>
      <c r="L1207" s="24"/>
      <c r="M1207" s="24"/>
      <c r="N1207" s="24"/>
      <c r="O1207" s="24"/>
    </row>
    <row r="1208" spans="4:15" x14ac:dyDescent="0.75">
      <c r="D1208" s="24"/>
      <c r="E1208" s="24"/>
      <c r="F1208" s="24"/>
      <c r="G1208" s="24"/>
      <c r="H1208" s="24"/>
      <c r="I1208" s="24"/>
      <c r="J1208" s="24"/>
      <c r="K1208" s="24"/>
      <c r="L1208" s="24"/>
      <c r="M1208" s="24"/>
      <c r="N1208" s="24"/>
      <c r="O1208" s="24"/>
    </row>
    <row r="1209" spans="4:15" x14ac:dyDescent="0.75">
      <c r="D1209" s="24"/>
      <c r="E1209" s="24"/>
      <c r="F1209" s="24"/>
      <c r="G1209" s="24"/>
      <c r="H1209" s="24"/>
      <c r="I1209" s="24"/>
      <c r="J1209" s="24"/>
      <c r="K1209" s="24"/>
      <c r="L1209" s="24"/>
      <c r="M1209" s="24"/>
      <c r="N1209" s="24"/>
      <c r="O1209" s="24"/>
    </row>
    <row r="1210" spans="4:15" x14ac:dyDescent="0.75">
      <c r="D1210" s="24"/>
      <c r="E1210" s="24"/>
      <c r="F1210" s="24"/>
      <c r="G1210" s="24"/>
      <c r="H1210" s="24"/>
      <c r="I1210" s="24"/>
      <c r="J1210" s="24"/>
      <c r="K1210" s="24"/>
      <c r="L1210" s="24"/>
      <c r="M1210" s="24"/>
      <c r="N1210" s="24"/>
      <c r="O1210" s="24"/>
    </row>
    <row r="1211" spans="4:15" x14ac:dyDescent="0.75">
      <c r="D1211" s="24"/>
      <c r="E1211" s="24"/>
      <c r="F1211" s="24"/>
      <c r="G1211" s="24"/>
      <c r="H1211" s="24"/>
      <c r="I1211" s="24"/>
      <c r="J1211" s="24"/>
      <c r="K1211" s="24"/>
      <c r="L1211" s="24"/>
      <c r="M1211" s="24"/>
      <c r="N1211" s="24"/>
      <c r="O1211" s="24"/>
    </row>
    <row r="1212" spans="4:15" x14ac:dyDescent="0.75">
      <c r="D1212" s="24"/>
      <c r="E1212" s="24"/>
      <c r="F1212" s="24"/>
      <c r="G1212" s="24"/>
      <c r="H1212" s="24"/>
      <c r="I1212" s="24"/>
      <c r="J1212" s="24"/>
      <c r="K1212" s="24"/>
      <c r="L1212" s="24"/>
      <c r="M1212" s="24"/>
      <c r="N1212" s="24"/>
      <c r="O1212" s="24"/>
    </row>
    <row r="1213" spans="4:15" x14ac:dyDescent="0.75">
      <c r="D1213" s="24"/>
      <c r="E1213" s="24"/>
      <c r="F1213" s="24"/>
      <c r="G1213" s="24"/>
      <c r="H1213" s="24"/>
      <c r="I1213" s="24"/>
      <c r="J1213" s="24"/>
      <c r="K1213" s="24"/>
      <c r="L1213" s="24"/>
      <c r="M1213" s="24"/>
      <c r="N1213" s="24"/>
      <c r="O1213" s="24"/>
    </row>
    <row r="1214" spans="4:15" x14ac:dyDescent="0.75">
      <c r="D1214" s="24"/>
      <c r="E1214" s="24"/>
      <c r="F1214" s="24"/>
      <c r="G1214" s="24"/>
      <c r="H1214" s="24"/>
      <c r="I1214" s="24"/>
      <c r="J1214" s="24"/>
      <c r="K1214" s="24"/>
      <c r="L1214" s="24"/>
      <c r="M1214" s="24"/>
      <c r="N1214" s="24"/>
      <c r="O1214" s="24"/>
    </row>
    <row r="1215" spans="4:15" x14ac:dyDescent="0.75">
      <c r="D1215" s="24"/>
      <c r="E1215" s="24"/>
      <c r="F1215" s="24"/>
      <c r="G1215" s="24"/>
      <c r="H1215" s="24"/>
      <c r="I1215" s="24"/>
      <c r="J1215" s="24"/>
      <c r="K1215" s="24"/>
      <c r="L1215" s="24"/>
      <c r="M1215" s="24"/>
      <c r="N1215" s="24"/>
      <c r="O1215" s="24"/>
    </row>
    <row r="1216" spans="4:15" x14ac:dyDescent="0.75">
      <c r="D1216" s="24"/>
      <c r="E1216" s="24"/>
      <c r="F1216" s="24"/>
      <c r="G1216" s="24"/>
      <c r="H1216" s="24"/>
      <c r="I1216" s="24"/>
      <c r="J1216" s="24"/>
      <c r="K1216" s="24"/>
      <c r="L1216" s="24"/>
      <c r="M1216" s="24"/>
      <c r="N1216" s="24"/>
      <c r="O1216" s="24"/>
    </row>
    <row r="1217" spans="4:15" x14ac:dyDescent="0.75">
      <c r="D1217" s="24"/>
      <c r="E1217" s="24"/>
      <c r="F1217" s="24"/>
      <c r="G1217" s="24"/>
      <c r="H1217" s="24"/>
      <c r="I1217" s="24"/>
      <c r="J1217" s="24"/>
      <c r="K1217" s="24"/>
      <c r="L1217" s="24"/>
      <c r="M1217" s="24"/>
      <c r="N1217" s="24"/>
      <c r="O1217" s="24"/>
    </row>
    <row r="1218" spans="4:15" x14ac:dyDescent="0.75">
      <c r="D1218" s="24"/>
      <c r="E1218" s="24"/>
      <c r="F1218" s="24"/>
      <c r="G1218" s="24"/>
      <c r="H1218" s="24"/>
      <c r="I1218" s="24"/>
      <c r="J1218" s="24"/>
      <c r="K1218" s="24"/>
      <c r="L1218" s="24"/>
      <c r="M1218" s="24"/>
      <c r="N1218" s="24"/>
      <c r="O1218" s="24"/>
    </row>
    <row r="1219" spans="4:15" x14ac:dyDescent="0.75">
      <c r="D1219" s="24"/>
      <c r="E1219" s="24"/>
      <c r="F1219" s="24"/>
      <c r="G1219" s="24"/>
      <c r="H1219" s="24"/>
      <c r="I1219" s="24"/>
      <c r="J1219" s="24"/>
      <c r="K1219" s="24"/>
      <c r="L1219" s="24"/>
      <c r="M1219" s="24"/>
      <c r="N1219" s="24"/>
      <c r="O1219" s="24"/>
    </row>
    <row r="1220" spans="4:15" x14ac:dyDescent="0.75">
      <c r="D1220" s="24"/>
      <c r="E1220" s="24"/>
      <c r="F1220" s="24"/>
      <c r="G1220" s="24"/>
      <c r="H1220" s="24"/>
      <c r="I1220" s="24"/>
      <c r="J1220" s="24"/>
      <c r="K1220" s="24"/>
      <c r="L1220" s="24"/>
      <c r="M1220" s="24"/>
      <c r="N1220" s="24"/>
      <c r="O1220" s="24"/>
    </row>
    <row r="1221" spans="4:15" x14ac:dyDescent="0.75">
      <c r="D1221" s="24"/>
      <c r="E1221" s="24"/>
      <c r="F1221" s="24"/>
      <c r="G1221" s="24"/>
      <c r="H1221" s="24"/>
      <c r="I1221" s="24"/>
      <c r="J1221" s="24"/>
      <c r="K1221" s="24"/>
      <c r="L1221" s="24"/>
      <c r="M1221" s="24"/>
      <c r="N1221" s="24"/>
      <c r="O1221" s="24"/>
    </row>
    <row r="1222" spans="4:15" x14ac:dyDescent="0.75">
      <c r="D1222" s="24"/>
      <c r="E1222" s="24"/>
      <c r="F1222" s="24"/>
      <c r="G1222" s="24"/>
      <c r="H1222" s="24"/>
      <c r="I1222" s="24"/>
      <c r="J1222" s="24"/>
      <c r="K1222" s="24"/>
      <c r="L1222" s="24"/>
      <c r="M1222" s="24"/>
      <c r="N1222" s="24"/>
      <c r="O1222" s="24"/>
    </row>
    <row r="1223" spans="4:15" x14ac:dyDescent="0.75">
      <c r="D1223" s="24"/>
      <c r="E1223" s="24"/>
      <c r="F1223" s="24"/>
      <c r="G1223" s="24"/>
      <c r="H1223" s="24"/>
      <c r="I1223" s="24"/>
      <c r="J1223" s="24"/>
      <c r="K1223" s="24"/>
      <c r="L1223" s="24"/>
      <c r="M1223" s="24"/>
      <c r="N1223" s="24"/>
      <c r="O1223" s="24"/>
    </row>
    <row r="1224" spans="4:15" x14ac:dyDescent="0.75">
      <c r="D1224" s="24"/>
      <c r="E1224" s="24"/>
      <c r="F1224" s="24"/>
      <c r="G1224" s="24"/>
      <c r="H1224" s="24"/>
      <c r="I1224" s="24"/>
      <c r="J1224" s="24"/>
      <c r="K1224" s="24"/>
      <c r="L1224" s="24"/>
      <c r="M1224" s="24"/>
      <c r="N1224" s="24"/>
      <c r="O1224" s="24"/>
    </row>
    <row r="1225" spans="4:15" x14ac:dyDescent="0.75">
      <c r="D1225" s="24"/>
      <c r="E1225" s="24"/>
      <c r="F1225" s="24"/>
      <c r="G1225" s="24"/>
      <c r="H1225" s="24"/>
      <c r="I1225" s="24"/>
      <c r="J1225" s="24"/>
      <c r="K1225" s="24"/>
      <c r="L1225" s="24"/>
      <c r="M1225" s="24"/>
      <c r="N1225" s="24"/>
      <c r="O1225" s="24"/>
    </row>
    <row r="1226" spans="4:15" x14ac:dyDescent="0.75">
      <c r="D1226" s="24"/>
      <c r="E1226" s="24"/>
      <c r="F1226" s="24"/>
      <c r="G1226" s="24"/>
      <c r="H1226" s="24"/>
      <c r="I1226" s="24"/>
      <c r="J1226" s="24"/>
      <c r="K1226" s="24"/>
      <c r="L1226" s="24"/>
      <c r="M1226" s="24"/>
      <c r="N1226" s="24"/>
      <c r="O1226" s="24"/>
    </row>
    <row r="1227" spans="4:15" x14ac:dyDescent="0.75">
      <c r="D1227" s="24"/>
      <c r="E1227" s="24"/>
      <c r="F1227" s="24"/>
      <c r="G1227" s="24"/>
      <c r="H1227" s="24"/>
      <c r="I1227" s="24"/>
      <c r="J1227" s="24"/>
      <c r="K1227" s="24"/>
      <c r="L1227" s="24"/>
      <c r="M1227" s="24"/>
      <c r="N1227" s="24"/>
      <c r="O1227" s="24"/>
    </row>
    <row r="1228" spans="4:15" x14ac:dyDescent="0.75">
      <c r="D1228" s="24"/>
      <c r="E1228" s="24"/>
      <c r="F1228" s="24"/>
      <c r="G1228" s="24"/>
      <c r="H1228" s="24"/>
      <c r="I1228" s="24"/>
      <c r="J1228" s="24"/>
      <c r="K1228" s="24"/>
      <c r="L1228" s="24"/>
      <c r="M1228" s="24"/>
      <c r="N1228" s="24"/>
      <c r="O1228" s="24"/>
    </row>
    <row r="1229" spans="4:15" x14ac:dyDescent="0.75">
      <c r="D1229" s="24"/>
      <c r="E1229" s="24"/>
      <c r="F1229" s="24"/>
      <c r="G1229" s="24"/>
      <c r="H1229" s="24"/>
      <c r="I1229" s="24"/>
      <c r="J1229" s="24"/>
      <c r="K1229" s="24"/>
      <c r="L1229" s="24"/>
      <c r="M1229" s="24"/>
      <c r="N1229" s="24"/>
      <c r="O1229" s="24"/>
    </row>
    <row r="1230" spans="4:15" x14ac:dyDescent="0.75">
      <c r="D1230" s="24"/>
      <c r="E1230" s="24"/>
      <c r="F1230" s="24"/>
      <c r="G1230" s="24"/>
      <c r="H1230" s="24"/>
      <c r="I1230" s="24"/>
      <c r="J1230" s="24"/>
      <c r="K1230" s="24"/>
      <c r="L1230" s="24"/>
      <c r="M1230" s="24"/>
      <c r="N1230" s="24"/>
      <c r="O1230" s="24"/>
    </row>
    <row r="1231" spans="4:15" x14ac:dyDescent="0.75">
      <c r="D1231" s="24"/>
      <c r="E1231" s="24"/>
      <c r="F1231" s="24"/>
      <c r="G1231" s="24"/>
      <c r="H1231" s="24"/>
      <c r="I1231" s="24"/>
      <c r="J1231" s="24"/>
      <c r="K1231" s="24"/>
      <c r="L1231" s="24"/>
      <c r="M1231" s="24"/>
      <c r="N1231" s="24"/>
      <c r="O1231" s="24"/>
    </row>
    <row r="1232" spans="4:15" x14ac:dyDescent="0.75">
      <c r="D1232" s="24"/>
      <c r="E1232" s="24"/>
      <c r="F1232" s="24"/>
      <c r="G1232" s="24"/>
      <c r="H1232" s="24"/>
      <c r="I1232" s="24"/>
      <c r="J1232" s="24"/>
      <c r="K1232" s="24"/>
      <c r="L1232" s="24"/>
      <c r="M1232" s="24"/>
      <c r="N1232" s="24"/>
      <c r="O1232" s="24"/>
    </row>
    <row r="1233" spans="4:15" x14ac:dyDescent="0.75">
      <c r="D1233" s="24"/>
      <c r="E1233" s="24"/>
      <c r="F1233" s="24"/>
      <c r="G1233" s="24"/>
      <c r="H1233" s="24"/>
      <c r="I1233" s="24"/>
      <c r="J1233" s="24"/>
      <c r="K1233" s="24"/>
      <c r="L1233" s="24"/>
      <c r="M1233" s="24"/>
      <c r="N1233" s="24"/>
      <c r="O1233" s="24"/>
    </row>
    <row r="1234" spans="4:15" x14ac:dyDescent="0.75">
      <c r="D1234" s="24"/>
      <c r="E1234" s="24"/>
      <c r="F1234" s="24"/>
      <c r="G1234" s="24"/>
      <c r="H1234" s="24"/>
      <c r="I1234" s="24"/>
      <c r="J1234" s="24"/>
      <c r="K1234" s="24"/>
      <c r="L1234" s="24"/>
      <c r="M1234" s="24"/>
      <c r="N1234" s="24"/>
      <c r="O1234" s="24"/>
    </row>
    <row r="1235" spans="4:15" x14ac:dyDescent="0.75">
      <c r="D1235" s="24"/>
      <c r="E1235" s="24"/>
      <c r="F1235" s="24"/>
      <c r="G1235" s="24"/>
      <c r="H1235" s="24"/>
      <c r="I1235" s="24"/>
      <c r="J1235" s="24"/>
      <c r="K1235" s="24"/>
      <c r="L1235" s="24"/>
      <c r="M1235" s="24"/>
      <c r="N1235" s="24"/>
      <c r="O1235" s="24"/>
    </row>
    <row r="1236" spans="4:15" x14ac:dyDescent="0.75">
      <c r="D1236" s="24"/>
      <c r="E1236" s="24"/>
      <c r="F1236" s="24"/>
      <c r="G1236" s="24"/>
      <c r="H1236" s="24"/>
      <c r="I1236" s="24"/>
      <c r="J1236" s="24"/>
      <c r="K1236" s="24"/>
      <c r="L1236" s="24"/>
      <c r="M1236" s="24"/>
      <c r="N1236" s="24"/>
      <c r="O1236" s="24"/>
    </row>
    <row r="1237" spans="4:15" x14ac:dyDescent="0.75">
      <c r="D1237" s="24"/>
      <c r="E1237" s="24"/>
      <c r="F1237" s="24"/>
      <c r="G1237" s="24"/>
      <c r="H1237" s="24"/>
      <c r="I1237" s="24"/>
      <c r="J1237" s="24"/>
      <c r="K1237" s="24"/>
      <c r="L1237" s="24"/>
      <c r="M1237" s="24"/>
      <c r="N1237" s="24"/>
      <c r="O1237" s="24"/>
    </row>
    <row r="1238" spans="4:15" x14ac:dyDescent="0.75">
      <c r="D1238" s="24"/>
      <c r="E1238" s="24"/>
      <c r="F1238" s="24"/>
      <c r="G1238" s="24"/>
      <c r="H1238" s="24"/>
      <c r="I1238" s="24"/>
      <c r="J1238" s="24"/>
      <c r="K1238" s="24"/>
      <c r="L1238" s="24"/>
      <c r="M1238" s="24"/>
      <c r="N1238" s="24"/>
      <c r="O1238" s="24"/>
    </row>
    <row r="1239" spans="4:15" x14ac:dyDescent="0.75">
      <c r="D1239" s="24"/>
      <c r="E1239" s="24"/>
      <c r="F1239" s="24"/>
      <c r="G1239" s="24"/>
      <c r="H1239" s="24"/>
      <c r="I1239" s="24"/>
      <c r="J1239" s="24"/>
      <c r="K1239" s="24"/>
      <c r="L1239" s="24"/>
      <c r="M1239" s="24"/>
      <c r="N1239" s="24"/>
      <c r="O1239" s="24"/>
    </row>
    <row r="1240" spans="4:15" x14ac:dyDescent="0.75">
      <c r="D1240" s="24"/>
      <c r="E1240" s="24"/>
      <c r="F1240" s="24"/>
      <c r="G1240" s="24"/>
      <c r="H1240" s="24"/>
      <c r="I1240" s="24"/>
      <c r="J1240" s="24"/>
      <c r="K1240" s="24"/>
      <c r="L1240" s="24"/>
      <c r="M1240" s="24"/>
      <c r="N1240" s="24"/>
      <c r="O1240" s="24"/>
    </row>
    <row r="1241" spans="4:15" x14ac:dyDescent="0.75">
      <c r="D1241" s="24"/>
      <c r="E1241" s="24"/>
      <c r="F1241" s="24"/>
      <c r="G1241" s="24"/>
      <c r="H1241" s="24"/>
      <c r="I1241" s="24"/>
      <c r="J1241" s="24"/>
      <c r="K1241" s="24"/>
      <c r="L1241" s="24"/>
      <c r="M1241" s="24"/>
      <c r="N1241" s="24"/>
      <c r="O1241" s="24"/>
    </row>
    <row r="1242" spans="4:15" x14ac:dyDescent="0.75">
      <c r="D1242" s="24"/>
      <c r="E1242" s="24"/>
      <c r="F1242" s="24"/>
      <c r="G1242" s="24"/>
      <c r="H1242" s="24"/>
      <c r="I1242" s="24"/>
      <c r="J1242" s="24"/>
      <c r="K1242" s="24"/>
      <c r="L1242" s="24"/>
      <c r="M1242" s="24"/>
      <c r="N1242" s="24"/>
      <c r="O1242" s="24"/>
    </row>
    <row r="1243" spans="4:15" x14ac:dyDescent="0.75">
      <c r="D1243" s="24"/>
      <c r="E1243" s="24"/>
      <c r="F1243" s="24"/>
      <c r="G1243" s="24"/>
      <c r="H1243" s="24"/>
      <c r="I1243" s="24"/>
      <c r="J1243" s="24"/>
      <c r="K1243" s="24"/>
      <c r="L1243" s="24"/>
      <c r="M1243" s="24"/>
      <c r="N1243" s="24"/>
      <c r="O1243" s="24"/>
    </row>
    <row r="1244" spans="4:15" x14ac:dyDescent="0.75">
      <c r="D1244" s="24"/>
      <c r="E1244" s="24"/>
      <c r="F1244" s="24"/>
      <c r="G1244" s="24"/>
      <c r="H1244" s="24"/>
      <c r="I1244" s="24"/>
      <c r="J1244" s="24"/>
      <c r="K1244" s="24"/>
      <c r="L1244" s="24"/>
      <c r="M1244" s="24"/>
      <c r="N1244" s="24"/>
      <c r="O1244" s="24"/>
    </row>
    <row r="1245" spans="4:15" x14ac:dyDescent="0.75">
      <c r="D1245" s="24"/>
      <c r="E1245" s="24"/>
      <c r="F1245" s="24"/>
      <c r="G1245" s="24"/>
      <c r="H1245" s="24"/>
      <c r="I1245" s="24"/>
      <c r="J1245" s="24"/>
      <c r="K1245" s="24"/>
      <c r="L1245" s="24"/>
      <c r="M1245" s="24"/>
      <c r="N1245" s="24"/>
      <c r="O1245" s="24"/>
    </row>
    <row r="1246" spans="4:15" x14ac:dyDescent="0.75">
      <c r="D1246" s="24"/>
      <c r="E1246" s="24"/>
      <c r="F1246" s="24"/>
      <c r="G1246" s="24"/>
      <c r="H1246" s="24"/>
      <c r="I1246" s="24"/>
      <c r="J1246" s="24"/>
      <c r="K1246" s="24"/>
      <c r="L1246" s="24"/>
      <c r="M1246" s="24"/>
      <c r="N1246" s="24"/>
      <c r="O1246" s="24"/>
    </row>
    <row r="1247" spans="4:15" x14ac:dyDescent="0.75">
      <c r="D1247" s="24"/>
      <c r="E1247" s="24"/>
      <c r="F1247" s="24"/>
      <c r="G1247" s="24"/>
      <c r="H1247" s="24"/>
      <c r="I1247" s="24"/>
      <c r="J1247" s="24"/>
      <c r="K1247" s="24"/>
      <c r="L1247" s="24"/>
      <c r="M1247" s="24"/>
      <c r="N1247" s="24"/>
      <c r="O1247" s="24"/>
    </row>
    <row r="1248" spans="4:15" x14ac:dyDescent="0.75">
      <c r="D1248" s="24"/>
      <c r="E1248" s="24"/>
      <c r="F1248" s="24"/>
      <c r="G1248" s="24"/>
      <c r="H1248" s="24"/>
      <c r="I1248" s="24"/>
      <c r="J1248" s="24"/>
      <c r="K1248" s="24"/>
      <c r="L1248" s="24"/>
      <c r="M1248" s="24"/>
      <c r="N1248" s="24"/>
      <c r="O1248" s="24"/>
    </row>
    <row r="1249" spans="4:15" x14ac:dyDescent="0.75">
      <c r="D1249" s="24"/>
      <c r="E1249" s="24"/>
      <c r="F1249" s="24"/>
      <c r="G1249" s="24"/>
      <c r="H1249" s="24"/>
      <c r="I1249" s="24"/>
      <c r="J1249" s="24"/>
      <c r="K1249" s="24"/>
      <c r="L1249" s="24"/>
      <c r="M1249" s="24"/>
      <c r="N1249" s="24"/>
      <c r="O1249" s="24"/>
    </row>
    <row r="1250" spans="4:15" x14ac:dyDescent="0.75">
      <c r="D1250" s="24"/>
      <c r="E1250" s="24"/>
      <c r="F1250" s="24"/>
      <c r="G1250" s="24"/>
      <c r="H1250" s="24"/>
      <c r="I1250" s="24"/>
      <c r="J1250" s="24"/>
      <c r="K1250" s="24"/>
      <c r="L1250" s="24"/>
      <c r="M1250" s="24"/>
      <c r="N1250" s="24"/>
      <c r="O1250" s="24"/>
    </row>
    <row r="1251" spans="4:15" x14ac:dyDescent="0.75">
      <c r="D1251" s="24"/>
      <c r="E1251" s="24"/>
      <c r="F1251" s="24"/>
      <c r="G1251" s="24"/>
      <c r="H1251" s="24"/>
      <c r="I1251" s="24"/>
      <c r="J1251" s="24"/>
      <c r="K1251" s="24"/>
      <c r="L1251" s="24"/>
      <c r="M1251" s="24"/>
      <c r="N1251" s="24"/>
      <c r="O1251" s="24"/>
    </row>
    <row r="1252" spans="4:15" x14ac:dyDescent="0.75">
      <c r="D1252" s="24"/>
      <c r="E1252" s="24"/>
      <c r="F1252" s="24"/>
      <c r="G1252" s="24"/>
      <c r="H1252" s="24"/>
      <c r="I1252" s="24"/>
      <c r="J1252" s="24"/>
      <c r="K1252" s="24"/>
      <c r="L1252" s="24"/>
      <c r="M1252" s="24"/>
      <c r="N1252" s="24"/>
      <c r="O1252" s="24"/>
    </row>
    <row r="1253" spans="4:15" x14ac:dyDescent="0.75">
      <c r="D1253" s="24"/>
      <c r="E1253" s="24"/>
      <c r="F1253" s="24"/>
      <c r="G1253" s="24"/>
      <c r="H1253" s="24"/>
      <c r="I1253" s="24"/>
      <c r="J1253" s="24"/>
      <c r="K1253" s="24"/>
      <c r="L1253" s="24"/>
      <c r="M1253" s="24"/>
      <c r="N1253" s="24"/>
      <c r="O1253" s="24"/>
    </row>
    <row r="1254" spans="4:15" x14ac:dyDescent="0.75">
      <c r="D1254" s="24"/>
      <c r="E1254" s="24"/>
      <c r="F1254" s="24"/>
      <c r="G1254" s="24"/>
      <c r="H1254" s="24"/>
      <c r="I1254" s="24"/>
      <c r="J1254" s="24"/>
      <c r="K1254" s="24"/>
      <c r="L1254" s="24"/>
      <c r="M1254" s="24"/>
      <c r="N1254" s="24"/>
      <c r="O1254" s="24"/>
    </row>
    <row r="1255" spans="4:15" x14ac:dyDescent="0.75">
      <c r="D1255" s="24"/>
      <c r="E1255" s="24"/>
      <c r="F1255" s="24"/>
      <c r="G1255" s="24"/>
      <c r="H1255" s="24"/>
      <c r="I1255" s="24"/>
      <c r="J1255" s="24"/>
      <c r="K1255" s="24"/>
      <c r="L1255" s="24"/>
      <c r="M1255" s="24"/>
      <c r="N1255" s="24"/>
      <c r="O1255" s="24"/>
    </row>
    <row r="1256" spans="4:15" x14ac:dyDescent="0.75">
      <c r="D1256" s="24"/>
      <c r="E1256" s="24"/>
      <c r="F1256" s="24"/>
      <c r="G1256" s="24"/>
      <c r="H1256" s="24"/>
      <c r="I1256" s="24"/>
      <c r="J1256" s="24"/>
      <c r="K1256" s="24"/>
      <c r="L1256" s="24"/>
      <c r="M1256" s="24"/>
      <c r="N1256" s="24"/>
      <c r="O1256" s="24"/>
    </row>
    <row r="1257" spans="4:15" x14ac:dyDescent="0.75">
      <c r="D1257" s="24"/>
      <c r="E1257" s="24"/>
      <c r="F1257" s="24"/>
      <c r="G1257" s="24"/>
      <c r="H1257" s="24"/>
      <c r="I1257" s="24"/>
      <c r="J1257" s="24"/>
      <c r="K1257" s="24"/>
      <c r="L1257" s="24"/>
      <c r="M1257" s="24"/>
      <c r="N1257" s="24"/>
      <c r="O1257" s="24"/>
    </row>
    <row r="1258" spans="4:15" x14ac:dyDescent="0.75">
      <c r="D1258" s="24"/>
      <c r="E1258" s="24"/>
      <c r="F1258" s="24"/>
      <c r="G1258" s="24"/>
      <c r="H1258" s="24"/>
      <c r="I1258" s="24"/>
      <c r="J1258" s="24"/>
      <c r="K1258" s="24"/>
      <c r="L1258" s="24"/>
      <c r="M1258" s="24"/>
      <c r="N1258" s="24"/>
      <c r="O1258" s="24"/>
    </row>
    <row r="1259" spans="4:15" x14ac:dyDescent="0.75">
      <c r="D1259" s="24"/>
      <c r="E1259" s="24"/>
      <c r="F1259" s="24"/>
      <c r="G1259" s="24"/>
      <c r="H1259" s="24"/>
      <c r="I1259" s="24"/>
      <c r="J1259" s="24"/>
      <c r="K1259" s="24"/>
      <c r="L1259" s="24"/>
      <c r="M1259" s="24"/>
      <c r="N1259" s="24"/>
      <c r="O1259" s="24"/>
    </row>
    <row r="1260" spans="4:15" x14ac:dyDescent="0.75">
      <c r="D1260" s="24"/>
      <c r="E1260" s="24"/>
      <c r="F1260" s="24"/>
      <c r="G1260" s="24"/>
      <c r="H1260" s="24"/>
      <c r="I1260" s="24"/>
      <c r="J1260" s="24"/>
      <c r="K1260" s="24"/>
      <c r="L1260" s="24"/>
      <c r="M1260" s="24"/>
      <c r="N1260" s="24"/>
      <c r="O1260" s="24"/>
    </row>
    <row r="1261" spans="4:15" x14ac:dyDescent="0.75">
      <c r="D1261" s="24"/>
      <c r="E1261" s="24"/>
      <c r="F1261" s="24"/>
      <c r="G1261" s="24"/>
      <c r="H1261" s="24"/>
      <c r="I1261" s="24"/>
      <c r="J1261" s="24"/>
      <c r="K1261" s="24"/>
      <c r="L1261" s="24"/>
      <c r="M1261" s="24"/>
      <c r="N1261" s="24"/>
      <c r="O1261" s="24"/>
    </row>
    <row r="1262" spans="4:15" x14ac:dyDescent="0.75">
      <c r="D1262" s="24"/>
      <c r="E1262" s="24"/>
      <c r="F1262" s="24"/>
      <c r="G1262" s="24"/>
      <c r="H1262" s="24"/>
      <c r="I1262" s="24"/>
      <c r="J1262" s="24"/>
      <c r="K1262" s="24"/>
      <c r="L1262" s="24"/>
      <c r="M1262" s="24"/>
      <c r="N1262" s="24"/>
      <c r="O1262" s="24"/>
    </row>
    <row r="1263" spans="4:15" x14ac:dyDescent="0.75">
      <c r="D1263" s="24"/>
      <c r="E1263" s="24"/>
      <c r="F1263" s="24"/>
      <c r="G1263" s="24"/>
      <c r="H1263" s="24"/>
      <c r="I1263" s="24"/>
      <c r="J1263" s="24"/>
      <c r="K1263" s="24"/>
      <c r="L1263" s="24"/>
      <c r="M1263" s="24"/>
      <c r="N1263" s="24"/>
      <c r="O1263" s="24"/>
    </row>
    <row r="1264" spans="4:15" x14ac:dyDescent="0.75">
      <c r="D1264" s="24"/>
      <c r="E1264" s="24"/>
      <c r="F1264" s="24"/>
      <c r="G1264" s="24"/>
      <c r="H1264" s="24"/>
      <c r="I1264" s="24"/>
      <c r="J1264" s="24"/>
      <c r="K1264" s="24"/>
      <c r="L1264" s="24"/>
      <c r="M1264" s="24"/>
      <c r="N1264" s="24"/>
      <c r="O1264" s="24"/>
    </row>
    <row r="1265" spans="4:15" x14ac:dyDescent="0.75">
      <c r="D1265" s="24"/>
      <c r="E1265" s="24"/>
      <c r="F1265" s="24"/>
      <c r="G1265" s="24"/>
      <c r="H1265" s="24"/>
      <c r="I1265" s="24"/>
      <c r="J1265" s="24"/>
      <c r="K1265" s="24"/>
      <c r="L1265" s="24"/>
      <c r="M1265" s="24"/>
      <c r="N1265" s="24"/>
      <c r="O1265" s="24"/>
    </row>
    <row r="1266" spans="4:15" x14ac:dyDescent="0.75">
      <c r="D1266" s="24"/>
      <c r="E1266" s="24"/>
      <c r="F1266" s="24"/>
      <c r="G1266" s="24"/>
      <c r="H1266" s="24"/>
      <c r="I1266" s="24"/>
      <c r="J1266" s="24"/>
      <c r="K1266" s="24"/>
      <c r="L1266" s="24"/>
      <c r="M1266" s="24"/>
      <c r="N1266" s="24"/>
      <c r="O1266" s="24"/>
    </row>
    <row r="1267" spans="4:15" x14ac:dyDescent="0.75">
      <c r="D1267" s="24"/>
      <c r="E1267" s="24"/>
      <c r="F1267" s="24"/>
      <c r="G1267" s="24"/>
      <c r="H1267" s="24"/>
      <c r="I1267" s="24"/>
      <c r="J1267" s="24"/>
      <c r="K1267" s="24"/>
      <c r="L1267" s="24"/>
      <c r="M1267" s="24"/>
      <c r="N1267" s="24"/>
      <c r="O1267" s="24"/>
    </row>
    <row r="1268" spans="4:15" x14ac:dyDescent="0.75">
      <c r="D1268" s="24"/>
      <c r="E1268" s="24"/>
      <c r="F1268" s="24"/>
      <c r="G1268" s="24"/>
      <c r="H1268" s="24"/>
      <c r="I1268" s="24"/>
      <c r="J1268" s="24"/>
      <c r="K1268" s="24"/>
      <c r="L1268" s="24"/>
      <c r="M1268" s="24"/>
      <c r="N1268" s="24"/>
      <c r="O1268" s="24"/>
    </row>
    <row r="1269" spans="4:15" x14ac:dyDescent="0.75">
      <c r="D1269" s="24"/>
      <c r="E1269" s="24"/>
      <c r="F1269" s="24"/>
      <c r="G1269" s="24"/>
      <c r="H1269" s="24"/>
      <c r="I1269" s="24"/>
      <c r="J1269" s="24"/>
      <c r="K1269" s="24"/>
      <c r="L1269" s="24"/>
      <c r="M1269" s="24"/>
      <c r="N1269" s="24"/>
      <c r="O1269" s="24"/>
    </row>
    <row r="1270" spans="4:15" x14ac:dyDescent="0.75">
      <c r="D1270" s="24"/>
      <c r="E1270" s="24"/>
      <c r="F1270" s="24"/>
      <c r="G1270" s="24"/>
      <c r="H1270" s="24"/>
      <c r="I1270" s="24"/>
      <c r="J1270" s="24"/>
      <c r="K1270" s="24"/>
      <c r="L1270" s="24"/>
      <c r="M1270" s="24"/>
      <c r="N1270" s="24"/>
      <c r="O1270" s="24"/>
    </row>
    <row r="1271" spans="4:15" x14ac:dyDescent="0.75">
      <c r="D1271" s="24"/>
      <c r="E1271" s="24"/>
      <c r="F1271" s="24"/>
      <c r="G1271" s="24"/>
      <c r="H1271" s="24"/>
      <c r="I1271" s="24"/>
      <c r="J1271" s="24"/>
      <c r="K1271" s="24"/>
      <c r="L1271" s="24"/>
      <c r="M1271" s="24"/>
      <c r="N1271" s="24"/>
      <c r="O1271" s="24"/>
    </row>
    <row r="1272" spans="4:15" x14ac:dyDescent="0.75">
      <c r="D1272" s="24"/>
      <c r="E1272" s="24"/>
      <c r="F1272" s="24"/>
      <c r="G1272" s="24"/>
      <c r="H1272" s="24"/>
      <c r="I1272" s="24"/>
      <c r="J1272" s="24"/>
      <c r="K1272" s="24"/>
      <c r="L1272" s="24"/>
      <c r="M1272" s="24"/>
      <c r="N1272" s="24"/>
      <c r="O1272" s="24"/>
    </row>
    <row r="1273" spans="4:15" x14ac:dyDescent="0.75">
      <c r="D1273" s="24"/>
      <c r="E1273" s="24"/>
      <c r="F1273" s="24"/>
      <c r="G1273" s="24"/>
      <c r="H1273" s="24"/>
      <c r="I1273" s="24"/>
      <c r="J1273" s="24"/>
      <c r="K1273" s="24"/>
      <c r="L1273" s="24"/>
      <c r="M1273" s="24"/>
      <c r="N1273" s="24"/>
      <c r="O1273" s="24"/>
    </row>
    <row r="1274" spans="4:15" x14ac:dyDescent="0.75">
      <c r="D1274" s="24"/>
      <c r="E1274" s="24"/>
      <c r="F1274" s="24"/>
      <c r="G1274" s="24"/>
      <c r="H1274" s="24"/>
      <c r="I1274" s="24"/>
      <c r="J1274" s="24"/>
      <c r="K1274" s="24"/>
      <c r="L1274" s="24"/>
      <c r="M1274" s="24"/>
      <c r="N1274" s="24"/>
      <c r="O1274" s="24"/>
    </row>
    <row r="1275" spans="4:15" x14ac:dyDescent="0.75">
      <c r="D1275" s="24"/>
      <c r="E1275" s="24"/>
      <c r="F1275" s="24"/>
      <c r="G1275" s="24"/>
      <c r="H1275" s="24"/>
      <c r="I1275" s="24"/>
      <c r="J1275" s="24"/>
      <c r="K1275" s="24"/>
      <c r="L1275" s="24"/>
      <c r="M1275" s="24"/>
      <c r="N1275" s="24"/>
      <c r="O1275" s="24"/>
    </row>
    <row r="1276" spans="4:15" x14ac:dyDescent="0.75">
      <c r="D1276" s="24"/>
      <c r="E1276" s="24"/>
      <c r="F1276" s="24"/>
      <c r="G1276" s="24"/>
      <c r="H1276" s="24"/>
      <c r="I1276" s="24"/>
      <c r="J1276" s="24"/>
      <c r="K1276" s="24"/>
      <c r="L1276" s="24"/>
      <c r="M1276" s="24"/>
      <c r="N1276" s="24"/>
      <c r="O1276" s="24"/>
    </row>
    <row r="1277" spans="4:15" x14ac:dyDescent="0.75">
      <c r="D1277" s="24"/>
      <c r="E1277" s="24"/>
      <c r="F1277" s="24"/>
      <c r="G1277" s="24"/>
      <c r="H1277" s="24"/>
      <c r="I1277" s="24"/>
      <c r="J1277" s="24"/>
      <c r="K1277" s="24"/>
      <c r="L1277" s="24"/>
      <c r="M1277" s="24"/>
      <c r="N1277" s="24"/>
      <c r="O1277" s="24"/>
    </row>
    <row r="1278" spans="4:15" x14ac:dyDescent="0.75">
      <c r="D1278" s="24"/>
      <c r="E1278" s="24"/>
      <c r="F1278" s="24"/>
      <c r="G1278" s="24"/>
      <c r="H1278" s="24"/>
      <c r="I1278" s="24"/>
      <c r="J1278" s="24"/>
      <c r="K1278" s="24"/>
      <c r="L1278" s="24"/>
      <c r="M1278" s="24"/>
      <c r="N1278" s="24"/>
      <c r="O1278" s="24"/>
    </row>
    <row r="1279" spans="4:15" x14ac:dyDescent="0.75">
      <c r="D1279" s="24"/>
      <c r="E1279" s="24"/>
      <c r="F1279" s="24"/>
      <c r="G1279" s="24"/>
      <c r="H1279" s="24"/>
      <c r="I1279" s="24"/>
      <c r="J1279" s="24"/>
      <c r="K1279" s="24"/>
      <c r="L1279" s="24"/>
      <c r="M1279" s="24"/>
      <c r="N1279" s="24"/>
      <c r="O1279" s="24"/>
    </row>
    <row r="1280" spans="4:15" x14ac:dyDescent="0.75">
      <c r="D1280" s="24"/>
      <c r="E1280" s="24"/>
      <c r="F1280" s="24"/>
      <c r="G1280" s="24"/>
      <c r="H1280" s="24"/>
      <c r="I1280" s="24"/>
      <c r="J1280" s="24"/>
      <c r="K1280" s="24"/>
      <c r="L1280" s="24"/>
      <c r="M1280" s="24"/>
      <c r="N1280" s="24"/>
      <c r="O1280" s="24"/>
    </row>
    <row r="1281" spans="4:15" x14ac:dyDescent="0.75">
      <c r="D1281" s="24"/>
      <c r="E1281" s="24"/>
      <c r="F1281" s="24"/>
      <c r="G1281" s="24"/>
      <c r="H1281" s="24"/>
      <c r="I1281" s="24"/>
      <c r="J1281" s="24"/>
      <c r="K1281" s="24"/>
      <c r="L1281" s="24"/>
      <c r="M1281" s="24"/>
      <c r="N1281" s="24"/>
      <c r="O1281" s="24"/>
    </row>
    <row r="1282" spans="4:15" x14ac:dyDescent="0.75">
      <c r="D1282" s="24"/>
      <c r="E1282" s="24"/>
      <c r="F1282" s="24"/>
      <c r="G1282" s="24"/>
      <c r="H1282" s="24"/>
      <c r="I1282" s="24"/>
      <c r="J1282" s="24"/>
      <c r="K1282" s="24"/>
      <c r="L1282" s="24"/>
      <c r="M1282" s="24"/>
      <c r="N1282" s="24"/>
      <c r="O1282" s="24"/>
    </row>
    <row r="1283" spans="4:15" x14ac:dyDescent="0.75">
      <c r="D1283" s="24"/>
      <c r="E1283" s="24"/>
      <c r="F1283" s="24"/>
      <c r="G1283" s="24"/>
      <c r="H1283" s="24"/>
      <c r="I1283" s="24"/>
      <c r="J1283" s="24"/>
      <c r="K1283" s="24"/>
      <c r="L1283" s="24"/>
      <c r="M1283" s="24"/>
      <c r="N1283" s="24"/>
      <c r="O1283" s="24"/>
    </row>
    <row r="1284" spans="4:15" x14ac:dyDescent="0.75">
      <c r="D1284" s="24"/>
      <c r="E1284" s="24"/>
      <c r="F1284" s="24"/>
      <c r="G1284" s="24"/>
      <c r="H1284" s="24"/>
      <c r="I1284" s="24"/>
      <c r="J1284" s="24"/>
      <c r="K1284" s="24"/>
      <c r="L1284" s="24"/>
      <c r="M1284" s="24"/>
      <c r="N1284" s="24"/>
      <c r="O1284" s="24"/>
    </row>
    <row r="1285" spans="4:15" x14ac:dyDescent="0.75">
      <c r="D1285" s="24"/>
      <c r="E1285" s="24"/>
      <c r="F1285" s="24"/>
      <c r="G1285" s="24"/>
      <c r="H1285" s="24"/>
      <c r="I1285" s="24"/>
      <c r="J1285" s="24"/>
      <c r="K1285" s="24"/>
      <c r="L1285" s="24"/>
      <c r="M1285" s="24"/>
      <c r="N1285" s="24"/>
      <c r="O1285" s="24"/>
    </row>
    <row r="1286" spans="4:15" x14ac:dyDescent="0.75">
      <c r="D1286" s="24"/>
      <c r="E1286" s="24"/>
      <c r="F1286" s="24"/>
      <c r="G1286" s="24"/>
      <c r="H1286" s="24"/>
      <c r="I1286" s="24"/>
      <c r="J1286" s="24"/>
      <c r="K1286" s="24"/>
      <c r="L1286" s="24"/>
      <c r="M1286" s="24"/>
      <c r="N1286" s="24"/>
      <c r="O1286" s="24"/>
    </row>
    <row r="1287" spans="4:15" x14ac:dyDescent="0.75">
      <c r="D1287" s="24"/>
      <c r="E1287" s="24"/>
      <c r="F1287" s="24"/>
      <c r="G1287" s="24"/>
      <c r="H1287" s="24"/>
      <c r="I1287" s="24"/>
      <c r="J1287" s="24"/>
      <c r="K1287" s="24"/>
      <c r="L1287" s="24"/>
      <c r="M1287" s="24"/>
      <c r="N1287" s="24"/>
      <c r="O1287" s="24"/>
    </row>
    <row r="1288" spans="4:15" x14ac:dyDescent="0.75">
      <c r="D1288" s="24"/>
      <c r="E1288" s="24"/>
      <c r="F1288" s="24"/>
      <c r="G1288" s="24"/>
      <c r="H1288" s="24"/>
      <c r="I1288" s="24"/>
      <c r="J1288" s="24"/>
      <c r="K1288" s="24"/>
      <c r="L1288" s="24"/>
      <c r="M1288" s="24"/>
      <c r="N1288" s="24"/>
      <c r="O1288" s="24"/>
    </row>
    <row r="1289" spans="4:15" x14ac:dyDescent="0.75">
      <c r="D1289" s="24"/>
      <c r="E1289" s="24"/>
      <c r="F1289" s="24"/>
      <c r="G1289" s="24"/>
      <c r="H1289" s="24"/>
      <c r="I1289" s="24"/>
      <c r="J1289" s="24"/>
      <c r="K1289" s="24"/>
      <c r="L1289" s="24"/>
      <c r="M1289" s="24"/>
      <c r="N1289" s="24"/>
      <c r="O1289" s="24"/>
    </row>
    <row r="1290" spans="4:15" x14ac:dyDescent="0.75">
      <c r="D1290" s="24"/>
      <c r="E1290" s="24"/>
      <c r="F1290" s="24"/>
      <c r="G1290" s="24"/>
      <c r="H1290" s="24"/>
      <c r="I1290" s="24"/>
      <c r="J1290" s="24"/>
      <c r="K1290" s="24"/>
      <c r="L1290" s="24"/>
      <c r="M1290" s="24"/>
      <c r="N1290" s="24"/>
      <c r="O1290" s="24"/>
    </row>
    <row r="1291" spans="4:15" x14ac:dyDescent="0.75">
      <c r="D1291" s="24"/>
      <c r="E1291" s="24"/>
      <c r="F1291" s="24"/>
      <c r="G1291" s="24"/>
      <c r="H1291" s="24"/>
      <c r="I1291" s="24"/>
      <c r="J1291" s="24"/>
      <c r="K1291" s="24"/>
      <c r="L1291" s="24"/>
      <c r="M1291" s="24"/>
      <c r="N1291" s="24"/>
      <c r="O1291" s="24"/>
    </row>
    <row r="1292" spans="4:15" x14ac:dyDescent="0.75">
      <c r="D1292" s="24"/>
      <c r="E1292" s="24"/>
      <c r="F1292" s="24"/>
      <c r="G1292" s="24"/>
      <c r="H1292" s="24"/>
      <c r="I1292" s="24"/>
      <c r="J1292" s="24"/>
      <c r="K1292" s="24"/>
      <c r="L1292" s="24"/>
      <c r="M1292" s="24"/>
      <c r="N1292" s="24"/>
      <c r="O1292" s="24"/>
    </row>
    <row r="1293" spans="4:15" x14ac:dyDescent="0.75">
      <c r="D1293" s="24"/>
      <c r="E1293" s="24"/>
      <c r="F1293" s="24"/>
      <c r="G1293" s="24"/>
      <c r="H1293" s="24"/>
      <c r="I1293" s="24"/>
      <c r="J1293" s="24"/>
      <c r="K1293" s="24"/>
      <c r="L1293" s="24"/>
      <c r="M1293" s="24"/>
      <c r="N1293" s="24"/>
      <c r="O1293" s="24"/>
    </row>
    <row r="1294" spans="4:15" x14ac:dyDescent="0.75">
      <c r="D1294" s="24"/>
      <c r="E1294" s="24"/>
      <c r="F1294" s="24"/>
      <c r="G1294" s="24"/>
      <c r="H1294" s="24"/>
      <c r="I1294" s="24"/>
      <c r="J1294" s="24"/>
      <c r="K1294" s="24"/>
      <c r="L1294" s="24"/>
      <c r="M1294" s="24"/>
      <c r="N1294" s="24"/>
      <c r="O1294" s="24"/>
    </row>
    <row r="1295" spans="4:15" x14ac:dyDescent="0.75">
      <c r="D1295" s="24"/>
      <c r="E1295" s="24"/>
      <c r="F1295" s="24"/>
      <c r="G1295" s="24"/>
      <c r="H1295" s="24"/>
      <c r="I1295" s="24"/>
      <c r="J1295" s="24"/>
      <c r="K1295" s="24"/>
      <c r="L1295" s="24"/>
      <c r="M1295" s="24"/>
      <c r="N1295" s="24"/>
      <c r="O1295" s="24"/>
    </row>
    <row r="1296" spans="4:15" x14ac:dyDescent="0.75">
      <c r="D1296" s="24"/>
      <c r="E1296" s="24"/>
      <c r="F1296" s="24"/>
      <c r="G1296" s="24"/>
      <c r="H1296" s="24"/>
      <c r="I1296" s="24"/>
      <c r="J1296" s="24"/>
      <c r="K1296" s="24"/>
      <c r="L1296" s="24"/>
      <c r="M1296" s="24"/>
      <c r="N1296" s="24"/>
      <c r="O1296" s="24"/>
    </row>
    <row r="1297" spans="4:15" x14ac:dyDescent="0.75">
      <c r="D1297" s="24"/>
      <c r="E1297" s="24"/>
      <c r="F1297" s="24"/>
      <c r="G1297" s="24"/>
      <c r="H1297" s="24"/>
      <c r="I1297" s="24"/>
      <c r="J1297" s="24"/>
      <c r="K1297" s="24"/>
      <c r="L1297" s="24"/>
      <c r="M1297" s="24"/>
      <c r="N1297" s="24"/>
      <c r="O1297" s="24"/>
    </row>
    <row r="1298" spans="4:15" x14ac:dyDescent="0.75">
      <c r="D1298" s="24"/>
      <c r="E1298" s="24"/>
      <c r="F1298" s="24"/>
      <c r="G1298" s="24"/>
      <c r="H1298" s="24"/>
      <c r="I1298" s="24"/>
      <c r="J1298" s="24"/>
      <c r="K1298" s="24"/>
      <c r="L1298" s="24"/>
      <c r="M1298" s="24"/>
      <c r="N1298" s="24"/>
      <c r="O1298" s="24"/>
    </row>
    <row r="1299" spans="4:15" x14ac:dyDescent="0.75">
      <c r="D1299" s="24"/>
      <c r="E1299" s="24"/>
      <c r="F1299" s="24"/>
      <c r="G1299" s="24"/>
      <c r="H1299" s="24"/>
      <c r="I1299" s="24"/>
      <c r="J1299" s="24"/>
      <c r="K1299" s="24"/>
      <c r="L1299" s="24"/>
      <c r="M1299" s="24"/>
      <c r="N1299" s="24"/>
      <c r="O1299" s="24"/>
    </row>
    <row r="1300" spans="4:15" x14ac:dyDescent="0.75">
      <c r="D1300" s="24"/>
      <c r="E1300" s="24"/>
      <c r="F1300" s="24"/>
      <c r="G1300" s="24"/>
      <c r="H1300" s="24"/>
      <c r="I1300" s="24"/>
      <c r="J1300" s="24"/>
      <c r="K1300" s="24"/>
      <c r="L1300" s="24"/>
      <c r="M1300" s="24"/>
      <c r="N1300" s="24"/>
      <c r="O1300" s="24"/>
    </row>
    <row r="1301" spans="4:15" x14ac:dyDescent="0.75">
      <c r="D1301" s="24"/>
      <c r="E1301" s="24"/>
      <c r="F1301" s="24"/>
      <c r="G1301" s="24"/>
      <c r="H1301" s="24"/>
      <c r="I1301" s="24"/>
      <c r="J1301" s="24"/>
      <c r="K1301" s="24"/>
      <c r="L1301" s="24"/>
      <c r="M1301" s="24"/>
      <c r="N1301" s="24"/>
      <c r="O1301" s="24"/>
    </row>
    <row r="1302" spans="4:15" x14ac:dyDescent="0.75">
      <c r="D1302" s="24"/>
      <c r="E1302" s="24"/>
      <c r="F1302" s="24"/>
      <c r="G1302" s="24"/>
      <c r="H1302" s="24"/>
      <c r="I1302" s="24"/>
      <c r="J1302" s="24"/>
      <c r="K1302" s="24"/>
      <c r="L1302" s="24"/>
      <c r="M1302" s="24"/>
      <c r="N1302" s="24"/>
      <c r="O1302" s="24"/>
    </row>
    <row r="1303" spans="4:15" x14ac:dyDescent="0.75">
      <c r="D1303" s="24"/>
      <c r="E1303" s="24"/>
      <c r="F1303" s="24"/>
      <c r="G1303" s="24"/>
      <c r="H1303" s="24"/>
      <c r="I1303" s="24"/>
      <c r="J1303" s="24"/>
      <c r="K1303" s="24"/>
      <c r="L1303" s="24"/>
      <c r="M1303" s="24"/>
      <c r="N1303" s="24"/>
      <c r="O1303" s="24"/>
    </row>
    <row r="1304" spans="4:15" x14ac:dyDescent="0.75">
      <c r="D1304" s="24"/>
      <c r="E1304" s="24"/>
      <c r="F1304" s="24"/>
      <c r="G1304" s="24"/>
      <c r="H1304" s="24"/>
      <c r="I1304" s="24"/>
      <c r="J1304" s="24"/>
      <c r="K1304" s="24"/>
      <c r="L1304" s="24"/>
      <c r="M1304" s="24"/>
      <c r="N1304" s="24"/>
      <c r="O1304" s="24"/>
    </row>
    <row r="1305" spans="4:15" x14ac:dyDescent="0.75">
      <c r="D1305" s="24"/>
      <c r="E1305" s="24"/>
      <c r="F1305" s="24"/>
      <c r="G1305" s="24"/>
      <c r="H1305" s="24"/>
      <c r="I1305" s="24"/>
      <c r="J1305" s="24"/>
      <c r="K1305" s="24"/>
      <c r="L1305" s="24"/>
      <c r="M1305" s="24"/>
      <c r="N1305" s="24"/>
      <c r="O1305" s="24"/>
    </row>
    <row r="1306" spans="4:15" x14ac:dyDescent="0.75">
      <c r="D1306" s="24"/>
      <c r="E1306" s="24"/>
      <c r="F1306" s="24"/>
      <c r="G1306" s="24"/>
      <c r="H1306" s="24"/>
      <c r="I1306" s="24"/>
      <c r="J1306" s="24"/>
      <c r="K1306" s="24"/>
      <c r="L1306" s="24"/>
      <c r="M1306" s="24"/>
      <c r="N1306" s="24"/>
      <c r="O1306" s="24"/>
    </row>
    <row r="1307" spans="4:15" x14ac:dyDescent="0.75">
      <c r="D1307" s="24"/>
      <c r="E1307" s="24"/>
      <c r="F1307" s="24"/>
      <c r="G1307" s="24"/>
      <c r="H1307" s="24"/>
      <c r="I1307" s="24"/>
      <c r="J1307" s="24"/>
      <c r="K1307" s="24"/>
      <c r="L1307" s="24"/>
      <c r="M1307" s="24"/>
      <c r="N1307" s="24"/>
      <c r="O1307" s="24"/>
    </row>
    <row r="1308" spans="4:15" x14ac:dyDescent="0.75">
      <c r="D1308" s="24"/>
      <c r="E1308" s="24"/>
      <c r="F1308" s="24"/>
      <c r="G1308" s="24"/>
      <c r="H1308" s="24"/>
      <c r="I1308" s="24"/>
      <c r="J1308" s="24"/>
      <c r="K1308" s="24"/>
      <c r="L1308" s="24"/>
      <c r="M1308" s="24"/>
      <c r="N1308" s="24"/>
      <c r="O1308" s="24"/>
    </row>
    <row r="1309" spans="4:15" x14ac:dyDescent="0.75">
      <c r="D1309" s="24"/>
      <c r="E1309" s="24"/>
      <c r="F1309" s="24"/>
      <c r="G1309" s="24"/>
      <c r="H1309" s="24"/>
      <c r="I1309" s="24"/>
      <c r="J1309" s="24"/>
      <c r="K1309" s="24"/>
      <c r="L1309" s="24"/>
      <c r="M1309" s="24"/>
      <c r="N1309" s="24"/>
      <c r="O1309" s="24"/>
    </row>
    <row r="1310" spans="4:15" x14ac:dyDescent="0.75">
      <c r="D1310" s="24"/>
      <c r="E1310" s="24"/>
      <c r="F1310" s="24"/>
      <c r="G1310" s="24"/>
      <c r="H1310" s="24"/>
      <c r="I1310" s="24"/>
      <c r="J1310" s="24"/>
      <c r="K1310" s="24"/>
      <c r="L1310" s="24"/>
      <c r="M1310" s="24"/>
      <c r="N1310" s="24"/>
      <c r="O1310" s="24"/>
    </row>
    <row r="1311" spans="4:15" x14ac:dyDescent="0.75">
      <c r="D1311" s="24"/>
      <c r="E1311" s="24"/>
      <c r="F1311" s="24"/>
      <c r="G1311" s="24"/>
      <c r="H1311" s="24"/>
      <c r="I1311" s="24"/>
      <c r="J1311" s="24"/>
      <c r="K1311" s="24"/>
      <c r="L1311" s="24"/>
      <c r="M1311" s="24"/>
      <c r="N1311" s="24"/>
      <c r="O1311" s="24"/>
    </row>
    <row r="1312" spans="4:15" x14ac:dyDescent="0.75">
      <c r="D1312" s="24"/>
      <c r="E1312" s="24"/>
      <c r="F1312" s="24"/>
      <c r="G1312" s="24"/>
      <c r="H1312" s="24"/>
      <c r="I1312" s="24"/>
      <c r="J1312" s="24"/>
      <c r="K1312" s="24"/>
      <c r="L1312" s="24"/>
      <c r="M1312" s="24"/>
      <c r="N1312" s="24"/>
      <c r="O1312" s="24"/>
    </row>
    <row r="1313" spans="4:15" x14ac:dyDescent="0.75">
      <c r="D1313" s="24"/>
      <c r="E1313" s="24"/>
      <c r="F1313" s="24"/>
      <c r="G1313" s="24"/>
      <c r="H1313" s="24"/>
      <c r="I1313" s="24"/>
      <c r="J1313" s="24"/>
      <c r="K1313" s="24"/>
      <c r="L1313" s="24"/>
      <c r="M1313" s="24"/>
      <c r="N1313" s="24"/>
      <c r="O1313" s="24"/>
    </row>
    <row r="1314" spans="4:15" x14ac:dyDescent="0.75">
      <c r="D1314" s="24"/>
      <c r="E1314" s="24"/>
      <c r="F1314" s="24"/>
      <c r="G1314" s="24"/>
      <c r="H1314" s="24"/>
      <c r="I1314" s="24"/>
      <c r="J1314" s="24"/>
      <c r="K1314" s="24"/>
      <c r="L1314" s="24"/>
      <c r="M1314" s="24"/>
      <c r="N1314" s="24"/>
      <c r="O1314" s="24"/>
    </row>
    <row r="1315" spans="4:15" x14ac:dyDescent="0.75">
      <c r="D1315" s="24"/>
      <c r="E1315" s="24"/>
      <c r="F1315" s="24"/>
      <c r="G1315" s="24"/>
      <c r="H1315" s="24"/>
      <c r="I1315" s="24"/>
      <c r="J1315" s="24"/>
      <c r="K1315" s="24"/>
      <c r="L1315" s="24"/>
      <c r="M1315" s="24"/>
      <c r="N1315" s="24"/>
      <c r="O1315" s="24"/>
    </row>
    <row r="1316" spans="4:15" x14ac:dyDescent="0.75">
      <c r="D1316" s="24"/>
      <c r="E1316" s="24"/>
      <c r="F1316" s="24"/>
      <c r="G1316" s="24"/>
      <c r="H1316" s="24"/>
      <c r="I1316" s="24"/>
      <c r="J1316" s="24"/>
      <c r="K1316" s="24"/>
      <c r="L1316" s="24"/>
      <c r="M1316" s="24"/>
      <c r="N1316" s="24"/>
      <c r="O1316" s="24"/>
    </row>
    <row r="1317" spans="4:15" x14ac:dyDescent="0.75">
      <c r="D1317" s="24"/>
      <c r="E1317" s="24"/>
      <c r="F1317" s="24"/>
      <c r="G1317" s="24"/>
      <c r="H1317" s="24"/>
      <c r="I1317" s="24"/>
      <c r="J1317" s="24"/>
      <c r="K1317" s="24"/>
      <c r="L1317" s="24"/>
      <c r="M1317" s="24"/>
      <c r="N1317" s="24"/>
      <c r="O1317" s="24"/>
    </row>
    <row r="1318" spans="4:15" x14ac:dyDescent="0.75">
      <c r="D1318" s="24"/>
      <c r="E1318" s="24"/>
      <c r="F1318" s="24"/>
      <c r="G1318" s="24"/>
      <c r="H1318" s="24"/>
      <c r="I1318" s="24"/>
      <c r="J1318" s="24"/>
      <c r="K1318" s="24"/>
      <c r="L1318" s="24"/>
      <c r="M1318" s="24"/>
      <c r="N1318" s="24"/>
      <c r="O1318" s="24"/>
    </row>
    <row r="1319" spans="4:15" x14ac:dyDescent="0.75">
      <c r="D1319" s="24"/>
      <c r="E1319" s="24"/>
      <c r="F1319" s="24"/>
      <c r="G1319" s="24"/>
      <c r="H1319" s="24"/>
      <c r="I1319" s="24"/>
      <c r="J1319" s="24"/>
      <c r="K1319" s="24"/>
      <c r="L1319" s="24"/>
      <c r="M1319" s="24"/>
      <c r="N1319" s="24"/>
      <c r="O1319" s="24"/>
    </row>
    <row r="1320" spans="4:15" x14ac:dyDescent="0.75">
      <c r="D1320" s="24"/>
      <c r="E1320" s="24"/>
      <c r="F1320" s="24"/>
      <c r="G1320" s="24"/>
      <c r="H1320" s="24"/>
      <c r="I1320" s="24"/>
      <c r="J1320" s="24"/>
      <c r="K1320" s="24"/>
      <c r="L1320" s="24"/>
      <c r="M1320" s="24"/>
      <c r="N1320" s="24"/>
      <c r="O1320" s="24"/>
    </row>
    <row r="1321" spans="4:15" x14ac:dyDescent="0.75">
      <c r="D1321" s="24"/>
      <c r="E1321" s="24"/>
      <c r="F1321" s="24"/>
      <c r="G1321" s="24"/>
      <c r="H1321" s="24"/>
      <c r="I1321" s="24"/>
      <c r="J1321" s="24"/>
      <c r="K1321" s="24"/>
      <c r="L1321" s="24"/>
      <c r="M1321" s="24"/>
      <c r="N1321" s="24"/>
      <c r="O1321" s="24"/>
    </row>
    <row r="1322" spans="4:15" x14ac:dyDescent="0.75">
      <c r="D1322" s="24"/>
      <c r="E1322" s="24"/>
      <c r="F1322" s="24"/>
      <c r="G1322" s="24"/>
      <c r="H1322" s="24"/>
      <c r="I1322" s="24"/>
      <c r="J1322" s="24"/>
      <c r="K1322" s="24"/>
      <c r="L1322" s="24"/>
      <c r="M1322" s="24"/>
      <c r="N1322" s="24"/>
      <c r="O1322" s="24"/>
    </row>
    <row r="1323" spans="4:15" x14ac:dyDescent="0.75">
      <c r="D1323" s="24"/>
      <c r="E1323" s="24"/>
      <c r="F1323" s="24"/>
      <c r="G1323" s="24"/>
      <c r="H1323" s="24"/>
      <c r="I1323" s="24"/>
      <c r="J1323" s="24"/>
      <c r="K1323" s="24"/>
      <c r="L1323" s="24"/>
      <c r="M1323" s="24"/>
      <c r="N1323" s="24"/>
      <c r="O1323" s="24"/>
    </row>
    <row r="1324" spans="4:15" x14ac:dyDescent="0.75">
      <c r="D1324" s="24"/>
      <c r="E1324" s="24"/>
      <c r="F1324" s="24"/>
      <c r="G1324" s="24"/>
      <c r="H1324" s="24"/>
      <c r="I1324" s="24"/>
      <c r="J1324" s="24"/>
      <c r="K1324" s="24"/>
      <c r="L1324" s="24"/>
      <c r="M1324" s="24"/>
      <c r="N1324" s="24"/>
      <c r="O1324" s="24"/>
    </row>
    <row r="1325" spans="4:15" x14ac:dyDescent="0.75">
      <c r="D1325" s="24"/>
      <c r="E1325" s="24"/>
      <c r="F1325" s="24"/>
      <c r="G1325" s="24"/>
      <c r="H1325" s="24"/>
      <c r="I1325" s="24"/>
      <c r="J1325" s="24"/>
      <c r="K1325" s="24"/>
      <c r="L1325" s="24"/>
      <c r="M1325" s="24"/>
      <c r="N1325" s="24"/>
      <c r="O1325" s="24"/>
    </row>
    <row r="1326" spans="4:15" x14ac:dyDescent="0.75">
      <c r="D1326" s="24"/>
      <c r="E1326" s="24"/>
      <c r="F1326" s="24"/>
      <c r="G1326" s="24"/>
      <c r="H1326" s="24"/>
      <c r="I1326" s="24"/>
      <c r="J1326" s="24"/>
      <c r="K1326" s="24"/>
      <c r="L1326" s="24"/>
      <c r="M1326" s="24"/>
      <c r="N1326" s="24"/>
      <c r="O1326" s="24"/>
    </row>
    <row r="1327" spans="4:15" x14ac:dyDescent="0.75">
      <c r="D1327" s="24"/>
      <c r="E1327" s="24"/>
      <c r="F1327" s="24"/>
      <c r="G1327" s="24"/>
      <c r="H1327" s="24"/>
      <c r="I1327" s="24"/>
      <c r="J1327" s="24"/>
      <c r="K1327" s="24"/>
      <c r="L1327" s="24"/>
      <c r="M1327" s="24"/>
      <c r="N1327" s="24"/>
      <c r="O1327" s="24"/>
    </row>
    <row r="1328" spans="4:15" x14ac:dyDescent="0.75">
      <c r="D1328" s="24"/>
      <c r="E1328" s="24"/>
      <c r="F1328" s="24"/>
      <c r="G1328" s="24"/>
      <c r="H1328" s="24"/>
      <c r="I1328" s="24"/>
      <c r="J1328" s="24"/>
      <c r="K1328" s="24"/>
      <c r="L1328" s="24"/>
      <c r="M1328" s="24"/>
      <c r="N1328" s="24"/>
      <c r="O1328" s="24"/>
    </row>
    <row r="1329" spans="4:15" x14ac:dyDescent="0.75">
      <c r="D1329" s="24"/>
      <c r="E1329" s="24"/>
      <c r="F1329" s="24"/>
      <c r="G1329" s="24"/>
      <c r="H1329" s="24"/>
      <c r="I1329" s="24"/>
      <c r="J1329" s="24"/>
      <c r="K1329" s="24"/>
      <c r="L1329" s="24"/>
      <c r="M1329" s="24"/>
      <c r="N1329" s="24"/>
      <c r="O1329" s="24"/>
    </row>
    <row r="1330" spans="4:15" x14ac:dyDescent="0.75">
      <c r="D1330" s="24"/>
      <c r="E1330" s="24"/>
      <c r="F1330" s="24"/>
      <c r="G1330" s="24"/>
      <c r="H1330" s="24"/>
      <c r="I1330" s="24"/>
      <c r="J1330" s="24"/>
      <c r="K1330" s="24"/>
      <c r="L1330" s="24"/>
      <c r="M1330" s="24"/>
      <c r="N1330" s="24"/>
      <c r="O1330" s="24"/>
    </row>
    <row r="1331" spans="4:15" x14ac:dyDescent="0.75">
      <c r="D1331" s="24"/>
      <c r="E1331" s="24"/>
      <c r="F1331" s="24"/>
      <c r="G1331" s="24"/>
      <c r="H1331" s="24"/>
      <c r="I1331" s="24"/>
      <c r="J1331" s="24"/>
      <c r="K1331" s="24"/>
      <c r="L1331" s="24"/>
      <c r="M1331" s="24"/>
      <c r="N1331" s="24"/>
      <c r="O1331" s="24"/>
    </row>
    <row r="1332" spans="4:15" x14ac:dyDescent="0.75">
      <c r="D1332" s="24"/>
      <c r="E1332" s="24"/>
      <c r="F1332" s="24"/>
      <c r="G1332" s="24"/>
      <c r="H1332" s="24"/>
      <c r="I1332" s="24"/>
      <c r="J1332" s="24"/>
      <c r="K1332" s="24"/>
      <c r="L1332" s="24"/>
      <c r="M1332" s="24"/>
      <c r="N1332" s="24"/>
      <c r="O1332" s="24"/>
    </row>
    <row r="1333" spans="4:15" x14ac:dyDescent="0.75">
      <c r="D1333" s="24"/>
      <c r="E1333" s="24"/>
      <c r="F1333" s="24"/>
      <c r="G1333" s="24"/>
      <c r="H1333" s="24"/>
      <c r="I1333" s="24"/>
      <c r="J1333" s="24"/>
      <c r="K1333" s="24"/>
      <c r="L1333" s="24"/>
      <c r="M1333" s="24"/>
      <c r="N1333" s="24"/>
      <c r="O1333" s="24"/>
    </row>
    <row r="1334" spans="4:15" x14ac:dyDescent="0.75">
      <c r="D1334" s="24"/>
      <c r="E1334" s="24"/>
      <c r="F1334" s="24"/>
      <c r="G1334" s="24"/>
      <c r="H1334" s="24"/>
      <c r="I1334" s="24"/>
      <c r="J1334" s="24"/>
      <c r="K1334" s="24"/>
      <c r="L1334" s="24"/>
      <c r="M1334" s="24"/>
      <c r="N1334" s="24"/>
      <c r="O1334" s="24"/>
    </row>
    <row r="1335" spans="4:15" x14ac:dyDescent="0.75">
      <c r="D1335" s="24"/>
      <c r="E1335" s="24"/>
      <c r="F1335" s="24"/>
      <c r="G1335" s="24"/>
      <c r="H1335" s="24"/>
      <c r="I1335" s="24"/>
      <c r="J1335" s="24"/>
      <c r="K1335" s="24"/>
      <c r="L1335" s="24"/>
      <c r="M1335" s="24"/>
      <c r="N1335" s="24"/>
      <c r="O1335" s="24"/>
    </row>
    <row r="1336" spans="4:15" x14ac:dyDescent="0.75">
      <c r="D1336" s="24"/>
      <c r="E1336" s="24"/>
      <c r="F1336" s="24"/>
      <c r="G1336" s="24"/>
      <c r="H1336" s="24"/>
      <c r="I1336" s="24"/>
      <c r="J1336" s="24"/>
      <c r="K1336" s="24"/>
      <c r="L1336" s="24"/>
      <c r="M1336" s="24"/>
      <c r="N1336" s="24"/>
      <c r="O1336" s="24"/>
    </row>
    <row r="1337" spans="4:15" x14ac:dyDescent="0.75">
      <c r="D1337" s="24"/>
      <c r="E1337" s="24"/>
      <c r="F1337" s="24"/>
      <c r="G1337" s="24"/>
      <c r="H1337" s="24"/>
      <c r="I1337" s="24"/>
      <c r="J1337" s="24"/>
      <c r="K1337" s="24"/>
      <c r="L1337" s="24"/>
      <c r="M1337" s="24"/>
      <c r="N1337" s="24"/>
      <c r="O1337" s="24"/>
    </row>
    <row r="1338" spans="4:15" x14ac:dyDescent="0.75">
      <c r="D1338" s="24"/>
      <c r="E1338" s="24"/>
      <c r="F1338" s="24"/>
      <c r="G1338" s="24"/>
      <c r="H1338" s="24"/>
      <c r="I1338" s="24"/>
      <c r="J1338" s="24"/>
      <c r="K1338" s="24"/>
      <c r="L1338" s="24"/>
      <c r="M1338" s="24"/>
      <c r="N1338" s="24"/>
      <c r="O1338" s="24"/>
    </row>
    <row r="1339" spans="4:15" x14ac:dyDescent="0.75">
      <c r="D1339" s="24"/>
      <c r="E1339" s="24"/>
      <c r="F1339" s="24"/>
      <c r="G1339" s="24"/>
      <c r="H1339" s="24"/>
      <c r="I1339" s="24"/>
      <c r="J1339" s="24"/>
      <c r="K1339" s="24"/>
      <c r="L1339" s="24"/>
      <c r="M1339" s="24"/>
      <c r="N1339" s="24"/>
      <c r="O1339" s="24"/>
    </row>
    <row r="1340" spans="4:15" x14ac:dyDescent="0.75">
      <c r="D1340" s="24"/>
      <c r="E1340" s="24"/>
      <c r="F1340" s="24"/>
      <c r="G1340" s="24"/>
      <c r="H1340" s="24"/>
      <c r="I1340" s="24"/>
      <c r="J1340" s="24"/>
      <c r="K1340" s="24"/>
      <c r="L1340" s="24"/>
      <c r="M1340" s="24"/>
      <c r="N1340" s="24"/>
      <c r="O1340" s="24"/>
    </row>
    <row r="1341" spans="4:15" x14ac:dyDescent="0.75">
      <c r="D1341" s="24"/>
      <c r="E1341" s="24"/>
      <c r="F1341" s="24"/>
      <c r="G1341" s="24"/>
      <c r="H1341" s="24"/>
      <c r="I1341" s="24"/>
      <c r="J1341" s="24"/>
      <c r="K1341" s="24"/>
      <c r="L1341" s="24"/>
      <c r="M1341" s="24"/>
      <c r="N1341" s="24"/>
      <c r="O1341" s="24"/>
    </row>
    <row r="1342" spans="4:15" x14ac:dyDescent="0.75">
      <c r="D1342" s="24"/>
      <c r="E1342" s="24"/>
      <c r="F1342" s="24"/>
      <c r="G1342" s="24"/>
      <c r="H1342" s="24"/>
      <c r="I1342" s="24"/>
      <c r="J1342" s="24"/>
      <c r="K1342" s="24"/>
      <c r="L1342" s="24"/>
      <c r="M1342" s="24"/>
      <c r="N1342" s="24"/>
      <c r="O1342" s="24"/>
    </row>
    <row r="1343" spans="4:15" x14ac:dyDescent="0.75">
      <c r="D1343" s="24"/>
      <c r="E1343" s="24"/>
      <c r="F1343" s="24"/>
      <c r="G1343" s="24"/>
      <c r="H1343" s="24"/>
      <c r="I1343" s="24"/>
      <c r="J1343" s="24"/>
      <c r="K1343" s="24"/>
      <c r="L1343" s="24"/>
      <c r="M1343" s="24"/>
      <c r="N1343" s="24"/>
      <c r="O1343" s="24"/>
    </row>
    <row r="1344" spans="4:15" x14ac:dyDescent="0.75">
      <c r="D1344" s="24"/>
      <c r="E1344" s="24"/>
      <c r="F1344" s="24"/>
      <c r="G1344" s="24"/>
      <c r="H1344" s="24"/>
      <c r="I1344" s="24"/>
      <c r="J1344" s="24"/>
      <c r="K1344" s="24"/>
      <c r="L1344" s="24"/>
      <c r="M1344" s="24"/>
      <c r="N1344" s="24"/>
      <c r="O1344" s="24"/>
    </row>
    <row r="1345" spans="4:15" x14ac:dyDescent="0.75">
      <c r="D1345" s="24"/>
      <c r="E1345" s="24"/>
      <c r="F1345" s="24"/>
      <c r="G1345" s="24"/>
      <c r="H1345" s="24"/>
      <c r="I1345" s="24"/>
      <c r="J1345" s="24"/>
      <c r="K1345" s="24"/>
      <c r="L1345" s="24"/>
      <c r="M1345" s="24"/>
      <c r="N1345" s="24"/>
      <c r="O1345" s="24"/>
    </row>
    <row r="1346" spans="4:15" x14ac:dyDescent="0.75">
      <c r="D1346" s="24"/>
      <c r="E1346" s="24"/>
      <c r="F1346" s="24"/>
      <c r="G1346" s="24"/>
      <c r="H1346" s="24"/>
      <c r="I1346" s="24"/>
      <c r="J1346" s="24"/>
      <c r="K1346" s="24"/>
      <c r="L1346" s="24"/>
      <c r="M1346" s="24"/>
      <c r="N1346" s="24"/>
      <c r="O1346" s="24"/>
    </row>
    <row r="1347" spans="4:15" x14ac:dyDescent="0.75">
      <c r="D1347" s="24"/>
      <c r="E1347" s="24"/>
      <c r="F1347" s="24"/>
      <c r="G1347" s="24"/>
      <c r="H1347" s="24"/>
      <c r="I1347" s="24"/>
      <c r="J1347" s="24"/>
      <c r="K1347" s="24"/>
      <c r="L1347" s="24"/>
      <c r="M1347" s="24"/>
      <c r="N1347" s="24"/>
      <c r="O1347" s="24"/>
    </row>
    <row r="1348" spans="4:15" x14ac:dyDescent="0.75">
      <c r="D1348" s="24"/>
      <c r="E1348" s="24"/>
      <c r="F1348" s="24"/>
      <c r="G1348" s="24"/>
      <c r="H1348" s="24"/>
      <c r="I1348" s="24"/>
      <c r="J1348" s="24"/>
      <c r="K1348" s="24"/>
      <c r="L1348" s="24"/>
      <c r="M1348" s="24"/>
      <c r="N1348" s="24"/>
      <c r="O1348" s="24"/>
    </row>
    <row r="1349" spans="4:15" x14ac:dyDescent="0.75">
      <c r="D1349" s="24"/>
      <c r="E1349" s="24"/>
      <c r="F1349" s="24"/>
      <c r="G1349" s="24"/>
      <c r="H1349" s="24"/>
      <c r="I1349" s="24"/>
      <c r="J1349" s="24"/>
      <c r="K1349" s="24"/>
      <c r="L1349" s="24"/>
      <c r="M1349" s="24"/>
      <c r="N1349" s="24"/>
      <c r="O1349" s="24"/>
    </row>
    <row r="1350" spans="4:15" x14ac:dyDescent="0.75">
      <c r="D1350" s="24"/>
      <c r="E1350" s="24"/>
      <c r="F1350" s="24"/>
      <c r="G1350" s="24"/>
      <c r="H1350" s="24"/>
      <c r="I1350" s="24"/>
      <c r="J1350" s="24"/>
      <c r="K1350" s="24"/>
      <c r="L1350" s="24"/>
      <c r="M1350" s="24"/>
      <c r="N1350" s="24"/>
      <c r="O1350" s="24"/>
    </row>
    <row r="1351" spans="4:15" x14ac:dyDescent="0.75">
      <c r="D1351" s="24"/>
      <c r="E1351" s="24"/>
      <c r="F1351" s="24"/>
      <c r="G1351" s="24"/>
      <c r="H1351" s="24"/>
      <c r="I1351" s="24"/>
      <c r="J1351" s="24"/>
      <c r="K1351" s="24"/>
      <c r="L1351" s="24"/>
      <c r="M1351" s="24"/>
      <c r="N1351" s="24"/>
      <c r="O1351" s="24"/>
    </row>
    <row r="1352" spans="4:15" x14ac:dyDescent="0.75">
      <c r="D1352" s="24"/>
      <c r="E1352" s="24"/>
      <c r="F1352" s="24"/>
      <c r="G1352" s="24"/>
      <c r="H1352" s="24"/>
      <c r="I1352" s="24"/>
      <c r="J1352" s="24"/>
      <c r="K1352" s="24"/>
      <c r="L1352" s="24"/>
      <c r="M1352" s="24"/>
      <c r="N1352" s="24"/>
      <c r="O1352" s="24"/>
    </row>
    <row r="1353" spans="4:15" x14ac:dyDescent="0.75">
      <c r="D1353" s="24"/>
      <c r="E1353" s="24"/>
      <c r="F1353" s="24"/>
      <c r="G1353" s="24"/>
      <c r="H1353" s="24"/>
      <c r="I1353" s="24"/>
      <c r="J1353" s="24"/>
      <c r="K1353" s="24"/>
      <c r="L1353" s="24"/>
      <c r="M1353" s="24"/>
      <c r="N1353" s="24"/>
      <c r="O1353" s="24"/>
    </row>
    <row r="1354" spans="4:15" x14ac:dyDescent="0.75">
      <c r="D1354" s="24"/>
      <c r="E1354" s="24"/>
      <c r="F1354" s="24"/>
      <c r="G1354" s="24"/>
      <c r="H1354" s="24"/>
      <c r="I1354" s="24"/>
      <c r="J1354" s="24"/>
      <c r="K1354" s="24"/>
      <c r="L1354" s="24"/>
      <c r="M1354" s="24"/>
      <c r="N1354" s="24"/>
      <c r="O1354" s="24"/>
    </row>
    <row r="1355" spans="4:15" x14ac:dyDescent="0.75">
      <c r="D1355" s="24"/>
      <c r="E1355" s="24"/>
      <c r="F1355" s="24"/>
      <c r="G1355" s="24"/>
      <c r="H1355" s="24"/>
      <c r="I1355" s="24"/>
      <c r="J1355" s="24"/>
      <c r="K1355" s="24"/>
      <c r="L1355" s="24"/>
      <c r="M1355" s="24"/>
      <c r="N1355" s="24"/>
      <c r="O1355" s="24"/>
    </row>
    <row r="1356" spans="4:15" x14ac:dyDescent="0.75">
      <c r="D1356" s="24"/>
      <c r="E1356" s="24"/>
      <c r="F1356" s="24"/>
      <c r="G1356" s="24"/>
      <c r="H1356" s="24"/>
      <c r="I1356" s="24"/>
      <c r="J1356" s="24"/>
      <c r="K1356" s="24"/>
      <c r="L1356" s="24"/>
      <c r="M1356" s="24"/>
      <c r="N1356" s="24"/>
      <c r="O1356" s="24"/>
    </row>
    <row r="1357" spans="4:15" x14ac:dyDescent="0.75">
      <c r="D1357" s="24"/>
      <c r="E1357" s="24"/>
      <c r="F1357" s="24"/>
      <c r="G1357" s="24"/>
      <c r="H1357" s="24"/>
      <c r="I1357" s="24"/>
      <c r="J1357" s="24"/>
      <c r="K1357" s="24"/>
      <c r="L1357" s="24"/>
      <c r="M1357" s="24"/>
      <c r="N1357" s="24"/>
      <c r="O1357" s="24"/>
    </row>
    <row r="1358" spans="4:15" x14ac:dyDescent="0.75">
      <c r="D1358" s="24"/>
      <c r="E1358" s="24"/>
      <c r="F1358" s="24"/>
      <c r="G1358" s="24"/>
      <c r="H1358" s="24"/>
      <c r="I1358" s="24"/>
      <c r="J1358" s="24"/>
      <c r="K1358" s="24"/>
      <c r="L1358" s="24"/>
      <c r="M1358" s="24"/>
      <c r="N1358" s="24"/>
      <c r="O1358" s="24"/>
    </row>
    <row r="1359" spans="4:15" x14ac:dyDescent="0.75">
      <c r="D1359" s="24"/>
      <c r="E1359" s="24"/>
      <c r="F1359" s="24"/>
      <c r="G1359" s="24"/>
      <c r="H1359" s="24"/>
      <c r="I1359" s="24"/>
      <c r="J1359" s="24"/>
      <c r="K1359" s="24"/>
      <c r="L1359" s="24"/>
      <c r="M1359" s="24"/>
      <c r="N1359" s="24"/>
      <c r="O1359" s="24"/>
    </row>
    <row r="1360" spans="4:15" x14ac:dyDescent="0.75">
      <c r="D1360" s="24"/>
      <c r="E1360" s="24"/>
      <c r="F1360" s="24"/>
      <c r="G1360" s="24"/>
      <c r="H1360" s="24"/>
      <c r="I1360" s="24"/>
      <c r="J1360" s="24"/>
      <c r="K1360" s="24"/>
      <c r="L1360" s="24"/>
      <c r="M1360" s="24"/>
      <c r="N1360" s="24"/>
      <c r="O1360" s="24"/>
    </row>
    <row r="1361" spans="4:15" x14ac:dyDescent="0.75">
      <c r="D1361" s="24"/>
      <c r="E1361" s="24"/>
      <c r="F1361" s="24"/>
      <c r="G1361" s="24"/>
      <c r="H1361" s="24"/>
      <c r="I1361" s="24"/>
      <c r="J1361" s="24"/>
      <c r="K1361" s="24"/>
      <c r="L1361" s="24"/>
      <c r="M1361" s="24"/>
      <c r="N1361" s="24"/>
      <c r="O1361" s="24"/>
    </row>
    <row r="1362" spans="4:15" x14ac:dyDescent="0.75">
      <c r="D1362" s="24"/>
      <c r="E1362" s="24"/>
      <c r="F1362" s="24"/>
      <c r="G1362" s="24"/>
      <c r="H1362" s="24"/>
      <c r="I1362" s="24"/>
      <c r="J1362" s="24"/>
      <c r="K1362" s="24"/>
      <c r="L1362" s="24"/>
      <c r="M1362" s="24"/>
      <c r="N1362" s="24"/>
      <c r="O1362" s="24"/>
    </row>
    <row r="1363" spans="4:15" x14ac:dyDescent="0.75">
      <c r="D1363" s="24"/>
      <c r="E1363" s="24"/>
      <c r="F1363" s="24"/>
      <c r="G1363" s="24"/>
      <c r="H1363" s="24"/>
      <c r="I1363" s="24"/>
      <c r="J1363" s="24"/>
      <c r="K1363" s="24"/>
      <c r="L1363" s="24"/>
      <c r="M1363" s="24"/>
      <c r="N1363" s="24"/>
      <c r="O1363" s="24"/>
    </row>
    <row r="1364" spans="4:15" x14ac:dyDescent="0.75">
      <c r="D1364" s="24"/>
      <c r="E1364" s="24"/>
      <c r="F1364" s="24"/>
      <c r="G1364" s="24"/>
      <c r="H1364" s="24"/>
      <c r="I1364" s="24"/>
      <c r="J1364" s="24"/>
      <c r="K1364" s="24"/>
      <c r="L1364" s="24"/>
      <c r="M1364" s="24"/>
      <c r="N1364" s="24"/>
      <c r="O1364" s="24"/>
    </row>
    <row r="1365" spans="4:15" x14ac:dyDescent="0.75">
      <c r="D1365" s="24"/>
      <c r="E1365" s="24"/>
      <c r="F1365" s="24"/>
      <c r="G1365" s="24"/>
      <c r="H1365" s="24"/>
      <c r="I1365" s="24"/>
      <c r="J1365" s="24"/>
      <c r="K1365" s="24"/>
      <c r="L1365" s="24"/>
      <c r="M1365" s="24"/>
      <c r="N1365" s="24"/>
      <c r="O1365" s="24"/>
    </row>
    <row r="1366" spans="4:15" x14ac:dyDescent="0.75">
      <c r="D1366" s="24"/>
      <c r="E1366" s="24"/>
      <c r="F1366" s="24"/>
      <c r="G1366" s="24"/>
      <c r="H1366" s="24"/>
      <c r="I1366" s="24"/>
      <c r="J1366" s="24"/>
      <c r="K1366" s="24"/>
      <c r="L1366" s="24"/>
      <c r="M1366" s="24"/>
      <c r="N1366" s="24"/>
      <c r="O1366" s="24"/>
    </row>
    <row r="1367" spans="4:15" x14ac:dyDescent="0.75">
      <c r="D1367" s="24"/>
      <c r="E1367" s="24"/>
      <c r="F1367" s="24"/>
      <c r="G1367" s="24"/>
      <c r="H1367" s="24"/>
      <c r="I1367" s="24"/>
      <c r="J1367" s="24"/>
      <c r="K1367" s="24"/>
      <c r="L1367" s="24"/>
      <c r="M1367" s="24"/>
      <c r="N1367" s="24"/>
      <c r="O1367" s="24"/>
    </row>
    <row r="1368" spans="4:15" x14ac:dyDescent="0.75">
      <c r="D1368" s="24"/>
      <c r="E1368" s="24"/>
      <c r="F1368" s="24"/>
      <c r="G1368" s="24"/>
      <c r="H1368" s="24"/>
      <c r="I1368" s="24"/>
      <c r="J1368" s="24"/>
      <c r="K1368" s="24"/>
      <c r="L1368" s="24"/>
      <c r="M1368" s="24"/>
      <c r="N1368" s="24"/>
      <c r="O1368" s="24"/>
    </row>
    <row r="1369" spans="4:15" x14ac:dyDescent="0.75">
      <c r="D1369" s="24"/>
      <c r="E1369" s="24"/>
      <c r="F1369" s="24"/>
      <c r="G1369" s="24"/>
      <c r="H1369" s="24"/>
      <c r="I1369" s="24"/>
      <c r="J1369" s="24"/>
      <c r="K1369" s="24"/>
      <c r="L1369" s="24"/>
      <c r="M1369" s="24"/>
      <c r="N1369" s="24"/>
      <c r="O1369" s="24"/>
    </row>
    <row r="1370" spans="4:15" x14ac:dyDescent="0.75">
      <c r="D1370" s="24"/>
      <c r="E1370" s="24"/>
      <c r="F1370" s="24"/>
      <c r="G1370" s="24"/>
      <c r="H1370" s="24"/>
      <c r="I1370" s="24"/>
      <c r="J1370" s="24"/>
      <c r="K1370" s="24"/>
      <c r="L1370" s="24"/>
      <c r="M1370" s="24"/>
      <c r="N1370" s="24"/>
      <c r="O1370" s="24"/>
    </row>
    <row r="1371" spans="4:15" x14ac:dyDescent="0.75">
      <c r="D1371" s="24"/>
      <c r="E1371" s="24"/>
      <c r="F1371" s="24"/>
      <c r="G1371" s="24"/>
      <c r="H1371" s="24"/>
      <c r="I1371" s="24"/>
      <c r="J1371" s="24"/>
      <c r="K1371" s="24"/>
      <c r="L1371" s="24"/>
      <c r="M1371" s="24"/>
      <c r="N1371" s="24"/>
      <c r="O1371" s="24"/>
    </row>
    <row r="1372" spans="4:15" x14ac:dyDescent="0.75">
      <c r="D1372" s="24"/>
      <c r="E1372" s="24"/>
      <c r="F1372" s="24"/>
      <c r="G1372" s="24"/>
      <c r="H1372" s="24"/>
      <c r="I1372" s="24"/>
      <c r="J1372" s="24"/>
      <c r="K1372" s="24"/>
      <c r="L1372" s="24"/>
      <c r="M1372" s="24"/>
      <c r="N1372" s="24"/>
      <c r="O1372" s="24"/>
    </row>
    <row r="1373" spans="4:15" x14ac:dyDescent="0.75">
      <c r="D1373" s="24"/>
      <c r="E1373" s="24"/>
      <c r="F1373" s="24"/>
      <c r="G1373" s="24"/>
      <c r="H1373" s="24"/>
      <c r="I1373" s="24"/>
      <c r="J1373" s="24"/>
      <c r="K1373" s="24"/>
      <c r="L1373" s="24"/>
      <c r="M1373" s="24"/>
      <c r="N1373" s="24"/>
      <c r="O1373" s="24"/>
    </row>
    <row r="1374" spans="4:15" x14ac:dyDescent="0.75">
      <c r="D1374" s="24"/>
      <c r="E1374" s="24"/>
      <c r="F1374" s="24"/>
      <c r="G1374" s="24"/>
      <c r="H1374" s="24"/>
      <c r="I1374" s="24"/>
      <c r="J1374" s="24"/>
      <c r="K1374" s="24"/>
      <c r="L1374" s="24"/>
      <c r="M1374" s="24"/>
      <c r="N1374" s="24"/>
      <c r="O1374" s="24"/>
    </row>
    <row r="1375" spans="4:15" x14ac:dyDescent="0.75">
      <c r="D1375" s="24"/>
      <c r="E1375" s="24"/>
      <c r="F1375" s="24"/>
      <c r="G1375" s="24"/>
      <c r="H1375" s="24"/>
      <c r="I1375" s="24"/>
      <c r="J1375" s="24"/>
      <c r="K1375" s="24"/>
      <c r="L1375" s="24"/>
      <c r="M1375" s="24"/>
      <c r="N1375" s="24"/>
      <c r="O1375" s="24"/>
    </row>
    <row r="1376" spans="4:15" x14ac:dyDescent="0.75">
      <c r="D1376" s="24"/>
      <c r="E1376" s="24"/>
      <c r="F1376" s="24"/>
      <c r="G1376" s="24"/>
      <c r="H1376" s="24"/>
      <c r="I1376" s="24"/>
      <c r="J1376" s="24"/>
      <c r="K1376" s="24"/>
      <c r="L1376" s="24"/>
      <c r="M1376" s="24"/>
      <c r="N1376" s="24"/>
      <c r="O1376" s="24"/>
    </row>
    <row r="1377" spans="4:15" x14ac:dyDescent="0.75">
      <c r="D1377" s="24"/>
      <c r="E1377" s="24"/>
      <c r="F1377" s="24"/>
      <c r="G1377" s="24"/>
      <c r="H1377" s="24"/>
      <c r="I1377" s="24"/>
      <c r="J1377" s="24"/>
      <c r="K1377" s="24"/>
      <c r="L1377" s="24"/>
      <c r="M1377" s="24"/>
      <c r="N1377" s="24"/>
      <c r="O1377" s="24"/>
    </row>
    <row r="1378" spans="4:15" x14ac:dyDescent="0.75">
      <c r="D1378" s="24"/>
      <c r="E1378" s="24"/>
      <c r="F1378" s="24"/>
      <c r="G1378" s="24"/>
      <c r="H1378" s="24"/>
      <c r="I1378" s="24"/>
      <c r="J1378" s="24"/>
      <c r="K1378" s="24"/>
      <c r="L1378" s="24"/>
      <c r="M1378" s="24"/>
      <c r="N1378" s="24"/>
      <c r="O1378" s="24"/>
    </row>
    <row r="1379" spans="4:15" x14ac:dyDescent="0.75">
      <c r="D1379" s="24"/>
      <c r="E1379" s="24"/>
      <c r="F1379" s="24"/>
      <c r="G1379" s="24"/>
      <c r="H1379" s="24"/>
      <c r="I1379" s="24"/>
      <c r="J1379" s="24"/>
      <c r="K1379" s="24"/>
      <c r="L1379" s="24"/>
      <c r="M1379" s="24"/>
      <c r="N1379" s="24"/>
      <c r="O1379" s="24"/>
    </row>
    <row r="1380" spans="4:15" x14ac:dyDescent="0.75">
      <c r="D1380" s="24"/>
      <c r="E1380" s="24"/>
      <c r="F1380" s="24"/>
      <c r="G1380" s="24"/>
      <c r="H1380" s="24"/>
      <c r="I1380" s="24"/>
      <c r="J1380" s="24"/>
      <c r="K1380" s="24"/>
      <c r="L1380" s="24"/>
      <c r="M1380" s="24"/>
      <c r="N1380" s="24"/>
      <c r="O1380" s="24"/>
    </row>
    <row r="1381" spans="4:15" x14ac:dyDescent="0.75">
      <c r="D1381" s="24"/>
      <c r="E1381" s="24"/>
      <c r="F1381" s="24"/>
      <c r="G1381" s="24"/>
      <c r="H1381" s="24"/>
      <c r="I1381" s="24"/>
      <c r="J1381" s="24"/>
      <c r="K1381" s="24"/>
      <c r="L1381" s="24"/>
      <c r="M1381" s="24"/>
      <c r="N1381" s="24"/>
      <c r="O1381" s="24"/>
    </row>
    <row r="1382" spans="4:15" x14ac:dyDescent="0.75">
      <c r="D1382" s="24"/>
      <c r="E1382" s="24"/>
      <c r="F1382" s="24"/>
      <c r="G1382" s="24"/>
      <c r="H1382" s="24"/>
      <c r="I1382" s="24"/>
      <c r="J1382" s="24"/>
      <c r="K1382" s="24"/>
      <c r="L1382" s="24"/>
      <c r="M1382" s="24"/>
      <c r="N1382" s="24"/>
      <c r="O1382" s="24"/>
    </row>
    <row r="1383" spans="4:15" x14ac:dyDescent="0.75">
      <c r="D1383" s="24"/>
      <c r="E1383" s="24"/>
      <c r="F1383" s="24"/>
      <c r="G1383" s="24"/>
      <c r="H1383" s="24"/>
      <c r="I1383" s="24"/>
      <c r="J1383" s="24"/>
      <c r="K1383" s="24"/>
      <c r="L1383" s="24"/>
      <c r="M1383" s="24"/>
      <c r="N1383" s="24"/>
      <c r="O1383" s="24"/>
    </row>
    <row r="1384" spans="4:15" x14ac:dyDescent="0.75">
      <c r="D1384" s="24"/>
      <c r="E1384" s="24"/>
      <c r="F1384" s="24"/>
      <c r="G1384" s="24"/>
      <c r="H1384" s="24"/>
      <c r="I1384" s="24"/>
      <c r="J1384" s="24"/>
      <c r="K1384" s="24"/>
      <c r="L1384" s="24"/>
      <c r="M1384" s="24"/>
      <c r="N1384" s="24"/>
      <c r="O1384" s="24"/>
    </row>
    <row r="1385" spans="4:15" x14ac:dyDescent="0.75">
      <c r="D1385" s="24"/>
      <c r="E1385" s="24"/>
      <c r="F1385" s="24"/>
      <c r="G1385" s="24"/>
      <c r="H1385" s="24"/>
      <c r="I1385" s="24"/>
      <c r="J1385" s="24"/>
      <c r="K1385" s="24"/>
      <c r="L1385" s="24"/>
      <c r="M1385" s="24"/>
      <c r="N1385" s="24"/>
      <c r="O1385" s="24"/>
    </row>
    <row r="1386" spans="4:15" x14ac:dyDescent="0.75">
      <c r="D1386" s="24"/>
      <c r="E1386" s="24"/>
      <c r="F1386" s="24"/>
      <c r="G1386" s="24"/>
      <c r="H1386" s="24"/>
      <c r="I1386" s="24"/>
      <c r="J1386" s="24"/>
      <c r="K1386" s="24"/>
      <c r="L1386" s="24"/>
      <c r="M1386" s="24"/>
      <c r="N1386" s="24"/>
      <c r="O1386" s="24"/>
    </row>
    <row r="1387" spans="4:15" x14ac:dyDescent="0.75">
      <c r="D1387" s="24"/>
      <c r="E1387" s="24"/>
      <c r="F1387" s="24"/>
      <c r="G1387" s="24"/>
      <c r="H1387" s="24"/>
      <c r="I1387" s="24"/>
      <c r="J1387" s="24"/>
      <c r="K1387" s="24"/>
      <c r="L1387" s="24"/>
      <c r="M1387" s="24"/>
      <c r="N1387" s="24"/>
      <c r="O1387" s="24"/>
    </row>
    <row r="1388" spans="4:15" x14ac:dyDescent="0.75">
      <c r="D1388" s="24"/>
      <c r="E1388" s="24"/>
      <c r="F1388" s="24"/>
      <c r="G1388" s="24"/>
      <c r="H1388" s="24"/>
      <c r="I1388" s="24"/>
      <c r="J1388" s="24"/>
      <c r="K1388" s="24"/>
      <c r="L1388" s="24"/>
      <c r="M1388" s="24"/>
      <c r="N1388" s="24"/>
      <c r="O1388" s="24"/>
    </row>
    <row r="1389" spans="4:15" x14ac:dyDescent="0.75">
      <c r="D1389" s="24"/>
      <c r="E1389" s="24"/>
      <c r="F1389" s="24"/>
      <c r="G1389" s="24"/>
      <c r="H1389" s="24"/>
      <c r="I1389" s="24"/>
      <c r="J1389" s="24"/>
      <c r="K1389" s="24"/>
      <c r="L1389" s="24"/>
      <c r="M1389" s="24"/>
      <c r="N1389" s="24"/>
      <c r="O1389" s="24"/>
    </row>
    <row r="1390" spans="4:15" x14ac:dyDescent="0.75">
      <c r="D1390" s="24"/>
      <c r="E1390" s="24"/>
      <c r="F1390" s="24"/>
      <c r="G1390" s="24"/>
      <c r="H1390" s="24"/>
      <c r="I1390" s="24"/>
      <c r="J1390" s="24"/>
      <c r="K1390" s="24"/>
      <c r="L1390" s="24"/>
      <c r="M1390" s="24"/>
      <c r="N1390" s="24"/>
      <c r="O1390" s="24"/>
    </row>
    <row r="1391" spans="4:15" x14ac:dyDescent="0.75">
      <c r="D1391" s="24"/>
      <c r="E1391" s="24"/>
      <c r="F1391" s="24"/>
      <c r="G1391" s="24"/>
      <c r="H1391" s="24"/>
      <c r="I1391" s="24"/>
      <c r="J1391" s="24"/>
      <c r="K1391" s="24"/>
      <c r="L1391" s="24"/>
      <c r="M1391" s="24"/>
      <c r="N1391" s="24"/>
      <c r="O1391" s="24"/>
    </row>
    <row r="1392" spans="4:15" x14ac:dyDescent="0.75">
      <c r="D1392" s="24"/>
      <c r="E1392" s="24"/>
      <c r="F1392" s="24"/>
      <c r="G1392" s="24"/>
      <c r="H1392" s="24"/>
      <c r="I1392" s="24"/>
      <c r="J1392" s="24"/>
      <c r="K1392" s="24"/>
      <c r="L1392" s="24"/>
      <c r="M1392" s="24"/>
      <c r="N1392" s="24"/>
      <c r="O1392" s="24"/>
    </row>
    <row r="1393" spans="4:15" x14ac:dyDescent="0.75">
      <c r="D1393" s="24"/>
      <c r="E1393" s="24"/>
      <c r="F1393" s="24"/>
      <c r="G1393" s="24"/>
      <c r="H1393" s="24"/>
      <c r="I1393" s="24"/>
      <c r="J1393" s="24"/>
      <c r="K1393" s="24"/>
      <c r="L1393" s="24"/>
      <c r="M1393" s="24"/>
      <c r="N1393" s="24"/>
      <c r="O1393" s="24"/>
    </row>
    <row r="1394" spans="4:15" x14ac:dyDescent="0.75">
      <c r="D1394" s="24"/>
      <c r="E1394" s="24"/>
      <c r="F1394" s="24"/>
      <c r="G1394" s="24"/>
      <c r="H1394" s="24"/>
      <c r="I1394" s="24"/>
      <c r="J1394" s="24"/>
      <c r="K1394" s="24"/>
      <c r="L1394" s="24"/>
      <c r="M1394" s="24"/>
      <c r="N1394" s="24"/>
      <c r="O1394" s="24"/>
    </row>
    <row r="1395" spans="4:15" x14ac:dyDescent="0.75">
      <c r="D1395" s="24"/>
      <c r="E1395" s="24"/>
      <c r="F1395" s="24"/>
      <c r="G1395" s="24"/>
      <c r="H1395" s="24"/>
      <c r="I1395" s="24"/>
      <c r="J1395" s="24"/>
      <c r="K1395" s="24"/>
      <c r="L1395" s="24"/>
      <c r="M1395" s="24"/>
      <c r="N1395" s="24"/>
      <c r="O1395" s="24"/>
    </row>
    <row r="1396" spans="4:15" x14ac:dyDescent="0.75">
      <c r="D1396" s="24"/>
      <c r="E1396" s="24"/>
      <c r="F1396" s="24"/>
      <c r="G1396" s="24"/>
      <c r="H1396" s="24"/>
      <c r="I1396" s="24"/>
      <c r="J1396" s="24"/>
      <c r="K1396" s="24"/>
      <c r="L1396" s="24"/>
      <c r="M1396" s="24"/>
      <c r="N1396" s="24"/>
      <c r="O1396" s="24"/>
    </row>
    <row r="1397" spans="4:15" x14ac:dyDescent="0.75">
      <c r="D1397" s="24"/>
      <c r="E1397" s="24"/>
      <c r="F1397" s="24"/>
      <c r="G1397" s="24"/>
      <c r="H1397" s="24"/>
      <c r="I1397" s="24"/>
      <c r="J1397" s="24"/>
      <c r="K1397" s="24"/>
      <c r="L1397" s="24"/>
      <c r="M1397" s="24"/>
      <c r="N1397" s="24"/>
      <c r="O1397" s="24"/>
    </row>
    <row r="1398" spans="4:15" x14ac:dyDescent="0.75">
      <c r="D1398" s="24"/>
      <c r="E1398" s="24"/>
      <c r="F1398" s="24"/>
      <c r="G1398" s="24"/>
      <c r="H1398" s="24"/>
      <c r="I1398" s="24"/>
      <c r="J1398" s="24"/>
      <c r="K1398" s="24"/>
      <c r="L1398" s="24"/>
      <c r="M1398" s="24"/>
      <c r="N1398" s="24"/>
      <c r="O1398" s="24"/>
    </row>
    <row r="1399" spans="4:15" x14ac:dyDescent="0.75">
      <c r="D1399" s="24"/>
      <c r="E1399" s="24"/>
      <c r="F1399" s="24"/>
      <c r="G1399" s="24"/>
      <c r="H1399" s="24"/>
      <c r="I1399" s="24"/>
      <c r="J1399" s="24"/>
      <c r="K1399" s="24"/>
      <c r="L1399" s="24"/>
      <c r="M1399" s="24"/>
      <c r="N1399" s="24"/>
      <c r="O1399" s="24"/>
    </row>
    <row r="1400" spans="4:15" x14ac:dyDescent="0.75">
      <c r="D1400" s="24"/>
      <c r="E1400" s="24"/>
      <c r="F1400" s="24"/>
      <c r="G1400" s="24"/>
      <c r="H1400" s="24"/>
      <c r="I1400" s="24"/>
      <c r="J1400" s="24"/>
      <c r="K1400" s="24"/>
      <c r="L1400" s="24"/>
      <c r="M1400" s="24"/>
      <c r="N1400" s="24"/>
      <c r="O1400" s="24"/>
    </row>
    <row r="1401" spans="4:15" x14ac:dyDescent="0.75">
      <c r="D1401" s="24"/>
      <c r="E1401" s="24"/>
      <c r="F1401" s="24"/>
      <c r="G1401" s="24"/>
      <c r="H1401" s="24"/>
      <c r="I1401" s="24"/>
      <c r="J1401" s="24"/>
      <c r="K1401" s="24"/>
      <c r="L1401" s="24"/>
      <c r="M1401" s="24"/>
      <c r="N1401" s="24"/>
      <c r="O1401" s="24"/>
    </row>
    <row r="1402" spans="4:15" x14ac:dyDescent="0.75">
      <c r="D1402" s="24"/>
      <c r="E1402" s="24"/>
      <c r="F1402" s="24"/>
      <c r="G1402" s="24"/>
      <c r="H1402" s="24"/>
      <c r="I1402" s="24"/>
      <c r="J1402" s="24"/>
      <c r="K1402" s="24"/>
      <c r="L1402" s="24"/>
      <c r="M1402" s="24"/>
      <c r="N1402" s="24"/>
      <c r="O1402" s="24"/>
    </row>
    <row r="1403" spans="4:15" x14ac:dyDescent="0.75">
      <c r="D1403" s="24"/>
      <c r="E1403" s="24"/>
      <c r="F1403" s="24"/>
      <c r="G1403" s="24"/>
      <c r="H1403" s="24"/>
      <c r="I1403" s="24"/>
      <c r="J1403" s="24"/>
      <c r="K1403" s="24"/>
      <c r="L1403" s="24"/>
      <c r="M1403" s="24"/>
      <c r="N1403" s="24"/>
      <c r="O1403" s="24"/>
    </row>
    <row r="1404" spans="4:15" x14ac:dyDescent="0.75">
      <c r="D1404" s="24"/>
      <c r="E1404" s="24"/>
      <c r="F1404" s="24"/>
      <c r="G1404" s="24"/>
      <c r="H1404" s="24"/>
      <c r="I1404" s="24"/>
      <c r="J1404" s="24"/>
      <c r="K1404" s="24"/>
      <c r="L1404" s="24"/>
      <c r="M1404" s="24"/>
      <c r="N1404" s="24"/>
      <c r="O1404" s="24"/>
    </row>
    <row r="1405" spans="4:15" x14ac:dyDescent="0.75">
      <c r="D1405" s="24"/>
      <c r="E1405" s="24"/>
      <c r="F1405" s="24"/>
      <c r="G1405" s="24"/>
      <c r="H1405" s="24"/>
      <c r="I1405" s="24"/>
      <c r="J1405" s="24"/>
      <c r="K1405" s="24"/>
      <c r="L1405" s="24"/>
      <c r="M1405" s="24"/>
      <c r="N1405" s="24"/>
      <c r="O1405" s="24"/>
    </row>
    <row r="1406" spans="4:15" x14ac:dyDescent="0.75">
      <c r="D1406" s="24"/>
      <c r="E1406" s="24"/>
      <c r="F1406" s="24"/>
      <c r="G1406" s="24"/>
      <c r="H1406" s="24"/>
      <c r="I1406" s="24"/>
      <c r="J1406" s="24"/>
      <c r="K1406" s="24"/>
      <c r="L1406" s="24"/>
      <c r="M1406" s="24"/>
      <c r="N1406" s="24"/>
      <c r="O1406" s="24"/>
    </row>
    <row r="1407" spans="4:15" x14ac:dyDescent="0.75">
      <c r="D1407" s="24"/>
      <c r="E1407" s="24"/>
      <c r="F1407" s="24"/>
      <c r="G1407" s="24"/>
      <c r="H1407" s="24"/>
      <c r="I1407" s="24"/>
      <c r="J1407" s="24"/>
      <c r="K1407" s="24"/>
      <c r="L1407" s="24"/>
      <c r="M1407" s="24"/>
      <c r="N1407" s="24"/>
      <c r="O1407" s="24"/>
    </row>
    <row r="1408" spans="4:15" x14ac:dyDescent="0.75">
      <c r="D1408" s="24"/>
      <c r="E1408" s="24"/>
      <c r="F1408" s="24"/>
      <c r="G1408" s="24"/>
      <c r="H1408" s="24"/>
      <c r="I1408" s="24"/>
      <c r="J1408" s="24"/>
      <c r="K1408" s="24"/>
      <c r="L1408" s="24"/>
      <c r="M1408" s="24"/>
      <c r="N1408" s="24"/>
      <c r="O1408" s="24"/>
    </row>
    <row r="1409" spans="4:15" x14ac:dyDescent="0.75">
      <c r="D1409" s="24"/>
      <c r="E1409" s="24"/>
      <c r="F1409" s="24"/>
      <c r="G1409" s="24"/>
      <c r="H1409" s="24"/>
      <c r="I1409" s="24"/>
      <c r="J1409" s="24"/>
      <c r="K1409" s="24"/>
      <c r="L1409" s="24"/>
      <c r="M1409" s="24"/>
      <c r="N1409" s="24"/>
      <c r="O1409" s="24"/>
    </row>
    <row r="1410" spans="4:15" x14ac:dyDescent="0.75">
      <c r="D1410" s="24"/>
      <c r="E1410" s="24"/>
      <c r="F1410" s="24"/>
      <c r="G1410" s="24"/>
      <c r="H1410" s="24"/>
      <c r="I1410" s="24"/>
      <c r="J1410" s="24"/>
      <c r="K1410" s="24"/>
      <c r="L1410" s="24"/>
      <c r="M1410" s="24"/>
      <c r="N1410" s="24"/>
      <c r="O1410" s="24"/>
    </row>
    <row r="1411" spans="4:15" x14ac:dyDescent="0.75">
      <c r="D1411" s="24"/>
      <c r="E1411" s="24"/>
      <c r="F1411" s="24"/>
      <c r="G1411" s="24"/>
      <c r="H1411" s="24"/>
      <c r="I1411" s="24"/>
      <c r="J1411" s="24"/>
      <c r="K1411" s="24"/>
      <c r="L1411" s="24"/>
      <c r="M1411" s="24"/>
      <c r="N1411" s="24"/>
      <c r="O1411" s="24"/>
    </row>
    <row r="1412" spans="4:15" x14ac:dyDescent="0.75">
      <c r="D1412" s="24"/>
      <c r="E1412" s="24"/>
      <c r="F1412" s="24"/>
      <c r="G1412" s="24"/>
      <c r="H1412" s="24"/>
      <c r="I1412" s="24"/>
      <c r="J1412" s="24"/>
      <c r="K1412" s="24"/>
      <c r="L1412" s="24"/>
      <c r="M1412" s="24"/>
      <c r="N1412" s="24"/>
      <c r="O1412" s="24"/>
    </row>
    <row r="1413" spans="4:15" x14ac:dyDescent="0.75">
      <c r="D1413" s="24"/>
      <c r="E1413" s="24"/>
      <c r="F1413" s="24"/>
      <c r="G1413" s="24"/>
      <c r="H1413" s="24"/>
      <c r="I1413" s="24"/>
      <c r="J1413" s="24"/>
      <c r="K1413" s="24"/>
      <c r="L1413" s="24"/>
      <c r="M1413" s="24"/>
      <c r="N1413" s="24"/>
      <c r="O1413" s="24"/>
    </row>
    <row r="1414" spans="4:15" x14ac:dyDescent="0.75">
      <c r="D1414" s="24"/>
      <c r="E1414" s="24"/>
      <c r="F1414" s="24"/>
      <c r="G1414" s="24"/>
      <c r="H1414" s="24"/>
      <c r="I1414" s="24"/>
      <c r="J1414" s="24"/>
      <c r="K1414" s="24"/>
      <c r="L1414" s="24"/>
      <c r="M1414" s="24"/>
      <c r="N1414" s="24"/>
      <c r="O1414" s="24"/>
    </row>
    <row r="1415" spans="4:15" x14ac:dyDescent="0.75">
      <c r="D1415" s="24"/>
      <c r="E1415" s="24"/>
      <c r="F1415" s="24"/>
      <c r="G1415" s="24"/>
      <c r="H1415" s="24"/>
      <c r="I1415" s="24"/>
      <c r="J1415" s="24"/>
      <c r="K1415" s="24"/>
      <c r="L1415" s="24"/>
      <c r="M1415" s="24"/>
      <c r="N1415" s="24"/>
      <c r="O1415" s="24"/>
    </row>
    <row r="1416" spans="4:15" x14ac:dyDescent="0.75">
      <c r="D1416" s="24"/>
      <c r="E1416" s="24"/>
      <c r="F1416" s="24"/>
      <c r="G1416" s="24"/>
      <c r="H1416" s="24"/>
      <c r="I1416" s="24"/>
      <c r="J1416" s="24"/>
      <c r="K1416" s="24"/>
      <c r="L1416" s="24"/>
      <c r="M1416" s="24"/>
      <c r="N1416" s="24"/>
      <c r="O1416" s="24"/>
    </row>
    <row r="1417" spans="4:15" x14ac:dyDescent="0.75">
      <c r="D1417" s="24"/>
      <c r="E1417" s="24"/>
      <c r="F1417" s="24"/>
      <c r="G1417" s="24"/>
      <c r="H1417" s="24"/>
      <c r="I1417" s="24"/>
      <c r="J1417" s="24"/>
      <c r="K1417" s="24"/>
      <c r="L1417" s="24"/>
      <c r="M1417" s="24"/>
      <c r="N1417" s="24"/>
      <c r="O1417" s="24"/>
    </row>
    <row r="1418" spans="4:15" x14ac:dyDescent="0.75">
      <c r="D1418" s="24"/>
      <c r="E1418" s="24"/>
      <c r="F1418" s="24"/>
      <c r="G1418" s="24"/>
      <c r="H1418" s="24"/>
      <c r="I1418" s="24"/>
      <c r="J1418" s="24"/>
      <c r="K1418" s="24"/>
      <c r="L1418" s="24"/>
      <c r="M1418" s="24"/>
      <c r="N1418" s="24"/>
      <c r="O1418" s="24"/>
    </row>
    <row r="1419" spans="4:15" x14ac:dyDescent="0.75">
      <c r="D1419" s="24"/>
      <c r="E1419" s="24"/>
      <c r="F1419" s="24"/>
      <c r="G1419" s="24"/>
      <c r="H1419" s="24"/>
      <c r="I1419" s="24"/>
      <c r="J1419" s="24"/>
      <c r="K1419" s="24"/>
      <c r="L1419" s="24"/>
      <c r="M1419" s="24"/>
      <c r="N1419" s="24"/>
      <c r="O1419" s="24"/>
    </row>
    <row r="1420" spans="4:15" x14ac:dyDescent="0.75">
      <c r="D1420" s="24"/>
      <c r="E1420" s="24"/>
      <c r="F1420" s="24"/>
      <c r="G1420" s="24"/>
      <c r="H1420" s="24"/>
      <c r="I1420" s="24"/>
      <c r="J1420" s="24"/>
      <c r="K1420" s="24"/>
      <c r="L1420" s="24"/>
      <c r="M1420" s="24"/>
      <c r="N1420" s="24"/>
      <c r="O1420" s="24"/>
    </row>
    <row r="1421" spans="4:15" x14ac:dyDescent="0.75">
      <c r="D1421" s="24"/>
      <c r="E1421" s="24"/>
      <c r="F1421" s="24"/>
      <c r="G1421" s="24"/>
      <c r="H1421" s="24"/>
      <c r="I1421" s="24"/>
      <c r="J1421" s="24"/>
      <c r="K1421" s="24"/>
      <c r="L1421" s="24"/>
      <c r="M1421" s="24"/>
      <c r="N1421" s="24"/>
      <c r="O1421" s="24"/>
    </row>
    <row r="1422" spans="4:15" x14ac:dyDescent="0.75">
      <c r="D1422" s="24"/>
      <c r="E1422" s="24"/>
      <c r="F1422" s="24"/>
      <c r="G1422" s="24"/>
      <c r="H1422" s="24"/>
      <c r="I1422" s="24"/>
      <c r="J1422" s="24"/>
      <c r="K1422" s="24"/>
      <c r="L1422" s="24"/>
      <c r="M1422" s="24"/>
      <c r="N1422" s="24"/>
      <c r="O1422" s="24"/>
    </row>
    <row r="1423" spans="4:15" x14ac:dyDescent="0.75">
      <c r="D1423" s="24"/>
      <c r="E1423" s="24"/>
      <c r="F1423" s="24"/>
      <c r="G1423" s="24"/>
      <c r="H1423" s="24"/>
      <c r="I1423" s="24"/>
      <c r="J1423" s="24"/>
      <c r="K1423" s="24"/>
      <c r="L1423" s="24"/>
      <c r="M1423" s="24"/>
      <c r="N1423" s="24"/>
      <c r="O1423" s="24"/>
    </row>
    <row r="1424" spans="4:15" x14ac:dyDescent="0.75">
      <c r="D1424" s="24"/>
      <c r="E1424" s="24"/>
      <c r="F1424" s="24"/>
      <c r="G1424" s="24"/>
      <c r="H1424" s="24"/>
      <c r="I1424" s="24"/>
      <c r="J1424" s="24"/>
      <c r="K1424" s="24"/>
      <c r="L1424" s="24"/>
      <c r="M1424" s="24"/>
      <c r="N1424" s="24"/>
      <c r="O1424" s="24"/>
    </row>
    <row r="1425" spans="4:15" x14ac:dyDescent="0.75">
      <c r="D1425" s="24"/>
      <c r="E1425" s="24"/>
      <c r="F1425" s="24"/>
      <c r="G1425" s="24"/>
      <c r="H1425" s="24"/>
      <c r="I1425" s="24"/>
      <c r="J1425" s="24"/>
      <c r="K1425" s="24"/>
      <c r="L1425" s="24"/>
      <c r="M1425" s="24"/>
      <c r="N1425" s="24"/>
      <c r="O1425" s="24"/>
    </row>
    <row r="1426" spans="4:15" x14ac:dyDescent="0.75">
      <c r="D1426" s="24"/>
      <c r="E1426" s="24"/>
      <c r="F1426" s="24"/>
      <c r="G1426" s="24"/>
      <c r="H1426" s="24"/>
      <c r="I1426" s="24"/>
      <c r="J1426" s="24"/>
      <c r="K1426" s="24"/>
      <c r="L1426" s="24"/>
      <c r="M1426" s="24"/>
      <c r="N1426" s="24"/>
      <c r="O1426" s="24"/>
    </row>
    <row r="1427" spans="4:15" x14ac:dyDescent="0.75">
      <c r="D1427" s="24"/>
      <c r="E1427" s="24"/>
      <c r="F1427" s="24"/>
      <c r="G1427" s="24"/>
      <c r="H1427" s="24"/>
      <c r="I1427" s="24"/>
      <c r="J1427" s="24"/>
      <c r="K1427" s="24"/>
      <c r="L1427" s="24"/>
      <c r="M1427" s="24"/>
      <c r="N1427" s="24"/>
      <c r="O1427" s="24"/>
    </row>
    <row r="1428" spans="4:15" x14ac:dyDescent="0.75">
      <c r="D1428" s="24"/>
      <c r="E1428" s="24"/>
      <c r="F1428" s="24"/>
      <c r="G1428" s="24"/>
      <c r="H1428" s="24"/>
      <c r="I1428" s="24"/>
      <c r="J1428" s="24"/>
      <c r="K1428" s="24"/>
      <c r="L1428" s="24"/>
      <c r="M1428" s="24"/>
      <c r="N1428" s="24"/>
      <c r="O1428" s="24"/>
    </row>
    <row r="1429" spans="4:15" x14ac:dyDescent="0.75">
      <c r="D1429" s="24"/>
      <c r="E1429" s="24"/>
      <c r="F1429" s="24"/>
      <c r="G1429" s="24"/>
      <c r="H1429" s="24"/>
      <c r="I1429" s="24"/>
      <c r="J1429" s="24"/>
      <c r="K1429" s="24"/>
      <c r="L1429" s="24"/>
      <c r="M1429" s="24"/>
      <c r="N1429" s="24"/>
      <c r="O1429" s="24"/>
    </row>
    <row r="1430" spans="4:15" x14ac:dyDescent="0.75">
      <c r="D1430" s="24"/>
      <c r="E1430" s="24"/>
      <c r="F1430" s="24"/>
      <c r="G1430" s="24"/>
      <c r="H1430" s="24"/>
      <c r="I1430" s="24"/>
      <c r="J1430" s="24"/>
      <c r="K1430" s="24"/>
      <c r="L1430" s="24"/>
      <c r="M1430" s="24"/>
      <c r="N1430" s="24"/>
      <c r="O1430" s="24"/>
    </row>
    <row r="1431" spans="4:15" x14ac:dyDescent="0.75">
      <c r="D1431" s="24"/>
      <c r="E1431" s="24"/>
      <c r="F1431" s="24"/>
      <c r="G1431" s="24"/>
      <c r="H1431" s="24"/>
      <c r="I1431" s="24"/>
      <c r="J1431" s="24"/>
      <c r="K1431" s="24"/>
      <c r="L1431" s="24"/>
      <c r="M1431" s="24"/>
      <c r="N1431" s="24"/>
      <c r="O1431" s="24"/>
    </row>
    <row r="1432" spans="4:15" x14ac:dyDescent="0.75">
      <c r="D1432" s="24"/>
      <c r="E1432" s="24"/>
      <c r="F1432" s="24"/>
      <c r="G1432" s="24"/>
      <c r="H1432" s="24"/>
      <c r="I1432" s="24"/>
      <c r="J1432" s="24"/>
      <c r="K1432" s="24"/>
      <c r="L1432" s="24"/>
      <c r="M1432" s="24"/>
      <c r="N1432" s="24"/>
      <c r="O1432" s="24"/>
    </row>
    <row r="1433" spans="4:15" x14ac:dyDescent="0.75">
      <c r="D1433" s="24"/>
      <c r="E1433" s="24"/>
      <c r="F1433" s="24"/>
      <c r="G1433" s="24"/>
      <c r="H1433" s="24"/>
      <c r="I1433" s="24"/>
      <c r="J1433" s="24"/>
      <c r="K1433" s="24"/>
      <c r="L1433" s="24"/>
      <c r="M1433" s="24"/>
      <c r="N1433" s="24"/>
      <c r="O1433" s="24"/>
    </row>
    <row r="1434" spans="4:15" x14ac:dyDescent="0.75">
      <c r="D1434" s="24"/>
      <c r="E1434" s="24"/>
      <c r="F1434" s="24"/>
      <c r="G1434" s="24"/>
      <c r="H1434" s="24"/>
      <c r="I1434" s="24"/>
      <c r="J1434" s="24"/>
      <c r="K1434" s="24"/>
      <c r="L1434" s="24"/>
      <c r="M1434" s="24"/>
      <c r="N1434" s="24"/>
      <c r="O1434" s="24"/>
    </row>
    <row r="1435" spans="4:15" x14ac:dyDescent="0.75">
      <c r="D1435" s="24"/>
      <c r="E1435" s="24"/>
      <c r="F1435" s="24"/>
      <c r="G1435" s="24"/>
      <c r="H1435" s="24"/>
      <c r="I1435" s="24"/>
      <c r="J1435" s="24"/>
      <c r="K1435" s="24"/>
      <c r="L1435" s="24"/>
      <c r="M1435" s="24"/>
      <c r="N1435" s="24"/>
      <c r="O1435" s="24"/>
    </row>
    <row r="1436" spans="4:15" x14ac:dyDescent="0.75">
      <c r="D1436" s="24"/>
      <c r="E1436" s="24"/>
      <c r="F1436" s="24"/>
      <c r="G1436" s="24"/>
      <c r="H1436" s="24"/>
      <c r="I1436" s="24"/>
      <c r="J1436" s="24"/>
      <c r="K1436" s="24"/>
      <c r="L1436" s="24"/>
      <c r="M1436" s="24"/>
      <c r="N1436" s="24"/>
      <c r="O1436" s="24"/>
    </row>
    <row r="1437" spans="4:15" x14ac:dyDescent="0.75">
      <c r="D1437" s="24"/>
      <c r="E1437" s="24"/>
      <c r="F1437" s="24"/>
      <c r="G1437" s="24"/>
      <c r="H1437" s="24"/>
      <c r="I1437" s="24"/>
      <c r="J1437" s="24"/>
      <c r="K1437" s="24"/>
      <c r="L1437" s="24"/>
      <c r="M1437" s="24"/>
      <c r="N1437" s="24"/>
      <c r="O1437" s="24"/>
    </row>
    <row r="1438" spans="4:15" x14ac:dyDescent="0.75">
      <c r="D1438" s="24"/>
      <c r="E1438" s="24"/>
      <c r="F1438" s="24"/>
      <c r="G1438" s="24"/>
      <c r="H1438" s="24"/>
      <c r="I1438" s="24"/>
      <c r="J1438" s="24"/>
      <c r="K1438" s="24"/>
      <c r="L1438" s="24"/>
      <c r="M1438" s="24"/>
      <c r="N1438" s="24"/>
      <c r="O1438" s="24"/>
    </row>
    <row r="1439" spans="4:15" x14ac:dyDescent="0.75">
      <c r="D1439" s="24"/>
      <c r="E1439" s="24"/>
      <c r="F1439" s="24"/>
      <c r="G1439" s="24"/>
      <c r="H1439" s="24"/>
      <c r="I1439" s="24"/>
      <c r="J1439" s="24"/>
      <c r="K1439" s="24"/>
      <c r="L1439" s="24"/>
      <c r="M1439" s="24"/>
      <c r="N1439" s="24"/>
      <c r="O1439" s="24"/>
    </row>
    <row r="1440" spans="4:15" x14ac:dyDescent="0.75">
      <c r="D1440" s="24"/>
      <c r="E1440" s="24"/>
      <c r="F1440" s="24"/>
      <c r="G1440" s="24"/>
      <c r="H1440" s="24"/>
      <c r="I1440" s="24"/>
      <c r="J1440" s="24"/>
      <c r="K1440" s="24"/>
      <c r="L1440" s="24"/>
      <c r="M1440" s="24"/>
      <c r="N1440" s="24"/>
      <c r="O1440" s="24"/>
    </row>
    <row r="1441" spans="4:15" x14ac:dyDescent="0.75">
      <c r="D1441" s="24"/>
      <c r="E1441" s="24"/>
      <c r="F1441" s="24"/>
      <c r="G1441" s="24"/>
      <c r="H1441" s="24"/>
      <c r="I1441" s="24"/>
      <c r="J1441" s="24"/>
      <c r="K1441" s="24"/>
      <c r="L1441" s="24"/>
      <c r="M1441" s="24"/>
      <c r="N1441" s="24"/>
      <c r="O1441" s="24"/>
    </row>
    <row r="1442" spans="4:15" x14ac:dyDescent="0.75">
      <c r="D1442" s="24"/>
      <c r="E1442" s="24"/>
      <c r="F1442" s="24"/>
      <c r="G1442" s="24"/>
      <c r="H1442" s="24"/>
      <c r="I1442" s="24"/>
      <c r="J1442" s="24"/>
      <c r="K1442" s="24"/>
      <c r="L1442" s="24"/>
      <c r="M1442" s="24"/>
      <c r="N1442" s="24"/>
      <c r="O1442" s="24"/>
    </row>
    <row r="1443" spans="4:15" x14ac:dyDescent="0.75">
      <c r="D1443" s="24"/>
      <c r="E1443" s="24"/>
      <c r="F1443" s="24"/>
      <c r="G1443" s="24"/>
      <c r="H1443" s="24"/>
      <c r="I1443" s="24"/>
      <c r="J1443" s="24"/>
      <c r="K1443" s="24"/>
      <c r="L1443" s="24"/>
      <c r="M1443" s="24"/>
      <c r="N1443" s="24"/>
      <c r="O1443" s="24"/>
    </row>
    <row r="1444" spans="4:15" x14ac:dyDescent="0.75">
      <c r="D1444" s="24"/>
      <c r="E1444" s="24"/>
      <c r="F1444" s="24"/>
      <c r="G1444" s="24"/>
      <c r="H1444" s="24"/>
      <c r="I1444" s="24"/>
      <c r="J1444" s="24"/>
      <c r="K1444" s="24"/>
      <c r="L1444" s="24"/>
      <c r="M1444" s="24"/>
      <c r="N1444" s="24"/>
      <c r="O1444" s="24"/>
    </row>
    <row r="1445" spans="4:15" x14ac:dyDescent="0.75">
      <c r="D1445" s="24"/>
      <c r="E1445" s="24"/>
      <c r="F1445" s="24"/>
      <c r="G1445" s="24"/>
      <c r="H1445" s="24"/>
      <c r="I1445" s="24"/>
      <c r="J1445" s="24"/>
      <c r="K1445" s="24"/>
      <c r="L1445" s="24"/>
      <c r="M1445" s="24"/>
      <c r="N1445" s="24"/>
      <c r="O1445" s="24"/>
    </row>
    <row r="1446" spans="4:15" x14ac:dyDescent="0.75">
      <c r="D1446" s="24"/>
      <c r="E1446" s="24"/>
      <c r="F1446" s="24"/>
      <c r="G1446" s="24"/>
      <c r="H1446" s="24"/>
      <c r="I1446" s="24"/>
      <c r="J1446" s="24"/>
      <c r="K1446" s="24"/>
      <c r="L1446" s="24"/>
      <c r="M1446" s="24"/>
      <c r="N1446" s="24"/>
      <c r="O1446" s="24"/>
    </row>
    <row r="1447" spans="4:15" x14ac:dyDescent="0.75">
      <c r="D1447" s="24"/>
      <c r="E1447" s="24"/>
      <c r="F1447" s="24"/>
      <c r="G1447" s="24"/>
      <c r="H1447" s="24"/>
      <c r="I1447" s="24"/>
      <c r="J1447" s="24"/>
      <c r="K1447" s="24"/>
      <c r="L1447" s="24"/>
      <c r="M1447" s="24"/>
      <c r="N1447" s="24"/>
      <c r="O1447" s="24"/>
    </row>
    <row r="1448" spans="4:15" x14ac:dyDescent="0.75">
      <c r="D1448" s="24"/>
      <c r="E1448" s="24"/>
      <c r="F1448" s="24"/>
      <c r="G1448" s="24"/>
      <c r="H1448" s="24"/>
      <c r="I1448" s="24"/>
      <c r="J1448" s="24"/>
      <c r="K1448" s="24"/>
      <c r="L1448" s="24"/>
      <c r="M1448" s="24"/>
      <c r="N1448" s="24"/>
      <c r="O1448" s="24"/>
    </row>
    <row r="1449" spans="4:15" x14ac:dyDescent="0.75">
      <c r="D1449" s="24"/>
      <c r="E1449" s="24"/>
      <c r="F1449" s="24"/>
      <c r="G1449" s="24"/>
      <c r="H1449" s="24"/>
      <c r="I1449" s="24"/>
      <c r="J1449" s="24"/>
      <c r="K1449" s="24"/>
      <c r="L1449" s="24"/>
      <c r="M1449" s="24"/>
      <c r="N1449" s="24"/>
      <c r="O1449" s="24"/>
    </row>
    <row r="1450" spans="4:15" x14ac:dyDescent="0.75">
      <c r="D1450" s="24"/>
      <c r="E1450" s="24"/>
      <c r="F1450" s="24"/>
      <c r="G1450" s="24"/>
      <c r="H1450" s="24"/>
      <c r="I1450" s="24"/>
      <c r="J1450" s="24"/>
      <c r="K1450" s="24"/>
      <c r="L1450" s="24"/>
      <c r="M1450" s="24"/>
      <c r="N1450" s="24"/>
      <c r="O1450" s="24"/>
    </row>
    <row r="1451" spans="4:15" x14ac:dyDescent="0.75">
      <c r="D1451" s="24"/>
      <c r="E1451" s="24"/>
      <c r="F1451" s="24"/>
      <c r="G1451" s="24"/>
      <c r="H1451" s="24"/>
      <c r="I1451" s="24"/>
      <c r="J1451" s="24"/>
      <c r="K1451" s="24"/>
      <c r="L1451" s="24"/>
      <c r="M1451" s="24"/>
      <c r="N1451" s="24"/>
      <c r="O1451" s="24"/>
    </row>
    <row r="1452" spans="4:15" x14ac:dyDescent="0.75">
      <c r="D1452" s="24"/>
      <c r="E1452" s="24"/>
      <c r="F1452" s="24"/>
      <c r="G1452" s="24"/>
      <c r="H1452" s="24"/>
      <c r="I1452" s="24"/>
      <c r="J1452" s="24"/>
      <c r="K1452" s="24"/>
      <c r="L1452" s="24"/>
      <c r="M1452" s="24"/>
      <c r="N1452" s="24"/>
      <c r="O1452" s="24"/>
    </row>
    <row r="1453" spans="4:15" x14ac:dyDescent="0.75">
      <c r="D1453" s="24"/>
      <c r="E1453" s="24"/>
      <c r="F1453" s="24"/>
      <c r="G1453" s="24"/>
      <c r="H1453" s="24"/>
      <c r="I1453" s="24"/>
      <c r="J1453" s="24"/>
      <c r="K1453" s="24"/>
      <c r="L1453" s="24"/>
      <c r="M1453" s="24"/>
      <c r="N1453" s="24"/>
      <c r="O1453" s="24"/>
    </row>
    <row r="1454" spans="4:15" x14ac:dyDescent="0.75">
      <c r="D1454" s="24"/>
      <c r="E1454" s="24"/>
      <c r="F1454" s="24"/>
      <c r="G1454" s="24"/>
      <c r="H1454" s="24"/>
      <c r="I1454" s="24"/>
      <c r="J1454" s="24"/>
      <c r="K1454" s="24"/>
      <c r="L1454" s="24"/>
      <c r="M1454" s="24"/>
      <c r="N1454" s="24"/>
      <c r="O1454" s="24"/>
    </row>
    <row r="1455" spans="4:15" x14ac:dyDescent="0.75">
      <c r="D1455" s="24"/>
      <c r="E1455" s="24"/>
      <c r="F1455" s="24"/>
      <c r="G1455" s="24"/>
      <c r="H1455" s="24"/>
      <c r="I1455" s="24"/>
      <c r="J1455" s="24"/>
      <c r="K1455" s="24"/>
      <c r="L1455" s="24"/>
      <c r="M1455" s="24"/>
      <c r="N1455" s="24"/>
      <c r="O1455" s="24"/>
    </row>
    <row r="1456" spans="4:15" x14ac:dyDescent="0.75">
      <c r="D1456" s="24"/>
      <c r="E1456" s="24"/>
      <c r="F1456" s="24"/>
      <c r="G1456" s="24"/>
      <c r="H1456" s="24"/>
      <c r="I1456" s="24"/>
      <c r="J1456" s="24"/>
      <c r="K1456" s="24"/>
      <c r="L1456" s="24"/>
      <c r="M1456" s="24"/>
      <c r="N1456" s="24"/>
      <c r="O1456" s="24"/>
    </row>
    <row r="1457" spans="4:15" x14ac:dyDescent="0.75">
      <c r="D1457" s="24"/>
      <c r="E1457" s="24"/>
      <c r="F1457" s="24"/>
      <c r="G1457" s="24"/>
      <c r="H1457" s="24"/>
      <c r="I1457" s="24"/>
      <c r="J1457" s="24"/>
      <c r="K1457" s="24"/>
      <c r="L1457" s="24"/>
      <c r="M1457" s="24"/>
      <c r="N1457" s="24"/>
      <c r="O1457" s="24"/>
    </row>
    <row r="1458" spans="4:15" x14ac:dyDescent="0.75">
      <c r="D1458" s="24"/>
      <c r="E1458" s="24"/>
      <c r="F1458" s="24"/>
      <c r="G1458" s="24"/>
      <c r="H1458" s="24"/>
      <c r="I1458" s="24"/>
      <c r="J1458" s="24"/>
      <c r="K1458" s="24"/>
      <c r="L1458" s="24"/>
      <c r="M1458" s="24"/>
      <c r="N1458" s="24"/>
      <c r="O1458" s="24"/>
    </row>
    <row r="1459" spans="4:15" x14ac:dyDescent="0.75">
      <c r="D1459" s="24"/>
      <c r="E1459" s="24"/>
      <c r="F1459" s="24"/>
      <c r="G1459" s="24"/>
      <c r="H1459" s="24"/>
      <c r="I1459" s="24"/>
      <c r="J1459" s="24"/>
      <c r="K1459" s="24"/>
      <c r="L1459" s="24"/>
      <c r="M1459" s="24"/>
      <c r="N1459" s="24"/>
      <c r="O1459" s="24"/>
    </row>
    <row r="1460" spans="4:15" x14ac:dyDescent="0.75">
      <c r="D1460" s="24"/>
      <c r="E1460" s="24"/>
      <c r="F1460" s="24"/>
      <c r="G1460" s="24"/>
      <c r="H1460" s="24"/>
      <c r="I1460" s="24"/>
      <c r="J1460" s="24"/>
      <c r="K1460" s="24"/>
      <c r="L1460" s="24"/>
      <c r="M1460" s="24"/>
      <c r="N1460" s="24"/>
      <c r="O1460" s="24"/>
    </row>
    <row r="1461" spans="4:15" x14ac:dyDescent="0.75">
      <c r="D1461" s="24"/>
      <c r="E1461" s="24"/>
      <c r="F1461" s="24"/>
      <c r="G1461" s="24"/>
      <c r="H1461" s="24"/>
      <c r="I1461" s="24"/>
      <c r="J1461" s="24"/>
      <c r="K1461" s="24"/>
      <c r="L1461" s="24"/>
      <c r="M1461" s="24"/>
      <c r="N1461" s="24"/>
      <c r="O1461" s="24"/>
    </row>
    <row r="1462" spans="4:15" x14ac:dyDescent="0.75">
      <c r="D1462" s="24"/>
      <c r="E1462" s="24"/>
      <c r="F1462" s="24"/>
      <c r="G1462" s="24"/>
      <c r="H1462" s="24"/>
      <c r="I1462" s="24"/>
      <c r="J1462" s="24"/>
      <c r="K1462" s="24"/>
      <c r="L1462" s="24"/>
      <c r="M1462" s="24"/>
      <c r="N1462" s="24"/>
      <c r="O1462" s="24"/>
    </row>
    <row r="1463" spans="4:15" x14ac:dyDescent="0.75">
      <c r="D1463" s="24"/>
      <c r="E1463" s="24"/>
      <c r="F1463" s="24"/>
      <c r="G1463" s="24"/>
      <c r="H1463" s="24"/>
      <c r="I1463" s="24"/>
      <c r="J1463" s="24"/>
      <c r="K1463" s="24"/>
      <c r="L1463" s="24"/>
      <c r="M1463" s="24"/>
      <c r="N1463" s="24"/>
      <c r="O1463" s="24"/>
    </row>
    <row r="1464" spans="4:15" x14ac:dyDescent="0.75">
      <c r="D1464" s="24"/>
      <c r="E1464" s="24"/>
      <c r="F1464" s="24"/>
      <c r="G1464" s="24"/>
      <c r="H1464" s="24"/>
      <c r="I1464" s="24"/>
      <c r="J1464" s="24"/>
      <c r="K1464" s="24"/>
      <c r="L1464" s="24"/>
      <c r="M1464" s="24"/>
      <c r="N1464" s="24"/>
      <c r="O1464" s="24"/>
    </row>
    <row r="1465" spans="4:15" x14ac:dyDescent="0.75">
      <c r="D1465" s="24"/>
      <c r="E1465" s="24"/>
      <c r="F1465" s="24"/>
      <c r="G1465" s="24"/>
      <c r="H1465" s="24"/>
      <c r="I1465" s="24"/>
      <c r="J1465" s="24"/>
      <c r="K1465" s="24"/>
      <c r="L1465" s="24"/>
      <c r="M1465" s="24"/>
      <c r="N1465" s="24"/>
      <c r="O1465" s="24"/>
    </row>
    <row r="1466" spans="4:15" x14ac:dyDescent="0.75">
      <c r="D1466" s="24"/>
      <c r="E1466" s="24"/>
      <c r="F1466" s="24"/>
      <c r="G1466" s="24"/>
      <c r="H1466" s="24"/>
      <c r="I1466" s="24"/>
      <c r="J1466" s="24"/>
      <c r="K1466" s="24"/>
      <c r="L1466" s="24"/>
      <c r="M1466" s="24"/>
      <c r="N1466" s="24"/>
      <c r="O1466" s="24"/>
    </row>
    <row r="1467" spans="4:15" x14ac:dyDescent="0.75">
      <c r="D1467" s="24"/>
      <c r="E1467" s="24"/>
      <c r="F1467" s="24"/>
      <c r="G1467" s="24"/>
      <c r="H1467" s="24"/>
      <c r="I1467" s="24"/>
      <c r="J1467" s="24"/>
      <c r="K1467" s="24"/>
      <c r="L1467" s="24"/>
      <c r="M1467" s="24"/>
      <c r="N1467" s="24"/>
      <c r="O1467" s="24"/>
    </row>
    <row r="1468" spans="4:15" x14ac:dyDescent="0.75">
      <c r="D1468" s="24"/>
      <c r="E1468" s="24"/>
      <c r="F1468" s="24"/>
      <c r="G1468" s="24"/>
      <c r="H1468" s="24"/>
      <c r="I1468" s="24"/>
      <c r="J1468" s="24"/>
      <c r="K1468" s="24"/>
      <c r="L1468" s="24"/>
      <c r="M1468" s="24"/>
      <c r="N1468" s="24"/>
      <c r="O1468" s="24"/>
    </row>
    <row r="1469" spans="4:15" x14ac:dyDescent="0.75">
      <c r="D1469" s="24"/>
      <c r="E1469" s="24"/>
      <c r="F1469" s="24"/>
      <c r="G1469" s="24"/>
      <c r="H1469" s="24"/>
      <c r="I1469" s="24"/>
      <c r="J1469" s="24"/>
      <c r="K1469" s="24"/>
      <c r="L1469" s="24"/>
      <c r="M1469" s="24"/>
      <c r="N1469" s="24"/>
      <c r="O1469" s="24"/>
    </row>
    <row r="1470" spans="4:15" x14ac:dyDescent="0.75">
      <c r="D1470" s="24"/>
      <c r="E1470" s="24"/>
      <c r="F1470" s="24"/>
      <c r="G1470" s="24"/>
      <c r="H1470" s="24"/>
      <c r="I1470" s="24"/>
      <c r="J1470" s="24"/>
      <c r="K1470" s="24"/>
      <c r="L1470" s="24"/>
      <c r="M1470" s="24"/>
      <c r="N1470" s="24"/>
      <c r="O1470" s="24"/>
    </row>
    <row r="1471" spans="4:15" x14ac:dyDescent="0.75">
      <c r="D1471" s="24"/>
      <c r="E1471" s="24"/>
      <c r="F1471" s="24"/>
      <c r="G1471" s="24"/>
      <c r="H1471" s="24"/>
      <c r="I1471" s="24"/>
      <c r="J1471" s="24"/>
      <c r="K1471" s="24"/>
      <c r="L1471" s="24"/>
      <c r="M1471" s="24"/>
      <c r="N1471" s="24"/>
      <c r="O1471" s="24"/>
    </row>
    <row r="1472" spans="4:15" x14ac:dyDescent="0.75">
      <c r="D1472" s="24"/>
      <c r="E1472" s="24"/>
      <c r="F1472" s="24"/>
      <c r="G1472" s="24"/>
      <c r="H1472" s="24"/>
      <c r="I1472" s="24"/>
      <c r="J1472" s="24"/>
      <c r="K1472" s="24"/>
      <c r="L1472" s="24"/>
      <c r="M1472" s="24"/>
      <c r="N1472" s="24"/>
      <c r="O1472" s="24"/>
    </row>
    <row r="1473" spans="4:15" x14ac:dyDescent="0.75">
      <c r="D1473" s="24"/>
      <c r="E1473" s="24"/>
      <c r="F1473" s="24"/>
      <c r="G1473" s="24"/>
      <c r="H1473" s="24"/>
      <c r="I1473" s="24"/>
      <c r="J1473" s="24"/>
      <c r="K1473" s="24"/>
      <c r="L1473" s="24"/>
      <c r="M1473" s="24"/>
      <c r="N1473" s="24"/>
      <c r="O1473" s="24"/>
    </row>
    <row r="1474" spans="4:15" x14ac:dyDescent="0.75">
      <c r="D1474" s="24"/>
      <c r="E1474" s="24"/>
      <c r="F1474" s="24"/>
      <c r="G1474" s="24"/>
      <c r="H1474" s="24"/>
      <c r="I1474" s="24"/>
      <c r="J1474" s="24"/>
      <c r="K1474" s="24"/>
      <c r="L1474" s="24"/>
      <c r="M1474" s="24"/>
      <c r="N1474" s="24"/>
      <c r="O1474" s="24"/>
    </row>
    <row r="1475" spans="4:15" x14ac:dyDescent="0.75">
      <c r="D1475" s="24"/>
      <c r="E1475" s="24"/>
      <c r="F1475" s="24"/>
      <c r="G1475" s="24"/>
      <c r="H1475" s="24"/>
      <c r="I1475" s="24"/>
      <c r="J1475" s="24"/>
      <c r="K1475" s="24"/>
      <c r="L1475" s="24"/>
      <c r="M1475" s="24"/>
      <c r="N1475" s="24"/>
      <c r="O1475" s="24"/>
    </row>
    <row r="1476" spans="4:15" x14ac:dyDescent="0.75">
      <c r="D1476" s="24"/>
      <c r="E1476" s="24"/>
      <c r="F1476" s="24"/>
      <c r="G1476" s="24"/>
      <c r="H1476" s="24"/>
      <c r="I1476" s="24"/>
      <c r="J1476" s="24"/>
      <c r="K1476" s="24"/>
      <c r="L1476" s="24"/>
      <c r="M1476" s="24"/>
      <c r="N1476" s="24"/>
      <c r="O1476" s="24"/>
    </row>
    <row r="1477" spans="4:15" x14ac:dyDescent="0.75">
      <c r="D1477" s="24"/>
      <c r="E1477" s="24"/>
      <c r="F1477" s="24"/>
      <c r="G1477" s="24"/>
      <c r="H1477" s="24"/>
      <c r="I1477" s="24"/>
      <c r="J1477" s="24"/>
      <c r="K1477" s="24"/>
      <c r="L1477" s="24"/>
      <c r="M1477" s="24"/>
      <c r="N1477" s="24"/>
      <c r="O1477" s="24"/>
    </row>
    <row r="1478" spans="4:15" x14ac:dyDescent="0.75">
      <c r="D1478" s="24"/>
      <c r="E1478" s="24"/>
      <c r="F1478" s="24"/>
      <c r="G1478" s="24"/>
      <c r="H1478" s="24"/>
      <c r="I1478" s="24"/>
      <c r="J1478" s="24"/>
      <c r="K1478" s="24"/>
      <c r="L1478" s="24"/>
      <c r="M1478" s="24"/>
      <c r="N1478" s="24"/>
      <c r="O1478" s="24"/>
    </row>
    <row r="1479" spans="4:15" x14ac:dyDescent="0.75">
      <c r="D1479" s="24"/>
      <c r="E1479" s="24"/>
      <c r="F1479" s="24"/>
      <c r="G1479" s="24"/>
      <c r="H1479" s="24"/>
      <c r="I1479" s="24"/>
      <c r="J1479" s="24"/>
      <c r="K1479" s="24"/>
      <c r="L1479" s="24"/>
      <c r="M1479" s="24"/>
      <c r="N1479" s="24"/>
      <c r="O1479" s="24"/>
    </row>
    <row r="1480" spans="4:15" x14ac:dyDescent="0.75">
      <c r="D1480" s="24"/>
      <c r="E1480" s="24"/>
      <c r="F1480" s="24"/>
      <c r="G1480" s="24"/>
      <c r="H1480" s="24"/>
      <c r="I1480" s="24"/>
      <c r="J1480" s="24"/>
      <c r="K1480" s="24"/>
      <c r="L1480" s="24"/>
      <c r="M1480" s="24"/>
      <c r="N1480" s="24"/>
      <c r="O1480" s="24"/>
    </row>
    <row r="1481" spans="4:15" x14ac:dyDescent="0.75">
      <c r="D1481" s="24"/>
      <c r="E1481" s="24"/>
      <c r="F1481" s="24"/>
      <c r="G1481" s="24"/>
      <c r="H1481" s="24"/>
      <c r="I1481" s="24"/>
      <c r="J1481" s="24"/>
      <c r="K1481" s="24"/>
      <c r="L1481" s="24"/>
      <c r="M1481" s="24"/>
      <c r="N1481" s="24"/>
      <c r="O1481" s="24"/>
    </row>
    <row r="1482" spans="4:15" x14ac:dyDescent="0.75">
      <c r="D1482" s="24"/>
      <c r="E1482" s="24"/>
      <c r="F1482" s="24"/>
      <c r="G1482" s="24"/>
      <c r="H1482" s="24"/>
      <c r="I1482" s="24"/>
      <c r="J1482" s="24"/>
      <c r="K1482" s="24"/>
      <c r="L1482" s="24"/>
      <c r="M1482" s="24"/>
      <c r="N1482" s="24"/>
      <c r="O1482" s="24"/>
    </row>
    <row r="1483" spans="4:15" x14ac:dyDescent="0.75">
      <c r="D1483" s="24"/>
      <c r="E1483" s="24"/>
      <c r="F1483" s="24"/>
      <c r="G1483" s="24"/>
      <c r="H1483" s="24"/>
      <c r="I1483" s="24"/>
      <c r="J1483" s="24"/>
      <c r="K1483" s="24"/>
      <c r="L1483" s="24"/>
      <c r="M1483" s="24"/>
      <c r="N1483" s="24"/>
      <c r="O1483" s="24"/>
    </row>
    <row r="1484" spans="4:15" x14ac:dyDescent="0.75">
      <c r="D1484" s="24"/>
      <c r="E1484" s="24"/>
      <c r="F1484" s="24"/>
      <c r="G1484" s="24"/>
      <c r="H1484" s="24"/>
      <c r="I1484" s="24"/>
      <c r="J1484" s="24"/>
      <c r="K1484" s="24"/>
      <c r="L1484" s="24"/>
      <c r="M1484" s="24"/>
      <c r="N1484" s="24"/>
      <c r="O1484" s="24"/>
    </row>
    <row r="1485" spans="4:15" x14ac:dyDescent="0.75">
      <c r="D1485" s="24"/>
      <c r="E1485" s="24"/>
      <c r="F1485" s="24"/>
      <c r="G1485" s="24"/>
      <c r="H1485" s="24"/>
      <c r="I1485" s="24"/>
      <c r="J1485" s="24"/>
      <c r="K1485" s="24"/>
      <c r="L1485" s="24"/>
      <c r="M1485" s="24"/>
      <c r="N1485" s="24"/>
      <c r="O1485" s="24"/>
    </row>
    <row r="1486" spans="4:15" x14ac:dyDescent="0.75">
      <c r="D1486" s="24"/>
      <c r="E1486" s="24"/>
      <c r="F1486" s="24"/>
      <c r="G1486" s="24"/>
      <c r="H1486" s="24"/>
      <c r="I1486" s="24"/>
      <c r="J1486" s="24"/>
      <c r="K1486" s="24"/>
      <c r="L1486" s="24"/>
      <c r="M1486" s="24"/>
      <c r="N1486" s="24"/>
      <c r="O1486" s="24"/>
    </row>
    <row r="1487" spans="4:15" x14ac:dyDescent="0.75">
      <c r="D1487" s="24"/>
      <c r="E1487" s="24"/>
      <c r="F1487" s="24"/>
      <c r="G1487" s="24"/>
      <c r="H1487" s="24"/>
      <c r="I1487" s="24"/>
      <c r="J1487" s="24"/>
      <c r="K1487" s="24"/>
      <c r="L1487" s="24"/>
      <c r="M1487" s="24"/>
      <c r="N1487" s="24"/>
      <c r="O1487" s="24"/>
    </row>
    <row r="1488" spans="4:15" x14ac:dyDescent="0.75">
      <c r="D1488" s="24"/>
      <c r="E1488" s="24"/>
      <c r="F1488" s="24"/>
      <c r="G1488" s="24"/>
      <c r="H1488" s="24"/>
      <c r="I1488" s="24"/>
      <c r="J1488" s="24"/>
      <c r="K1488" s="24"/>
      <c r="L1488" s="24"/>
      <c r="M1488" s="24"/>
      <c r="N1488" s="24"/>
      <c r="O1488" s="24"/>
    </row>
    <row r="1489" spans="4:15" x14ac:dyDescent="0.75">
      <c r="D1489" s="24"/>
      <c r="E1489" s="24"/>
      <c r="F1489" s="24"/>
      <c r="G1489" s="24"/>
      <c r="H1489" s="24"/>
      <c r="I1489" s="24"/>
      <c r="J1489" s="24"/>
      <c r="K1489" s="24"/>
      <c r="L1489" s="24"/>
      <c r="M1489" s="24"/>
      <c r="N1489" s="24"/>
      <c r="O1489" s="24"/>
    </row>
    <row r="1490" spans="4:15" x14ac:dyDescent="0.75">
      <c r="D1490" s="24"/>
      <c r="E1490" s="24"/>
      <c r="F1490" s="24"/>
      <c r="G1490" s="24"/>
      <c r="H1490" s="24"/>
      <c r="I1490" s="24"/>
      <c r="J1490" s="24"/>
      <c r="K1490" s="24"/>
      <c r="L1490" s="24"/>
      <c r="M1490" s="24"/>
      <c r="N1490" s="24"/>
      <c r="O1490" s="24"/>
    </row>
    <row r="1491" spans="4:15" x14ac:dyDescent="0.75">
      <c r="D1491" s="24"/>
      <c r="E1491" s="24"/>
      <c r="F1491" s="24"/>
      <c r="G1491" s="24"/>
      <c r="H1491" s="24"/>
      <c r="I1491" s="24"/>
      <c r="J1491" s="24"/>
      <c r="K1491" s="24"/>
      <c r="L1491" s="24"/>
      <c r="M1491" s="24"/>
      <c r="N1491" s="24"/>
      <c r="O1491" s="24"/>
    </row>
    <row r="1492" spans="4:15" x14ac:dyDescent="0.75">
      <c r="D1492" s="24"/>
      <c r="E1492" s="24"/>
      <c r="F1492" s="24"/>
      <c r="G1492" s="24"/>
      <c r="H1492" s="24"/>
      <c r="I1492" s="24"/>
      <c r="J1492" s="24"/>
      <c r="K1492" s="24"/>
      <c r="L1492" s="24"/>
      <c r="M1492" s="24"/>
      <c r="N1492" s="24"/>
      <c r="O1492" s="24"/>
    </row>
    <row r="1493" spans="4:15" x14ac:dyDescent="0.75">
      <c r="D1493" s="24"/>
      <c r="E1493" s="24"/>
      <c r="F1493" s="24"/>
      <c r="G1493" s="24"/>
      <c r="H1493" s="24"/>
      <c r="I1493" s="24"/>
      <c r="J1493" s="24"/>
      <c r="K1493" s="24"/>
      <c r="L1493" s="24"/>
      <c r="M1493" s="24"/>
      <c r="N1493" s="24"/>
      <c r="O1493" s="24"/>
    </row>
    <row r="1494" spans="4:15" x14ac:dyDescent="0.75">
      <c r="D1494" s="24"/>
      <c r="E1494" s="24"/>
      <c r="F1494" s="24"/>
      <c r="G1494" s="24"/>
      <c r="H1494" s="24"/>
      <c r="I1494" s="24"/>
      <c r="J1494" s="24"/>
      <c r="K1494" s="24"/>
      <c r="L1494" s="24"/>
      <c r="M1494" s="24"/>
      <c r="N1494" s="24"/>
      <c r="O1494" s="24"/>
    </row>
    <row r="1495" spans="4:15" x14ac:dyDescent="0.75">
      <c r="D1495" s="24"/>
      <c r="E1495" s="24"/>
      <c r="F1495" s="24"/>
      <c r="G1495" s="24"/>
      <c r="H1495" s="24"/>
      <c r="I1495" s="24"/>
      <c r="J1495" s="24"/>
      <c r="K1495" s="24"/>
      <c r="L1495" s="24"/>
      <c r="M1495" s="24"/>
      <c r="N1495" s="24"/>
      <c r="O1495" s="24"/>
    </row>
    <row r="1496" spans="4:15" x14ac:dyDescent="0.75">
      <c r="D1496" s="24"/>
      <c r="E1496" s="24"/>
      <c r="F1496" s="24"/>
      <c r="G1496" s="24"/>
      <c r="H1496" s="24"/>
      <c r="I1496" s="24"/>
      <c r="J1496" s="24"/>
      <c r="K1496" s="24"/>
      <c r="L1496" s="24"/>
      <c r="M1496" s="24"/>
      <c r="N1496" s="24"/>
      <c r="O1496" s="24"/>
    </row>
    <row r="1497" spans="4:15" x14ac:dyDescent="0.75">
      <c r="D1497" s="24"/>
      <c r="E1497" s="24"/>
      <c r="F1497" s="24"/>
      <c r="G1497" s="24"/>
      <c r="H1497" s="24"/>
      <c r="I1497" s="24"/>
      <c r="J1497" s="24"/>
      <c r="K1497" s="24"/>
      <c r="L1497" s="24"/>
      <c r="M1497" s="24"/>
      <c r="N1497" s="24"/>
      <c r="O1497" s="24"/>
    </row>
    <row r="1498" spans="4:15" x14ac:dyDescent="0.75">
      <c r="D1498" s="24"/>
      <c r="E1498" s="24"/>
      <c r="F1498" s="24"/>
      <c r="G1498" s="24"/>
      <c r="H1498" s="24"/>
      <c r="I1498" s="24"/>
      <c r="J1498" s="24"/>
      <c r="K1498" s="24"/>
      <c r="L1498" s="24"/>
      <c r="M1498" s="24"/>
      <c r="N1498" s="24"/>
      <c r="O1498" s="24"/>
    </row>
    <row r="1499" spans="4:15" x14ac:dyDescent="0.75">
      <c r="D1499" s="24"/>
      <c r="E1499" s="24"/>
      <c r="F1499" s="24"/>
      <c r="G1499" s="24"/>
      <c r="H1499" s="24"/>
      <c r="I1499" s="24"/>
      <c r="J1499" s="24"/>
      <c r="K1499" s="24"/>
      <c r="L1499" s="24"/>
      <c r="M1499" s="24"/>
      <c r="N1499" s="24"/>
      <c r="O1499" s="24"/>
    </row>
    <row r="1500" spans="4:15" x14ac:dyDescent="0.75">
      <c r="D1500" s="24"/>
      <c r="E1500" s="24"/>
      <c r="F1500" s="24"/>
      <c r="G1500" s="24"/>
      <c r="H1500" s="24"/>
      <c r="I1500" s="24"/>
      <c r="J1500" s="24"/>
      <c r="K1500" s="24"/>
      <c r="L1500" s="24"/>
      <c r="M1500" s="24"/>
      <c r="N1500" s="24"/>
      <c r="O1500" s="24"/>
    </row>
    <row r="1501" spans="4:15" x14ac:dyDescent="0.75">
      <c r="D1501" s="24"/>
      <c r="E1501" s="24"/>
      <c r="F1501" s="24"/>
      <c r="G1501" s="24"/>
      <c r="H1501" s="24"/>
      <c r="I1501" s="24"/>
      <c r="J1501" s="24"/>
      <c r="K1501" s="24"/>
      <c r="L1501" s="24"/>
      <c r="M1501" s="24"/>
      <c r="N1501" s="24"/>
      <c r="O1501" s="24"/>
    </row>
    <row r="1502" spans="4:15" x14ac:dyDescent="0.75">
      <c r="D1502" s="24"/>
      <c r="E1502" s="24"/>
      <c r="F1502" s="24"/>
      <c r="G1502" s="24"/>
      <c r="H1502" s="24"/>
      <c r="I1502" s="24"/>
      <c r="J1502" s="24"/>
      <c r="K1502" s="24"/>
      <c r="L1502" s="24"/>
      <c r="M1502" s="24"/>
      <c r="N1502" s="24"/>
      <c r="O1502" s="24"/>
    </row>
    <row r="1503" spans="4:15" x14ac:dyDescent="0.75">
      <c r="D1503" s="24"/>
      <c r="E1503" s="24"/>
      <c r="F1503" s="24"/>
      <c r="G1503" s="24"/>
      <c r="H1503" s="24"/>
      <c r="I1503" s="24"/>
      <c r="J1503" s="24"/>
      <c r="K1503" s="24"/>
      <c r="L1503" s="24"/>
      <c r="M1503" s="24"/>
      <c r="N1503" s="24"/>
      <c r="O1503" s="24"/>
    </row>
    <row r="1504" spans="4:15" x14ac:dyDescent="0.75">
      <c r="D1504" s="24"/>
      <c r="E1504" s="24"/>
      <c r="F1504" s="24"/>
      <c r="G1504" s="24"/>
      <c r="H1504" s="24"/>
      <c r="I1504" s="24"/>
      <c r="J1504" s="24"/>
      <c r="K1504" s="24"/>
      <c r="L1504" s="24"/>
      <c r="M1504" s="24"/>
      <c r="N1504" s="24"/>
      <c r="O1504" s="24"/>
    </row>
    <row r="1505" spans="4:15" x14ac:dyDescent="0.75">
      <c r="D1505" s="24"/>
      <c r="E1505" s="24"/>
      <c r="F1505" s="24"/>
      <c r="G1505" s="24"/>
      <c r="H1505" s="24"/>
      <c r="I1505" s="24"/>
      <c r="J1505" s="24"/>
      <c r="K1505" s="24"/>
      <c r="L1505" s="24"/>
      <c r="M1505" s="24"/>
      <c r="N1505" s="24"/>
      <c r="O1505" s="24"/>
    </row>
    <row r="1506" spans="4:15" x14ac:dyDescent="0.75">
      <c r="D1506" s="24"/>
      <c r="E1506" s="24"/>
      <c r="F1506" s="24"/>
      <c r="G1506" s="24"/>
      <c r="H1506" s="24"/>
      <c r="I1506" s="24"/>
      <c r="J1506" s="24"/>
      <c r="K1506" s="24"/>
      <c r="L1506" s="24"/>
      <c r="M1506" s="24"/>
      <c r="N1506" s="24"/>
      <c r="O1506" s="24"/>
    </row>
    <row r="1507" spans="4:15" x14ac:dyDescent="0.75">
      <c r="D1507" s="24"/>
      <c r="E1507" s="24"/>
      <c r="F1507" s="24"/>
      <c r="G1507" s="24"/>
      <c r="H1507" s="24"/>
      <c r="I1507" s="24"/>
      <c r="J1507" s="24"/>
      <c r="K1507" s="24"/>
      <c r="L1507" s="24"/>
      <c r="M1507" s="24"/>
      <c r="N1507" s="24"/>
      <c r="O1507" s="24"/>
    </row>
    <row r="1508" spans="4:15" x14ac:dyDescent="0.75">
      <c r="D1508" s="24"/>
      <c r="E1508" s="24"/>
      <c r="F1508" s="24"/>
      <c r="G1508" s="24"/>
      <c r="H1508" s="24"/>
      <c r="I1508" s="24"/>
      <c r="J1508" s="24"/>
      <c r="K1508" s="24"/>
      <c r="L1508" s="24"/>
      <c r="M1508" s="24"/>
      <c r="N1508" s="24"/>
      <c r="O1508" s="24"/>
    </row>
    <row r="1509" spans="4:15" x14ac:dyDescent="0.75">
      <c r="D1509" s="24"/>
      <c r="E1509" s="24"/>
      <c r="F1509" s="24"/>
      <c r="G1509" s="24"/>
      <c r="H1509" s="24"/>
      <c r="I1509" s="24"/>
      <c r="J1509" s="24"/>
      <c r="K1509" s="24"/>
      <c r="L1509" s="24"/>
      <c r="M1509" s="24"/>
      <c r="N1509" s="24"/>
      <c r="O1509" s="24"/>
    </row>
    <row r="1510" spans="4:15" x14ac:dyDescent="0.75">
      <c r="D1510" s="24"/>
      <c r="E1510" s="24"/>
      <c r="F1510" s="24"/>
      <c r="G1510" s="24"/>
      <c r="H1510" s="24"/>
      <c r="I1510" s="24"/>
      <c r="J1510" s="24"/>
      <c r="K1510" s="24"/>
      <c r="L1510" s="24"/>
      <c r="M1510" s="24"/>
      <c r="N1510" s="24"/>
      <c r="O1510" s="24"/>
    </row>
    <row r="1511" spans="4:15" x14ac:dyDescent="0.75">
      <c r="D1511" s="24"/>
      <c r="E1511" s="24"/>
      <c r="F1511" s="24"/>
      <c r="G1511" s="24"/>
      <c r="H1511" s="24"/>
      <c r="I1511" s="24"/>
      <c r="J1511" s="24"/>
      <c r="K1511" s="24"/>
      <c r="L1511" s="24"/>
      <c r="M1511" s="24"/>
      <c r="N1511" s="24"/>
      <c r="O1511" s="24"/>
    </row>
    <row r="1512" spans="4:15" x14ac:dyDescent="0.75">
      <c r="D1512" s="24"/>
      <c r="E1512" s="24"/>
      <c r="F1512" s="24"/>
      <c r="G1512" s="24"/>
      <c r="H1512" s="24"/>
      <c r="I1512" s="24"/>
      <c r="J1512" s="24"/>
      <c r="K1512" s="24"/>
      <c r="L1512" s="24"/>
      <c r="M1512" s="24"/>
      <c r="N1512" s="24"/>
      <c r="O1512" s="24"/>
    </row>
    <row r="1513" spans="4:15" x14ac:dyDescent="0.75">
      <c r="D1513" s="24"/>
      <c r="E1513" s="24"/>
      <c r="F1513" s="24"/>
      <c r="G1513" s="24"/>
      <c r="H1513" s="24"/>
      <c r="I1513" s="24"/>
      <c r="J1513" s="24"/>
      <c r="K1513" s="24"/>
      <c r="L1513" s="24"/>
      <c r="M1513" s="24"/>
      <c r="N1513" s="24"/>
      <c r="O1513" s="24"/>
    </row>
    <row r="1514" spans="4:15" x14ac:dyDescent="0.75">
      <c r="D1514" s="24"/>
      <c r="E1514" s="24"/>
      <c r="F1514" s="24"/>
      <c r="G1514" s="24"/>
      <c r="H1514" s="24"/>
      <c r="I1514" s="24"/>
      <c r="J1514" s="24"/>
      <c r="K1514" s="24"/>
      <c r="L1514" s="24"/>
      <c r="M1514" s="24"/>
      <c r="N1514" s="24"/>
      <c r="O1514" s="24"/>
    </row>
    <row r="1515" spans="4:15" x14ac:dyDescent="0.75">
      <c r="D1515" s="24"/>
      <c r="E1515" s="24"/>
      <c r="F1515" s="24"/>
      <c r="G1515" s="24"/>
      <c r="H1515" s="24"/>
      <c r="I1515" s="24"/>
      <c r="J1515" s="24"/>
      <c r="K1515" s="24"/>
      <c r="L1515" s="24"/>
      <c r="M1515" s="24"/>
      <c r="N1515" s="24"/>
      <c r="O1515" s="24"/>
    </row>
    <row r="1516" spans="4:15" x14ac:dyDescent="0.75">
      <c r="D1516" s="24"/>
      <c r="E1516" s="24"/>
      <c r="F1516" s="24"/>
      <c r="G1516" s="24"/>
      <c r="H1516" s="24"/>
      <c r="I1516" s="24"/>
      <c r="J1516" s="24"/>
      <c r="K1516" s="24"/>
      <c r="L1516" s="24"/>
      <c r="M1516" s="24"/>
      <c r="N1516" s="24"/>
      <c r="O1516" s="24"/>
    </row>
    <row r="1517" spans="4:15" x14ac:dyDescent="0.75">
      <c r="D1517" s="24"/>
      <c r="E1517" s="24"/>
      <c r="F1517" s="24"/>
      <c r="G1517" s="24"/>
      <c r="H1517" s="24"/>
      <c r="I1517" s="24"/>
      <c r="J1517" s="24"/>
      <c r="K1517" s="24"/>
      <c r="L1517" s="24"/>
      <c r="M1517" s="24"/>
      <c r="N1517" s="24"/>
      <c r="O1517" s="24"/>
    </row>
    <row r="1518" spans="4:15" x14ac:dyDescent="0.75">
      <c r="D1518" s="24"/>
      <c r="E1518" s="24"/>
      <c r="F1518" s="24"/>
      <c r="G1518" s="24"/>
      <c r="H1518" s="24"/>
      <c r="I1518" s="24"/>
      <c r="J1518" s="24"/>
      <c r="K1518" s="24"/>
      <c r="L1518" s="24"/>
      <c r="M1518" s="24"/>
      <c r="N1518" s="24"/>
      <c r="O1518" s="24"/>
    </row>
    <row r="1519" spans="4:15" x14ac:dyDescent="0.75">
      <c r="D1519" s="24"/>
      <c r="E1519" s="24"/>
      <c r="F1519" s="24"/>
      <c r="G1519" s="24"/>
      <c r="H1519" s="24"/>
      <c r="I1519" s="24"/>
      <c r="J1519" s="24"/>
      <c r="K1519" s="24"/>
      <c r="L1519" s="24"/>
      <c r="M1519" s="24"/>
      <c r="N1519" s="24"/>
      <c r="O1519" s="24"/>
    </row>
    <row r="1520" spans="4:15" x14ac:dyDescent="0.75">
      <c r="D1520" s="24"/>
      <c r="E1520" s="24"/>
      <c r="F1520" s="24"/>
      <c r="G1520" s="24"/>
      <c r="H1520" s="24"/>
      <c r="I1520" s="24"/>
      <c r="J1520" s="24"/>
      <c r="K1520" s="24"/>
      <c r="L1520" s="24"/>
      <c r="M1520" s="24"/>
      <c r="N1520" s="24"/>
      <c r="O1520" s="24"/>
    </row>
    <row r="1521" spans="4:15" x14ac:dyDescent="0.75">
      <c r="D1521" s="24"/>
      <c r="E1521" s="24"/>
      <c r="F1521" s="24"/>
      <c r="G1521" s="24"/>
      <c r="H1521" s="24"/>
      <c r="I1521" s="24"/>
      <c r="J1521" s="24"/>
      <c r="K1521" s="24"/>
      <c r="L1521" s="24"/>
      <c r="M1521" s="24"/>
      <c r="N1521" s="24"/>
      <c r="O1521" s="24"/>
    </row>
    <row r="1522" spans="4:15" x14ac:dyDescent="0.75">
      <c r="D1522" s="24"/>
      <c r="E1522" s="24"/>
      <c r="F1522" s="24"/>
      <c r="G1522" s="24"/>
      <c r="H1522" s="24"/>
      <c r="I1522" s="24"/>
      <c r="J1522" s="24"/>
      <c r="K1522" s="24"/>
      <c r="L1522" s="24"/>
      <c r="M1522" s="24"/>
      <c r="N1522" s="24"/>
      <c r="O1522" s="24"/>
    </row>
    <row r="1523" spans="4:15" x14ac:dyDescent="0.75">
      <c r="D1523" s="24"/>
      <c r="E1523" s="24"/>
      <c r="F1523" s="24"/>
      <c r="G1523" s="24"/>
      <c r="H1523" s="24"/>
      <c r="I1523" s="24"/>
      <c r="J1523" s="24"/>
      <c r="K1523" s="24"/>
      <c r="L1523" s="24"/>
      <c r="M1523" s="24"/>
      <c r="N1523" s="24"/>
      <c r="O1523" s="24"/>
    </row>
    <row r="1524" spans="4:15" x14ac:dyDescent="0.75">
      <c r="D1524" s="24"/>
      <c r="E1524" s="24"/>
      <c r="F1524" s="24"/>
      <c r="G1524" s="24"/>
      <c r="H1524" s="24"/>
      <c r="I1524" s="24"/>
      <c r="J1524" s="24"/>
      <c r="K1524" s="24"/>
      <c r="L1524" s="24"/>
      <c r="M1524" s="24"/>
      <c r="N1524" s="24"/>
      <c r="O1524" s="24"/>
    </row>
    <row r="1525" spans="4:15" x14ac:dyDescent="0.75">
      <c r="D1525" s="24"/>
      <c r="E1525" s="24"/>
      <c r="F1525" s="24"/>
      <c r="G1525" s="24"/>
      <c r="H1525" s="24"/>
      <c r="I1525" s="24"/>
      <c r="J1525" s="24"/>
      <c r="K1525" s="24"/>
      <c r="L1525" s="24"/>
      <c r="M1525" s="24"/>
      <c r="N1525" s="24"/>
      <c r="O1525" s="24"/>
    </row>
    <row r="1526" spans="4:15" x14ac:dyDescent="0.75">
      <c r="D1526" s="24"/>
      <c r="E1526" s="24"/>
      <c r="F1526" s="24"/>
      <c r="G1526" s="24"/>
      <c r="H1526" s="24"/>
      <c r="I1526" s="24"/>
      <c r="J1526" s="24"/>
      <c r="K1526" s="24"/>
      <c r="L1526" s="24"/>
      <c r="M1526" s="24"/>
      <c r="N1526" s="24"/>
      <c r="O1526" s="24"/>
    </row>
    <row r="1527" spans="4:15" x14ac:dyDescent="0.75">
      <c r="D1527" s="24"/>
      <c r="E1527" s="24"/>
      <c r="F1527" s="24"/>
      <c r="G1527" s="24"/>
      <c r="H1527" s="24"/>
      <c r="I1527" s="24"/>
      <c r="J1527" s="24"/>
      <c r="K1527" s="24"/>
      <c r="L1527" s="24"/>
      <c r="M1527" s="24"/>
      <c r="N1527" s="24"/>
      <c r="O1527" s="24"/>
    </row>
    <row r="1528" spans="4:15" x14ac:dyDescent="0.75">
      <c r="D1528" s="24"/>
      <c r="E1528" s="24"/>
      <c r="F1528" s="24"/>
      <c r="G1528" s="24"/>
      <c r="H1528" s="24"/>
      <c r="I1528" s="24"/>
      <c r="J1528" s="24"/>
      <c r="K1528" s="24"/>
      <c r="L1528" s="24"/>
      <c r="M1528" s="24"/>
      <c r="N1528" s="24"/>
      <c r="O1528" s="24"/>
    </row>
    <row r="1529" spans="4:15" x14ac:dyDescent="0.75">
      <c r="D1529" s="24"/>
      <c r="E1529" s="24"/>
      <c r="F1529" s="24"/>
      <c r="G1529" s="24"/>
      <c r="H1529" s="24"/>
      <c r="I1529" s="24"/>
      <c r="J1529" s="24"/>
      <c r="K1529" s="24"/>
      <c r="L1529" s="24"/>
      <c r="M1529" s="24"/>
      <c r="N1529" s="24"/>
      <c r="O1529" s="24"/>
    </row>
    <row r="1530" spans="4:15" x14ac:dyDescent="0.75">
      <c r="D1530" s="24"/>
      <c r="E1530" s="24"/>
      <c r="F1530" s="24"/>
      <c r="G1530" s="24"/>
      <c r="H1530" s="24"/>
      <c r="I1530" s="24"/>
      <c r="J1530" s="24"/>
      <c r="K1530" s="24"/>
      <c r="L1530" s="24"/>
      <c r="M1530" s="24"/>
      <c r="N1530" s="24"/>
      <c r="O1530" s="24"/>
    </row>
    <row r="1531" spans="4:15" x14ac:dyDescent="0.75">
      <c r="D1531" s="24"/>
      <c r="E1531" s="24"/>
      <c r="F1531" s="24"/>
      <c r="G1531" s="24"/>
      <c r="H1531" s="24"/>
      <c r="I1531" s="24"/>
      <c r="J1531" s="24"/>
      <c r="K1531" s="24"/>
      <c r="L1531" s="24"/>
      <c r="M1531" s="24"/>
      <c r="N1531" s="24"/>
      <c r="O1531" s="24"/>
    </row>
    <row r="1532" spans="4:15" x14ac:dyDescent="0.75">
      <c r="D1532" s="24"/>
      <c r="E1532" s="24"/>
      <c r="F1532" s="24"/>
      <c r="G1532" s="24"/>
      <c r="H1532" s="24"/>
      <c r="I1532" s="24"/>
      <c r="J1532" s="24"/>
      <c r="K1532" s="24"/>
      <c r="L1532" s="24"/>
      <c r="M1532" s="24"/>
      <c r="N1532" s="24"/>
      <c r="O1532" s="24"/>
    </row>
    <row r="1533" spans="4:15" x14ac:dyDescent="0.75">
      <c r="D1533" s="24"/>
      <c r="E1533" s="24"/>
      <c r="F1533" s="24"/>
      <c r="G1533" s="24"/>
      <c r="H1533" s="24"/>
      <c r="I1533" s="24"/>
      <c r="J1533" s="24"/>
      <c r="K1533" s="24"/>
      <c r="L1533" s="24"/>
      <c r="M1533" s="24"/>
      <c r="N1533" s="24"/>
      <c r="O1533" s="24"/>
    </row>
    <row r="1534" spans="4:15" x14ac:dyDescent="0.75">
      <c r="D1534" s="24"/>
      <c r="E1534" s="24"/>
      <c r="F1534" s="24"/>
      <c r="G1534" s="24"/>
      <c r="H1534" s="24"/>
      <c r="I1534" s="24"/>
      <c r="J1534" s="24"/>
      <c r="K1534" s="24"/>
      <c r="L1534" s="24"/>
      <c r="M1534" s="24"/>
      <c r="N1534" s="24"/>
      <c r="O1534" s="24"/>
    </row>
    <row r="1535" spans="4:15" x14ac:dyDescent="0.75">
      <c r="D1535" s="24"/>
      <c r="E1535" s="24"/>
      <c r="F1535" s="24"/>
      <c r="G1535" s="24"/>
      <c r="H1535" s="24"/>
      <c r="I1535" s="24"/>
      <c r="J1535" s="24"/>
      <c r="K1535" s="24"/>
      <c r="L1535" s="24"/>
      <c r="M1535" s="24"/>
      <c r="N1535" s="24"/>
      <c r="O1535" s="24"/>
    </row>
    <row r="1536" spans="4:15" x14ac:dyDescent="0.75">
      <c r="D1536" s="24"/>
      <c r="E1536" s="24"/>
      <c r="F1536" s="24"/>
      <c r="G1536" s="24"/>
      <c r="H1536" s="24"/>
      <c r="I1536" s="24"/>
      <c r="J1536" s="24"/>
      <c r="K1536" s="24"/>
      <c r="L1536" s="24"/>
      <c r="M1536" s="24"/>
      <c r="N1536" s="24"/>
      <c r="O1536" s="24"/>
    </row>
    <row r="1537" spans="4:15" x14ac:dyDescent="0.75">
      <c r="D1537" s="24"/>
      <c r="E1537" s="24"/>
      <c r="F1537" s="24"/>
      <c r="G1537" s="24"/>
      <c r="H1537" s="24"/>
      <c r="I1537" s="24"/>
      <c r="J1537" s="24"/>
      <c r="K1537" s="24"/>
      <c r="L1537" s="24"/>
      <c r="M1537" s="24"/>
      <c r="N1537" s="24"/>
      <c r="O1537" s="24"/>
    </row>
    <row r="1538" spans="4:15" x14ac:dyDescent="0.75">
      <c r="D1538" s="24"/>
      <c r="E1538" s="24"/>
      <c r="F1538" s="24"/>
      <c r="G1538" s="24"/>
      <c r="H1538" s="24"/>
      <c r="I1538" s="24"/>
      <c r="J1538" s="24"/>
      <c r="K1538" s="24"/>
      <c r="L1538" s="24"/>
      <c r="M1538" s="24"/>
      <c r="N1538" s="24"/>
      <c r="O1538" s="24"/>
    </row>
    <row r="1539" spans="4:15" x14ac:dyDescent="0.75">
      <c r="D1539" s="24"/>
      <c r="E1539" s="24"/>
      <c r="F1539" s="24"/>
      <c r="G1539" s="24"/>
      <c r="H1539" s="24"/>
      <c r="I1539" s="24"/>
      <c r="J1539" s="24"/>
      <c r="K1539" s="24"/>
      <c r="L1539" s="24"/>
      <c r="M1539" s="24"/>
      <c r="N1539" s="24"/>
      <c r="O1539" s="24"/>
    </row>
    <row r="1540" spans="4:15" x14ac:dyDescent="0.75">
      <c r="D1540" s="24"/>
      <c r="E1540" s="24"/>
      <c r="F1540" s="24"/>
      <c r="G1540" s="24"/>
      <c r="H1540" s="24"/>
      <c r="I1540" s="24"/>
      <c r="J1540" s="24"/>
      <c r="K1540" s="24"/>
      <c r="L1540" s="24"/>
      <c r="M1540" s="24"/>
      <c r="N1540" s="24"/>
      <c r="O1540" s="24"/>
    </row>
    <row r="1541" spans="4:15" x14ac:dyDescent="0.75">
      <c r="D1541" s="24"/>
      <c r="E1541" s="24"/>
      <c r="F1541" s="24"/>
      <c r="G1541" s="24"/>
      <c r="H1541" s="24"/>
      <c r="I1541" s="24"/>
      <c r="J1541" s="24"/>
      <c r="K1541" s="24"/>
      <c r="L1541" s="24"/>
      <c r="M1541" s="24"/>
      <c r="N1541" s="24"/>
      <c r="O1541" s="24"/>
    </row>
    <row r="1542" spans="4:15" x14ac:dyDescent="0.75">
      <c r="D1542" s="24"/>
      <c r="E1542" s="24"/>
      <c r="F1542" s="24"/>
      <c r="G1542" s="24"/>
      <c r="H1542" s="24"/>
      <c r="I1542" s="24"/>
      <c r="J1542" s="24"/>
      <c r="K1542" s="24"/>
      <c r="L1542" s="24"/>
      <c r="M1542" s="24"/>
      <c r="N1542" s="24"/>
      <c r="O1542" s="24"/>
    </row>
    <row r="1543" spans="4:15" x14ac:dyDescent="0.75">
      <c r="D1543" s="24"/>
      <c r="E1543" s="24"/>
      <c r="F1543" s="24"/>
      <c r="G1543" s="24"/>
      <c r="H1543" s="24"/>
      <c r="I1543" s="24"/>
      <c r="J1543" s="24"/>
      <c r="K1543" s="24"/>
      <c r="L1543" s="24"/>
      <c r="M1543" s="24"/>
      <c r="N1543" s="24"/>
      <c r="O1543" s="24"/>
    </row>
    <row r="1544" spans="4:15" x14ac:dyDescent="0.75">
      <c r="D1544" s="24"/>
      <c r="E1544" s="24"/>
      <c r="F1544" s="24"/>
      <c r="G1544" s="24"/>
      <c r="H1544" s="24"/>
      <c r="I1544" s="24"/>
      <c r="J1544" s="24"/>
      <c r="K1544" s="24"/>
      <c r="L1544" s="24"/>
      <c r="M1544" s="24"/>
      <c r="N1544" s="24"/>
      <c r="O1544" s="24"/>
    </row>
    <row r="1545" spans="4:15" x14ac:dyDescent="0.75">
      <c r="D1545" s="24"/>
      <c r="E1545" s="24"/>
      <c r="F1545" s="24"/>
      <c r="G1545" s="24"/>
      <c r="H1545" s="24"/>
      <c r="I1545" s="24"/>
      <c r="J1545" s="24"/>
      <c r="K1545" s="24"/>
      <c r="L1545" s="24"/>
      <c r="M1545" s="24"/>
      <c r="N1545" s="24"/>
      <c r="O1545" s="24"/>
    </row>
    <row r="1546" spans="4:15" x14ac:dyDescent="0.75">
      <c r="D1546" s="24"/>
      <c r="E1546" s="24"/>
      <c r="F1546" s="24"/>
      <c r="G1546" s="24"/>
      <c r="H1546" s="24"/>
      <c r="I1546" s="24"/>
      <c r="J1546" s="24"/>
      <c r="K1546" s="24"/>
      <c r="L1546" s="24"/>
      <c r="M1546" s="24"/>
      <c r="N1546" s="24"/>
      <c r="O1546" s="24"/>
    </row>
    <row r="1547" spans="4:15" x14ac:dyDescent="0.75">
      <c r="D1547" s="24"/>
      <c r="E1547" s="24"/>
      <c r="F1547" s="24"/>
      <c r="G1547" s="24"/>
      <c r="H1547" s="24"/>
      <c r="I1547" s="24"/>
      <c r="J1547" s="24"/>
      <c r="K1547" s="24"/>
      <c r="L1547" s="24"/>
      <c r="M1547" s="24"/>
      <c r="N1547" s="24"/>
      <c r="O1547" s="24"/>
    </row>
    <row r="1548" spans="4:15" x14ac:dyDescent="0.75">
      <c r="D1548" s="24"/>
      <c r="E1548" s="24"/>
      <c r="F1548" s="24"/>
      <c r="G1548" s="24"/>
      <c r="H1548" s="24"/>
      <c r="I1548" s="24"/>
      <c r="J1548" s="24"/>
      <c r="K1548" s="24"/>
      <c r="L1548" s="24"/>
      <c r="M1548" s="24"/>
      <c r="N1548" s="24"/>
      <c r="O1548" s="24"/>
    </row>
    <row r="1549" spans="4:15" x14ac:dyDescent="0.75">
      <c r="D1549" s="24"/>
      <c r="E1549" s="24"/>
      <c r="F1549" s="24"/>
      <c r="G1549" s="24"/>
      <c r="H1549" s="24"/>
      <c r="I1549" s="24"/>
      <c r="J1549" s="24"/>
      <c r="K1549" s="24"/>
      <c r="L1549" s="24"/>
      <c r="M1549" s="24"/>
      <c r="N1549" s="24"/>
      <c r="O1549" s="24"/>
    </row>
    <row r="1550" spans="4:15" x14ac:dyDescent="0.75">
      <c r="D1550" s="24"/>
      <c r="E1550" s="24"/>
      <c r="F1550" s="24"/>
      <c r="G1550" s="24"/>
      <c r="H1550" s="24"/>
      <c r="I1550" s="24"/>
      <c r="J1550" s="24"/>
      <c r="K1550" s="24"/>
      <c r="L1550" s="24"/>
      <c r="M1550" s="24"/>
      <c r="N1550" s="24"/>
      <c r="O1550" s="24"/>
    </row>
    <row r="1551" spans="4:15" x14ac:dyDescent="0.75">
      <c r="D1551" s="24"/>
      <c r="E1551" s="24"/>
      <c r="F1551" s="24"/>
      <c r="G1551" s="24"/>
      <c r="H1551" s="24"/>
      <c r="I1551" s="24"/>
      <c r="J1551" s="24"/>
      <c r="K1551" s="24"/>
      <c r="L1551" s="24"/>
      <c r="M1551" s="24"/>
      <c r="N1551" s="24"/>
      <c r="O1551" s="24"/>
    </row>
    <row r="1552" spans="4:15" x14ac:dyDescent="0.75">
      <c r="D1552" s="24"/>
      <c r="E1552" s="24"/>
      <c r="F1552" s="24"/>
      <c r="G1552" s="24"/>
      <c r="H1552" s="24"/>
      <c r="I1552" s="24"/>
      <c r="J1552" s="24"/>
      <c r="K1552" s="24"/>
      <c r="L1552" s="24"/>
      <c r="M1552" s="24"/>
      <c r="N1552" s="24"/>
      <c r="O1552" s="24"/>
    </row>
    <row r="1553" spans="4:15" x14ac:dyDescent="0.75">
      <c r="D1553" s="24"/>
      <c r="E1553" s="24"/>
      <c r="F1553" s="24"/>
      <c r="G1553" s="24"/>
      <c r="H1553" s="24"/>
      <c r="I1553" s="24"/>
      <c r="J1553" s="24"/>
      <c r="K1553" s="24"/>
      <c r="L1553" s="24"/>
      <c r="M1553" s="24"/>
      <c r="N1553" s="24"/>
      <c r="O1553" s="24"/>
    </row>
    <row r="1554" spans="4:15" x14ac:dyDescent="0.75">
      <c r="D1554" s="24"/>
      <c r="E1554" s="24"/>
      <c r="F1554" s="24"/>
      <c r="G1554" s="24"/>
      <c r="H1554" s="24"/>
      <c r="I1554" s="24"/>
      <c r="J1554" s="24"/>
      <c r="K1554" s="24"/>
      <c r="L1554" s="24"/>
      <c r="M1554" s="24"/>
      <c r="N1554" s="24"/>
      <c r="O1554" s="24"/>
    </row>
    <row r="1555" spans="4:15" x14ac:dyDescent="0.75">
      <c r="D1555" s="24"/>
      <c r="E1555" s="24"/>
      <c r="F1555" s="24"/>
      <c r="G1555" s="24"/>
      <c r="H1555" s="24"/>
      <c r="I1555" s="24"/>
      <c r="J1555" s="24"/>
      <c r="K1555" s="24"/>
      <c r="L1555" s="24"/>
      <c r="M1555" s="24"/>
      <c r="N1555" s="24"/>
      <c r="O1555" s="24"/>
    </row>
    <row r="1556" spans="4:15" x14ac:dyDescent="0.75">
      <c r="D1556" s="24"/>
      <c r="E1556" s="24"/>
      <c r="F1556" s="24"/>
      <c r="G1556" s="24"/>
      <c r="H1556" s="24"/>
      <c r="I1556" s="24"/>
      <c r="J1556" s="24"/>
      <c r="K1556" s="24"/>
      <c r="L1556" s="24"/>
      <c r="M1556" s="24"/>
      <c r="N1556" s="24"/>
      <c r="O1556" s="24"/>
    </row>
    <row r="1557" spans="4:15" x14ac:dyDescent="0.75">
      <c r="D1557" s="24"/>
      <c r="E1557" s="24"/>
      <c r="F1557" s="24"/>
      <c r="G1557" s="24"/>
      <c r="H1557" s="24"/>
      <c r="I1557" s="24"/>
      <c r="J1557" s="24"/>
      <c r="K1557" s="24"/>
      <c r="L1557" s="24"/>
      <c r="M1557" s="24"/>
      <c r="N1557" s="24"/>
      <c r="O1557" s="24"/>
    </row>
    <row r="1558" spans="4:15" x14ac:dyDescent="0.75">
      <c r="D1558" s="24"/>
      <c r="E1558" s="24"/>
      <c r="F1558" s="24"/>
      <c r="G1558" s="24"/>
      <c r="H1558" s="24"/>
      <c r="I1558" s="24"/>
      <c r="J1558" s="24"/>
      <c r="K1558" s="24"/>
      <c r="L1558" s="24"/>
      <c r="M1558" s="24"/>
      <c r="N1558" s="24"/>
      <c r="O1558" s="24"/>
    </row>
    <row r="1559" spans="4:15" x14ac:dyDescent="0.75">
      <c r="D1559" s="24"/>
      <c r="E1559" s="24"/>
      <c r="F1559" s="24"/>
      <c r="G1559" s="24"/>
      <c r="H1559" s="24"/>
      <c r="I1559" s="24"/>
      <c r="J1559" s="24"/>
      <c r="K1559" s="24"/>
      <c r="L1559" s="24"/>
      <c r="M1559" s="24"/>
      <c r="N1559" s="24"/>
      <c r="O1559" s="24"/>
    </row>
    <row r="1560" spans="4:15" x14ac:dyDescent="0.75">
      <c r="D1560" s="24"/>
      <c r="E1560" s="24"/>
      <c r="F1560" s="24"/>
      <c r="G1560" s="24"/>
      <c r="H1560" s="24"/>
      <c r="I1560" s="24"/>
      <c r="J1560" s="24"/>
      <c r="K1560" s="24"/>
      <c r="L1560" s="24"/>
      <c r="M1560" s="24"/>
      <c r="N1560" s="24"/>
      <c r="O1560" s="24"/>
    </row>
    <row r="1561" spans="4:15" x14ac:dyDescent="0.75">
      <c r="D1561" s="24"/>
      <c r="E1561" s="24"/>
      <c r="F1561" s="24"/>
      <c r="G1561" s="24"/>
      <c r="H1561" s="24"/>
      <c r="I1561" s="24"/>
      <c r="J1561" s="24"/>
      <c r="K1561" s="24"/>
      <c r="L1561" s="24"/>
      <c r="M1561" s="24"/>
      <c r="N1561" s="24"/>
      <c r="O1561" s="24"/>
    </row>
    <row r="1562" spans="4:15" x14ac:dyDescent="0.75">
      <c r="D1562" s="24"/>
      <c r="E1562" s="24"/>
      <c r="F1562" s="24"/>
      <c r="G1562" s="24"/>
      <c r="H1562" s="24"/>
      <c r="I1562" s="24"/>
      <c r="J1562" s="24"/>
      <c r="K1562" s="24"/>
      <c r="L1562" s="24"/>
      <c r="M1562" s="24"/>
      <c r="N1562" s="24"/>
      <c r="O1562" s="24"/>
    </row>
    <row r="1563" spans="4:15" x14ac:dyDescent="0.75">
      <c r="D1563" s="24"/>
      <c r="E1563" s="24"/>
      <c r="F1563" s="24"/>
      <c r="G1563" s="24"/>
      <c r="H1563" s="24"/>
      <c r="I1563" s="24"/>
      <c r="J1563" s="24"/>
      <c r="K1563" s="24"/>
      <c r="L1563" s="24"/>
      <c r="M1563" s="24"/>
      <c r="N1563" s="24"/>
      <c r="O1563" s="24"/>
    </row>
    <row r="1564" spans="4:15" x14ac:dyDescent="0.75">
      <c r="D1564" s="24"/>
      <c r="E1564" s="24"/>
      <c r="F1564" s="24"/>
      <c r="G1564" s="24"/>
      <c r="H1564" s="24"/>
      <c r="I1564" s="24"/>
      <c r="J1564" s="24"/>
      <c r="K1564" s="24"/>
      <c r="L1564" s="24"/>
      <c r="M1564" s="24"/>
      <c r="N1564" s="24"/>
      <c r="O1564" s="24"/>
    </row>
    <row r="1565" spans="4:15" x14ac:dyDescent="0.75">
      <c r="D1565" s="24"/>
      <c r="E1565" s="24"/>
      <c r="F1565" s="24"/>
      <c r="G1565" s="24"/>
      <c r="H1565" s="24"/>
      <c r="I1565" s="24"/>
      <c r="J1565" s="24"/>
      <c r="K1565" s="24"/>
      <c r="L1565" s="24"/>
      <c r="M1565" s="24"/>
      <c r="N1565" s="24"/>
      <c r="O1565" s="24"/>
    </row>
    <row r="1566" spans="4:15" x14ac:dyDescent="0.75">
      <c r="D1566" s="24"/>
      <c r="E1566" s="24"/>
      <c r="F1566" s="24"/>
      <c r="G1566" s="24"/>
      <c r="H1566" s="24"/>
      <c r="I1566" s="24"/>
      <c r="J1566" s="24"/>
      <c r="K1566" s="24"/>
      <c r="L1566" s="24"/>
      <c r="M1566" s="24"/>
      <c r="N1566" s="24"/>
      <c r="O1566" s="24"/>
    </row>
    <row r="1567" spans="4:15" x14ac:dyDescent="0.75">
      <c r="D1567" s="24"/>
      <c r="E1567" s="24"/>
      <c r="F1567" s="24"/>
      <c r="G1567" s="24"/>
      <c r="H1567" s="24"/>
      <c r="I1567" s="24"/>
      <c r="J1567" s="24"/>
      <c r="K1567" s="24"/>
      <c r="L1567" s="24"/>
      <c r="M1567" s="24"/>
      <c r="N1567" s="24"/>
      <c r="O1567" s="24"/>
    </row>
    <row r="1568" spans="4:15" x14ac:dyDescent="0.75">
      <c r="D1568" s="24"/>
      <c r="E1568" s="24"/>
      <c r="F1568" s="24"/>
      <c r="G1568" s="24"/>
      <c r="H1568" s="24"/>
      <c r="I1568" s="24"/>
      <c r="J1568" s="24"/>
      <c r="K1568" s="24"/>
      <c r="L1568" s="24"/>
      <c r="M1568" s="24"/>
      <c r="N1568" s="24"/>
      <c r="O1568" s="24"/>
    </row>
    <row r="1569" spans="4:15" x14ac:dyDescent="0.75">
      <c r="D1569" s="24"/>
      <c r="E1569" s="24"/>
      <c r="F1569" s="24"/>
      <c r="G1569" s="24"/>
      <c r="H1569" s="24"/>
      <c r="I1569" s="24"/>
      <c r="J1569" s="24"/>
      <c r="K1569" s="24"/>
      <c r="L1569" s="24"/>
      <c r="M1569" s="24"/>
      <c r="N1569" s="24"/>
      <c r="O1569" s="24"/>
    </row>
    <row r="1570" spans="4:15" x14ac:dyDescent="0.75">
      <c r="D1570" s="24"/>
      <c r="E1570" s="24"/>
      <c r="F1570" s="24"/>
      <c r="G1570" s="24"/>
      <c r="H1570" s="24"/>
      <c r="I1570" s="24"/>
      <c r="J1570" s="24"/>
      <c r="K1570" s="24"/>
      <c r="L1570" s="24"/>
      <c r="M1570" s="24"/>
      <c r="N1570" s="24"/>
      <c r="O1570" s="24"/>
    </row>
    <row r="1571" spans="4:15" x14ac:dyDescent="0.75">
      <c r="D1571" s="24"/>
      <c r="E1571" s="24"/>
      <c r="F1571" s="24"/>
      <c r="G1571" s="24"/>
      <c r="H1571" s="24"/>
      <c r="I1571" s="24"/>
      <c r="J1571" s="24"/>
      <c r="K1571" s="24"/>
      <c r="L1571" s="24"/>
      <c r="M1571" s="24"/>
      <c r="N1571" s="24"/>
      <c r="O1571" s="24"/>
    </row>
    <row r="1572" spans="4:15" x14ac:dyDescent="0.75">
      <c r="D1572" s="24"/>
      <c r="E1572" s="24"/>
      <c r="F1572" s="24"/>
      <c r="G1572" s="24"/>
      <c r="H1572" s="24"/>
      <c r="I1572" s="24"/>
      <c r="J1572" s="24"/>
      <c r="K1572" s="24"/>
      <c r="L1572" s="24"/>
      <c r="M1572" s="24"/>
      <c r="N1572" s="24"/>
      <c r="O1572" s="24"/>
    </row>
    <row r="1573" spans="4:15" x14ac:dyDescent="0.75">
      <c r="D1573" s="24"/>
      <c r="E1573" s="24"/>
      <c r="F1573" s="24"/>
      <c r="G1573" s="24"/>
      <c r="H1573" s="24"/>
      <c r="I1573" s="24"/>
      <c r="J1573" s="24"/>
      <c r="K1573" s="24"/>
      <c r="L1573" s="24"/>
      <c r="M1573" s="24"/>
      <c r="N1573" s="24"/>
      <c r="O1573" s="24"/>
    </row>
    <row r="1574" spans="4:15" x14ac:dyDescent="0.75">
      <c r="D1574" s="24"/>
      <c r="E1574" s="24"/>
      <c r="F1574" s="24"/>
      <c r="G1574" s="24"/>
      <c r="H1574" s="24"/>
      <c r="I1574" s="24"/>
      <c r="J1574" s="24"/>
      <c r="K1574" s="24"/>
      <c r="L1574" s="24"/>
      <c r="M1574" s="24"/>
      <c r="N1574" s="24"/>
      <c r="O1574" s="24"/>
    </row>
    <row r="1575" spans="4:15" x14ac:dyDescent="0.75">
      <c r="D1575" s="24"/>
      <c r="E1575" s="24"/>
      <c r="F1575" s="24"/>
      <c r="G1575" s="24"/>
      <c r="H1575" s="24"/>
      <c r="I1575" s="24"/>
      <c r="J1575" s="24"/>
      <c r="K1575" s="24"/>
      <c r="L1575" s="24"/>
      <c r="M1575" s="24"/>
      <c r="N1575" s="24"/>
      <c r="O1575" s="24"/>
    </row>
    <row r="1576" spans="4:15" x14ac:dyDescent="0.75">
      <c r="D1576" s="24"/>
      <c r="E1576" s="24"/>
      <c r="F1576" s="24"/>
      <c r="G1576" s="24"/>
      <c r="H1576" s="24"/>
      <c r="I1576" s="24"/>
      <c r="J1576" s="24"/>
      <c r="K1576" s="24"/>
      <c r="L1576" s="24"/>
      <c r="M1576" s="24"/>
      <c r="N1576" s="24"/>
      <c r="O1576" s="24"/>
    </row>
    <row r="1577" spans="4:15" x14ac:dyDescent="0.75">
      <c r="D1577" s="24"/>
      <c r="E1577" s="24"/>
      <c r="F1577" s="24"/>
      <c r="G1577" s="24"/>
      <c r="H1577" s="24"/>
      <c r="I1577" s="24"/>
      <c r="J1577" s="24"/>
      <c r="K1577" s="24"/>
      <c r="L1577" s="24"/>
      <c r="M1577" s="24"/>
      <c r="N1577" s="24"/>
      <c r="O1577" s="24"/>
    </row>
    <row r="1578" spans="4:15" x14ac:dyDescent="0.75">
      <c r="D1578" s="24"/>
      <c r="E1578" s="24"/>
      <c r="F1578" s="24"/>
      <c r="G1578" s="24"/>
      <c r="H1578" s="24"/>
      <c r="I1578" s="24"/>
      <c r="J1578" s="24"/>
      <c r="K1578" s="24"/>
      <c r="L1578" s="24"/>
      <c r="M1578" s="24"/>
      <c r="N1578" s="24"/>
      <c r="O1578" s="24"/>
    </row>
    <row r="1579" spans="4:15" x14ac:dyDescent="0.75">
      <c r="D1579" s="24"/>
      <c r="E1579" s="24"/>
      <c r="F1579" s="24"/>
      <c r="G1579" s="24"/>
      <c r="H1579" s="24"/>
      <c r="I1579" s="24"/>
      <c r="J1579" s="24"/>
      <c r="K1579" s="24"/>
      <c r="L1579" s="24"/>
      <c r="M1579" s="24"/>
      <c r="N1579" s="24"/>
      <c r="O1579" s="24"/>
    </row>
    <row r="1580" spans="4:15" x14ac:dyDescent="0.75">
      <c r="D1580" s="24"/>
      <c r="E1580" s="24"/>
      <c r="F1580" s="24"/>
      <c r="G1580" s="24"/>
      <c r="H1580" s="24"/>
      <c r="I1580" s="24"/>
      <c r="J1580" s="24"/>
      <c r="K1580" s="24"/>
      <c r="L1580" s="24"/>
      <c r="M1580" s="24"/>
      <c r="N1580" s="24"/>
      <c r="O1580" s="24"/>
    </row>
    <row r="1581" spans="4:15" x14ac:dyDescent="0.75">
      <c r="D1581" s="24"/>
      <c r="E1581" s="24"/>
      <c r="F1581" s="24"/>
      <c r="G1581" s="24"/>
      <c r="H1581" s="24"/>
      <c r="I1581" s="24"/>
      <c r="J1581" s="24"/>
      <c r="K1581" s="24"/>
      <c r="L1581" s="24"/>
      <c r="M1581" s="24"/>
      <c r="N1581" s="24"/>
      <c r="O1581" s="24"/>
    </row>
    <row r="1582" spans="4:15" x14ac:dyDescent="0.75">
      <c r="D1582" s="24"/>
      <c r="E1582" s="24"/>
      <c r="F1582" s="24"/>
      <c r="G1582" s="24"/>
      <c r="H1582" s="24"/>
      <c r="I1582" s="24"/>
      <c r="J1582" s="24"/>
      <c r="K1582" s="24"/>
      <c r="L1582" s="24"/>
      <c r="M1582" s="24"/>
      <c r="N1582" s="24"/>
      <c r="O1582" s="24"/>
    </row>
    <row r="1583" spans="4:15" x14ac:dyDescent="0.75">
      <c r="D1583" s="24"/>
      <c r="E1583" s="24"/>
      <c r="F1583" s="24"/>
      <c r="G1583" s="24"/>
      <c r="H1583" s="24"/>
      <c r="I1583" s="24"/>
      <c r="J1583" s="24"/>
      <c r="K1583" s="24"/>
      <c r="L1583" s="24"/>
      <c r="M1583" s="24"/>
      <c r="N1583" s="24"/>
      <c r="O1583" s="24"/>
    </row>
    <row r="1584" spans="4:15" x14ac:dyDescent="0.75">
      <c r="D1584" s="24"/>
      <c r="E1584" s="24"/>
      <c r="F1584" s="24"/>
      <c r="G1584" s="24"/>
      <c r="H1584" s="24"/>
      <c r="I1584" s="24"/>
      <c r="J1584" s="24"/>
      <c r="K1584" s="24"/>
      <c r="L1584" s="24"/>
      <c r="M1584" s="24"/>
      <c r="N1584" s="24"/>
      <c r="O1584" s="24"/>
    </row>
    <row r="1585" spans="4:15" x14ac:dyDescent="0.75">
      <c r="D1585" s="24"/>
      <c r="E1585" s="24"/>
      <c r="F1585" s="24"/>
      <c r="G1585" s="24"/>
      <c r="H1585" s="24"/>
      <c r="I1585" s="24"/>
      <c r="J1585" s="24"/>
      <c r="K1585" s="24"/>
      <c r="L1585" s="24"/>
      <c r="M1585" s="24"/>
      <c r="N1585" s="24"/>
      <c r="O1585" s="24"/>
    </row>
    <row r="1586" spans="4:15" x14ac:dyDescent="0.75">
      <c r="D1586" s="24"/>
      <c r="E1586" s="24"/>
      <c r="F1586" s="24"/>
      <c r="G1586" s="24"/>
      <c r="H1586" s="24"/>
      <c r="I1586" s="24"/>
      <c r="J1586" s="24"/>
      <c r="K1586" s="24"/>
      <c r="L1586" s="24"/>
      <c r="M1586" s="24"/>
      <c r="N1586" s="24"/>
      <c r="O1586" s="24"/>
    </row>
    <row r="1587" spans="4:15" x14ac:dyDescent="0.75">
      <c r="D1587" s="24"/>
      <c r="E1587" s="24"/>
      <c r="F1587" s="24"/>
      <c r="G1587" s="24"/>
      <c r="H1587" s="24"/>
      <c r="I1587" s="24"/>
      <c r="J1587" s="24"/>
      <c r="K1587" s="24"/>
      <c r="L1587" s="24"/>
      <c r="M1587" s="24"/>
      <c r="N1587" s="24"/>
      <c r="O1587" s="24"/>
    </row>
    <row r="1588" spans="4:15" x14ac:dyDescent="0.75">
      <c r="D1588" s="24"/>
      <c r="E1588" s="24"/>
      <c r="F1588" s="24"/>
      <c r="G1588" s="24"/>
      <c r="H1588" s="24"/>
      <c r="I1588" s="24"/>
      <c r="J1588" s="24"/>
      <c r="K1588" s="24"/>
      <c r="L1588" s="24"/>
      <c r="M1588" s="24"/>
      <c r="N1588" s="24"/>
      <c r="O1588" s="24"/>
    </row>
    <row r="1589" spans="4:15" x14ac:dyDescent="0.75">
      <c r="D1589" s="24"/>
      <c r="E1589" s="24"/>
      <c r="F1589" s="24"/>
      <c r="G1589" s="24"/>
      <c r="H1589" s="24"/>
      <c r="I1589" s="24"/>
      <c r="J1589" s="24"/>
      <c r="K1589" s="24"/>
      <c r="L1589" s="24"/>
      <c r="M1589" s="24"/>
      <c r="N1589" s="24"/>
      <c r="O1589" s="24"/>
    </row>
    <row r="1590" spans="4:15" x14ac:dyDescent="0.75">
      <c r="D1590" s="24"/>
      <c r="E1590" s="24"/>
      <c r="F1590" s="24"/>
      <c r="G1590" s="24"/>
      <c r="H1590" s="24"/>
      <c r="I1590" s="24"/>
      <c r="J1590" s="24"/>
      <c r="K1590" s="24"/>
      <c r="L1590" s="24"/>
      <c r="M1590" s="24"/>
      <c r="N1590" s="24"/>
      <c r="O1590" s="24"/>
    </row>
    <row r="1591" spans="4:15" x14ac:dyDescent="0.75">
      <c r="D1591" s="24"/>
      <c r="E1591" s="24"/>
      <c r="F1591" s="24"/>
      <c r="G1591" s="24"/>
      <c r="H1591" s="24"/>
      <c r="I1591" s="24"/>
      <c r="J1591" s="24"/>
      <c r="K1591" s="24"/>
      <c r="L1591" s="24"/>
      <c r="M1591" s="24"/>
      <c r="N1591" s="24"/>
      <c r="O1591" s="24"/>
    </row>
    <row r="1592" spans="4:15" x14ac:dyDescent="0.75">
      <c r="D1592" s="24"/>
      <c r="E1592" s="24"/>
      <c r="F1592" s="24"/>
      <c r="G1592" s="24"/>
      <c r="H1592" s="24"/>
      <c r="I1592" s="24"/>
      <c r="J1592" s="24"/>
      <c r="K1592" s="24"/>
      <c r="L1592" s="24"/>
      <c r="M1592" s="24"/>
      <c r="N1592" s="24"/>
      <c r="O1592" s="24"/>
    </row>
    <row r="1593" spans="4:15" x14ac:dyDescent="0.75">
      <c r="D1593" s="24"/>
      <c r="E1593" s="24"/>
      <c r="F1593" s="24"/>
      <c r="G1593" s="24"/>
      <c r="H1593" s="24"/>
      <c r="I1593" s="24"/>
      <c r="J1593" s="24"/>
      <c r="K1593" s="24"/>
      <c r="L1593" s="24"/>
      <c r="M1593" s="24"/>
      <c r="N1593" s="24"/>
      <c r="O1593" s="24"/>
    </row>
    <row r="1594" spans="4:15" x14ac:dyDescent="0.75">
      <c r="D1594" s="24"/>
      <c r="E1594" s="24"/>
      <c r="F1594" s="24"/>
      <c r="G1594" s="24"/>
      <c r="H1594" s="24"/>
      <c r="I1594" s="24"/>
      <c r="J1594" s="24"/>
      <c r="K1594" s="24"/>
      <c r="L1594" s="24"/>
      <c r="M1594" s="24"/>
      <c r="N1594" s="24"/>
      <c r="O1594" s="24"/>
    </row>
    <row r="1595" spans="4:15" x14ac:dyDescent="0.75">
      <c r="D1595" s="24"/>
      <c r="E1595" s="24"/>
      <c r="F1595" s="24"/>
      <c r="G1595" s="24"/>
      <c r="H1595" s="24"/>
      <c r="I1595" s="24"/>
      <c r="J1595" s="24"/>
      <c r="K1595" s="24"/>
      <c r="L1595" s="24"/>
      <c r="M1595" s="24"/>
      <c r="N1595" s="24"/>
      <c r="O1595" s="24"/>
    </row>
    <row r="1596" spans="4:15" x14ac:dyDescent="0.75">
      <c r="D1596" s="24"/>
      <c r="E1596" s="24"/>
      <c r="F1596" s="24"/>
      <c r="G1596" s="24"/>
      <c r="H1596" s="24"/>
      <c r="I1596" s="24"/>
      <c r="J1596" s="24"/>
      <c r="K1596" s="24"/>
      <c r="L1596" s="24"/>
      <c r="M1596" s="24"/>
      <c r="N1596" s="24"/>
      <c r="O1596" s="24"/>
    </row>
    <row r="1597" spans="4:15" x14ac:dyDescent="0.75">
      <c r="D1597" s="24"/>
      <c r="E1597" s="24"/>
      <c r="F1597" s="24"/>
      <c r="G1597" s="24"/>
      <c r="H1597" s="24"/>
      <c r="I1597" s="24"/>
      <c r="J1597" s="24"/>
      <c r="K1597" s="24"/>
      <c r="L1597" s="24"/>
      <c r="M1597" s="24"/>
      <c r="N1597" s="24"/>
      <c r="O1597" s="24"/>
    </row>
    <row r="1598" spans="4:15" x14ac:dyDescent="0.75">
      <c r="D1598" s="24"/>
      <c r="E1598" s="24"/>
      <c r="F1598" s="24"/>
      <c r="G1598" s="24"/>
      <c r="H1598" s="24"/>
      <c r="I1598" s="24"/>
      <c r="J1598" s="24"/>
      <c r="K1598" s="24"/>
      <c r="L1598" s="24"/>
      <c r="M1598" s="24"/>
      <c r="N1598" s="24"/>
      <c r="O1598" s="24"/>
    </row>
    <row r="1599" spans="4:15" x14ac:dyDescent="0.75">
      <c r="D1599" s="24"/>
      <c r="E1599" s="24"/>
      <c r="F1599" s="24"/>
      <c r="G1599" s="24"/>
      <c r="H1599" s="24"/>
      <c r="I1599" s="24"/>
      <c r="J1599" s="24"/>
      <c r="K1599" s="24"/>
      <c r="L1599" s="24"/>
      <c r="M1599" s="24"/>
      <c r="N1599" s="24"/>
      <c r="O1599" s="24"/>
    </row>
    <row r="1600" spans="4:15" x14ac:dyDescent="0.75">
      <c r="D1600" s="24"/>
      <c r="E1600" s="24"/>
      <c r="F1600" s="24"/>
      <c r="G1600" s="24"/>
      <c r="H1600" s="24"/>
      <c r="I1600" s="24"/>
      <c r="J1600" s="24"/>
      <c r="K1600" s="24"/>
      <c r="L1600" s="24"/>
      <c r="M1600" s="24"/>
      <c r="N1600" s="24"/>
      <c r="O1600" s="24"/>
    </row>
    <row r="1601" spans="4:15" x14ac:dyDescent="0.75">
      <c r="D1601" s="24"/>
      <c r="E1601" s="24"/>
      <c r="F1601" s="24"/>
      <c r="G1601" s="24"/>
      <c r="H1601" s="24"/>
      <c r="I1601" s="24"/>
      <c r="J1601" s="24"/>
      <c r="K1601" s="24"/>
      <c r="L1601" s="24"/>
      <c r="M1601" s="24"/>
      <c r="N1601" s="24"/>
      <c r="O1601" s="24"/>
    </row>
    <row r="1602" spans="4:15" x14ac:dyDescent="0.75">
      <c r="D1602" s="24"/>
      <c r="E1602" s="24"/>
      <c r="F1602" s="24"/>
      <c r="G1602" s="24"/>
      <c r="H1602" s="24"/>
      <c r="I1602" s="24"/>
      <c r="J1602" s="24"/>
      <c r="K1602" s="24"/>
      <c r="L1602" s="24"/>
      <c r="M1602" s="24"/>
      <c r="N1602" s="24"/>
      <c r="O1602" s="24"/>
    </row>
    <row r="1603" spans="4:15" x14ac:dyDescent="0.75">
      <c r="D1603" s="24"/>
      <c r="E1603" s="24"/>
      <c r="F1603" s="24"/>
      <c r="G1603" s="24"/>
      <c r="H1603" s="24"/>
      <c r="I1603" s="24"/>
      <c r="J1603" s="24"/>
      <c r="K1603" s="24"/>
      <c r="L1603" s="24"/>
      <c r="M1603" s="24"/>
      <c r="N1603" s="24"/>
      <c r="O1603" s="24"/>
    </row>
    <row r="1604" spans="4:15" x14ac:dyDescent="0.75">
      <c r="D1604" s="24"/>
      <c r="E1604" s="24"/>
      <c r="F1604" s="24"/>
      <c r="G1604" s="24"/>
      <c r="H1604" s="24"/>
      <c r="I1604" s="24"/>
      <c r="J1604" s="24"/>
      <c r="K1604" s="24"/>
      <c r="L1604" s="24"/>
      <c r="M1604" s="24"/>
      <c r="N1604" s="24"/>
      <c r="O1604" s="24"/>
    </row>
    <row r="1605" spans="4:15" x14ac:dyDescent="0.75">
      <c r="D1605" s="24"/>
      <c r="E1605" s="24"/>
      <c r="F1605" s="24"/>
      <c r="G1605" s="24"/>
      <c r="H1605" s="24"/>
      <c r="I1605" s="24"/>
      <c r="J1605" s="24"/>
      <c r="K1605" s="24"/>
      <c r="L1605" s="24"/>
      <c r="M1605" s="24"/>
      <c r="N1605" s="24"/>
      <c r="O1605" s="24"/>
    </row>
    <row r="1606" spans="4:15" x14ac:dyDescent="0.75">
      <c r="D1606" s="24"/>
      <c r="E1606" s="24"/>
      <c r="F1606" s="24"/>
      <c r="G1606" s="24"/>
      <c r="H1606" s="24"/>
      <c r="I1606" s="24"/>
      <c r="J1606" s="24"/>
      <c r="K1606" s="24"/>
      <c r="L1606" s="24"/>
      <c r="M1606" s="24"/>
      <c r="N1606" s="24"/>
      <c r="O1606" s="24"/>
    </row>
    <row r="1607" spans="4:15" x14ac:dyDescent="0.75">
      <c r="D1607" s="24"/>
      <c r="E1607" s="24"/>
      <c r="F1607" s="24"/>
      <c r="G1607" s="24"/>
      <c r="H1607" s="24"/>
      <c r="I1607" s="24"/>
      <c r="J1607" s="24"/>
      <c r="K1607" s="24"/>
      <c r="L1607" s="24"/>
      <c r="M1607" s="24"/>
      <c r="N1607" s="24"/>
      <c r="O1607" s="24"/>
    </row>
    <row r="1608" spans="4:15" x14ac:dyDescent="0.75">
      <c r="D1608" s="24"/>
      <c r="E1608" s="24"/>
      <c r="F1608" s="24"/>
      <c r="G1608" s="24"/>
      <c r="H1608" s="24"/>
      <c r="I1608" s="24"/>
      <c r="J1608" s="24"/>
      <c r="K1608" s="24"/>
      <c r="L1608" s="24"/>
      <c r="M1608" s="24"/>
      <c r="N1608" s="24"/>
      <c r="O1608" s="24"/>
    </row>
    <row r="1609" spans="4:15" x14ac:dyDescent="0.75">
      <c r="D1609" s="24"/>
      <c r="E1609" s="24"/>
      <c r="F1609" s="24"/>
      <c r="G1609" s="24"/>
      <c r="H1609" s="24"/>
      <c r="I1609" s="24"/>
      <c r="J1609" s="24"/>
      <c r="K1609" s="24"/>
      <c r="L1609" s="24"/>
      <c r="M1609" s="24"/>
      <c r="N1609" s="24"/>
      <c r="O1609" s="24"/>
    </row>
    <row r="1610" spans="4:15" x14ac:dyDescent="0.75">
      <c r="D1610" s="24"/>
      <c r="E1610" s="24"/>
      <c r="F1610" s="24"/>
      <c r="G1610" s="24"/>
      <c r="H1610" s="24"/>
      <c r="I1610" s="24"/>
      <c r="J1610" s="24"/>
      <c r="K1610" s="24"/>
      <c r="L1610" s="24"/>
      <c r="M1610" s="24"/>
      <c r="N1610" s="24"/>
      <c r="O1610" s="24"/>
    </row>
    <row r="1611" spans="4:15" x14ac:dyDescent="0.75">
      <c r="D1611" s="24"/>
      <c r="E1611" s="24"/>
      <c r="F1611" s="24"/>
      <c r="G1611" s="24"/>
      <c r="H1611" s="24"/>
      <c r="I1611" s="24"/>
      <c r="J1611" s="24"/>
      <c r="K1611" s="24"/>
      <c r="L1611" s="24"/>
      <c r="M1611" s="24"/>
      <c r="N1611" s="24"/>
      <c r="O1611" s="24"/>
    </row>
    <row r="1612" spans="4:15" x14ac:dyDescent="0.75">
      <c r="D1612" s="24"/>
      <c r="E1612" s="24"/>
      <c r="F1612" s="24"/>
      <c r="G1612" s="24"/>
      <c r="H1612" s="24"/>
      <c r="I1612" s="24"/>
      <c r="J1612" s="24"/>
      <c r="K1612" s="24"/>
      <c r="L1612" s="24"/>
      <c r="M1612" s="24"/>
      <c r="N1612" s="24"/>
      <c r="O1612" s="24"/>
    </row>
    <row r="1613" spans="4:15" x14ac:dyDescent="0.75">
      <c r="D1613" s="24"/>
      <c r="E1613" s="24"/>
      <c r="F1613" s="24"/>
      <c r="G1613" s="24"/>
      <c r="H1613" s="24"/>
      <c r="I1613" s="24"/>
      <c r="J1613" s="24"/>
      <c r="K1613" s="24"/>
      <c r="L1613" s="24"/>
      <c r="M1613" s="24"/>
      <c r="N1613" s="24"/>
      <c r="O1613" s="24"/>
    </row>
    <row r="1614" spans="4:15" x14ac:dyDescent="0.75">
      <c r="D1614" s="24"/>
      <c r="E1614" s="24"/>
      <c r="F1614" s="24"/>
      <c r="G1614" s="24"/>
      <c r="H1614" s="24"/>
      <c r="I1614" s="24"/>
      <c r="J1614" s="24"/>
      <c r="K1614" s="24"/>
      <c r="L1614" s="24"/>
      <c r="M1614" s="24"/>
      <c r="N1614" s="24"/>
      <c r="O1614" s="24"/>
    </row>
    <row r="1615" spans="4:15" x14ac:dyDescent="0.75">
      <c r="D1615" s="24"/>
      <c r="E1615" s="24"/>
      <c r="F1615" s="24"/>
      <c r="G1615" s="24"/>
      <c r="H1615" s="24"/>
      <c r="I1615" s="24"/>
      <c r="J1615" s="24"/>
      <c r="K1615" s="24"/>
      <c r="L1615" s="24"/>
      <c r="M1615" s="24"/>
      <c r="N1615" s="24"/>
      <c r="O1615" s="24"/>
    </row>
    <row r="1616" spans="4:15" x14ac:dyDescent="0.75">
      <c r="D1616" s="24"/>
      <c r="E1616" s="24"/>
      <c r="F1616" s="24"/>
      <c r="G1616" s="24"/>
      <c r="H1616" s="24"/>
      <c r="I1616" s="24"/>
      <c r="J1616" s="24"/>
      <c r="K1616" s="24"/>
      <c r="L1616" s="24"/>
      <c r="M1616" s="24"/>
      <c r="N1616" s="24"/>
      <c r="O1616" s="24"/>
    </row>
    <row r="1617" spans="4:15" x14ac:dyDescent="0.75">
      <c r="D1617" s="24"/>
      <c r="E1617" s="24"/>
      <c r="F1617" s="24"/>
      <c r="G1617" s="24"/>
      <c r="H1617" s="24"/>
      <c r="I1617" s="24"/>
      <c r="J1617" s="24"/>
      <c r="K1617" s="24"/>
      <c r="L1617" s="24"/>
      <c r="M1617" s="24"/>
      <c r="N1617" s="24"/>
      <c r="O1617" s="24"/>
    </row>
    <row r="1618" spans="4:15" x14ac:dyDescent="0.75">
      <c r="D1618" s="24"/>
      <c r="E1618" s="24"/>
      <c r="F1618" s="24"/>
      <c r="G1618" s="24"/>
      <c r="H1618" s="24"/>
      <c r="I1618" s="24"/>
      <c r="J1618" s="24"/>
      <c r="K1618" s="24"/>
      <c r="L1618" s="24"/>
      <c r="M1618" s="24"/>
      <c r="N1618" s="24"/>
      <c r="O1618" s="24"/>
    </row>
    <row r="1619" spans="4:15" x14ac:dyDescent="0.75">
      <c r="D1619" s="24"/>
      <c r="E1619" s="24"/>
      <c r="F1619" s="24"/>
      <c r="G1619" s="24"/>
      <c r="H1619" s="24"/>
      <c r="I1619" s="24"/>
      <c r="J1619" s="24"/>
      <c r="K1619" s="24"/>
      <c r="L1619" s="24"/>
      <c r="M1619" s="24"/>
      <c r="N1619" s="24"/>
      <c r="O1619" s="24"/>
    </row>
    <row r="1620" spans="4:15" x14ac:dyDescent="0.75">
      <c r="D1620" s="24"/>
      <c r="E1620" s="24"/>
      <c r="F1620" s="24"/>
      <c r="G1620" s="24"/>
      <c r="H1620" s="24"/>
      <c r="I1620" s="24"/>
      <c r="J1620" s="24"/>
      <c r="K1620" s="24"/>
      <c r="L1620" s="24"/>
      <c r="M1620" s="24"/>
      <c r="N1620" s="24"/>
      <c r="O1620" s="24"/>
    </row>
    <row r="1621" spans="4:15" x14ac:dyDescent="0.75">
      <c r="D1621" s="24"/>
      <c r="E1621" s="24"/>
      <c r="F1621" s="24"/>
      <c r="G1621" s="24"/>
      <c r="H1621" s="24"/>
      <c r="I1621" s="24"/>
      <c r="J1621" s="24"/>
      <c r="K1621" s="24"/>
      <c r="L1621" s="24"/>
      <c r="M1621" s="24"/>
      <c r="N1621" s="24"/>
      <c r="O1621" s="24"/>
    </row>
    <row r="1622" spans="4:15" x14ac:dyDescent="0.75">
      <c r="D1622" s="24"/>
      <c r="E1622" s="24"/>
      <c r="F1622" s="24"/>
      <c r="G1622" s="24"/>
      <c r="H1622" s="24"/>
      <c r="I1622" s="24"/>
      <c r="J1622" s="24"/>
      <c r="K1622" s="24"/>
      <c r="L1622" s="24"/>
      <c r="M1622" s="24"/>
      <c r="N1622" s="24"/>
      <c r="O1622" s="24"/>
    </row>
    <row r="1623" spans="4:15" x14ac:dyDescent="0.75">
      <c r="D1623" s="24"/>
      <c r="E1623" s="24"/>
      <c r="F1623" s="24"/>
      <c r="G1623" s="24"/>
      <c r="H1623" s="24"/>
      <c r="I1623" s="24"/>
      <c r="J1623" s="24"/>
      <c r="K1623" s="24"/>
      <c r="L1623" s="24"/>
      <c r="M1623" s="24"/>
      <c r="N1623" s="24"/>
      <c r="O1623" s="24"/>
    </row>
    <row r="1624" spans="4:15" x14ac:dyDescent="0.75">
      <c r="D1624" s="24"/>
      <c r="E1624" s="24"/>
      <c r="F1624" s="24"/>
      <c r="G1624" s="24"/>
      <c r="H1624" s="24"/>
      <c r="I1624" s="24"/>
      <c r="J1624" s="24"/>
      <c r="K1624" s="24"/>
      <c r="L1624" s="24"/>
      <c r="M1624" s="24"/>
      <c r="N1624" s="24"/>
      <c r="O1624" s="24"/>
    </row>
    <row r="1625" spans="4:15" x14ac:dyDescent="0.75">
      <c r="D1625" s="24"/>
      <c r="E1625" s="24"/>
      <c r="F1625" s="24"/>
      <c r="G1625" s="24"/>
      <c r="H1625" s="24"/>
      <c r="I1625" s="24"/>
      <c r="J1625" s="24"/>
      <c r="K1625" s="24"/>
      <c r="L1625" s="24"/>
      <c r="M1625" s="24"/>
      <c r="N1625" s="24"/>
      <c r="O1625" s="24"/>
    </row>
    <row r="1626" spans="4:15" x14ac:dyDescent="0.75">
      <c r="D1626" s="24"/>
      <c r="E1626" s="24"/>
      <c r="F1626" s="24"/>
      <c r="G1626" s="24"/>
      <c r="H1626" s="24"/>
      <c r="I1626" s="24"/>
      <c r="J1626" s="24"/>
      <c r="K1626" s="24"/>
      <c r="L1626" s="24"/>
      <c r="M1626" s="24"/>
      <c r="N1626" s="24"/>
      <c r="O1626" s="24"/>
    </row>
    <row r="1627" spans="4:15" x14ac:dyDescent="0.75">
      <c r="D1627" s="24"/>
      <c r="E1627" s="24"/>
      <c r="F1627" s="24"/>
      <c r="G1627" s="24"/>
      <c r="H1627" s="24"/>
      <c r="I1627" s="24"/>
      <c r="J1627" s="24"/>
      <c r="K1627" s="24"/>
      <c r="L1627" s="24"/>
      <c r="M1627" s="24"/>
      <c r="N1627" s="24"/>
      <c r="O1627" s="24"/>
    </row>
    <row r="1628" spans="4:15" x14ac:dyDescent="0.75">
      <c r="D1628" s="24"/>
      <c r="E1628" s="24"/>
      <c r="F1628" s="24"/>
      <c r="G1628" s="24"/>
      <c r="H1628" s="24"/>
      <c r="I1628" s="24"/>
      <c r="J1628" s="24"/>
      <c r="K1628" s="24"/>
      <c r="L1628" s="24"/>
      <c r="M1628" s="24"/>
      <c r="N1628" s="24"/>
      <c r="O1628" s="24"/>
    </row>
    <row r="1629" spans="4:15" x14ac:dyDescent="0.75">
      <c r="D1629" s="24"/>
      <c r="E1629" s="24"/>
      <c r="F1629" s="24"/>
      <c r="G1629" s="24"/>
      <c r="H1629" s="24"/>
      <c r="I1629" s="24"/>
      <c r="J1629" s="24"/>
      <c r="K1629" s="24"/>
      <c r="L1629" s="24"/>
      <c r="M1629" s="24"/>
      <c r="N1629" s="24"/>
      <c r="O1629" s="24"/>
    </row>
    <row r="1630" spans="4:15" x14ac:dyDescent="0.75">
      <c r="D1630" s="24"/>
      <c r="E1630" s="24"/>
      <c r="F1630" s="24"/>
      <c r="G1630" s="24"/>
      <c r="H1630" s="24"/>
      <c r="I1630" s="24"/>
      <c r="J1630" s="24"/>
      <c r="K1630" s="24"/>
      <c r="L1630" s="24"/>
      <c r="M1630" s="24"/>
      <c r="N1630" s="24"/>
      <c r="O1630" s="24"/>
    </row>
    <row r="1631" spans="4:15" x14ac:dyDescent="0.75">
      <c r="D1631" s="24"/>
      <c r="E1631" s="24"/>
      <c r="F1631" s="24"/>
      <c r="G1631" s="24"/>
      <c r="H1631" s="24"/>
      <c r="I1631" s="24"/>
      <c r="J1631" s="24"/>
      <c r="K1631" s="24"/>
      <c r="L1631" s="24"/>
      <c r="M1631" s="24"/>
      <c r="N1631" s="24"/>
      <c r="O1631" s="24"/>
    </row>
    <row r="1632" spans="4:15" x14ac:dyDescent="0.75">
      <c r="D1632" s="24"/>
      <c r="E1632" s="24"/>
      <c r="F1632" s="24"/>
      <c r="G1632" s="24"/>
      <c r="H1632" s="24"/>
      <c r="I1632" s="24"/>
      <c r="J1632" s="24"/>
      <c r="K1632" s="24"/>
      <c r="L1632" s="24"/>
      <c r="M1632" s="24"/>
      <c r="N1632" s="24"/>
      <c r="O1632" s="24"/>
    </row>
    <row r="1633" spans="4:15" x14ac:dyDescent="0.75">
      <c r="D1633" s="24"/>
      <c r="E1633" s="24"/>
      <c r="F1633" s="24"/>
      <c r="G1633" s="24"/>
      <c r="H1633" s="24"/>
      <c r="I1633" s="24"/>
      <c r="J1633" s="24"/>
      <c r="K1633" s="24"/>
      <c r="L1633" s="24"/>
      <c r="M1633" s="24"/>
      <c r="N1633" s="24"/>
      <c r="O1633" s="24"/>
    </row>
    <row r="1634" spans="4:15" x14ac:dyDescent="0.75">
      <c r="D1634" s="24"/>
      <c r="E1634" s="24"/>
      <c r="F1634" s="24"/>
      <c r="G1634" s="24"/>
      <c r="H1634" s="24"/>
      <c r="I1634" s="24"/>
      <c r="J1634" s="24"/>
      <c r="K1634" s="24"/>
      <c r="L1634" s="24"/>
      <c r="M1634" s="24"/>
      <c r="N1634" s="24"/>
      <c r="O1634" s="24"/>
    </row>
    <row r="1635" spans="4:15" x14ac:dyDescent="0.75">
      <c r="D1635" s="24"/>
      <c r="E1635" s="24"/>
      <c r="F1635" s="24"/>
      <c r="G1635" s="24"/>
      <c r="H1635" s="24"/>
      <c r="I1635" s="24"/>
      <c r="J1635" s="24"/>
      <c r="K1635" s="24"/>
      <c r="L1635" s="24"/>
      <c r="M1635" s="24"/>
      <c r="N1635" s="24"/>
      <c r="O1635" s="24"/>
    </row>
    <row r="1636" spans="4:15" x14ac:dyDescent="0.75">
      <c r="D1636" s="24"/>
      <c r="E1636" s="24"/>
      <c r="F1636" s="24"/>
      <c r="G1636" s="24"/>
      <c r="H1636" s="24"/>
      <c r="I1636" s="24"/>
      <c r="J1636" s="24"/>
      <c r="K1636" s="24"/>
      <c r="L1636" s="24"/>
      <c r="M1636" s="24"/>
      <c r="N1636" s="24"/>
      <c r="O1636" s="24"/>
    </row>
    <row r="1637" spans="4:15" x14ac:dyDescent="0.75">
      <c r="D1637" s="24"/>
      <c r="E1637" s="24"/>
      <c r="F1637" s="24"/>
      <c r="G1637" s="24"/>
      <c r="H1637" s="24"/>
      <c r="I1637" s="24"/>
      <c r="J1637" s="24"/>
      <c r="K1637" s="24"/>
      <c r="L1637" s="24"/>
      <c r="M1637" s="24"/>
      <c r="N1637" s="24"/>
      <c r="O1637" s="24"/>
    </row>
    <row r="1638" spans="4:15" x14ac:dyDescent="0.75">
      <c r="D1638" s="24"/>
      <c r="E1638" s="24"/>
      <c r="F1638" s="24"/>
      <c r="G1638" s="24"/>
      <c r="H1638" s="24"/>
      <c r="I1638" s="24"/>
      <c r="J1638" s="24"/>
      <c r="K1638" s="24"/>
      <c r="L1638" s="24"/>
      <c r="M1638" s="24"/>
      <c r="N1638" s="24"/>
      <c r="O1638" s="24"/>
    </row>
    <row r="1639" spans="4:15" x14ac:dyDescent="0.75">
      <c r="D1639" s="24"/>
      <c r="E1639" s="24"/>
      <c r="F1639" s="24"/>
      <c r="G1639" s="24"/>
      <c r="H1639" s="24"/>
      <c r="I1639" s="24"/>
      <c r="J1639" s="24"/>
      <c r="K1639" s="24"/>
      <c r="L1639" s="24"/>
      <c r="M1639" s="24"/>
      <c r="N1639" s="24"/>
      <c r="O1639" s="24"/>
    </row>
    <row r="1640" spans="4:15" x14ac:dyDescent="0.75">
      <c r="D1640" s="24"/>
      <c r="E1640" s="24"/>
      <c r="F1640" s="24"/>
      <c r="G1640" s="24"/>
      <c r="H1640" s="24"/>
      <c r="I1640" s="24"/>
      <c r="J1640" s="24"/>
      <c r="K1640" s="24"/>
      <c r="L1640" s="24"/>
      <c r="M1640" s="24"/>
      <c r="N1640" s="24"/>
      <c r="O1640" s="24"/>
    </row>
    <row r="1641" spans="4:15" x14ac:dyDescent="0.75">
      <c r="D1641" s="24"/>
      <c r="E1641" s="24"/>
      <c r="F1641" s="24"/>
      <c r="G1641" s="24"/>
      <c r="H1641" s="24"/>
      <c r="I1641" s="24"/>
      <c r="J1641" s="24"/>
      <c r="K1641" s="24"/>
      <c r="L1641" s="24"/>
      <c r="M1641" s="24"/>
      <c r="N1641" s="24"/>
      <c r="O1641" s="24"/>
    </row>
    <row r="1642" spans="4:15" x14ac:dyDescent="0.75">
      <c r="D1642" s="24"/>
      <c r="E1642" s="24"/>
      <c r="F1642" s="24"/>
      <c r="G1642" s="24"/>
      <c r="H1642" s="24"/>
      <c r="I1642" s="24"/>
      <c r="J1642" s="24"/>
      <c r="K1642" s="24"/>
      <c r="L1642" s="24"/>
      <c r="M1642" s="24"/>
      <c r="N1642" s="24"/>
      <c r="O1642" s="24"/>
    </row>
    <row r="1643" spans="4:15" x14ac:dyDescent="0.75">
      <c r="D1643" s="24"/>
      <c r="E1643" s="24"/>
      <c r="F1643" s="24"/>
      <c r="G1643" s="24"/>
      <c r="H1643" s="24"/>
      <c r="I1643" s="24"/>
      <c r="J1643" s="24"/>
      <c r="K1643" s="24"/>
      <c r="L1643" s="24"/>
      <c r="M1643" s="24"/>
      <c r="N1643" s="24"/>
      <c r="O1643" s="24"/>
    </row>
    <row r="1644" spans="4:15" x14ac:dyDescent="0.75">
      <c r="D1644" s="24"/>
      <c r="E1644" s="24"/>
      <c r="F1644" s="24"/>
      <c r="G1644" s="24"/>
      <c r="H1644" s="24"/>
      <c r="I1644" s="24"/>
      <c r="J1644" s="24"/>
      <c r="K1644" s="24"/>
      <c r="L1644" s="24"/>
      <c r="M1644" s="24"/>
      <c r="N1644" s="24"/>
      <c r="O1644" s="24"/>
    </row>
    <row r="1645" spans="4:15" x14ac:dyDescent="0.75">
      <c r="D1645" s="24"/>
      <c r="E1645" s="24"/>
      <c r="F1645" s="24"/>
      <c r="G1645" s="24"/>
      <c r="H1645" s="24"/>
      <c r="I1645" s="24"/>
      <c r="J1645" s="24"/>
      <c r="K1645" s="24"/>
      <c r="L1645" s="24"/>
      <c r="M1645" s="24"/>
      <c r="N1645" s="24"/>
      <c r="O1645" s="24"/>
    </row>
    <row r="1646" spans="4:15" x14ac:dyDescent="0.75">
      <c r="D1646" s="24"/>
      <c r="E1646" s="24"/>
      <c r="F1646" s="24"/>
      <c r="G1646" s="24"/>
      <c r="H1646" s="24"/>
      <c r="I1646" s="24"/>
      <c r="J1646" s="24"/>
      <c r="K1646" s="24"/>
      <c r="L1646" s="24"/>
      <c r="M1646" s="24"/>
      <c r="N1646" s="24"/>
      <c r="O1646" s="24"/>
    </row>
    <row r="1647" spans="4:15" x14ac:dyDescent="0.75">
      <c r="D1647" s="24"/>
      <c r="E1647" s="24"/>
      <c r="F1647" s="24"/>
      <c r="G1647" s="24"/>
      <c r="H1647" s="24"/>
      <c r="I1647" s="24"/>
      <c r="J1647" s="24"/>
      <c r="K1647" s="24"/>
      <c r="L1647" s="24"/>
      <c r="M1647" s="24"/>
      <c r="N1647" s="24"/>
      <c r="O1647" s="24"/>
    </row>
    <row r="1648" spans="4:15" x14ac:dyDescent="0.75">
      <c r="D1648" s="24"/>
      <c r="E1648" s="24"/>
      <c r="F1648" s="24"/>
      <c r="G1648" s="24"/>
      <c r="H1648" s="24"/>
      <c r="I1648" s="24"/>
      <c r="J1648" s="24"/>
      <c r="K1648" s="24"/>
      <c r="L1648" s="24"/>
      <c r="M1648" s="24"/>
      <c r="N1648" s="24"/>
      <c r="O1648" s="24"/>
    </row>
    <row r="1649" spans="4:15" x14ac:dyDescent="0.75">
      <c r="D1649" s="24"/>
      <c r="E1649" s="24"/>
      <c r="F1649" s="24"/>
      <c r="G1649" s="24"/>
      <c r="H1649" s="24"/>
      <c r="I1649" s="24"/>
      <c r="J1649" s="24"/>
      <c r="K1649" s="24"/>
      <c r="L1649" s="24"/>
      <c r="M1649" s="24"/>
      <c r="N1649" s="24"/>
      <c r="O1649" s="24"/>
    </row>
    <row r="1650" spans="4:15" x14ac:dyDescent="0.75">
      <c r="D1650" s="24"/>
      <c r="E1650" s="24"/>
      <c r="F1650" s="24"/>
      <c r="G1650" s="24"/>
      <c r="H1650" s="24"/>
      <c r="I1650" s="24"/>
      <c r="J1650" s="24"/>
      <c r="K1650" s="24"/>
      <c r="L1650" s="24"/>
      <c r="M1650" s="24"/>
      <c r="N1650" s="24"/>
      <c r="O1650" s="24"/>
    </row>
    <row r="1651" spans="4:15" x14ac:dyDescent="0.75">
      <c r="D1651" s="24"/>
      <c r="E1651" s="24"/>
      <c r="F1651" s="24"/>
      <c r="G1651" s="24"/>
      <c r="H1651" s="24"/>
      <c r="I1651" s="24"/>
      <c r="J1651" s="24"/>
      <c r="K1651" s="24"/>
      <c r="L1651" s="24"/>
      <c r="M1651" s="24"/>
      <c r="N1651" s="24"/>
      <c r="O1651" s="24"/>
    </row>
    <row r="1652" spans="4:15" x14ac:dyDescent="0.75">
      <c r="D1652" s="24"/>
      <c r="E1652" s="24"/>
      <c r="F1652" s="24"/>
      <c r="G1652" s="24"/>
      <c r="H1652" s="24"/>
      <c r="I1652" s="24"/>
      <c r="J1652" s="24"/>
      <c r="K1652" s="24"/>
      <c r="L1652" s="24"/>
      <c r="M1652" s="24"/>
      <c r="N1652" s="24"/>
      <c r="O1652" s="24"/>
    </row>
    <row r="1653" spans="4:15" x14ac:dyDescent="0.75">
      <c r="D1653" s="24"/>
      <c r="E1653" s="24"/>
      <c r="F1653" s="24"/>
      <c r="G1653" s="24"/>
      <c r="H1653" s="24"/>
      <c r="I1653" s="24"/>
      <c r="J1653" s="24"/>
      <c r="K1653" s="24"/>
      <c r="L1653" s="24"/>
      <c r="M1653" s="24"/>
      <c r="N1653" s="24"/>
      <c r="O1653" s="24"/>
    </row>
    <row r="1654" spans="4:15" x14ac:dyDescent="0.75">
      <c r="D1654" s="24"/>
      <c r="E1654" s="24"/>
      <c r="F1654" s="24"/>
      <c r="G1654" s="24"/>
      <c r="H1654" s="24"/>
      <c r="I1654" s="24"/>
      <c r="J1654" s="24"/>
      <c r="K1654" s="24"/>
      <c r="L1654" s="24"/>
      <c r="M1654" s="24"/>
      <c r="N1654" s="24"/>
      <c r="O1654" s="24"/>
    </row>
    <row r="1655" spans="4:15" x14ac:dyDescent="0.75">
      <c r="D1655" s="24"/>
      <c r="E1655" s="24"/>
      <c r="F1655" s="24"/>
      <c r="G1655" s="24"/>
      <c r="H1655" s="24"/>
      <c r="I1655" s="24"/>
      <c r="J1655" s="24"/>
      <c r="K1655" s="24"/>
      <c r="L1655" s="24"/>
      <c r="M1655" s="24"/>
      <c r="N1655" s="24"/>
      <c r="O1655" s="24"/>
    </row>
    <row r="1656" spans="4:15" x14ac:dyDescent="0.75">
      <c r="D1656" s="24"/>
      <c r="E1656" s="24"/>
      <c r="F1656" s="24"/>
      <c r="G1656" s="24"/>
      <c r="H1656" s="24"/>
      <c r="I1656" s="24"/>
      <c r="J1656" s="24"/>
      <c r="K1656" s="24"/>
      <c r="L1656" s="24"/>
      <c r="M1656" s="24"/>
      <c r="N1656" s="24"/>
      <c r="O1656" s="24"/>
    </row>
    <row r="1657" spans="4:15" x14ac:dyDescent="0.75">
      <c r="D1657" s="24"/>
      <c r="E1657" s="24"/>
      <c r="F1657" s="24"/>
      <c r="G1657" s="24"/>
      <c r="H1657" s="24"/>
      <c r="I1657" s="24"/>
      <c r="J1657" s="24"/>
      <c r="K1657" s="24"/>
      <c r="L1657" s="24"/>
      <c r="M1657" s="24"/>
      <c r="N1657" s="24"/>
      <c r="O1657" s="24"/>
    </row>
    <row r="1658" spans="4:15" x14ac:dyDescent="0.75">
      <c r="D1658" s="24"/>
      <c r="E1658" s="24"/>
      <c r="F1658" s="24"/>
      <c r="G1658" s="24"/>
      <c r="H1658" s="24"/>
      <c r="I1658" s="24"/>
      <c r="J1658" s="24"/>
      <c r="K1658" s="24"/>
      <c r="L1658" s="24"/>
      <c r="M1658" s="24"/>
      <c r="N1658" s="24"/>
      <c r="O1658" s="24"/>
    </row>
    <row r="1659" spans="4:15" x14ac:dyDescent="0.75">
      <c r="D1659" s="24"/>
      <c r="E1659" s="24"/>
      <c r="F1659" s="24"/>
      <c r="G1659" s="24"/>
      <c r="H1659" s="24"/>
      <c r="I1659" s="24"/>
      <c r="J1659" s="24"/>
      <c r="K1659" s="24"/>
      <c r="L1659" s="24"/>
      <c r="M1659" s="24"/>
      <c r="N1659" s="24"/>
      <c r="O1659" s="24"/>
    </row>
    <row r="1660" spans="4:15" x14ac:dyDescent="0.75">
      <c r="D1660" s="24"/>
      <c r="E1660" s="24"/>
      <c r="F1660" s="24"/>
      <c r="G1660" s="24"/>
      <c r="H1660" s="24"/>
      <c r="I1660" s="24"/>
      <c r="J1660" s="24"/>
      <c r="K1660" s="24"/>
      <c r="L1660" s="24"/>
      <c r="M1660" s="24"/>
      <c r="N1660" s="24"/>
      <c r="O1660" s="24"/>
    </row>
    <row r="1661" spans="4:15" x14ac:dyDescent="0.75">
      <c r="D1661" s="24"/>
      <c r="E1661" s="24"/>
      <c r="F1661" s="24"/>
      <c r="G1661" s="24"/>
      <c r="H1661" s="24"/>
      <c r="I1661" s="24"/>
      <c r="J1661" s="24"/>
      <c r="K1661" s="24"/>
      <c r="L1661" s="24"/>
      <c r="M1661" s="24"/>
      <c r="N1661" s="24"/>
      <c r="O1661" s="24"/>
    </row>
    <row r="1662" spans="4:15" x14ac:dyDescent="0.75">
      <c r="D1662" s="24"/>
      <c r="E1662" s="24"/>
      <c r="F1662" s="24"/>
      <c r="G1662" s="24"/>
      <c r="H1662" s="24"/>
      <c r="I1662" s="24"/>
      <c r="J1662" s="24"/>
      <c r="K1662" s="24"/>
      <c r="L1662" s="24"/>
      <c r="M1662" s="24"/>
      <c r="N1662" s="24"/>
      <c r="O1662" s="24"/>
    </row>
    <row r="1663" spans="4:15" x14ac:dyDescent="0.75">
      <c r="D1663" s="24"/>
      <c r="E1663" s="24"/>
      <c r="F1663" s="24"/>
      <c r="G1663" s="24"/>
      <c r="H1663" s="24"/>
      <c r="I1663" s="24"/>
      <c r="J1663" s="24"/>
      <c r="K1663" s="24"/>
      <c r="L1663" s="24"/>
      <c r="M1663" s="24"/>
      <c r="N1663" s="24"/>
      <c r="O1663" s="24"/>
    </row>
    <row r="1664" spans="4:15" x14ac:dyDescent="0.75">
      <c r="D1664" s="24"/>
      <c r="E1664" s="24"/>
      <c r="F1664" s="24"/>
      <c r="G1664" s="24"/>
      <c r="H1664" s="24"/>
      <c r="I1664" s="24"/>
      <c r="J1664" s="24"/>
      <c r="K1664" s="24"/>
      <c r="L1664" s="24"/>
      <c r="M1664" s="24"/>
      <c r="N1664" s="24"/>
      <c r="O1664" s="24"/>
    </row>
    <row r="1665" spans="4:15" x14ac:dyDescent="0.75">
      <c r="D1665" s="24"/>
      <c r="E1665" s="24"/>
      <c r="F1665" s="24"/>
      <c r="G1665" s="24"/>
      <c r="H1665" s="24"/>
      <c r="I1665" s="24"/>
      <c r="J1665" s="24"/>
      <c r="K1665" s="24"/>
      <c r="L1665" s="24"/>
      <c r="M1665" s="24"/>
      <c r="N1665" s="24"/>
      <c r="O1665" s="24"/>
    </row>
    <row r="1666" spans="4:15" x14ac:dyDescent="0.75">
      <c r="D1666" s="24"/>
      <c r="E1666" s="24"/>
      <c r="F1666" s="24"/>
      <c r="G1666" s="24"/>
      <c r="H1666" s="24"/>
      <c r="I1666" s="24"/>
      <c r="J1666" s="24"/>
      <c r="K1666" s="24"/>
      <c r="L1666" s="24"/>
      <c r="M1666" s="24"/>
      <c r="N1666" s="24"/>
      <c r="O1666" s="24"/>
    </row>
    <row r="1667" spans="4:15" x14ac:dyDescent="0.75">
      <c r="D1667" s="24"/>
      <c r="E1667" s="24"/>
      <c r="F1667" s="24"/>
      <c r="G1667" s="24"/>
      <c r="H1667" s="24"/>
      <c r="I1667" s="24"/>
      <c r="J1667" s="24"/>
      <c r="K1667" s="24"/>
      <c r="L1667" s="24"/>
      <c r="M1667" s="24"/>
      <c r="N1667" s="24"/>
      <c r="O1667" s="24"/>
    </row>
    <row r="1668" spans="4:15" x14ac:dyDescent="0.75">
      <c r="D1668" s="24"/>
      <c r="E1668" s="24"/>
      <c r="F1668" s="24"/>
      <c r="G1668" s="24"/>
      <c r="H1668" s="24"/>
      <c r="I1668" s="24"/>
      <c r="J1668" s="24"/>
      <c r="K1668" s="24"/>
      <c r="L1668" s="24"/>
      <c r="M1668" s="24"/>
      <c r="N1668" s="24"/>
      <c r="O1668" s="24"/>
    </row>
    <row r="1669" spans="4:15" x14ac:dyDescent="0.75">
      <c r="D1669" s="24"/>
      <c r="E1669" s="24"/>
      <c r="F1669" s="24"/>
      <c r="G1669" s="24"/>
      <c r="H1669" s="24"/>
      <c r="I1669" s="24"/>
      <c r="J1669" s="24"/>
      <c r="K1669" s="24"/>
      <c r="L1669" s="24"/>
      <c r="M1669" s="24"/>
      <c r="N1669" s="24"/>
      <c r="O1669" s="24"/>
    </row>
    <row r="1670" spans="4:15" x14ac:dyDescent="0.75">
      <c r="D1670" s="24"/>
      <c r="E1670" s="24"/>
      <c r="F1670" s="24"/>
      <c r="G1670" s="24"/>
      <c r="H1670" s="24"/>
      <c r="I1670" s="24"/>
      <c r="J1670" s="24"/>
      <c r="K1670" s="24"/>
      <c r="L1670" s="24"/>
      <c r="M1670" s="24"/>
      <c r="N1670" s="24"/>
      <c r="O1670" s="24"/>
    </row>
    <row r="1671" spans="4:15" x14ac:dyDescent="0.75">
      <c r="D1671" s="24"/>
      <c r="E1671" s="24"/>
      <c r="F1671" s="24"/>
      <c r="G1671" s="24"/>
      <c r="H1671" s="24"/>
      <c r="I1671" s="24"/>
      <c r="J1671" s="24"/>
      <c r="K1671" s="24"/>
      <c r="L1671" s="24"/>
      <c r="M1671" s="24"/>
      <c r="N1671" s="24"/>
      <c r="O1671" s="24"/>
    </row>
    <row r="1672" spans="4:15" x14ac:dyDescent="0.75">
      <c r="D1672" s="24"/>
      <c r="E1672" s="24"/>
      <c r="F1672" s="24"/>
      <c r="G1672" s="24"/>
      <c r="H1672" s="24"/>
      <c r="I1672" s="24"/>
      <c r="J1672" s="24"/>
      <c r="K1672" s="24"/>
      <c r="L1672" s="24"/>
      <c r="M1672" s="24"/>
      <c r="N1672" s="24"/>
      <c r="O1672" s="24"/>
    </row>
    <row r="1673" spans="4:15" x14ac:dyDescent="0.75">
      <c r="D1673" s="24"/>
      <c r="E1673" s="24"/>
      <c r="F1673" s="24"/>
      <c r="G1673" s="24"/>
      <c r="H1673" s="24"/>
      <c r="I1673" s="24"/>
      <c r="J1673" s="24"/>
      <c r="K1673" s="24"/>
      <c r="L1673" s="24"/>
      <c r="M1673" s="24"/>
      <c r="N1673" s="24"/>
      <c r="O1673" s="24"/>
    </row>
    <row r="1674" spans="4:15" x14ac:dyDescent="0.75">
      <c r="D1674" s="24"/>
      <c r="E1674" s="24"/>
      <c r="F1674" s="24"/>
      <c r="G1674" s="24"/>
      <c r="H1674" s="24"/>
      <c r="I1674" s="24"/>
      <c r="J1674" s="24"/>
      <c r="K1674" s="24"/>
      <c r="L1674" s="24"/>
      <c r="M1674" s="24"/>
      <c r="N1674" s="24"/>
      <c r="O1674" s="24"/>
    </row>
    <row r="1675" spans="4:15" x14ac:dyDescent="0.75">
      <c r="D1675" s="24"/>
      <c r="E1675" s="24"/>
      <c r="F1675" s="24"/>
      <c r="G1675" s="24"/>
      <c r="H1675" s="24"/>
      <c r="I1675" s="24"/>
      <c r="J1675" s="24"/>
      <c r="K1675" s="24"/>
      <c r="L1675" s="24"/>
      <c r="M1675" s="24"/>
      <c r="N1675" s="24"/>
      <c r="O1675" s="24"/>
    </row>
    <row r="1676" spans="4:15" x14ac:dyDescent="0.75">
      <c r="D1676" s="24"/>
      <c r="E1676" s="24"/>
      <c r="F1676" s="24"/>
      <c r="G1676" s="24"/>
      <c r="H1676" s="24"/>
      <c r="I1676" s="24"/>
      <c r="J1676" s="24"/>
      <c r="K1676" s="24"/>
      <c r="L1676" s="24"/>
      <c r="M1676" s="24"/>
      <c r="N1676" s="24"/>
      <c r="O1676" s="24"/>
    </row>
    <row r="1677" spans="4:15" x14ac:dyDescent="0.75">
      <c r="D1677" s="24"/>
      <c r="E1677" s="24"/>
      <c r="F1677" s="24"/>
      <c r="G1677" s="24"/>
      <c r="H1677" s="24"/>
      <c r="I1677" s="24"/>
      <c r="J1677" s="24"/>
      <c r="K1677" s="24"/>
      <c r="L1677" s="24"/>
      <c r="M1677" s="24"/>
      <c r="N1677" s="24"/>
      <c r="O1677" s="24"/>
    </row>
    <row r="1678" spans="4:15" x14ac:dyDescent="0.75">
      <c r="D1678" s="24"/>
      <c r="E1678" s="24"/>
      <c r="F1678" s="24"/>
      <c r="G1678" s="24"/>
      <c r="H1678" s="24"/>
      <c r="I1678" s="24"/>
      <c r="J1678" s="24"/>
      <c r="K1678" s="24"/>
      <c r="L1678" s="24"/>
      <c r="M1678" s="24"/>
      <c r="N1678" s="24"/>
      <c r="O1678" s="24"/>
    </row>
    <row r="1679" spans="4:15" x14ac:dyDescent="0.75">
      <c r="D1679" s="24"/>
      <c r="E1679" s="24"/>
      <c r="F1679" s="24"/>
      <c r="G1679" s="24"/>
      <c r="H1679" s="24"/>
      <c r="I1679" s="24"/>
      <c r="J1679" s="24"/>
      <c r="K1679" s="24"/>
      <c r="L1679" s="24"/>
      <c r="M1679" s="24"/>
      <c r="N1679" s="24"/>
      <c r="O1679" s="24"/>
    </row>
    <row r="1680" spans="4:15" x14ac:dyDescent="0.75">
      <c r="D1680" s="24"/>
      <c r="E1680" s="24"/>
      <c r="F1680" s="24"/>
      <c r="G1680" s="24"/>
      <c r="H1680" s="24"/>
      <c r="I1680" s="24"/>
      <c r="J1680" s="24"/>
      <c r="K1680" s="24"/>
      <c r="L1680" s="24"/>
      <c r="M1680" s="24"/>
      <c r="N1680" s="24"/>
      <c r="O1680" s="24"/>
    </row>
    <row r="1681" spans="4:15" x14ac:dyDescent="0.75">
      <c r="D1681" s="24"/>
      <c r="E1681" s="24"/>
      <c r="F1681" s="24"/>
      <c r="G1681" s="24"/>
      <c r="H1681" s="24"/>
      <c r="I1681" s="24"/>
      <c r="J1681" s="24"/>
      <c r="K1681" s="24"/>
      <c r="L1681" s="24"/>
      <c r="M1681" s="24"/>
      <c r="N1681" s="24"/>
      <c r="O1681" s="24"/>
    </row>
    <row r="1682" spans="4:15" x14ac:dyDescent="0.75">
      <c r="D1682" s="24"/>
      <c r="E1682" s="24"/>
      <c r="F1682" s="24"/>
      <c r="G1682" s="24"/>
      <c r="H1682" s="24"/>
      <c r="I1682" s="24"/>
      <c r="J1682" s="24"/>
      <c r="K1682" s="24"/>
      <c r="L1682" s="24"/>
      <c r="M1682" s="24"/>
      <c r="N1682" s="24"/>
      <c r="O1682" s="24"/>
    </row>
    <row r="1683" spans="4:15" x14ac:dyDescent="0.75">
      <c r="D1683" s="24"/>
      <c r="E1683" s="24"/>
      <c r="F1683" s="24"/>
      <c r="G1683" s="24"/>
      <c r="H1683" s="24"/>
      <c r="I1683" s="24"/>
      <c r="J1683" s="24"/>
      <c r="K1683" s="24"/>
      <c r="L1683" s="24"/>
      <c r="M1683" s="24"/>
      <c r="N1683" s="24"/>
      <c r="O1683" s="24"/>
    </row>
    <row r="1684" spans="4:15" x14ac:dyDescent="0.75">
      <c r="D1684" s="24"/>
      <c r="E1684" s="24"/>
      <c r="F1684" s="24"/>
      <c r="G1684" s="24"/>
      <c r="H1684" s="24"/>
      <c r="I1684" s="24"/>
      <c r="J1684" s="24"/>
      <c r="K1684" s="24"/>
      <c r="L1684" s="24"/>
      <c r="M1684" s="24"/>
      <c r="N1684" s="24"/>
      <c r="O1684" s="24"/>
    </row>
    <row r="1685" spans="4:15" x14ac:dyDescent="0.75">
      <c r="D1685" s="24"/>
      <c r="E1685" s="24"/>
      <c r="F1685" s="24"/>
      <c r="G1685" s="24"/>
      <c r="H1685" s="24"/>
      <c r="I1685" s="24"/>
      <c r="J1685" s="24"/>
      <c r="K1685" s="24"/>
      <c r="L1685" s="24"/>
      <c r="M1685" s="24"/>
      <c r="N1685" s="24"/>
      <c r="O1685" s="24"/>
    </row>
    <row r="1686" spans="4:15" x14ac:dyDescent="0.75">
      <c r="D1686" s="24"/>
      <c r="E1686" s="24"/>
      <c r="F1686" s="24"/>
      <c r="G1686" s="24"/>
      <c r="H1686" s="24"/>
      <c r="I1686" s="24"/>
      <c r="J1686" s="24"/>
      <c r="K1686" s="24"/>
      <c r="L1686" s="24"/>
      <c r="M1686" s="24"/>
      <c r="N1686" s="24"/>
      <c r="O1686" s="24"/>
    </row>
    <row r="1687" spans="4:15" x14ac:dyDescent="0.75">
      <c r="D1687" s="24"/>
      <c r="E1687" s="24"/>
      <c r="F1687" s="24"/>
      <c r="G1687" s="24"/>
      <c r="H1687" s="24"/>
      <c r="I1687" s="24"/>
      <c r="J1687" s="24"/>
      <c r="K1687" s="24"/>
      <c r="L1687" s="24"/>
      <c r="M1687" s="24"/>
      <c r="N1687" s="24"/>
      <c r="O1687" s="24"/>
    </row>
    <row r="1688" spans="4:15" x14ac:dyDescent="0.75">
      <c r="D1688" s="24"/>
      <c r="E1688" s="24"/>
      <c r="F1688" s="24"/>
      <c r="G1688" s="24"/>
      <c r="H1688" s="24"/>
      <c r="I1688" s="24"/>
      <c r="J1688" s="24"/>
      <c r="K1688" s="24"/>
      <c r="L1688" s="24"/>
      <c r="M1688" s="24"/>
      <c r="N1688" s="24"/>
      <c r="O1688" s="24"/>
    </row>
    <row r="1689" spans="4:15" x14ac:dyDescent="0.75">
      <c r="D1689" s="24"/>
      <c r="E1689" s="24"/>
      <c r="F1689" s="24"/>
      <c r="G1689" s="24"/>
      <c r="H1689" s="24"/>
      <c r="I1689" s="24"/>
      <c r="J1689" s="24"/>
      <c r="K1689" s="24"/>
      <c r="L1689" s="24"/>
      <c r="M1689" s="24"/>
      <c r="N1689" s="24"/>
      <c r="O1689" s="24"/>
    </row>
    <row r="1690" spans="4:15" x14ac:dyDescent="0.75">
      <c r="D1690" s="24"/>
      <c r="E1690" s="24"/>
      <c r="F1690" s="24"/>
      <c r="G1690" s="24"/>
      <c r="H1690" s="24"/>
      <c r="I1690" s="24"/>
      <c r="J1690" s="24"/>
      <c r="K1690" s="24"/>
      <c r="L1690" s="24"/>
      <c r="M1690" s="24"/>
      <c r="N1690" s="24"/>
      <c r="O1690" s="24"/>
    </row>
    <row r="1691" spans="4:15" x14ac:dyDescent="0.75">
      <c r="D1691" s="24"/>
      <c r="E1691" s="24"/>
      <c r="F1691" s="24"/>
      <c r="G1691" s="24"/>
      <c r="H1691" s="24"/>
      <c r="I1691" s="24"/>
      <c r="J1691" s="24"/>
      <c r="K1691" s="24"/>
      <c r="L1691" s="24"/>
      <c r="M1691" s="24"/>
      <c r="N1691" s="24"/>
      <c r="O1691" s="24"/>
    </row>
    <row r="1692" spans="4:15" x14ac:dyDescent="0.75">
      <c r="D1692" s="24"/>
      <c r="E1692" s="24"/>
      <c r="F1692" s="24"/>
      <c r="G1692" s="24"/>
      <c r="H1692" s="24"/>
      <c r="I1692" s="24"/>
      <c r="J1692" s="24"/>
      <c r="K1692" s="24"/>
      <c r="L1692" s="24"/>
      <c r="M1692" s="24"/>
      <c r="N1692" s="24"/>
      <c r="O1692" s="24"/>
    </row>
    <row r="1693" spans="4:15" x14ac:dyDescent="0.75">
      <c r="D1693" s="24"/>
      <c r="E1693" s="24"/>
      <c r="F1693" s="24"/>
      <c r="G1693" s="24"/>
      <c r="H1693" s="24"/>
      <c r="I1693" s="24"/>
      <c r="J1693" s="24"/>
      <c r="K1693" s="24"/>
      <c r="L1693" s="24"/>
      <c r="M1693" s="24"/>
      <c r="N1693" s="24"/>
      <c r="O1693" s="24"/>
    </row>
    <row r="1694" spans="4:15" x14ac:dyDescent="0.75">
      <c r="D1694" s="24"/>
      <c r="E1694" s="24"/>
      <c r="F1694" s="24"/>
      <c r="G1694" s="24"/>
      <c r="H1694" s="24"/>
      <c r="I1694" s="24"/>
      <c r="J1694" s="24"/>
      <c r="K1694" s="24"/>
      <c r="L1694" s="24"/>
      <c r="M1694" s="24"/>
      <c r="N1694" s="24"/>
      <c r="O1694" s="24"/>
    </row>
    <row r="1695" spans="4:15" x14ac:dyDescent="0.75">
      <c r="D1695" s="24"/>
      <c r="E1695" s="24"/>
      <c r="F1695" s="24"/>
      <c r="G1695" s="24"/>
      <c r="H1695" s="24"/>
      <c r="I1695" s="24"/>
      <c r="J1695" s="24"/>
      <c r="K1695" s="24"/>
      <c r="L1695" s="24"/>
      <c r="M1695" s="24"/>
      <c r="N1695" s="24"/>
      <c r="O1695" s="24"/>
    </row>
    <row r="1696" spans="4:15" x14ac:dyDescent="0.75">
      <c r="D1696" s="24"/>
      <c r="E1696" s="24"/>
      <c r="F1696" s="24"/>
      <c r="G1696" s="24"/>
      <c r="H1696" s="24"/>
      <c r="I1696" s="24"/>
      <c r="J1696" s="24"/>
      <c r="K1696" s="24"/>
      <c r="L1696" s="24"/>
      <c r="M1696" s="24"/>
      <c r="N1696" s="24"/>
      <c r="O1696" s="24"/>
    </row>
    <row r="1697" spans="4:15" x14ac:dyDescent="0.75">
      <c r="D1697" s="24"/>
      <c r="E1697" s="24"/>
      <c r="F1697" s="24"/>
      <c r="G1697" s="24"/>
      <c r="H1697" s="24"/>
      <c r="I1697" s="24"/>
      <c r="J1697" s="24"/>
      <c r="K1697" s="24"/>
      <c r="L1697" s="24"/>
      <c r="M1697" s="24"/>
      <c r="N1697" s="24"/>
      <c r="O1697" s="24"/>
    </row>
    <row r="1698" spans="4:15" x14ac:dyDescent="0.75">
      <c r="D1698" s="24"/>
      <c r="E1698" s="24"/>
      <c r="F1698" s="24"/>
      <c r="G1698" s="24"/>
      <c r="H1698" s="24"/>
      <c r="I1698" s="24"/>
      <c r="J1698" s="24"/>
      <c r="K1698" s="24"/>
      <c r="L1698" s="24"/>
      <c r="M1698" s="24"/>
      <c r="N1698" s="24"/>
      <c r="O1698" s="24"/>
    </row>
    <row r="1699" spans="4:15" x14ac:dyDescent="0.75">
      <c r="D1699" s="24"/>
      <c r="E1699" s="24"/>
      <c r="F1699" s="24"/>
      <c r="G1699" s="24"/>
      <c r="H1699" s="24"/>
      <c r="I1699" s="24"/>
      <c r="J1699" s="24"/>
      <c r="K1699" s="24"/>
      <c r="L1699" s="24"/>
      <c r="M1699" s="24"/>
      <c r="N1699" s="24"/>
      <c r="O1699" s="24"/>
    </row>
    <row r="1700" spans="4:15" x14ac:dyDescent="0.75">
      <c r="D1700" s="24"/>
      <c r="E1700" s="24"/>
      <c r="F1700" s="24"/>
      <c r="G1700" s="24"/>
      <c r="H1700" s="24"/>
      <c r="I1700" s="24"/>
      <c r="J1700" s="24"/>
      <c r="K1700" s="24"/>
      <c r="L1700" s="24"/>
      <c r="M1700" s="24"/>
      <c r="N1700" s="24"/>
      <c r="O1700" s="24"/>
    </row>
    <row r="1701" spans="4:15" x14ac:dyDescent="0.75">
      <c r="D1701" s="24"/>
      <c r="E1701" s="24"/>
      <c r="F1701" s="24"/>
      <c r="G1701" s="24"/>
      <c r="H1701" s="24"/>
      <c r="I1701" s="24"/>
      <c r="J1701" s="24"/>
      <c r="K1701" s="24"/>
      <c r="L1701" s="24"/>
      <c r="M1701" s="24"/>
      <c r="N1701" s="24"/>
      <c r="O1701" s="24"/>
    </row>
    <row r="1702" spans="4:15" x14ac:dyDescent="0.75">
      <c r="D1702" s="24"/>
      <c r="E1702" s="24"/>
      <c r="F1702" s="24"/>
      <c r="G1702" s="24"/>
      <c r="H1702" s="24"/>
      <c r="I1702" s="24"/>
      <c r="J1702" s="24"/>
      <c r="K1702" s="24"/>
      <c r="L1702" s="24"/>
      <c r="M1702" s="24"/>
      <c r="N1702" s="24"/>
      <c r="O1702" s="24"/>
    </row>
    <row r="1703" spans="4:15" x14ac:dyDescent="0.75">
      <c r="D1703" s="24"/>
      <c r="E1703" s="24"/>
      <c r="F1703" s="24"/>
      <c r="G1703" s="24"/>
      <c r="H1703" s="24"/>
      <c r="I1703" s="24"/>
      <c r="J1703" s="24"/>
      <c r="K1703" s="24"/>
      <c r="L1703" s="24"/>
      <c r="M1703" s="24"/>
      <c r="N1703" s="24"/>
      <c r="O1703" s="24"/>
    </row>
    <row r="1704" spans="4:15" x14ac:dyDescent="0.75">
      <c r="D1704" s="24"/>
      <c r="E1704" s="24"/>
      <c r="F1704" s="24"/>
      <c r="G1704" s="24"/>
      <c r="H1704" s="24"/>
      <c r="I1704" s="24"/>
      <c r="J1704" s="24"/>
      <c r="K1704" s="24"/>
      <c r="L1704" s="24"/>
      <c r="M1704" s="24"/>
      <c r="N1704" s="24"/>
      <c r="O1704" s="24"/>
    </row>
    <row r="1705" spans="4:15" x14ac:dyDescent="0.75">
      <c r="D1705" s="24"/>
      <c r="E1705" s="24"/>
      <c r="F1705" s="24"/>
      <c r="G1705" s="24"/>
      <c r="H1705" s="24"/>
      <c r="I1705" s="24"/>
      <c r="J1705" s="24"/>
      <c r="K1705" s="24"/>
      <c r="L1705" s="24"/>
      <c r="M1705" s="24"/>
      <c r="N1705" s="24"/>
      <c r="O1705" s="24"/>
    </row>
    <row r="1706" spans="4:15" x14ac:dyDescent="0.75">
      <c r="D1706" s="24"/>
      <c r="E1706" s="24"/>
      <c r="F1706" s="24"/>
      <c r="G1706" s="24"/>
      <c r="H1706" s="24"/>
      <c r="I1706" s="24"/>
      <c r="J1706" s="24"/>
      <c r="K1706" s="24"/>
      <c r="L1706" s="24"/>
      <c r="M1706" s="24"/>
      <c r="N1706" s="24"/>
      <c r="O1706" s="24"/>
    </row>
    <row r="1707" spans="4:15" x14ac:dyDescent="0.75">
      <c r="D1707" s="24"/>
      <c r="E1707" s="24"/>
      <c r="F1707" s="24"/>
      <c r="G1707" s="24"/>
      <c r="H1707" s="24"/>
      <c r="I1707" s="24"/>
      <c r="J1707" s="24"/>
      <c r="K1707" s="24"/>
      <c r="L1707" s="24"/>
      <c r="M1707" s="24"/>
      <c r="N1707" s="24"/>
      <c r="O1707" s="24"/>
    </row>
    <row r="1708" spans="4:15" x14ac:dyDescent="0.75">
      <c r="D1708" s="24"/>
      <c r="E1708" s="24"/>
      <c r="F1708" s="24"/>
      <c r="G1708" s="24"/>
      <c r="H1708" s="24"/>
      <c r="I1708" s="24"/>
      <c r="J1708" s="24"/>
      <c r="K1708" s="24"/>
      <c r="L1708" s="24"/>
      <c r="M1708" s="24"/>
      <c r="N1708" s="24"/>
      <c r="O1708" s="24"/>
    </row>
    <row r="1709" spans="4:15" x14ac:dyDescent="0.75">
      <c r="D1709" s="24"/>
      <c r="E1709" s="24"/>
      <c r="F1709" s="24"/>
      <c r="G1709" s="24"/>
      <c r="H1709" s="24"/>
      <c r="I1709" s="24"/>
      <c r="J1709" s="24"/>
      <c r="K1709" s="24"/>
      <c r="L1709" s="24"/>
      <c r="M1709" s="24"/>
      <c r="N1709" s="24"/>
      <c r="O1709" s="24"/>
    </row>
    <row r="1710" spans="4:15" x14ac:dyDescent="0.75">
      <c r="D1710" s="24"/>
      <c r="E1710" s="24"/>
      <c r="F1710" s="24"/>
      <c r="G1710" s="24"/>
      <c r="H1710" s="24"/>
      <c r="I1710" s="24"/>
      <c r="J1710" s="24"/>
      <c r="K1710" s="24"/>
      <c r="L1710" s="24"/>
      <c r="M1710" s="24"/>
      <c r="N1710" s="24"/>
      <c r="O1710" s="24"/>
    </row>
    <row r="1711" spans="4:15" x14ac:dyDescent="0.75">
      <c r="D1711" s="24"/>
      <c r="E1711" s="24"/>
      <c r="F1711" s="24"/>
      <c r="G1711" s="24"/>
      <c r="H1711" s="24"/>
      <c r="I1711" s="24"/>
      <c r="J1711" s="24"/>
      <c r="K1711" s="24"/>
      <c r="L1711" s="24"/>
      <c r="M1711" s="24"/>
      <c r="N1711" s="24"/>
      <c r="O1711" s="24"/>
    </row>
    <row r="1712" spans="4:15" x14ac:dyDescent="0.75">
      <c r="D1712" s="24"/>
      <c r="E1712" s="24"/>
      <c r="F1712" s="24"/>
      <c r="G1712" s="24"/>
      <c r="H1712" s="24"/>
      <c r="I1712" s="24"/>
      <c r="J1712" s="24"/>
      <c r="K1712" s="24"/>
      <c r="L1712" s="24"/>
      <c r="M1712" s="24"/>
      <c r="N1712" s="24"/>
      <c r="O1712" s="24"/>
    </row>
    <row r="1713" spans="4:15" x14ac:dyDescent="0.75">
      <c r="D1713" s="24"/>
      <c r="E1713" s="24"/>
      <c r="F1713" s="24"/>
      <c r="G1713" s="24"/>
      <c r="H1713" s="24"/>
      <c r="I1713" s="24"/>
      <c r="J1713" s="24"/>
      <c r="K1713" s="24"/>
      <c r="L1713" s="24"/>
      <c r="M1713" s="24"/>
      <c r="N1713" s="24"/>
      <c r="O1713" s="24"/>
    </row>
    <row r="1714" spans="4:15" x14ac:dyDescent="0.75">
      <c r="D1714" s="24"/>
      <c r="E1714" s="24"/>
      <c r="F1714" s="24"/>
      <c r="G1714" s="24"/>
      <c r="H1714" s="24"/>
      <c r="I1714" s="24"/>
      <c r="J1714" s="24"/>
      <c r="K1714" s="24"/>
      <c r="L1714" s="24"/>
      <c r="M1714" s="24"/>
      <c r="N1714" s="24"/>
      <c r="O1714" s="24"/>
    </row>
    <row r="1715" spans="4:15" x14ac:dyDescent="0.75">
      <c r="D1715" s="24"/>
      <c r="E1715" s="24"/>
      <c r="F1715" s="24"/>
      <c r="G1715" s="24"/>
      <c r="H1715" s="24"/>
      <c r="I1715" s="24"/>
      <c r="J1715" s="24"/>
      <c r="K1715" s="24"/>
      <c r="L1715" s="24"/>
      <c r="M1715" s="24"/>
      <c r="N1715" s="24"/>
      <c r="O1715" s="24"/>
    </row>
    <row r="1716" spans="4:15" x14ac:dyDescent="0.75">
      <c r="D1716" s="24"/>
      <c r="E1716" s="24"/>
      <c r="F1716" s="24"/>
      <c r="G1716" s="24"/>
      <c r="H1716" s="24"/>
      <c r="I1716" s="24"/>
      <c r="J1716" s="24"/>
      <c r="K1716" s="24"/>
      <c r="L1716" s="24"/>
      <c r="M1716" s="24"/>
      <c r="N1716" s="24"/>
      <c r="O1716" s="24"/>
    </row>
    <row r="1717" spans="4:15" x14ac:dyDescent="0.75">
      <c r="D1717" s="24"/>
      <c r="E1717" s="24"/>
      <c r="F1717" s="24"/>
      <c r="G1717" s="24"/>
      <c r="H1717" s="24"/>
      <c r="I1717" s="24"/>
      <c r="J1717" s="24"/>
      <c r="K1717" s="24"/>
      <c r="L1717" s="24"/>
      <c r="M1717" s="24"/>
      <c r="N1717" s="24"/>
      <c r="O1717" s="24"/>
    </row>
    <row r="1718" spans="4:15" x14ac:dyDescent="0.75">
      <c r="D1718" s="24"/>
      <c r="E1718" s="24"/>
      <c r="F1718" s="24"/>
      <c r="G1718" s="24"/>
      <c r="H1718" s="24"/>
      <c r="I1718" s="24"/>
      <c r="J1718" s="24"/>
      <c r="K1718" s="24"/>
      <c r="L1718" s="24"/>
      <c r="M1718" s="24"/>
      <c r="N1718" s="24"/>
      <c r="O1718" s="24"/>
    </row>
    <row r="1719" spans="4:15" x14ac:dyDescent="0.75">
      <c r="D1719" s="24"/>
      <c r="E1719" s="24"/>
      <c r="F1719" s="24"/>
      <c r="G1719" s="24"/>
      <c r="H1719" s="24"/>
      <c r="I1719" s="24"/>
      <c r="J1719" s="24"/>
      <c r="K1719" s="24"/>
      <c r="L1719" s="24"/>
      <c r="M1719" s="24"/>
      <c r="N1719" s="24"/>
      <c r="O1719" s="24"/>
    </row>
    <row r="1720" spans="4:15" x14ac:dyDescent="0.75">
      <c r="D1720" s="24"/>
      <c r="E1720" s="24"/>
      <c r="F1720" s="24"/>
      <c r="G1720" s="24"/>
      <c r="H1720" s="24"/>
      <c r="I1720" s="24"/>
      <c r="J1720" s="24"/>
      <c r="K1720" s="24"/>
      <c r="L1720" s="24"/>
      <c r="M1720" s="24"/>
      <c r="N1720" s="24"/>
      <c r="O1720" s="24"/>
    </row>
    <row r="1721" spans="4:15" x14ac:dyDescent="0.75">
      <c r="D1721" s="24"/>
      <c r="E1721" s="24"/>
      <c r="F1721" s="24"/>
      <c r="G1721" s="24"/>
      <c r="H1721" s="24"/>
      <c r="I1721" s="24"/>
      <c r="J1721" s="24"/>
      <c r="K1721" s="24"/>
      <c r="L1721" s="24"/>
      <c r="M1721" s="24"/>
      <c r="N1721" s="24"/>
      <c r="O1721" s="24"/>
    </row>
    <row r="1722" spans="4:15" x14ac:dyDescent="0.75">
      <c r="D1722" s="24"/>
      <c r="E1722" s="24"/>
      <c r="F1722" s="24"/>
      <c r="G1722" s="24"/>
      <c r="H1722" s="24"/>
      <c r="I1722" s="24"/>
      <c r="J1722" s="24"/>
      <c r="K1722" s="24"/>
      <c r="L1722" s="24"/>
      <c r="M1722" s="24"/>
      <c r="N1722" s="24"/>
      <c r="O1722" s="24"/>
    </row>
    <row r="1723" spans="4:15" x14ac:dyDescent="0.75">
      <c r="D1723" s="24"/>
      <c r="E1723" s="24"/>
      <c r="F1723" s="24"/>
      <c r="G1723" s="24"/>
      <c r="H1723" s="24"/>
      <c r="I1723" s="24"/>
      <c r="J1723" s="24"/>
      <c r="K1723" s="24"/>
      <c r="L1723" s="24"/>
      <c r="M1723" s="24"/>
      <c r="N1723" s="24"/>
      <c r="O1723" s="24"/>
    </row>
    <row r="1724" spans="4:15" x14ac:dyDescent="0.75">
      <c r="D1724" s="24"/>
      <c r="E1724" s="24"/>
      <c r="F1724" s="24"/>
      <c r="G1724" s="24"/>
      <c r="H1724" s="24"/>
      <c r="I1724" s="24"/>
      <c r="J1724" s="24"/>
      <c r="K1724" s="24"/>
      <c r="L1724" s="24"/>
      <c r="M1724" s="24"/>
      <c r="N1724" s="24"/>
      <c r="O1724" s="24"/>
    </row>
    <row r="1725" spans="4:15" x14ac:dyDescent="0.75">
      <c r="D1725" s="24"/>
      <c r="E1725" s="24"/>
      <c r="F1725" s="24"/>
      <c r="G1725" s="24"/>
      <c r="H1725" s="24"/>
      <c r="I1725" s="24"/>
      <c r="J1725" s="24"/>
      <c r="K1725" s="24"/>
      <c r="L1725" s="24"/>
      <c r="M1725" s="24"/>
      <c r="N1725" s="24"/>
      <c r="O1725" s="24"/>
    </row>
    <row r="1726" spans="4:15" x14ac:dyDescent="0.75">
      <c r="D1726" s="24"/>
      <c r="E1726" s="24"/>
      <c r="F1726" s="24"/>
      <c r="G1726" s="24"/>
      <c r="H1726" s="24"/>
      <c r="I1726" s="24"/>
      <c r="J1726" s="24"/>
      <c r="K1726" s="24"/>
      <c r="L1726" s="24"/>
      <c r="M1726" s="24"/>
      <c r="N1726" s="24"/>
      <c r="O1726" s="24"/>
    </row>
    <row r="1727" spans="4:15" x14ac:dyDescent="0.75">
      <c r="D1727" s="24"/>
      <c r="E1727" s="24"/>
      <c r="F1727" s="24"/>
      <c r="G1727" s="24"/>
      <c r="H1727" s="24"/>
      <c r="I1727" s="24"/>
      <c r="J1727" s="24"/>
      <c r="K1727" s="24"/>
      <c r="L1727" s="24"/>
      <c r="M1727" s="24"/>
      <c r="N1727" s="24"/>
      <c r="O1727" s="24"/>
    </row>
    <row r="1728" spans="4:15" x14ac:dyDescent="0.75">
      <c r="D1728" s="24"/>
      <c r="E1728" s="24"/>
      <c r="F1728" s="24"/>
      <c r="G1728" s="24"/>
      <c r="H1728" s="24"/>
      <c r="I1728" s="24"/>
      <c r="J1728" s="24"/>
      <c r="K1728" s="24"/>
      <c r="L1728" s="24"/>
      <c r="M1728" s="24"/>
      <c r="N1728" s="24"/>
      <c r="O1728" s="24"/>
    </row>
    <row r="1729" spans="4:15" x14ac:dyDescent="0.75">
      <c r="D1729" s="24"/>
      <c r="E1729" s="24"/>
      <c r="F1729" s="24"/>
      <c r="G1729" s="24"/>
      <c r="H1729" s="24"/>
      <c r="I1729" s="24"/>
      <c r="J1729" s="24"/>
      <c r="K1729" s="24"/>
      <c r="L1729" s="24"/>
      <c r="M1729" s="24"/>
      <c r="N1729" s="24"/>
      <c r="O1729" s="24"/>
    </row>
    <row r="1730" spans="4:15" x14ac:dyDescent="0.75">
      <c r="D1730" s="24"/>
      <c r="E1730" s="24"/>
      <c r="F1730" s="24"/>
      <c r="G1730" s="24"/>
      <c r="H1730" s="24"/>
      <c r="I1730" s="24"/>
      <c r="J1730" s="24"/>
      <c r="K1730" s="24"/>
      <c r="L1730" s="24"/>
      <c r="M1730" s="24"/>
      <c r="N1730" s="24"/>
      <c r="O1730" s="24"/>
    </row>
    <row r="1731" spans="4:15" x14ac:dyDescent="0.75">
      <c r="D1731" s="24"/>
      <c r="E1731" s="24"/>
      <c r="F1731" s="24"/>
      <c r="G1731" s="24"/>
      <c r="H1731" s="24"/>
      <c r="I1731" s="24"/>
      <c r="J1731" s="24"/>
      <c r="K1731" s="24"/>
      <c r="L1731" s="24"/>
      <c r="M1731" s="24"/>
      <c r="N1731" s="24"/>
      <c r="O1731" s="24"/>
    </row>
    <row r="1732" spans="4:15" x14ac:dyDescent="0.75">
      <c r="D1732" s="24"/>
      <c r="E1732" s="24"/>
      <c r="F1732" s="24"/>
      <c r="G1732" s="24"/>
      <c r="H1732" s="24"/>
      <c r="I1732" s="24"/>
      <c r="J1732" s="24"/>
      <c r="K1732" s="24"/>
      <c r="L1732" s="24"/>
      <c r="M1732" s="24"/>
      <c r="N1732" s="24"/>
      <c r="O1732" s="24"/>
    </row>
    <row r="1733" spans="4:15" x14ac:dyDescent="0.75">
      <c r="D1733" s="24"/>
      <c r="E1733" s="24"/>
      <c r="F1733" s="24"/>
      <c r="G1733" s="24"/>
      <c r="H1733" s="24"/>
      <c r="I1733" s="24"/>
      <c r="J1733" s="24"/>
      <c r="K1733" s="24"/>
      <c r="L1733" s="24"/>
      <c r="M1733" s="24"/>
      <c r="N1733" s="24"/>
      <c r="O1733" s="24"/>
    </row>
    <row r="1734" spans="4:15" x14ac:dyDescent="0.75">
      <c r="D1734" s="24"/>
      <c r="E1734" s="24"/>
      <c r="F1734" s="24"/>
      <c r="G1734" s="24"/>
      <c r="H1734" s="24"/>
      <c r="I1734" s="24"/>
      <c r="J1734" s="24"/>
      <c r="K1734" s="24"/>
      <c r="L1734" s="24"/>
      <c r="M1734" s="24"/>
      <c r="N1734" s="24"/>
      <c r="O1734" s="24"/>
    </row>
    <row r="1735" spans="4:15" x14ac:dyDescent="0.75">
      <c r="D1735" s="24"/>
      <c r="E1735" s="24"/>
      <c r="F1735" s="24"/>
      <c r="G1735" s="24"/>
      <c r="H1735" s="24"/>
      <c r="I1735" s="24"/>
      <c r="J1735" s="24"/>
      <c r="K1735" s="24"/>
      <c r="L1735" s="24"/>
      <c r="M1735" s="24"/>
      <c r="N1735" s="24"/>
      <c r="O1735" s="24"/>
    </row>
    <row r="1736" spans="4:15" x14ac:dyDescent="0.75">
      <c r="D1736" s="24"/>
      <c r="E1736" s="24"/>
      <c r="F1736" s="24"/>
      <c r="G1736" s="24"/>
      <c r="H1736" s="24"/>
      <c r="I1736" s="24"/>
      <c r="J1736" s="24"/>
      <c r="K1736" s="24"/>
      <c r="L1736" s="24"/>
      <c r="M1736" s="24"/>
      <c r="N1736" s="24"/>
      <c r="O1736" s="24"/>
    </row>
    <row r="1737" spans="4:15" x14ac:dyDescent="0.75">
      <c r="D1737" s="24"/>
      <c r="E1737" s="24"/>
      <c r="F1737" s="24"/>
      <c r="G1737" s="24"/>
      <c r="H1737" s="24"/>
      <c r="I1737" s="24"/>
      <c r="J1737" s="24"/>
      <c r="K1737" s="24"/>
      <c r="L1737" s="24"/>
      <c r="M1737" s="24"/>
      <c r="N1737" s="24"/>
      <c r="O1737" s="24"/>
    </row>
    <row r="1738" spans="4:15" x14ac:dyDescent="0.75">
      <c r="D1738" s="24"/>
      <c r="E1738" s="24"/>
      <c r="F1738" s="24"/>
      <c r="G1738" s="24"/>
      <c r="H1738" s="24"/>
      <c r="I1738" s="24"/>
      <c r="J1738" s="24"/>
      <c r="K1738" s="24"/>
      <c r="L1738" s="24"/>
      <c r="M1738" s="24"/>
      <c r="N1738" s="24"/>
      <c r="O1738" s="24"/>
    </row>
    <row r="1739" spans="4:15" x14ac:dyDescent="0.75">
      <c r="D1739" s="24"/>
      <c r="E1739" s="24"/>
      <c r="F1739" s="24"/>
      <c r="G1739" s="24"/>
      <c r="H1739" s="24"/>
      <c r="I1739" s="24"/>
      <c r="J1739" s="24"/>
      <c r="K1739" s="24"/>
      <c r="L1739" s="24"/>
      <c r="M1739" s="24"/>
      <c r="N1739" s="24"/>
      <c r="O1739" s="24"/>
    </row>
    <row r="1740" spans="4:15" x14ac:dyDescent="0.75">
      <c r="D1740" s="24"/>
      <c r="E1740" s="24"/>
      <c r="F1740" s="24"/>
      <c r="G1740" s="24"/>
      <c r="H1740" s="24"/>
      <c r="I1740" s="24"/>
      <c r="J1740" s="24"/>
      <c r="K1740" s="24"/>
      <c r="L1740" s="24"/>
      <c r="M1740" s="24"/>
      <c r="N1740" s="24"/>
      <c r="O1740" s="24"/>
    </row>
    <row r="1741" spans="4:15" x14ac:dyDescent="0.75">
      <c r="D1741" s="24"/>
      <c r="E1741" s="24"/>
      <c r="F1741" s="24"/>
      <c r="G1741" s="24"/>
      <c r="H1741" s="24"/>
      <c r="I1741" s="24"/>
      <c r="J1741" s="24"/>
      <c r="K1741" s="24"/>
      <c r="L1741" s="24"/>
      <c r="M1741" s="24"/>
      <c r="N1741" s="24"/>
      <c r="O1741" s="24"/>
    </row>
    <row r="1742" spans="4:15" x14ac:dyDescent="0.75">
      <c r="D1742" s="24"/>
      <c r="E1742" s="24"/>
      <c r="F1742" s="24"/>
      <c r="G1742" s="24"/>
      <c r="H1742" s="24"/>
      <c r="I1742" s="24"/>
      <c r="J1742" s="24"/>
      <c r="K1742" s="24"/>
      <c r="L1742" s="24"/>
      <c r="M1742" s="24"/>
      <c r="N1742" s="24"/>
      <c r="O1742" s="24"/>
    </row>
    <row r="1743" spans="4:15" x14ac:dyDescent="0.75">
      <c r="D1743" s="24"/>
      <c r="E1743" s="24"/>
      <c r="F1743" s="24"/>
      <c r="G1743" s="24"/>
      <c r="H1743" s="24"/>
      <c r="I1743" s="24"/>
      <c r="J1743" s="24"/>
      <c r="K1743" s="24"/>
      <c r="L1743" s="24"/>
      <c r="M1743" s="24"/>
      <c r="N1743" s="24"/>
      <c r="O1743" s="24"/>
    </row>
    <row r="1744" spans="4:15" x14ac:dyDescent="0.75">
      <c r="D1744" s="24"/>
      <c r="E1744" s="24"/>
      <c r="F1744" s="24"/>
      <c r="G1744" s="24"/>
      <c r="H1744" s="24"/>
      <c r="I1744" s="24"/>
      <c r="J1744" s="24"/>
      <c r="K1744" s="24"/>
      <c r="L1744" s="24"/>
      <c r="M1744" s="24"/>
      <c r="N1744" s="24"/>
      <c r="O1744" s="24"/>
    </row>
    <row r="1745" spans="4:15" x14ac:dyDescent="0.75">
      <c r="D1745" s="24"/>
      <c r="E1745" s="24"/>
      <c r="F1745" s="24"/>
      <c r="G1745" s="24"/>
      <c r="H1745" s="24"/>
      <c r="I1745" s="24"/>
      <c r="J1745" s="24"/>
      <c r="K1745" s="24"/>
      <c r="L1745" s="24"/>
      <c r="M1745" s="24"/>
      <c r="N1745" s="24"/>
      <c r="O1745" s="24"/>
    </row>
    <row r="1746" spans="4:15" x14ac:dyDescent="0.75">
      <c r="D1746" s="24"/>
      <c r="E1746" s="24"/>
      <c r="F1746" s="24"/>
      <c r="G1746" s="24"/>
      <c r="H1746" s="24"/>
      <c r="I1746" s="24"/>
      <c r="J1746" s="24"/>
      <c r="K1746" s="24"/>
      <c r="L1746" s="24"/>
      <c r="M1746" s="24"/>
      <c r="N1746" s="24"/>
      <c r="O1746" s="24"/>
    </row>
    <row r="1747" spans="4:15" x14ac:dyDescent="0.75">
      <c r="D1747" s="24"/>
      <c r="E1747" s="24"/>
      <c r="F1747" s="24"/>
      <c r="G1747" s="24"/>
      <c r="H1747" s="24"/>
      <c r="I1747" s="24"/>
      <c r="J1747" s="24"/>
      <c r="K1747" s="24"/>
      <c r="L1747" s="24"/>
      <c r="M1747" s="24"/>
      <c r="N1747" s="24"/>
      <c r="O1747" s="24"/>
    </row>
    <row r="1748" spans="4:15" x14ac:dyDescent="0.75">
      <c r="D1748" s="24"/>
      <c r="E1748" s="24"/>
      <c r="F1748" s="24"/>
      <c r="G1748" s="24"/>
      <c r="H1748" s="24"/>
      <c r="I1748" s="24"/>
      <c r="J1748" s="24"/>
      <c r="K1748" s="24"/>
      <c r="L1748" s="24"/>
      <c r="M1748" s="24"/>
      <c r="N1748" s="24"/>
      <c r="O1748" s="24"/>
    </row>
    <row r="1749" spans="4:15" x14ac:dyDescent="0.75">
      <c r="D1749" s="24"/>
      <c r="E1749" s="24"/>
      <c r="F1749" s="24"/>
      <c r="G1749" s="24"/>
      <c r="H1749" s="24"/>
      <c r="I1749" s="24"/>
      <c r="J1749" s="24"/>
      <c r="K1749" s="24"/>
      <c r="L1749" s="24"/>
      <c r="M1749" s="24"/>
      <c r="N1749" s="24"/>
      <c r="O1749" s="24"/>
    </row>
    <row r="1750" spans="4:15" x14ac:dyDescent="0.75">
      <c r="D1750" s="24"/>
      <c r="E1750" s="24"/>
      <c r="F1750" s="24"/>
      <c r="G1750" s="24"/>
      <c r="H1750" s="24"/>
      <c r="I1750" s="24"/>
      <c r="J1750" s="24"/>
      <c r="K1750" s="24"/>
      <c r="L1750" s="24"/>
      <c r="M1750" s="24"/>
      <c r="N1750" s="24"/>
      <c r="O1750" s="24"/>
    </row>
    <row r="1751" spans="4:15" x14ac:dyDescent="0.75">
      <c r="D1751" s="24"/>
      <c r="E1751" s="24"/>
      <c r="F1751" s="24"/>
      <c r="G1751" s="24"/>
      <c r="H1751" s="24"/>
      <c r="I1751" s="24"/>
      <c r="J1751" s="24"/>
      <c r="K1751" s="24"/>
      <c r="L1751" s="24"/>
      <c r="M1751" s="24"/>
      <c r="N1751" s="24"/>
      <c r="O1751" s="24"/>
    </row>
    <row r="1752" spans="4:15" x14ac:dyDescent="0.75">
      <c r="D1752" s="24"/>
      <c r="E1752" s="24"/>
      <c r="F1752" s="24"/>
      <c r="G1752" s="24"/>
      <c r="H1752" s="24"/>
      <c r="I1752" s="24"/>
      <c r="J1752" s="24"/>
      <c r="K1752" s="24"/>
      <c r="L1752" s="24"/>
      <c r="M1752" s="24"/>
      <c r="N1752" s="24"/>
      <c r="O1752" s="24"/>
    </row>
    <row r="1753" spans="4:15" x14ac:dyDescent="0.75">
      <c r="D1753" s="24"/>
      <c r="E1753" s="24"/>
      <c r="F1753" s="24"/>
      <c r="G1753" s="24"/>
      <c r="H1753" s="24"/>
      <c r="I1753" s="24"/>
      <c r="J1753" s="24"/>
      <c r="K1753" s="24"/>
      <c r="L1753" s="24"/>
      <c r="M1753" s="24"/>
      <c r="N1753" s="24"/>
      <c r="O1753" s="24"/>
    </row>
    <row r="1754" spans="4:15" x14ac:dyDescent="0.75">
      <c r="D1754" s="24"/>
      <c r="E1754" s="24"/>
      <c r="F1754" s="24"/>
      <c r="G1754" s="24"/>
      <c r="H1754" s="24"/>
      <c r="I1754" s="24"/>
      <c r="J1754" s="24"/>
      <c r="K1754" s="24"/>
      <c r="L1754" s="24"/>
      <c r="M1754" s="24"/>
      <c r="N1754" s="24"/>
      <c r="O1754" s="24"/>
    </row>
    <row r="1755" spans="4:15" x14ac:dyDescent="0.75">
      <c r="D1755" s="24"/>
      <c r="E1755" s="24"/>
      <c r="F1755" s="24"/>
      <c r="G1755" s="24"/>
      <c r="H1755" s="24"/>
      <c r="I1755" s="24"/>
      <c r="J1755" s="24"/>
      <c r="K1755" s="24"/>
      <c r="L1755" s="24"/>
      <c r="M1755" s="24"/>
      <c r="N1755" s="24"/>
      <c r="O1755" s="24"/>
    </row>
    <row r="1756" spans="4:15" x14ac:dyDescent="0.75">
      <c r="D1756" s="24"/>
      <c r="E1756" s="24"/>
      <c r="F1756" s="24"/>
      <c r="G1756" s="24"/>
      <c r="H1756" s="24"/>
      <c r="I1756" s="24"/>
      <c r="J1756" s="24"/>
      <c r="K1756" s="24"/>
      <c r="L1756" s="24"/>
      <c r="M1756" s="24"/>
      <c r="N1756" s="24"/>
      <c r="O1756" s="24"/>
    </row>
    <row r="1757" spans="4:15" x14ac:dyDescent="0.75">
      <c r="D1757" s="24"/>
      <c r="E1757" s="24"/>
      <c r="F1757" s="24"/>
      <c r="G1757" s="24"/>
      <c r="H1757" s="24"/>
      <c r="I1757" s="24"/>
      <c r="J1757" s="24"/>
      <c r="K1757" s="24"/>
      <c r="L1757" s="24"/>
      <c r="M1757" s="24"/>
      <c r="N1757" s="24"/>
      <c r="O1757" s="24"/>
    </row>
    <row r="1758" spans="4:15" x14ac:dyDescent="0.75">
      <c r="D1758" s="24"/>
      <c r="E1758" s="24"/>
      <c r="F1758" s="24"/>
      <c r="G1758" s="24"/>
      <c r="H1758" s="24"/>
      <c r="I1758" s="24"/>
      <c r="J1758" s="24"/>
      <c r="K1758" s="24"/>
      <c r="L1758" s="24"/>
      <c r="M1758" s="24"/>
      <c r="N1758" s="24"/>
      <c r="O1758" s="24"/>
    </row>
    <row r="1759" spans="4:15" x14ac:dyDescent="0.75">
      <c r="D1759" s="24"/>
      <c r="E1759" s="24"/>
      <c r="F1759" s="24"/>
      <c r="G1759" s="24"/>
      <c r="H1759" s="24"/>
      <c r="I1759" s="24"/>
      <c r="J1759" s="24"/>
      <c r="K1759" s="24"/>
      <c r="L1759" s="24"/>
      <c r="M1759" s="24"/>
      <c r="N1759" s="24"/>
      <c r="O1759" s="24"/>
    </row>
    <row r="1760" spans="4:15" x14ac:dyDescent="0.75">
      <c r="D1760" s="24"/>
      <c r="E1760" s="24"/>
      <c r="F1760" s="24"/>
      <c r="G1760" s="24"/>
      <c r="H1760" s="24"/>
      <c r="I1760" s="24"/>
      <c r="J1760" s="24"/>
      <c r="K1760" s="24"/>
      <c r="L1760" s="24"/>
      <c r="M1760" s="24"/>
      <c r="N1760" s="24"/>
      <c r="O1760" s="24"/>
    </row>
    <row r="1761" spans="4:15" x14ac:dyDescent="0.75">
      <c r="D1761" s="24"/>
      <c r="E1761" s="24"/>
      <c r="F1761" s="24"/>
      <c r="G1761" s="24"/>
      <c r="H1761" s="24"/>
      <c r="I1761" s="24"/>
      <c r="J1761" s="24"/>
      <c r="K1761" s="24"/>
      <c r="L1761" s="24"/>
      <c r="M1761" s="24"/>
      <c r="N1761" s="24"/>
      <c r="O1761" s="24"/>
    </row>
    <row r="1762" spans="4:15" x14ac:dyDescent="0.75">
      <c r="D1762" s="24"/>
      <c r="E1762" s="24"/>
      <c r="F1762" s="24"/>
      <c r="G1762" s="24"/>
      <c r="H1762" s="24"/>
      <c r="I1762" s="24"/>
      <c r="J1762" s="24"/>
      <c r="K1762" s="24"/>
      <c r="L1762" s="24"/>
      <c r="M1762" s="24"/>
      <c r="N1762" s="24"/>
      <c r="O1762" s="24"/>
    </row>
    <row r="1763" spans="4:15" x14ac:dyDescent="0.75">
      <c r="D1763" s="24"/>
      <c r="E1763" s="24"/>
      <c r="F1763" s="24"/>
      <c r="G1763" s="24"/>
      <c r="H1763" s="24"/>
      <c r="I1763" s="24"/>
      <c r="J1763" s="24"/>
      <c r="K1763" s="24"/>
      <c r="L1763" s="24"/>
      <c r="M1763" s="24"/>
      <c r="N1763" s="24"/>
      <c r="O1763" s="24"/>
    </row>
    <row r="1764" spans="4:15" x14ac:dyDescent="0.75">
      <c r="D1764" s="24"/>
      <c r="E1764" s="24"/>
      <c r="F1764" s="24"/>
      <c r="G1764" s="24"/>
      <c r="H1764" s="24"/>
      <c r="I1764" s="24"/>
      <c r="J1764" s="24"/>
      <c r="K1764" s="24"/>
      <c r="L1764" s="24"/>
      <c r="M1764" s="24"/>
      <c r="N1764" s="24"/>
      <c r="O1764" s="24"/>
    </row>
    <row r="1765" spans="4:15" x14ac:dyDescent="0.75">
      <c r="D1765" s="24"/>
      <c r="E1765" s="24"/>
      <c r="F1765" s="24"/>
      <c r="G1765" s="24"/>
      <c r="H1765" s="24"/>
      <c r="I1765" s="24"/>
      <c r="J1765" s="24"/>
      <c r="K1765" s="24"/>
      <c r="L1765" s="24"/>
      <c r="M1765" s="24"/>
      <c r="N1765" s="24"/>
      <c r="O1765" s="24"/>
    </row>
    <row r="1766" spans="4:15" x14ac:dyDescent="0.75">
      <c r="D1766" s="24"/>
      <c r="E1766" s="24"/>
      <c r="F1766" s="24"/>
      <c r="G1766" s="24"/>
      <c r="H1766" s="24"/>
      <c r="I1766" s="24"/>
      <c r="J1766" s="24"/>
      <c r="K1766" s="24"/>
      <c r="L1766" s="24"/>
      <c r="M1766" s="24"/>
      <c r="N1766" s="24"/>
      <c r="O1766" s="24"/>
    </row>
    <row r="1767" spans="4:15" x14ac:dyDescent="0.75">
      <c r="D1767" s="24"/>
      <c r="E1767" s="24"/>
      <c r="F1767" s="24"/>
      <c r="G1767" s="24"/>
      <c r="H1767" s="24"/>
      <c r="I1767" s="24"/>
      <c r="J1767" s="24"/>
      <c r="K1767" s="24"/>
      <c r="L1767" s="24"/>
      <c r="M1767" s="24"/>
      <c r="N1767" s="24"/>
      <c r="O1767" s="24"/>
    </row>
    <row r="1768" spans="4:15" x14ac:dyDescent="0.75">
      <c r="D1768" s="24"/>
      <c r="E1768" s="24"/>
      <c r="F1768" s="24"/>
      <c r="G1768" s="24"/>
      <c r="H1768" s="24"/>
      <c r="I1768" s="24"/>
      <c r="J1768" s="24"/>
      <c r="K1768" s="24"/>
      <c r="L1768" s="24"/>
      <c r="M1768" s="24"/>
      <c r="N1768" s="24"/>
      <c r="O1768" s="24"/>
    </row>
    <row r="1769" spans="4:15" x14ac:dyDescent="0.75">
      <c r="D1769" s="24"/>
      <c r="E1769" s="24"/>
      <c r="F1769" s="24"/>
      <c r="G1769" s="24"/>
      <c r="H1769" s="24"/>
      <c r="I1769" s="24"/>
      <c r="J1769" s="24"/>
      <c r="K1769" s="24"/>
      <c r="L1769" s="24"/>
      <c r="M1769" s="24"/>
      <c r="N1769" s="24"/>
      <c r="O1769" s="24"/>
    </row>
    <row r="1770" spans="4:15" x14ac:dyDescent="0.75">
      <c r="D1770" s="24"/>
      <c r="E1770" s="24"/>
      <c r="F1770" s="24"/>
      <c r="G1770" s="24"/>
      <c r="H1770" s="24"/>
      <c r="I1770" s="24"/>
      <c r="J1770" s="24"/>
      <c r="K1770" s="24"/>
      <c r="L1770" s="24"/>
      <c r="M1770" s="24"/>
      <c r="N1770" s="24"/>
      <c r="O1770" s="24"/>
    </row>
    <row r="1771" spans="4:15" x14ac:dyDescent="0.75">
      <c r="D1771" s="24"/>
      <c r="E1771" s="24"/>
      <c r="F1771" s="24"/>
      <c r="G1771" s="24"/>
      <c r="H1771" s="24"/>
      <c r="I1771" s="24"/>
      <c r="J1771" s="24"/>
      <c r="K1771" s="24"/>
      <c r="L1771" s="24"/>
      <c r="M1771" s="24"/>
      <c r="N1771" s="24"/>
      <c r="O1771" s="24"/>
    </row>
    <row r="1772" spans="4:15" x14ac:dyDescent="0.75">
      <c r="D1772" s="24"/>
      <c r="E1772" s="24"/>
      <c r="F1772" s="24"/>
      <c r="G1772" s="24"/>
      <c r="H1772" s="24"/>
      <c r="I1772" s="24"/>
      <c r="J1772" s="24"/>
      <c r="K1772" s="24"/>
      <c r="L1772" s="24"/>
      <c r="M1772" s="24"/>
      <c r="N1772" s="24"/>
      <c r="O1772" s="24"/>
    </row>
    <row r="1773" spans="4:15" x14ac:dyDescent="0.75">
      <c r="D1773" s="24"/>
      <c r="E1773" s="24"/>
      <c r="F1773" s="24"/>
      <c r="G1773" s="24"/>
      <c r="H1773" s="24"/>
      <c r="I1773" s="24"/>
      <c r="J1773" s="24"/>
      <c r="K1773" s="24"/>
      <c r="L1773" s="24"/>
      <c r="M1773" s="24"/>
      <c r="N1773" s="24"/>
      <c r="O1773" s="24"/>
    </row>
    <row r="1774" spans="4:15" x14ac:dyDescent="0.75">
      <c r="D1774" s="24"/>
      <c r="E1774" s="24"/>
      <c r="F1774" s="24"/>
      <c r="G1774" s="24"/>
      <c r="H1774" s="24"/>
      <c r="I1774" s="24"/>
      <c r="J1774" s="24"/>
      <c r="K1774" s="24"/>
      <c r="L1774" s="24"/>
      <c r="M1774" s="24"/>
      <c r="N1774" s="24"/>
      <c r="O1774" s="24"/>
    </row>
    <row r="1775" spans="4:15" x14ac:dyDescent="0.75">
      <c r="D1775" s="24"/>
      <c r="E1775" s="24"/>
      <c r="F1775" s="24"/>
      <c r="G1775" s="24"/>
      <c r="H1775" s="24"/>
      <c r="I1775" s="24"/>
      <c r="J1775" s="24"/>
      <c r="K1775" s="24"/>
      <c r="L1775" s="24"/>
      <c r="M1775" s="24"/>
      <c r="N1775" s="24"/>
      <c r="O1775" s="24"/>
    </row>
    <row r="1776" spans="4:15" x14ac:dyDescent="0.75">
      <c r="D1776" s="24"/>
      <c r="E1776" s="24"/>
      <c r="F1776" s="24"/>
      <c r="G1776" s="24"/>
      <c r="H1776" s="24"/>
      <c r="I1776" s="24"/>
      <c r="J1776" s="24"/>
      <c r="K1776" s="24"/>
      <c r="L1776" s="24"/>
      <c r="M1776" s="24"/>
      <c r="N1776" s="24"/>
      <c r="O1776" s="24"/>
    </row>
    <row r="1777" spans="4:15" x14ac:dyDescent="0.75">
      <c r="D1777" s="24"/>
      <c r="E1777" s="24"/>
      <c r="F1777" s="24"/>
      <c r="G1777" s="24"/>
      <c r="H1777" s="24"/>
      <c r="I1777" s="24"/>
      <c r="J1777" s="24"/>
      <c r="K1777" s="24"/>
      <c r="L1777" s="24"/>
      <c r="M1777" s="24"/>
      <c r="N1777" s="24"/>
      <c r="O1777" s="24"/>
    </row>
    <row r="1778" spans="4:15" x14ac:dyDescent="0.75">
      <c r="D1778" s="24"/>
      <c r="E1778" s="24"/>
      <c r="F1778" s="24"/>
      <c r="G1778" s="24"/>
      <c r="H1778" s="24"/>
      <c r="I1778" s="24"/>
      <c r="J1778" s="24"/>
      <c r="K1778" s="24"/>
      <c r="L1778" s="24"/>
      <c r="M1778" s="24"/>
      <c r="N1778" s="24"/>
      <c r="O1778" s="24"/>
    </row>
    <row r="1779" spans="4:15" x14ac:dyDescent="0.75">
      <c r="D1779" s="24"/>
      <c r="E1779" s="24"/>
      <c r="F1779" s="24"/>
      <c r="G1779" s="24"/>
      <c r="H1779" s="24"/>
      <c r="I1779" s="24"/>
      <c r="J1779" s="24"/>
      <c r="K1779" s="24"/>
      <c r="L1779" s="24"/>
      <c r="M1779" s="24"/>
      <c r="N1779" s="24"/>
      <c r="O1779" s="24"/>
    </row>
    <row r="1780" spans="4:15" x14ac:dyDescent="0.75">
      <c r="D1780" s="24"/>
      <c r="E1780" s="24"/>
      <c r="F1780" s="24"/>
      <c r="G1780" s="24"/>
      <c r="H1780" s="24"/>
      <c r="I1780" s="24"/>
      <c r="J1780" s="24"/>
      <c r="K1780" s="24"/>
      <c r="L1780" s="24"/>
      <c r="M1780" s="24"/>
      <c r="N1780" s="24"/>
      <c r="O1780" s="24"/>
    </row>
    <row r="1781" spans="4:15" x14ac:dyDescent="0.75">
      <c r="D1781" s="24"/>
      <c r="E1781" s="24"/>
      <c r="F1781" s="24"/>
      <c r="G1781" s="24"/>
      <c r="H1781" s="24"/>
      <c r="I1781" s="24"/>
      <c r="J1781" s="24"/>
      <c r="K1781" s="24"/>
      <c r="L1781" s="24"/>
      <c r="M1781" s="24"/>
      <c r="N1781" s="24"/>
      <c r="O1781" s="24"/>
    </row>
    <row r="1782" spans="4:15" x14ac:dyDescent="0.75">
      <c r="D1782" s="24"/>
      <c r="E1782" s="24"/>
      <c r="F1782" s="24"/>
      <c r="G1782" s="24"/>
      <c r="H1782" s="24"/>
      <c r="I1782" s="24"/>
      <c r="J1782" s="24"/>
      <c r="K1782" s="24"/>
      <c r="L1782" s="24"/>
      <c r="M1782" s="24"/>
      <c r="N1782" s="24"/>
      <c r="O1782" s="24"/>
    </row>
    <row r="1783" spans="4:15" x14ac:dyDescent="0.75">
      <c r="D1783" s="24"/>
      <c r="E1783" s="24"/>
      <c r="F1783" s="24"/>
      <c r="G1783" s="24"/>
      <c r="H1783" s="24"/>
      <c r="I1783" s="24"/>
      <c r="J1783" s="24"/>
      <c r="K1783" s="24"/>
      <c r="L1783" s="24"/>
      <c r="M1783" s="24"/>
      <c r="N1783" s="24"/>
      <c r="O1783" s="24"/>
    </row>
    <row r="1784" spans="4:15" x14ac:dyDescent="0.75">
      <c r="D1784" s="24"/>
      <c r="E1784" s="24"/>
      <c r="F1784" s="24"/>
      <c r="G1784" s="24"/>
      <c r="H1784" s="24"/>
      <c r="I1784" s="24"/>
      <c r="J1784" s="24"/>
      <c r="K1784" s="24"/>
      <c r="L1784" s="24"/>
      <c r="M1784" s="24"/>
      <c r="N1784" s="24"/>
      <c r="O1784" s="24"/>
    </row>
    <row r="1785" spans="4:15" x14ac:dyDescent="0.75">
      <c r="D1785" s="24"/>
      <c r="E1785" s="24"/>
      <c r="F1785" s="24"/>
      <c r="G1785" s="24"/>
      <c r="H1785" s="24"/>
      <c r="I1785" s="24"/>
      <c r="J1785" s="24"/>
      <c r="K1785" s="24"/>
      <c r="L1785" s="24"/>
      <c r="M1785" s="24"/>
      <c r="N1785" s="24"/>
      <c r="O1785" s="24"/>
    </row>
    <row r="1786" spans="4:15" x14ac:dyDescent="0.75">
      <c r="D1786" s="24"/>
      <c r="E1786" s="24"/>
      <c r="F1786" s="24"/>
      <c r="G1786" s="24"/>
      <c r="H1786" s="24"/>
      <c r="I1786" s="24"/>
      <c r="J1786" s="24"/>
      <c r="K1786" s="24"/>
      <c r="L1786" s="24"/>
      <c r="M1786" s="24"/>
      <c r="N1786" s="24"/>
      <c r="O1786" s="24"/>
    </row>
    <row r="1787" spans="4:15" x14ac:dyDescent="0.75">
      <c r="D1787" s="24"/>
      <c r="E1787" s="24"/>
      <c r="F1787" s="24"/>
      <c r="G1787" s="24"/>
      <c r="H1787" s="24"/>
      <c r="I1787" s="24"/>
      <c r="J1787" s="24"/>
      <c r="K1787" s="24"/>
      <c r="L1787" s="24"/>
      <c r="M1787" s="24"/>
      <c r="N1787" s="24"/>
      <c r="O1787" s="24"/>
    </row>
    <row r="1788" spans="4:15" x14ac:dyDescent="0.75">
      <c r="D1788" s="24"/>
      <c r="E1788" s="24"/>
      <c r="F1788" s="24"/>
      <c r="G1788" s="24"/>
      <c r="H1788" s="24"/>
      <c r="I1788" s="24"/>
      <c r="J1788" s="24"/>
      <c r="K1788" s="24"/>
      <c r="L1788" s="24"/>
      <c r="M1788" s="24"/>
      <c r="N1788" s="24"/>
      <c r="O1788" s="24"/>
    </row>
    <row r="1789" spans="4:15" x14ac:dyDescent="0.75">
      <c r="D1789" s="24"/>
      <c r="E1789" s="24"/>
      <c r="F1789" s="24"/>
      <c r="G1789" s="24"/>
      <c r="H1789" s="24"/>
      <c r="I1789" s="24"/>
      <c r="J1789" s="24"/>
      <c r="K1789" s="24"/>
      <c r="L1789" s="24"/>
      <c r="M1789" s="24"/>
      <c r="N1789" s="24"/>
      <c r="O1789" s="24"/>
    </row>
    <row r="1790" spans="4:15" x14ac:dyDescent="0.75">
      <c r="D1790" s="24"/>
      <c r="E1790" s="24"/>
      <c r="F1790" s="24"/>
      <c r="G1790" s="24"/>
      <c r="H1790" s="24"/>
      <c r="I1790" s="24"/>
      <c r="J1790" s="24"/>
      <c r="K1790" s="24"/>
      <c r="L1790" s="24"/>
      <c r="M1790" s="24"/>
      <c r="N1790" s="24"/>
      <c r="O1790" s="24"/>
    </row>
    <row r="1791" spans="4:15" x14ac:dyDescent="0.75">
      <c r="D1791" s="24"/>
      <c r="E1791" s="24"/>
      <c r="F1791" s="24"/>
      <c r="G1791" s="24"/>
      <c r="H1791" s="24"/>
      <c r="I1791" s="24"/>
      <c r="J1791" s="24"/>
      <c r="K1791" s="24"/>
      <c r="L1791" s="24"/>
      <c r="M1791" s="24"/>
      <c r="N1791" s="24"/>
      <c r="O1791" s="24"/>
    </row>
    <row r="1792" spans="4:15" x14ac:dyDescent="0.75">
      <c r="D1792" s="24"/>
      <c r="E1792" s="24"/>
      <c r="F1792" s="24"/>
      <c r="G1792" s="24"/>
      <c r="H1792" s="24"/>
      <c r="I1792" s="24"/>
      <c r="J1792" s="24"/>
      <c r="K1792" s="24"/>
      <c r="L1792" s="24"/>
      <c r="M1792" s="24"/>
      <c r="N1792" s="24"/>
      <c r="O1792" s="24"/>
    </row>
    <row r="1793" spans="4:15" x14ac:dyDescent="0.75">
      <c r="D1793" s="24"/>
      <c r="E1793" s="24"/>
      <c r="F1793" s="24"/>
      <c r="G1793" s="24"/>
      <c r="H1793" s="24"/>
      <c r="I1793" s="24"/>
      <c r="J1793" s="24"/>
      <c r="K1793" s="24"/>
      <c r="L1793" s="24"/>
      <c r="M1793" s="24"/>
      <c r="N1793" s="24"/>
      <c r="O1793" s="24"/>
    </row>
    <row r="1794" spans="4:15" x14ac:dyDescent="0.75">
      <c r="D1794" s="24"/>
      <c r="E1794" s="24"/>
      <c r="F1794" s="24"/>
      <c r="G1794" s="24"/>
      <c r="H1794" s="24"/>
      <c r="I1794" s="24"/>
      <c r="J1794" s="24"/>
      <c r="K1794" s="24"/>
      <c r="L1794" s="24"/>
      <c r="M1794" s="24"/>
      <c r="N1794" s="24"/>
      <c r="O1794" s="24"/>
    </row>
    <row r="1795" spans="4:15" x14ac:dyDescent="0.75">
      <c r="D1795" s="24"/>
      <c r="E1795" s="24"/>
      <c r="F1795" s="24"/>
      <c r="G1795" s="24"/>
      <c r="H1795" s="24"/>
      <c r="I1795" s="24"/>
      <c r="J1795" s="24"/>
      <c r="K1795" s="24"/>
      <c r="L1795" s="24"/>
      <c r="M1795" s="24"/>
      <c r="N1795" s="24"/>
      <c r="O1795" s="24"/>
    </row>
    <row r="1796" spans="4:15" x14ac:dyDescent="0.75">
      <c r="D1796" s="24"/>
      <c r="E1796" s="24"/>
      <c r="F1796" s="24"/>
      <c r="G1796" s="24"/>
      <c r="H1796" s="24"/>
      <c r="I1796" s="24"/>
      <c r="J1796" s="24"/>
      <c r="K1796" s="24"/>
      <c r="L1796" s="24"/>
      <c r="M1796" s="24"/>
      <c r="N1796" s="24"/>
      <c r="O1796" s="24"/>
    </row>
    <row r="1797" spans="4:15" x14ac:dyDescent="0.75">
      <c r="D1797" s="24"/>
      <c r="E1797" s="24"/>
      <c r="F1797" s="24"/>
      <c r="G1797" s="24"/>
      <c r="H1797" s="24"/>
      <c r="I1797" s="24"/>
      <c r="J1797" s="24"/>
      <c r="K1797" s="24"/>
      <c r="L1797" s="24"/>
      <c r="M1797" s="24"/>
      <c r="N1797" s="24"/>
      <c r="O1797" s="24"/>
    </row>
    <row r="1798" spans="4:15" x14ac:dyDescent="0.75">
      <c r="D1798" s="24"/>
      <c r="E1798" s="24"/>
      <c r="F1798" s="24"/>
      <c r="G1798" s="24"/>
      <c r="H1798" s="24"/>
      <c r="I1798" s="24"/>
      <c r="J1798" s="24"/>
      <c r="K1798" s="24"/>
      <c r="L1798" s="24"/>
      <c r="M1798" s="24"/>
      <c r="N1798" s="24"/>
      <c r="O1798" s="24"/>
    </row>
    <row r="1799" spans="4:15" x14ac:dyDescent="0.75">
      <c r="D1799" s="24"/>
      <c r="E1799" s="24"/>
      <c r="F1799" s="24"/>
      <c r="G1799" s="24"/>
      <c r="H1799" s="24"/>
      <c r="I1799" s="24"/>
      <c r="J1799" s="24"/>
      <c r="K1799" s="24"/>
      <c r="L1799" s="24"/>
      <c r="M1799" s="24"/>
      <c r="N1799" s="24"/>
      <c r="O1799" s="24"/>
    </row>
    <row r="1800" spans="4:15" x14ac:dyDescent="0.75">
      <c r="D1800" s="24"/>
      <c r="E1800" s="24"/>
      <c r="F1800" s="24"/>
      <c r="G1800" s="24"/>
      <c r="H1800" s="24"/>
      <c r="I1800" s="24"/>
      <c r="J1800" s="24"/>
      <c r="K1800" s="24"/>
      <c r="L1800" s="24"/>
      <c r="M1800" s="24"/>
      <c r="N1800" s="24"/>
      <c r="O1800" s="24"/>
    </row>
    <row r="1801" spans="4:15" x14ac:dyDescent="0.75">
      <c r="D1801" s="24"/>
      <c r="E1801" s="24"/>
      <c r="F1801" s="24"/>
      <c r="G1801" s="24"/>
      <c r="H1801" s="24"/>
      <c r="I1801" s="24"/>
      <c r="J1801" s="24"/>
      <c r="K1801" s="24"/>
      <c r="L1801" s="24"/>
      <c r="M1801" s="24"/>
      <c r="N1801" s="24"/>
      <c r="O1801" s="24"/>
    </row>
    <row r="1802" spans="4:15" x14ac:dyDescent="0.75">
      <c r="D1802" s="24"/>
      <c r="E1802" s="24"/>
      <c r="F1802" s="24"/>
      <c r="G1802" s="24"/>
      <c r="H1802" s="24"/>
      <c r="I1802" s="24"/>
      <c r="J1802" s="24"/>
      <c r="K1802" s="24"/>
      <c r="L1802" s="24"/>
      <c r="M1802" s="24"/>
      <c r="N1802" s="24"/>
      <c r="O1802" s="24"/>
    </row>
    <row r="1803" spans="4:15" x14ac:dyDescent="0.75">
      <c r="D1803" s="24"/>
      <c r="E1803" s="24"/>
      <c r="F1803" s="24"/>
      <c r="G1803" s="24"/>
      <c r="H1803" s="24"/>
      <c r="I1803" s="24"/>
      <c r="J1803" s="24"/>
      <c r="K1803" s="24"/>
      <c r="L1803" s="24"/>
      <c r="M1803" s="24"/>
      <c r="N1803" s="24"/>
      <c r="O1803" s="24"/>
    </row>
    <row r="1804" spans="4:15" x14ac:dyDescent="0.75">
      <c r="D1804" s="24"/>
      <c r="E1804" s="24"/>
      <c r="F1804" s="24"/>
      <c r="G1804" s="24"/>
      <c r="H1804" s="24"/>
      <c r="I1804" s="24"/>
      <c r="J1804" s="24"/>
      <c r="K1804" s="24"/>
      <c r="L1804" s="24"/>
      <c r="M1804" s="24"/>
      <c r="N1804" s="24"/>
      <c r="O1804" s="24"/>
    </row>
    <row r="1805" spans="4:15" x14ac:dyDescent="0.75">
      <c r="D1805" s="24"/>
      <c r="E1805" s="24"/>
      <c r="F1805" s="24"/>
      <c r="G1805" s="24"/>
      <c r="H1805" s="24"/>
      <c r="I1805" s="24"/>
      <c r="J1805" s="24"/>
      <c r="K1805" s="24"/>
      <c r="L1805" s="24"/>
      <c r="M1805" s="24"/>
      <c r="N1805" s="24"/>
      <c r="O1805" s="24"/>
    </row>
    <row r="1806" spans="4:15" x14ac:dyDescent="0.75">
      <c r="D1806" s="24"/>
      <c r="E1806" s="24"/>
      <c r="F1806" s="24"/>
      <c r="G1806" s="24"/>
      <c r="H1806" s="24"/>
      <c r="I1806" s="24"/>
      <c r="J1806" s="24"/>
      <c r="K1806" s="24"/>
      <c r="L1806" s="24"/>
      <c r="M1806" s="24"/>
      <c r="N1806" s="24"/>
      <c r="O1806" s="24"/>
    </row>
    <row r="1807" spans="4:15" x14ac:dyDescent="0.75">
      <c r="D1807" s="24"/>
      <c r="E1807" s="24"/>
      <c r="F1807" s="24"/>
      <c r="G1807" s="24"/>
      <c r="H1807" s="24"/>
      <c r="I1807" s="24"/>
      <c r="J1807" s="24"/>
      <c r="K1807" s="24"/>
      <c r="L1807" s="24"/>
      <c r="M1807" s="24"/>
      <c r="N1807" s="24"/>
      <c r="O1807" s="24"/>
    </row>
    <row r="1808" spans="4:15" x14ac:dyDescent="0.75">
      <c r="D1808" s="24"/>
      <c r="E1808" s="24"/>
      <c r="F1808" s="24"/>
      <c r="G1808" s="24"/>
      <c r="H1808" s="24"/>
      <c r="I1808" s="24"/>
      <c r="J1808" s="24"/>
      <c r="K1808" s="24"/>
      <c r="L1808" s="24"/>
      <c r="M1808" s="24"/>
      <c r="N1808" s="24"/>
      <c r="O1808" s="24"/>
    </row>
    <row r="1809" spans="4:15" x14ac:dyDescent="0.75">
      <c r="D1809" s="24"/>
      <c r="E1809" s="24"/>
      <c r="F1809" s="24"/>
      <c r="G1809" s="24"/>
      <c r="H1809" s="24"/>
      <c r="I1809" s="24"/>
      <c r="J1809" s="24"/>
      <c r="K1809" s="24"/>
      <c r="L1809" s="24"/>
      <c r="M1809" s="24"/>
      <c r="N1809" s="24"/>
      <c r="O1809" s="24"/>
    </row>
    <row r="1810" spans="4:15" x14ac:dyDescent="0.75">
      <c r="D1810" s="24"/>
      <c r="E1810" s="24"/>
      <c r="F1810" s="24"/>
      <c r="G1810" s="24"/>
      <c r="H1810" s="24"/>
      <c r="I1810" s="24"/>
      <c r="J1810" s="24"/>
      <c r="K1810" s="24"/>
      <c r="L1810" s="24"/>
      <c r="M1810" s="24"/>
      <c r="N1810" s="24"/>
      <c r="O1810" s="24"/>
    </row>
    <row r="1811" spans="4:15" x14ac:dyDescent="0.75">
      <c r="D1811" s="24"/>
      <c r="E1811" s="24"/>
      <c r="F1811" s="24"/>
      <c r="G1811" s="24"/>
      <c r="H1811" s="24"/>
      <c r="I1811" s="24"/>
      <c r="J1811" s="24"/>
      <c r="K1811" s="24"/>
      <c r="L1811" s="24"/>
      <c r="M1811" s="24"/>
      <c r="N1811" s="24"/>
      <c r="O1811" s="24"/>
    </row>
    <row r="1812" spans="4:15" x14ac:dyDescent="0.75">
      <c r="D1812" s="24"/>
      <c r="E1812" s="24"/>
      <c r="F1812" s="24"/>
      <c r="G1812" s="24"/>
      <c r="H1812" s="24"/>
      <c r="I1812" s="24"/>
      <c r="J1812" s="24"/>
      <c r="K1812" s="24"/>
      <c r="L1812" s="24"/>
      <c r="M1812" s="24"/>
      <c r="N1812" s="24"/>
      <c r="O1812" s="24"/>
    </row>
    <row r="1813" spans="4:15" x14ac:dyDescent="0.75">
      <c r="D1813" s="24"/>
      <c r="E1813" s="24"/>
      <c r="F1813" s="24"/>
      <c r="G1813" s="24"/>
      <c r="H1813" s="24"/>
      <c r="I1813" s="24"/>
      <c r="J1813" s="24"/>
      <c r="K1813" s="24"/>
      <c r="L1813" s="24"/>
      <c r="M1813" s="24"/>
      <c r="N1813" s="24"/>
      <c r="O1813" s="24"/>
    </row>
    <row r="1814" spans="4:15" x14ac:dyDescent="0.75">
      <c r="D1814" s="24"/>
      <c r="E1814" s="24"/>
      <c r="F1814" s="24"/>
      <c r="G1814" s="24"/>
      <c r="H1814" s="24"/>
      <c r="I1814" s="24"/>
      <c r="J1814" s="24"/>
      <c r="K1814" s="24"/>
      <c r="L1814" s="24"/>
      <c r="M1814" s="24"/>
      <c r="N1814" s="24"/>
      <c r="O1814" s="24"/>
    </row>
    <row r="1815" spans="4:15" x14ac:dyDescent="0.75">
      <c r="D1815" s="24"/>
      <c r="E1815" s="24"/>
      <c r="F1815" s="24"/>
      <c r="G1815" s="24"/>
      <c r="H1815" s="24"/>
      <c r="I1815" s="24"/>
      <c r="J1815" s="24"/>
      <c r="K1815" s="24"/>
      <c r="L1815" s="24"/>
      <c r="M1815" s="24"/>
      <c r="N1815" s="24"/>
      <c r="O1815" s="24"/>
    </row>
    <row r="1816" spans="4:15" x14ac:dyDescent="0.75">
      <c r="D1816" s="24"/>
      <c r="E1816" s="24"/>
      <c r="F1816" s="24"/>
      <c r="G1816" s="24"/>
      <c r="H1816" s="24"/>
      <c r="I1816" s="24"/>
      <c r="J1816" s="24"/>
      <c r="K1816" s="24"/>
      <c r="L1816" s="24"/>
      <c r="M1816" s="24"/>
      <c r="N1816" s="24"/>
      <c r="O1816" s="24"/>
    </row>
    <row r="1817" spans="4:15" x14ac:dyDescent="0.75">
      <c r="D1817" s="24"/>
      <c r="E1817" s="24"/>
      <c r="F1817" s="24"/>
      <c r="G1817" s="24"/>
      <c r="H1817" s="24"/>
      <c r="I1817" s="24"/>
      <c r="J1817" s="24"/>
      <c r="K1817" s="24"/>
      <c r="L1817" s="24"/>
      <c r="M1817" s="24"/>
      <c r="N1817" s="24"/>
      <c r="O1817" s="24"/>
    </row>
    <row r="1818" spans="4:15" x14ac:dyDescent="0.75">
      <c r="D1818" s="24"/>
      <c r="E1818" s="24"/>
      <c r="F1818" s="24"/>
      <c r="G1818" s="24"/>
      <c r="H1818" s="24"/>
      <c r="I1818" s="24"/>
      <c r="J1818" s="24"/>
      <c r="K1818" s="24"/>
      <c r="L1818" s="24"/>
      <c r="M1818" s="24"/>
      <c r="N1818" s="24"/>
      <c r="O1818" s="24"/>
    </row>
    <row r="1819" spans="4:15" x14ac:dyDescent="0.75">
      <c r="D1819" s="24"/>
      <c r="E1819" s="24"/>
      <c r="F1819" s="24"/>
      <c r="G1819" s="24"/>
      <c r="H1819" s="24"/>
      <c r="I1819" s="24"/>
      <c r="J1819" s="24"/>
      <c r="K1819" s="24"/>
      <c r="L1819" s="24"/>
      <c r="M1819" s="24"/>
      <c r="N1819" s="24"/>
      <c r="O1819" s="24"/>
    </row>
    <row r="1820" spans="4:15" x14ac:dyDescent="0.75">
      <c r="D1820" s="24"/>
      <c r="E1820" s="24"/>
      <c r="F1820" s="24"/>
      <c r="G1820" s="24"/>
      <c r="H1820" s="24"/>
      <c r="I1820" s="24"/>
      <c r="J1820" s="24"/>
      <c r="K1820" s="24"/>
      <c r="L1820" s="24"/>
      <c r="M1820" s="24"/>
      <c r="N1820" s="24"/>
      <c r="O1820" s="24"/>
    </row>
    <row r="1821" spans="4:15" x14ac:dyDescent="0.75">
      <c r="D1821" s="24"/>
      <c r="E1821" s="24"/>
      <c r="F1821" s="24"/>
      <c r="G1821" s="24"/>
      <c r="H1821" s="24"/>
      <c r="I1821" s="24"/>
      <c r="J1821" s="24"/>
      <c r="K1821" s="24"/>
      <c r="L1821" s="24"/>
      <c r="M1821" s="24"/>
      <c r="N1821" s="24"/>
      <c r="O1821" s="24"/>
    </row>
    <row r="1822" spans="4:15" x14ac:dyDescent="0.75">
      <c r="D1822" s="24"/>
      <c r="E1822" s="24"/>
      <c r="F1822" s="24"/>
      <c r="G1822" s="24"/>
      <c r="H1822" s="24"/>
      <c r="I1822" s="24"/>
      <c r="J1822" s="24"/>
      <c r="K1822" s="24"/>
      <c r="L1822" s="24"/>
      <c r="M1822" s="24"/>
      <c r="N1822" s="24"/>
      <c r="O1822" s="24"/>
    </row>
    <row r="1823" spans="4:15" x14ac:dyDescent="0.75">
      <c r="D1823" s="24"/>
      <c r="E1823" s="24"/>
      <c r="F1823" s="24"/>
      <c r="G1823" s="24"/>
      <c r="H1823" s="24"/>
      <c r="I1823" s="24"/>
      <c r="J1823" s="24"/>
      <c r="K1823" s="24"/>
      <c r="L1823" s="24"/>
      <c r="M1823" s="24"/>
      <c r="N1823" s="24"/>
      <c r="O1823" s="24"/>
    </row>
    <row r="1824" spans="4:15" x14ac:dyDescent="0.75">
      <c r="D1824" s="24"/>
      <c r="E1824" s="24"/>
      <c r="F1824" s="24"/>
      <c r="G1824" s="24"/>
      <c r="H1824" s="24"/>
      <c r="I1824" s="24"/>
      <c r="J1824" s="24"/>
      <c r="K1824" s="24"/>
      <c r="L1824" s="24"/>
      <c r="M1824" s="24"/>
      <c r="N1824" s="24"/>
      <c r="O1824" s="24"/>
    </row>
    <row r="1825" spans="4:15" x14ac:dyDescent="0.75">
      <c r="D1825" s="24"/>
      <c r="E1825" s="24"/>
      <c r="F1825" s="24"/>
      <c r="G1825" s="24"/>
      <c r="H1825" s="24"/>
      <c r="I1825" s="24"/>
      <c r="J1825" s="24"/>
      <c r="K1825" s="24"/>
      <c r="L1825" s="24"/>
      <c r="M1825" s="24"/>
      <c r="N1825" s="24"/>
      <c r="O1825" s="24"/>
    </row>
    <row r="1826" spans="4:15" x14ac:dyDescent="0.75">
      <c r="D1826" s="24"/>
      <c r="E1826" s="24"/>
      <c r="F1826" s="24"/>
      <c r="G1826" s="24"/>
      <c r="H1826" s="24"/>
      <c r="I1826" s="24"/>
      <c r="J1826" s="24"/>
      <c r="K1826" s="24"/>
      <c r="L1826" s="24"/>
      <c r="M1826" s="24"/>
      <c r="N1826" s="24"/>
      <c r="O1826" s="24"/>
    </row>
    <row r="1827" spans="4:15" x14ac:dyDescent="0.75">
      <c r="D1827" s="24"/>
      <c r="E1827" s="24"/>
      <c r="F1827" s="24"/>
      <c r="G1827" s="24"/>
      <c r="H1827" s="24"/>
      <c r="I1827" s="24"/>
      <c r="J1827" s="24"/>
      <c r="K1827" s="24"/>
      <c r="L1827" s="24"/>
      <c r="M1827" s="24"/>
      <c r="N1827" s="24"/>
      <c r="O1827" s="24"/>
    </row>
    <row r="1828" spans="4:15" x14ac:dyDescent="0.75">
      <c r="D1828" s="24"/>
      <c r="E1828" s="24"/>
      <c r="F1828" s="24"/>
      <c r="G1828" s="24"/>
      <c r="H1828" s="24"/>
      <c r="I1828" s="24"/>
      <c r="J1828" s="24"/>
      <c r="K1828" s="24"/>
      <c r="L1828" s="24"/>
      <c r="M1828" s="24"/>
      <c r="N1828" s="24"/>
      <c r="O1828" s="24"/>
    </row>
    <row r="1829" spans="4:15" x14ac:dyDescent="0.75">
      <c r="D1829" s="24"/>
      <c r="E1829" s="24"/>
      <c r="F1829" s="24"/>
      <c r="G1829" s="24"/>
      <c r="H1829" s="24"/>
      <c r="I1829" s="24"/>
      <c r="J1829" s="24"/>
      <c r="K1829" s="24"/>
      <c r="L1829" s="24"/>
      <c r="M1829" s="24"/>
      <c r="N1829" s="24"/>
      <c r="O1829" s="24"/>
    </row>
    <row r="1830" spans="4:15" x14ac:dyDescent="0.75">
      <c r="D1830" s="24"/>
      <c r="E1830" s="24"/>
      <c r="F1830" s="24"/>
      <c r="G1830" s="24"/>
      <c r="H1830" s="24"/>
      <c r="I1830" s="24"/>
      <c r="J1830" s="24"/>
      <c r="K1830" s="24"/>
      <c r="L1830" s="24"/>
      <c r="M1830" s="24"/>
      <c r="N1830" s="24"/>
      <c r="O1830" s="24"/>
    </row>
    <row r="1831" spans="4:15" x14ac:dyDescent="0.75">
      <c r="D1831" s="24"/>
      <c r="E1831" s="24"/>
      <c r="F1831" s="24"/>
      <c r="G1831" s="24"/>
      <c r="H1831" s="24"/>
      <c r="I1831" s="24"/>
      <c r="J1831" s="24"/>
      <c r="K1831" s="24"/>
      <c r="L1831" s="24"/>
      <c r="M1831" s="24"/>
      <c r="N1831" s="24"/>
      <c r="O1831" s="24"/>
    </row>
    <row r="1832" spans="4:15" x14ac:dyDescent="0.75">
      <c r="D1832" s="24"/>
      <c r="E1832" s="24"/>
      <c r="F1832" s="24"/>
      <c r="G1832" s="24"/>
      <c r="H1832" s="24"/>
      <c r="I1832" s="24"/>
      <c r="J1832" s="24"/>
      <c r="K1832" s="24"/>
      <c r="L1832" s="24"/>
      <c r="M1832" s="24"/>
      <c r="N1832" s="24"/>
      <c r="O1832" s="24"/>
    </row>
    <row r="1833" spans="4:15" x14ac:dyDescent="0.75">
      <c r="D1833" s="24"/>
      <c r="E1833" s="24"/>
      <c r="F1833" s="24"/>
      <c r="G1833" s="24"/>
      <c r="H1833" s="24"/>
      <c r="I1833" s="24"/>
      <c r="J1833" s="24"/>
      <c r="K1833" s="24"/>
      <c r="L1833" s="24"/>
      <c r="M1833" s="24"/>
      <c r="N1833" s="24"/>
      <c r="O1833" s="24"/>
    </row>
    <row r="1834" spans="4:15" x14ac:dyDescent="0.75">
      <c r="D1834" s="24"/>
      <c r="E1834" s="24"/>
      <c r="F1834" s="24"/>
      <c r="G1834" s="24"/>
      <c r="H1834" s="24"/>
      <c r="I1834" s="24"/>
      <c r="J1834" s="24"/>
      <c r="K1834" s="24"/>
      <c r="L1834" s="24"/>
      <c r="M1834" s="24"/>
      <c r="N1834" s="24"/>
      <c r="O1834" s="24"/>
    </row>
    <row r="1835" spans="4:15" x14ac:dyDescent="0.75">
      <c r="D1835" s="24"/>
      <c r="E1835" s="24"/>
      <c r="F1835" s="24"/>
      <c r="G1835" s="24"/>
      <c r="H1835" s="24"/>
      <c r="I1835" s="24"/>
      <c r="J1835" s="24"/>
      <c r="K1835" s="24"/>
      <c r="L1835" s="24"/>
      <c r="M1835" s="24"/>
      <c r="N1835" s="24"/>
      <c r="O1835" s="24"/>
    </row>
    <row r="1836" spans="4:15" x14ac:dyDescent="0.75">
      <c r="D1836" s="24"/>
      <c r="E1836" s="24"/>
      <c r="F1836" s="24"/>
      <c r="G1836" s="24"/>
      <c r="H1836" s="24"/>
      <c r="I1836" s="24"/>
      <c r="J1836" s="24"/>
      <c r="K1836" s="24"/>
      <c r="L1836" s="24"/>
      <c r="M1836" s="24"/>
      <c r="N1836" s="24"/>
      <c r="O1836" s="24"/>
    </row>
    <row r="1837" spans="4:15" x14ac:dyDescent="0.75">
      <c r="D1837" s="24"/>
      <c r="E1837" s="24"/>
      <c r="F1837" s="24"/>
      <c r="G1837" s="24"/>
      <c r="H1837" s="24"/>
      <c r="I1837" s="24"/>
      <c r="J1837" s="24"/>
      <c r="K1837" s="24"/>
      <c r="L1837" s="24"/>
      <c r="M1837" s="24"/>
      <c r="N1837" s="24"/>
      <c r="O1837" s="24"/>
    </row>
    <row r="1838" spans="4:15" x14ac:dyDescent="0.75">
      <c r="D1838" s="24"/>
      <c r="E1838" s="24"/>
      <c r="F1838" s="24"/>
      <c r="G1838" s="24"/>
      <c r="H1838" s="24"/>
      <c r="I1838" s="24"/>
      <c r="J1838" s="24"/>
      <c r="K1838" s="24"/>
      <c r="L1838" s="24"/>
      <c r="M1838" s="24"/>
      <c r="N1838" s="24"/>
      <c r="O1838" s="24"/>
    </row>
    <row r="1839" spans="4:15" x14ac:dyDescent="0.75">
      <c r="D1839" s="24"/>
      <c r="E1839" s="24"/>
      <c r="F1839" s="24"/>
      <c r="G1839" s="24"/>
      <c r="H1839" s="24"/>
      <c r="I1839" s="24"/>
      <c r="J1839" s="24"/>
      <c r="K1839" s="24"/>
      <c r="L1839" s="24"/>
      <c r="M1839" s="24"/>
      <c r="N1839" s="24"/>
      <c r="O1839" s="24"/>
    </row>
    <row r="1840" spans="4:15" x14ac:dyDescent="0.75">
      <c r="D1840" s="24"/>
      <c r="E1840" s="24"/>
      <c r="F1840" s="24"/>
      <c r="G1840" s="24"/>
      <c r="H1840" s="24"/>
      <c r="I1840" s="24"/>
      <c r="J1840" s="24"/>
      <c r="K1840" s="24"/>
      <c r="L1840" s="24"/>
      <c r="M1840" s="24"/>
      <c r="N1840" s="24"/>
      <c r="O1840" s="24"/>
    </row>
    <row r="1841" spans="4:15" x14ac:dyDescent="0.75">
      <c r="D1841" s="24"/>
      <c r="E1841" s="24"/>
      <c r="F1841" s="24"/>
      <c r="G1841" s="24"/>
      <c r="H1841" s="24"/>
      <c r="I1841" s="24"/>
      <c r="J1841" s="24"/>
      <c r="K1841" s="24"/>
      <c r="L1841" s="24"/>
      <c r="M1841" s="24"/>
      <c r="N1841" s="24"/>
      <c r="O1841" s="24"/>
    </row>
    <row r="1842" spans="4:15" x14ac:dyDescent="0.75">
      <c r="D1842" s="24"/>
      <c r="E1842" s="24"/>
      <c r="F1842" s="24"/>
      <c r="G1842" s="24"/>
      <c r="H1842" s="24"/>
      <c r="I1842" s="24"/>
      <c r="J1842" s="24"/>
      <c r="K1842" s="24"/>
      <c r="L1842" s="24"/>
      <c r="M1842" s="24"/>
      <c r="N1842" s="24"/>
      <c r="O1842" s="24"/>
    </row>
    <row r="1843" spans="4:15" x14ac:dyDescent="0.75">
      <c r="D1843" s="24"/>
      <c r="E1843" s="24"/>
      <c r="F1843" s="24"/>
      <c r="G1843" s="24"/>
      <c r="H1843" s="24"/>
      <c r="I1843" s="24"/>
      <c r="J1843" s="24"/>
      <c r="K1843" s="24"/>
      <c r="L1843" s="24"/>
      <c r="M1843" s="24"/>
      <c r="N1843" s="24"/>
      <c r="O1843" s="24"/>
    </row>
    <row r="1844" spans="4:15" x14ac:dyDescent="0.75">
      <c r="D1844" s="24"/>
      <c r="E1844" s="24"/>
      <c r="F1844" s="24"/>
      <c r="G1844" s="24"/>
      <c r="H1844" s="24"/>
      <c r="I1844" s="24"/>
      <c r="J1844" s="24"/>
      <c r="K1844" s="24"/>
      <c r="L1844" s="24"/>
      <c r="M1844" s="24"/>
      <c r="N1844" s="24"/>
      <c r="O1844" s="24"/>
    </row>
    <row r="1845" spans="4:15" x14ac:dyDescent="0.75">
      <c r="D1845" s="24"/>
      <c r="E1845" s="24"/>
      <c r="F1845" s="24"/>
      <c r="G1845" s="24"/>
      <c r="H1845" s="24"/>
      <c r="I1845" s="24"/>
      <c r="J1845" s="24"/>
      <c r="K1845" s="24"/>
      <c r="L1845" s="24"/>
      <c r="M1845" s="24"/>
      <c r="N1845" s="24"/>
      <c r="O1845" s="24"/>
    </row>
    <row r="1846" spans="4:15" x14ac:dyDescent="0.75">
      <c r="D1846" s="24"/>
      <c r="E1846" s="24"/>
      <c r="F1846" s="24"/>
      <c r="G1846" s="24"/>
      <c r="H1846" s="24"/>
      <c r="I1846" s="24"/>
      <c r="J1846" s="24"/>
      <c r="K1846" s="24"/>
      <c r="L1846" s="24"/>
      <c r="M1846" s="24"/>
      <c r="N1846" s="24"/>
      <c r="O1846" s="24"/>
    </row>
    <row r="1847" spans="4:15" x14ac:dyDescent="0.75">
      <c r="D1847" s="24"/>
      <c r="E1847" s="24"/>
      <c r="F1847" s="24"/>
      <c r="G1847" s="24"/>
      <c r="H1847" s="24"/>
      <c r="I1847" s="24"/>
      <c r="J1847" s="24"/>
      <c r="K1847" s="24"/>
      <c r="L1847" s="24"/>
      <c r="M1847" s="24"/>
      <c r="N1847" s="24"/>
      <c r="O1847" s="24"/>
    </row>
    <row r="1848" spans="4:15" x14ac:dyDescent="0.75">
      <c r="D1848" s="24"/>
      <c r="E1848" s="24"/>
      <c r="F1848" s="24"/>
      <c r="G1848" s="24"/>
      <c r="H1848" s="24"/>
      <c r="I1848" s="24"/>
      <c r="J1848" s="24"/>
      <c r="K1848" s="24"/>
      <c r="L1848" s="24"/>
      <c r="M1848" s="24"/>
      <c r="N1848" s="24"/>
      <c r="O1848" s="24"/>
    </row>
    <row r="1849" spans="4:15" x14ac:dyDescent="0.75">
      <c r="D1849" s="24"/>
      <c r="E1849" s="24"/>
      <c r="F1849" s="24"/>
      <c r="G1849" s="24"/>
      <c r="H1849" s="24"/>
      <c r="I1849" s="24"/>
      <c r="J1849" s="24"/>
      <c r="K1849" s="24"/>
      <c r="L1849" s="24"/>
      <c r="M1849" s="24"/>
      <c r="N1849" s="24"/>
      <c r="O1849" s="24"/>
    </row>
    <row r="1850" spans="4:15" x14ac:dyDescent="0.75">
      <c r="D1850" s="24"/>
      <c r="E1850" s="24"/>
      <c r="F1850" s="24"/>
      <c r="G1850" s="24"/>
      <c r="H1850" s="24"/>
      <c r="I1850" s="24"/>
      <c r="J1850" s="24"/>
      <c r="K1850" s="24"/>
      <c r="L1850" s="24"/>
      <c r="M1850" s="24"/>
      <c r="N1850" s="24"/>
      <c r="O1850" s="24"/>
    </row>
    <row r="1851" spans="4:15" x14ac:dyDescent="0.75">
      <c r="D1851" s="24"/>
      <c r="E1851" s="24"/>
      <c r="F1851" s="24"/>
      <c r="G1851" s="24"/>
      <c r="H1851" s="24"/>
      <c r="I1851" s="24"/>
      <c r="J1851" s="24"/>
      <c r="K1851" s="24"/>
      <c r="L1851" s="24"/>
      <c r="M1851" s="24"/>
      <c r="N1851" s="24"/>
      <c r="O1851" s="24"/>
    </row>
    <row r="1852" spans="4:15" x14ac:dyDescent="0.75">
      <c r="D1852" s="24"/>
      <c r="E1852" s="24"/>
      <c r="F1852" s="24"/>
      <c r="G1852" s="24"/>
      <c r="H1852" s="24"/>
      <c r="I1852" s="24"/>
      <c r="J1852" s="24"/>
      <c r="K1852" s="24"/>
      <c r="L1852" s="24"/>
      <c r="M1852" s="24"/>
      <c r="N1852" s="24"/>
      <c r="O1852" s="24"/>
    </row>
    <row r="1853" spans="4:15" x14ac:dyDescent="0.75">
      <c r="D1853" s="24"/>
      <c r="E1853" s="24"/>
      <c r="F1853" s="24"/>
      <c r="G1853" s="24"/>
      <c r="H1853" s="24"/>
      <c r="I1853" s="24"/>
      <c r="J1853" s="24"/>
      <c r="K1853" s="24"/>
      <c r="L1853" s="24"/>
      <c r="M1853" s="24"/>
      <c r="N1853" s="24"/>
      <c r="O1853" s="24"/>
    </row>
    <row r="1854" spans="4:15" x14ac:dyDescent="0.75">
      <c r="D1854" s="24"/>
      <c r="E1854" s="24"/>
      <c r="F1854" s="24"/>
      <c r="G1854" s="24"/>
      <c r="H1854" s="24"/>
      <c r="I1854" s="24"/>
      <c r="J1854" s="24"/>
      <c r="K1854" s="24"/>
      <c r="L1854" s="24"/>
      <c r="M1854" s="24"/>
      <c r="N1854" s="24"/>
      <c r="O1854" s="24"/>
    </row>
    <row r="1855" spans="4:15" x14ac:dyDescent="0.75">
      <c r="D1855" s="24"/>
      <c r="E1855" s="24"/>
      <c r="F1855" s="24"/>
      <c r="G1855" s="24"/>
      <c r="H1855" s="24"/>
      <c r="I1855" s="24"/>
      <c r="J1855" s="24"/>
      <c r="K1855" s="24"/>
      <c r="L1855" s="24"/>
      <c r="M1855" s="24"/>
      <c r="N1855" s="24"/>
      <c r="O1855" s="24"/>
    </row>
    <row r="1856" spans="4:15" x14ac:dyDescent="0.75">
      <c r="D1856" s="24"/>
      <c r="E1856" s="24"/>
      <c r="F1856" s="24"/>
      <c r="G1856" s="24"/>
      <c r="H1856" s="24"/>
      <c r="I1856" s="24"/>
      <c r="J1856" s="24"/>
      <c r="K1856" s="24"/>
      <c r="L1856" s="24"/>
      <c r="M1856" s="24"/>
      <c r="N1856" s="24"/>
      <c r="O1856" s="24"/>
    </row>
    <row r="1857" spans="4:15" x14ac:dyDescent="0.75">
      <c r="D1857" s="24"/>
      <c r="E1857" s="24"/>
      <c r="F1857" s="24"/>
      <c r="G1857" s="24"/>
      <c r="H1857" s="24"/>
      <c r="I1857" s="24"/>
      <c r="J1857" s="24"/>
      <c r="K1857" s="24"/>
      <c r="L1857" s="24"/>
      <c r="M1857" s="24"/>
      <c r="N1857" s="24"/>
      <c r="O1857" s="24"/>
    </row>
    <row r="1858" spans="4:15" x14ac:dyDescent="0.75">
      <c r="D1858" s="24"/>
      <c r="E1858" s="24"/>
      <c r="F1858" s="24"/>
      <c r="G1858" s="24"/>
      <c r="H1858" s="24"/>
      <c r="I1858" s="24"/>
      <c r="J1858" s="24"/>
      <c r="K1858" s="24"/>
      <c r="L1858" s="24"/>
      <c r="M1858" s="24"/>
      <c r="N1858" s="24"/>
      <c r="O1858" s="24"/>
    </row>
    <row r="1859" spans="4:15" x14ac:dyDescent="0.75">
      <c r="D1859" s="24"/>
      <c r="E1859" s="24"/>
      <c r="F1859" s="24"/>
      <c r="G1859" s="24"/>
      <c r="H1859" s="24"/>
      <c r="I1859" s="24"/>
      <c r="J1859" s="24"/>
      <c r="K1859" s="24"/>
      <c r="L1859" s="24"/>
      <c r="M1859" s="24"/>
      <c r="N1859" s="24"/>
      <c r="O1859" s="24"/>
    </row>
    <row r="1860" spans="4:15" x14ac:dyDescent="0.75">
      <c r="D1860" s="24"/>
      <c r="E1860" s="24"/>
      <c r="F1860" s="24"/>
      <c r="G1860" s="24"/>
      <c r="H1860" s="24"/>
      <c r="I1860" s="24"/>
      <c r="J1860" s="24"/>
      <c r="K1860" s="24"/>
      <c r="L1860" s="24"/>
      <c r="M1860" s="24"/>
      <c r="N1860" s="24"/>
      <c r="O1860" s="24"/>
    </row>
    <row r="1861" spans="4:15" x14ac:dyDescent="0.75">
      <c r="D1861" s="24"/>
      <c r="E1861" s="24"/>
      <c r="F1861" s="24"/>
      <c r="G1861" s="24"/>
      <c r="H1861" s="24"/>
      <c r="I1861" s="24"/>
      <c r="J1861" s="24"/>
      <c r="K1861" s="24"/>
      <c r="L1861" s="24"/>
      <c r="M1861" s="24"/>
      <c r="N1861" s="24"/>
      <c r="O1861" s="24"/>
    </row>
    <row r="1862" spans="4:15" x14ac:dyDescent="0.75">
      <c r="D1862" s="24"/>
      <c r="E1862" s="24"/>
      <c r="F1862" s="24"/>
      <c r="G1862" s="24"/>
      <c r="H1862" s="24"/>
      <c r="I1862" s="24"/>
      <c r="J1862" s="24"/>
      <c r="K1862" s="24"/>
      <c r="L1862" s="24"/>
      <c r="M1862" s="24"/>
      <c r="N1862" s="24"/>
      <c r="O1862" s="24"/>
    </row>
    <row r="1863" spans="4:15" x14ac:dyDescent="0.75">
      <c r="D1863" s="24"/>
      <c r="E1863" s="24"/>
      <c r="F1863" s="24"/>
      <c r="G1863" s="24"/>
      <c r="H1863" s="24"/>
      <c r="I1863" s="24"/>
      <c r="J1863" s="24"/>
      <c r="K1863" s="24"/>
      <c r="L1863" s="24"/>
      <c r="M1863" s="24"/>
      <c r="N1863" s="24"/>
      <c r="O1863" s="24"/>
    </row>
    <row r="1864" spans="4:15" x14ac:dyDescent="0.75">
      <c r="D1864" s="24"/>
      <c r="E1864" s="24"/>
      <c r="F1864" s="24"/>
      <c r="G1864" s="24"/>
      <c r="H1864" s="24"/>
      <c r="I1864" s="24"/>
      <c r="J1864" s="24"/>
      <c r="K1864" s="24"/>
      <c r="L1864" s="24"/>
      <c r="M1864" s="24"/>
      <c r="N1864" s="24"/>
      <c r="O1864" s="24"/>
    </row>
    <row r="1865" spans="4:15" x14ac:dyDescent="0.75">
      <c r="D1865" s="24"/>
      <c r="E1865" s="24"/>
      <c r="F1865" s="24"/>
      <c r="G1865" s="24"/>
      <c r="H1865" s="24"/>
      <c r="I1865" s="24"/>
      <c r="J1865" s="24"/>
      <c r="K1865" s="24"/>
      <c r="L1865" s="24"/>
      <c r="M1865" s="24"/>
      <c r="N1865" s="24"/>
      <c r="O1865" s="24"/>
    </row>
    <row r="1866" spans="4:15" x14ac:dyDescent="0.75">
      <c r="D1866" s="24"/>
      <c r="E1866" s="24"/>
      <c r="F1866" s="24"/>
      <c r="G1866" s="24"/>
      <c r="H1866" s="24"/>
      <c r="I1866" s="24"/>
      <c r="J1866" s="24"/>
      <c r="K1866" s="24"/>
      <c r="L1866" s="24"/>
      <c r="M1866" s="24"/>
      <c r="N1866" s="24"/>
      <c r="O1866" s="24"/>
    </row>
    <row r="1867" spans="4:15" x14ac:dyDescent="0.75">
      <c r="D1867" s="24"/>
      <c r="E1867" s="24"/>
      <c r="F1867" s="24"/>
      <c r="G1867" s="24"/>
      <c r="H1867" s="24"/>
      <c r="I1867" s="24"/>
      <c r="J1867" s="24"/>
      <c r="K1867" s="24"/>
      <c r="L1867" s="24"/>
      <c r="M1867" s="24"/>
      <c r="N1867" s="24"/>
      <c r="O1867" s="24"/>
    </row>
    <row r="1868" spans="4:15" x14ac:dyDescent="0.75">
      <c r="D1868" s="24"/>
      <c r="E1868" s="24"/>
      <c r="F1868" s="24"/>
      <c r="G1868" s="24"/>
      <c r="H1868" s="24"/>
      <c r="I1868" s="24"/>
      <c r="J1868" s="24"/>
      <c r="K1868" s="24"/>
      <c r="L1868" s="24"/>
      <c r="M1868" s="24"/>
      <c r="N1868" s="24"/>
      <c r="O1868" s="24"/>
    </row>
    <row r="1869" spans="4:15" x14ac:dyDescent="0.75">
      <c r="D1869" s="24"/>
      <c r="E1869" s="24"/>
      <c r="F1869" s="24"/>
      <c r="G1869" s="24"/>
      <c r="H1869" s="24"/>
      <c r="I1869" s="24"/>
      <c r="J1869" s="24"/>
      <c r="K1869" s="24"/>
      <c r="L1869" s="24"/>
      <c r="M1869" s="24"/>
      <c r="N1869" s="24"/>
      <c r="O1869" s="24"/>
    </row>
    <row r="1870" spans="4:15" x14ac:dyDescent="0.75">
      <c r="D1870" s="24"/>
      <c r="E1870" s="24"/>
      <c r="F1870" s="24"/>
      <c r="G1870" s="24"/>
      <c r="H1870" s="24"/>
      <c r="I1870" s="24"/>
      <c r="J1870" s="24"/>
      <c r="K1870" s="24"/>
      <c r="L1870" s="24"/>
      <c r="M1870" s="24"/>
      <c r="N1870" s="24"/>
      <c r="O1870" s="24"/>
    </row>
    <row r="1871" spans="4:15" x14ac:dyDescent="0.75">
      <c r="D1871" s="24"/>
      <c r="E1871" s="24"/>
      <c r="F1871" s="24"/>
      <c r="G1871" s="24"/>
      <c r="H1871" s="24"/>
      <c r="I1871" s="24"/>
      <c r="J1871" s="24"/>
      <c r="K1871" s="24"/>
      <c r="L1871" s="24"/>
      <c r="M1871" s="24"/>
      <c r="N1871" s="24"/>
      <c r="O1871" s="24"/>
    </row>
    <row r="1872" spans="4:15" x14ac:dyDescent="0.75">
      <c r="D1872" s="24"/>
      <c r="E1872" s="24"/>
      <c r="F1872" s="24"/>
      <c r="G1872" s="24"/>
      <c r="H1872" s="24"/>
      <c r="I1872" s="24"/>
      <c r="J1872" s="24"/>
      <c r="K1872" s="24"/>
      <c r="L1872" s="24"/>
      <c r="M1872" s="24"/>
      <c r="N1872" s="24"/>
      <c r="O1872" s="24"/>
    </row>
    <row r="1873" spans="4:15" x14ac:dyDescent="0.75">
      <c r="D1873" s="24"/>
      <c r="E1873" s="24"/>
      <c r="F1873" s="24"/>
      <c r="G1873" s="24"/>
      <c r="H1873" s="24"/>
      <c r="I1873" s="24"/>
      <c r="J1873" s="24"/>
      <c r="K1873" s="24"/>
      <c r="L1873" s="24"/>
      <c r="M1873" s="24"/>
      <c r="N1873" s="24"/>
      <c r="O1873" s="24"/>
    </row>
    <row r="1874" spans="4:15" x14ac:dyDescent="0.75">
      <c r="D1874" s="24"/>
      <c r="E1874" s="24"/>
      <c r="F1874" s="24"/>
      <c r="G1874" s="24"/>
      <c r="H1874" s="24"/>
      <c r="I1874" s="24"/>
      <c r="J1874" s="24"/>
      <c r="K1874" s="24"/>
      <c r="L1874" s="24"/>
      <c r="M1874" s="24"/>
      <c r="N1874" s="24"/>
      <c r="O1874" s="24"/>
    </row>
    <row r="1875" spans="4:15" x14ac:dyDescent="0.75">
      <c r="D1875" s="24"/>
      <c r="E1875" s="24"/>
      <c r="F1875" s="24"/>
      <c r="G1875" s="24"/>
      <c r="H1875" s="24"/>
      <c r="I1875" s="24"/>
      <c r="J1875" s="24"/>
      <c r="K1875" s="24"/>
      <c r="L1875" s="24"/>
      <c r="M1875" s="24"/>
      <c r="N1875" s="24"/>
      <c r="O1875" s="24"/>
    </row>
    <row r="1876" spans="4:15" x14ac:dyDescent="0.75">
      <c r="D1876" s="24"/>
      <c r="E1876" s="24"/>
      <c r="F1876" s="24"/>
      <c r="G1876" s="24"/>
      <c r="H1876" s="24"/>
      <c r="I1876" s="24"/>
      <c r="J1876" s="24"/>
      <c r="K1876" s="24"/>
      <c r="L1876" s="24"/>
      <c r="M1876" s="24"/>
      <c r="N1876" s="24"/>
      <c r="O1876" s="24"/>
    </row>
    <row r="1877" spans="4:15" x14ac:dyDescent="0.75">
      <c r="D1877" s="24"/>
      <c r="E1877" s="24"/>
      <c r="F1877" s="24"/>
      <c r="G1877" s="24"/>
      <c r="H1877" s="24"/>
      <c r="I1877" s="24"/>
      <c r="J1877" s="24"/>
      <c r="K1877" s="24"/>
      <c r="L1877" s="24"/>
      <c r="M1877" s="24"/>
      <c r="N1877" s="24"/>
      <c r="O1877" s="24"/>
    </row>
    <row r="1878" spans="4:15" x14ac:dyDescent="0.75">
      <c r="D1878" s="24"/>
      <c r="E1878" s="24"/>
      <c r="F1878" s="24"/>
      <c r="G1878" s="24"/>
      <c r="H1878" s="24"/>
      <c r="I1878" s="24"/>
      <c r="J1878" s="24"/>
      <c r="K1878" s="24"/>
      <c r="L1878" s="24"/>
      <c r="M1878" s="24"/>
      <c r="N1878" s="24"/>
      <c r="O1878" s="24"/>
    </row>
    <row r="1879" spans="4:15" x14ac:dyDescent="0.75">
      <c r="D1879" s="24"/>
      <c r="E1879" s="24"/>
      <c r="F1879" s="24"/>
      <c r="G1879" s="24"/>
      <c r="H1879" s="24"/>
      <c r="I1879" s="24"/>
      <c r="J1879" s="24"/>
      <c r="K1879" s="24"/>
      <c r="L1879" s="24"/>
      <c r="M1879" s="24"/>
      <c r="N1879" s="24"/>
      <c r="O1879" s="24"/>
    </row>
    <row r="1880" spans="4:15" x14ac:dyDescent="0.75">
      <c r="D1880" s="24"/>
      <c r="E1880" s="24"/>
      <c r="F1880" s="24"/>
      <c r="G1880" s="24"/>
      <c r="H1880" s="24"/>
      <c r="I1880" s="24"/>
      <c r="J1880" s="24"/>
      <c r="K1880" s="24"/>
      <c r="L1880" s="24"/>
      <c r="M1880" s="24"/>
      <c r="N1880" s="24"/>
      <c r="O1880" s="24"/>
    </row>
    <row r="1881" spans="4:15" x14ac:dyDescent="0.75">
      <c r="D1881" s="24"/>
      <c r="E1881" s="24"/>
      <c r="F1881" s="24"/>
      <c r="G1881" s="24"/>
      <c r="H1881" s="24"/>
      <c r="I1881" s="24"/>
      <c r="J1881" s="24"/>
      <c r="K1881" s="24"/>
      <c r="L1881" s="24"/>
      <c r="M1881" s="24"/>
      <c r="N1881" s="24"/>
      <c r="O1881" s="24"/>
    </row>
    <row r="1882" spans="4:15" x14ac:dyDescent="0.75">
      <c r="D1882" s="24"/>
      <c r="E1882" s="24"/>
      <c r="F1882" s="24"/>
      <c r="G1882" s="24"/>
      <c r="H1882" s="24"/>
      <c r="I1882" s="24"/>
      <c r="J1882" s="24"/>
      <c r="K1882" s="24"/>
      <c r="L1882" s="24"/>
      <c r="M1882" s="24"/>
      <c r="N1882" s="24"/>
      <c r="O1882" s="24"/>
    </row>
    <row r="1883" spans="4:15" x14ac:dyDescent="0.75">
      <c r="D1883" s="24"/>
      <c r="E1883" s="24"/>
      <c r="F1883" s="24"/>
      <c r="G1883" s="24"/>
      <c r="H1883" s="24"/>
      <c r="I1883" s="24"/>
      <c r="J1883" s="24"/>
      <c r="K1883" s="24"/>
      <c r="L1883" s="24"/>
      <c r="M1883" s="24"/>
      <c r="N1883" s="24"/>
      <c r="O1883" s="24"/>
    </row>
    <row r="1884" spans="4:15" x14ac:dyDescent="0.75">
      <c r="D1884" s="24"/>
      <c r="E1884" s="24"/>
      <c r="F1884" s="24"/>
      <c r="G1884" s="24"/>
      <c r="H1884" s="24"/>
      <c r="I1884" s="24"/>
      <c r="J1884" s="24"/>
      <c r="K1884" s="24"/>
      <c r="L1884" s="24"/>
      <c r="M1884" s="24"/>
      <c r="N1884" s="24"/>
      <c r="O1884" s="24"/>
    </row>
    <row r="1885" spans="4:15" x14ac:dyDescent="0.75">
      <c r="D1885" s="24"/>
      <c r="E1885" s="24"/>
      <c r="F1885" s="24"/>
      <c r="G1885" s="24"/>
      <c r="H1885" s="24"/>
      <c r="I1885" s="24"/>
      <c r="J1885" s="24"/>
      <c r="K1885" s="24"/>
      <c r="L1885" s="24"/>
      <c r="M1885" s="24"/>
      <c r="N1885" s="24"/>
      <c r="O1885" s="24"/>
    </row>
    <row r="1886" spans="4:15" x14ac:dyDescent="0.75">
      <c r="D1886" s="24"/>
      <c r="E1886" s="24"/>
      <c r="F1886" s="24"/>
      <c r="G1886" s="24"/>
      <c r="H1886" s="24"/>
      <c r="I1886" s="24"/>
      <c r="J1886" s="24"/>
      <c r="K1886" s="24"/>
      <c r="L1886" s="24"/>
      <c r="M1886" s="24"/>
      <c r="N1886" s="24"/>
      <c r="O1886" s="24"/>
    </row>
    <row r="1887" spans="4:15" x14ac:dyDescent="0.75">
      <c r="D1887" s="24"/>
      <c r="E1887" s="24"/>
      <c r="F1887" s="24"/>
      <c r="G1887" s="24"/>
      <c r="H1887" s="24"/>
      <c r="I1887" s="24"/>
      <c r="J1887" s="24"/>
      <c r="K1887" s="24"/>
      <c r="L1887" s="24"/>
      <c r="M1887" s="24"/>
      <c r="N1887" s="24"/>
      <c r="O1887" s="24"/>
    </row>
    <row r="1888" spans="4:15" x14ac:dyDescent="0.75">
      <c r="D1888" s="24"/>
      <c r="E1888" s="24"/>
      <c r="F1888" s="24"/>
      <c r="G1888" s="24"/>
      <c r="H1888" s="24"/>
      <c r="I1888" s="24"/>
      <c r="J1888" s="24"/>
      <c r="K1888" s="24"/>
      <c r="L1888" s="24"/>
      <c r="M1888" s="24"/>
      <c r="N1888" s="24"/>
      <c r="O1888" s="24"/>
    </row>
    <row r="1889" spans="4:15" x14ac:dyDescent="0.75">
      <c r="D1889" s="24"/>
      <c r="E1889" s="24"/>
      <c r="F1889" s="24"/>
      <c r="G1889" s="24"/>
      <c r="H1889" s="24"/>
      <c r="I1889" s="24"/>
      <c r="J1889" s="24"/>
      <c r="K1889" s="24"/>
      <c r="L1889" s="24"/>
      <c r="M1889" s="24"/>
      <c r="N1889" s="24"/>
      <c r="O1889" s="24"/>
    </row>
    <row r="1890" spans="4:15" x14ac:dyDescent="0.75">
      <c r="D1890" s="24"/>
      <c r="E1890" s="24"/>
      <c r="F1890" s="24"/>
      <c r="G1890" s="24"/>
      <c r="H1890" s="24"/>
      <c r="I1890" s="24"/>
      <c r="J1890" s="24"/>
      <c r="K1890" s="24"/>
      <c r="L1890" s="24"/>
      <c r="M1890" s="24"/>
      <c r="N1890" s="24"/>
      <c r="O1890" s="24"/>
    </row>
    <row r="1891" spans="4:15" x14ac:dyDescent="0.75">
      <c r="D1891" s="24"/>
      <c r="E1891" s="24"/>
      <c r="F1891" s="24"/>
      <c r="G1891" s="24"/>
      <c r="H1891" s="24"/>
      <c r="I1891" s="24"/>
      <c r="J1891" s="24"/>
      <c r="K1891" s="24"/>
      <c r="L1891" s="24"/>
      <c r="M1891" s="24"/>
      <c r="N1891" s="24"/>
      <c r="O1891" s="24"/>
    </row>
    <row r="1892" spans="4:15" x14ac:dyDescent="0.75">
      <c r="D1892" s="24"/>
      <c r="E1892" s="24"/>
      <c r="F1892" s="24"/>
      <c r="G1892" s="24"/>
      <c r="H1892" s="24"/>
      <c r="I1892" s="24"/>
      <c r="J1892" s="24"/>
      <c r="K1892" s="24"/>
      <c r="L1892" s="24"/>
      <c r="M1892" s="24"/>
      <c r="N1892" s="24"/>
      <c r="O1892" s="24"/>
    </row>
    <row r="1893" spans="4:15" x14ac:dyDescent="0.75">
      <c r="D1893" s="24"/>
      <c r="E1893" s="24"/>
      <c r="F1893" s="24"/>
      <c r="G1893" s="24"/>
      <c r="H1893" s="24"/>
      <c r="I1893" s="24"/>
      <c r="J1893" s="24"/>
      <c r="K1893" s="24"/>
      <c r="L1893" s="24"/>
      <c r="M1893" s="24"/>
      <c r="N1893" s="24"/>
      <c r="O1893" s="24"/>
    </row>
    <row r="1894" spans="4:15" x14ac:dyDescent="0.75">
      <c r="D1894" s="24"/>
      <c r="E1894" s="24"/>
      <c r="F1894" s="24"/>
      <c r="G1894" s="24"/>
      <c r="H1894" s="24"/>
      <c r="I1894" s="24"/>
      <c r="J1894" s="24"/>
      <c r="K1894" s="24"/>
      <c r="L1894" s="24"/>
      <c r="M1894" s="24"/>
      <c r="N1894" s="24"/>
      <c r="O1894" s="24"/>
    </row>
    <row r="1895" spans="4:15" x14ac:dyDescent="0.75">
      <c r="D1895" s="24"/>
      <c r="E1895" s="24"/>
      <c r="F1895" s="24"/>
      <c r="G1895" s="24"/>
      <c r="H1895" s="24"/>
      <c r="I1895" s="24"/>
      <c r="J1895" s="24"/>
      <c r="K1895" s="24"/>
      <c r="L1895" s="24"/>
      <c r="M1895" s="24"/>
      <c r="N1895" s="24"/>
      <c r="O1895" s="24"/>
    </row>
    <row r="1896" spans="4:15" x14ac:dyDescent="0.75">
      <c r="D1896" s="24"/>
      <c r="E1896" s="24"/>
      <c r="F1896" s="24"/>
      <c r="G1896" s="24"/>
      <c r="H1896" s="24"/>
      <c r="I1896" s="24"/>
      <c r="J1896" s="24"/>
      <c r="K1896" s="24"/>
      <c r="L1896" s="24"/>
      <c r="M1896" s="24"/>
      <c r="N1896" s="24"/>
      <c r="O1896" s="24"/>
    </row>
    <row r="1897" spans="4:15" x14ac:dyDescent="0.75">
      <c r="D1897" s="24"/>
      <c r="E1897" s="24"/>
      <c r="F1897" s="24"/>
      <c r="G1897" s="24"/>
      <c r="H1897" s="24"/>
      <c r="I1897" s="24"/>
      <c r="J1897" s="24"/>
      <c r="K1897" s="24"/>
      <c r="L1897" s="24"/>
      <c r="M1897" s="24"/>
      <c r="N1897" s="24"/>
      <c r="O1897" s="24"/>
    </row>
    <row r="1898" spans="4:15" x14ac:dyDescent="0.75">
      <c r="D1898" s="24"/>
      <c r="E1898" s="24"/>
      <c r="F1898" s="24"/>
      <c r="G1898" s="24"/>
      <c r="H1898" s="24"/>
      <c r="I1898" s="24"/>
      <c r="J1898" s="24"/>
      <c r="K1898" s="24"/>
      <c r="L1898" s="24"/>
      <c r="M1898" s="24"/>
      <c r="N1898" s="24"/>
      <c r="O1898" s="24"/>
    </row>
    <row r="1899" spans="4:15" x14ac:dyDescent="0.75">
      <c r="D1899" s="24"/>
      <c r="E1899" s="24"/>
      <c r="F1899" s="24"/>
      <c r="G1899" s="24"/>
      <c r="H1899" s="24"/>
      <c r="I1899" s="24"/>
      <c r="J1899" s="24"/>
      <c r="K1899" s="24"/>
      <c r="L1899" s="24"/>
      <c r="M1899" s="24"/>
      <c r="N1899" s="24"/>
      <c r="O1899" s="24"/>
    </row>
    <row r="1900" spans="4:15" x14ac:dyDescent="0.75">
      <c r="D1900" s="24"/>
      <c r="E1900" s="24"/>
      <c r="F1900" s="24"/>
      <c r="G1900" s="24"/>
      <c r="H1900" s="24"/>
      <c r="I1900" s="24"/>
      <c r="J1900" s="24"/>
      <c r="K1900" s="24"/>
      <c r="L1900" s="24"/>
      <c r="M1900" s="24"/>
      <c r="N1900" s="24"/>
      <c r="O1900" s="24"/>
    </row>
    <row r="1901" spans="4:15" x14ac:dyDescent="0.75">
      <c r="D1901" s="24"/>
      <c r="E1901" s="24"/>
      <c r="F1901" s="24"/>
      <c r="G1901" s="24"/>
      <c r="H1901" s="24"/>
      <c r="I1901" s="24"/>
      <c r="J1901" s="24"/>
      <c r="K1901" s="24"/>
      <c r="L1901" s="24"/>
      <c r="M1901" s="24"/>
      <c r="N1901" s="24"/>
      <c r="O1901" s="24"/>
    </row>
    <row r="1902" spans="4:15" x14ac:dyDescent="0.75">
      <c r="D1902" s="24"/>
      <c r="E1902" s="24"/>
      <c r="F1902" s="24"/>
      <c r="G1902" s="24"/>
      <c r="H1902" s="24"/>
      <c r="I1902" s="24"/>
      <c r="J1902" s="24"/>
      <c r="K1902" s="24"/>
      <c r="L1902" s="24"/>
      <c r="M1902" s="24"/>
      <c r="N1902" s="24"/>
      <c r="O1902" s="24"/>
    </row>
    <row r="1903" spans="4:15" x14ac:dyDescent="0.75">
      <c r="D1903" s="24"/>
      <c r="E1903" s="24"/>
      <c r="F1903" s="24"/>
      <c r="G1903" s="24"/>
      <c r="H1903" s="24"/>
      <c r="I1903" s="24"/>
      <c r="J1903" s="24"/>
      <c r="K1903" s="24"/>
      <c r="L1903" s="24"/>
      <c r="M1903" s="24"/>
      <c r="N1903" s="24"/>
      <c r="O1903" s="24"/>
    </row>
    <row r="1904" spans="4:15" x14ac:dyDescent="0.75">
      <c r="D1904" s="24"/>
      <c r="E1904" s="24"/>
      <c r="F1904" s="24"/>
      <c r="G1904" s="24"/>
      <c r="H1904" s="24"/>
      <c r="I1904" s="24"/>
      <c r="J1904" s="24"/>
      <c r="K1904" s="24"/>
      <c r="L1904" s="24"/>
      <c r="M1904" s="24"/>
      <c r="N1904" s="24"/>
      <c r="O1904" s="24"/>
    </row>
    <row r="1905" spans="4:15" x14ac:dyDescent="0.75">
      <c r="D1905" s="24"/>
      <c r="E1905" s="24"/>
      <c r="F1905" s="24"/>
      <c r="G1905" s="24"/>
      <c r="H1905" s="24"/>
      <c r="I1905" s="24"/>
      <c r="J1905" s="24"/>
      <c r="K1905" s="24"/>
      <c r="L1905" s="24"/>
      <c r="M1905" s="24"/>
      <c r="N1905" s="24"/>
      <c r="O1905" s="24"/>
    </row>
    <row r="1906" spans="4:15" x14ac:dyDescent="0.75">
      <c r="D1906" s="24"/>
      <c r="E1906" s="24"/>
      <c r="F1906" s="24"/>
      <c r="G1906" s="24"/>
      <c r="H1906" s="24"/>
      <c r="I1906" s="24"/>
      <c r="J1906" s="24"/>
      <c r="K1906" s="24"/>
      <c r="L1906" s="24"/>
      <c r="M1906" s="24"/>
      <c r="N1906" s="24"/>
      <c r="O1906" s="24"/>
    </row>
    <row r="1907" spans="4:15" x14ac:dyDescent="0.75">
      <c r="D1907" s="24"/>
      <c r="E1907" s="24"/>
      <c r="F1907" s="24"/>
      <c r="G1907" s="24"/>
      <c r="H1907" s="24"/>
      <c r="I1907" s="24"/>
      <c r="J1907" s="24"/>
      <c r="K1907" s="24"/>
      <c r="L1907" s="24"/>
      <c r="M1907" s="24"/>
      <c r="N1907" s="24"/>
      <c r="O1907" s="24"/>
    </row>
    <row r="1908" spans="4:15" x14ac:dyDescent="0.75">
      <c r="D1908" s="24"/>
      <c r="E1908" s="24"/>
      <c r="F1908" s="24"/>
      <c r="G1908" s="24"/>
      <c r="H1908" s="24"/>
      <c r="I1908" s="24"/>
      <c r="J1908" s="24"/>
      <c r="K1908" s="24"/>
      <c r="L1908" s="24"/>
      <c r="M1908" s="24"/>
      <c r="N1908" s="24"/>
      <c r="O1908" s="24"/>
    </row>
    <row r="1909" spans="4:15" x14ac:dyDescent="0.75">
      <c r="D1909" s="24"/>
      <c r="E1909" s="24"/>
      <c r="F1909" s="24"/>
      <c r="G1909" s="24"/>
      <c r="H1909" s="24"/>
      <c r="I1909" s="24"/>
      <c r="J1909" s="24"/>
      <c r="K1909" s="24"/>
      <c r="L1909" s="24"/>
      <c r="M1909" s="24"/>
      <c r="N1909" s="24"/>
      <c r="O1909" s="24"/>
    </row>
    <row r="1910" spans="4:15" x14ac:dyDescent="0.75">
      <c r="D1910" s="24"/>
      <c r="E1910" s="24"/>
      <c r="F1910" s="24"/>
      <c r="G1910" s="24"/>
      <c r="H1910" s="24"/>
      <c r="I1910" s="24"/>
      <c r="J1910" s="24"/>
      <c r="K1910" s="24"/>
      <c r="L1910" s="24"/>
      <c r="M1910" s="24"/>
      <c r="N1910" s="24"/>
      <c r="O1910" s="24"/>
    </row>
    <row r="1911" spans="4:15" x14ac:dyDescent="0.75">
      <c r="D1911" s="24"/>
      <c r="E1911" s="24"/>
      <c r="F1911" s="24"/>
      <c r="G1911" s="24"/>
      <c r="H1911" s="24"/>
      <c r="I1911" s="24"/>
      <c r="J1911" s="24"/>
      <c r="K1911" s="24"/>
      <c r="L1911" s="24"/>
      <c r="M1911" s="24"/>
      <c r="N1911" s="24"/>
      <c r="O1911" s="24"/>
    </row>
    <row r="1912" spans="4:15" x14ac:dyDescent="0.75">
      <c r="D1912" s="24"/>
      <c r="E1912" s="24"/>
      <c r="F1912" s="24"/>
      <c r="G1912" s="24"/>
      <c r="H1912" s="24"/>
      <c r="I1912" s="24"/>
      <c r="J1912" s="24"/>
      <c r="K1912" s="24"/>
      <c r="L1912" s="24"/>
      <c r="M1912" s="24"/>
      <c r="N1912" s="24"/>
      <c r="O1912" s="24"/>
    </row>
    <row r="1913" spans="4:15" x14ac:dyDescent="0.75">
      <c r="D1913" s="24"/>
      <c r="E1913" s="24"/>
      <c r="F1913" s="24"/>
      <c r="G1913" s="24"/>
      <c r="H1913" s="24"/>
      <c r="I1913" s="24"/>
      <c r="J1913" s="24"/>
      <c r="K1913" s="24"/>
      <c r="L1913" s="24"/>
      <c r="M1913" s="24"/>
      <c r="N1913" s="24"/>
      <c r="O1913" s="24"/>
    </row>
    <row r="1914" spans="4:15" x14ac:dyDescent="0.75">
      <c r="D1914" s="24"/>
      <c r="E1914" s="24"/>
      <c r="F1914" s="24"/>
      <c r="G1914" s="24"/>
      <c r="H1914" s="24"/>
      <c r="I1914" s="24"/>
      <c r="J1914" s="24"/>
      <c r="K1914" s="24"/>
      <c r="L1914" s="24"/>
      <c r="M1914" s="24"/>
      <c r="N1914" s="24"/>
      <c r="O1914" s="24"/>
    </row>
    <row r="1915" spans="4:15" x14ac:dyDescent="0.75">
      <c r="D1915" s="24"/>
      <c r="E1915" s="24"/>
      <c r="F1915" s="24"/>
      <c r="G1915" s="24"/>
      <c r="H1915" s="24"/>
      <c r="I1915" s="24"/>
      <c r="J1915" s="24"/>
      <c r="K1915" s="24"/>
      <c r="L1915" s="24"/>
      <c r="M1915" s="24"/>
      <c r="N1915" s="24"/>
      <c r="O1915" s="24"/>
    </row>
    <row r="1916" spans="4:15" x14ac:dyDescent="0.75">
      <c r="D1916" s="24"/>
      <c r="E1916" s="24"/>
      <c r="F1916" s="24"/>
      <c r="G1916" s="24"/>
      <c r="H1916" s="24"/>
      <c r="I1916" s="24"/>
      <c r="J1916" s="24"/>
      <c r="K1916" s="24"/>
      <c r="L1916" s="24"/>
      <c r="M1916" s="24"/>
      <c r="N1916" s="24"/>
      <c r="O1916" s="24"/>
    </row>
    <row r="1917" spans="4:15" x14ac:dyDescent="0.75">
      <c r="D1917" s="24"/>
      <c r="E1917" s="24"/>
      <c r="F1917" s="24"/>
      <c r="G1917" s="24"/>
      <c r="H1917" s="24"/>
      <c r="I1917" s="24"/>
      <c r="J1917" s="24"/>
      <c r="K1917" s="24"/>
      <c r="L1917" s="24"/>
      <c r="M1917" s="24"/>
      <c r="N1917" s="24"/>
      <c r="O1917" s="24"/>
    </row>
    <row r="1918" spans="4:15" x14ac:dyDescent="0.75">
      <c r="D1918" s="24"/>
      <c r="E1918" s="24"/>
      <c r="F1918" s="24"/>
      <c r="G1918" s="24"/>
      <c r="H1918" s="24"/>
      <c r="I1918" s="24"/>
      <c r="J1918" s="24"/>
      <c r="K1918" s="24"/>
      <c r="L1918" s="24"/>
      <c r="M1918" s="24"/>
      <c r="N1918" s="24"/>
      <c r="O1918" s="24"/>
    </row>
    <row r="1919" spans="4:15" x14ac:dyDescent="0.75">
      <c r="D1919" s="24"/>
      <c r="E1919" s="24"/>
      <c r="F1919" s="24"/>
      <c r="G1919" s="24"/>
      <c r="H1919" s="24"/>
      <c r="I1919" s="24"/>
      <c r="J1919" s="24"/>
      <c r="K1919" s="24"/>
      <c r="L1919" s="24"/>
      <c r="M1919" s="24"/>
      <c r="N1919" s="24"/>
      <c r="O1919" s="24"/>
    </row>
    <row r="1920" spans="4:15" x14ac:dyDescent="0.75">
      <c r="D1920" s="24"/>
      <c r="E1920" s="24"/>
      <c r="F1920" s="24"/>
      <c r="G1920" s="24"/>
      <c r="H1920" s="24"/>
      <c r="I1920" s="24"/>
      <c r="J1920" s="24"/>
      <c r="K1920" s="24"/>
      <c r="L1920" s="24"/>
      <c r="M1920" s="24"/>
      <c r="N1920" s="24"/>
      <c r="O1920" s="24"/>
    </row>
    <row r="1921" spans="4:15" x14ac:dyDescent="0.75">
      <c r="D1921" s="24"/>
      <c r="E1921" s="24"/>
      <c r="F1921" s="24"/>
      <c r="G1921" s="24"/>
      <c r="H1921" s="24"/>
      <c r="I1921" s="24"/>
      <c r="J1921" s="24"/>
      <c r="K1921" s="24"/>
      <c r="L1921" s="24"/>
      <c r="M1921" s="24"/>
      <c r="N1921" s="24"/>
      <c r="O1921" s="24"/>
    </row>
    <row r="1922" spans="4:15" x14ac:dyDescent="0.75">
      <c r="D1922" s="24"/>
      <c r="E1922" s="24"/>
      <c r="F1922" s="24"/>
      <c r="G1922" s="24"/>
      <c r="H1922" s="24"/>
      <c r="I1922" s="24"/>
      <c r="J1922" s="24"/>
      <c r="K1922" s="24"/>
      <c r="L1922" s="24"/>
      <c r="M1922" s="24"/>
      <c r="N1922" s="24"/>
      <c r="O1922" s="24"/>
    </row>
    <row r="1923" spans="4:15" x14ac:dyDescent="0.75">
      <c r="D1923" s="24"/>
      <c r="E1923" s="24"/>
      <c r="F1923" s="24"/>
      <c r="G1923" s="24"/>
      <c r="H1923" s="24"/>
      <c r="I1923" s="24"/>
      <c r="J1923" s="24"/>
      <c r="K1923" s="24"/>
      <c r="L1923" s="24"/>
      <c r="M1923" s="24"/>
      <c r="N1923" s="24"/>
      <c r="O1923" s="24"/>
    </row>
    <row r="1924" spans="4:15" x14ac:dyDescent="0.75">
      <c r="D1924" s="24"/>
      <c r="E1924" s="24"/>
      <c r="F1924" s="24"/>
      <c r="G1924" s="24"/>
      <c r="H1924" s="24"/>
      <c r="I1924" s="24"/>
      <c r="J1924" s="24"/>
      <c r="K1924" s="24"/>
      <c r="L1924" s="24"/>
      <c r="M1924" s="24"/>
      <c r="N1924" s="24"/>
      <c r="O1924" s="24"/>
    </row>
    <row r="1925" spans="4:15" x14ac:dyDescent="0.75">
      <c r="D1925" s="24"/>
      <c r="E1925" s="24"/>
      <c r="F1925" s="24"/>
      <c r="G1925" s="24"/>
      <c r="H1925" s="24"/>
      <c r="I1925" s="24"/>
      <c r="J1925" s="24"/>
      <c r="K1925" s="24"/>
      <c r="L1925" s="24"/>
      <c r="M1925" s="24"/>
      <c r="N1925" s="24"/>
      <c r="O1925" s="24"/>
    </row>
    <row r="1926" spans="4:15" x14ac:dyDescent="0.75">
      <c r="D1926" s="24"/>
      <c r="E1926" s="24"/>
      <c r="F1926" s="24"/>
      <c r="G1926" s="24"/>
      <c r="H1926" s="24"/>
      <c r="I1926" s="24"/>
      <c r="J1926" s="24"/>
      <c r="K1926" s="24"/>
      <c r="L1926" s="24"/>
      <c r="M1926" s="24"/>
      <c r="N1926" s="24"/>
      <c r="O1926" s="24"/>
    </row>
    <row r="1927" spans="4:15" x14ac:dyDescent="0.75">
      <c r="D1927" s="24"/>
      <c r="E1927" s="24"/>
      <c r="F1927" s="24"/>
      <c r="G1927" s="24"/>
      <c r="H1927" s="24"/>
      <c r="I1927" s="24"/>
      <c r="J1927" s="24"/>
      <c r="K1927" s="24"/>
      <c r="L1927" s="24"/>
      <c r="M1927" s="24"/>
      <c r="N1927" s="24"/>
      <c r="O1927" s="24"/>
    </row>
    <row r="1928" spans="4:15" x14ac:dyDescent="0.75">
      <c r="D1928" s="24"/>
      <c r="E1928" s="24"/>
      <c r="F1928" s="24"/>
      <c r="G1928" s="24"/>
      <c r="H1928" s="24"/>
      <c r="I1928" s="24"/>
      <c r="J1928" s="24"/>
      <c r="K1928" s="24"/>
      <c r="L1928" s="24"/>
      <c r="M1928" s="24"/>
      <c r="N1928" s="24"/>
      <c r="O1928" s="24"/>
    </row>
    <row r="1929" spans="4:15" x14ac:dyDescent="0.75">
      <c r="D1929" s="24"/>
      <c r="E1929" s="24"/>
      <c r="F1929" s="24"/>
      <c r="G1929" s="24"/>
      <c r="H1929" s="24"/>
      <c r="I1929" s="24"/>
      <c r="J1929" s="24"/>
      <c r="K1929" s="24"/>
      <c r="L1929" s="24"/>
      <c r="M1929" s="24"/>
      <c r="N1929" s="24"/>
      <c r="O1929" s="24"/>
    </row>
    <row r="1930" spans="4:15" x14ac:dyDescent="0.75">
      <c r="D1930" s="24"/>
      <c r="E1930" s="24"/>
      <c r="F1930" s="24"/>
      <c r="G1930" s="24"/>
      <c r="H1930" s="24"/>
      <c r="I1930" s="24"/>
      <c r="J1930" s="24"/>
      <c r="K1930" s="24"/>
      <c r="L1930" s="24"/>
      <c r="M1930" s="24"/>
      <c r="N1930" s="24"/>
      <c r="O1930" s="24"/>
    </row>
    <row r="1931" spans="4:15" x14ac:dyDescent="0.75">
      <c r="D1931" s="24"/>
      <c r="E1931" s="24"/>
      <c r="F1931" s="24"/>
      <c r="G1931" s="24"/>
      <c r="H1931" s="24"/>
      <c r="I1931" s="24"/>
      <c r="J1931" s="24"/>
      <c r="K1931" s="24"/>
      <c r="L1931" s="24"/>
      <c r="M1931" s="24"/>
      <c r="N1931" s="24"/>
      <c r="O1931" s="24"/>
    </row>
    <row r="1932" spans="4:15" x14ac:dyDescent="0.75">
      <c r="D1932" s="24"/>
      <c r="E1932" s="24"/>
      <c r="F1932" s="24"/>
      <c r="G1932" s="24"/>
      <c r="H1932" s="24"/>
      <c r="I1932" s="24"/>
      <c r="J1932" s="24"/>
      <c r="K1932" s="24"/>
      <c r="L1932" s="24"/>
      <c r="M1932" s="24"/>
      <c r="N1932" s="24"/>
      <c r="O1932" s="24"/>
    </row>
    <row r="1933" spans="4:15" x14ac:dyDescent="0.75">
      <c r="D1933" s="24"/>
      <c r="E1933" s="24"/>
      <c r="F1933" s="24"/>
      <c r="G1933" s="24"/>
      <c r="H1933" s="24"/>
      <c r="I1933" s="24"/>
      <c r="J1933" s="24"/>
      <c r="K1933" s="24"/>
      <c r="L1933" s="24"/>
      <c r="M1933" s="24"/>
      <c r="N1933" s="24"/>
      <c r="O1933" s="24"/>
    </row>
    <row r="1934" spans="4:15" x14ac:dyDescent="0.75">
      <c r="D1934" s="24"/>
      <c r="E1934" s="24"/>
      <c r="F1934" s="24"/>
      <c r="G1934" s="24"/>
      <c r="H1934" s="24"/>
      <c r="I1934" s="24"/>
      <c r="J1934" s="24"/>
      <c r="K1934" s="24"/>
      <c r="L1934" s="24"/>
      <c r="M1934" s="24"/>
      <c r="N1934" s="24"/>
      <c r="O1934" s="24"/>
    </row>
    <row r="1935" spans="4:15" x14ac:dyDescent="0.75">
      <c r="D1935" s="24"/>
      <c r="E1935" s="24"/>
      <c r="F1935" s="24"/>
      <c r="G1935" s="24"/>
      <c r="H1935" s="24"/>
      <c r="I1935" s="24"/>
      <c r="J1935" s="24"/>
      <c r="K1935" s="24"/>
      <c r="L1935" s="24"/>
      <c r="M1935" s="24"/>
      <c r="N1935" s="24"/>
      <c r="O1935" s="24"/>
    </row>
    <row r="1936" spans="4:15" x14ac:dyDescent="0.75">
      <c r="D1936" s="24"/>
      <c r="E1936" s="24"/>
      <c r="F1936" s="24"/>
      <c r="G1936" s="24"/>
      <c r="H1936" s="24"/>
      <c r="I1936" s="24"/>
      <c r="J1936" s="24"/>
      <c r="K1936" s="24"/>
      <c r="L1936" s="24"/>
      <c r="M1936" s="24"/>
      <c r="N1936" s="24"/>
      <c r="O1936" s="24"/>
    </row>
    <row r="1937" spans="4:15" x14ac:dyDescent="0.75">
      <c r="D1937" s="24"/>
      <c r="E1937" s="24"/>
      <c r="F1937" s="24"/>
      <c r="G1937" s="24"/>
      <c r="H1937" s="24"/>
      <c r="I1937" s="24"/>
      <c r="J1937" s="24"/>
      <c r="K1937" s="24"/>
      <c r="L1937" s="24"/>
      <c r="M1937" s="24"/>
      <c r="N1937" s="24"/>
      <c r="O1937" s="24"/>
    </row>
    <row r="1938" spans="4:15" x14ac:dyDescent="0.75">
      <c r="D1938" s="24"/>
      <c r="E1938" s="24"/>
      <c r="F1938" s="24"/>
      <c r="G1938" s="24"/>
      <c r="H1938" s="24"/>
      <c r="I1938" s="24"/>
      <c r="J1938" s="24"/>
      <c r="K1938" s="24"/>
      <c r="L1938" s="24"/>
      <c r="M1938" s="24"/>
      <c r="N1938" s="24"/>
      <c r="O1938" s="24"/>
    </row>
    <row r="1939" spans="4:15" x14ac:dyDescent="0.75">
      <c r="D1939" s="24"/>
      <c r="E1939" s="24"/>
      <c r="F1939" s="24"/>
      <c r="G1939" s="24"/>
      <c r="H1939" s="24"/>
      <c r="I1939" s="24"/>
      <c r="J1939" s="24"/>
      <c r="K1939" s="24"/>
      <c r="L1939" s="24"/>
      <c r="M1939" s="24"/>
      <c r="N1939" s="24"/>
      <c r="O1939" s="24"/>
    </row>
    <row r="1940" spans="4:15" x14ac:dyDescent="0.75">
      <c r="D1940" s="24"/>
      <c r="E1940" s="24"/>
      <c r="F1940" s="24"/>
      <c r="G1940" s="24"/>
      <c r="H1940" s="24"/>
      <c r="I1940" s="24"/>
      <c r="J1940" s="24"/>
      <c r="K1940" s="24"/>
      <c r="L1940" s="24"/>
      <c r="M1940" s="24"/>
      <c r="N1940" s="24"/>
      <c r="O1940" s="24"/>
    </row>
    <row r="1941" spans="4:15" x14ac:dyDescent="0.75">
      <c r="D1941" s="24"/>
      <c r="E1941" s="24"/>
      <c r="F1941" s="24"/>
      <c r="G1941" s="24"/>
      <c r="H1941" s="24"/>
      <c r="I1941" s="24"/>
      <c r="J1941" s="24"/>
      <c r="K1941" s="24"/>
      <c r="L1941" s="24"/>
      <c r="M1941" s="24"/>
      <c r="N1941" s="24"/>
      <c r="O1941" s="24"/>
    </row>
    <row r="1942" spans="4:15" x14ac:dyDescent="0.75">
      <c r="D1942" s="24"/>
      <c r="E1942" s="24"/>
      <c r="F1942" s="24"/>
      <c r="G1942" s="24"/>
      <c r="H1942" s="24"/>
      <c r="I1942" s="24"/>
      <c r="J1942" s="24"/>
      <c r="K1942" s="24"/>
      <c r="L1942" s="24"/>
      <c r="M1942" s="24"/>
      <c r="N1942" s="24"/>
      <c r="O1942" s="24"/>
    </row>
    <row r="1943" spans="4:15" x14ac:dyDescent="0.75">
      <c r="D1943" s="24"/>
      <c r="E1943" s="24"/>
      <c r="F1943" s="24"/>
      <c r="G1943" s="24"/>
      <c r="H1943" s="24"/>
      <c r="I1943" s="24"/>
      <c r="J1943" s="24"/>
      <c r="K1943" s="24"/>
      <c r="L1943" s="24"/>
      <c r="M1943" s="24"/>
      <c r="N1943" s="24"/>
      <c r="O1943" s="24"/>
    </row>
    <row r="1944" spans="4:15" x14ac:dyDescent="0.75">
      <c r="D1944" s="24"/>
      <c r="E1944" s="24"/>
      <c r="F1944" s="24"/>
      <c r="G1944" s="24"/>
      <c r="H1944" s="24"/>
      <c r="I1944" s="24"/>
      <c r="J1944" s="24"/>
      <c r="K1944" s="24"/>
      <c r="L1944" s="24"/>
      <c r="M1944" s="24"/>
      <c r="N1944" s="24"/>
      <c r="O1944" s="24"/>
    </row>
    <row r="1945" spans="4:15" x14ac:dyDescent="0.75">
      <c r="D1945" s="24"/>
      <c r="E1945" s="24"/>
      <c r="F1945" s="24"/>
      <c r="G1945" s="24"/>
      <c r="H1945" s="24"/>
      <c r="I1945" s="24"/>
      <c r="J1945" s="24"/>
      <c r="K1945" s="24"/>
      <c r="L1945" s="24"/>
      <c r="M1945" s="24"/>
      <c r="N1945" s="24"/>
      <c r="O1945" s="24"/>
    </row>
    <row r="1946" spans="4:15" x14ac:dyDescent="0.75">
      <c r="D1946" s="24"/>
      <c r="E1946" s="24"/>
      <c r="F1946" s="24"/>
      <c r="G1946" s="24"/>
      <c r="H1946" s="24"/>
      <c r="I1946" s="24"/>
      <c r="J1946" s="24"/>
      <c r="K1946" s="24"/>
      <c r="L1946" s="24"/>
      <c r="M1946" s="24"/>
      <c r="N1946" s="24"/>
      <c r="O1946" s="24"/>
    </row>
    <row r="1947" spans="4:15" x14ac:dyDescent="0.75">
      <c r="D1947" s="24"/>
      <c r="E1947" s="24"/>
      <c r="F1947" s="24"/>
      <c r="G1947" s="24"/>
      <c r="H1947" s="24"/>
      <c r="I1947" s="24"/>
      <c r="J1947" s="24"/>
      <c r="K1947" s="24"/>
      <c r="L1947" s="24"/>
      <c r="M1947" s="24"/>
      <c r="N1947" s="24"/>
      <c r="O1947" s="24"/>
    </row>
    <row r="1948" spans="4:15" x14ac:dyDescent="0.75">
      <c r="D1948" s="24"/>
      <c r="E1948" s="24"/>
      <c r="F1948" s="24"/>
      <c r="G1948" s="24"/>
      <c r="H1948" s="24"/>
      <c r="I1948" s="24"/>
      <c r="J1948" s="24"/>
      <c r="K1948" s="24"/>
      <c r="L1948" s="24"/>
      <c r="M1948" s="24"/>
      <c r="N1948" s="24"/>
      <c r="O1948" s="24"/>
    </row>
    <row r="1949" spans="4:15" x14ac:dyDescent="0.75">
      <c r="D1949" s="24"/>
      <c r="E1949" s="24"/>
      <c r="F1949" s="24"/>
      <c r="G1949" s="24"/>
      <c r="H1949" s="24"/>
      <c r="I1949" s="24"/>
      <c r="J1949" s="24"/>
      <c r="K1949" s="24"/>
      <c r="L1949" s="24"/>
      <c r="M1949" s="24"/>
      <c r="N1949" s="24"/>
      <c r="O1949" s="24"/>
    </row>
    <row r="1950" spans="4:15" x14ac:dyDescent="0.75">
      <c r="D1950" s="24"/>
      <c r="E1950" s="24"/>
      <c r="F1950" s="24"/>
      <c r="G1950" s="24"/>
      <c r="H1950" s="24"/>
      <c r="I1950" s="24"/>
      <c r="J1950" s="24"/>
      <c r="K1950" s="24"/>
      <c r="L1950" s="24"/>
      <c r="M1950" s="24"/>
      <c r="N1950" s="24"/>
      <c r="O1950" s="24"/>
    </row>
    <row r="1951" spans="4:15" x14ac:dyDescent="0.75">
      <c r="D1951" s="24"/>
      <c r="E1951" s="24"/>
      <c r="F1951" s="24"/>
      <c r="G1951" s="24"/>
      <c r="H1951" s="24"/>
      <c r="I1951" s="24"/>
      <c r="J1951" s="24"/>
      <c r="K1951" s="24"/>
      <c r="L1951" s="24"/>
      <c r="M1951" s="24"/>
      <c r="N1951" s="24"/>
      <c r="O1951" s="24"/>
    </row>
    <row r="1952" spans="4:15" x14ac:dyDescent="0.75">
      <c r="D1952" s="24"/>
      <c r="E1952" s="24"/>
      <c r="F1952" s="24"/>
      <c r="G1952" s="24"/>
      <c r="H1952" s="24"/>
      <c r="I1952" s="24"/>
      <c r="J1952" s="24"/>
      <c r="K1952" s="24"/>
      <c r="L1952" s="24"/>
      <c r="M1952" s="24"/>
      <c r="N1952" s="24"/>
      <c r="O1952" s="24"/>
    </row>
    <row r="1953" spans="4:15" x14ac:dyDescent="0.75">
      <c r="D1953" s="24"/>
      <c r="E1953" s="24"/>
      <c r="F1953" s="24"/>
      <c r="G1953" s="24"/>
      <c r="H1953" s="24"/>
      <c r="I1953" s="24"/>
      <c r="J1953" s="24"/>
      <c r="K1953" s="24"/>
      <c r="L1953" s="24"/>
      <c r="M1953" s="24"/>
      <c r="N1953" s="24"/>
      <c r="O1953" s="24"/>
    </row>
    <row r="1954" spans="4:15" x14ac:dyDescent="0.75">
      <c r="D1954" s="24"/>
      <c r="E1954" s="24"/>
      <c r="F1954" s="24"/>
      <c r="G1954" s="24"/>
      <c r="H1954" s="24"/>
      <c r="I1954" s="24"/>
      <c r="J1954" s="24"/>
      <c r="K1954" s="24"/>
      <c r="L1954" s="24"/>
      <c r="M1954" s="24"/>
      <c r="N1954" s="24"/>
      <c r="O1954" s="24"/>
    </row>
    <row r="1955" spans="4:15" x14ac:dyDescent="0.75">
      <c r="D1955" s="24"/>
      <c r="E1955" s="24"/>
      <c r="F1955" s="24"/>
      <c r="G1955" s="24"/>
      <c r="H1955" s="24"/>
      <c r="I1955" s="24"/>
      <c r="J1955" s="24"/>
      <c r="K1955" s="24"/>
      <c r="L1955" s="24"/>
      <c r="M1955" s="24"/>
      <c r="N1955" s="24"/>
      <c r="O1955" s="24"/>
    </row>
    <row r="1956" spans="4:15" x14ac:dyDescent="0.75">
      <c r="D1956" s="24"/>
      <c r="E1956" s="24"/>
      <c r="F1956" s="24"/>
      <c r="G1956" s="24"/>
      <c r="H1956" s="24"/>
      <c r="I1956" s="24"/>
      <c r="J1956" s="24"/>
      <c r="K1956" s="24"/>
      <c r="L1956" s="24"/>
      <c r="M1956" s="24"/>
      <c r="N1956" s="24"/>
      <c r="O1956" s="24"/>
    </row>
    <row r="1957" spans="4:15" x14ac:dyDescent="0.75">
      <c r="D1957" s="24"/>
      <c r="E1957" s="24"/>
      <c r="F1957" s="24"/>
      <c r="G1957" s="24"/>
      <c r="H1957" s="24"/>
      <c r="I1957" s="24"/>
      <c r="J1957" s="24"/>
      <c r="K1957" s="24"/>
      <c r="L1957" s="24"/>
      <c r="M1957" s="24"/>
      <c r="N1957" s="24"/>
      <c r="O1957" s="24"/>
    </row>
    <row r="1958" spans="4:15" x14ac:dyDescent="0.75">
      <c r="D1958" s="24"/>
      <c r="E1958" s="24"/>
      <c r="F1958" s="24"/>
      <c r="G1958" s="24"/>
      <c r="H1958" s="24"/>
      <c r="I1958" s="24"/>
      <c r="J1958" s="24"/>
      <c r="K1958" s="24"/>
      <c r="L1958" s="24"/>
      <c r="M1958" s="24"/>
      <c r="N1958" s="24"/>
      <c r="O1958" s="24"/>
    </row>
    <row r="1959" spans="4:15" x14ac:dyDescent="0.75">
      <c r="D1959" s="24"/>
      <c r="E1959" s="24"/>
      <c r="F1959" s="24"/>
      <c r="G1959" s="24"/>
      <c r="H1959" s="24"/>
      <c r="I1959" s="24"/>
      <c r="J1959" s="24"/>
      <c r="K1959" s="24"/>
      <c r="L1959" s="24"/>
      <c r="M1959" s="24"/>
      <c r="N1959" s="24"/>
      <c r="O1959" s="24"/>
    </row>
    <row r="1960" spans="4:15" x14ac:dyDescent="0.75">
      <c r="D1960" s="24"/>
      <c r="E1960" s="24"/>
      <c r="F1960" s="24"/>
      <c r="G1960" s="24"/>
      <c r="H1960" s="24"/>
      <c r="I1960" s="24"/>
      <c r="J1960" s="24"/>
      <c r="K1960" s="24"/>
      <c r="L1960" s="24"/>
      <c r="M1960" s="24"/>
      <c r="N1960" s="24"/>
      <c r="O1960" s="24"/>
    </row>
    <row r="1961" spans="4:15" x14ac:dyDescent="0.75">
      <c r="D1961" s="24"/>
      <c r="E1961" s="24"/>
      <c r="F1961" s="24"/>
      <c r="G1961" s="24"/>
      <c r="H1961" s="24"/>
      <c r="I1961" s="24"/>
      <c r="J1961" s="24"/>
      <c r="K1961" s="24"/>
      <c r="L1961" s="24"/>
      <c r="M1961" s="24"/>
      <c r="N1961" s="24"/>
      <c r="O1961" s="24"/>
    </row>
    <row r="1962" spans="4:15" x14ac:dyDescent="0.75">
      <c r="D1962" s="24"/>
      <c r="E1962" s="24"/>
      <c r="F1962" s="24"/>
      <c r="G1962" s="24"/>
      <c r="H1962" s="24"/>
      <c r="I1962" s="24"/>
      <c r="J1962" s="24"/>
      <c r="K1962" s="24"/>
      <c r="L1962" s="24"/>
      <c r="M1962" s="24"/>
      <c r="N1962" s="24"/>
      <c r="O1962" s="24"/>
    </row>
    <row r="1963" spans="4:15" x14ac:dyDescent="0.75">
      <c r="D1963" s="24"/>
      <c r="E1963" s="24"/>
      <c r="F1963" s="24"/>
      <c r="G1963" s="24"/>
      <c r="H1963" s="24"/>
      <c r="I1963" s="24"/>
      <c r="J1963" s="24"/>
      <c r="K1963" s="24"/>
      <c r="L1963" s="24"/>
      <c r="M1963" s="24"/>
      <c r="N1963" s="24"/>
      <c r="O1963" s="24"/>
    </row>
    <row r="1964" spans="4:15" x14ac:dyDescent="0.75">
      <c r="D1964" s="24"/>
      <c r="E1964" s="24"/>
      <c r="F1964" s="24"/>
      <c r="G1964" s="24"/>
      <c r="H1964" s="24"/>
      <c r="I1964" s="24"/>
      <c r="J1964" s="24"/>
      <c r="K1964" s="24"/>
      <c r="L1964" s="24"/>
      <c r="M1964" s="24"/>
      <c r="N1964" s="24"/>
      <c r="O1964" s="24"/>
    </row>
    <row r="1965" spans="4:15" x14ac:dyDescent="0.75">
      <c r="D1965" s="24"/>
      <c r="E1965" s="24"/>
      <c r="F1965" s="24"/>
      <c r="G1965" s="24"/>
      <c r="H1965" s="24"/>
      <c r="I1965" s="24"/>
      <c r="J1965" s="24"/>
      <c r="K1965" s="24"/>
      <c r="L1965" s="24"/>
      <c r="M1965" s="24"/>
      <c r="N1965" s="24"/>
      <c r="O1965" s="24"/>
    </row>
    <row r="1966" spans="4:15" x14ac:dyDescent="0.75">
      <c r="D1966" s="24"/>
      <c r="E1966" s="24"/>
      <c r="F1966" s="24"/>
      <c r="G1966" s="24"/>
      <c r="H1966" s="24"/>
      <c r="I1966" s="24"/>
      <c r="J1966" s="24"/>
      <c r="K1966" s="24"/>
      <c r="L1966" s="24"/>
      <c r="M1966" s="24"/>
      <c r="N1966" s="24"/>
      <c r="O1966" s="24"/>
    </row>
    <row r="1967" spans="4:15" x14ac:dyDescent="0.75">
      <c r="D1967" s="24"/>
      <c r="E1967" s="24"/>
      <c r="F1967" s="24"/>
      <c r="G1967" s="24"/>
      <c r="H1967" s="24"/>
      <c r="I1967" s="24"/>
      <c r="J1967" s="24"/>
      <c r="K1967" s="24"/>
      <c r="L1967" s="24"/>
      <c r="M1967" s="24"/>
      <c r="N1967" s="24"/>
      <c r="O1967" s="24"/>
    </row>
    <row r="1968" spans="4:15" x14ac:dyDescent="0.75">
      <c r="D1968" s="24"/>
      <c r="E1968" s="24"/>
      <c r="F1968" s="24"/>
      <c r="G1968" s="24"/>
      <c r="H1968" s="24"/>
      <c r="I1968" s="24"/>
      <c r="J1968" s="24"/>
      <c r="K1968" s="24"/>
      <c r="L1968" s="24"/>
      <c r="M1968" s="24"/>
      <c r="N1968" s="24"/>
      <c r="O1968" s="24"/>
    </row>
    <row r="1969" spans="4:15" x14ac:dyDescent="0.75">
      <c r="D1969" s="24"/>
      <c r="E1969" s="24"/>
      <c r="F1969" s="24"/>
      <c r="G1969" s="24"/>
      <c r="H1969" s="24"/>
      <c r="I1969" s="24"/>
      <c r="J1969" s="24"/>
      <c r="K1969" s="24"/>
      <c r="L1969" s="24"/>
      <c r="M1969" s="24"/>
      <c r="N1969" s="24"/>
      <c r="O1969" s="24"/>
    </row>
    <row r="1970" spans="4:15" x14ac:dyDescent="0.75">
      <c r="D1970" s="24"/>
      <c r="E1970" s="24"/>
      <c r="F1970" s="24"/>
      <c r="G1970" s="24"/>
      <c r="H1970" s="24"/>
      <c r="I1970" s="24"/>
      <c r="J1970" s="24"/>
      <c r="K1970" s="24"/>
      <c r="L1970" s="24"/>
      <c r="M1970" s="24"/>
      <c r="N1970" s="24"/>
      <c r="O1970" s="24"/>
    </row>
    <row r="1971" spans="4:15" x14ac:dyDescent="0.75">
      <c r="D1971" s="24"/>
      <c r="E1971" s="24"/>
      <c r="F1971" s="24"/>
      <c r="G1971" s="24"/>
      <c r="H1971" s="24"/>
      <c r="I1971" s="24"/>
      <c r="J1971" s="24"/>
      <c r="K1971" s="24"/>
      <c r="L1971" s="24"/>
      <c r="M1971" s="24"/>
      <c r="N1971" s="24"/>
      <c r="O1971" s="24"/>
    </row>
    <row r="1972" spans="4:15" x14ac:dyDescent="0.75">
      <c r="D1972" s="24"/>
      <c r="E1972" s="24"/>
      <c r="F1972" s="24"/>
      <c r="G1972" s="24"/>
      <c r="H1972" s="24"/>
      <c r="I1972" s="24"/>
      <c r="J1972" s="24"/>
      <c r="K1972" s="24"/>
      <c r="L1972" s="24"/>
      <c r="M1972" s="24"/>
      <c r="N1972" s="24"/>
      <c r="O1972" s="24"/>
    </row>
    <row r="1973" spans="4:15" x14ac:dyDescent="0.75">
      <c r="D1973" s="24"/>
      <c r="E1973" s="24"/>
      <c r="F1973" s="24"/>
      <c r="G1973" s="24"/>
      <c r="H1973" s="24"/>
      <c r="I1973" s="24"/>
      <c r="J1973" s="24"/>
      <c r="K1973" s="24"/>
      <c r="L1973" s="24"/>
      <c r="M1973" s="24"/>
      <c r="N1973" s="24"/>
      <c r="O1973" s="24"/>
    </row>
    <row r="1974" spans="4:15" x14ac:dyDescent="0.75">
      <c r="D1974" s="24"/>
      <c r="E1974" s="24"/>
      <c r="F1974" s="24"/>
      <c r="G1974" s="24"/>
      <c r="H1974" s="24"/>
      <c r="I1974" s="24"/>
      <c r="J1974" s="24"/>
      <c r="K1974" s="24"/>
      <c r="L1974" s="24"/>
      <c r="M1974" s="24"/>
      <c r="N1974" s="24"/>
      <c r="O1974" s="24"/>
    </row>
    <row r="1975" spans="4:15" x14ac:dyDescent="0.75">
      <c r="D1975" s="24"/>
      <c r="E1975" s="24"/>
      <c r="F1975" s="24"/>
      <c r="G1975" s="24"/>
      <c r="H1975" s="24"/>
      <c r="I1975" s="24"/>
      <c r="J1975" s="24"/>
      <c r="K1975" s="24"/>
      <c r="L1975" s="24"/>
      <c r="M1975" s="24"/>
      <c r="N1975" s="24"/>
      <c r="O1975" s="24"/>
    </row>
    <row r="1976" spans="4:15" x14ac:dyDescent="0.75">
      <c r="D1976" s="24"/>
      <c r="E1976" s="24"/>
      <c r="F1976" s="24"/>
      <c r="G1976" s="24"/>
      <c r="H1976" s="24"/>
      <c r="I1976" s="24"/>
      <c r="J1976" s="24"/>
      <c r="K1976" s="24"/>
      <c r="L1976" s="24"/>
      <c r="M1976" s="24"/>
      <c r="N1976" s="24"/>
      <c r="O1976" s="24"/>
    </row>
    <row r="1977" spans="4:15" x14ac:dyDescent="0.75">
      <c r="D1977" s="24"/>
      <c r="E1977" s="24"/>
      <c r="F1977" s="24"/>
      <c r="G1977" s="24"/>
      <c r="H1977" s="24"/>
      <c r="I1977" s="24"/>
      <c r="J1977" s="24"/>
      <c r="K1977" s="24"/>
      <c r="L1977" s="24"/>
      <c r="M1977" s="24"/>
      <c r="N1977" s="24"/>
      <c r="O1977" s="24"/>
    </row>
    <row r="1978" spans="4:15" x14ac:dyDescent="0.75">
      <c r="D1978" s="24"/>
      <c r="E1978" s="24"/>
      <c r="F1978" s="24"/>
      <c r="G1978" s="24"/>
      <c r="H1978" s="24"/>
      <c r="I1978" s="24"/>
      <c r="J1978" s="24"/>
      <c r="K1978" s="24"/>
      <c r="L1978" s="24"/>
      <c r="M1978" s="24"/>
      <c r="N1978" s="24"/>
      <c r="O1978" s="24"/>
    </row>
    <row r="1979" spans="4:15" x14ac:dyDescent="0.75">
      <c r="D1979" s="24"/>
      <c r="E1979" s="24"/>
      <c r="F1979" s="24"/>
      <c r="G1979" s="24"/>
      <c r="H1979" s="24"/>
      <c r="I1979" s="24"/>
      <c r="J1979" s="24"/>
      <c r="K1979" s="24"/>
      <c r="L1979" s="24"/>
      <c r="M1979" s="24"/>
      <c r="N1979" s="24"/>
      <c r="O1979" s="24"/>
    </row>
    <row r="1980" spans="4:15" x14ac:dyDescent="0.75">
      <c r="D1980" s="24"/>
      <c r="E1980" s="24"/>
      <c r="F1980" s="24"/>
      <c r="G1980" s="24"/>
      <c r="H1980" s="24"/>
      <c r="I1980" s="24"/>
      <c r="J1980" s="24"/>
      <c r="K1980" s="24"/>
      <c r="L1980" s="24"/>
      <c r="M1980" s="24"/>
      <c r="N1980" s="24"/>
      <c r="O1980" s="24"/>
    </row>
    <row r="1981" spans="4:15" x14ac:dyDescent="0.75">
      <c r="D1981" s="24"/>
      <c r="E1981" s="24"/>
      <c r="F1981" s="24"/>
      <c r="G1981" s="24"/>
      <c r="H1981" s="24"/>
      <c r="I1981" s="24"/>
      <c r="J1981" s="24"/>
      <c r="K1981" s="24"/>
      <c r="L1981" s="24"/>
      <c r="M1981" s="24"/>
      <c r="N1981" s="24"/>
      <c r="O1981" s="24"/>
    </row>
    <row r="1982" spans="4:15" x14ac:dyDescent="0.75">
      <c r="D1982" s="24"/>
      <c r="E1982" s="24"/>
      <c r="F1982" s="24"/>
      <c r="G1982" s="24"/>
      <c r="H1982" s="24"/>
      <c r="I1982" s="24"/>
      <c r="J1982" s="24"/>
      <c r="K1982" s="24"/>
      <c r="L1982" s="24"/>
      <c r="M1982" s="24"/>
      <c r="N1982" s="24"/>
      <c r="O1982" s="24"/>
    </row>
    <row r="1983" spans="4:15" x14ac:dyDescent="0.75">
      <c r="D1983" s="24"/>
      <c r="E1983" s="24"/>
      <c r="F1983" s="24"/>
      <c r="G1983" s="24"/>
      <c r="H1983" s="24"/>
      <c r="I1983" s="24"/>
      <c r="J1983" s="24"/>
      <c r="K1983" s="24"/>
      <c r="L1983" s="24"/>
      <c r="M1983" s="24"/>
      <c r="N1983" s="24"/>
      <c r="O1983" s="24"/>
    </row>
    <row r="1984" spans="4:15" x14ac:dyDescent="0.75">
      <c r="D1984" s="24"/>
      <c r="E1984" s="24"/>
      <c r="F1984" s="24"/>
      <c r="G1984" s="24"/>
      <c r="H1984" s="24"/>
      <c r="I1984" s="24"/>
      <c r="J1984" s="24"/>
      <c r="K1984" s="24"/>
      <c r="L1984" s="24"/>
      <c r="M1984" s="24"/>
      <c r="N1984" s="24"/>
      <c r="O1984" s="24"/>
    </row>
    <row r="1985" spans="4:15" x14ac:dyDescent="0.75">
      <c r="D1985" s="24"/>
      <c r="E1985" s="24"/>
      <c r="F1985" s="24"/>
      <c r="G1985" s="24"/>
      <c r="H1985" s="24"/>
      <c r="I1985" s="24"/>
      <c r="J1985" s="24"/>
      <c r="K1985" s="24"/>
      <c r="L1985" s="24"/>
      <c r="M1985" s="24"/>
      <c r="N1985" s="24"/>
      <c r="O1985" s="24"/>
    </row>
    <row r="1986" spans="4:15" x14ac:dyDescent="0.75">
      <c r="D1986" s="24"/>
      <c r="E1986" s="24"/>
      <c r="F1986" s="24"/>
      <c r="G1986" s="24"/>
      <c r="H1986" s="24"/>
      <c r="I1986" s="24"/>
      <c r="J1986" s="24"/>
      <c r="K1986" s="24"/>
      <c r="L1986" s="24"/>
      <c r="M1986" s="24"/>
      <c r="N1986" s="24"/>
      <c r="O1986" s="24"/>
    </row>
    <row r="1987" spans="4:15" x14ac:dyDescent="0.75">
      <c r="D1987" s="24"/>
      <c r="E1987" s="24"/>
      <c r="F1987" s="24"/>
      <c r="G1987" s="24"/>
      <c r="H1987" s="24"/>
      <c r="I1987" s="24"/>
      <c r="J1987" s="24"/>
      <c r="K1987" s="24"/>
      <c r="L1987" s="24"/>
      <c r="M1987" s="24"/>
      <c r="N1987" s="24"/>
      <c r="O1987" s="24"/>
    </row>
    <row r="1988" spans="4:15" x14ac:dyDescent="0.75">
      <c r="D1988" s="24"/>
      <c r="E1988" s="24"/>
      <c r="F1988" s="24"/>
      <c r="G1988" s="24"/>
      <c r="H1988" s="24"/>
      <c r="I1988" s="24"/>
      <c r="J1988" s="24"/>
      <c r="K1988" s="24"/>
      <c r="L1988" s="24"/>
      <c r="M1988" s="24"/>
      <c r="N1988" s="24"/>
      <c r="O1988" s="24"/>
    </row>
    <row r="1989" spans="4:15" x14ac:dyDescent="0.75">
      <c r="D1989" s="24"/>
      <c r="E1989" s="24"/>
      <c r="F1989" s="24"/>
      <c r="G1989" s="24"/>
      <c r="H1989" s="24"/>
      <c r="I1989" s="24"/>
      <c r="J1989" s="24"/>
      <c r="K1989" s="24"/>
      <c r="L1989" s="24"/>
      <c r="M1989" s="24"/>
      <c r="N1989" s="24"/>
      <c r="O1989" s="24"/>
    </row>
    <row r="1990" spans="4:15" x14ac:dyDescent="0.75">
      <c r="D1990" s="24"/>
      <c r="E1990" s="24"/>
      <c r="F1990" s="24"/>
      <c r="G1990" s="24"/>
      <c r="H1990" s="24"/>
      <c r="I1990" s="24"/>
      <c r="J1990" s="24"/>
      <c r="K1990" s="24"/>
      <c r="L1990" s="24"/>
      <c r="M1990" s="24"/>
      <c r="N1990" s="24"/>
      <c r="O1990" s="24"/>
    </row>
    <row r="1991" spans="4:15" x14ac:dyDescent="0.75">
      <c r="D1991" s="24"/>
      <c r="E1991" s="24"/>
      <c r="F1991" s="24"/>
      <c r="G1991" s="24"/>
      <c r="H1991" s="24"/>
      <c r="I1991" s="24"/>
      <c r="J1991" s="24"/>
      <c r="K1991" s="24"/>
      <c r="L1991" s="24"/>
      <c r="M1991" s="24"/>
      <c r="N1991" s="24"/>
      <c r="O1991" s="24"/>
    </row>
    <row r="1992" spans="4:15" x14ac:dyDescent="0.75">
      <c r="D1992" s="24"/>
      <c r="E1992" s="24"/>
      <c r="F1992" s="24"/>
      <c r="G1992" s="24"/>
      <c r="H1992" s="24"/>
      <c r="I1992" s="24"/>
      <c r="J1992" s="24"/>
      <c r="K1992" s="24"/>
      <c r="L1992" s="24"/>
      <c r="M1992" s="24"/>
      <c r="N1992" s="24"/>
      <c r="O1992" s="24"/>
    </row>
    <row r="1993" spans="4:15" x14ac:dyDescent="0.75">
      <c r="D1993" s="24"/>
      <c r="E1993" s="24"/>
      <c r="F1993" s="24"/>
      <c r="G1993" s="24"/>
      <c r="H1993" s="24"/>
      <c r="I1993" s="24"/>
      <c r="J1993" s="24"/>
      <c r="K1993" s="24"/>
      <c r="L1993" s="24"/>
      <c r="M1993" s="24"/>
      <c r="N1993" s="24"/>
      <c r="O1993" s="24"/>
    </row>
    <row r="1994" spans="4:15" x14ac:dyDescent="0.75">
      <c r="D1994" s="24"/>
      <c r="E1994" s="24"/>
      <c r="F1994" s="24"/>
      <c r="G1994" s="24"/>
      <c r="H1994" s="24"/>
      <c r="I1994" s="24"/>
      <c r="J1994" s="24"/>
      <c r="K1994" s="24"/>
      <c r="L1994" s="24"/>
      <c r="M1994" s="24"/>
      <c r="N1994" s="24"/>
      <c r="O1994" s="24"/>
    </row>
    <row r="1995" spans="4:15" x14ac:dyDescent="0.75">
      <c r="D1995" s="24"/>
      <c r="E1995" s="24"/>
      <c r="F1995" s="24"/>
      <c r="G1995" s="24"/>
      <c r="H1995" s="24"/>
      <c r="I1995" s="24"/>
      <c r="J1995" s="24"/>
      <c r="K1995" s="24"/>
      <c r="L1995" s="24"/>
      <c r="M1995" s="24"/>
      <c r="N1995" s="24"/>
      <c r="O1995" s="24"/>
    </row>
    <row r="1996" spans="4:15" x14ac:dyDescent="0.75">
      <c r="D1996" s="24"/>
      <c r="E1996" s="24"/>
      <c r="F1996" s="24"/>
      <c r="G1996" s="24"/>
      <c r="H1996" s="24"/>
      <c r="I1996" s="24"/>
      <c r="J1996" s="24"/>
      <c r="K1996" s="24"/>
      <c r="L1996" s="24"/>
      <c r="M1996" s="24"/>
      <c r="N1996" s="24"/>
      <c r="O1996" s="24"/>
    </row>
    <row r="1997" spans="4:15" x14ac:dyDescent="0.75">
      <c r="D1997" s="24"/>
      <c r="E1997" s="24"/>
      <c r="F1997" s="24"/>
      <c r="G1997" s="24"/>
      <c r="H1997" s="24"/>
      <c r="I1997" s="24"/>
      <c r="J1997" s="24"/>
      <c r="K1997" s="24"/>
      <c r="L1997" s="24"/>
      <c r="M1997" s="24"/>
      <c r="N1997" s="24"/>
      <c r="O1997" s="24"/>
    </row>
    <row r="1998" spans="4:15" x14ac:dyDescent="0.75">
      <c r="D1998" s="24"/>
      <c r="E1998" s="24"/>
      <c r="F1998" s="24"/>
      <c r="G1998" s="24"/>
      <c r="H1998" s="24"/>
      <c r="I1998" s="24"/>
      <c r="J1998" s="24"/>
      <c r="K1998" s="24"/>
      <c r="L1998" s="24"/>
      <c r="M1998" s="24"/>
      <c r="N1998" s="24"/>
      <c r="O1998" s="24"/>
    </row>
    <row r="1999" spans="4:15" x14ac:dyDescent="0.75">
      <c r="D1999" s="24"/>
      <c r="E1999" s="24"/>
      <c r="F1999" s="24"/>
      <c r="G1999" s="24"/>
      <c r="H1999" s="24"/>
      <c r="I1999" s="24"/>
      <c r="J1999" s="24"/>
      <c r="K1999" s="24"/>
      <c r="L1999" s="24"/>
      <c r="M1999" s="24"/>
      <c r="N1999" s="24"/>
      <c r="O1999" s="24"/>
    </row>
    <row r="2000" spans="4:15" x14ac:dyDescent="0.75">
      <c r="D2000" s="24"/>
      <c r="E2000" s="24"/>
      <c r="F2000" s="24"/>
      <c r="G2000" s="24"/>
      <c r="H2000" s="24"/>
      <c r="I2000" s="24"/>
      <c r="J2000" s="24"/>
      <c r="K2000" s="24"/>
      <c r="L2000" s="24"/>
      <c r="M2000" s="24"/>
      <c r="N2000" s="24"/>
      <c r="O2000" s="24"/>
    </row>
    <row r="2001" spans="4:15" x14ac:dyDescent="0.75">
      <c r="D2001" s="24"/>
      <c r="E2001" s="24"/>
      <c r="F2001" s="24"/>
      <c r="G2001" s="24"/>
      <c r="H2001" s="24"/>
      <c r="I2001" s="24"/>
      <c r="J2001" s="24"/>
      <c r="K2001" s="24"/>
      <c r="L2001" s="24"/>
      <c r="M2001" s="24"/>
      <c r="N2001" s="24"/>
      <c r="O2001" s="24"/>
    </row>
    <row r="2002" spans="4:15" x14ac:dyDescent="0.75">
      <c r="D2002" s="24"/>
      <c r="E2002" s="24"/>
      <c r="F2002" s="24"/>
      <c r="G2002" s="24"/>
      <c r="H2002" s="24"/>
      <c r="I2002" s="24"/>
      <c r="J2002" s="24"/>
      <c r="K2002" s="24"/>
      <c r="L2002" s="24"/>
      <c r="M2002" s="24"/>
      <c r="N2002" s="24"/>
      <c r="O2002" s="24"/>
    </row>
    <row r="2003" spans="4:15" x14ac:dyDescent="0.75">
      <c r="D2003" s="24"/>
      <c r="E2003" s="24"/>
      <c r="F2003" s="24"/>
      <c r="G2003" s="24"/>
      <c r="H2003" s="24"/>
      <c r="I2003" s="24"/>
      <c r="J2003" s="24"/>
      <c r="K2003" s="24"/>
      <c r="L2003" s="24"/>
      <c r="M2003" s="24"/>
      <c r="N2003" s="24"/>
      <c r="O2003" s="24"/>
    </row>
    <row r="2004" spans="4:15" x14ac:dyDescent="0.75">
      <c r="D2004" s="24"/>
      <c r="E2004" s="24"/>
      <c r="F2004" s="24"/>
      <c r="G2004" s="24"/>
      <c r="H2004" s="24"/>
      <c r="I2004" s="24"/>
      <c r="J2004" s="24"/>
      <c r="K2004" s="24"/>
      <c r="L2004" s="24"/>
      <c r="M2004" s="24"/>
      <c r="N2004" s="24"/>
      <c r="O2004" s="24"/>
    </row>
    <row r="2005" spans="4:15" x14ac:dyDescent="0.75">
      <c r="D2005" s="24"/>
      <c r="E2005" s="24"/>
      <c r="F2005" s="24"/>
      <c r="G2005" s="24"/>
      <c r="H2005" s="24"/>
      <c r="I2005" s="24"/>
      <c r="J2005" s="24"/>
      <c r="K2005" s="24"/>
      <c r="L2005" s="24"/>
      <c r="M2005" s="24"/>
      <c r="N2005" s="24"/>
      <c r="O2005" s="24"/>
    </row>
    <row r="2006" spans="4:15" x14ac:dyDescent="0.75">
      <c r="D2006" s="24"/>
      <c r="E2006" s="24"/>
      <c r="F2006" s="24"/>
      <c r="G2006" s="24"/>
      <c r="H2006" s="24"/>
      <c r="I2006" s="24"/>
      <c r="J2006" s="24"/>
      <c r="K2006" s="24"/>
      <c r="L2006" s="24"/>
      <c r="M2006" s="24"/>
      <c r="N2006" s="24"/>
      <c r="O2006" s="24"/>
    </row>
    <row r="2007" spans="4:15" x14ac:dyDescent="0.75">
      <c r="D2007" s="24"/>
      <c r="E2007" s="24"/>
      <c r="F2007" s="24"/>
      <c r="G2007" s="24"/>
      <c r="H2007" s="24"/>
      <c r="I2007" s="24"/>
      <c r="J2007" s="24"/>
      <c r="K2007" s="24"/>
      <c r="L2007" s="24"/>
      <c r="M2007" s="24"/>
      <c r="N2007" s="24"/>
      <c r="O2007" s="24"/>
    </row>
    <row r="2008" spans="4:15" x14ac:dyDescent="0.75">
      <c r="D2008" s="24"/>
      <c r="E2008" s="24"/>
      <c r="F2008" s="24"/>
      <c r="G2008" s="24"/>
      <c r="H2008" s="24"/>
      <c r="I2008" s="24"/>
      <c r="J2008" s="24"/>
      <c r="K2008" s="24"/>
      <c r="L2008" s="24"/>
      <c r="M2008" s="24"/>
      <c r="N2008" s="24"/>
      <c r="O2008" s="24"/>
    </row>
    <row r="2009" spans="4:15" x14ac:dyDescent="0.75">
      <c r="D2009" s="24"/>
      <c r="E2009" s="24"/>
      <c r="F2009" s="24"/>
      <c r="G2009" s="24"/>
      <c r="H2009" s="24"/>
      <c r="I2009" s="24"/>
      <c r="J2009" s="24"/>
      <c r="K2009" s="24"/>
      <c r="L2009" s="24"/>
      <c r="M2009" s="24"/>
      <c r="N2009" s="24"/>
      <c r="O2009" s="24"/>
    </row>
    <row r="2010" spans="4:15" x14ac:dyDescent="0.75">
      <c r="D2010" s="24"/>
      <c r="E2010" s="24"/>
      <c r="F2010" s="24"/>
      <c r="G2010" s="24"/>
      <c r="H2010" s="24"/>
      <c r="I2010" s="24"/>
      <c r="J2010" s="24"/>
      <c r="K2010" s="24"/>
      <c r="L2010" s="24"/>
      <c r="M2010" s="24"/>
      <c r="N2010" s="24"/>
      <c r="O2010" s="24"/>
    </row>
    <row r="2011" spans="4:15" x14ac:dyDescent="0.75">
      <c r="D2011" s="24"/>
      <c r="E2011" s="24"/>
      <c r="F2011" s="24"/>
      <c r="G2011" s="24"/>
      <c r="H2011" s="24"/>
      <c r="I2011" s="24"/>
      <c r="J2011" s="24"/>
      <c r="K2011" s="24"/>
      <c r="L2011" s="24"/>
      <c r="M2011" s="24"/>
      <c r="N2011" s="24"/>
      <c r="O2011" s="24"/>
    </row>
    <row r="2012" spans="4:15" x14ac:dyDescent="0.75">
      <c r="D2012" s="24"/>
      <c r="E2012" s="24"/>
      <c r="F2012" s="24"/>
      <c r="G2012" s="24"/>
      <c r="H2012" s="24"/>
      <c r="I2012" s="24"/>
      <c r="J2012" s="24"/>
      <c r="K2012" s="24"/>
      <c r="L2012" s="24"/>
      <c r="M2012" s="24"/>
      <c r="N2012" s="24"/>
      <c r="O2012" s="24"/>
    </row>
    <row r="2013" spans="4:15" x14ac:dyDescent="0.75">
      <c r="D2013" s="24"/>
      <c r="E2013" s="24"/>
      <c r="F2013" s="24"/>
      <c r="G2013" s="24"/>
      <c r="H2013" s="24"/>
      <c r="I2013" s="24"/>
      <c r="J2013" s="24"/>
      <c r="K2013" s="24"/>
      <c r="L2013" s="24"/>
      <c r="M2013" s="24"/>
      <c r="N2013" s="24"/>
      <c r="O2013" s="24"/>
    </row>
    <row r="2014" spans="4:15" x14ac:dyDescent="0.75">
      <c r="D2014" s="24"/>
      <c r="E2014" s="24"/>
      <c r="F2014" s="24"/>
      <c r="G2014" s="24"/>
      <c r="H2014" s="24"/>
      <c r="I2014" s="24"/>
      <c r="J2014" s="24"/>
      <c r="K2014" s="24"/>
      <c r="L2014" s="24"/>
      <c r="M2014" s="24"/>
      <c r="N2014" s="24"/>
      <c r="O2014" s="24"/>
    </row>
    <row r="2015" spans="4:15" x14ac:dyDescent="0.75">
      <c r="D2015" s="24"/>
      <c r="E2015" s="24"/>
      <c r="F2015" s="24"/>
      <c r="G2015" s="24"/>
      <c r="H2015" s="24"/>
      <c r="I2015" s="24"/>
      <c r="J2015" s="24"/>
      <c r="K2015" s="24"/>
      <c r="L2015" s="24"/>
      <c r="M2015" s="24"/>
      <c r="N2015" s="24"/>
      <c r="O2015" s="24"/>
    </row>
    <row r="2016" spans="4:15" x14ac:dyDescent="0.75">
      <c r="D2016" s="24"/>
      <c r="E2016" s="24"/>
      <c r="F2016" s="24"/>
      <c r="G2016" s="24"/>
      <c r="H2016" s="24"/>
      <c r="I2016" s="24"/>
      <c r="J2016" s="24"/>
      <c r="K2016" s="24"/>
      <c r="L2016" s="24"/>
      <c r="M2016" s="24"/>
      <c r="N2016" s="24"/>
      <c r="O2016" s="24"/>
    </row>
    <row r="2017" spans="4:15" x14ac:dyDescent="0.75">
      <c r="D2017" s="24"/>
      <c r="E2017" s="24"/>
      <c r="F2017" s="24"/>
      <c r="G2017" s="24"/>
      <c r="H2017" s="24"/>
      <c r="I2017" s="24"/>
      <c r="J2017" s="24"/>
      <c r="K2017" s="24"/>
      <c r="L2017" s="24"/>
      <c r="M2017" s="24"/>
      <c r="N2017" s="24"/>
      <c r="O2017" s="24"/>
    </row>
    <row r="2018" spans="4:15" x14ac:dyDescent="0.75">
      <c r="D2018" s="24"/>
      <c r="E2018" s="24"/>
      <c r="F2018" s="24"/>
      <c r="G2018" s="24"/>
      <c r="H2018" s="24"/>
      <c r="I2018" s="24"/>
      <c r="J2018" s="24"/>
      <c r="K2018" s="24"/>
      <c r="L2018" s="24"/>
      <c r="M2018" s="24"/>
      <c r="N2018" s="24"/>
      <c r="O2018" s="24"/>
    </row>
    <row r="2019" spans="4:15" x14ac:dyDescent="0.75">
      <c r="D2019" s="24"/>
      <c r="E2019" s="24"/>
      <c r="F2019" s="24"/>
      <c r="G2019" s="24"/>
      <c r="H2019" s="24"/>
      <c r="I2019" s="24"/>
      <c r="J2019" s="24"/>
      <c r="K2019" s="24"/>
      <c r="L2019" s="24"/>
      <c r="M2019" s="24"/>
      <c r="N2019" s="24"/>
      <c r="O2019" s="24"/>
    </row>
    <row r="2020" spans="4:15" x14ac:dyDescent="0.75">
      <c r="D2020" s="24"/>
      <c r="E2020" s="24"/>
      <c r="F2020" s="24"/>
      <c r="G2020" s="24"/>
      <c r="H2020" s="24"/>
      <c r="I2020" s="24"/>
      <c r="J2020" s="24"/>
      <c r="K2020" s="24"/>
      <c r="L2020" s="24"/>
      <c r="M2020" s="24"/>
      <c r="N2020" s="24"/>
      <c r="O2020" s="24"/>
    </row>
    <row r="2021" spans="4:15" x14ac:dyDescent="0.75">
      <c r="D2021" s="24"/>
      <c r="E2021" s="24"/>
      <c r="F2021" s="24"/>
      <c r="G2021" s="24"/>
      <c r="H2021" s="24"/>
      <c r="I2021" s="24"/>
      <c r="J2021" s="24"/>
      <c r="K2021" s="24"/>
      <c r="L2021" s="24"/>
      <c r="M2021" s="24"/>
      <c r="N2021" s="24"/>
      <c r="O2021" s="24"/>
    </row>
    <row r="2022" spans="4:15" x14ac:dyDescent="0.75">
      <c r="D2022" s="24"/>
      <c r="E2022" s="24"/>
      <c r="F2022" s="24"/>
      <c r="G2022" s="24"/>
      <c r="H2022" s="24"/>
      <c r="I2022" s="24"/>
      <c r="J2022" s="24"/>
      <c r="K2022" s="24"/>
      <c r="L2022" s="24"/>
      <c r="M2022" s="24"/>
      <c r="N2022" s="24"/>
      <c r="O2022" s="24"/>
    </row>
    <row r="2023" spans="4:15" x14ac:dyDescent="0.75">
      <c r="D2023" s="24"/>
      <c r="E2023" s="24"/>
      <c r="F2023" s="24"/>
      <c r="G2023" s="24"/>
      <c r="H2023" s="24"/>
      <c r="I2023" s="24"/>
      <c r="J2023" s="24"/>
      <c r="K2023" s="24"/>
      <c r="L2023" s="24"/>
      <c r="M2023" s="24"/>
      <c r="N2023" s="24"/>
      <c r="O2023" s="24"/>
    </row>
    <row r="2024" spans="4:15" x14ac:dyDescent="0.75">
      <c r="D2024" s="24"/>
      <c r="E2024" s="24"/>
      <c r="F2024" s="24"/>
      <c r="G2024" s="24"/>
      <c r="H2024" s="24"/>
      <c r="I2024" s="24"/>
      <c r="J2024" s="24"/>
      <c r="K2024" s="24"/>
      <c r="L2024" s="24"/>
      <c r="M2024" s="24"/>
      <c r="N2024" s="24"/>
      <c r="O2024" s="24"/>
    </row>
    <row r="2025" spans="4:15" x14ac:dyDescent="0.75">
      <c r="D2025" s="24"/>
      <c r="E2025" s="24"/>
      <c r="F2025" s="24"/>
      <c r="G2025" s="24"/>
      <c r="H2025" s="24"/>
      <c r="I2025" s="24"/>
      <c r="J2025" s="24"/>
      <c r="K2025" s="24"/>
      <c r="L2025" s="24"/>
      <c r="M2025" s="24"/>
      <c r="N2025" s="24"/>
      <c r="O2025" s="24"/>
    </row>
    <row r="2026" spans="4:15" x14ac:dyDescent="0.75">
      <c r="D2026" s="24"/>
      <c r="E2026" s="24"/>
      <c r="F2026" s="24"/>
      <c r="G2026" s="24"/>
      <c r="H2026" s="24"/>
      <c r="I2026" s="24"/>
      <c r="J2026" s="24"/>
      <c r="K2026" s="24"/>
      <c r="L2026" s="24"/>
      <c r="M2026" s="24"/>
      <c r="N2026" s="24"/>
      <c r="O2026" s="24"/>
    </row>
    <row r="2027" spans="4:15" x14ac:dyDescent="0.75">
      <c r="D2027" s="24"/>
      <c r="E2027" s="24"/>
      <c r="F2027" s="24"/>
      <c r="G2027" s="24"/>
      <c r="H2027" s="24"/>
      <c r="I2027" s="24"/>
      <c r="J2027" s="24"/>
      <c r="K2027" s="24"/>
      <c r="L2027" s="24"/>
      <c r="M2027" s="24"/>
      <c r="N2027" s="24"/>
      <c r="O2027" s="24"/>
    </row>
    <row r="2028" spans="4:15" x14ac:dyDescent="0.75">
      <c r="D2028" s="24"/>
      <c r="E2028" s="24"/>
      <c r="F2028" s="24"/>
      <c r="G2028" s="24"/>
      <c r="H2028" s="24"/>
      <c r="I2028" s="24"/>
      <c r="J2028" s="24"/>
      <c r="K2028" s="24"/>
      <c r="L2028" s="24"/>
      <c r="M2028" s="24"/>
      <c r="N2028" s="24"/>
      <c r="O2028" s="24"/>
    </row>
    <row r="2029" spans="4:15" x14ac:dyDescent="0.75">
      <c r="D2029" s="24"/>
      <c r="E2029" s="24"/>
      <c r="F2029" s="24"/>
      <c r="G2029" s="24"/>
      <c r="H2029" s="24"/>
      <c r="I2029" s="24"/>
      <c r="J2029" s="24"/>
      <c r="K2029" s="24"/>
      <c r="L2029" s="24"/>
      <c r="M2029" s="24"/>
      <c r="N2029" s="24"/>
      <c r="O2029" s="24"/>
    </row>
    <row r="2030" spans="4:15" x14ac:dyDescent="0.75">
      <c r="D2030" s="24"/>
      <c r="E2030" s="24"/>
      <c r="F2030" s="24"/>
      <c r="G2030" s="24"/>
      <c r="H2030" s="24"/>
      <c r="I2030" s="24"/>
      <c r="J2030" s="24"/>
      <c r="K2030" s="24"/>
      <c r="L2030" s="24"/>
      <c r="M2030" s="24"/>
      <c r="N2030" s="24"/>
      <c r="O2030" s="24"/>
    </row>
    <row r="2031" spans="4:15" x14ac:dyDescent="0.75">
      <c r="D2031" s="24"/>
      <c r="E2031" s="24"/>
      <c r="F2031" s="24"/>
      <c r="G2031" s="24"/>
      <c r="H2031" s="24"/>
      <c r="I2031" s="24"/>
      <c r="J2031" s="24"/>
      <c r="K2031" s="24"/>
      <c r="L2031" s="24"/>
      <c r="M2031" s="24"/>
      <c r="N2031" s="24"/>
      <c r="O2031" s="24"/>
    </row>
    <row r="2032" spans="4:15" x14ac:dyDescent="0.75">
      <c r="D2032" s="24"/>
      <c r="E2032" s="24"/>
      <c r="F2032" s="24"/>
      <c r="G2032" s="24"/>
      <c r="H2032" s="24"/>
      <c r="I2032" s="24"/>
      <c r="J2032" s="24"/>
      <c r="K2032" s="24"/>
      <c r="L2032" s="24"/>
      <c r="M2032" s="24"/>
      <c r="N2032" s="24"/>
      <c r="O2032" s="24"/>
    </row>
    <row r="2033" spans="4:15" x14ac:dyDescent="0.75">
      <c r="D2033" s="24"/>
      <c r="E2033" s="24"/>
      <c r="F2033" s="24"/>
      <c r="G2033" s="24"/>
      <c r="H2033" s="24"/>
      <c r="I2033" s="24"/>
      <c r="J2033" s="24"/>
      <c r="K2033" s="24"/>
      <c r="L2033" s="24"/>
      <c r="M2033" s="24"/>
      <c r="N2033" s="24"/>
      <c r="O2033" s="24"/>
    </row>
    <row r="2034" spans="4:15" x14ac:dyDescent="0.75">
      <c r="D2034" s="24"/>
      <c r="E2034" s="24"/>
      <c r="F2034" s="24"/>
      <c r="G2034" s="24"/>
      <c r="H2034" s="24"/>
      <c r="I2034" s="24"/>
      <c r="J2034" s="24"/>
      <c r="K2034" s="24"/>
      <c r="L2034" s="24"/>
      <c r="M2034" s="24"/>
      <c r="N2034" s="24"/>
      <c r="O2034" s="24"/>
    </row>
    <row r="2035" spans="4:15" x14ac:dyDescent="0.75">
      <c r="D2035" s="24"/>
      <c r="E2035" s="24"/>
      <c r="F2035" s="24"/>
      <c r="G2035" s="24"/>
      <c r="H2035" s="24"/>
      <c r="I2035" s="24"/>
      <c r="J2035" s="24"/>
      <c r="K2035" s="24"/>
      <c r="L2035" s="24"/>
      <c r="M2035" s="24"/>
      <c r="N2035" s="24"/>
      <c r="O2035" s="24"/>
    </row>
    <row r="2036" spans="4:15" x14ac:dyDescent="0.75">
      <c r="D2036" s="24"/>
      <c r="E2036" s="24"/>
      <c r="F2036" s="24"/>
      <c r="G2036" s="24"/>
      <c r="H2036" s="24"/>
      <c r="I2036" s="24"/>
      <c r="J2036" s="24"/>
      <c r="K2036" s="24"/>
      <c r="L2036" s="24"/>
      <c r="M2036" s="24"/>
      <c r="N2036" s="24"/>
      <c r="O2036" s="24"/>
    </row>
    <row r="2037" spans="4:15" x14ac:dyDescent="0.75">
      <c r="D2037" s="24"/>
      <c r="E2037" s="24"/>
      <c r="F2037" s="24"/>
      <c r="G2037" s="24"/>
      <c r="H2037" s="24"/>
      <c r="I2037" s="24"/>
      <c r="J2037" s="24"/>
      <c r="K2037" s="24"/>
      <c r="L2037" s="24"/>
      <c r="M2037" s="24"/>
      <c r="N2037" s="24"/>
      <c r="O2037" s="24"/>
    </row>
    <row r="2038" spans="4:15" x14ac:dyDescent="0.75">
      <c r="D2038" s="24"/>
      <c r="E2038" s="24"/>
      <c r="F2038" s="24"/>
      <c r="G2038" s="24"/>
      <c r="H2038" s="24"/>
      <c r="I2038" s="24"/>
      <c r="J2038" s="24"/>
      <c r="K2038" s="24"/>
      <c r="L2038" s="24"/>
      <c r="M2038" s="24"/>
      <c r="N2038" s="24"/>
      <c r="O2038" s="24"/>
    </row>
    <row r="2039" spans="4:15" x14ac:dyDescent="0.75">
      <c r="D2039" s="24"/>
      <c r="E2039" s="24"/>
      <c r="F2039" s="24"/>
      <c r="G2039" s="24"/>
      <c r="H2039" s="24"/>
      <c r="I2039" s="24"/>
      <c r="J2039" s="24"/>
      <c r="K2039" s="24"/>
      <c r="L2039" s="24"/>
      <c r="M2039" s="24"/>
      <c r="N2039" s="24"/>
      <c r="O2039" s="24"/>
    </row>
    <row r="2040" spans="4:15" x14ac:dyDescent="0.75">
      <c r="D2040" s="24"/>
      <c r="E2040" s="24"/>
      <c r="F2040" s="24"/>
      <c r="G2040" s="24"/>
      <c r="H2040" s="24"/>
      <c r="I2040" s="24"/>
      <c r="J2040" s="24"/>
      <c r="K2040" s="24"/>
      <c r="L2040" s="24"/>
      <c r="M2040" s="24"/>
      <c r="N2040" s="24"/>
      <c r="O2040" s="24"/>
    </row>
    <row r="2041" spans="4:15" x14ac:dyDescent="0.75">
      <c r="D2041" s="24"/>
      <c r="E2041" s="24"/>
      <c r="F2041" s="24"/>
      <c r="G2041" s="24"/>
      <c r="H2041" s="24"/>
      <c r="I2041" s="24"/>
      <c r="J2041" s="24"/>
      <c r="K2041" s="24"/>
      <c r="L2041" s="24"/>
      <c r="M2041" s="24"/>
      <c r="N2041" s="24"/>
      <c r="O2041" s="24"/>
    </row>
    <row r="2042" spans="4:15" x14ac:dyDescent="0.75">
      <c r="D2042" s="24"/>
      <c r="E2042" s="24"/>
      <c r="F2042" s="24"/>
      <c r="G2042" s="24"/>
      <c r="H2042" s="24"/>
      <c r="I2042" s="24"/>
      <c r="J2042" s="24"/>
      <c r="K2042" s="24"/>
      <c r="L2042" s="24"/>
      <c r="M2042" s="24"/>
      <c r="N2042" s="24"/>
      <c r="O2042" s="24"/>
    </row>
    <row r="2043" spans="4:15" x14ac:dyDescent="0.75">
      <c r="D2043" s="24"/>
      <c r="E2043" s="24"/>
      <c r="F2043" s="24"/>
      <c r="G2043" s="24"/>
      <c r="H2043" s="24"/>
      <c r="I2043" s="24"/>
      <c r="J2043" s="24"/>
      <c r="K2043" s="24"/>
      <c r="L2043" s="24"/>
      <c r="M2043" s="24"/>
      <c r="N2043" s="24"/>
      <c r="O2043" s="24"/>
    </row>
    <row r="2044" spans="4:15" x14ac:dyDescent="0.75">
      <c r="D2044" s="24"/>
      <c r="E2044" s="24"/>
      <c r="F2044" s="24"/>
      <c r="G2044" s="24"/>
      <c r="H2044" s="24"/>
      <c r="I2044" s="24"/>
      <c r="J2044" s="24"/>
      <c r="K2044" s="24"/>
      <c r="L2044" s="24"/>
      <c r="M2044" s="24"/>
      <c r="N2044" s="24"/>
      <c r="O2044" s="24"/>
    </row>
    <row r="2045" spans="4:15" x14ac:dyDescent="0.75">
      <c r="D2045" s="24"/>
      <c r="E2045" s="24"/>
      <c r="F2045" s="24"/>
      <c r="G2045" s="24"/>
      <c r="H2045" s="24"/>
      <c r="I2045" s="24"/>
      <c r="J2045" s="24"/>
      <c r="K2045" s="24"/>
      <c r="L2045" s="24"/>
      <c r="M2045" s="24"/>
      <c r="N2045" s="24"/>
      <c r="O2045" s="24"/>
    </row>
    <row r="2046" spans="4:15" x14ac:dyDescent="0.75">
      <c r="D2046" s="24"/>
      <c r="E2046" s="24"/>
      <c r="F2046" s="24"/>
      <c r="G2046" s="24"/>
      <c r="H2046" s="24"/>
      <c r="I2046" s="24"/>
      <c r="J2046" s="24"/>
      <c r="K2046" s="24"/>
      <c r="L2046" s="24"/>
      <c r="M2046" s="24"/>
      <c r="N2046" s="24"/>
      <c r="O2046" s="24"/>
    </row>
    <row r="2047" spans="4:15" x14ac:dyDescent="0.75">
      <c r="D2047" s="24"/>
      <c r="E2047" s="24"/>
      <c r="F2047" s="24"/>
      <c r="G2047" s="24"/>
      <c r="H2047" s="24"/>
      <c r="I2047" s="24"/>
      <c r="J2047" s="24"/>
      <c r="K2047" s="24"/>
      <c r="L2047" s="24"/>
      <c r="M2047" s="24"/>
      <c r="N2047" s="24"/>
      <c r="O2047" s="24"/>
    </row>
    <row r="2048" spans="4:15" x14ac:dyDescent="0.75">
      <c r="D2048" s="24"/>
      <c r="E2048" s="24"/>
      <c r="F2048" s="24"/>
      <c r="G2048" s="24"/>
      <c r="H2048" s="24"/>
      <c r="I2048" s="24"/>
      <c r="J2048" s="24"/>
      <c r="K2048" s="24"/>
      <c r="L2048" s="24"/>
      <c r="M2048" s="24"/>
      <c r="N2048" s="24"/>
      <c r="O2048" s="24"/>
    </row>
    <row r="2049" spans="4:15" x14ac:dyDescent="0.75">
      <c r="D2049" s="24"/>
      <c r="E2049" s="24"/>
      <c r="F2049" s="24"/>
      <c r="G2049" s="24"/>
      <c r="H2049" s="24"/>
      <c r="I2049" s="24"/>
      <c r="J2049" s="24"/>
      <c r="K2049" s="24"/>
      <c r="L2049" s="24"/>
      <c r="M2049" s="24"/>
      <c r="N2049" s="24"/>
      <c r="O2049" s="24"/>
    </row>
    <row r="2050" spans="4:15" x14ac:dyDescent="0.75">
      <c r="D2050" s="24"/>
      <c r="E2050" s="24"/>
      <c r="F2050" s="24"/>
      <c r="G2050" s="24"/>
      <c r="H2050" s="24"/>
      <c r="I2050" s="24"/>
      <c r="J2050" s="24"/>
      <c r="K2050" s="24"/>
      <c r="L2050" s="24"/>
      <c r="M2050" s="24"/>
      <c r="N2050" s="24"/>
      <c r="O2050" s="24"/>
    </row>
    <row r="2051" spans="4:15" x14ac:dyDescent="0.75">
      <c r="D2051" s="24"/>
      <c r="E2051" s="24"/>
      <c r="F2051" s="24"/>
      <c r="G2051" s="24"/>
      <c r="H2051" s="24"/>
      <c r="I2051" s="24"/>
      <c r="J2051" s="24"/>
      <c r="K2051" s="24"/>
      <c r="L2051" s="24"/>
      <c r="M2051" s="24"/>
      <c r="N2051" s="24"/>
      <c r="O2051" s="24"/>
    </row>
    <row r="2052" spans="4:15" x14ac:dyDescent="0.75">
      <c r="D2052" s="24"/>
      <c r="E2052" s="24"/>
      <c r="F2052" s="24"/>
      <c r="G2052" s="24"/>
      <c r="H2052" s="24"/>
      <c r="I2052" s="24"/>
      <c r="J2052" s="24"/>
      <c r="K2052" s="24"/>
      <c r="L2052" s="24"/>
      <c r="M2052" s="24"/>
      <c r="N2052" s="24"/>
      <c r="O2052" s="24"/>
    </row>
    <row r="2053" spans="4:15" x14ac:dyDescent="0.75">
      <c r="D2053" s="24"/>
      <c r="E2053" s="24"/>
      <c r="F2053" s="24"/>
      <c r="G2053" s="24"/>
      <c r="H2053" s="24"/>
      <c r="I2053" s="24"/>
      <c r="J2053" s="24"/>
      <c r="K2053" s="24"/>
      <c r="L2053" s="24"/>
      <c r="M2053" s="24"/>
      <c r="N2053" s="24"/>
      <c r="O2053" s="24"/>
    </row>
    <row r="2054" spans="4:15" x14ac:dyDescent="0.75">
      <c r="D2054" s="24"/>
      <c r="E2054" s="24"/>
      <c r="F2054" s="24"/>
      <c r="G2054" s="24"/>
      <c r="H2054" s="24"/>
      <c r="I2054" s="24"/>
      <c r="J2054" s="24"/>
      <c r="K2054" s="24"/>
      <c r="L2054" s="24"/>
      <c r="M2054" s="24"/>
      <c r="N2054" s="24"/>
      <c r="O2054" s="24"/>
    </row>
    <row r="2055" spans="4:15" x14ac:dyDescent="0.75">
      <c r="D2055" s="24"/>
      <c r="E2055" s="24"/>
      <c r="F2055" s="24"/>
      <c r="G2055" s="24"/>
      <c r="H2055" s="24"/>
      <c r="I2055" s="24"/>
      <c r="J2055" s="24"/>
      <c r="K2055" s="24"/>
      <c r="L2055" s="24"/>
      <c r="M2055" s="24"/>
      <c r="N2055" s="24"/>
      <c r="O2055" s="24"/>
    </row>
    <row r="2056" spans="4:15" x14ac:dyDescent="0.75">
      <c r="D2056" s="24"/>
      <c r="E2056" s="24"/>
      <c r="F2056" s="24"/>
      <c r="G2056" s="24"/>
      <c r="H2056" s="24"/>
      <c r="I2056" s="24"/>
      <c r="J2056" s="24"/>
      <c r="K2056" s="24"/>
      <c r="L2056" s="24"/>
      <c r="M2056" s="24"/>
      <c r="N2056" s="24"/>
      <c r="O2056" s="24"/>
    </row>
    <row r="2057" spans="4:15" x14ac:dyDescent="0.75">
      <c r="D2057" s="24"/>
      <c r="E2057" s="24"/>
      <c r="F2057" s="24"/>
      <c r="G2057" s="24"/>
      <c r="H2057" s="24"/>
      <c r="I2057" s="24"/>
      <c r="J2057" s="24"/>
      <c r="K2057" s="24"/>
      <c r="L2057" s="24"/>
      <c r="M2057" s="24"/>
      <c r="N2057" s="24"/>
      <c r="O2057" s="24"/>
    </row>
    <row r="2058" spans="4:15" x14ac:dyDescent="0.75">
      <c r="D2058" s="24"/>
      <c r="E2058" s="24"/>
      <c r="F2058" s="24"/>
      <c r="G2058" s="24"/>
      <c r="H2058" s="24"/>
      <c r="I2058" s="24"/>
      <c r="J2058" s="24"/>
      <c r="K2058" s="24"/>
      <c r="L2058" s="24"/>
      <c r="M2058" s="24"/>
      <c r="N2058" s="24"/>
      <c r="O2058" s="24"/>
    </row>
    <row r="2059" spans="4:15" x14ac:dyDescent="0.75">
      <c r="D2059" s="24"/>
      <c r="E2059" s="24"/>
      <c r="F2059" s="24"/>
      <c r="G2059" s="24"/>
      <c r="H2059" s="24"/>
      <c r="I2059" s="24"/>
      <c r="J2059" s="24"/>
      <c r="K2059" s="24"/>
      <c r="L2059" s="24"/>
      <c r="M2059" s="24"/>
      <c r="N2059" s="24"/>
      <c r="O2059" s="24"/>
    </row>
    <row r="2060" spans="4:15" x14ac:dyDescent="0.75">
      <c r="D2060" s="24"/>
      <c r="E2060" s="24"/>
      <c r="F2060" s="24"/>
      <c r="G2060" s="24"/>
      <c r="H2060" s="24"/>
      <c r="I2060" s="24"/>
      <c r="J2060" s="24"/>
      <c r="K2060" s="24"/>
      <c r="L2060" s="24"/>
      <c r="M2060" s="24"/>
      <c r="N2060" s="24"/>
      <c r="O2060" s="24"/>
    </row>
    <row r="2061" spans="4:15" x14ac:dyDescent="0.75">
      <c r="D2061" s="24"/>
      <c r="E2061" s="24"/>
      <c r="F2061" s="24"/>
      <c r="G2061" s="24"/>
      <c r="H2061" s="24"/>
      <c r="I2061" s="24"/>
      <c r="J2061" s="24"/>
      <c r="K2061" s="24"/>
      <c r="L2061" s="24"/>
      <c r="M2061" s="24"/>
      <c r="N2061" s="24"/>
      <c r="O2061" s="24"/>
    </row>
    <row r="2062" spans="4:15" x14ac:dyDescent="0.75">
      <c r="D2062" s="24"/>
      <c r="E2062" s="24"/>
      <c r="F2062" s="24"/>
      <c r="G2062" s="24"/>
      <c r="H2062" s="24"/>
      <c r="I2062" s="24"/>
      <c r="J2062" s="24"/>
      <c r="K2062" s="24"/>
      <c r="L2062" s="24"/>
      <c r="M2062" s="24"/>
      <c r="N2062" s="24"/>
      <c r="O2062" s="24"/>
    </row>
    <row r="2063" spans="4:15" x14ac:dyDescent="0.75">
      <c r="D2063" s="24"/>
      <c r="E2063" s="24"/>
      <c r="F2063" s="24"/>
      <c r="G2063" s="24"/>
      <c r="H2063" s="24"/>
      <c r="I2063" s="24"/>
      <c r="J2063" s="24"/>
      <c r="K2063" s="24"/>
      <c r="L2063" s="24"/>
      <c r="M2063" s="24"/>
      <c r="N2063" s="24"/>
      <c r="O2063" s="24"/>
    </row>
    <row r="2064" spans="4:15" x14ac:dyDescent="0.75">
      <c r="D2064" s="24"/>
      <c r="E2064" s="24"/>
      <c r="F2064" s="24"/>
      <c r="G2064" s="24"/>
      <c r="H2064" s="24"/>
      <c r="I2064" s="24"/>
      <c r="J2064" s="24"/>
      <c r="K2064" s="24"/>
      <c r="L2064" s="24"/>
      <c r="M2064" s="24"/>
      <c r="N2064" s="24"/>
      <c r="O2064" s="24"/>
    </row>
    <row r="2065" spans="4:15" x14ac:dyDescent="0.75">
      <c r="D2065" s="24"/>
      <c r="E2065" s="24"/>
      <c r="F2065" s="24"/>
      <c r="G2065" s="24"/>
      <c r="H2065" s="24"/>
      <c r="I2065" s="24"/>
      <c r="J2065" s="24"/>
      <c r="K2065" s="24"/>
      <c r="L2065" s="24"/>
      <c r="M2065" s="24"/>
      <c r="N2065" s="24"/>
      <c r="O2065" s="24"/>
    </row>
    <row r="2066" spans="4:15" x14ac:dyDescent="0.75">
      <c r="D2066" s="24"/>
      <c r="E2066" s="24"/>
      <c r="F2066" s="24"/>
      <c r="G2066" s="24"/>
      <c r="H2066" s="24"/>
      <c r="I2066" s="24"/>
      <c r="J2066" s="24"/>
      <c r="K2066" s="24"/>
      <c r="L2066" s="24"/>
      <c r="M2066" s="24"/>
      <c r="N2066" s="24"/>
      <c r="O2066" s="24"/>
    </row>
    <row r="2067" spans="4:15" x14ac:dyDescent="0.75">
      <c r="D2067" s="24"/>
      <c r="E2067" s="24"/>
      <c r="F2067" s="24"/>
      <c r="G2067" s="24"/>
      <c r="H2067" s="24"/>
      <c r="I2067" s="24"/>
      <c r="J2067" s="24"/>
      <c r="K2067" s="24"/>
      <c r="L2067" s="24"/>
      <c r="M2067" s="24"/>
      <c r="N2067" s="24"/>
      <c r="O2067" s="24"/>
    </row>
    <row r="2068" spans="4:15" x14ac:dyDescent="0.75">
      <c r="D2068" s="24"/>
      <c r="E2068" s="24"/>
      <c r="F2068" s="24"/>
      <c r="G2068" s="24"/>
      <c r="H2068" s="24"/>
      <c r="I2068" s="24"/>
      <c r="J2068" s="24"/>
      <c r="K2068" s="24"/>
      <c r="L2068" s="24"/>
      <c r="M2068" s="24"/>
      <c r="N2068" s="24"/>
      <c r="O2068" s="24"/>
    </row>
    <row r="2069" spans="4:15" x14ac:dyDescent="0.75">
      <c r="D2069" s="24"/>
      <c r="E2069" s="24"/>
      <c r="F2069" s="24"/>
      <c r="G2069" s="24"/>
      <c r="H2069" s="24"/>
      <c r="I2069" s="24"/>
      <c r="J2069" s="24"/>
      <c r="K2069" s="24"/>
      <c r="L2069" s="24"/>
      <c r="M2069" s="24"/>
      <c r="N2069" s="24"/>
      <c r="O2069" s="24"/>
    </row>
    <row r="2070" spans="4:15" x14ac:dyDescent="0.75">
      <c r="D2070" s="24"/>
      <c r="E2070" s="24"/>
      <c r="F2070" s="24"/>
      <c r="G2070" s="24"/>
      <c r="H2070" s="24"/>
      <c r="I2070" s="24"/>
      <c r="J2070" s="24"/>
      <c r="K2070" s="24"/>
      <c r="L2070" s="24"/>
      <c r="M2070" s="24"/>
      <c r="N2070" s="24"/>
      <c r="O2070" s="24"/>
    </row>
    <row r="2071" spans="4:15" x14ac:dyDescent="0.75">
      <c r="D2071" s="24"/>
      <c r="E2071" s="24"/>
      <c r="F2071" s="24"/>
      <c r="G2071" s="24"/>
      <c r="H2071" s="24"/>
      <c r="I2071" s="24"/>
      <c r="J2071" s="24"/>
      <c r="K2071" s="24"/>
      <c r="L2071" s="24"/>
      <c r="M2071" s="24"/>
      <c r="N2071" s="24"/>
      <c r="O2071" s="24"/>
    </row>
    <row r="2072" spans="4:15" x14ac:dyDescent="0.75">
      <c r="D2072" s="24"/>
      <c r="E2072" s="24"/>
      <c r="F2072" s="24"/>
      <c r="G2072" s="24"/>
      <c r="H2072" s="24"/>
      <c r="I2072" s="24"/>
      <c r="J2072" s="24"/>
      <c r="K2072" s="24"/>
      <c r="L2072" s="24"/>
      <c r="M2072" s="24"/>
      <c r="N2072" s="24"/>
      <c r="O2072" s="24"/>
    </row>
    <row r="2073" spans="4:15" x14ac:dyDescent="0.75">
      <c r="D2073" s="24"/>
      <c r="E2073" s="24"/>
      <c r="F2073" s="24"/>
      <c r="G2073" s="24"/>
      <c r="H2073" s="24"/>
      <c r="I2073" s="24"/>
      <c r="J2073" s="24"/>
      <c r="K2073" s="24"/>
      <c r="L2073" s="24"/>
      <c r="M2073" s="24"/>
      <c r="N2073" s="24"/>
      <c r="O2073" s="24"/>
    </row>
    <row r="2074" spans="4:15" x14ac:dyDescent="0.75">
      <c r="D2074" s="24"/>
      <c r="E2074" s="24"/>
      <c r="F2074" s="24"/>
      <c r="G2074" s="24"/>
      <c r="H2074" s="24"/>
      <c r="I2074" s="24"/>
      <c r="J2074" s="24"/>
      <c r="K2074" s="24"/>
      <c r="L2074" s="24"/>
      <c r="M2074" s="24"/>
      <c r="N2074" s="24"/>
      <c r="O2074" s="24"/>
    </row>
    <row r="2075" spans="4:15" x14ac:dyDescent="0.75">
      <c r="D2075" s="24"/>
      <c r="E2075" s="24"/>
      <c r="F2075" s="24"/>
      <c r="G2075" s="24"/>
      <c r="H2075" s="24"/>
      <c r="I2075" s="24"/>
      <c r="J2075" s="24"/>
      <c r="K2075" s="24"/>
      <c r="L2075" s="24"/>
      <c r="M2075" s="24"/>
      <c r="N2075" s="24"/>
      <c r="O2075" s="24"/>
    </row>
    <row r="2076" spans="4:15" x14ac:dyDescent="0.75">
      <c r="D2076" s="24"/>
      <c r="E2076" s="24"/>
      <c r="F2076" s="24"/>
      <c r="G2076" s="24"/>
      <c r="H2076" s="24"/>
      <c r="I2076" s="24"/>
      <c r="J2076" s="24"/>
      <c r="K2076" s="24"/>
      <c r="L2076" s="24"/>
      <c r="M2076" s="24"/>
      <c r="N2076" s="24"/>
      <c r="O2076" s="24"/>
    </row>
    <row r="2077" spans="4:15" x14ac:dyDescent="0.75">
      <c r="D2077" s="24"/>
      <c r="E2077" s="24"/>
      <c r="F2077" s="24"/>
      <c r="G2077" s="24"/>
      <c r="H2077" s="24"/>
      <c r="I2077" s="24"/>
      <c r="J2077" s="24"/>
      <c r="K2077" s="24"/>
      <c r="L2077" s="24"/>
      <c r="M2077" s="24"/>
      <c r="N2077" s="24"/>
      <c r="O2077" s="24"/>
    </row>
    <row r="2078" spans="4:15" x14ac:dyDescent="0.75">
      <c r="D2078" s="24"/>
      <c r="E2078" s="24"/>
      <c r="F2078" s="24"/>
      <c r="G2078" s="24"/>
      <c r="H2078" s="24"/>
      <c r="I2078" s="24"/>
      <c r="J2078" s="24"/>
      <c r="K2078" s="24"/>
      <c r="L2078" s="24"/>
      <c r="M2078" s="24"/>
      <c r="N2078" s="24"/>
      <c r="O2078" s="24"/>
    </row>
    <row r="2079" spans="4:15" x14ac:dyDescent="0.75">
      <c r="D2079" s="24"/>
      <c r="E2079" s="24"/>
      <c r="F2079" s="24"/>
      <c r="G2079" s="24"/>
      <c r="H2079" s="24"/>
      <c r="I2079" s="24"/>
      <c r="J2079" s="24"/>
      <c r="K2079" s="24"/>
      <c r="L2079" s="24"/>
      <c r="M2079" s="24"/>
      <c r="N2079" s="24"/>
      <c r="O2079" s="24"/>
    </row>
    <row r="2080" spans="4:15" x14ac:dyDescent="0.75">
      <c r="D2080" s="24"/>
      <c r="E2080" s="24"/>
      <c r="F2080" s="24"/>
      <c r="G2080" s="24"/>
      <c r="H2080" s="24"/>
      <c r="I2080" s="24"/>
      <c r="J2080" s="24"/>
      <c r="K2080" s="24"/>
      <c r="L2080" s="24"/>
      <c r="M2080" s="24"/>
      <c r="N2080" s="24"/>
      <c r="O2080" s="24"/>
    </row>
    <row r="2081" spans="4:15" x14ac:dyDescent="0.75">
      <c r="D2081" s="24"/>
      <c r="E2081" s="24"/>
      <c r="F2081" s="24"/>
      <c r="G2081" s="24"/>
      <c r="H2081" s="24"/>
      <c r="I2081" s="24"/>
      <c r="J2081" s="24"/>
      <c r="K2081" s="24"/>
      <c r="L2081" s="24"/>
      <c r="M2081" s="24"/>
      <c r="N2081" s="24"/>
      <c r="O2081" s="24"/>
    </row>
    <row r="2082" spans="4:15" x14ac:dyDescent="0.75">
      <c r="D2082" s="24"/>
      <c r="E2082" s="24"/>
      <c r="F2082" s="24"/>
      <c r="G2082" s="24"/>
      <c r="H2082" s="24"/>
      <c r="I2082" s="24"/>
      <c r="J2082" s="24"/>
      <c r="K2082" s="24"/>
      <c r="L2082" s="24"/>
      <c r="M2082" s="24"/>
      <c r="N2082" s="24"/>
      <c r="O2082" s="24"/>
    </row>
    <row r="2083" spans="4:15" x14ac:dyDescent="0.75">
      <c r="D2083" s="24"/>
      <c r="E2083" s="24"/>
      <c r="F2083" s="24"/>
      <c r="G2083" s="24"/>
      <c r="H2083" s="24"/>
      <c r="I2083" s="24"/>
      <c r="J2083" s="24"/>
      <c r="K2083" s="24"/>
      <c r="L2083" s="24"/>
      <c r="M2083" s="24"/>
      <c r="N2083" s="24"/>
      <c r="O2083" s="24"/>
    </row>
    <row r="2084" spans="4:15" x14ac:dyDescent="0.75">
      <c r="D2084" s="24"/>
      <c r="E2084" s="24"/>
      <c r="F2084" s="24"/>
      <c r="G2084" s="24"/>
      <c r="H2084" s="24"/>
      <c r="I2084" s="24"/>
      <c r="J2084" s="24"/>
      <c r="K2084" s="24"/>
      <c r="L2084" s="24"/>
      <c r="M2084" s="24"/>
      <c r="N2084" s="24"/>
      <c r="O2084" s="24"/>
    </row>
    <row r="2085" spans="4:15" x14ac:dyDescent="0.75">
      <c r="D2085" s="24"/>
      <c r="E2085" s="24"/>
      <c r="F2085" s="24"/>
      <c r="G2085" s="24"/>
      <c r="H2085" s="24"/>
      <c r="I2085" s="24"/>
      <c r="J2085" s="24"/>
      <c r="K2085" s="24"/>
      <c r="L2085" s="24"/>
      <c r="M2085" s="24"/>
      <c r="N2085" s="24"/>
      <c r="O2085" s="24"/>
    </row>
    <row r="2086" spans="4:15" x14ac:dyDescent="0.75">
      <c r="D2086" s="24"/>
      <c r="E2086" s="24"/>
      <c r="F2086" s="24"/>
      <c r="G2086" s="24"/>
      <c r="H2086" s="24"/>
      <c r="I2086" s="24"/>
      <c r="J2086" s="24"/>
      <c r="K2086" s="24"/>
      <c r="L2086" s="24"/>
      <c r="M2086" s="24"/>
      <c r="N2086" s="24"/>
      <c r="O2086" s="24"/>
    </row>
    <row r="2087" spans="4:15" x14ac:dyDescent="0.75">
      <c r="D2087" s="24"/>
      <c r="E2087" s="24"/>
      <c r="F2087" s="24"/>
      <c r="G2087" s="24"/>
      <c r="H2087" s="24"/>
      <c r="I2087" s="24"/>
      <c r="J2087" s="24"/>
      <c r="K2087" s="24"/>
      <c r="L2087" s="24"/>
      <c r="M2087" s="24"/>
      <c r="N2087" s="24"/>
      <c r="O2087" s="24"/>
    </row>
    <row r="2088" spans="4:15" x14ac:dyDescent="0.75">
      <c r="D2088" s="24"/>
      <c r="E2088" s="24"/>
      <c r="F2088" s="24"/>
      <c r="G2088" s="24"/>
      <c r="H2088" s="24"/>
      <c r="I2088" s="24"/>
      <c r="J2088" s="24"/>
      <c r="K2088" s="24"/>
      <c r="L2088" s="24"/>
      <c r="M2088" s="24"/>
      <c r="N2088" s="24"/>
      <c r="O2088" s="24"/>
    </row>
    <row r="2089" spans="4:15" x14ac:dyDescent="0.75">
      <c r="D2089" s="24"/>
      <c r="E2089" s="24"/>
      <c r="F2089" s="24"/>
      <c r="G2089" s="24"/>
      <c r="H2089" s="24"/>
      <c r="I2089" s="24"/>
      <c r="J2089" s="24"/>
      <c r="K2089" s="24"/>
      <c r="L2089" s="24"/>
      <c r="M2089" s="24"/>
      <c r="N2089" s="24"/>
      <c r="O2089" s="24"/>
    </row>
    <row r="2090" spans="4:15" x14ac:dyDescent="0.75">
      <c r="D2090" s="24"/>
      <c r="E2090" s="24"/>
      <c r="F2090" s="24"/>
      <c r="G2090" s="24"/>
      <c r="H2090" s="24"/>
      <c r="I2090" s="24"/>
      <c r="J2090" s="24"/>
      <c r="K2090" s="24"/>
      <c r="L2090" s="24"/>
      <c r="M2090" s="24"/>
      <c r="N2090" s="24"/>
      <c r="O2090" s="24"/>
    </row>
    <row r="2091" spans="4:15" x14ac:dyDescent="0.75">
      <c r="D2091" s="24"/>
      <c r="E2091" s="24"/>
      <c r="F2091" s="24"/>
      <c r="G2091" s="24"/>
      <c r="H2091" s="24"/>
      <c r="I2091" s="24"/>
      <c r="J2091" s="24"/>
      <c r="K2091" s="24"/>
      <c r="L2091" s="24"/>
      <c r="M2091" s="24"/>
      <c r="N2091" s="24"/>
      <c r="O2091" s="24"/>
    </row>
    <row r="2092" spans="4:15" x14ac:dyDescent="0.75">
      <c r="D2092" s="24"/>
      <c r="E2092" s="24"/>
      <c r="F2092" s="24"/>
      <c r="G2092" s="24"/>
      <c r="H2092" s="24"/>
      <c r="I2092" s="24"/>
      <c r="J2092" s="24"/>
      <c r="K2092" s="24"/>
      <c r="L2092" s="24"/>
      <c r="M2092" s="24"/>
      <c r="N2092" s="24"/>
      <c r="O2092" s="24"/>
    </row>
    <row r="2093" spans="4:15" x14ac:dyDescent="0.75">
      <c r="D2093" s="24"/>
      <c r="E2093" s="24"/>
      <c r="F2093" s="24"/>
      <c r="G2093" s="24"/>
      <c r="H2093" s="24"/>
      <c r="I2093" s="24"/>
      <c r="J2093" s="24"/>
      <c r="K2093" s="24"/>
      <c r="L2093" s="24"/>
      <c r="M2093" s="24"/>
      <c r="N2093" s="24"/>
      <c r="O2093" s="24"/>
    </row>
    <row r="2094" spans="4:15" x14ac:dyDescent="0.75">
      <c r="D2094" s="24"/>
      <c r="E2094" s="24"/>
      <c r="F2094" s="24"/>
      <c r="G2094" s="24"/>
      <c r="H2094" s="24"/>
      <c r="I2094" s="24"/>
      <c r="J2094" s="24"/>
      <c r="K2094" s="24"/>
      <c r="L2094" s="24"/>
      <c r="M2094" s="24"/>
      <c r="N2094" s="24"/>
      <c r="O2094" s="24"/>
    </row>
    <row r="2095" spans="4:15" x14ac:dyDescent="0.75">
      <c r="D2095" s="24"/>
      <c r="E2095" s="24"/>
      <c r="F2095" s="24"/>
      <c r="G2095" s="24"/>
      <c r="H2095" s="24"/>
      <c r="I2095" s="24"/>
      <c r="J2095" s="24"/>
      <c r="K2095" s="24"/>
      <c r="L2095" s="24"/>
      <c r="M2095" s="24"/>
      <c r="N2095" s="24"/>
      <c r="O2095" s="24"/>
    </row>
    <row r="2096" spans="4:15" x14ac:dyDescent="0.75">
      <c r="D2096" s="24"/>
      <c r="E2096" s="24"/>
      <c r="F2096" s="24"/>
      <c r="G2096" s="24"/>
      <c r="H2096" s="24"/>
      <c r="I2096" s="24"/>
      <c r="J2096" s="24"/>
      <c r="K2096" s="24"/>
      <c r="L2096" s="24"/>
      <c r="M2096" s="24"/>
      <c r="N2096" s="24"/>
      <c r="O2096" s="24"/>
    </row>
    <row r="2097" spans="4:15" x14ac:dyDescent="0.75">
      <c r="D2097" s="24"/>
      <c r="E2097" s="24"/>
      <c r="F2097" s="24"/>
      <c r="G2097" s="24"/>
      <c r="H2097" s="24"/>
      <c r="I2097" s="24"/>
      <c r="J2097" s="24"/>
      <c r="K2097" s="24"/>
      <c r="L2097" s="24"/>
      <c r="M2097" s="24"/>
      <c r="N2097" s="24"/>
      <c r="O2097" s="24"/>
    </row>
    <row r="2098" spans="4:15" x14ac:dyDescent="0.75">
      <c r="D2098" s="24"/>
      <c r="E2098" s="24"/>
      <c r="F2098" s="24"/>
      <c r="G2098" s="24"/>
      <c r="H2098" s="24"/>
      <c r="I2098" s="24"/>
      <c r="J2098" s="24"/>
      <c r="K2098" s="24"/>
      <c r="L2098" s="24"/>
      <c r="M2098" s="24"/>
      <c r="N2098" s="24"/>
      <c r="O2098" s="24"/>
    </row>
    <row r="2099" spans="4:15" x14ac:dyDescent="0.75">
      <c r="D2099" s="24"/>
      <c r="E2099" s="24"/>
      <c r="F2099" s="24"/>
      <c r="G2099" s="24"/>
      <c r="H2099" s="24"/>
      <c r="I2099" s="24"/>
      <c r="J2099" s="24"/>
      <c r="K2099" s="24"/>
      <c r="L2099" s="24"/>
      <c r="M2099" s="24"/>
      <c r="N2099" s="24"/>
      <c r="O2099" s="24"/>
    </row>
    <row r="2100" spans="4:15" x14ac:dyDescent="0.75">
      <c r="D2100" s="24"/>
      <c r="E2100" s="24"/>
      <c r="F2100" s="24"/>
      <c r="G2100" s="24"/>
      <c r="H2100" s="24"/>
      <c r="I2100" s="24"/>
      <c r="J2100" s="24"/>
      <c r="K2100" s="24"/>
      <c r="L2100" s="24"/>
      <c r="M2100" s="24"/>
      <c r="N2100" s="24"/>
      <c r="O2100" s="24"/>
    </row>
    <row r="2101" spans="4:15" x14ac:dyDescent="0.75">
      <c r="D2101" s="24"/>
      <c r="E2101" s="24"/>
      <c r="F2101" s="24"/>
      <c r="G2101" s="24"/>
      <c r="H2101" s="24"/>
      <c r="I2101" s="24"/>
      <c r="J2101" s="24"/>
      <c r="K2101" s="24"/>
      <c r="L2101" s="24"/>
      <c r="M2101" s="24"/>
      <c r="N2101" s="24"/>
      <c r="O2101" s="24"/>
    </row>
    <row r="2102" spans="4:15" x14ac:dyDescent="0.75">
      <c r="D2102" s="24"/>
      <c r="E2102" s="24"/>
      <c r="F2102" s="24"/>
      <c r="G2102" s="24"/>
      <c r="H2102" s="24"/>
      <c r="I2102" s="24"/>
      <c r="J2102" s="24"/>
      <c r="K2102" s="24"/>
      <c r="L2102" s="24"/>
      <c r="M2102" s="24"/>
      <c r="N2102" s="24"/>
      <c r="O2102" s="24"/>
    </row>
    <row r="2103" spans="4:15" x14ac:dyDescent="0.75">
      <c r="D2103" s="24"/>
      <c r="E2103" s="24"/>
      <c r="F2103" s="24"/>
      <c r="G2103" s="24"/>
      <c r="H2103" s="24"/>
      <c r="I2103" s="24"/>
      <c r="J2103" s="24"/>
      <c r="K2103" s="24"/>
      <c r="L2103" s="24"/>
      <c r="M2103" s="24"/>
      <c r="N2103" s="24"/>
      <c r="O2103" s="24"/>
    </row>
    <row r="2104" spans="4:15" x14ac:dyDescent="0.75">
      <c r="D2104" s="24"/>
      <c r="E2104" s="24"/>
      <c r="F2104" s="24"/>
      <c r="G2104" s="24"/>
      <c r="H2104" s="24"/>
      <c r="I2104" s="24"/>
      <c r="J2104" s="24"/>
      <c r="K2104" s="24"/>
      <c r="L2104" s="24"/>
      <c r="M2104" s="24"/>
      <c r="N2104" s="24"/>
      <c r="O2104" s="24"/>
    </row>
    <row r="2105" spans="4:15" x14ac:dyDescent="0.75">
      <c r="D2105" s="24"/>
      <c r="E2105" s="24"/>
      <c r="F2105" s="24"/>
      <c r="G2105" s="24"/>
      <c r="H2105" s="24"/>
      <c r="I2105" s="24"/>
      <c r="J2105" s="24"/>
      <c r="K2105" s="24"/>
      <c r="L2105" s="24"/>
      <c r="M2105" s="24"/>
      <c r="N2105" s="24"/>
      <c r="O2105" s="24"/>
    </row>
    <row r="2106" spans="4:15" x14ac:dyDescent="0.75">
      <c r="D2106" s="24"/>
      <c r="E2106" s="24"/>
      <c r="F2106" s="24"/>
      <c r="G2106" s="24"/>
      <c r="H2106" s="24"/>
      <c r="I2106" s="24"/>
      <c r="J2106" s="24"/>
      <c r="K2106" s="24"/>
      <c r="L2106" s="24"/>
      <c r="M2106" s="24"/>
      <c r="N2106" s="24"/>
      <c r="O2106" s="24"/>
    </row>
    <row r="2107" spans="4:15" x14ac:dyDescent="0.75">
      <c r="D2107" s="24"/>
      <c r="E2107" s="24"/>
      <c r="F2107" s="24"/>
      <c r="G2107" s="24"/>
      <c r="H2107" s="24"/>
      <c r="I2107" s="24"/>
      <c r="J2107" s="24"/>
      <c r="K2107" s="24"/>
      <c r="L2107" s="24"/>
      <c r="M2107" s="24"/>
      <c r="N2107" s="24"/>
      <c r="O2107" s="24"/>
    </row>
    <row r="2108" spans="4:15" x14ac:dyDescent="0.75">
      <c r="D2108" s="24"/>
      <c r="E2108" s="24"/>
      <c r="F2108" s="24"/>
      <c r="G2108" s="24"/>
      <c r="H2108" s="24"/>
      <c r="I2108" s="24"/>
      <c r="J2108" s="24"/>
      <c r="K2108" s="24"/>
      <c r="L2108" s="24"/>
      <c r="M2108" s="24"/>
      <c r="N2108" s="24"/>
      <c r="O2108" s="24"/>
    </row>
    <row r="2109" spans="4:15" x14ac:dyDescent="0.75">
      <c r="D2109" s="24"/>
      <c r="E2109" s="24"/>
      <c r="F2109" s="24"/>
      <c r="G2109" s="24"/>
      <c r="H2109" s="24"/>
      <c r="I2109" s="24"/>
      <c r="J2109" s="24"/>
      <c r="K2109" s="24"/>
      <c r="L2109" s="24"/>
      <c r="M2109" s="24"/>
      <c r="N2109" s="24"/>
      <c r="O2109" s="24"/>
    </row>
    <row r="2110" spans="4:15" x14ac:dyDescent="0.75">
      <c r="D2110" s="24"/>
      <c r="E2110" s="24"/>
      <c r="F2110" s="24"/>
      <c r="G2110" s="24"/>
      <c r="H2110" s="24"/>
      <c r="I2110" s="24"/>
      <c r="J2110" s="24"/>
      <c r="K2110" s="24"/>
      <c r="L2110" s="24"/>
      <c r="M2110" s="24"/>
      <c r="N2110" s="24"/>
      <c r="O2110" s="24"/>
    </row>
    <row r="2111" spans="4:15" x14ac:dyDescent="0.75">
      <c r="D2111" s="24"/>
      <c r="E2111" s="24"/>
      <c r="F2111" s="24"/>
      <c r="G2111" s="24"/>
      <c r="H2111" s="24"/>
      <c r="I2111" s="24"/>
      <c r="J2111" s="24"/>
      <c r="K2111" s="24"/>
      <c r="L2111" s="24"/>
      <c r="M2111" s="24"/>
      <c r="N2111" s="24"/>
      <c r="O2111" s="24"/>
    </row>
    <row r="2112" spans="4:15" x14ac:dyDescent="0.75">
      <c r="D2112" s="24"/>
      <c r="E2112" s="24"/>
      <c r="F2112" s="24"/>
      <c r="G2112" s="24"/>
      <c r="H2112" s="24"/>
      <c r="I2112" s="24"/>
      <c r="J2112" s="24"/>
      <c r="K2112" s="24"/>
      <c r="L2112" s="24"/>
      <c r="M2112" s="24"/>
      <c r="N2112" s="24"/>
      <c r="O2112" s="24"/>
    </row>
    <row r="2113" spans="4:15" x14ac:dyDescent="0.75">
      <c r="D2113" s="24"/>
      <c r="E2113" s="24"/>
      <c r="F2113" s="24"/>
      <c r="G2113" s="24"/>
      <c r="H2113" s="24"/>
      <c r="I2113" s="24"/>
      <c r="J2113" s="24"/>
      <c r="K2113" s="24"/>
      <c r="L2113" s="24"/>
      <c r="M2113" s="24"/>
      <c r="N2113" s="24"/>
      <c r="O2113" s="24"/>
    </row>
    <row r="2114" spans="4:15" x14ac:dyDescent="0.75">
      <c r="D2114" s="24"/>
      <c r="E2114" s="24"/>
      <c r="F2114" s="24"/>
      <c r="G2114" s="24"/>
      <c r="H2114" s="24"/>
      <c r="I2114" s="24"/>
      <c r="J2114" s="24"/>
      <c r="K2114" s="24"/>
      <c r="L2114" s="24"/>
      <c r="M2114" s="24"/>
      <c r="N2114" s="24"/>
      <c r="O2114" s="24"/>
    </row>
    <row r="2115" spans="4:15" x14ac:dyDescent="0.75">
      <c r="D2115" s="24"/>
      <c r="E2115" s="24"/>
      <c r="F2115" s="24"/>
      <c r="G2115" s="24"/>
      <c r="H2115" s="24"/>
      <c r="I2115" s="24"/>
      <c r="J2115" s="24"/>
      <c r="K2115" s="24"/>
      <c r="L2115" s="24"/>
      <c r="M2115" s="24"/>
      <c r="N2115" s="24"/>
      <c r="O2115" s="24"/>
    </row>
    <row r="2116" spans="4:15" x14ac:dyDescent="0.75">
      <c r="D2116" s="24"/>
      <c r="E2116" s="24"/>
      <c r="F2116" s="24"/>
      <c r="G2116" s="24"/>
      <c r="H2116" s="24"/>
      <c r="I2116" s="24"/>
      <c r="J2116" s="24"/>
      <c r="K2116" s="24"/>
      <c r="L2116" s="24"/>
      <c r="M2116" s="24"/>
      <c r="N2116" s="24"/>
      <c r="O2116" s="24"/>
    </row>
    <row r="2117" spans="4:15" x14ac:dyDescent="0.75">
      <c r="D2117" s="24"/>
      <c r="E2117" s="24"/>
      <c r="F2117" s="24"/>
      <c r="G2117" s="24"/>
      <c r="H2117" s="24"/>
      <c r="I2117" s="24"/>
      <c r="J2117" s="24"/>
      <c r="K2117" s="24"/>
      <c r="L2117" s="24"/>
      <c r="M2117" s="24"/>
      <c r="N2117" s="24"/>
      <c r="O2117" s="24"/>
    </row>
    <row r="2118" spans="4:15" x14ac:dyDescent="0.75">
      <c r="D2118" s="24"/>
      <c r="E2118" s="24"/>
      <c r="F2118" s="24"/>
      <c r="G2118" s="24"/>
      <c r="H2118" s="24"/>
      <c r="I2118" s="24"/>
      <c r="J2118" s="24"/>
      <c r="K2118" s="24"/>
      <c r="L2118" s="24"/>
      <c r="M2118" s="24"/>
      <c r="N2118" s="24"/>
      <c r="O2118" s="24"/>
    </row>
    <row r="2119" spans="4:15" x14ac:dyDescent="0.75">
      <c r="D2119" s="24"/>
      <c r="E2119" s="24"/>
      <c r="F2119" s="24"/>
      <c r="G2119" s="24"/>
      <c r="H2119" s="24"/>
      <c r="I2119" s="24"/>
      <c r="J2119" s="24"/>
      <c r="K2119" s="24"/>
      <c r="L2119" s="24"/>
      <c r="M2119" s="24"/>
      <c r="N2119" s="24"/>
      <c r="O2119" s="24"/>
    </row>
    <row r="2120" spans="4:15" x14ac:dyDescent="0.75">
      <c r="D2120" s="24"/>
      <c r="E2120" s="24"/>
      <c r="F2120" s="24"/>
      <c r="G2120" s="24"/>
      <c r="H2120" s="24"/>
      <c r="I2120" s="24"/>
      <c r="J2120" s="24"/>
      <c r="K2120" s="24"/>
      <c r="L2120" s="24"/>
      <c r="M2120" s="24"/>
      <c r="N2120" s="24"/>
      <c r="O2120" s="24"/>
    </row>
    <row r="2121" spans="4:15" x14ac:dyDescent="0.75">
      <c r="D2121" s="24"/>
      <c r="E2121" s="24"/>
      <c r="F2121" s="24"/>
      <c r="G2121" s="24"/>
      <c r="H2121" s="24"/>
      <c r="I2121" s="24"/>
      <c r="J2121" s="24"/>
      <c r="K2121" s="24"/>
      <c r="L2121" s="24"/>
      <c r="M2121" s="24"/>
      <c r="N2121" s="24"/>
      <c r="O2121" s="24"/>
    </row>
    <row r="2122" spans="4:15" x14ac:dyDescent="0.75">
      <c r="D2122" s="24"/>
      <c r="E2122" s="24"/>
      <c r="F2122" s="24"/>
      <c r="G2122" s="24"/>
      <c r="H2122" s="24"/>
      <c r="I2122" s="24"/>
      <c r="J2122" s="24"/>
      <c r="K2122" s="24"/>
      <c r="L2122" s="24"/>
      <c r="M2122" s="24"/>
      <c r="N2122" s="24"/>
      <c r="O2122" s="24"/>
    </row>
    <row r="2123" spans="4:15" x14ac:dyDescent="0.75">
      <c r="D2123" s="24"/>
      <c r="E2123" s="24"/>
      <c r="F2123" s="24"/>
      <c r="G2123" s="24"/>
      <c r="H2123" s="24"/>
      <c r="I2123" s="24"/>
      <c r="J2123" s="24"/>
      <c r="K2123" s="24"/>
      <c r="L2123" s="24"/>
      <c r="M2123" s="24"/>
      <c r="N2123" s="24"/>
      <c r="O2123" s="24"/>
    </row>
    <row r="2124" spans="4:15" x14ac:dyDescent="0.75">
      <c r="D2124" s="24"/>
      <c r="E2124" s="24"/>
      <c r="F2124" s="24"/>
      <c r="G2124" s="24"/>
      <c r="H2124" s="24"/>
      <c r="I2124" s="24"/>
      <c r="J2124" s="24"/>
      <c r="K2124" s="24"/>
      <c r="L2124" s="24"/>
      <c r="M2124" s="24"/>
      <c r="N2124" s="24"/>
      <c r="O2124" s="24"/>
    </row>
    <row r="2125" spans="4:15" x14ac:dyDescent="0.75">
      <c r="D2125" s="24"/>
      <c r="E2125" s="24"/>
      <c r="F2125" s="24"/>
      <c r="G2125" s="24"/>
      <c r="H2125" s="24"/>
      <c r="I2125" s="24"/>
      <c r="J2125" s="24"/>
      <c r="K2125" s="24"/>
      <c r="L2125" s="24"/>
      <c r="M2125" s="24"/>
      <c r="N2125" s="24"/>
      <c r="O2125" s="24"/>
    </row>
    <row r="2126" spans="4:15" x14ac:dyDescent="0.75">
      <c r="D2126" s="24"/>
      <c r="E2126" s="24"/>
      <c r="F2126" s="24"/>
      <c r="G2126" s="24"/>
      <c r="H2126" s="24"/>
      <c r="I2126" s="24"/>
      <c r="J2126" s="24"/>
      <c r="K2126" s="24"/>
      <c r="L2126" s="24"/>
      <c r="M2126" s="24"/>
      <c r="N2126" s="24"/>
      <c r="O2126" s="24"/>
    </row>
    <row r="2127" spans="4:15" x14ac:dyDescent="0.75">
      <c r="D2127" s="24"/>
      <c r="E2127" s="24"/>
      <c r="F2127" s="24"/>
      <c r="G2127" s="24"/>
      <c r="H2127" s="24"/>
      <c r="I2127" s="24"/>
      <c r="J2127" s="24"/>
      <c r="K2127" s="24"/>
      <c r="L2127" s="24"/>
      <c r="M2127" s="24"/>
      <c r="N2127" s="24"/>
      <c r="O2127" s="24"/>
    </row>
    <row r="2128" spans="4:15" x14ac:dyDescent="0.75">
      <c r="D2128" s="24"/>
      <c r="E2128" s="24"/>
      <c r="F2128" s="24"/>
      <c r="G2128" s="24"/>
      <c r="H2128" s="24"/>
      <c r="I2128" s="24"/>
      <c r="J2128" s="24"/>
      <c r="K2128" s="24"/>
      <c r="L2128" s="24"/>
      <c r="M2128" s="24"/>
      <c r="N2128" s="24"/>
      <c r="O2128" s="24"/>
    </row>
    <row r="2129" spans="4:15" x14ac:dyDescent="0.75">
      <c r="D2129" s="24"/>
      <c r="E2129" s="24"/>
      <c r="F2129" s="24"/>
      <c r="G2129" s="24"/>
      <c r="H2129" s="24"/>
      <c r="I2129" s="24"/>
      <c r="J2129" s="24"/>
      <c r="K2129" s="24"/>
      <c r="L2129" s="24"/>
      <c r="M2129" s="24"/>
      <c r="N2129" s="24"/>
      <c r="O2129" s="24"/>
    </row>
    <row r="2130" spans="4:15" x14ac:dyDescent="0.75">
      <c r="D2130" s="24"/>
      <c r="E2130" s="24"/>
      <c r="F2130" s="24"/>
      <c r="G2130" s="24"/>
      <c r="H2130" s="24"/>
      <c r="I2130" s="24"/>
      <c r="J2130" s="24"/>
      <c r="K2130" s="24"/>
      <c r="L2130" s="24"/>
      <c r="M2130" s="24"/>
      <c r="N2130" s="24"/>
      <c r="O2130" s="24"/>
    </row>
    <row r="2131" spans="4:15" x14ac:dyDescent="0.75">
      <c r="D2131" s="24"/>
      <c r="E2131" s="24"/>
      <c r="F2131" s="24"/>
      <c r="G2131" s="24"/>
      <c r="H2131" s="24"/>
      <c r="I2131" s="24"/>
      <c r="J2131" s="24"/>
      <c r="K2131" s="24"/>
      <c r="L2131" s="24"/>
      <c r="M2131" s="24"/>
      <c r="N2131" s="24"/>
      <c r="O2131" s="24"/>
    </row>
    <row r="2132" spans="4:15" x14ac:dyDescent="0.75">
      <c r="D2132" s="24"/>
      <c r="E2132" s="24"/>
      <c r="F2132" s="24"/>
      <c r="G2132" s="24"/>
      <c r="H2132" s="24"/>
      <c r="I2132" s="24"/>
      <c r="J2132" s="24"/>
      <c r="K2132" s="24"/>
      <c r="L2132" s="24"/>
      <c r="M2132" s="24"/>
      <c r="N2132" s="24"/>
      <c r="O2132" s="24"/>
    </row>
    <row r="2133" spans="4:15" x14ac:dyDescent="0.75">
      <c r="D2133" s="24"/>
      <c r="E2133" s="24"/>
      <c r="F2133" s="24"/>
      <c r="G2133" s="24"/>
      <c r="H2133" s="24"/>
      <c r="I2133" s="24"/>
      <c r="J2133" s="24"/>
      <c r="K2133" s="24"/>
      <c r="L2133" s="24"/>
      <c r="M2133" s="24"/>
      <c r="N2133" s="24"/>
      <c r="O2133" s="24"/>
    </row>
    <row r="2134" spans="4:15" x14ac:dyDescent="0.75">
      <c r="D2134" s="24"/>
      <c r="E2134" s="24"/>
      <c r="F2134" s="24"/>
      <c r="G2134" s="24"/>
      <c r="H2134" s="24"/>
      <c r="I2134" s="24"/>
      <c r="J2134" s="24"/>
      <c r="K2134" s="24"/>
      <c r="L2134" s="24"/>
      <c r="M2134" s="24"/>
      <c r="N2134" s="24"/>
      <c r="O2134" s="24"/>
    </row>
    <row r="2135" spans="4:15" x14ac:dyDescent="0.75">
      <c r="D2135" s="24"/>
      <c r="E2135" s="24"/>
      <c r="F2135" s="24"/>
      <c r="G2135" s="24"/>
      <c r="H2135" s="24"/>
      <c r="I2135" s="24"/>
      <c r="J2135" s="24"/>
      <c r="K2135" s="24"/>
      <c r="L2135" s="24"/>
      <c r="M2135" s="24"/>
      <c r="N2135" s="24"/>
      <c r="O2135" s="24"/>
    </row>
    <row r="2136" spans="4:15" x14ac:dyDescent="0.75">
      <c r="D2136" s="24"/>
      <c r="E2136" s="24"/>
      <c r="F2136" s="24"/>
      <c r="G2136" s="24"/>
      <c r="H2136" s="24"/>
      <c r="I2136" s="24"/>
      <c r="J2136" s="24"/>
      <c r="K2136" s="24"/>
      <c r="L2136" s="24"/>
      <c r="M2136" s="24"/>
      <c r="N2136" s="24"/>
      <c r="O2136" s="24"/>
    </row>
    <row r="2137" spans="4:15" x14ac:dyDescent="0.75">
      <c r="D2137" s="24"/>
      <c r="E2137" s="24"/>
      <c r="F2137" s="24"/>
      <c r="G2137" s="24"/>
      <c r="H2137" s="24"/>
      <c r="I2137" s="24"/>
      <c r="J2137" s="24"/>
      <c r="K2137" s="24"/>
      <c r="L2137" s="24"/>
      <c r="M2137" s="24"/>
      <c r="N2137" s="24"/>
      <c r="O2137" s="24"/>
    </row>
    <row r="2138" spans="4:15" x14ac:dyDescent="0.75">
      <c r="D2138" s="24"/>
      <c r="E2138" s="24"/>
      <c r="F2138" s="24"/>
      <c r="G2138" s="24"/>
      <c r="H2138" s="24"/>
      <c r="I2138" s="24"/>
      <c r="J2138" s="24"/>
      <c r="K2138" s="24"/>
      <c r="L2138" s="24"/>
      <c r="M2138" s="24"/>
      <c r="N2138" s="24"/>
      <c r="O2138" s="24"/>
    </row>
    <row r="2139" spans="4:15" x14ac:dyDescent="0.75">
      <c r="D2139" s="24"/>
      <c r="E2139" s="24"/>
      <c r="F2139" s="24"/>
      <c r="G2139" s="24"/>
      <c r="H2139" s="24"/>
      <c r="I2139" s="24"/>
      <c r="J2139" s="24"/>
      <c r="K2139" s="24"/>
      <c r="L2139" s="24"/>
      <c r="M2139" s="24"/>
      <c r="N2139" s="24"/>
      <c r="O2139" s="24"/>
    </row>
    <row r="2140" spans="4:15" x14ac:dyDescent="0.75">
      <c r="D2140" s="24"/>
      <c r="E2140" s="24"/>
      <c r="F2140" s="24"/>
      <c r="G2140" s="24"/>
      <c r="H2140" s="24"/>
      <c r="I2140" s="24"/>
      <c r="J2140" s="24"/>
      <c r="K2140" s="24"/>
      <c r="L2140" s="24"/>
      <c r="M2140" s="24"/>
      <c r="N2140" s="24"/>
      <c r="O2140" s="24"/>
    </row>
    <row r="2141" spans="4:15" x14ac:dyDescent="0.75">
      <c r="D2141" s="24"/>
      <c r="E2141" s="24"/>
      <c r="F2141" s="24"/>
      <c r="G2141" s="24"/>
      <c r="H2141" s="24"/>
      <c r="I2141" s="24"/>
      <c r="J2141" s="24"/>
      <c r="K2141" s="24"/>
      <c r="L2141" s="24"/>
      <c r="M2141" s="24"/>
      <c r="N2141" s="24"/>
      <c r="O2141" s="24"/>
    </row>
    <row r="2142" spans="4:15" x14ac:dyDescent="0.75">
      <c r="D2142" s="24"/>
      <c r="E2142" s="24"/>
      <c r="F2142" s="24"/>
      <c r="G2142" s="24"/>
      <c r="H2142" s="24"/>
      <c r="I2142" s="24"/>
      <c r="J2142" s="24"/>
      <c r="K2142" s="24"/>
      <c r="L2142" s="24"/>
      <c r="M2142" s="24"/>
      <c r="N2142" s="24"/>
      <c r="O2142" s="24"/>
    </row>
    <row r="2143" spans="4:15" x14ac:dyDescent="0.75">
      <c r="D2143" s="24"/>
      <c r="E2143" s="24"/>
      <c r="F2143" s="24"/>
      <c r="G2143" s="24"/>
      <c r="H2143" s="24"/>
      <c r="I2143" s="24"/>
      <c r="J2143" s="24"/>
      <c r="K2143" s="24"/>
      <c r="L2143" s="24"/>
      <c r="M2143" s="24"/>
      <c r="N2143" s="24"/>
      <c r="O2143" s="24"/>
    </row>
    <row r="2144" spans="4:15" x14ac:dyDescent="0.75">
      <c r="D2144" s="24"/>
      <c r="E2144" s="24"/>
      <c r="F2144" s="24"/>
      <c r="G2144" s="24"/>
      <c r="H2144" s="24"/>
      <c r="I2144" s="24"/>
      <c r="J2144" s="24"/>
      <c r="K2144" s="24"/>
      <c r="L2144" s="24"/>
      <c r="M2144" s="24"/>
      <c r="N2144" s="24"/>
      <c r="O2144" s="24"/>
    </row>
    <row r="2145" spans="4:15" x14ac:dyDescent="0.75">
      <c r="D2145" s="24"/>
      <c r="E2145" s="24"/>
      <c r="F2145" s="24"/>
      <c r="G2145" s="24"/>
      <c r="H2145" s="24"/>
      <c r="I2145" s="24"/>
      <c r="J2145" s="24"/>
      <c r="K2145" s="24"/>
      <c r="L2145" s="24"/>
      <c r="M2145" s="24"/>
      <c r="N2145" s="24"/>
      <c r="O2145" s="24"/>
    </row>
    <row r="2146" spans="4:15" x14ac:dyDescent="0.75">
      <c r="D2146" s="24"/>
      <c r="E2146" s="24"/>
      <c r="F2146" s="24"/>
      <c r="G2146" s="24"/>
      <c r="H2146" s="24"/>
      <c r="I2146" s="24"/>
      <c r="J2146" s="24"/>
      <c r="K2146" s="24"/>
      <c r="L2146" s="24"/>
      <c r="M2146" s="24"/>
      <c r="N2146" s="24"/>
      <c r="O2146" s="24"/>
    </row>
    <row r="2147" spans="4:15" x14ac:dyDescent="0.75">
      <c r="D2147" s="24"/>
      <c r="E2147" s="24"/>
      <c r="F2147" s="24"/>
      <c r="G2147" s="24"/>
      <c r="H2147" s="24"/>
      <c r="I2147" s="24"/>
      <c r="J2147" s="24"/>
      <c r="K2147" s="24"/>
      <c r="L2147" s="24"/>
      <c r="M2147" s="24"/>
      <c r="N2147" s="24"/>
      <c r="O2147" s="24"/>
    </row>
    <row r="2148" spans="4:15" x14ac:dyDescent="0.75">
      <c r="D2148" s="24"/>
      <c r="E2148" s="24"/>
      <c r="F2148" s="24"/>
      <c r="G2148" s="24"/>
      <c r="H2148" s="24"/>
      <c r="I2148" s="24"/>
      <c r="J2148" s="24"/>
      <c r="K2148" s="24"/>
      <c r="L2148" s="24"/>
      <c r="M2148" s="24"/>
      <c r="N2148" s="24"/>
      <c r="O2148" s="24"/>
    </row>
    <row r="2149" spans="4:15" x14ac:dyDescent="0.75">
      <c r="D2149" s="24"/>
      <c r="E2149" s="24"/>
      <c r="F2149" s="24"/>
      <c r="G2149" s="24"/>
      <c r="H2149" s="24"/>
      <c r="I2149" s="24"/>
      <c r="J2149" s="24"/>
      <c r="K2149" s="24"/>
      <c r="L2149" s="24"/>
      <c r="M2149" s="24"/>
      <c r="N2149" s="24"/>
      <c r="O2149" s="24"/>
    </row>
    <row r="2150" spans="4:15" x14ac:dyDescent="0.75">
      <c r="D2150" s="24"/>
      <c r="E2150" s="24"/>
      <c r="F2150" s="24"/>
      <c r="G2150" s="24"/>
      <c r="H2150" s="24"/>
      <c r="I2150" s="24"/>
      <c r="J2150" s="24"/>
      <c r="K2150" s="24"/>
      <c r="L2150" s="24"/>
      <c r="M2150" s="24"/>
      <c r="N2150" s="24"/>
      <c r="O2150" s="24"/>
    </row>
    <row r="2151" spans="4:15" x14ac:dyDescent="0.75">
      <c r="D2151" s="24"/>
      <c r="E2151" s="24"/>
      <c r="F2151" s="24"/>
      <c r="G2151" s="24"/>
      <c r="H2151" s="24"/>
      <c r="I2151" s="24"/>
      <c r="J2151" s="24"/>
      <c r="K2151" s="24"/>
      <c r="L2151" s="24"/>
      <c r="M2151" s="24"/>
      <c r="N2151" s="24"/>
      <c r="O2151" s="24"/>
    </row>
    <row r="2152" spans="4:15" x14ac:dyDescent="0.75">
      <c r="D2152" s="24"/>
      <c r="E2152" s="24"/>
      <c r="F2152" s="24"/>
      <c r="G2152" s="24"/>
      <c r="H2152" s="24"/>
      <c r="I2152" s="24"/>
      <c r="J2152" s="24"/>
      <c r="K2152" s="24"/>
      <c r="L2152" s="24"/>
      <c r="M2152" s="24"/>
      <c r="N2152" s="24"/>
      <c r="O2152" s="24"/>
    </row>
    <row r="2153" spans="4:15" x14ac:dyDescent="0.75">
      <c r="D2153" s="24"/>
      <c r="E2153" s="24"/>
      <c r="F2153" s="24"/>
      <c r="G2153" s="24"/>
      <c r="H2153" s="24"/>
      <c r="I2153" s="24"/>
      <c r="J2153" s="24"/>
      <c r="K2153" s="24"/>
      <c r="L2153" s="24"/>
      <c r="M2153" s="24"/>
      <c r="N2153" s="24"/>
      <c r="O2153" s="24"/>
    </row>
    <row r="2154" spans="4:15" x14ac:dyDescent="0.75">
      <c r="D2154" s="24"/>
      <c r="E2154" s="24"/>
      <c r="F2154" s="24"/>
      <c r="G2154" s="24"/>
      <c r="H2154" s="24"/>
      <c r="I2154" s="24"/>
      <c r="J2154" s="24"/>
      <c r="K2154" s="24"/>
      <c r="L2154" s="24"/>
      <c r="M2154" s="24"/>
      <c r="N2154" s="24"/>
      <c r="O2154" s="24"/>
    </row>
    <row r="2155" spans="4:15" x14ac:dyDescent="0.75">
      <c r="D2155" s="24"/>
      <c r="E2155" s="24"/>
      <c r="F2155" s="24"/>
      <c r="G2155" s="24"/>
      <c r="H2155" s="24"/>
      <c r="I2155" s="24"/>
      <c r="J2155" s="24"/>
      <c r="K2155" s="24"/>
      <c r="L2155" s="24"/>
      <c r="M2155" s="24"/>
      <c r="N2155" s="24"/>
      <c r="O2155" s="24"/>
    </row>
    <row r="2156" spans="4:15" x14ac:dyDescent="0.75">
      <c r="D2156" s="24"/>
      <c r="E2156" s="24"/>
      <c r="F2156" s="24"/>
      <c r="G2156" s="24"/>
      <c r="H2156" s="24"/>
      <c r="I2156" s="24"/>
      <c r="J2156" s="24"/>
      <c r="K2156" s="24"/>
      <c r="L2156" s="24"/>
      <c r="M2156" s="24"/>
      <c r="N2156" s="24"/>
      <c r="O2156" s="24"/>
    </row>
    <row r="2157" spans="4:15" x14ac:dyDescent="0.75">
      <c r="D2157" s="24"/>
      <c r="E2157" s="24"/>
      <c r="F2157" s="24"/>
      <c r="G2157" s="24"/>
      <c r="H2157" s="24"/>
      <c r="I2157" s="24"/>
      <c r="J2157" s="24"/>
      <c r="K2157" s="24"/>
      <c r="L2157" s="24"/>
      <c r="M2157" s="24"/>
      <c r="N2157" s="24"/>
      <c r="O2157" s="24"/>
    </row>
    <row r="2158" spans="4:15" x14ac:dyDescent="0.75">
      <c r="D2158" s="24"/>
      <c r="E2158" s="24"/>
      <c r="F2158" s="24"/>
      <c r="G2158" s="24"/>
      <c r="H2158" s="24"/>
      <c r="I2158" s="24"/>
      <c r="J2158" s="24"/>
      <c r="K2158" s="24"/>
      <c r="L2158" s="24"/>
      <c r="M2158" s="24"/>
      <c r="N2158" s="24"/>
      <c r="O2158" s="24"/>
    </row>
    <row r="2159" spans="4:15" x14ac:dyDescent="0.75">
      <c r="D2159" s="24"/>
      <c r="E2159" s="24"/>
      <c r="F2159" s="24"/>
      <c r="G2159" s="24"/>
      <c r="H2159" s="24"/>
      <c r="I2159" s="24"/>
      <c r="J2159" s="24"/>
      <c r="K2159" s="24"/>
      <c r="L2159" s="24"/>
      <c r="M2159" s="24"/>
      <c r="N2159" s="24"/>
      <c r="O2159" s="24"/>
    </row>
    <row r="2160" spans="4:15" x14ac:dyDescent="0.75">
      <c r="D2160" s="24"/>
      <c r="E2160" s="24"/>
      <c r="F2160" s="24"/>
      <c r="G2160" s="24"/>
      <c r="H2160" s="24"/>
      <c r="I2160" s="24"/>
      <c r="J2160" s="24"/>
      <c r="K2160" s="24"/>
      <c r="L2160" s="24"/>
      <c r="M2160" s="24"/>
      <c r="N2160" s="24"/>
      <c r="O2160" s="24"/>
    </row>
    <row r="2161" spans="4:15" x14ac:dyDescent="0.75">
      <c r="D2161" s="24"/>
      <c r="E2161" s="24"/>
      <c r="F2161" s="24"/>
      <c r="G2161" s="24"/>
      <c r="H2161" s="24"/>
      <c r="I2161" s="24"/>
      <c r="J2161" s="24"/>
      <c r="K2161" s="24"/>
      <c r="L2161" s="24"/>
      <c r="M2161" s="24"/>
      <c r="N2161" s="24"/>
      <c r="O2161" s="24"/>
    </row>
    <row r="2162" spans="4:15" x14ac:dyDescent="0.75">
      <c r="D2162" s="24"/>
      <c r="E2162" s="24"/>
      <c r="F2162" s="24"/>
      <c r="G2162" s="24"/>
      <c r="H2162" s="24"/>
      <c r="I2162" s="24"/>
      <c r="J2162" s="24"/>
      <c r="K2162" s="24"/>
      <c r="L2162" s="24"/>
      <c r="M2162" s="24"/>
      <c r="N2162" s="24"/>
      <c r="O2162" s="24"/>
    </row>
    <row r="2163" spans="4:15" x14ac:dyDescent="0.75">
      <c r="D2163" s="24"/>
      <c r="E2163" s="24"/>
      <c r="F2163" s="24"/>
      <c r="G2163" s="24"/>
      <c r="H2163" s="24"/>
      <c r="I2163" s="24"/>
      <c r="J2163" s="24"/>
      <c r="K2163" s="24"/>
      <c r="L2163" s="24"/>
      <c r="M2163" s="24"/>
      <c r="N2163" s="24"/>
      <c r="O2163" s="24"/>
    </row>
    <row r="2164" spans="4:15" x14ac:dyDescent="0.75">
      <c r="D2164" s="24"/>
      <c r="E2164" s="24"/>
      <c r="F2164" s="24"/>
      <c r="G2164" s="24"/>
      <c r="H2164" s="24"/>
      <c r="I2164" s="24"/>
      <c r="J2164" s="24"/>
      <c r="K2164" s="24"/>
      <c r="L2164" s="24"/>
      <c r="M2164" s="24"/>
      <c r="N2164" s="24"/>
      <c r="O2164" s="24"/>
    </row>
    <row r="2165" spans="4:15" x14ac:dyDescent="0.75">
      <c r="D2165" s="24"/>
      <c r="E2165" s="24"/>
      <c r="F2165" s="24"/>
      <c r="G2165" s="24"/>
      <c r="H2165" s="24"/>
      <c r="I2165" s="24"/>
      <c r="J2165" s="24"/>
      <c r="K2165" s="24"/>
      <c r="L2165" s="24"/>
      <c r="M2165" s="24"/>
      <c r="N2165" s="24"/>
      <c r="O2165" s="24"/>
    </row>
    <row r="2166" spans="4:15" x14ac:dyDescent="0.75">
      <c r="D2166" s="24"/>
      <c r="E2166" s="24"/>
      <c r="F2166" s="24"/>
      <c r="G2166" s="24"/>
      <c r="H2166" s="24"/>
      <c r="I2166" s="24"/>
      <c r="J2166" s="24"/>
      <c r="K2166" s="24"/>
      <c r="L2166" s="24"/>
      <c r="M2166" s="24"/>
      <c r="N2166" s="24"/>
      <c r="O2166" s="24"/>
    </row>
    <row r="2167" spans="4:15" x14ac:dyDescent="0.75">
      <c r="D2167" s="24"/>
      <c r="E2167" s="24"/>
      <c r="F2167" s="24"/>
      <c r="G2167" s="24"/>
      <c r="H2167" s="24"/>
      <c r="I2167" s="24"/>
      <c r="J2167" s="24"/>
      <c r="K2167" s="24"/>
      <c r="L2167" s="24"/>
      <c r="M2167" s="24"/>
      <c r="N2167" s="24"/>
      <c r="O2167" s="24"/>
    </row>
    <row r="2168" spans="4:15" x14ac:dyDescent="0.75">
      <c r="D2168" s="24"/>
      <c r="E2168" s="24"/>
      <c r="F2168" s="24"/>
      <c r="G2168" s="24"/>
      <c r="H2168" s="24"/>
      <c r="I2168" s="24"/>
      <c r="J2168" s="24"/>
      <c r="K2168" s="24"/>
      <c r="L2168" s="24"/>
      <c r="M2168" s="24"/>
      <c r="N2168" s="24"/>
      <c r="O2168" s="24"/>
    </row>
    <row r="2169" spans="4:15" x14ac:dyDescent="0.75">
      <c r="D2169" s="24"/>
      <c r="E2169" s="24"/>
      <c r="F2169" s="24"/>
      <c r="G2169" s="24"/>
      <c r="H2169" s="24"/>
      <c r="I2169" s="24"/>
      <c r="J2169" s="24"/>
      <c r="K2169" s="24"/>
      <c r="L2169" s="24"/>
      <c r="M2169" s="24"/>
      <c r="N2169" s="24"/>
      <c r="O2169" s="24"/>
    </row>
    <row r="2170" spans="4:15" x14ac:dyDescent="0.75">
      <c r="D2170" s="24"/>
      <c r="E2170" s="24"/>
      <c r="F2170" s="24"/>
      <c r="G2170" s="24"/>
      <c r="H2170" s="24"/>
      <c r="I2170" s="24"/>
      <c r="J2170" s="24"/>
      <c r="K2170" s="24"/>
      <c r="L2170" s="24"/>
      <c r="M2170" s="24"/>
      <c r="N2170" s="24"/>
      <c r="O2170" s="24"/>
    </row>
    <row r="2171" spans="4:15" x14ac:dyDescent="0.75">
      <c r="D2171" s="24"/>
      <c r="E2171" s="24"/>
      <c r="F2171" s="24"/>
      <c r="G2171" s="24"/>
      <c r="H2171" s="24"/>
      <c r="I2171" s="24"/>
      <c r="J2171" s="24"/>
      <c r="K2171" s="24"/>
      <c r="L2171" s="24"/>
      <c r="M2171" s="24"/>
      <c r="N2171" s="24"/>
      <c r="O2171" s="24"/>
    </row>
    <row r="2172" spans="4:15" x14ac:dyDescent="0.75">
      <c r="D2172" s="24"/>
      <c r="E2172" s="24"/>
      <c r="F2172" s="24"/>
      <c r="G2172" s="24"/>
      <c r="H2172" s="24"/>
      <c r="I2172" s="24"/>
      <c r="J2172" s="24"/>
      <c r="K2172" s="24"/>
      <c r="L2172" s="24"/>
      <c r="M2172" s="24"/>
      <c r="N2172" s="24"/>
      <c r="O2172" s="24"/>
    </row>
    <row r="2173" spans="4:15" x14ac:dyDescent="0.75">
      <c r="D2173" s="24"/>
      <c r="E2173" s="24"/>
      <c r="F2173" s="24"/>
      <c r="G2173" s="24"/>
      <c r="H2173" s="24"/>
      <c r="I2173" s="24"/>
      <c r="J2173" s="24"/>
      <c r="K2173" s="24"/>
      <c r="L2173" s="24"/>
      <c r="M2173" s="24"/>
      <c r="N2173" s="24"/>
      <c r="O2173" s="24"/>
    </row>
    <row r="2174" spans="4:15" x14ac:dyDescent="0.75">
      <c r="D2174" s="24"/>
      <c r="E2174" s="24"/>
      <c r="F2174" s="24"/>
      <c r="G2174" s="24"/>
      <c r="H2174" s="24"/>
      <c r="I2174" s="24"/>
      <c r="J2174" s="24"/>
      <c r="K2174" s="24"/>
      <c r="L2174" s="24"/>
      <c r="M2174" s="24"/>
      <c r="N2174" s="24"/>
      <c r="O2174" s="24"/>
    </row>
    <row r="2175" spans="4:15" x14ac:dyDescent="0.75">
      <c r="D2175" s="24"/>
      <c r="E2175" s="24"/>
      <c r="F2175" s="24"/>
      <c r="G2175" s="24"/>
      <c r="H2175" s="24"/>
      <c r="I2175" s="24"/>
      <c r="J2175" s="24"/>
      <c r="K2175" s="24"/>
      <c r="L2175" s="24"/>
      <c r="M2175" s="24"/>
      <c r="N2175" s="24"/>
      <c r="O2175" s="24"/>
    </row>
    <row r="2176" spans="4:15" x14ac:dyDescent="0.75">
      <c r="D2176" s="24"/>
      <c r="E2176" s="24"/>
      <c r="F2176" s="24"/>
      <c r="G2176" s="24"/>
      <c r="H2176" s="24"/>
      <c r="I2176" s="24"/>
      <c r="J2176" s="24"/>
      <c r="K2176" s="24"/>
      <c r="L2176" s="24"/>
      <c r="M2176" s="24"/>
      <c r="N2176" s="24"/>
      <c r="O2176" s="24"/>
    </row>
    <row r="2177" spans="4:15" x14ac:dyDescent="0.75">
      <c r="D2177" s="24"/>
      <c r="E2177" s="24"/>
      <c r="F2177" s="24"/>
      <c r="G2177" s="24"/>
      <c r="H2177" s="24"/>
      <c r="I2177" s="24"/>
      <c r="J2177" s="24"/>
      <c r="K2177" s="24"/>
      <c r="L2177" s="24"/>
      <c r="M2177" s="24"/>
      <c r="N2177" s="24"/>
      <c r="O2177" s="24"/>
    </row>
    <row r="2178" spans="4:15" x14ac:dyDescent="0.75">
      <c r="D2178" s="24"/>
      <c r="E2178" s="24"/>
      <c r="F2178" s="24"/>
      <c r="G2178" s="24"/>
      <c r="H2178" s="24"/>
      <c r="I2178" s="24"/>
      <c r="J2178" s="24"/>
      <c r="K2178" s="24"/>
      <c r="L2178" s="24"/>
      <c r="M2178" s="24"/>
      <c r="N2178" s="24"/>
      <c r="O2178" s="24"/>
    </row>
    <row r="2179" spans="4:15" x14ac:dyDescent="0.75">
      <c r="D2179" s="24"/>
      <c r="E2179" s="24"/>
      <c r="F2179" s="24"/>
      <c r="G2179" s="24"/>
      <c r="H2179" s="24"/>
      <c r="I2179" s="24"/>
      <c r="J2179" s="24"/>
      <c r="K2179" s="24"/>
      <c r="L2179" s="24"/>
      <c r="M2179" s="24"/>
      <c r="N2179" s="24"/>
      <c r="O2179" s="24"/>
    </row>
    <row r="2180" spans="4:15" x14ac:dyDescent="0.75">
      <c r="D2180" s="24"/>
      <c r="E2180" s="24"/>
      <c r="F2180" s="24"/>
      <c r="G2180" s="24"/>
      <c r="H2180" s="24"/>
      <c r="I2180" s="24"/>
      <c r="J2180" s="24"/>
      <c r="K2180" s="24"/>
      <c r="L2180" s="24"/>
      <c r="M2180" s="24"/>
      <c r="N2180" s="24"/>
      <c r="O2180" s="24"/>
    </row>
    <row r="2181" spans="4:15" x14ac:dyDescent="0.75">
      <c r="D2181" s="24"/>
      <c r="E2181" s="24"/>
      <c r="F2181" s="24"/>
      <c r="G2181" s="24"/>
      <c r="H2181" s="24"/>
      <c r="I2181" s="24"/>
      <c r="J2181" s="24"/>
      <c r="K2181" s="24"/>
      <c r="L2181" s="24"/>
      <c r="M2181" s="24"/>
      <c r="N2181" s="24"/>
      <c r="O2181" s="24"/>
    </row>
    <row r="2182" spans="4:15" x14ac:dyDescent="0.75">
      <c r="D2182" s="24"/>
      <c r="E2182" s="24"/>
      <c r="F2182" s="24"/>
      <c r="G2182" s="24"/>
      <c r="H2182" s="24"/>
      <c r="I2182" s="24"/>
      <c r="J2182" s="24"/>
      <c r="K2182" s="24"/>
      <c r="L2182" s="24"/>
      <c r="M2182" s="24"/>
      <c r="N2182" s="24"/>
      <c r="O2182" s="24"/>
    </row>
    <row r="2183" spans="4:15" x14ac:dyDescent="0.75">
      <c r="D2183" s="24"/>
      <c r="E2183" s="24"/>
      <c r="F2183" s="24"/>
      <c r="G2183" s="24"/>
      <c r="H2183" s="24"/>
      <c r="I2183" s="24"/>
      <c r="J2183" s="24"/>
      <c r="K2183" s="24"/>
      <c r="L2183" s="24"/>
      <c r="M2183" s="24"/>
      <c r="N2183" s="24"/>
      <c r="O2183" s="24"/>
    </row>
    <row r="2184" spans="4:15" x14ac:dyDescent="0.75">
      <c r="D2184" s="24"/>
      <c r="E2184" s="24"/>
      <c r="F2184" s="24"/>
      <c r="G2184" s="24"/>
      <c r="H2184" s="24"/>
      <c r="I2184" s="24"/>
      <c r="J2184" s="24"/>
      <c r="K2184" s="24"/>
      <c r="L2184" s="24"/>
      <c r="M2184" s="24"/>
      <c r="N2184" s="24"/>
      <c r="O2184" s="24"/>
    </row>
    <row r="2185" spans="4:15" x14ac:dyDescent="0.75">
      <c r="D2185" s="24"/>
      <c r="E2185" s="24"/>
      <c r="F2185" s="24"/>
      <c r="G2185" s="24"/>
      <c r="H2185" s="24"/>
      <c r="I2185" s="24"/>
      <c r="J2185" s="24"/>
      <c r="K2185" s="24"/>
      <c r="L2185" s="24"/>
      <c r="M2185" s="24"/>
      <c r="N2185" s="24"/>
      <c r="O2185" s="24"/>
    </row>
    <row r="2186" spans="4:15" x14ac:dyDescent="0.75">
      <c r="D2186" s="24"/>
      <c r="E2186" s="24"/>
      <c r="F2186" s="24"/>
      <c r="G2186" s="24"/>
      <c r="H2186" s="24"/>
      <c r="I2186" s="24"/>
      <c r="J2186" s="24"/>
      <c r="K2186" s="24"/>
      <c r="L2186" s="24"/>
      <c r="M2186" s="24"/>
      <c r="N2186" s="24"/>
      <c r="O2186" s="24"/>
    </row>
    <row r="2187" spans="4:15" x14ac:dyDescent="0.75">
      <c r="D2187" s="24"/>
      <c r="E2187" s="24"/>
      <c r="F2187" s="24"/>
      <c r="G2187" s="24"/>
      <c r="H2187" s="24"/>
      <c r="I2187" s="24"/>
      <c r="J2187" s="24"/>
      <c r="K2187" s="24"/>
      <c r="L2187" s="24"/>
      <c r="M2187" s="24"/>
      <c r="N2187" s="24"/>
      <c r="O2187" s="24"/>
    </row>
    <row r="2188" spans="4:15" x14ac:dyDescent="0.75">
      <c r="D2188" s="24"/>
      <c r="E2188" s="24"/>
      <c r="F2188" s="24"/>
      <c r="G2188" s="24"/>
      <c r="H2188" s="24"/>
      <c r="I2188" s="24"/>
      <c r="J2188" s="24"/>
      <c r="K2188" s="24"/>
      <c r="L2188" s="24"/>
      <c r="M2188" s="24"/>
      <c r="N2188" s="24"/>
      <c r="O2188" s="24"/>
    </row>
    <row r="2189" spans="4:15" x14ac:dyDescent="0.75">
      <c r="D2189" s="24"/>
      <c r="E2189" s="24"/>
      <c r="F2189" s="24"/>
      <c r="G2189" s="24"/>
      <c r="H2189" s="24"/>
      <c r="I2189" s="24"/>
      <c r="J2189" s="24"/>
      <c r="K2189" s="24"/>
      <c r="L2189" s="24"/>
      <c r="M2189" s="24"/>
      <c r="N2189" s="24"/>
      <c r="O2189" s="24"/>
    </row>
    <row r="2190" spans="4:15" x14ac:dyDescent="0.75">
      <c r="D2190" s="24"/>
      <c r="E2190" s="24"/>
      <c r="F2190" s="24"/>
      <c r="G2190" s="24"/>
      <c r="H2190" s="24"/>
      <c r="I2190" s="24"/>
      <c r="J2190" s="24"/>
      <c r="K2190" s="24"/>
      <c r="L2190" s="24"/>
      <c r="M2190" s="24"/>
      <c r="N2190" s="24"/>
      <c r="O2190" s="24"/>
    </row>
    <row r="2191" spans="4:15" x14ac:dyDescent="0.75">
      <c r="D2191" s="24"/>
      <c r="E2191" s="24"/>
      <c r="F2191" s="24"/>
      <c r="G2191" s="24"/>
      <c r="H2191" s="24"/>
      <c r="I2191" s="24"/>
      <c r="J2191" s="24"/>
      <c r="K2191" s="24"/>
      <c r="L2191" s="24"/>
      <c r="M2191" s="24"/>
      <c r="N2191" s="24"/>
      <c r="O2191" s="24"/>
    </row>
    <row r="2192" spans="4:15" x14ac:dyDescent="0.75">
      <c r="D2192" s="24"/>
      <c r="E2192" s="24"/>
      <c r="F2192" s="24"/>
      <c r="G2192" s="24"/>
      <c r="H2192" s="24"/>
      <c r="I2192" s="24"/>
      <c r="J2192" s="24"/>
      <c r="K2192" s="24"/>
      <c r="L2192" s="24"/>
      <c r="M2192" s="24"/>
      <c r="N2192" s="24"/>
      <c r="O2192" s="24"/>
    </row>
    <row r="2193" spans="4:15" x14ac:dyDescent="0.75">
      <c r="D2193" s="24"/>
      <c r="E2193" s="24"/>
      <c r="F2193" s="24"/>
      <c r="G2193" s="24"/>
      <c r="H2193" s="24"/>
      <c r="I2193" s="24"/>
      <c r="J2193" s="24"/>
      <c r="K2193" s="24"/>
      <c r="L2193" s="24"/>
      <c r="M2193" s="24"/>
      <c r="N2193" s="24"/>
      <c r="O2193" s="24"/>
    </row>
    <row r="2194" spans="4:15" x14ac:dyDescent="0.75">
      <c r="D2194" s="24"/>
      <c r="E2194" s="24"/>
      <c r="F2194" s="24"/>
      <c r="G2194" s="24"/>
      <c r="H2194" s="24"/>
      <c r="I2194" s="24"/>
      <c r="J2194" s="24"/>
      <c r="K2194" s="24"/>
      <c r="L2194" s="24"/>
      <c r="M2194" s="24"/>
      <c r="N2194" s="24"/>
      <c r="O2194" s="24"/>
    </row>
    <row r="2195" spans="4:15" x14ac:dyDescent="0.75">
      <c r="D2195" s="24"/>
      <c r="E2195" s="24"/>
      <c r="F2195" s="24"/>
      <c r="G2195" s="24"/>
      <c r="H2195" s="24"/>
      <c r="I2195" s="24"/>
      <c r="J2195" s="24"/>
      <c r="K2195" s="24"/>
      <c r="L2195" s="24"/>
      <c r="M2195" s="24"/>
      <c r="N2195" s="24"/>
      <c r="O2195" s="24"/>
    </row>
    <row r="2196" spans="4:15" x14ac:dyDescent="0.75">
      <c r="D2196" s="24"/>
      <c r="E2196" s="24"/>
      <c r="F2196" s="24"/>
      <c r="G2196" s="24"/>
      <c r="H2196" s="24"/>
      <c r="I2196" s="24"/>
      <c r="J2196" s="24"/>
      <c r="K2196" s="24"/>
      <c r="L2196" s="24"/>
      <c r="M2196" s="24"/>
      <c r="N2196" s="24"/>
      <c r="O2196" s="24"/>
    </row>
    <row r="2197" spans="4:15" x14ac:dyDescent="0.75">
      <c r="D2197" s="24"/>
      <c r="E2197" s="24"/>
      <c r="F2197" s="24"/>
      <c r="G2197" s="24"/>
      <c r="H2197" s="24"/>
      <c r="I2197" s="24"/>
      <c r="J2197" s="24"/>
      <c r="K2197" s="24"/>
      <c r="L2197" s="24"/>
      <c r="M2197" s="24"/>
      <c r="N2197" s="24"/>
      <c r="O2197" s="24"/>
    </row>
    <row r="2198" spans="4:15" x14ac:dyDescent="0.75">
      <c r="D2198" s="24"/>
      <c r="E2198" s="24"/>
      <c r="F2198" s="24"/>
      <c r="G2198" s="24"/>
      <c r="H2198" s="24"/>
      <c r="I2198" s="24"/>
      <c r="J2198" s="24"/>
      <c r="K2198" s="24"/>
      <c r="L2198" s="24"/>
      <c r="M2198" s="24"/>
      <c r="N2198" s="24"/>
      <c r="O2198" s="24"/>
    </row>
    <row r="2199" spans="4:15" x14ac:dyDescent="0.75">
      <c r="D2199" s="24"/>
      <c r="E2199" s="24"/>
      <c r="F2199" s="24"/>
      <c r="G2199" s="24"/>
      <c r="H2199" s="24"/>
      <c r="I2199" s="24"/>
      <c r="J2199" s="24"/>
      <c r="K2199" s="24"/>
      <c r="L2199" s="24"/>
      <c r="M2199" s="24"/>
      <c r="N2199" s="24"/>
      <c r="O2199" s="24"/>
    </row>
    <row r="2200" spans="4:15" x14ac:dyDescent="0.75">
      <c r="D2200" s="24"/>
      <c r="E2200" s="24"/>
      <c r="F2200" s="24"/>
      <c r="G2200" s="24"/>
      <c r="H2200" s="24"/>
      <c r="I2200" s="24"/>
      <c r="J2200" s="24"/>
      <c r="K2200" s="24"/>
      <c r="L2200" s="24"/>
      <c r="M2200" s="24"/>
      <c r="N2200" s="24"/>
      <c r="O2200" s="24"/>
    </row>
    <row r="2201" spans="4:15" x14ac:dyDescent="0.75">
      <c r="D2201" s="24"/>
      <c r="E2201" s="24"/>
      <c r="F2201" s="24"/>
      <c r="G2201" s="24"/>
      <c r="H2201" s="24"/>
      <c r="I2201" s="24"/>
      <c r="J2201" s="24"/>
      <c r="K2201" s="24"/>
      <c r="L2201" s="24"/>
      <c r="M2201" s="24"/>
      <c r="N2201" s="24"/>
      <c r="O2201" s="24"/>
    </row>
    <row r="2202" spans="4:15" x14ac:dyDescent="0.75">
      <c r="D2202" s="24"/>
      <c r="E2202" s="24"/>
      <c r="F2202" s="24"/>
      <c r="G2202" s="24"/>
      <c r="H2202" s="24"/>
      <c r="I2202" s="24"/>
      <c r="J2202" s="24"/>
      <c r="K2202" s="24"/>
      <c r="L2202" s="24"/>
      <c r="M2202" s="24"/>
      <c r="N2202" s="24"/>
      <c r="O2202" s="24"/>
    </row>
    <row r="2203" spans="4:15" x14ac:dyDescent="0.75">
      <c r="D2203" s="24"/>
      <c r="E2203" s="24"/>
      <c r="F2203" s="24"/>
      <c r="G2203" s="24"/>
      <c r="H2203" s="24"/>
      <c r="I2203" s="24"/>
      <c r="J2203" s="24"/>
      <c r="K2203" s="24"/>
      <c r="L2203" s="24"/>
      <c r="M2203" s="24"/>
      <c r="N2203" s="24"/>
      <c r="O2203" s="24"/>
    </row>
    <row r="2204" spans="4:15" x14ac:dyDescent="0.75">
      <c r="D2204" s="24"/>
      <c r="E2204" s="24"/>
      <c r="F2204" s="24"/>
      <c r="G2204" s="24"/>
      <c r="H2204" s="24"/>
      <c r="I2204" s="24"/>
      <c r="J2204" s="24"/>
      <c r="K2204" s="24"/>
      <c r="L2204" s="24"/>
      <c r="M2204" s="24"/>
      <c r="N2204" s="24"/>
      <c r="O2204" s="24"/>
    </row>
    <row r="2205" spans="4:15" x14ac:dyDescent="0.75">
      <c r="D2205" s="24"/>
      <c r="E2205" s="24"/>
      <c r="F2205" s="24"/>
      <c r="G2205" s="24"/>
      <c r="H2205" s="24"/>
      <c r="I2205" s="24"/>
      <c r="J2205" s="24"/>
      <c r="K2205" s="24"/>
      <c r="L2205" s="24"/>
      <c r="M2205" s="24"/>
      <c r="N2205" s="24"/>
      <c r="O2205" s="24"/>
    </row>
    <row r="2206" spans="4:15" x14ac:dyDescent="0.75">
      <c r="D2206" s="24"/>
      <c r="E2206" s="24"/>
      <c r="F2206" s="24"/>
      <c r="G2206" s="24"/>
      <c r="H2206" s="24"/>
      <c r="I2206" s="24"/>
      <c r="J2206" s="24"/>
      <c r="K2206" s="24"/>
      <c r="L2206" s="24"/>
      <c r="M2206" s="24"/>
      <c r="N2206" s="24"/>
      <c r="O2206" s="24"/>
    </row>
    <row r="2207" spans="4:15" x14ac:dyDescent="0.75">
      <c r="D2207" s="24"/>
      <c r="E2207" s="24"/>
      <c r="F2207" s="24"/>
      <c r="G2207" s="24"/>
      <c r="H2207" s="24"/>
      <c r="I2207" s="24"/>
      <c r="J2207" s="24"/>
      <c r="K2207" s="24"/>
      <c r="L2207" s="24"/>
      <c r="M2207" s="24"/>
      <c r="N2207" s="24"/>
      <c r="O2207" s="24"/>
    </row>
    <row r="2208" spans="4:15" x14ac:dyDescent="0.75">
      <c r="D2208" s="24"/>
      <c r="E2208" s="24"/>
      <c r="F2208" s="24"/>
      <c r="G2208" s="24"/>
      <c r="H2208" s="24"/>
      <c r="I2208" s="24"/>
      <c r="J2208" s="24"/>
      <c r="K2208" s="24"/>
      <c r="L2208" s="24"/>
      <c r="M2208" s="24"/>
      <c r="N2208" s="24"/>
      <c r="O2208" s="24"/>
    </row>
    <row r="2209" spans="4:15" x14ac:dyDescent="0.75">
      <c r="D2209" s="24"/>
      <c r="E2209" s="24"/>
      <c r="F2209" s="24"/>
      <c r="G2209" s="24"/>
      <c r="H2209" s="24"/>
      <c r="I2209" s="24"/>
      <c r="J2209" s="24"/>
      <c r="K2209" s="24"/>
      <c r="L2209" s="24"/>
      <c r="M2209" s="24"/>
      <c r="N2209" s="24"/>
      <c r="O2209" s="24"/>
    </row>
    <row r="2210" spans="4:15" x14ac:dyDescent="0.75">
      <c r="D2210" s="24"/>
      <c r="E2210" s="24"/>
      <c r="F2210" s="24"/>
      <c r="G2210" s="24"/>
      <c r="H2210" s="24"/>
      <c r="I2210" s="24"/>
      <c r="J2210" s="24"/>
      <c r="K2210" s="24"/>
      <c r="L2210" s="24"/>
      <c r="M2210" s="24"/>
      <c r="N2210" s="24"/>
      <c r="O2210" s="24"/>
    </row>
    <row r="2211" spans="4:15" x14ac:dyDescent="0.75">
      <c r="D2211" s="24"/>
      <c r="E2211" s="24"/>
      <c r="F2211" s="24"/>
      <c r="G2211" s="24"/>
      <c r="H2211" s="24"/>
      <c r="I2211" s="24"/>
      <c r="J2211" s="24"/>
      <c r="K2211" s="24"/>
      <c r="L2211" s="24"/>
      <c r="M2211" s="24"/>
      <c r="N2211" s="24"/>
      <c r="O2211" s="24"/>
    </row>
    <row r="2212" spans="4:15" x14ac:dyDescent="0.75">
      <c r="D2212" s="24"/>
      <c r="E2212" s="24"/>
      <c r="F2212" s="24"/>
      <c r="G2212" s="24"/>
      <c r="H2212" s="24"/>
      <c r="I2212" s="24"/>
      <c r="J2212" s="24"/>
      <c r="K2212" s="24"/>
      <c r="L2212" s="24"/>
      <c r="M2212" s="24"/>
      <c r="N2212" s="24"/>
      <c r="O2212" s="24"/>
    </row>
    <row r="2213" spans="4:15" x14ac:dyDescent="0.75">
      <c r="D2213" s="24"/>
      <c r="E2213" s="24"/>
      <c r="F2213" s="24"/>
      <c r="G2213" s="24"/>
      <c r="H2213" s="24"/>
      <c r="I2213" s="24"/>
      <c r="J2213" s="24"/>
      <c r="K2213" s="24"/>
      <c r="L2213" s="24"/>
      <c r="M2213" s="24"/>
      <c r="N2213" s="24"/>
      <c r="O2213" s="24"/>
    </row>
    <row r="2214" spans="4:15" x14ac:dyDescent="0.75">
      <c r="D2214" s="24"/>
      <c r="E2214" s="24"/>
      <c r="F2214" s="24"/>
      <c r="G2214" s="24"/>
      <c r="H2214" s="24"/>
      <c r="I2214" s="24"/>
      <c r="J2214" s="24"/>
      <c r="K2214" s="24"/>
      <c r="L2214" s="24"/>
      <c r="M2214" s="24"/>
      <c r="N2214" s="24"/>
      <c r="O2214" s="24"/>
    </row>
    <row r="2215" spans="4:15" x14ac:dyDescent="0.75">
      <c r="D2215" s="24"/>
      <c r="E2215" s="24"/>
      <c r="F2215" s="24"/>
      <c r="G2215" s="24"/>
      <c r="H2215" s="24"/>
      <c r="I2215" s="24"/>
      <c r="J2215" s="24"/>
      <c r="K2215" s="24"/>
      <c r="L2215" s="24"/>
      <c r="M2215" s="24"/>
      <c r="N2215" s="24"/>
      <c r="O2215" s="24"/>
    </row>
    <row r="2216" spans="4:15" x14ac:dyDescent="0.75">
      <c r="D2216" s="24"/>
      <c r="E2216" s="24"/>
      <c r="F2216" s="24"/>
      <c r="G2216" s="24"/>
      <c r="H2216" s="24"/>
      <c r="I2216" s="24"/>
      <c r="J2216" s="24"/>
      <c r="K2216" s="24"/>
      <c r="L2216" s="24"/>
      <c r="M2216" s="24"/>
      <c r="N2216" s="24"/>
      <c r="O2216" s="24"/>
    </row>
    <row r="2217" spans="4:15" x14ac:dyDescent="0.75">
      <c r="D2217" s="24"/>
      <c r="E2217" s="24"/>
      <c r="F2217" s="24"/>
      <c r="G2217" s="24"/>
      <c r="H2217" s="24"/>
      <c r="I2217" s="24"/>
      <c r="J2217" s="24"/>
      <c r="K2217" s="24"/>
      <c r="L2217" s="24"/>
      <c r="M2217" s="24"/>
      <c r="N2217" s="24"/>
      <c r="O2217" s="24"/>
    </row>
    <row r="2218" spans="4:15" x14ac:dyDescent="0.75">
      <c r="D2218" s="24"/>
      <c r="E2218" s="24"/>
      <c r="F2218" s="24"/>
      <c r="G2218" s="24"/>
      <c r="H2218" s="24"/>
      <c r="I2218" s="24"/>
      <c r="J2218" s="24"/>
      <c r="K2218" s="24"/>
      <c r="L2218" s="24"/>
      <c r="M2218" s="24"/>
      <c r="N2218" s="24"/>
      <c r="O2218" s="24"/>
    </row>
    <row r="2219" spans="4:15" x14ac:dyDescent="0.75">
      <c r="D2219" s="24"/>
      <c r="E2219" s="24"/>
      <c r="F2219" s="24"/>
      <c r="G2219" s="24"/>
      <c r="H2219" s="24"/>
      <c r="I2219" s="24"/>
      <c r="J2219" s="24"/>
      <c r="K2219" s="24"/>
      <c r="L2219" s="24"/>
      <c r="M2219" s="24"/>
      <c r="N2219" s="24"/>
      <c r="O2219" s="24"/>
    </row>
    <row r="2220" spans="4:15" x14ac:dyDescent="0.75">
      <c r="D2220" s="24"/>
      <c r="E2220" s="24"/>
      <c r="F2220" s="24"/>
      <c r="G2220" s="24"/>
      <c r="H2220" s="24"/>
      <c r="I2220" s="24"/>
      <c r="J2220" s="24"/>
      <c r="K2220" s="24"/>
      <c r="L2220" s="24"/>
      <c r="M2220" s="24"/>
      <c r="N2220" s="24"/>
      <c r="O2220" s="24"/>
    </row>
    <row r="2221" spans="4:15" x14ac:dyDescent="0.75">
      <c r="D2221" s="24"/>
      <c r="E2221" s="24"/>
      <c r="F2221" s="24"/>
      <c r="G2221" s="24"/>
      <c r="H2221" s="24"/>
      <c r="I2221" s="24"/>
      <c r="J2221" s="24"/>
      <c r="K2221" s="24"/>
      <c r="L2221" s="24"/>
      <c r="M2221" s="24"/>
      <c r="N2221" s="24"/>
      <c r="O2221" s="24"/>
    </row>
    <row r="2222" spans="4:15" x14ac:dyDescent="0.75">
      <c r="D2222" s="24"/>
      <c r="E2222" s="24"/>
      <c r="F2222" s="24"/>
      <c r="G2222" s="24"/>
      <c r="H2222" s="24"/>
      <c r="I2222" s="24"/>
      <c r="J2222" s="24"/>
      <c r="K2222" s="24"/>
      <c r="L2222" s="24"/>
      <c r="M2222" s="24"/>
      <c r="N2222" s="24"/>
      <c r="O2222" s="24"/>
    </row>
    <row r="2223" spans="4:15" x14ac:dyDescent="0.75">
      <c r="D2223" s="24"/>
      <c r="E2223" s="24"/>
      <c r="F2223" s="24"/>
      <c r="G2223" s="24"/>
      <c r="H2223" s="24"/>
      <c r="I2223" s="24"/>
      <c r="J2223" s="24"/>
      <c r="K2223" s="24"/>
      <c r="L2223" s="24"/>
      <c r="M2223" s="24"/>
      <c r="N2223" s="24"/>
      <c r="O2223" s="24"/>
    </row>
    <row r="2224" spans="4:15" x14ac:dyDescent="0.75">
      <c r="D2224" s="24"/>
      <c r="E2224" s="24"/>
      <c r="F2224" s="24"/>
      <c r="G2224" s="24"/>
      <c r="H2224" s="24"/>
      <c r="I2224" s="24"/>
      <c r="J2224" s="24"/>
      <c r="K2224" s="24"/>
      <c r="L2224" s="24"/>
      <c r="M2224" s="24"/>
      <c r="N2224" s="24"/>
      <c r="O2224" s="24"/>
    </row>
    <row r="2225" spans="4:15" x14ac:dyDescent="0.75">
      <c r="D2225" s="24"/>
      <c r="E2225" s="24"/>
      <c r="F2225" s="24"/>
      <c r="G2225" s="24"/>
      <c r="H2225" s="24"/>
      <c r="I2225" s="24"/>
      <c r="J2225" s="24"/>
      <c r="K2225" s="24"/>
      <c r="L2225" s="24"/>
      <c r="M2225" s="24"/>
      <c r="N2225" s="24"/>
      <c r="O2225" s="24"/>
    </row>
    <row r="2226" spans="4:15" x14ac:dyDescent="0.75">
      <c r="D2226" s="24"/>
      <c r="E2226" s="24"/>
      <c r="F2226" s="24"/>
      <c r="G2226" s="24"/>
      <c r="H2226" s="24"/>
      <c r="I2226" s="24"/>
      <c r="J2226" s="24"/>
      <c r="K2226" s="24"/>
      <c r="L2226" s="24"/>
      <c r="M2226" s="24"/>
      <c r="N2226" s="24"/>
      <c r="O2226" s="24"/>
    </row>
    <row r="2227" spans="4:15" x14ac:dyDescent="0.75">
      <c r="D2227" s="24"/>
      <c r="E2227" s="24"/>
      <c r="F2227" s="24"/>
      <c r="G2227" s="24"/>
      <c r="H2227" s="24"/>
      <c r="I2227" s="24"/>
      <c r="J2227" s="24"/>
      <c r="K2227" s="24"/>
      <c r="L2227" s="24"/>
      <c r="M2227" s="24"/>
      <c r="N2227" s="24"/>
      <c r="O2227" s="24"/>
    </row>
    <row r="2228" spans="4:15" x14ac:dyDescent="0.75">
      <c r="D2228" s="24"/>
      <c r="E2228" s="24"/>
      <c r="F2228" s="24"/>
      <c r="G2228" s="24"/>
      <c r="H2228" s="24"/>
      <c r="I2228" s="24"/>
      <c r="J2228" s="24"/>
      <c r="K2228" s="24"/>
      <c r="L2228" s="24"/>
      <c r="M2228" s="24"/>
      <c r="N2228" s="24"/>
      <c r="O2228" s="24"/>
    </row>
    <row r="2229" spans="4:15" x14ac:dyDescent="0.75">
      <c r="D2229" s="24"/>
      <c r="E2229" s="24"/>
      <c r="F2229" s="24"/>
      <c r="G2229" s="24"/>
      <c r="H2229" s="24"/>
      <c r="I2229" s="24"/>
      <c r="J2229" s="24"/>
      <c r="K2229" s="24"/>
      <c r="L2229" s="24"/>
      <c r="M2229" s="24"/>
      <c r="N2229" s="24"/>
      <c r="O2229" s="24"/>
    </row>
    <row r="2230" spans="4:15" x14ac:dyDescent="0.75">
      <c r="D2230" s="24"/>
      <c r="E2230" s="24"/>
      <c r="F2230" s="24"/>
      <c r="G2230" s="24"/>
      <c r="H2230" s="24"/>
      <c r="I2230" s="24"/>
      <c r="J2230" s="24"/>
      <c r="K2230" s="24"/>
      <c r="L2230" s="24"/>
      <c r="M2230" s="24"/>
      <c r="N2230" s="24"/>
      <c r="O2230" s="24"/>
    </row>
    <row r="2231" spans="4:15" x14ac:dyDescent="0.75">
      <c r="D2231" s="24"/>
      <c r="E2231" s="24"/>
      <c r="F2231" s="24"/>
      <c r="G2231" s="24"/>
      <c r="H2231" s="24"/>
      <c r="I2231" s="24"/>
      <c r="J2231" s="24"/>
      <c r="K2231" s="24"/>
      <c r="L2231" s="24"/>
      <c r="M2231" s="24"/>
      <c r="N2231" s="24"/>
      <c r="O2231" s="24"/>
    </row>
    <row r="2232" spans="4:15" x14ac:dyDescent="0.75">
      <c r="D2232" s="24"/>
      <c r="E2232" s="24"/>
      <c r="F2232" s="24"/>
      <c r="G2232" s="24"/>
      <c r="H2232" s="24"/>
      <c r="I2232" s="24"/>
      <c r="J2232" s="24"/>
      <c r="K2232" s="24"/>
      <c r="L2232" s="24"/>
      <c r="M2232" s="24"/>
      <c r="N2232" s="24"/>
      <c r="O2232" s="24"/>
    </row>
    <row r="2233" spans="4:15" x14ac:dyDescent="0.75">
      <c r="D2233" s="24"/>
      <c r="E2233" s="24"/>
      <c r="F2233" s="24"/>
      <c r="G2233" s="24"/>
      <c r="H2233" s="24"/>
      <c r="I2233" s="24"/>
      <c r="J2233" s="24"/>
      <c r="K2233" s="24"/>
      <c r="L2233" s="24"/>
      <c r="M2233" s="24"/>
      <c r="N2233" s="24"/>
      <c r="O2233" s="24"/>
    </row>
    <row r="2234" spans="4:15" x14ac:dyDescent="0.75">
      <c r="D2234" s="24"/>
      <c r="E2234" s="24"/>
      <c r="F2234" s="24"/>
      <c r="G2234" s="24"/>
      <c r="H2234" s="24"/>
      <c r="I2234" s="24"/>
      <c r="J2234" s="24"/>
      <c r="K2234" s="24"/>
      <c r="L2234" s="24"/>
      <c r="M2234" s="24"/>
      <c r="N2234" s="24"/>
      <c r="O2234" s="24"/>
    </row>
    <row r="2235" spans="4:15" x14ac:dyDescent="0.75">
      <c r="D2235" s="24"/>
      <c r="E2235" s="24"/>
      <c r="F2235" s="24"/>
      <c r="G2235" s="24"/>
      <c r="H2235" s="24"/>
      <c r="I2235" s="24"/>
      <c r="J2235" s="24"/>
      <c r="K2235" s="24"/>
      <c r="L2235" s="24"/>
      <c r="M2235" s="24"/>
      <c r="N2235" s="24"/>
      <c r="O2235" s="24"/>
    </row>
    <row r="2236" spans="4:15" x14ac:dyDescent="0.75">
      <c r="D2236" s="24"/>
      <c r="E2236" s="24"/>
      <c r="F2236" s="24"/>
      <c r="G2236" s="24"/>
      <c r="H2236" s="24"/>
      <c r="I2236" s="24"/>
      <c r="J2236" s="24"/>
      <c r="K2236" s="24"/>
      <c r="L2236" s="24"/>
      <c r="M2236" s="24"/>
      <c r="N2236" s="24"/>
      <c r="O2236" s="24"/>
    </row>
    <row r="2237" spans="4:15" x14ac:dyDescent="0.75">
      <c r="D2237" s="24"/>
      <c r="E2237" s="24"/>
      <c r="F2237" s="24"/>
      <c r="G2237" s="24"/>
      <c r="H2237" s="24"/>
      <c r="I2237" s="24"/>
      <c r="J2237" s="24"/>
      <c r="K2237" s="24"/>
      <c r="L2237" s="24"/>
      <c r="M2237" s="24"/>
      <c r="N2237" s="24"/>
      <c r="O2237" s="24"/>
    </row>
    <row r="2238" spans="4:15" x14ac:dyDescent="0.75">
      <c r="D2238" s="24"/>
      <c r="E2238" s="24"/>
      <c r="F2238" s="24"/>
      <c r="G2238" s="24"/>
      <c r="H2238" s="24"/>
      <c r="I2238" s="24"/>
      <c r="J2238" s="24"/>
      <c r="K2238" s="24"/>
      <c r="L2238" s="24"/>
      <c r="M2238" s="24"/>
      <c r="N2238" s="24"/>
      <c r="O2238" s="24"/>
    </row>
    <row r="2239" spans="4:15" x14ac:dyDescent="0.75">
      <c r="D2239" s="24"/>
      <c r="E2239" s="24"/>
      <c r="F2239" s="24"/>
      <c r="G2239" s="24"/>
      <c r="H2239" s="24"/>
      <c r="I2239" s="24"/>
      <c r="J2239" s="24"/>
      <c r="K2239" s="24"/>
      <c r="L2239" s="24"/>
      <c r="M2239" s="24"/>
      <c r="N2239" s="24"/>
      <c r="O2239" s="24"/>
    </row>
    <row r="2240" spans="4:15" x14ac:dyDescent="0.75">
      <c r="D2240" s="24"/>
      <c r="E2240" s="24"/>
      <c r="F2240" s="24"/>
      <c r="G2240" s="24"/>
      <c r="H2240" s="24"/>
      <c r="I2240" s="24"/>
      <c r="J2240" s="24"/>
      <c r="K2240" s="24"/>
      <c r="L2240" s="24"/>
      <c r="M2240" s="24"/>
      <c r="N2240" s="24"/>
      <c r="O2240" s="24"/>
    </row>
    <row r="2241" spans="4:15" x14ac:dyDescent="0.75">
      <c r="D2241" s="24"/>
      <c r="E2241" s="24"/>
      <c r="F2241" s="24"/>
      <c r="G2241" s="24"/>
      <c r="H2241" s="24"/>
      <c r="I2241" s="24"/>
      <c r="J2241" s="24"/>
      <c r="K2241" s="24"/>
      <c r="L2241" s="24"/>
      <c r="M2241" s="24"/>
      <c r="N2241" s="24"/>
      <c r="O2241" s="24"/>
    </row>
    <row r="2242" spans="4:15" x14ac:dyDescent="0.75">
      <c r="D2242" s="24"/>
      <c r="E2242" s="24"/>
      <c r="F2242" s="24"/>
      <c r="G2242" s="24"/>
      <c r="H2242" s="24"/>
      <c r="I2242" s="24"/>
      <c r="J2242" s="24"/>
      <c r="K2242" s="24"/>
      <c r="L2242" s="24"/>
      <c r="M2242" s="24"/>
      <c r="N2242" s="24"/>
      <c r="O2242" s="24"/>
    </row>
    <row r="2243" spans="4:15" x14ac:dyDescent="0.75">
      <c r="D2243" s="24"/>
      <c r="E2243" s="24"/>
      <c r="F2243" s="24"/>
      <c r="G2243" s="24"/>
      <c r="H2243" s="24"/>
      <c r="I2243" s="24"/>
      <c r="J2243" s="24"/>
      <c r="K2243" s="24"/>
      <c r="L2243" s="24"/>
      <c r="M2243" s="24"/>
      <c r="N2243" s="24"/>
      <c r="O2243" s="24"/>
    </row>
    <row r="2244" spans="4:15" x14ac:dyDescent="0.75">
      <c r="D2244" s="24"/>
      <c r="E2244" s="24"/>
      <c r="F2244" s="24"/>
      <c r="G2244" s="24"/>
      <c r="H2244" s="24"/>
      <c r="I2244" s="24"/>
      <c r="J2244" s="24"/>
      <c r="K2244" s="24"/>
      <c r="L2244" s="24"/>
      <c r="M2244" s="24"/>
      <c r="N2244" s="24"/>
      <c r="O2244" s="24"/>
    </row>
    <row r="2245" spans="4:15" x14ac:dyDescent="0.75">
      <c r="D2245" s="24"/>
      <c r="E2245" s="24"/>
      <c r="F2245" s="24"/>
      <c r="G2245" s="24"/>
      <c r="H2245" s="24"/>
      <c r="I2245" s="24"/>
      <c r="J2245" s="24"/>
      <c r="K2245" s="24"/>
      <c r="L2245" s="24"/>
      <c r="M2245" s="24"/>
      <c r="N2245" s="24"/>
      <c r="O2245" s="24"/>
    </row>
    <row r="2246" spans="4:15" x14ac:dyDescent="0.75">
      <c r="D2246" s="24"/>
      <c r="E2246" s="24"/>
      <c r="F2246" s="24"/>
      <c r="G2246" s="24"/>
      <c r="H2246" s="24"/>
      <c r="I2246" s="24"/>
      <c r="J2246" s="24"/>
      <c r="K2246" s="24"/>
      <c r="L2246" s="24"/>
      <c r="M2246" s="24"/>
      <c r="N2246" s="24"/>
      <c r="O2246" s="24"/>
    </row>
    <row r="2247" spans="4:15" x14ac:dyDescent="0.75">
      <c r="D2247" s="24"/>
      <c r="E2247" s="24"/>
      <c r="F2247" s="24"/>
      <c r="G2247" s="24"/>
      <c r="H2247" s="24"/>
      <c r="I2247" s="24"/>
      <c r="J2247" s="24"/>
      <c r="K2247" s="24"/>
      <c r="L2247" s="24"/>
      <c r="M2247" s="24"/>
      <c r="N2247" s="24"/>
      <c r="O2247" s="24"/>
    </row>
    <row r="2248" spans="4:15" x14ac:dyDescent="0.75">
      <c r="D2248" s="24"/>
      <c r="E2248" s="24"/>
      <c r="F2248" s="24"/>
      <c r="G2248" s="24"/>
      <c r="H2248" s="24"/>
      <c r="I2248" s="24"/>
      <c r="J2248" s="24"/>
      <c r="K2248" s="24"/>
      <c r="L2248" s="24"/>
      <c r="M2248" s="24"/>
      <c r="N2248" s="24"/>
      <c r="O2248" s="24"/>
    </row>
    <row r="2249" spans="4:15" x14ac:dyDescent="0.75">
      <c r="D2249" s="24"/>
      <c r="E2249" s="24"/>
      <c r="F2249" s="24"/>
      <c r="G2249" s="24"/>
      <c r="H2249" s="24"/>
      <c r="I2249" s="24"/>
      <c r="J2249" s="24"/>
      <c r="K2249" s="24"/>
      <c r="L2249" s="24"/>
      <c r="M2249" s="24"/>
      <c r="N2249" s="24"/>
      <c r="O2249" s="24"/>
    </row>
    <row r="2250" spans="4:15" x14ac:dyDescent="0.75">
      <c r="D2250" s="24"/>
      <c r="E2250" s="24"/>
      <c r="F2250" s="24"/>
      <c r="G2250" s="24"/>
      <c r="H2250" s="24"/>
      <c r="I2250" s="24"/>
      <c r="J2250" s="24"/>
      <c r="K2250" s="24"/>
      <c r="L2250" s="24"/>
      <c r="M2250" s="24"/>
      <c r="N2250" s="24"/>
      <c r="O2250" s="24"/>
    </row>
    <row r="2251" spans="4:15" x14ac:dyDescent="0.75">
      <c r="D2251" s="24"/>
      <c r="E2251" s="24"/>
      <c r="F2251" s="24"/>
      <c r="G2251" s="24"/>
      <c r="H2251" s="24"/>
      <c r="I2251" s="24"/>
      <c r="J2251" s="24"/>
      <c r="K2251" s="24"/>
      <c r="L2251" s="24"/>
      <c r="M2251" s="24"/>
      <c r="N2251" s="24"/>
      <c r="O2251" s="24"/>
    </row>
    <row r="2252" spans="4:15" x14ac:dyDescent="0.75">
      <c r="D2252" s="24"/>
      <c r="E2252" s="24"/>
      <c r="F2252" s="24"/>
      <c r="G2252" s="24"/>
      <c r="H2252" s="24"/>
      <c r="I2252" s="24"/>
      <c r="J2252" s="24"/>
      <c r="K2252" s="24"/>
      <c r="L2252" s="24"/>
      <c r="M2252" s="24"/>
      <c r="N2252" s="24"/>
      <c r="O2252" s="24"/>
    </row>
    <row r="2253" spans="4:15" x14ac:dyDescent="0.75">
      <c r="D2253" s="24"/>
      <c r="E2253" s="24"/>
      <c r="F2253" s="24"/>
      <c r="G2253" s="24"/>
      <c r="H2253" s="24"/>
      <c r="I2253" s="24"/>
      <c r="J2253" s="24"/>
      <c r="K2253" s="24"/>
      <c r="L2253" s="24"/>
      <c r="M2253" s="24"/>
      <c r="N2253" s="24"/>
      <c r="O2253" s="24"/>
    </row>
    <row r="2254" spans="4:15" x14ac:dyDescent="0.75">
      <c r="D2254" s="24"/>
      <c r="E2254" s="24"/>
      <c r="F2254" s="24"/>
      <c r="G2254" s="24"/>
      <c r="H2254" s="24"/>
      <c r="I2254" s="24"/>
      <c r="J2254" s="24"/>
      <c r="K2254" s="24"/>
      <c r="L2254" s="24"/>
      <c r="M2254" s="24"/>
      <c r="N2254" s="24"/>
      <c r="O2254" s="24"/>
    </row>
    <row r="2255" spans="4:15" x14ac:dyDescent="0.75">
      <c r="D2255" s="24"/>
      <c r="E2255" s="24"/>
      <c r="F2255" s="24"/>
      <c r="G2255" s="24"/>
      <c r="H2255" s="24"/>
      <c r="I2255" s="24"/>
      <c r="J2255" s="24"/>
      <c r="K2255" s="24"/>
      <c r="L2255" s="24"/>
      <c r="M2255" s="24"/>
      <c r="N2255" s="24"/>
      <c r="O2255" s="24"/>
    </row>
    <row r="2256" spans="4:15" x14ac:dyDescent="0.75">
      <c r="D2256" s="24"/>
      <c r="E2256" s="24"/>
      <c r="F2256" s="24"/>
      <c r="G2256" s="24"/>
      <c r="H2256" s="24"/>
      <c r="I2256" s="24"/>
      <c r="J2256" s="24"/>
      <c r="K2256" s="24"/>
      <c r="L2256" s="24"/>
      <c r="M2256" s="24"/>
      <c r="N2256" s="24"/>
      <c r="O2256" s="24"/>
    </row>
    <row r="2257" spans="4:15" x14ac:dyDescent="0.75">
      <c r="D2257" s="24"/>
      <c r="E2257" s="24"/>
      <c r="F2257" s="24"/>
      <c r="G2257" s="24"/>
      <c r="H2257" s="24"/>
      <c r="I2257" s="24"/>
      <c r="J2257" s="24"/>
      <c r="K2257" s="24"/>
      <c r="L2257" s="24"/>
      <c r="M2257" s="24"/>
      <c r="N2257" s="24"/>
      <c r="O2257" s="24"/>
    </row>
    <row r="2258" spans="4:15" x14ac:dyDescent="0.75">
      <c r="D2258" s="24"/>
      <c r="E2258" s="24"/>
      <c r="F2258" s="24"/>
      <c r="G2258" s="24"/>
      <c r="H2258" s="24"/>
      <c r="I2258" s="24"/>
      <c r="J2258" s="24"/>
      <c r="K2258" s="24"/>
      <c r="L2258" s="24"/>
      <c r="M2258" s="24"/>
      <c r="N2258" s="24"/>
      <c r="O2258" s="24"/>
    </row>
    <row r="2259" spans="4:15" x14ac:dyDescent="0.75">
      <c r="D2259" s="24"/>
      <c r="E2259" s="24"/>
      <c r="F2259" s="24"/>
      <c r="G2259" s="24"/>
      <c r="H2259" s="24"/>
      <c r="I2259" s="24"/>
      <c r="J2259" s="24"/>
      <c r="K2259" s="24"/>
      <c r="L2259" s="24"/>
      <c r="M2259" s="24"/>
      <c r="N2259" s="24"/>
      <c r="O2259" s="24"/>
    </row>
    <row r="2260" spans="4:15" x14ac:dyDescent="0.75">
      <c r="D2260" s="24"/>
      <c r="E2260" s="24"/>
      <c r="F2260" s="24"/>
      <c r="G2260" s="24"/>
      <c r="H2260" s="24"/>
      <c r="I2260" s="24"/>
      <c r="J2260" s="24"/>
      <c r="K2260" s="24"/>
      <c r="L2260" s="24"/>
      <c r="M2260" s="24"/>
      <c r="N2260" s="24"/>
      <c r="O2260" s="24"/>
    </row>
    <row r="2261" spans="4:15" x14ac:dyDescent="0.75">
      <c r="D2261" s="24"/>
      <c r="E2261" s="24"/>
      <c r="F2261" s="24"/>
      <c r="G2261" s="24"/>
      <c r="H2261" s="24"/>
      <c r="I2261" s="24"/>
      <c r="J2261" s="24"/>
      <c r="K2261" s="24"/>
      <c r="L2261" s="24"/>
      <c r="M2261" s="24"/>
      <c r="N2261" s="24"/>
      <c r="O2261" s="24"/>
    </row>
    <row r="2262" spans="4:15" x14ac:dyDescent="0.75">
      <c r="D2262" s="24"/>
      <c r="E2262" s="24"/>
      <c r="F2262" s="24"/>
      <c r="G2262" s="24"/>
      <c r="H2262" s="24"/>
      <c r="I2262" s="24"/>
      <c r="J2262" s="24"/>
      <c r="K2262" s="24"/>
      <c r="L2262" s="24"/>
      <c r="M2262" s="24"/>
      <c r="N2262" s="24"/>
      <c r="O2262" s="24"/>
    </row>
    <row r="2263" spans="4:15" x14ac:dyDescent="0.75">
      <c r="D2263" s="24"/>
      <c r="E2263" s="24"/>
      <c r="F2263" s="24"/>
      <c r="G2263" s="24"/>
      <c r="H2263" s="24"/>
      <c r="I2263" s="24"/>
      <c r="J2263" s="24"/>
      <c r="K2263" s="24"/>
      <c r="L2263" s="24"/>
      <c r="M2263" s="24"/>
      <c r="N2263" s="24"/>
      <c r="O2263" s="24"/>
    </row>
    <row r="2264" spans="4:15" x14ac:dyDescent="0.75">
      <c r="D2264" s="24"/>
      <c r="E2264" s="24"/>
      <c r="F2264" s="24"/>
      <c r="G2264" s="24"/>
      <c r="H2264" s="24"/>
      <c r="I2264" s="24"/>
      <c r="J2264" s="24"/>
      <c r="K2264" s="24"/>
      <c r="L2264" s="24"/>
      <c r="M2264" s="24"/>
      <c r="N2264" s="24"/>
      <c r="O2264" s="24"/>
    </row>
    <row r="2265" spans="4:15" x14ac:dyDescent="0.75">
      <c r="D2265" s="24"/>
      <c r="E2265" s="24"/>
      <c r="F2265" s="24"/>
      <c r="G2265" s="24"/>
      <c r="H2265" s="24"/>
      <c r="I2265" s="24"/>
      <c r="J2265" s="24"/>
      <c r="K2265" s="24"/>
      <c r="L2265" s="24"/>
      <c r="M2265" s="24"/>
      <c r="N2265" s="24"/>
      <c r="O2265" s="24"/>
    </row>
    <row r="2266" spans="4:15" x14ac:dyDescent="0.75">
      <c r="D2266" s="24"/>
      <c r="E2266" s="24"/>
      <c r="F2266" s="24"/>
      <c r="G2266" s="24"/>
      <c r="H2266" s="24"/>
      <c r="I2266" s="24"/>
      <c r="J2266" s="24"/>
      <c r="K2266" s="24"/>
      <c r="L2266" s="24"/>
      <c r="M2266" s="24"/>
      <c r="N2266" s="24"/>
      <c r="O2266" s="24"/>
    </row>
    <row r="2267" spans="4:15" x14ac:dyDescent="0.75">
      <c r="D2267" s="24"/>
      <c r="E2267" s="24"/>
      <c r="F2267" s="24"/>
      <c r="G2267" s="24"/>
      <c r="H2267" s="24"/>
      <c r="I2267" s="24"/>
      <c r="J2267" s="24"/>
      <c r="K2267" s="24"/>
      <c r="L2267" s="24"/>
      <c r="M2267" s="24"/>
      <c r="N2267" s="24"/>
      <c r="O2267" s="24"/>
    </row>
    <row r="2268" spans="4:15" x14ac:dyDescent="0.75">
      <c r="D2268" s="24"/>
      <c r="E2268" s="24"/>
      <c r="F2268" s="24"/>
      <c r="G2268" s="24"/>
      <c r="H2268" s="24"/>
      <c r="I2268" s="24"/>
      <c r="J2268" s="24"/>
      <c r="K2268" s="24"/>
      <c r="L2268" s="24"/>
      <c r="M2268" s="24"/>
      <c r="N2268" s="24"/>
      <c r="O2268" s="24"/>
    </row>
    <row r="2269" spans="4:15" x14ac:dyDescent="0.75">
      <c r="D2269" s="24"/>
      <c r="E2269" s="24"/>
      <c r="F2269" s="24"/>
      <c r="G2269" s="24"/>
      <c r="H2269" s="24"/>
      <c r="I2269" s="24"/>
      <c r="J2269" s="24"/>
      <c r="K2269" s="24"/>
      <c r="L2269" s="24"/>
      <c r="M2269" s="24"/>
      <c r="N2269" s="24"/>
      <c r="O2269" s="24"/>
    </row>
    <row r="2270" spans="4:15" x14ac:dyDescent="0.75">
      <c r="D2270" s="24"/>
      <c r="E2270" s="24"/>
      <c r="F2270" s="24"/>
      <c r="G2270" s="24"/>
      <c r="H2270" s="24"/>
      <c r="I2270" s="24"/>
      <c r="J2270" s="24"/>
      <c r="K2270" s="24"/>
      <c r="L2270" s="24"/>
      <c r="M2270" s="24"/>
      <c r="N2270" s="24"/>
      <c r="O2270" s="24"/>
    </row>
    <row r="2271" spans="4:15" x14ac:dyDescent="0.75">
      <c r="D2271" s="24"/>
      <c r="E2271" s="24"/>
      <c r="F2271" s="24"/>
      <c r="G2271" s="24"/>
      <c r="H2271" s="24"/>
      <c r="I2271" s="24"/>
      <c r="J2271" s="24"/>
      <c r="K2271" s="24"/>
      <c r="L2271" s="24"/>
      <c r="M2271" s="24"/>
      <c r="N2271" s="24"/>
      <c r="O2271" s="24"/>
    </row>
    <row r="2272" spans="4:15" x14ac:dyDescent="0.75">
      <c r="D2272" s="24"/>
      <c r="E2272" s="24"/>
      <c r="F2272" s="24"/>
      <c r="G2272" s="24"/>
      <c r="H2272" s="24"/>
      <c r="I2272" s="24"/>
      <c r="J2272" s="24"/>
      <c r="K2272" s="24"/>
      <c r="L2272" s="24"/>
      <c r="M2272" s="24"/>
      <c r="N2272" s="24"/>
      <c r="O2272" s="24"/>
    </row>
    <row r="2273" spans="4:15" x14ac:dyDescent="0.75">
      <c r="D2273" s="24"/>
      <c r="E2273" s="24"/>
      <c r="F2273" s="24"/>
      <c r="G2273" s="24"/>
      <c r="H2273" s="24"/>
      <c r="I2273" s="24"/>
      <c r="J2273" s="24"/>
      <c r="K2273" s="24"/>
      <c r="L2273" s="24"/>
      <c r="M2273" s="24"/>
      <c r="N2273" s="24"/>
      <c r="O2273" s="24"/>
    </row>
    <row r="2274" spans="4:15" x14ac:dyDescent="0.75">
      <c r="D2274" s="24"/>
      <c r="E2274" s="24"/>
      <c r="F2274" s="24"/>
      <c r="G2274" s="24"/>
      <c r="H2274" s="24"/>
      <c r="I2274" s="24"/>
      <c r="J2274" s="24"/>
      <c r="K2274" s="24"/>
      <c r="L2274" s="24"/>
      <c r="M2274" s="24"/>
      <c r="N2274" s="24"/>
      <c r="O2274" s="24"/>
    </row>
    <row r="2275" spans="4:15" x14ac:dyDescent="0.75">
      <c r="D2275" s="24"/>
      <c r="E2275" s="24"/>
      <c r="F2275" s="24"/>
      <c r="G2275" s="24"/>
      <c r="H2275" s="24"/>
      <c r="I2275" s="24"/>
      <c r="J2275" s="24"/>
      <c r="K2275" s="24"/>
      <c r="L2275" s="24"/>
      <c r="M2275" s="24"/>
      <c r="N2275" s="24"/>
      <c r="O2275" s="24"/>
    </row>
    <row r="2276" spans="4:15" x14ac:dyDescent="0.75">
      <c r="D2276" s="24"/>
      <c r="E2276" s="24"/>
      <c r="F2276" s="24"/>
      <c r="G2276" s="24"/>
      <c r="H2276" s="24"/>
      <c r="I2276" s="24"/>
      <c r="J2276" s="24"/>
      <c r="K2276" s="24"/>
      <c r="L2276" s="24"/>
      <c r="M2276" s="24"/>
      <c r="N2276" s="24"/>
      <c r="O2276" s="24"/>
    </row>
    <row r="2277" spans="4:15" x14ac:dyDescent="0.75">
      <c r="D2277" s="24"/>
      <c r="E2277" s="24"/>
      <c r="F2277" s="24"/>
      <c r="G2277" s="24"/>
      <c r="H2277" s="24"/>
      <c r="I2277" s="24"/>
      <c r="J2277" s="24"/>
      <c r="K2277" s="24"/>
      <c r="L2277" s="24"/>
      <c r="M2277" s="24"/>
      <c r="N2277" s="24"/>
      <c r="O2277" s="24"/>
    </row>
    <row r="2278" spans="4:15" x14ac:dyDescent="0.75">
      <c r="D2278" s="24"/>
      <c r="E2278" s="24"/>
      <c r="F2278" s="24"/>
      <c r="G2278" s="24"/>
      <c r="H2278" s="24"/>
      <c r="I2278" s="24"/>
      <c r="J2278" s="24"/>
      <c r="K2278" s="24"/>
      <c r="L2278" s="24"/>
      <c r="M2278" s="24"/>
      <c r="N2278" s="24"/>
      <c r="O2278" s="24"/>
    </row>
    <row r="2279" spans="4:15" x14ac:dyDescent="0.75">
      <c r="D2279" s="24"/>
      <c r="E2279" s="24"/>
      <c r="F2279" s="24"/>
      <c r="G2279" s="24"/>
      <c r="H2279" s="24"/>
      <c r="I2279" s="24"/>
      <c r="J2279" s="24"/>
      <c r="K2279" s="24"/>
      <c r="L2279" s="24"/>
      <c r="M2279" s="24"/>
      <c r="N2279" s="24"/>
      <c r="O2279" s="24"/>
    </row>
    <row r="2280" spans="4:15" x14ac:dyDescent="0.75">
      <c r="D2280" s="24"/>
      <c r="E2280" s="24"/>
      <c r="F2280" s="24"/>
      <c r="G2280" s="24"/>
      <c r="H2280" s="24"/>
      <c r="I2280" s="24"/>
      <c r="J2280" s="24"/>
      <c r="K2280" s="24"/>
      <c r="L2280" s="24"/>
      <c r="M2280" s="24"/>
      <c r="N2280" s="24"/>
      <c r="O2280" s="24"/>
    </row>
    <row r="2281" spans="4:15" x14ac:dyDescent="0.75">
      <c r="D2281" s="24"/>
      <c r="E2281" s="24"/>
      <c r="F2281" s="24"/>
      <c r="G2281" s="24"/>
      <c r="H2281" s="24"/>
      <c r="I2281" s="24"/>
      <c r="J2281" s="24"/>
      <c r="K2281" s="24"/>
      <c r="L2281" s="24"/>
      <c r="M2281" s="24"/>
      <c r="N2281" s="24"/>
      <c r="O2281" s="24"/>
    </row>
    <row r="2282" spans="4:15" x14ac:dyDescent="0.75">
      <c r="D2282" s="24"/>
      <c r="E2282" s="24"/>
      <c r="F2282" s="24"/>
      <c r="G2282" s="24"/>
      <c r="H2282" s="24"/>
      <c r="I2282" s="24"/>
      <c r="J2282" s="24"/>
      <c r="K2282" s="24"/>
      <c r="L2282" s="24"/>
      <c r="M2282" s="24"/>
      <c r="N2282" s="24"/>
      <c r="O2282" s="24"/>
    </row>
    <row r="2283" spans="4:15" x14ac:dyDescent="0.75">
      <c r="D2283" s="24"/>
      <c r="E2283" s="24"/>
      <c r="F2283" s="24"/>
      <c r="G2283" s="24"/>
      <c r="H2283" s="24"/>
      <c r="I2283" s="24"/>
      <c r="J2283" s="24"/>
      <c r="K2283" s="24"/>
      <c r="L2283" s="24"/>
      <c r="M2283" s="24"/>
      <c r="N2283" s="24"/>
      <c r="O2283" s="24"/>
    </row>
    <row r="2284" spans="4:15" x14ac:dyDescent="0.75">
      <c r="D2284" s="24"/>
      <c r="E2284" s="24"/>
      <c r="F2284" s="24"/>
      <c r="G2284" s="24"/>
      <c r="H2284" s="24"/>
      <c r="I2284" s="24"/>
      <c r="J2284" s="24"/>
      <c r="K2284" s="24"/>
      <c r="L2284" s="24"/>
      <c r="M2284" s="24"/>
      <c r="N2284" s="24"/>
      <c r="O2284" s="24"/>
    </row>
    <row r="2285" spans="4:15" x14ac:dyDescent="0.75">
      <c r="D2285" s="24"/>
      <c r="E2285" s="24"/>
      <c r="F2285" s="24"/>
      <c r="G2285" s="24"/>
      <c r="H2285" s="24"/>
      <c r="I2285" s="24"/>
      <c r="J2285" s="24"/>
      <c r="K2285" s="24"/>
      <c r="L2285" s="24"/>
      <c r="M2285" s="24"/>
      <c r="N2285" s="24"/>
      <c r="O2285" s="24"/>
    </row>
    <row r="2286" spans="4:15" x14ac:dyDescent="0.75">
      <c r="D2286" s="24"/>
      <c r="E2286" s="24"/>
      <c r="F2286" s="24"/>
      <c r="G2286" s="24"/>
      <c r="H2286" s="24"/>
      <c r="I2286" s="24"/>
      <c r="J2286" s="24"/>
      <c r="K2286" s="24"/>
      <c r="L2286" s="24"/>
      <c r="M2286" s="24"/>
      <c r="N2286" s="24"/>
      <c r="O2286" s="24"/>
    </row>
    <row r="2287" spans="4:15" x14ac:dyDescent="0.75">
      <c r="D2287" s="24"/>
      <c r="E2287" s="24"/>
      <c r="F2287" s="24"/>
      <c r="G2287" s="24"/>
      <c r="H2287" s="24"/>
      <c r="I2287" s="24"/>
      <c r="J2287" s="24"/>
      <c r="K2287" s="24"/>
      <c r="L2287" s="24"/>
      <c r="M2287" s="24"/>
      <c r="N2287" s="24"/>
      <c r="O2287" s="24"/>
    </row>
    <row r="2288" spans="4:15" x14ac:dyDescent="0.75">
      <c r="D2288" s="24"/>
      <c r="E2288" s="24"/>
      <c r="F2288" s="24"/>
      <c r="G2288" s="24"/>
      <c r="H2288" s="24"/>
      <c r="I2288" s="24"/>
      <c r="J2288" s="24"/>
      <c r="K2288" s="24"/>
      <c r="L2288" s="24"/>
      <c r="M2288" s="24"/>
      <c r="N2288" s="24"/>
      <c r="O2288" s="24"/>
    </row>
    <row r="2289" spans="4:15" x14ac:dyDescent="0.75">
      <c r="D2289" s="24"/>
      <c r="E2289" s="24"/>
      <c r="F2289" s="24"/>
      <c r="G2289" s="24"/>
      <c r="H2289" s="24"/>
      <c r="I2289" s="24"/>
      <c r="J2289" s="24"/>
      <c r="K2289" s="24"/>
      <c r="L2289" s="24"/>
      <c r="M2289" s="24"/>
      <c r="N2289" s="24"/>
      <c r="O2289" s="24"/>
    </row>
    <row r="2290" spans="4:15" x14ac:dyDescent="0.75">
      <c r="D2290" s="24"/>
      <c r="E2290" s="24"/>
      <c r="F2290" s="24"/>
      <c r="G2290" s="24"/>
      <c r="H2290" s="24"/>
      <c r="I2290" s="24"/>
      <c r="J2290" s="24"/>
      <c r="K2290" s="24"/>
      <c r="L2290" s="24"/>
      <c r="M2290" s="24"/>
      <c r="N2290" s="24"/>
      <c r="O2290" s="24"/>
    </row>
    <row r="2291" spans="4:15" x14ac:dyDescent="0.75">
      <c r="D2291" s="24"/>
      <c r="E2291" s="24"/>
      <c r="F2291" s="24"/>
      <c r="G2291" s="24"/>
      <c r="H2291" s="24"/>
      <c r="I2291" s="24"/>
      <c r="J2291" s="24"/>
      <c r="K2291" s="24"/>
      <c r="L2291" s="24"/>
      <c r="M2291" s="24"/>
      <c r="N2291" s="24"/>
      <c r="O2291" s="24"/>
    </row>
    <row r="2292" spans="4:15" x14ac:dyDescent="0.75">
      <c r="D2292" s="24"/>
      <c r="E2292" s="24"/>
      <c r="F2292" s="24"/>
      <c r="G2292" s="24"/>
      <c r="H2292" s="24"/>
      <c r="I2292" s="24"/>
      <c r="J2292" s="24"/>
      <c r="K2292" s="24"/>
      <c r="L2292" s="24"/>
      <c r="M2292" s="24"/>
      <c r="N2292" s="24"/>
      <c r="O2292" s="24"/>
    </row>
    <row r="2293" spans="4:15" x14ac:dyDescent="0.75">
      <c r="D2293" s="24"/>
      <c r="E2293" s="24"/>
      <c r="F2293" s="24"/>
      <c r="G2293" s="24"/>
      <c r="H2293" s="24"/>
      <c r="I2293" s="24"/>
      <c r="J2293" s="24"/>
      <c r="K2293" s="24"/>
      <c r="L2293" s="24"/>
      <c r="M2293" s="24"/>
      <c r="N2293" s="24"/>
      <c r="O2293" s="24"/>
    </row>
    <row r="2294" spans="4:15" x14ac:dyDescent="0.75">
      <c r="D2294" s="24"/>
      <c r="E2294" s="24"/>
      <c r="F2294" s="24"/>
      <c r="G2294" s="24"/>
      <c r="H2294" s="24"/>
      <c r="I2294" s="24"/>
      <c r="J2294" s="24"/>
      <c r="K2294" s="24"/>
      <c r="L2294" s="24"/>
      <c r="M2294" s="24"/>
      <c r="N2294" s="24"/>
      <c r="O2294" s="24"/>
    </row>
    <row r="2295" spans="4:15" x14ac:dyDescent="0.75">
      <c r="D2295" s="24"/>
      <c r="E2295" s="24"/>
      <c r="F2295" s="24"/>
      <c r="G2295" s="24"/>
      <c r="H2295" s="24"/>
      <c r="I2295" s="24"/>
      <c r="J2295" s="24"/>
      <c r="K2295" s="24"/>
      <c r="L2295" s="24"/>
      <c r="M2295" s="24"/>
      <c r="N2295" s="24"/>
      <c r="O2295" s="24"/>
    </row>
    <row r="2296" spans="4:15" x14ac:dyDescent="0.75">
      <c r="D2296" s="24"/>
      <c r="E2296" s="24"/>
      <c r="F2296" s="24"/>
      <c r="G2296" s="24"/>
      <c r="H2296" s="24"/>
      <c r="I2296" s="24"/>
      <c r="J2296" s="24"/>
      <c r="K2296" s="24"/>
      <c r="L2296" s="24"/>
      <c r="M2296" s="24"/>
      <c r="N2296" s="24"/>
      <c r="O2296" s="24"/>
    </row>
    <row r="2297" spans="4:15" x14ac:dyDescent="0.75">
      <c r="D2297" s="24"/>
      <c r="E2297" s="24"/>
      <c r="F2297" s="24"/>
      <c r="G2297" s="24"/>
      <c r="H2297" s="24"/>
      <c r="I2297" s="24"/>
      <c r="J2297" s="24"/>
      <c r="K2297" s="24"/>
      <c r="L2297" s="24"/>
      <c r="M2297" s="24"/>
      <c r="N2297" s="24"/>
      <c r="O2297" s="24"/>
    </row>
    <row r="2298" spans="4:15" x14ac:dyDescent="0.75">
      <c r="D2298" s="24"/>
      <c r="E2298" s="24"/>
      <c r="F2298" s="24"/>
      <c r="G2298" s="24"/>
      <c r="H2298" s="24"/>
      <c r="I2298" s="24"/>
      <c r="J2298" s="24"/>
      <c r="K2298" s="24"/>
      <c r="L2298" s="24"/>
      <c r="M2298" s="24"/>
      <c r="N2298" s="24"/>
      <c r="O2298" s="24"/>
    </row>
    <row r="2299" spans="4:15" x14ac:dyDescent="0.75">
      <c r="D2299" s="24"/>
      <c r="E2299" s="24"/>
      <c r="F2299" s="24"/>
      <c r="G2299" s="24"/>
      <c r="H2299" s="24"/>
      <c r="I2299" s="24"/>
      <c r="J2299" s="24"/>
      <c r="K2299" s="24"/>
      <c r="L2299" s="24"/>
      <c r="M2299" s="24"/>
      <c r="N2299" s="24"/>
      <c r="O2299" s="24"/>
    </row>
    <row r="2300" spans="4:15" x14ac:dyDescent="0.75">
      <c r="D2300" s="24"/>
      <c r="E2300" s="24"/>
      <c r="F2300" s="24"/>
      <c r="G2300" s="24"/>
      <c r="H2300" s="24"/>
      <c r="I2300" s="24"/>
      <c r="J2300" s="24"/>
      <c r="K2300" s="24"/>
      <c r="L2300" s="24"/>
      <c r="M2300" s="24"/>
      <c r="N2300" s="24"/>
      <c r="O2300" s="24"/>
    </row>
    <row r="2301" spans="4:15" x14ac:dyDescent="0.75">
      <c r="D2301" s="24"/>
      <c r="E2301" s="24"/>
      <c r="F2301" s="24"/>
      <c r="G2301" s="24"/>
      <c r="H2301" s="24"/>
      <c r="I2301" s="24"/>
      <c r="J2301" s="24"/>
      <c r="K2301" s="24"/>
      <c r="L2301" s="24"/>
      <c r="M2301" s="24"/>
      <c r="N2301" s="24"/>
      <c r="O2301" s="24"/>
    </row>
    <row r="2302" spans="4:15" x14ac:dyDescent="0.75">
      <c r="D2302" s="24"/>
      <c r="E2302" s="24"/>
      <c r="F2302" s="24"/>
      <c r="G2302" s="24"/>
      <c r="H2302" s="24"/>
      <c r="I2302" s="24"/>
      <c r="J2302" s="24"/>
      <c r="K2302" s="24"/>
      <c r="L2302" s="24"/>
      <c r="M2302" s="24"/>
      <c r="N2302" s="24"/>
      <c r="O2302" s="24"/>
    </row>
    <row r="2303" spans="4:15" x14ac:dyDescent="0.75">
      <c r="D2303" s="24"/>
      <c r="E2303" s="24"/>
      <c r="F2303" s="24"/>
      <c r="G2303" s="24"/>
      <c r="H2303" s="24"/>
      <c r="I2303" s="24"/>
      <c r="J2303" s="24"/>
      <c r="K2303" s="24"/>
      <c r="L2303" s="24"/>
      <c r="M2303" s="24"/>
      <c r="N2303" s="24"/>
      <c r="O2303" s="24"/>
    </row>
    <row r="2304" spans="4:15" x14ac:dyDescent="0.75">
      <c r="D2304" s="24"/>
      <c r="E2304" s="24"/>
      <c r="F2304" s="24"/>
      <c r="G2304" s="24"/>
      <c r="H2304" s="24"/>
      <c r="I2304" s="24"/>
      <c r="J2304" s="24"/>
      <c r="K2304" s="24"/>
      <c r="L2304" s="24"/>
      <c r="M2304" s="24"/>
      <c r="N2304" s="24"/>
      <c r="O2304" s="24"/>
    </row>
    <row r="2305" spans="4:15" x14ac:dyDescent="0.75">
      <c r="D2305" s="24"/>
      <c r="E2305" s="24"/>
      <c r="F2305" s="24"/>
      <c r="G2305" s="24"/>
      <c r="H2305" s="24"/>
      <c r="I2305" s="24"/>
      <c r="J2305" s="24"/>
      <c r="K2305" s="24"/>
      <c r="L2305" s="24"/>
      <c r="M2305" s="24"/>
      <c r="N2305" s="24"/>
      <c r="O2305" s="24"/>
    </row>
    <row r="2306" spans="4:15" x14ac:dyDescent="0.75">
      <c r="D2306" s="24"/>
      <c r="E2306" s="24"/>
      <c r="F2306" s="24"/>
      <c r="G2306" s="24"/>
      <c r="H2306" s="24"/>
      <c r="I2306" s="24"/>
      <c r="J2306" s="24"/>
      <c r="K2306" s="24"/>
      <c r="L2306" s="24"/>
      <c r="M2306" s="24"/>
      <c r="N2306" s="24"/>
      <c r="O2306" s="24"/>
    </row>
    <row r="2307" spans="4:15" x14ac:dyDescent="0.75">
      <c r="D2307" s="24"/>
      <c r="E2307" s="24"/>
      <c r="F2307" s="24"/>
      <c r="G2307" s="24"/>
      <c r="H2307" s="24"/>
      <c r="I2307" s="24"/>
      <c r="J2307" s="24"/>
      <c r="K2307" s="24"/>
      <c r="L2307" s="24"/>
      <c r="M2307" s="24"/>
      <c r="N2307" s="24"/>
      <c r="O2307" s="24"/>
    </row>
    <row r="2308" spans="4:15" x14ac:dyDescent="0.75">
      <c r="D2308" s="24"/>
      <c r="E2308" s="24"/>
      <c r="F2308" s="24"/>
      <c r="G2308" s="24"/>
      <c r="H2308" s="24"/>
      <c r="I2308" s="24"/>
      <c r="J2308" s="24"/>
      <c r="K2308" s="24"/>
      <c r="L2308" s="24"/>
      <c r="M2308" s="24"/>
      <c r="N2308" s="24"/>
      <c r="O2308" s="24"/>
    </row>
    <row r="2309" spans="4:15" x14ac:dyDescent="0.75">
      <c r="D2309" s="24"/>
      <c r="E2309" s="24"/>
      <c r="F2309" s="24"/>
      <c r="G2309" s="24"/>
      <c r="H2309" s="24"/>
      <c r="I2309" s="24"/>
      <c r="J2309" s="24"/>
      <c r="K2309" s="24"/>
      <c r="L2309" s="24"/>
      <c r="M2309" s="24"/>
      <c r="N2309" s="24"/>
      <c r="O2309" s="24"/>
    </row>
    <row r="2310" spans="4:15" x14ac:dyDescent="0.75">
      <c r="D2310" s="24"/>
      <c r="E2310" s="24"/>
      <c r="F2310" s="24"/>
      <c r="G2310" s="24"/>
      <c r="H2310" s="24"/>
      <c r="I2310" s="24"/>
      <c r="J2310" s="24"/>
      <c r="K2310" s="24"/>
      <c r="L2310" s="24"/>
      <c r="M2310" s="24"/>
      <c r="N2310" s="24"/>
      <c r="O2310" s="24"/>
    </row>
    <row r="2311" spans="4:15" x14ac:dyDescent="0.75">
      <c r="D2311" s="24"/>
      <c r="E2311" s="24"/>
      <c r="F2311" s="24"/>
      <c r="G2311" s="24"/>
      <c r="H2311" s="24"/>
      <c r="I2311" s="24"/>
      <c r="J2311" s="24"/>
      <c r="K2311" s="24"/>
      <c r="L2311" s="24"/>
      <c r="M2311" s="24"/>
      <c r="N2311" s="24"/>
      <c r="O2311" s="24"/>
    </row>
    <row r="2312" spans="4:15" x14ac:dyDescent="0.75">
      <c r="D2312" s="24"/>
      <c r="E2312" s="24"/>
      <c r="F2312" s="24"/>
      <c r="G2312" s="24"/>
      <c r="H2312" s="24"/>
      <c r="I2312" s="24"/>
      <c r="J2312" s="24"/>
      <c r="K2312" s="24"/>
      <c r="L2312" s="24"/>
      <c r="M2312" s="24"/>
      <c r="N2312" s="24"/>
      <c r="O2312" s="24"/>
    </row>
    <row r="2313" spans="4:15" x14ac:dyDescent="0.75">
      <c r="D2313" s="24"/>
      <c r="E2313" s="24"/>
      <c r="F2313" s="24"/>
      <c r="G2313" s="24"/>
      <c r="H2313" s="24"/>
      <c r="I2313" s="24"/>
      <c r="J2313" s="24"/>
      <c r="K2313" s="24"/>
      <c r="L2313" s="24"/>
      <c r="M2313" s="24"/>
      <c r="N2313" s="24"/>
      <c r="O2313" s="24"/>
    </row>
    <row r="2314" spans="4:15" x14ac:dyDescent="0.75">
      <c r="D2314" s="24"/>
      <c r="E2314" s="24"/>
      <c r="F2314" s="24"/>
      <c r="G2314" s="24"/>
      <c r="H2314" s="24"/>
      <c r="I2314" s="24"/>
      <c r="J2314" s="24"/>
      <c r="K2314" s="24"/>
      <c r="L2314" s="24"/>
      <c r="M2314" s="24"/>
      <c r="N2314" s="24"/>
      <c r="O2314" s="24"/>
    </row>
    <row r="2315" spans="4:15" x14ac:dyDescent="0.75">
      <c r="D2315" s="24"/>
      <c r="E2315" s="24"/>
      <c r="F2315" s="24"/>
      <c r="G2315" s="24"/>
      <c r="H2315" s="24"/>
      <c r="I2315" s="24"/>
      <c r="J2315" s="24"/>
      <c r="K2315" s="24"/>
      <c r="L2315" s="24"/>
      <c r="M2315" s="24"/>
      <c r="N2315" s="24"/>
      <c r="O2315" s="24"/>
    </row>
    <row r="2316" spans="4:15" x14ac:dyDescent="0.75">
      <c r="D2316" s="24"/>
      <c r="E2316" s="24"/>
      <c r="F2316" s="24"/>
      <c r="G2316" s="24"/>
      <c r="H2316" s="24"/>
      <c r="I2316" s="24"/>
      <c r="J2316" s="24"/>
      <c r="K2316" s="24"/>
      <c r="L2316" s="24"/>
      <c r="M2316" s="24"/>
      <c r="N2316" s="24"/>
      <c r="O2316" s="24"/>
    </row>
    <row r="2317" spans="4:15" x14ac:dyDescent="0.75">
      <c r="D2317" s="24"/>
      <c r="E2317" s="24"/>
      <c r="F2317" s="24"/>
      <c r="G2317" s="24"/>
      <c r="H2317" s="24"/>
      <c r="I2317" s="24"/>
      <c r="J2317" s="24"/>
      <c r="K2317" s="24"/>
      <c r="L2317" s="24"/>
      <c r="M2317" s="24"/>
      <c r="N2317" s="24"/>
      <c r="O2317" s="24"/>
    </row>
    <row r="2318" spans="4:15" x14ac:dyDescent="0.75">
      <c r="D2318" s="24"/>
      <c r="E2318" s="24"/>
      <c r="F2318" s="24"/>
      <c r="G2318" s="24"/>
      <c r="H2318" s="24"/>
      <c r="I2318" s="24"/>
      <c r="J2318" s="24"/>
      <c r="K2318" s="24"/>
      <c r="L2318" s="24"/>
      <c r="M2318" s="24"/>
      <c r="N2318" s="24"/>
      <c r="O2318" s="24"/>
    </row>
    <row r="2319" spans="4:15" x14ac:dyDescent="0.75">
      <c r="D2319" s="24"/>
      <c r="E2319" s="24"/>
      <c r="F2319" s="24"/>
      <c r="G2319" s="24"/>
      <c r="H2319" s="24"/>
      <c r="I2319" s="24"/>
      <c r="J2319" s="24"/>
      <c r="K2319" s="24"/>
      <c r="L2319" s="24"/>
      <c r="M2319" s="24"/>
      <c r="N2319" s="24"/>
      <c r="O2319" s="24"/>
    </row>
    <row r="2320" spans="4:15" x14ac:dyDescent="0.75">
      <c r="D2320" s="24"/>
      <c r="E2320" s="24"/>
      <c r="F2320" s="24"/>
      <c r="G2320" s="24"/>
      <c r="H2320" s="24"/>
      <c r="I2320" s="24"/>
      <c r="J2320" s="24"/>
      <c r="K2320" s="24"/>
      <c r="L2320" s="24"/>
      <c r="M2320" s="24"/>
      <c r="N2320" s="24"/>
      <c r="O2320" s="24"/>
    </row>
    <row r="2321" spans="4:15" x14ac:dyDescent="0.75">
      <c r="D2321" s="24"/>
      <c r="E2321" s="24"/>
      <c r="F2321" s="24"/>
      <c r="G2321" s="24"/>
      <c r="H2321" s="24"/>
      <c r="I2321" s="24"/>
      <c r="J2321" s="24"/>
      <c r="K2321" s="24"/>
      <c r="L2321" s="24"/>
      <c r="M2321" s="24"/>
      <c r="N2321" s="24"/>
      <c r="O2321" s="24"/>
    </row>
    <row r="2322" spans="4:15" x14ac:dyDescent="0.75">
      <c r="D2322" s="24"/>
      <c r="E2322" s="24"/>
      <c r="F2322" s="24"/>
      <c r="G2322" s="24"/>
      <c r="H2322" s="24"/>
      <c r="I2322" s="24"/>
      <c r="J2322" s="24"/>
      <c r="K2322" s="24"/>
      <c r="L2322" s="24"/>
      <c r="M2322" s="24"/>
      <c r="N2322" s="24"/>
      <c r="O2322" s="24"/>
    </row>
    <row r="2323" spans="4:15" x14ac:dyDescent="0.75">
      <c r="D2323" s="24"/>
      <c r="E2323" s="24"/>
      <c r="F2323" s="24"/>
      <c r="G2323" s="24"/>
      <c r="H2323" s="24"/>
      <c r="I2323" s="24"/>
      <c r="J2323" s="24"/>
      <c r="K2323" s="24"/>
      <c r="L2323" s="24"/>
      <c r="M2323" s="24"/>
      <c r="N2323" s="24"/>
      <c r="O2323" s="24"/>
    </row>
    <row r="2324" spans="4:15" x14ac:dyDescent="0.75">
      <c r="D2324" s="24"/>
      <c r="E2324" s="24"/>
      <c r="F2324" s="24"/>
      <c r="G2324" s="24"/>
      <c r="H2324" s="24"/>
      <c r="I2324" s="24"/>
      <c r="J2324" s="24"/>
      <c r="K2324" s="24"/>
      <c r="L2324" s="24"/>
      <c r="M2324" s="24"/>
      <c r="N2324" s="24"/>
      <c r="O2324" s="24"/>
    </row>
    <row r="2325" spans="4:15" x14ac:dyDescent="0.75">
      <c r="D2325" s="24"/>
      <c r="E2325" s="24"/>
      <c r="F2325" s="24"/>
      <c r="G2325" s="24"/>
      <c r="H2325" s="24"/>
      <c r="I2325" s="24"/>
      <c r="J2325" s="24"/>
      <c r="K2325" s="24"/>
      <c r="L2325" s="24"/>
      <c r="M2325" s="24"/>
      <c r="N2325" s="24"/>
      <c r="O2325" s="24"/>
    </row>
    <row r="2326" spans="4:15" x14ac:dyDescent="0.75">
      <c r="D2326" s="24"/>
      <c r="E2326" s="24"/>
      <c r="F2326" s="24"/>
      <c r="G2326" s="24"/>
      <c r="H2326" s="24"/>
      <c r="I2326" s="24"/>
      <c r="J2326" s="24"/>
      <c r="K2326" s="24"/>
      <c r="L2326" s="24"/>
      <c r="M2326" s="24"/>
      <c r="N2326" s="24"/>
      <c r="O2326" s="24"/>
    </row>
    <row r="2327" spans="4:15" x14ac:dyDescent="0.75">
      <c r="D2327" s="24"/>
      <c r="E2327" s="24"/>
      <c r="F2327" s="24"/>
      <c r="G2327" s="24"/>
      <c r="H2327" s="24"/>
      <c r="I2327" s="24"/>
      <c r="J2327" s="24"/>
      <c r="K2327" s="24"/>
      <c r="L2327" s="24"/>
      <c r="M2327" s="24"/>
      <c r="N2327" s="24"/>
      <c r="O2327" s="24"/>
    </row>
    <row r="2328" spans="4:15" x14ac:dyDescent="0.75">
      <c r="D2328" s="24"/>
      <c r="E2328" s="24"/>
      <c r="F2328" s="24"/>
      <c r="G2328" s="24"/>
      <c r="H2328" s="24"/>
      <c r="I2328" s="24"/>
      <c r="J2328" s="24"/>
      <c r="K2328" s="24"/>
      <c r="L2328" s="24"/>
      <c r="M2328" s="24"/>
      <c r="N2328" s="24"/>
      <c r="O2328" s="24"/>
    </row>
    <row r="2329" spans="4:15" x14ac:dyDescent="0.75">
      <c r="D2329" s="24"/>
      <c r="E2329" s="24"/>
      <c r="F2329" s="24"/>
      <c r="G2329" s="24"/>
      <c r="H2329" s="24"/>
      <c r="I2329" s="24"/>
      <c r="J2329" s="24"/>
      <c r="K2329" s="24"/>
      <c r="L2329" s="24"/>
      <c r="M2329" s="24"/>
      <c r="N2329" s="24"/>
      <c r="O2329" s="24"/>
    </row>
    <row r="2330" spans="4:15" x14ac:dyDescent="0.75">
      <c r="D2330" s="24"/>
      <c r="E2330" s="24"/>
      <c r="F2330" s="24"/>
      <c r="G2330" s="24"/>
      <c r="H2330" s="24"/>
      <c r="I2330" s="24"/>
      <c r="J2330" s="24"/>
      <c r="K2330" s="24"/>
      <c r="L2330" s="24"/>
      <c r="M2330" s="24"/>
      <c r="N2330" s="24"/>
      <c r="O2330" s="24"/>
    </row>
    <row r="2331" spans="4:15" x14ac:dyDescent="0.75">
      <c r="D2331" s="24"/>
      <c r="E2331" s="24"/>
      <c r="F2331" s="24"/>
      <c r="G2331" s="24"/>
      <c r="H2331" s="24"/>
      <c r="I2331" s="24"/>
      <c r="J2331" s="24"/>
      <c r="K2331" s="24"/>
      <c r="L2331" s="24"/>
      <c r="M2331" s="24"/>
      <c r="N2331" s="24"/>
      <c r="O2331" s="24"/>
    </row>
    <row r="2332" spans="4:15" x14ac:dyDescent="0.75">
      <c r="D2332" s="24"/>
      <c r="E2332" s="24"/>
      <c r="F2332" s="24"/>
      <c r="G2332" s="24"/>
      <c r="H2332" s="24"/>
      <c r="I2332" s="24"/>
      <c r="J2332" s="24"/>
      <c r="K2332" s="24"/>
      <c r="L2332" s="24"/>
      <c r="M2332" s="24"/>
      <c r="N2332" s="24"/>
      <c r="O2332" s="24"/>
    </row>
    <row r="2333" spans="4:15" x14ac:dyDescent="0.75">
      <c r="D2333" s="24"/>
      <c r="E2333" s="24"/>
      <c r="F2333" s="24"/>
      <c r="G2333" s="24"/>
      <c r="H2333" s="24"/>
      <c r="I2333" s="24"/>
      <c r="J2333" s="24"/>
      <c r="K2333" s="24"/>
      <c r="L2333" s="24"/>
      <c r="M2333" s="24"/>
      <c r="N2333" s="24"/>
      <c r="O2333" s="24"/>
    </row>
    <row r="2334" spans="4:15" x14ac:dyDescent="0.75">
      <c r="D2334" s="24"/>
      <c r="E2334" s="24"/>
      <c r="F2334" s="24"/>
      <c r="G2334" s="24"/>
      <c r="H2334" s="24"/>
      <c r="I2334" s="24"/>
      <c r="J2334" s="24"/>
      <c r="K2334" s="24"/>
      <c r="L2334" s="24"/>
      <c r="M2334" s="24"/>
      <c r="N2334" s="24"/>
      <c r="O2334" s="24"/>
    </row>
    <row r="2335" spans="4:15" x14ac:dyDescent="0.75">
      <c r="D2335" s="24"/>
      <c r="E2335" s="24"/>
      <c r="F2335" s="24"/>
      <c r="G2335" s="24"/>
      <c r="H2335" s="24"/>
      <c r="I2335" s="24"/>
      <c r="J2335" s="24"/>
      <c r="K2335" s="24"/>
      <c r="L2335" s="24"/>
      <c r="M2335" s="24"/>
      <c r="N2335" s="24"/>
      <c r="O2335" s="24"/>
    </row>
    <row r="2336" spans="4:15" x14ac:dyDescent="0.75">
      <c r="D2336" s="24"/>
      <c r="E2336" s="24"/>
      <c r="F2336" s="24"/>
      <c r="G2336" s="24"/>
      <c r="H2336" s="24"/>
      <c r="I2336" s="24"/>
      <c r="J2336" s="24"/>
      <c r="K2336" s="24"/>
      <c r="L2336" s="24"/>
      <c r="M2336" s="24"/>
      <c r="N2336" s="24"/>
      <c r="O2336" s="24"/>
    </row>
    <row r="2337" spans="4:15" x14ac:dyDescent="0.75">
      <c r="D2337" s="24"/>
      <c r="E2337" s="24"/>
      <c r="F2337" s="24"/>
      <c r="G2337" s="24"/>
      <c r="H2337" s="24"/>
      <c r="I2337" s="24"/>
      <c r="J2337" s="24"/>
      <c r="K2337" s="24"/>
      <c r="L2337" s="24"/>
      <c r="M2337" s="24"/>
      <c r="N2337" s="24"/>
      <c r="O2337" s="24"/>
    </row>
    <row r="2338" spans="4:15" x14ac:dyDescent="0.75">
      <c r="D2338" s="24"/>
      <c r="E2338" s="24"/>
      <c r="F2338" s="24"/>
      <c r="G2338" s="24"/>
      <c r="H2338" s="24"/>
      <c r="I2338" s="24"/>
      <c r="J2338" s="24"/>
      <c r="K2338" s="24"/>
      <c r="L2338" s="24"/>
      <c r="M2338" s="24"/>
      <c r="N2338" s="24"/>
      <c r="O2338" s="24"/>
    </row>
    <row r="2339" spans="4:15" x14ac:dyDescent="0.75">
      <c r="D2339" s="24"/>
      <c r="E2339" s="24"/>
      <c r="F2339" s="24"/>
      <c r="G2339" s="24"/>
      <c r="H2339" s="24"/>
      <c r="I2339" s="24"/>
      <c r="J2339" s="24"/>
      <c r="K2339" s="24"/>
      <c r="L2339" s="24"/>
      <c r="M2339" s="24"/>
      <c r="N2339" s="24"/>
      <c r="O2339" s="24"/>
    </row>
    <row r="2340" spans="4:15" x14ac:dyDescent="0.75">
      <c r="D2340" s="24"/>
      <c r="E2340" s="24"/>
      <c r="F2340" s="24"/>
      <c r="G2340" s="24"/>
      <c r="H2340" s="24"/>
      <c r="I2340" s="24"/>
      <c r="J2340" s="24"/>
      <c r="K2340" s="24"/>
      <c r="L2340" s="24"/>
      <c r="M2340" s="24"/>
      <c r="N2340" s="24"/>
      <c r="O2340" s="24"/>
    </row>
    <row r="2341" spans="4:15" x14ac:dyDescent="0.75">
      <c r="D2341" s="24"/>
      <c r="E2341" s="24"/>
      <c r="F2341" s="24"/>
      <c r="G2341" s="24"/>
      <c r="H2341" s="24"/>
      <c r="I2341" s="24"/>
      <c r="J2341" s="24"/>
      <c r="K2341" s="24"/>
      <c r="L2341" s="24"/>
      <c r="M2341" s="24"/>
      <c r="N2341" s="24"/>
      <c r="O2341" s="24"/>
    </row>
    <row r="2342" spans="4:15" x14ac:dyDescent="0.75">
      <c r="D2342" s="24"/>
      <c r="E2342" s="24"/>
      <c r="F2342" s="24"/>
      <c r="G2342" s="24"/>
      <c r="H2342" s="24"/>
      <c r="I2342" s="24"/>
      <c r="J2342" s="24"/>
      <c r="K2342" s="24"/>
      <c r="L2342" s="24"/>
      <c r="M2342" s="24"/>
      <c r="N2342" s="24"/>
      <c r="O2342" s="24"/>
    </row>
    <row r="2343" spans="4:15" x14ac:dyDescent="0.75">
      <c r="D2343" s="24"/>
      <c r="E2343" s="24"/>
      <c r="F2343" s="24"/>
      <c r="G2343" s="24"/>
      <c r="H2343" s="24"/>
      <c r="I2343" s="24"/>
      <c r="J2343" s="24"/>
      <c r="K2343" s="24"/>
      <c r="L2343" s="24"/>
      <c r="M2343" s="24"/>
      <c r="N2343" s="24"/>
      <c r="O2343" s="24"/>
    </row>
    <row r="2344" spans="4:15" x14ac:dyDescent="0.75">
      <c r="D2344" s="24"/>
      <c r="E2344" s="24"/>
      <c r="F2344" s="24"/>
      <c r="G2344" s="24"/>
      <c r="H2344" s="24"/>
      <c r="I2344" s="24"/>
      <c r="J2344" s="24"/>
      <c r="K2344" s="24"/>
      <c r="L2344" s="24"/>
      <c r="M2344" s="24"/>
      <c r="N2344" s="24"/>
      <c r="O2344" s="24"/>
    </row>
    <row r="2345" spans="4:15" x14ac:dyDescent="0.75">
      <c r="D2345" s="24"/>
      <c r="E2345" s="24"/>
      <c r="F2345" s="24"/>
      <c r="G2345" s="24"/>
      <c r="H2345" s="24"/>
      <c r="I2345" s="24"/>
      <c r="J2345" s="24"/>
      <c r="K2345" s="24"/>
      <c r="L2345" s="24"/>
      <c r="M2345" s="24"/>
      <c r="N2345" s="24"/>
      <c r="O2345" s="24"/>
    </row>
    <row r="2346" spans="4:15" x14ac:dyDescent="0.75">
      <c r="D2346" s="24"/>
      <c r="E2346" s="24"/>
      <c r="F2346" s="24"/>
      <c r="G2346" s="24"/>
      <c r="H2346" s="24"/>
      <c r="I2346" s="24"/>
      <c r="J2346" s="24"/>
      <c r="K2346" s="24"/>
      <c r="L2346" s="24"/>
      <c r="M2346" s="24"/>
      <c r="N2346" s="24"/>
      <c r="O2346" s="24"/>
    </row>
    <row r="2347" spans="4:15" x14ac:dyDescent="0.75">
      <c r="D2347" s="24"/>
      <c r="E2347" s="24"/>
      <c r="F2347" s="24"/>
      <c r="G2347" s="24"/>
      <c r="H2347" s="24"/>
      <c r="I2347" s="24"/>
      <c r="J2347" s="24"/>
      <c r="K2347" s="24"/>
      <c r="L2347" s="24"/>
      <c r="M2347" s="24"/>
      <c r="N2347" s="24"/>
      <c r="O2347" s="24"/>
    </row>
    <row r="2348" spans="4:15" x14ac:dyDescent="0.75">
      <c r="D2348" s="24"/>
      <c r="E2348" s="24"/>
      <c r="F2348" s="24"/>
      <c r="G2348" s="24"/>
      <c r="H2348" s="24"/>
      <c r="I2348" s="24"/>
      <c r="J2348" s="24"/>
      <c r="K2348" s="24"/>
      <c r="L2348" s="24"/>
      <c r="M2348" s="24"/>
      <c r="N2348" s="24"/>
      <c r="O2348" s="24"/>
    </row>
    <row r="2349" spans="4:15" x14ac:dyDescent="0.75">
      <c r="D2349" s="24"/>
      <c r="E2349" s="24"/>
      <c r="F2349" s="24"/>
      <c r="G2349" s="24"/>
      <c r="H2349" s="24"/>
      <c r="I2349" s="24"/>
      <c r="J2349" s="24"/>
      <c r="K2349" s="24"/>
      <c r="L2349" s="24"/>
      <c r="M2349" s="24"/>
      <c r="N2349" s="24"/>
      <c r="O2349" s="24"/>
    </row>
    <row r="2350" spans="4:15" x14ac:dyDescent="0.75">
      <c r="D2350" s="24"/>
      <c r="E2350" s="24"/>
      <c r="F2350" s="24"/>
      <c r="G2350" s="24"/>
      <c r="H2350" s="24"/>
      <c r="I2350" s="24"/>
      <c r="J2350" s="24"/>
      <c r="K2350" s="24"/>
      <c r="L2350" s="24"/>
      <c r="M2350" s="24"/>
      <c r="N2350" s="24"/>
      <c r="O2350" s="24"/>
    </row>
    <row r="2351" spans="4:15" x14ac:dyDescent="0.75">
      <c r="D2351" s="24"/>
      <c r="E2351" s="24"/>
      <c r="F2351" s="24"/>
      <c r="G2351" s="24"/>
      <c r="H2351" s="24"/>
      <c r="I2351" s="24"/>
      <c r="J2351" s="24"/>
      <c r="K2351" s="24"/>
      <c r="L2351" s="24"/>
      <c r="M2351" s="24"/>
      <c r="N2351" s="24"/>
      <c r="O2351" s="24"/>
    </row>
    <row r="2352" spans="4:15" x14ac:dyDescent="0.75">
      <c r="D2352" s="24"/>
      <c r="E2352" s="24"/>
      <c r="F2352" s="24"/>
      <c r="G2352" s="24"/>
      <c r="H2352" s="24"/>
      <c r="I2352" s="24"/>
      <c r="J2352" s="24"/>
      <c r="K2352" s="24"/>
      <c r="L2352" s="24"/>
      <c r="M2352" s="24"/>
      <c r="N2352" s="24"/>
      <c r="O2352" s="24"/>
    </row>
    <row r="2353" spans="4:15" x14ac:dyDescent="0.75">
      <c r="D2353" s="24"/>
      <c r="E2353" s="24"/>
      <c r="F2353" s="24"/>
      <c r="G2353" s="24"/>
      <c r="H2353" s="24"/>
      <c r="I2353" s="24"/>
      <c r="J2353" s="24"/>
      <c r="K2353" s="24"/>
      <c r="L2353" s="24"/>
      <c r="M2353" s="24"/>
      <c r="N2353" s="24"/>
      <c r="O2353" s="24"/>
    </row>
    <row r="2354" spans="4:15" x14ac:dyDescent="0.75">
      <c r="D2354" s="24"/>
      <c r="E2354" s="24"/>
      <c r="F2354" s="24"/>
      <c r="G2354" s="24"/>
      <c r="H2354" s="24"/>
      <c r="I2354" s="24"/>
      <c r="J2354" s="24"/>
      <c r="K2354" s="24"/>
      <c r="L2354" s="24"/>
      <c r="M2354" s="24"/>
      <c r="N2354" s="24"/>
      <c r="O2354" s="24"/>
    </row>
    <row r="2355" spans="4:15" x14ac:dyDescent="0.75">
      <c r="D2355" s="24"/>
      <c r="E2355" s="24"/>
      <c r="F2355" s="24"/>
      <c r="G2355" s="24"/>
      <c r="H2355" s="24"/>
      <c r="I2355" s="24"/>
      <c r="J2355" s="24"/>
      <c r="K2355" s="24"/>
      <c r="L2355" s="24"/>
      <c r="M2355" s="24"/>
      <c r="N2355" s="24"/>
      <c r="O2355" s="24"/>
    </row>
    <row r="2356" spans="4:15" x14ac:dyDescent="0.75">
      <c r="D2356" s="24"/>
      <c r="E2356" s="24"/>
      <c r="F2356" s="24"/>
      <c r="G2356" s="24"/>
      <c r="H2356" s="24"/>
      <c r="I2356" s="24"/>
      <c r="J2356" s="24"/>
      <c r="K2356" s="24"/>
      <c r="L2356" s="24"/>
      <c r="M2356" s="24"/>
      <c r="N2356" s="24"/>
      <c r="O2356" s="24"/>
    </row>
    <row r="2357" spans="4:15" x14ac:dyDescent="0.75">
      <c r="D2357" s="24"/>
      <c r="E2357" s="24"/>
      <c r="F2357" s="24"/>
      <c r="G2357" s="24"/>
      <c r="H2357" s="24"/>
      <c r="I2357" s="24"/>
      <c r="J2357" s="24"/>
      <c r="K2357" s="24"/>
      <c r="L2357" s="24"/>
      <c r="M2357" s="24"/>
      <c r="N2357" s="24"/>
      <c r="O2357" s="24"/>
    </row>
    <row r="2358" spans="4:15" x14ac:dyDescent="0.75">
      <c r="D2358" s="24"/>
      <c r="E2358" s="24"/>
      <c r="F2358" s="24"/>
      <c r="G2358" s="24"/>
      <c r="H2358" s="24"/>
      <c r="I2358" s="24"/>
      <c r="J2358" s="24"/>
      <c r="K2358" s="24"/>
      <c r="L2358" s="24"/>
      <c r="M2358" s="24"/>
      <c r="N2358" s="24"/>
      <c r="O2358" s="24"/>
    </row>
    <row r="2359" spans="4:15" x14ac:dyDescent="0.75">
      <c r="D2359" s="24"/>
      <c r="E2359" s="24"/>
      <c r="F2359" s="24"/>
      <c r="G2359" s="24"/>
      <c r="H2359" s="24"/>
      <c r="I2359" s="24"/>
      <c r="J2359" s="24"/>
      <c r="K2359" s="24"/>
      <c r="L2359" s="24"/>
      <c r="M2359" s="24"/>
      <c r="N2359" s="24"/>
      <c r="O2359" s="24"/>
    </row>
    <row r="2360" spans="4:15" x14ac:dyDescent="0.75">
      <c r="D2360" s="24"/>
      <c r="E2360" s="24"/>
      <c r="F2360" s="24"/>
      <c r="G2360" s="24"/>
      <c r="H2360" s="24"/>
      <c r="I2360" s="24"/>
      <c r="J2360" s="24"/>
      <c r="K2360" s="24"/>
      <c r="L2360" s="24"/>
      <c r="M2360" s="24"/>
      <c r="N2360" s="24"/>
      <c r="O2360" s="24"/>
    </row>
    <row r="2361" spans="4:15" x14ac:dyDescent="0.75">
      <c r="D2361" s="24"/>
      <c r="E2361" s="24"/>
      <c r="F2361" s="24"/>
      <c r="G2361" s="24"/>
      <c r="H2361" s="24"/>
      <c r="I2361" s="24"/>
      <c r="J2361" s="24"/>
      <c r="K2361" s="24"/>
      <c r="L2361" s="24"/>
      <c r="M2361" s="24"/>
      <c r="N2361" s="24"/>
      <c r="O2361" s="24"/>
    </row>
    <row r="2362" spans="4:15" x14ac:dyDescent="0.75">
      <c r="D2362" s="24"/>
      <c r="E2362" s="24"/>
      <c r="F2362" s="24"/>
      <c r="G2362" s="24"/>
      <c r="H2362" s="24"/>
      <c r="I2362" s="24"/>
      <c r="J2362" s="24"/>
      <c r="K2362" s="24"/>
      <c r="L2362" s="24"/>
      <c r="M2362" s="24"/>
      <c r="N2362" s="24"/>
      <c r="O2362" s="24"/>
    </row>
    <row r="2363" spans="4:15" x14ac:dyDescent="0.75">
      <c r="D2363" s="24"/>
      <c r="E2363" s="24"/>
      <c r="F2363" s="24"/>
      <c r="G2363" s="24"/>
      <c r="H2363" s="24"/>
      <c r="I2363" s="24"/>
      <c r="J2363" s="24"/>
      <c r="K2363" s="24"/>
      <c r="L2363" s="24"/>
      <c r="M2363" s="24"/>
      <c r="N2363" s="24"/>
      <c r="O2363" s="24"/>
    </row>
    <row r="2364" spans="4:15" x14ac:dyDescent="0.75">
      <c r="D2364" s="24"/>
      <c r="E2364" s="24"/>
      <c r="F2364" s="24"/>
      <c r="G2364" s="24"/>
      <c r="H2364" s="24"/>
      <c r="I2364" s="24"/>
      <c r="J2364" s="24"/>
      <c r="K2364" s="24"/>
      <c r="L2364" s="24"/>
      <c r="M2364" s="24"/>
      <c r="N2364" s="24"/>
      <c r="O2364" s="24"/>
    </row>
    <row r="2365" spans="4:15" x14ac:dyDescent="0.75">
      <c r="D2365" s="24"/>
      <c r="E2365" s="24"/>
      <c r="F2365" s="24"/>
      <c r="G2365" s="24"/>
      <c r="H2365" s="24"/>
      <c r="I2365" s="24"/>
      <c r="J2365" s="24"/>
      <c r="K2365" s="24"/>
      <c r="L2365" s="24"/>
      <c r="M2365" s="24"/>
      <c r="N2365" s="24"/>
      <c r="O2365" s="24"/>
    </row>
    <row r="2366" spans="4:15" x14ac:dyDescent="0.75">
      <c r="D2366" s="24"/>
      <c r="E2366" s="24"/>
      <c r="F2366" s="24"/>
      <c r="G2366" s="24"/>
      <c r="H2366" s="24"/>
      <c r="I2366" s="24"/>
      <c r="J2366" s="24"/>
      <c r="K2366" s="24"/>
      <c r="L2366" s="24"/>
      <c r="M2366" s="24"/>
      <c r="N2366" s="24"/>
      <c r="O2366" s="24"/>
    </row>
    <row r="2367" spans="4:15" x14ac:dyDescent="0.75">
      <c r="D2367" s="24"/>
      <c r="E2367" s="24"/>
      <c r="F2367" s="24"/>
      <c r="G2367" s="24"/>
      <c r="H2367" s="24"/>
      <c r="I2367" s="24"/>
      <c r="J2367" s="24"/>
      <c r="K2367" s="24"/>
      <c r="L2367" s="24"/>
      <c r="M2367" s="24"/>
      <c r="N2367" s="24"/>
      <c r="O2367" s="24"/>
    </row>
    <row r="2368" spans="4:15" x14ac:dyDescent="0.75">
      <c r="D2368" s="24"/>
      <c r="E2368" s="24"/>
      <c r="F2368" s="24"/>
      <c r="G2368" s="24"/>
      <c r="H2368" s="24"/>
      <c r="I2368" s="24"/>
      <c r="J2368" s="24"/>
      <c r="K2368" s="24"/>
      <c r="L2368" s="24"/>
      <c r="M2368" s="24"/>
      <c r="N2368" s="24"/>
      <c r="O2368" s="24"/>
    </row>
    <row r="2369" spans="4:15" x14ac:dyDescent="0.75">
      <c r="D2369" s="24"/>
      <c r="E2369" s="24"/>
      <c r="F2369" s="24"/>
      <c r="G2369" s="24"/>
      <c r="H2369" s="24"/>
      <c r="I2369" s="24"/>
      <c r="J2369" s="24"/>
      <c r="K2369" s="24"/>
      <c r="L2369" s="24"/>
      <c r="M2369" s="24"/>
      <c r="N2369" s="24"/>
      <c r="O2369" s="24"/>
    </row>
    <row r="2370" spans="4:15" x14ac:dyDescent="0.75">
      <c r="D2370" s="24"/>
      <c r="E2370" s="24"/>
      <c r="F2370" s="24"/>
      <c r="G2370" s="24"/>
      <c r="H2370" s="24"/>
      <c r="I2370" s="24"/>
      <c r="J2370" s="24"/>
      <c r="K2370" s="24"/>
      <c r="L2370" s="24"/>
      <c r="M2370" s="24"/>
      <c r="N2370" s="24"/>
      <c r="O2370" s="24"/>
    </row>
    <row r="2371" spans="4:15" x14ac:dyDescent="0.75">
      <c r="D2371" s="24"/>
      <c r="E2371" s="24"/>
      <c r="F2371" s="24"/>
      <c r="G2371" s="24"/>
      <c r="H2371" s="24"/>
      <c r="I2371" s="24"/>
      <c r="J2371" s="24"/>
      <c r="K2371" s="24"/>
      <c r="L2371" s="24"/>
      <c r="M2371" s="24"/>
      <c r="N2371" s="24"/>
      <c r="O2371" s="24"/>
    </row>
    <row r="2372" spans="4:15" x14ac:dyDescent="0.75">
      <c r="D2372" s="24"/>
      <c r="E2372" s="24"/>
      <c r="F2372" s="24"/>
      <c r="G2372" s="24"/>
      <c r="H2372" s="24"/>
      <c r="I2372" s="24"/>
      <c r="J2372" s="24"/>
      <c r="K2372" s="24"/>
      <c r="L2372" s="24"/>
      <c r="M2372" s="24"/>
      <c r="N2372" s="24"/>
      <c r="O2372" s="24"/>
    </row>
    <row r="2373" spans="4:15" x14ac:dyDescent="0.75">
      <c r="D2373" s="24"/>
      <c r="E2373" s="24"/>
      <c r="F2373" s="24"/>
      <c r="G2373" s="24"/>
      <c r="H2373" s="24"/>
      <c r="I2373" s="24"/>
      <c r="J2373" s="24"/>
      <c r="K2373" s="24"/>
      <c r="L2373" s="24"/>
      <c r="M2373" s="24"/>
      <c r="N2373" s="24"/>
      <c r="O2373" s="24"/>
    </row>
    <row r="2374" spans="4:15" x14ac:dyDescent="0.75">
      <c r="D2374" s="24"/>
      <c r="E2374" s="24"/>
      <c r="F2374" s="24"/>
      <c r="G2374" s="24"/>
      <c r="H2374" s="24"/>
      <c r="I2374" s="24"/>
      <c r="J2374" s="24"/>
      <c r="K2374" s="24"/>
      <c r="L2374" s="24"/>
      <c r="M2374" s="24"/>
      <c r="N2374" s="24"/>
      <c r="O2374" s="24"/>
    </row>
    <row r="2375" spans="4:15" x14ac:dyDescent="0.75">
      <c r="D2375" s="24"/>
      <c r="E2375" s="24"/>
      <c r="F2375" s="24"/>
      <c r="G2375" s="24"/>
      <c r="H2375" s="24"/>
      <c r="I2375" s="24"/>
      <c r="J2375" s="24"/>
      <c r="K2375" s="24"/>
      <c r="L2375" s="24"/>
      <c r="M2375" s="24"/>
      <c r="N2375" s="24"/>
      <c r="O2375" s="24"/>
    </row>
    <row r="2376" spans="4:15" x14ac:dyDescent="0.75">
      <c r="D2376" s="24"/>
      <c r="E2376" s="24"/>
      <c r="F2376" s="24"/>
      <c r="G2376" s="24"/>
      <c r="H2376" s="24"/>
      <c r="I2376" s="24"/>
      <c r="J2376" s="24"/>
      <c r="K2376" s="24"/>
      <c r="L2376" s="24"/>
      <c r="M2376" s="24"/>
      <c r="N2376" s="24"/>
      <c r="O2376" s="24"/>
    </row>
    <row r="2377" spans="4:15" x14ac:dyDescent="0.75">
      <c r="D2377" s="24"/>
      <c r="E2377" s="24"/>
      <c r="F2377" s="24"/>
      <c r="G2377" s="24"/>
      <c r="H2377" s="24"/>
      <c r="I2377" s="24"/>
      <c r="J2377" s="24"/>
      <c r="K2377" s="24"/>
      <c r="L2377" s="24"/>
      <c r="M2377" s="24"/>
      <c r="N2377" s="24"/>
      <c r="O2377" s="24"/>
    </row>
    <row r="2378" spans="4:15" x14ac:dyDescent="0.75">
      <c r="D2378" s="24"/>
      <c r="E2378" s="24"/>
      <c r="F2378" s="24"/>
      <c r="G2378" s="24"/>
      <c r="H2378" s="24"/>
      <c r="I2378" s="24"/>
      <c r="J2378" s="24"/>
      <c r="K2378" s="24"/>
      <c r="L2378" s="24"/>
      <c r="M2378" s="24"/>
      <c r="N2378" s="24"/>
      <c r="O2378" s="24"/>
    </row>
    <row r="2379" spans="4:15" x14ac:dyDescent="0.75">
      <c r="D2379" s="24"/>
      <c r="E2379" s="24"/>
      <c r="F2379" s="24"/>
      <c r="G2379" s="24"/>
      <c r="H2379" s="24"/>
      <c r="I2379" s="24"/>
      <c r="J2379" s="24"/>
      <c r="K2379" s="24"/>
      <c r="L2379" s="24"/>
      <c r="M2379" s="24"/>
      <c r="N2379" s="24"/>
      <c r="O2379" s="24"/>
    </row>
    <row r="2380" spans="4:15" x14ac:dyDescent="0.75">
      <c r="D2380" s="24"/>
      <c r="E2380" s="24"/>
      <c r="F2380" s="24"/>
      <c r="G2380" s="24"/>
      <c r="H2380" s="24"/>
      <c r="I2380" s="24"/>
      <c r="J2380" s="24"/>
      <c r="K2380" s="24"/>
      <c r="L2380" s="24"/>
      <c r="M2380" s="24"/>
      <c r="N2380" s="24"/>
      <c r="O2380" s="24"/>
    </row>
    <row r="2381" spans="4:15" x14ac:dyDescent="0.75">
      <c r="D2381" s="24"/>
      <c r="E2381" s="24"/>
      <c r="F2381" s="24"/>
      <c r="G2381" s="24"/>
      <c r="H2381" s="24"/>
      <c r="I2381" s="24"/>
      <c r="J2381" s="24"/>
      <c r="K2381" s="24"/>
      <c r="L2381" s="24"/>
      <c r="M2381" s="24"/>
      <c r="N2381" s="24"/>
      <c r="O2381" s="24"/>
    </row>
    <row r="2382" spans="4:15" x14ac:dyDescent="0.75">
      <c r="D2382" s="24"/>
      <c r="E2382" s="24"/>
      <c r="F2382" s="24"/>
      <c r="G2382" s="24"/>
      <c r="H2382" s="24"/>
      <c r="I2382" s="24"/>
      <c r="J2382" s="24"/>
      <c r="K2382" s="24"/>
      <c r="L2382" s="24"/>
      <c r="M2382" s="24"/>
      <c r="N2382" s="24"/>
      <c r="O2382" s="24"/>
    </row>
    <row r="2383" spans="4:15" x14ac:dyDescent="0.75">
      <c r="D2383" s="24"/>
      <c r="E2383" s="24"/>
      <c r="F2383" s="24"/>
      <c r="G2383" s="24"/>
      <c r="H2383" s="24"/>
      <c r="I2383" s="24"/>
      <c r="J2383" s="24"/>
      <c r="K2383" s="24"/>
      <c r="L2383" s="24"/>
      <c r="M2383" s="24"/>
      <c r="N2383" s="24"/>
      <c r="O2383" s="24"/>
    </row>
    <row r="2384" spans="4:15" x14ac:dyDescent="0.75">
      <c r="D2384" s="24"/>
      <c r="E2384" s="24"/>
      <c r="F2384" s="24"/>
      <c r="G2384" s="24"/>
      <c r="H2384" s="24"/>
      <c r="I2384" s="24"/>
      <c r="J2384" s="24"/>
      <c r="K2384" s="24"/>
      <c r="L2384" s="24"/>
      <c r="M2384" s="24"/>
      <c r="N2384" s="24"/>
      <c r="O2384" s="24"/>
    </row>
    <row r="2385" spans="4:15" x14ac:dyDescent="0.75">
      <c r="D2385" s="24"/>
      <c r="E2385" s="24"/>
      <c r="F2385" s="24"/>
      <c r="G2385" s="24"/>
      <c r="H2385" s="24"/>
      <c r="I2385" s="24"/>
      <c r="J2385" s="24"/>
      <c r="K2385" s="24"/>
      <c r="L2385" s="24"/>
      <c r="M2385" s="24"/>
      <c r="N2385" s="24"/>
      <c r="O2385" s="24"/>
    </row>
    <row r="2386" spans="4:15" x14ac:dyDescent="0.75">
      <c r="D2386" s="24"/>
      <c r="E2386" s="24"/>
      <c r="F2386" s="24"/>
      <c r="G2386" s="24"/>
      <c r="H2386" s="24"/>
      <c r="I2386" s="24"/>
      <c r="J2386" s="24"/>
      <c r="K2386" s="24"/>
      <c r="L2386" s="24"/>
      <c r="M2386" s="24"/>
      <c r="N2386" s="24"/>
      <c r="O2386" s="24"/>
    </row>
    <row r="2387" spans="4:15" x14ac:dyDescent="0.75">
      <c r="D2387" s="24"/>
      <c r="E2387" s="24"/>
      <c r="F2387" s="24"/>
      <c r="G2387" s="24"/>
      <c r="H2387" s="24"/>
      <c r="I2387" s="24"/>
      <c r="J2387" s="24"/>
      <c r="K2387" s="24"/>
      <c r="L2387" s="24"/>
      <c r="M2387" s="24"/>
      <c r="N2387" s="24"/>
      <c r="O2387" s="24"/>
    </row>
    <row r="2388" spans="4:15" x14ac:dyDescent="0.75">
      <c r="D2388" s="24"/>
      <c r="E2388" s="24"/>
      <c r="F2388" s="24"/>
      <c r="G2388" s="24"/>
      <c r="H2388" s="24"/>
      <c r="I2388" s="24"/>
      <c r="J2388" s="24"/>
      <c r="K2388" s="24"/>
      <c r="L2388" s="24"/>
      <c r="M2388" s="24"/>
      <c r="N2388" s="24"/>
      <c r="O2388" s="24"/>
    </row>
    <row r="2389" spans="4:15" x14ac:dyDescent="0.75">
      <c r="D2389" s="24"/>
      <c r="E2389" s="24"/>
      <c r="F2389" s="24"/>
      <c r="G2389" s="24"/>
      <c r="H2389" s="24"/>
      <c r="I2389" s="24"/>
      <c r="J2389" s="24"/>
      <c r="K2389" s="24"/>
      <c r="L2389" s="24"/>
      <c r="M2389" s="24"/>
      <c r="N2389" s="24"/>
      <c r="O2389" s="24"/>
    </row>
    <row r="2390" spans="4:15" x14ac:dyDescent="0.75">
      <c r="D2390" s="24"/>
      <c r="E2390" s="24"/>
      <c r="F2390" s="24"/>
      <c r="G2390" s="24"/>
      <c r="H2390" s="24"/>
      <c r="I2390" s="24"/>
      <c r="J2390" s="24"/>
      <c r="K2390" s="24"/>
      <c r="L2390" s="24"/>
      <c r="M2390" s="24"/>
      <c r="N2390" s="24"/>
      <c r="O2390" s="24"/>
    </row>
    <row r="2391" spans="4:15" x14ac:dyDescent="0.75">
      <c r="D2391" s="24"/>
      <c r="E2391" s="24"/>
      <c r="F2391" s="24"/>
      <c r="G2391" s="24"/>
      <c r="H2391" s="24"/>
      <c r="I2391" s="24"/>
      <c r="J2391" s="24"/>
      <c r="K2391" s="24"/>
      <c r="L2391" s="24"/>
      <c r="M2391" s="24"/>
      <c r="N2391" s="24"/>
      <c r="O2391" s="24"/>
    </row>
    <row r="2392" spans="4:15" x14ac:dyDescent="0.75">
      <c r="D2392" s="24"/>
      <c r="E2392" s="24"/>
      <c r="F2392" s="24"/>
      <c r="G2392" s="24"/>
      <c r="H2392" s="24"/>
      <c r="I2392" s="24"/>
      <c r="J2392" s="24"/>
      <c r="K2392" s="24"/>
      <c r="L2392" s="24"/>
      <c r="M2392" s="24"/>
      <c r="N2392" s="24"/>
      <c r="O2392" s="24"/>
    </row>
    <row r="2393" spans="4:15" x14ac:dyDescent="0.75">
      <c r="D2393" s="24"/>
      <c r="E2393" s="24"/>
      <c r="F2393" s="24"/>
      <c r="G2393" s="24"/>
      <c r="H2393" s="24"/>
      <c r="I2393" s="24"/>
      <c r="J2393" s="24"/>
      <c r="K2393" s="24"/>
      <c r="L2393" s="24"/>
      <c r="M2393" s="24"/>
      <c r="N2393" s="24"/>
      <c r="O2393" s="24"/>
    </row>
    <row r="2394" spans="4:15" x14ac:dyDescent="0.75">
      <c r="D2394" s="24"/>
      <c r="E2394" s="24"/>
      <c r="F2394" s="24"/>
      <c r="G2394" s="24"/>
      <c r="H2394" s="24"/>
      <c r="I2394" s="24"/>
      <c r="J2394" s="24"/>
      <c r="K2394" s="24"/>
      <c r="L2394" s="24"/>
      <c r="M2394" s="24"/>
      <c r="N2394" s="24"/>
      <c r="O2394" s="24"/>
    </row>
    <row r="2395" spans="4:15" x14ac:dyDescent="0.75">
      <c r="D2395" s="24"/>
      <c r="E2395" s="24"/>
      <c r="F2395" s="24"/>
      <c r="G2395" s="24"/>
      <c r="H2395" s="24"/>
      <c r="I2395" s="24"/>
      <c r="J2395" s="24"/>
      <c r="K2395" s="24"/>
      <c r="L2395" s="24"/>
      <c r="M2395" s="24"/>
      <c r="N2395" s="24"/>
      <c r="O2395" s="24"/>
    </row>
    <row r="2396" spans="4:15" x14ac:dyDescent="0.75">
      <c r="D2396" s="24"/>
      <c r="E2396" s="24"/>
      <c r="F2396" s="24"/>
      <c r="G2396" s="24"/>
      <c r="H2396" s="24"/>
      <c r="I2396" s="24"/>
      <c r="J2396" s="24"/>
      <c r="K2396" s="24"/>
      <c r="L2396" s="24"/>
      <c r="M2396" s="24"/>
      <c r="N2396" s="24"/>
      <c r="O2396" s="24"/>
    </row>
    <row r="2397" spans="4:15" x14ac:dyDescent="0.75">
      <c r="D2397" s="24"/>
      <c r="E2397" s="24"/>
      <c r="F2397" s="24"/>
      <c r="G2397" s="24"/>
      <c r="H2397" s="24"/>
      <c r="I2397" s="24"/>
      <c r="J2397" s="24"/>
      <c r="K2397" s="24"/>
      <c r="L2397" s="24"/>
      <c r="M2397" s="24"/>
      <c r="N2397" s="24"/>
      <c r="O2397" s="24"/>
    </row>
    <row r="2398" spans="4:15" x14ac:dyDescent="0.75">
      <c r="D2398" s="24"/>
      <c r="E2398" s="24"/>
      <c r="F2398" s="24"/>
      <c r="G2398" s="24"/>
      <c r="H2398" s="24"/>
      <c r="I2398" s="24"/>
      <c r="J2398" s="24"/>
      <c r="K2398" s="24"/>
      <c r="L2398" s="24"/>
      <c r="M2398" s="24"/>
      <c r="N2398" s="24"/>
      <c r="O2398" s="24"/>
    </row>
    <row r="2399" spans="4:15" x14ac:dyDescent="0.75">
      <c r="D2399" s="24"/>
      <c r="E2399" s="24"/>
      <c r="F2399" s="24"/>
      <c r="G2399" s="24"/>
      <c r="H2399" s="24"/>
      <c r="I2399" s="24"/>
      <c r="J2399" s="24"/>
      <c r="K2399" s="24"/>
      <c r="L2399" s="24"/>
      <c r="M2399" s="24"/>
      <c r="N2399" s="24"/>
      <c r="O2399" s="24"/>
    </row>
    <row r="2400" spans="4:15" x14ac:dyDescent="0.75">
      <c r="D2400" s="24"/>
      <c r="E2400" s="24"/>
      <c r="F2400" s="24"/>
      <c r="G2400" s="24"/>
      <c r="H2400" s="24"/>
      <c r="I2400" s="24"/>
      <c r="J2400" s="24"/>
      <c r="K2400" s="24"/>
      <c r="L2400" s="24"/>
      <c r="M2400" s="24"/>
      <c r="N2400" s="24"/>
      <c r="O2400" s="24"/>
    </row>
    <row r="2401" spans="4:15" x14ac:dyDescent="0.75">
      <c r="D2401" s="24"/>
      <c r="E2401" s="24"/>
      <c r="F2401" s="24"/>
      <c r="G2401" s="24"/>
      <c r="H2401" s="24"/>
      <c r="I2401" s="24"/>
      <c r="J2401" s="24"/>
      <c r="K2401" s="24"/>
      <c r="L2401" s="24"/>
      <c r="M2401" s="24"/>
      <c r="N2401" s="24"/>
      <c r="O2401" s="24"/>
    </row>
    <row r="2402" spans="4:15" x14ac:dyDescent="0.75">
      <c r="D2402" s="24"/>
      <c r="E2402" s="24"/>
      <c r="F2402" s="24"/>
      <c r="G2402" s="24"/>
      <c r="H2402" s="24"/>
      <c r="I2402" s="24"/>
      <c r="J2402" s="24"/>
      <c r="K2402" s="24"/>
      <c r="L2402" s="24"/>
      <c r="M2402" s="24"/>
      <c r="N2402" s="24"/>
      <c r="O2402" s="24"/>
    </row>
    <row r="2403" spans="4:15" x14ac:dyDescent="0.75">
      <c r="D2403" s="24"/>
      <c r="E2403" s="24"/>
      <c r="F2403" s="24"/>
      <c r="G2403" s="24"/>
      <c r="H2403" s="24"/>
      <c r="I2403" s="24"/>
      <c r="J2403" s="24"/>
      <c r="K2403" s="24"/>
      <c r="L2403" s="24"/>
      <c r="M2403" s="24"/>
      <c r="N2403" s="24"/>
      <c r="O2403" s="24"/>
    </row>
    <row r="2404" spans="4:15" x14ac:dyDescent="0.75">
      <c r="D2404" s="24"/>
      <c r="E2404" s="24"/>
      <c r="F2404" s="24"/>
      <c r="G2404" s="24"/>
      <c r="H2404" s="24"/>
      <c r="I2404" s="24"/>
      <c r="J2404" s="24"/>
      <c r="K2404" s="24"/>
      <c r="L2404" s="24"/>
      <c r="M2404" s="24"/>
      <c r="N2404" s="24"/>
      <c r="O2404" s="24"/>
    </row>
    <row r="2405" spans="4:15" x14ac:dyDescent="0.75">
      <c r="D2405" s="24"/>
      <c r="E2405" s="24"/>
      <c r="F2405" s="24"/>
      <c r="G2405" s="24"/>
      <c r="H2405" s="24"/>
      <c r="I2405" s="24"/>
      <c r="J2405" s="24"/>
      <c r="K2405" s="24"/>
      <c r="L2405" s="24"/>
      <c r="M2405" s="24"/>
      <c r="N2405" s="24"/>
      <c r="O2405" s="24"/>
    </row>
    <row r="2406" spans="4:15" x14ac:dyDescent="0.75">
      <c r="D2406" s="24"/>
      <c r="E2406" s="24"/>
      <c r="F2406" s="24"/>
      <c r="G2406" s="24"/>
      <c r="H2406" s="24"/>
      <c r="I2406" s="24"/>
      <c r="J2406" s="24"/>
      <c r="K2406" s="24"/>
      <c r="L2406" s="24"/>
      <c r="M2406" s="24"/>
      <c r="N2406" s="24"/>
      <c r="O2406" s="24"/>
    </row>
    <row r="2407" spans="4:15" x14ac:dyDescent="0.75">
      <c r="D2407" s="24"/>
      <c r="E2407" s="24"/>
      <c r="F2407" s="24"/>
      <c r="G2407" s="24"/>
      <c r="H2407" s="24"/>
      <c r="I2407" s="24"/>
      <c r="J2407" s="24"/>
      <c r="K2407" s="24"/>
      <c r="L2407" s="24"/>
      <c r="M2407" s="24"/>
      <c r="N2407" s="24"/>
      <c r="O2407" s="24"/>
    </row>
    <row r="2408" spans="4:15" x14ac:dyDescent="0.75">
      <c r="D2408" s="24"/>
      <c r="E2408" s="24"/>
      <c r="F2408" s="24"/>
      <c r="G2408" s="24"/>
      <c r="H2408" s="24"/>
      <c r="I2408" s="24"/>
      <c r="J2408" s="24"/>
      <c r="K2408" s="24"/>
      <c r="L2408" s="24"/>
      <c r="M2408" s="24"/>
      <c r="N2408" s="24"/>
      <c r="O2408" s="24"/>
    </row>
    <row r="2409" spans="4:15" x14ac:dyDescent="0.75">
      <c r="D2409" s="24"/>
      <c r="E2409" s="24"/>
      <c r="F2409" s="24"/>
      <c r="G2409" s="24"/>
      <c r="H2409" s="24"/>
      <c r="I2409" s="24"/>
      <c r="J2409" s="24"/>
      <c r="K2409" s="24"/>
      <c r="L2409" s="24"/>
      <c r="M2409" s="24"/>
      <c r="N2409" s="24"/>
      <c r="O2409" s="24"/>
    </row>
    <row r="2410" spans="4:15" x14ac:dyDescent="0.75">
      <c r="D2410" s="24"/>
      <c r="E2410" s="24"/>
      <c r="F2410" s="24"/>
      <c r="G2410" s="24"/>
      <c r="H2410" s="24"/>
      <c r="I2410" s="24"/>
      <c r="J2410" s="24"/>
      <c r="K2410" s="24"/>
      <c r="L2410" s="24"/>
      <c r="M2410" s="24"/>
      <c r="N2410" s="24"/>
      <c r="O2410" s="24"/>
    </row>
    <row r="2411" spans="4:15" x14ac:dyDescent="0.75">
      <c r="D2411" s="24"/>
      <c r="E2411" s="24"/>
      <c r="F2411" s="24"/>
      <c r="G2411" s="24"/>
      <c r="H2411" s="24"/>
      <c r="I2411" s="24"/>
      <c r="J2411" s="24"/>
      <c r="K2411" s="24"/>
      <c r="L2411" s="24"/>
      <c r="M2411" s="24"/>
      <c r="N2411" s="24"/>
      <c r="O2411" s="24"/>
    </row>
    <row r="2412" spans="4:15" x14ac:dyDescent="0.75">
      <c r="D2412" s="24"/>
      <c r="E2412" s="24"/>
      <c r="F2412" s="24"/>
      <c r="G2412" s="24"/>
      <c r="H2412" s="24"/>
      <c r="I2412" s="24"/>
      <c r="J2412" s="24"/>
      <c r="K2412" s="24"/>
      <c r="L2412" s="24"/>
      <c r="M2412" s="24"/>
      <c r="N2412" s="24"/>
      <c r="O2412" s="24"/>
    </row>
    <row r="2413" spans="4:15" x14ac:dyDescent="0.75">
      <c r="D2413" s="24"/>
      <c r="E2413" s="24"/>
      <c r="F2413" s="24"/>
      <c r="G2413" s="24"/>
      <c r="H2413" s="24"/>
      <c r="I2413" s="24"/>
      <c r="J2413" s="24"/>
      <c r="K2413" s="24"/>
      <c r="L2413" s="24"/>
      <c r="M2413" s="24"/>
      <c r="N2413" s="24"/>
      <c r="O2413" s="24"/>
    </row>
    <row r="2414" spans="4:15" x14ac:dyDescent="0.75">
      <c r="D2414" s="24"/>
      <c r="E2414" s="24"/>
      <c r="F2414" s="24"/>
      <c r="G2414" s="24"/>
      <c r="H2414" s="24"/>
      <c r="I2414" s="24"/>
      <c r="J2414" s="24"/>
      <c r="K2414" s="24"/>
      <c r="L2414" s="24"/>
      <c r="M2414" s="24"/>
      <c r="N2414" s="24"/>
      <c r="O2414" s="24"/>
    </row>
    <row r="2415" spans="4:15" x14ac:dyDescent="0.75">
      <c r="D2415" s="24"/>
      <c r="E2415" s="24"/>
      <c r="F2415" s="24"/>
      <c r="G2415" s="24"/>
      <c r="H2415" s="24"/>
      <c r="I2415" s="24"/>
      <c r="J2415" s="24"/>
      <c r="K2415" s="24"/>
      <c r="L2415" s="24"/>
      <c r="M2415" s="24"/>
      <c r="N2415" s="24"/>
      <c r="O2415" s="24"/>
    </row>
    <row r="2416" spans="4:15" x14ac:dyDescent="0.75">
      <c r="D2416" s="24"/>
      <c r="E2416" s="24"/>
      <c r="F2416" s="24"/>
      <c r="G2416" s="24"/>
      <c r="H2416" s="24"/>
      <c r="I2416" s="24"/>
      <c r="J2416" s="24"/>
      <c r="K2416" s="24"/>
      <c r="L2416" s="24"/>
      <c r="M2416" s="24"/>
      <c r="N2416" s="24"/>
      <c r="O2416" s="24"/>
    </row>
    <row r="2417" spans="4:15" x14ac:dyDescent="0.75">
      <c r="D2417" s="24"/>
      <c r="E2417" s="24"/>
      <c r="F2417" s="24"/>
      <c r="G2417" s="24"/>
      <c r="H2417" s="24"/>
      <c r="I2417" s="24"/>
      <c r="J2417" s="24"/>
      <c r="K2417" s="24"/>
      <c r="L2417" s="24"/>
      <c r="M2417" s="24"/>
      <c r="N2417" s="24"/>
      <c r="O2417" s="24"/>
    </row>
    <row r="2418" spans="4:15" x14ac:dyDescent="0.75">
      <c r="D2418" s="24"/>
      <c r="E2418" s="24"/>
      <c r="F2418" s="24"/>
      <c r="G2418" s="24"/>
      <c r="H2418" s="24"/>
      <c r="I2418" s="24"/>
      <c r="J2418" s="24"/>
      <c r="K2418" s="24"/>
      <c r="L2418" s="24"/>
      <c r="M2418" s="24"/>
      <c r="N2418" s="24"/>
      <c r="O2418" s="24"/>
    </row>
    <row r="2419" spans="4:15" x14ac:dyDescent="0.75">
      <c r="D2419" s="24"/>
      <c r="E2419" s="24"/>
      <c r="F2419" s="24"/>
      <c r="G2419" s="24"/>
      <c r="H2419" s="24"/>
      <c r="I2419" s="24"/>
      <c r="J2419" s="24"/>
      <c r="K2419" s="24"/>
      <c r="L2419" s="24"/>
      <c r="M2419" s="24"/>
      <c r="N2419" s="24"/>
      <c r="O2419" s="24"/>
    </row>
    <row r="2420" spans="4:15" x14ac:dyDescent="0.75">
      <c r="D2420" s="24"/>
      <c r="E2420" s="24"/>
      <c r="F2420" s="24"/>
      <c r="G2420" s="24"/>
      <c r="H2420" s="24"/>
      <c r="I2420" s="24"/>
      <c r="J2420" s="24"/>
      <c r="K2420" s="24"/>
      <c r="L2420" s="24"/>
      <c r="M2420" s="24"/>
      <c r="N2420" s="24"/>
      <c r="O2420" s="24"/>
    </row>
    <row r="2421" spans="4:15" x14ac:dyDescent="0.75">
      <c r="D2421" s="24"/>
      <c r="E2421" s="24"/>
      <c r="F2421" s="24"/>
      <c r="G2421" s="24"/>
      <c r="H2421" s="24"/>
      <c r="I2421" s="24"/>
      <c r="J2421" s="24"/>
      <c r="K2421" s="24"/>
      <c r="L2421" s="24"/>
      <c r="M2421" s="24"/>
      <c r="N2421" s="24"/>
      <c r="O2421" s="24"/>
    </row>
    <row r="2422" spans="4:15" x14ac:dyDescent="0.75">
      <c r="D2422" s="24"/>
      <c r="E2422" s="24"/>
      <c r="F2422" s="24"/>
      <c r="G2422" s="24"/>
      <c r="H2422" s="24"/>
      <c r="I2422" s="24"/>
      <c r="J2422" s="24"/>
      <c r="K2422" s="24"/>
      <c r="L2422" s="24"/>
      <c r="M2422" s="24"/>
      <c r="N2422" s="24"/>
      <c r="O2422" s="24"/>
    </row>
    <row r="2423" spans="4:15" x14ac:dyDescent="0.75">
      <c r="D2423" s="24"/>
      <c r="E2423" s="24"/>
      <c r="F2423" s="24"/>
      <c r="G2423" s="24"/>
      <c r="H2423" s="24"/>
      <c r="I2423" s="24"/>
      <c r="J2423" s="24"/>
      <c r="K2423" s="24"/>
      <c r="L2423" s="24"/>
      <c r="M2423" s="24"/>
      <c r="N2423" s="24"/>
      <c r="O2423" s="24"/>
    </row>
    <row r="2424" spans="4:15" x14ac:dyDescent="0.75">
      <c r="D2424" s="24"/>
      <c r="E2424" s="24"/>
      <c r="F2424" s="24"/>
      <c r="G2424" s="24"/>
      <c r="H2424" s="24"/>
      <c r="I2424" s="24"/>
      <c r="J2424" s="24"/>
      <c r="K2424" s="24"/>
      <c r="L2424" s="24"/>
      <c r="M2424" s="24"/>
      <c r="N2424" s="24"/>
      <c r="O2424" s="24"/>
    </row>
    <row r="2425" spans="4:15" x14ac:dyDescent="0.75">
      <c r="D2425" s="24"/>
      <c r="E2425" s="24"/>
      <c r="F2425" s="24"/>
      <c r="G2425" s="24"/>
      <c r="H2425" s="24"/>
      <c r="I2425" s="24"/>
      <c r="J2425" s="24"/>
      <c r="K2425" s="24"/>
      <c r="L2425" s="24"/>
      <c r="M2425" s="24"/>
      <c r="N2425" s="24"/>
      <c r="O2425" s="24"/>
    </row>
    <row r="2426" spans="4:15" x14ac:dyDescent="0.75">
      <c r="D2426" s="24"/>
      <c r="E2426" s="24"/>
      <c r="F2426" s="24"/>
      <c r="G2426" s="24"/>
      <c r="H2426" s="24"/>
      <c r="I2426" s="24"/>
      <c r="J2426" s="24"/>
      <c r="K2426" s="24"/>
      <c r="L2426" s="24"/>
      <c r="M2426" s="24"/>
      <c r="N2426" s="24"/>
      <c r="O2426" s="24"/>
    </row>
    <row r="2427" spans="4:15" x14ac:dyDescent="0.75">
      <c r="D2427" s="24"/>
      <c r="E2427" s="24"/>
      <c r="F2427" s="24"/>
      <c r="G2427" s="24"/>
      <c r="H2427" s="24"/>
      <c r="I2427" s="24"/>
      <c r="J2427" s="24"/>
      <c r="K2427" s="24"/>
      <c r="L2427" s="24"/>
      <c r="M2427" s="24"/>
      <c r="N2427" s="24"/>
      <c r="O2427" s="24"/>
    </row>
    <row r="2428" spans="4:15" x14ac:dyDescent="0.75">
      <c r="D2428" s="24"/>
      <c r="E2428" s="24"/>
      <c r="F2428" s="24"/>
      <c r="G2428" s="24"/>
      <c r="H2428" s="24"/>
      <c r="I2428" s="24"/>
      <c r="J2428" s="24"/>
      <c r="K2428" s="24"/>
      <c r="L2428" s="24"/>
      <c r="M2428" s="24"/>
      <c r="N2428" s="24"/>
      <c r="O2428" s="24"/>
    </row>
    <row r="2429" spans="4:15" x14ac:dyDescent="0.75">
      <c r="D2429" s="24"/>
      <c r="E2429" s="24"/>
      <c r="F2429" s="24"/>
      <c r="G2429" s="24"/>
      <c r="H2429" s="24"/>
      <c r="I2429" s="24"/>
      <c r="J2429" s="24"/>
      <c r="K2429" s="24"/>
      <c r="L2429" s="24"/>
      <c r="M2429" s="24"/>
      <c r="N2429" s="24"/>
      <c r="O2429" s="24"/>
    </row>
    <row r="2430" spans="4:15" x14ac:dyDescent="0.75">
      <c r="D2430" s="24"/>
      <c r="E2430" s="24"/>
      <c r="F2430" s="24"/>
      <c r="G2430" s="24"/>
      <c r="H2430" s="24"/>
      <c r="I2430" s="24"/>
      <c r="J2430" s="24"/>
      <c r="K2430" s="24"/>
      <c r="L2430" s="24"/>
      <c r="M2430" s="24"/>
      <c r="N2430" s="24"/>
      <c r="O2430" s="24"/>
    </row>
    <row r="2431" spans="4:15" x14ac:dyDescent="0.75">
      <c r="D2431" s="24"/>
      <c r="E2431" s="24"/>
      <c r="F2431" s="24"/>
      <c r="G2431" s="24"/>
      <c r="H2431" s="24"/>
      <c r="I2431" s="24"/>
      <c r="J2431" s="24"/>
      <c r="K2431" s="24"/>
      <c r="L2431" s="24"/>
      <c r="M2431" s="24"/>
      <c r="N2431" s="24"/>
      <c r="O2431" s="24"/>
    </row>
    <row r="2432" spans="4:15" x14ac:dyDescent="0.75">
      <c r="D2432" s="24"/>
      <c r="E2432" s="24"/>
      <c r="F2432" s="24"/>
      <c r="G2432" s="24"/>
      <c r="H2432" s="24"/>
      <c r="I2432" s="24"/>
      <c r="J2432" s="24"/>
      <c r="K2432" s="24"/>
      <c r="L2432" s="24"/>
      <c r="M2432" s="24"/>
      <c r="N2432" s="24"/>
      <c r="O2432" s="24"/>
    </row>
    <row r="2433" spans="4:15" x14ac:dyDescent="0.75">
      <c r="D2433" s="24"/>
      <c r="E2433" s="24"/>
      <c r="F2433" s="24"/>
      <c r="G2433" s="24"/>
      <c r="H2433" s="24"/>
      <c r="I2433" s="24"/>
      <c r="J2433" s="24"/>
      <c r="K2433" s="24"/>
      <c r="L2433" s="24"/>
      <c r="M2433" s="24"/>
      <c r="N2433" s="24"/>
      <c r="O2433" s="24"/>
    </row>
    <row r="2434" spans="4:15" x14ac:dyDescent="0.75">
      <c r="D2434" s="24"/>
      <c r="E2434" s="24"/>
      <c r="F2434" s="24"/>
      <c r="G2434" s="24"/>
      <c r="H2434" s="24"/>
      <c r="I2434" s="24"/>
      <c r="J2434" s="24"/>
      <c r="K2434" s="24"/>
      <c r="L2434" s="24"/>
      <c r="M2434" s="24"/>
      <c r="N2434" s="24"/>
      <c r="O2434" s="24"/>
    </row>
    <row r="2435" spans="4:15" x14ac:dyDescent="0.75">
      <c r="D2435" s="24"/>
      <c r="E2435" s="24"/>
      <c r="F2435" s="24"/>
      <c r="G2435" s="24"/>
      <c r="H2435" s="24"/>
      <c r="I2435" s="24"/>
      <c r="J2435" s="24"/>
      <c r="K2435" s="24"/>
      <c r="L2435" s="24"/>
      <c r="M2435" s="24"/>
      <c r="N2435" s="24"/>
      <c r="O2435" s="24"/>
    </row>
    <row r="2436" spans="4:15" x14ac:dyDescent="0.75">
      <c r="D2436" s="24"/>
      <c r="E2436" s="24"/>
      <c r="F2436" s="24"/>
      <c r="G2436" s="24"/>
      <c r="H2436" s="24"/>
      <c r="I2436" s="24"/>
      <c r="J2436" s="24"/>
      <c r="K2436" s="24"/>
      <c r="L2436" s="24"/>
      <c r="M2436" s="24"/>
      <c r="N2436" s="24"/>
      <c r="O2436" s="24"/>
    </row>
    <row r="2437" spans="4:15" x14ac:dyDescent="0.75">
      <c r="D2437" s="24"/>
      <c r="E2437" s="24"/>
      <c r="F2437" s="24"/>
      <c r="G2437" s="24"/>
      <c r="H2437" s="24"/>
      <c r="I2437" s="24"/>
      <c r="J2437" s="24"/>
      <c r="K2437" s="24"/>
      <c r="L2437" s="24"/>
      <c r="M2437" s="24"/>
      <c r="N2437" s="24"/>
      <c r="O2437" s="24"/>
    </row>
    <row r="2438" spans="4:15" x14ac:dyDescent="0.75">
      <c r="D2438" s="24"/>
      <c r="E2438" s="24"/>
      <c r="F2438" s="24"/>
      <c r="G2438" s="24"/>
      <c r="H2438" s="24"/>
      <c r="I2438" s="24"/>
      <c r="J2438" s="24"/>
      <c r="K2438" s="24"/>
      <c r="L2438" s="24"/>
      <c r="M2438" s="24"/>
      <c r="N2438" s="24"/>
      <c r="O2438" s="24"/>
    </row>
    <row r="2439" spans="4:15" x14ac:dyDescent="0.75">
      <c r="D2439" s="24"/>
      <c r="E2439" s="24"/>
      <c r="F2439" s="24"/>
      <c r="G2439" s="24"/>
      <c r="H2439" s="24"/>
      <c r="I2439" s="24"/>
      <c r="J2439" s="24"/>
      <c r="K2439" s="24"/>
      <c r="L2439" s="24"/>
      <c r="M2439" s="24"/>
      <c r="N2439" s="24"/>
      <c r="O2439" s="24"/>
    </row>
    <row r="2440" spans="4:15" x14ac:dyDescent="0.75">
      <c r="D2440" s="24"/>
      <c r="E2440" s="24"/>
      <c r="F2440" s="24"/>
      <c r="G2440" s="24"/>
      <c r="H2440" s="24"/>
      <c r="I2440" s="24"/>
      <c r="J2440" s="24"/>
      <c r="K2440" s="24"/>
      <c r="L2440" s="24"/>
      <c r="M2440" s="24"/>
      <c r="N2440" s="24"/>
      <c r="O2440" s="24"/>
    </row>
    <row r="2441" spans="4:15" x14ac:dyDescent="0.75">
      <c r="D2441" s="24"/>
      <c r="E2441" s="24"/>
      <c r="F2441" s="24"/>
      <c r="G2441" s="24"/>
      <c r="H2441" s="24"/>
      <c r="I2441" s="24"/>
      <c r="J2441" s="24"/>
      <c r="K2441" s="24"/>
      <c r="L2441" s="24"/>
      <c r="M2441" s="24"/>
      <c r="N2441" s="24"/>
      <c r="O2441" s="24"/>
    </row>
    <row r="2442" spans="4:15" x14ac:dyDescent="0.75">
      <c r="D2442" s="24"/>
      <c r="E2442" s="24"/>
      <c r="F2442" s="24"/>
      <c r="G2442" s="24"/>
      <c r="H2442" s="24"/>
      <c r="I2442" s="24"/>
      <c r="J2442" s="24"/>
      <c r="K2442" s="24"/>
      <c r="L2442" s="24"/>
      <c r="M2442" s="24"/>
      <c r="N2442" s="24"/>
      <c r="O2442" s="24"/>
    </row>
    <row r="2443" spans="4:15" x14ac:dyDescent="0.75">
      <c r="D2443" s="24"/>
      <c r="E2443" s="24"/>
      <c r="F2443" s="24"/>
      <c r="G2443" s="24"/>
      <c r="H2443" s="24"/>
      <c r="I2443" s="24"/>
      <c r="J2443" s="24"/>
      <c r="K2443" s="24"/>
      <c r="L2443" s="24"/>
      <c r="M2443" s="24"/>
      <c r="N2443" s="24"/>
      <c r="O2443" s="24"/>
    </row>
    <row r="2444" spans="4:15" x14ac:dyDescent="0.75">
      <c r="D2444" s="24"/>
      <c r="E2444" s="24"/>
      <c r="F2444" s="24"/>
      <c r="G2444" s="24"/>
      <c r="H2444" s="24"/>
      <c r="I2444" s="24"/>
      <c r="J2444" s="24"/>
      <c r="K2444" s="24"/>
      <c r="L2444" s="24"/>
      <c r="M2444" s="24"/>
      <c r="N2444" s="24"/>
      <c r="O2444" s="24"/>
    </row>
    <row r="2445" spans="4:15" x14ac:dyDescent="0.75">
      <c r="D2445" s="24"/>
      <c r="E2445" s="24"/>
      <c r="F2445" s="24"/>
      <c r="G2445" s="24"/>
      <c r="H2445" s="24"/>
      <c r="I2445" s="24"/>
      <c r="J2445" s="24"/>
      <c r="K2445" s="24"/>
      <c r="L2445" s="24"/>
      <c r="M2445" s="24"/>
      <c r="N2445" s="24"/>
      <c r="O2445" s="24"/>
    </row>
    <row r="2446" spans="4:15" x14ac:dyDescent="0.75">
      <c r="D2446" s="24"/>
      <c r="E2446" s="24"/>
      <c r="F2446" s="24"/>
      <c r="G2446" s="24"/>
      <c r="H2446" s="24"/>
      <c r="I2446" s="24"/>
      <c r="J2446" s="24"/>
      <c r="K2446" s="24"/>
      <c r="L2446" s="24"/>
      <c r="M2446" s="24"/>
      <c r="N2446" s="24"/>
      <c r="O2446" s="24"/>
    </row>
    <row r="2447" spans="4:15" x14ac:dyDescent="0.75">
      <c r="D2447" s="24"/>
      <c r="E2447" s="24"/>
      <c r="F2447" s="24"/>
      <c r="G2447" s="24"/>
      <c r="H2447" s="24"/>
      <c r="I2447" s="24"/>
      <c r="J2447" s="24"/>
      <c r="K2447" s="24"/>
      <c r="L2447" s="24"/>
      <c r="M2447" s="24"/>
      <c r="N2447" s="24"/>
      <c r="O2447" s="24"/>
    </row>
    <row r="2448" spans="4:15" x14ac:dyDescent="0.75">
      <c r="D2448" s="24"/>
      <c r="E2448" s="24"/>
      <c r="F2448" s="24"/>
      <c r="G2448" s="24"/>
      <c r="H2448" s="24"/>
      <c r="I2448" s="24"/>
      <c r="J2448" s="24"/>
      <c r="K2448" s="24"/>
      <c r="L2448" s="24"/>
      <c r="M2448" s="24"/>
      <c r="N2448" s="24"/>
      <c r="O2448" s="24"/>
    </row>
    <row r="2449" spans="4:15" x14ac:dyDescent="0.75">
      <c r="D2449" s="24"/>
      <c r="E2449" s="24"/>
      <c r="F2449" s="24"/>
      <c r="G2449" s="24"/>
      <c r="H2449" s="24"/>
      <c r="I2449" s="24"/>
      <c r="J2449" s="24"/>
      <c r="K2449" s="24"/>
      <c r="L2449" s="24"/>
      <c r="M2449" s="24"/>
      <c r="N2449" s="24"/>
      <c r="O2449" s="24"/>
    </row>
    <row r="2450" spans="4:15" x14ac:dyDescent="0.75">
      <c r="D2450" s="24"/>
      <c r="E2450" s="24"/>
      <c r="F2450" s="24"/>
      <c r="G2450" s="24"/>
      <c r="H2450" s="24"/>
      <c r="I2450" s="24"/>
      <c r="J2450" s="24"/>
      <c r="K2450" s="24"/>
      <c r="L2450" s="24"/>
      <c r="M2450" s="24"/>
      <c r="N2450" s="24"/>
      <c r="O2450" s="24"/>
    </row>
    <row r="2451" spans="4:15" x14ac:dyDescent="0.75">
      <c r="D2451" s="24"/>
      <c r="E2451" s="24"/>
      <c r="F2451" s="24"/>
      <c r="G2451" s="24"/>
      <c r="H2451" s="24"/>
      <c r="I2451" s="24"/>
      <c r="J2451" s="24"/>
      <c r="K2451" s="24"/>
      <c r="L2451" s="24"/>
      <c r="M2451" s="24"/>
      <c r="N2451" s="24"/>
      <c r="O2451" s="24"/>
    </row>
    <row r="2452" spans="4:15" x14ac:dyDescent="0.75">
      <c r="D2452" s="24"/>
      <c r="E2452" s="24"/>
      <c r="F2452" s="24"/>
      <c r="G2452" s="24"/>
      <c r="H2452" s="24"/>
      <c r="I2452" s="24"/>
      <c r="J2452" s="24"/>
      <c r="K2452" s="24"/>
      <c r="L2452" s="24"/>
      <c r="M2452" s="24"/>
      <c r="N2452" s="24"/>
      <c r="O2452" s="24"/>
    </row>
    <row r="2453" spans="4:15" x14ac:dyDescent="0.75">
      <c r="D2453" s="24"/>
      <c r="E2453" s="24"/>
      <c r="F2453" s="24"/>
      <c r="G2453" s="24"/>
      <c r="H2453" s="24"/>
      <c r="I2453" s="24"/>
      <c r="J2453" s="24"/>
      <c r="K2453" s="24"/>
      <c r="L2453" s="24"/>
      <c r="M2453" s="24"/>
      <c r="N2453" s="24"/>
      <c r="O2453" s="24"/>
    </row>
    <row r="2454" spans="4:15" x14ac:dyDescent="0.75">
      <c r="D2454" s="24"/>
      <c r="E2454" s="24"/>
      <c r="F2454" s="24"/>
      <c r="G2454" s="24"/>
      <c r="H2454" s="24"/>
      <c r="I2454" s="24"/>
      <c r="J2454" s="24"/>
      <c r="K2454" s="24"/>
      <c r="L2454" s="24"/>
      <c r="M2454" s="24"/>
      <c r="N2454" s="24"/>
      <c r="O2454" s="24"/>
    </row>
    <row r="2455" spans="4:15" x14ac:dyDescent="0.75">
      <c r="D2455" s="24"/>
      <c r="E2455" s="24"/>
      <c r="F2455" s="24"/>
      <c r="G2455" s="24"/>
      <c r="H2455" s="24"/>
      <c r="I2455" s="24"/>
      <c r="J2455" s="24"/>
      <c r="K2455" s="24"/>
      <c r="L2455" s="24"/>
      <c r="M2455" s="24"/>
      <c r="N2455" s="24"/>
      <c r="O2455" s="24"/>
    </row>
    <row r="2456" spans="4:15" x14ac:dyDescent="0.75">
      <c r="D2456" s="24"/>
      <c r="E2456" s="24"/>
      <c r="F2456" s="24"/>
      <c r="G2456" s="24"/>
      <c r="H2456" s="24"/>
      <c r="I2456" s="24"/>
      <c r="J2456" s="24"/>
      <c r="K2456" s="24"/>
      <c r="L2456" s="24"/>
      <c r="M2456" s="24"/>
      <c r="N2456" s="24"/>
      <c r="O2456" s="24"/>
    </row>
    <row r="2457" spans="4:15" x14ac:dyDescent="0.75">
      <c r="D2457" s="24"/>
      <c r="E2457" s="24"/>
      <c r="F2457" s="24"/>
      <c r="G2457" s="24"/>
      <c r="H2457" s="24"/>
      <c r="I2457" s="24"/>
      <c r="J2457" s="24"/>
      <c r="K2457" s="24"/>
      <c r="L2457" s="24"/>
      <c r="M2457" s="24"/>
      <c r="N2457" s="24"/>
      <c r="O2457" s="24"/>
    </row>
    <row r="2458" spans="4:15" x14ac:dyDescent="0.75">
      <c r="D2458" s="24"/>
      <c r="E2458" s="24"/>
      <c r="F2458" s="24"/>
      <c r="G2458" s="24"/>
      <c r="H2458" s="24"/>
      <c r="I2458" s="24"/>
      <c r="J2458" s="24"/>
      <c r="K2458" s="24"/>
      <c r="L2458" s="24"/>
      <c r="M2458" s="24"/>
      <c r="N2458" s="24"/>
      <c r="O2458" s="24"/>
    </row>
    <row r="2459" spans="4:15" x14ac:dyDescent="0.75">
      <c r="D2459" s="24"/>
      <c r="E2459" s="24"/>
      <c r="F2459" s="24"/>
      <c r="G2459" s="24"/>
      <c r="H2459" s="24"/>
      <c r="I2459" s="24"/>
      <c r="J2459" s="24"/>
      <c r="K2459" s="24"/>
      <c r="L2459" s="24"/>
      <c r="M2459" s="24"/>
      <c r="N2459" s="24"/>
      <c r="O2459" s="24"/>
    </row>
    <row r="2460" spans="4:15" x14ac:dyDescent="0.75">
      <c r="D2460" s="24"/>
      <c r="E2460" s="24"/>
      <c r="F2460" s="24"/>
      <c r="G2460" s="24"/>
      <c r="H2460" s="24"/>
      <c r="I2460" s="24"/>
      <c r="J2460" s="24"/>
      <c r="K2460" s="24"/>
      <c r="L2460" s="24"/>
      <c r="M2460" s="24"/>
      <c r="N2460" s="24"/>
      <c r="O2460" s="24"/>
    </row>
    <row r="2461" spans="4:15" x14ac:dyDescent="0.75">
      <c r="D2461" s="24"/>
      <c r="E2461" s="24"/>
      <c r="F2461" s="24"/>
      <c r="G2461" s="24"/>
      <c r="H2461" s="24"/>
      <c r="I2461" s="24"/>
      <c r="J2461" s="24"/>
      <c r="K2461" s="24"/>
      <c r="L2461" s="24"/>
      <c r="M2461" s="24"/>
      <c r="N2461" s="24"/>
      <c r="O2461" s="24"/>
    </row>
    <row r="2462" spans="4:15" x14ac:dyDescent="0.75">
      <c r="D2462" s="24"/>
      <c r="E2462" s="24"/>
      <c r="F2462" s="24"/>
      <c r="G2462" s="24"/>
      <c r="H2462" s="24"/>
      <c r="I2462" s="24"/>
      <c r="J2462" s="24"/>
      <c r="K2462" s="24"/>
      <c r="L2462" s="24"/>
      <c r="M2462" s="24"/>
      <c r="N2462" s="24"/>
      <c r="O2462" s="24"/>
    </row>
    <row r="2463" spans="4:15" x14ac:dyDescent="0.75">
      <c r="D2463" s="24"/>
      <c r="E2463" s="24"/>
      <c r="F2463" s="24"/>
      <c r="G2463" s="24"/>
      <c r="H2463" s="24"/>
      <c r="I2463" s="24"/>
      <c r="J2463" s="24"/>
      <c r="K2463" s="24"/>
      <c r="L2463" s="24"/>
      <c r="M2463" s="24"/>
      <c r="N2463" s="24"/>
      <c r="O2463" s="24"/>
    </row>
    <row r="2464" spans="4:15" x14ac:dyDescent="0.75">
      <c r="D2464" s="24"/>
      <c r="E2464" s="24"/>
      <c r="F2464" s="24"/>
      <c r="G2464" s="24"/>
      <c r="H2464" s="24"/>
      <c r="I2464" s="24"/>
      <c r="J2464" s="24"/>
      <c r="K2464" s="24"/>
      <c r="L2464" s="24"/>
      <c r="M2464" s="24"/>
      <c r="N2464" s="24"/>
      <c r="O2464" s="24"/>
    </row>
    <row r="2465" spans="4:15" x14ac:dyDescent="0.75">
      <c r="D2465" s="24"/>
      <c r="E2465" s="24"/>
      <c r="F2465" s="24"/>
      <c r="G2465" s="24"/>
      <c r="H2465" s="24"/>
      <c r="I2465" s="24"/>
      <c r="J2465" s="24"/>
      <c r="K2465" s="24"/>
      <c r="L2465" s="24"/>
      <c r="M2465" s="24"/>
      <c r="N2465" s="24"/>
      <c r="O2465" s="24"/>
    </row>
    <row r="2466" spans="4:15" x14ac:dyDescent="0.75">
      <c r="D2466" s="24"/>
      <c r="E2466" s="24"/>
      <c r="F2466" s="24"/>
      <c r="G2466" s="24"/>
      <c r="H2466" s="24"/>
      <c r="I2466" s="24"/>
      <c r="J2466" s="24"/>
      <c r="K2466" s="24"/>
      <c r="L2466" s="24"/>
      <c r="M2466" s="24"/>
      <c r="N2466" s="24"/>
      <c r="O2466" s="24"/>
    </row>
    <row r="2467" spans="4:15" x14ac:dyDescent="0.75">
      <c r="D2467" s="24"/>
      <c r="E2467" s="24"/>
      <c r="F2467" s="24"/>
      <c r="G2467" s="24"/>
      <c r="H2467" s="24"/>
      <c r="I2467" s="24"/>
      <c r="J2467" s="24"/>
      <c r="K2467" s="24"/>
      <c r="L2467" s="24"/>
      <c r="M2467" s="24"/>
      <c r="N2467" s="24"/>
      <c r="O2467" s="24"/>
    </row>
    <row r="2468" spans="4:15" x14ac:dyDescent="0.75">
      <c r="D2468" s="24"/>
      <c r="E2468" s="24"/>
      <c r="F2468" s="24"/>
      <c r="G2468" s="24"/>
      <c r="H2468" s="24"/>
      <c r="I2468" s="24"/>
      <c r="J2468" s="24"/>
      <c r="K2468" s="24"/>
      <c r="L2468" s="24"/>
      <c r="M2468" s="24"/>
      <c r="N2468" s="24"/>
      <c r="O2468" s="24"/>
    </row>
    <row r="2469" spans="4:15" x14ac:dyDescent="0.75">
      <c r="D2469" s="24"/>
      <c r="E2469" s="24"/>
      <c r="F2469" s="24"/>
      <c r="G2469" s="24"/>
      <c r="H2469" s="24"/>
      <c r="I2469" s="24"/>
      <c r="J2469" s="24"/>
      <c r="K2469" s="24"/>
      <c r="L2469" s="24"/>
      <c r="M2469" s="24"/>
      <c r="N2469" s="24"/>
      <c r="O2469" s="24"/>
    </row>
    <row r="2470" spans="4:15" x14ac:dyDescent="0.75">
      <c r="D2470" s="24"/>
      <c r="E2470" s="24"/>
      <c r="F2470" s="24"/>
      <c r="G2470" s="24"/>
      <c r="H2470" s="24"/>
      <c r="I2470" s="24"/>
      <c r="J2470" s="24"/>
      <c r="K2470" s="24"/>
      <c r="L2470" s="24"/>
      <c r="M2470" s="24"/>
      <c r="N2470" s="24"/>
      <c r="O2470" s="24"/>
    </row>
    <row r="2471" spans="4:15" x14ac:dyDescent="0.75">
      <c r="D2471" s="24"/>
      <c r="E2471" s="24"/>
      <c r="F2471" s="24"/>
      <c r="G2471" s="24"/>
      <c r="H2471" s="24"/>
      <c r="I2471" s="24"/>
      <c r="J2471" s="24"/>
      <c r="K2471" s="24"/>
      <c r="L2471" s="24"/>
      <c r="M2471" s="24"/>
      <c r="N2471" s="24"/>
      <c r="O2471" s="24"/>
    </row>
    <row r="2472" spans="4:15" x14ac:dyDescent="0.75">
      <c r="D2472" s="24"/>
      <c r="E2472" s="24"/>
      <c r="F2472" s="24"/>
      <c r="G2472" s="24"/>
      <c r="H2472" s="24"/>
      <c r="I2472" s="24"/>
      <c r="J2472" s="24"/>
      <c r="K2472" s="24"/>
      <c r="L2472" s="24"/>
      <c r="M2472" s="24"/>
      <c r="N2472" s="24"/>
      <c r="O2472" s="24"/>
    </row>
    <row r="2473" spans="4:15" x14ac:dyDescent="0.75">
      <c r="D2473" s="24"/>
      <c r="E2473" s="24"/>
      <c r="F2473" s="24"/>
      <c r="G2473" s="24"/>
      <c r="H2473" s="24"/>
      <c r="I2473" s="24"/>
      <c r="J2473" s="24"/>
      <c r="K2473" s="24"/>
      <c r="L2473" s="24"/>
      <c r="M2473" s="24"/>
      <c r="N2473" s="24"/>
      <c r="O2473" s="24"/>
    </row>
    <row r="2474" spans="4:15" x14ac:dyDescent="0.75">
      <c r="D2474" s="24"/>
      <c r="E2474" s="24"/>
      <c r="F2474" s="24"/>
      <c r="G2474" s="24"/>
      <c r="H2474" s="24"/>
      <c r="I2474" s="24"/>
      <c r="J2474" s="24"/>
      <c r="K2474" s="24"/>
      <c r="L2474" s="24"/>
      <c r="M2474" s="24"/>
      <c r="N2474" s="24"/>
      <c r="O2474" s="24"/>
    </row>
    <row r="2475" spans="4:15" x14ac:dyDescent="0.75">
      <c r="D2475" s="24"/>
      <c r="E2475" s="24"/>
      <c r="F2475" s="24"/>
      <c r="G2475" s="24"/>
      <c r="H2475" s="24"/>
      <c r="I2475" s="24"/>
      <c r="J2475" s="24"/>
      <c r="K2475" s="24"/>
      <c r="L2475" s="24"/>
      <c r="M2475" s="24"/>
      <c r="N2475" s="24"/>
      <c r="O2475" s="24"/>
    </row>
    <row r="2476" spans="4:15" x14ac:dyDescent="0.75">
      <c r="D2476" s="24"/>
      <c r="E2476" s="24"/>
      <c r="F2476" s="24"/>
      <c r="G2476" s="24"/>
      <c r="H2476" s="24"/>
      <c r="I2476" s="24"/>
      <c r="J2476" s="24"/>
      <c r="K2476" s="24"/>
      <c r="L2476" s="24"/>
      <c r="M2476" s="24"/>
      <c r="N2476" s="24"/>
      <c r="O2476" s="24"/>
    </row>
    <row r="2477" spans="4:15" x14ac:dyDescent="0.75">
      <c r="D2477" s="24"/>
      <c r="E2477" s="24"/>
      <c r="F2477" s="24"/>
      <c r="G2477" s="24"/>
      <c r="H2477" s="24"/>
      <c r="I2477" s="24"/>
      <c r="J2477" s="24"/>
      <c r="K2477" s="24"/>
      <c r="L2477" s="24"/>
      <c r="M2477" s="24"/>
      <c r="N2477" s="24"/>
      <c r="O2477" s="24"/>
    </row>
    <row r="2478" spans="4:15" x14ac:dyDescent="0.75">
      <c r="D2478" s="24"/>
      <c r="E2478" s="24"/>
      <c r="F2478" s="24"/>
      <c r="G2478" s="24"/>
      <c r="H2478" s="24"/>
      <c r="I2478" s="24"/>
      <c r="J2478" s="24"/>
      <c r="K2478" s="24"/>
      <c r="L2478" s="24"/>
      <c r="M2478" s="24"/>
      <c r="N2478" s="24"/>
      <c r="O2478" s="24"/>
    </row>
    <row r="2479" spans="4:15" x14ac:dyDescent="0.75">
      <c r="D2479" s="24"/>
      <c r="E2479" s="24"/>
      <c r="F2479" s="24"/>
      <c r="G2479" s="24"/>
      <c r="H2479" s="24"/>
      <c r="I2479" s="24"/>
      <c r="J2479" s="24"/>
      <c r="K2479" s="24"/>
      <c r="L2479" s="24"/>
      <c r="M2479" s="24"/>
      <c r="N2479" s="24"/>
      <c r="O2479" s="24"/>
    </row>
    <row r="2480" spans="4:15" x14ac:dyDescent="0.75">
      <c r="D2480" s="24"/>
      <c r="E2480" s="24"/>
      <c r="F2480" s="24"/>
      <c r="G2480" s="24"/>
      <c r="H2480" s="24"/>
      <c r="I2480" s="24"/>
      <c r="J2480" s="24"/>
      <c r="K2480" s="24"/>
      <c r="L2480" s="24"/>
      <c r="M2480" s="24"/>
      <c r="N2480" s="24"/>
      <c r="O2480" s="24"/>
    </row>
    <row r="2481" spans="4:15" x14ac:dyDescent="0.75">
      <c r="D2481" s="24"/>
      <c r="E2481" s="24"/>
      <c r="F2481" s="24"/>
      <c r="G2481" s="24"/>
      <c r="H2481" s="24"/>
      <c r="I2481" s="24"/>
      <c r="J2481" s="24"/>
      <c r="K2481" s="24"/>
      <c r="L2481" s="24"/>
      <c r="M2481" s="24"/>
      <c r="N2481" s="24"/>
      <c r="O2481" s="24"/>
    </row>
    <row r="2482" spans="4:15" x14ac:dyDescent="0.75">
      <c r="D2482" s="24"/>
      <c r="E2482" s="24"/>
      <c r="F2482" s="24"/>
      <c r="G2482" s="24"/>
      <c r="H2482" s="24"/>
      <c r="I2482" s="24"/>
      <c r="J2482" s="24"/>
      <c r="K2482" s="24"/>
      <c r="L2482" s="24"/>
      <c r="M2482" s="24"/>
      <c r="N2482" s="24"/>
      <c r="O2482" s="24"/>
    </row>
    <row r="2483" spans="4:15" x14ac:dyDescent="0.75">
      <c r="D2483" s="24"/>
      <c r="E2483" s="24"/>
      <c r="F2483" s="24"/>
      <c r="G2483" s="24"/>
      <c r="H2483" s="24"/>
      <c r="I2483" s="24"/>
      <c r="J2483" s="24"/>
      <c r="K2483" s="24"/>
      <c r="L2483" s="24"/>
      <c r="M2483" s="24"/>
      <c r="N2483" s="24"/>
      <c r="O2483" s="24"/>
    </row>
    <row r="2484" spans="4:15" x14ac:dyDescent="0.75">
      <c r="D2484" s="24"/>
      <c r="E2484" s="24"/>
      <c r="F2484" s="24"/>
      <c r="G2484" s="24"/>
      <c r="H2484" s="24"/>
      <c r="I2484" s="24"/>
      <c r="J2484" s="24"/>
      <c r="K2484" s="24"/>
      <c r="L2484" s="24"/>
      <c r="M2484" s="24"/>
      <c r="N2484" s="24"/>
      <c r="O2484" s="24"/>
    </row>
    <row r="2485" spans="4:15" x14ac:dyDescent="0.75">
      <c r="D2485" s="24"/>
      <c r="E2485" s="24"/>
      <c r="F2485" s="24"/>
      <c r="G2485" s="24"/>
      <c r="H2485" s="24"/>
      <c r="I2485" s="24"/>
      <c r="J2485" s="24"/>
      <c r="K2485" s="24"/>
      <c r="L2485" s="24"/>
      <c r="M2485" s="24"/>
      <c r="N2485" s="24"/>
      <c r="O2485" s="24"/>
    </row>
    <row r="2486" spans="4:15" x14ac:dyDescent="0.75">
      <c r="D2486" s="24"/>
      <c r="E2486" s="24"/>
      <c r="F2486" s="24"/>
      <c r="G2486" s="24"/>
      <c r="H2486" s="24"/>
      <c r="I2486" s="24"/>
      <c r="J2486" s="24"/>
      <c r="K2486" s="24"/>
      <c r="L2486" s="24"/>
      <c r="M2486" s="24"/>
      <c r="N2486" s="24"/>
      <c r="O2486" s="24"/>
    </row>
    <row r="2487" spans="4:15" x14ac:dyDescent="0.75">
      <c r="D2487" s="24"/>
      <c r="E2487" s="24"/>
      <c r="F2487" s="24"/>
      <c r="G2487" s="24"/>
      <c r="H2487" s="24"/>
      <c r="I2487" s="24"/>
      <c r="J2487" s="24"/>
      <c r="K2487" s="24"/>
      <c r="L2487" s="24"/>
      <c r="M2487" s="24"/>
      <c r="N2487" s="24"/>
      <c r="O2487" s="24"/>
    </row>
    <row r="2488" spans="4:15" x14ac:dyDescent="0.75">
      <c r="D2488" s="24"/>
      <c r="E2488" s="24"/>
      <c r="F2488" s="24"/>
      <c r="G2488" s="24"/>
      <c r="H2488" s="24"/>
      <c r="I2488" s="24"/>
      <c r="J2488" s="24"/>
      <c r="K2488" s="24"/>
      <c r="L2488" s="24"/>
      <c r="M2488" s="24"/>
      <c r="N2488" s="24"/>
      <c r="O2488" s="24"/>
    </row>
    <row r="2489" spans="4:15" x14ac:dyDescent="0.75">
      <c r="D2489" s="24"/>
      <c r="E2489" s="24"/>
      <c r="F2489" s="24"/>
      <c r="G2489" s="24"/>
      <c r="H2489" s="24"/>
      <c r="I2489" s="24"/>
      <c r="J2489" s="24"/>
      <c r="K2489" s="24"/>
      <c r="L2489" s="24"/>
      <c r="M2489" s="24"/>
      <c r="N2489" s="24"/>
      <c r="O2489" s="24"/>
    </row>
    <row r="2490" spans="4:15" x14ac:dyDescent="0.75">
      <c r="D2490" s="24"/>
      <c r="E2490" s="24"/>
      <c r="F2490" s="24"/>
      <c r="G2490" s="24"/>
      <c r="H2490" s="24"/>
      <c r="I2490" s="24"/>
      <c r="J2490" s="24"/>
      <c r="K2490" s="24"/>
      <c r="L2490" s="24"/>
      <c r="M2490" s="24"/>
      <c r="N2490" s="24"/>
      <c r="O2490" s="24"/>
    </row>
    <row r="2491" spans="4:15" x14ac:dyDescent="0.75">
      <c r="D2491" s="24"/>
      <c r="E2491" s="24"/>
      <c r="F2491" s="24"/>
      <c r="G2491" s="24"/>
      <c r="H2491" s="24"/>
      <c r="I2491" s="24"/>
      <c r="J2491" s="24"/>
      <c r="K2491" s="24"/>
      <c r="L2491" s="24"/>
      <c r="M2491" s="24"/>
      <c r="N2491" s="24"/>
      <c r="O2491" s="24"/>
    </row>
    <row r="2492" spans="4:15" x14ac:dyDescent="0.75">
      <c r="D2492" s="24"/>
      <c r="E2492" s="24"/>
      <c r="F2492" s="24"/>
      <c r="G2492" s="24"/>
      <c r="H2492" s="24"/>
      <c r="I2492" s="24"/>
      <c r="J2492" s="24"/>
      <c r="K2492" s="24"/>
      <c r="L2492" s="24"/>
      <c r="M2492" s="24"/>
      <c r="N2492" s="24"/>
      <c r="O2492" s="24"/>
    </row>
    <row r="2493" spans="4:15" x14ac:dyDescent="0.75">
      <c r="D2493" s="24"/>
      <c r="E2493" s="24"/>
      <c r="F2493" s="24"/>
      <c r="G2493" s="24"/>
      <c r="H2493" s="24"/>
      <c r="I2493" s="24"/>
      <c r="J2493" s="24"/>
      <c r="K2493" s="24"/>
      <c r="L2493" s="24"/>
      <c r="M2493" s="24"/>
      <c r="N2493" s="24"/>
      <c r="O2493" s="24"/>
    </row>
    <row r="2494" spans="4:15" x14ac:dyDescent="0.75">
      <c r="D2494" s="24"/>
      <c r="E2494" s="24"/>
      <c r="F2494" s="24"/>
      <c r="G2494" s="24"/>
      <c r="H2494" s="24"/>
      <c r="I2494" s="24"/>
      <c r="J2494" s="24"/>
      <c r="K2494" s="24"/>
      <c r="L2494" s="24"/>
      <c r="M2494" s="24"/>
      <c r="N2494" s="24"/>
      <c r="O2494" s="24"/>
    </row>
    <row r="2495" spans="4:15" x14ac:dyDescent="0.75">
      <c r="D2495" s="24"/>
      <c r="E2495" s="24"/>
      <c r="F2495" s="24"/>
      <c r="G2495" s="24"/>
      <c r="H2495" s="24"/>
      <c r="I2495" s="24"/>
      <c r="J2495" s="24"/>
      <c r="K2495" s="24"/>
      <c r="L2495" s="24"/>
      <c r="M2495" s="24"/>
      <c r="N2495" s="24"/>
      <c r="O2495" s="24"/>
    </row>
    <row r="2496" spans="4:15" x14ac:dyDescent="0.75">
      <c r="D2496" s="24"/>
      <c r="E2496" s="24"/>
      <c r="F2496" s="24"/>
      <c r="G2496" s="24"/>
      <c r="H2496" s="24"/>
      <c r="I2496" s="24"/>
      <c r="J2496" s="24"/>
      <c r="K2496" s="24"/>
      <c r="L2496" s="24"/>
      <c r="M2496" s="24"/>
      <c r="N2496" s="24"/>
      <c r="O2496" s="24"/>
    </row>
    <row r="2497" spans="4:15" x14ac:dyDescent="0.75">
      <c r="D2497" s="24"/>
      <c r="E2497" s="24"/>
      <c r="F2497" s="24"/>
      <c r="G2497" s="24"/>
      <c r="H2497" s="24"/>
      <c r="I2497" s="24"/>
      <c r="J2497" s="24"/>
      <c r="K2497" s="24"/>
      <c r="L2497" s="24"/>
      <c r="M2497" s="24"/>
      <c r="N2497" s="24"/>
      <c r="O2497" s="24"/>
    </row>
    <row r="2498" spans="4:15" x14ac:dyDescent="0.75">
      <c r="D2498" s="24"/>
      <c r="E2498" s="24"/>
      <c r="F2498" s="24"/>
      <c r="G2498" s="24"/>
      <c r="H2498" s="24"/>
      <c r="I2498" s="24"/>
      <c r="J2498" s="24"/>
      <c r="K2498" s="24"/>
      <c r="L2498" s="24"/>
      <c r="M2498" s="24"/>
      <c r="N2498" s="24"/>
      <c r="O2498" s="24"/>
    </row>
    <row r="2499" spans="4:15" x14ac:dyDescent="0.75">
      <c r="D2499" s="24"/>
      <c r="E2499" s="24"/>
      <c r="F2499" s="24"/>
      <c r="G2499" s="24"/>
      <c r="H2499" s="24"/>
      <c r="I2499" s="24"/>
      <c r="J2499" s="24"/>
      <c r="K2499" s="24"/>
      <c r="L2499" s="24"/>
      <c r="M2499" s="24"/>
      <c r="N2499" s="24"/>
      <c r="O2499" s="24"/>
    </row>
    <row r="2500" spans="4:15" x14ac:dyDescent="0.75">
      <c r="D2500" s="24"/>
      <c r="E2500" s="24"/>
      <c r="F2500" s="24"/>
      <c r="G2500" s="24"/>
      <c r="H2500" s="24"/>
      <c r="I2500" s="24"/>
      <c r="J2500" s="24"/>
      <c r="K2500" s="24"/>
      <c r="L2500" s="24"/>
      <c r="M2500" s="24"/>
      <c r="N2500" s="24"/>
      <c r="O2500" s="24"/>
    </row>
    <row r="2501" spans="4:15" x14ac:dyDescent="0.75">
      <c r="D2501" s="24"/>
      <c r="E2501" s="24"/>
      <c r="F2501" s="24"/>
      <c r="G2501" s="24"/>
      <c r="H2501" s="24"/>
      <c r="I2501" s="24"/>
      <c r="J2501" s="24"/>
      <c r="K2501" s="24"/>
      <c r="L2501" s="24"/>
      <c r="M2501" s="24"/>
      <c r="N2501" s="24"/>
      <c r="O2501" s="24"/>
    </row>
    <row r="2502" spans="4:15" x14ac:dyDescent="0.75">
      <c r="D2502" s="24"/>
      <c r="E2502" s="24"/>
      <c r="F2502" s="24"/>
      <c r="G2502" s="24"/>
      <c r="H2502" s="24"/>
      <c r="I2502" s="24"/>
      <c r="J2502" s="24"/>
      <c r="K2502" s="24"/>
      <c r="L2502" s="24"/>
      <c r="M2502" s="24"/>
      <c r="N2502" s="24"/>
      <c r="O2502" s="24"/>
    </row>
    <row r="2503" spans="4:15" x14ac:dyDescent="0.75">
      <c r="D2503" s="24"/>
      <c r="E2503" s="24"/>
      <c r="F2503" s="24"/>
      <c r="G2503" s="24"/>
      <c r="H2503" s="24"/>
      <c r="I2503" s="24"/>
      <c r="J2503" s="24"/>
      <c r="K2503" s="24"/>
      <c r="L2503" s="24"/>
      <c r="M2503" s="24"/>
      <c r="N2503" s="24"/>
      <c r="O2503" s="24"/>
    </row>
    <row r="2504" spans="4:15" x14ac:dyDescent="0.75">
      <c r="D2504" s="24"/>
      <c r="E2504" s="24"/>
      <c r="F2504" s="24"/>
      <c r="G2504" s="24"/>
      <c r="H2504" s="24"/>
      <c r="I2504" s="24"/>
      <c r="J2504" s="24"/>
      <c r="K2504" s="24"/>
      <c r="L2504" s="24"/>
      <c r="M2504" s="24"/>
      <c r="N2504" s="24"/>
      <c r="O2504" s="24"/>
    </row>
    <row r="2505" spans="4:15" x14ac:dyDescent="0.75">
      <c r="D2505" s="24"/>
      <c r="E2505" s="24"/>
      <c r="F2505" s="24"/>
      <c r="G2505" s="24"/>
      <c r="H2505" s="24"/>
      <c r="I2505" s="24"/>
      <c r="J2505" s="24"/>
      <c r="K2505" s="24"/>
      <c r="L2505" s="24"/>
      <c r="M2505" s="24"/>
      <c r="N2505" s="24"/>
      <c r="O2505" s="24"/>
    </row>
    <row r="2506" spans="4:15" x14ac:dyDescent="0.75">
      <c r="D2506" s="24"/>
      <c r="E2506" s="24"/>
      <c r="F2506" s="24"/>
      <c r="G2506" s="24"/>
      <c r="H2506" s="24"/>
      <c r="I2506" s="24"/>
      <c r="J2506" s="24"/>
      <c r="K2506" s="24"/>
      <c r="L2506" s="24"/>
      <c r="M2506" s="24"/>
      <c r="N2506" s="24"/>
      <c r="O2506" s="24"/>
    </row>
    <row r="2507" spans="4:15" x14ac:dyDescent="0.75">
      <c r="D2507" s="24"/>
      <c r="E2507" s="24"/>
      <c r="F2507" s="24"/>
      <c r="G2507" s="24"/>
      <c r="H2507" s="24"/>
      <c r="I2507" s="24"/>
      <c r="J2507" s="24"/>
      <c r="K2507" s="24"/>
      <c r="L2507" s="24"/>
      <c r="M2507" s="24"/>
      <c r="N2507" s="24"/>
      <c r="O2507" s="24"/>
    </row>
    <row r="2508" spans="4:15" x14ac:dyDescent="0.75">
      <c r="D2508" s="24"/>
      <c r="E2508" s="24"/>
      <c r="F2508" s="24"/>
      <c r="G2508" s="24"/>
      <c r="H2508" s="24"/>
      <c r="I2508" s="24"/>
      <c r="J2508" s="24"/>
      <c r="K2508" s="24"/>
      <c r="L2508" s="24"/>
      <c r="M2508" s="24"/>
      <c r="N2508" s="24"/>
      <c r="O2508" s="24"/>
    </row>
    <row r="2509" spans="4:15" x14ac:dyDescent="0.75">
      <c r="D2509" s="24"/>
      <c r="E2509" s="24"/>
      <c r="F2509" s="24"/>
      <c r="G2509" s="24"/>
      <c r="H2509" s="24"/>
      <c r="I2509" s="24"/>
      <c r="J2509" s="24"/>
      <c r="K2509" s="24"/>
      <c r="L2509" s="24"/>
      <c r="M2509" s="24"/>
      <c r="N2509" s="24"/>
      <c r="O2509" s="24"/>
    </row>
    <row r="2510" spans="4:15" x14ac:dyDescent="0.75">
      <c r="D2510" s="24"/>
      <c r="E2510" s="24"/>
      <c r="F2510" s="24"/>
      <c r="G2510" s="24"/>
      <c r="H2510" s="24"/>
      <c r="I2510" s="24"/>
      <c r="J2510" s="24"/>
      <c r="K2510" s="24"/>
      <c r="L2510" s="24"/>
      <c r="M2510" s="24"/>
      <c r="N2510" s="24"/>
      <c r="O2510" s="24"/>
    </row>
    <row r="2511" spans="4:15" x14ac:dyDescent="0.75">
      <c r="D2511" s="24"/>
      <c r="E2511" s="24"/>
      <c r="F2511" s="24"/>
      <c r="G2511" s="24"/>
      <c r="H2511" s="24"/>
      <c r="I2511" s="24"/>
      <c r="J2511" s="24"/>
      <c r="K2511" s="24"/>
      <c r="L2511" s="24"/>
      <c r="M2511" s="24"/>
      <c r="N2511" s="24"/>
      <c r="O2511" s="24"/>
    </row>
    <row r="2512" spans="4:15" x14ac:dyDescent="0.75">
      <c r="D2512" s="24"/>
      <c r="E2512" s="24"/>
      <c r="F2512" s="24"/>
      <c r="G2512" s="24"/>
      <c r="H2512" s="24"/>
      <c r="I2512" s="24"/>
      <c r="J2512" s="24"/>
      <c r="K2512" s="24"/>
      <c r="L2512" s="24"/>
      <c r="M2512" s="24"/>
      <c r="N2512" s="24"/>
      <c r="O2512" s="24"/>
    </row>
    <row r="2513" spans="4:15" x14ac:dyDescent="0.75">
      <c r="D2513" s="24"/>
      <c r="E2513" s="24"/>
      <c r="F2513" s="24"/>
      <c r="G2513" s="24"/>
      <c r="H2513" s="24"/>
      <c r="I2513" s="24"/>
      <c r="J2513" s="24"/>
      <c r="K2513" s="24"/>
      <c r="L2513" s="24"/>
      <c r="M2513" s="24"/>
      <c r="N2513" s="24"/>
      <c r="O2513" s="24"/>
    </row>
    <row r="2514" spans="4:15" x14ac:dyDescent="0.75">
      <c r="D2514" s="24"/>
      <c r="E2514" s="24"/>
      <c r="F2514" s="24"/>
      <c r="G2514" s="24"/>
      <c r="H2514" s="24"/>
      <c r="I2514" s="24"/>
      <c r="J2514" s="24"/>
      <c r="K2514" s="24"/>
      <c r="L2514" s="24"/>
      <c r="M2514" s="24"/>
      <c r="N2514" s="24"/>
      <c r="O2514" s="24"/>
    </row>
    <row r="2515" spans="4:15" x14ac:dyDescent="0.75">
      <c r="D2515" s="24"/>
      <c r="E2515" s="24"/>
      <c r="F2515" s="24"/>
      <c r="G2515" s="24"/>
      <c r="H2515" s="24"/>
      <c r="I2515" s="24"/>
      <c r="J2515" s="24"/>
      <c r="K2515" s="24"/>
      <c r="L2515" s="24"/>
      <c r="M2515" s="24"/>
      <c r="N2515" s="24"/>
      <c r="O2515" s="24"/>
    </row>
    <row r="2516" spans="4:15" x14ac:dyDescent="0.75">
      <c r="D2516" s="24"/>
      <c r="E2516" s="24"/>
      <c r="F2516" s="24"/>
      <c r="G2516" s="24"/>
      <c r="H2516" s="24"/>
      <c r="I2516" s="24"/>
      <c r="J2516" s="24"/>
      <c r="K2516" s="24"/>
      <c r="L2516" s="24"/>
      <c r="M2516" s="24"/>
      <c r="N2516" s="24"/>
      <c r="O2516" s="24"/>
    </row>
    <row r="2517" spans="4:15" x14ac:dyDescent="0.75">
      <c r="D2517" s="24"/>
      <c r="E2517" s="24"/>
      <c r="F2517" s="24"/>
      <c r="G2517" s="24"/>
      <c r="H2517" s="24"/>
      <c r="I2517" s="24"/>
      <c r="J2517" s="24"/>
      <c r="K2517" s="24"/>
      <c r="L2517" s="24"/>
      <c r="M2517" s="24"/>
      <c r="N2517" s="24"/>
      <c r="O2517" s="24"/>
    </row>
    <row r="2518" spans="4:15" x14ac:dyDescent="0.75">
      <c r="D2518" s="24"/>
      <c r="E2518" s="24"/>
      <c r="F2518" s="24"/>
      <c r="G2518" s="24"/>
      <c r="H2518" s="24"/>
      <c r="I2518" s="24"/>
      <c r="J2518" s="24"/>
      <c r="K2518" s="24"/>
      <c r="L2518" s="24"/>
      <c r="M2518" s="24"/>
      <c r="N2518" s="24"/>
      <c r="O2518" s="24"/>
    </row>
    <row r="2519" spans="4:15" x14ac:dyDescent="0.75">
      <c r="D2519" s="24"/>
      <c r="E2519" s="24"/>
      <c r="F2519" s="24"/>
      <c r="G2519" s="24"/>
      <c r="H2519" s="24"/>
      <c r="I2519" s="24"/>
      <c r="J2519" s="24"/>
      <c r="K2519" s="24"/>
      <c r="L2519" s="24"/>
      <c r="M2519" s="24"/>
      <c r="N2519" s="24"/>
      <c r="O2519" s="24"/>
    </row>
    <row r="2520" spans="4:15" x14ac:dyDescent="0.75">
      <c r="D2520" s="24"/>
      <c r="E2520" s="24"/>
      <c r="F2520" s="24"/>
      <c r="G2520" s="24"/>
      <c r="H2520" s="24"/>
      <c r="I2520" s="24"/>
      <c r="J2520" s="24"/>
      <c r="K2520" s="24"/>
      <c r="L2520" s="24"/>
      <c r="M2520" s="24"/>
      <c r="N2520" s="24"/>
      <c r="O2520" s="24"/>
    </row>
    <row r="2521" spans="4:15" x14ac:dyDescent="0.75">
      <c r="D2521" s="24"/>
      <c r="E2521" s="24"/>
      <c r="F2521" s="24"/>
      <c r="G2521" s="24"/>
      <c r="H2521" s="24"/>
      <c r="I2521" s="24"/>
      <c r="J2521" s="24"/>
      <c r="K2521" s="24"/>
      <c r="L2521" s="24"/>
      <c r="M2521" s="24"/>
      <c r="N2521" s="24"/>
      <c r="O2521" s="24"/>
    </row>
    <row r="2522" spans="4:15" x14ac:dyDescent="0.75">
      <c r="D2522" s="24"/>
      <c r="E2522" s="24"/>
      <c r="F2522" s="24"/>
      <c r="G2522" s="24"/>
      <c r="H2522" s="24"/>
      <c r="I2522" s="24"/>
      <c r="J2522" s="24"/>
      <c r="K2522" s="24"/>
      <c r="L2522" s="24"/>
      <c r="M2522" s="24"/>
      <c r="N2522" s="24"/>
      <c r="O2522" s="24"/>
    </row>
    <row r="2523" spans="4:15" x14ac:dyDescent="0.75">
      <c r="D2523" s="24"/>
      <c r="E2523" s="24"/>
      <c r="F2523" s="24"/>
      <c r="G2523" s="24"/>
      <c r="H2523" s="24"/>
      <c r="I2523" s="24"/>
      <c r="J2523" s="24"/>
      <c r="K2523" s="24"/>
      <c r="L2523" s="24"/>
      <c r="M2523" s="24"/>
      <c r="N2523" s="24"/>
      <c r="O2523" s="24"/>
    </row>
    <row r="2524" spans="4:15" x14ac:dyDescent="0.75">
      <c r="D2524" s="24"/>
      <c r="E2524" s="24"/>
      <c r="F2524" s="24"/>
      <c r="G2524" s="24"/>
      <c r="H2524" s="24"/>
      <c r="I2524" s="24"/>
      <c r="J2524" s="24"/>
      <c r="K2524" s="24"/>
      <c r="L2524" s="24"/>
      <c r="M2524" s="24"/>
      <c r="N2524" s="24"/>
      <c r="O2524" s="24"/>
    </row>
    <row r="2525" spans="4:15" x14ac:dyDescent="0.75">
      <c r="D2525" s="24"/>
      <c r="E2525" s="24"/>
      <c r="F2525" s="24"/>
      <c r="G2525" s="24"/>
      <c r="H2525" s="24"/>
      <c r="I2525" s="24"/>
      <c r="J2525" s="24"/>
      <c r="K2525" s="24"/>
      <c r="L2525" s="24"/>
      <c r="M2525" s="24"/>
      <c r="N2525" s="24"/>
      <c r="O2525" s="24"/>
    </row>
    <row r="2526" spans="4:15" x14ac:dyDescent="0.75">
      <c r="D2526" s="24"/>
      <c r="E2526" s="24"/>
      <c r="F2526" s="24"/>
      <c r="G2526" s="24"/>
      <c r="H2526" s="24"/>
      <c r="I2526" s="24"/>
      <c r="J2526" s="24"/>
      <c r="K2526" s="24"/>
      <c r="L2526" s="24"/>
      <c r="M2526" s="24"/>
      <c r="N2526" s="24"/>
      <c r="O2526" s="24"/>
    </row>
    <row r="2527" spans="4:15" x14ac:dyDescent="0.75">
      <c r="D2527" s="24"/>
      <c r="E2527" s="24"/>
      <c r="F2527" s="24"/>
      <c r="G2527" s="24"/>
      <c r="H2527" s="24"/>
      <c r="I2527" s="24"/>
      <c r="J2527" s="24"/>
      <c r="K2527" s="24"/>
      <c r="L2527" s="24"/>
      <c r="M2527" s="24"/>
      <c r="N2527" s="24"/>
      <c r="O2527" s="24"/>
    </row>
    <row r="2528" spans="4:15" x14ac:dyDescent="0.75">
      <c r="D2528" s="24"/>
      <c r="E2528" s="24"/>
      <c r="F2528" s="24"/>
      <c r="G2528" s="24"/>
      <c r="H2528" s="24"/>
      <c r="I2528" s="24"/>
      <c r="J2528" s="24"/>
      <c r="K2528" s="24"/>
      <c r="L2528" s="24"/>
      <c r="M2528" s="24"/>
      <c r="N2528" s="24"/>
      <c r="O2528" s="24"/>
    </row>
    <row r="2529" spans="4:15" x14ac:dyDescent="0.75">
      <c r="D2529" s="24"/>
      <c r="E2529" s="24"/>
      <c r="F2529" s="24"/>
      <c r="G2529" s="24"/>
      <c r="H2529" s="24"/>
      <c r="I2529" s="24"/>
      <c r="J2529" s="24"/>
      <c r="K2529" s="24"/>
      <c r="L2529" s="24"/>
      <c r="M2529" s="24"/>
      <c r="N2529" s="24"/>
      <c r="O2529" s="24"/>
    </row>
    <row r="2530" spans="4:15" x14ac:dyDescent="0.75">
      <c r="D2530" s="24"/>
      <c r="E2530" s="24"/>
      <c r="F2530" s="24"/>
      <c r="G2530" s="24"/>
      <c r="H2530" s="24"/>
      <c r="I2530" s="24"/>
      <c r="J2530" s="24"/>
      <c r="K2530" s="24"/>
      <c r="L2530" s="24"/>
      <c r="M2530" s="24"/>
      <c r="N2530" s="24"/>
      <c r="O2530" s="24"/>
    </row>
    <row r="2531" spans="4:15" x14ac:dyDescent="0.75">
      <c r="D2531" s="24"/>
      <c r="E2531" s="24"/>
      <c r="F2531" s="24"/>
      <c r="G2531" s="24"/>
      <c r="H2531" s="24"/>
      <c r="I2531" s="24"/>
      <c r="J2531" s="24"/>
      <c r="K2531" s="24"/>
      <c r="L2531" s="24"/>
      <c r="M2531" s="24"/>
      <c r="N2531" s="24"/>
      <c r="O2531" s="24"/>
    </row>
    <row r="2532" spans="4:15" x14ac:dyDescent="0.75">
      <c r="D2532" s="24"/>
      <c r="E2532" s="24"/>
      <c r="F2532" s="24"/>
      <c r="G2532" s="24"/>
      <c r="H2532" s="24"/>
      <c r="I2532" s="24"/>
      <c r="J2532" s="24"/>
      <c r="K2532" s="24"/>
      <c r="L2532" s="24"/>
      <c r="M2532" s="24"/>
      <c r="N2532" s="24"/>
      <c r="O2532" s="24"/>
    </row>
    <row r="2533" spans="4:15" x14ac:dyDescent="0.75">
      <c r="D2533" s="24"/>
      <c r="E2533" s="24"/>
      <c r="F2533" s="24"/>
      <c r="G2533" s="24"/>
      <c r="H2533" s="24"/>
      <c r="I2533" s="24"/>
      <c r="J2533" s="24"/>
      <c r="K2533" s="24"/>
      <c r="L2533" s="24"/>
      <c r="M2533" s="24"/>
      <c r="N2533" s="24"/>
      <c r="O2533" s="24"/>
    </row>
    <row r="2534" spans="4:15" x14ac:dyDescent="0.75">
      <c r="D2534" s="24"/>
      <c r="E2534" s="24"/>
      <c r="F2534" s="24"/>
      <c r="G2534" s="24"/>
      <c r="H2534" s="24"/>
      <c r="I2534" s="24"/>
      <c r="J2534" s="24"/>
      <c r="K2534" s="24"/>
      <c r="L2534" s="24"/>
      <c r="M2534" s="24"/>
      <c r="N2534" s="24"/>
      <c r="O2534" s="24"/>
    </row>
    <row r="2535" spans="4:15" x14ac:dyDescent="0.75">
      <c r="D2535" s="24"/>
      <c r="E2535" s="24"/>
      <c r="F2535" s="24"/>
      <c r="G2535" s="24"/>
      <c r="H2535" s="24"/>
      <c r="I2535" s="24"/>
      <c r="J2535" s="24"/>
      <c r="K2535" s="24"/>
      <c r="L2535" s="24"/>
      <c r="M2535" s="24"/>
      <c r="N2535" s="24"/>
      <c r="O2535" s="24"/>
    </row>
    <row r="2536" spans="4:15" x14ac:dyDescent="0.75">
      <c r="D2536" s="24"/>
      <c r="E2536" s="24"/>
      <c r="F2536" s="24"/>
      <c r="G2536" s="24"/>
      <c r="H2536" s="24"/>
      <c r="I2536" s="24"/>
      <c r="J2536" s="24"/>
      <c r="K2536" s="24"/>
      <c r="L2536" s="24"/>
      <c r="M2536" s="24"/>
      <c r="N2536" s="24"/>
      <c r="O2536" s="24"/>
    </row>
    <row r="2537" spans="4:15" x14ac:dyDescent="0.75">
      <c r="D2537" s="24"/>
      <c r="E2537" s="24"/>
      <c r="F2537" s="24"/>
      <c r="G2537" s="24"/>
      <c r="H2537" s="24"/>
      <c r="I2537" s="24"/>
      <c r="J2537" s="24"/>
      <c r="K2537" s="24"/>
      <c r="L2537" s="24"/>
      <c r="M2537" s="24"/>
      <c r="N2537" s="24"/>
      <c r="O2537" s="24"/>
    </row>
    <row r="2538" spans="4:15" x14ac:dyDescent="0.75">
      <c r="D2538" s="24"/>
      <c r="E2538" s="24"/>
      <c r="F2538" s="24"/>
      <c r="G2538" s="24"/>
      <c r="H2538" s="24"/>
      <c r="I2538" s="24"/>
      <c r="J2538" s="24"/>
      <c r="K2538" s="24"/>
      <c r="L2538" s="24"/>
      <c r="M2538" s="24"/>
      <c r="N2538" s="24"/>
      <c r="O2538" s="24"/>
    </row>
    <row r="2539" spans="4:15" x14ac:dyDescent="0.75">
      <c r="D2539" s="24"/>
      <c r="E2539" s="24"/>
      <c r="F2539" s="24"/>
      <c r="G2539" s="24"/>
      <c r="H2539" s="24"/>
      <c r="I2539" s="24"/>
      <c r="J2539" s="24"/>
      <c r="K2539" s="24"/>
      <c r="L2539" s="24"/>
      <c r="M2539" s="24"/>
      <c r="N2539" s="24"/>
      <c r="O2539" s="24"/>
    </row>
    <row r="2540" spans="4:15" x14ac:dyDescent="0.75">
      <c r="D2540" s="24"/>
      <c r="E2540" s="24"/>
      <c r="F2540" s="24"/>
      <c r="G2540" s="24"/>
      <c r="H2540" s="24"/>
      <c r="I2540" s="24"/>
      <c r="J2540" s="24"/>
      <c r="K2540" s="24"/>
      <c r="L2540" s="24"/>
      <c r="M2540" s="24"/>
      <c r="N2540" s="24"/>
      <c r="O2540" s="24"/>
    </row>
    <row r="2541" spans="4:15" x14ac:dyDescent="0.75">
      <c r="D2541" s="24"/>
      <c r="E2541" s="24"/>
      <c r="F2541" s="24"/>
      <c r="G2541" s="24"/>
      <c r="H2541" s="24"/>
      <c r="I2541" s="24"/>
      <c r="J2541" s="24"/>
      <c r="K2541" s="24"/>
      <c r="L2541" s="24"/>
      <c r="M2541" s="24"/>
      <c r="N2541" s="24"/>
      <c r="O2541" s="24"/>
    </row>
    <row r="2542" spans="4:15" x14ac:dyDescent="0.75">
      <c r="D2542" s="24"/>
      <c r="E2542" s="24"/>
      <c r="F2542" s="24"/>
      <c r="G2542" s="24"/>
      <c r="H2542" s="24"/>
      <c r="I2542" s="24"/>
      <c r="J2542" s="24"/>
      <c r="K2542" s="24"/>
      <c r="L2542" s="24"/>
      <c r="M2542" s="24"/>
      <c r="N2542" s="24"/>
      <c r="O2542" s="24"/>
    </row>
    <row r="2543" spans="4:15" x14ac:dyDescent="0.75">
      <c r="D2543" s="24"/>
      <c r="E2543" s="24"/>
      <c r="F2543" s="24"/>
      <c r="G2543" s="24"/>
      <c r="H2543" s="24"/>
      <c r="I2543" s="24"/>
      <c r="J2543" s="24"/>
      <c r="K2543" s="24"/>
      <c r="L2543" s="24"/>
      <c r="M2543" s="24"/>
      <c r="N2543" s="24"/>
      <c r="O2543" s="24"/>
    </row>
    <row r="2544" spans="4:15" x14ac:dyDescent="0.75">
      <c r="D2544" s="24"/>
      <c r="E2544" s="24"/>
      <c r="F2544" s="24"/>
      <c r="G2544" s="24"/>
      <c r="H2544" s="24"/>
      <c r="I2544" s="24"/>
      <c r="J2544" s="24"/>
      <c r="K2544" s="24"/>
      <c r="L2544" s="24"/>
      <c r="M2544" s="24"/>
      <c r="N2544" s="24"/>
      <c r="O2544" s="24"/>
    </row>
    <row r="2545" spans="4:15" x14ac:dyDescent="0.75">
      <c r="D2545" s="24"/>
      <c r="E2545" s="24"/>
      <c r="F2545" s="24"/>
      <c r="G2545" s="24"/>
      <c r="H2545" s="24"/>
      <c r="I2545" s="24"/>
      <c r="J2545" s="24"/>
      <c r="K2545" s="24"/>
      <c r="L2545" s="24"/>
      <c r="M2545" s="24"/>
      <c r="N2545" s="24"/>
      <c r="O2545" s="24"/>
    </row>
    <row r="2546" spans="4:15" x14ac:dyDescent="0.75">
      <c r="D2546" s="24"/>
      <c r="E2546" s="24"/>
      <c r="F2546" s="24"/>
      <c r="G2546" s="24"/>
      <c r="H2546" s="24"/>
      <c r="I2546" s="24"/>
      <c r="J2546" s="24"/>
      <c r="K2546" s="24"/>
      <c r="L2546" s="24"/>
      <c r="M2546" s="24"/>
      <c r="N2546" s="24"/>
      <c r="O2546" s="24"/>
    </row>
    <row r="2547" spans="4:15" x14ac:dyDescent="0.75">
      <c r="D2547" s="24"/>
      <c r="E2547" s="24"/>
      <c r="F2547" s="24"/>
      <c r="G2547" s="24"/>
      <c r="H2547" s="24"/>
      <c r="I2547" s="24"/>
      <c r="J2547" s="24"/>
      <c r="K2547" s="24"/>
      <c r="L2547" s="24"/>
      <c r="M2547" s="24"/>
      <c r="N2547" s="24"/>
      <c r="O2547" s="24"/>
    </row>
    <row r="2548" spans="4:15" x14ac:dyDescent="0.75">
      <c r="D2548" s="24"/>
      <c r="E2548" s="24"/>
      <c r="F2548" s="24"/>
      <c r="G2548" s="24"/>
      <c r="H2548" s="24"/>
      <c r="I2548" s="24"/>
      <c r="J2548" s="24"/>
      <c r="K2548" s="24"/>
      <c r="L2548" s="24"/>
      <c r="M2548" s="24"/>
      <c r="N2548" s="24"/>
      <c r="O2548" s="24"/>
    </row>
    <row r="2549" spans="4:15" x14ac:dyDescent="0.75">
      <c r="D2549" s="24"/>
      <c r="E2549" s="24"/>
      <c r="F2549" s="24"/>
      <c r="G2549" s="24"/>
      <c r="H2549" s="24"/>
      <c r="I2549" s="24"/>
      <c r="J2549" s="24"/>
      <c r="K2549" s="24"/>
      <c r="L2549" s="24"/>
      <c r="M2549" s="24"/>
      <c r="N2549" s="24"/>
      <c r="O2549" s="24"/>
    </row>
    <row r="2550" spans="4:15" x14ac:dyDescent="0.75">
      <c r="D2550" s="24"/>
      <c r="E2550" s="24"/>
      <c r="F2550" s="24"/>
      <c r="G2550" s="24"/>
      <c r="H2550" s="24"/>
      <c r="I2550" s="24"/>
      <c r="J2550" s="24"/>
      <c r="K2550" s="24"/>
      <c r="L2550" s="24"/>
      <c r="M2550" s="24"/>
      <c r="N2550" s="24"/>
      <c r="O2550" s="24"/>
    </row>
    <row r="2551" spans="4:15" x14ac:dyDescent="0.75">
      <c r="D2551" s="24"/>
      <c r="E2551" s="24"/>
      <c r="F2551" s="24"/>
      <c r="G2551" s="24"/>
      <c r="H2551" s="24"/>
      <c r="I2551" s="24"/>
      <c r="J2551" s="24"/>
      <c r="K2551" s="24"/>
      <c r="L2551" s="24"/>
      <c r="M2551" s="24"/>
      <c r="N2551" s="24"/>
      <c r="O2551" s="24"/>
    </row>
    <row r="2552" spans="4:15" x14ac:dyDescent="0.75">
      <c r="D2552" s="24"/>
      <c r="E2552" s="24"/>
      <c r="F2552" s="24"/>
      <c r="G2552" s="24"/>
      <c r="H2552" s="24"/>
      <c r="I2552" s="24"/>
      <c r="J2552" s="24"/>
      <c r="K2552" s="24"/>
      <c r="L2552" s="24"/>
      <c r="M2552" s="24"/>
      <c r="N2552" s="24"/>
      <c r="O2552" s="24"/>
    </row>
    <row r="2553" spans="4:15" x14ac:dyDescent="0.75">
      <c r="D2553" s="24"/>
      <c r="E2553" s="24"/>
      <c r="F2553" s="24"/>
      <c r="G2553" s="24"/>
      <c r="H2553" s="24"/>
      <c r="I2553" s="24"/>
      <c r="J2553" s="24"/>
      <c r="K2553" s="24"/>
      <c r="L2553" s="24"/>
      <c r="M2553" s="24"/>
      <c r="N2553" s="24"/>
      <c r="O2553" s="24"/>
    </row>
    <row r="2554" spans="4:15" x14ac:dyDescent="0.75">
      <c r="D2554" s="24"/>
      <c r="E2554" s="24"/>
      <c r="F2554" s="24"/>
      <c r="G2554" s="24"/>
      <c r="H2554" s="24"/>
      <c r="I2554" s="24"/>
      <c r="J2554" s="24"/>
      <c r="K2554" s="24"/>
      <c r="L2554" s="24"/>
      <c r="M2554" s="24"/>
      <c r="N2554" s="24"/>
      <c r="O2554" s="24"/>
    </row>
    <row r="2555" spans="4:15" x14ac:dyDescent="0.75">
      <c r="D2555" s="24"/>
      <c r="E2555" s="24"/>
      <c r="F2555" s="24"/>
      <c r="G2555" s="24"/>
      <c r="H2555" s="24"/>
      <c r="I2555" s="24"/>
      <c r="J2555" s="24"/>
      <c r="K2555" s="24"/>
      <c r="L2555" s="24"/>
      <c r="M2555" s="24"/>
      <c r="N2555" s="24"/>
      <c r="O2555" s="24"/>
    </row>
    <row r="2556" spans="4:15" x14ac:dyDescent="0.75">
      <c r="D2556" s="24"/>
      <c r="E2556" s="24"/>
      <c r="F2556" s="24"/>
      <c r="G2556" s="24"/>
      <c r="H2556" s="24"/>
      <c r="I2556" s="24"/>
      <c r="J2556" s="24"/>
      <c r="K2556" s="24"/>
      <c r="L2556" s="24"/>
      <c r="M2556" s="24"/>
      <c r="N2556" s="24"/>
      <c r="O2556" s="24"/>
    </row>
    <row r="2557" spans="4:15" x14ac:dyDescent="0.75">
      <c r="D2557" s="24"/>
      <c r="E2557" s="24"/>
      <c r="F2557" s="24"/>
      <c r="G2557" s="24"/>
      <c r="H2557" s="24"/>
      <c r="I2557" s="24"/>
      <c r="J2557" s="24"/>
      <c r="K2557" s="24"/>
      <c r="L2557" s="24"/>
      <c r="M2557" s="24"/>
      <c r="N2557" s="24"/>
      <c r="O2557" s="24"/>
    </row>
    <row r="2558" spans="4:15" x14ac:dyDescent="0.75">
      <c r="D2558" s="24"/>
      <c r="E2558" s="24"/>
      <c r="F2558" s="24"/>
      <c r="G2558" s="24"/>
      <c r="H2558" s="24"/>
      <c r="I2558" s="24"/>
      <c r="J2558" s="24"/>
      <c r="K2558" s="24"/>
      <c r="L2558" s="24"/>
      <c r="M2558" s="24"/>
      <c r="N2558" s="24"/>
      <c r="O2558" s="24"/>
    </row>
    <row r="2559" spans="4:15" x14ac:dyDescent="0.75">
      <c r="D2559" s="24"/>
      <c r="E2559" s="24"/>
      <c r="F2559" s="24"/>
      <c r="G2559" s="24"/>
      <c r="H2559" s="24"/>
      <c r="I2559" s="24"/>
      <c r="J2559" s="24"/>
      <c r="K2559" s="24"/>
      <c r="L2559" s="24"/>
      <c r="M2559" s="24"/>
      <c r="N2559" s="24"/>
      <c r="O2559" s="24"/>
    </row>
    <row r="2560" spans="4:15" x14ac:dyDescent="0.75">
      <c r="D2560" s="24"/>
      <c r="E2560" s="24"/>
      <c r="F2560" s="24"/>
      <c r="G2560" s="24"/>
      <c r="H2560" s="24"/>
      <c r="I2560" s="24"/>
      <c r="J2560" s="24"/>
      <c r="K2560" s="24"/>
      <c r="L2560" s="24"/>
      <c r="M2560" s="24"/>
      <c r="N2560" s="24"/>
      <c r="O2560" s="24"/>
    </row>
    <row r="2561" spans="4:15" x14ac:dyDescent="0.75">
      <c r="D2561" s="24"/>
      <c r="E2561" s="24"/>
      <c r="F2561" s="24"/>
      <c r="G2561" s="24"/>
      <c r="H2561" s="24"/>
      <c r="I2561" s="24"/>
      <c r="J2561" s="24"/>
      <c r="K2561" s="24"/>
      <c r="L2561" s="24"/>
      <c r="M2561" s="24"/>
      <c r="N2561" s="24"/>
      <c r="O2561" s="24"/>
    </row>
    <row r="2562" spans="4:15" x14ac:dyDescent="0.75">
      <c r="D2562" s="24"/>
      <c r="E2562" s="24"/>
      <c r="F2562" s="24"/>
      <c r="G2562" s="24"/>
      <c r="H2562" s="24"/>
      <c r="I2562" s="24"/>
      <c r="J2562" s="24"/>
      <c r="K2562" s="24"/>
      <c r="L2562" s="24"/>
      <c r="M2562" s="24"/>
      <c r="N2562" s="24"/>
      <c r="O2562" s="24"/>
    </row>
    <row r="2563" spans="4:15" x14ac:dyDescent="0.75">
      <c r="D2563" s="24"/>
      <c r="E2563" s="24"/>
      <c r="F2563" s="24"/>
      <c r="G2563" s="24"/>
      <c r="H2563" s="24"/>
      <c r="I2563" s="24"/>
      <c r="J2563" s="24"/>
      <c r="K2563" s="24"/>
      <c r="L2563" s="24"/>
      <c r="M2563" s="24"/>
      <c r="N2563" s="24"/>
      <c r="O2563" s="24"/>
    </row>
    <row r="2564" spans="4:15" x14ac:dyDescent="0.75">
      <c r="D2564" s="24"/>
      <c r="E2564" s="24"/>
      <c r="F2564" s="24"/>
      <c r="G2564" s="24"/>
      <c r="H2564" s="24"/>
      <c r="I2564" s="24"/>
      <c r="J2564" s="24"/>
      <c r="K2564" s="24"/>
      <c r="L2564" s="24"/>
      <c r="M2564" s="24"/>
      <c r="N2564" s="24"/>
      <c r="O2564" s="24"/>
    </row>
    <row r="2565" spans="4:15" x14ac:dyDescent="0.75">
      <c r="D2565" s="24"/>
      <c r="E2565" s="24"/>
      <c r="F2565" s="24"/>
      <c r="G2565" s="24"/>
      <c r="H2565" s="24"/>
      <c r="I2565" s="24"/>
      <c r="J2565" s="24"/>
      <c r="K2565" s="24"/>
      <c r="L2565" s="24"/>
      <c r="M2565" s="24"/>
      <c r="N2565" s="24"/>
      <c r="O2565" s="24"/>
    </row>
    <row r="2566" spans="4:15" x14ac:dyDescent="0.75">
      <c r="D2566" s="24"/>
      <c r="E2566" s="24"/>
      <c r="F2566" s="24"/>
      <c r="G2566" s="24"/>
      <c r="H2566" s="24"/>
      <c r="I2566" s="24"/>
      <c r="J2566" s="24"/>
      <c r="K2566" s="24"/>
      <c r="L2566" s="24"/>
      <c r="M2566" s="24"/>
      <c r="N2566" s="24"/>
      <c r="O2566" s="24"/>
    </row>
    <row r="2567" spans="4:15" x14ac:dyDescent="0.75">
      <c r="D2567" s="24"/>
      <c r="E2567" s="24"/>
      <c r="F2567" s="24"/>
      <c r="G2567" s="24"/>
      <c r="H2567" s="24"/>
      <c r="I2567" s="24"/>
      <c r="J2567" s="24"/>
      <c r="K2567" s="24"/>
      <c r="L2567" s="24"/>
      <c r="M2567" s="24"/>
      <c r="N2567" s="24"/>
      <c r="O2567" s="24"/>
    </row>
    <row r="2568" spans="4:15" x14ac:dyDescent="0.75">
      <c r="D2568" s="24"/>
      <c r="E2568" s="24"/>
      <c r="F2568" s="24"/>
      <c r="G2568" s="24"/>
      <c r="H2568" s="24"/>
      <c r="I2568" s="24"/>
      <c r="J2568" s="24"/>
      <c r="K2568" s="24"/>
      <c r="L2568" s="24"/>
      <c r="M2568" s="24"/>
      <c r="N2568" s="24"/>
      <c r="O2568" s="24"/>
    </row>
    <row r="2569" spans="4:15" x14ac:dyDescent="0.75">
      <c r="D2569" s="24"/>
      <c r="E2569" s="24"/>
      <c r="F2569" s="24"/>
      <c r="G2569" s="24"/>
      <c r="H2569" s="24"/>
      <c r="I2569" s="24"/>
      <c r="J2569" s="24"/>
      <c r="K2569" s="24"/>
      <c r="L2569" s="24"/>
      <c r="M2569" s="24"/>
      <c r="N2569" s="24"/>
      <c r="O2569" s="24"/>
    </row>
    <row r="2570" spans="4:15" x14ac:dyDescent="0.75">
      <c r="D2570" s="24"/>
      <c r="E2570" s="24"/>
      <c r="F2570" s="24"/>
      <c r="G2570" s="24"/>
      <c r="H2570" s="24"/>
      <c r="I2570" s="24"/>
      <c r="J2570" s="24"/>
      <c r="K2570" s="24"/>
      <c r="L2570" s="24"/>
      <c r="M2570" s="24"/>
      <c r="N2570" s="24"/>
      <c r="O2570" s="24"/>
    </row>
    <row r="2571" spans="4:15" x14ac:dyDescent="0.75">
      <c r="D2571" s="24"/>
      <c r="E2571" s="24"/>
      <c r="F2571" s="24"/>
      <c r="G2571" s="24"/>
      <c r="H2571" s="24"/>
      <c r="I2571" s="24"/>
      <c r="J2571" s="24"/>
      <c r="K2571" s="24"/>
      <c r="L2571" s="24"/>
      <c r="M2571" s="24"/>
      <c r="N2571" s="24"/>
      <c r="O2571" s="24"/>
    </row>
    <row r="2572" spans="4:15" x14ac:dyDescent="0.75">
      <c r="D2572" s="24"/>
      <c r="E2572" s="24"/>
      <c r="F2572" s="24"/>
      <c r="G2572" s="24"/>
      <c r="H2572" s="24"/>
      <c r="I2572" s="24"/>
      <c r="J2572" s="24"/>
      <c r="K2572" s="24"/>
      <c r="L2572" s="24"/>
      <c r="M2572" s="24"/>
      <c r="N2572" s="24"/>
      <c r="O2572" s="24"/>
    </row>
    <row r="2573" spans="4:15" x14ac:dyDescent="0.75">
      <c r="D2573" s="24"/>
      <c r="E2573" s="24"/>
      <c r="F2573" s="24"/>
      <c r="G2573" s="24"/>
      <c r="H2573" s="24"/>
      <c r="I2573" s="24"/>
      <c r="J2573" s="24"/>
      <c r="K2573" s="24"/>
      <c r="L2573" s="24"/>
      <c r="M2573" s="24"/>
      <c r="N2573" s="24"/>
      <c r="O2573" s="24"/>
    </row>
    <row r="2574" spans="4:15" x14ac:dyDescent="0.75">
      <c r="D2574" s="24"/>
      <c r="E2574" s="24"/>
      <c r="F2574" s="24"/>
      <c r="G2574" s="24"/>
      <c r="H2574" s="24"/>
      <c r="I2574" s="24"/>
      <c r="J2574" s="24"/>
      <c r="K2574" s="24"/>
      <c r="L2574" s="24"/>
      <c r="M2574" s="24"/>
      <c r="N2574" s="24"/>
      <c r="O2574" s="24"/>
    </row>
    <row r="2575" spans="4:15" x14ac:dyDescent="0.75">
      <c r="D2575" s="24"/>
      <c r="E2575" s="24"/>
      <c r="F2575" s="24"/>
      <c r="G2575" s="24"/>
      <c r="H2575" s="24"/>
      <c r="I2575" s="24"/>
      <c r="J2575" s="24"/>
      <c r="K2575" s="24"/>
      <c r="L2575" s="24"/>
      <c r="M2575" s="24"/>
      <c r="N2575" s="24"/>
      <c r="O2575" s="24"/>
    </row>
    <row r="2576" spans="4:15" x14ac:dyDescent="0.75">
      <c r="D2576" s="24"/>
      <c r="E2576" s="24"/>
      <c r="F2576" s="24"/>
      <c r="G2576" s="24"/>
      <c r="H2576" s="24"/>
      <c r="I2576" s="24"/>
      <c r="J2576" s="24"/>
      <c r="K2576" s="24"/>
      <c r="L2576" s="24"/>
      <c r="M2576" s="24"/>
      <c r="N2576" s="24"/>
      <c r="O2576" s="24"/>
    </row>
    <row r="2577" spans="4:15" x14ac:dyDescent="0.75">
      <c r="D2577" s="24"/>
      <c r="E2577" s="24"/>
      <c r="F2577" s="24"/>
      <c r="G2577" s="24"/>
      <c r="H2577" s="24"/>
      <c r="I2577" s="24"/>
      <c r="J2577" s="24"/>
      <c r="K2577" s="24"/>
      <c r="L2577" s="24"/>
      <c r="M2577" s="24"/>
      <c r="N2577" s="24"/>
      <c r="O2577" s="24"/>
    </row>
    <row r="2578" spans="4:15" x14ac:dyDescent="0.75">
      <c r="D2578" s="24"/>
      <c r="E2578" s="24"/>
      <c r="F2578" s="24"/>
      <c r="G2578" s="24"/>
      <c r="H2578" s="24"/>
      <c r="I2578" s="24"/>
      <c r="J2578" s="24"/>
      <c r="K2578" s="24"/>
      <c r="L2578" s="24"/>
      <c r="M2578" s="24"/>
      <c r="N2578" s="24"/>
      <c r="O2578" s="24"/>
    </row>
    <row r="2579" spans="4:15" x14ac:dyDescent="0.75">
      <c r="D2579" s="24"/>
      <c r="E2579" s="24"/>
      <c r="F2579" s="24"/>
      <c r="G2579" s="24"/>
      <c r="H2579" s="24"/>
      <c r="I2579" s="24"/>
      <c r="J2579" s="24"/>
      <c r="K2579" s="24"/>
      <c r="L2579" s="24"/>
      <c r="M2579" s="24"/>
      <c r="N2579" s="24"/>
      <c r="O2579" s="24"/>
    </row>
    <row r="2580" spans="4:15" x14ac:dyDescent="0.75">
      <c r="D2580" s="24"/>
      <c r="E2580" s="24"/>
      <c r="F2580" s="24"/>
      <c r="G2580" s="24"/>
      <c r="H2580" s="24"/>
      <c r="I2580" s="24"/>
      <c r="J2580" s="24"/>
      <c r="K2580" s="24"/>
      <c r="L2580" s="24"/>
      <c r="M2580" s="24"/>
      <c r="N2580" s="24"/>
      <c r="O2580" s="24"/>
    </row>
    <row r="2581" spans="4:15" x14ac:dyDescent="0.75">
      <c r="D2581" s="24"/>
      <c r="E2581" s="24"/>
      <c r="F2581" s="24"/>
      <c r="G2581" s="24"/>
      <c r="H2581" s="24"/>
      <c r="I2581" s="24"/>
      <c r="J2581" s="24"/>
      <c r="K2581" s="24"/>
      <c r="L2581" s="24"/>
      <c r="M2581" s="24"/>
      <c r="N2581" s="24"/>
      <c r="O2581" s="24"/>
    </row>
    <row r="2582" spans="4:15" x14ac:dyDescent="0.75">
      <c r="D2582" s="24"/>
      <c r="E2582" s="24"/>
      <c r="F2582" s="24"/>
      <c r="G2582" s="24"/>
      <c r="H2582" s="24"/>
      <c r="I2582" s="24"/>
      <c r="J2582" s="24"/>
      <c r="K2582" s="24"/>
      <c r="L2582" s="24"/>
      <c r="M2582" s="24"/>
      <c r="N2582" s="24"/>
      <c r="O2582" s="24"/>
    </row>
    <row r="2583" spans="4:15" x14ac:dyDescent="0.75">
      <c r="D2583" s="24"/>
      <c r="E2583" s="24"/>
      <c r="F2583" s="24"/>
      <c r="G2583" s="24"/>
      <c r="H2583" s="24"/>
      <c r="I2583" s="24"/>
      <c r="J2583" s="24"/>
      <c r="K2583" s="24"/>
      <c r="L2583" s="24"/>
      <c r="M2583" s="24"/>
      <c r="N2583" s="24"/>
      <c r="O2583" s="24"/>
    </row>
    <row r="2584" spans="4:15" x14ac:dyDescent="0.75">
      <c r="D2584" s="24"/>
      <c r="E2584" s="24"/>
      <c r="F2584" s="24"/>
      <c r="G2584" s="24"/>
      <c r="H2584" s="24"/>
      <c r="I2584" s="24"/>
      <c r="J2584" s="24"/>
      <c r="K2584" s="24"/>
      <c r="L2584" s="24"/>
      <c r="M2584" s="24"/>
      <c r="N2584" s="24"/>
      <c r="O2584" s="24"/>
    </row>
    <row r="2585" spans="4:15" x14ac:dyDescent="0.75">
      <c r="D2585" s="24"/>
      <c r="E2585" s="24"/>
      <c r="F2585" s="24"/>
      <c r="G2585" s="24"/>
      <c r="H2585" s="24"/>
      <c r="I2585" s="24"/>
      <c r="J2585" s="24"/>
      <c r="K2585" s="24"/>
      <c r="L2585" s="24"/>
      <c r="M2585" s="24"/>
      <c r="N2585" s="24"/>
      <c r="O2585" s="24"/>
    </row>
    <row r="2586" spans="4:15" x14ac:dyDescent="0.75">
      <c r="D2586" s="24"/>
      <c r="E2586" s="24"/>
      <c r="F2586" s="24"/>
      <c r="G2586" s="24"/>
      <c r="H2586" s="24"/>
      <c r="I2586" s="24"/>
      <c r="J2586" s="24"/>
      <c r="K2586" s="24"/>
      <c r="L2586" s="24"/>
      <c r="M2586" s="24"/>
      <c r="N2586" s="24"/>
      <c r="O2586" s="24"/>
    </row>
    <row r="2587" spans="4:15" x14ac:dyDescent="0.75">
      <c r="D2587" s="24"/>
      <c r="E2587" s="24"/>
      <c r="F2587" s="24"/>
      <c r="G2587" s="24"/>
      <c r="H2587" s="24"/>
      <c r="I2587" s="24"/>
      <c r="J2587" s="24"/>
      <c r="K2587" s="24"/>
      <c r="L2587" s="24"/>
      <c r="M2587" s="24"/>
      <c r="N2587" s="24"/>
      <c r="O2587" s="24"/>
    </row>
    <row r="2588" spans="4:15" x14ac:dyDescent="0.75">
      <c r="D2588" s="24"/>
      <c r="E2588" s="24"/>
      <c r="F2588" s="24"/>
      <c r="G2588" s="24"/>
      <c r="H2588" s="24"/>
      <c r="I2588" s="24"/>
      <c r="J2588" s="24"/>
      <c r="K2588" s="24"/>
      <c r="L2588" s="24"/>
      <c r="M2588" s="24"/>
      <c r="N2588" s="24"/>
      <c r="O2588" s="24"/>
    </row>
    <row r="2589" spans="4:15" x14ac:dyDescent="0.75">
      <c r="D2589" s="24"/>
      <c r="E2589" s="24"/>
      <c r="F2589" s="24"/>
      <c r="G2589" s="24"/>
      <c r="H2589" s="24"/>
      <c r="I2589" s="24"/>
      <c r="J2589" s="24"/>
      <c r="K2589" s="24"/>
      <c r="L2589" s="24"/>
      <c r="M2589" s="24"/>
      <c r="N2589" s="24"/>
      <c r="O2589" s="24"/>
    </row>
    <row r="2590" spans="4:15" x14ac:dyDescent="0.75">
      <c r="D2590" s="24"/>
      <c r="E2590" s="24"/>
      <c r="F2590" s="24"/>
      <c r="G2590" s="24"/>
      <c r="H2590" s="24"/>
      <c r="I2590" s="24"/>
      <c r="J2590" s="24"/>
      <c r="K2590" s="24"/>
      <c r="L2590" s="24"/>
      <c r="M2590" s="24"/>
      <c r="N2590" s="24"/>
      <c r="O2590" s="24"/>
    </row>
    <row r="2591" spans="4:15" x14ac:dyDescent="0.75">
      <c r="D2591" s="24"/>
      <c r="E2591" s="24"/>
      <c r="F2591" s="24"/>
      <c r="G2591" s="24"/>
      <c r="H2591" s="24"/>
      <c r="I2591" s="24"/>
      <c r="J2591" s="24"/>
      <c r="K2591" s="24"/>
      <c r="L2591" s="24"/>
      <c r="M2591" s="24"/>
      <c r="N2591" s="24"/>
      <c r="O2591" s="24"/>
    </row>
    <row r="2592" spans="4:15" x14ac:dyDescent="0.75">
      <c r="D2592" s="24"/>
      <c r="E2592" s="24"/>
      <c r="F2592" s="24"/>
      <c r="G2592" s="24"/>
      <c r="H2592" s="24"/>
      <c r="I2592" s="24"/>
      <c r="J2592" s="24"/>
      <c r="K2592" s="24"/>
      <c r="L2592" s="24"/>
      <c r="M2592" s="24"/>
      <c r="N2592" s="24"/>
      <c r="O2592" s="24"/>
    </row>
    <row r="2593" spans="4:15" x14ac:dyDescent="0.75">
      <c r="D2593" s="24"/>
      <c r="E2593" s="24"/>
      <c r="F2593" s="24"/>
      <c r="G2593" s="24"/>
      <c r="H2593" s="24"/>
      <c r="I2593" s="24"/>
      <c r="J2593" s="24"/>
      <c r="K2593" s="24"/>
      <c r="L2593" s="24"/>
      <c r="M2593" s="24"/>
      <c r="N2593" s="24"/>
      <c r="O2593" s="24"/>
    </row>
    <row r="2594" spans="4:15" x14ac:dyDescent="0.75">
      <c r="D2594" s="24"/>
      <c r="E2594" s="24"/>
      <c r="F2594" s="24"/>
      <c r="G2594" s="24"/>
      <c r="H2594" s="24"/>
      <c r="I2594" s="24"/>
      <c r="J2594" s="24"/>
      <c r="K2594" s="24"/>
      <c r="L2594" s="24"/>
      <c r="M2594" s="24"/>
      <c r="N2594" s="24"/>
      <c r="O2594" s="24"/>
    </row>
    <row r="2595" spans="4:15" x14ac:dyDescent="0.75">
      <c r="D2595" s="24"/>
      <c r="E2595" s="24"/>
      <c r="F2595" s="24"/>
      <c r="G2595" s="24"/>
      <c r="H2595" s="24"/>
      <c r="I2595" s="24"/>
      <c r="J2595" s="24"/>
      <c r="K2595" s="24"/>
      <c r="L2595" s="24"/>
      <c r="M2595" s="24"/>
      <c r="N2595" s="24"/>
      <c r="O2595" s="24"/>
    </row>
    <row r="2596" spans="4:15" x14ac:dyDescent="0.75">
      <c r="D2596" s="24"/>
      <c r="E2596" s="24"/>
      <c r="F2596" s="24"/>
      <c r="G2596" s="24"/>
      <c r="H2596" s="24"/>
      <c r="I2596" s="24"/>
      <c r="J2596" s="24"/>
      <c r="K2596" s="24"/>
      <c r="L2596" s="24"/>
      <c r="M2596" s="24"/>
      <c r="N2596" s="24"/>
      <c r="O2596" s="24"/>
    </row>
    <row r="2597" spans="4:15" x14ac:dyDescent="0.75">
      <c r="D2597" s="24"/>
      <c r="E2597" s="24"/>
      <c r="F2597" s="24"/>
      <c r="G2597" s="24"/>
      <c r="H2597" s="24"/>
      <c r="I2597" s="24"/>
      <c r="J2597" s="24"/>
      <c r="K2597" s="24"/>
      <c r="L2597" s="24"/>
      <c r="M2597" s="24"/>
      <c r="N2597" s="24"/>
      <c r="O2597" s="24"/>
    </row>
    <row r="2598" spans="4:15" x14ac:dyDescent="0.75">
      <c r="D2598" s="24"/>
      <c r="E2598" s="24"/>
      <c r="F2598" s="24"/>
      <c r="G2598" s="24"/>
      <c r="H2598" s="24"/>
      <c r="I2598" s="24"/>
      <c r="J2598" s="24"/>
      <c r="K2598" s="24"/>
      <c r="L2598" s="24"/>
      <c r="M2598" s="24"/>
      <c r="N2598" s="24"/>
      <c r="O2598" s="24"/>
    </row>
    <row r="2599" spans="4:15" x14ac:dyDescent="0.75">
      <c r="D2599" s="24"/>
      <c r="E2599" s="24"/>
      <c r="F2599" s="24"/>
      <c r="G2599" s="24"/>
      <c r="H2599" s="24"/>
      <c r="I2599" s="24"/>
      <c r="J2599" s="24"/>
      <c r="K2599" s="24"/>
      <c r="L2599" s="24"/>
      <c r="M2599" s="24"/>
      <c r="N2599" s="24"/>
      <c r="O2599" s="24"/>
    </row>
    <row r="2600" spans="4:15" x14ac:dyDescent="0.75">
      <c r="D2600" s="24"/>
      <c r="E2600" s="24"/>
      <c r="F2600" s="24"/>
      <c r="G2600" s="24"/>
      <c r="H2600" s="24"/>
      <c r="I2600" s="24"/>
      <c r="J2600" s="24"/>
      <c r="K2600" s="24"/>
      <c r="L2600" s="24"/>
      <c r="M2600" s="24"/>
      <c r="N2600" s="24"/>
      <c r="O2600" s="24"/>
    </row>
    <row r="2601" spans="4:15" x14ac:dyDescent="0.75">
      <c r="D2601" s="24"/>
      <c r="E2601" s="24"/>
      <c r="F2601" s="24"/>
      <c r="G2601" s="24"/>
      <c r="H2601" s="24"/>
      <c r="I2601" s="24"/>
      <c r="J2601" s="24"/>
      <c r="K2601" s="24"/>
      <c r="L2601" s="24"/>
      <c r="M2601" s="24"/>
      <c r="N2601" s="24"/>
      <c r="O2601" s="24"/>
    </row>
    <row r="2602" spans="4:15" x14ac:dyDescent="0.75">
      <c r="D2602" s="24"/>
      <c r="E2602" s="24"/>
      <c r="F2602" s="24"/>
      <c r="G2602" s="24"/>
      <c r="H2602" s="24"/>
      <c r="I2602" s="24"/>
      <c r="J2602" s="24"/>
      <c r="K2602" s="24"/>
      <c r="L2602" s="24"/>
      <c r="M2602" s="24"/>
      <c r="N2602" s="24"/>
      <c r="O2602" s="24"/>
    </row>
    <row r="2603" spans="4:15" x14ac:dyDescent="0.75">
      <c r="D2603" s="24"/>
      <c r="E2603" s="24"/>
      <c r="F2603" s="24"/>
      <c r="G2603" s="24"/>
      <c r="H2603" s="24"/>
      <c r="I2603" s="24"/>
      <c r="J2603" s="24"/>
      <c r="K2603" s="24"/>
      <c r="L2603" s="24"/>
      <c r="M2603" s="24"/>
      <c r="N2603" s="24"/>
      <c r="O2603" s="24"/>
    </row>
    <row r="2604" spans="4:15" x14ac:dyDescent="0.75">
      <c r="D2604" s="24"/>
      <c r="E2604" s="24"/>
      <c r="F2604" s="24"/>
      <c r="G2604" s="24"/>
      <c r="H2604" s="24"/>
      <c r="I2604" s="24"/>
      <c r="J2604" s="24"/>
      <c r="K2604" s="24"/>
      <c r="L2604" s="24"/>
      <c r="M2604" s="24"/>
      <c r="N2604" s="24"/>
      <c r="O2604" s="24"/>
    </row>
    <row r="2605" spans="4:15" x14ac:dyDescent="0.75">
      <c r="D2605" s="24"/>
      <c r="E2605" s="24"/>
      <c r="F2605" s="24"/>
      <c r="G2605" s="24"/>
      <c r="H2605" s="24"/>
      <c r="I2605" s="24"/>
      <c r="J2605" s="24"/>
      <c r="K2605" s="24"/>
      <c r="L2605" s="24"/>
      <c r="M2605" s="24"/>
      <c r="N2605" s="24"/>
      <c r="O2605" s="24"/>
    </row>
    <row r="2606" spans="4:15" x14ac:dyDescent="0.75">
      <c r="D2606" s="24"/>
      <c r="E2606" s="24"/>
      <c r="F2606" s="24"/>
      <c r="G2606" s="24"/>
      <c r="H2606" s="24"/>
      <c r="I2606" s="24"/>
      <c r="J2606" s="24"/>
      <c r="K2606" s="24"/>
      <c r="L2606" s="24"/>
      <c r="M2606" s="24"/>
      <c r="N2606" s="24"/>
      <c r="O2606" s="24"/>
    </row>
    <row r="2607" spans="4:15" x14ac:dyDescent="0.75">
      <c r="D2607" s="24"/>
      <c r="E2607" s="24"/>
      <c r="F2607" s="24"/>
      <c r="G2607" s="24"/>
      <c r="H2607" s="24"/>
      <c r="I2607" s="24"/>
      <c r="J2607" s="24"/>
      <c r="K2607" s="24"/>
      <c r="L2607" s="24"/>
      <c r="M2607" s="24"/>
      <c r="N2607" s="24"/>
      <c r="O2607" s="24"/>
    </row>
    <row r="2608" spans="4:15" x14ac:dyDescent="0.75">
      <c r="D2608" s="24"/>
      <c r="E2608" s="24"/>
      <c r="F2608" s="24"/>
      <c r="G2608" s="24"/>
      <c r="H2608" s="24"/>
      <c r="I2608" s="24"/>
      <c r="J2608" s="24"/>
      <c r="K2608" s="24"/>
      <c r="L2608" s="24"/>
      <c r="M2608" s="24"/>
      <c r="N2608" s="24"/>
      <c r="O2608" s="24"/>
    </row>
    <row r="2609" spans="4:15" x14ac:dyDescent="0.75">
      <c r="D2609" s="24"/>
      <c r="E2609" s="24"/>
      <c r="F2609" s="24"/>
      <c r="G2609" s="24"/>
      <c r="H2609" s="24"/>
      <c r="I2609" s="24"/>
      <c r="J2609" s="24"/>
      <c r="K2609" s="24"/>
      <c r="L2609" s="24"/>
      <c r="M2609" s="24"/>
      <c r="N2609" s="24"/>
      <c r="O2609" s="24"/>
    </row>
    <row r="2610" spans="4:15" x14ac:dyDescent="0.75">
      <c r="D2610" s="24"/>
      <c r="E2610" s="24"/>
      <c r="F2610" s="24"/>
      <c r="G2610" s="24"/>
      <c r="H2610" s="24"/>
      <c r="I2610" s="24"/>
      <c r="J2610" s="24"/>
      <c r="K2610" s="24"/>
      <c r="L2610" s="24"/>
      <c r="M2610" s="24"/>
      <c r="N2610" s="24"/>
      <c r="O2610" s="24"/>
    </row>
    <row r="2611" spans="4:15" x14ac:dyDescent="0.75">
      <c r="D2611" s="24"/>
      <c r="E2611" s="24"/>
      <c r="F2611" s="24"/>
      <c r="G2611" s="24"/>
      <c r="H2611" s="24"/>
      <c r="I2611" s="24"/>
      <c r="J2611" s="24"/>
      <c r="K2611" s="24"/>
      <c r="L2611" s="24"/>
      <c r="M2611" s="24"/>
      <c r="N2611" s="24"/>
      <c r="O2611" s="24"/>
    </row>
    <row r="2612" spans="4:15" x14ac:dyDescent="0.75">
      <c r="D2612" s="24"/>
      <c r="E2612" s="24"/>
      <c r="F2612" s="24"/>
      <c r="G2612" s="24"/>
      <c r="H2612" s="24"/>
      <c r="I2612" s="24"/>
      <c r="J2612" s="24"/>
      <c r="K2612" s="24"/>
      <c r="L2612" s="24"/>
      <c r="M2612" s="24"/>
      <c r="N2612" s="24"/>
      <c r="O2612" s="24"/>
    </row>
    <row r="2613" spans="4:15" x14ac:dyDescent="0.75">
      <c r="D2613" s="24"/>
      <c r="E2613" s="24"/>
      <c r="F2613" s="24"/>
      <c r="G2613" s="24"/>
      <c r="H2613" s="24"/>
      <c r="I2613" s="24"/>
      <c r="J2613" s="24"/>
      <c r="K2613" s="24"/>
      <c r="L2613" s="24"/>
      <c r="M2613" s="24"/>
      <c r="N2613" s="24"/>
      <c r="O2613" s="24"/>
    </row>
    <row r="2614" spans="4:15" x14ac:dyDescent="0.75">
      <c r="D2614" s="24"/>
      <c r="E2614" s="24"/>
      <c r="F2614" s="24"/>
      <c r="G2614" s="24"/>
      <c r="H2614" s="24"/>
      <c r="I2614" s="24"/>
      <c r="J2614" s="24"/>
      <c r="K2614" s="24"/>
      <c r="L2614" s="24"/>
      <c r="M2614" s="24"/>
      <c r="N2614" s="24"/>
      <c r="O2614" s="24"/>
    </row>
    <row r="2615" spans="4:15" x14ac:dyDescent="0.75">
      <c r="D2615" s="24"/>
      <c r="E2615" s="24"/>
      <c r="F2615" s="24"/>
      <c r="G2615" s="24"/>
      <c r="H2615" s="24"/>
      <c r="I2615" s="24"/>
      <c r="J2615" s="24"/>
      <c r="K2615" s="24"/>
      <c r="L2615" s="24"/>
      <c r="M2615" s="24"/>
      <c r="N2615" s="24"/>
      <c r="O2615" s="24"/>
    </row>
    <row r="2616" spans="4:15" x14ac:dyDescent="0.75">
      <c r="D2616" s="24"/>
      <c r="E2616" s="24"/>
      <c r="F2616" s="24"/>
      <c r="G2616" s="24"/>
      <c r="H2616" s="24"/>
      <c r="I2616" s="24"/>
      <c r="J2616" s="24"/>
      <c r="K2616" s="24"/>
      <c r="L2616" s="24"/>
      <c r="M2616" s="24"/>
      <c r="N2616" s="24"/>
      <c r="O2616" s="24"/>
    </row>
    <row r="2617" spans="4:15" x14ac:dyDescent="0.75">
      <c r="D2617" s="24"/>
      <c r="E2617" s="24"/>
      <c r="F2617" s="24"/>
      <c r="G2617" s="24"/>
      <c r="H2617" s="24"/>
      <c r="I2617" s="24"/>
      <c r="J2617" s="24"/>
      <c r="K2617" s="24"/>
      <c r="L2617" s="24"/>
      <c r="M2617" s="24"/>
      <c r="N2617" s="24"/>
      <c r="O2617" s="24"/>
    </row>
    <row r="2618" spans="4:15" x14ac:dyDescent="0.75">
      <c r="D2618" s="24"/>
      <c r="E2618" s="24"/>
      <c r="F2618" s="24"/>
      <c r="G2618" s="24"/>
      <c r="H2618" s="24"/>
      <c r="I2618" s="24"/>
      <c r="J2618" s="24"/>
      <c r="K2618" s="24"/>
      <c r="L2618" s="24"/>
      <c r="M2618" s="24"/>
      <c r="N2618" s="24"/>
      <c r="O2618" s="24"/>
    </row>
    <row r="2619" spans="4:15" x14ac:dyDescent="0.75">
      <c r="D2619" s="24"/>
      <c r="E2619" s="24"/>
      <c r="F2619" s="24"/>
      <c r="G2619" s="24"/>
      <c r="H2619" s="24"/>
      <c r="I2619" s="24"/>
      <c r="J2619" s="24"/>
      <c r="K2619" s="24"/>
      <c r="L2619" s="24"/>
      <c r="M2619" s="24"/>
      <c r="N2619" s="24"/>
      <c r="O2619" s="24"/>
    </row>
    <row r="2620" spans="4:15" x14ac:dyDescent="0.75">
      <c r="D2620" s="24"/>
      <c r="E2620" s="24"/>
      <c r="F2620" s="24"/>
      <c r="G2620" s="24"/>
      <c r="H2620" s="24"/>
      <c r="I2620" s="24"/>
      <c r="J2620" s="24"/>
      <c r="K2620" s="24"/>
      <c r="L2620" s="24"/>
      <c r="M2620" s="24"/>
      <c r="N2620" s="24"/>
      <c r="O2620" s="24"/>
    </row>
    <row r="2621" spans="4:15" x14ac:dyDescent="0.75">
      <c r="D2621" s="24"/>
      <c r="E2621" s="24"/>
      <c r="F2621" s="24"/>
      <c r="G2621" s="24"/>
      <c r="H2621" s="24"/>
      <c r="I2621" s="24"/>
      <c r="J2621" s="24"/>
      <c r="K2621" s="24"/>
      <c r="L2621" s="24"/>
      <c r="M2621" s="24"/>
      <c r="N2621" s="24"/>
      <c r="O2621" s="24"/>
    </row>
    <row r="2622" spans="4:15" x14ac:dyDescent="0.75">
      <c r="D2622" s="24"/>
      <c r="E2622" s="24"/>
      <c r="F2622" s="24"/>
      <c r="G2622" s="24"/>
      <c r="H2622" s="24"/>
      <c r="I2622" s="24"/>
      <c r="J2622" s="24"/>
      <c r="K2622" s="24"/>
      <c r="L2622" s="24"/>
      <c r="M2622" s="24"/>
      <c r="N2622" s="24"/>
      <c r="O2622" s="24"/>
    </row>
    <row r="2623" spans="4:15" x14ac:dyDescent="0.75">
      <c r="D2623" s="24"/>
      <c r="E2623" s="24"/>
      <c r="F2623" s="24"/>
      <c r="G2623" s="24"/>
      <c r="H2623" s="24"/>
      <c r="I2623" s="24"/>
      <c r="J2623" s="24"/>
      <c r="K2623" s="24"/>
      <c r="L2623" s="24"/>
      <c r="M2623" s="24"/>
      <c r="N2623" s="24"/>
      <c r="O2623" s="24"/>
    </row>
    <row r="2624" spans="4:15" x14ac:dyDescent="0.75">
      <c r="D2624" s="24"/>
      <c r="E2624" s="24"/>
      <c r="F2624" s="24"/>
      <c r="G2624" s="24"/>
      <c r="H2624" s="24"/>
      <c r="I2624" s="24"/>
      <c r="J2624" s="24"/>
      <c r="K2624" s="24"/>
      <c r="L2624" s="24"/>
      <c r="M2624" s="24"/>
      <c r="N2624" s="24"/>
      <c r="O2624" s="24"/>
    </row>
    <row r="2625" spans="4:15" x14ac:dyDescent="0.75">
      <c r="D2625" s="24"/>
      <c r="E2625" s="24"/>
      <c r="F2625" s="24"/>
      <c r="G2625" s="24"/>
      <c r="H2625" s="24"/>
      <c r="I2625" s="24"/>
      <c r="J2625" s="24"/>
      <c r="K2625" s="24"/>
      <c r="L2625" s="24"/>
      <c r="M2625" s="24"/>
      <c r="N2625" s="24"/>
      <c r="O2625" s="24"/>
    </row>
    <row r="2626" spans="4:15" x14ac:dyDescent="0.75">
      <c r="D2626" s="24"/>
      <c r="E2626" s="24"/>
      <c r="F2626" s="24"/>
      <c r="G2626" s="24"/>
      <c r="H2626" s="24"/>
      <c r="I2626" s="24"/>
      <c r="J2626" s="24"/>
      <c r="K2626" s="24"/>
      <c r="L2626" s="24"/>
      <c r="M2626" s="24"/>
      <c r="N2626" s="24"/>
      <c r="O2626" s="24"/>
    </row>
    <row r="2627" spans="4:15" x14ac:dyDescent="0.75">
      <c r="D2627" s="24"/>
      <c r="E2627" s="24"/>
      <c r="F2627" s="24"/>
      <c r="G2627" s="24"/>
      <c r="H2627" s="24"/>
      <c r="I2627" s="24"/>
      <c r="J2627" s="24"/>
      <c r="K2627" s="24"/>
      <c r="L2627" s="24"/>
      <c r="M2627" s="24"/>
      <c r="N2627" s="24"/>
      <c r="O2627" s="24"/>
    </row>
    <row r="2628" spans="4:15" x14ac:dyDescent="0.75">
      <c r="D2628" s="24"/>
      <c r="E2628" s="24"/>
      <c r="F2628" s="24"/>
      <c r="G2628" s="24"/>
      <c r="H2628" s="24"/>
      <c r="I2628" s="24"/>
      <c r="J2628" s="24"/>
      <c r="K2628" s="24"/>
      <c r="L2628" s="24"/>
      <c r="M2628" s="24"/>
      <c r="N2628" s="24"/>
      <c r="O2628" s="24"/>
    </row>
    <row r="2629" spans="4:15" x14ac:dyDescent="0.75">
      <c r="D2629" s="24"/>
      <c r="E2629" s="24"/>
      <c r="F2629" s="24"/>
      <c r="G2629" s="24"/>
      <c r="H2629" s="24"/>
      <c r="I2629" s="24"/>
      <c r="J2629" s="24"/>
      <c r="K2629" s="24"/>
      <c r="L2629" s="24"/>
      <c r="M2629" s="24"/>
      <c r="N2629" s="24"/>
      <c r="O2629" s="24"/>
    </row>
    <row r="2630" spans="4:15" x14ac:dyDescent="0.75">
      <c r="D2630" s="24"/>
      <c r="E2630" s="24"/>
      <c r="F2630" s="24"/>
      <c r="G2630" s="24"/>
      <c r="H2630" s="24"/>
      <c r="I2630" s="24"/>
      <c r="J2630" s="24"/>
      <c r="K2630" s="24"/>
      <c r="L2630" s="24"/>
      <c r="M2630" s="24"/>
      <c r="N2630" s="24"/>
      <c r="O2630" s="24"/>
    </row>
    <row r="2631" spans="4:15" x14ac:dyDescent="0.75">
      <c r="D2631" s="24"/>
      <c r="E2631" s="24"/>
      <c r="F2631" s="24"/>
      <c r="G2631" s="24"/>
      <c r="H2631" s="24"/>
      <c r="I2631" s="24"/>
      <c r="J2631" s="24"/>
      <c r="K2631" s="24"/>
      <c r="L2631" s="24"/>
      <c r="M2631" s="24"/>
      <c r="N2631" s="24"/>
      <c r="O2631" s="24"/>
    </row>
    <row r="2632" spans="4:15" x14ac:dyDescent="0.75">
      <c r="D2632" s="24"/>
      <c r="E2632" s="24"/>
      <c r="F2632" s="24"/>
      <c r="G2632" s="24"/>
      <c r="H2632" s="24"/>
      <c r="I2632" s="24"/>
      <c r="J2632" s="24"/>
      <c r="K2632" s="24"/>
      <c r="L2632" s="24"/>
      <c r="M2632" s="24"/>
      <c r="N2632" s="24"/>
      <c r="O2632" s="24"/>
    </row>
    <row r="2633" spans="4:15" x14ac:dyDescent="0.75">
      <c r="D2633" s="24"/>
      <c r="E2633" s="24"/>
      <c r="F2633" s="24"/>
      <c r="G2633" s="24"/>
      <c r="H2633" s="24"/>
      <c r="I2633" s="24"/>
      <c r="J2633" s="24"/>
      <c r="K2633" s="24"/>
      <c r="L2633" s="24"/>
      <c r="M2633" s="24"/>
      <c r="N2633" s="24"/>
      <c r="O2633" s="24"/>
    </row>
    <row r="2634" spans="4:15" x14ac:dyDescent="0.75">
      <c r="D2634" s="24"/>
      <c r="E2634" s="24"/>
      <c r="F2634" s="24"/>
      <c r="G2634" s="24"/>
      <c r="H2634" s="24"/>
      <c r="I2634" s="24"/>
      <c r="J2634" s="24"/>
      <c r="K2634" s="24"/>
      <c r="L2634" s="24"/>
      <c r="M2634" s="24"/>
      <c r="N2634" s="24"/>
      <c r="O2634" s="24"/>
    </row>
    <row r="2635" spans="4:15" x14ac:dyDescent="0.75">
      <c r="D2635" s="24"/>
      <c r="E2635" s="24"/>
      <c r="F2635" s="24"/>
      <c r="G2635" s="24"/>
      <c r="H2635" s="24"/>
      <c r="I2635" s="24"/>
      <c r="J2635" s="24"/>
      <c r="K2635" s="24"/>
      <c r="L2635" s="24"/>
      <c r="M2635" s="24"/>
      <c r="N2635" s="24"/>
      <c r="O2635" s="24"/>
    </row>
    <row r="2636" spans="4:15" x14ac:dyDescent="0.75">
      <c r="D2636" s="24"/>
      <c r="E2636" s="24"/>
      <c r="F2636" s="24"/>
      <c r="G2636" s="24"/>
      <c r="H2636" s="24"/>
      <c r="I2636" s="24"/>
      <c r="J2636" s="24"/>
      <c r="K2636" s="24"/>
      <c r="L2636" s="24"/>
      <c r="M2636" s="24"/>
      <c r="N2636" s="24"/>
      <c r="O2636" s="24"/>
    </row>
    <row r="2637" spans="4:15" x14ac:dyDescent="0.75">
      <c r="D2637" s="24"/>
      <c r="E2637" s="24"/>
      <c r="F2637" s="24"/>
      <c r="G2637" s="24"/>
      <c r="H2637" s="24"/>
      <c r="I2637" s="24"/>
      <c r="J2637" s="24"/>
      <c r="K2637" s="24"/>
      <c r="L2637" s="24"/>
      <c r="M2637" s="24"/>
      <c r="N2637" s="24"/>
      <c r="O2637" s="24"/>
    </row>
    <row r="2638" spans="4:15" x14ac:dyDescent="0.75">
      <c r="D2638" s="24"/>
      <c r="E2638" s="24"/>
      <c r="F2638" s="24"/>
      <c r="G2638" s="24"/>
      <c r="H2638" s="24"/>
      <c r="I2638" s="24"/>
      <c r="J2638" s="24"/>
      <c r="K2638" s="24"/>
      <c r="L2638" s="24"/>
      <c r="M2638" s="24"/>
      <c r="N2638" s="24"/>
      <c r="O2638" s="24"/>
    </row>
    <row r="2639" spans="4:15" x14ac:dyDescent="0.75">
      <c r="D2639" s="24"/>
      <c r="E2639" s="24"/>
      <c r="F2639" s="24"/>
      <c r="G2639" s="24"/>
      <c r="H2639" s="24"/>
      <c r="I2639" s="24"/>
      <c r="J2639" s="24"/>
      <c r="K2639" s="24"/>
      <c r="L2639" s="24"/>
      <c r="M2639" s="24"/>
      <c r="N2639" s="24"/>
      <c r="O2639" s="24"/>
    </row>
    <row r="2640" spans="4:15" x14ac:dyDescent="0.75">
      <c r="D2640" s="24"/>
      <c r="E2640" s="24"/>
      <c r="F2640" s="24"/>
      <c r="G2640" s="24"/>
      <c r="H2640" s="24"/>
      <c r="I2640" s="24"/>
      <c r="J2640" s="24"/>
      <c r="K2640" s="24"/>
      <c r="L2640" s="24"/>
      <c r="M2640" s="24"/>
      <c r="N2640" s="24"/>
      <c r="O2640" s="24"/>
    </row>
    <row r="2641" spans="4:15" x14ac:dyDescent="0.75">
      <c r="D2641" s="24"/>
      <c r="E2641" s="24"/>
      <c r="F2641" s="24"/>
      <c r="G2641" s="24"/>
      <c r="H2641" s="24"/>
      <c r="I2641" s="24"/>
      <c r="J2641" s="24"/>
      <c r="K2641" s="24"/>
      <c r="L2641" s="24"/>
      <c r="M2641" s="24"/>
      <c r="N2641" s="24"/>
      <c r="O2641" s="24"/>
    </row>
    <row r="2642" spans="4:15" x14ac:dyDescent="0.75">
      <c r="D2642" s="24"/>
      <c r="E2642" s="24"/>
      <c r="F2642" s="24"/>
      <c r="G2642" s="24"/>
      <c r="H2642" s="24"/>
      <c r="I2642" s="24"/>
      <c r="J2642" s="24"/>
      <c r="K2642" s="24"/>
      <c r="L2642" s="24"/>
      <c r="M2642" s="24"/>
      <c r="N2642" s="24"/>
      <c r="O2642" s="24"/>
    </row>
    <row r="2643" spans="4:15" x14ac:dyDescent="0.75">
      <c r="D2643" s="24"/>
      <c r="E2643" s="24"/>
      <c r="F2643" s="24"/>
      <c r="G2643" s="24"/>
      <c r="H2643" s="24"/>
      <c r="I2643" s="24"/>
      <c r="J2643" s="24"/>
      <c r="K2643" s="24"/>
      <c r="L2643" s="24"/>
      <c r="M2643" s="24"/>
      <c r="N2643" s="24"/>
      <c r="O2643" s="24"/>
    </row>
    <row r="2644" spans="4:15" x14ac:dyDescent="0.75">
      <c r="D2644" s="24"/>
      <c r="E2644" s="24"/>
      <c r="F2644" s="24"/>
      <c r="G2644" s="24"/>
      <c r="H2644" s="24"/>
      <c r="I2644" s="24"/>
      <c r="J2644" s="24"/>
      <c r="K2644" s="24"/>
      <c r="L2644" s="24"/>
      <c r="M2644" s="24"/>
      <c r="N2644" s="24"/>
      <c r="O2644" s="24"/>
    </row>
    <row r="2645" spans="4:15" x14ac:dyDescent="0.75">
      <c r="D2645" s="24"/>
      <c r="E2645" s="24"/>
      <c r="F2645" s="24"/>
      <c r="G2645" s="24"/>
      <c r="H2645" s="24"/>
      <c r="I2645" s="24"/>
      <c r="J2645" s="24"/>
      <c r="K2645" s="24"/>
      <c r="L2645" s="24"/>
      <c r="M2645" s="24"/>
      <c r="N2645" s="24"/>
      <c r="O2645" s="24"/>
    </row>
    <row r="2646" spans="4:15" x14ac:dyDescent="0.75">
      <c r="D2646" s="24"/>
      <c r="E2646" s="24"/>
      <c r="F2646" s="24"/>
      <c r="G2646" s="24"/>
      <c r="H2646" s="24"/>
      <c r="I2646" s="24"/>
      <c r="J2646" s="24"/>
      <c r="K2646" s="24"/>
      <c r="L2646" s="24"/>
      <c r="M2646" s="24"/>
      <c r="N2646" s="24"/>
      <c r="O2646" s="24"/>
    </row>
    <row r="2647" spans="4:15" x14ac:dyDescent="0.75">
      <c r="D2647" s="24"/>
      <c r="E2647" s="24"/>
      <c r="F2647" s="24"/>
      <c r="G2647" s="24"/>
      <c r="H2647" s="24"/>
      <c r="I2647" s="24"/>
      <c r="J2647" s="24"/>
      <c r="K2647" s="24"/>
      <c r="L2647" s="24"/>
      <c r="M2647" s="24"/>
      <c r="N2647" s="24"/>
      <c r="O2647" s="24"/>
    </row>
    <row r="2648" spans="4:15" x14ac:dyDescent="0.75">
      <c r="D2648" s="24"/>
      <c r="E2648" s="24"/>
      <c r="F2648" s="24"/>
      <c r="G2648" s="24"/>
      <c r="H2648" s="24"/>
      <c r="I2648" s="24"/>
      <c r="J2648" s="24"/>
      <c r="K2648" s="24"/>
      <c r="L2648" s="24"/>
      <c r="M2648" s="24"/>
      <c r="N2648" s="24"/>
      <c r="O2648" s="24"/>
    </row>
    <row r="2649" spans="4:15" x14ac:dyDescent="0.75">
      <c r="D2649" s="24"/>
      <c r="E2649" s="24"/>
      <c r="F2649" s="24"/>
      <c r="G2649" s="24"/>
      <c r="H2649" s="24"/>
      <c r="I2649" s="24"/>
      <c r="J2649" s="24"/>
      <c r="K2649" s="24"/>
      <c r="L2649" s="24"/>
      <c r="M2649" s="24"/>
      <c r="N2649" s="24"/>
      <c r="O2649" s="24"/>
    </row>
    <row r="2650" spans="4:15" x14ac:dyDescent="0.75">
      <c r="D2650" s="24"/>
      <c r="E2650" s="24"/>
      <c r="F2650" s="24"/>
      <c r="G2650" s="24"/>
      <c r="H2650" s="24"/>
      <c r="I2650" s="24"/>
      <c r="J2650" s="24"/>
      <c r="K2650" s="24"/>
      <c r="L2650" s="24"/>
      <c r="M2650" s="24"/>
      <c r="N2650" s="24"/>
      <c r="O2650" s="24"/>
    </row>
    <row r="2651" spans="4:15" x14ac:dyDescent="0.75">
      <c r="D2651" s="24"/>
      <c r="E2651" s="24"/>
      <c r="F2651" s="24"/>
      <c r="G2651" s="24"/>
      <c r="H2651" s="24"/>
      <c r="I2651" s="24"/>
      <c r="J2651" s="24"/>
      <c r="K2651" s="24"/>
      <c r="L2651" s="24"/>
      <c r="M2651" s="24"/>
      <c r="N2651" s="24"/>
      <c r="O2651" s="24"/>
    </row>
    <row r="2652" spans="4:15" x14ac:dyDescent="0.75">
      <c r="D2652" s="24"/>
      <c r="E2652" s="24"/>
      <c r="F2652" s="24"/>
      <c r="G2652" s="24"/>
      <c r="H2652" s="24"/>
      <c r="I2652" s="24"/>
      <c r="J2652" s="24"/>
      <c r="K2652" s="24"/>
      <c r="L2652" s="24"/>
      <c r="M2652" s="24"/>
      <c r="N2652" s="24"/>
      <c r="O2652" s="24"/>
    </row>
    <row r="2653" spans="4:15" x14ac:dyDescent="0.75">
      <c r="D2653" s="24"/>
      <c r="E2653" s="24"/>
      <c r="F2653" s="24"/>
      <c r="G2653" s="24"/>
      <c r="H2653" s="24"/>
      <c r="I2653" s="24"/>
      <c r="J2653" s="24"/>
      <c r="K2653" s="24"/>
      <c r="L2653" s="24"/>
      <c r="M2653" s="24"/>
      <c r="N2653" s="24"/>
      <c r="O2653" s="24"/>
    </row>
    <row r="2654" spans="4:15" x14ac:dyDescent="0.75">
      <c r="D2654" s="24"/>
      <c r="E2654" s="24"/>
      <c r="F2654" s="24"/>
      <c r="G2654" s="24"/>
      <c r="H2654" s="24"/>
      <c r="I2654" s="24"/>
      <c r="J2654" s="24"/>
      <c r="K2654" s="24"/>
      <c r="L2654" s="24"/>
      <c r="M2654" s="24"/>
      <c r="N2654" s="24"/>
      <c r="O2654" s="24"/>
    </row>
    <row r="2655" spans="4:15" x14ac:dyDescent="0.75">
      <c r="D2655" s="24"/>
      <c r="E2655" s="24"/>
      <c r="F2655" s="24"/>
      <c r="G2655" s="24"/>
      <c r="H2655" s="24"/>
      <c r="I2655" s="24"/>
      <c r="J2655" s="24"/>
      <c r="K2655" s="24"/>
      <c r="L2655" s="24"/>
      <c r="M2655" s="24"/>
      <c r="N2655" s="24"/>
      <c r="O2655" s="24"/>
    </row>
    <row r="2656" spans="4:15" x14ac:dyDescent="0.75">
      <c r="D2656" s="24"/>
      <c r="E2656" s="24"/>
      <c r="F2656" s="24"/>
      <c r="G2656" s="24"/>
      <c r="H2656" s="24"/>
      <c r="I2656" s="24"/>
      <c r="J2656" s="24"/>
      <c r="K2656" s="24"/>
      <c r="L2656" s="24"/>
      <c r="M2656" s="24"/>
      <c r="N2656" s="24"/>
      <c r="O2656" s="24"/>
    </row>
    <row r="2657" spans="4:15" x14ac:dyDescent="0.75">
      <c r="D2657" s="24"/>
      <c r="E2657" s="24"/>
      <c r="F2657" s="24"/>
      <c r="G2657" s="24"/>
      <c r="H2657" s="24"/>
      <c r="I2657" s="24"/>
      <c r="J2657" s="24"/>
      <c r="K2657" s="24"/>
      <c r="L2657" s="24"/>
      <c r="M2657" s="24"/>
      <c r="N2657" s="24"/>
      <c r="O2657" s="24"/>
    </row>
    <row r="2658" spans="4:15" x14ac:dyDescent="0.75">
      <c r="D2658" s="24"/>
      <c r="E2658" s="24"/>
      <c r="F2658" s="24"/>
      <c r="G2658" s="24"/>
      <c r="H2658" s="24"/>
      <c r="I2658" s="24"/>
      <c r="J2658" s="24"/>
      <c r="K2658" s="24"/>
      <c r="L2658" s="24"/>
      <c r="M2658" s="24"/>
      <c r="N2658" s="24"/>
      <c r="O2658" s="24"/>
    </row>
    <row r="2659" spans="4:15" x14ac:dyDescent="0.75">
      <c r="D2659" s="24"/>
      <c r="E2659" s="24"/>
      <c r="F2659" s="24"/>
      <c r="G2659" s="24"/>
      <c r="H2659" s="24"/>
      <c r="I2659" s="24"/>
      <c r="J2659" s="24"/>
      <c r="K2659" s="24"/>
      <c r="L2659" s="24"/>
      <c r="M2659" s="24"/>
      <c r="N2659" s="24"/>
      <c r="O2659" s="24"/>
    </row>
    <row r="2660" spans="4:15" x14ac:dyDescent="0.75">
      <c r="D2660" s="24"/>
      <c r="E2660" s="24"/>
      <c r="F2660" s="24"/>
      <c r="G2660" s="24"/>
      <c r="H2660" s="24"/>
      <c r="I2660" s="24"/>
      <c r="J2660" s="24"/>
      <c r="K2660" s="24"/>
      <c r="L2660" s="24"/>
      <c r="M2660" s="24"/>
      <c r="N2660" s="24"/>
      <c r="O2660" s="24"/>
    </row>
    <row r="2661" spans="4:15" x14ac:dyDescent="0.75">
      <c r="D2661" s="24"/>
      <c r="E2661" s="24"/>
      <c r="F2661" s="24"/>
      <c r="G2661" s="24"/>
      <c r="H2661" s="24"/>
      <c r="I2661" s="24"/>
      <c r="J2661" s="24"/>
      <c r="K2661" s="24"/>
      <c r="L2661" s="24"/>
      <c r="M2661" s="24"/>
      <c r="N2661" s="24"/>
      <c r="O2661" s="24"/>
    </row>
    <row r="2662" spans="4:15" x14ac:dyDescent="0.75">
      <c r="D2662" s="24"/>
      <c r="E2662" s="24"/>
      <c r="F2662" s="24"/>
      <c r="G2662" s="24"/>
      <c r="H2662" s="24"/>
      <c r="I2662" s="24"/>
      <c r="J2662" s="24"/>
      <c r="K2662" s="24"/>
      <c r="L2662" s="24"/>
      <c r="M2662" s="24"/>
      <c r="N2662" s="24"/>
      <c r="O2662" s="24"/>
    </row>
    <row r="2663" spans="4:15" x14ac:dyDescent="0.75">
      <c r="D2663" s="24"/>
      <c r="E2663" s="24"/>
      <c r="F2663" s="24"/>
      <c r="G2663" s="24"/>
      <c r="H2663" s="24"/>
      <c r="I2663" s="24"/>
      <c r="J2663" s="24"/>
      <c r="K2663" s="24"/>
      <c r="L2663" s="24"/>
      <c r="M2663" s="24"/>
      <c r="N2663" s="24"/>
      <c r="O2663" s="24"/>
    </row>
    <row r="2664" spans="4:15" x14ac:dyDescent="0.75">
      <c r="D2664" s="24"/>
      <c r="E2664" s="24"/>
      <c r="F2664" s="24"/>
      <c r="G2664" s="24"/>
      <c r="H2664" s="24"/>
      <c r="I2664" s="24"/>
      <c r="J2664" s="24"/>
      <c r="K2664" s="24"/>
      <c r="L2664" s="24"/>
      <c r="M2664" s="24"/>
      <c r="N2664" s="24"/>
      <c r="O2664" s="24"/>
    </row>
    <row r="2665" spans="4:15" x14ac:dyDescent="0.75">
      <c r="D2665" s="24"/>
      <c r="E2665" s="24"/>
      <c r="F2665" s="24"/>
      <c r="G2665" s="24"/>
      <c r="H2665" s="24"/>
      <c r="I2665" s="24"/>
      <c r="J2665" s="24"/>
      <c r="K2665" s="24"/>
      <c r="L2665" s="24"/>
      <c r="M2665" s="24"/>
      <c r="N2665" s="24"/>
      <c r="O2665" s="24"/>
    </row>
    <row r="2666" spans="4:15" x14ac:dyDescent="0.75">
      <c r="D2666" s="24"/>
      <c r="E2666" s="24"/>
      <c r="F2666" s="24"/>
      <c r="G2666" s="24"/>
      <c r="H2666" s="24"/>
      <c r="I2666" s="24"/>
      <c r="J2666" s="24"/>
      <c r="K2666" s="24"/>
      <c r="L2666" s="24"/>
      <c r="M2666" s="24"/>
      <c r="N2666" s="24"/>
      <c r="O2666" s="24"/>
    </row>
    <row r="2667" spans="4:15" x14ac:dyDescent="0.75">
      <c r="D2667" s="24"/>
      <c r="E2667" s="24"/>
      <c r="F2667" s="24"/>
      <c r="G2667" s="24"/>
      <c r="H2667" s="24"/>
      <c r="I2667" s="24"/>
      <c r="J2667" s="24"/>
      <c r="K2667" s="24"/>
      <c r="L2667" s="24"/>
      <c r="M2667" s="24"/>
      <c r="N2667" s="24"/>
      <c r="O2667" s="24"/>
    </row>
    <row r="2668" spans="4:15" x14ac:dyDescent="0.75">
      <c r="D2668" s="24"/>
      <c r="E2668" s="24"/>
      <c r="F2668" s="24"/>
      <c r="G2668" s="24"/>
      <c r="H2668" s="24"/>
      <c r="I2668" s="24"/>
      <c r="J2668" s="24"/>
      <c r="K2668" s="24"/>
      <c r="L2668" s="24"/>
      <c r="M2668" s="24"/>
      <c r="N2668" s="24"/>
      <c r="O2668" s="24"/>
    </row>
    <row r="2669" spans="4:15" x14ac:dyDescent="0.75">
      <c r="D2669" s="24"/>
      <c r="E2669" s="24"/>
      <c r="F2669" s="24"/>
      <c r="G2669" s="24"/>
      <c r="H2669" s="24"/>
      <c r="I2669" s="24"/>
      <c r="J2669" s="24"/>
      <c r="K2669" s="24"/>
      <c r="L2669" s="24"/>
      <c r="M2669" s="24"/>
      <c r="N2669" s="24"/>
      <c r="O2669" s="24"/>
    </row>
    <row r="2670" spans="4:15" x14ac:dyDescent="0.75">
      <c r="D2670" s="24"/>
      <c r="E2670" s="24"/>
      <c r="F2670" s="24"/>
      <c r="G2670" s="24"/>
      <c r="H2670" s="24"/>
      <c r="I2670" s="24"/>
      <c r="J2670" s="24"/>
      <c r="K2670" s="24"/>
      <c r="L2670" s="24"/>
      <c r="M2670" s="24"/>
      <c r="N2670" s="24"/>
      <c r="O2670" s="24"/>
    </row>
    <row r="2671" spans="4:15" x14ac:dyDescent="0.75">
      <c r="D2671" s="24"/>
      <c r="E2671" s="24"/>
      <c r="F2671" s="24"/>
      <c r="G2671" s="24"/>
      <c r="H2671" s="24"/>
      <c r="I2671" s="24"/>
      <c r="J2671" s="24"/>
      <c r="K2671" s="24"/>
      <c r="L2671" s="24"/>
      <c r="M2671" s="24"/>
      <c r="N2671" s="24"/>
      <c r="O2671" s="24"/>
    </row>
    <row r="2672" spans="4:15" x14ac:dyDescent="0.75">
      <c r="D2672" s="24"/>
      <c r="E2672" s="24"/>
      <c r="F2672" s="24"/>
      <c r="G2672" s="24"/>
      <c r="H2672" s="24"/>
      <c r="I2672" s="24"/>
      <c r="J2672" s="24"/>
      <c r="K2672" s="24"/>
      <c r="L2672" s="24"/>
      <c r="M2672" s="24"/>
      <c r="N2672" s="24"/>
      <c r="O2672" s="24"/>
    </row>
    <row r="2673" spans="4:15" x14ac:dyDescent="0.75">
      <c r="D2673" s="24"/>
      <c r="E2673" s="24"/>
      <c r="F2673" s="24"/>
      <c r="G2673" s="24"/>
      <c r="H2673" s="24"/>
      <c r="I2673" s="24"/>
      <c r="J2673" s="24"/>
      <c r="K2673" s="24"/>
      <c r="L2673" s="24"/>
      <c r="M2673" s="24"/>
      <c r="N2673" s="24"/>
      <c r="O2673" s="24"/>
    </row>
    <row r="2674" spans="4:15" x14ac:dyDescent="0.75">
      <c r="D2674" s="24"/>
      <c r="E2674" s="24"/>
      <c r="F2674" s="24"/>
      <c r="G2674" s="24"/>
      <c r="H2674" s="24"/>
      <c r="I2674" s="24"/>
      <c r="J2674" s="24"/>
      <c r="K2674" s="24"/>
      <c r="L2674" s="24"/>
      <c r="M2674" s="24"/>
      <c r="N2674" s="24"/>
      <c r="O2674" s="24"/>
    </row>
    <row r="2675" spans="4:15" x14ac:dyDescent="0.75">
      <c r="D2675" s="24"/>
      <c r="E2675" s="24"/>
      <c r="F2675" s="24"/>
      <c r="G2675" s="24"/>
      <c r="H2675" s="24"/>
      <c r="I2675" s="24"/>
      <c r="J2675" s="24"/>
      <c r="K2675" s="24"/>
      <c r="L2675" s="24"/>
      <c r="M2675" s="24"/>
      <c r="N2675" s="24"/>
      <c r="O2675" s="24"/>
    </row>
    <row r="2676" spans="4:15" x14ac:dyDescent="0.75">
      <c r="D2676" s="24"/>
      <c r="E2676" s="24"/>
      <c r="F2676" s="24"/>
      <c r="G2676" s="24"/>
      <c r="H2676" s="24"/>
      <c r="I2676" s="24"/>
      <c r="J2676" s="24"/>
      <c r="K2676" s="24"/>
      <c r="L2676" s="24"/>
      <c r="M2676" s="24"/>
      <c r="N2676" s="24"/>
      <c r="O2676" s="24"/>
    </row>
    <row r="2677" spans="4:15" x14ac:dyDescent="0.75">
      <c r="D2677" s="24"/>
      <c r="E2677" s="24"/>
      <c r="F2677" s="24"/>
      <c r="G2677" s="24"/>
      <c r="H2677" s="24"/>
      <c r="I2677" s="24"/>
      <c r="J2677" s="24"/>
      <c r="K2677" s="24"/>
      <c r="L2677" s="24"/>
      <c r="M2677" s="24"/>
      <c r="N2677" s="24"/>
      <c r="O2677" s="24"/>
    </row>
    <row r="2678" spans="4:15" x14ac:dyDescent="0.75">
      <c r="D2678" s="24"/>
      <c r="E2678" s="24"/>
      <c r="F2678" s="24"/>
      <c r="G2678" s="24"/>
      <c r="H2678" s="24"/>
      <c r="I2678" s="24"/>
      <c r="J2678" s="24"/>
      <c r="K2678" s="24"/>
      <c r="L2678" s="24"/>
      <c r="M2678" s="24"/>
      <c r="N2678" s="24"/>
      <c r="O2678" s="24"/>
    </row>
    <row r="2679" spans="4:15" x14ac:dyDescent="0.75">
      <c r="D2679" s="24"/>
      <c r="E2679" s="24"/>
      <c r="F2679" s="24"/>
      <c r="G2679" s="24"/>
      <c r="H2679" s="24"/>
      <c r="I2679" s="24"/>
      <c r="J2679" s="24"/>
      <c r="K2679" s="24"/>
      <c r="L2679" s="24"/>
      <c r="M2679" s="24"/>
      <c r="N2679" s="24"/>
      <c r="O2679" s="24"/>
    </row>
    <row r="2680" spans="4:15" x14ac:dyDescent="0.75">
      <c r="D2680" s="24"/>
      <c r="E2680" s="24"/>
      <c r="F2680" s="24"/>
      <c r="G2680" s="24"/>
      <c r="H2680" s="24"/>
      <c r="I2680" s="24"/>
      <c r="J2680" s="24"/>
      <c r="K2680" s="24"/>
      <c r="L2680" s="24"/>
      <c r="M2680" s="24"/>
      <c r="N2680" s="24"/>
      <c r="O2680" s="24"/>
    </row>
    <row r="2681" spans="4:15" x14ac:dyDescent="0.75">
      <c r="D2681" s="24"/>
      <c r="E2681" s="24"/>
      <c r="F2681" s="24"/>
      <c r="G2681" s="24"/>
      <c r="H2681" s="24"/>
      <c r="I2681" s="24"/>
      <c r="J2681" s="24"/>
      <c r="K2681" s="24"/>
      <c r="L2681" s="24"/>
      <c r="M2681" s="24"/>
      <c r="N2681" s="24"/>
      <c r="O2681" s="24"/>
    </row>
    <row r="2682" spans="4:15" x14ac:dyDescent="0.75">
      <c r="D2682" s="24"/>
      <c r="E2682" s="24"/>
      <c r="F2682" s="24"/>
      <c r="G2682" s="24"/>
      <c r="H2682" s="24"/>
      <c r="I2682" s="24"/>
      <c r="J2682" s="24"/>
      <c r="K2682" s="24"/>
      <c r="L2682" s="24"/>
      <c r="M2682" s="24"/>
      <c r="N2682" s="24"/>
      <c r="O2682" s="24"/>
    </row>
    <row r="2683" spans="4:15" x14ac:dyDescent="0.75">
      <c r="D2683" s="24"/>
      <c r="E2683" s="24"/>
      <c r="F2683" s="24"/>
      <c r="G2683" s="24"/>
      <c r="H2683" s="24"/>
      <c r="I2683" s="24"/>
      <c r="J2683" s="24"/>
      <c r="K2683" s="24"/>
      <c r="L2683" s="24"/>
      <c r="M2683" s="24"/>
      <c r="N2683" s="24"/>
      <c r="O2683" s="24"/>
    </row>
    <row r="2684" spans="4:15" x14ac:dyDescent="0.75">
      <c r="D2684" s="24"/>
      <c r="E2684" s="24"/>
      <c r="F2684" s="24"/>
      <c r="G2684" s="24"/>
      <c r="H2684" s="24"/>
      <c r="I2684" s="24"/>
      <c r="J2684" s="24"/>
      <c r="K2684" s="24"/>
      <c r="L2684" s="24"/>
      <c r="M2684" s="24"/>
      <c r="N2684" s="24"/>
      <c r="O2684" s="24"/>
    </row>
    <row r="2685" spans="4:15" x14ac:dyDescent="0.75">
      <c r="D2685" s="24"/>
      <c r="E2685" s="24"/>
      <c r="F2685" s="24"/>
      <c r="G2685" s="24"/>
      <c r="H2685" s="24"/>
      <c r="I2685" s="24"/>
      <c r="J2685" s="24"/>
      <c r="K2685" s="24"/>
      <c r="L2685" s="24"/>
      <c r="M2685" s="24"/>
      <c r="N2685" s="24"/>
      <c r="O2685" s="24"/>
    </row>
    <row r="2686" spans="4:15" x14ac:dyDescent="0.75">
      <c r="D2686" s="24"/>
      <c r="E2686" s="24"/>
      <c r="F2686" s="24"/>
      <c r="G2686" s="24"/>
      <c r="H2686" s="24"/>
      <c r="I2686" s="24"/>
      <c r="J2686" s="24"/>
      <c r="K2686" s="24"/>
      <c r="L2686" s="24"/>
      <c r="M2686" s="24"/>
      <c r="N2686" s="24"/>
      <c r="O2686" s="24"/>
    </row>
    <row r="2687" spans="4:15" x14ac:dyDescent="0.75">
      <c r="D2687" s="24"/>
      <c r="E2687" s="24"/>
      <c r="F2687" s="24"/>
      <c r="G2687" s="24"/>
      <c r="H2687" s="24"/>
      <c r="I2687" s="24"/>
      <c r="J2687" s="24"/>
      <c r="K2687" s="24"/>
      <c r="L2687" s="24"/>
      <c r="M2687" s="24"/>
      <c r="N2687" s="24"/>
      <c r="O2687" s="24"/>
    </row>
    <row r="2688" spans="4:15" x14ac:dyDescent="0.75">
      <c r="D2688" s="24"/>
      <c r="E2688" s="24"/>
      <c r="F2688" s="24"/>
      <c r="G2688" s="24"/>
      <c r="H2688" s="24"/>
      <c r="I2688" s="24"/>
      <c r="J2688" s="24"/>
      <c r="K2688" s="24"/>
      <c r="L2688" s="24"/>
      <c r="M2688" s="24"/>
      <c r="N2688" s="24"/>
      <c r="O2688" s="24"/>
    </row>
    <row r="2689" spans="4:15" x14ac:dyDescent="0.75">
      <c r="D2689" s="24"/>
      <c r="E2689" s="24"/>
      <c r="F2689" s="24"/>
      <c r="G2689" s="24"/>
      <c r="H2689" s="24"/>
      <c r="I2689" s="24"/>
      <c r="J2689" s="24"/>
      <c r="K2689" s="24"/>
      <c r="L2689" s="24"/>
      <c r="M2689" s="24"/>
      <c r="N2689" s="24"/>
      <c r="O2689" s="24"/>
    </row>
    <row r="2690" spans="4:15" x14ac:dyDescent="0.75">
      <c r="D2690" s="24"/>
      <c r="E2690" s="24"/>
      <c r="F2690" s="24"/>
      <c r="G2690" s="24"/>
      <c r="H2690" s="24"/>
      <c r="I2690" s="24"/>
      <c r="J2690" s="24"/>
      <c r="K2690" s="24"/>
      <c r="L2690" s="24"/>
      <c r="M2690" s="24"/>
      <c r="N2690" s="24"/>
      <c r="O2690" s="24"/>
    </row>
    <row r="2691" spans="4:15" x14ac:dyDescent="0.75">
      <c r="D2691" s="24"/>
      <c r="E2691" s="24"/>
      <c r="F2691" s="24"/>
      <c r="G2691" s="24"/>
      <c r="H2691" s="24"/>
      <c r="I2691" s="24"/>
      <c r="J2691" s="24"/>
      <c r="K2691" s="24"/>
      <c r="L2691" s="24"/>
      <c r="M2691" s="24"/>
      <c r="N2691" s="24"/>
      <c r="O2691" s="24"/>
    </row>
    <row r="2692" spans="4:15" x14ac:dyDescent="0.75">
      <c r="D2692" s="24"/>
      <c r="E2692" s="24"/>
      <c r="F2692" s="24"/>
      <c r="G2692" s="24"/>
      <c r="H2692" s="24"/>
      <c r="I2692" s="24"/>
      <c r="J2692" s="24"/>
      <c r="K2692" s="24"/>
      <c r="L2692" s="24"/>
      <c r="M2692" s="24"/>
      <c r="N2692" s="24"/>
      <c r="O2692" s="24"/>
    </row>
    <row r="2693" spans="4:15" x14ac:dyDescent="0.75">
      <c r="D2693" s="24"/>
      <c r="E2693" s="24"/>
      <c r="F2693" s="24"/>
      <c r="G2693" s="24"/>
      <c r="H2693" s="24"/>
      <c r="I2693" s="24"/>
      <c r="J2693" s="24"/>
      <c r="K2693" s="24"/>
      <c r="L2693" s="24"/>
      <c r="M2693" s="24"/>
      <c r="N2693" s="24"/>
      <c r="O2693" s="24"/>
    </row>
    <row r="2694" spans="4:15" x14ac:dyDescent="0.75">
      <c r="D2694" s="24"/>
      <c r="E2694" s="24"/>
      <c r="F2694" s="24"/>
      <c r="G2694" s="24"/>
      <c r="H2694" s="24"/>
      <c r="I2694" s="24"/>
      <c r="J2694" s="24"/>
      <c r="K2694" s="24"/>
      <c r="L2694" s="24"/>
      <c r="M2694" s="24"/>
      <c r="N2694" s="24"/>
      <c r="O2694" s="24"/>
    </row>
    <row r="2695" spans="4:15" x14ac:dyDescent="0.75">
      <c r="D2695" s="24"/>
      <c r="E2695" s="24"/>
      <c r="F2695" s="24"/>
      <c r="G2695" s="24"/>
      <c r="H2695" s="24"/>
      <c r="I2695" s="24"/>
      <c r="J2695" s="24"/>
      <c r="K2695" s="24"/>
      <c r="L2695" s="24"/>
      <c r="M2695" s="24"/>
      <c r="N2695" s="24"/>
      <c r="O2695" s="24"/>
    </row>
    <row r="2696" spans="4:15" x14ac:dyDescent="0.75">
      <c r="D2696" s="24"/>
      <c r="E2696" s="24"/>
      <c r="F2696" s="24"/>
      <c r="G2696" s="24"/>
      <c r="H2696" s="24"/>
      <c r="I2696" s="24"/>
      <c r="J2696" s="24"/>
      <c r="K2696" s="24"/>
      <c r="L2696" s="24"/>
      <c r="M2696" s="24"/>
      <c r="N2696" s="24"/>
      <c r="O2696" s="24"/>
    </row>
    <row r="2697" spans="4:15" x14ac:dyDescent="0.75">
      <c r="D2697" s="24"/>
      <c r="E2697" s="24"/>
      <c r="F2697" s="24"/>
      <c r="G2697" s="24"/>
      <c r="H2697" s="24"/>
      <c r="I2697" s="24"/>
      <c r="J2697" s="24"/>
      <c r="K2697" s="24"/>
      <c r="L2697" s="24"/>
      <c r="M2697" s="24"/>
      <c r="N2697" s="24"/>
      <c r="O2697" s="24"/>
    </row>
    <row r="2698" spans="4:15" x14ac:dyDescent="0.75">
      <c r="D2698" s="24"/>
      <c r="E2698" s="24"/>
      <c r="F2698" s="24"/>
      <c r="G2698" s="24"/>
      <c r="H2698" s="24"/>
      <c r="I2698" s="24"/>
      <c r="J2698" s="24"/>
      <c r="K2698" s="24"/>
      <c r="L2698" s="24"/>
      <c r="M2698" s="24"/>
      <c r="N2698" s="24"/>
      <c r="O2698" s="24"/>
    </row>
    <row r="2699" spans="4:15" x14ac:dyDescent="0.75">
      <c r="D2699" s="24"/>
      <c r="E2699" s="24"/>
      <c r="F2699" s="24"/>
      <c r="G2699" s="24"/>
      <c r="H2699" s="24"/>
      <c r="I2699" s="24"/>
      <c r="J2699" s="24"/>
      <c r="K2699" s="24"/>
      <c r="L2699" s="24"/>
      <c r="M2699" s="24"/>
      <c r="N2699" s="24"/>
      <c r="O2699" s="24"/>
    </row>
    <row r="2700" spans="4:15" x14ac:dyDescent="0.75">
      <c r="D2700" s="24"/>
      <c r="E2700" s="24"/>
      <c r="F2700" s="24"/>
      <c r="G2700" s="24"/>
      <c r="H2700" s="24"/>
      <c r="I2700" s="24"/>
      <c r="J2700" s="24"/>
      <c r="K2700" s="24"/>
      <c r="L2700" s="24"/>
      <c r="M2700" s="24"/>
      <c r="N2700" s="24"/>
      <c r="O2700" s="24"/>
    </row>
    <row r="2701" spans="4:15" x14ac:dyDescent="0.75">
      <c r="D2701" s="24"/>
      <c r="E2701" s="24"/>
      <c r="F2701" s="24"/>
      <c r="G2701" s="24"/>
      <c r="H2701" s="24"/>
      <c r="I2701" s="24"/>
      <c r="J2701" s="24"/>
      <c r="K2701" s="24"/>
      <c r="L2701" s="24"/>
      <c r="M2701" s="24"/>
      <c r="N2701" s="24"/>
      <c r="O2701" s="24"/>
    </row>
    <row r="2702" spans="4:15" x14ac:dyDescent="0.75">
      <c r="D2702" s="24"/>
      <c r="E2702" s="24"/>
      <c r="F2702" s="24"/>
      <c r="G2702" s="24"/>
      <c r="H2702" s="24"/>
      <c r="I2702" s="24"/>
      <c r="J2702" s="24"/>
      <c r="K2702" s="24"/>
      <c r="L2702" s="24"/>
      <c r="M2702" s="24"/>
      <c r="N2702" s="24"/>
      <c r="O2702" s="24"/>
    </row>
    <row r="2703" spans="4:15" x14ac:dyDescent="0.75">
      <c r="D2703" s="24"/>
      <c r="E2703" s="24"/>
      <c r="F2703" s="24"/>
      <c r="G2703" s="24"/>
      <c r="H2703" s="24"/>
      <c r="I2703" s="24"/>
      <c r="J2703" s="24"/>
      <c r="K2703" s="24"/>
      <c r="L2703" s="24"/>
      <c r="M2703" s="24"/>
      <c r="N2703" s="24"/>
      <c r="O2703" s="24"/>
    </row>
    <row r="2704" spans="4:15" x14ac:dyDescent="0.75">
      <c r="D2704" s="24"/>
      <c r="E2704" s="24"/>
      <c r="F2704" s="24"/>
      <c r="G2704" s="24"/>
      <c r="H2704" s="24"/>
      <c r="I2704" s="24"/>
      <c r="J2704" s="24"/>
      <c r="K2704" s="24"/>
      <c r="L2704" s="24"/>
      <c r="M2704" s="24"/>
      <c r="N2704" s="24"/>
      <c r="O2704" s="24"/>
    </row>
    <row r="2705" spans="4:15" x14ac:dyDescent="0.75">
      <c r="D2705" s="24"/>
      <c r="E2705" s="24"/>
      <c r="F2705" s="24"/>
      <c r="G2705" s="24"/>
      <c r="H2705" s="24"/>
      <c r="I2705" s="24"/>
      <c r="J2705" s="24"/>
      <c r="K2705" s="24"/>
      <c r="L2705" s="24"/>
      <c r="M2705" s="24"/>
      <c r="N2705" s="24"/>
      <c r="O2705" s="24"/>
    </row>
    <row r="2706" spans="4:15" x14ac:dyDescent="0.75">
      <c r="D2706" s="24"/>
      <c r="E2706" s="24"/>
      <c r="F2706" s="24"/>
      <c r="G2706" s="24"/>
      <c r="H2706" s="24"/>
      <c r="I2706" s="24"/>
      <c r="J2706" s="24"/>
      <c r="K2706" s="24"/>
      <c r="L2706" s="24"/>
      <c r="M2706" s="24"/>
      <c r="N2706" s="24"/>
      <c r="O2706" s="24"/>
    </row>
    <row r="2707" spans="4:15" x14ac:dyDescent="0.75">
      <c r="D2707" s="24"/>
      <c r="E2707" s="24"/>
      <c r="F2707" s="24"/>
      <c r="G2707" s="24"/>
      <c r="H2707" s="24"/>
      <c r="I2707" s="24"/>
      <c r="J2707" s="24"/>
      <c r="K2707" s="24"/>
      <c r="L2707" s="24"/>
      <c r="M2707" s="24"/>
      <c r="N2707" s="24"/>
      <c r="O2707" s="24"/>
    </row>
    <row r="2708" spans="4:15" x14ac:dyDescent="0.75">
      <c r="D2708" s="24"/>
      <c r="E2708" s="24"/>
      <c r="F2708" s="24"/>
      <c r="G2708" s="24"/>
      <c r="H2708" s="24"/>
      <c r="I2708" s="24"/>
      <c r="J2708" s="24"/>
      <c r="K2708" s="24"/>
      <c r="L2708" s="24"/>
      <c r="M2708" s="24"/>
      <c r="N2708" s="24"/>
      <c r="O2708" s="24"/>
    </row>
    <row r="2709" spans="4:15" x14ac:dyDescent="0.75">
      <c r="D2709" s="24"/>
      <c r="E2709" s="24"/>
      <c r="F2709" s="24"/>
      <c r="G2709" s="24"/>
      <c r="H2709" s="24"/>
      <c r="I2709" s="24"/>
      <c r="J2709" s="24"/>
      <c r="K2709" s="24"/>
      <c r="L2709" s="24"/>
      <c r="M2709" s="24"/>
      <c r="N2709" s="24"/>
      <c r="O2709" s="24"/>
    </row>
    <row r="2710" spans="4:15" x14ac:dyDescent="0.75">
      <c r="D2710" s="24"/>
      <c r="E2710" s="24"/>
      <c r="F2710" s="24"/>
      <c r="G2710" s="24"/>
      <c r="H2710" s="24"/>
      <c r="I2710" s="24"/>
      <c r="J2710" s="24"/>
      <c r="K2710" s="24"/>
      <c r="L2710" s="24"/>
      <c r="M2710" s="24"/>
      <c r="N2710" s="24"/>
      <c r="O2710" s="24"/>
    </row>
    <row r="2711" spans="4:15" x14ac:dyDescent="0.75">
      <c r="D2711" s="24"/>
      <c r="E2711" s="24"/>
      <c r="F2711" s="24"/>
      <c r="G2711" s="24"/>
      <c r="H2711" s="24"/>
      <c r="I2711" s="24"/>
      <c r="J2711" s="24"/>
      <c r="K2711" s="24"/>
      <c r="L2711" s="24"/>
      <c r="M2711" s="24"/>
      <c r="N2711" s="24"/>
      <c r="O2711" s="24"/>
    </row>
    <row r="2712" spans="4:15" x14ac:dyDescent="0.75">
      <c r="D2712" s="24"/>
      <c r="E2712" s="24"/>
      <c r="F2712" s="24"/>
      <c r="G2712" s="24"/>
      <c r="H2712" s="24"/>
      <c r="I2712" s="24"/>
      <c r="J2712" s="24"/>
      <c r="K2712" s="24"/>
      <c r="L2712" s="24"/>
      <c r="M2712" s="24"/>
      <c r="N2712" s="24"/>
      <c r="O2712" s="24"/>
    </row>
    <row r="2713" spans="4:15" x14ac:dyDescent="0.75">
      <c r="D2713" s="24"/>
      <c r="E2713" s="24"/>
      <c r="F2713" s="24"/>
      <c r="G2713" s="24"/>
      <c r="H2713" s="24"/>
      <c r="I2713" s="24"/>
      <c r="J2713" s="24"/>
      <c r="K2713" s="24"/>
      <c r="L2713" s="24"/>
      <c r="M2713" s="24"/>
      <c r="N2713" s="24"/>
      <c r="O2713" s="24"/>
    </row>
    <row r="2714" spans="4:15" x14ac:dyDescent="0.75">
      <c r="D2714" s="24"/>
      <c r="E2714" s="24"/>
      <c r="F2714" s="24"/>
      <c r="G2714" s="24"/>
      <c r="H2714" s="24"/>
      <c r="I2714" s="24"/>
      <c r="J2714" s="24"/>
      <c r="K2714" s="24"/>
      <c r="L2714" s="24"/>
      <c r="M2714" s="24"/>
      <c r="N2714" s="24"/>
      <c r="O2714" s="24"/>
    </row>
    <row r="2715" spans="4:15" x14ac:dyDescent="0.75">
      <c r="D2715" s="24"/>
      <c r="E2715" s="24"/>
      <c r="F2715" s="24"/>
      <c r="G2715" s="24"/>
      <c r="H2715" s="24"/>
      <c r="I2715" s="24"/>
      <c r="J2715" s="24"/>
      <c r="K2715" s="24"/>
      <c r="L2715" s="24"/>
      <c r="M2715" s="24"/>
      <c r="N2715" s="24"/>
      <c r="O2715" s="24"/>
    </row>
    <row r="2716" spans="4:15" x14ac:dyDescent="0.75">
      <c r="D2716" s="24"/>
      <c r="E2716" s="24"/>
      <c r="F2716" s="24"/>
      <c r="G2716" s="24"/>
      <c r="H2716" s="24"/>
      <c r="I2716" s="24"/>
      <c r="J2716" s="24"/>
      <c r="K2716" s="24"/>
      <c r="L2716" s="24"/>
      <c r="M2716" s="24"/>
      <c r="N2716" s="24"/>
      <c r="O2716" s="24"/>
    </row>
    <row r="2717" spans="4:15" x14ac:dyDescent="0.75">
      <c r="D2717" s="24"/>
      <c r="E2717" s="24"/>
      <c r="F2717" s="24"/>
      <c r="G2717" s="24"/>
      <c r="H2717" s="24"/>
      <c r="I2717" s="24"/>
      <c r="J2717" s="24"/>
      <c r="K2717" s="24"/>
      <c r="L2717" s="24"/>
      <c r="M2717" s="24"/>
      <c r="N2717" s="24"/>
      <c r="O2717" s="24"/>
    </row>
    <row r="2718" spans="4:15" x14ac:dyDescent="0.75">
      <c r="D2718" s="24"/>
      <c r="E2718" s="24"/>
      <c r="F2718" s="24"/>
      <c r="G2718" s="24"/>
      <c r="H2718" s="24"/>
      <c r="I2718" s="24"/>
      <c r="J2718" s="24"/>
      <c r="K2718" s="24"/>
      <c r="L2718" s="24"/>
      <c r="M2718" s="24"/>
      <c r="N2718" s="24"/>
      <c r="O2718" s="24"/>
    </row>
    <row r="2719" spans="4:15" x14ac:dyDescent="0.75">
      <c r="D2719" s="24"/>
      <c r="E2719" s="24"/>
      <c r="F2719" s="24"/>
      <c r="G2719" s="24"/>
      <c r="H2719" s="24"/>
      <c r="I2719" s="24"/>
      <c r="J2719" s="24"/>
      <c r="K2719" s="24"/>
      <c r="L2719" s="24"/>
      <c r="M2719" s="24"/>
      <c r="N2719" s="24"/>
      <c r="O2719" s="24"/>
    </row>
    <row r="2720" spans="4:15" x14ac:dyDescent="0.75">
      <c r="D2720" s="24"/>
      <c r="E2720" s="24"/>
      <c r="F2720" s="24"/>
      <c r="G2720" s="24"/>
      <c r="H2720" s="24"/>
      <c r="I2720" s="24"/>
      <c r="J2720" s="24"/>
      <c r="K2720" s="24"/>
      <c r="L2720" s="24"/>
      <c r="M2720" s="24"/>
      <c r="N2720" s="24"/>
      <c r="O2720" s="24"/>
    </row>
    <row r="2721" spans="4:15" x14ac:dyDescent="0.75">
      <c r="D2721" s="24"/>
      <c r="E2721" s="24"/>
      <c r="F2721" s="24"/>
      <c r="G2721" s="24"/>
      <c r="H2721" s="24"/>
      <c r="I2721" s="24"/>
      <c r="J2721" s="24"/>
      <c r="K2721" s="24"/>
      <c r="L2721" s="24"/>
      <c r="M2721" s="24"/>
      <c r="N2721" s="24"/>
      <c r="O2721" s="24"/>
    </row>
    <row r="2722" spans="4:15" x14ac:dyDescent="0.75">
      <c r="D2722" s="24"/>
      <c r="E2722" s="24"/>
      <c r="F2722" s="24"/>
      <c r="G2722" s="24"/>
      <c r="H2722" s="24"/>
      <c r="I2722" s="24"/>
      <c r="J2722" s="24"/>
      <c r="K2722" s="24"/>
      <c r="L2722" s="24"/>
      <c r="M2722" s="24"/>
      <c r="N2722" s="24"/>
      <c r="O2722" s="24"/>
    </row>
    <row r="2723" spans="4:15" x14ac:dyDescent="0.75">
      <c r="D2723" s="24"/>
      <c r="E2723" s="24"/>
      <c r="F2723" s="24"/>
      <c r="G2723" s="24"/>
      <c r="H2723" s="24"/>
      <c r="I2723" s="24"/>
      <c r="J2723" s="24"/>
      <c r="K2723" s="24"/>
      <c r="L2723" s="24"/>
      <c r="M2723" s="24"/>
      <c r="N2723" s="24"/>
      <c r="O2723" s="24"/>
    </row>
    <row r="2724" spans="4:15" x14ac:dyDescent="0.75">
      <c r="D2724" s="24"/>
      <c r="E2724" s="24"/>
      <c r="F2724" s="24"/>
      <c r="G2724" s="24"/>
      <c r="H2724" s="24"/>
      <c r="I2724" s="24"/>
      <c r="J2724" s="24"/>
      <c r="K2724" s="24"/>
      <c r="L2724" s="24"/>
      <c r="M2724" s="24"/>
      <c r="N2724" s="24"/>
      <c r="O2724" s="24"/>
    </row>
    <row r="2725" spans="4:15" x14ac:dyDescent="0.75">
      <c r="D2725" s="24"/>
      <c r="E2725" s="24"/>
      <c r="F2725" s="24"/>
      <c r="G2725" s="24"/>
      <c r="H2725" s="24"/>
      <c r="I2725" s="24"/>
      <c r="J2725" s="24"/>
      <c r="K2725" s="24"/>
      <c r="L2725" s="24"/>
      <c r="M2725" s="24"/>
      <c r="N2725" s="24"/>
      <c r="O2725" s="24"/>
    </row>
    <row r="2726" spans="4:15" x14ac:dyDescent="0.75">
      <c r="D2726" s="24"/>
      <c r="E2726" s="24"/>
      <c r="F2726" s="24"/>
      <c r="G2726" s="24"/>
      <c r="H2726" s="24"/>
      <c r="I2726" s="24"/>
      <c r="J2726" s="24"/>
      <c r="K2726" s="24"/>
      <c r="L2726" s="24"/>
      <c r="M2726" s="24"/>
      <c r="N2726" s="24"/>
      <c r="O2726" s="24"/>
    </row>
    <row r="2727" spans="4:15" x14ac:dyDescent="0.75">
      <c r="D2727" s="24"/>
      <c r="E2727" s="24"/>
      <c r="F2727" s="24"/>
      <c r="G2727" s="24"/>
      <c r="H2727" s="24"/>
      <c r="I2727" s="24"/>
      <c r="J2727" s="24"/>
      <c r="K2727" s="24"/>
      <c r="L2727" s="24"/>
      <c r="M2727" s="24"/>
      <c r="N2727" s="24"/>
      <c r="O2727" s="24"/>
    </row>
    <row r="2728" spans="4:15" x14ac:dyDescent="0.75">
      <c r="D2728" s="24"/>
      <c r="E2728" s="24"/>
      <c r="F2728" s="24"/>
      <c r="G2728" s="24"/>
      <c r="H2728" s="24"/>
      <c r="I2728" s="24"/>
      <c r="J2728" s="24"/>
      <c r="K2728" s="24"/>
      <c r="L2728" s="24"/>
      <c r="M2728" s="24"/>
      <c r="N2728" s="24"/>
      <c r="O2728" s="24"/>
    </row>
    <row r="2729" spans="4:15" x14ac:dyDescent="0.75">
      <c r="D2729" s="24"/>
      <c r="E2729" s="24"/>
      <c r="F2729" s="24"/>
      <c r="G2729" s="24"/>
      <c r="H2729" s="24"/>
      <c r="I2729" s="24"/>
      <c r="J2729" s="24"/>
      <c r="K2729" s="24"/>
      <c r="L2729" s="24"/>
      <c r="M2729" s="24"/>
      <c r="N2729" s="24"/>
      <c r="O2729" s="24"/>
    </row>
    <row r="2730" spans="4:15" x14ac:dyDescent="0.75">
      <c r="D2730" s="24"/>
      <c r="E2730" s="24"/>
      <c r="F2730" s="24"/>
      <c r="G2730" s="24"/>
      <c r="H2730" s="24"/>
      <c r="I2730" s="24"/>
      <c r="J2730" s="24"/>
      <c r="K2730" s="24"/>
      <c r="L2730" s="24"/>
      <c r="M2730" s="24"/>
      <c r="N2730" s="24"/>
      <c r="O2730" s="24"/>
    </row>
    <row r="2731" spans="4:15" x14ac:dyDescent="0.75">
      <c r="D2731" s="24"/>
      <c r="E2731" s="24"/>
      <c r="F2731" s="24"/>
      <c r="G2731" s="24"/>
      <c r="H2731" s="24"/>
      <c r="I2731" s="24"/>
      <c r="J2731" s="24"/>
      <c r="K2731" s="24"/>
      <c r="L2731" s="24"/>
      <c r="M2731" s="24"/>
      <c r="N2731" s="24"/>
      <c r="O2731" s="24"/>
    </row>
    <row r="2732" spans="4:15" x14ac:dyDescent="0.75">
      <c r="D2732" s="24"/>
      <c r="E2732" s="24"/>
      <c r="F2732" s="24"/>
      <c r="G2732" s="24"/>
      <c r="H2732" s="24"/>
      <c r="I2732" s="24"/>
      <c r="J2732" s="24"/>
      <c r="K2732" s="24"/>
      <c r="L2732" s="24"/>
      <c r="M2732" s="24"/>
      <c r="N2732" s="24"/>
      <c r="O2732" s="24"/>
    </row>
    <row r="2733" spans="4:15" x14ac:dyDescent="0.75">
      <c r="D2733" s="24"/>
      <c r="E2733" s="24"/>
      <c r="F2733" s="24"/>
      <c r="G2733" s="24"/>
      <c r="H2733" s="24"/>
      <c r="I2733" s="24"/>
      <c r="J2733" s="24"/>
      <c r="K2733" s="24"/>
      <c r="L2733" s="24"/>
      <c r="M2733" s="24"/>
      <c r="N2733" s="24"/>
      <c r="O2733" s="24"/>
    </row>
    <row r="2734" spans="4:15" x14ac:dyDescent="0.75">
      <c r="D2734" s="24"/>
      <c r="E2734" s="24"/>
      <c r="F2734" s="24"/>
      <c r="G2734" s="24"/>
      <c r="H2734" s="24"/>
      <c r="I2734" s="24"/>
      <c r="J2734" s="24"/>
      <c r="K2734" s="24"/>
      <c r="L2734" s="24"/>
      <c r="M2734" s="24"/>
      <c r="N2734" s="24"/>
      <c r="O2734" s="24"/>
    </row>
    <row r="2735" spans="4:15" x14ac:dyDescent="0.75">
      <c r="D2735" s="24"/>
      <c r="E2735" s="24"/>
      <c r="F2735" s="24"/>
      <c r="G2735" s="24"/>
      <c r="H2735" s="24"/>
      <c r="I2735" s="24"/>
      <c r="J2735" s="24"/>
      <c r="K2735" s="24"/>
      <c r="L2735" s="24"/>
      <c r="M2735" s="24"/>
      <c r="N2735" s="24"/>
      <c r="O2735" s="24"/>
    </row>
    <row r="2736" spans="4:15" x14ac:dyDescent="0.75">
      <c r="D2736" s="24"/>
      <c r="E2736" s="24"/>
      <c r="F2736" s="24"/>
      <c r="G2736" s="24"/>
      <c r="H2736" s="24"/>
      <c r="I2736" s="24"/>
      <c r="J2736" s="24"/>
      <c r="K2736" s="24"/>
      <c r="L2736" s="24"/>
      <c r="M2736" s="24"/>
      <c r="N2736" s="24"/>
      <c r="O2736" s="24"/>
    </row>
    <row r="2737" spans="4:15" x14ac:dyDescent="0.75">
      <c r="D2737" s="24"/>
      <c r="E2737" s="24"/>
      <c r="F2737" s="24"/>
      <c r="G2737" s="24"/>
      <c r="H2737" s="24"/>
      <c r="I2737" s="24"/>
      <c r="J2737" s="24"/>
      <c r="K2737" s="24"/>
      <c r="L2737" s="24"/>
      <c r="M2737" s="24"/>
      <c r="N2737" s="24"/>
      <c r="O2737" s="24"/>
    </row>
    <row r="2738" spans="4:15" x14ac:dyDescent="0.75">
      <c r="D2738" s="24"/>
      <c r="E2738" s="24"/>
      <c r="F2738" s="24"/>
      <c r="G2738" s="24"/>
      <c r="H2738" s="24"/>
      <c r="I2738" s="24"/>
      <c r="J2738" s="24"/>
      <c r="K2738" s="24"/>
      <c r="L2738" s="24"/>
      <c r="M2738" s="24"/>
      <c r="N2738" s="24"/>
      <c r="O2738" s="24"/>
    </row>
    <row r="2739" spans="4:15" x14ac:dyDescent="0.75">
      <c r="D2739" s="24"/>
      <c r="E2739" s="24"/>
      <c r="F2739" s="24"/>
      <c r="G2739" s="24"/>
      <c r="H2739" s="24"/>
      <c r="I2739" s="24"/>
      <c r="J2739" s="24"/>
      <c r="K2739" s="24"/>
      <c r="L2739" s="24"/>
      <c r="M2739" s="24"/>
      <c r="N2739" s="24"/>
      <c r="O2739" s="24"/>
    </row>
    <row r="2740" spans="4:15" x14ac:dyDescent="0.75">
      <c r="D2740" s="24"/>
      <c r="E2740" s="24"/>
      <c r="F2740" s="24"/>
      <c r="G2740" s="24"/>
      <c r="H2740" s="24"/>
      <c r="I2740" s="24"/>
      <c r="J2740" s="24"/>
      <c r="K2740" s="24"/>
      <c r="L2740" s="24"/>
      <c r="M2740" s="24"/>
      <c r="N2740" s="24"/>
      <c r="O2740" s="24"/>
    </row>
    <row r="2741" spans="4:15" x14ac:dyDescent="0.75">
      <c r="D2741" s="24"/>
      <c r="E2741" s="24"/>
      <c r="F2741" s="24"/>
      <c r="G2741" s="24"/>
      <c r="H2741" s="24"/>
      <c r="I2741" s="24"/>
      <c r="J2741" s="24"/>
      <c r="K2741" s="24"/>
      <c r="L2741" s="24"/>
      <c r="M2741" s="24"/>
      <c r="N2741" s="24"/>
      <c r="O2741" s="24"/>
    </row>
    <row r="2742" spans="4:15" x14ac:dyDescent="0.75">
      <c r="D2742" s="24"/>
      <c r="E2742" s="24"/>
      <c r="F2742" s="24"/>
      <c r="G2742" s="24"/>
      <c r="H2742" s="24"/>
      <c r="I2742" s="24"/>
      <c r="J2742" s="24"/>
      <c r="K2742" s="24"/>
      <c r="L2742" s="24"/>
      <c r="M2742" s="24"/>
      <c r="N2742" s="24"/>
      <c r="O2742" s="24"/>
    </row>
    <row r="2743" spans="4:15" x14ac:dyDescent="0.75">
      <c r="D2743" s="24"/>
      <c r="E2743" s="24"/>
      <c r="F2743" s="24"/>
      <c r="G2743" s="24"/>
      <c r="H2743" s="24"/>
      <c r="I2743" s="24"/>
      <c r="J2743" s="24"/>
      <c r="K2743" s="24"/>
      <c r="L2743" s="24"/>
      <c r="M2743" s="24"/>
      <c r="N2743" s="24"/>
      <c r="O2743" s="24"/>
    </row>
    <row r="2744" spans="4:15" x14ac:dyDescent="0.75">
      <c r="D2744" s="24"/>
      <c r="E2744" s="24"/>
      <c r="F2744" s="24"/>
      <c r="G2744" s="24"/>
      <c r="H2744" s="24"/>
      <c r="I2744" s="24"/>
      <c r="J2744" s="24"/>
      <c r="K2744" s="24"/>
      <c r="L2744" s="24"/>
      <c r="M2744" s="24"/>
      <c r="N2744" s="24"/>
      <c r="O2744" s="24"/>
    </row>
    <row r="2745" spans="4:15" x14ac:dyDescent="0.75">
      <c r="D2745" s="24"/>
      <c r="E2745" s="24"/>
      <c r="F2745" s="24"/>
      <c r="G2745" s="24"/>
      <c r="H2745" s="24"/>
      <c r="I2745" s="24"/>
      <c r="J2745" s="24"/>
      <c r="K2745" s="24"/>
      <c r="L2745" s="24"/>
      <c r="M2745" s="24"/>
      <c r="N2745" s="24"/>
      <c r="O2745" s="24"/>
    </row>
    <row r="2746" spans="4:15" x14ac:dyDescent="0.75">
      <c r="D2746" s="24"/>
      <c r="E2746" s="24"/>
      <c r="F2746" s="24"/>
      <c r="G2746" s="24"/>
      <c r="H2746" s="24"/>
      <c r="I2746" s="24"/>
      <c r="J2746" s="24"/>
      <c r="K2746" s="24"/>
      <c r="L2746" s="24"/>
      <c r="M2746" s="24"/>
      <c r="N2746" s="24"/>
      <c r="O2746" s="24"/>
    </row>
    <row r="2747" spans="4:15" x14ac:dyDescent="0.75">
      <c r="D2747" s="24"/>
      <c r="E2747" s="24"/>
      <c r="F2747" s="24"/>
      <c r="G2747" s="24"/>
      <c r="H2747" s="24"/>
      <c r="I2747" s="24"/>
      <c r="J2747" s="24"/>
      <c r="K2747" s="24"/>
      <c r="L2747" s="24"/>
      <c r="M2747" s="24"/>
      <c r="N2747" s="24"/>
      <c r="O2747" s="24"/>
    </row>
    <row r="2748" spans="4:15" x14ac:dyDescent="0.75">
      <c r="D2748" s="24"/>
      <c r="E2748" s="24"/>
      <c r="F2748" s="24"/>
      <c r="G2748" s="24"/>
      <c r="H2748" s="24"/>
      <c r="I2748" s="24"/>
      <c r="J2748" s="24"/>
      <c r="K2748" s="24"/>
      <c r="L2748" s="24"/>
      <c r="M2748" s="24"/>
      <c r="N2748" s="24"/>
      <c r="O2748" s="24"/>
    </row>
    <row r="2749" spans="4:15" x14ac:dyDescent="0.75">
      <c r="D2749" s="24"/>
      <c r="E2749" s="24"/>
      <c r="F2749" s="24"/>
      <c r="G2749" s="24"/>
      <c r="H2749" s="24"/>
      <c r="I2749" s="24"/>
      <c r="J2749" s="24"/>
      <c r="K2749" s="24"/>
      <c r="L2749" s="24"/>
      <c r="M2749" s="24"/>
      <c r="N2749" s="24"/>
      <c r="O2749" s="24"/>
    </row>
    <row r="2750" spans="4:15" x14ac:dyDescent="0.75">
      <c r="D2750" s="24"/>
      <c r="E2750" s="24"/>
      <c r="F2750" s="24"/>
      <c r="G2750" s="24"/>
      <c r="H2750" s="24"/>
      <c r="I2750" s="24"/>
      <c r="J2750" s="24"/>
      <c r="K2750" s="24"/>
      <c r="L2750" s="24"/>
      <c r="M2750" s="24"/>
      <c r="N2750" s="24"/>
      <c r="O2750" s="24"/>
    </row>
    <row r="2751" spans="4:15" x14ac:dyDescent="0.75">
      <c r="D2751" s="24"/>
      <c r="E2751" s="24"/>
      <c r="F2751" s="24"/>
      <c r="G2751" s="24"/>
      <c r="H2751" s="24"/>
      <c r="I2751" s="24"/>
      <c r="J2751" s="24"/>
      <c r="K2751" s="24"/>
      <c r="L2751" s="24"/>
      <c r="M2751" s="24"/>
      <c r="N2751" s="24"/>
      <c r="O2751" s="24"/>
    </row>
    <row r="2752" spans="4:15" x14ac:dyDescent="0.75">
      <c r="D2752" s="24"/>
      <c r="E2752" s="24"/>
      <c r="F2752" s="24"/>
      <c r="G2752" s="24"/>
      <c r="H2752" s="24"/>
      <c r="I2752" s="24"/>
      <c r="J2752" s="24"/>
      <c r="K2752" s="24"/>
      <c r="L2752" s="24"/>
      <c r="M2752" s="24"/>
      <c r="N2752" s="24"/>
      <c r="O2752" s="24"/>
    </row>
    <row r="2753" spans="4:15" x14ac:dyDescent="0.75">
      <c r="D2753" s="24"/>
      <c r="E2753" s="24"/>
      <c r="F2753" s="24"/>
      <c r="G2753" s="24"/>
      <c r="H2753" s="24"/>
      <c r="I2753" s="24"/>
      <c r="J2753" s="24"/>
      <c r="K2753" s="24"/>
      <c r="L2753" s="24"/>
      <c r="M2753" s="24"/>
      <c r="N2753" s="24"/>
      <c r="O2753" s="24"/>
    </row>
    <row r="2754" spans="4:15" x14ac:dyDescent="0.75">
      <c r="D2754" s="24"/>
      <c r="E2754" s="24"/>
      <c r="F2754" s="24"/>
      <c r="G2754" s="24"/>
      <c r="H2754" s="24"/>
      <c r="I2754" s="24"/>
      <c r="J2754" s="24"/>
      <c r="K2754" s="24"/>
      <c r="L2754" s="24"/>
      <c r="M2754" s="24"/>
      <c r="N2754" s="24"/>
      <c r="O2754" s="24"/>
    </row>
    <row r="2755" spans="4:15" x14ac:dyDescent="0.75">
      <c r="D2755" s="24"/>
      <c r="E2755" s="24"/>
      <c r="F2755" s="24"/>
      <c r="G2755" s="24"/>
      <c r="H2755" s="24"/>
      <c r="I2755" s="24"/>
      <c r="J2755" s="24"/>
      <c r="K2755" s="24"/>
      <c r="L2755" s="24"/>
      <c r="M2755" s="24"/>
      <c r="N2755" s="24"/>
      <c r="O2755" s="24"/>
    </row>
    <row r="2756" spans="4:15" x14ac:dyDescent="0.75">
      <c r="D2756" s="24"/>
      <c r="E2756" s="24"/>
      <c r="F2756" s="24"/>
      <c r="G2756" s="24"/>
      <c r="H2756" s="24"/>
      <c r="I2756" s="24"/>
      <c r="J2756" s="24"/>
      <c r="K2756" s="24"/>
      <c r="L2756" s="24"/>
      <c r="M2756" s="24"/>
      <c r="N2756" s="24"/>
      <c r="O2756" s="24"/>
    </row>
    <row r="2757" spans="4:15" x14ac:dyDescent="0.75">
      <c r="D2757" s="24"/>
      <c r="E2757" s="24"/>
      <c r="F2757" s="24"/>
      <c r="G2757" s="24"/>
      <c r="H2757" s="24"/>
      <c r="I2757" s="24"/>
      <c r="J2757" s="24"/>
      <c r="K2757" s="24"/>
      <c r="L2757" s="24"/>
      <c r="M2757" s="24"/>
      <c r="N2757" s="24"/>
      <c r="O2757" s="24"/>
    </row>
    <row r="2758" spans="4:15" x14ac:dyDescent="0.75">
      <c r="D2758" s="24"/>
      <c r="E2758" s="24"/>
      <c r="F2758" s="24"/>
      <c r="G2758" s="24"/>
      <c r="H2758" s="24"/>
      <c r="I2758" s="24"/>
      <c r="J2758" s="24"/>
      <c r="K2758" s="24"/>
      <c r="L2758" s="24"/>
      <c r="M2758" s="24"/>
      <c r="N2758" s="24"/>
      <c r="O2758" s="24"/>
    </row>
    <row r="2759" spans="4:15" x14ac:dyDescent="0.75">
      <c r="D2759" s="24"/>
      <c r="E2759" s="24"/>
      <c r="F2759" s="24"/>
      <c r="G2759" s="24"/>
      <c r="H2759" s="24"/>
      <c r="I2759" s="24"/>
      <c r="J2759" s="24"/>
      <c r="K2759" s="24"/>
      <c r="L2759" s="24"/>
      <c r="M2759" s="24"/>
      <c r="N2759" s="24"/>
      <c r="O2759" s="24"/>
    </row>
    <row r="2760" spans="4:15" x14ac:dyDescent="0.75">
      <c r="D2760" s="24"/>
      <c r="E2760" s="24"/>
      <c r="F2760" s="24"/>
      <c r="G2760" s="24"/>
      <c r="H2760" s="24"/>
      <c r="I2760" s="24"/>
      <c r="J2760" s="24"/>
      <c r="K2760" s="24"/>
      <c r="L2760" s="24"/>
      <c r="M2760" s="24"/>
      <c r="N2760" s="24"/>
      <c r="O2760" s="24"/>
    </row>
    <row r="2761" spans="4:15" x14ac:dyDescent="0.75">
      <c r="D2761" s="24"/>
      <c r="E2761" s="24"/>
      <c r="F2761" s="24"/>
      <c r="G2761" s="24"/>
      <c r="H2761" s="24"/>
      <c r="I2761" s="24"/>
      <c r="J2761" s="24"/>
      <c r="K2761" s="24"/>
      <c r="L2761" s="24"/>
      <c r="M2761" s="24"/>
      <c r="N2761" s="24"/>
      <c r="O2761" s="24"/>
    </row>
    <row r="2762" spans="4:15" x14ac:dyDescent="0.75">
      <c r="D2762" s="24"/>
      <c r="E2762" s="24"/>
      <c r="F2762" s="24"/>
      <c r="G2762" s="24"/>
      <c r="H2762" s="24"/>
      <c r="I2762" s="24"/>
      <c r="J2762" s="24"/>
      <c r="K2762" s="24"/>
      <c r="L2762" s="24"/>
      <c r="M2762" s="24"/>
      <c r="N2762" s="24"/>
      <c r="O2762" s="24"/>
    </row>
    <row r="2763" spans="4:15" x14ac:dyDescent="0.75">
      <c r="D2763" s="24"/>
      <c r="E2763" s="24"/>
      <c r="F2763" s="24"/>
      <c r="G2763" s="24"/>
      <c r="H2763" s="24"/>
      <c r="I2763" s="24"/>
      <c r="J2763" s="24"/>
      <c r="K2763" s="24"/>
      <c r="L2763" s="24"/>
      <c r="M2763" s="24"/>
      <c r="N2763" s="24"/>
      <c r="O2763" s="24"/>
    </row>
    <row r="2764" spans="4:15" x14ac:dyDescent="0.75">
      <c r="D2764" s="24"/>
      <c r="E2764" s="24"/>
      <c r="F2764" s="24"/>
      <c r="G2764" s="24"/>
      <c r="H2764" s="24"/>
      <c r="I2764" s="24"/>
      <c r="J2764" s="24"/>
      <c r="K2764" s="24"/>
      <c r="L2764" s="24"/>
      <c r="M2764" s="24"/>
      <c r="N2764" s="24"/>
      <c r="O2764" s="24"/>
    </row>
    <row r="2765" spans="4:15" x14ac:dyDescent="0.75">
      <c r="D2765" s="24"/>
      <c r="E2765" s="24"/>
      <c r="F2765" s="24"/>
      <c r="G2765" s="24"/>
      <c r="H2765" s="24"/>
      <c r="I2765" s="24"/>
      <c r="J2765" s="24"/>
      <c r="K2765" s="24"/>
      <c r="L2765" s="24"/>
      <c r="M2765" s="24"/>
      <c r="N2765" s="24"/>
      <c r="O2765" s="24"/>
    </row>
    <row r="2766" spans="4:15" x14ac:dyDescent="0.75">
      <c r="D2766" s="24"/>
      <c r="E2766" s="24"/>
      <c r="F2766" s="24"/>
      <c r="G2766" s="24"/>
      <c r="H2766" s="24"/>
      <c r="I2766" s="24"/>
      <c r="J2766" s="24"/>
      <c r="K2766" s="24"/>
      <c r="L2766" s="24"/>
      <c r="M2766" s="24"/>
      <c r="N2766" s="24"/>
      <c r="O2766" s="24"/>
    </row>
    <row r="2767" spans="4:15" x14ac:dyDescent="0.75">
      <c r="D2767" s="24"/>
      <c r="E2767" s="24"/>
      <c r="F2767" s="24"/>
      <c r="G2767" s="24"/>
      <c r="H2767" s="24"/>
      <c r="I2767" s="24"/>
      <c r="J2767" s="24"/>
      <c r="K2767" s="24"/>
      <c r="L2767" s="24"/>
      <c r="M2767" s="24"/>
      <c r="N2767" s="24"/>
      <c r="O2767" s="24"/>
    </row>
    <row r="2768" spans="4:15" x14ac:dyDescent="0.75">
      <c r="D2768" s="24"/>
      <c r="E2768" s="24"/>
      <c r="F2768" s="24"/>
      <c r="G2768" s="24"/>
      <c r="H2768" s="24"/>
      <c r="I2768" s="24"/>
      <c r="J2768" s="24"/>
      <c r="K2768" s="24"/>
      <c r="L2768" s="24"/>
      <c r="M2768" s="24"/>
      <c r="N2768" s="24"/>
      <c r="O2768" s="24"/>
    </row>
    <row r="2769" spans="4:15" x14ac:dyDescent="0.75">
      <c r="D2769" s="24"/>
      <c r="E2769" s="24"/>
      <c r="F2769" s="24"/>
      <c r="G2769" s="24"/>
      <c r="H2769" s="24"/>
      <c r="I2769" s="24"/>
      <c r="J2769" s="24"/>
      <c r="K2769" s="24"/>
      <c r="L2769" s="24"/>
      <c r="M2769" s="24"/>
      <c r="N2769" s="24"/>
      <c r="O2769" s="24"/>
    </row>
    <row r="2770" spans="4:15" x14ac:dyDescent="0.75">
      <c r="D2770" s="24"/>
      <c r="E2770" s="24"/>
      <c r="F2770" s="24"/>
      <c r="G2770" s="24"/>
      <c r="H2770" s="24"/>
      <c r="I2770" s="24"/>
      <c r="J2770" s="24"/>
      <c r="K2770" s="24"/>
      <c r="L2770" s="24"/>
      <c r="M2770" s="24"/>
      <c r="N2770" s="24"/>
      <c r="O2770" s="24"/>
    </row>
    <row r="2771" spans="4:15" x14ac:dyDescent="0.75">
      <c r="D2771" s="24"/>
      <c r="E2771" s="24"/>
      <c r="F2771" s="24"/>
      <c r="G2771" s="24"/>
      <c r="H2771" s="24"/>
      <c r="I2771" s="24"/>
      <c r="J2771" s="24"/>
      <c r="K2771" s="24"/>
      <c r="L2771" s="24"/>
      <c r="M2771" s="24"/>
      <c r="N2771" s="24"/>
      <c r="O2771" s="24"/>
    </row>
    <row r="2772" spans="4:15" x14ac:dyDescent="0.75">
      <c r="D2772" s="24"/>
      <c r="E2772" s="24"/>
      <c r="F2772" s="24"/>
      <c r="G2772" s="24"/>
      <c r="H2772" s="24"/>
      <c r="I2772" s="24"/>
      <c r="J2772" s="24"/>
      <c r="K2772" s="24"/>
      <c r="L2772" s="24"/>
      <c r="M2772" s="24"/>
      <c r="N2772" s="24"/>
      <c r="O2772" s="24"/>
    </row>
    <row r="2773" spans="4:15" x14ac:dyDescent="0.75">
      <c r="D2773" s="24"/>
      <c r="E2773" s="24"/>
      <c r="F2773" s="24"/>
      <c r="G2773" s="24"/>
      <c r="H2773" s="24"/>
      <c r="I2773" s="24"/>
      <c r="J2773" s="24"/>
      <c r="K2773" s="24"/>
      <c r="L2773" s="24"/>
      <c r="M2773" s="24"/>
      <c r="N2773" s="24"/>
      <c r="O2773" s="24"/>
    </row>
    <row r="2774" spans="4:15" x14ac:dyDescent="0.75">
      <c r="D2774" s="24"/>
      <c r="E2774" s="24"/>
      <c r="F2774" s="24"/>
      <c r="G2774" s="24"/>
      <c r="H2774" s="24"/>
      <c r="I2774" s="24"/>
      <c r="J2774" s="24"/>
      <c r="K2774" s="24"/>
      <c r="L2774" s="24"/>
      <c r="M2774" s="24"/>
      <c r="N2774" s="24"/>
      <c r="O2774" s="24"/>
    </row>
    <row r="2775" spans="4:15" x14ac:dyDescent="0.75">
      <c r="D2775" s="24"/>
      <c r="E2775" s="24"/>
      <c r="F2775" s="24"/>
      <c r="G2775" s="24"/>
      <c r="H2775" s="24"/>
      <c r="I2775" s="24"/>
      <c r="J2775" s="24"/>
      <c r="K2775" s="24"/>
      <c r="L2775" s="24"/>
      <c r="M2775" s="24"/>
      <c r="N2775" s="24"/>
      <c r="O2775" s="24"/>
    </row>
    <row r="2776" spans="4:15" x14ac:dyDescent="0.75">
      <c r="D2776" s="24"/>
      <c r="E2776" s="24"/>
      <c r="F2776" s="24"/>
      <c r="G2776" s="24"/>
      <c r="H2776" s="24"/>
      <c r="I2776" s="24"/>
      <c r="J2776" s="24"/>
      <c r="K2776" s="24"/>
      <c r="L2776" s="24"/>
      <c r="M2776" s="24"/>
      <c r="N2776" s="24"/>
      <c r="O2776" s="24"/>
    </row>
    <row r="2777" spans="4:15" x14ac:dyDescent="0.75">
      <c r="D2777" s="24"/>
      <c r="E2777" s="24"/>
      <c r="F2777" s="24"/>
      <c r="G2777" s="24"/>
      <c r="H2777" s="24"/>
      <c r="I2777" s="24"/>
      <c r="J2777" s="24"/>
      <c r="K2777" s="24"/>
      <c r="L2777" s="24"/>
      <c r="M2777" s="24"/>
      <c r="N2777" s="24"/>
      <c r="O2777" s="24"/>
    </row>
    <row r="2778" spans="4:15" x14ac:dyDescent="0.75">
      <c r="D2778" s="24"/>
      <c r="E2778" s="24"/>
      <c r="F2778" s="24"/>
      <c r="G2778" s="24"/>
      <c r="H2778" s="24"/>
      <c r="I2778" s="24"/>
      <c r="J2778" s="24"/>
      <c r="K2778" s="24"/>
      <c r="L2778" s="24"/>
      <c r="M2778" s="24"/>
      <c r="N2778" s="24"/>
      <c r="O2778" s="24"/>
    </row>
    <row r="2779" spans="4:15" x14ac:dyDescent="0.75">
      <c r="D2779" s="24"/>
      <c r="E2779" s="24"/>
      <c r="F2779" s="24"/>
      <c r="G2779" s="24"/>
      <c r="H2779" s="24"/>
      <c r="I2779" s="24"/>
      <c r="J2779" s="24"/>
      <c r="K2779" s="24"/>
      <c r="L2779" s="24"/>
      <c r="M2779" s="24"/>
      <c r="N2779" s="24"/>
      <c r="O2779" s="24"/>
    </row>
    <row r="2780" spans="4:15" x14ac:dyDescent="0.75">
      <c r="D2780" s="24"/>
      <c r="E2780" s="24"/>
      <c r="F2780" s="24"/>
      <c r="G2780" s="24"/>
      <c r="H2780" s="24"/>
      <c r="I2780" s="24"/>
      <c r="J2780" s="24"/>
      <c r="K2780" s="24"/>
      <c r="L2780" s="24"/>
      <c r="M2780" s="24"/>
      <c r="N2780" s="24"/>
      <c r="O2780" s="24"/>
    </row>
    <row r="2781" spans="4:15" x14ac:dyDescent="0.75">
      <c r="D2781" s="24"/>
      <c r="E2781" s="24"/>
      <c r="F2781" s="24"/>
      <c r="G2781" s="24"/>
      <c r="H2781" s="24"/>
      <c r="I2781" s="24"/>
      <c r="J2781" s="24"/>
      <c r="K2781" s="24"/>
      <c r="L2781" s="24"/>
      <c r="M2781" s="24"/>
      <c r="N2781" s="24"/>
      <c r="O2781" s="24"/>
    </row>
    <row r="2782" spans="4:15" x14ac:dyDescent="0.75">
      <c r="D2782" s="24"/>
      <c r="E2782" s="24"/>
      <c r="F2782" s="24"/>
      <c r="G2782" s="24"/>
      <c r="H2782" s="24"/>
      <c r="I2782" s="24"/>
      <c r="J2782" s="24"/>
      <c r="K2782" s="24"/>
      <c r="L2782" s="24"/>
      <c r="M2782" s="24"/>
      <c r="N2782" s="24"/>
      <c r="O2782" s="24"/>
    </row>
    <row r="2783" spans="4:15" x14ac:dyDescent="0.75">
      <c r="D2783" s="24"/>
      <c r="E2783" s="24"/>
      <c r="F2783" s="24"/>
      <c r="G2783" s="24"/>
      <c r="H2783" s="24"/>
      <c r="I2783" s="24"/>
      <c r="J2783" s="24"/>
      <c r="K2783" s="24"/>
      <c r="L2783" s="24"/>
      <c r="M2783" s="24"/>
      <c r="N2783" s="24"/>
      <c r="O2783" s="24"/>
    </row>
    <row r="2784" spans="4:15" x14ac:dyDescent="0.75">
      <c r="D2784" s="24"/>
      <c r="E2784" s="24"/>
      <c r="F2784" s="24"/>
      <c r="G2784" s="24"/>
      <c r="H2784" s="24"/>
      <c r="I2784" s="24"/>
      <c r="J2784" s="24"/>
      <c r="K2784" s="24"/>
      <c r="L2784" s="24"/>
      <c r="M2784" s="24"/>
      <c r="N2784" s="24"/>
      <c r="O2784" s="24"/>
    </row>
    <row r="2785" spans="4:15" x14ac:dyDescent="0.75">
      <c r="D2785" s="24"/>
      <c r="E2785" s="24"/>
      <c r="F2785" s="24"/>
      <c r="G2785" s="24"/>
      <c r="H2785" s="24"/>
      <c r="I2785" s="24"/>
      <c r="J2785" s="24"/>
      <c r="K2785" s="24"/>
      <c r="L2785" s="24"/>
      <c r="M2785" s="24"/>
      <c r="N2785" s="24"/>
      <c r="O2785" s="24"/>
    </row>
    <row r="2786" spans="4:15" x14ac:dyDescent="0.75">
      <c r="D2786" s="24"/>
      <c r="E2786" s="24"/>
      <c r="F2786" s="24"/>
      <c r="G2786" s="24"/>
      <c r="H2786" s="24"/>
      <c r="I2786" s="24"/>
      <c r="J2786" s="24"/>
      <c r="K2786" s="24"/>
      <c r="L2786" s="24"/>
      <c r="M2786" s="24"/>
      <c r="N2786" s="24"/>
      <c r="O2786" s="24"/>
    </row>
    <row r="2787" spans="4:15" x14ac:dyDescent="0.75">
      <c r="D2787" s="24"/>
      <c r="E2787" s="24"/>
      <c r="F2787" s="24"/>
      <c r="G2787" s="24"/>
      <c r="H2787" s="24"/>
      <c r="I2787" s="24"/>
      <c r="J2787" s="24"/>
      <c r="K2787" s="24"/>
      <c r="L2787" s="24"/>
      <c r="M2787" s="24"/>
      <c r="N2787" s="24"/>
      <c r="O2787" s="24"/>
    </row>
    <row r="2788" spans="4:15" x14ac:dyDescent="0.75">
      <c r="D2788" s="24"/>
      <c r="E2788" s="24"/>
      <c r="F2788" s="24"/>
      <c r="G2788" s="24"/>
      <c r="H2788" s="24"/>
      <c r="I2788" s="24"/>
      <c r="J2788" s="24"/>
      <c r="K2788" s="24"/>
      <c r="L2788" s="24"/>
      <c r="M2788" s="24"/>
      <c r="N2788" s="24"/>
      <c r="O2788" s="24"/>
    </row>
    <row r="2789" spans="4:15" x14ac:dyDescent="0.75">
      <c r="D2789" s="24"/>
      <c r="E2789" s="24"/>
      <c r="F2789" s="24"/>
      <c r="G2789" s="24"/>
      <c r="H2789" s="24"/>
      <c r="I2789" s="24"/>
      <c r="J2789" s="24"/>
      <c r="K2789" s="24"/>
      <c r="L2789" s="24"/>
      <c r="M2789" s="24"/>
      <c r="N2789" s="24"/>
      <c r="O2789" s="24"/>
    </row>
    <row r="2790" spans="4:15" x14ac:dyDescent="0.75">
      <c r="D2790" s="24"/>
      <c r="E2790" s="24"/>
      <c r="F2790" s="24"/>
      <c r="G2790" s="24"/>
      <c r="H2790" s="24"/>
      <c r="I2790" s="24"/>
      <c r="J2790" s="24"/>
      <c r="K2790" s="24"/>
      <c r="L2790" s="24"/>
      <c r="M2790" s="24"/>
      <c r="N2790" s="24"/>
      <c r="O2790" s="24"/>
    </row>
    <row r="2791" spans="4:15" x14ac:dyDescent="0.75">
      <c r="D2791" s="24"/>
      <c r="E2791" s="24"/>
      <c r="F2791" s="24"/>
      <c r="G2791" s="24"/>
      <c r="H2791" s="24"/>
      <c r="I2791" s="24"/>
      <c r="J2791" s="24"/>
      <c r="K2791" s="24"/>
      <c r="L2791" s="24"/>
      <c r="M2791" s="24"/>
      <c r="N2791" s="24"/>
      <c r="O2791" s="24"/>
    </row>
    <row r="2792" spans="4:15" x14ac:dyDescent="0.75">
      <c r="D2792" s="24"/>
      <c r="E2792" s="24"/>
      <c r="F2792" s="24"/>
      <c r="G2792" s="24"/>
      <c r="H2792" s="24"/>
      <c r="I2792" s="24"/>
      <c r="J2792" s="24"/>
      <c r="K2792" s="24"/>
      <c r="L2792" s="24"/>
      <c r="M2792" s="24"/>
      <c r="N2792" s="24"/>
      <c r="O2792" s="24"/>
    </row>
    <row r="2793" spans="4:15" x14ac:dyDescent="0.75">
      <c r="D2793" s="24"/>
      <c r="E2793" s="24"/>
      <c r="F2793" s="24"/>
      <c r="G2793" s="24"/>
      <c r="H2793" s="24"/>
      <c r="I2793" s="24"/>
      <c r="J2793" s="24"/>
      <c r="K2793" s="24"/>
      <c r="L2793" s="24"/>
      <c r="M2793" s="24"/>
      <c r="N2793" s="24"/>
      <c r="O2793" s="24"/>
    </row>
    <row r="2794" spans="4:15" x14ac:dyDescent="0.75">
      <c r="D2794" s="24"/>
      <c r="E2794" s="24"/>
      <c r="F2794" s="24"/>
      <c r="G2794" s="24"/>
      <c r="H2794" s="24"/>
      <c r="I2794" s="24"/>
      <c r="J2794" s="24"/>
      <c r="K2794" s="24"/>
      <c r="L2794" s="24"/>
      <c r="M2794" s="24"/>
      <c r="N2794" s="24"/>
      <c r="O2794" s="24"/>
    </row>
    <row r="2795" spans="4:15" x14ac:dyDescent="0.75">
      <c r="D2795" s="24"/>
      <c r="E2795" s="24"/>
      <c r="F2795" s="24"/>
      <c r="G2795" s="24"/>
      <c r="H2795" s="24"/>
      <c r="I2795" s="24"/>
      <c r="J2795" s="24"/>
      <c r="K2795" s="24"/>
      <c r="L2795" s="24"/>
      <c r="M2795" s="24"/>
      <c r="N2795" s="24"/>
      <c r="O2795" s="24"/>
    </row>
    <row r="2796" spans="4:15" x14ac:dyDescent="0.75">
      <c r="D2796" s="24"/>
      <c r="E2796" s="24"/>
      <c r="F2796" s="24"/>
      <c r="G2796" s="24"/>
      <c r="H2796" s="24"/>
      <c r="I2796" s="24"/>
      <c r="J2796" s="24"/>
      <c r="K2796" s="24"/>
      <c r="L2796" s="24"/>
      <c r="M2796" s="24"/>
      <c r="N2796" s="24"/>
      <c r="O2796" s="24"/>
    </row>
    <row r="2797" spans="4:15" x14ac:dyDescent="0.75">
      <c r="D2797" s="24"/>
      <c r="E2797" s="24"/>
      <c r="F2797" s="24"/>
      <c r="G2797" s="24"/>
      <c r="H2797" s="24"/>
      <c r="I2797" s="24"/>
      <c r="J2797" s="24"/>
      <c r="K2797" s="24"/>
      <c r="L2797" s="24"/>
      <c r="M2797" s="24"/>
      <c r="N2797" s="24"/>
      <c r="O2797" s="24"/>
    </row>
    <row r="2798" spans="4:15" x14ac:dyDescent="0.75">
      <c r="D2798" s="24"/>
      <c r="E2798" s="24"/>
      <c r="F2798" s="24"/>
      <c r="G2798" s="24"/>
      <c r="H2798" s="24"/>
      <c r="I2798" s="24"/>
      <c r="J2798" s="24"/>
      <c r="K2798" s="24"/>
      <c r="L2798" s="24"/>
      <c r="M2798" s="24"/>
      <c r="N2798" s="24"/>
      <c r="O2798" s="24"/>
    </row>
    <row r="2799" spans="4:15" x14ac:dyDescent="0.75">
      <c r="D2799" s="24"/>
      <c r="E2799" s="24"/>
      <c r="F2799" s="24"/>
      <c r="G2799" s="24"/>
      <c r="H2799" s="24"/>
      <c r="I2799" s="24"/>
      <c r="J2799" s="24"/>
      <c r="K2799" s="24"/>
      <c r="L2799" s="24"/>
      <c r="M2799" s="24"/>
      <c r="N2799" s="24"/>
      <c r="O2799" s="24"/>
    </row>
    <row r="2800" spans="4:15" x14ac:dyDescent="0.75">
      <c r="D2800" s="24"/>
      <c r="E2800" s="24"/>
      <c r="F2800" s="24"/>
      <c r="G2800" s="24"/>
      <c r="H2800" s="24"/>
      <c r="I2800" s="24"/>
      <c r="J2800" s="24"/>
      <c r="K2800" s="24"/>
      <c r="L2800" s="24"/>
      <c r="M2800" s="24"/>
      <c r="N2800" s="24"/>
      <c r="O2800" s="24"/>
    </row>
    <row r="2801" spans="4:15" x14ac:dyDescent="0.75">
      <c r="D2801" s="24"/>
      <c r="E2801" s="24"/>
      <c r="F2801" s="24"/>
      <c r="G2801" s="24"/>
      <c r="H2801" s="24"/>
      <c r="I2801" s="24"/>
      <c r="J2801" s="24"/>
      <c r="K2801" s="24"/>
      <c r="L2801" s="24"/>
      <c r="M2801" s="24"/>
      <c r="N2801" s="24"/>
      <c r="O2801" s="24"/>
    </row>
    <row r="2802" spans="4:15" x14ac:dyDescent="0.75">
      <c r="D2802" s="24"/>
      <c r="E2802" s="24"/>
      <c r="F2802" s="24"/>
      <c r="G2802" s="24"/>
      <c r="H2802" s="24"/>
      <c r="I2802" s="24"/>
      <c r="J2802" s="24"/>
      <c r="K2802" s="24"/>
      <c r="L2802" s="24"/>
      <c r="M2802" s="24"/>
      <c r="N2802" s="24"/>
      <c r="O2802" s="24"/>
    </row>
    <row r="2803" spans="4:15" x14ac:dyDescent="0.75">
      <c r="D2803" s="24"/>
      <c r="E2803" s="24"/>
      <c r="F2803" s="24"/>
      <c r="G2803" s="24"/>
      <c r="H2803" s="24"/>
      <c r="I2803" s="24"/>
      <c r="J2803" s="24"/>
      <c r="K2803" s="24"/>
      <c r="L2803" s="24"/>
      <c r="M2803" s="24"/>
      <c r="N2803" s="24"/>
      <c r="O2803" s="24"/>
    </row>
    <row r="2804" spans="4:15" x14ac:dyDescent="0.75">
      <c r="D2804" s="24"/>
      <c r="E2804" s="24"/>
      <c r="F2804" s="24"/>
      <c r="G2804" s="24"/>
      <c r="H2804" s="24"/>
      <c r="I2804" s="24"/>
      <c r="J2804" s="24"/>
      <c r="K2804" s="24"/>
      <c r="L2804" s="24"/>
      <c r="M2804" s="24"/>
      <c r="N2804" s="24"/>
      <c r="O2804" s="24"/>
    </row>
    <row r="2805" spans="4:15" x14ac:dyDescent="0.75">
      <c r="D2805" s="24"/>
      <c r="E2805" s="24"/>
      <c r="F2805" s="24"/>
      <c r="G2805" s="24"/>
      <c r="H2805" s="24"/>
      <c r="I2805" s="24"/>
      <c r="J2805" s="24"/>
      <c r="K2805" s="24"/>
      <c r="L2805" s="24"/>
      <c r="M2805" s="24"/>
      <c r="N2805" s="24"/>
      <c r="O2805" s="24"/>
    </row>
    <row r="2806" spans="4:15" x14ac:dyDescent="0.75">
      <c r="D2806" s="24"/>
      <c r="E2806" s="24"/>
      <c r="F2806" s="24"/>
      <c r="G2806" s="24"/>
      <c r="H2806" s="24"/>
      <c r="I2806" s="24"/>
      <c r="J2806" s="24"/>
      <c r="K2806" s="24"/>
      <c r="L2806" s="24"/>
      <c r="M2806" s="24"/>
      <c r="N2806" s="24"/>
      <c r="O2806" s="24"/>
    </row>
    <row r="2807" spans="4:15" x14ac:dyDescent="0.75">
      <c r="D2807" s="24"/>
      <c r="E2807" s="24"/>
      <c r="F2807" s="24"/>
      <c r="G2807" s="24"/>
      <c r="H2807" s="24"/>
      <c r="I2807" s="24"/>
      <c r="J2807" s="24"/>
      <c r="K2807" s="24"/>
      <c r="L2807" s="24"/>
      <c r="M2807" s="24"/>
      <c r="N2807" s="24"/>
      <c r="O2807" s="24"/>
    </row>
    <row r="2808" spans="4:15" x14ac:dyDescent="0.75">
      <c r="D2808" s="24"/>
      <c r="E2808" s="24"/>
      <c r="F2808" s="24"/>
      <c r="G2808" s="24"/>
      <c r="H2808" s="24"/>
      <c r="I2808" s="24"/>
      <c r="J2808" s="24"/>
      <c r="K2808" s="24"/>
      <c r="L2808" s="24"/>
      <c r="M2808" s="24"/>
      <c r="N2808" s="24"/>
      <c r="O2808" s="24"/>
    </row>
    <row r="2809" spans="4:15" x14ac:dyDescent="0.75">
      <c r="D2809" s="24"/>
      <c r="E2809" s="24"/>
      <c r="F2809" s="24"/>
      <c r="G2809" s="24"/>
      <c r="H2809" s="24"/>
      <c r="I2809" s="24"/>
      <c r="J2809" s="24"/>
      <c r="K2809" s="24"/>
      <c r="L2809" s="24"/>
      <c r="M2809" s="24"/>
      <c r="N2809" s="24"/>
      <c r="O2809" s="24"/>
    </row>
    <row r="2810" spans="4:15" x14ac:dyDescent="0.75">
      <c r="D2810" s="24"/>
      <c r="E2810" s="24"/>
      <c r="F2810" s="24"/>
      <c r="G2810" s="24"/>
      <c r="H2810" s="24"/>
      <c r="I2810" s="24"/>
      <c r="J2810" s="24"/>
      <c r="K2810" s="24"/>
      <c r="L2810" s="24"/>
      <c r="M2810" s="24"/>
      <c r="N2810" s="24"/>
      <c r="O2810" s="24"/>
    </row>
    <row r="2811" spans="4:15" x14ac:dyDescent="0.75">
      <c r="D2811" s="24"/>
      <c r="E2811" s="24"/>
      <c r="F2811" s="24"/>
      <c r="G2811" s="24"/>
      <c r="H2811" s="24"/>
      <c r="I2811" s="24"/>
      <c r="J2811" s="24"/>
      <c r="K2811" s="24"/>
      <c r="L2811" s="24"/>
      <c r="M2811" s="24"/>
      <c r="N2811" s="24"/>
      <c r="O2811" s="24"/>
    </row>
    <row r="2812" spans="4:15" x14ac:dyDescent="0.75">
      <c r="D2812" s="24"/>
      <c r="E2812" s="24"/>
      <c r="F2812" s="24"/>
      <c r="G2812" s="24"/>
      <c r="H2812" s="24"/>
      <c r="I2812" s="24"/>
      <c r="J2812" s="24"/>
      <c r="K2812" s="24"/>
      <c r="L2812" s="24"/>
      <c r="M2812" s="24"/>
      <c r="N2812" s="24"/>
      <c r="O2812" s="24"/>
    </row>
    <row r="2813" spans="4:15" x14ac:dyDescent="0.75">
      <c r="D2813" s="24"/>
      <c r="E2813" s="24"/>
      <c r="F2813" s="24"/>
      <c r="G2813" s="24"/>
      <c r="H2813" s="24"/>
      <c r="I2813" s="24"/>
      <c r="J2813" s="24"/>
      <c r="K2813" s="24"/>
      <c r="L2813" s="24"/>
      <c r="M2813" s="24"/>
      <c r="N2813" s="24"/>
      <c r="O2813" s="24"/>
    </row>
    <row r="2814" spans="4:15" x14ac:dyDescent="0.75">
      <c r="D2814" s="24"/>
      <c r="E2814" s="24"/>
      <c r="F2814" s="24"/>
      <c r="G2814" s="24"/>
      <c r="H2814" s="24"/>
      <c r="I2814" s="24"/>
      <c r="J2814" s="24"/>
      <c r="K2814" s="24"/>
      <c r="L2814" s="24"/>
      <c r="M2814" s="24"/>
      <c r="N2814" s="24"/>
      <c r="O2814" s="24"/>
    </row>
    <row r="2815" spans="4:15" x14ac:dyDescent="0.75">
      <c r="D2815" s="24"/>
      <c r="E2815" s="24"/>
      <c r="F2815" s="24"/>
      <c r="G2815" s="24"/>
      <c r="H2815" s="24"/>
      <c r="I2815" s="24"/>
      <c r="J2815" s="24"/>
      <c r="K2815" s="24"/>
      <c r="L2815" s="24"/>
      <c r="M2815" s="24"/>
      <c r="N2815" s="24"/>
      <c r="O2815" s="24"/>
    </row>
    <row r="2816" spans="4:15" x14ac:dyDescent="0.75">
      <c r="D2816" s="24"/>
      <c r="E2816" s="24"/>
      <c r="F2816" s="24"/>
      <c r="G2816" s="24"/>
      <c r="H2816" s="24"/>
      <c r="I2816" s="24"/>
      <c r="J2816" s="24"/>
      <c r="K2816" s="24"/>
      <c r="L2816" s="24"/>
      <c r="M2816" s="24"/>
      <c r="N2816" s="24"/>
      <c r="O2816" s="24"/>
    </row>
    <row r="2817" spans="4:15" x14ac:dyDescent="0.75">
      <c r="D2817" s="24"/>
      <c r="E2817" s="24"/>
      <c r="F2817" s="24"/>
      <c r="G2817" s="24"/>
      <c r="H2817" s="24"/>
      <c r="I2817" s="24"/>
      <c r="J2817" s="24"/>
      <c r="K2817" s="24"/>
      <c r="L2817" s="24"/>
      <c r="M2817" s="24"/>
      <c r="N2817" s="24"/>
      <c r="O2817" s="24"/>
    </row>
    <row r="2818" spans="4:15" x14ac:dyDescent="0.75">
      <c r="D2818" s="24"/>
      <c r="E2818" s="24"/>
      <c r="F2818" s="24"/>
      <c r="G2818" s="24"/>
      <c r="H2818" s="24"/>
      <c r="I2818" s="24"/>
      <c r="J2818" s="24"/>
      <c r="K2818" s="24"/>
      <c r="L2818" s="24"/>
      <c r="M2818" s="24"/>
      <c r="N2818" s="24"/>
      <c r="O2818" s="24"/>
    </row>
    <row r="2819" spans="4:15" x14ac:dyDescent="0.75">
      <c r="D2819" s="24"/>
      <c r="E2819" s="24"/>
      <c r="F2819" s="24"/>
      <c r="G2819" s="24"/>
      <c r="H2819" s="24"/>
      <c r="I2819" s="24"/>
      <c r="J2819" s="24"/>
      <c r="K2819" s="24"/>
      <c r="L2819" s="24"/>
      <c r="M2819" s="24"/>
      <c r="N2819" s="24"/>
      <c r="O2819" s="24"/>
    </row>
    <row r="2820" spans="4:15" x14ac:dyDescent="0.75">
      <c r="D2820" s="24"/>
      <c r="E2820" s="24"/>
      <c r="F2820" s="24"/>
      <c r="G2820" s="24"/>
      <c r="H2820" s="24"/>
      <c r="I2820" s="24"/>
      <c r="J2820" s="24"/>
      <c r="K2820" s="24"/>
      <c r="L2820" s="24"/>
      <c r="M2820" s="24"/>
      <c r="N2820" s="24"/>
      <c r="O2820" s="24"/>
    </row>
    <row r="2821" spans="4:15" x14ac:dyDescent="0.75">
      <c r="D2821" s="24"/>
      <c r="E2821" s="24"/>
      <c r="F2821" s="24"/>
      <c r="G2821" s="24"/>
      <c r="H2821" s="24"/>
      <c r="I2821" s="24"/>
      <c r="J2821" s="24"/>
      <c r="K2821" s="24"/>
      <c r="L2821" s="24"/>
      <c r="M2821" s="24"/>
      <c r="N2821" s="24"/>
      <c r="O2821" s="24"/>
    </row>
    <row r="2822" spans="4:15" x14ac:dyDescent="0.75">
      <c r="D2822" s="24"/>
      <c r="E2822" s="24"/>
      <c r="F2822" s="24"/>
      <c r="G2822" s="24"/>
      <c r="H2822" s="24"/>
      <c r="I2822" s="24"/>
      <c r="J2822" s="24"/>
      <c r="K2822" s="24"/>
      <c r="L2822" s="24"/>
      <c r="M2822" s="24"/>
      <c r="N2822" s="24"/>
      <c r="O2822" s="24"/>
    </row>
    <row r="2823" spans="4:15" x14ac:dyDescent="0.75">
      <c r="D2823" s="24"/>
      <c r="E2823" s="24"/>
      <c r="F2823" s="24"/>
      <c r="G2823" s="24"/>
      <c r="H2823" s="24"/>
      <c r="I2823" s="24"/>
      <c r="J2823" s="24"/>
      <c r="K2823" s="24"/>
      <c r="L2823" s="24"/>
      <c r="M2823" s="24"/>
      <c r="N2823" s="24"/>
      <c r="O2823" s="24"/>
    </row>
    <row r="2824" spans="4:15" x14ac:dyDescent="0.75">
      <c r="D2824" s="24"/>
      <c r="E2824" s="24"/>
      <c r="F2824" s="24"/>
      <c r="G2824" s="24"/>
      <c r="H2824" s="24"/>
      <c r="I2824" s="24"/>
      <c r="J2824" s="24"/>
      <c r="K2824" s="24"/>
      <c r="L2824" s="24"/>
      <c r="M2824" s="24"/>
      <c r="N2824" s="24"/>
      <c r="O2824" s="24"/>
    </row>
    <row r="2825" spans="4:15" x14ac:dyDescent="0.75">
      <c r="D2825" s="24"/>
      <c r="E2825" s="24"/>
      <c r="F2825" s="24"/>
      <c r="G2825" s="24"/>
      <c r="H2825" s="24"/>
      <c r="I2825" s="24"/>
      <c r="J2825" s="24"/>
      <c r="K2825" s="24"/>
      <c r="L2825" s="24"/>
      <c r="M2825" s="24"/>
      <c r="N2825" s="24"/>
      <c r="O2825" s="24"/>
    </row>
    <row r="2826" spans="4:15" x14ac:dyDescent="0.75">
      <c r="D2826" s="24"/>
      <c r="E2826" s="24"/>
      <c r="F2826" s="24"/>
      <c r="G2826" s="24"/>
      <c r="H2826" s="24"/>
      <c r="I2826" s="24"/>
      <c r="J2826" s="24"/>
      <c r="K2826" s="24"/>
      <c r="L2826" s="24"/>
      <c r="M2826" s="24"/>
      <c r="N2826" s="24"/>
      <c r="O2826" s="24"/>
    </row>
    <row r="2827" spans="4:15" x14ac:dyDescent="0.75">
      <c r="D2827" s="24"/>
      <c r="E2827" s="24"/>
      <c r="F2827" s="24"/>
      <c r="G2827" s="24"/>
      <c r="H2827" s="24"/>
      <c r="I2827" s="24"/>
      <c r="J2827" s="24"/>
      <c r="K2827" s="24"/>
      <c r="L2827" s="24"/>
      <c r="M2827" s="24"/>
      <c r="N2827" s="24"/>
      <c r="O2827" s="24"/>
    </row>
    <row r="2828" spans="4:15" x14ac:dyDescent="0.75">
      <c r="D2828" s="24"/>
      <c r="E2828" s="24"/>
      <c r="F2828" s="24"/>
      <c r="G2828" s="24"/>
      <c r="H2828" s="24"/>
      <c r="I2828" s="24"/>
      <c r="J2828" s="24"/>
      <c r="K2828" s="24"/>
      <c r="L2828" s="24"/>
      <c r="M2828" s="24"/>
      <c r="N2828" s="24"/>
      <c r="O2828" s="24"/>
    </row>
    <row r="2829" spans="4:15" x14ac:dyDescent="0.75">
      <c r="D2829" s="24"/>
      <c r="E2829" s="24"/>
      <c r="F2829" s="24"/>
      <c r="G2829" s="24"/>
      <c r="H2829" s="24"/>
      <c r="I2829" s="24"/>
      <c r="J2829" s="24"/>
      <c r="K2829" s="24"/>
      <c r="L2829" s="24"/>
      <c r="M2829" s="24"/>
      <c r="N2829" s="24"/>
      <c r="O2829" s="24"/>
    </row>
    <row r="2830" spans="4:15" x14ac:dyDescent="0.75">
      <c r="D2830" s="24"/>
      <c r="E2830" s="24"/>
      <c r="F2830" s="24"/>
      <c r="G2830" s="24"/>
      <c r="H2830" s="24"/>
      <c r="I2830" s="24"/>
      <c r="J2830" s="24"/>
      <c r="K2830" s="24"/>
      <c r="L2830" s="24"/>
      <c r="M2830" s="24"/>
      <c r="N2830" s="24"/>
      <c r="O2830" s="24"/>
    </row>
    <row r="2831" spans="4:15" x14ac:dyDescent="0.75">
      <c r="D2831" s="24"/>
      <c r="E2831" s="24"/>
      <c r="F2831" s="24"/>
      <c r="G2831" s="24"/>
      <c r="H2831" s="24"/>
      <c r="I2831" s="24"/>
      <c r="J2831" s="24"/>
      <c r="K2831" s="24"/>
      <c r="L2831" s="24"/>
      <c r="M2831" s="24"/>
      <c r="N2831" s="24"/>
      <c r="O2831" s="24"/>
    </row>
    <row r="2832" spans="4:15" x14ac:dyDescent="0.75">
      <c r="D2832" s="24"/>
      <c r="E2832" s="24"/>
      <c r="F2832" s="24"/>
      <c r="G2832" s="24"/>
      <c r="H2832" s="24"/>
      <c r="I2832" s="24"/>
      <c r="J2832" s="24"/>
      <c r="K2832" s="24"/>
      <c r="L2832" s="24"/>
      <c r="M2832" s="24"/>
      <c r="N2832" s="24"/>
      <c r="O2832" s="24"/>
    </row>
    <row r="2833" spans="4:15" x14ac:dyDescent="0.75">
      <c r="D2833" s="24"/>
      <c r="E2833" s="24"/>
      <c r="F2833" s="24"/>
      <c r="G2833" s="24"/>
      <c r="H2833" s="24"/>
      <c r="I2833" s="24"/>
      <c r="J2833" s="24"/>
      <c r="K2833" s="24"/>
      <c r="L2833" s="24"/>
      <c r="M2833" s="24"/>
      <c r="N2833" s="24"/>
      <c r="O2833" s="24"/>
    </row>
    <row r="2834" spans="4:15" x14ac:dyDescent="0.75">
      <c r="D2834" s="24"/>
      <c r="E2834" s="24"/>
      <c r="F2834" s="24"/>
      <c r="G2834" s="24"/>
      <c r="H2834" s="24"/>
      <c r="I2834" s="24"/>
      <c r="J2834" s="24"/>
      <c r="K2834" s="24"/>
      <c r="L2834" s="24"/>
      <c r="M2834" s="24"/>
      <c r="N2834" s="24"/>
      <c r="O2834" s="24"/>
    </row>
    <row r="2835" spans="4:15" x14ac:dyDescent="0.75">
      <c r="D2835" s="24"/>
      <c r="E2835" s="24"/>
      <c r="F2835" s="24"/>
      <c r="G2835" s="24"/>
      <c r="H2835" s="24"/>
      <c r="I2835" s="24"/>
      <c r="J2835" s="24"/>
      <c r="K2835" s="24"/>
      <c r="L2835" s="24"/>
      <c r="M2835" s="24"/>
      <c r="N2835" s="24"/>
      <c r="O2835" s="24"/>
    </row>
    <row r="2836" spans="4:15" x14ac:dyDescent="0.75">
      <c r="D2836" s="24"/>
      <c r="E2836" s="24"/>
      <c r="F2836" s="24"/>
      <c r="G2836" s="24"/>
      <c r="H2836" s="24"/>
      <c r="I2836" s="24"/>
      <c r="J2836" s="24"/>
      <c r="K2836" s="24"/>
      <c r="L2836" s="24"/>
      <c r="M2836" s="24"/>
      <c r="N2836" s="24"/>
      <c r="O2836" s="24"/>
    </row>
    <row r="2837" spans="4:15" x14ac:dyDescent="0.75">
      <c r="D2837" s="24"/>
      <c r="E2837" s="24"/>
      <c r="F2837" s="24"/>
      <c r="G2837" s="24"/>
      <c r="H2837" s="24"/>
      <c r="I2837" s="24"/>
      <c r="J2837" s="24"/>
      <c r="K2837" s="24"/>
      <c r="L2837" s="24"/>
      <c r="M2837" s="24"/>
      <c r="N2837" s="24"/>
      <c r="O2837" s="24"/>
    </row>
    <row r="2838" spans="4:15" x14ac:dyDescent="0.75">
      <c r="D2838" s="24"/>
      <c r="E2838" s="24"/>
      <c r="F2838" s="24"/>
      <c r="G2838" s="24"/>
      <c r="H2838" s="24"/>
      <c r="I2838" s="24"/>
      <c r="J2838" s="24"/>
      <c r="K2838" s="24"/>
      <c r="L2838" s="24"/>
      <c r="M2838" s="24"/>
      <c r="N2838" s="24"/>
      <c r="O2838" s="24"/>
    </row>
    <row r="2839" spans="4:15" x14ac:dyDescent="0.75">
      <c r="D2839" s="24"/>
      <c r="E2839" s="24"/>
      <c r="F2839" s="24"/>
      <c r="G2839" s="24"/>
      <c r="H2839" s="24"/>
      <c r="I2839" s="24"/>
      <c r="J2839" s="24"/>
      <c r="K2839" s="24"/>
      <c r="L2839" s="24"/>
      <c r="M2839" s="24"/>
      <c r="N2839" s="24"/>
      <c r="O2839" s="24"/>
    </row>
    <row r="2840" spans="4:15" x14ac:dyDescent="0.75">
      <c r="D2840" s="24"/>
      <c r="E2840" s="24"/>
      <c r="F2840" s="24"/>
      <c r="G2840" s="24"/>
      <c r="H2840" s="24"/>
      <c r="I2840" s="24"/>
      <c r="J2840" s="24"/>
      <c r="K2840" s="24"/>
      <c r="L2840" s="24"/>
      <c r="M2840" s="24"/>
      <c r="N2840" s="24"/>
      <c r="O2840" s="24"/>
    </row>
    <row r="2841" spans="4:15" x14ac:dyDescent="0.75">
      <c r="D2841" s="24"/>
      <c r="E2841" s="24"/>
      <c r="F2841" s="24"/>
      <c r="G2841" s="24"/>
      <c r="H2841" s="24"/>
      <c r="I2841" s="24"/>
      <c r="J2841" s="24"/>
      <c r="K2841" s="24"/>
      <c r="L2841" s="24"/>
      <c r="M2841" s="24"/>
      <c r="N2841" s="24"/>
      <c r="O2841" s="24"/>
    </row>
    <row r="2842" spans="4:15" x14ac:dyDescent="0.75">
      <c r="D2842" s="24"/>
      <c r="E2842" s="24"/>
      <c r="F2842" s="24"/>
      <c r="G2842" s="24"/>
      <c r="H2842" s="24"/>
      <c r="I2842" s="24"/>
      <c r="J2842" s="24"/>
      <c r="K2842" s="24"/>
      <c r="L2842" s="24"/>
      <c r="M2842" s="24"/>
      <c r="N2842" s="24"/>
      <c r="O2842" s="24"/>
    </row>
    <row r="2843" spans="4:15" x14ac:dyDescent="0.75">
      <c r="D2843" s="24"/>
      <c r="E2843" s="24"/>
      <c r="F2843" s="24"/>
      <c r="G2843" s="24"/>
      <c r="H2843" s="24"/>
      <c r="I2843" s="24"/>
      <c r="J2843" s="24"/>
      <c r="K2843" s="24"/>
      <c r="L2843" s="24"/>
      <c r="M2843" s="24"/>
      <c r="N2843" s="24"/>
      <c r="O2843" s="24"/>
    </row>
    <row r="2844" spans="4:15" x14ac:dyDescent="0.75">
      <c r="D2844" s="24"/>
      <c r="E2844" s="24"/>
      <c r="F2844" s="24"/>
      <c r="G2844" s="24"/>
      <c r="H2844" s="24"/>
      <c r="I2844" s="24"/>
      <c r="J2844" s="24"/>
      <c r="K2844" s="24"/>
      <c r="L2844" s="24"/>
      <c r="M2844" s="24"/>
      <c r="N2844" s="24"/>
      <c r="O2844" s="24"/>
    </row>
    <row r="2845" spans="4:15" x14ac:dyDescent="0.75">
      <c r="D2845" s="24"/>
      <c r="E2845" s="24"/>
      <c r="F2845" s="24"/>
      <c r="G2845" s="24"/>
      <c r="H2845" s="24"/>
      <c r="I2845" s="24"/>
      <c r="J2845" s="24"/>
      <c r="K2845" s="24"/>
      <c r="L2845" s="24"/>
      <c r="M2845" s="24"/>
      <c r="N2845" s="24"/>
      <c r="O2845" s="24"/>
    </row>
    <row r="2846" spans="4:15" x14ac:dyDescent="0.75">
      <c r="D2846" s="24"/>
      <c r="E2846" s="24"/>
      <c r="F2846" s="24"/>
      <c r="G2846" s="24"/>
      <c r="H2846" s="24"/>
      <c r="I2846" s="24"/>
      <c r="J2846" s="24"/>
      <c r="K2846" s="24"/>
      <c r="L2846" s="24"/>
      <c r="M2846" s="24"/>
      <c r="N2846" s="24"/>
      <c r="O2846" s="24"/>
    </row>
    <row r="2847" spans="4:15" x14ac:dyDescent="0.75">
      <c r="D2847" s="24"/>
      <c r="E2847" s="24"/>
      <c r="F2847" s="24"/>
      <c r="G2847" s="24"/>
      <c r="H2847" s="24"/>
      <c r="I2847" s="24"/>
      <c r="J2847" s="24"/>
      <c r="K2847" s="24"/>
      <c r="L2847" s="24"/>
      <c r="M2847" s="24"/>
      <c r="N2847" s="24"/>
      <c r="O2847" s="24"/>
    </row>
    <row r="2848" spans="4:15" x14ac:dyDescent="0.75">
      <c r="D2848" s="24"/>
      <c r="E2848" s="24"/>
      <c r="F2848" s="24"/>
      <c r="G2848" s="24"/>
      <c r="H2848" s="24"/>
      <c r="I2848" s="24"/>
      <c r="J2848" s="24"/>
      <c r="K2848" s="24"/>
      <c r="L2848" s="24"/>
      <c r="M2848" s="24"/>
      <c r="N2848" s="24"/>
      <c r="O2848" s="24"/>
    </row>
    <row r="2849" spans="4:15" x14ac:dyDescent="0.75">
      <c r="D2849" s="24"/>
      <c r="E2849" s="24"/>
      <c r="F2849" s="24"/>
      <c r="G2849" s="24"/>
      <c r="H2849" s="24"/>
      <c r="I2849" s="24"/>
      <c r="J2849" s="24"/>
      <c r="K2849" s="24"/>
      <c r="L2849" s="24"/>
      <c r="M2849" s="24"/>
      <c r="N2849" s="24"/>
      <c r="O2849" s="24"/>
    </row>
    <row r="2850" spans="4:15" x14ac:dyDescent="0.75">
      <c r="D2850" s="24"/>
      <c r="E2850" s="24"/>
      <c r="F2850" s="24"/>
      <c r="G2850" s="24"/>
      <c r="H2850" s="24"/>
      <c r="I2850" s="24"/>
      <c r="J2850" s="24"/>
      <c r="K2850" s="24"/>
      <c r="L2850" s="24"/>
      <c r="M2850" s="24"/>
      <c r="N2850" s="24"/>
      <c r="O2850" s="24"/>
    </row>
    <row r="2851" spans="4:15" x14ac:dyDescent="0.75">
      <c r="D2851" s="24"/>
      <c r="E2851" s="24"/>
      <c r="F2851" s="24"/>
      <c r="G2851" s="24"/>
      <c r="H2851" s="24"/>
      <c r="I2851" s="24"/>
      <c r="J2851" s="24"/>
      <c r="K2851" s="24"/>
      <c r="L2851" s="24"/>
      <c r="M2851" s="24"/>
      <c r="N2851" s="24"/>
      <c r="O2851" s="24"/>
    </row>
    <row r="2852" spans="4:15" x14ac:dyDescent="0.75">
      <c r="D2852" s="24"/>
      <c r="E2852" s="24"/>
      <c r="F2852" s="24"/>
      <c r="G2852" s="24"/>
      <c r="H2852" s="24"/>
      <c r="I2852" s="24"/>
      <c r="J2852" s="24"/>
      <c r="K2852" s="24"/>
      <c r="L2852" s="24"/>
      <c r="M2852" s="24"/>
      <c r="N2852" s="24"/>
      <c r="O2852" s="24"/>
    </row>
    <row r="2853" spans="4:15" x14ac:dyDescent="0.75">
      <c r="D2853" s="24"/>
      <c r="E2853" s="24"/>
      <c r="F2853" s="24"/>
      <c r="G2853" s="24"/>
      <c r="H2853" s="24"/>
      <c r="I2853" s="24"/>
      <c r="J2853" s="24"/>
      <c r="K2853" s="24"/>
      <c r="L2853" s="24"/>
      <c r="M2853" s="24"/>
      <c r="N2853" s="24"/>
      <c r="O2853" s="24"/>
    </row>
    <row r="2854" spans="4:15" x14ac:dyDescent="0.75">
      <c r="D2854" s="24"/>
      <c r="E2854" s="24"/>
      <c r="F2854" s="24"/>
      <c r="G2854" s="24"/>
      <c r="H2854" s="24"/>
      <c r="I2854" s="24"/>
      <c r="J2854" s="24"/>
      <c r="K2854" s="24"/>
      <c r="L2854" s="24"/>
      <c r="M2854" s="24"/>
      <c r="N2854" s="24"/>
      <c r="O2854" s="24"/>
    </row>
    <row r="2855" spans="4:15" x14ac:dyDescent="0.75">
      <c r="D2855" s="24"/>
      <c r="E2855" s="24"/>
      <c r="F2855" s="24"/>
      <c r="G2855" s="24"/>
      <c r="H2855" s="24"/>
      <c r="I2855" s="24"/>
      <c r="J2855" s="24"/>
      <c r="K2855" s="24"/>
      <c r="L2855" s="24"/>
      <c r="M2855" s="24"/>
      <c r="N2855" s="24"/>
      <c r="O2855" s="24"/>
    </row>
    <row r="2856" spans="4:15" x14ac:dyDescent="0.75">
      <c r="D2856" s="24"/>
      <c r="E2856" s="24"/>
      <c r="F2856" s="24"/>
      <c r="G2856" s="24"/>
      <c r="H2856" s="24"/>
      <c r="I2856" s="24"/>
      <c r="J2856" s="24"/>
      <c r="K2856" s="24"/>
      <c r="L2856" s="24"/>
      <c r="M2856" s="24"/>
      <c r="N2856" s="24"/>
      <c r="O2856" s="24"/>
    </row>
    <row r="2857" spans="4:15" x14ac:dyDescent="0.75">
      <c r="D2857" s="24"/>
      <c r="E2857" s="24"/>
      <c r="F2857" s="24"/>
      <c r="G2857" s="24"/>
      <c r="H2857" s="24"/>
      <c r="I2857" s="24"/>
      <c r="J2857" s="24"/>
      <c r="K2857" s="24"/>
      <c r="L2857" s="24"/>
      <c r="M2857" s="24"/>
      <c r="N2857" s="24"/>
      <c r="O2857" s="24"/>
    </row>
    <row r="2858" spans="4:15" x14ac:dyDescent="0.75">
      <c r="D2858" s="24"/>
      <c r="E2858" s="24"/>
      <c r="F2858" s="24"/>
      <c r="G2858" s="24"/>
      <c r="H2858" s="24"/>
      <c r="I2858" s="24"/>
      <c r="J2858" s="24"/>
      <c r="K2858" s="24"/>
      <c r="L2858" s="24"/>
      <c r="M2858" s="24"/>
      <c r="N2858" s="24"/>
      <c r="O2858" s="24"/>
    </row>
    <row r="2859" spans="4:15" x14ac:dyDescent="0.75">
      <c r="D2859" s="24"/>
      <c r="E2859" s="24"/>
      <c r="F2859" s="24"/>
      <c r="G2859" s="24"/>
      <c r="H2859" s="24"/>
      <c r="I2859" s="24"/>
      <c r="J2859" s="24"/>
      <c r="K2859" s="24"/>
      <c r="L2859" s="24"/>
      <c r="M2859" s="24"/>
      <c r="N2859" s="24"/>
      <c r="O2859" s="24"/>
    </row>
    <row r="2860" spans="4:15" x14ac:dyDescent="0.75">
      <c r="D2860" s="24"/>
      <c r="E2860" s="24"/>
      <c r="F2860" s="24"/>
      <c r="G2860" s="24"/>
      <c r="H2860" s="24"/>
      <c r="I2860" s="24"/>
      <c r="J2860" s="24"/>
      <c r="K2860" s="24"/>
      <c r="L2860" s="24"/>
      <c r="M2860" s="24"/>
      <c r="N2860" s="24"/>
      <c r="O2860" s="24"/>
    </row>
    <row r="2861" spans="4:15" x14ac:dyDescent="0.75">
      <c r="D2861" s="24"/>
      <c r="E2861" s="24"/>
      <c r="F2861" s="24"/>
      <c r="G2861" s="24"/>
      <c r="H2861" s="24"/>
      <c r="I2861" s="24"/>
      <c r="J2861" s="24"/>
      <c r="K2861" s="24"/>
      <c r="L2861" s="24"/>
      <c r="M2861" s="24"/>
      <c r="N2861" s="24"/>
      <c r="O2861" s="24"/>
    </row>
    <row r="2862" spans="4:15" x14ac:dyDescent="0.75">
      <c r="D2862" s="24"/>
      <c r="E2862" s="24"/>
      <c r="F2862" s="24"/>
      <c r="G2862" s="24"/>
      <c r="H2862" s="24"/>
      <c r="I2862" s="24"/>
      <c r="J2862" s="24"/>
      <c r="K2862" s="24"/>
      <c r="L2862" s="24"/>
      <c r="M2862" s="24"/>
      <c r="N2862" s="24"/>
      <c r="O2862" s="24"/>
    </row>
    <row r="2863" spans="4:15" x14ac:dyDescent="0.75">
      <c r="D2863" s="24"/>
      <c r="E2863" s="24"/>
      <c r="F2863" s="24"/>
      <c r="G2863" s="24"/>
      <c r="H2863" s="24"/>
      <c r="I2863" s="24"/>
      <c r="J2863" s="24"/>
      <c r="K2863" s="24"/>
      <c r="L2863" s="24"/>
      <c r="M2863" s="24"/>
      <c r="N2863" s="24"/>
      <c r="O2863" s="24"/>
    </row>
    <row r="2864" spans="4:15" x14ac:dyDescent="0.75">
      <c r="D2864" s="24"/>
      <c r="E2864" s="24"/>
      <c r="F2864" s="24"/>
      <c r="G2864" s="24"/>
      <c r="H2864" s="24"/>
      <c r="I2864" s="24"/>
      <c r="J2864" s="24"/>
      <c r="K2864" s="24"/>
      <c r="L2864" s="24"/>
      <c r="M2864" s="24"/>
      <c r="N2864" s="24"/>
      <c r="O2864" s="24"/>
    </row>
    <row r="2865" spans="4:15" x14ac:dyDescent="0.75">
      <c r="D2865" s="24"/>
      <c r="E2865" s="24"/>
      <c r="F2865" s="24"/>
      <c r="G2865" s="24"/>
      <c r="H2865" s="24"/>
      <c r="I2865" s="24"/>
      <c r="J2865" s="24"/>
      <c r="K2865" s="24"/>
      <c r="L2865" s="24"/>
      <c r="M2865" s="24"/>
      <c r="N2865" s="24"/>
      <c r="O2865" s="24"/>
    </row>
    <row r="2866" spans="4:15" x14ac:dyDescent="0.75">
      <c r="D2866" s="24"/>
      <c r="E2866" s="24"/>
      <c r="F2866" s="24"/>
      <c r="G2866" s="24"/>
      <c r="H2866" s="24"/>
      <c r="I2866" s="24"/>
      <c r="J2866" s="24"/>
      <c r="K2866" s="24"/>
      <c r="L2866" s="24"/>
      <c r="M2866" s="24"/>
      <c r="N2866" s="24"/>
      <c r="O2866" s="24"/>
    </row>
    <row r="2867" spans="4:15" x14ac:dyDescent="0.75">
      <c r="D2867" s="24"/>
      <c r="E2867" s="24"/>
      <c r="F2867" s="24"/>
      <c r="G2867" s="24"/>
      <c r="H2867" s="24"/>
      <c r="I2867" s="24"/>
      <c r="J2867" s="24"/>
      <c r="K2867" s="24"/>
      <c r="L2867" s="24"/>
      <c r="M2867" s="24"/>
      <c r="N2867" s="24"/>
      <c r="O2867" s="24"/>
    </row>
    <row r="2868" spans="4:15" x14ac:dyDescent="0.75">
      <c r="D2868" s="24"/>
      <c r="E2868" s="24"/>
      <c r="F2868" s="24"/>
      <c r="G2868" s="24"/>
      <c r="H2868" s="24"/>
      <c r="I2868" s="24"/>
      <c r="J2868" s="24"/>
      <c r="K2868" s="24"/>
      <c r="L2868" s="24"/>
      <c r="M2868" s="24"/>
      <c r="N2868" s="24"/>
      <c r="O2868" s="24"/>
    </row>
    <row r="2869" spans="4:15" x14ac:dyDescent="0.75">
      <c r="D2869" s="24"/>
      <c r="E2869" s="24"/>
      <c r="F2869" s="24"/>
      <c r="G2869" s="24"/>
      <c r="H2869" s="24"/>
      <c r="I2869" s="24"/>
      <c r="J2869" s="24"/>
      <c r="K2869" s="24"/>
      <c r="L2869" s="24"/>
      <c r="M2869" s="24"/>
      <c r="N2869" s="24"/>
      <c r="O2869" s="24"/>
    </row>
    <row r="2870" spans="4:15" x14ac:dyDescent="0.75">
      <c r="D2870" s="24"/>
      <c r="E2870" s="24"/>
      <c r="F2870" s="24"/>
      <c r="G2870" s="24"/>
      <c r="H2870" s="24"/>
      <c r="I2870" s="24"/>
      <c r="J2870" s="24"/>
      <c r="K2870" s="24"/>
      <c r="L2870" s="24"/>
      <c r="M2870" s="24"/>
      <c r="N2870" s="24"/>
      <c r="O2870" s="24"/>
    </row>
    <row r="2871" spans="4:15" x14ac:dyDescent="0.75">
      <c r="D2871" s="24"/>
      <c r="E2871" s="24"/>
      <c r="F2871" s="24"/>
      <c r="G2871" s="24"/>
      <c r="H2871" s="24"/>
      <c r="I2871" s="24"/>
      <c r="J2871" s="24"/>
      <c r="K2871" s="24"/>
      <c r="L2871" s="24"/>
      <c r="M2871" s="24"/>
      <c r="N2871" s="24"/>
      <c r="O2871" s="24"/>
    </row>
    <row r="2872" spans="4:15" x14ac:dyDescent="0.75">
      <c r="D2872" s="24"/>
      <c r="E2872" s="24"/>
      <c r="F2872" s="24"/>
      <c r="G2872" s="24"/>
      <c r="H2872" s="24"/>
      <c r="I2872" s="24"/>
      <c r="J2872" s="24"/>
      <c r="K2872" s="24"/>
      <c r="L2872" s="24"/>
      <c r="M2872" s="24"/>
      <c r="N2872" s="24"/>
      <c r="O2872" s="24"/>
    </row>
    <row r="2873" spans="4:15" x14ac:dyDescent="0.75">
      <c r="D2873" s="24"/>
      <c r="E2873" s="24"/>
      <c r="F2873" s="24"/>
      <c r="G2873" s="24"/>
      <c r="H2873" s="24"/>
      <c r="I2873" s="24"/>
      <c r="J2873" s="24"/>
      <c r="K2873" s="24"/>
      <c r="L2873" s="24"/>
      <c r="M2873" s="24"/>
      <c r="N2873" s="24"/>
      <c r="O2873" s="24"/>
    </row>
    <row r="2874" spans="4:15" x14ac:dyDescent="0.75">
      <c r="D2874" s="24"/>
      <c r="E2874" s="24"/>
      <c r="F2874" s="24"/>
      <c r="G2874" s="24"/>
      <c r="H2874" s="24"/>
      <c r="I2874" s="24"/>
      <c r="J2874" s="24"/>
      <c r="K2874" s="24"/>
      <c r="L2874" s="24"/>
      <c r="M2874" s="24"/>
      <c r="N2874" s="24"/>
      <c r="O2874" s="24"/>
    </row>
    <row r="2875" spans="4:15" x14ac:dyDescent="0.75">
      <c r="D2875" s="24"/>
      <c r="E2875" s="24"/>
      <c r="F2875" s="24"/>
      <c r="G2875" s="24"/>
      <c r="H2875" s="24"/>
      <c r="I2875" s="24"/>
      <c r="J2875" s="24"/>
      <c r="K2875" s="24"/>
      <c r="L2875" s="24"/>
      <c r="M2875" s="24"/>
      <c r="N2875" s="24"/>
      <c r="O2875" s="24"/>
    </row>
    <row r="2876" spans="4:15" x14ac:dyDescent="0.75">
      <c r="D2876" s="24"/>
      <c r="E2876" s="24"/>
      <c r="F2876" s="24"/>
      <c r="G2876" s="24"/>
      <c r="H2876" s="24"/>
      <c r="I2876" s="24"/>
      <c r="J2876" s="24"/>
      <c r="K2876" s="24"/>
      <c r="L2876" s="24"/>
      <c r="M2876" s="24"/>
      <c r="N2876" s="24"/>
      <c r="O2876" s="24"/>
    </row>
    <row r="2877" spans="4:15" x14ac:dyDescent="0.75">
      <c r="D2877" s="24"/>
      <c r="E2877" s="24"/>
      <c r="F2877" s="24"/>
      <c r="G2877" s="24"/>
      <c r="H2877" s="24"/>
      <c r="I2877" s="24"/>
      <c r="J2877" s="24"/>
      <c r="K2877" s="24"/>
      <c r="L2877" s="24"/>
      <c r="M2877" s="24"/>
      <c r="N2877" s="24"/>
      <c r="O2877" s="24"/>
    </row>
    <row r="2878" spans="4:15" x14ac:dyDescent="0.75">
      <c r="D2878" s="24"/>
      <c r="E2878" s="24"/>
      <c r="F2878" s="24"/>
      <c r="G2878" s="24"/>
      <c r="H2878" s="24"/>
      <c r="I2878" s="24"/>
      <c r="J2878" s="24"/>
      <c r="K2878" s="24"/>
      <c r="L2878" s="24"/>
      <c r="M2878" s="24"/>
      <c r="N2878" s="24"/>
      <c r="O2878" s="24"/>
    </row>
    <row r="2879" spans="4:15" x14ac:dyDescent="0.75">
      <c r="D2879" s="24"/>
      <c r="E2879" s="24"/>
      <c r="F2879" s="24"/>
      <c r="G2879" s="24"/>
      <c r="H2879" s="24"/>
      <c r="I2879" s="24"/>
      <c r="J2879" s="24"/>
      <c r="K2879" s="24"/>
      <c r="L2879" s="24"/>
      <c r="M2879" s="24"/>
      <c r="N2879" s="24"/>
      <c r="O2879" s="24"/>
    </row>
    <row r="2880" spans="4:15" x14ac:dyDescent="0.75">
      <c r="D2880" s="24"/>
      <c r="E2880" s="24"/>
      <c r="F2880" s="24"/>
      <c r="G2880" s="24"/>
      <c r="H2880" s="24"/>
      <c r="I2880" s="24"/>
      <c r="J2880" s="24"/>
      <c r="K2880" s="24"/>
      <c r="L2880" s="24"/>
      <c r="M2880" s="24"/>
      <c r="N2880" s="24"/>
      <c r="O2880" s="24"/>
    </row>
    <row r="2881" spans="4:15" x14ac:dyDescent="0.75">
      <c r="D2881" s="24"/>
      <c r="E2881" s="24"/>
      <c r="F2881" s="24"/>
      <c r="G2881" s="24"/>
      <c r="H2881" s="24"/>
      <c r="I2881" s="24"/>
      <c r="J2881" s="24"/>
      <c r="K2881" s="24"/>
      <c r="L2881" s="24"/>
      <c r="M2881" s="24"/>
      <c r="N2881" s="24"/>
      <c r="O2881" s="24"/>
    </row>
    <row r="2882" spans="4:15" x14ac:dyDescent="0.75">
      <c r="D2882" s="24"/>
      <c r="E2882" s="24"/>
      <c r="F2882" s="24"/>
      <c r="G2882" s="24"/>
      <c r="H2882" s="24"/>
      <c r="I2882" s="24"/>
      <c r="J2882" s="24"/>
      <c r="K2882" s="24"/>
      <c r="L2882" s="24"/>
      <c r="M2882" s="24"/>
      <c r="N2882" s="24"/>
      <c r="O2882" s="24"/>
    </row>
    <row r="2883" spans="4:15" x14ac:dyDescent="0.75">
      <c r="D2883" s="24"/>
      <c r="E2883" s="24"/>
      <c r="F2883" s="24"/>
      <c r="G2883" s="24"/>
      <c r="H2883" s="24"/>
      <c r="I2883" s="24"/>
      <c r="J2883" s="24"/>
      <c r="K2883" s="24"/>
      <c r="L2883" s="24"/>
      <c r="M2883" s="24"/>
      <c r="N2883" s="24"/>
      <c r="O2883" s="24"/>
    </row>
    <row r="2884" spans="4:15" x14ac:dyDescent="0.75">
      <c r="D2884" s="24"/>
      <c r="E2884" s="24"/>
      <c r="F2884" s="24"/>
      <c r="G2884" s="24"/>
      <c r="H2884" s="24"/>
      <c r="I2884" s="24"/>
      <c r="J2884" s="24"/>
      <c r="K2884" s="24"/>
      <c r="L2884" s="24"/>
      <c r="M2884" s="24"/>
      <c r="N2884" s="24"/>
      <c r="O2884" s="24"/>
    </row>
    <row r="2885" spans="4:15" x14ac:dyDescent="0.75">
      <c r="D2885" s="24"/>
      <c r="E2885" s="24"/>
      <c r="F2885" s="24"/>
      <c r="G2885" s="24"/>
      <c r="H2885" s="24"/>
      <c r="I2885" s="24"/>
      <c r="J2885" s="24"/>
      <c r="K2885" s="24"/>
      <c r="L2885" s="24"/>
      <c r="M2885" s="24"/>
      <c r="N2885" s="24"/>
      <c r="O2885" s="24"/>
    </row>
    <row r="2886" spans="4:15" x14ac:dyDescent="0.75">
      <c r="D2886" s="24"/>
      <c r="E2886" s="24"/>
      <c r="F2886" s="24"/>
      <c r="G2886" s="24"/>
      <c r="H2886" s="24"/>
      <c r="I2886" s="24"/>
      <c r="J2886" s="24"/>
      <c r="K2886" s="24"/>
      <c r="L2886" s="24"/>
      <c r="M2886" s="24"/>
      <c r="N2886" s="24"/>
      <c r="O2886" s="24"/>
    </row>
    <row r="2887" spans="4:15" x14ac:dyDescent="0.75">
      <c r="D2887" s="24"/>
      <c r="E2887" s="24"/>
      <c r="F2887" s="24"/>
      <c r="G2887" s="24"/>
      <c r="H2887" s="24"/>
      <c r="I2887" s="24"/>
      <c r="J2887" s="24"/>
      <c r="K2887" s="24"/>
      <c r="L2887" s="24"/>
      <c r="M2887" s="24"/>
      <c r="N2887" s="24"/>
      <c r="O2887" s="24"/>
    </row>
    <row r="2888" spans="4:15" x14ac:dyDescent="0.75">
      <c r="D2888" s="24"/>
      <c r="E2888" s="24"/>
      <c r="F2888" s="24"/>
      <c r="G2888" s="24"/>
      <c r="H2888" s="24"/>
      <c r="I2888" s="24"/>
      <c r="J2888" s="24"/>
      <c r="K2888" s="24"/>
      <c r="L2888" s="24"/>
      <c r="M2888" s="24"/>
      <c r="N2888" s="24"/>
      <c r="O2888" s="24"/>
    </row>
    <row r="2889" spans="4:15" x14ac:dyDescent="0.75">
      <c r="D2889" s="24"/>
      <c r="E2889" s="24"/>
      <c r="F2889" s="24"/>
      <c r="G2889" s="24"/>
      <c r="H2889" s="24"/>
      <c r="I2889" s="24"/>
      <c r="J2889" s="24"/>
      <c r="K2889" s="24"/>
      <c r="L2889" s="24"/>
      <c r="M2889" s="24"/>
      <c r="N2889" s="24"/>
      <c r="O2889" s="24"/>
    </row>
    <row r="2890" spans="4:15" x14ac:dyDescent="0.75">
      <c r="D2890" s="24"/>
      <c r="E2890" s="24"/>
      <c r="F2890" s="24"/>
      <c r="G2890" s="24"/>
      <c r="H2890" s="24"/>
      <c r="I2890" s="24"/>
      <c r="J2890" s="24"/>
      <c r="K2890" s="24"/>
      <c r="L2890" s="24"/>
      <c r="M2890" s="24"/>
      <c r="N2890" s="24"/>
      <c r="O2890" s="24"/>
    </row>
    <row r="2891" spans="4:15" x14ac:dyDescent="0.75">
      <c r="D2891" s="24"/>
      <c r="E2891" s="24"/>
      <c r="F2891" s="24"/>
      <c r="G2891" s="24"/>
      <c r="H2891" s="24"/>
      <c r="I2891" s="24"/>
      <c r="J2891" s="24"/>
      <c r="K2891" s="24"/>
      <c r="L2891" s="24"/>
      <c r="M2891" s="24"/>
      <c r="N2891" s="24"/>
      <c r="O2891" s="24"/>
    </row>
    <row r="2892" spans="4:15" x14ac:dyDescent="0.75">
      <c r="D2892" s="24"/>
      <c r="E2892" s="24"/>
      <c r="F2892" s="24"/>
      <c r="G2892" s="24"/>
      <c r="H2892" s="24"/>
      <c r="I2892" s="24"/>
      <c r="J2892" s="24"/>
      <c r="K2892" s="24"/>
      <c r="L2892" s="24"/>
      <c r="M2892" s="24"/>
      <c r="N2892" s="24"/>
      <c r="O2892" s="24"/>
    </row>
    <row r="2893" spans="4:15" x14ac:dyDescent="0.75">
      <c r="D2893" s="24"/>
      <c r="E2893" s="24"/>
      <c r="F2893" s="24"/>
      <c r="G2893" s="24"/>
      <c r="H2893" s="24"/>
      <c r="I2893" s="24"/>
      <c r="J2893" s="24"/>
      <c r="K2893" s="24"/>
      <c r="L2893" s="24"/>
      <c r="M2893" s="24"/>
      <c r="N2893" s="24"/>
      <c r="O2893" s="24"/>
    </row>
    <row r="2894" spans="4:15" x14ac:dyDescent="0.75">
      <c r="D2894" s="24"/>
      <c r="E2894" s="24"/>
      <c r="F2894" s="24"/>
      <c r="G2894" s="24"/>
      <c r="H2894" s="24"/>
      <c r="I2894" s="24"/>
      <c r="J2894" s="24"/>
      <c r="K2894" s="24"/>
      <c r="L2894" s="24"/>
      <c r="M2894" s="24"/>
      <c r="N2894" s="24"/>
      <c r="O2894" s="24"/>
    </row>
    <row r="2895" spans="4:15" x14ac:dyDescent="0.75">
      <c r="D2895" s="24"/>
      <c r="E2895" s="24"/>
      <c r="F2895" s="24"/>
      <c r="G2895" s="24"/>
      <c r="H2895" s="24"/>
      <c r="I2895" s="24"/>
      <c r="J2895" s="24"/>
      <c r="K2895" s="24"/>
      <c r="L2895" s="24"/>
      <c r="M2895" s="24"/>
      <c r="N2895" s="24"/>
      <c r="O2895" s="24"/>
    </row>
    <row r="2896" spans="4:15" x14ac:dyDescent="0.75">
      <c r="D2896" s="24"/>
      <c r="E2896" s="24"/>
      <c r="F2896" s="24"/>
      <c r="G2896" s="24"/>
      <c r="H2896" s="24"/>
      <c r="I2896" s="24"/>
      <c r="J2896" s="24"/>
      <c r="K2896" s="24"/>
      <c r="L2896" s="24"/>
      <c r="M2896" s="24"/>
      <c r="N2896" s="24"/>
      <c r="O2896" s="24"/>
    </row>
    <row r="2897" spans="4:15" x14ac:dyDescent="0.75">
      <c r="D2897" s="24"/>
      <c r="E2897" s="24"/>
      <c r="F2897" s="24"/>
      <c r="G2897" s="24"/>
      <c r="H2897" s="24"/>
      <c r="I2897" s="24"/>
      <c r="J2897" s="24"/>
      <c r="K2897" s="24"/>
      <c r="L2897" s="24"/>
      <c r="M2897" s="24"/>
      <c r="N2897" s="24"/>
      <c r="O2897" s="24"/>
    </row>
    <row r="2898" spans="4:15" x14ac:dyDescent="0.75">
      <c r="D2898" s="24"/>
      <c r="E2898" s="24"/>
      <c r="F2898" s="24"/>
      <c r="G2898" s="24"/>
      <c r="H2898" s="24"/>
      <c r="I2898" s="24"/>
      <c r="J2898" s="24"/>
      <c r="K2898" s="24"/>
      <c r="L2898" s="24"/>
      <c r="M2898" s="24"/>
      <c r="N2898" s="24"/>
      <c r="O2898" s="24"/>
    </row>
    <row r="2899" spans="4:15" x14ac:dyDescent="0.75">
      <c r="D2899" s="24"/>
      <c r="E2899" s="24"/>
      <c r="F2899" s="24"/>
      <c r="G2899" s="24"/>
      <c r="H2899" s="24"/>
      <c r="I2899" s="24"/>
      <c r="J2899" s="24"/>
      <c r="K2899" s="24"/>
      <c r="L2899" s="24"/>
      <c r="M2899" s="24"/>
      <c r="N2899" s="24"/>
      <c r="O2899" s="24"/>
    </row>
    <row r="2900" spans="4:15" x14ac:dyDescent="0.75">
      <c r="D2900" s="24"/>
      <c r="E2900" s="24"/>
      <c r="F2900" s="24"/>
      <c r="G2900" s="24"/>
      <c r="H2900" s="24"/>
      <c r="I2900" s="24"/>
      <c r="J2900" s="24"/>
      <c r="K2900" s="24"/>
      <c r="L2900" s="24"/>
      <c r="M2900" s="24"/>
      <c r="N2900" s="24"/>
      <c r="O2900" s="24"/>
    </row>
    <row r="2901" spans="4:15" x14ac:dyDescent="0.75">
      <c r="D2901" s="24"/>
      <c r="E2901" s="24"/>
      <c r="F2901" s="24"/>
      <c r="G2901" s="24"/>
      <c r="H2901" s="24"/>
      <c r="I2901" s="24"/>
      <c r="J2901" s="24"/>
      <c r="K2901" s="24"/>
      <c r="L2901" s="24"/>
      <c r="M2901" s="24"/>
      <c r="N2901" s="24"/>
      <c r="O2901" s="24"/>
    </row>
    <row r="2902" spans="4:15" x14ac:dyDescent="0.75">
      <c r="D2902" s="24"/>
      <c r="E2902" s="24"/>
      <c r="F2902" s="24"/>
      <c r="G2902" s="24"/>
      <c r="H2902" s="24"/>
      <c r="I2902" s="24"/>
      <c r="J2902" s="24"/>
      <c r="K2902" s="24"/>
      <c r="L2902" s="24"/>
      <c r="M2902" s="24"/>
      <c r="N2902" s="24"/>
      <c r="O2902" s="24"/>
    </row>
    <row r="2903" spans="4:15" x14ac:dyDescent="0.75">
      <c r="D2903" s="24"/>
      <c r="E2903" s="24"/>
      <c r="F2903" s="24"/>
      <c r="G2903" s="24"/>
      <c r="H2903" s="24"/>
      <c r="I2903" s="24"/>
      <c r="J2903" s="24"/>
      <c r="K2903" s="24"/>
      <c r="L2903" s="24"/>
      <c r="M2903" s="24"/>
      <c r="N2903" s="24"/>
      <c r="O2903" s="24"/>
    </row>
    <row r="2904" spans="4:15" x14ac:dyDescent="0.75">
      <c r="D2904" s="24"/>
      <c r="E2904" s="24"/>
      <c r="F2904" s="24"/>
      <c r="G2904" s="24"/>
      <c r="H2904" s="24"/>
      <c r="I2904" s="24"/>
      <c r="J2904" s="24"/>
      <c r="K2904" s="24"/>
      <c r="L2904" s="24"/>
      <c r="M2904" s="24"/>
      <c r="N2904" s="24"/>
      <c r="O2904" s="24"/>
    </row>
    <row r="2905" spans="4:15" x14ac:dyDescent="0.75">
      <c r="D2905" s="24"/>
      <c r="E2905" s="24"/>
      <c r="F2905" s="24"/>
      <c r="G2905" s="24"/>
      <c r="H2905" s="24"/>
      <c r="I2905" s="24"/>
      <c r="J2905" s="24"/>
      <c r="K2905" s="24"/>
      <c r="L2905" s="24"/>
      <c r="M2905" s="24"/>
      <c r="N2905" s="24"/>
      <c r="O2905" s="24"/>
    </row>
    <row r="2906" spans="4:15" x14ac:dyDescent="0.75">
      <c r="D2906" s="24"/>
      <c r="E2906" s="24"/>
      <c r="F2906" s="24"/>
      <c r="G2906" s="24"/>
      <c r="H2906" s="24"/>
      <c r="I2906" s="24"/>
      <c r="J2906" s="24"/>
      <c r="K2906" s="24"/>
      <c r="L2906" s="24"/>
      <c r="M2906" s="24"/>
      <c r="N2906" s="24"/>
      <c r="O2906" s="24"/>
    </row>
    <row r="2907" spans="4:15" x14ac:dyDescent="0.75">
      <c r="D2907" s="24"/>
      <c r="E2907" s="24"/>
      <c r="F2907" s="24"/>
      <c r="G2907" s="24"/>
      <c r="H2907" s="24"/>
      <c r="I2907" s="24"/>
      <c r="J2907" s="24"/>
      <c r="K2907" s="24"/>
      <c r="L2907" s="24"/>
      <c r="M2907" s="24"/>
      <c r="N2907" s="24"/>
      <c r="O2907" s="24"/>
    </row>
    <row r="2908" spans="4:15" x14ac:dyDescent="0.75">
      <c r="D2908" s="24"/>
      <c r="E2908" s="24"/>
      <c r="F2908" s="24"/>
      <c r="G2908" s="24"/>
      <c r="H2908" s="24"/>
      <c r="I2908" s="24"/>
      <c r="J2908" s="24"/>
      <c r="K2908" s="24"/>
      <c r="L2908" s="24"/>
      <c r="M2908" s="24"/>
      <c r="N2908" s="24"/>
      <c r="O2908" s="24"/>
    </row>
    <row r="2909" spans="4:15" x14ac:dyDescent="0.75">
      <c r="D2909" s="24"/>
      <c r="E2909" s="24"/>
      <c r="F2909" s="24"/>
      <c r="G2909" s="24"/>
      <c r="H2909" s="24"/>
      <c r="I2909" s="24"/>
      <c r="J2909" s="24"/>
      <c r="K2909" s="24"/>
      <c r="L2909" s="24"/>
      <c r="M2909" s="24"/>
      <c r="N2909" s="24"/>
      <c r="O2909" s="24"/>
    </row>
    <row r="2910" spans="4:15" x14ac:dyDescent="0.75">
      <c r="D2910" s="24"/>
      <c r="E2910" s="24"/>
      <c r="F2910" s="24"/>
      <c r="G2910" s="24"/>
      <c r="H2910" s="24"/>
      <c r="I2910" s="24"/>
      <c r="J2910" s="24"/>
      <c r="K2910" s="24"/>
      <c r="L2910" s="24"/>
      <c r="M2910" s="24"/>
      <c r="N2910" s="24"/>
      <c r="O2910" s="24"/>
    </row>
    <row r="2911" spans="4:15" x14ac:dyDescent="0.75">
      <c r="D2911" s="24"/>
      <c r="E2911" s="24"/>
      <c r="F2911" s="24"/>
      <c r="G2911" s="24"/>
      <c r="H2911" s="24"/>
      <c r="I2911" s="24"/>
      <c r="J2911" s="24"/>
      <c r="K2911" s="24"/>
      <c r="L2911" s="24"/>
      <c r="M2911" s="24"/>
      <c r="N2911" s="24"/>
      <c r="O2911" s="24"/>
    </row>
    <row r="2912" spans="4:15" x14ac:dyDescent="0.75">
      <c r="D2912" s="24"/>
      <c r="E2912" s="24"/>
      <c r="F2912" s="24"/>
      <c r="G2912" s="24"/>
      <c r="H2912" s="24"/>
      <c r="I2912" s="24"/>
      <c r="J2912" s="24"/>
      <c r="K2912" s="24"/>
      <c r="L2912" s="24"/>
      <c r="M2912" s="24"/>
      <c r="N2912" s="24"/>
      <c r="O2912" s="24"/>
    </row>
    <row r="2913" spans="4:15" x14ac:dyDescent="0.75">
      <c r="D2913" s="24"/>
      <c r="E2913" s="24"/>
      <c r="F2913" s="24"/>
      <c r="G2913" s="24"/>
      <c r="H2913" s="24"/>
      <c r="I2913" s="24"/>
      <c r="J2913" s="24"/>
      <c r="K2913" s="24"/>
      <c r="L2913" s="24"/>
      <c r="M2913" s="24"/>
      <c r="N2913" s="24"/>
      <c r="O2913" s="24"/>
    </row>
    <row r="2914" spans="4:15" x14ac:dyDescent="0.75">
      <c r="D2914" s="24"/>
      <c r="E2914" s="24"/>
      <c r="F2914" s="24"/>
      <c r="G2914" s="24"/>
      <c r="H2914" s="24"/>
      <c r="I2914" s="24"/>
      <c r="J2914" s="24"/>
      <c r="K2914" s="24"/>
      <c r="L2914" s="24"/>
      <c r="M2914" s="24"/>
      <c r="N2914" s="24"/>
      <c r="O2914" s="24"/>
    </row>
    <row r="2915" spans="4:15" x14ac:dyDescent="0.75">
      <c r="D2915" s="24"/>
      <c r="E2915" s="24"/>
      <c r="F2915" s="24"/>
      <c r="G2915" s="24"/>
      <c r="H2915" s="24"/>
      <c r="I2915" s="24"/>
      <c r="J2915" s="24"/>
      <c r="K2915" s="24"/>
      <c r="L2915" s="24"/>
      <c r="M2915" s="24"/>
      <c r="N2915" s="24"/>
      <c r="O2915" s="24"/>
    </row>
    <row r="2916" spans="4:15" x14ac:dyDescent="0.75">
      <c r="D2916" s="24"/>
      <c r="E2916" s="24"/>
      <c r="F2916" s="24"/>
      <c r="G2916" s="24"/>
      <c r="H2916" s="24"/>
      <c r="I2916" s="24"/>
      <c r="J2916" s="24"/>
      <c r="K2916" s="24"/>
      <c r="L2916" s="24"/>
      <c r="M2916" s="24"/>
      <c r="N2916" s="24"/>
      <c r="O2916" s="24"/>
    </row>
    <row r="2917" spans="4:15" x14ac:dyDescent="0.75">
      <c r="D2917" s="24"/>
      <c r="E2917" s="24"/>
      <c r="F2917" s="24"/>
      <c r="G2917" s="24"/>
      <c r="H2917" s="24"/>
      <c r="I2917" s="24"/>
      <c r="J2917" s="24"/>
      <c r="K2917" s="24"/>
      <c r="L2917" s="24"/>
      <c r="M2917" s="24"/>
      <c r="N2917" s="24"/>
      <c r="O2917" s="24"/>
    </row>
    <row r="2918" spans="4:15" x14ac:dyDescent="0.75">
      <c r="D2918" s="24"/>
      <c r="E2918" s="24"/>
      <c r="F2918" s="24"/>
      <c r="G2918" s="24"/>
      <c r="H2918" s="24"/>
      <c r="I2918" s="24"/>
      <c r="J2918" s="24"/>
      <c r="K2918" s="24"/>
      <c r="L2918" s="24"/>
      <c r="M2918" s="24"/>
      <c r="N2918" s="24"/>
      <c r="O2918" s="24"/>
    </row>
    <row r="2919" spans="4:15" x14ac:dyDescent="0.75">
      <c r="D2919" s="24"/>
      <c r="E2919" s="24"/>
      <c r="F2919" s="24"/>
      <c r="G2919" s="24"/>
      <c r="H2919" s="24"/>
      <c r="I2919" s="24"/>
      <c r="J2919" s="24"/>
      <c r="K2919" s="24"/>
      <c r="L2919" s="24"/>
      <c r="M2919" s="24"/>
      <c r="N2919" s="24"/>
      <c r="O2919" s="24"/>
    </row>
    <row r="2920" spans="4:15" x14ac:dyDescent="0.75">
      <c r="D2920" s="24"/>
      <c r="E2920" s="24"/>
      <c r="F2920" s="24"/>
      <c r="G2920" s="24"/>
      <c r="H2920" s="24"/>
      <c r="I2920" s="24"/>
      <c r="J2920" s="24"/>
      <c r="K2920" s="24"/>
      <c r="L2920" s="24"/>
      <c r="M2920" s="24"/>
      <c r="N2920" s="24"/>
      <c r="O2920" s="24"/>
    </row>
    <row r="2921" spans="4:15" x14ac:dyDescent="0.75">
      <c r="D2921" s="24"/>
      <c r="E2921" s="24"/>
      <c r="F2921" s="24"/>
      <c r="G2921" s="24"/>
      <c r="H2921" s="24"/>
      <c r="I2921" s="24"/>
      <c r="J2921" s="24"/>
      <c r="K2921" s="24"/>
      <c r="L2921" s="24"/>
      <c r="M2921" s="24"/>
      <c r="N2921" s="24"/>
      <c r="O2921" s="24"/>
    </row>
    <row r="2922" spans="4:15" x14ac:dyDescent="0.75">
      <c r="D2922" s="24"/>
      <c r="E2922" s="24"/>
      <c r="F2922" s="24"/>
      <c r="G2922" s="24"/>
      <c r="H2922" s="24"/>
      <c r="I2922" s="24"/>
      <c r="J2922" s="24"/>
      <c r="K2922" s="24"/>
      <c r="L2922" s="24"/>
      <c r="M2922" s="24"/>
      <c r="N2922" s="24"/>
      <c r="O2922" s="24"/>
    </row>
    <row r="2923" spans="4:15" x14ac:dyDescent="0.75">
      <c r="D2923" s="24"/>
      <c r="E2923" s="24"/>
      <c r="F2923" s="24"/>
      <c r="G2923" s="24"/>
      <c r="H2923" s="24"/>
      <c r="I2923" s="24"/>
      <c r="J2923" s="24"/>
      <c r="K2923" s="24"/>
      <c r="L2923" s="24"/>
      <c r="M2923" s="24"/>
      <c r="N2923" s="24"/>
      <c r="O2923" s="24"/>
    </row>
    <row r="2924" spans="4:15" x14ac:dyDescent="0.75">
      <c r="D2924" s="24"/>
      <c r="E2924" s="24"/>
      <c r="F2924" s="24"/>
      <c r="G2924" s="24"/>
      <c r="H2924" s="24"/>
      <c r="I2924" s="24"/>
      <c r="J2924" s="24"/>
      <c r="K2924" s="24"/>
      <c r="L2924" s="24"/>
      <c r="M2924" s="24"/>
      <c r="N2924" s="24"/>
      <c r="O2924" s="24"/>
    </row>
    <row r="2925" spans="4:15" x14ac:dyDescent="0.75">
      <c r="D2925" s="24"/>
      <c r="E2925" s="24"/>
      <c r="F2925" s="24"/>
      <c r="G2925" s="24"/>
      <c r="H2925" s="24"/>
      <c r="I2925" s="24"/>
      <c r="J2925" s="24"/>
      <c r="K2925" s="24"/>
      <c r="L2925" s="24"/>
      <c r="M2925" s="24"/>
      <c r="N2925" s="24"/>
      <c r="O2925" s="24"/>
    </row>
    <row r="2926" spans="4:15" x14ac:dyDescent="0.75">
      <c r="D2926" s="24"/>
      <c r="E2926" s="24"/>
      <c r="F2926" s="24"/>
      <c r="G2926" s="24"/>
      <c r="H2926" s="24"/>
      <c r="I2926" s="24"/>
      <c r="J2926" s="24"/>
      <c r="K2926" s="24"/>
      <c r="L2926" s="24"/>
      <c r="M2926" s="24"/>
      <c r="N2926" s="24"/>
      <c r="O2926" s="24"/>
    </row>
    <row r="2927" spans="4:15" x14ac:dyDescent="0.75">
      <c r="D2927" s="24"/>
      <c r="E2927" s="24"/>
      <c r="F2927" s="24"/>
      <c r="G2927" s="24"/>
      <c r="H2927" s="24"/>
      <c r="I2927" s="24"/>
      <c r="J2927" s="24"/>
      <c r="K2927" s="24"/>
      <c r="L2927" s="24"/>
      <c r="M2927" s="24"/>
      <c r="N2927" s="24"/>
      <c r="O2927" s="24"/>
    </row>
    <row r="2928" spans="4:15" x14ac:dyDescent="0.75">
      <c r="D2928" s="24"/>
      <c r="E2928" s="24"/>
      <c r="F2928" s="24"/>
      <c r="G2928" s="24"/>
      <c r="H2928" s="24"/>
      <c r="I2928" s="24"/>
      <c r="J2928" s="24"/>
      <c r="K2928" s="24"/>
      <c r="L2928" s="24"/>
      <c r="M2928" s="24"/>
      <c r="N2928" s="24"/>
      <c r="O2928" s="24"/>
    </row>
    <row r="2929" spans="4:15" x14ac:dyDescent="0.75">
      <c r="D2929" s="24"/>
      <c r="E2929" s="24"/>
      <c r="F2929" s="24"/>
      <c r="G2929" s="24"/>
      <c r="H2929" s="24"/>
      <c r="I2929" s="24"/>
      <c r="J2929" s="24"/>
      <c r="K2929" s="24"/>
      <c r="L2929" s="24"/>
      <c r="M2929" s="24"/>
      <c r="N2929" s="24"/>
      <c r="O2929" s="24"/>
    </row>
    <row r="2930" spans="4:15" x14ac:dyDescent="0.75">
      <c r="D2930" s="24"/>
      <c r="E2930" s="24"/>
      <c r="F2930" s="24"/>
      <c r="G2930" s="24"/>
      <c r="H2930" s="24"/>
      <c r="I2930" s="24"/>
      <c r="J2930" s="24"/>
      <c r="K2930" s="24"/>
      <c r="L2930" s="24"/>
      <c r="M2930" s="24"/>
      <c r="N2930" s="24"/>
      <c r="O2930" s="24"/>
    </row>
    <row r="2931" spans="4:15" x14ac:dyDescent="0.75">
      <c r="D2931" s="24"/>
      <c r="E2931" s="24"/>
      <c r="F2931" s="24"/>
      <c r="G2931" s="24"/>
      <c r="H2931" s="24"/>
      <c r="I2931" s="24"/>
      <c r="J2931" s="24"/>
      <c r="K2931" s="24"/>
      <c r="L2931" s="24"/>
      <c r="M2931" s="24"/>
      <c r="N2931" s="24"/>
      <c r="O2931" s="24"/>
    </row>
    <row r="2932" spans="4:15" x14ac:dyDescent="0.75">
      <c r="D2932" s="24"/>
      <c r="E2932" s="24"/>
      <c r="F2932" s="24"/>
      <c r="G2932" s="24"/>
      <c r="H2932" s="24"/>
      <c r="I2932" s="24"/>
      <c r="J2932" s="24"/>
      <c r="K2932" s="24"/>
      <c r="L2932" s="24"/>
      <c r="M2932" s="24"/>
      <c r="N2932" s="24"/>
      <c r="O2932" s="24"/>
    </row>
    <row r="2933" spans="4:15" x14ac:dyDescent="0.75">
      <c r="D2933" s="24"/>
      <c r="E2933" s="24"/>
      <c r="F2933" s="24"/>
      <c r="G2933" s="24"/>
      <c r="H2933" s="24"/>
      <c r="I2933" s="24"/>
      <c r="J2933" s="24"/>
      <c r="K2933" s="24"/>
      <c r="L2933" s="24"/>
      <c r="M2933" s="24"/>
      <c r="N2933" s="24"/>
      <c r="O2933" s="24"/>
    </row>
    <row r="2934" spans="4:15" x14ac:dyDescent="0.75">
      <c r="D2934" s="24"/>
      <c r="E2934" s="24"/>
      <c r="F2934" s="24"/>
      <c r="G2934" s="24"/>
      <c r="H2934" s="24"/>
      <c r="I2934" s="24"/>
      <c r="J2934" s="24"/>
      <c r="K2934" s="24"/>
      <c r="L2934" s="24"/>
      <c r="M2934" s="24"/>
      <c r="N2934" s="24"/>
      <c r="O2934" s="24"/>
    </row>
    <row r="2935" spans="4:15" x14ac:dyDescent="0.75">
      <c r="D2935" s="24"/>
      <c r="E2935" s="24"/>
      <c r="F2935" s="24"/>
      <c r="G2935" s="24"/>
      <c r="H2935" s="24"/>
      <c r="I2935" s="24"/>
      <c r="J2935" s="24"/>
      <c r="K2935" s="24"/>
      <c r="L2935" s="24"/>
      <c r="M2935" s="24"/>
      <c r="N2935" s="24"/>
      <c r="O2935" s="24"/>
    </row>
    <row r="2936" spans="4:15" x14ac:dyDescent="0.75">
      <c r="D2936" s="24"/>
      <c r="E2936" s="24"/>
      <c r="F2936" s="24"/>
      <c r="G2936" s="24"/>
      <c r="H2936" s="24"/>
      <c r="I2936" s="24"/>
      <c r="J2936" s="24"/>
      <c r="K2936" s="24"/>
      <c r="L2936" s="24"/>
      <c r="M2936" s="24"/>
      <c r="N2936" s="24"/>
      <c r="O2936" s="24"/>
    </row>
    <row r="2937" spans="4:15" x14ac:dyDescent="0.75">
      <c r="D2937" s="24"/>
      <c r="E2937" s="24"/>
      <c r="F2937" s="24"/>
      <c r="G2937" s="24"/>
      <c r="H2937" s="24"/>
      <c r="I2937" s="24"/>
      <c r="J2937" s="24"/>
      <c r="K2937" s="24"/>
      <c r="L2937" s="24"/>
      <c r="M2937" s="24"/>
      <c r="N2937" s="24"/>
      <c r="O2937" s="24"/>
    </row>
    <row r="2938" spans="4:15" x14ac:dyDescent="0.75">
      <c r="D2938" s="24"/>
      <c r="E2938" s="24"/>
      <c r="F2938" s="24"/>
      <c r="G2938" s="24"/>
      <c r="H2938" s="24"/>
      <c r="I2938" s="24"/>
      <c r="J2938" s="24"/>
      <c r="K2938" s="24"/>
      <c r="L2938" s="24"/>
      <c r="M2938" s="24"/>
      <c r="N2938" s="24"/>
      <c r="O2938" s="24"/>
    </row>
    <row r="2939" spans="4:15" x14ac:dyDescent="0.75">
      <c r="D2939" s="24"/>
      <c r="E2939" s="24"/>
      <c r="F2939" s="24"/>
      <c r="G2939" s="24"/>
      <c r="H2939" s="24"/>
      <c r="I2939" s="24"/>
      <c r="J2939" s="24"/>
      <c r="K2939" s="24"/>
      <c r="L2939" s="24"/>
      <c r="M2939" s="24"/>
      <c r="N2939" s="24"/>
      <c r="O2939" s="24"/>
    </row>
    <row r="2940" spans="4:15" x14ac:dyDescent="0.75">
      <c r="D2940" s="24"/>
      <c r="E2940" s="24"/>
      <c r="F2940" s="24"/>
      <c r="G2940" s="24"/>
      <c r="H2940" s="24"/>
      <c r="I2940" s="24"/>
      <c r="J2940" s="24"/>
      <c r="K2940" s="24"/>
      <c r="L2940" s="24"/>
      <c r="M2940" s="24"/>
      <c r="N2940" s="24"/>
      <c r="O2940" s="24"/>
    </row>
    <row r="2941" spans="4:15" x14ac:dyDescent="0.75">
      <c r="D2941" s="24"/>
      <c r="E2941" s="24"/>
      <c r="F2941" s="24"/>
      <c r="G2941" s="24"/>
      <c r="H2941" s="24"/>
      <c r="I2941" s="24"/>
      <c r="J2941" s="24"/>
      <c r="K2941" s="24"/>
      <c r="L2941" s="24"/>
      <c r="M2941" s="24"/>
      <c r="N2941" s="24"/>
      <c r="O2941" s="24"/>
    </row>
    <row r="2942" spans="4:15" x14ac:dyDescent="0.75">
      <c r="D2942" s="24"/>
      <c r="E2942" s="24"/>
      <c r="F2942" s="24"/>
      <c r="G2942" s="24"/>
      <c r="H2942" s="24"/>
      <c r="I2942" s="24"/>
      <c r="J2942" s="24"/>
      <c r="K2942" s="24"/>
      <c r="L2942" s="24"/>
      <c r="M2942" s="24"/>
      <c r="N2942" s="24"/>
      <c r="O2942" s="24"/>
    </row>
    <row r="2943" spans="4:15" x14ac:dyDescent="0.75">
      <c r="D2943" s="24"/>
      <c r="E2943" s="24"/>
      <c r="F2943" s="24"/>
      <c r="G2943" s="24"/>
      <c r="H2943" s="24"/>
      <c r="I2943" s="24"/>
      <c r="J2943" s="24"/>
      <c r="K2943" s="24"/>
      <c r="L2943" s="24"/>
      <c r="M2943" s="24"/>
      <c r="N2943" s="24"/>
      <c r="O2943" s="24"/>
    </row>
    <row r="2944" spans="4:15" x14ac:dyDescent="0.75">
      <c r="D2944" s="24"/>
      <c r="E2944" s="24"/>
      <c r="F2944" s="24"/>
      <c r="G2944" s="24"/>
      <c r="H2944" s="24"/>
      <c r="I2944" s="24"/>
      <c r="J2944" s="24"/>
      <c r="K2944" s="24"/>
      <c r="L2944" s="24"/>
      <c r="M2944" s="24"/>
      <c r="N2944" s="24"/>
      <c r="O2944" s="24"/>
    </row>
    <row r="2945" spans="4:15" x14ac:dyDescent="0.75">
      <c r="D2945" s="24"/>
      <c r="E2945" s="24"/>
      <c r="F2945" s="24"/>
      <c r="G2945" s="24"/>
      <c r="H2945" s="24"/>
      <c r="I2945" s="24"/>
      <c r="J2945" s="24"/>
      <c r="K2945" s="24"/>
      <c r="L2945" s="24"/>
      <c r="M2945" s="24"/>
      <c r="N2945" s="24"/>
      <c r="O2945" s="24"/>
    </row>
    <row r="2946" spans="4:15" x14ac:dyDescent="0.75">
      <c r="D2946" s="24"/>
      <c r="E2946" s="24"/>
      <c r="F2946" s="24"/>
      <c r="G2946" s="24"/>
      <c r="H2946" s="24"/>
      <c r="I2946" s="24"/>
      <c r="J2946" s="24"/>
      <c r="K2946" s="24"/>
      <c r="L2946" s="24"/>
      <c r="M2946" s="24"/>
      <c r="N2946" s="24"/>
      <c r="O2946" s="24"/>
    </row>
    <row r="2947" spans="4:15" x14ac:dyDescent="0.75">
      <c r="D2947" s="24"/>
      <c r="E2947" s="24"/>
      <c r="F2947" s="24"/>
      <c r="G2947" s="24"/>
      <c r="H2947" s="24"/>
      <c r="I2947" s="24"/>
      <c r="J2947" s="24"/>
      <c r="K2947" s="24"/>
      <c r="L2947" s="24"/>
      <c r="M2947" s="24"/>
      <c r="N2947" s="24"/>
      <c r="O2947" s="24"/>
    </row>
    <row r="2948" spans="4:15" x14ac:dyDescent="0.75">
      <c r="D2948" s="24"/>
      <c r="E2948" s="24"/>
      <c r="F2948" s="24"/>
      <c r="G2948" s="24"/>
      <c r="H2948" s="24"/>
      <c r="I2948" s="24"/>
      <c r="J2948" s="24"/>
      <c r="K2948" s="24"/>
      <c r="L2948" s="24"/>
      <c r="M2948" s="24"/>
      <c r="N2948" s="24"/>
      <c r="O2948" s="24"/>
    </row>
    <row r="2949" spans="4:15" x14ac:dyDescent="0.75">
      <c r="D2949" s="24"/>
      <c r="E2949" s="24"/>
      <c r="F2949" s="24"/>
      <c r="G2949" s="24"/>
      <c r="H2949" s="24"/>
      <c r="I2949" s="24"/>
      <c r="J2949" s="24"/>
      <c r="K2949" s="24"/>
      <c r="L2949" s="24"/>
      <c r="M2949" s="24"/>
      <c r="N2949" s="24"/>
      <c r="O2949" s="24"/>
    </row>
    <row r="2950" spans="4:15" x14ac:dyDescent="0.75">
      <c r="D2950" s="24"/>
      <c r="E2950" s="24"/>
      <c r="F2950" s="24"/>
      <c r="G2950" s="24"/>
      <c r="H2950" s="24"/>
      <c r="I2950" s="24"/>
      <c r="J2950" s="24"/>
      <c r="K2950" s="24"/>
      <c r="L2950" s="24"/>
      <c r="M2950" s="24"/>
      <c r="N2950" s="24"/>
      <c r="O2950" s="24"/>
    </row>
    <row r="2951" spans="4:15" x14ac:dyDescent="0.75">
      <c r="D2951" s="24"/>
      <c r="E2951" s="24"/>
      <c r="F2951" s="24"/>
      <c r="G2951" s="24"/>
      <c r="H2951" s="24"/>
      <c r="I2951" s="24"/>
      <c r="J2951" s="24"/>
      <c r="K2951" s="24"/>
      <c r="L2951" s="24"/>
      <c r="M2951" s="24"/>
      <c r="N2951" s="24"/>
      <c r="O2951" s="24"/>
    </row>
    <row r="2952" spans="4:15" x14ac:dyDescent="0.75">
      <c r="D2952" s="24"/>
      <c r="E2952" s="24"/>
      <c r="F2952" s="24"/>
      <c r="G2952" s="24"/>
      <c r="H2952" s="24"/>
      <c r="I2952" s="24"/>
      <c r="J2952" s="24"/>
      <c r="K2952" s="24"/>
      <c r="L2952" s="24"/>
      <c r="M2952" s="24"/>
      <c r="N2952" s="24"/>
      <c r="O2952" s="24"/>
    </row>
    <row r="2953" spans="4:15" x14ac:dyDescent="0.75">
      <c r="D2953" s="24"/>
      <c r="E2953" s="24"/>
      <c r="F2953" s="24"/>
      <c r="G2953" s="24"/>
      <c r="H2953" s="24"/>
      <c r="I2953" s="24"/>
      <c r="J2953" s="24"/>
      <c r="K2953" s="24"/>
      <c r="L2953" s="24"/>
      <c r="M2953" s="24"/>
      <c r="N2953" s="24"/>
      <c r="O2953" s="24"/>
    </row>
    <row r="2954" spans="4:15" x14ac:dyDescent="0.75">
      <c r="D2954" s="24"/>
      <c r="E2954" s="24"/>
      <c r="F2954" s="24"/>
      <c r="G2954" s="24"/>
      <c r="H2954" s="24"/>
      <c r="I2954" s="24"/>
      <c r="J2954" s="24"/>
      <c r="K2954" s="24"/>
      <c r="L2954" s="24"/>
      <c r="M2954" s="24"/>
      <c r="N2954" s="24"/>
      <c r="O2954" s="24"/>
    </row>
    <row r="2955" spans="4:15" x14ac:dyDescent="0.75">
      <c r="D2955" s="24"/>
      <c r="E2955" s="24"/>
      <c r="F2955" s="24"/>
      <c r="G2955" s="24"/>
      <c r="H2955" s="24"/>
      <c r="I2955" s="24"/>
      <c r="J2955" s="24"/>
      <c r="K2955" s="24"/>
      <c r="L2955" s="24"/>
      <c r="M2955" s="24"/>
      <c r="N2955" s="24"/>
      <c r="O2955" s="24"/>
    </row>
    <row r="2956" spans="4:15" x14ac:dyDescent="0.75">
      <c r="D2956" s="24"/>
      <c r="E2956" s="24"/>
      <c r="F2956" s="24"/>
      <c r="G2956" s="24"/>
      <c r="H2956" s="24"/>
      <c r="I2956" s="24"/>
      <c r="J2956" s="24"/>
      <c r="K2956" s="24"/>
      <c r="L2956" s="24"/>
      <c r="M2956" s="24"/>
      <c r="N2956" s="24"/>
      <c r="O2956" s="24"/>
    </row>
    <row r="2957" spans="4:15" x14ac:dyDescent="0.75">
      <c r="D2957" s="24"/>
      <c r="E2957" s="24"/>
      <c r="F2957" s="24"/>
      <c r="G2957" s="24"/>
      <c r="H2957" s="24"/>
      <c r="I2957" s="24"/>
      <c r="J2957" s="24"/>
      <c r="K2957" s="24"/>
      <c r="L2957" s="24"/>
      <c r="M2957" s="24"/>
      <c r="N2957" s="24"/>
      <c r="O2957" s="24"/>
    </row>
    <row r="2958" spans="4:15" x14ac:dyDescent="0.75">
      <c r="D2958" s="24"/>
      <c r="E2958" s="24"/>
      <c r="F2958" s="24"/>
      <c r="G2958" s="24"/>
      <c r="H2958" s="24"/>
      <c r="I2958" s="24"/>
      <c r="J2958" s="24"/>
      <c r="K2958" s="24"/>
      <c r="L2958" s="24"/>
      <c r="M2958" s="24"/>
      <c r="N2958" s="24"/>
      <c r="O2958" s="24"/>
    </row>
    <row r="2959" spans="4:15" x14ac:dyDescent="0.75">
      <c r="D2959" s="24"/>
      <c r="E2959" s="24"/>
      <c r="F2959" s="24"/>
      <c r="G2959" s="24"/>
      <c r="H2959" s="24"/>
      <c r="I2959" s="24"/>
      <c r="J2959" s="24"/>
      <c r="K2959" s="24"/>
      <c r="L2959" s="24"/>
      <c r="M2959" s="24"/>
      <c r="N2959" s="24"/>
      <c r="O2959" s="24"/>
    </row>
    <row r="2960" spans="4:15" x14ac:dyDescent="0.75">
      <c r="D2960" s="24"/>
      <c r="E2960" s="24"/>
      <c r="F2960" s="24"/>
      <c r="G2960" s="24"/>
      <c r="H2960" s="24"/>
      <c r="I2960" s="24"/>
      <c r="J2960" s="24"/>
      <c r="K2960" s="24"/>
      <c r="L2960" s="24"/>
      <c r="M2960" s="24"/>
      <c r="N2960" s="24"/>
      <c r="O2960" s="24"/>
    </row>
    <row r="2961" spans="4:15" x14ac:dyDescent="0.75">
      <c r="D2961" s="24"/>
      <c r="E2961" s="24"/>
      <c r="F2961" s="24"/>
      <c r="G2961" s="24"/>
      <c r="H2961" s="24"/>
      <c r="I2961" s="24"/>
      <c r="J2961" s="24"/>
      <c r="K2961" s="24"/>
      <c r="L2961" s="24"/>
      <c r="M2961" s="24"/>
      <c r="N2961" s="24"/>
      <c r="O2961" s="24"/>
    </row>
    <row r="2962" spans="4:15" x14ac:dyDescent="0.75">
      <c r="D2962" s="24"/>
      <c r="E2962" s="24"/>
      <c r="F2962" s="24"/>
      <c r="G2962" s="24"/>
      <c r="H2962" s="24"/>
      <c r="I2962" s="24"/>
      <c r="J2962" s="24"/>
      <c r="K2962" s="24"/>
      <c r="L2962" s="24"/>
      <c r="M2962" s="24"/>
      <c r="N2962" s="24"/>
      <c r="O2962" s="24"/>
    </row>
    <row r="2963" spans="4:15" x14ac:dyDescent="0.75">
      <c r="D2963" s="24"/>
      <c r="E2963" s="24"/>
      <c r="F2963" s="24"/>
      <c r="G2963" s="24"/>
      <c r="H2963" s="24"/>
      <c r="I2963" s="24"/>
      <c r="J2963" s="24"/>
      <c r="K2963" s="24"/>
      <c r="L2963" s="24"/>
      <c r="M2963" s="24"/>
      <c r="N2963" s="24"/>
      <c r="O2963" s="24"/>
    </row>
    <row r="2964" spans="4:15" x14ac:dyDescent="0.75">
      <c r="D2964" s="24"/>
      <c r="E2964" s="24"/>
      <c r="F2964" s="24"/>
      <c r="G2964" s="24"/>
      <c r="H2964" s="24"/>
      <c r="I2964" s="24"/>
      <c r="J2964" s="24"/>
      <c r="K2964" s="24"/>
      <c r="L2964" s="24"/>
      <c r="M2964" s="24"/>
      <c r="N2964" s="24"/>
      <c r="O2964" s="24"/>
    </row>
    <row r="2965" spans="4:15" x14ac:dyDescent="0.75">
      <c r="D2965" s="24"/>
      <c r="E2965" s="24"/>
      <c r="F2965" s="24"/>
      <c r="G2965" s="24"/>
      <c r="H2965" s="24"/>
      <c r="I2965" s="24"/>
      <c r="J2965" s="24"/>
      <c r="K2965" s="24"/>
      <c r="L2965" s="24"/>
      <c r="M2965" s="24"/>
      <c r="N2965" s="24"/>
      <c r="O2965" s="24"/>
    </row>
    <row r="2966" spans="4:15" x14ac:dyDescent="0.75">
      <c r="D2966" s="24"/>
      <c r="E2966" s="24"/>
      <c r="F2966" s="24"/>
      <c r="G2966" s="24"/>
      <c r="H2966" s="24"/>
      <c r="I2966" s="24"/>
      <c r="J2966" s="24"/>
      <c r="K2966" s="24"/>
      <c r="L2966" s="24"/>
      <c r="M2966" s="24"/>
      <c r="N2966" s="24"/>
      <c r="O2966" s="24"/>
    </row>
    <row r="2967" spans="4:15" x14ac:dyDescent="0.75">
      <c r="D2967" s="24"/>
      <c r="E2967" s="24"/>
      <c r="F2967" s="24"/>
      <c r="G2967" s="24"/>
      <c r="H2967" s="24"/>
      <c r="I2967" s="24"/>
      <c r="J2967" s="24"/>
      <c r="K2967" s="24"/>
      <c r="L2967" s="24"/>
      <c r="M2967" s="24"/>
      <c r="N2967" s="24"/>
      <c r="O2967" s="24"/>
    </row>
    <row r="2968" spans="4:15" x14ac:dyDescent="0.75">
      <c r="D2968" s="24"/>
      <c r="E2968" s="24"/>
      <c r="F2968" s="24"/>
      <c r="G2968" s="24"/>
      <c r="H2968" s="24"/>
      <c r="I2968" s="24"/>
      <c r="J2968" s="24"/>
      <c r="K2968" s="24"/>
      <c r="L2968" s="24"/>
      <c r="M2968" s="24"/>
      <c r="N2968" s="24"/>
      <c r="O2968" s="24"/>
    </row>
    <row r="2969" spans="4:15" x14ac:dyDescent="0.75">
      <c r="D2969" s="24"/>
      <c r="E2969" s="24"/>
      <c r="F2969" s="24"/>
      <c r="G2969" s="24"/>
      <c r="H2969" s="24"/>
      <c r="I2969" s="24"/>
      <c r="J2969" s="24"/>
      <c r="K2969" s="24"/>
      <c r="L2969" s="24"/>
      <c r="M2969" s="24"/>
      <c r="N2969" s="24"/>
      <c r="O2969" s="24"/>
    </row>
    <row r="2970" spans="4:15" x14ac:dyDescent="0.75">
      <c r="D2970" s="24"/>
      <c r="E2970" s="24"/>
      <c r="F2970" s="24"/>
      <c r="G2970" s="24"/>
      <c r="H2970" s="24"/>
      <c r="I2970" s="24"/>
      <c r="J2970" s="24"/>
      <c r="K2970" s="24"/>
      <c r="L2970" s="24"/>
      <c r="M2970" s="24"/>
      <c r="N2970" s="24"/>
      <c r="O2970" s="24"/>
    </row>
    <row r="2971" spans="4:15" x14ac:dyDescent="0.75">
      <c r="D2971" s="24"/>
      <c r="E2971" s="24"/>
      <c r="F2971" s="24"/>
      <c r="G2971" s="24"/>
      <c r="H2971" s="24"/>
      <c r="I2971" s="24"/>
      <c r="J2971" s="24"/>
      <c r="K2971" s="24"/>
      <c r="L2971" s="24"/>
      <c r="M2971" s="24"/>
      <c r="N2971" s="24"/>
      <c r="O2971" s="24"/>
    </row>
    <row r="2972" spans="4:15" x14ac:dyDescent="0.75">
      <c r="D2972" s="24"/>
      <c r="E2972" s="24"/>
      <c r="F2972" s="24"/>
      <c r="G2972" s="24"/>
      <c r="H2972" s="24"/>
      <c r="I2972" s="24"/>
      <c r="J2972" s="24"/>
      <c r="K2972" s="24"/>
      <c r="L2972" s="24"/>
      <c r="M2972" s="24"/>
      <c r="N2972" s="24"/>
      <c r="O2972" s="24"/>
    </row>
    <row r="2973" spans="4:15" x14ac:dyDescent="0.75">
      <c r="D2973" s="24"/>
      <c r="E2973" s="24"/>
      <c r="F2973" s="24"/>
      <c r="G2973" s="24"/>
      <c r="H2973" s="24"/>
      <c r="I2973" s="24"/>
      <c r="J2973" s="24"/>
      <c r="K2973" s="24"/>
      <c r="L2973" s="24"/>
      <c r="M2973" s="24"/>
      <c r="N2973" s="24"/>
      <c r="O2973" s="24"/>
    </row>
    <row r="2974" spans="4:15" x14ac:dyDescent="0.75">
      <c r="D2974" s="24"/>
      <c r="E2974" s="24"/>
      <c r="F2974" s="24"/>
      <c r="G2974" s="24"/>
      <c r="H2974" s="24"/>
      <c r="I2974" s="24"/>
      <c r="J2974" s="24"/>
      <c r="K2974" s="24"/>
      <c r="L2974" s="24"/>
      <c r="M2974" s="24"/>
      <c r="N2974" s="24"/>
      <c r="O2974" s="24"/>
    </row>
    <row r="2975" spans="4:15" x14ac:dyDescent="0.75">
      <c r="D2975" s="24"/>
      <c r="E2975" s="24"/>
      <c r="F2975" s="24"/>
      <c r="G2975" s="24"/>
      <c r="H2975" s="24"/>
      <c r="I2975" s="24"/>
      <c r="J2975" s="24"/>
      <c r="K2975" s="24"/>
      <c r="L2975" s="24"/>
      <c r="M2975" s="24"/>
      <c r="N2975" s="24"/>
      <c r="O2975" s="24"/>
    </row>
    <row r="2976" spans="4:15" x14ac:dyDescent="0.75">
      <c r="D2976" s="24"/>
      <c r="E2976" s="24"/>
      <c r="F2976" s="24"/>
      <c r="G2976" s="24"/>
      <c r="H2976" s="24"/>
      <c r="I2976" s="24"/>
      <c r="J2976" s="24"/>
      <c r="K2976" s="24"/>
      <c r="L2976" s="24"/>
      <c r="M2976" s="24"/>
      <c r="N2976" s="24"/>
      <c r="O2976" s="24"/>
    </row>
    <row r="2977" spans="4:15" x14ac:dyDescent="0.75">
      <c r="D2977" s="24"/>
      <c r="E2977" s="24"/>
      <c r="F2977" s="24"/>
      <c r="G2977" s="24"/>
      <c r="H2977" s="24"/>
      <c r="I2977" s="24"/>
      <c r="J2977" s="24"/>
      <c r="K2977" s="24"/>
      <c r="L2977" s="24"/>
      <c r="M2977" s="24"/>
      <c r="N2977" s="24"/>
      <c r="O2977" s="24"/>
    </row>
    <row r="2978" spans="4:15" x14ac:dyDescent="0.75">
      <c r="D2978" s="24"/>
      <c r="E2978" s="24"/>
      <c r="F2978" s="24"/>
      <c r="G2978" s="24"/>
      <c r="H2978" s="24"/>
      <c r="I2978" s="24"/>
      <c r="J2978" s="24"/>
      <c r="K2978" s="24"/>
      <c r="L2978" s="24"/>
      <c r="M2978" s="24"/>
      <c r="N2978" s="24"/>
      <c r="O2978" s="24"/>
    </row>
    <row r="2979" spans="4:15" x14ac:dyDescent="0.75">
      <c r="D2979" s="24"/>
      <c r="E2979" s="24"/>
      <c r="F2979" s="24"/>
      <c r="G2979" s="24"/>
      <c r="H2979" s="24"/>
      <c r="I2979" s="24"/>
      <c r="J2979" s="24"/>
      <c r="K2979" s="24"/>
      <c r="L2979" s="24"/>
      <c r="M2979" s="24"/>
      <c r="N2979" s="24"/>
      <c r="O2979" s="24"/>
    </row>
    <row r="2980" spans="4:15" x14ac:dyDescent="0.75">
      <c r="D2980" s="24"/>
      <c r="E2980" s="24"/>
      <c r="F2980" s="24"/>
      <c r="G2980" s="24"/>
      <c r="H2980" s="24"/>
      <c r="I2980" s="24"/>
      <c r="J2980" s="24"/>
      <c r="K2980" s="24"/>
      <c r="L2980" s="24"/>
      <c r="M2980" s="24"/>
      <c r="N2980" s="24"/>
      <c r="O2980" s="24"/>
    </row>
    <row r="2981" spans="4:15" x14ac:dyDescent="0.75">
      <c r="D2981" s="24"/>
      <c r="E2981" s="24"/>
      <c r="F2981" s="24"/>
      <c r="G2981" s="24"/>
      <c r="H2981" s="24"/>
      <c r="I2981" s="24"/>
      <c r="J2981" s="24"/>
      <c r="K2981" s="24"/>
      <c r="L2981" s="24"/>
      <c r="M2981" s="24"/>
      <c r="N2981" s="24"/>
      <c r="O2981" s="24"/>
    </row>
    <row r="2982" spans="4:15" x14ac:dyDescent="0.75">
      <c r="D2982" s="24"/>
      <c r="E2982" s="24"/>
      <c r="F2982" s="24"/>
      <c r="G2982" s="24"/>
      <c r="H2982" s="24"/>
      <c r="I2982" s="24"/>
      <c r="J2982" s="24"/>
      <c r="K2982" s="24"/>
      <c r="L2982" s="24"/>
      <c r="M2982" s="24"/>
      <c r="N2982" s="24"/>
      <c r="O2982" s="24"/>
    </row>
    <row r="2983" spans="4:15" x14ac:dyDescent="0.75">
      <c r="D2983" s="24"/>
      <c r="E2983" s="24"/>
      <c r="F2983" s="24"/>
      <c r="G2983" s="24"/>
      <c r="H2983" s="24"/>
      <c r="I2983" s="24"/>
      <c r="J2983" s="24"/>
      <c r="K2983" s="24"/>
      <c r="L2983" s="24"/>
      <c r="M2983" s="24"/>
      <c r="N2983" s="24"/>
      <c r="O2983" s="24"/>
    </row>
    <row r="2984" spans="4:15" x14ac:dyDescent="0.75">
      <c r="D2984" s="24"/>
      <c r="E2984" s="24"/>
      <c r="F2984" s="24"/>
      <c r="G2984" s="24"/>
      <c r="H2984" s="24"/>
      <c r="I2984" s="24"/>
      <c r="J2984" s="24"/>
      <c r="K2984" s="24"/>
      <c r="L2984" s="24"/>
      <c r="M2984" s="24"/>
      <c r="N2984" s="24"/>
      <c r="O2984" s="24"/>
    </row>
    <row r="2985" spans="4:15" x14ac:dyDescent="0.75">
      <c r="D2985" s="24"/>
      <c r="E2985" s="24"/>
      <c r="F2985" s="24"/>
      <c r="G2985" s="24"/>
      <c r="H2985" s="24"/>
      <c r="I2985" s="24"/>
      <c r="J2985" s="24"/>
      <c r="K2985" s="24"/>
      <c r="L2985" s="24"/>
      <c r="M2985" s="24"/>
      <c r="N2985" s="24"/>
      <c r="O2985" s="24"/>
    </row>
    <row r="2986" spans="4:15" x14ac:dyDescent="0.75">
      <c r="D2986" s="24"/>
      <c r="E2986" s="24"/>
      <c r="F2986" s="24"/>
      <c r="G2986" s="24"/>
      <c r="H2986" s="24"/>
      <c r="I2986" s="24"/>
      <c r="J2986" s="24"/>
      <c r="K2986" s="24"/>
      <c r="L2986" s="24"/>
      <c r="M2986" s="24"/>
      <c r="N2986" s="24"/>
      <c r="O2986" s="24"/>
    </row>
    <row r="2987" spans="4:15" x14ac:dyDescent="0.75">
      <c r="D2987" s="24"/>
      <c r="E2987" s="24"/>
      <c r="F2987" s="24"/>
      <c r="G2987" s="24"/>
      <c r="H2987" s="24"/>
      <c r="I2987" s="24"/>
      <c r="J2987" s="24"/>
      <c r="K2987" s="24"/>
      <c r="L2987" s="24"/>
      <c r="M2987" s="24"/>
      <c r="N2987" s="24"/>
      <c r="O2987" s="24"/>
    </row>
    <row r="2988" spans="4:15" x14ac:dyDescent="0.75">
      <c r="D2988" s="24"/>
      <c r="E2988" s="24"/>
      <c r="F2988" s="24"/>
      <c r="G2988" s="24"/>
      <c r="H2988" s="24"/>
      <c r="I2988" s="24"/>
      <c r="J2988" s="24"/>
      <c r="K2988" s="24"/>
      <c r="L2988" s="24"/>
      <c r="M2988" s="24"/>
      <c r="N2988" s="24"/>
      <c r="O2988" s="24"/>
    </row>
    <row r="2989" spans="4:15" x14ac:dyDescent="0.75">
      <c r="D2989" s="24"/>
      <c r="E2989" s="24"/>
      <c r="F2989" s="24"/>
      <c r="G2989" s="24"/>
      <c r="H2989" s="24"/>
      <c r="I2989" s="24"/>
      <c r="J2989" s="24"/>
      <c r="K2989" s="24"/>
      <c r="L2989" s="24"/>
      <c r="M2989" s="24"/>
      <c r="N2989" s="24"/>
      <c r="O2989" s="24"/>
    </row>
    <row r="2990" spans="4:15" x14ac:dyDescent="0.75">
      <c r="D2990" s="24"/>
      <c r="E2990" s="24"/>
      <c r="F2990" s="24"/>
      <c r="G2990" s="24"/>
      <c r="H2990" s="24"/>
      <c r="I2990" s="24"/>
      <c r="J2990" s="24"/>
      <c r="K2990" s="24"/>
      <c r="L2990" s="24"/>
      <c r="M2990" s="24"/>
      <c r="N2990" s="24"/>
      <c r="O2990" s="24"/>
    </row>
    <row r="2991" spans="4:15" x14ac:dyDescent="0.75">
      <c r="D2991" s="24"/>
      <c r="E2991" s="24"/>
      <c r="F2991" s="24"/>
      <c r="G2991" s="24"/>
      <c r="H2991" s="24"/>
      <c r="I2991" s="24"/>
      <c r="J2991" s="24"/>
      <c r="K2991" s="24"/>
      <c r="L2991" s="24"/>
      <c r="M2991" s="24"/>
      <c r="N2991" s="24"/>
      <c r="O2991" s="24"/>
    </row>
    <row r="2992" spans="4:15" x14ac:dyDescent="0.75">
      <c r="D2992" s="24"/>
      <c r="E2992" s="24"/>
      <c r="F2992" s="24"/>
      <c r="G2992" s="24"/>
      <c r="H2992" s="24"/>
      <c r="I2992" s="24"/>
      <c r="J2992" s="24"/>
      <c r="K2992" s="24"/>
      <c r="L2992" s="24"/>
      <c r="M2992" s="24"/>
      <c r="N2992" s="24"/>
      <c r="O2992" s="24"/>
    </row>
    <row r="2993" spans="4:15" x14ac:dyDescent="0.75">
      <c r="D2993" s="24"/>
      <c r="E2993" s="24"/>
      <c r="F2993" s="24"/>
      <c r="G2993" s="24"/>
      <c r="H2993" s="24"/>
      <c r="I2993" s="24"/>
      <c r="J2993" s="24"/>
      <c r="K2993" s="24"/>
      <c r="L2993" s="24"/>
      <c r="M2993" s="24"/>
      <c r="N2993" s="24"/>
      <c r="O2993" s="24"/>
    </row>
    <row r="2994" spans="4:15" x14ac:dyDescent="0.75">
      <c r="D2994" s="24"/>
      <c r="E2994" s="24"/>
      <c r="F2994" s="24"/>
      <c r="G2994" s="24"/>
      <c r="H2994" s="24"/>
      <c r="I2994" s="24"/>
      <c r="J2994" s="24"/>
      <c r="K2994" s="24"/>
      <c r="L2994" s="24"/>
      <c r="M2994" s="24"/>
      <c r="N2994" s="24"/>
      <c r="O2994" s="24"/>
    </row>
    <row r="2995" spans="4:15" x14ac:dyDescent="0.75">
      <c r="D2995" s="24"/>
      <c r="E2995" s="24"/>
      <c r="F2995" s="24"/>
      <c r="G2995" s="24"/>
      <c r="H2995" s="24"/>
      <c r="I2995" s="24"/>
      <c r="J2995" s="24"/>
      <c r="K2995" s="24"/>
      <c r="L2995" s="24"/>
      <c r="M2995" s="24"/>
      <c r="N2995" s="24"/>
      <c r="O2995" s="24"/>
    </row>
    <row r="2996" spans="4:15" x14ac:dyDescent="0.75">
      <c r="D2996" s="24"/>
      <c r="E2996" s="24"/>
      <c r="F2996" s="24"/>
      <c r="G2996" s="24"/>
      <c r="H2996" s="24"/>
      <c r="I2996" s="24"/>
      <c r="J2996" s="24"/>
      <c r="K2996" s="24"/>
      <c r="L2996" s="24"/>
      <c r="M2996" s="24"/>
      <c r="N2996" s="24"/>
      <c r="O2996" s="24"/>
    </row>
    <row r="2997" spans="4:15" x14ac:dyDescent="0.75">
      <c r="D2997" s="24"/>
      <c r="E2997" s="24"/>
      <c r="F2997" s="24"/>
      <c r="G2997" s="24"/>
      <c r="H2997" s="24"/>
      <c r="I2997" s="24"/>
      <c r="J2997" s="24"/>
      <c r="K2997" s="24"/>
      <c r="L2997" s="24"/>
      <c r="M2997" s="24"/>
      <c r="N2997" s="24"/>
      <c r="O2997" s="24"/>
    </row>
    <row r="2998" spans="4:15" x14ac:dyDescent="0.75">
      <c r="D2998" s="24"/>
      <c r="E2998" s="24"/>
      <c r="F2998" s="24"/>
      <c r="G2998" s="24"/>
      <c r="H2998" s="24"/>
      <c r="I2998" s="24"/>
      <c r="J2998" s="24"/>
      <c r="K2998" s="24"/>
      <c r="L2998" s="24"/>
      <c r="M2998" s="24"/>
      <c r="N2998" s="24"/>
      <c r="O2998" s="24"/>
    </row>
    <row r="2999" spans="4:15" x14ac:dyDescent="0.75">
      <c r="D2999" s="24"/>
      <c r="E2999" s="24"/>
      <c r="F2999" s="24"/>
      <c r="G2999" s="24"/>
      <c r="H2999" s="24"/>
      <c r="I2999" s="24"/>
      <c r="J2999" s="24"/>
      <c r="K2999" s="24"/>
      <c r="L2999" s="24"/>
      <c r="M2999" s="24"/>
      <c r="N2999" s="24"/>
      <c r="O2999" s="24"/>
    </row>
    <row r="3000" spans="4:15" x14ac:dyDescent="0.75">
      <c r="D3000" s="24"/>
      <c r="E3000" s="24"/>
      <c r="F3000" s="24"/>
      <c r="G3000" s="24"/>
      <c r="H3000" s="24"/>
      <c r="I3000" s="24"/>
      <c r="J3000" s="24"/>
      <c r="K3000" s="24"/>
      <c r="L3000" s="24"/>
      <c r="M3000" s="24"/>
      <c r="N3000" s="24"/>
      <c r="O3000" s="24"/>
    </row>
    <row r="3001" spans="4:15" x14ac:dyDescent="0.75">
      <c r="D3001" s="24"/>
      <c r="E3001" s="24"/>
      <c r="F3001" s="24"/>
      <c r="G3001" s="24"/>
      <c r="H3001" s="24"/>
      <c r="I3001" s="24"/>
      <c r="J3001" s="24"/>
      <c r="K3001" s="24"/>
      <c r="L3001" s="24"/>
      <c r="M3001" s="24"/>
      <c r="N3001" s="24"/>
      <c r="O3001" s="24"/>
    </row>
    <row r="3002" spans="4:15" x14ac:dyDescent="0.75">
      <c r="D3002" s="24"/>
      <c r="E3002" s="24"/>
      <c r="F3002" s="24"/>
      <c r="G3002" s="24"/>
      <c r="H3002" s="24"/>
      <c r="I3002" s="24"/>
      <c r="J3002" s="24"/>
      <c r="K3002" s="24"/>
      <c r="L3002" s="24"/>
      <c r="M3002" s="24"/>
      <c r="N3002" s="24"/>
      <c r="O3002" s="24"/>
    </row>
    <row r="3003" spans="4:15" x14ac:dyDescent="0.75">
      <c r="D3003" s="24"/>
      <c r="E3003" s="24"/>
      <c r="F3003" s="24"/>
      <c r="G3003" s="24"/>
      <c r="H3003" s="24"/>
      <c r="I3003" s="24"/>
      <c r="J3003" s="24"/>
      <c r="K3003" s="24"/>
      <c r="L3003" s="24"/>
      <c r="M3003" s="24"/>
      <c r="N3003" s="24"/>
      <c r="O3003" s="24"/>
    </row>
    <row r="3004" spans="4:15" x14ac:dyDescent="0.75">
      <c r="D3004" s="24"/>
      <c r="E3004" s="24"/>
      <c r="F3004" s="24"/>
      <c r="G3004" s="24"/>
      <c r="H3004" s="24"/>
      <c r="I3004" s="24"/>
      <c r="J3004" s="24"/>
      <c r="K3004" s="24"/>
      <c r="L3004" s="24"/>
      <c r="M3004" s="24"/>
      <c r="N3004" s="24"/>
      <c r="O3004" s="24"/>
    </row>
    <row r="3005" spans="4:15" x14ac:dyDescent="0.75">
      <c r="D3005" s="24"/>
      <c r="E3005" s="24"/>
      <c r="F3005" s="24"/>
      <c r="G3005" s="24"/>
      <c r="H3005" s="24"/>
      <c r="I3005" s="24"/>
      <c r="J3005" s="24"/>
      <c r="K3005" s="24"/>
      <c r="L3005" s="24"/>
      <c r="M3005" s="24"/>
      <c r="N3005" s="24"/>
      <c r="O3005" s="24"/>
    </row>
    <row r="3006" spans="4:15" x14ac:dyDescent="0.75">
      <c r="D3006" s="24"/>
      <c r="E3006" s="24"/>
      <c r="F3006" s="24"/>
      <c r="G3006" s="24"/>
      <c r="H3006" s="24"/>
      <c r="I3006" s="24"/>
      <c r="J3006" s="24"/>
      <c r="K3006" s="24"/>
      <c r="L3006" s="24"/>
      <c r="M3006" s="24"/>
      <c r="N3006" s="24"/>
      <c r="O3006" s="24"/>
    </row>
    <row r="3007" spans="4:15" x14ac:dyDescent="0.75">
      <c r="D3007" s="24"/>
      <c r="E3007" s="24"/>
      <c r="F3007" s="24"/>
      <c r="G3007" s="24"/>
      <c r="H3007" s="24"/>
      <c r="I3007" s="24"/>
      <c r="J3007" s="24"/>
      <c r="K3007" s="24"/>
      <c r="L3007" s="24"/>
      <c r="M3007" s="24"/>
      <c r="N3007" s="24"/>
      <c r="O3007" s="24"/>
    </row>
    <row r="3008" spans="4:15" x14ac:dyDescent="0.75">
      <c r="D3008" s="24"/>
      <c r="E3008" s="24"/>
      <c r="F3008" s="24"/>
      <c r="G3008" s="24"/>
      <c r="H3008" s="24"/>
      <c r="I3008" s="24"/>
      <c r="J3008" s="24"/>
      <c r="K3008" s="24"/>
      <c r="L3008" s="24"/>
      <c r="M3008" s="24"/>
      <c r="N3008" s="24"/>
      <c r="O3008" s="24"/>
    </row>
    <row r="3009" spans="4:15" x14ac:dyDescent="0.75">
      <c r="D3009" s="24"/>
      <c r="E3009" s="24"/>
      <c r="F3009" s="24"/>
      <c r="G3009" s="24"/>
      <c r="H3009" s="24"/>
      <c r="I3009" s="24"/>
      <c r="J3009" s="24"/>
      <c r="K3009" s="24"/>
      <c r="L3009" s="24"/>
      <c r="M3009" s="24"/>
      <c r="N3009" s="24"/>
      <c r="O3009" s="24"/>
    </row>
    <row r="3010" spans="4:15" x14ac:dyDescent="0.75">
      <c r="D3010" s="24"/>
      <c r="E3010" s="24"/>
      <c r="F3010" s="24"/>
      <c r="G3010" s="24"/>
      <c r="H3010" s="24"/>
      <c r="I3010" s="24"/>
      <c r="J3010" s="24"/>
      <c r="K3010" s="24"/>
      <c r="L3010" s="24"/>
      <c r="M3010" s="24"/>
      <c r="N3010" s="24"/>
      <c r="O3010" s="24"/>
    </row>
    <row r="3011" spans="4:15" x14ac:dyDescent="0.75">
      <c r="D3011" s="24"/>
      <c r="E3011" s="24"/>
      <c r="F3011" s="24"/>
      <c r="G3011" s="24"/>
      <c r="H3011" s="24"/>
      <c r="I3011" s="24"/>
      <c r="J3011" s="24"/>
      <c r="K3011" s="24"/>
      <c r="L3011" s="24"/>
      <c r="M3011" s="24"/>
      <c r="N3011" s="24"/>
      <c r="O3011" s="24"/>
    </row>
    <row r="3012" spans="4:15" x14ac:dyDescent="0.75">
      <c r="D3012" s="24"/>
      <c r="E3012" s="24"/>
      <c r="F3012" s="24"/>
      <c r="G3012" s="24"/>
      <c r="H3012" s="24"/>
      <c r="I3012" s="24"/>
      <c r="J3012" s="24"/>
      <c r="K3012" s="24"/>
      <c r="L3012" s="24"/>
      <c r="M3012" s="24"/>
      <c r="N3012" s="24"/>
      <c r="O3012" s="24"/>
    </row>
    <row r="3013" spans="4:15" x14ac:dyDescent="0.75">
      <c r="D3013" s="24"/>
      <c r="E3013" s="24"/>
      <c r="F3013" s="24"/>
      <c r="G3013" s="24"/>
      <c r="H3013" s="24"/>
      <c r="I3013" s="24"/>
      <c r="J3013" s="24"/>
      <c r="K3013" s="24"/>
      <c r="L3013" s="24"/>
      <c r="M3013" s="24"/>
      <c r="N3013" s="24"/>
      <c r="O3013" s="24"/>
    </row>
    <row r="3014" spans="4:15" x14ac:dyDescent="0.75">
      <c r="D3014" s="24"/>
      <c r="E3014" s="24"/>
      <c r="F3014" s="24"/>
      <c r="G3014" s="24"/>
      <c r="H3014" s="24"/>
      <c r="I3014" s="24"/>
      <c r="J3014" s="24"/>
      <c r="K3014" s="24"/>
      <c r="L3014" s="24"/>
      <c r="M3014" s="24"/>
      <c r="N3014" s="24"/>
      <c r="O3014" s="24"/>
    </row>
    <row r="3015" spans="4:15" x14ac:dyDescent="0.75">
      <c r="D3015" s="24"/>
      <c r="E3015" s="24"/>
      <c r="F3015" s="24"/>
      <c r="G3015" s="24"/>
      <c r="H3015" s="24"/>
      <c r="I3015" s="24"/>
      <c r="J3015" s="24"/>
      <c r="K3015" s="24"/>
      <c r="L3015" s="24"/>
      <c r="M3015" s="24"/>
      <c r="N3015" s="24"/>
      <c r="O3015" s="24"/>
    </row>
    <row r="3016" spans="4:15" x14ac:dyDescent="0.75">
      <c r="D3016" s="24"/>
      <c r="E3016" s="24"/>
      <c r="F3016" s="24"/>
      <c r="G3016" s="24"/>
      <c r="H3016" s="24"/>
      <c r="I3016" s="24"/>
      <c r="J3016" s="24"/>
      <c r="K3016" s="24"/>
      <c r="L3016" s="24"/>
      <c r="M3016" s="24"/>
      <c r="N3016" s="24"/>
      <c r="O3016" s="24"/>
    </row>
    <row r="3017" spans="4:15" x14ac:dyDescent="0.75">
      <c r="D3017" s="24"/>
      <c r="E3017" s="24"/>
      <c r="F3017" s="24"/>
      <c r="G3017" s="24"/>
      <c r="H3017" s="24"/>
      <c r="I3017" s="24"/>
      <c r="J3017" s="24"/>
      <c r="K3017" s="24"/>
      <c r="L3017" s="24"/>
      <c r="M3017" s="24"/>
      <c r="N3017" s="24"/>
      <c r="O3017" s="24"/>
    </row>
    <row r="3018" spans="4:15" x14ac:dyDescent="0.75">
      <c r="D3018" s="24"/>
      <c r="E3018" s="24"/>
      <c r="F3018" s="24"/>
      <c r="G3018" s="24"/>
      <c r="H3018" s="24"/>
      <c r="I3018" s="24"/>
      <c r="J3018" s="24"/>
      <c r="K3018" s="24"/>
      <c r="L3018" s="24"/>
      <c r="M3018" s="24"/>
      <c r="N3018" s="24"/>
      <c r="O3018" s="24"/>
    </row>
    <row r="3019" spans="4:15" x14ac:dyDescent="0.75">
      <c r="D3019" s="24"/>
      <c r="E3019" s="24"/>
      <c r="F3019" s="24"/>
      <c r="G3019" s="24"/>
      <c r="H3019" s="24"/>
      <c r="I3019" s="24"/>
      <c r="J3019" s="24"/>
      <c r="K3019" s="24"/>
      <c r="L3019" s="24"/>
      <c r="M3019" s="24"/>
      <c r="N3019" s="24"/>
      <c r="O3019" s="24"/>
    </row>
    <row r="3020" spans="4:15" x14ac:dyDescent="0.75">
      <c r="D3020" s="24"/>
      <c r="E3020" s="24"/>
      <c r="F3020" s="24"/>
      <c r="G3020" s="24"/>
      <c r="H3020" s="24"/>
      <c r="I3020" s="24"/>
      <c r="J3020" s="24"/>
      <c r="K3020" s="24"/>
      <c r="L3020" s="24"/>
      <c r="M3020" s="24"/>
      <c r="N3020" s="24"/>
      <c r="O3020" s="24"/>
    </row>
    <row r="3021" spans="4:15" x14ac:dyDescent="0.75">
      <c r="D3021" s="24"/>
      <c r="E3021" s="24"/>
      <c r="F3021" s="24"/>
      <c r="G3021" s="24"/>
      <c r="H3021" s="24"/>
      <c r="I3021" s="24"/>
      <c r="J3021" s="24"/>
      <c r="K3021" s="24"/>
      <c r="L3021" s="24"/>
      <c r="M3021" s="24"/>
      <c r="N3021" s="24"/>
      <c r="O3021" s="24"/>
    </row>
    <row r="3022" spans="4:15" x14ac:dyDescent="0.75">
      <c r="D3022" s="24"/>
      <c r="E3022" s="24"/>
      <c r="F3022" s="24"/>
      <c r="G3022" s="24"/>
      <c r="H3022" s="24"/>
      <c r="I3022" s="24"/>
      <c r="J3022" s="24"/>
      <c r="K3022" s="24"/>
      <c r="L3022" s="24"/>
      <c r="M3022" s="24"/>
      <c r="N3022" s="24"/>
      <c r="O3022" s="24"/>
    </row>
    <row r="3023" spans="4:15" x14ac:dyDescent="0.75">
      <c r="D3023" s="24"/>
      <c r="E3023" s="24"/>
      <c r="F3023" s="24"/>
      <c r="G3023" s="24"/>
      <c r="H3023" s="24"/>
      <c r="I3023" s="24"/>
      <c r="J3023" s="24"/>
      <c r="K3023" s="24"/>
      <c r="L3023" s="24"/>
      <c r="M3023" s="24"/>
      <c r="N3023" s="24"/>
      <c r="O3023" s="24"/>
    </row>
    <row r="3024" spans="4:15" x14ac:dyDescent="0.75">
      <c r="D3024" s="24"/>
      <c r="E3024" s="24"/>
      <c r="F3024" s="24"/>
      <c r="G3024" s="24"/>
      <c r="H3024" s="24"/>
      <c r="I3024" s="24"/>
      <c r="J3024" s="24"/>
      <c r="K3024" s="24"/>
      <c r="L3024" s="24"/>
      <c r="M3024" s="24"/>
      <c r="N3024" s="24"/>
      <c r="O3024" s="24"/>
    </row>
    <row r="3025" spans="4:15" x14ac:dyDescent="0.75">
      <c r="D3025" s="24"/>
      <c r="E3025" s="24"/>
      <c r="F3025" s="24"/>
      <c r="G3025" s="24"/>
      <c r="H3025" s="24"/>
      <c r="I3025" s="24"/>
      <c r="J3025" s="24"/>
      <c r="K3025" s="24"/>
      <c r="L3025" s="24"/>
      <c r="M3025" s="24"/>
      <c r="N3025" s="24"/>
      <c r="O3025" s="24"/>
    </row>
    <row r="3026" spans="4:15" x14ac:dyDescent="0.75">
      <c r="D3026" s="24"/>
      <c r="E3026" s="24"/>
      <c r="F3026" s="24"/>
      <c r="G3026" s="24"/>
      <c r="H3026" s="24"/>
      <c r="I3026" s="24"/>
      <c r="J3026" s="24"/>
      <c r="K3026" s="24"/>
      <c r="L3026" s="24"/>
      <c r="M3026" s="24"/>
      <c r="N3026" s="24"/>
      <c r="O3026" s="24"/>
    </row>
    <row r="3027" spans="4:15" x14ac:dyDescent="0.75">
      <c r="D3027" s="24"/>
      <c r="E3027" s="24"/>
      <c r="F3027" s="24"/>
      <c r="G3027" s="24"/>
      <c r="H3027" s="24"/>
      <c r="I3027" s="24"/>
      <c r="J3027" s="24"/>
      <c r="K3027" s="24"/>
      <c r="L3027" s="24"/>
      <c r="M3027" s="24"/>
      <c r="N3027" s="24"/>
      <c r="O3027" s="24"/>
    </row>
    <row r="3028" spans="4:15" x14ac:dyDescent="0.75">
      <c r="D3028" s="24"/>
      <c r="E3028" s="24"/>
      <c r="F3028" s="24"/>
      <c r="G3028" s="24"/>
      <c r="H3028" s="24"/>
      <c r="I3028" s="24"/>
      <c r="J3028" s="24"/>
      <c r="K3028" s="24"/>
      <c r="L3028" s="24"/>
      <c r="M3028" s="24"/>
      <c r="N3028" s="24"/>
      <c r="O3028" s="24"/>
    </row>
    <row r="3029" spans="4:15" x14ac:dyDescent="0.75">
      <c r="D3029" s="24"/>
      <c r="E3029" s="24"/>
      <c r="F3029" s="24"/>
      <c r="G3029" s="24"/>
      <c r="H3029" s="24"/>
      <c r="I3029" s="24"/>
      <c r="J3029" s="24"/>
      <c r="K3029" s="24"/>
      <c r="L3029" s="24"/>
      <c r="M3029" s="24"/>
      <c r="N3029" s="24"/>
      <c r="O3029" s="24"/>
    </row>
    <row r="3030" spans="4:15" x14ac:dyDescent="0.75">
      <c r="D3030" s="24"/>
      <c r="E3030" s="24"/>
      <c r="F3030" s="24"/>
      <c r="G3030" s="24"/>
      <c r="H3030" s="24"/>
      <c r="I3030" s="24"/>
      <c r="J3030" s="24"/>
      <c r="K3030" s="24"/>
      <c r="L3030" s="24"/>
      <c r="M3030" s="24"/>
      <c r="N3030" s="24"/>
      <c r="O3030" s="24"/>
    </row>
    <row r="3031" spans="4:15" x14ac:dyDescent="0.75">
      <c r="D3031" s="24"/>
      <c r="E3031" s="24"/>
      <c r="F3031" s="24"/>
      <c r="G3031" s="24"/>
      <c r="H3031" s="24"/>
      <c r="I3031" s="24"/>
      <c r="J3031" s="24"/>
      <c r="K3031" s="24"/>
      <c r="L3031" s="24"/>
      <c r="M3031" s="24"/>
      <c r="N3031" s="24"/>
      <c r="O3031" s="24"/>
    </row>
    <row r="3032" spans="4:15" x14ac:dyDescent="0.75">
      <c r="D3032" s="24"/>
      <c r="E3032" s="24"/>
      <c r="F3032" s="24"/>
      <c r="G3032" s="24"/>
      <c r="H3032" s="24"/>
      <c r="I3032" s="24"/>
      <c r="J3032" s="24"/>
      <c r="K3032" s="24"/>
      <c r="L3032" s="24"/>
      <c r="M3032" s="24"/>
      <c r="N3032" s="24"/>
      <c r="O3032" s="24"/>
    </row>
    <row r="3033" spans="4:15" x14ac:dyDescent="0.75">
      <c r="D3033" s="24"/>
      <c r="E3033" s="24"/>
      <c r="F3033" s="24"/>
      <c r="G3033" s="24"/>
      <c r="H3033" s="24"/>
      <c r="I3033" s="24"/>
      <c r="J3033" s="24"/>
      <c r="K3033" s="24"/>
      <c r="L3033" s="24"/>
      <c r="M3033" s="24"/>
      <c r="N3033" s="24"/>
      <c r="O3033" s="24"/>
    </row>
    <row r="3034" spans="4:15" x14ac:dyDescent="0.75">
      <c r="D3034" s="24"/>
      <c r="E3034" s="24"/>
      <c r="F3034" s="24"/>
      <c r="G3034" s="24"/>
      <c r="H3034" s="24"/>
      <c r="I3034" s="24"/>
      <c r="J3034" s="24"/>
      <c r="K3034" s="24"/>
      <c r="L3034" s="24"/>
      <c r="M3034" s="24"/>
      <c r="N3034" s="24"/>
      <c r="O3034" s="24"/>
    </row>
    <row r="3035" spans="4:15" x14ac:dyDescent="0.75">
      <c r="D3035" s="24"/>
      <c r="E3035" s="24"/>
      <c r="F3035" s="24"/>
      <c r="G3035" s="24"/>
      <c r="H3035" s="24"/>
      <c r="I3035" s="24"/>
      <c r="J3035" s="24"/>
      <c r="K3035" s="24"/>
      <c r="L3035" s="24"/>
      <c r="M3035" s="24"/>
      <c r="N3035" s="24"/>
      <c r="O3035" s="24"/>
    </row>
    <row r="3036" spans="4:15" x14ac:dyDescent="0.75">
      <c r="D3036" s="24"/>
      <c r="E3036" s="24"/>
      <c r="F3036" s="24"/>
      <c r="G3036" s="24"/>
      <c r="H3036" s="24"/>
      <c r="I3036" s="24"/>
      <c r="J3036" s="24"/>
      <c r="K3036" s="24"/>
      <c r="L3036" s="24"/>
      <c r="M3036" s="24"/>
      <c r="N3036" s="24"/>
      <c r="O3036" s="24"/>
    </row>
    <row r="3037" spans="4:15" x14ac:dyDescent="0.75">
      <c r="D3037" s="24"/>
      <c r="E3037" s="24"/>
      <c r="F3037" s="24"/>
      <c r="G3037" s="24"/>
      <c r="H3037" s="24"/>
      <c r="I3037" s="24"/>
      <c r="J3037" s="24"/>
      <c r="K3037" s="24"/>
      <c r="L3037" s="24"/>
      <c r="M3037" s="24"/>
      <c r="N3037" s="24"/>
      <c r="O3037" s="24"/>
    </row>
    <row r="3038" spans="4:15" x14ac:dyDescent="0.75">
      <c r="D3038" s="24"/>
      <c r="E3038" s="24"/>
      <c r="F3038" s="24"/>
      <c r="G3038" s="24"/>
      <c r="H3038" s="24"/>
      <c r="I3038" s="24"/>
      <c r="J3038" s="24"/>
      <c r="K3038" s="24"/>
      <c r="L3038" s="24"/>
      <c r="M3038" s="24"/>
      <c r="N3038" s="24"/>
      <c r="O3038" s="24"/>
    </row>
    <row r="3039" spans="4:15" x14ac:dyDescent="0.75">
      <c r="D3039" s="24"/>
      <c r="E3039" s="24"/>
      <c r="F3039" s="24"/>
      <c r="G3039" s="24"/>
      <c r="H3039" s="24"/>
      <c r="I3039" s="24"/>
      <c r="J3039" s="24"/>
      <c r="K3039" s="24"/>
      <c r="L3039" s="24"/>
      <c r="M3039" s="24"/>
      <c r="N3039" s="24"/>
      <c r="O3039" s="24"/>
    </row>
    <row r="3040" spans="4:15" x14ac:dyDescent="0.75">
      <c r="D3040" s="24"/>
      <c r="E3040" s="24"/>
      <c r="F3040" s="24"/>
      <c r="G3040" s="24"/>
      <c r="H3040" s="24"/>
      <c r="I3040" s="24"/>
      <c r="J3040" s="24"/>
      <c r="K3040" s="24"/>
      <c r="L3040" s="24"/>
      <c r="M3040" s="24"/>
      <c r="N3040" s="24"/>
      <c r="O3040" s="24"/>
    </row>
    <row r="3041" spans="4:15" x14ac:dyDescent="0.75">
      <c r="D3041" s="24"/>
      <c r="E3041" s="24"/>
      <c r="F3041" s="24"/>
      <c r="G3041" s="24"/>
      <c r="H3041" s="24"/>
      <c r="I3041" s="24"/>
      <c r="J3041" s="24"/>
      <c r="K3041" s="24"/>
      <c r="L3041" s="24"/>
      <c r="M3041" s="24"/>
      <c r="N3041" s="24"/>
      <c r="O3041" s="24"/>
    </row>
    <row r="3042" spans="4:15" x14ac:dyDescent="0.75">
      <c r="D3042" s="24"/>
      <c r="E3042" s="24"/>
      <c r="F3042" s="24"/>
      <c r="G3042" s="24"/>
      <c r="H3042" s="24"/>
      <c r="I3042" s="24"/>
      <c r="J3042" s="24"/>
      <c r="K3042" s="24"/>
      <c r="L3042" s="24"/>
      <c r="M3042" s="24"/>
      <c r="N3042" s="24"/>
      <c r="O3042" s="24"/>
    </row>
    <row r="3043" spans="4:15" x14ac:dyDescent="0.75">
      <c r="D3043" s="24"/>
      <c r="E3043" s="24"/>
      <c r="F3043" s="24"/>
      <c r="G3043" s="24"/>
      <c r="H3043" s="24"/>
      <c r="I3043" s="24"/>
      <c r="J3043" s="24"/>
      <c r="K3043" s="24"/>
      <c r="L3043" s="24"/>
      <c r="M3043" s="24"/>
      <c r="N3043" s="24"/>
      <c r="O3043" s="24"/>
    </row>
    <row r="3044" spans="4:15" x14ac:dyDescent="0.75">
      <c r="D3044" s="24"/>
      <c r="E3044" s="24"/>
      <c r="F3044" s="24"/>
      <c r="G3044" s="24"/>
      <c r="H3044" s="24"/>
      <c r="I3044" s="24"/>
      <c r="J3044" s="24"/>
      <c r="K3044" s="24"/>
      <c r="L3044" s="24"/>
      <c r="M3044" s="24"/>
      <c r="N3044" s="24"/>
      <c r="O3044" s="24"/>
    </row>
    <row r="3045" spans="4:15" x14ac:dyDescent="0.75">
      <c r="D3045" s="24"/>
      <c r="E3045" s="24"/>
      <c r="F3045" s="24"/>
      <c r="G3045" s="24"/>
      <c r="H3045" s="24"/>
      <c r="I3045" s="24"/>
      <c r="J3045" s="24"/>
      <c r="K3045" s="24"/>
      <c r="L3045" s="24"/>
      <c r="M3045" s="24"/>
      <c r="N3045" s="24"/>
      <c r="O3045" s="24"/>
    </row>
    <row r="3046" spans="4:15" x14ac:dyDescent="0.75">
      <c r="D3046" s="24"/>
      <c r="E3046" s="24"/>
      <c r="F3046" s="24"/>
      <c r="G3046" s="24"/>
      <c r="H3046" s="24"/>
      <c r="I3046" s="24"/>
      <c r="J3046" s="24"/>
      <c r="K3046" s="24"/>
      <c r="L3046" s="24"/>
      <c r="M3046" s="24"/>
      <c r="N3046" s="24"/>
      <c r="O3046" s="24"/>
    </row>
    <row r="3047" spans="4:15" x14ac:dyDescent="0.75">
      <c r="D3047" s="24"/>
      <c r="E3047" s="24"/>
      <c r="F3047" s="24"/>
      <c r="G3047" s="24"/>
      <c r="H3047" s="24"/>
      <c r="I3047" s="24"/>
      <c r="J3047" s="24"/>
      <c r="K3047" s="24"/>
      <c r="L3047" s="24"/>
      <c r="M3047" s="24"/>
      <c r="N3047" s="24"/>
      <c r="O3047" s="24"/>
    </row>
    <row r="3048" spans="4:15" x14ac:dyDescent="0.75">
      <c r="D3048" s="24"/>
      <c r="E3048" s="24"/>
      <c r="F3048" s="24"/>
      <c r="G3048" s="24"/>
      <c r="H3048" s="24"/>
      <c r="I3048" s="24"/>
      <c r="J3048" s="24"/>
      <c r="K3048" s="24"/>
      <c r="L3048" s="24"/>
      <c r="M3048" s="24"/>
      <c r="N3048" s="24"/>
      <c r="O3048" s="24"/>
    </row>
    <row r="3049" spans="4:15" x14ac:dyDescent="0.75">
      <c r="D3049" s="24"/>
      <c r="E3049" s="24"/>
      <c r="F3049" s="24"/>
      <c r="G3049" s="24"/>
      <c r="H3049" s="24"/>
      <c r="I3049" s="24"/>
      <c r="J3049" s="24"/>
      <c r="K3049" s="24"/>
      <c r="L3049" s="24"/>
      <c r="M3049" s="24"/>
      <c r="N3049" s="24"/>
      <c r="O3049" s="24"/>
    </row>
    <row r="3050" spans="4:15" x14ac:dyDescent="0.75">
      <c r="D3050" s="24"/>
      <c r="E3050" s="24"/>
      <c r="F3050" s="24"/>
      <c r="G3050" s="24"/>
      <c r="H3050" s="24"/>
      <c r="I3050" s="24"/>
      <c r="J3050" s="24"/>
      <c r="K3050" s="24"/>
      <c r="L3050" s="24"/>
      <c r="M3050" s="24"/>
      <c r="N3050" s="24"/>
      <c r="O3050" s="24"/>
    </row>
    <row r="3051" spans="4:15" x14ac:dyDescent="0.75">
      <c r="D3051" s="24"/>
      <c r="E3051" s="24"/>
      <c r="F3051" s="24"/>
      <c r="G3051" s="24"/>
      <c r="H3051" s="24"/>
      <c r="I3051" s="24"/>
      <c r="J3051" s="24"/>
      <c r="K3051" s="24"/>
      <c r="L3051" s="24"/>
      <c r="M3051" s="24"/>
      <c r="N3051" s="24"/>
      <c r="O3051" s="24"/>
    </row>
    <row r="3052" spans="4:15" x14ac:dyDescent="0.75">
      <c r="D3052" s="24"/>
      <c r="E3052" s="24"/>
      <c r="F3052" s="24"/>
      <c r="G3052" s="24"/>
      <c r="H3052" s="24"/>
      <c r="I3052" s="24"/>
      <c r="J3052" s="24"/>
      <c r="K3052" s="24"/>
      <c r="L3052" s="24"/>
      <c r="M3052" s="24"/>
      <c r="N3052" s="24"/>
      <c r="O3052" s="24"/>
    </row>
    <row r="3053" spans="4:15" x14ac:dyDescent="0.75">
      <c r="D3053" s="24"/>
      <c r="E3053" s="24"/>
      <c r="F3053" s="24"/>
      <c r="G3053" s="24"/>
      <c r="H3053" s="24"/>
      <c r="I3053" s="24"/>
      <c r="J3053" s="24"/>
      <c r="K3053" s="24"/>
      <c r="L3053" s="24"/>
      <c r="M3053" s="24"/>
      <c r="N3053" s="24"/>
      <c r="O3053" s="24"/>
    </row>
    <row r="3054" spans="4:15" x14ac:dyDescent="0.75">
      <c r="D3054" s="24"/>
      <c r="E3054" s="24"/>
      <c r="F3054" s="24"/>
      <c r="G3054" s="24"/>
      <c r="H3054" s="24"/>
      <c r="I3054" s="24"/>
      <c r="J3054" s="24"/>
      <c r="K3054" s="24"/>
      <c r="L3054" s="24"/>
      <c r="M3054" s="24"/>
      <c r="N3054" s="24"/>
      <c r="O3054" s="24"/>
    </row>
    <row r="3055" spans="4:15" x14ac:dyDescent="0.75">
      <c r="D3055" s="24"/>
      <c r="E3055" s="24"/>
      <c r="F3055" s="24"/>
      <c r="G3055" s="24"/>
      <c r="H3055" s="24"/>
      <c r="I3055" s="24"/>
      <c r="J3055" s="24"/>
      <c r="K3055" s="24"/>
      <c r="L3055" s="24"/>
      <c r="M3055" s="24"/>
      <c r="N3055" s="24"/>
      <c r="O3055" s="24"/>
    </row>
    <row r="3056" spans="4:15" x14ac:dyDescent="0.75">
      <c r="D3056" s="24"/>
      <c r="E3056" s="24"/>
      <c r="F3056" s="24"/>
      <c r="G3056" s="24"/>
      <c r="H3056" s="24"/>
      <c r="I3056" s="24"/>
      <c r="J3056" s="24"/>
      <c r="K3056" s="24"/>
      <c r="L3056" s="24"/>
      <c r="M3056" s="24"/>
      <c r="N3056" s="24"/>
      <c r="O3056" s="24"/>
    </row>
    <row r="3057" spans="4:15" x14ac:dyDescent="0.75">
      <c r="D3057" s="24"/>
      <c r="E3057" s="24"/>
      <c r="F3057" s="24"/>
      <c r="G3057" s="24"/>
      <c r="H3057" s="24"/>
      <c r="I3057" s="24"/>
      <c r="J3057" s="24"/>
      <c r="K3057" s="24"/>
      <c r="L3057" s="24"/>
      <c r="M3057" s="24"/>
      <c r="N3057" s="24"/>
      <c r="O3057" s="24"/>
    </row>
    <row r="3058" spans="4:15" x14ac:dyDescent="0.75">
      <c r="D3058" s="24"/>
      <c r="E3058" s="24"/>
      <c r="F3058" s="24"/>
      <c r="G3058" s="24"/>
      <c r="H3058" s="24"/>
      <c r="I3058" s="24"/>
      <c r="J3058" s="24"/>
      <c r="K3058" s="24"/>
      <c r="L3058" s="24"/>
      <c r="M3058" s="24"/>
      <c r="N3058" s="24"/>
      <c r="O3058" s="24"/>
    </row>
    <row r="3059" spans="4:15" x14ac:dyDescent="0.75">
      <c r="D3059" s="24"/>
      <c r="E3059" s="24"/>
      <c r="F3059" s="24"/>
      <c r="G3059" s="24"/>
      <c r="H3059" s="24"/>
      <c r="I3059" s="24"/>
      <c r="J3059" s="24"/>
      <c r="K3059" s="24"/>
      <c r="L3059" s="24"/>
      <c r="M3059" s="24"/>
      <c r="N3059" s="24"/>
      <c r="O3059" s="24"/>
    </row>
    <row r="3060" spans="4:15" x14ac:dyDescent="0.75">
      <c r="D3060" s="24"/>
      <c r="E3060" s="24"/>
      <c r="F3060" s="24"/>
      <c r="G3060" s="24"/>
      <c r="H3060" s="24"/>
      <c r="I3060" s="24"/>
      <c r="J3060" s="24"/>
      <c r="K3060" s="24"/>
      <c r="L3060" s="24"/>
      <c r="M3060" s="24"/>
      <c r="N3060" s="24"/>
      <c r="O3060" s="24"/>
    </row>
    <row r="3061" spans="4:15" x14ac:dyDescent="0.75">
      <c r="D3061" s="24"/>
      <c r="E3061" s="24"/>
      <c r="F3061" s="24"/>
      <c r="G3061" s="24"/>
      <c r="H3061" s="24"/>
      <c r="I3061" s="24"/>
      <c r="J3061" s="24"/>
      <c r="K3061" s="24"/>
      <c r="L3061" s="24"/>
      <c r="M3061" s="24"/>
      <c r="N3061" s="24"/>
      <c r="O3061" s="24"/>
    </row>
    <row r="3062" spans="4:15" x14ac:dyDescent="0.75">
      <c r="D3062" s="24"/>
      <c r="E3062" s="24"/>
      <c r="F3062" s="24"/>
      <c r="G3062" s="24"/>
      <c r="H3062" s="24"/>
      <c r="I3062" s="24"/>
      <c r="J3062" s="24"/>
      <c r="K3062" s="24"/>
      <c r="L3062" s="24"/>
      <c r="M3062" s="24"/>
      <c r="N3062" s="24"/>
      <c r="O3062" s="24"/>
    </row>
    <row r="3063" spans="4:15" x14ac:dyDescent="0.75">
      <c r="D3063" s="24"/>
      <c r="E3063" s="24"/>
      <c r="F3063" s="24"/>
      <c r="G3063" s="24"/>
      <c r="H3063" s="24"/>
      <c r="I3063" s="24"/>
      <c r="J3063" s="24"/>
      <c r="K3063" s="24"/>
      <c r="L3063" s="24"/>
      <c r="M3063" s="24"/>
      <c r="N3063" s="24"/>
      <c r="O3063" s="24"/>
    </row>
    <row r="3064" spans="4:15" x14ac:dyDescent="0.75">
      <c r="D3064" s="24"/>
      <c r="E3064" s="24"/>
      <c r="F3064" s="24"/>
      <c r="G3064" s="24"/>
      <c r="H3064" s="24"/>
      <c r="I3064" s="24"/>
      <c r="J3064" s="24"/>
      <c r="K3064" s="24"/>
      <c r="L3064" s="24"/>
      <c r="M3064" s="24"/>
      <c r="N3064" s="24"/>
      <c r="O3064" s="24"/>
    </row>
    <row r="3065" spans="4:15" x14ac:dyDescent="0.75">
      <c r="D3065" s="24"/>
      <c r="E3065" s="24"/>
      <c r="F3065" s="24"/>
      <c r="G3065" s="24"/>
      <c r="H3065" s="24"/>
      <c r="I3065" s="24"/>
      <c r="J3065" s="24"/>
      <c r="K3065" s="24"/>
      <c r="L3065" s="24"/>
      <c r="M3065" s="24"/>
      <c r="N3065" s="24"/>
      <c r="O3065" s="24"/>
    </row>
    <row r="3066" spans="4:15" x14ac:dyDescent="0.75">
      <c r="D3066" s="24"/>
      <c r="E3066" s="24"/>
      <c r="F3066" s="24"/>
      <c r="G3066" s="24"/>
      <c r="H3066" s="24"/>
      <c r="I3066" s="24"/>
      <c r="J3066" s="24"/>
      <c r="K3066" s="24"/>
      <c r="L3066" s="24"/>
      <c r="M3066" s="24"/>
      <c r="N3066" s="24"/>
      <c r="O3066" s="24"/>
    </row>
    <row r="3067" spans="4:15" x14ac:dyDescent="0.75">
      <c r="D3067" s="24"/>
      <c r="E3067" s="24"/>
      <c r="F3067" s="24"/>
      <c r="G3067" s="24"/>
      <c r="H3067" s="24"/>
      <c r="I3067" s="24"/>
      <c r="J3067" s="24"/>
      <c r="K3067" s="24"/>
      <c r="L3067" s="24"/>
      <c r="M3067" s="24"/>
      <c r="N3067" s="24"/>
      <c r="O3067" s="24"/>
    </row>
    <row r="3068" spans="4:15" x14ac:dyDescent="0.75">
      <c r="D3068" s="24"/>
      <c r="E3068" s="24"/>
      <c r="F3068" s="24"/>
      <c r="G3068" s="24"/>
      <c r="H3068" s="24"/>
      <c r="I3068" s="24"/>
      <c r="J3068" s="24"/>
      <c r="K3068" s="24"/>
      <c r="L3068" s="24"/>
      <c r="M3068" s="24"/>
      <c r="N3068" s="24"/>
      <c r="O3068" s="24"/>
    </row>
    <row r="3069" spans="4:15" x14ac:dyDescent="0.75">
      <c r="D3069" s="24"/>
      <c r="E3069" s="24"/>
      <c r="F3069" s="24"/>
      <c r="G3069" s="24"/>
      <c r="H3069" s="24"/>
      <c r="I3069" s="24"/>
      <c r="J3069" s="24"/>
      <c r="K3069" s="24"/>
      <c r="L3069" s="24"/>
      <c r="M3069" s="24"/>
      <c r="N3069" s="24"/>
      <c r="O3069" s="24"/>
    </row>
    <row r="3070" spans="4:15" x14ac:dyDescent="0.75">
      <c r="D3070" s="24"/>
      <c r="E3070" s="24"/>
      <c r="F3070" s="24"/>
      <c r="G3070" s="24"/>
      <c r="H3070" s="24"/>
      <c r="I3070" s="24"/>
      <c r="J3070" s="24"/>
      <c r="K3070" s="24"/>
      <c r="L3070" s="24"/>
      <c r="M3070" s="24"/>
      <c r="N3070" s="24"/>
      <c r="O3070" s="24"/>
    </row>
    <row r="3071" spans="4:15" x14ac:dyDescent="0.75">
      <c r="D3071" s="24"/>
      <c r="E3071" s="24"/>
      <c r="F3071" s="24"/>
      <c r="G3071" s="24"/>
      <c r="H3071" s="24"/>
      <c r="I3071" s="24"/>
      <c r="J3071" s="24"/>
      <c r="K3071" s="24"/>
      <c r="L3071" s="24"/>
      <c r="M3071" s="24"/>
      <c r="N3071" s="24"/>
      <c r="O3071" s="24"/>
    </row>
    <row r="3072" spans="4:15" x14ac:dyDescent="0.75">
      <c r="D3072" s="24"/>
      <c r="E3072" s="24"/>
      <c r="F3072" s="24"/>
      <c r="G3072" s="24"/>
      <c r="H3072" s="24"/>
      <c r="I3072" s="24"/>
      <c r="J3072" s="24"/>
      <c r="K3072" s="24"/>
      <c r="L3072" s="24"/>
      <c r="M3072" s="24"/>
      <c r="N3072" s="24"/>
      <c r="O3072" s="24"/>
    </row>
    <row r="3073" spans="4:15" x14ac:dyDescent="0.75">
      <c r="D3073" s="24"/>
      <c r="E3073" s="24"/>
      <c r="F3073" s="24"/>
      <c r="G3073" s="24"/>
      <c r="H3073" s="24"/>
      <c r="I3073" s="24"/>
      <c r="J3073" s="24"/>
      <c r="K3073" s="24"/>
      <c r="L3073" s="24"/>
      <c r="M3073" s="24"/>
      <c r="N3073" s="24"/>
      <c r="O3073" s="24"/>
    </row>
    <row r="3074" spans="4:15" x14ac:dyDescent="0.75">
      <c r="D3074" s="24"/>
      <c r="E3074" s="24"/>
      <c r="F3074" s="24"/>
      <c r="G3074" s="24"/>
      <c r="H3074" s="24"/>
      <c r="I3074" s="24"/>
      <c r="J3074" s="24"/>
      <c r="K3074" s="24"/>
      <c r="L3074" s="24"/>
      <c r="M3074" s="24"/>
      <c r="N3074" s="24"/>
      <c r="O3074" s="24"/>
    </row>
    <row r="3075" spans="4:15" x14ac:dyDescent="0.75">
      <c r="D3075" s="24"/>
      <c r="E3075" s="24"/>
      <c r="F3075" s="24"/>
      <c r="G3075" s="24"/>
      <c r="H3075" s="24"/>
      <c r="I3075" s="24"/>
      <c r="J3075" s="24"/>
      <c r="K3075" s="24"/>
      <c r="L3075" s="24"/>
      <c r="M3075" s="24"/>
      <c r="N3075" s="24"/>
      <c r="O3075" s="24"/>
    </row>
    <row r="3076" spans="4:15" x14ac:dyDescent="0.75">
      <c r="D3076" s="24"/>
      <c r="E3076" s="24"/>
      <c r="F3076" s="24"/>
      <c r="G3076" s="24"/>
      <c r="H3076" s="24"/>
      <c r="I3076" s="24"/>
      <c r="J3076" s="24"/>
      <c r="K3076" s="24"/>
      <c r="L3076" s="24"/>
      <c r="M3076" s="24"/>
      <c r="N3076" s="24"/>
      <c r="O3076" s="24"/>
    </row>
    <row r="3077" spans="4:15" x14ac:dyDescent="0.75">
      <c r="D3077" s="24"/>
      <c r="E3077" s="24"/>
      <c r="F3077" s="24"/>
      <c r="G3077" s="24"/>
      <c r="H3077" s="24"/>
      <c r="I3077" s="24"/>
      <c r="J3077" s="24"/>
      <c r="K3077" s="24"/>
      <c r="L3077" s="24"/>
      <c r="M3077" s="24"/>
      <c r="N3077" s="24"/>
      <c r="O3077" s="24"/>
    </row>
    <row r="3078" spans="4:15" x14ac:dyDescent="0.75">
      <c r="D3078" s="24"/>
      <c r="E3078" s="24"/>
      <c r="F3078" s="24"/>
      <c r="G3078" s="24"/>
      <c r="H3078" s="24"/>
      <c r="I3078" s="24"/>
      <c r="J3078" s="24"/>
      <c r="K3078" s="24"/>
      <c r="L3078" s="24"/>
      <c r="M3078" s="24"/>
      <c r="N3078" s="24"/>
      <c r="O3078" s="24"/>
    </row>
    <row r="3079" spans="4:15" x14ac:dyDescent="0.75">
      <c r="D3079" s="24"/>
      <c r="E3079" s="24"/>
      <c r="F3079" s="24"/>
      <c r="G3079" s="24"/>
      <c r="H3079" s="24"/>
      <c r="I3079" s="24"/>
      <c r="J3079" s="24"/>
      <c r="K3079" s="24"/>
      <c r="L3079" s="24"/>
      <c r="M3079" s="24"/>
      <c r="N3079" s="24"/>
      <c r="O3079" s="24"/>
    </row>
    <row r="3080" spans="4:15" x14ac:dyDescent="0.75">
      <c r="D3080" s="24"/>
      <c r="E3080" s="24"/>
      <c r="F3080" s="24"/>
      <c r="G3080" s="24"/>
      <c r="H3080" s="24"/>
      <c r="I3080" s="24"/>
      <c r="J3080" s="24"/>
      <c r="K3080" s="24"/>
      <c r="L3080" s="24"/>
      <c r="M3080" s="24"/>
      <c r="N3080" s="24"/>
      <c r="O3080" s="24"/>
    </row>
    <row r="3081" spans="4:15" x14ac:dyDescent="0.75">
      <c r="D3081" s="24"/>
      <c r="E3081" s="24"/>
      <c r="F3081" s="24"/>
      <c r="G3081" s="24"/>
      <c r="H3081" s="24"/>
      <c r="I3081" s="24"/>
      <c r="J3081" s="24"/>
      <c r="K3081" s="24"/>
      <c r="L3081" s="24"/>
      <c r="M3081" s="24"/>
      <c r="N3081" s="24"/>
      <c r="O3081" s="24"/>
    </row>
    <row r="3082" spans="4:15" x14ac:dyDescent="0.75">
      <c r="D3082" s="24"/>
      <c r="E3082" s="24"/>
      <c r="F3082" s="24"/>
      <c r="G3082" s="24"/>
      <c r="H3082" s="24"/>
      <c r="I3082" s="24"/>
      <c r="J3082" s="24"/>
      <c r="K3082" s="24"/>
      <c r="L3082" s="24"/>
      <c r="M3082" s="24"/>
      <c r="N3082" s="24"/>
      <c r="O3082" s="24"/>
    </row>
    <row r="3083" spans="4:15" x14ac:dyDescent="0.75">
      <c r="D3083" s="24"/>
      <c r="E3083" s="24"/>
      <c r="F3083" s="24"/>
      <c r="G3083" s="24"/>
      <c r="H3083" s="24"/>
      <c r="I3083" s="24"/>
      <c r="J3083" s="24"/>
      <c r="K3083" s="24"/>
      <c r="L3083" s="24"/>
      <c r="M3083" s="24"/>
      <c r="N3083" s="24"/>
      <c r="O3083" s="24"/>
    </row>
    <row r="3084" spans="4:15" x14ac:dyDescent="0.75">
      <c r="D3084" s="24"/>
      <c r="E3084" s="24"/>
      <c r="F3084" s="24"/>
      <c r="G3084" s="24"/>
      <c r="H3084" s="24"/>
      <c r="I3084" s="24"/>
      <c r="J3084" s="24"/>
      <c r="K3084" s="24"/>
      <c r="L3084" s="24"/>
      <c r="M3084" s="24"/>
      <c r="N3084" s="24"/>
      <c r="O3084" s="24"/>
    </row>
    <row r="3085" spans="4:15" x14ac:dyDescent="0.75">
      <c r="D3085" s="24"/>
      <c r="E3085" s="24"/>
      <c r="F3085" s="24"/>
      <c r="G3085" s="24"/>
      <c r="H3085" s="24"/>
      <c r="I3085" s="24"/>
      <c r="J3085" s="24"/>
      <c r="K3085" s="24"/>
      <c r="L3085" s="24"/>
      <c r="M3085" s="24"/>
      <c r="N3085" s="24"/>
      <c r="O3085" s="24"/>
    </row>
    <row r="3086" spans="4:15" x14ac:dyDescent="0.75">
      <c r="D3086" s="24"/>
      <c r="E3086" s="24"/>
      <c r="F3086" s="24"/>
      <c r="G3086" s="24"/>
      <c r="H3086" s="24"/>
      <c r="I3086" s="24"/>
      <c r="J3086" s="24"/>
      <c r="K3086" s="24"/>
      <c r="L3086" s="24"/>
      <c r="M3086" s="24"/>
      <c r="N3086" s="24"/>
      <c r="O3086" s="24"/>
    </row>
    <row r="3087" spans="4:15" x14ac:dyDescent="0.75">
      <c r="D3087" s="24"/>
      <c r="E3087" s="24"/>
      <c r="F3087" s="24"/>
      <c r="G3087" s="24"/>
      <c r="H3087" s="24"/>
      <c r="I3087" s="24"/>
      <c r="J3087" s="24"/>
      <c r="K3087" s="24"/>
      <c r="L3087" s="24"/>
      <c r="M3087" s="24"/>
      <c r="N3087" s="24"/>
      <c r="O3087" s="24"/>
    </row>
    <row r="3088" spans="4:15" x14ac:dyDescent="0.75">
      <c r="D3088" s="24"/>
      <c r="E3088" s="24"/>
      <c r="F3088" s="24"/>
      <c r="G3088" s="24"/>
      <c r="H3088" s="24"/>
      <c r="I3088" s="24"/>
      <c r="J3088" s="24"/>
      <c r="K3088" s="24"/>
      <c r="L3088" s="24"/>
      <c r="M3088" s="24"/>
      <c r="N3088" s="24"/>
      <c r="O3088" s="24"/>
    </row>
    <row r="3089" spans="4:15" x14ac:dyDescent="0.75">
      <c r="D3089" s="24"/>
      <c r="E3089" s="24"/>
      <c r="F3089" s="24"/>
      <c r="G3089" s="24"/>
      <c r="H3089" s="24"/>
      <c r="I3089" s="24"/>
      <c r="J3089" s="24"/>
      <c r="K3089" s="24"/>
      <c r="L3089" s="24"/>
      <c r="M3089" s="24"/>
      <c r="N3089" s="24"/>
      <c r="O3089" s="24"/>
    </row>
    <row r="3090" spans="4:15" x14ac:dyDescent="0.75">
      <c r="D3090" s="24"/>
      <c r="E3090" s="24"/>
      <c r="F3090" s="24"/>
      <c r="G3090" s="24"/>
      <c r="H3090" s="24"/>
      <c r="I3090" s="24"/>
      <c r="J3090" s="24"/>
      <c r="K3090" s="24"/>
      <c r="L3090" s="24"/>
      <c r="M3090" s="24"/>
      <c r="N3090" s="24"/>
      <c r="O3090" s="24"/>
    </row>
    <row r="3091" spans="4:15" x14ac:dyDescent="0.75">
      <c r="D3091" s="24"/>
      <c r="E3091" s="24"/>
      <c r="F3091" s="24"/>
      <c r="G3091" s="24"/>
      <c r="H3091" s="24"/>
      <c r="I3091" s="24"/>
      <c r="J3091" s="24"/>
      <c r="K3091" s="24"/>
      <c r="L3091" s="24"/>
      <c r="M3091" s="24"/>
      <c r="N3091" s="24"/>
      <c r="O3091" s="24"/>
    </row>
    <row r="3092" spans="4:15" x14ac:dyDescent="0.75">
      <c r="D3092" s="24"/>
      <c r="E3092" s="24"/>
      <c r="F3092" s="24"/>
      <c r="G3092" s="24"/>
      <c r="H3092" s="24"/>
      <c r="I3092" s="24"/>
      <c r="J3092" s="24"/>
      <c r="K3092" s="24"/>
      <c r="L3092" s="24"/>
      <c r="M3092" s="24"/>
      <c r="N3092" s="24"/>
      <c r="O3092" s="24"/>
    </row>
    <row r="3093" spans="4:15" x14ac:dyDescent="0.75">
      <c r="D3093" s="24"/>
      <c r="E3093" s="24"/>
      <c r="F3093" s="24"/>
      <c r="G3093" s="24"/>
      <c r="H3093" s="24"/>
      <c r="I3093" s="24"/>
      <c r="J3093" s="24"/>
      <c r="K3093" s="24"/>
      <c r="L3093" s="24"/>
      <c r="M3093" s="24"/>
      <c r="N3093" s="24"/>
      <c r="O3093" s="24"/>
    </row>
    <row r="3094" spans="4:15" x14ac:dyDescent="0.75">
      <c r="D3094" s="24"/>
      <c r="E3094" s="24"/>
      <c r="F3094" s="24"/>
      <c r="G3094" s="24"/>
      <c r="H3094" s="24"/>
      <c r="I3094" s="24"/>
      <c r="J3094" s="24"/>
      <c r="K3094" s="24"/>
      <c r="L3094" s="24"/>
      <c r="M3094" s="24"/>
      <c r="N3094" s="24"/>
      <c r="O3094" s="24"/>
    </row>
    <row r="3095" spans="4:15" x14ac:dyDescent="0.75">
      <c r="D3095" s="24"/>
      <c r="E3095" s="24"/>
      <c r="F3095" s="24"/>
      <c r="G3095" s="24"/>
      <c r="H3095" s="24"/>
      <c r="I3095" s="24"/>
      <c r="J3095" s="24"/>
      <c r="K3095" s="24"/>
      <c r="L3095" s="24"/>
      <c r="M3095" s="24"/>
      <c r="N3095" s="24"/>
      <c r="O3095" s="24"/>
    </row>
    <row r="3096" spans="4:15" x14ac:dyDescent="0.75">
      <c r="D3096" s="24"/>
      <c r="E3096" s="24"/>
      <c r="F3096" s="24"/>
      <c r="G3096" s="24"/>
      <c r="H3096" s="24"/>
      <c r="I3096" s="24"/>
      <c r="J3096" s="24"/>
      <c r="K3096" s="24"/>
      <c r="L3096" s="24"/>
      <c r="M3096" s="24"/>
      <c r="N3096" s="24"/>
      <c r="O3096" s="24"/>
    </row>
    <row r="3097" spans="4:15" x14ac:dyDescent="0.75">
      <c r="D3097" s="24"/>
      <c r="E3097" s="24"/>
      <c r="F3097" s="24"/>
      <c r="G3097" s="24"/>
      <c r="H3097" s="24"/>
      <c r="I3097" s="24"/>
      <c r="J3097" s="24"/>
      <c r="K3097" s="24"/>
      <c r="L3097" s="24"/>
      <c r="M3097" s="24"/>
      <c r="N3097" s="24"/>
      <c r="O3097" s="24"/>
    </row>
    <row r="3098" spans="4:15" x14ac:dyDescent="0.75">
      <c r="D3098" s="24"/>
      <c r="E3098" s="24"/>
      <c r="F3098" s="24"/>
      <c r="G3098" s="24"/>
      <c r="H3098" s="24"/>
      <c r="I3098" s="24"/>
      <c r="J3098" s="24"/>
      <c r="K3098" s="24"/>
      <c r="L3098" s="24"/>
      <c r="M3098" s="24"/>
      <c r="N3098" s="24"/>
      <c r="O3098" s="24"/>
    </row>
    <row r="3099" spans="4:15" x14ac:dyDescent="0.75">
      <c r="D3099" s="24"/>
      <c r="E3099" s="24"/>
      <c r="F3099" s="24"/>
      <c r="G3099" s="24"/>
      <c r="H3099" s="24"/>
      <c r="I3099" s="24"/>
      <c r="J3099" s="24"/>
      <c r="K3099" s="24"/>
      <c r="L3099" s="24"/>
      <c r="M3099" s="24"/>
      <c r="N3099" s="24"/>
      <c r="O3099" s="24"/>
    </row>
    <row r="3100" spans="4:15" x14ac:dyDescent="0.75">
      <c r="D3100" s="24"/>
      <c r="E3100" s="24"/>
      <c r="F3100" s="24"/>
      <c r="G3100" s="24"/>
      <c r="H3100" s="24"/>
      <c r="I3100" s="24"/>
      <c r="J3100" s="24"/>
      <c r="K3100" s="24"/>
      <c r="L3100" s="24"/>
      <c r="M3100" s="24"/>
      <c r="N3100" s="24"/>
      <c r="O3100" s="24"/>
    </row>
    <row r="3101" spans="4:15" x14ac:dyDescent="0.75">
      <c r="D3101" s="24"/>
      <c r="E3101" s="24"/>
      <c r="F3101" s="24"/>
      <c r="G3101" s="24"/>
      <c r="H3101" s="24"/>
      <c r="I3101" s="24"/>
      <c r="J3101" s="24"/>
      <c r="K3101" s="24"/>
      <c r="L3101" s="24"/>
      <c r="M3101" s="24"/>
      <c r="N3101" s="24"/>
      <c r="O3101" s="24"/>
    </row>
    <row r="3102" spans="4:15" x14ac:dyDescent="0.75">
      <c r="D3102" s="24"/>
      <c r="E3102" s="24"/>
      <c r="F3102" s="24"/>
      <c r="G3102" s="24"/>
      <c r="H3102" s="24"/>
      <c r="I3102" s="24"/>
      <c r="J3102" s="24"/>
      <c r="K3102" s="24"/>
      <c r="L3102" s="24"/>
      <c r="M3102" s="24"/>
      <c r="N3102" s="24"/>
      <c r="O3102" s="24"/>
    </row>
    <row r="3103" spans="4:15" x14ac:dyDescent="0.75">
      <c r="D3103" s="24"/>
      <c r="E3103" s="24"/>
      <c r="F3103" s="24"/>
      <c r="G3103" s="24"/>
      <c r="H3103" s="24"/>
      <c r="I3103" s="24"/>
      <c r="J3103" s="24"/>
      <c r="K3103" s="24"/>
      <c r="L3103" s="24"/>
      <c r="M3103" s="24"/>
      <c r="N3103" s="24"/>
      <c r="O3103" s="24"/>
    </row>
    <row r="3104" spans="4:15" x14ac:dyDescent="0.75">
      <c r="D3104" s="24"/>
      <c r="E3104" s="24"/>
      <c r="F3104" s="24"/>
      <c r="G3104" s="24"/>
      <c r="H3104" s="24"/>
      <c r="I3104" s="24"/>
      <c r="J3104" s="24"/>
      <c r="K3104" s="24"/>
      <c r="L3104" s="24"/>
      <c r="M3104" s="24"/>
      <c r="N3104" s="24"/>
      <c r="O3104" s="24"/>
    </row>
    <row r="3105" spans="4:15" x14ac:dyDescent="0.75">
      <c r="D3105" s="24"/>
      <c r="E3105" s="24"/>
      <c r="F3105" s="24"/>
      <c r="G3105" s="24"/>
      <c r="H3105" s="24"/>
      <c r="I3105" s="24"/>
      <c r="J3105" s="24"/>
      <c r="K3105" s="24"/>
      <c r="L3105" s="24"/>
      <c r="M3105" s="24"/>
      <c r="N3105" s="24"/>
      <c r="O3105" s="24"/>
    </row>
    <row r="3106" spans="4:15" x14ac:dyDescent="0.75">
      <c r="D3106" s="24"/>
      <c r="E3106" s="24"/>
      <c r="F3106" s="24"/>
      <c r="G3106" s="24"/>
      <c r="H3106" s="24"/>
      <c r="I3106" s="24"/>
      <c r="J3106" s="24"/>
      <c r="K3106" s="24"/>
      <c r="L3106" s="24"/>
      <c r="M3106" s="24"/>
      <c r="N3106" s="24"/>
      <c r="O3106" s="24"/>
    </row>
    <row r="3107" spans="4:15" x14ac:dyDescent="0.75">
      <c r="D3107" s="24"/>
      <c r="E3107" s="24"/>
      <c r="F3107" s="24"/>
      <c r="G3107" s="24"/>
      <c r="H3107" s="24"/>
      <c r="I3107" s="24"/>
      <c r="J3107" s="24"/>
      <c r="K3107" s="24"/>
      <c r="L3107" s="24"/>
      <c r="M3107" s="24"/>
      <c r="N3107" s="24"/>
      <c r="O3107" s="24"/>
    </row>
    <row r="3108" spans="4:15" x14ac:dyDescent="0.75">
      <c r="D3108" s="24"/>
      <c r="E3108" s="24"/>
      <c r="F3108" s="24"/>
      <c r="G3108" s="24"/>
      <c r="H3108" s="24"/>
      <c r="I3108" s="24"/>
      <c r="J3108" s="24"/>
      <c r="K3108" s="24"/>
      <c r="L3108" s="24"/>
      <c r="M3108" s="24"/>
      <c r="N3108" s="24"/>
      <c r="O3108" s="24"/>
    </row>
    <row r="3109" spans="4:15" x14ac:dyDescent="0.75">
      <c r="D3109" s="24"/>
      <c r="E3109" s="24"/>
      <c r="F3109" s="24"/>
      <c r="G3109" s="24"/>
      <c r="H3109" s="24"/>
      <c r="I3109" s="24"/>
      <c r="J3109" s="24"/>
      <c r="K3109" s="24"/>
      <c r="L3109" s="24"/>
      <c r="M3109" s="24"/>
      <c r="N3109" s="24"/>
      <c r="O3109" s="24"/>
    </row>
    <row r="3110" spans="4:15" x14ac:dyDescent="0.75">
      <c r="D3110" s="24"/>
      <c r="E3110" s="24"/>
      <c r="F3110" s="24"/>
      <c r="G3110" s="24"/>
      <c r="H3110" s="24"/>
      <c r="I3110" s="24"/>
      <c r="J3110" s="24"/>
      <c r="K3110" s="24"/>
      <c r="L3110" s="24"/>
      <c r="M3110" s="24"/>
      <c r="N3110" s="24"/>
      <c r="O3110" s="24"/>
    </row>
    <row r="3111" spans="4:15" x14ac:dyDescent="0.75">
      <c r="D3111" s="24"/>
      <c r="E3111" s="24"/>
      <c r="F3111" s="24"/>
      <c r="G3111" s="24"/>
      <c r="H3111" s="24"/>
      <c r="I3111" s="24"/>
      <c r="J3111" s="24"/>
      <c r="K3111" s="24"/>
      <c r="L3111" s="24"/>
      <c r="M3111" s="24"/>
      <c r="N3111" s="24"/>
      <c r="O3111" s="24"/>
    </row>
    <row r="3112" spans="4:15" x14ac:dyDescent="0.75">
      <c r="D3112" s="24"/>
      <c r="E3112" s="24"/>
      <c r="F3112" s="24"/>
      <c r="G3112" s="24"/>
      <c r="H3112" s="24"/>
      <c r="I3112" s="24"/>
      <c r="J3112" s="24"/>
      <c r="K3112" s="24"/>
      <c r="L3112" s="24"/>
      <c r="M3112" s="24"/>
      <c r="N3112" s="24"/>
      <c r="O3112" s="24"/>
    </row>
    <row r="3113" spans="4:15" x14ac:dyDescent="0.75">
      <c r="D3113" s="24"/>
      <c r="E3113" s="24"/>
      <c r="F3113" s="24"/>
      <c r="G3113" s="24"/>
      <c r="H3113" s="24"/>
      <c r="I3113" s="24"/>
      <c r="J3113" s="24"/>
      <c r="K3113" s="24"/>
      <c r="L3113" s="24"/>
      <c r="M3113" s="24"/>
      <c r="N3113" s="24"/>
      <c r="O3113" s="24"/>
    </row>
    <row r="3114" spans="4:15" x14ac:dyDescent="0.75">
      <c r="D3114" s="24"/>
      <c r="E3114" s="24"/>
      <c r="F3114" s="24"/>
      <c r="G3114" s="24"/>
      <c r="H3114" s="24"/>
      <c r="I3114" s="24"/>
      <c r="J3114" s="24"/>
      <c r="K3114" s="24"/>
      <c r="L3114" s="24"/>
      <c r="M3114" s="24"/>
      <c r="N3114" s="24"/>
      <c r="O3114" s="24"/>
    </row>
    <row r="3115" spans="4:15" x14ac:dyDescent="0.75">
      <c r="D3115" s="24"/>
      <c r="E3115" s="24"/>
      <c r="F3115" s="24"/>
      <c r="G3115" s="24"/>
      <c r="H3115" s="24"/>
      <c r="I3115" s="24"/>
      <c r="J3115" s="24"/>
      <c r="K3115" s="24"/>
      <c r="L3115" s="24"/>
      <c r="M3115" s="24"/>
      <c r="N3115" s="24"/>
      <c r="O3115" s="24"/>
    </row>
    <row r="3116" spans="4:15" x14ac:dyDescent="0.75">
      <c r="D3116" s="24"/>
      <c r="E3116" s="24"/>
      <c r="F3116" s="24"/>
      <c r="G3116" s="24"/>
      <c r="H3116" s="24"/>
      <c r="I3116" s="24"/>
      <c r="J3116" s="24"/>
      <c r="K3116" s="24"/>
      <c r="L3116" s="24"/>
      <c r="M3116" s="24"/>
      <c r="N3116" s="24"/>
      <c r="O3116" s="24"/>
    </row>
    <row r="3117" spans="4:15" x14ac:dyDescent="0.75">
      <c r="D3117" s="24"/>
      <c r="E3117" s="24"/>
      <c r="F3117" s="24"/>
      <c r="G3117" s="24"/>
      <c r="H3117" s="24"/>
      <c r="I3117" s="24"/>
      <c r="J3117" s="24"/>
      <c r="K3117" s="24"/>
      <c r="L3117" s="24"/>
      <c r="M3117" s="24"/>
      <c r="N3117" s="24"/>
      <c r="O3117" s="24"/>
    </row>
    <row r="3118" spans="4:15" x14ac:dyDescent="0.75">
      <c r="D3118" s="24"/>
      <c r="E3118" s="24"/>
      <c r="F3118" s="24"/>
      <c r="G3118" s="24"/>
      <c r="H3118" s="24"/>
      <c r="I3118" s="24"/>
      <c r="J3118" s="24"/>
      <c r="K3118" s="24"/>
      <c r="L3118" s="24"/>
      <c r="M3118" s="24"/>
      <c r="N3118" s="24"/>
      <c r="O3118" s="24"/>
    </row>
    <row r="3119" spans="4:15" x14ac:dyDescent="0.75">
      <c r="D3119" s="24"/>
      <c r="E3119" s="24"/>
      <c r="F3119" s="24"/>
      <c r="G3119" s="24"/>
      <c r="H3119" s="24"/>
      <c r="I3119" s="24"/>
      <c r="J3119" s="24"/>
      <c r="K3119" s="24"/>
      <c r="L3119" s="24"/>
      <c r="M3119" s="24"/>
      <c r="N3119" s="24"/>
      <c r="O3119" s="24"/>
    </row>
    <row r="3120" spans="4:15" x14ac:dyDescent="0.75">
      <c r="D3120" s="24"/>
      <c r="E3120" s="24"/>
      <c r="F3120" s="24"/>
      <c r="G3120" s="24"/>
      <c r="H3120" s="24"/>
      <c r="I3120" s="24"/>
      <c r="J3120" s="24"/>
      <c r="K3120" s="24"/>
      <c r="L3120" s="24"/>
      <c r="M3120" s="24"/>
      <c r="N3120" s="24"/>
      <c r="O3120" s="24"/>
    </row>
    <row r="3121" spans="4:15" x14ac:dyDescent="0.75">
      <c r="D3121" s="24"/>
      <c r="E3121" s="24"/>
      <c r="F3121" s="24"/>
      <c r="G3121" s="24"/>
      <c r="H3121" s="24"/>
      <c r="I3121" s="24"/>
      <c r="J3121" s="24"/>
      <c r="K3121" s="24"/>
      <c r="L3121" s="24"/>
      <c r="M3121" s="24"/>
      <c r="N3121" s="24"/>
      <c r="O3121" s="24"/>
    </row>
    <row r="3122" spans="4:15" x14ac:dyDescent="0.75">
      <c r="D3122" s="24"/>
      <c r="E3122" s="24"/>
      <c r="F3122" s="24"/>
      <c r="G3122" s="24"/>
      <c r="H3122" s="24"/>
      <c r="I3122" s="24"/>
      <c r="J3122" s="24"/>
      <c r="K3122" s="24"/>
      <c r="L3122" s="24"/>
      <c r="M3122" s="24"/>
      <c r="N3122" s="24"/>
      <c r="O3122" s="24"/>
    </row>
    <row r="3123" spans="4:15" x14ac:dyDescent="0.75">
      <c r="D3123" s="24"/>
      <c r="E3123" s="24"/>
      <c r="F3123" s="24"/>
      <c r="G3123" s="24"/>
      <c r="H3123" s="24"/>
      <c r="I3123" s="24"/>
      <c r="J3123" s="24"/>
      <c r="K3123" s="24"/>
      <c r="L3123" s="24"/>
      <c r="M3123" s="24"/>
      <c r="N3123" s="24"/>
      <c r="O3123" s="24"/>
    </row>
    <row r="3124" spans="4:15" x14ac:dyDescent="0.75">
      <c r="D3124" s="24"/>
      <c r="E3124" s="24"/>
      <c r="F3124" s="24"/>
      <c r="G3124" s="24"/>
      <c r="H3124" s="24"/>
      <c r="I3124" s="24"/>
      <c r="J3124" s="24"/>
      <c r="K3124" s="24"/>
      <c r="L3124" s="24"/>
      <c r="M3124" s="24"/>
      <c r="N3124" s="24"/>
      <c r="O3124" s="24"/>
    </row>
    <row r="3125" spans="4:15" x14ac:dyDescent="0.75">
      <c r="D3125" s="24"/>
      <c r="E3125" s="24"/>
      <c r="F3125" s="24"/>
      <c r="G3125" s="24"/>
      <c r="H3125" s="24"/>
      <c r="I3125" s="24"/>
      <c r="J3125" s="24"/>
      <c r="K3125" s="24"/>
      <c r="L3125" s="24"/>
      <c r="M3125" s="24"/>
      <c r="N3125" s="24"/>
      <c r="O3125" s="24"/>
    </row>
    <row r="3126" spans="4:15" x14ac:dyDescent="0.75">
      <c r="D3126" s="24"/>
      <c r="E3126" s="24"/>
      <c r="F3126" s="24"/>
      <c r="G3126" s="24"/>
      <c r="H3126" s="24"/>
      <c r="I3126" s="24"/>
      <c r="J3126" s="24"/>
      <c r="K3126" s="24"/>
      <c r="L3126" s="24"/>
      <c r="M3126" s="24"/>
      <c r="N3126" s="24"/>
      <c r="O3126" s="24"/>
    </row>
    <row r="3127" spans="4:15" x14ac:dyDescent="0.75">
      <c r="D3127" s="24"/>
      <c r="E3127" s="24"/>
      <c r="F3127" s="24"/>
      <c r="G3127" s="24"/>
      <c r="H3127" s="24"/>
      <c r="I3127" s="24"/>
      <c r="J3127" s="24"/>
      <c r="K3127" s="24"/>
      <c r="L3127" s="24"/>
      <c r="M3127" s="24"/>
      <c r="N3127" s="24"/>
      <c r="O3127" s="24"/>
    </row>
    <row r="3128" spans="4:15" x14ac:dyDescent="0.75">
      <c r="D3128" s="24"/>
      <c r="E3128" s="24"/>
      <c r="F3128" s="24"/>
      <c r="G3128" s="24"/>
      <c r="H3128" s="24"/>
      <c r="I3128" s="24"/>
      <c r="J3128" s="24"/>
      <c r="K3128" s="24"/>
      <c r="L3128" s="24"/>
      <c r="M3128" s="24"/>
      <c r="N3128" s="24"/>
      <c r="O3128" s="24"/>
    </row>
    <row r="3129" spans="4:15" x14ac:dyDescent="0.75">
      <c r="D3129" s="24"/>
      <c r="E3129" s="24"/>
      <c r="F3129" s="24"/>
      <c r="G3129" s="24"/>
      <c r="H3129" s="24"/>
      <c r="I3129" s="24"/>
      <c r="J3129" s="24"/>
      <c r="K3129" s="24"/>
      <c r="L3129" s="24"/>
      <c r="M3129" s="24"/>
      <c r="N3129" s="24"/>
      <c r="O3129" s="24"/>
    </row>
    <row r="3130" spans="4:15" x14ac:dyDescent="0.75">
      <c r="D3130" s="24"/>
      <c r="E3130" s="24"/>
      <c r="F3130" s="24"/>
      <c r="G3130" s="24"/>
      <c r="H3130" s="24"/>
      <c r="I3130" s="24"/>
      <c r="J3130" s="24"/>
      <c r="K3130" s="24"/>
      <c r="L3130" s="24"/>
      <c r="M3130" s="24"/>
      <c r="N3130" s="24"/>
      <c r="O3130" s="24"/>
    </row>
    <row r="3131" spans="4:15" x14ac:dyDescent="0.75">
      <c r="D3131" s="24"/>
      <c r="E3131" s="24"/>
      <c r="F3131" s="24"/>
      <c r="G3131" s="24"/>
      <c r="H3131" s="24"/>
      <c r="I3131" s="24"/>
      <c r="J3131" s="24"/>
      <c r="K3131" s="24"/>
      <c r="L3131" s="24"/>
      <c r="M3131" s="24"/>
      <c r="N3131" s="24"/>
      <c r="O3131" s="24"/>
    </row>
    <row r="3132" spans="4:15" x14ac:dyDescent="0.75">
      <c r="D3132" s="24"/>
      <c r="E3132" s="24"/>
      <c r="F3132" s="24"/>
      <c r="G3132" s="24"/>
      <c r="H3132" s="24"/>
      <c r="I3132" s="24"/>
      <c r="J3132" s="24"/>
      <c r="K3132" s="24"/>
      <c r="L3132" s="24"/>
      <c r="M3132" s="24"/>
      <c r="N3132" s="24"/>
      <c r="O3132" s="24"/>
    </row>
    <row r="3133" spans="4:15" x14ac:dyDescent="0.75">
      <c r="D3133" s="24"/>
      <c r="E3133" s="24"/>
      <c r="F3133" s="24"/>
      <c r="G3133" s="24"/>
      <c r="H3133" s="24"/>
      <c r="I3133" s="24"/>
      <c r="J3133" s="24"/>
      <c r="K3133" s="24"/>
      <c r="L3133" s="24"/>
      <c r="M3133" s="24"/>
      <c r="N3133" s="24"/>
      <c r="O3133" s="24"/>
    </row>
    <row r="3134" spans="4:15" x14ac:dyDescent="0.75">
      <c r="D3134" s="24"/>
      <c r="E3134" s="24"/>
      <c r="F3134" s="24"/>
      <c r="G3134" s="24"/>
      <c r="H3134" s="24"/>
      <c r="I3134" s="24"/>
      <c r="J3134" s="24"/>
      <c r="K3134" s="24"/>
      <c r="L3134" s="24"/>
      <c r="M3134" s="24"/>
      <c r="N3134" s="24"/>
      <c r="O3134" s="24"/>
    </row>
    <row r="3135" spans="4:15" x14ac:dyDescent="0.75">
      <c r="D3135" s="24"/>
      <c r="E3135" s="24"/>
      <c r="F3135" s="24"/>
      <c r="G3135" s="24"/>
      <c r="H3135" s="24"/>
      <c r="I3135" s="24"/>
      <c r="J3135" s="24"/>
      <c r="K3135" s="24"/>
      <c r="L3135" s="24"/>
      <c r="M3135" s="24"/>
      <c r="N3135" s="24"/>
      <c r="O3135" s="24"/>
    </row>
    <row r="3136" spans="4:15" x14ac:dyDescent="0.75">
      <c r="D3136" s="24"/>
      <c r="E3136" s="24"/>
      <c r="F3136" s="24"/>
      <c r="G3136" s="24"/>
      <c r="H3136" s="24"/>
      <c r="I3136" s="24"/>
      <c r="J3136" s="24"/>
      <c r="K3136" s="24"/>
      <c r="L3136" s="24"/>
      <c r="M3136" s="24"/>
      <c r="N3136" s="24"/>
      <c r="O3136" s="24"/>
    </row>
    <row r="3137" spans="4:15" x14ac:dyDescent="0.75">
      <c r="D3137" s="24"/>
      <c r="E3137" s="24"/>
      <c r="F3137" s="24"/>
      <c r="G3137" s="24"/>
      <c r="H3137" s="24"/>
      <c r="I3137" s="24"/>
      <c r="J3137" s="24"/>
      <c r="K3137" s="24"/>
      <c r="L3137" s="24"/>
      <c r="M3137" s="24"/>
      <c r="N3137" s="24"/>
      <c r="O3137" s="24"/>
    </row>
    <row r="3138" spans="4:15" x14ac:dyDescent="0.75">
      <c r="D3138" s="24"/>
      <c r="E3138" s="24"/>
      <c r="F3138" s="24"/>
      <c r="G3138" s="24"/>
      <c r="H3138" s="24"/>
      <c r="I3138" s="24"/>
      <c r="J3138" s="24"/>
      <c r="K3138" s="24"/>
      <c r="L3138" s="24"/>
      <c r="M3138" s="24"/>
      <c r="N3138" s="24"/>
      <c r="O3138" s="24"/>
    </row>
    <row r="3139" spans="4:15" x14ac:dyDescent="0.75">
      <c r="D3139" s="24"/>
      <c r="E3139" s="24"/>
      <c r="F3139" s="24"/>
      <c r="G3139" s="24"/>
      <c r="H3139" s="24"/>
      <c r="I3139" s="24"/>
      <c r="J3139" s="24"/>
      <c r="K3139" s="24"/>
      <c r="L3139" s="24"/>
      <c r="M3139" s="24"/>
      <c r="N3139" s="24"/>
      <c r="O3139" s="24"/>
    </row>
    <row r="3140" spans="4:15" x14ac:dyDescent="0.75">
      <c r="D3140" s="24"/>
      <c r="E3140" s="24"/>
      <c r="F3140" s="24"/>
      <c r="G3140" s="24"/>
      <c r="H3140" s="24"/>
      <c r="I3140" s="24"/>
      <c r="J3140" s="24"/>
      <c r="K3140" s="24"/>
      <c r="L3140" s="24"/>
      <c r="M3140" s="24"/>
      <c r="N3140" s="24"/>
      <c r="O3140" s="24"/>
    </row>
    <row r="3141" spans="4:15" x14ac:dyDescent="0.75">
      <c r="D3141" s="24"/>
      <c r="E3141" s="24"/>
      <c r="F3141" s="24"/>
      <c r="G3141" s="24"/>
      <c r="H3141" s="24"/>
      <c r="I3141" s="24"/>
      <c r="J3141" s="24"/>
      <c r="K3141" s="24"/>
      <c r="L3141" s="24"/>
      <c r="M3141" s="24"/>
      <c r="N3141" s="24"/>
      <c r="O3141" s="24"/>
    </row>
    <row r="3142" spans="4:15" x14ac:dyDescent="0.75">
      <c r="D3142" s="24"/>
      <c r="E3142" s="24"/>
      <c r="F3142" s="24"/>
      <c r="G3142" s="24"/>
      <c r="H3142" s="24"/>
      <c r="I3142" s="24"/>
      <c r="J3142" s="24"/>
      <c r="K3142" s="24"/>
      <c r="L3142" s="24"/>
      <c r="M3142" s="24"/>
      <c r="N3142" s="24"/>
      <c r="O3142" s="24"/>
    </row>
    <row r="3143" spans="4:15" x14ac:dyDescent="0.75">
      <c r="D3143" s="24"/>
      <c r="E3143" s="24"/>
      <c r="F3143" s="24"/>
      <c r="G3143" s="24"/>
      <c r="H3143" s="24"/>
      <c r="I3143" s="24"/>
      <c r="J3143" s="24"/>
      <c r="K3143" s="24"/>
      <c r="L3143" s="24"/>
      <c r="M3143" s="24"/>
      <c r="N3143" s="24"/>
      <c r="O3143" s="24"/>
    </row>
    <row r="3144" spans="4:15" x14ac:dyDescent="0.75">
      <c r="D3144" s="24"/>
      <c r="E3144" s="24"/>
      <c r="F3144" s="24"/>
      <c r="G3144" s="24"/>
      <c r="H3144" s="24"/>
      <c r="I3144" s="24"/>
      <c r="J3144" s="24"/>
      <c r="K3144" s="24"/>
      <c r="L3144" s="24"/>
      <c r="M3144" s="24"/>
      <c r="N3144" s="24"/>
      <c r="O3144" s="24"/>
    </row>
    <row r="3145" spans="4:15" x14ac:dyDescent="0.75">
      <c r="D3145" s="24"/>
      <c r="E3145" s="24"/>
      <c r="F3145" s="24"/>
      <c r="G3145" s="24"/>
      <c r="H3145" s="24"/>
      <c r="I3145" s="24"/>
      <c r="J3145" s="24"/>
      <c r="K3145" s="24"/>
      <c r="L3145" s="24"/>
      <c r="M3145" s="24"/>
      <c r="N3145" s="24"/>
      <c r="O3145" s="24"/>
    </row>
    <row r="3146" spans="4:15" x14ac:dyDescent="0.75">
      <c r="D3146" s="24"/>
      <c r="E3146" s="24"/>
      <c r="F3146" s="24"/>
      <c r="G3146" s="24"/>
      <c r="H3146" s="24"/>
      <c r="I3146" s="24"/>
      <c r="J3146" s="24"/>
      <c r="K3146" s="24"/>
      <c r="L3146" s="24"/>
      <c r="M3146" s="24"/>
      <c r="N3146" s="24"/>
      <c r="O3146" s="24"/>
    </row>
    <row r="3147" spans="4:15" x14ac:dyDescent="0.75">
      <c r="D3147" s="24"/>
      <c r="E3147" s="24"/>
      <c r="F3147" s="24"/>
      <c r="G3147" s="24"/>
      <c r="H3147" s="24"/>
      <c r="I3147" s="24"/>
      <c r="J3147" s="24"/>
      <c r="K3147" s="24"/>
      <c r="L3147" s="24"/>
      <c r="M3147" s="24"/>
      <c r="N3147" s="24"/>
      <c r="O3147" s="24"/>
    </row>
    <row r="3148" spans="4:15" x14ac:dyDescent="0.75">
      <c r="D3148" s="24"/>
      <c r="E3148" s="24"/>
      <c r="F3148" s="24"/>
      <c r="G3148" s="24"/>
      <c r="H3148" s="24"/>
      <c r="I3148" s="24"/>
      <c r="J3148" s="24"/>
      <c r="K3148" s="24"/>
      <c r="L3148" s="24"/>
      <c r="M3148" s="24"/>
      <c r="N3148" s="24"/>
      <c r="O3148" s="24"/>
    </row>
    <row r="3149" spans="4:15" x14ac:dyDescent="0.75">
      <c r="D3149" s="24"/>
      <c r="E3149" s="24"/>
      <c r="F3149" s="24"/>
      <c r="G3149" s="24"/>
      <c r="H3149" s="24"/>
      <c r="I3149" s="24"/>
      <c r="J3149" s="24"/>
      <c r="K3149" s="24"/>
      <c r="L3149" s="24"/>
      <c r="M3149" s="24"/>
      <c r="N3149" s="24"/>
      <c r="O3149" s="24"/>
    </row>
    <row r="3150" spans="4:15" x14ac:dyDescent="0.75">
      <c r="D3150" s="24"/>
      <c r="E3150" s="24"/>
      <c r="F3150" s="24"/>
      <c r="G3150" s="24"/>
      <c r="H3150" s="24"/>
      <c r="I3150" s="24"/>
      <c r="J3150" s="24"/>
      <c r="K3150" s="24"/>
      <c r="L3150" s="24"/>
      <c r="M3150" s="24"/>
      <c r="N3150" s="24"/>
      <c r="O3150" s="24"/>
    </row>
    <row r="3151" spans="4:15" x14ac:dyDescent="0.75">
      <c r="D3151" s="24"/>
      <c r="E3151" s="24"/>
      <c r="F3151" s="24"/>
      <c r="G3151" s="24"/>
      <c r="H3151" s="24"/>
      <c r="I3151" s="24"/>
      <c r="J3151" s="24"/>
      <c r="K3151" s="24"/>
      <c r="L3151" s="24"/>
      <c r="M3151" s="24"/>
      <c r="N3151" s="24"/>
      <c r="O3151" s="24"/>
    </row>
    <row r="3152" spans="4:15" x14ac:dyDescent="0.75">
      <c r="D3152" s="24"/>
      <c r="E3152" s="24"/>
      <c r="F3152" s="24"/>
      <c r="G3152" s="24"/>
      <c r="H3152" s="24"/>
      <c r="I3152" s="24"/>
      <c r="J3152" s="24"/>
      <c r="K3152" s="24"/>
      <c r="L3152" s="24"/>
      <c r="M3152" s="24"/>
      <c r="N3152" s="24"/>
      <c r="O3152" s="24"/>
    </row>
    <row r="3153" spans="4:15" x14ac:dyDescent="0.75">
      <c r="D3153" s="24"/>
      <c r="E3153" s="24"/>
      <c r="F3153" s="24"/>
      <c r="G3153" s="24"/>
      <c r="H3153" s="24"/>
      <c r="I3153" s="24"/>
      <c r="J3153" s="24"/>
      <c r="K3153" s="24"/>
      <c r="L3153" s="24"/>
      <c r="M3153" s="24"/>
      <c r="N3153" s="24"/>
      <c r="O3153" s="24"/>
    </row>
    <row r="3154" spans="4:15" x14ac:dyDescent="0.75">
      <c r="D3154" s="24"/>
      <c r="E3154" s="24"/>
      <c r="F3154" s="24"/>
      <c r="G3154" s="24"/>
      <c r="H3154" s="24"/>
      <c r="I3154" s="24"/>
      <c r="J3154" s="24"/>
      <c r="K3154" s="24"/>
      <c r="L3154" s="24"/>
      <c r="M3154" s="24"/>
      <c r="N3154" s="24"/>
      <c r="O3154" s="24"/>
    </row>
    <row r="3155" spans="4:15" x14ac:dyDescent="0.75">
      <c r="D3155" s="24"/>
      <c r="E3155" s="24"/>
      <c r="F3155" s="24"/>
      <c r="G3155" s="24"/>
      <c r="H3155" s="24"/>
      <c r="I3155" s="24"/>
      <c r="J3155" s="24"/>
      <c r="K3155" s="24"/>
      <c r="L3155" s="24"/>
      <c r="M3155" s="24"/>
      <c r="N3155" s="24"/>
      <c r="O3155" s="24"/>
    </row>
    <row r="3156" spans="4:15" x14ac:dyDescent="0.75">
      <c r="D3156" s="24"/>
      <c r="E3156" s="24"/>
      <c r="F3156" s="24"/>
      <c r="G3156" s="24"/>
      <c r="H3156" s="24"/>
      <c r="I3156" s="24"/>
      <c r="J3156" s="24"/>
      <c r="K3156" s="24"/>
      <c r="L3156" s="24"/>
      <c r="M3156" s="24"/>
      <c r="N3156" s="24"/>
      <c r="O3156" s="24"/>
    </row>
    <row r="3157" spans="4:15" x14ac:dyDescent="0.75">
      <c r="D3157" s="24"/>
      <c r="E3157" s="24"/>
      <c r="F3157" s="24"/>
      <c r="G3157" s="24"/>
      <c r="H3157" s="24"/>
      <c r="I3157" s="24"/>
      <c r="J3157" s="24"/>
      <c r="K3157" s="24"/>
      <c r="L3157" s="24"/>
      <c r="M3157" s="24"/>
      <c r="N3157" s="24"/>
      <c r="O3157" s="24"/>
    </row>
    <row r="3158" spans="4:15" x14ac:dyDescent="0.75">
      <c r="D3158" s="24"/>
      <c r="E3158" s="24"/>
      <c r="F3158" s="24"/>
      <c r="G3158" s="24"/>
      <c r="H3158" s="24"/>
      <c r="I3158" s="24"/>
      <c r="J3158" s="24"/>
      <c r="K3158" s="24"/>
      <c r="L3158" s="24"/>
      <c r="M3158" s="24"/>
      <c r="N3158" s="24"/>
      <c r="O3158" s="24"/>
    </row>
    <row r="3159" spans="4:15" x14ac:dyDescent="0.75">
      <c r="D3159" s="24"/>
      <c r="E3159" s="24"/>
      <c r="F3159" s="24"/>
      <c r="G3159" s="24"/>
      <c r="H3159" s="24"/>
      <c r="I3159" s="24"/>
      <c r="J3159" s="24"/>
      <c r="K3159" s="24"/>
      <c r="L3159" s="24"/>
      <c r="M3159" s="24"/>
      <c r="N3159" s="24"/>
      <c r="O3159" s="24"/>
    </row>
    <row r="3160" spans="4:15" x14ac:dyDescent="0.75">
      <c r="D3160" s="24"/>
      <c r="E3160" s="24"/>
      <c r="F3160" s="24"/>
      <c r="G3160" s="24"/>
      <c r="H3160" s="24"/>
      <c r="I3160" s="24"/>
      <c r="J3160" s="24"/>
      <c r="K3160" s="24"/>
      <c r="L3160" s="24"/>
      <c r="M3160" s="24"/>
      <c r="N3160" s="24"/>
      <c r="O3160" s="24"/>
    </row>
    <row r="3161" spans="4:15" x14ac:dyDescent="0.75">
      <c r="D3161" s="24"/>
      <c r="E3161" s="24"/>
      <c r="F3161" s="24"/>
      <c r="G3161" s="24"/>
      <c r="H3161" s="24"/>
      <c r="I3161" s="24"/>
      <c r="J3161" s="24"/>
      <c r="K3161" s="24"/>
      <c r="L3161" s="24"/>
      <c r="M3161" s="24"/>
      <c r="N3161" s="24"/>
      <c r="O3161" s="24"/>
    </row>
    <row r="3162" spans="4:15" x14ac:dyDescent="0.75">
      <c r="D3162" s="24"/>
      <c r="E3162" s="24"/>
      <c r="F3162" s="24"/>
      <c r="G3162" s="24"/>
      <c r="H3162" s="24"/>
      <c r="I3162" s="24"/>
      <c r="J3162" s="24"/>
      <c r="K3162" s="24"/>
      <c r="L3162" s="24"/>
      <c r="M3162" s="24"/>
      <c r="N3162" s="24"/>
      <c r="O3162" s="24"/>
    </row>
    <row r="3163" spans="4:15" x14ac:dyDescent="0.75">
      <c r="D3163" s="24"/>
      <c r="E3163" s="24"/>
      <c r="F3163" s="24"/>
      <c r="G3163" s="24"/>
      <c r="H3163" s="24"/>
      <c r="I3163" s="24"/>
      <c r="J3163" s="24"/>
      <c r="K3163" s="24"/>
      <c r="L3163" s="24"/>
      <c r="M3163" s="24"/>
      <c r="N3163" s="24"/>
      <c r="O3163" s="24"/>
    </row>
    <row r="3164" spans="4:15" x14ac:dyDescent="0.75">
      <c r="D3164" s="24"/>
      <c r="E3164" s="24"/>
      <c r="F3164" s="24"/>
      <c r="G3164" s="24"/>
      <c r="H3164" s="24"/>
      <c r="I3164" s="24"/>
      <c r="J3164" s="24"/>
      <c r="K3164" s="24"/>
      <c r="L3164" s="24"/>
      <c r="M3164" s="24"/>
      <c r="N3164" s="24"/>
      <c r="O3164" s="24"/>
    </row>
    <row r="3165" spans="4:15" x14ac:dyDescent="0.75">
      <c r="D3165" s="24"/>
      <c r="E3165" s="24"/>
      <c r="F3165" s="24"/>
      <c r="G3165" s="24"/>
      <c r="H3165" s="24"/>
      <c r="I3165" s="24"/>
      <c r="J3165" s="24"/>
      <c r="K3165" s="24"/>
      <c r="L3165" s="24"/>
      <c r="M3165" s="24"/>
      <c r="N3165" s="24"/>
      <c r="O3165" s="24"/>
    </row>
    <row r="3166" spans="4:15" x14ac:dyDescent="0.75">
      <c r="D3166" s="24"/>
      <c r="E3166" s="24"/>
      <c r="F3166" s="24"/>
      <c r="G3166" s="24"/>
      <c r="H3166" s="24"/>
      <c r="I3166" s="24"/>
      <c r="J3166" s="24"/>
      <c r="K3166" s="24"/>
      <c r="L3166" s="24"/>
      <c r="M3166" s="24"/>
      <c r="N3166" s="24"/>
      <c r="O3166" s="24"/>
    </row>
    <row r="3167" spans="4:15" x14ac:dyDescent="0.75">
      <c r="D3167" s="24"/>
      <c r="E3167" s="24"/>
      <c r="F3167" s="24"/>
      <c r="G3167" s="24"/>
      <c r="H3167" s="24"/>
      <c r="I3167" s="24"/>
      <c r="J3167" s="24"/>
      <c r="K3167" s="24"/>
      <c r="L3167" s="24"/>
      <c r="M3167" s="24"/>
      <c r="N3167" s="24"/>
      <c r="O3167" s="24"/>
    </row>
    <row r="3168" spans="4:15" x14ac:dyDescent="0.75">
      <c r="D3168" s="24"/>
      <c r="E3168" s="24"/>
      <c r="F3168" s="24"/>
      <c r="G3168" s="24"/>
      <c r="H3168" s="24"/>
      <c r="I3168" s="24"/>
      <c r="J3168" s="24"/>
      <c r="K3168" s="24"/>
      <c r="L3168" s="24"/>
      <c r="M3168" s="24"/>
      <c r="N3168" s="24"/>
      <c r="O3168" s="24"/>
    </row>
    <row r="3169" spans="4:15" x14ac:dyDescent="0.75">
      <c r="D3169" s="24"/>
      <c r="E3169" s="24"/>
      <c r="F3169" s="24"/>
      <c r="G3169" s="24"/>
      <c r="H3169" s="24"/>
      <c r="I3169" s="24"/>
      <c r="J3169" s="24"/>
      <c r="K3169" s="24"/>
      <c r="L3169" s="24"/>
      <c r="M3169" s="24"/>
      <c r="N3169" s="24"/>
      <c r="O3169" s="24"/>
    </row>
    <row r="3170" spans="4:15" x14ac:dyDescent="0.75">
      <c r="D3170" s="24"/>
      <c r="E3170" s="24"/>
      <c r="F3170" s="24"/>
      <c r="G3170" s="24"/>
      <c r="H3170" s="24"/>
      <c r="I3170" s="24"/>
      <c r="J3170" s="24"/>
      <c r="K3170" s="24"/>
      <c r="L3170" s="24"/>
      <c r="M3170" s="24"/>
      <c r="N3170" s="24"/>
      <c r="O3170" s="24"/>
    </row>
    <row r="3171" spans="4:15" x14ac:dyDescent="0.75">
      <c r="D3171" s="24"/>
      <c r="E3171" s="24"/>
      <c r="F3171" s="24"/>
      <c r="G3171" s="24"/>
      <c r="H3171" s="24"/>
      <c r="I3171" s="24"/>
      <c r="J3171" s="24"/>
      <c r="K3171" s="24"/>
      <c r="L3171" s="24"/>
      <c r="M3171" s="24"/>
      <c r="N3171" s="24"/>
      <c r="O3171" s="24"/>
    </row>
    <row r="3172" spans="4:15" x14ac:dyDescent="0.75">
      <c r="D3172" s="24"/>
      <c r="E3172" s="24"/>
      <c r="F3172" s="24"/>
      <c r="G3172" s="24"/>
      <c r="H3172" s="24"/>
      <c r="I3172" s="24"/>
      <c r="J3172" s="24"/>
      <c r="K3172" s="24"/>
      <c r="L3172" s="24"/>
      <c r="M3172" s="24"/>
      <c r="N3172" s="24"/>
      <c r="O3172" s="24"/>
    </row>
    <row r="3173" spans="4:15" x14ac:dyDescent="0.75">
      <c r="D3173" s="24"/>
      <c r="E3173" s="24"/>
      <c r="F3173" s="24"/>
      <c r="G3173" s="24"/>
      <c r="H3173" s="24"/>
      <c r="I3173" s="24"/>
      <c r="J3173" s="24"/>
      <c r="K3173" s="24"/>
      <c r="L3173" s="24"/>
      <c r="M3173" s="24"/>
      <c r="N3173" s="24"/>
      <c r="O3173" s="24"/>
    </row>
    <row r="3174" spans="4:15" x14ac:dyDescent="0.75">
      <c r="D3174" s="24"/>
      <c r="E3174" s="24"/>
      <c r="F3174" s="24"/>
      <c r="G3174" s="24"/>
      <c r="H3174" s="24"/>
      <c r="I3174" s="24"/>
      <c r="J3174" s="24"/>
      <c r="K3174" s="24"/>
      <c r="L3174" s="24"/>
      <c r="M3174" s="24"/>
      <c r="N3174" s="24"/>
      <c r="O3174" s="24"/>
    </row>
    <row r="3175" spans="4:15" x14ac:dyDescent="0.75">
      <c r="D3175" s="24"/>
      <c r="E3175" s="24"/>
      <c r="F3175" s="24"/>
      <c r="G3175" s="24"/>
      <c r="H3175" s="24"/>
      <c r="I3175" s="24"/>
      <c r="J3175" s="24"/>
      <c r="K3175" s="24"/>
      <c r="L3175" s="24"/>
      <c r="M3175" s="24"/>
      <c r="N3175" s="24"/>
      <c r="O3175" s="24"/>
    </row>
    <row r="3176" spans="4:15" x14ac:dyDescent="0.75">
      <c r="D3176" s="24"/>
      <c r="E3176" s="24"/>
      <c r="F3176" s="24"/>
      <c r="G3176" s="24"/>
      <c r="H3176" s="24"/>
      <c r="I3176" s="24"/>
      <c r="J3176" s="24"/>
      <c r="K3176" s="24"/>
      <c r="L3176" s="24"/>
      <c r="M3176" s="24"/>
      <c r="N3176" s="24"/>
      <c r="O3176" s="24"/>
    </row>
    <row r="3177" spans="4:15" x14ac:dyDescent="0.75">
      <c r="D3177" s="24"/>
      <c r="E3177" s="24"/>
      <c r="F3177" s="24"/>
      <c r="G3177" s="24"/>
      <c r="H3177" s="24"/>
      <c r="I3177" s="24"/>
      <c r="J3177" s="24"/>
      <c r="K3177" s="24"/>
      <c r="L3177" s="24"/>
      <c r="M3177" s="24"/>
      <c r="N3177" s="24"/>
      <c r="O3177" s="24"/>
    </row>
    <row r="3178" spans="4:15" x14ac:dyDescent="0.75">
      <c r="D3178" s="24"/>
      <c r="E3178" s="24"/>
      <c r="F3178" s="24"/>
      <c r="G3178" s="24"/>
      <c r="H3178" s="24"/>
      <c r="I3178" s="24"/>
      <c r="J3178" s="24"/>
      <c r="K3178" s="24"/>
      <c r="L3178" s="24"/>
      <c r="M3178" s="24"/>
      <c r="N3178" s="24"/>
      <c r="O3178" s="24"/>
    </row>
    <row r="3179" spans="4:15" x14ac:dyDescent="0.75">
      <c r="D3179" s="24"/>
      <c r="E3179" s="24"/>
      <c r="F3179" s="24"/>
      <c r="G3179" s="24"/>
      <c r="H3179" s="24"/>
      <c r="I3179" s="24"/>
      <c r="J3179" s="24"/>
      <c r="K3179" s="24"/>
      <c r="L3179" s="24"/>
      <c r="M3179" s="24"/>
      <c r="N3179" s="24"/>
      <c r="O3179" s="24"/>
    </row>
    <row r="3180" spans="4:15" x14ac:dyDescent="0.75">
      <c r="D3180" s="24"/>
      <c r="E3180" s="24"/>
      <c r="F3180" s="24"/>
      <c r="G3180" s="24"/>
      <c r="H3180" s="24"/>
      <c r="I3180" s="24"/>
      <c r="J3180" s="24"/>
      <c r="K3180" s="24"/>
      <c r="L3180" s="24"/>
      <c r="M3180" s="24"/>
      <c r="N3180" s="24"/>
      <c r="O3180" s="24"/>
    </row>
    <row r="3181" spans="4:15" x14ac:dyDescent="0.75">
      <c r="D3181" s="24"/>
      <c r="E3181" s="24"/>
      <c r="F3181" s="24"/>
      <c r="G3181" s="24"/>
      <c r="H3181" s="24"/>
      <c r="I3181" s="24"/>
      <c r="J3181" s="24"/>
      <c r="K3181" s="24"/>
      <c r="L3181" s="24"/>
      <c r="M3181" s="24"/>
      <c r="N3181" s="24"/>
      <c r="O3181" s="24"/>
    </row>
    <row r="3182" spans="4:15" x14ac:dyDescent="0.75">
      <c r="D3182" s="24"/>
      <c r="E3182" s="24"/>
      <c r="F3182" s="24"/>
      <c r="G3182" s="24"/>
      <c r="H3182" s="24"/>
      <c r="I3182" s="24"/>
      <c r="J3182" s="24"/>
      <c r="K3182" s="24"/>
      <c r="L3182" s="24"/>
      <c r="M3182" s="24"/>
      <c r="N3182" s="24"/>
      <c r="O3182" s="24"/>
    </row>
    <row r="3183" spans="4:15" x14ac:dyDescent="0.75">
      <c r="D3183" s="24"/>
      <c r="E3183" s="24"/>
      <c r="F3183" s="24"/>
      <c r="G3183" s="24"/>
      <c r="H3183" s="24"/>
      <c r="I3183" s="24"/>
      <c r="J3183" s="24"/>
      <c r="K3183" s="24"/>
      <c r="L3183" s="24"/>
      <c r="M3183" s="24"/>
      <c r="N3183" s="24"/>
      <c r="O3183" s="24"/>
    </row>
    <row r="3184" spans="4:15" x14ac:dyDescent="0.75">
      <c r="D3184" s="24"/>
      <c r="E3184" s="24"/>
      <c r="F3184" s="24"/>
      <c r="G3184" s="24"/>
      <c r="H3184" s="24"/>
      <c r="I3184" s="24"/>
      <c r="J3184" s="24"/>
      <c r="K3184" s="24"/>
      <c r="L3184" s="24"/>
      <c r="M3184" s="24"/>
      <c r="N3184" s="24"/>
      <c r="O3184" s="24"/>
    </row>
    <row r="3185" spans="4:15" x14ac:dyDescent="0.75">
      <c r="D3185" s="24"/>
      <c r="E3185" s="24"/>
      <c r="F3185" s="24"/>
      <c r="G3185" s="24"/>
      <c r="H3185" s="24"/>
      <c r="I3185" s="24"/>
      <c r="J3185" s="24"/>
      <c r="K3185" s="24"/>
      <c r="L3185" s="24"/>
      <c r="M3185" s="24"/>
      <c r="N3185" s="24"/>
      <c r="O3185" s="24"/>
    </row>
    <row r="3186" spans="4:15" x14ac:dyDescent="0.75">
      <c r="D3186" s="24"/>
      <c r="E3186" s="24"/>
      <c r="F3186" s="24"/>
      <c r="G3186" s="24"/>
      <c r="H3186" s="24"/>
      <c r="I3186" s="24"/>
      <c r="J3186" s="24"/>
      <c r="K3186" s="24"/>
      <c r="L3186" s="24"/>
      <c r="M3186" s="24"/>
      <c r="N3186" s="24"/>
      <c r="O3186" s="24"/>
    </row>
    <row r="3187" spans="4:15" x14ac:dyDescent="0.75">
      <c r="D3187" s="24"/>
      <c r="E3187" s="24"/>
      <c r="F3187" s="24"/>
      <c r="G3187" s="24"/>
      <c r="H3187" s="24"/>
      <c r="I3187" s="24"/>
      <c r="J3187" s="24"/>
      <c r="K3187" s="24"/>
      <c r="L3187" s="24"/>
      <c r="M3187" s="24"/>
      <c r="N3187" s="24"/>
      <c r="O3187" s="24"/>
    </row>
    <row r="3188" spans="4:15" x14ac:dyDescent="0.75">
      <c r="D3188" s="24"/>
      <c r="E3188" s="24"/>
      <c r="F3188" s="24"/>
      <c r="G3188" s="24"/>
      <c r="H3188" s="24"/>
      <c r="I3188" s="24"/>
      <c r="J3188" s="24"/>
      <c r="K3188" s="24"/>
      <c r="L3188" s="24"/>
      <c r="M3188" s="24"/>
      <c r="N3188" s="24"/>
      <c r="O3188" s="24"/>
    </row>
    <row r="3189" spans="4:15" x14ac:dyDescent="0.75">
      <c r="D3189" s="24"/>
      <c r="E3189" s="24"/>
      <c r="F3189" s="24"/>
      <c r="G3189" s="24"/>
      <c r="H3189" s="24"/>
      <c r="I3189" s="24"/>
      <c r="J3189" s="24"/>
      <c r="K3189" s="24"/>
      <c r="L3189" s="24"/>
      <c r="M3189" s="24"/>
      <c r="N3189" s="24"/>
      <c r="O3189" s="24"/>
    </row>
    <row r="3190" spans="4:15" x14ac:dyDescent="0.75">
      <c r="D3190" s="24"/>
      <c r="E3190" s="24"/>
      <c r="F3190" s="24"/>
      <c r="G3190" s="24"/>
      <c r="H3190" s="24"/>
      <c r="I3190" s="24"/>
      <c r="J3190" s="24"/>
      <c r="K3190" s="24"/>
      <c r="L3190" s="24"/>
      <c r="M3190" s="24"/>
      <c r="N3190" s="24"/>
      <c r="O3190" s="24"/>
    </row>
    <row r="3191" spans="4:15" x14ac:dyDescent="0.75">
      <c r="D3191" s="24"/>
      <c r="E3191" s="24"/>
      <c r="F3191" s="24"/>
      <c r="G3191" s="24"/>
      <c r="H3191" s="24"/>
      <c r="I3191" s="24"/>
      <c r="J3191" s="24"/>
      <c r="K3191" s="24"/>
      <c r="L3191" s="24"/>
      <c r="M3191" s="24"/>
      <c r="N3191" s="24"/>
      <c r="O3191" s="24"/>
    </row>
    <row r="3192" spans="4:15" x14ac:dyDescent="0.75">
      <c r="D3192" s="24"/>
      <c r="E3192" s="24"/>
      <c r="F3192" s="24"/>
      <c r="G3192" s="24"/>
      <c r="H3192" s="24"/>
      <c r="I3192" s="24"/>
      <c r="J3192" s="24"/>
      <c r="K3192" s="24"/>
      <c r="L3192" s="24"/>
      <c r="M3192" s="24"/>
      <c r="N3192" s="24"/>
      <c r="O3192" s="24"/>
    </row>
    <row r="3193" spans="4:15" x14ac:dyDescent="0.75">
      <c r="D3193" s="24"/>
      <c r="E3193" s="24"/>
      <c r="F3193" s="24"/>
      <c r="G3193" s="24"/>
      <c r="H3193" s="24"/>
      <c r="I3193" s="24"/>
      <c r="J3193" s="24"/>
      <c r="K3193" s="24"/>
      <c r="L3193" s="24"/>
      <c r="M3193" s="24"/>
      <c r="N3193" s="24"/>
      <c r="O3193" s="24"/>
    </row>
    <row r="3194" spans="4:15" x14ac:dyDescent="0.75">
      <c r="D3194" s="24"/>
      <c r="E3194" s="24"/>
      <c r="F3194" s="24"/>
      <c r="G3194" s="24"/>
      <c r="H3194" s="24"/>
      <c r="I3194" s="24"/>
      <c r="J3194" s="24"/>
      <c r="K3194" s="24"/>
      <c r="L3194" s="24"/>
      <c r="M3194" s="24"/>
      <c r="N3194" s="24"/>
      <c r="O3194" s="24"/>
    </row>
    <row r="3195" spans="4:15" x14ac:dyDescent="0.75">
      <c r="D3195" s="24"/>
      <c r="E3195" s="24"/>
      <c r="F3195" s="24"/>
      <c r="G3195" s="24"/>
      <c r="H3195" s="24"/>
      <c r="I3195" s="24"/>
      <c r="J3195" s="24"/>
      <c r="K3195" s="24"/>
      <c r="L3195" s="24"/>
      <c r="M3195" s="24"/>
      <c r="N3195" s="24"/>
      <c r="O3195" s="24"/>
    </row>
    <row r="3196" spans="4:15" x14ac:dyDescent="0.75">
      <c r="D3196" s="24"/>
      <c r="E3196" s="24"/>
      <c r="F3196" s="24"/>
      <c r="G3196" s="24"/>
      <c r="H3196" s="24"/>
      <c r="I3196" s="24"/>
      <c r="J3196" s="24"/>
      <c r="K3196" s="24"/>
      <c r="L3196" s="24"/>
      <c r="M3196" s="24"/>
      <c r="N3196" s="24"/>
      <c r="O3196" s="24"/>
    </row>
    <row r="3197" spans="4:15" x14ac:dyDescent="0.75">
      <c r="D3197" s="24"/>
      <c r="E3197" s="24"/>
      <c r="F3197" s="24"/>
      <c r="G3197" s="24"/>
      <c r="H3197" s="24"/>
      <c r="I3197" s="24"/>
      <c r="J3197" s="24"/>
      <c r="K3197" s="24"/>
      <c r="L3197" s="24"/>
      <c r="M3197" s="24"/>
      <c r="N3197" s="24"/>
      <c r="O3197" s="24"/>
    </row>
    <row r="3198" spans="4:15" x14ac:dyDescent="0.75">
      <c r="D3198" s="24"/>
      <c r="E3198" s="24"/>
      <c r="F3198" s="24"/>
      <c r="G3198" s="24"/>
      <c r="H3198" s="24"/>
      <c r="I3198" s="24"/>
      <c r="J3198" s="24"/>
      <c r="K3198" s="24"/>
      <c r="L3198" s="24"/>
      <c r="M3198" s="24"/>
      <c r="N3198" s="24"/>
      <c r="O3198" s="24"/>
    </row>
    <row r="3199" spans="4:15" x14ac:dyDescent="0.75">
      <c r="D3199" s="24"/>
      <c r="E3199" s="24"/>
      <c r="F3199" s="24"/>
      <c r="G3199" s="24"/>
      <c r="H3199" s="24"/>
      <c r="I3199" s="24"/>
      <c r="J3199" s="24"/>
      <c r="K3199" s="24"/>
      <c r="L3199" s="24"/>
      <c r="M3199" s="24"/>
      <c r="N3199" s="24"/>
      <c r="O3199" s="24"/>
    </row>
    <row r="3200" spans="4:15" x14ac:dyDescent="0.75">
      <c r="D3200" s="24"/>
      <c r="E3200" s="24"/>
      <c r="F3200" s="24"/>
      <c r="G3200" s="24"/>
      <c r="H3200" s="24"/>
      <c r="I3200" s="24"/>
      <c r="J3200" s="24"/>
      <c r="K3200" s="24"/>
      <c r="L3200" s="24"/>
      <c r="M3200" s="24"/>
      <c r="N3200" s="24"/>
      <c r="O3200" s="24"/>
    </row>
    <row r="3201" spans="4:15" x14ac:dyDescent="0.75">
      <c r="D3201" s="24"/>
      <c r="E3201" s="24"/>
      <c r="F3201" s="24"/>
      <c r="G3201" s="24"/>
      <c r="H3201" s="24"/>
      <c r="I3201" s="24"/>
      <c r="J3201" s="24"/>
      <c r="K3201" s="24"/>
      <c r="L3201" s="24"/>
      <c r="M3201" s="24"/>
      <c r="N3201" s="24"/>
      <c r="O3201" s="24"/>
    </row>
    <row r="3202" spans="4:15" x14ac:dyDescent="0.75">
      <c r="D3202" s="24"/>
      <c r="E3202" s="24"/>
      <c r="F3202" s="24"/>
      <c r="G3202" s="24"/>
      <c r="H3202" s="24"/>
      <c r="I3202" s="24"/>
      <c r="J3202" s="24"/>
      <c r="K3202" s="24"/>
      <c r="L3202" s="24"/>
      <c r="M3202" s="24"/>
      <c r="N3202" s="24"/>
      <c r="O3202" s="24"/>
    </row>
    <row r="3203" spans="4:15" x14ac:dyDescent="0.75">
      <c r="D3203" s="24"/>
      <c r="E3203" s="24"/>
      <c r="F3203" s="24"/>
      <c r="G3203" s="24"/>
      <c r="H3203" s="24"/>
      <c r="I3203" s="24"/>
      <c r="J3203" s="24"/>
      <c r="K3203" s="24"/>
      <c r="L3203" s="24"/>
      <c r="M3203" s="24"/>
      <c r="N3203" s="24"/>
      <c r="O3203" s="24"/>
    </row>
    <row r="3204" spans="4:15" x14ac:dyDescent="0.75">
      <c r="D3204" s="24"/>
      <c r="E3204" s="24"/>
      <c r="F3204" s="24"/>
      <c r="G3204" s="24"/>
      <c r="H3204" s="24"/>
      <c r="I3204" s="24"/>
      <c r="J3204" s="24"/>
      <c r="K3204" s="24"/>
      <c r="L3204" s="24"/>
      <c r="M3204" s="24"/>
      <c r="N3204" s="24"/>
      <c r="O3204" s="24"/>
    </row>
    <row r="3205" spans="4:15" x14ac:dyDescent="0.75">
      <c r="D3205" s="24"/>
      <c r="E3205" s="24"/>
      <c r="F3205" s="24"/>
      <c r="G3205" s="24"/>
      <c r="H3205" s="24"/>
      <c r="I3205" s="24"/>
      <c r="J3205" s="24"/>
      <c r="K3205" s="24"/>
      <c r="L3205" s="24"/>
      <c r="M3205" s="24"/>
      <c r="N3205" s="24"/>
      <c r="O3205" s="24"/>
    </row>
    <row r="3206" spans="4:15" x14ac:dyDescent="0.75">
      <c r="D3206" s="24"/>
      <c r="E3206" s="24"/>
      <c r="F3206" s="24"/>
      <c r="G3206" s="24"/>
      <c r="H3206" s="24"/>
      <c r="I3206" s="24"/>
      <c r="J3206" s="24"/>
      <c r="K3206" s="24"/>
      <c r="L3206" s="24"/>
      <c r="M3206" s="24"/>
      <c r="N3206" s="24"/>
      <c r="O3206" s="24"/>
    </row>
    <row r="3207" spans="4:15" x14ac:dyDescent="0.75">
      <c r="D3207" s="24"/>
      <c r="E3207" s="24"/>
      <c r="F3207" s="24"/>
      <c r="G3207" s="24"/>
      <c r="H3207" s="24"/>
      <c r="I3207" s="24"/>
      <c r="J3207" s="24"/>
      <c r="K3207" s="24"/>
      <c r="L3207" s="24"/>
      <c r="M3207" s="24"/>
      <c r="N3207" s="24"/>
      <c r="O3207" s="24"/>
    </row>
    <row r="3208" spans="4:15" x14ac:dyDescent="0.75">
      <c r="D3208" s="24"/>
      <c r="E3208" s="24"/>
      <c r="F3208" s="24"/>
      <c r="G3208" s="24"/>
      <c r="H3208" s="24"/>
      <c r="I3208" s="24"/>
      <c r="J3208" s="24"/>
      <c r="K3208" s="24"/>
      <c r="L3208" s="24"/>
      <c r="M3208" s="24"/>
      <c r="N3208" s="24"/>
      <c r="O3208" s="24"/>
    </row>
    <row r="3209" spans="4:15" x14ac:dyDescent="0.75">
      <c r="D3209" s="24"/>
      <c r="E3209" s="24"/>
      <c r="F3209" s="24"/>
      <c r="G3209" s="24"/>
      <c r="H3209" s="24"/>
      <c r="I3209" s="24"/>
      <c r="J3209" s="24"/>
      <c r="K3209" s="24"/>
      <c r="L3209" s="24"/>
      <c r="M3209" s="24"/>
      <c r="N3209" s="24"/>
      <c r="O3209" s="24"/>
    </row>
    <row r="3210" spans="4:15" x14ac:dyDescent="0.75">
      <c r="D3210" s="24"/>
      <c r="E3210" s="24"/>
      <c r="F3210" s="24"/>
      <c r="G3210" s="24"/>
      <c r="H3210" s="24"/>
      <c r="I3210" s="24"/>
      <c r="J3210" s="24"/>
      <c r="K3210" s="24"/>
      <c r="L3210" s="24"/>
      <c r="M3210" s="24"/>
      <c r="N3210" s="24"/>
      <c r="O3210" s="24"/>
    </row>
    <row r="3211" spans="4:15" x14ac:dyDescent="0.75">
      <c r="D3211" s="24"/>
      <c r="E3211" s="24"/>
      <c r="F3211" s="24"/>
      <c r="G3211" s="24"/>
      <c r="H3211" s="24"/>
      <c r="I3211" s="24"/>
      <c r="J3211" s="24"/>
      <c r="K3211" s="24"/>
      <c r="L3211" s="24"/>
      <c r="M3211" s="24"/>
      <c r="N3211" s="24"/>
      <c r="O3211" s="24"/>
    </row>
    <row r="3212" spans="4:15" x14ac:dyDescent="0.75">
      <c r="D3212" s="24"/>
      <c r="E3212" s="24"/>
      <c r="F3212" s="24"/>
      <c r="G3212" s="24"/>
      <c r="H3212" s="24"/>
      <c r="I3212" s="24"/>
      <c r="J3212" s="24"/>
      <c r="K3212" s="24"/>
      <c r="L3212" s="24"/>
      <c r="M3212" s="24"/>
      <c r="N3212" s="24"/>
      <c r="O3212" s="24"/>
    </row>
    <row r="3213" spans="4:15" x14ac:dyDescent="0.75">
      <c r="D3213" s="24"/>
      <c r="E3213" s="24"/>
      <c r="F3213" s="24"/>
      <c r="G3213" s="24"/>
      <c r="H3213" s="24"/>
      <c r="I3213" s="24"/>
      <c r="J3213" s="24"/>
      <c r="K3213" s="24"/>
      <c r="L3213" s="24"/>
      <c r="M3213" s="24"/>
      <c r="N3213" s="24"/>
      <c r="O3213" s="24"/>
    </row>
    <row r="3214" spans="4:15" x14ac:dyDescent="0.75">
      <c r="D3214" s="24"/>
      <c r="E3214" s="24"/>
      <c r="F3214" s="24"/>
      <c r="G3214" s="24"/>
      <c r="H3214" s="24"/>
      <c r="I3214" s="24"/>
      <c r="J3214" s="24"/>
      <c r="K3214" s="24"/>
      <c r="L3214" s="24"/>
      <c r="M3214" s="24"/>
      <c r="N3214" s="24"/>
      <c r="O3214" s="24"/>
    </row>
    <row r="3215" spans="4:15" x14ac:dyDescent="0.75">
      <c r="D3215" s="24"/>
      <c r="E3215" s="24"/>
      <c r="F3215" s="24"/>
      <c r="G3215" s="24"/>
      <c r="H3215" s="24"/>
      <c r="I3215" s="24"/>
      <c r="J3215" s="24"/>
      <c r="K3215" s="24"/>
      <c r="L3215" s="24"/>
      <c r="M3215" s="24"/>
      <c r="N3215" s="24"/>
      <c r="O3215" s="24"/>
    </row>
    <row r="3216" spans="4:15" x14ac:dyDescent="0.75">
      <c r="D3216" s="24"/>
      <c r="E3216" s="24"/>
      <c r="F3216" s="24"/>
      <c r="G3216" s="24"/>
      <c r="H3216" s="24"/>
      <c r="I3216" s="24"/>
      <c r="J3216" s="24"/>
      <c r="K3216" s="24"/>
      <c r="L3216" s="24"/>
      <c r="M3216" s="24"/>
      <c r="N3216" s="24"/>
      <c r="O3216" s="24"/>
    </row>
    <row r="3217" spans="4:15" x14ac:dyDescent="0.75">
      <c r="D3217" s="24"/>
      <c r="E3217" s="24"/>
      <c r="F3217" s="24"/>
      <c r="G3217" s="24"/>
      <c r="H3217" s="24"/>
      <c r="I3217" s="24"/>
      <c r="J3217" s="24"/>
      <c r="K3217" s="24"/>
      <c r="L3217" s="24"/>
      <c r="M3217" s="24"/>
      <c r="N3217" s="24"/>
      <c r="O3217" s="24"/>
    </row>
    <row r="3218" spans="4:15" x14ac:dyDescent="0.75">
      <c r="D3218" s="24"/>
      <c r="E3218" s="24"/>
      <c r="F3218" s="24"/>
      <c r="G3218" s="24"/>
      <c r="H3218" s="24"/>
      <c r="I3218" s="24"/>
      <c r="J3218" s="24"/>
      <c r="K3218" s="24"/>
      <c r="L3218" s="24"/>
      <c r="M3218" s="24"/>
      <c r="N3218" s="24"/>
      <c r="O3218" s="24"/>
    </row>
    <row r="3219" spans="4:15" x14ac:dyDescent="0.75">
      <c r="D3219" s="24"/>
      <c r="E3219" s="24"/>
      <c r="F3219" s="24"/>
      <c r="G3219" s="24"/>
      <c r="H3219" s="24"/>
      <c r="I3219" s="24"/>
      <c r="J3219" s="24"/>
      <c r="K3219" s="24"/>
      <c r="L3219" s="24"/>
      <c r="M3219" s="24"/>
      <c r="N3219" s="24"/>
      <c r="O3219" s="24"/>
    </row>
    <row r="3220" spans="4:15" x14ac:dyDescent="0.75">
      <c r="D3220" s="24"/>
      <c r="E3220" s="24"/>
      <c r="F3220" s="24"/>
      <c r="G3220" s="24"/>
      <c r="H3220" s="24"/>
      <c r="I3220" s="24"/>
      <c r="J3220" s="24"/>
      <c r="K3220" s="24"/>
      <c r="L3220" s="24"/>
      <c r="M3220" s="24"/>
      <c r="N3220" s="24"/>
      <c r="O3220" s="24"/>
    </row>
    <row r="3221" spans="4:15" x14ac:dyDescent="0.75">
      <c r="D3221" s="24"/>
      <c r="E3221" s="24"/>
      <c r="F3221" s="24"/>
      <c r="G3221" s="24"/>
      <c r="H3221" s="24"/>
      <c r="I3221" s="24"/>
      <c r="J3221" s="24"/>
      <c r="K3221" s="24"/>
      <c r="L3221" s="24"/>
      <c r="M3221" s="24"/>
      <c r="N3221" s="24"/>
      <c r="O3221" s="24"/>
    </row>
    <row r="3222" spans="4:15" x14ac:dyDescent="0.75">
      <c r="D3222" s="24"/>
      <c r="E3222" s="24"/>
      <c r="F3222" s="24"/>
      <c r="G3222" s="24"/>
      <c r="H3222" s="24"/>
      <c r="I3222" s="24"/>
      <c r="J3222" s="24"/>
      <c r="K3222" s="24"/>
      <c r="L3222" s="24"/>
      <c r="M3222" s="24"/>
      <c r="N3222" s="24"/>
      <c r="O3222" s="24"/>
    </row>
    <row r="3223" spans="4:15" x14ac:dyDescent="0.75">
      <c r="D3223" s="24"/>
      <c r="E3223" s="24"/>
      <c r="F3223" s="24"/>
      <c r="G3223" s="24"/>
      <c r="H3223" s="24"/>
      <c r="I3223" s="24"/>
      <c r="J3223" s="24"/>
      <c r="K3223" s="24"/>
      <c r="L3223" s="24"/>
      <c r="M3223" s="24"/>
      <c r="N3223" s="24"/>
      <c r="O3223" s="24"/>
    </row>
    <row r="3224" spans="4:15" x14ac:dyDescent="0.75">
      <c r="D3224" s="24"/>
      <c r="E3224" s="24"/>
      <c r="F3224" s="24"/>
      <c r="G3224" s="24"/>
      <c r="H3224" s="24"/>
      <c r="I3224" s="24"/>
      <c r="J3224" s="24"/>
      <c r="K3224" s="24"/>
      <c r="L3224" s="24"/>
      <c r="M3224" s="24"/>
      <c r="N3224" s="24"/>
      <c r="O3224" s="24"/>
    </row>
    <row r="3225" spans="4:15" x14ac:dyDescent="0.75">
      <c r="D3225" s="24"/>
      <c r="E3225" s="24"/>
      <c r="F3225" s="24"/>
      <c r="G3225" s="24"/>
      <c r="H3225" s="24"/>
      <c r="I3225" s="24"/>
      <c r="J3225" s="24"/>
      <c r="K3225" s="24"/>
      <c r="L3225" s="24"/>
      <c r="M3225" s="24"/>
      <c r="N3225" s="24"/>
      <c r="O3225" s="24"/>
    </row>
    <row r="3226" spans="4:15" x14ac:dyDescent="0.75">
      <c r="D3226" s="24"/>
      <c r="E3226" s="24"/>
      <c r="F3226" s="24"/>
      <c r="G3226" s="24"/>
      <c r="H3226" s="24"/>
      <c r="I3226" s="24"/>
      <c r="J3226" s="24"/>
      <c r="K3226" s="24"/>
      <c r="L3226" s="24"/>
      <c r="M3226" s="24"/>
      <c r="N3226" s="24"/>
      <c r="O3226" s="24"/>
    </row>
    <row r="3227" spans="4:15" x14ac:dyDescent="0.75">
      <c r="D3227" s="24"/>
      <c r="E3227" s="24"/>
      <c r="F3227" s="24"/>
      <c r="G3227" s="24"/>
      <c r="H3227" s="24"/>
      <c r="I3227" s="24"/>
      <c r="J3227" s="24"/>
      <c r="K3227" s="24"/>
      <c r="L3227" s="24"/>
      <c r="M3227" s="24"/>
      <c r="N3227" s="24"/>
      <c r="O3227" s="24"/>
    </row>
    <row r="3228" spans="4:15" x14ac:dyDescent="0.75">
      <c r="D3228" s="24"/>
      <c r="E3228" s="24"/>
      <c r="F3228" s="24"/>
      <c r="G3228" s="24"/>
      <c r="H3228" s="24"/>
      <c r="I3228" s="24"/>
      <c r="J3228" s="24"/>
      <c r="K3228" s="24"/>
      <c r="L3228" s="24"/>
      <c r="M3228" s="24"/>
      <c r="N3228" s="24"/>
      <c r="O3228" s="24"/>
    </row>
    <row r="3229" spans="4:15" x14ac:dyDescent="0.75">
      <c r="D3229" s="24"/>
      <c r="E3229" s="24"/>
      <c r="F3229" s="24"/>
      <c r="G3229" s="24"/>
      <c r="H3229" s="24"/>
      <c r="I3229" s="24"/>
      <c r="J3229" s="24"/>
      <c r="K3229" s="24"/>
      <c r="L3229" s="24"/>
      <c r="M3229" s="24"/>
      <c r="N3229" s="24"/>
      <c r="O3229" s="24"/>
    </row>
    <row r="3230" spans="4:15" x14ac:dyDescent="0.75">
      <c r="D3230" s="24"/>
      <c r="E3230" s="24"/>
      <c r="F3230" s="24"/>
      <c r="G3230" s="24"/>
      <c r="H3230" s="24"/>
      <c r="I3230" s="24"/>
      <c r="J3230" s="24"/>
      <c r="K3230" s="24"/>
      <c r="L3230" s="24"/>
      <c r="M3230" s="24"/>
      <c r="N3230" s="24"/>
      <c r="O3230" s="24"/>
    </row>
    <row r="3231" spans="4:15" x14ac:dyDescent="0.75">
      <c r="D3231" s="24"/>
      <c r="E3231" s="24"/>
      <c r="F3231" s="24"/>
      <c r="G3231" s="24"/>
      <c r="H3231" s="24"/>
      <c r="I3231" s="24"/>
      <c r="J3231" s="24"/>
      <c r="K3231" s="24"/>
      <c r="L3231" s="24"/>
      <c r="M3231" s="24"/>
      <c r="N3231" s="24"/>
      <c r="O3231" s="24"/>
    </row>
    <row r="3232" spans="4:15" x14ac:dyDescent="0.75">
      <c r="D3232" s="24"/>
      <c r="E3232" s="24"/>
      <c r="F3232" s="24"/>
      <c r="G3232" s="24"/>
      <c r="H3232" s="24"/>
      <c r="I3232" s="24"/>
      <c r="J3232" s="24"/>
      <c r="K3232" s="24"/>
      <c r="L3232" s="24"/>
      <c r="M3232" s="24"/>
      <c r="N3232" s="24"/>
      <c r="O3232" s="24"/>
    </row>
    <row r="3233" spans="4:15" x14ac:dyDescent="0.75">
      <c r="D3233" s="24"/>
      <c r="E3233" s="24"/>
      <c r="F3233" s="24"/>
      <c r="G3233" s="24"/>
      <c r="H3233" s="24"/>
      <c r="I3233" s="24"/>
      <c r="J3233" s="24"/>
      <c r="K3233" s="24"/>
      <c r="L3233" s="24"/>
      <c r="M3233" s="24"/>
      <c r="N3233" s="24"/>
      <c r="O3233" s="24"/>
    </row>
    <row r="3234" spans="4:15" x14ac:dyDescent="0.75">
      <c r="D3234" s="24"/>
      <c r="E3234" s="24"/>
      <c r="F3234" s="24"/>
      <c r="G3234" s="24"/>
      <c r="H3234" s="24"/>
      <c r="I3234" s="24"/>
      <c r="J3234" s="24"/>
      <c r="K3234" s="24"/>
      <c r="L3234" s="24"/>
      <c r="M3234" s="24"/>
      <c r="N3234" s="24"/>
      <c r="O3234" s="24"/>
    </row>
    <row r="3235" spans="4:15" x14ac:dyDescent="0.75">
      <c r="D3235" s="24"/>
      <c r="E3235" s="24"/>
      <c r="F3235" s="24"/>
      <c r="G3235" s="24"/>
      <c r="H3235" s="24"/>
      <c r="I3235" s="24"/>
      <c r="J3235" s="24"/>
      <c r="K3235" s="24"/>
      <c r="L3235" s="24"/>
      <c r="M3235" s="24"/>
      <c r="N3235" s="24"/>
      <c r="O3235" s="24"/>
    </row>
    <row r="3236" spans="4:15" x14ac:dyDescent="0.75">
      <c r="D3236" s="24"/>
      <c r="E3236" s="24"/>
      <c r="F3236" s="24"/>
      <c r="G3236" s="24"/>
      <c r="H3236" s="24"/>
      <c r="I3236" s="24"/>
      <c r="J3236" s="24"/>
      <c r="K3236" s="24"/>
      <c r="L3236" s="24"/>
      <c r="M3236" s="24"/>
      <c r="N3236" s="24"/>
      <c r="O3236" s="24"/>
    </row>
    <row r="3237" spans="4:15" x14ac:dyDescent="0.75">
      <c r="D3237" s="24"/>
      <c r="E3237" s="24"/>
      <c r="F3237" s="24"/>
      <c r="G3237" s="24"/>
      <c r="H3237" s="24"/>
      <c r="I3237" s="24"/>
      <c r="J3237" s="24"/>
      <c r="K3237" s="24"/>
      <c r="L3237" s="24"/>
      <c r="M3237" s="24"/>
      <c r="N3237" s="24"/>
      <c r="O3237" s="24"/>
    </row>
    <row r="3238" spans="4:15" x14ac:dyDescent="0.75">
      <c r="D3238" s="24"/>
      <c r="E3238" s="24"/>
      <c r="F3238" s="24"/>
      <c r="G3238" s="24"/>
      <c r="H3238" s="24"/>
      <c r="I3238" s="24"/>
      <c r="J3238" s="24"/>
      <c r="K3238" s="24"/>
      <c r="L3238" s="24"/>
      <c r="M3238" s="24"/>
      <c r="N3238" s="24"/>
      <c r="O3238" s="24"/>
    </row>
    <row r="3239" spans="4:15" x14ac:dyDescent="0.75">
      <c r="D3239" s="24"/>
      <c r="E3239" s="24"/>
      <c r="F3239" s="24"/>
      <c r="G3239" s="24"/>
      <c r="H3239" s="24"/>
      <c r="I3239" s="24"/>
      <c r="J3239" s="24"/>
      <c r="K3239" s="24"/>
      <c r="L3239" s="24"/>
      <c r="M3239" s="24"/>
      <c r="N3239" s="24"/>
      <c r="O3239" s="24"/>
    </row>
    <row r="3240" spans="4:15" x14ac:dyDescent="0.75">
      <c r="D3240" s="24"/>
      <c r="E3240" s="24"/>
      <c r="F3240" s="24"/>
      <c r="G3240" s="24"/>
      <c r="H3240" s="24"/>
      <c r="I3240" s="24"/>
      <c r="J3240" s="24"/>
      <c r="K3240" s="24"/>
      <c r="L3240" s="24"/>
      <c r="M3240" s="24"/>
      <c r="N3240" s="24"/>
      <c r="O3240" s="24"/>
    </row>
    <row r="3241" spans="4:15" x14ac:dyDescent="0.75">
      <c r="D3241" s="24"/>
      <c r="E3241" s="24"/>
      <c r="F3241" s="24"/>
      <c r="G3241" s="24"/>
      <c r="H3241" s="24"/>
      <c r="I3241" s="24"/>
      <c r="J3241" s="24"/>
      <c r="K3241" s="24"/>
      <c r="L3241" s="24"/>
      <c r="M3241" s="24"/>
      <c r="N3241" s="24"/>
      <c r="O3241" s="24"/>
    </row>
    <row r="3242" spans="4:15" x14ac:dyDescent="0.75">
      <c r="D3242" s="24"/>
      <c r="E3242" s="24"/>
      <c r="F3242" s="24"/>
      <c r="G3242" s="24"/>
      <c r="H3242" s="24"/>
      <c r="I3242" s="24"/>
      <c r="J3242" s="24"/>
      <c r="K3242" s="24"/>
      <c r="L3242" s="24"/>
      <c r="M3242" s="24"/>
      <c r="N3242" s="24"/>
      <c r="O3242" s="24"/>
    </row>
    <row r="3243" spans="4:15" x14ac:dyDescent="0.75">
      <c r="D3243" s="24"/>
      <c r="E3243" s="24"/>
      <c r="F3243" s="24"/>
      <c r="G3243" s="24"/>
      <c r="H3243" s="24"/>
      <c r="I3243" s="24"/>
      <c r="J3243" s="24"/>
      <c r="K3243" s="24"/>
      <c r="L3243" s="24"/>
      <c r="M3243" s="24"/>
      <c r="N3243" s="24"/>
      <c r="O3243" s="24"/>
    </row>
    <row r="3244" spans="4:15" x14ac:dyDescent="0.75">
      <c r="D3244" s="24"/>
      <c r="E3244" s="24"/>
      <c r="F3244" s="24"/>
      <c r="G3244" s="24"/>
      <c r="H3244" s="24"/>
      <c r="I3244" s="24"/>
      <c r="J3244" s="24"/>
      <c r="K3244" s="24"/>
      <c r="L3244" s="24"/>
      <c r="M3244" s="24"/>
      <c r="N3244" s="24"/>
      <c r="O3244" s="24"/>
    </row>
    <row r="3245" spans="4:15" x14ac:dyDescent="0.75">
      <c r="D3245" s="24"/>
      <c r="E3245" s="24"/>
      <c r="F3245" s="24"/>
      <c r="G3245" s="24"/>
      <c r="H3245" s="24"/>
      <c r="I3245" s="24"/>
      <c r="J3245" s="24"/>
      <c r="K3245" s="24"/>
      <c r="L3245" s="24"/>
      <c r="M3245" s="24"/>
      <c r="N3245" s="24"/>
      <c r="O3245" s="24"/>
    </row>
    <row r="3246" spans="4:15" x14ac:dyDescent="0.75">
      <c r="D3246" s="24"/>
      <c r="E3246" s="24"/>
      <c r="F3246" s="24"/>
      <c r="G3246" s="24"/>
      <c r="H3246" s="24"/>
      <c r="I3246" s="24"/>
      <c r="J3246" s="24"/>
      <c r="K3246" s="24"/>
      <c r="L3246" s="24"/>
      <c r="M3246" s="24"/>
      <c r="N3246" s="24"/>
      <c r="O3246" s="24"/>
    </row>
    <row r="3247" spans="4:15" x14ac:dyDescent="0.75">
      <c r="D3247" s="24"/>
      <c r="E3247" s="24"/>
      <c r="F3247" s="24"/>
      <c r="G3247" s="24"/>
      <c r="H3247" s="24"/>
      <c r="I3247" s="24"/>
      <c r="J3247" s="24"/>
      <c r="K3247" s="24"/>
      <c r="L3247" s="24"/>
      <c r="M3247" s="24"/>
      <c r="N3247" s="24"/>
      <c r="O3247" s="24"/>
    </row>
    <row r="3248" spans="4:15" x14ac:dyDescent="0.75">
      <c r="D3248" s="24"/>
      <c r="E3248" s="24"/>
      <c r="F3248" s="24"/>
      <c r="G3248" s="24"/>
      <c r="H3248" s="24"/>
      <c r="I3248" s="24"/>
      <c r="J3248" s="24"/>
      <c r="K3248" s="24"/>
      <c r="L3248" s="24"/>
      <c r="M3248" s="24"/>
      <c r="N3248" s="24"/>
      <c r="O3248" s="24"/>
    </row>
    <row r="3249" spans="4:15" x14ac:dyDescent="0.75">
      <c r="D3249" s="24"/>
      <c r="E3249" s="24"/>
      <c r="F3249" s="24"/>
      <c r="G3249" s="24"/>
      <c r="H3249" s="24"/>
      <c r="I3249" s="24"/>
      <c r="J3249" s="24"/>
      <c r="K3249" s="24"/>
      <c r="L3249" s="24"/>
      <c r="M3249" s="24"/>
      <c r="N3249" s="24"/>
      <c r="O3249" s="24"/>
    </row>
    <row r="3250" spans="4:15" x14ac:dyDescent="0.75">
      <c r="D3250" s="24"/>
      <c r="E3250" s="24"/>
      <c r="F3250" s="24"/>
      <c r="G3250" s="24"/>
      <c r="H3250" s="24"/>
      <c r="I3250" s="24"/>
      <c r="J3250" s="24"/>
      <c r="K3250" s="24"/>
      <c r="L3250" s="24"/>
      <c r="M3250" s="24"/>
      <c r="N3250" s="24"/>
      <c r="O3250" s="24"/>
    </row>
    <row r="3251" spans="4:15" x14ac:dyDescent="0.75">
      <c r="D3251" s="24"/>
      <c r="E3251" s="24"/>
      <c r="F3251" s="24"/>
      <c r="G3251" s="24"/>
      <c r="H3251" s="24"/>
      <c r="I3251" s="24"/>
      <c r="J3251" s="24"/>
      <c r="K3251" s="24"/>
      <c r="L3251" s="24"/>
      <c r="M3251" s="24"/>
      <c r="N3251" s="24"/>
      <c r="O3251" s="24"/>
    </row>
    <row r="3252" spans="4:15" x14ac:dyDescent="0.75">
      <c r="D3252" s="24"/>
      <c r="E3252" s="24"/>
      <c r="F3252" s="24"/>
      <c r="G3252" s="24"/>
      <c r="H3252" s="24"/>
      <c r="I3252" s="24"/>
      <c r="J3252" s="24"/>
      <c r="K3252" s="24"/>
      <c r="L3252" s="24"/>
      <c r="M3252" s="24"/>
      <c r="N3252" s="24"/>
      <c r="O3252" s="24"/>
    </row>
    <row r="3253" spans="4:15" x14ac:dyDescent="0.75">
      <c r="D3253" s="24"/>
      <c r="E3253" s="24"/>
      <c r="F3253" s="24"/>
      <c r="G3253" s="24"/>
      <c r="H3253" s="24"/>
      <c r="I3253" s="24"/>
      <c r="J3253" s="24"/>
      <c r="K3253" s="24"/>
      <c r="L3253" s="24"/>
      <c r="M3253" s="24"/>
      <c r="N3253" s="24"/>
      <c r="O3253" s="24"/>
    </row>
    <row r="3254" spans="4:15" x14ac:dyDescent="0.75">
      <c r="D3254" s="24"/>
      <c r="E3254" s="24"/>
      <c r="F3254" s="24"/>
      <c r="G3254" s="24"/>
      <c r="H3254" s="24"/>
      <c r="I3254" s="24"/>
      <c r="J3254" s="24"/>
      <c r="K3254" s="24"/>
      <c r="L3254" s="24"/>
      <c r="M3254" s="24"/>
      <c r="N3254" s="24"/>
      <c r="O3254" s="24"/>
    </row>
    <row r="3255" spans="4:15" x14ac:dyDescent="0.75">
      <c r="D3255" s="24"/>
      <c r="E3255" s="24"/>
      <c r="F3255" s="24"/>
      <c r="G3255" s="24"/>
      <c r="H3255" s="24"/>
      <c r="I3255" s="24"/>
      <c r="J3255" s="24"/>
      <c r="K3255" s="24"/>
      <c r="L3255" s="24"/>
      <c r="M3255" s="24"/>
      <c r="N3255" s="24"/>
      <c r="O3255" s="24"/>
    </row>
    <row r="3256" spans="4:15" x14ac:dyDescent="0.75">
      <c r="D3256" s="24"/>
      <c r="E3256" s="24"/>
      <c r="F3256" s="24"/>
      <c r="G3256" s="24"/>
      <c r="H3256" s="24"/>
      <c r="I3256" s="24"/>
      <c r="J3256" s="24"/>
      <c r="K3256" s="24"/>
      <c r="L3256" s="24"/>
      <c r="M3256" s="24"/>
      <c r="N3256" s="24"/>
      <c r="O3256" s="24"/>
    </row>
    <row r="3257" spans="4:15" x14ac:dyDescent="0.75">
      <c r="D3257" s="24"/>
      <c r="E3257" s="24"/>
      <c r="F3257" s="24"/>
      <c r="G3257" s="24"/>
      <c r="H3257" s="24"/>
      <c r="I3257" s="24"/>
      <c r="J3257" s="24"/>
      <c r="K3257" s="24"/>
      <c r="L3257" s="24"/>
      <c r="M3257" s="24"/>
      <c r="N3257" s="24"/>
      <c r="O3257" s="24"/>
    </row>
    <row r="3258" spans="4:15" x14ac:dyDescent="0.75">
      <c r="D3258" s="24"/>
      <c r="E3258" s="24"/>
      <c r="F3258" s="24"/>
      <c r="G3258" s="24"/>
      <c r="H3258" s="24"/>
      <c r="I3258" s="24"/>
      <c r="J3258" s="24"/>
      <c r="K3258" s="24"/>
      <c r="L3258" s="24"/>
      <c r="M3258" s="24"/>
      <c r="N3258" s="24"/>
      <c r="O3258" s="24"/>
    </row>
    <row r="3259" spans="4:15" x14ac:dyDescent="0.75">
      <c r="D3259" s="24"/>
      <c r="E3259" s="24"/>
      <c r="F3259" s="24"/>
      <c r="G3259" s="24"/>
      <c r="H3259" s="24"/>
      <c r="I3259" s="24"/>
      <c r="J3259" s="24"/>
      <c r="K3259" s="24"/>
      <c r="L3259" s="24"/>
      <c r="M3259" s="24"/>
      <c r="N3259" s="24"/>
      <c r="O3259" s="24"/>
    </row>
    <row r="3260" spans="4:15" x14ac:dyDescent="0.75">
      <c r="D3260" s="24"/>
      <c r="E3260" s="24"/>
      <c r="F3260" s="24"/>
      <c r="G3260" s="24"/>
      <c r="H3260" s="24"/>
      <c r="I3260" s="24"/>
      <c r="J3260" s="24"/>
      <c r="K3260" s="24"/>
      <c r="L3260" s="24"/>
      <c r="M3260" s="24"/>
      <c r="N3260" s="24"/>
      <c r="O3260" s="24"/>
    </row>
    <row r="3261" spans="4:15" x14ac:dyDescent="0.75">
      <c r="D3261" s="24"/>
      <c r="E3261" s="24"/>
      <c r="F3261" s="24"/>
      <c r="G3261" s="24"/>
      <c r="H3261" s="24"/>
      <c r="I3261" s="24"/>
      <c r="J3261" s="24"/>
      <c r="K3261" s="24"/>
      <c r="L3261" s="24"/>
      <c r="M3261" s="24"/>
      <c r="N3261" s="24"/>
      <c r="O3261" s="24"/>
    </row>
    <row r="3262" spans="4:15" x14ac:dyDescent="0.75">
      <c r="D3262" s="24"/>
      <c r="E3262" s="24"/>
      <c r="F3262" s="24"/>
      <c r="G3262" s="24"/>
      <c r="H3262" s="24"/>
      <c r="I3262" s="24"/>
      <c r="J3262" s="24"/>
      <c r="K3262" s="24"/>
      <c r="L3262" s="24"/>
      <c r="M3262" s="24"/>
      <c r="N3262" s="24"/>
      <c r="O3262" s="24"/>
    </row>
    <row r="3263" spans="4:15" x14ac:dyDescent="0.75">
      <c r="D3263" s="24"/>
      <c r="E3263" s="24"/>
      <c r="F3263" s="24"/>
      <c r="G3263" s="24"/>
      <c r="H3263" s="24"/>
      <c r="I3263" s="24"/>
      <c r="J3263" s="24"/>
      <c r="K3263" s="24"/>
      <c r="L3263" s="24"/>
      <c r="M3263" s="24"/>
      <c r="N3263" s="24"/>
      <c r="O3263" s="24"/>
    </row>
    <row r="3264" spans="4:15" x14ac:dyDescent="0.75">
      <c r="D3264" s="24"/>
      <c r="E3264" s="24"/>
      <c r="F3264" s="24"/>
      <c r="G3264" s="24"/>
      <c r="H3264" s="24"/>
      <c r="I3264" s="24"/>
      <c r="J3264" s="24"/>
      <c r="K3264" s="24"/>
      <c r="L3264" s="24"/>
      <c r="M3264" s="24"/>
      <c r="N3264" s="24"/>
      <c r="O3264" s="24"/>
    </row>
    <row r="3265" spans="4:15" x14ac:dyDescent="0.75">
      <c r="D3265" s="24"/>
      <c r="E3265" s="24"/>
      <c r="F3265" s="24"/>
      <c r="G3265" s="24"/>
      <c r="H3265" s="24"/>
      <c r="I3265" s="24"/>
      <c r="J3265" s="24"/>
      <c r="K3265" s="24"/>
      <c r="L3265" s="24"/>
      <c r="M3265" s="24"/>
      <c r="N3265" s="24"/>
      <c r="O3265" s="24"/>
    </row>
    <row r="3266" spans="4:15" x14ac:dyDescent="0.75">
      <c r="D3266" s="24"/>
      <c r="E3266" s="24"/>
      <c r="F3266" s="24"/>
      <c r="G3266" s="24"/>
      <c r="H3266" s="24"/>
      <c r="I3266" s="24"/>
      <c r="J3266" s="24"/>
      <c r="K3266" s="24"/>
      <c r="L3266" s="24"/>
      <c r="M3266" s="24"/>
      <c r="N3266" s="24"/>
      <c r="O3266" s="24"/>
    </row>
    <row r="3267" spans="4:15" x14ac:dyDescent="0.75">
      <c r="D3267" s="24"/>
      <c r="E3267" s="24"/>
      <c r="F3267" s="24"/>
      <c r="G3267" s="24"/>
      <c r="H3267" s="24"/>
      <c r="I3267" s="24"/>
      <c r="J3267" s="24"/>
      <c r="K3267" s="24"/>
      <c r="L3267" s="24"/>
      <c r="M3267" s="24"/>
      <c r="N3267" s="24"/>
      <c r="O3267" s="24"/>
    </row>
    <row r="3268" spans="4:15" x14ac:dyDescent="0.75">
      <c r="D3268" s="24"/>
      <c r="E3268" s="24"/>
      <c r="F3268" s="24"/>
      <c r="G3268" s="24"/>
      <c r="H3268" s="24"/>
      <c r="I3268" s="24"/>
      <c r="J3268" s="24"/>
      <c r="K3268" s="24"/>
      <c r="L3268" s="24"/>
      <c r="M3268" s="24"/>
      <c r="N3268" s="24"/>
      <c r="O3268" s="24"/>
    </row>
    <row r="3269" spans="4:15" x14ac:dyDescent="0.75">
      <c r="D3269" s="24"/>
      <c r="E3269" s="24"/>
      <c r="F3269" s="24"/>
      <c r="G3269" s="24"/>
      <c r="H3269" s="24"/>
      <c r="I3269" s="24"/>
      <c r="J3269" s="24"/>
      <c r="K3269" s="24"/>
      <c r="L3269" s="24"/>
      <c r="M3269" s="24"/>
      <c r="N3269" s="24"/>
      <c r="O3269" s="24"/>
    </row>
    <row r="3270" spans="4:15" x14ac:dyDescent="0.75">
      <c r="D3270" s="24"/>
      <c r="E3270" s="24"/>
      <c r="F3270" s="24"/>
      <c r="G3270" s="24"/>
      <c r="H3270" s="24"/>
      <c r="I3270" s="24"/>
      <c r="J3270" s="24"/>
      <c r="K3270" s="24"/>
      <c r="L3270" s="24"/>
      <c r="M3270" s="24"/>
      <c r="N3270" s="24"/>
      <c r="O3270" s="24"/>
    </row>
    <row r="3271" spans="4:15" x14ac:dyDescent="0.75">
      <c r="D3271" s="24"/>
      <c r="E3271" s="24"/>
      <c r="F3271" s="24"/>
      <c r="G3271" s="24"/>
      <c r="H3271" s="24"/>
      <c r="I3271" s="24"/>
      <c r="J3271" s="24"/>
      <c r="K3271" s="24"/>
      <c r="L3271" s="24"/>
      <c r="M3271" s="24"/>
      <c r="N3271" s="24"/>
      <c r="O3271" s="24"/>
    </row>
    <row r="3272" spans="4:15" x14ac:dyDescent="0.75">
      <c r="D3272" s="24"/>
      <c r="E3272" s="24"/>
      <c r="F3272" s="24"/>
      <c r="G3272" s="24"/>
      <c r="H3272" s="24"/>
      <c r="I3272" s="24"/>
      <c r="J3272" s="24"/>
      <c r="K3272" s="24"/>
      <c r="L3272" s="24"/>
      <c r="M3272" s="24"/>
      <c r="N3272" s="24"/>
      <c r="O3272" s="24"/>
    </row>
    <row r="3273" spans="4:15" x14ac:dyDescent="0.75">
      <c r="D3273" s="24"/>
      <c r="E3273" s="24"/>
      <c r="F3273" s="24"/>
      <c r="G3273" s="24"/>
      <c r="H3273" s="24"/>
      <c r="I3273" s="24"/>
      <c r="J3273" s="24"/>
      <c r="K3273" s="24"/>
      <c r="L3273" s="24"/>
      <c r="M3273" s="24"/>
      <c r="N3273" s="24"/>
      <c r="O3273" s="24"/>
    </row>
    <row r="3274" spans="4:15" x14ac:dyDescent="0.75">
      <c r="D3274" s="24"/>
      <c r="E3274" s="24"/>
      <c r="F3274" s="24"/>
      <c r="G3274" s="24"/>
      <c r="H3274" s="24"/>
      <c r="I3274" s="24"/>
      <c r="J3274" s="24"/>
      <c r="K3274" s="24"/>
      <c r="L3274" s="24"/>
      <c r="M3274" s="24"/>
      <c r="N3274" s="24"/>
      <c r="O3274" s="24"/>
    </row>
    <row r="3275" spans="4:15" x14ac:dyDescent="0.75">
      <c r="D3275" s="24"/>
      <c r="E3275" s="24"/>
      <c r="F3275" s="24"/>
      <c r="G3275" s="24"/>
      <c r="H3275" s="24"/>
      <c r="I3275" s="24"/>
      <c r="J3275" s="24"/>
      <c r="K3275" s="24"/>
      <c r="L3275" s="24"/>
      <c r="M3275" s="24"/>
      <c r="N3275" s="24"/>
      <c r="O3275" s="24"/>
    </row>
    <row r="3276" spans="4:15" x14ac:dyDescent="0.75">
      <c r="D3276" s="24"/>
      <c r="E3276" s="24"/>
      <c r="F3276" s="24"/>
      <c r="G3276" s="24"/>
      <c r="H3276" s="24"/>
      <c r="I3276" s="24"/>
      <c r="J3276" s="24"/>
      <c r="K3276" s="24"/>
      <c r="L3276" s="24"/>
      <c r="M3276" s="24"/>
      <c r="N3276" s="24"/>
      <c r="O3276" s="24"/>
    </row>
    <row r="3277" spans="4:15" x14ac:dyDescent="0.75">
      <c r="D3277" s="24"/>
      <c r="E3277" s="24"/>
      <c r="F3277" s="24"/>
      <c r="G3277" s="24"/>
      <c r="H3277" s="24"/>
      <c r="I3277" s="24"/>
      <c r="J3277" s="24"/>
      <c r="K3277" s="24"/>
      <c r="L3277" s="24"/>
      <c r="M3277" s="24"/>
      <c r="N3277" s="24"/>
      <c r="O3277" s="24"/>
    </row>
    <row r="3278" spans="4:15" x14ac:dyDescent="0.75">
      <c r="D3278" s="24"/>
      <c r="E3278" s="24"/>
      <c r="F3278" s="24"/>
      <c r="G3278" s="24"/>
      <c r="H3278" s="24"/>
      <c r="I3278" s="24"/>
      <c r="J3278" s="24"/>
      <c r="K3278" s="24"/>
      <c r="L3278" s="24"/>
      <c r="M3278" s="24"/>
      <c r="N3278" s="24"/>
      <c r="O3278" s="24"/>
    </row>
    <row r="3279" spans="4:15" x14ac:dyDescent="0.75">
      <c r="D3279" s="24"/>
      <c r="E3279" s="24"/>
      <c r="F3279" s="24"/>
      <c r="G3279" s="24"/>
      <c r="H3279" s="24"/>
      <c r="I3279" s="24"/>
      <c r="J3279" s="24"/>
      <c r="K3279" s="24"/>
      <c r="L3279" s="24"/>
      <c r="M3279" s="24"/>
      <c r="N3279" s="24"/>
      <c r="O3279" s="24"/>
    </row>
    <row r="3280" spans="4:15" x14ac:dyDescent="0.75">
      <c r="D3280" s="24"/>
      <c r="E3280" s="24"/>
      <c r="F3280" s="24"/>
      <c r="G3280" s="24"/>
      <c r="H3280" s="24"/>
      <c r="I3280" s="24"/>
      <c r="J3280" s="24"/>
      <c r="K3280" s="24"/>
      <c r="L3280" s="24"/>
      <c r="M3280" s="24"/>
      <c r="N3280" s="24"/>
      <c r="O3280" s="24"/>
    </row>
    <row r="3281" spans="4:15" x14ac:dyDescent="0.75">
      <c r="D3281" s="24"/>
      <c r="E3281" s="24"/>
      <c r="F3281" s="24"/>
      <c r="G3281" s="24"/>
      <c r="H3281" s="24"/>
      <c r="I3281" s="24"/>
      <c r="J3281" s="24"/>
      <c r="K3281" s="24"/>
      <c r="L3281" s="24"/>
      <c r="M3281" s="24"/>
      <c r="N3281" s="24"/>
      <c r="O3281" s="24"/>
    </row>
    <row r="3282" spans="4:15" x14ac:dyDescent="0.75">
      <c r="D3282" s="24"/>
      <c r="E3282" s="24"/>
      <c r="F3282" s="24"/>
      <c r="G3282" s="24"/>
      <c r="H3282" s="24"/>
      <c r="I3282" s="24"/>
      <c r="J3282" s="24"/>
      <c r="K3282" s="24"/>
      <c r="L3282" s="24"/>
      <c r="M3282" s="24"/>
      <c r="N3282" s="24"/>
      <c r="O3282" s="24"/>
    </row>
    <row r="3283" spans="4:15" x14ac:dyDescent="0.75">
      <c r="D3283" s="24"/>
      <c r="E3283" s="24"/>
      <c r="F3283" s="24"/>
      <c r="G3283" s="24"/>
      <c r="H3283" s="24"/>
      <c r="I3283" s="24"/>
      <c r="J3283" s="24"/>
      <c r="K3283" s="24"/>
      <c r="L3283" s="24"/>
      <c r="M3283" s="24"/>
      <c r="N3283" s="24"/>
      <c r="O3283" s="24"/>
    </row>
    <row r="3284" spans="4:15" x14ac:dyDescent="0.75">
      <c r="D3284" s="24"/>
      <c r="E3284" s="24"/>
      <c r="F3284" s="24"/>
      <c r="G3284" s="24"/>
      <c r="H3284" s="24"/>
      <c r="I3284" s="24"/>
      <c r="J3284" s="24"/>
      <c r="K3284" s="24"/>
      <c r="L3284" s="24"/>
      <c r="M3284" s="24"/>
      <c r="N3284" s="24"/>
      <c r="O3284" s="24"/>
    </row>
    <row r="3285" spans="4:15" x14ac:dyDescent="0.75">
      <c r="D3285" s="24"/>
      <c r="E3285" s="24"/>
      <c r="F3285" s="24"/>
      <c r="G3285" s="24"/>
      <c r="H3285" s="24"/>
      <c r="I3285" s="24"/>
      <c r="J3285" s="24"/>
      <c r="K3285" s="24"/>
      <c r="L3285" s="24"/>
      <c r="M3285" s="24"/>
      <c r="N3285" s="24"/>
      <c r="O3285" s="24"/>
    </row>
    <row r="3286" spans="4:15" x14ac:dyDescent="0.75">
      <c r="D3286" s="24"/>
      <c r="E3286" s="24"/>
      <c r="F3286" s="24"/>
      <c r="G3286" s="24"/>
      <c r="H3286" s="24"/>
      <c r="I3286" s="24"/>
      <c r="J3286" s="24"/>
      <c r="K3286" s="24"/>
      <c r="L3286" s="24"/>
      <c r="M3286" s="24"/>
      <c r="N3286" s="24"/>
      <c r="O3286" s="24"/>
    </row>
    <row r="3287" spans="4:15" x14ac:dyDescent="0.75">
      <c r="D3287" s="24"/>
      <c r="E3287" s="24"/>
      <c r="F3287" s="24"/>
      <c r="G3287" s="24"/>
      <c r="H3287" s="24"/>
      <c r="I3287" s="24"/>
      <c r="J3287" s="24"/>
      <c r="K3287" s="24"/>
      <c r="L3287" s="24"/>
      <c r="M3287" s="24"/>
      <c r="N3287" s="24"/>
      <c r="O3287" s="24"/>
    </row>
    <row r="3288" spans="4:15" x14ac:dyDescent="0.75">
      <c r="D3288" s="24"/>
      <c r="E3288" s="24"/>
      <c r="F3288" s="24"/>
      <c r="G3288" s="24"/>
      <c r="H3288" s="24"/>
      <c r="I3288" s="24"/>
      <c r="J3288" s="24"/>
      <c r="K3288" s="24"/>
      <c r="L3288" s="24"/>
      <c r="M3288" s="24"/>
      <c r="N3288" s="24"/>
      <c r="O3288" s="24"/>
    </row>
    <row r="3289" spans="4:15" x14ac:dyDescent="0.75">
      <c r="D3289" s="24"/>
      <c r="E3289" s="24"/>
      <c r="F3289" s="24"/>
      <c r="G3289" s="24"/>
      <c r="H3289" s="24"/>
      <c r="I3289" s="24"/>
      <c r="J3289" s="24"/>
      <c r="K3289" s="24"/>
      <c r="L3289" s="24"/>
      <c r="M3289" s="24"/>
      <c r="N3289" s="24"/>
      <c r="O3289" s="24"/>
    </row>
    <row r="3290" spans="4:15" x14ac:dyDescent="0.75">
      <c r="D3290" s="24"/>
      <c r="E3290" s="24"/>
      <c r="F3290" s="24"/>
      <c r="G3290" s="24"/>
      <c r="H3290" s="24"/>
      <c r="I3290" s="24"/>
      <c r="J3290" s="24"/>
      <c r="K3290" s="24"/>
      <c r="L3290" s="24"/>
      <c r="M3290" s="24"/>
      <c r="N3290" s="24"/>
      <c r="O3290" s="24"/>
    </row>
    <row r="3291" spans="4:15" x14ac:dyDescent="0.75">
      <c r="D3291" s="24"/>
      <c r="E3291" s="24"/>
      <c r="F3291" s="24"/>
      <c r="G3291" s="24"/>
      <c r="H3291" s="24"/>
      <c r="I3291" s="24"/>
      <c r="J3291" s="24"/>
      <c r="K3291" s="24"/>
      <c r="L3291" s="24"/>
      <c r="M3291" s="24"/>
      <c r="N3291" s="24"/>
      <c r="O3291" s="24"/>
    </row>
    <row r="3292" spans="4:15" x14ac:dyDescent="0.75">
      <c r="D3292" s="24"/>
      <c r="E3292" s="24"/>
      <c r="F3292" s="24"/>
      <c r="G3292" s="24"/>
      <c r="H3292" s="24"/>
      <c r="I3292" s="24"/>
      <c r="J3292" s="24"/>
      <c r="K3292" s="24"/>
      <c r="L3292" s="24"/>
      <c r="M3292" s="24"/>
      <c r="N3292" s="24"/>
      <c r="O3292" s="24"/>
    </row>
    <row r="3293" spans="4:15" x14ac:dyDescent="0.75">
      <c r="D3293" s="24"/>
      <c r="E3293" s="24"/>
      <c r="F3293" s="24"/>
      <c r="G3293" s="24"/>
      <c r="H3293" s="24"/>
      <c r="I3293" s="24"/>
      <c r="J3293" s="24"/>
      <c r="K3293" s="24"/>
      <c r="L3293" s="24"/>
      <c r="M3293" s="24"/>
      <c r="N3293" s="24"/>
      <c r="O3293" s="24"/>
    </row>
    <row r="3294" spans="4:15" x14ac:dyDescent="0.75">
      <c r="D3294" s="24"/>
      <c r="E3294" s="24"/>
      <c r="F3294" s="24"/>
      <c r="G3294" s="24"/>
      <c r="H3294" s="24"/>
      <c r="I3294" s="24"/>
      <c r="J3294" s="24"/>
      <c r="K3294" s="24"/>
      <c r="L3294" s="24"/>
      <c r="M3294" s="24"/>
      <c r="N3294" s="24"/>
      <c r="O3294" s="24"/>
    </row>
    <row r="3295" spans="4:15" x14ac:dyDescent="0.75">
      <c r="D3295" s="24"/>
      <c r="E3295" s="24"/>
      <c r="F3295" s="24"/>
      <c r="G3295" s="24"/>
      <c r="H3295" s="24"/>
      <c r="I3295" s="24"/>
      <c r="J3295" s="24"/>
      <c r="K3295" s="24"/>
      <c r="L3295" s="24"/>
      <c r="M3295" s="24"/>
      <c r="N3295" s="24"/>
      <c r="O3295" s="24"/>
    </row>
    <row r="3296" spans="4:15" x14ac:dyDescent="0.75">
      <c r="D3296" s="24"/>
      <c r="E3296" s="24"/>
      <c r="F3296" s="24"/>
      <c r="G3296" s="24"/>
      <c r="H3296" s="24"/>
      <c r="I3296" s="24"/>
      <c r="J3296" s="24"/>
      <c r="K3296" s="24"/>
      <c r="L3296" s="24"/>
      <c r="M3296" s="24"/>
      <c r="N3296" s="24"/>
      <c r="O3296" s="24"/>
    </row>
    <row r="3297" spans="4:15" x14ac:dyDescent="0.75">
      <c r="D3297" s="24"/>
      <c r="E3297" s="24"/>
      <c r="F3297" s="24"/>
      <c r="G3297" s="24"/>
      <c r="H3297" s="24"/>
      <c r="I3297" s="24"/>
      <c r="J3297" s="24"/>
      <c r="K3297" s="24"/>
      <c r="L3297" s="24"/>
      <c r="M3297" s="24"/>
      <c r="N3297" s="24"/>
      <c r="O3297" s="24"/>
    </row>
    <row r="3298" spans="4:15" x14ac:dyDescent="0.75">
      <c r="D3298" s="24"/>
      <c r="E3298" s="24"/>
      <c r="F3298" s="24"/>
      <c r="G3298" s="24"/>
      <c r="H3298" s="24"/>
      <c r="I3298" s="24"/>
      <c r="J3298" s="24"/>
      <c r="K3298" s="24"/>
      <c r="L3298" s="24"/>
      <c r="M3298" s="24"/>
      <c r="N3298" s="24"/>
      <c r="O3298" s="24"/>
    </row>
    <row r="3299" spans="4:15" x14ac:dyDescent="0.75">
      <c r="D3299" s="24"/>
      <c r="E3299" s="24"/>
      <c r="F3299" s="24"/>
      <c r="G3299" s="24"/>
      <c r="H3299" s="24"/>
      <c r="I3299" s="24"/>
      <c r="J3299" s="24"/>
      <c r="K3299" s="24"/>
      <c r="L3299" s="24"/>
      <c r="M3299" s="24"/>
      <c r="N3299" s="24"/>
      <c r="O3299" s="24"/>
    </row>
    <row r="3300" spans="4:15" x14ac:dyDescent="0.75">
      <c r="D3300" s="24"/>
      <c r="E3300" s="24"/>
      <c r="F3300" s="24"/>
      <c r="G3300" s="24"/>
      <c r="H3300" s="24"/>
      <c r="I3300" s="24"/>
      <c r="J3300" s="24"/>
      <c r="K3300" s="24"/>
      <c r="L3300" s="24"/>
      <c r="M3300" s="24"/>
      <c r="N3300" s="24"/>
      <c r="O3300" s="24"/>
    </row>
    <row r="3301" spans="4:15" x14ac:dyDescent="0.75">
      <c r="D3301" s="24"/>
      <c r="E3301" s="24"/>
      <c r="F3301" s="24"/>
      <c r="G3301" s="24"/>
      <c r="H3301" s="24"/>
      <c r="I3301" s="24"/>
      <c r="J3301" s="24"/>
      <c r="K3301" s="24"/>
      <c r="L3301" s="24"/>
      <c r="M3301" s="24"/>
      <c r="N3301" s="24"/>
      <c r="O3301" s="24"/>
    </row>
    <row r="3302" spans="4:15" x14ac:dyDescent="0.75">
      <c r="D3302" s="24"/>
      <c r="E3302" s="24"/>
      <c r="F3302" s="24"/>
      <c r="G3302" s="24"/>
      <c r="H3302" s="24"/>
      <c r="I3302" s="24"/>
      <c r="J3302" s="24"/>
      <c r="K3302" s="24"/>
      <c r="L3302" s="24"/>
      <c r="M3302" s="24"/>
      <c r="N3302" s="24"/>
      <c r="O3302" s="24"/>
    </row>
    <row r="3303" spans="4:15" x14ac:dyDescent="0.75">
      <c r="D3303" s="24"/>
      <c r="E3303" s="24"/>
      <c r="F3303" s="24"/>
      <c r="G3303" s="24"/>
      <c r="H3303" s="24"/>
      <c r="I3303" s="24"/>
      <c r="J3303" s="24"/>
      <c r="K3303" s="24"/>
      <c r="L3303" s="24"/>
      <c r="M3303" s="24"/>
      <c r="N3303" s="24"/>
      <c r="O3303" s="24"/>
    </row>
    <row r="3304" spans="4:15" x14ac:dyDescent="0.75">
      <c r="D3304" s="24"/>
      <c r="E3304" s="24"/>
      <c r="F3304" s="24"/>
      <c r="G3304" s="24"/>
      <c r="H3304" s="24"/>
      <c r="I3304" s="24"/>
      <c r="J3304" s="24"/>
      <c r="K3304" s="24"/>
      <c r="L3304" s="24"/>
      <c r="M3304" s="24"/>
      <c r="N3304" s="24"/>
      <c r="O3304" s="24"/>
    </row>
    <row r="3305" spans="4:15" x14ac:dyDescent="0.75">
      <c r="D3305" s="24"/>
      <c r="E3305" s="24"/>
      <c r="F3305" s="24"/>
      <c r="G3305" s="24"/>
      <c r="H3305" s="24"/>
      <c r="I3305" s="24"/>
      <c r="J3305" s="24"/>
      <c r="K3305" s="24"/>
      <c r="L3305" s="24"/>
      <c r="M3305" s="24"/>
      <c r="N3305" s="24"/>
      <c r="O3305" s="24"/>
    </row>
    <row r="3306" spans="4:15" x14ac:dyDescent="0.75">
      <c r="D3306" s="24"/>
      <c r="E3306" s="24"/>
      <c r="F3306" s="24"/>
      <c r="G3306" s="24"/>
      <c r="H3306" s="24"/>
      <c r="I3306" s="24"/>
      <c r="J3306" s="24"/>
      <c r="K3306" s="24"/>
      <c r="L3306" s="24"/>
      <c r="M3306" s="24"/>
      <c r="N3306" s="24"/>
      <c r="O3306" s="24"/>
    </row>
    <row r="3307" spans="4:15" x14ac:dyDescent="0.75">
      <c r="D3307" s="24"/>
      <c r="E3307" s="24"/>
      <c r="F3307" s="24"/>
      <c r="G3307" s="24"/>
      <c r="H3307" s="24"/>
      <c r="I3307" s="24"/>
      <c r="J3307" s="24"/>
      <c r="K3307" s="24"/>
      <c r="L3307" s="24"/>
      <c r="M3307" s="24"/>
      <c r="N3307" s="24"/>
      <c r="O3307" s="24"/>
    </row>
    <row r="3308" spans="4:15" x14ac:dyDescent="0.75">
      <c r="D3308" s="24"/>
      <c r="E3308" s="24"/>
      <c r="F3308" s="24"/>
      <c r="G3308" s="24"/>
      <c r="H3308" s="24"/>
      <c r="I3308" s="24"/>
      <c r="J3308" s="24"/>
      <c r="K3308" s="24"/>
      <c r="L3308" s="24"/>
      <c r="M3308" s="24"/>
      <c r="N3308" s="24"/>
      <c r="O3308" s="24"/>
    </row>
    <row r="3309" spans="4:15" x14ac:dyDescent="0.75">
      <c r="D3309" s="24"/>
      <c r="E3309" s="24"/>
      <c r="F3309" s="24"/>
      <c r="G3309" s="24"/>
      <c r="H3309" s="24"/>
      <c r="I3309" s="24"/>
      <c r="J3309" s="24"/>
      <c r="K3309" s="24"/>
      <c r="L3309" s="24"/>
      <c r="M3309" s="24"/>
      <c r="N3309" s="24"/>
      <c r="O3309" s="24"/>
    </row>
    <row r="3310" spans="4:15" x14ac:dyDescent="0.75">
      <c r="D3310" s="24"/>
      <c r="E3310" s="24"/>
      <c r="F3310" s="24"/>
      <c r="G3310" s="24"/>
      <c r="H3310" s="24"/>
      <c r="I3310" s="24"/>
      <c r="J3310" s="24"/>
      <c r="K3310" s="24"/>
      <c r="L3310" s="24"/>
      <c r="M3310" s="24"/>
      <c r="N3310" s="24"/>
      <c r="O3310" s="24"/>
    </row>
    <row r="3311" spans="4:15" x14ac:dyDescent="0.75">
      <c r="D3311" s="24"/>
      <c r="E3311" s="24"/>
      <c r="F3311" s="24"/>
      <c r="G3311" s="24"/>
      <c r="H3311" s="24"/>
      <c r="I3311" s="24"/>
      <c r="J3311" s="24"/>
      <c r="K3311" s="24"/>
      <c r="L3311" s="24"/>
      <c r="M3311" s="24"/>
      <c r="N3311" s="24"/>
      <c r="O3311" s="24"/>
    </row>
    <row r="3312" spans="4:15" x14ac:dyDescent="0.75">
      <c r="D3312" s="24"/>
      <c r="E3312" s="24"/>
      <c r="F3312" s="24"/>
      <c r="G3312" s="24"/>
      <c r="H3312" s="24"/>
      <c r="I3312" s="24"/>
      <c r="J3312" s="24"/>
      <c r="K3312" s="24"/>
      <c r="L3312" s="24"/>
      <c r="M3312" s="24"/>
      <c r="N3312" s="24"/>
      <c r="O3312" s="24"/>
    </row>
    <row r="3313" spans="4:15" x14ac:dyDescent="0.75">
      <c r="D3313" s="24"/>
      <c r="E3313" s="24"/>
      <c r="F3313" s="24"/>
      <c r="G3313" s="24"/>
      <c r="H3313" s="24"/>
      <c r="I3313" s="24"/>
      <c r="J3313" s="24"/>
      <c r="K3313" s="24"/>
      <c r="L3313" s="24"/>
      <c r="M3313" s="24"/>
      <c r="N3313" s="24"/>
      <c r="O3313" s="24"/>
    </row>
    <row r="3314" spans="4:15" x14ac:dyDescent="0.75">
      <c r="D3314" s="24"/>
      <c r="E3314" s="24"/>
      <c r="F3314" s="24"/>
      <c r="G3314" s="24"/>
      <c r="H3314" s="24"/>
      <c r="I3314" s="24"/>
      <c r="J3314" s="24"/>
      <c r="K3314" s="24"/>
      <c r="L3314" s="24"/>
      <c r="M3314" s="24"/>
      <c r="N3314" s="24"/>
      <c r="O3314" s="24"/>
    </row>
    <row r="3315" spans="4:15" x14ac:dyDescent="0.75">
      <c r="D3315" s="24"/>
      <c r="E3315" s="24"/>
      <c r="F3315" s="24"/>
      <c r="G3315" s="24"/>
      <c r="H3315" s="24"/>
      <c r="I3315" s="24"/>
      <c r="J3315" s="24"/>
      <c r="K3315" s="24"/>
      <c r="L3315" s="24"/>
      <c r="M3315" s="24"/>
      <c r="N3315" s="24"/>
      <c r="O3315" s="24"/>
    </row>
    <row r="3316" spans="4:15" x14ac:dyDescent="0.75">
      <c r="D3316" s="24"/>
      <c r="E3316" s="24"/>
      <c r="F3316" s="24"/>
      <c r="G3316" s="24"/>
      <c r="H3316" s="24"/>
      <c r="I3316" s="24"/>
      <c r="J3316" s="24"/>
      <c r="K3316" s="24"/>
      <c r="L3316" s="24"/>
      <c r="M3316" s="24"/>
      <c r="N3316" s="24"/>
      <c r="O3316" s="24"/>
    </row>
    <row r="3317" spans="4:15" x14ac:dyDescent="0.75">
      <c r="D3317" s="24"/>
      <c r="E3317" s="24"/>
      <c r="F3317" s="24"/>
      <c r="G3317" s="24"/>
      <c r="H3317" s="24"/>
      <c r="I3317" s="24"/>
      <c r="J3317" s="24"/>
      <c r="K3317" s="24"/>
      <c r="L3317" s="24"/>
      <c r="M3317" s="24"/>
      <c r="N3317" s="24"/>
      <c r="O3317" s="24"/>
    </row>
    <row r="3318" spans="4:15" x14ac:dyDescent="0.75">
      <c r="D3318" s="24"/>
      <c r="E3318" s="24"/>
      <c r="F3318" s="24"/>
      <c r="G3318" s="24"/>
      <c r="H3318" s="24"/>
      <c r="I3318" s="24"/>
      <c r="J3318" s="24"/>
      <c r="K3318" s="24"/>
      <c r="L3318" s="24"/>
      <c r="M3318" s="24"/>
      <c r="N3318" s="24"/>
      <c r="O3318" s="24"/>
    </row>
    <row r="3319" spans="4:15" x14ac:dyDescent="0.75">
      <c r="D3319" s="24"/>
      <c r="E3319" s="24"/>
      <c r="F3319" s="24"/>
      <c r="G3319" s="24"/>
      <c r="H3319" s="24"/>
      <c r="I3319" s="24"/>
      <c r="J3319" s="24"/>
      <c r="K3319" s="24"/>
      <c r="L3319" s="24"/>
      <c r="M3319" s="24"/>
      <c r="N3319" s="24"/>
      <c r="O3319" s="24"/>
    </row>
    <row r="3320" spans="4:15" x14ac:dyDescent="0.75">
      <c r="D3320" s="24"/>
      <c r="E3320" s="24"/>
      <c r="F3320" s="24"/>
      <c r="G3320" s="24"/>
      <c r="H3320" s="24"/>
      <c r="I3320" s="24"/>
      <c r="J3320" s="24"/>
      <c r="K3320" s="24"/>
      <c r="L3320" s="24"/>
      <c r="M3320" s="24"/>
      <c r="N3320" s="24"/>
      <c r="O3320" s="24"/>
    </row>
    <row r="3321" spans="4:15" x14ac:dyDescent="0.75">
      <c r="D3321" s="24"/>
      <c r="E3321" s="24"/>
      <c r="F3321" s="24"/>
      <c r="G3321" s="24"/>
      <c r="H3321" s="24"/>
      <c r="I3321" s="24"/>
      <c r="J3321" s="24"/>
      <c r="K3321" s="24"/>
      <c r="L3321" s="24"/>
      <c r="M3321" s="24"/>
      <c r="N3321" s="24"/>
      <c r="O3321" s="24"/>
    </row>
    <row r="3322" spans="4:15" x14ac:dyDescent="0.75">
      <c r="D3322" s="24"/>
      <c r="E3322" s="24"/>
      <c r="F3322" s="24"/>
      <c r="G3322" s="24"/>
      <c r="H3322" s="24"/>
      <c r="I3322" s="24"/>
      <c r="J3322" s="24"/>
      <c r="K3322" s="24"/>
      <c r="L3322" s="24"/>
      <c r="M3322" s="24"/>
      <c r="N3322" s="24"/>
      <c r="O3322" s="24"/>
    </row>
    <row r="3323" spans="4:15" x14ac:dyDescent="0.75">
      <c r="D3323" s="24"/>
      <c r="E3323" s="24"/>
      <c r="F3323" s="24"/>
      <c r="G3323" s="24"/>
      <c r="H3323" s="24"/>
      <c r="I3323" s="24"/>
      <c r="J3323" s="24"/>
      <c r="K3323" s="24"/>
      <c r="L3323" s="24"/>
      <c r="M3323" s="24"/>
      <c r="N3323" s="24"/>
      <c r="O3323" s="24"/>
    </row>
    <row r="3324" spans="4:15" x14ac:dyDescent="0.75">
      <c r="D3324" s="24"/>
      <c r="E3324" s="24"/>
      <c r="F3324" s="24"/>
      <c r="G3324" s="24"/>
      <c r="H3324" s="24"/>
      <c r="I3324" s="24"/>
      <c r="J3324" s="24"/>
      <c r="K3324" s="24"/>
      <c r="L3324" s="24"/>
      <c r="M3324" s="24"/>
      <c r="N3324" s="24"/>
      <c r="O3324" s="24"/>
    </row>
    <row r="3325" spans="4:15" x14ac:dyDescent="0.75">
      <c r="D3325" s="24"/>
      <c r="E3325" s="24"/>
      <c r="F3325" s="24"/>
      <c r="G3325" s="24"/>
      <c r="H3325" s="24"/>
      <c r="I3325" s="24"/>
      <c r="J3325" s="24"/>
      <c r="K3325" s="24"/>
      <c r="L3325" s="24"/>
      <c r="M3325" s="24"/>
      <c r="N3325" s="24"/>
      <c r="O3325" s="24"/>
    </row>
    <row r="3326" spans="4:15" x14ac:dyDescent="0.75">
      <c r="D3326" s="24"/>
      <c r="E3326" s="24"/>
      <c r="F3326" s="24"/>
      <c r="G3326" s="24"/>
      <c r="H3326" s="24"/>
      <c r="I3326" s="24"/>
      <c r="J3326" s="24"/>
      <c r="K3326" s="24"/>
      <c r="L3326" s="24"/>
      <c r="M3326" s="24"/>
      <c r="N3326" s="24"/>
      <c r="O3326" s="24"/>
    </row>
    <row r="3327" spans="4:15" x14ac:dyDescent="0.75">
      <c r="D3327" s="24"/>
      <c r="E3327" s="24"/>
      <c r="F3327" s="24"/>
      <c r="G3327" s="24"/>
      <c r="H3327" s="24"/>
      <c r="I3327" s="24"/>
      <c r="J3327" s="24"/>
      <c r="K3327" s="24"/>
      <c r="L3327" s="24"/>
      <c r="M3327" s="24"/>
      <c r="N3327" s="24"/>
      <c r="O3327" s="24"/>
    </row>
    <row r="3328" spans="4:15" x14ac:dyDescent="0.75">
      <c r="D3328" s="24"/>
      <c r="E3328" s="24"/>
      <c r="F3328" s="24"/>
      <c r="G3328" s="24"/>
      <c r="H3328" s="24"/>
      <c r="I3328" s="24"/>
      <c r="J3328" s="24"/>
      <c r="K3328" s="24"/>
      <c r="L3328" s="24"/>
      <c r="M3328" s="24"/>
      <c r="N3328" s="24"/>
      <c r="O3328" s="24"/>
    </row>
    <row r="3329" spans="4:15" x14ac:dyDescent="0.75">
      <c r="D3329" s="24"/>
      <c r="E3329" s="24"/>
      <c r="F3329" s="24"/>
      <c r="G3329" s="24"/>
      <c r="H3329" s="24"/>
      <c r="I3329" s="24"/>
      <c r="J3329" s="24"/>
      <c r="K3329" s="24"/>
      <c r="L3329" s="24"/>
      <c r="M3329" s="24"/>
      <c r="N3329" s="24"/>
      <c r="O3329" s="24"/>
    </row>
    <row r="3330" spans="4:15" x14ac:dyDescent="0.75">
      <c r="D3330" s="24"/>
      <c r="E3330" s="24"/>
      <c r="F3330" s="24"/>
      <c r="G3330" s="24"/>
      <c r="H3330" s="24"/>
      <c r="I3330" s="24"/>
      <c r="J3330" s="24"/>
      <c r="K3330" s="24"/>
      <c r="L3330" s="24"/>
      <c r="M3330" s="24"/>
      <c r="N3330" s="24"/>
      <c r="O3330" s="24"/>
    </row>
    <row r="3331" spans="4:15" x14ac:dyDescent="0.75">
      <c r="D3331" s="24"/>
      <c r="E3331" s="24"/>
      <c r="F3331" s="24"/>
      <c r="G3331" s="24"/>
      <c r="H3331" s="24"/>
      <c r="I3331" s="24"/>
      <c r="J3331" s="24"/>
      <c r="K3331" s="24"/>
      <c r="L3331" s="24"/>
      <c r="M3331" s="24"/>
      <c r="N3331" s="24"/>
      <c r="O3331" s="24"/>
    </row>
    <row r="3332" spans="4:15" x14ac:dyDescent="0.75">
      <c r="D3332" s="24"/>
      <c r="E3332" s="24"/>
      <c r="F3332" s="24"/>
      <c r="G3332" s="24"/>
      <c r="H3332" s="24"/>
      <c r="I3332" s="24"/>
      <c r="J3332" s="24"/>
      <c r="K3332" s="24"/>
      <c r="L3332" s="24"/>
      <c r="M3332" s="24"/>
      <c r="N3332" s="24"/>
      <c r="O3332" s="24"/>
    </row>
    <row r="3333" spans="4:15" x14ac:dyDescent="0.75">
      <c r="D3333" s="24"/>
      <c r="E3333" s="24"/>
      <c r="F3333" s="24"/>
      <c r="G3333" s="24"/>
      <c r="H3333" s="24"/>
      <c r="I3333" s="24"/>
      <c r="J3333" s="24"/>
      <c r="K3333" s="24"/>
      <c r="L3333" s="24"/>
      <c r="M3333" s="24"/>
      <c r="N3333" s="24"/>
      <c r="O3333" s="24"/>
    </row>
    <row r="3334" spans="4:15" x14ac:dyDescent="0.75">
      <c r="D3334" s="24"/>
      <c r="E3334" s="24"/>
      <c r="F3334" s="24"/>
      <c r="G3334" s="24"/>
      <c r="H3334" s="24"/>
      <c r="I3334" s="24"/>
      <c r="J3334" s="24"/>
      <c r="K3334" s="24"/>
      <c r="L3334" s="24"/>
      <c r="M3334" s="24"/>
      <c r="N3334" s="24"/>
      <c r="O3334" s="24"/>
    </row>
    <row r="3335" spans="4:15" x14ac:dyDescent="0.75">
      <c r="D3335" s="24"/>
      <c r="E3335" s="24"/>
      <c r="F3335" s="24"/>
      <c r="G3335" s="24"/>
      <c r="H3335" s="24"/>
      <c r="I3335" s="24"/>
      <c r="J3335" s="24"/>
      <c r="K3335" s="24"/>
      <c r="L3335" s="24"/>
      <c r="M3335" s="24"/>
      <c r="N3335" s="24"/>
      <c r="O3335" s="24"/>
    </row>
    <row r="3336" spans="4:15" x14ac:dyDescent="0.75">
      <c r="D3336" s="24"/>
      <c r="E3336" s="24"/>
      <c r="F3336" s="24"/>
      <c r="G3336" s="24"/>
      <c r="H3336" s="24"/>
      <c r="I3336" s="24"/>
      <c r="J3336" s="24"/>
      <c r="K3336" s="24"/>
      <c r="L3336" s="24"/>
      <c r="M3336" s="24"/>
      <c r="N3336" s="24"/>
      <c r="O3336" s="24"/>
    </row>
    <row r="3337" spans="4:15" x14ac:dyDescent="0.75">
      <c r="D3337" s="24"/>
      <c r="E3337" s="24"/>
      <c r="F3337" s="24"/>
      <c r="G3337" s="24"/>
      <c r="H3337" s="24"/>
      <c r="I3337" s="24"/>
      <c r="J3337" s="24"/>
      <c r="K3337" s="24"/>
      <c r="L3337" s="24"/>
      <c r="M3337" s="24"/>
      <c r="N3337" s="24"/>
      <c r="O3337" s="24"/>
    </row>
    <row r="3338" spans="4:15" x14ac:dyDescent="0.75">
      <c r="D3338" s="24"/>
      <c r="E3338" s="24"/>
      <c r="F3338" s="24"/>
      <c r="G3338" s="24"/>
      <c r="H3338" s="24"/>
      <c r="I3338" s="24"/>
      <c r="J3338" s="24"/>
      <c r="K3338" s="24"/>
      <c r="L3338" s="24"/>
      <c r="M3338" s="24"/>
      <c r="N3338" s="24"/>
      <c r="O3338" s="24"/>
    </row>
    <row r="3339" spans="4:15" x14ac:dyDescent="0.75">
      <c r="D3339" s="24"/>
      <c r="E3339" s="24"/>
      <c r="F3339" s="24"/>
      <c r="G3339" s="24"/>
      <c r="H3339" s="24"/>
      <c r="I3339" s="24"/>
      <c r="J3339" s="24"/>
      <c r="K3339" s="24"/>
      <c r="L3339" s="24"/>
      <c r="M3339" s="24"/>
      <c r="N3339" s="24"/>
      <c r="O3339" s="24"/>
    </row>
    <row r="3340" spans="4:15" x14ac:dyDescent="0.75">
      <c r="D3340" s="24"/>
      <c r="E3340" s="24"/>
      <c r="F3340" s="24"/>
      <c r="G3340" s="24"/>
      <c r="H3340" s="24"/>
      <c r="I3340" s="24"/>
      <c r="J3340" s="24"/>
      <c r="K3340" s="24"/>
      <c r="L3340" s="24"/>
      <c r="M3340" s="24"/>
      <c r="N3340" s="24"/>
      <c r="O3340" s="24"/>
    </row>
    <row r="3341" spans="4:15" x14ac:dyDescent="0.75">
      <c r="D3341" s="24"/>
      <c r="E3341" s="24"/>
      <c r="F3341" s="24"/>
      <c r="G3341" s="24"/>
      <c r="H3341" s="24"/>
      <c r="I3341" s="24"/>
      <c r="J3341" s="24"/>
      <c r="K3341" s="24"/>
      <c r="L3341" s="24"/>
      <c r="M3341" s="24"/>
      <c r="N3341" s="24"/>
      <c r="O3341" s="24"/>
    </row>
    <row r="3342" spans="4:15" x14ac:dyDescent="0.75">
      <c r="D3342" s="24"/>
      <c r="E3342" s="24"/>
      <c r="F3342" s="24"/>
      <c r="G3342" s="24"/>
      <c r="H3342" s="24"/>
      <c r="I3342" s="24"/>
      <c r="J3342" s="24"/>
      <c r="K3342" s="24"/>
      <c r="L3342" s="24"/>
      <c r="M3342" s="24"/>
      <c r="N3342" s="24"/>
      <c r="O3342" s="24"/>
    </row>
    <row r="3343" spans="4:15" x14ac:dyDescent="0.75">
      <c r="D3343" s="24"/>
      <c r="E3343" s="24"/>
      <c r="F3343" s="24"/>
      <c r="G3343" s="24"/>
      <c r="H3343" s="24"/>
      <c r="I3343" s="24"/>
      <c r="J3343" s="24"/>
      <c r="K3343" s="24"/>
      <c r="L3343" s="24"/>
      <c r="M3343" s="24"/>
      <c r="N3343" s="24"/>
      <c r="O3343" s="24"/>
    </row>
    <row r="3344" spans="4:15" x14ac:dyDescent="0.75">
      <c r="D3344" s="24"/>
      <c r="E3344" s="24"/>
      <c r="F3344" s="24"/>
      <c r="G3344" s="24"/>
      <c r="H3344" s="24"/>
      <c r="I3344" s="24"/>
      <c r="J3344" s="24"/>
      <c r="K3344" s="24"/>
      <c r="L3344" s="24"/>
      <c r="M3344" s="24"/>
      <c r="N3344" s="24"/>
      <c r="O3344" s="24"/>
    </row>
    <row r="3345" spans="4:15" x14ac:dyDescent="0.75">
      <c r="D3345" s="24"/>
      <c r="E3345" s="24"/>
      <c r="F3345" s="24"/>
      <c r="G3345" s="24"/>
      <c r="H3345" s="24"/>
      <c r="I3345" s="24"/>
      <c r="J3345" s="24"/>
      <c r="K3345" s="24"/>
      <c r="L3345" s="24"/>
      <c r="M3345" s="24"/>
      <c r="N3345" s="24"/>
      <c r="O3345" s="24"/>
    </row>
    <row r="3346" spans="4:15" x14ac:dyDescent="0.75">
      <c r="D3346" s="24"/>
      <c r="E3346" s="24"/>
      <c r="F3346" s="24"/>
      <c r="G3346" s="24"/>
      <c r="H3346" s="24"/>
      <c r="I3346" s="24"/>
      <c r="J3346" s="24"/>
      <c r="K3346" s="24"/>
      <c r="L3346" s="24"/>
      <c r="M3346" s="24"/>
      <c r="N3346" s="24"/>
      <c r="O3346" s="24"/>
    </row>
    <row r="3347" spans="4:15" x14ac:dyDescent="0.75">
      <c r="D3347" s="24"/>
      <c r="E3347" s="24"/>
      <c r="F3347" s="24"/>
      <c r="G3347" s="24"/>
      <c r="H3347" s="24"/>
      <c r="I3347" s="24"/>
      <c r="J3347" s="24"/>
      <c r="K3347" s="24"/>
      <c r="L3347" s="24"/>
      <c r="M3347" s="24"/>
      <c r="N3347" s="24"/>
      <c r="O3347" s="24"/>
    </row>
    <row r="3348" spans="4:15" x14ac:dyDescent="0.75">
      <c r="D3348" s="24"/>
      <c r="E3348" s="24"/>
      <c r="F3348" s="24"/>
      <c r="G3348" s="24"/>
      <c r="H3348" s="24"/>
      <c r="I3348" s="24"/>
      <c r="J3348" s="24"/>
      <c r="K3348" s="24"/>
      <c r="L3348" s="24"/>
      <c r="M3348" s="24"/>
      <c r="N3348" s="24"/>
      <c r="O3348" s="24"/>
    </row>
    <row r="3349" spans="4:15" x14ac:dyDescent="0.75">
      <c r="D3349" s="24"/>
      <c r="E3349" s="24"/>
      <c r="F3349" s="24"/>
      <c r="G3349" s="24"/>
      <c r="H3349" s="24"/>
      <c r="I3349" s="24"/>
      <c r="J3349" s="24"/>
      <c r="K3349" s="24"/>
      <c r="L3349" s="24"/>
      <c r="M3349" s="24"/>
      <c r="N3349" s="24"/>
      <c r="O3349" s="24"/>
    </row>
    <row r="3350" spans="4:15" x14ac:dyDescent="0.75">
      <c r="D3350" s="24"/>
      <c r="E3350" s="24"/>
      <c r="F3350" s="24"/>
      <c r="G3350" s="24"/>
      <c r="H3350" s="24"/>
      <c r="I3350" s="24"/>
      <c r="J3350" s="24"/>
      <c r="K3350" s="24"/>
      <c r="L3350" s="24"/>
      <c r="M3350" s="24"/>
      <c r="N3350" s="24"/>
      <c r="O3350" s="24"/>
    </row>
    <row r="3351" spans="4:15" x14ac:dyDescent="0.75">
      <c r="D3351" s="24"/>
      <c r="E3351" s="24"/>
      <c r="F3351" s="24"/>
      <c r="G3351" s="24"/>
      <c r="H3351" s="24"/>
      <c r="I3351" s="24"/>
      <c r="J3351" s="24"/>
      <c r="K3351" s="24"/>
      <c r="L3351" s="24"/>
      <c r="M3351" s="24"/>
      <c r="N3351" s="24"/>
      <c r="O3351" s="24"/>
    </row>
    <row r="3352" spans="4:15" x14ac:dyDescent="0.75">
      <c r="D3352" s="24"/>
      <c r="E3352" s="24"/>
      <c r="F3352" s="24"/>
      <c r="G3352" s="24"/>
      <c r="H3352" s="24"/>
      <c r="I3352" s="24"/>
      <c r="J3352" s="24"/>
      <c r="K3352" s="24"/>
      <c r="L3352" s="24"/>
      <c r="M3352" s="24"/>
      <c r="N3352" s="24"/>
      <c r="O3352" s="24"/>
    </row>
    <row r="3353" spans="4:15" x14ac:dyDescent="0.75">
      <c r="D3353" s="24"/>
      <c r="E3353" s="24"/>
      <c r="F3353" s="24"/>
      <c r="G3353" s="24"/>
      <c r="H3353" s="24"/>
      <c r="I3353" s="24"/>
      <c r="J3353" s="24"/>
      <c r="K3353" s="24"/>
      <c r="L3353" s="24"/>
      <c r="M3353" s="24"/>
      <c r="N3353" s="24"/>
      <c r="O3353" s="24"/>
    </row>
    <row r="3354" spans="4:15" x14ac:dyDescent="0.75">
      <c r="D3354" s="24"/>
      <c r="E3354" s="24"/>
      <c r="F3354" s="24"/>
      <c r="G3354" s="24"/>
      <c r="H3354" s="24"/>
      <c r="I3354" s="24"/>
      <c r="J3354" s="24"/>
      <c r="K3354" s="24"/>
      <c r="L3354" s="24"/>
      <c r="M3354" s="24"/>
      <c r="N3354" s="24"/>
      <c r="O3354" s="24"/>
    </row>
    <row r="3355" spans="4:15" x14ac:dyDescent="0.75">
      <c r="D3355" s="24"/>
      <c r="E3355" s="24"/>
      <c r="F3355" s="24"/>
      <c r="G3355" s="24"/>
      <c r="H3355" s="24"/>
      <c r="I3355" s="24"/>
      <c r="J3355" s="24"/>
      <c r="K3355" s="24"/>
      <c r="L3355" s="24"/>
      <c r="M3355" s="24"/>
      <c r="N3355" s="24"/>
      <c r="O3355" s="24"/>
    </row>
    <row r="3356" spans="4:15" x14ac:dyDescent="0.75">
      <c r="D3356" s="24"/>
      <c r="E3356" s="24"/>
      <c r="F3356" s="24"/>
      <c r="G3356" s="24"/>
      <c r="H3356" s="24"/>
      <c r="I3356" s="24"/>
      <c r="J3356" s="24"/>
      <c r="K3356" s="24"/>
      <c r="L3356" s="24"/>
      <c r="M3356" s="24"/>
      <c r="N3356" s="24"/>
      <c r="O3356" s="24"/>
    </row>
    <row r="3357" spans="4:15" x14ac:dyDescent="0.75">
      <c r="D3357" s="24"/>
      <c r="E3357" s="24"/>
      <c r="F3357" s="24"/>
      <c r="G3357" s="24"/>
      <c r="H3357" s="24"/>
      <c r="I3357" s="24"/>
      <c r="J3357" s="24"/>
      <c r="K3357" s="24"/>
      <c r="L3357" s="24"/>
      <c r="M3357" s="24"/>
      <c r="N3357" s="24"/>
      <c r="O3357" s="24"/>
    </row>
    <row r="3358" spans="4:15" x14ac:dyDescent="0.75">
      <c r="D3358" s="24"/>
      <c r="E3358" s="24"/>
      <c r="F3358" s="24"/>
      <c r="G3358" s="24"/>
      <c r="H3358" s="24"/>
      <c r="I3358" s="24"/>
      <c r="J3358" s="24"/>
      <c r="K3358" s="24"/>
      <c r="L3358" s="24"/>
      <c r="M3358" s="24"/>
      <c r="N3358" s="24"/>
      <c r="O3358" s="24"/>
    </row>
    <row r="3359" spans="4:15" x14ac:dyDescent="0.75">
      <c r="D3359" s="24"/>
      <c r="E3359" s="24"/>
      <c r="F3359" s="24"/>
      <c r="G3359" s="24"/>
      <c r="H3359" s="24"/>
      <c r="I3359" s="24"/>
      <c r="J3359" s="24"/>
      <c r="K3359" s="24"/>
      <c r="L3359" s="24"/>
      <c r="M3359" s="24"/>
      <c r="N3359" s="24"/>
      <c r="O3359" s="24"/>
    </row>
    <row r="3360" spans="4:15" x14ac:dyDescent="0.75">
      <c r="D3360" s="24"/>
      <c r="E3360" s="24"/>
      <c r="F3360" s="24"/>
      <c r="G3360" s="24"/>
      <c r="H3360" s="24"/>
      <c r="I3360" s="24"/>
      <c r="J3360" s="24"/>
      <c r="K3360" s="24"/>
      <c r="L3360" s="24"/>
      <c r="M3360" s="24"/>
      <c r="N3360" s="24"/>
      <c r="O3360" s="24"/>
    </row>
    <row r="3361" spans="4:15" x14ac:dyDescent="0.75">
      <c r="D3361" s="24"/>
      <c r="E3361" s="24"/>
      <c r="F3361" s="24"/>
      <c r="G3361" s="24"/>
      <c r="H3361" s="24"/>
      <c r="I3361" s="24"/>
      <c r="J3361" s="24"/>
      <c r="K3361" s="24"/>
      <c r="L3361" s="24"/>
      <c r="M3361" s="24"/>
      <c r="N3361" s="24"/>
      <c r="O3361" s="24"/>
    </row>
    <row r="3362" spans="4:15" x14ac:dyDescent="0.75">
      <c r="D3362" s="24"/>
      <c r="E3362" s="24"/>
      <c r="F3362" s="24"/>
      <c r="G3362" s="24"/>
      <c r="H3362" s="24"/>
      <c r="I3362" s="24"/>
      <c r="J3362" s="24"/>
      <c r="K3362" s="24"/>
      <c r="L3362" s="24"/>
      <c r="M3362" s="24"/>
      <c r="N3362" s="24"/>
      <c r="O3362" s="24"/>
    </row>
    <row r="3363" spans="4:15" x14ac:dyDescent="0.75">
      <c r="D3363" s="24"/>
      <c r="E3363" s="24"/>
      <c r="F3363" s="24"/>
      <c r="G3363" s="24"/>
      <c r="H3363" s="24"/>
      <c r="I3363" s="24"/>
      <c r="J3363" s="24"/>
      <c r="K3363" s="24"/>
      <c r="L3363" s="24"/>
      <c r="M3363" s="24"/>
      <c r="N3363" s="24"/>
      <c r="O3363" s="24"/>
    </row>
    <row r="3364" spans="4:15" x14ac:dyDescent="0.75">
      <c r="D3364" s="24"/>
      <c r="E3364" s="24"/>
      <c r="F3364" s="24"/>
      <c r="G3364" s="24"/>
      <c r="H3364" s="24"/>
      <c r="I3364" s="24"/>
      <c r="J3364" s="24"/>
      <c r="K3364" s="24"/>
      <c r="L3364" s="24"/>
      <c r="M3364" s="24"/>
      <c r="N3364" s="24"/>
      <c r="O3364" s="24"/>
    </row>
    <row r="3365" spans="4:15" x14ac:dyDescent="0.75">
      <c r="D3365" s="24"/>
      <c r="E3365" s="24"/>
      <c r="F3365" s="24"/>
      <c r="G3365" s="24"/>
      <c r="H3365" s="24"/>
      <c r="I3365" s="24"/>
      <c r="J3365" s="24"/>
      <c r="K3365" s="24"/>
      <c r="L3365" s="24"/>
      <c r="M3365" s="24"/>
      <c r="N3365" s="24"/>
      <c r="O3365" s="24"/>
    </row>
    <row r="3366" spans="4:15" x14ac:dyDescent="0.75">
      <c r="D3366" s="24"/>
      <c r="E3366" s="24"/>
      <c r="F3366" s="24"/>
      <c r="G3366" s="24"/>
      <c r="H3366" s="24"/>
      <c r="I3366" s="24"/>
      <c r="J3366" s="24"/>
      <c r="K3366" s="24"/>
      <c r="L3366" s="24"/>
      <c r="M3366" s="24"/>
      <c r="N3366" s="24"/>
      <c r="O3366" s="24"/>
    </row>
    <row r="3367" spans="4:15" x14ac:dyDescent="0.75">
      <c r="D3367" s="24"/>
      <c r="E3367" s="24"/>
      <c r="F3367" s="24"/>
      <c r="G3367" s="24"/>
      <c r="H3367" s="24"/>
      <c r="I3367" s="24"/>
      <c r="J3367" s="24"/>
      <c r="K3367" s="24"/>
      <c r="L3367" s="24"/>
      <c r="M3367" s="24"/>
      <c r="N3367" s="24"/>
      <c r="O3367" s="24"/>
    </row>
    <row r="3368" spans="4:15" x14ac:dyDescent="0.75">
      <c r="D3368" s="24"/>
      <c r="E3368" s="24"/>
      <c r="F3368" s="24"/>
      <c r="G3368" s="24"/>
      <c r="H3368" s="24"/>
      <c r="I3368" s="24"/>
      <c r="J3368" s="24"/>
      <c r="K3368" s="24"/>
      <c r="L3368" s="24"/>
      <c r="M3368" s="24"/>
      <c r="N3368" s="24"/>
      <c r="O3368" s="24"/>
    </row>
    <row r="3369" spans="4:15" x14ac:dyDescent="0.75">
      <c r="D3369" s="24"/>
      <c r="E3369" s="24"/>
      <c r="F3369" s="24"/>
      <c r="G3369" s="24"/>
      <c r="H3369" s="24"/>
      <c r="I3369" s="24"/>
      <c r="J3369" s="24"/>
      <c r="K3369" s="24"/>
      <c r="L3369" s="24"/>
      <c r="M3369" s="24"/>
      <c r="N3369" s="24"/>
      <c r="O3369" s="24"/>
    </row>
    <row r="3370" spans="4:15" x14ac:dyDescent="0.75">
      <c r="D3370" s="24"/>
      <c r="E3370" s="24"/>
      <c r="F3370" s="24"/>
      <c r="G3370" s="24"/>
      <c r="H3370" s="24"/>
      <c r="I3370" s="24"/>
      <c r="J3370" s="24"/>
      <c r="K3370" s="24"/>
      <c r="L3370" s="24"/>
      <c r="M3370" s="24"/>
      <c r="N3370" s="24"/>
      <c r="O3370" s="24"/>
    </row>
    <row r="3371" spans="4:15" x14ac:dyDescent="0.75">
      <c r="D3371" s="24"/>
      <c r="E3371" s="24"/>
      <c r="F3371" s="24"/>
      <c r="G3371" s="24"/>
      <c r="H3371" s="24"/>
      <c r="I3371" s="24"/>
      <c r="J3371" s="24"/>
      <c r="K3371" s="24"/>
      <c r="L3371" s="24"/>
      <c r="M3371" s="24"/>
      <c r="N3371" s="24"/>
      <c r="O3371" s="24"/>
    </row>
    <row r="3372" spans="4:15" x14ac:dyDescent="0.75">
      <c r="D3372" s="24"/>
      <c r="E3372" s="24"/>
      <c r="F3372" s="24"/>
      <c r="G3372" s="24"/>
      <c r="H3372" s="24"/>
      <c r="I3372" s="24"/>
      <c r="J3372" s="24"/>
      <c r="K3372" s="24"/>
      <c r="L3372" s="24"/>
      <c r="M3372" s="24"/>
      <c r="N3372" s="24"/>
      <c r="O3372" s="24"/>
    </row>
    <row r="3373" spans="4:15" x14ac:dyDescent="0.75">
      <c r="D3373" s="24"/>
      <c r="E3373" s="24"/>
      <c r="F3373" s="24"/>
      <c r="G3373" s="24"/>
      <c r="H3373" s="24"/>
      <c r="I3373" s="24"/>
      <c r="J3373" s="24"/>
      <c r="K3373" s="24"/>
      <c r="L3373" s="24"/>
      <c r="M3373" s="24"/>
      <c r="N3373" s="24"/>
      <c r="O3373" s="24"/>
    </row>
    <row r="3374" spans="4:15" x14ac:dyDescent="0.75">
      <c r="D3374" s="24"/>
      <c r="E3374" s="24"/>
      <c r="F3374" s="24"/>
      <c r="G3374" s="24"/>
      <c r="H3374" s="24"/>
      <c r="I3374" s="24"/>
      <c r="J3374" s="24"/>
      <c r="K3374" s="24"/>
      <c r="L3374" s="24"/>
      <c r="M3374" s="24"/>
      <c r="N3374" s="24"/>
      <c r="O3374" s="24"/>
    </row>
    <row r="3375" spans="4:15" x14ac:dyDescent="0.75">
      <c r="D3375" s="24"/>
      <c r="E3375" s="24"/>
      <c r="F3375" s="24"/>
      <c r="G3375" s="24"/>
      <c r="H3375" s="24"/>
      <c r="I3375" s="24"/>
      <c r="J3375" s="24"/>
      <c r="K3375" s="24"/>
      <c r="L3375" s="24"/>
      <c r="M3375" s="24"/>
      <c r="N3375" s="24"/>
      <c r="O3375" s="24"/>
    </row>
    <row r="3376" spans="4:15" x14ac:dyDescent="0.75">
      <c r="D3376" s="24"/>
      <c r="E3376" s="24"/>
      <c r="F3376" s="24"/>
      <c r="G3376" s="24"/>
      <c r="H3376" s="24"/>
      <c r="I3376" s="24"/>
      <c r="J3376" s="24"/>
      <c r="K3376" s="24"/>
      <c r="L3376" s="24"/>
      <c r="M3376" s="24"/>
      <c r="N3376" s="24"/>
      <c r="O3376" s="24"/>
    </row>
    <row r="3377" spans="4:15" x14ac:dyDescent="0.75">
      <c r="D3377" s="24"/>
      <c r="E3377" s="24"/>
      <c r="F3377" s="24"/>
      <c r="G3377" s="24"/>
      <c r="H3377" s="24"/>
      <c r="I3377" s="24"/>
      <c r="J3377" s="24"/>
      <c r="K3377" s="24"/>
      <c r="L3377" s="24"/>
      <c r="M3377" s="24"/>
      <c r="N3377" s="24"/>
      <c r="O3377" s="24"/>
    </row>
    <row r="3378" spans="4:15" x14ac:dyDescent="0.75">
      <c r="D3378" s="24"/>
      <c r="E3378" s="24"/>
      <c r="F3378" s="24"/>
      <c r="G3378" s="24"/>
      <c r="H3378" s="24"/>
      <c r="I3378" s="24"/>
      <c r="J3378" s="24"/>
      <c r="K3378" s="24"/>
      <c r="L3378" s="24"/>
      <c r="M3378" s="24"/>
      <c r="N3378" s="24"/>
      <c r="O3378" s="24"/>
    </row>
    <row r="3379" spans="4:15" x14ac:dyDescent="0.75">
      <c r="D3379" s="24"/>
      <c r="E3379" s="24"/>
      <c r="F3379" s="24"/>
      <c r="G3379" s="24"/>
      <c r="H3379" s="24"/>
      <c r="I3379" s="24"/>
      <c r="J3379" s="24"/>
      <c r="K3379" s="24"/>
      <c r="L3379" s="24"/>
      <c r="M3379" s="24"/>
      <c r="N3379" s="24"/>
      <c r="O3379" s="24"/>
    </row>
    <row r="3380" spans="4:15" x14ac:dyDescent="0.75">
      <c r="D3380" s="24"/>
      <c r="E3380" s="24"/>
      <c r="F3380" s="24"/>
      <c r="G3380" s="24"/>
      <c r="H3380" s="24"/>
      <c r="I3380" s="24"/>
      <c r="J3380" s="24"/>
      <c r="K3380" s="24"/>
      <c r="L3380" s="24"/>
      <c r="M3380" s="24"/>
      <c r="N3380" s="24"/>
      <c r="O3380" s="24"/>
    </row>
    <row r="3381" spans="4:15" x14ac:dyDescent="0.75">
      <c r="D3381" s="24"/>
      <c r="E3381" s="24"/>
      <c r="F3381" s="24"/>
      <c r="G3381" s="24"/>
      <c r="H3381" s="24"/>
      <c r="I3381" s="24"/>
      <c r="J3381" s="24"/>
      <c r="K3381" s="24"/>
      <c r="L3381" s="24"/>
      <c r="M3381" s="24"/>
      <c r="N3381" s="24"/>
      <c r="O3381" s="24"/>
    </row>
    <row r="3382" spans="4:15" x14ac:dyDescent="0.75">
      <c r="D3382" s="24"/>
      <c r="E3382" s="24"/>
      <c r="F3382" s="24"/>
      <c r="G3382" s="24"/>
      <c r="H3382" s="24"/>
      <c r="I3382" s="24"/>
      <c r="J3382" s="24"/>
      <c r="K3382" s="24"/>
      <c r="L3382" s="24"/>
      <c r="M3382" s="24"/>
      <c r="N3382" s="24"/>
      <c r="O3382" s="24"/>
    </row>
    <row r="3383" spans="4:15" x14ac:dyDescent="0.75">
      <c r="D3383" s="24"/>
      <c r="E3383" s="24"/>
      <c r="F3383" s="24"/>
      <c r="G3383" s="24"/>
      <c r="H3383" s="24"/>
      <c r="I3383" s="24"/>
      <c r="J3383" s="24"/>
      <c r="K3383" s="24"/>
      <c r="L3383" s="24"/>
      <c r="M3383" s="24"/>
      <c r="N3383" s="24"/>
      <c r="O3383" s="24"/>
    </row>
    <row r="3384" spans="4:15" x14ac:dyDescent="0.75">
      <c r="D3384" s="24"/>
      <c r="E3384" s="24"/>
      <c r="F3384" s="24"/>
      <c r="G3384" s="24"/>
      <c r="H3384" s="24"/>
      <c r="I3384" s="24"/>
      <c r="J3384" s="24"/>
      <c r="K3384" s="24"/>
      <c r="L3384" s="24"/>
      <c r="M3384" s="24"/>
      <c r="N3384" s="24"/>
      <c r="O3384" s="24"/>
    </row>
    <row r="3385" spans="4:15" x14ac:dyDescent="0.75">
      <c r="D3385" s="24"/>
      <c r="E3385" s="24"/>
      <c r="F3385" s="24"/>
      <c r="G3385" s="24"/>
      <c r="H3385" s="24"/>
      <c r="I3385" s="24"/>
      <c r="J3385" s="24"/>
      <c r="K3385" s="24"/>
      <c r="L3385" s="24"/>
      <c r="M3385" s="24"/>
      <c r="N3385" s="24"/>
      <c r="O3385" s="24"/>
    </row>
    <row r="3386" spans="4:15" x14ac:dyDescent="0.75">
      <c r="D3386" s="24"/>
      <c r="E3386" s="24"/>
      <c r="F3386" s="24"/>
      <c r="G3386" s="24"/>
      <c r="H3386" s="24"/>
      <c r="I3386" s="24"/>
      <c r="J3386" s="24"/>
      <c r="K3386" s="24"/>
      <c r="L3386" s="24"/>
      <c r="M3386" s="24"/>
      <c r="N3386" s="24"/>
      <c r="O3386" s="24"/>
    </row>
    <row r="3387" spans="4:15" x14ac:dyDescent="0.75">
      <c r="D3387" s="24"/>
      <c r="E3387" s="24"/>
      <c r="F3387" s="24"/>
      <c r="G3387" s="24"/>
      <c r="H3387" s="24"/>
      <c r="I3387" s="24"/>
      <c r="J3387" s="24"/>
      <c r="K3387" s="24"/>
      <c r="L3387" s="24"/>
      <c r="M3387" s="24"/>
      <c r="N3387" s="24"/>
      <c r="O3387" s="24"/>
    </row>
    <row r="3388" spans="4:15" x14ac:dyDescent="0.75">
      <c r="D3388" s="24"/>
      <c r="E3388" s="24"/>
      <c r="F3388" s="24"/>
      <c r="G3388" s="24"/>
      <c r="H3388" s="24"/>
      <c r="I3388" s="24"/>
      <c r="J3388" s="24"/>
      <c r="K3388" s="24"/>
      <c r="L3388" s="24"/>
      <c r="M3388" s="24"/>
      <c r="N3388" s="24"/>
      <c r="O3388" s="24"/>
    </row>
    <row r="3389" spans="4:15" x14ac:dyDescent="0.75">
      <c r="D3389" s="24"/>
      <c r="E3389" s="24"/>
      <c r="F3389" s="24"/>
      <c r="G3389" s="24"/>
      <c r="H3389" s="24"/>
      <c r="I3389" s="24"/>
      <c r="J3389" s="24"/>
      <c r="K3389" s="24"/>
      <c r="L3389" s="24"/>
      <c r="M3389" s="24"/>
      <c r="N3389" s="24"/>
      <c r="O3389" s="24"/>
    </row>
    <row r="3390" spans="4:15" x14ac:dyDescent="0.75">
      <c r="D3390" s="24"/>
      <c r="E3390" s="24"/>
      <c r="F3390" s="24"/>
      <c r="G3390" s="24"/>
      <c r="H3390" s="24"/>
      <c r="I3390" s="24"/>
      <c r="J3390" s="24"/>
      <c r="K3390" s="24"/>
      <c r="L3390" s="24"/>
      <c r="M3390" s="24"/>
      <c r="N3390" s="24"/>
      <c r="O3390" s="24"/>
    </row>
    <row r="3391" spans="4:15" x14ac:dyDescent="0.75">
      <c r="D3391" s="24"/>
      <c r="E3391" s="24"/>
      <c r="F3391" s="24"/>
      <c r="G3391" s="24"/>
      <c r="H3391" s="24"/>
      <c r="I3391" s="24"/>
      <c r="J3391" s="24"/>
      <c r="K3391" s="24"/>
      <c r="L3391" s="24"/>
      <c r="M3391" s="24"/>
      <c r="N3391" s="24"/>
      <c r="O3391" s="24"/>
    </row>
    <row r="3392" spans="4:15" x14ac:dyDescent="0.75">
      <c r="D3392" s="24"/>
      <c r="E3392" s="24"/>
      <c r="F3392" s="24"/>
      <c r="G3392" s="24"/>
      <c r="H3392" s="24"/>
      <c r="I3392" s="24"/>
      <c r="J3392" s="24"/>
      <c r="K3392" s="24"/>
      <c r="L3392" s="24"/>
      <c r="M3392" s="24"/>
      <c r="N3392" s="24"/>
      <c r="O3392" s="24"/>
    </row>
    <row r="3393" spans="4:15" x14ac:dyDescent="0.75">
      <c r="D3393" s="24"/>
      <c r="E3393" s="24"/>
      <c r="F3393" s="24"/>
      <c r="G3393" s="24"/>
      <c r="H3393" s="24"/>
      <c r="I3393" s="24"/>
      <c r="J3393" s="24"/>
      <c r="K3393" s="24"/>
      <c r="L3393" s="24"/>
      <c r="M3393" s="24"/>
      <c r="N3393" s="24"/>
      <c r="O3393" s="24"/>
    </row>
    <row r="3394" spans="4:15" x14ac:dyDescent="0.75">
      <c r="D3394" s="24"/>
      <c r="E3394" s="24"/>
      <c r="F3394" s="24"/>
      <c r="G3394" s="24"/>
      <c r="H3394" s="24"/>
      <c r="I3394" s="24"/>
      <c r="J3394" s="24"/>
      <c r="K3394" s="24"/>
      <c r="L3394" s="24"/>
      <c r="M3394" s="24"/>
      <c r="N3394" s="24"/>
      <c r="O3394" s="24"/>
    </row>
    <row r="3395" spans="4:15" x14ac:dyDescent="0.75">
      <c r="D3395" s="24"/>
      <c r="E3395" s="24"/>
      <c r="F3395" s="24"/>
      <c r="G3395" s="24"/>
      <c r="H3395" s="24"/>
      <c r="I3395" s="24"/>
      <c r="J3395" s="24"/>
      <c r="K3395" s="24"/>
      <c r="L3395" s="24"/>
      <c r="M3395" s="24"/>
      <c r="N3395" s="24"/>
      <c r="O3395" s="24"/>
    </row>
    <row r="3396" spans="4:15" x14ac:dyDescent="0.75">
      <c r="D3396" s="24"/>
      <c r="E3396" s="24"/>
      <c r="F3396" s="24"/>
      <c r="G3396" s="24"/>
      <c r="H3396" s="24"/>
      <c r="I3396" s="24"/>
      <c r="J3396" s="24"/>
      <c r="K3396" s="24"/>
      <c r="L3396" s="24"/>
      <c r="M3396" s="24"/>
      <c r="N3396" s="24"/>
      <c r="O3396" s="24"/>
    </row>
    <row r="3397" spans="4:15" x14ac:dyDescent="0.75">
      <c r="D3397" s="24"/>
      <c r="E3397" s="24"/>
      <c r="F3397" s="24"/>
      <c r="G3397" s="24"/>
      <c r="H3397" s="24"/>
      <c r="I3397" s="24"/>
      <c r="J3397" s="24"/>
      <c r="K3397" s="24"/>
      <c r="L3397" s="24"/>
      <c r="M3397" s="24"/>
      <c r="N3397" s="24"/>
      <c r="O3397" s="24"/>
    </row>
    <row r="3398" spans="4:15" x14ac:dyDescent="0.75">
      <c r="D3398" s="24"/>
      <c r="E3398" s="24"/>
      <c r="F3398" s="24"/>
      <c r="G3398" s="24"/>
      <c r="H3398" s="24"/>
      <c r="I3398" s="24"/>
      <c r="J3398" s="24"/>
      <c r="K3398" s="24"/>
      <c r="L3398" s="24"/>
      <c r="M3398" s="24"/>
      <c r="N3398" s="24"/>
      <c r="O3398" s="24"/>
    </row>
    <row r="3399" spans="4:15" x14ac:dyDescent="0.75">
      <c r="D3399" s="24"/>
      <c r="E3399" s="24"/>
      <c r="F3399" s="24"/>
      <c r="G3399" s="24"/>
      <c r="H3399" s="24"/>
      <c r="I3399" s="24"/>
      <c r="J3399" s="24"/>
      <c r="K3399" s="24"/>
      <c r="L3399" s="24"/>
      <c r="M3399" s="24"/>
      <c r="N3399" s="24"/>
      <c r="O3399" s="24"/>
    </row>
    <row r="3400" spans="4:15" x14ac:dyDescent="0.75">
      <c r="D3400" s="24"/>
      <c r="E3400" s="24"/>
      <c r="F3400" s="24"/>
      <c r="G3400" s="24"/>
      <c r="H3400" s="24"/>
      <c r="I3400" s="24"/>
      <c r="J3400" s="24"/>
      <c r="K3400" s="24"/>
      <c r="L3400" s="24"/>
      <c r="M3400" s="24"/>
      <c r="N3400" s="24"/>
      <c r="O3400" s="24"/>
    </row>
    <row r="3401" spans="4:15" x14ac:dyDescent="0.75">
      <c r="D3401" s="24"/>
      <c r="E3401" s="24"/>
      <c r="F3401" s="24"/>
      <c r="G3401" s="24"/>
      <c r="H3401" s="24"/>
      <c r="I3401" s="24"/>
      <c r="J3401" s="24"/>
      <c r="K3401" s="24"/>
      <c r="L3401" s="24"/>
      <c r="M3401" s="24"/>
      <c r="N3401" s="24"/>
      <c r="O3401" s="24"/>
    </row>
    <row r="3402" spans="4:15" x14ac:dyDescent="0.75">
      <c r="D3402" s="24"/>
      <c r="E3402" s="24"/>
      <c r="F3402" s="24"/>
      <c r="G3402" s="24"/>
      <c r="H3402" s="24"/>
      <c r="I3402" s="24"/>
      <c r="J3402" s="24"/>
      <c r="K3402" s="24"/>
      <c r="L3402" s="24"/>
      <c r="M3402" s="24"/>
      <c r="N3402" s="24"/>
      <c r="O3402" s="24"/>
    </row>
    <row r="3403" spans="4:15" x14ac:dyDescent="0.75">
      <c r="D3403" s="24"/>
      <c r="E3403" s="24"/>
      <c r="F3403" s="24"/>
      <c r="G3403" s="24"/>
      <c r="H3403" s="24"/>
      <c r="I3403" s="24"/>
      <c r="J3403" s="24"/>
      <c r="K3403" s="24"/>
      <c r="L3403" s="24"/>
      <c r="M3403" s="24"/>
      <c r="N3403" s="24"/>
      <c r="O3403" s="24"/>
    </row>
    <row r="3404" spans="4:15" x14ac:dyDescent="0.75">
      <c r="D3404" s="24"/>
      <c r="E3404" s="24"/>
      <c r="F3404" s="24"/>
      <c r="G3404" s="24"/>
      <c r="H3404" s="24"/>
      <c r="I3404" s="24"/>
      <c r="J3404" s="24"/>
      <c r="K3404" s="24"/>
      <c r="L3404" s="24"/>
      <c r="M3404" s="24"/>
      <c r="N3404" s="24"/>
      <c r="O3404" s="24"/>
    </row>
    <row r="3405" spans="4:15" x14ac:dyDescent="0.75">
      <c r="D3405" s="24"/>
      <c r="E3405" s="24"/>
      <c r="F3405" s="24"/>
      <c r="G3405" s="24"/>
      <c r="H3405" s="24"/>
      <c r="I3405" s="24"/>
      <c r="J3405" s="24"/>
      <c r="K3405" s="24"/>
      <c r="L3405" s="24"/>
      <c r="M3405" s="24"/>
      <c r="N3405" s="24"/>
      <c r="O3405" s="24"/>
    </row>
    <row r="3406" spans="4:15" x14ac:dyDescent="0.75">
      <c r="D3406" s="24"/>
      <c r="E3406" s="24"/>
      <c r="F3406" s="24"/>
      <c r="G3406" s="24"/>
      <c r="H3406" s="24"/>
      <c r="I3406" s="24"/>
      <c r="J3406" s="24"/>
      <c r="K3406" s="24"/>
      <c r="L3406" s="24"/>
      <c r="M3406" s="24"/>
      <c r="N3406" s="24"/>
      <c r="O3406" s="24"/>
    </row>
    <row r="3407" spans="4:15" x14ac:dyDescent="0.75">
      <c r="D3407" s="24"/>
      <c r="E3407" s="24"/>
      <c r="F3407" s="24"/>
      <c r="G3407" s="24"/>
      <c r="H3407" s="24"/>
      <c r="I3407" s="24"/>
      <c r="J3407" s="24"/>
      <c r="K3407" s="24"/>
      <c r="L3407" s="24"/>
      <c r="M3407" s="24"/>
      <c r="N3407" s="24"/>
      <c r="O3407" s="24"/>
    </row>
    <row r="3408" spans="4:15" x14ac:dyDescent="0.75">
      <c r="D3408" s="24"/>
      <c r="E3408" s="24"/>
      <c r="F3408" s="24"/>
      <c r="G3408" s="24"/>
      <c r="H3408" s="24"/>
      <c r="I3408" s="24"/>
      <c r="J3408" s="24"/>
      <c r="K3408" s="24"/>
      <c r="L3408" s="24"/>
      <c r="M3408" s="24"/>
      <c r="N3408" s="24"/>
      <c r="O3408" s="24"/>
    </row>
    <row r="3409" spans="4:15" x14ac:dyDescent="0.75">
      <c r="D3409" s="24"/>
      <c r="E3409" s="24"/>
      <c r="F3409" s="24"/>
      <c r="G3409" s="24"/>
      <c r="H3409" s="24"/>
      <c r="I3409" s="24"/>
      <c r="J3409" s="24"/>
      <c r="K3409" s="24"/>
      <c r="L3409" s="24"/>
      <c r="M3409" s="24"/>
      <c r="N3409" s="24"/>
      <c r="O3409" s="24"/>
    </row>
    <row r="3410" spans="4:15" x14ac:dyDescent="0.75">
      <c r="D3410" s="24"/>
      <c r="E3410" s="24"/>
      <c r="F3410" s="24"/>
      <c r="G3410" s="24"/>
      <c r="H3410" s="24"/>
      <c r="I3410" s="24"/>
      <c r="J3410" s="24"/>
      <c r="K3410" s="24"/>
      <c r="L3410" s="24"/>
      <c r="M3410" s="24"/>
      <c r="N3410" s="24"/>
      <c r="O3410" s="24"/>
    </row>
    <row r="3411" spans="4:15" x14ac:dyDescent="0.75">
      <c r="D3411" s="24"/>
      <c r="E3411" s="24"/>
      <c r="F3411" s="24"/>
      <c r="G3411" s="24"/>
      <c r="H3411" s="24"/>
      <c r="I3411" s="24"/>
      <c r="J3411" s="24"/>
      <c r="K3411" s="24"/>
      <c r="L3411" s="24"/>
      <c r="M3411" s="24"/>
      <c r="N3411" s="24"/>
      <c r="O3411" s="24"/>
    </row>
    <row r="3412" spans="4:15" x14ac:dyDescent="0.75">
      <c r="D3412" s="24"/>
      <c r="E3412" s="24"/>
      <c r="F3412" s="24"/>
      <c r="G3412" s="24"/>
      <c r="H3412" s="24"/>
      <c r="I3412" s="24"/>
      <c r="J3412" s="24"/>
      <c r="K3412" s="24"/>
      <c r="L3412" s="24"/>
      <c r="M3412" s="24"/>
      <c r="N3412" s="24"/>
      <c r="O3412" s="24"/>
    </row>
    <row r="3413" spans="4:15" x14ac:dyDescent="0.75">
      <c r="D3413" s="24"/>
      <c r="E3413" s="24"/>
      <c r="F3413" s="24"/>
      <c r="G3413" s="24"/>
      <c r="H3413" s="24"/>
      <c r="I3413" s="24"/>
      <c r="J3413" s="24"/>
      <c r="K3413" s="24"/>
      <c r="L3413" s="24"/>
      <c r="M3413" s="24"/>
      <c r="N3413" s="24"/>
      <c r="O3413" s="24"/>
    </row>
    <row r="3414" spans="4:15" x14ac:dyDescent="0.75">
      <c r="D3414" s="24"/>
      <c r="E3414" s="24"/>
      <c r="F3414" s="24"/>
      <c r="G3414" s="24"/>
      <c r="H3414" s="24"/>
      <c r="I3414" s="24"/>
      <c r="J3414" s="24"/>
      <c r="K3414" s="24"/>
      <c r="L3414" s="24"/>
      <c r="M3414" s="24"/>
      <c r="N3414" s="24"/>
      <c r="O3414" s="24"/>
    </row>
    <row r="3415" spans="4:15" x14ac:dyDescent="0.75">
      <c r="D3415" s="24"/>
      <c r="E3415" s="24"/>
      <c r="F3415" s="24"/>
      <c r="G3415" s="24"/>
      <c r="H3415" s="24"/>
      <c r="I3415" s="24"/>
      <c r="J3415" s="24"/>
      <c r="K3415" s="24"/>
      <c r="L3415" s="24"/>
      <c r="M3415" s="24"/>
      <c r="N3415" s="24"/>
      <c r="O3415" s="24"/>
    </row>
    <row r="3416" spans="4:15" x14ac:dyDescent="0.75">
      <c r="D3416" s="24"/>
      <c r="E3416" s="24"/>
      <c r="F3416" s="24"/>
      <c r="G3416" s="24"/>
      <c r="H3416" s="24"/>
      <c r="I3416" s="24"/>
      <c r="J3416" s="24"/>
      <c r="K3416" s="24"/>
      <c r="L3416" s="24"/>
      <c r="M3416" s="24"/>
      <c r="N3416" s="24"/>
      <c r="O3416" s="24"/>
    </row>
    <row r="3417" spans="4:15" x14ac:dyDescent="0.75">
      <c r="D3417" s="24"/>
      <c r="E3417" s="24"/>
      <c r="F3417" s="24"/>
      <c r="G3417" s="24"/>
      <c r="H3417" s="24"/>
      <c r="I3417" s="24"/>
      <c r="J3417" s="24"/>
      <c r="K3417" s="24"/>
      <c r="L3417" s="24"/>
      <c r="M3417" s="24"/>
      <c r="N3417" s="24"/>
      <c r="O3417" s="24"/>
    </row>
    <row r="3418" spans="4:15" x14ac:dyDescent="0.75">
      <c r="D3418" s="24"/>
      <c r="E3418" s="24"/>
      <c r="F3418" s="24"/>
      <c r="G3418" s="24"/>
      <c r="H3418" s="24"/>
      <c r="I3418" s="24"/>
      <c r="J3418" s="24"/>
      <c r="K3418" s="24"/>
      <c r="L3418" s="24"/>
      <c r="M3418" s="24"/>
      <c r="N3418" s="24"/>
      <c r="O3418" s="24"/>
    </row>
    <row r="3419" spans="4:15" x14ac:dyDescent="0.75">
      <c r="D3419" s="24"/>
      <c r="E3419" s="24"/>
      <c r="F3419" s="24"/>
      <c r="G3419" s="24"/>
      <c r="H3419" s="24"/>
      <c r="I3419" s="24"/>
      <c r="J3419" s="24"/>
      <c r="K3419" s="24"/>
      <c r="L3419" s="24"/>
      <c r="M3419" s="24"/>
      <c r="N3419" s="24"/>
      <c r="O3419" s="24"/>
    </row>
    <row r="3420" spans="4:15" x14ac:dyDescent="0.75">
      <c r="D3420" s="24"/>
      <c r="E3420" s="24"/>
      <c r="F3420" s="24"/>
      <c r="G3420" s="24"/>
      <c r="H3420" s="24"/>
      <c r="I3420" s="24"/>
      <c r="J3420" s="24"/>
      <c r="K3420" s="24"/>
      <c r="L3420" s="24"/>
      <c r="M3420" s="24"/>
      <c r="N3420" s="24"/>
      <c r="O3420" s="24"/>
    </row>
    <row r="3421" spans="4:15" x14ac:dyDescent="0.75">
      <c r="D3421" s="24"/>
      <c r="E3421" s="24"/>
      <c r="F3421" s="24"/>
      <c r="G3421" s="24"/>
      <c r="H3421" s="24"/>
      <c r="I3421" s="24"/>
      <c r="J3421" s="24"/>
      <c r="K3421" s="24"/>
      <c r="L3421" s="24"/>
      <c r="M3421" s="24"/>
      <c r="N3421" s="24"/>
      <c r="O3421" s="24"/>
    </row>
    <row r="3422" spans="4:15" x14ac:dyDescent="0.75">
      <c r="D3422" s="24"/>
      <c r="E3422" s="24"/>
      <c r="F3422" s="24"/>
      <c r="G3422" s="24"/>
      <c r="H3422" s="24"/>
      <c r="I3422" s="24"/>
      <c r="J3422" s="24"/>
      <c r="K3422" s="24"/>
      <c r="L3422" s="24"/>
      <c r="M3422" s="24"/>
      <c r="N3422" s="24"/>
      <c r="O3422" s="24"/>
    </row>
    <row r="3423" spans="4:15" x14ac:dyDescent="0.75">
      <c r="D3423" s="24"/>
      <c r="E3423" s="24"/>
      <c r="F3423" s="24"/>
      <c r="G3423" s="24"/>
      <c r="H3423" s="24"/>
      <c r="I3423" s="24"/>
      <c r="J3423" s="24"/>
      <c r="K3423" s="24"/>
      <c r="L3423" s="24"/>
      <c r="M3423" s="24"/>
      <c r="N3423" s="24"/>
      <c r="O3423" s="24"/>
    </row>
    <row r="3424" spans="4:15" x14ac:dyDescent="0.75">
      <c r="D3424" s="24"/>
      <c r="E3424" s="24"/>
      <c r="F3424" s="24"/>
      <c r="G3424" s="24"/>
      <c r="H3424" s="24"/>
      <c r="I3424" s="24"/>
      <c r="J3424" s="24"/>
      <c r="K3424" s="24"/>
      <c r="L3424" s="24"/>
      <c r="M3424" s="24"/>
      <c r="N3424" s="24"/>
      <c r="O3424" s="24"/>
    </row>
    <row r="3425" spans="4:15" x14ac:dyDescent="0.75">
      <c r="D3425" s="24"/>
      <c r="E3425" s="24"/>
      <c r="F3425" s="24"/>
      <c r="G3425" s="24"/>
      <c r="H3425" s="24"/>
      <c r="I3425" s="24"/>
      <c r="J3425" s="24"/>
      <c r="K3425" s="24"/>
      <c r="L3425" s="24"/>
      <c r="M3425" s="24"/>
      <c r="N3425" s="24"/>
      <c r="O3425" s="24"/>
    </row>
    <row r="3426" spans="4:15" x14ac:dyDescent="0.75">
      <c r="D3426" s="24"/>
      <c r="E3426" s="24"/>
      <c r="F3426" s="24"/>
      <c r="G3426" s="24"/>
      <c r="H3426" s="24"/>
      <c r="I3426" s="24"/>
      <c r="J3426" s="24"/>
      <c r="K3426" s="24"/>
      <c r="L3426" s="24"/>
      <c r="M3426" s="24"/>
      <c r="N3426" s="24"/>
      <c r="O3426" s="24"/>
    </row>
    <row r="3427" spans="4:15" x14ac:dyDescent="0.75">
      <c r="D3427" s="24"/>
      <c r="E3427" s="24"/>
      <c r="F3427" s="24"/>
      <c r="G3427" s="24"/>
      <c r="H3427" s="24"/>
      <c r="I3427" s="24"/>
      <c r="J3427" s="24"/>
      <c r="K3427" s="24"/>
      <c r="L3427" s="24"/>
      <c r="M3427" s="24"/>
      <c r="N3427" s="24"/>
      <c r="O3427" s="24"/>
    </row>
    <row r="3428" spans="4:15" x14ac:dyDescent="0.75">
      <c r="D3428" s="24"/>
      <c r="E3428" s="24"/>
      <c r="F3428" s="24"/>
      <c r="G3428" s="24"/>
      <c r="H3428" s="24"/>
      <c r="I3428" s="24"/>
      <c r="J3428" s="24"/>
      <c r="K3428" s="24"/>
      <c r="L3428" s="24"/>
      <c r="M3428" s="24"/>
      <c r="N3428" s="24"/>
      <c r="O3428" s="24"/>
    </row>
    <row r="3429" spans="4:15" x14ac:dyDescent="0.75">
      <c r="D3429" s="24"/>
      <c r="E3429" s="24"/>
      <c r="F3429" s="24"/>
      <c r="G3429" s="24"/>
      <c r="H3429" s="24"/>
      <c r="I3429" s="24"/>
      <c r="J3429" s="24"/>
      <c r="K3429" s="24"/>
      <c r="L3429" s="24"/>
      <c r="M3429" s="24"/>
      <c r="N3429" s="24"/>
      <c r="O3429" s="24"/>
    </row>
    <row r="3430" spans="4:15" x14ac:dyDescent="0.75">
      <c r="D3430" s="24"/>
      <c r="E3430" s="24"/>
      <c r="F3430" s="24"/>
      <c r="G3430" s="24"/>
      <c r="H3430" s="24"/>
      <c r="I3430" s="24"/>
      <c r="J3430" s="24"/>
      <c r="K3430" s="24"/>
      <c r="L3430" s="24"/>
      <c r="M3430" s="24"/>
      <c r="N3430" s="24"/>
      <c r="O3430" s="24"/>
    </row>
    <row r="3431" spans="4:15" x14ac:dyDescent="0.75">
      <c r="D3431" s="24"/>
      <c r="E3431" s="24"/>
      <c r="F3431" s="24"/>
      <c r="G3431" s="24"/>
      <c r="H3431" s="24"/>
      <c r="I3431" s="24"/>
      <c r="J3431" s="24"/>
      <c r="K3431" s="24"/>
      <c r="L3431" s="24"/>
      <c r="M3431" s="24"/>
      <c r="N3431" s="24"/>
      <c r="O3431" s="24"/>
    </row>
    <row r="3432" spans="4:15" x14ac:dyDescent="0.75">
      <c r="D3432" s="24"/>
      <c r="E3432" s="24"/>
      <c r="F3432" s="24"/>
      <c r="G3432" s="24"/>
      <c r="H3432" s="24"/>
      <c r="I3432" s="24"/>
      <c r="J3432" s="24"/>
      <c r="K3432" s="24"/>
      <c r="L3432" s="24"/>
      <c r="M3432" s="24"/>
      <c r="N3432" s="24"/>
      <c r="O3432" s="24"/>
    </row>
    <row r="3433" spans="4:15" x14ac:dyDescent="0.75">
      <c r="D3433" s="24"/>
      <c r="E3433" s="24"/>
      <c r="F3433" s="24"/>
      <c r="G3433" s="24"/>
      <c r="H3433" s="24"/>
      <c r="I3433" s="24"/>
      <c r="J3433" s="24"/>
      <c r="K3433" s="24"/>
      <c r="L3433" s="24"/>
      <c r="M3433" s="24"/>
      <c r="N3433" s="24"/>
      <c r="O3433" s="24"/>
    </row>
    <row r="3434" spans="4:15" x14ac:dyDescent="0.75">
      <c r="D3434" s="24"/>
      <c r="E3434" s="24"/>
      <c r="F3434" s="24"/>
      <c r="G3434" s="24"/>
      <c r="H3434" s="24"/>
      <c r="I3434" s="24"/>
      <c r="J3434" s="24"/>
      <c r="K3434" s="24"/>
      <c r="L3434" s="24"/>
      <c r="M3434" s="24"/>
      <c r="N3434" s="24"/>
      <c r="O3434" s="24"/>
    </row>
    <row r="3435" spans="4:15" x14ac:dyDescent="0.75">
      <c r="D3435" s="24"/>
      <c r="E3435" s="24"/>
      <c r="F3435" s="24"/>
      <c r="G3435" s="24"/>
      <c r="H3435" s="24"/>
      <c r="I3435" s="24"/>
      <c r="J3435" s="24"/>
      <c r="K3435" s="24"/>
      <c r="L3435" s="24"/>
      <c r="M3435" s="24"/>
      <c r="N3435" s="24"/>
      <c r="O3435" s="24"/>
    </row>
    <row r="3436" spans="4:15" x14ac:dyDescent="0.75">
      <c r="D3436" s="24"/>
      <c r="E3436" s="24"/>
      <c r="F3436" s="24"/>
      <c r="G3436" s="24"/>
      <c r="H3436" s="24"/>
      <c r="I3436" s="24"/>
      <c r="J3436" s="24"/>
      <c r="K3436" s="24"/>
      <c r="L3436" s="24"/>
      <c r="M3436" s="24"/>
      <c r="N3436" s="24"/>
      <c r="O3436" s="24"/>
    </row>
    <row r="3437" spans="4:15" x14ac:dyDescent="0.75">
      <c r="D3437" s="24"/>
      <c r="E3437" s="24"/>
      <c r="F3437" s="24"/>
      <c r="G3437" s="24"/>
      <c r="H3437" s="24"/>
      <c r="I3437" s="24"/>
      <c r="J3437" s="24"/>
      <c r="K3437" s="24"/>
      <c r="L3437" s="24"/>
      <c r="M3437" s="24"/>
      <c r="N3437" s="24"/>
      <c r="O3437" s="24"/>
    </row>
    <row r="3438" spans="4:15" x14ac:dyDescent="0.75">
      <c r="D3438" s="24"/>
      <c r="E3438" s="24"/>
      <c r="F3438" s="24"/>
      <c r="G3438" s="24"/>
      <c r="H3438" s="24"/>
      <c r="I3438" s="24"/>
      <c r="J3438" s="24"/>
      <c r="K3438" s="24"/>
      <c r="L3438" s="24"/>
      <c r="M3438" s="24"/>
      <c r="N3438" s="24"/>
      <c r="O3438" s="24"/>
    </row>
    <row r="3439" spans="4:15" x14ac:dyDescent="0.75">
      <c r="D3439" s="24"/>
      <c r="E3439" s="24"/>
      <c r="F3439" s="24"/>
      <c r="G3439" s="24"/>
      <c r="H3439" s="24"/>
      <c r="I3439" s="24"/>
      <c r="J3439" s="24"/>
      <c r="K3439" s="24"/>
      <c r="L3439" s="24"/>
      <c r="M3439" s="24"/>
      <c r="N3439" s="24"/>
      <c r="O3439" s="24"/>
    </row>
    <row r="3440" spans="4:15" x14ac:dyDescent="0.75">
      <c r="D3440" s="24"/>
      <c r="E3440" s="24"/>
      <c r="F3440" s="24"/>
      <c r="G3440" s="24"/>
      <c r="H3440" s="24"/>
      <c r="I3440" s="24"/>
      <c r="J3440" s="24"/>
      <c r="K3440" s="24"/>
      <c r="L3440" s="24"/>
      <c r="M3440" s="24"/>
      <c r="N3440" s="24"/>
      <c r="O3440" s="24"/>
    </row>
    <row r="3441" spans="4:15" x14ac:dyDescent="0.75">
      <c r="D3441" s="24"/>
      <c r="E3441" s="24"/>
      <c r="F3441" s="24"/>
      <c r="G3441" s="24"/>
      <c r="H3441" s="24"/>
      <c r="I3441" s="24"/>
      <c r="J3441" s="24"/>
      <c r="K3441" s="24"/>
      <c r="L3441" s="24"/>
      <c r="M3441" s="24"/>
      <c r="N3441" s="24"/>
      <c r="O3441" s="24"/>
    </row>
    <row r="3442" spans="4:15" x14ac:dyDescent="0.75">
      <c r="D3442" s="24"/>
      <c r="E3442" s="24"/>
      <c r="F3442" s="24"/>
      <c r="G3442" s="24"/>
      <c r="H3442" s="24"/>
      <c r="I3442" s="24"/>
      <c r="J3442" s="24"/>
      <c r="K3442" s="24"/>
      <c r="L3442" s="24"/>
      <c r="M3442" s="24"/>
      <c r="N3442" s="24"/>
      <c r="O3442" s="24"/>
    </row>
    <row r="3443" spans="4:15" x14ac:dyDescent="0.75">
      <c r="D3443" s="24"/>
      <c r="E3443" s="24"/>
      <c r="F3443" s="24"/>
      <c r="G3443" s="24"/>
      <c r="H3443" s="24"/>
      <c r="I3443" s="24"/>
      <c r="J3443" s="24"/>
      <c r="K3443" s="24"/>
      <c r="L3443" s="24"/>
      <c r="M3443" s="24"/>
      <c r="N3443" s="24"/>
      <c r="O3443" s="24"/>
    </row>
    <row r="3444" spans="4:15" x14ac:dyDescent="0.75">
      <c r="D3444" s="24"/>
      <c r="E3444" s="24"/>
      <c r="F3444" s="24"/>
      <c r="G3444" s="24"/>
      <c r="H3444" s="24"/>
      <c r="I3444" s="24"/>
      <c r="J3444" s="24"/>
      <c r="K3444" s="24"/>
      <c r="L3444" s="24"/>
      <c r="M3444" s="24"/>
      <c r="N3444" s="24"/>
      <c r="O3444" s="24"/>
    </row>
    <row r="3445" spans="4:15" x14ac:dyDescent="0.75">
      <c r="D3445" s="24"/>
      <c r="E3445" s="24"/>
      <c r="F3445" s="24"/>
      <c r="G3445" s="24"/>
      <c r="H3445" s="24"/>
      <c r="I3445" s="24"/>
      <c r="J3445" s="24"/>
      <c r="K3445" s="24"/>
      <c r="L3445" s="24"/>
      <c r="M3445" s="24"/>
      <c r="N3445" s="24"/>
      <c r="O3445" s="24"/>
    </row>
    <row r="3446" spans="4:15" x14ac:dyDescent="0.75">
      <c r="D3446" s="24"/>
      <c r="E3446" s="24"/>
      <c r="F3446" s="24"/>
      <c r="G3446" s="24"/>
      <c r="H3446" s="24"/>
      <c r="I3446" s="24"/>
      <c r="J3446" s="24"/>
      <c r="K3446" s="24"/>
      <c r="L3446" s="24"/>
      <c r="M3446" s="24"/>
      <c r="N3446" s="24"/>
      <c r="O3446" s="24"/>
    </row>
    <row r="3447" spans="4:15" x14ac:dyDescent="0.75">
      <c r="D3447" s="24"/>
      <c r="E3447" s="24"/>
      <c r="F3447" s="24"/>
      <c r="G3447" s="24"/>
      <c r="H3447" s="24"/>
      <c r="I3447" s="24"/>
      <c r="J3447" s="24"/>
      <c r="K3447" s="24"/>
      <c r="L3447" s="24"/>
      <c r="M3447" s="24"/>
      <c r="N3447" s="24"/>
      <c r="O3447" s="24"/>
    </row>
    <row r="3448" spans="4:15" x14ac:dyDescent="0.75">
      <c r="D3448" s="24"/>
      <c r="E3448" s="24"/>
      <c r="F3448" s="24"/>
      <c r="G3448" s="24"/>
      <c r="H3448" s="24"/>
      <c r="I3448" s="24"/>
      <c r="J3448" s="24"/>
      <c r="K3448" s="24"/>
      <c r="L3448" s="24"/>
      <c r="M3448" s="24"/>
      <c r="N3448" s="24"/>
      <c r="O3448" s="24"/>
    </row>
    <row r="3449" spans="4:15" x14ac:dyDescent="0.75">
      <c r="D3449" s="24"/>
      <c r="E3449" s="24"/>
      <c r="F3449" s="24"/>
      <c r="G3449" s="24"/>
      <c r="H3449" s="24"/>
      <c r="I3449" s="24"/>
      <c r="J3449" s="24"/>
      <c r="K3449" s="24"/>
      <c r="L3449" s="24"/>
      <c r="M3449" s="24"/>
      <c r="N3449" s="24"/>
      <c r="O3449" s="24"/>
    </row>
    <row r="3450" spans="4:15" x14ac:dyDescent="0.75">
      <c r="D3450" s="24"/>
      <c r="E3450" s="24"/>
      <c r="F3450" s="24"/>
      <c r="G3450" s="24"/>
      <c r="H3450" s="24"/>
      <c r="I3450" s="24"/>
      <c r="J3450" s="24"/>
      <c r="K3450" s="24"/>
      <c r="L3450" s="24"/>
      <c r="M3450" s="24"/>
      <c r="N3450" s="24"/>
      <c r="O3450" s="24"/>
    </row>
    <row r="3451" spans="4:15" x14ac:dyDescent="0.75">
      <c r="D3451" s="24"/>
      <c r="E3451" s="24"/>
      <c r="F3451" s="24"/>
      <c r="G3451" s="24"/>
      <c r="H3451" s="24"/>
      <c r="I3451" s="24"/>
      <c r="J3451" s="24"/>
      <c r="K3451" s="24"/>
      <c r="L3451" s="24"/>
      <c r="M3451" s="24"/>
      <c r="N3451" s="24"/>
      <c r="O3451" s="24"/>
    </row>
    <row r="3452" spans="4:15" x14ac:dyDescent="0.75">
      <c r="D3452" s="24"/>
      <c r="E3452" s="24"/>
      <c r="F3452" s="24"/>
      <c r="G3452" s="24"/>
      <c r="H3452" s="24"/>
      <c r="I3452" s="24"/>
      <c r="J3452" s="24"/>
      <c r="K3452" s="24"/>
      <c r="L3452" s="24"/>
      <c r="M3452" s="24"/>
      <c r="N3452" s="24"/>
      <c r="O3452" s="24"/>
    </row>
    <row r="3453" spans="4:15" x14ac:dyDescent="0.75">
      <c r="D3453" s="24"/>
      <c r="E3453" s="24"/>
      <c r="F3453" s="24"/>
      <c r="G3453" s="24"/>
      <c r="H3453" s="24"/>
      <c r="I3453" s="24"/>
      <c r="J3453" s="24"/>
      <c r="K3453" s="24"/>
      <c r="L3453" s="24"/>
      <c r="M3453" s="24"/>
      <c r="N3453" s="24"/>
      <c r="O3453" s="24"/>
    </row>
    <row r="3454" spans="4:15" x14ac:dyDescent="0.75">
      <c r="D3454" s="24"/>
      <c r="E3454" s="24"/>
      <c r="F3454" s="24"/>
      <c r="G3454" s="24"/>
      <c r="H3454" s="24"/>
      <c r="I3454" s="24"/>
      <c r="J3454" s="24"/>
      <c r="K3454" s="24"/>
      <c r="L3454" s="24"/>
      <c r="M3454" s="24"/>
      <c r="N3454" s="24"/>
      <c r="O3454" s="24"/>
    </row>
    <row r="3455" spans="4:15" x14ac:dyDescent="0.75">
      <c r="D3455" s="24"/>
      <c r="E3455" s="24"/>
      <c r="F3455" s="24"/>
      <c r="G3455" s="24"/>
      <c r="H3455" s="24"/>
      <c r="I3455" s="24"/>
      <c r="J3455" s="24"/>
      <c r="K3455" s="24"/>
      <c r="L3455" s="24"/>
      <c r="M3455" s="24"/>
      <c r="N3455" s="24"/>
      <c r="O3455" s="24"/>
    </row>
    <row r="3456" spans="4:15" x14ac:dyDescent="0.75">
      <c r="D3456" s="24"/>
      <c r="E3456" s="24"/>
      <c r="F3456" s="24"/>
      <c r="G3456" s="24"/>
      <c r="H3456" s="24"/>
      <c r="I3456" s="24"/>
      <c r="J3456" s="24"/>
      <c r="K3456" s="24"/>
      <c r="L3456" s="24"/>
      <c r="M3456" s="24"/>
      <c r="N3456" s="24"/>
      <c r="O3456" s="24"/>
    </row>
    <row r="3457" spans="4:15" x14ac:dyDescent="0.75">
      <c r="D3457" s="24"/>
      <c r="E3457" s="24"/>
      <c r="F3457" s="24"/>
      <c r="G3457" s="24"/>
      <c r="H3457" s="24"/>
      <c r="I3457" s="24"/>
      <c r="J3457" s="24"/>
      <c r="K3457" s="24"/>
      <c r="L3457" s="24"/>
      <c r="M3457" s="24"/>
      <c r="N3457" s="24"/>
      <c r="O3457" s="24"/>
    </row>
    <row r="3458" spans="4:15" x14ac:dyDescent="0.75">
      <c r="D3458" s="24"/>
      <c r="E3458" s="24"/>
      <c r="F3458" s="24"/>
      <c r="G3458" s="24"/>
      <c r="H3458" s="24"/>
      <c r="I3458" s="24"/>
      <c r="J3458" s="24"/>
      <c r="K3458" s="24"/>
      <c r="L3458" s="24"/>
      <c r="M3458" s="24"/>
      <c r="N3458" s="24"/>
      <c r="O3458" s="24"/>
    </row>
    <row r="3459" spans="4:15" x14ac:dyDescent="0.75">
      <c r="D3459" s="24"/>
      <c r="E3459" s="24"/>
      <c r="F3459" s="24"/>
      <c r="G3459" s="24"/>
      <c r="H3459" s="24"/>
      <c r="I3459" s="24"/>
      <c r="J3459" s="24"/>
      <c r="K3459" s="24"/>
      <c r="L3459" s="24"/>
      <c r="M3459" s="24"/>
      <c r="N3459" s="24"/>
      <c r="O3459" s="24"/>
    </row>
    <row r="3460" spans="4:15" x14ac:dyDescent="0.75">
      <c r="D3460" s="24"/>
      <c r="E3460" s="24"/>
      <c r="F3460" s="24"/>
      <c r="G3460" s="24"/>
      <c r="H3460" s="24"/>
      <c r="I3460" s="24"/>
      <c r="J3460" s="24"/>
      <c r="K3460" s="24"/>
      <c r="L3460" s="24"/>
      <c r="M3460" s="24"/>
      <c r="N3460" s="24"/>
      <c r="O3460" s="24"/>
    </row>
    <row r="3461" spans="4:15" x14ac:dyDescent="0.75">
      <c r="D3461" s="24"/>
      <c r="E3461" s="24"/>
      <c r="F3461" s="24"/>
      <c r="G3461" s="24"/>
      <c r="H3461" s="24"/>
      <c r="I3461" s="24"/>
      <c r="J3461" s="24"/>
      <c r="K3461" s="24"/>
      <c r="L3461" s="24"/>
      <c r="M3461" s="24"/>
      <c r="N3461" s="24"/>
      <c r="O3461" s="24"/>
    </row>
    <row r="3462" spans="4:15" x14ac:dyDescent="0.75">
      <c r="D3462" s="24"/>
      <c r="E3462" s="24"/>
      <c r="F3462" s="24"/>
      <c r="G3462" s="24"/>
      <c r="H3462" s="24"/>
      <c r="I3462" s="24"/>
      <c r="J3462" s="24"/>
      <c r="K3462" s="24"/>
      <c r="L3462" s="24"/>
      <c r="M3462" s="24"/>
      <c r="N3462" s="24"/>
      <c r="O3462" s="24"/>
    </row>
    <row r="3463" spans="4:15" x14ac:dyDescent="0.75">
      <c r="D3463" s="24"/>
      <c r="E3463" s="24"/>
      <c r="F3463" s="24"/>
      <c r="G3463" s="24"/>
      <c r="H3463" s="24"/>
      <c r="I3463" s="24"/>
      <c r="J3463" s="24"/>
      <c r="K3463" s="24"/>
      <c r="L3463" s="24"/>
      <c r="M3463" s="24"/>
      <c r="N3463" s="24"/>
      <c r="O3463" s="24"/>
    </row>
    <row r="3464" spans="4:15" x14ac:dyDescent="0.75">
      <c r="D3464" s="24"/>
      <c r="E3464" s="24"/>
      <c r="F3464" s="24"/>
      <c r="G3464" s="24"/>
      <c r="H3464" s="24"/>
      <c r="I3464" s="24"/>
      <c r="J3464" s="24"/>
      <c r="K3464" s="24"/>
      <c r="L3464" s="24"/>
      <c r="M3464" s="24"/>
      <c r="N3464" s="24"/>
      <c r="O3464" s="24"/>
    </row>
    <row r="3465" spans="4:15" x14ac:dyDescent="0.75">
      <c r="D3465" s="24"/>
      <c r="E3465" s="24"/>
      <c r="F3465" s="24"/>
      <c r="G3465" s="24"/>
      <c r="H3465" s="24"/>
      <c r="I3465" s="24"/>
      <c r="J3465" s="24"/>
      <c r="K3465" s="24"/>
      <c r="L3465" s="24"/>
      <c r="M3465" s="24"/>
      <c r="N3465" s="24"/>
      <c r="O3465" s="24"/>
    </row>
    <row r="3466" spans="4:15" x14ac:dyDescent="0.75">
      <c r="D3466" s="24"/>
      <c r="E3466" s="24"/>
      <c r="F3466" s="24"/>
      <c r="G3466" s="24"/>
      <c r="H3466" s="24"/>
      <c r="I3466" s="24"/>
      <c r="J3466" s="24"/>
      <c r="K3466" s="24"/>
      <c r="L3466" s="24"/>
      <c r="M3466" s="24"/>
      <c r="N3466" s="24"/>
      <c r="O3466" s="24"/>
    </row>
    <row r="3467" spans="4:15" x14ac:dyDescent="0.75">
      <c r="D3467" s="24"/>
      <c r="E3467" s="24"/>
      <c r="F3467" s="24"/>
      <c r="G3467" s="24"/>
      <c r="H3467" s="24"/>
      <c r="I3467" s="24"/>
      <c r="J3467" s="24"/>
      <c r="K3467" s="24"/>
      <c r="L3467" s="24"/>
      <c r="M3467" s="24"/>
      <c r="N3467" s="24"/>
      <c r="O3467" s="24"/>
    </row>
    <row r="3468" spans="4:15" x14ac:dyDescent="0.75">
      <c r="D3468" s="24"/>
      <c r="E3468" s="24"/>
      <c r="F3468" s="24"/>
      <c r="G3468" s="24"/>
      <c r="H3468" s="24"/>
      <c r="I3468" s="24"/>
      <c r="J3468" s="24"/>
      <c r="K3468" s="24"/>
      <c r="L3468" s="24"/>
      <c r="M3468" s="24"/>
      <c r="N3468" s="24"/>
      <c r="O3468" s="24"/>
    </row>
    <row r="3469" spans="4:15" x14ac:dyDescent="0.75">
      <c r="D3469" s="24"/>
      <c r="E3469" s="24"/>
      <c r="F3469" s="24"/>
      <c r="G3469" s="24"/>
      <c r="H3469" s="24"/>
      <c r="I3469" s="24"/>
      <c r="J3469" s="24"/>
      <c r="K3469" s="24"/>
      <c r="L3469" s="24"/>
      <c r="M3469" s="24"/>
      <c r="N3469" s="24"/>
      <c r="O3469" s="24"/>
    </row>
    <row r="3470" spans="4:15" x14ac:dyDescent="0.75">
      <c r="D3470" s="24"/>
      <c r="E3470" s="24"/>
      <c r="F3470" s="24"/>
      <c r="G3470" s="24"/>
      <c r="H3470" s="24"/>
      <c r="I3470" s="24"/>
      <c r="J3470" s="24"/>
      <c r="K3470" s="24"/>
      <c r="L3470" s="24"/>
      <c r="M3470" s="24"/>
      <c r="N3470" s="24"/>
      <c r="O3470" s="24"/>
    </row>
    <row r="3471" spans="4:15" x14ac:dyDescent="0.75">
      <c r="D3471" s="24"/>
      <c r="E3471" s="24"/>
      <c r="F3471" s="24"/>
      <c r="G3471" s="24"/>
      <c r="H3471" s="24"/>
      <c r="I3471" s="24"/>
      <c r="J3471" s="24"/>
      <c r="K3471" s="24"/>
      <c r="L3471" s="24"/>
      <c r="M3471" s="24"/>
      <c r="N3471" s="24"/>
      <c r="O3471" s="24"/>
    </row>
    <row r="3472" spans="4:15" x14ac:dyDescent="0.75">
      <c r="D3472" s="24"/>
      <c r="E3472" s="24"/>
      <c r="F3472" s="24"/>
      <c r="G3472" s="24"/>
      <c r="H3472" s="24"/>
      <c r="I3472" s="24"/>
      <c r="J3472" s="24"/>
      <c r="K3472" s="24"/>
      <c r="L3472" s="24"/>
      <c r="M3472" s="24"/>
      <c r="N3472" s="24"/>
      <c r="O3472" s="24"/>
    </row>
    <row r="3473" spans="4:15" x14ac:dyDescent="0.75">
      <c r="D3473" s="24"/>
      <c r="E3473" s="24"/>
      <c r="F3473" s="24"/>
      <c r="G3473" s="24"/>
      <c r="H3473" s="24"/>
      <c r="I3473" s="24"/>
      <c r="J3473" s="24"/>
      <c r="K3473" s="24"/>
      <c r="L3473" s="24"/>
      <c r="M3473" s="24"/>
      <c r="N3473" s="24"/>
      <c r="O3473" s="24"/>
    </row>
    <row r="3474" spans="4:15" x14ac:dyDescent="0.75">
      <c r="D3474" s="24"/>
      <c r="E3474" s="24"/>
      <c r="F3474" s="24"/>
      <c r="G3474" s="24"/>
      <c r="H3474" s="24"/>
      <c r="I3474" s="24"/>
      <c r="J3474" s="24"/>
      <c r="K3474" s="24"/>
      <c r="L3474" s="24"/>
      <c r="M3474" s="24"/>
      <c r="N3474" s="24"/>
      <c r="O3474" s="24"/>
    </row>
    <row r="3475" spans="4:15" x14ac:dyDescent="0.75">
      <c r="D3475" s="24"/>
      <c r="E3475" s="24"/>
      <c r="F3475" s="24"/>
      <c r="G3475" s="24"/>
      <c r="H3475" s="24"/>
      <c r="I3475" s="24"/>
      <c r="J3475" s="24"/>
      <c r="K3475" s="24"/>
      <c r="L3475" s="24"/>
      <c r="M3475" s="24"/>
      <c r="N3475" s="24"/>
      <c r="O3475" s="24"/>
    </row>
    <row r="3476" spans="4:15" x14ac:dyDescent="0.75">
      <c r="D3476" s="24"/>
      <c r="E3476" s="24"/>
      <c r="F3476" s="24"/>
      <c r="G3476" s="24"/>
      <c r="H3476" s="24"/>
      <c r="I3476" s="24"/>
      <c r="J3476" s="24"/>
      <c r="K3476" s="24"/>
      <c r="L3476" s="24"/>
      <c r="M3476" s="24"/>
      <c r="N3476" s="24"/>
      <c r="O3476" s="24"/>
    </row>
    <row r="3477" spans="4:15" x14ac:dyDescent="0.75">
      <c r="D3477" s="24"/>
      <c r="E3477" s="24"/>
      <c r="F3477" s="24"/>
      <c r="G3477" s="24"/>
      <c r="H3477" s="24"/>
      <c r="I3477" s="24"/>
      <c r="J3477" s="24"/>
      <c r="K3477" s="24"/>
      <c r="L3477" s="24"/>
      <c r="M3477" s="24"/>
      <c r="N3477" s="24"/>
      <c r="O3477" s="24"/>
    </row>
    <row r="3478" spans="4:15" x14ac:dyDescent="0.75">
      <c r="D3478" s="24"/>
      <c r="E3478" s="24"/>
      <c r="F3478" s="24"/>
      <c r="G3478" s="24"/>
      <c r="H3478" s="24"/>
      <c r="I3478" s="24"/>
      <c r="J3478" s="24"/>
      <c r="K3478" s="24"/>
      <c r="L3478" s="24"/>
      <c r="M3478" s="24"/>
      <c r="N3478" s="24"/>
      <c r="O3478" s="24"/>
    </row>
    <row r="3479" spans="4:15" x14ac:dyDescent="0.75">
      <c r="D3479" s="24"/>
      <c r="E3479" s="24"/>
      <c r="F3479" s="24"/>
      <c r="G3479" s="24"/>
      <c r="H3479" s="24"/>
      <c r="I3479" s="24"/>
      <c r="J3479" s="24"/>
      <c r="K3479" s="24"/>
      <c r="L3479" s="24"/>
      <c r="M3479" s="24"/>
      <c r="N3479" s="24"/>
      <c r="O3479" s="24"/>
    </row>
    <row r="3480" spans="4:15" x14ac:dyDescent="0.75">
      <c r="D3480" s="24"/>
      <c r="E3480" s="24"/>
      <c r="F3480" s="24"/>
      <c r="G3480" s="24"/>
      <c r="H3480" s="24"/>
      <c r="I3480" s="24"/>
      <c r="J3480" s="24"/>
      <c r="K3480" s="24"/>
      <c r="L3480" s="24"/>
      <c r="M3480" s="24"/>
      <c r="N3480" s="24"/>
      <c r="O3480" s="24"/>
    </row>
    <row r="3481" spans="4:15" x14ac:dyDescent="0.75">
      <c r="D3481" s="24"/>
      <c r="E3481" s="24"/>
      <c r="F3481" s="24"/>
      <c r="G3481" s="24"/>
      <c r="H3481" s="24"/>
      <c r="I3481" s="24"/>
      <c r="J3481" s="24"/>
      <c r="K3481" s="24"/>
      <c r="L3481" s="24"/>
      <c r="M3481" s="24"/>
      <c r="N3481" s="24"/>
      <c r="O3481" s="24"/>
    </row>
    <row r="3482" spans="4:15" x14ac:dyDescent="0.75">
      <c r="D3482" s="24"/>
      <c r="E3482" s="24"/>
      <c r="F3482" s="24"/>
      <c r="G3482" s="24"/>
      <c r="H3482" s="24"/>
      <c r="I3482" s="24"/>
      <c r="J3482" s="24"/>
      <c r="K3482" s="24"/>
      <c r="L3482" s="24"/>
      <c r="M3482" s="24"/>
      <c r="N3482" s="24"/>
      <c r="O3482" s="24"/>
    </row>
    <row r="3483" spans="4:15" x14ac:dyDescent="0.75">
      <c r="D3483" s="24"/>
      <c r="E3483" s="24"/>
      <c r="F3483" s="24"/>
      <c r="G3483" s="24"/>
      <c r="H3483" s="24"/>
      <c r="I3483" s="24"/>
      <c r="J3483" s="24"/>
      <c r="K3483" s="24"/>
      <c r="L3483" s="24"/>
      <c r="M3483" s="24"/>
      <c r="N3483" s="24"/>
      <c r="O3483" s="24"/>
    </row>
    <row r="3484" spans="4:15" x14ac:dyDescent="0.75">
      <c r="D3484" s="24"/>
      <c r="E3484" s="24"/>
      <c r="F3484" s="24"/>
      <c r="G3484" s="24"/>
      <c r="H3484" s="24"/>
      <c r="I3484" s="24"/>
      <c r="J3484" s="24"/>
      <c r="K3484" s="24"/>
      <c r="L3484" s="24"/>
      <c r="M3484" s="24"/>
      <c r="N3484" s="24"/>
      <c r="O3484" s="24"/>
    </row>
    <row r="3485" spans="4:15" x14ac:dyDescent="0.75">
      <c r="D3485" s="24"/>
      <c r="E3485" s="24"/>
      <c r="F3485" s="24"/>
      <c r="G3485" s="24"/>
      <c r="H3485" s="24"/>
      <c r="I3485" s="24"/>
      <c r="J3485" s="24"/>
      <c r="K3485" s="24"/>
      <c r="L3485" s="24"/>
      <c r="M3485" s="24"/>
      <c r="N3485" s="24"/>
      <c r="O3485" s="24"/>
    </row>
    <row r="3486" spans="4:15" x14ac:dyDescent="0.75">
      <c r="D3486" s="24"/>
      <c r="E3486" s="24"/>
      <c r="F3486" s="24"/>
      <c r="G3486" s="24"/>
      <c r="H3486" s="24"/>
      <c r="I3486" s="24"/>
      <c r="J3486" s="24"/>
      <c r="K3486" s="24"/>
      <c r="L3486" s="24"/>
      <c r="M3486" s="24"/>
      <c r="N3486" s="24"/>
      <c r="O3486" s="24"/>
    </row>
    <row r="3487" spans="4:15" x14ac:dyDescent="0.75">
      <c r="D3487" s="24"/>
      <c r="E3487" s="24"/>
      <c r="F3487" s="24"/>
      <c r="G3487" s="24"/>
      <c r="H3487" s="24"/>
      <c r="I3487" s="24"/>
      <c r="J3487" s="24"/>
      <c r="K3487" s="24"/>
      <c r="L3487" s="24"/>
      <c r="M3487" s="24"/>
      <c r="N3487" s="24"/>
      <c r="O3487" s="24"/>
    </row>
    <row r="3488" spans="4:15" x14ac:dyDescent="0.75">
      <c r="D3488" s="24"/>
      <c r="E3488" s="24"/>
      <c r="F3488" s="24"/>
      <c r="G3488" s="24"/>
      <c r="H3488" s="24"/>
      <c r="I3488" s="24"/>
      <c r="J3488" s="24"/>
      <c r="K3488" s="24"/>
      <c r="L3488" s="24"/>
      <c r="M3488" s="24"/>
      <c r="N3488" s="24"/>
      <c r="O3488" s="24"/>
    </row>
    <row r="3489" spans="4:15" x14ac:dyDescent="0.75">
      <c r="D3489" s="24"/>
      <c r="E3489" s="24"/>
      <c r="F3489" s="24"/>
      <c r="G3489" s="24"/>
      <c r="H3489" s="24"/>
      <c r="I3489" s="24"/>
      <c r="J3489" s="24"/>
      <c r="K3489" s="24"/>
      <c r="L3489" s="24"/>
      <c r="M3489" s="24"/>
      <c r="N3489" s="24"/>
      <c r="O3489" s="24"/>
    </row>
    <row r="3490" spans="4:15" x14ac:dyDescent="0.75">
      <c r="D3490" s="24"/>
      <c r="E3490" s="24"/>
      <c r="F3490" s="24"/>
      <c r="G3490" s="24"/>
      <c r="H3490" s="24"/>
      <c r="I3490" s="24"/>
      <c r="J3490" s="24"/>
      <c r="K3490" s="24"/>
      <c r="L3490" s="24"/>
      <c r="M3490" s="24"/>
      <c r="N3490" s="24"/>
      <c r="O3490" s="24"/>
    </row>
    <row r="3491" spans="4:15" x14ac:dyDescent="0.75">
      <c r="D3491" s="24"/>
      <c r="E3491" s="24"/>
      <c r="F3491" s="24"/>
      <c r="G3491" s="24"/>
      <c r="H3491" s="24"/>
      <c r="I3491" s="24"/>
      <c r="J3491" s="24"/>
      <c r="K3491" s="24"/>
      <c r="L3491" s="24"/>
      <c r="M3491" s="24"/>
      <c r="N3491" s="24"/>
      <c r="O3491" s="24"/>
    </row>
    <row r="3492" spans="4:15" x14ac:dyDescent="0.75">
      <c r="D3492" s="24"/>
      <c r="E3492" s="24"/>
      <c r="F3492" s="24"/>
      <c r="G3492" s="24"/>
      <c r="H3492" s="24"/>
      <c r="I3492" s="24"/>
      <c r="J3492" s="24"/>
      <c r="K3492" s="24"/>
      <c r="L3492" s="24"/>
      <c r="M3492" s="24"/>
      <c r="N3492" s="24"/>
      <c r="O3492" s="24"/>
    </row>
    <row r="3493" spans="4:15" x14ac:dyDescent="0.75">
      <c r="D3493" s="24"/>
      <c r="E3493" s="24"/>
      <c r="F3493" s="24"/>
      <c r="G3493" s="24"/>
      <c r="H3493" s="24"/>
      <c r="I3493" s="24"/>
      <c r="J3493" s="24"/>
      <c r="K3493" s="24"/>
      <c r="L3493" s="24"/>
      <c r="M3493" s="24"/>
      <c r="N3493" s="24"/>
      <c r="O3493" s="24"/>
    </row>
    <row r="3494" spans="4:15" x14ac:dyDescent="0.75">
      <c r="D3494" s="24"/>
      <c r="E3494" s="24"/>
      <c r="F3494" s="24"/>
      <c r="G3494" s="24"/>
      <c r="H3494" s="24"/>
      <c r="I3494" s="24"/>
      <c r="J3494" s="24"/>
      <c r="K3494" s="24"/>
      <c r="L3494" s="24"/>
      <c r="M3494" s="24"/>
      <c r="N3494" s="24"/>
      <c r="O3494" s="24"/>
    </row>
    <row r="3495" spans="4:15" x14ac:dyDescent="0.75">
      <c r="D3495" s="24"/>
      <c r="E3495" s="24"/>
      <c r="F3495" s="24"/>
      <c r="G3495" s="24"/>
      <c r="H3495" s="24"/>
      <c r="I3495" s="24"/>
      <c r="J3495" s="24"/>
      <c r="K3495" s="24"/>
      <c r="L3495" s="24"/>
      <c r="M3495" s="24"/>
      <c r="N3495" s="24"/>
      <c r="O3495" s="24"/>
    </row>
    <row r="3496" spans="4:15" x14ac:dyDescent="0.75">
      <c r="D3496" s="24"/>
      <c r="E3496" s="24"/>
      <c r="F3496" s="24"/>
      <c r="G3496" s="24"/>
      <c r="H3496" s="24"/>
      <c r="I3496" s="24"/>
      <c r="J3496" s="24"/>
      <c r="K3496" s="24"/>
      <c r="L3496" s="24"/>
      <c r="M3496" s="24"/>
      <c r="N3496" s="24"/>
      <c r="O3496" s="24"/>
    </row>
    <row r="3497" spans="4:15" x14ac:dyDescent="0.75">
      <c r="D3497" s="24"/>
      <c r="E3497" s="24"/>
      <c r="F3497" s="24"/>
      <c r="G3497" s="24"/>
      <c r="H3497" s="24"/>
      <c r="I3497" s="24"/>
      <c r="J3497" s="24"/>
      <c r="K3497" s="24"/>
      <c r="L3497" s="24"/>
      <c r="M3497" s="24"/>
      <c r="N3497" s="24"/>
      <c r="O3497" s="24"/>
    </row>
    <row r="3498" spans="4:15" x14ac:dyDescent="0.75">
      <c r="D3498" s="24"/>
      <c r="E3498" s="24"/>
      <c r="F3498" s="24"/>
      <c r="G3498" s="24"/>
      <c r="H3498" s="24"/>
      <c r="I3498" s="24"/>
      <c r="J3498" s="24"/>
      <c r="K3498" s="24"/>
      <c r="L3498" s="24"/>
      <c r="M3498" s="24"/>
      <c r="N3498" s="24"/>
      <c r="O3498" s="24"/>
    </row>
    <row r="3499" spans="4:15" x14ac:dyDescent="0.75">
      <c r="D3499" s="24"/>
      <c r="E3499" s="24"/>
      <c r="F3499" s="24"/>
      <c r="G3499" s="24"/>
      <c r="H3499" s="24"/>
      <c r="I3499" s="24"/>
      <c r="J3499" s="24"/>
      <c r="K3499" s="24"/>
      <c r="L3499" s="24"/>
      <c r="M3499" s="24"/>
      <c r="N3499" s="24"/>
      <c r="O3499" s="24"/>
    </row>
    <row r="3500" spans="4:15" x14ac:dyDescent="0.75">
      <c r="D3500" s="24"/>
      <c r="E3500" s="24"/>
      <c r="F3500" s="24"/>
      <c r="G3500" s="24"/>
      <c r="H3500" s="24"/>
      <c r="I3500" s="24"/>
      <c r="J3500" s="24"/>
      <c r="K3500" s="24"/>
      <c r="L3500" s="24"/>
      <c r="M3500" s="24"/>
      <c r="N3500" s="24"/>
      <c r="O3500" s="24"/>
    </row>
    <row r="3501" spans="4:15" x14ac:dyDescent="0.75">
      <c r="D3501" s="24"/>
      <c r="E3501" s="24"/>
      <c r="F3501" s="24"/>
      <c r="G3501" s="24"/>
      <c r="H3501" s="24"/>
      <c r="I3501" s="24"/>
      <c r="J3501" s="24"/>
      <c r="K3501" s="24"/>
      <c r="L3501" s="24"/>
      <c r="M3501" s="24"/>
      <c r="N3501" s="24"/>
      <c r="O3501" s="24"/>
    </row>
    <row r="3502" spans="4:15" x14ac:dyDescent="0.75">
      <c r="D3502" s="24"/>
      <c r="E3502" s="24"/>
      <c r="F3502" s="24"/>
      <c r="G3502" s="24"/>
      <c r="H3502" s="24"/>
      <c r="I3502" s="24"/>
      <c r="J3502" s="24"/>
      <c r="K3502" s="24"/>
      <c r="L3502" s="24"/>
      <c r="M3502" s="24"/>
      <c r="N3502" s="24"/>
      <c r="O3502" s="24"/>
    </row>
    <row r="3503" spans="4:15" x14ac:dyDescent="0.75">
      <c r="D3503" s="24"/>
      <c r="E3503" s="24"/>
      <c r="F3503" s="24"/>
      <c r="G3503" s="24"/>
      <c r="H3503" s="24"/>
      <c r="I3503" s="24"/>
      <c r="J3503" s="24"/>
      <c r="K3503" s="24"/>
      <c r="L3503" s="24"/>
      <c r="M3503" s="24"/>
      <c r="N3503" s="24"/>
      <c r="O3503" s="24"/>
    </row>
    <row r="3504" spans="4:15" x14ac:dyDescent="0.75">
      <c r="D3504" s="24"/>
      <c r="E3504" s="24"/>
      <c r="F3504" s="24"/>
      <c r="G3504" s="24"/>
      <c r="H3504" s="24"/>
      <c r="I3504" s="24"/>
      <c r="J3504" s="24"/>
      <c r="K3504" s="24"/>
      <c r="L3504" s="24"/>
      <c r="M3504" s="24"/>
      <c r="N3504" s="24"/>
      <c r="O3504" s="24"/>
    </row>
    <row r="3505" spans="4:15" x14ac:dyDescent="0.75">
      <c r="D3505" s="24"/>
      <c r="E3505" s="24"/>
      <c r="F3505" s="24"/>
      <c r="G3505" s="24"/>
      <c r="H3505" s="24"/>
      <c r="I3505" s="24"/>
      <c r="J3505" s="24"/>
      <c r="K3505" s="24"/>
      <c r="L3505" s="24"/>
      <c r="M3505" s="24"/>
      <c r="N3505" s="24"/>
      <c r="O3505" s="24"/>
    </row>
    <row r="3506" spans="4:15" x14ac:dyDescent="0.75">
      <c r="D3506" s="24"/>
      <c r="E3506" s="24"/>
      <c r="F3506" s="24"/>
      <c r="G3506" s="24"/>
      <c r="H3506" s="24"/>
      <c r="I3506" s="24"/>
      <c r="J3506" s="24"/>
      <c r="K3506" s="24"/>
      <c r="L3506" s="24"/>
      <c r="M3506" s="24"/>
      <c r="N3506" s="24"/>
      <c r="O3506" s="24"/>
    </row>
    <row r="3507" spans="4:15" x14ac:dyDescent="0.75">
      <c r="D3507" s="24"/>
      <c r="E3507" s="24"/>
      <c r="F3507" s="24"/>
      <c r="G3507" s="24"/>
      <c r="H3507" s="24"/>
      <c r="I3507" s="24"/>
      <c r="J3507" s="24"/>
      <c r="K3507" s="24"/>
      <c r="L3507" s="24"/>
      <c r="M3507" s="24"/>
      <c r="N3507" s="24"/>
      <c r="O3507" s="24"/>
    </row>
    <row r="3508" spans="4:15" x14ac:dyDescent="0.75">
      <c r="D3508" s="24"/>
      <c r="E3508" s="24"/>
      <c r="F3508" s="24"/>
      <c r="G3508" s="24"/>
      <c r="H3508" s="24"/>
      <c r="I3508" s="24"/>
      <c r="J3508" s="24"/>
      <c r="K3508" s="24"/>
      <c r="L3508" s="24"/>
      <c r="M3508" s="24"/>
      <c r="N3508" s="24"/>
      <c r="O3508" s="24"/>
    </row>
    <row r="3509" spans="4:15" x14ac:dyDescent="0.75">
      <c r="D3509" s="24"/>
      <c r="E3509" s="24"/>
      <c r="F3509" s="24"/>
      <c r="G3509" s="24"/>
      <c r="H3509" s="24"/>
      <c r="I3509" s="24"/>
      <c r="J3509" s="24"/>
      <c r="K3509" s="24"/>
      <c r="L3509" s="24"/>
      <c r="M3509" s="24"/>
      <c r="N3509" s="24"/>
      <c r="O3509" s="24"/>
    </row>
    <row r="3510" spans="4:15" x14ac:dyDescent="0.75">
      <c r="D3510" s="24"/>
      <c r="E3510" s="24"/>
      <c r="F3510" s="24"/>
      <c r="G3510" s="24"/>
      <c r="H3510" s="24"/>
      <c r="I3510" s="24"/>
      <c r="J3510" s="24"/>
      <c r="K3510" s="24"/>
      <c r="L3510" s="24"/>
      <c r="M3510" s="24"/>
      <c r="N3510" s="24"/>
      <c r="O3510" s="24"/>
    </row>
    <row r="3511" spans="4:15" x14ac:dyDescent="0.75">
      <c r="D3511" s="24"/>
      <c r="E3511" s="24"/>
      <c r="F3511" s="24"/>
      <c r="G3511" s="24"/>
      <c r="H3511" s="24"/>
      <c r="I3511" s="24"/>
      <c r="J3511" s="24"/>
      <c r="K3511" s="24"/>
      <c r="L3511" s="24"/>
      <c r="M3511" s="24"/>
      <c r="N3511" s="24"/>
      <c r="O3511" s="24"/>
    </row>
    <row r="3512" spans="4:15" x14ac:dyDescent="0.75">
      <c r="D3512" s="24"/>
      <c r="E3512" s="24"/>
      <c r="F3512" s="24"/>
      <c r="G3512" s="24"/>
      <c r="H3512" s="24"/>
      <c r="I3512" s="24"/>
      <c r="J3512" s="24"/>
      <c r="K3512" s="24"/>
      <c r="L3512" s="24"/>
      <c r="M3512" s="24"/>
      <c r="N3512" s="24"/>
      <c r="O3512" s="24"/>
    </row>
    <row r="3513" spans="4:15" x14ac:dyDescent="0.75">
      <c r="D3513" s="24"/>
      <c r="E3513" s="24"/>
      <c r="F3513" s="24"/>
      <c r="G3513" s="24"/>
      <c r="H3513" s="24"/>
      <c r="I3513" s="24"/>
      <c r="J3513" s="24"/>
      <c r="K3513" s="24"/>
      <c r="L3513" s="24"/>
      <c r="M3513" s="24"/>
      <c r="N3513" s="24"/>
      <c r="O3513" s="24"/>
    </row>
    <row r="3514" spans="4:15" x14ac:dyDescent="0.75">
      <c r="D3514" s="24"/>
      <c r="E3514" s="24"/>
      <c r="F3514" s="24"/>
      <c r="G3514" s="24"/>
      <c r="H3514" s="24"/>
      <c r="I3514" s="24"/>
      <c r="J3514" s="24"/>
      <c r="K3514" s="24"/>
      <c r="L3514" s="24"/>
      <c r="M3514" s="24"/>
      <c r="N3514" s="24"/>
      <c r="O3514" s="24"/>
    </row>
    <row r="3515" spans="4:15" x14ac:dyDescent="0.75">
      <c r="D3515" s="24"/>
      <c r="E3515" s="24"/>
      <c r="F3515" s="24"/>
      <c r="G3515" s="24"/>
      <c r="H3515" s="24"/>
      <c r="I3515" s="24"/>
      <c r="J3515" s="24"/>
      <c r="K3515" s="24"/>
      <c r="L3515" s="24"/>
      <c r="M3515" s="24"/>
      <c r="N3515" s="24"/>
      <c r="O3515" s="24"/>
    </row>
    <row r="3516" spans="4:15" x14ac:dyDescent="0.75">
      <c r="D3516" s="24"/>
      <c r="E3516" s="24"/>
      <c r="F3516" s="24"/>
      <c r="G3516" s="24"/>
      <c r="H3516" s="24"/>
      <c r="I3516" s="24"/>
      <c r="J3516" s="24"/>
      <c r="K3516" s="24"/>
      <c r="L3516" s="24"/>
      <c r="M3516" s="24"/>
      <c r="N3516" s="24"/>
      <c r="O3516" s="24"/>
    </row>
    <row r="3517" spans="4:15" x14ac:dyDescent="0.75">
      <c r="D3517" s="24"/>
      <c r="E3517" s="24"/>
      <c r="F3517" s="24"/>
      <c r="G3517" s="24"/>
      <c r="H3517" s="24"/>
      <c r="I3517" s="24"/>
      <c r="J3517" s="24"/>
      <c r="K3517" s="24"/>
      <c r="L3517" s="24"/>
      <c r="M3517" s="24"/>
      <c r="N3517" s="24"/>
      <c r="O3517" s="24"/>
    </row>
    <row r="3518" spans="4:15" x14ac:dyDescent="0.75">
      <c r="D3518" s="24"/>
      <c r="E3518" s="24"/>
      <c r="F3518" s="24"/>
      <c r="G3518" s="24"/>
      <c r="H3518" s="24"/>
      <c r="I3518" s="24"/>
      <c r="J3518" s="24"/>
      <c r="K3518" s="24"/>
      <c r="L3518" s="24"/>
      <c r="M3518" s="24"/>
      <c r="N3518" s="24"/>
      <c r="O3518" s="24"/>
    </row>
    <row r="3519" spans="4:15" x14ac:dyDescent="0.75">
      <c r="D3519" s="24"/>
      <c r="E3519" s="24"/>
      <c r="F3519" s="24"/>
      <c r="G3519" s="24"/>
      <c r="H3519" s="24"/>
      <c r="I3519" s="24"/>
      <c r="J3519" s="24"/>
      <c r="K3519" s="24"/>
      <c r="L3519" s="24"/>
      <c r="M3519" s="24"/>
      <c r="N3519" s="24"/>
      <c r="O3519" s="24"/>
    </row>
    <row r="3520" spans="4:15" x14ac:dyDescent="0.75">
      <c r="D3520" s="24"/>
      <c r="E3520" s="24"/>
      <c r="F3520" s="24"/>
      <c r="G3520" s="24"/>
      <c r="H3520" s="24"/>
      <c r="I3520" s="24"/>
      <c r="J3520" s="24"/>
      <c r="K3520" s="24"/>
      <c r="L3520" s="24"/>
      <c r="M3520" s="24"/>
      <c r="N3520" s="24"/>
      <c r="O3520" s="24"/>
    </row>
    <row r="3521" spans="4:15" x14ac:dyDescent="0.75">
      <c r="D3521" s="24"/>
      <c r="E3521" s="24"/>
      <c r="F3521" s="24"/>
      <c r="G3521" s="24"/>
      <c r="H3521" s="24"/>
      <c r="I3521" s="24"/>
      <c r="J3521" s="24"/>
      <c r="K3521" s="24"/>
      <c r="L3521" s="24"/>
      <c r="M3521" s="24"/>
      <c r="N3521" s="24"/>
      <c r="O3521" s="24"/>
    </row>
    <row r="3522" spans="4:15" x14ac:dyDescent="0.75">
      <c r="D3522" s="24"/>
      <c r="E3522" s="24"/>
      <c r="F3522" s="24"/>
      <c r="G3522" s="24"/>
      <c r="H3522" s="24"/>
      <c r="I3522" s="24"/>
      <c r="J3522" s="24"/>
      <c r="K3522" s="24"/>
      <c r="L3522" s="24"/>
      <c r="M3522" s="24"/>
      <c r="N3522" s="24"/>
      <c r="O3522" s="24"/>
    </row>
    <row r="3523" spans="4:15" x14ac:dyDescent="0.75">
      <c r="D3523" s="24"/>
      <c r="E3523" s="24"/>
      <c r="F3523" s="24"/>
      <c r="G3523" s="24"/>
      <c r="H3523" s="24"/>
      <c r="I3523" s="24"/>
      <c r="J3523" s="24"/>
      <c r="K3523" s="24"/>
      <c r="L3523" s="24"/>
      <c r="M3523" s="24"/>
      <c r="N3523" s="24"/>
      <c r="O3523" s="24"/>
    </row>
    <row r="3524" spans="4:15" x14ac:dyDescent="0.75">
      <c r="D3524" s="24"/>
      <c r="E3524" s="24"/>
      <c r="F3524" s="24"/>
      <c r="G3524" s="24"/>
      <c r="H3524" s="24"/>
      <c r="I3524" s="24"/>
      <c r="J3524" s="24"/>
      <c r="K3524" s="24"/>
      <c r="L3524" s="24"/>
      <c r="M3524" s="24"/>
      <c r="N3524" s="24"/>
      <c r="O3524" s="24"/>
    </row>
    <row r="3525" spans="4:15" x14ac:dyDescent="0.75">
      <c r="D3525" s="24"/>
      <c r="E3525" s="24"/>
      <c r="F3525" s="24"/>
      <c r="G3525" s="24"/>
      <c r="H3525" s="24"/>
      <c r="I3525" s="24"/>
      <c r="J3525" s="24"/>
      <c r="K3525" s="24"/>
      <c r="L3525" s="24"/>
      <c r="M3525" s="24"/>
      <c r="N3525" s="24"/>
      <c r="O3525" s="24"/>
    </row>
    <row r="3526" spans="4:15" x14ac:dyDescent="0.75">
      <c r="D3526" s="24"/>
      <c r="E3526" s="24"/>
      <c r="F3526" s="24"/>
      <c r="G3526" s="24"/>
      <c r="H3526" s="24"/>
      <c r="I3526" s="24"/>
      <c r="J3526" s="24"/>
      <c r="K3526" s="24"/>
      <c r="L3526" s="24"/>
      <c r="M3526" s="24"/>
      <c r="N3526" s="24"/>
      <c r="O3526" s="24"/>
    </row>
    <row r="3527" spans="4:15" x14ac:dyDescent="0.75">
      <c r="D3527" s="24"/>
      <c r="E3527" s="24"/>
      <c r="F3527" s="24"/>
      <c r="G3527" s="24"/>
      <c r="H3527" s="24"/>
      <c r="I3527" s="24"/>
      <c r="J3527" s="24"/>
      <c r="K3527" s="24"/>
      <c r="L3527" s="24"/>
      <c r="M3527" s="24"/>
      <c r="N3527" s="24"/>
      <c r="O3527" s="24"/>
    </row>
    <row r="3528" spans="4:15" x14ac:dyDescent="0.75">
      <c r="D3528" s="24"/>
      <c r="E3528" s="24"/>
      <c r="F3528" s="24"/>
      <c r="G3528" s="24"/>
      <c r="H3528" s="24"/>
      <c r="I3528" s="24"/>
      <c r="J3528" s="24"/>
      <c r="K3528" s="24"/>
      <c r="L3528" s="24"/>
      <c r="M3528" s="24"/>
      <c r="N3528" s="24"/>
      <c r="O3528" s="24"/>
    </row>
    <row r="3529" spans="4:15" x14ac:dyDescent="0.75">
      <c r="D3529" s="24"/>
      <c r="E3529" s="24"/>
      <c r="F3529" s="24"/>
      <c r="G3529" s="24"/>
      <c r="H3529" s="24"/>
      <c r="I3529" s="24"/>
      <c r="J3529" s="24"/>
      <c r="K3529" s="24"/>
      <c r="L3529" s="24"/>
      <c r="M3529" s="24"/>
      <c r="N3529" s="24"/>
      <c r="O3529" s="24"/>
    </row>
    <row r="3530" spans="4:15" x14ac:dyDescent="0.75">
      <c r="D3530" s="24"/>
      <c r="E3530" s="24"/>
      <c r="F3530" s="24"/>
      <c r="G3530" s="24"/>
      <c r="H3530" s="24"/>
      <c r="I3530" s="24"/>
      <c r="J3530" s="24"/>
      <c r="K3530" s="24"/>
      <c r="L3530" s="24"/>
      <c r="M3530" s="24"/>
      <c r="N3530" s="24"/>
      <c r="O3530" s="24"/>
    </row>
    <row r="3531" spans="4:15" x14ac:dyDescent="0.75">
      <c r="D3531" s="24"/>
      <c r="E3531" s="24"/>
      <c r="F3531" s="24"/>
      <c r="G3531" s="24"/>
      <c r="H3531" s="24"/>
      <c r="I3531" s="24"/>
      <c r="J3531" s="24"/>
      <c r="K3531" s="24"/>
      <c r="L3531" s="24"/>
      <c r="M3531" s="24"/>
      <c r="N3531" s="24"/>
      <c r="O3531" s="24"/>
    </row>
    <row r="3532" spans="4:15" x14ac:dyDescent="0.75">
      <c r="D3532" s="24"/>
      <c r="E3532" s="24"/>
      <c r="F3532" s="24"/>
      <c r="G3532" s="24"/>
      <c r="H3532" s="24"/>
      <c r="I3532" s="24"/>
      <c r="J3532" s="24"/>
      <c r="K3532" s="24"/>
      <c r="L3532" s="24"/>
      <c r="M3532" s="24"/>
      <c r="N3532" s="24"/>
      <c r="O3532" s="24"/>
    </row>
    <row r="3533" spans="4:15" x14ac:dyDescent="0.75">
      <c r="D3533" s="24"/>
      <c r="E3533" s="24"/>
      <c r="F3533" s="24"/>
      <c r="G3533" s="24"/>
      <c r="H3533" s="24"/>
      <c r="I3533" s="24"/>
      <c r="J3533" s="24"/>
      <c r="K3533" s="24"/>
      <c r="L3533" s="24"/>
      <c r="M3533" s="24"/>
      <c r="N3533" s="24"/>
      <c r="O3533" s="24"/>
    </row>
    <row r="3534" spans="4:15" x14ac:dyDescent="0.75">
      <c r="D3534" s="24"/>
      <c r="E3534" s="24"/>
      <c r="F3534" s="24"/>
      <c r="G3534" s="24"/>
      <c r="H3534" s="24"/>
      <c r="I3534" s="24"/>
      <c r="J3534" s="24"/>
      <c r="K3534" s="24"/>
      <c r="L3534" s="24"/>
      <c r="M3534" s="24"/>
      <c r="N3534" s="24"/>
      <c r="O3534" s="24"/>
    </row>
    <row r="3535" spans="4:15" x14ac:dyDescent="0.75">
      <c r="D3535" s="24"/>
      <c r="E3535" s="24"/>
      <c r="F3535" s="24"/>
      <c r="G3535" s="24"/>
      <c r="H3535" s="24"/>
      <c r="I3535" s="24"/>
      <c r="J3535" s="24"/>
      <c r="K3535" s="24"/>
      <c r="L3535" s="24"/>
      <c r="M3535" s="24"/>
      <c r="N3535" s="24"/>
      <c r="O3535" s="24"/>
    </row>
    <row r="3536" spans="4:15" x14ac:dyDescent="0.75">
      <c r="D3536" s="24"/>
      <c r="E3536" s="24"/>
      <c r="F3536" s="24"/>
      <c r="G3536" s="24"/>
      <c r="H3536" s="24"/>
      <c r="I3536" s="24"/>
      <c r="J3536" s="24"/>
      <c r="K3536" s="24"/>
      <c r="L3536" s="24"/>
      <c r="M3536" s="24"/>
      <c r="N3536" s="24"/>
      <c r="O3536" s="24"/>
    </row>
    <row r="3537" spans="4:15" x14ac:dyDescent="0.75">
      <c r="D3537" s="24"/>
      <c r="E3537" s="24"/>
      <c r="F3537" s="24"/>
      <c r="G3537" s="24"/>
      <c r="H3537" s="24"/>
      <c r="I3537" s="24"/>
      <c r="J3537" s="24"/>
      <c r="K3537" s="24"/>
      <c r="L3537" s="24"/>
      <c r="M3537" s="24"/>
      <c r="N3537" s="24"/>
      <c r="O3537" s="24"/>
    </row>
    <row r="3538" spans="4:15" x14ac:dyDescent="0.75">
      <c r="D3538" s="24"/>
      <c r="E3538" s="24"/>
      <c r="F3538" s="24"/>
      <c r="G3538" s="24"/>
      <c r="H3538" s="24"/>
      <c r="I3538" s="24"/>
      <c r="J3538" s="24"/>
      <c r="K3538" s="24"/>
      <c r="L3538" s="24"/>
      <c r="M3538" s="24"/>
      <c r="N3538" s="24"/>
      <c r="O3538" s="24"/>
    </row>
    <row r="3539" spans="4:15" x14ac:dyDescent="0.75">
      <c r="D3539" s="24"/>
      <c r="E3539" s="24"/>
      <c r="F3539" s="24"/>
      <c r="G3539" s="24"/>
      <c r="H3539" s="24"/>
      <c r="I3539" s="24"/>
      <c r="J3539" s="24"/>
      <c r="K3539" s="24"/>
      <c r="L3539" s="24"/>
      <c r="M3539" s="24"/>
      <c r="N3539" s="24"/>
      <c r="O3539" s="24"/>
    </row>
    <row r="3540" spans="4:15" x14ac:dyDescent="0.75">
      <c r="D3540" s="24"/>
      <c r="E3540" s="24"/>
      <c r="F3540" s="24"/>
      <c r="G3540" s="24"/>
      <c r="H3540" s="24"/>
      <c r="I3540" s="24"/>
      <c r="J3540" s="24"/>
      <c r="K3540" s="24"/>
      <c r="L3540" s="24"/>
      <c r="M3540" s="24"/>
      <c r="N3540" s="24"/>
      <c r="O3540" s="24"/>
    </row>
    <row r="3541" spans="4:15" x14ac:dyDescent="0.75">
      <c r="D3541" s="24"/>
      <c r="E3541" s="24"/>
      <c r="F3541" s="24"/>
      <c r="G3541" s="24"/>
      <c r="H3541" s="24"/>
      <c r="I3541" s="24"/>
      <c r="J3541" s="24"/>
      <c r="K3541" s="24"/>
      <c r="L3541" s="24"/>
      <c r="M3541" s="24"/>
      <c r="N3541" s="24"/>
      <c r="O3541" s="24"/>
    </row>
    <row r="3542" spans="4:15" x14ac:dyDescent="0.75">
      <c r="D3542" s="24"/>
      <c r="E3542" s="24"/>
      <c r="F3542" s="24"/>
      <c r="G3542" s="24"/>
      <c r="H3542" s="24"/>
      <c r="I3542" s="24"/>
      <c r="J3542" s="24"/>
      <c r="K3542" s="24"/>
      <c r="L3542" s="24"/>
      <c r="M3542" s="24"/>
      <c r="N3542" s="24"/>
      <c r="O3542" s="24"/>
    </row>
    <row r="3543" spans="4:15" x14ac:dyDescent="0.75">
      <c r="D3543" s="24"/>
      <c r="E3543" s="24"/>
      <c r="F3543" s="24"/>
      <c r="G3543" s="24"/>
      <c r="H3543" s="24"/>
      <c r="I3543" s="24"/>
      <c r="J3543" s="24"/>
      <c r="K3543" s="24"/>
      <c r="L3543" s="24"/>
      <c r="M3543" s="24"/>
      <c r="N3543" s="24"/>
      <c r="O3543" s="24"/>
    </row>
    <row r="3544" spans="4:15" x14ac:dyDescent="0.75">
      <c r="D3544" s="24"/>
      <c r="E3544" s="24"/>
      <c r="F3544" s="24"/>
      <c r="G3544" s="24"/>
      <c r="H3544" s="24"/>
      <c r="I3544" s="24"/>
      <c r="J3544" s="24"/>
      <c r="K3544" s="24"/>
      <c r="L3544" s="24"/>
      <c r="M3544" s="24"/>
      <c r="N3544" s="24"/>
      <c r="O3544" s="24"/>
    </row>
    <row r="3545" spans="4:15" x14ac:dyDescent="0.75">
      <c r="D3545" s="24"/>
      <c r="E3545" s="24"/>
      <c r="F3545" s="24"/>
      <c r="G3545" s="24"/>
      <c r="H3545" s="24"/>
      <c r="I3545" s="24"/>
      <c r="J3545" s="24"/>
      <c r="K3545" s="24"/>
      <c r="L3545" s="24"/>
      <c r="M3545" s="24"/>
      <c r="N3545" s="24"/>
      <c r="O3545" s="24"/>
    </row>
    <row r="3546" spans="4:15" x14ac:dyDescent="0.75">
      <c r="D3546" s="24"/>
      <c r="E3546" s="24"/>
      <c r="F3546" s="24"/>
      <c r="G3546" s="24"/>
      <c r="H3546" s="24"/>
      <c r="I3546" s="24"/>
      <c r="J3546" s="24"/>
      <c r="K3546" s="24"/>
      <c r="L3546" s="24"/>
      <c r="M3546" s="24"/>
      <c r="N3546" s="24"/>
      <c r="O3546" s="24"/>
    </row>
    <row r="3547" spans="4:15" x14ac:dyDescent="0.75">
      <c r="D3547" s="24"/>
      <c r="E3547" s="24"/>
      <c r="F3547" s="24"/>
      <c r="G3547" s="24"/>
      <c r="H3547" s="24"/>
      <c r="I3547" s="24"/>
      <c r="J3547" s="24"/>
      <c r="K3547" s="24"/>
      <c r="L3547" s="24"/>
      <c r="M3547" s="24"/>
      <c r="N3547" s="24"/>
      <c r="O3547" s="24"/>
    </row>
    <row r="3548" spans="4:15" x14ac:dyDescent="0.75">
      <c r="D3548" s="24"/>
      <c r="E3548" s="24"/>
      <c r="F3548" s="24"/>
      <c r="G3548" s="24"/>
      <c r="H3548" s="24"/>
      <c r="I3548" s="24"/>
      <c r="J3548" s="24"/>
      <c r="K3548" s="24"/>
      <c r="L3548" s="24"/>
      <c r="M3548" s="24"/>
      <c r="N3548" s="24"/>
      <c r="O3548" s="24"/>
    </row>
    <row r="3549" spans="4:15" x14ac:dyDescent="0.75">
      <c r="D3549" s="24"/>
      <c r="E3549" s="24"/>
      <c r="F3549" s="24"/>
      <c r="G3549" s="24"/>
      <c r="H3549" s="24"/>
      <c r="I3549" s="24"/>
      <c r="J3549" s="24"/>
      <c r="K3549" s="24"/>
      <c r="L3549" s="24"/>
      <c r="M3549" s="24"/>
      <c r="N3549" s="24"/>
      <c r="O3549" s="24"/>
    </row>
    <row r="3550" spans="4:15" x14ac:dyDescent="0.75">
      <c r="D3550" s="24"/>
      <c r="E3550" s="24"/>
      <c r="F3550" s="24"/>
      <c r="G3550" s="24"/>
      <c r="H3550" s="24"/>
      <c r="I3550" s="24"/>
      <c r="J3550" s="24"/>
      <c r="K3550" s="24"/>
      <c r="L3550" s="24"/>
      <c r="M3550" s="24"/>
      <c r="N3550" s="24"/>
      <c r="O3550" s="24"/>
    </row>
    <row r="3551" spans="4:15" x14ac:dyDescent="0.75">
      <c r="D3551" s="24"/>
      <c r="E3551" s="24"/>
      <c r="F3551" s="24"/>
      <c r="G3551" s="24"/>
      <c r="H3551" s="24"/>
      <c r="I3551" s="24"/>
      <c r="J3551" s="24"/>
      <c r="K3551" s="24"/>
      <c r="L3551" s="24"/>
      <c r="M3551" s="24"/>
      <c r="N3551" s="24"/>
      <c r="O3551" s="24"/>
    </row>
    <row r="3552" spans="4:15" x14ac:dyDescent="0.75">
      <c r="D3552" s="24"/>
      <c r="E3552" s="24"/>
      <c r="F3552" s="24"/>
      <c r="G3552" s="24"/>
      <c r="H3552" s="24"/>
      <c r="I3552" s="24"/>
      <c r="J3552" s="24"/>
      <c r="K3552" s="24"/>
      <c r="L3552" s="24"/>
      <c r="M3552" s="24"/>
      <c r="N3552" s="24"/>
      <c r="O3552" s="24"/>
    </row>
    <row r="3553" spans="4:15" x14ac:dyDescent="0.75">
      <c r="D3553" s="24"/>
      <c r="E3553" s="24"/>
      <c r="F3553" s="24"/>
      <c r="G3553" s="24"/>
      <c r="H3553" s="24"/>
      <c r="I3553" s="24"/>
      <c r="J3553" s="24"/>
      <c r="K3553" s="24"/>
      <c r="L3553" s="24"/>
      <c r="M3553" s="24"/>
      <c r="N3553" s="24"/>
      <c r="O3553" s="24"/>
    </row>
    <row r="3554" spans="4:15" x14ac:dyDescent="0.75">
      <c r="D3554" s="24"/>
      <c r="E3554" s="24"/>
      <c r="F3554" s="24"/>
      <c r="G3554" s="24"/>
      <c r="H3554" s="24"/>
      <c r="I3554" s="24"/>
      <c r="J3554" s="24"/>
      <c r="K3554" s="24"/>
      <c r="L3554" s="24"/>
      <c r="M3554" s="24"/>
      <c r="N3554" s="24"/>
      <c r="O3554" s="24"/>
    </row>
    <row r="3555" spans="4:15" x14ac:dyDescent="0.75">
      <c r="D3555" s="24"/>
      <c r="E3555" s="24"/>
      <c r="F3555" s="24"/>
      <c r="G3555" s="24"/>
      <c r="H3555" s="24"/>
      <c r="I3555" s="24"/>
      <c r="J3555" s="24"/>
      <c r="K3555" s="24"/>
      <c r="L3555" s="24"/>
      <c r="M3555" s="24"/>
      <c r="N3555" s="24"/>
      <c r="O3555" s="24"/>
    </row>
    <row r="3556" spans="4:15" x14ac:dyDescent="0.75">
      <c r="D3556" s="24"/>
      <c r="E3556" s="24"/>
      <c r="F3556" s="24"/>
      <c r="G3556" s="24"/>
      <c r="H3556" s="24"/>
      <c r="I3556" s="24"/>
      <c r="J3556" s="24"/>
      <c r="K3556" s="24"/>
      <c r="L3556" s="24"/>
      <c r="M3556" s="24"/>
      <c r="N3556" s="24"/>
      <c r="O3556" s="24"/>
    </row>
    <row r="3557" spans="4:15" x14ac:dyDescent="0.75">
      <c r="D3557" s="24"/>
      <c r="E3557" s="24"/>
      <c r="F3557" s="24"/>
      <c r="G3557" s="24"/>
      <c r="H3557" s="24"/>
      <c r="I3557" s="24"/>
      <c r="J3557" s="24"/>
      <c r="K3557" s="24"/>
      <c r="L3557" s="24"/>
      <c r="M3557" s="24"/>
      <c r="N3557" s="24"/>
      <c r="O3557" s="24"/>
    </row>
    <row r="3558" spans="4:15" x14ac:dyDescent="0.75">
      <c r="D3558" s="24"/>
      <c r="E3558" s="24"/>
      <c r="F3558" s="24"/>
      <c r="G3558" s="24"/>
      <c r="H3558" s="24"/>
      <c r="I3558" s="24"/>
      <c r="J3558" s="24"/>
      <c r="K3558" s="24"/>
      <c r="L3558" s="24"/>
      <c r="M3558" s="24"/>
      <c r="N3558" s="24"/>
      <c r="O3558" s="24"/>
    </row>
    <row r="3559" spans="4:15" x14ac:dyDescent="0.75">
      <c r="D3559" s="24"/>
      <c r="E3559" s="24"/>
      <c r="F3559" s="24"/>
      <c r="G3559" s="24"/>
      <c r="H3559" s="24"/>
      <c r="I3559" s="24"/>
      <c r="J3559" s="24"/>
      <c r="K3559" s="24"/>
      <c r="L3559" s="24"/>
      <c r="M3559" s="24"/>
      <c r="N3559" s="24"/>
      <c r="O3559" s="24"/>
    </row>
    <row r="3560" spans="4:15" x14ac:dyDescent="0.75">
      <c r="D3560" s="24"/>
      <c r="E3560" s="24"/>
      <c r="F3560" s="24"/>
      <c r="G3560" s="24"/>
      <c r="H3560" s="24"/>
      <c r="I3560" s="24"/>
      <c r="J3560" s="24"/>
      <c r="K3560" s="24"/>
      <c r="L3560" s="24"/>
      <c r="M3560" s="24"/>
      <c r="N3560" s="24"/>
      <c r="O3560" s="24"/>
    </row>
    <row r="3561" spans="4:15" x14ac:dyDescent="0.75">
      <c r="D3561" s="24"/>
      <c r="E3561" s="24"/>
      <c r="F3561" s="24"/>
      <c r="G3561" s="24"/>
      <c r="H3561" s="24"/>
      <c r="I3561" s="24"/>
      <c r="J3561" s="24"/>
      <c r="K3561" s="24"/>
      <c r="L3561" s="24"/>
      <c r="M3561" s="24"/>
      <c r="N3561" s="24"/>
      <c r="O3561" s="24"/>
    </row>
    <row r="3562" spans="4:15" x14ac:dyDescent="0.75">
      <c r="D3562" s="24"/>
      <c r="E3562" s="24"/>
      <c r="F3562" s="24"/>
      <c r="G3562" s="24"/>
      <c r="H3562" s="24"/>
      <c r="I3562" s="24"/>
      <c r="J3562" s="24"/>
      <c r="K3562" s="24"/>
      <c r="L3562" s="24"/>
      <c r="M3562" s="24"/>
      <c r="N3562" s="24"/>
      <c r="O3562" s="24"/>
    </row>
    <row r="3563" spans="4:15" x14ac:dyDescent="0.75">
      <c r="D3563" s="24"/>
      <c r="E3563" s="24"/>
      <c r="F3563" s="24"/>
      <c r="G3563" s="24"/>
      <c r="H3563" s="24"/>
      <c r="I3563" s="24"/>
      <c r="J3563" s="24"/>
      <c r="K3563" s="24"/>
      <c r="L3563" s="24"/>
      <c r="M3563" s="24"/>
      <c r="N3563" s="24"/>
      <c r="O3563" s="24"/>
    </row>
    <row r="3564" spans="4:15" x14ac:dyDescent="0.75">
      <c r="D3564" s="24"/>
      <c r="E3564" s="24"/>
      <c r="F3564" s="24"/>
      <c r="G3564" s="24"/>
      <c r="H3564" s="24"/>
      <c r="I3564" s="24"/>
      <c r="J3564" s="24"/>
      <c r="K3564" s="24"/>
      <c r="L3564" s="24"/>
      <c r="M3564" s="24"/>
      <c r="N3564" s="24"/>
      <c r="O3564" s="24"/>
    </row>
    <row r="3565" spans="4:15" x14ac:dyDescent="0.75">
      <c r="D3565" s="24"/>
      <c r="E3565" s="24"/>
      <c r="F3565" s="24"/>
      <c r="G3565" s="24"/>
      <c r="H3565" s="24"/>
      <c r="I3565" s="24"/>
      <c r="J3565" s="24"/>
      <c r="K3565" s="24"/>
      <c r="L3565" s="24"/>
      <c r="M3565" s="24"/>
      <c r="N3565" s="24"/>
      <c r="O3565" s="24"/>
    </row>
    <row r="3566" spans="4:15" x14ac:dyDescent="0.75">
      <c r="D3566" s="24"/>
      <c r="E3566" s="24"/>
      <c r="F3566" s="24"/>
      <c r="G3566" s="24"/>
      <c r="H3566" s="24"/>
      <c r="I3566" s="24"/>
      <c r="J3566" s="24"/>
      <c r="K3566" s="24"/>
      <c r="L3566" s="24"/>
      <c r="M3566" s="24"/>
      <c r="N3566" s="24"/>
      <c r="O3566" s="24"/>
    </row>
    <row r="3567" spans="4:15" x14ac:dyDescent="0.75">
      <c r="D3567" s="24"/>
      <c r="E3567" s="24"/>
      <c r="F3567" s="24"/>
      <c r="G3567" s="24"/>
      <c r="H3567" s="24"/>
      <c r="I3567" s="24"/>
      <c r="J3567" s="24"/>
      <c r="K3567" s="24"/>
      <c r="L3567" s="24"/>
      <c r="M3567" s="24"/>
      <c r="N3567" s="24"/>
      <c r="O3567" s="24"/>
    </row>
    <row r="3568" spans="4:15" x14ac:dyDescent="0.75">
      <c r="D3568" s="24"/>
      <c r="E3568" s="24"/>
      <c r="F3568" s="24"/>
      <c r="G3568" s="24"/>
      <c r="H3568" s="24"/>
      <c r="I3568" s="24"/>
      <c r="J3568" s="24"/>
      <c r="K3568" s="24"/>
      <c r="L3568" s="24"/>
      <c r="M3568" s="24"/>
      <c r="N3568" s="24"/>
      <c r="O3568" s="24"/>
    </row>
    <row r="3569" spans="4:15" x14ac:dyDescent="0.75">
      <c r="D3569" s="24"/>
      <c r="E3569" s="24"/>
      <c r="F3569" s="24"/>
      <c r="G3569" s="24"/>
      <c r="H3569" s="24"/>
      <c r="I3569" s="24"/>
      <c r="J3569" s="24"/>
      <c r="K3569" s="24"/>
      <c r="L3569" s="24"/>
      <c r="M3569" s="24"/>
      <c r="N3569" s="24"/>
      <c r="O3569" s="24"/>
    </row>
    <row r="3570" spans="4:15" x14ac:dyDescent="0.75">
      <c r="D3570" s="24"/>
      <c r="E3570" s="24"/>
      <c r="F3570" s="24"/>
      <c r="G3570" s="24"/>
      <c r="H3570" s="24"/>
      <c r="I3570" s="24"/>
      <c r="J3570" s="24"/>
      <c r="K3570" s="24"/>
      <c r="L3570" s="24"/>
      <c r="M3570" s="24"/>
      <c r="N3570" s="24"/>
      <c r="O3570" s="24"/>
    </row>
    <row r="3571" spans="4:15" x14ac:dyDescent="0.75">
      <c r="D3571" s="24"/>
      <c r="E3571" s="24"/>
      <c r="F3571" s="24"/>
      <c r="G3571" s="24"/>
      <c r="H3571" s="24"/>
      <c r="I3571" s="24"/>
      <c r="J3571" s="24"/>
      <c r="K3571" s="24"/>
      <c r="L3571" s="24"/>
      <c r="M3571" s="24"/>
      <c r="N3571" s="24"/>
      <c r="O3571" s="24"/>
    </row>
    <row r="3572" spans="4:15" x14ac:dyDescent="0.75">
      <c r="D3572" s="24"/>
      <c r="E3572" s="24"/>
      <c r="F3572" s="24"/>
      <c r="G3572" s="24"/>
      <c r="H3572" s="24"/>
      <c r="I3572" s="24"/>
      <c r="J3572" s="24"/>
      <c r="K3572" s="24"/>
      <c r="L3572" s="24"/>
      <c r="M3572" s="24"/>
      <c r="N3572" s="24"/>
      <c r="O3572" s="24"/>
    </row>
    <row r="3573" spans="4:15" x14ac:dyDescent="0.75">
      <c r="D3573" s="24"/>
      <c r="E3573" s="24"/>
      <c r="F3573" s="24"/>
      <c r="G3573" s="24"/>
      <c r="H3573" s="24"/>
      <c r="I3573" s="24"/>
      <c r="J3573" s="24"/>
      <c r="K3573" s="24"/>
      <c r="L3573" s="24"/>
      <c r="M3573" s="24"/>
      <c r="N3573" s="24"/>
      <c r="O3573" s="24"/>
    </row>
    <row r="3574" spans="4:15" x14ac:dyDescent="0.75">
      <c r="D3574" s="24"/>
      <c r="E3574" s="24"/>
      <c r="F3574" s="24"/>
      <c r="G3574" s="24"/>
      <c r="H3574" s="24"/>
      <c r="I3574" s="24"/>
      <c r="J3574" s="24"/>
      <c r="K3574" s="24"/>
      <c r="L3574" s="24"/>
      <c r="M3574" s="24"/>
      <c r="N3574" s="24"/>
      <c r="O3574" s="24"/>
    </row>
    <row r="3575" spans="4:15" x14ac:dyDescent="0.75">
      <c r="D3575" s="24"/>
      <c r="E3575" s="24"/>
      <c r="F3575" s="24"/>
      <c r="G3575" s="24"/>
      <c r="H3575" s="24"/>
      <c r="I3575" s="24"/>
      <c r="J3575" s="24"/>
      <c r="K3575" s="24"/>
      <c r="L3575" s="24"/>
      <c r="M3575" s="24"/>
      <c r="N3575" s="24"/>
      <c r="O3575" s="24"/>
    </row>
    <row r="3576" spans="4:15" x14ac:dyDescent="0.75">
      <c r="D3576" s="24"/>
      <c r="E3576" s="24"/>
      <c r="F3576" s="24"/>
      <c r="G3576" s="24"/>
      <c r="H3576" s="24"/>
      <c r="I3576" s="24"/>
      <c r="J3576" s="24"/>
      <c r="K3576" s="24"/>
      <c r="L3576" s="24"/>
      <c r="M3576" s="24"/>
      <c r="N3576" s="24"/>
      <c r="O3576" s="24"/>
    </row>
    <row r="3577" spans="4:15" x14ac:dyDescent="0.75">
      <c r="D3577" s="24"/>
      <c r="E3577" s="24"/>
      <c r="F3577" s="24"/>
      <c r="G3577" s="24"/>
      <c r="H3577" s="24"/>
      <c r="I3577" s="24"/>
      <c r="J3577" s="24"/>
      <c r="K3577" s="24"/>
      <c r="L3577" s="24"/>
      <c r="M3577" s="24"/>
      <c r="N3577" s="24"/>
      <c r="O3577" s="24"/>
    </row>
    <row r="3578" spans="4:15" x14ac:dyDescent="0.75">
      <c r="D3578" s="24"/>
      <c r="E3578" s="24"/>
      <c r="F3578" s="24"/>
      <c r="G3578" s="24"/>
      <c r="H3578" s="24"/>
      <c r="I3578" s="24"/>
      <c r="J3578" s="24"/>
      <c r="K3578" s="24"/>
      <c r="L3578" s="24"/>
      <c r="M3578" s="24"/>
      <c r="N3578" s="24"/>
      <c r="O3578" s="24"/>
    </row>
    <row r="3579" spans="4:15" x14ac:dyDescent="0.75">
      <c r="D3579" s="24"/>
      <c r="E3579" s="24"/>
      <c r="F3579" s="24"/>
      <c r="G3579" s="24"/>
      <c r="H3579" s="24"/>
      <c r="I3579" s="24"/>
      <c r="J3579" s="24"/>
      <c r="K3579" s="24"/>
      <c r="L3579" s="24"/>
      <c r="M3579" s="24"/>
      <c r="N3579" s="24"/>
      <c r="O3579" s="24"/>
    </row>
    <row r="3580" spans="4:15" x14ac:dyDescent="0.75">
      <c r="D3580" s="24"/>
      <c r="E3580" s="24"/>
      <c r="F3580" s="24"/>
      <c r="G3580" s="24"/>
      <c r="H3580" s="24"/>
      <c r="I3580" s="24"/>
      <c r="J3580" s="24"/>
      <c r="K3580" s="24"/>
      <c r="L3580" s="24"/>
      <c r="M3580" s="24"/>
      <c r="N3580" s="24"/>
      <c r="O3580" s="24"/>
    </row>
    <row r="3581" spans="4:15" x14ac:dyDescent="0.75">
      <c r="D3581" s="24"/>
      <c r="E3581" s="24"/>
      <c r="F3581" s="24"/>
      <c r="G3581" s="24"/>
      <c r="H3581" s="24"/>
      <c r="I3581" s="24"/>
      <c r="J3581" s="24"/>
      <c r="K3581" s="24"/>
      <c r="L3581" s="24"/>
      <c r="M3581" s="24"/>
      <c r="N3581" s="24"/>
      <c r="O3581" s="24"/>
    </row>
    <row r="3582" spans="4:15" x14ac:dyDescent="0.75">
      <c r="D3582" s="24"/>
      <c r="E3582" s="24"/>
      <c r="F3582" s="24"/>
      <c r="G3582" s="24"/>
      <c r="H3582" s="24"/>
      <c r="I3582" s="24"/>
      <c r="J3582" s="24"/>
      <c r="K3582" s="24"/>
      <c r="L3582" s="24"/>
      <c r="M3582" s="24"/>
      <c r="N3582" s="24"/>
      <c r="O3582" s="24"/>
    </row>
    <row r="3583" spans="4:15" x14ac:dyDescent="0.75">
      <c r="D3583" s="24"/>
      <c r="E3583" s="24"/>
      <c r="F3583" s="24"/>
      <c r="G3583" s="24"/>
      <c r="H3583" s="24"/>
      <c r="I3583" s="24"/>
      <c r="J3583" s="24"/>
      <c r="K3583" s="24"/>
      <c r="L3583" s="24"/>
      <c r="M3583" s="24"/>
      <c r="N3583" s="24"/>
      <c r="O3583" s="24"/>
    </row>
    <row r="3584" spans="4:15" x14ac:dyDescent="0.75">
      <c r="D3584" s="24"/>
      <c r="E3584" s="24"/>
      <c r="F3584" s="24"/>
      <c r="G3584" s="24"/>
      <c r="H3584" s="24"/>
      <c r="I3584" s="24"/>
      <c r="J3584" s="24"/>
      <c r="K3584" s="24"/>
      <c r="L3584" s="24"/>
      <c r="M3584" s="24"/>
      <c r="N3584" s="24"/>
      <c r="O3584" s="24"/>
    </row>
    <row r="3585" spans="4:15" x14ac:dyDescent="0.75">
      <c r="D3585" s="24"/>
      <c r="E3585" s="24"/>
      <c r="F3585" s="24"/>
      <c r="G3585" s="24"/>
      <c r="H3585" s="24"/>
      <c r="I3585" s="24"/>
      <c r="J3585" s="24"/>
      <c r="K3585" s="24"/>
      <c r="L3585" s="24"/>
      <c r="M3585" s="24"/>
      <c r="N3585" s="24"/>
      <c r="O3585" s="24"/>
    </row>
    <row r="3586" spans="4:15" x14ac:dyDescent="0.75">
      <c r="D3586" s="24"/>
      <c r="E3586" s="24"/>
      <c r="F3586" s="24"/>
      <c r="G3586" s="24"/>
      <c r="H3586" s="24"/>
      <c r="I3586" s="24"/>
      <c r="J3586" s="24"/>
      <c r="K3586" s="24"/>
      <c r="L3586" s="24"/>
      <c r="M3586" s="24"/>
      <c r="N3586" s="24"/>
      <c r="O3586" s="24"/>
    </row>
    <row r="3587" spans="4:15" x14ac:dyDescent="0.75">
      <c r="D3587" s="24"/>
      <c r="E3587" s="24"/>
      <c r="F3587" s="24"/>
      <c r="G3587" s="24"/>
      <c r="H3587" s="24"/>
      <c r="I3587" s="24"/>
      <c r="J3587" s="24"/>
      <c r="K3587" s="24"/>
      <c r="L3587" s="24"/>
      <c r="M3587" s="24"/>
      <c r="N3587" s="24"/>
      <c r="O3587" s="24"/>
    </row>
    <row r="3588" spans="4:15" x14ac:dyDescent="0.75">
      <c r="D3588" s="24"/>
      <c r="E3588" s="24"/>
      <c r="F3588" s="24"/>
      <c r="G3588" s="24"/>
      <c r="H3588" s="24"/>
      <c r="I3588" s="24"/>
      <c r="J3588" s="24"/>
      <c r="K3588" s="24"/>
      <c r="L3588" s="24"/>
      <c r="M3588" s="24"/>
      <c r="N3588" s="24"/>
      <c r="O3588" s="24"/>
    </row>
    <row r="3589" spans="4:15" x14ac:dyDescent="0.75">
      <c r="D3589" s="24"/>
      <c r="E3589" s="24"/>
      <c r="F3589" s="24"/>
      <c r="G3589" s="24"/>
      <c r="H3589" s="24"/>
      <c r="I3589" s="24"/>
      <c r="J3589" s="24"/>
      <c r="K3589" s="24"/>
      <c r="L3589" s="24"/>
      <c r="M3589" s="24"/>
      <c r="N3589" s="24"/>
      <c r="O3589" s="24"/>
    </row>
    <row r="3590" spans="4:15" x14ac:dyDescent="0.75">
      <c r="D3590" s="24"/>
      <c r="E3590" s="24"/>
      <c r="F3590" s="24"/>
      <c r="G3590" s="24"/>
      <c r="H3590" s="24"/>
      <c r="I3590" s="24"/>
      <c r="J3590" s="24"/>
      <c r="K3590" s="24"/>
      <c r="L3590" s="24"/>
      <c r="M3590" s="24"/>
      <c r="N3590" s="24"/>
      <c r="O3590" s="24"/>
    </row>
    <row r="3591" spans="4:15" x14ac:dyDescent="0.75">
      <c r="D3591" s="24"/>
      <c r="E3591" s="24"/>
      <c r="F3591" s="24"/>
      <c r="G3591" s="24"/>
      <c r="H3591" s="24"/>
      <c r="I3591" s="24"/>
      <c r="J3591" s="24"/>
      <c r="K3591" s="24"/>
      <c r="L3591" s="24"/>
      <c r="M3591" s="24"/>
      <c r="N3591" s="24"/>
      <c r="O3591" s="24"/>
    </row>
    <row r="3592" spans="4:15" x14ac:dyDescent="0.75">
      <c r="D3592" s="24"/>
      <c r="E3592" s="24"/>
      <c r="F3592" s="24"/>
      <c r="G3592" s="24"/>
      <c r="H3592" s="24"/>
      <c r="I3592" s="24"/>
      <c r="J3592" s="24"/>
      <c r="K3592" s="24"/>
      <c r="L3592" s="24"/>
      <c r="M3592" s="24"/>
      <c r="N3592" s="24"/>
      <c r="O3592" s="24"/>
    </row>
    <row r="3593" spans="4:15" x14ac:dyDescent="0.75">
      <c r="D3593" s="24"/>
      <c r="E3593" s="24"/>
      <c r="F3593" s="24"/>
      <c r="G3593" s="24"/>
      <c r="H3593" s="24"/>
      <c r="I3593" s="24"/>
      <c r="J3593" s="24"/>
      <c r="K3593" s="24"/>
      <c r="L3593" s="24"/>
      <c r="M3593" s="24"/>
      <c r="N3593" s="24"/>
      <c r="O3593" s="24"/>
    </row>
    <row r="3594" spans="4:15" x14ac:dyDescent="0.75">
      <c r="D3594" s="24"/>
      <c r="E3594" s="24"/>
      <c r="F3594" s="24"/>
      <c r="G3594" s="24"/>
      <c r="H3594" s="24"/>
      <c r="I3594" s="24"/>
      <c r="J3594" s="24"/>
      <c r="K3594" s="24"/>
      <c r="L3594" s="24"/>
      <c r="M3594" s="24"/>
      <c r="N3594" s="24"/>
      <c r="O3594" s="24"/>
    </row>
    <row r="3595" spans="4:15" x14ac:dyDescent="0.75">
      <c r="D3595" s="24"/>
      <c r="E3595" s="24"/>
      <c r="F3595" s="24"/>
      <c r="G3595" s="24"/>
      <c r="H3595" s="24"/>
      <c r="I3595" s="24"/>
      <c r="J3595" s="24"/>
      <c r="K3595" s="24"/>
      <c r="L3595" s="24"/>
      <c r="M3595" s="24"/>
      <c r="N3595" s="24"/>
      <c r="O3595" s="24"/>
    </row>
    <row r="3596" spans="4:15" x14ac:dyDescent="0.75">
      <c r="D3596" s="24"/>
      <c r="E3596" s="24"/>
      <c r="F3596" s="24"/>
      <c r="G3596" s="24"/>
      <c r="H3596" s="24"/>
      <c r="I3596" s="24"/>
      <c r="J3596" s="24"/>
      <c r="K3596" s="24"/>
      <c r="L3596" s="24"/>
      <c r="M3596" s="24"/>
      <c r="N3596" s="24"/>
      <c r="O3596" s="24"/>
    </row>
    <row r="3597" spans="4:15" x14ac:dyDescent="0.75">
      <c r="D3597" s="24"/>
      <c r="E3597" s="24"/>
      <c r="F3597" s="24"/>
      <c r="G3597" s="24"/>
      <c r="H3597" s="24"/>
      <c r="I3597" s="24"/>
      <c r="J3597" s="24"/>
      <c r="K3597" s="24"/>
      <c r="L3597" s="24"/>
      <c r="M3597" s="24"/>
      <c r="N3597" s="24"/>
      <c r="O3597" s="24"/>
    </row>
    <row r="3598" spans="4:15" x14ac:dyDescent="0.75">
      <c r="D3598" s="24"/>
      <c r="E3598" s="24"/>
      <c r="F3598" s="24"/>
      <c r="G3598" s="24"/>
      <c r="H3598" s="24"/>
      <c r="I3598" s="24"/>
      <c r="J3598" s="24"/>
      <c r="K3598" s="24"/>
      <c r="L3598" s="24"/>
      <c r="M3598" s="24"/>
      <c r="N3598" s="24"/>
      <c r="O3598" s="24"/>
    </row>
    <row r="3599" spans="4:15" x14ac:dyDescent="0.75">
      <c r="D3599" s="24"/>
      <c r="E3599" s="24"/>
      <c r="F3599" s="24"/>
      <c r="G3599" s="24"/>
      <c r="H3599" s="24"/>
      <c r="I3599" s="24"/>
      <c r="J3599" s="24"/>
      <c r="K3599" s="24"/>
      <c r="L3599" s="24"/>
      <c r="M3599" s="24"/>
      <c r="N3599" s="24"/>
      <c r="O3599" s="24"/>
    </row>
    <row r="3600" spans="4:15" x14ac:dyDescent="0.75">
      <c r="D3600" s="24"/>
      <c r="E3600" s="24"/>
      <c r="F3600" s="24"/>
      <c r="G3600" s="24"/>
      <c r="H3600" s="24"/>
      <c r="I3600" s="24"/>
      <c r="J3600" s="24"/>
      <c r="K3600" s="24"/>
      <c r="L3600" s="24"/>
      <c r="M3600" s="24"/>
      <c r="N3600" s="24"/>
      <c r="O3600" s="24"/>
    </row>
    <row r="3601" spans="4:15" x14ac:dyDescent="0.75">
      <c r="D3601" s="24"/>
      <c r="E3601" s="24"/>
      <c r="F3601" s="24"/>
      <c r="G3601" s="24"/>
      <c r="H3601" s="24"/>
      <c r="I3601" s="24"/>
      <c r="J3601" s="24"/>
      <c r="K3601" s="24"/>
      <c r="L3601" s="24"/>
      <c r="M3601" s="24"/>
      <c r="N3601" s="24"/>
      <c r="O3601" s="24"/>
    </row>
    <row r="3602" spans="4:15" x14ac:dyDescent="0.75">
      <c r="D3602" s="24"/>
      <c r="E3602" s="24"/>
      <c r="F3602" s="24"/>
      <c r="G3602" s="24"/>
      <c r="H3602" s="24"/>
      <c r="I3602" s="24"/>
      <c r="J3602" s="24"/>
      <c r="K3602" s="24"/>
      <c r="L3602" s="24"/>
      <c r="M3602" s="24"/>
      <c r="N3602" s="24"/>
      <c r="O3602" s="24"/>
    </row>
    <row r="3603" spans="4:15" x14ac:dyDescent="0.75">
      <c r="D3603" s="24"/>
      <c r="E3603" s="24"/>
      <c r="F3603" s="24"/>
      <c r="G3603" s="24"/>
      <c r="H3603" s="24"/>
      <c r="I3603" s="24"/>
      <c r="J3603" s="24"/>
      <c r="K3603" s="24"/>
      <c r="L3603" s="24"/>
      <c r="M3603" s="24"/>
      <c r="N3603" s="24"/>
      <c r="O3603" s="24"/>
    </row>
    <row r="3604" spans="4:15" x14ac:dyDescent="0.75">
      <c r="D3604" s="24"/>
      <c r="E3604" s="24"/>
      <c r="F3604" s="24"/>
      <c r="G3604" s="24"/>
      <c r="H3604" s="24"/>
      <c r="I3604" s="24"/>
      <c r="J3604" s="24"/>
      <c r="K3604" s="24"/>
      <c r="L3604" s="24"/>
      <c r="M3604" s="24"/>
      <c r="N3604" s="24"/>
      <c r="O3604" s="24"/>
    </row>
    <row r="3605" spans="4:15" x14ac:dyDescent="0.75">
      <c r="D3605" s="24"/>
      <c r="E3605" s="24"/>
      <c r="F3605" s="24"/>
      <c r="G3605" s="24"/>
      <c r="H3605" s="24"/>
      <c r="I3605" s="24"/>
      <c r="J3605" s="24"/>
      <c r="K3605" s="24"/>
      <c r="L3605" s="24"/>
      <c r="M3605" s="24"/>
      <c r="N3605" s="24"/>
      <c r="O3605" s="24"/>
    </row>
    <row r="3606" spans="4:15" x14ac:dyDescent="0.75">
      <c r="D3606" s="24"/>
      <c r="E3606" s="24"/>
      <c r="F3606" s="24"/>
      <c r="G3606" s="24"/>
      <c r="H3606" s="24"/>
      <c r="I3606" s="24"/>
      <c r="J3606" s="24"/>
      <c r="K3606" s="24"/>
      <c r="L3606" s="24"/>
      <c r="M3606" s="24"/>
      <c r="N3606" s="24"/>
      <c r="O3606" s="24"/>
    </row>
    <row r="3607" spans="4:15" x14ac:dyDescent="0.75">
      <c r="D3607" s="24"/>
      <c r="E3607" s="24"/>
      <c r="F3607" s="24"/>
      <c r="G3607" s="24"/>
      <c r="H3607" s="24"/>
      <c r="I3607" s="24"/>
      <c r="J3607" s="24"/>
      <c r="K3607" s="24"/>
      <c r="L3607" s="24"/>
      <c r="M3607" s="24"/>
      <c r="N3607" s="24"/>
      <c r="O3607" s="24"/>
    </row>
    <row r="3608" spans="4:15" x14ac:dyDescent="0.75">
      <c r="D3608" s="24"/>
      <c r="E3608" s="24"/>
      <c r="F3608" s="24"/>
      <c r="G3608" s="24"/>
      <c r="H3608" s="24"/>
      <c r="I3608" s="24"/>
      <c r="J3608" s="24"/>
      <c r="K3608" s="24"/>
      <c r="L3608" s="24"/>
      <c r="M3608" s="24"/>
      <c r="N3608" s="24"/>
      <c r="O3608" s="24"/>
    </row>
    <row r="3609" spans="4:15" x14ac:dyDescent="0.75">
      <c r="D3609" s="24"/>
      <c r="E3609" s="24"/>
      <c r="F3609" s="24"/>
      <c r="G3609" s="24"/>
      <c r="H3609" s="24"/>
      <c r="I3609" s="24"/>
      <c r="J3609" s="24"/>
      <c r="K3609" s="24"/>
      <c r="L3609" s="24"/>
      <c r="M3609" s="24"/>
      <c r="N3609" s="24"/>
      <c r="O3609" s="24"/>
    </row>
    <row r="3610" spans="4:15" x14ac:dyDescent="0.75">
      <c r="D3610" s="24"/>
      <c r="E3610" s="24"/>
      <c r="F3610" s="24"/>
      <c r="G3610" s="24"/>
      <c r="H3610" s="24"/>
      <c r="I3610" s="24"/>
      <c r="J3610" s="24"/>
      <c r="K3610" s="24"/>
      <c r="L3610" s="24"/>
      <c r="M3610" s="24"/>
      <c r="N3610" s="24"/>
      <c r="O3610" s="24"/>
    </row>
    <row r="3611" spans="4:15" x14ac:dyDescent="0.75">
      <c r="D3611" s="24"/>
      <c r="E3611" s="24"/>
      <c r="F3611" s="24"/>
      <c r="G3611" s="24"/>
      <c r="H3611" s="24"/>
      <c r="I3611" s="24"/>
      <c r="J3611" s="24"/>
      <c r="K3611" s="24"/>
      <c r="L3611" s="24"/>
      <c r="M3611" s="24"/>
      <c r="N3611" s="24"/>
      <c r="O3611" s="24"/>
    </row>
    <row r="3612" spans="4:15" x14ac:dyDescent="0.75">
      <c r="D3612" s="24"/>
      <c r="E3612" s="24"/>
      <c r="F3612" s="24"/>
      <c r="G3612" s="24"/>
      <c r="H3612" s="24"/>
      <c r="I3612" s="24"/>
      <c r="J3612" s="24"/>
      <c r="K3612" s="24"/>
      <c r="L3612" s="24"/>
      <c r="M3612" s="24"/>
      <c r="N3612" s="24"/>
      <c r="O3612" s="24"/>
    </row>
    <row r="3613" spans="4:15" x14ac:dyDescent="0.75">
      <c r="D3613" s="24"/>
      <c r="E3613" s="24"/>
      <c r="F3613" s="24"/>
      <c r="G3613" s="24"/>
      <c r="H3613" s="24"/>
      <c r="I3613" s="24"/>
      <c r="J3613" s="24"/>
      <c r="K3613" s="24"/>
      <c r="L3613" s="24"/>
      <c r="M3613" s="24"/>
      <c r="N3613" s="24"/>
      <c r="O3613" s="24"/>
    </row>
    <row r="3614" spans="4:15" x14ac:dyDescent="0.75">
      <c r="D3614" s="24"/>
      <c r="E3614" s="24"/>
      <c r="F3614" s="24"/>
      <c r="G3614" s="24"/>
      <c r="H3614" s="24"/>
      <c r="I3614" s="24"/>
      <c r="J3614" s="24"/>
      <c r="K3614" s="24"/>
      <c r="L3614" s="24"/>
      <c r="M3614" s="24"/>
      <c r="N3614" s="24"/>
      <c r="O3614" s="24"/>
    </row>
    <row r="3615" spans="4:15" x14ac:dyDescent="0.75">
      <c r="D3615" s="24"/>
      <c r="E3615" s="24"/>
      <c r="F3615" s="24"/>
      <c r="G3615" s="24"/>
      <c r="H3615" s="24"/>
      <c r="I3615" s="24"/>
      <c r="J3615" s="24"/>
      <c r="K3615" s="24"/>
      <c r="L3615" s="24"/>
      <c r="M3615" s="24"/>
      <c r="N3615" s="24"/>
      <c r="O3615" s="24"/>
    </row>
    <row r="3616" spans="4:15" x14ac:dyDescent="0.75">
      <c r="D3616" s="24"/>
      <c r="E3616" s="24"/>
      <c r="F3616" s="24"/>
      <c r="G3616" s="24"/>
      <c r="H3616" s="24"/>
      <c r="I3616" s="24"/>
      <c r="J3616" s="24"/>
      <c r="K3616" s="24"/>
      <c r="L3616" s="24"/>
      <c r="M3616" s="24"/>
      <c r="N3616" s="24"/>
      <c r="O3616" s="24"/>
    </row>
    <row r="3617" spans="4:15" x14ac:dyDescent="0.75">
      <c r="D3617" s="24"/>
      <c r="E3617" s="24"/>
      <c r="F3617" s="24"/>
      <c r="G3617" s="24"/>
      <c r="H3617" s="24"/>
      <c r="I3617" s="24"/>
      <c r="J3617" s="24"/>
      <c r="K3617" s="24"/>
      <c r="L3617" s="24"/>
      <c r="M3617" s="24"/>
      <c r="N3617" s="24"/>
      <c r="O3617" s="24"/>
    </row>
    <row r="3618" spans="4:15" x14ac:dyDescent="0.75">
      <c r="D3618" s="24"/>
      <c r="E3618" s="24"/>
      <c r="F3618" s="24"/>
      <c r="G3618" s="24"/>
      <c r="H3618" s="24"/>
      <c r="I3618" s="24"/>
      <c r="J3618" s="24"/>
      <c r="K3618" s="24"/>
      <c r="L3618" s="24"/>
      <c r="M3618" s="24"/>
      <c r="N3618" s="24"/>
      <c r="O3618" s="24"/>
    </row>
    <row r="3619" spans="4:15" x14ac:dyDescent="0.75">
      <c r="D3619" s="24"/>
      <c r="E3619" s="24"/>
      <c r="F3619" s="24"/>
      <c r="G3619" s="24"/>
      <c r="H3619" s="24"/>
      <c r="I3619" s="24"/>
      <c r="J3619" s="24"/>
      <c r="K3619" s="24"/>
      <c r="L3619" s="24"/>
      <c r="M3619" s="24"/>
      <c r="N3619" s="24"/>
      <c r="O3619" s="24"/>
    </row>
    <row r="3620" spans="4:15" x14ac:dyDescent="0.75">
      <c r="D3620" s="24"/>
      <c r="E3620" s="24"/>
      <c r="F3620" s="24"/>
      <c r="G3620" s="24"/>
      <c r="H3620" s="24"/>
      <c r="I3620" s="24"/>
      <c r="J3620" s="24"/>
      <c r="K3620" s="24"/>
      <c r="L3620" s="24"/>
      <c r="M3620" s="24"/>
      <c r="N3620" s="24"/>
      <c r="O3620" s="24"/>
    </row>
    <row r="3621" spans="4:15" x14ac:dyDescent="0.75">
      <c r="D3621" s="24"/>
      <c r="E3621" s="24"/>
      <c r="F3621" s="24"/>
      <c r="G3621" s="24"/>
      <c r="H3621" s="24"/>
      <c r="I3621" s="24"/>
      <c r="J3621" s="24"/>
      <c r="K3621" s="24"/>
      <c r="L3621" s="24"/>
      <c r="M3621" s="24"/>
      <c r="N3621" s="24"/>
      <c r="O3621" s="24"/>
    </row>
    <row r="3622" spans="4:15" x14ac:dyDescent="0.75">
      <c r="D3622" s="24"/>
      <c r="E3622" s="24"/>
      <c r="F3622" s="24"/>
      <c r="G3622" s="24"/>
      <c r="H3622" s="24"/>
      <c r="I3622" s="24"/>
      <c r="J3622" s="24"/>
      <c r="K3622" s="24"/>
      <c r="L3622" s="24"/>
      <c r="M3622" s="24"/>
      <c r="N3622" s="24"/>
      <c r="O3622" s="24"/>
    </row>
    <row r="3623" spans="4:15" x14ac:dyDescent="0.75">
      <c r="D3623" s="24"/>
      <c r="E3623" s="24"/>
      <c r="F3623" s="24"/>
      <c r="G3623" s="24"/>
      <c r="H3623" s="24"/>
      <c r="I3623" s="24"/>
      <c r="J3623" s="24"/>
      <c r="K3623" s="24"/>
      <c r="L3623" s="24"/>
      <c r="M3623" s="24"/>
      <c r="N3623" s="24"/>
      <c r="O3623" s="24"/>
    </row>
    <row r="3624" spans="4:15" x14ac:dyDescent="0.75">
      <c r="D3624" s="24"/>
      <c r="E3624" s="24"/>
      <c r="F3624" s="24"/>
      <c r="G3624" s="24"/>
      <c r="H3624" s="24"/>
      <c r="I3624" s="24"/>
      <c r="J3624" s="24"/>
      <c r="K3624" s="24"/>
      <c r="L3624" s="24"/>
      <c r="M3624" s="24"/>
      <c r="N3624" s="24"/>
      <c r="O3624" s="24"/>
    </row>
    <row r="3625" spans="4:15" x14ac:dyDescent="0.75">
      <c r="D3625" s="24"/>
      <c r="E3625" s="24"/>
      <c r="F3625" s="24"/>
      <c r="G3625" s="24"/>
      <c r="H3625" s="24"/>
      <c r="I3625" s="24"/>
      <c r="J3625" s="24"/>
      <c r="K3625" s="24"/>
      <c r="L3625" s="24"/>
      <c r="M3625" s="24"/>
      <c r="N3625" s="24"/>
      <c r="O3625" s="24"/>
    </row>
    <row r="3626" spans="4:15" x14ac:dyDescent="0.75">
      <c r="D3626" s="24"/>
      <c r="E3626" s="24"/>
      <c r="F3626" s="24"/>
      <c r="G3626" s="24"/>
      <c r="H3626" s="24"/>
      <c r="I3626" s="24"/>
      <c r="J3626" s="24"/>
      <c r="K3626" s="24"/>
      <c r="L3626" s="24"/>
      <c r="M3626" s="24"/>
      <c r="N3626" s="24"/>
      <c r="O3626" s="24"/>
    </row>
    <row r="3627" spans="4:15" x14ac:dyDescent="0.75">
      <c r="D3627" s="24"/>
      <c r="E3627" s="24"/>
      <c r="F3627" s="24"/>
      <c r="G3627" s="24"/>
      <c r="H3627" s="24"/>
      <c r="I3627" s="24"/>
      <c r="J3627" s="24"/>
      <c r="K3627" s="24"/>
      <c r="L3627" s="24"/>
      <c r="M3627" s="24"/>
      <c r="N3627" s="24"/>
      <c r="O3627" s="24"/>
    </row>
    <row r="3628" spans="4:15" x14ac:dyDescent="0.75">
      <c r="D3628" s="24"/>
      <c r="E3628" s="24"/>
      <c r="F3628" s="24"/>
      <c r="G3628" s="24"/>
      <c r="H3628" s="24"/>
      <c r="I3628" s="24"/>
      <c r="J3628" s="24"/>
      <c r="K3628" s="24"/>
      <c r="L3628" s="24"/>
      <c r="M3628" s="24"/>
      <c r="N3628" s="24"/>
      <c r="O3628" s="24"/>
    </row>
    <row r="3629" spans="4:15" x14ac:dyDescent="0.75">
      <c r="D3629" s="24"/>
      <c r="E3629" s="24"/>
      <c r="F3629" s="24"/>
      <c r="G3629" s="24"/>
      <c r="H3629" s="24"/>
      <c r="I3629" s="24"/>
      <c r="J3629" s="24"/>
      <c r="K3629" s="24"/>
      <c r="L3629" s="24"/>
      <c r="M3629" s="24"/>
      <c r="N3629" s="24"/>
      <c r="O3629" s="24"/>
    </row>
    <row r="3630" spans="4:15" x14ac:dyDescent="0.75">
      <c r="D3630" s="24"/>
      <c r="E3630" s="24"/>
      <c r="F3630" s="24"/>
      <c r="G3630" s="24"/>
      <c r="H3630" s="24"/>
      <c r="I3630" s="24"/>
      <c r="J3630" s="24"/>
      <c r="K3630" s="24"/>
      <c r="L3630" s="24"/>
      <c r="M3630" s="24"/>
      <c r="N3630" s="24"/>
      <c r="O3630" s="24"/>
    </row>
    <row r="3631" spans="4:15" x14ac:dyDescent="0.75">
      <c r="D3631" s="24"/>
      <c r="E3631" s="24"/>
      <c r="F3631" s="24"/>
      <c r="G3631" s="24"/>
      <c r="H3631" s="24"/>
      <c r="I3631" s="24"/>
      <c r="J3631" s="24"/>
      <c r="K3631" s="24"/>
      <c r="L3631" s="24"/>
      <c r="M3631" s="24"/>
      <c r="N3631" s="24"/>
      <c r="O3631" s="24"/>
    </row>
    <row r="3632" spans="4:15" x14ac:dyDescent="0.75">
      <c r="D3632" s="24"/>
      <c r="E3632" s="24"/>
      <c r="F3632" s="24"/>
      <c r="G3632" s="24"/>
      <c r="H3632" s="24"/>
      <c r="I3632" s="24"/>
      <c r="J3632" s="24"/>
      <c r="K3632" s="24"/>
      <c r="L3632" s="24"/>
      <c r="M3632" s="24"/>
      <c r="N3632" s="24"/>
      <c r="O3632" s="24"/>
    </row>
    <row r="3633" spans="4:15" x14ac:dyDescent="0.75">
      <c r="D3633" s="24"/>
      <c r="E3633" s="24"/>
      <c r="F3633" s="24"/>
      <c r="G3633" s="24"/>
      <c r="H3633" s="24"/>
      <c r="I3633" s="24"/>
      <c r="J3633" s="24"/>
      <c r="K3633" s="24"/>
      <c r="L3633" s="24"/>
      <c r="M3633" s="24"/>
      <c r="N3633" s="24"/>
      <c r="O3633" s="24"/>
    </row>
    <row r="3634" spans="4:15" x14ac:dyDescent="0.75">
      <c r="D3634" s="24"/>
      <c r="E3634" s="24"/>
      <c r="F3634" s="24"/>
      <c r="G3634" s="24"/>
      <c r="H3634" s="24"/>
      <c r="I3634" s="24"/>
      <c r="J3634" s="24"/>
      <c r="K3634" s="24"/>
      <c r="L3634" s="24"/>
      <c r="M3634" s="24"/>
      <c r="N3634" s="24"/>
      <c r="O3634" s="24"/>
    </row>
    <row r="3635" spans="4:15" x14ac:dyDescent="0.75">
      <c r="D3635" s="24"/>
      <c r="E3635" s="24"/>
      <c r="F3635" s="24"/>
      <c r="G3635" s="24"/>
      <c r="H3635" s="24"/>
      <c r="I3635" s="24"/>
      <c r="J3635" s="24"/>
      <c r="K3635" s="24"/>
      <c r="L3635" s="24"/>
      <c r="M3635" s="24"/>
      <c r="N3635" s="24"/>
      <c r="O3635" s="24"/>
    </row>
    <row r="3636" spans="4:15" x14ac:dyDescent="0.75">
      <c r="D3636" s="24"/>
      <c r="E3636" s="24"/>
      <c r="F3636" s="24"/>
      <c r="G3636" s="24"/>
      <c r="H3636" s="24"/>
      <c r="I3636" s="24"/>
      <c r="J3636" s="24"/>
      <c r="K3636" s="24"/>
      <c r="L3636" s="24"/>
      <c r="M3636" s="24"/>
      <c r="N3636" s="24"/>
      <c r="O3636" s="24"/>
    </row>
    <row r="3637" spans="4:15" x14ac:dyDescent="0.75">
      <c r="D3637" s="24"/>
      <c r="E3637" s="24"/>
      <c r="F3637" s="24"/>
      <c r="G3637" s="24"/>
      <c r="H3637" s="24"/>
      <c r="I3637" s="24"/>
      <c r="J3637" s="24"/>
      <c r="K3637" s="24"/>
      <c r="L3637" s="24"/>
      <c r="M3637" s="24"/>
      <c r="N3637" s="24"/>
      <c r="O3637" s="24"/>
    </row>
    <row r="3638" spans="4:15" x14ac:dyDescent="0.75">
      <c r="D3638" s="24"/>
      <c r="E3638" s="24"/>
      <c r="F3638" s="24"/>
      <c r="G3638" s="24"/>
      <c r="H3638" s="24"/>
      <c r="I3638" s="24"/>
      <c r="J3638" s="24"/>
      <c r="K3638" s="24"/>
      <c r="L3638" s="24"/>
      <c r="M3638" s="24"/>
      <c r="N3638" s="24"/>
      <c r="O3638" s="24"/>
    </row>
    <row r="3639" spans="4:15" x14ac:dyDescent="0.75">
      <c r="D3639" s="24"/>
      <c r="E3639" s="24"/>
      <c r="F3639" s="24"/>
      <c r="G3639" s="24"/>
      <c r="H3639" s="24"/>
      <c r="I3639" s="24"/>
      <c r="J3639" s="24"/>
      <c r="K3639" s="24"/>
      <c r="L3639" s="24"/>
      <c r="M3639" s="24"/>
      <c r="N3639" s="24"/>
      <c r="O3639" s="24"/>
    </row>
    <row r="3640" spans="4:15" x14ac:dyDescent="0.75">
      <c r="D3640" s="24"/>
      <c r="E3640" s="24"/>
      <c r="F3640" s="24"/>
      <c r="G3640" s="24"/>
      <c r="H3640" s="24"/>
      <c r="I3640" s="24"/>
      <c r="J3640" s="24"/>
      <c r="K3640" s="24"/>
      <c r="L3640" s="24"/>
      <c r="M3640" s="24"/>
      <c r="N3640" s="24"/>
      <c r="O3640" s="24"/>
    </row>
    <row r="3641" spans="4:15" x14ac:dyDescent="0.75">
      <c r="D3641" s="24"/>
      <c r="E3641" s="24"/>
      <c r="F3641" s="24"/>
      <c r="G3641" s="24"/>
      <c r="H3641" s="24"/>
      <c r="I3641" s="24"/>
      <c r="J3641" s="24"/>
      <c r="K3641" s="24"/>
      <c r="L3641" s="24"/>
      <c r="M3641" s="24"/>
      <c r="N3641" s="24"/>
      <c r="O3641" s="24"/>
    </row>
    <row r="3642" spans="4:15" x14ac:dyDescent="0.75">
      <c r="D3642" s="24"/>
      <c r="E3642" s="24"/>
      <c r="F3642" s="24"/>
      <c r="G3642" s="24"/>
      <c r="H3642" s="24"/>
      <c r="I3642" s="24"/>
      <c r="J3642" s="24"/>
      <c r="K3642" s="24"/>
      <c r="L3642" s="24"/>
      <c r="M3642" s="24"/>
      <c r="N3642" s="24"/>
      <c r="O3642" s="24"/>
    </row>
    <row r="3643" spans="4:15" x14ac:dyDescent="0.75">
      <c r="D3643" s="24"/>
      <c r="E3643" s="24"/>
      <c r="F3643" s="24"/>
      <c r="G3643" s="24"/>
      <c r="H3643" s="24"/>
      <c r="I3643" s="24"/>
      <c r="J3643" s="24"/>
      <c r="K3643" s="24"/>
      <c r="L3643" s="24"/>
      <c r="M3643" s="24"/>
      <c r="N3643" s="24"/>
      <c r="O3643" s="24"/>
    </row>
    <row r="3644" spans="4:15" x14ac:dyDescent="0.75">
      <c r="D3644" s="24"/>
      <c r="E3644" s="24"/>
      <c r="F3644" s="24"/>
      <c r="G3644" s="24"/>
      <c r="H3644" s="24"/>
      <c r="I3644" s="24"/>
      <c r="J3644" s="24"/>
      <c r="K3644" s="24"/>
      <c r="L3644" s="24"/>
      <c r="M3644" s="24"/>
      <c r="N3644" s="24"/>
      <c r="O3644" s="24"/>
    </row>
    <row r="3645" spans="4:15" x14ac:dyDescent="0.75">
      <c r="D3645" s="24"/>
      <c r="E3645" s="24"/>
      <c r="F3645" s="24"/>
      <c r="G3645" s="24"/>
      <c r="H3645" s="24"/>
      <c r="I3645" s="24"/>
      <c r="J3645" s="24"/>
      <c r="K3645" s="24"/>
      <c r="L3645" s="24"/>
      <c r="M3645" s="24"/>
      <c r="N3645" s="24"/>
      <c r="O3645" s="24"/>
    </row>
    <row r="3646" spans="4:15" x14ac:dyDescent="0.75">
      <c r="D3646" s="24"/>
      <c r="E3646" s="24"/>
      <c r="F3646" s="24"/>
      <c r="G3646" s="24"/>
      <c r="H3646" s="24"/>
      <c r="I3646" s="24"/>
      <c r="J3646" s="24"/>
      <c r="K3646" s="24"/>
      <c r="L3646" s="24"/>
      <c r="M3646" s="24"/>
      <c r="N3646" s="24"/>
      <c r="O3646" s="24"/>
    </row>
    <row r="3647" spans="4:15" x14ac:dyDescent="0.75">
      <c r="D3647" s="24"/>
      <c r="E3647" s="24"/>
      <c r="F3647" s="24"/>
      <c r="G3647" s="24"/>
      <c r="H3647" s="24"/>
      <c r="I3647" s="24"/>
      <c r="J3647" s="24"/>
      <c r="K3647" s="24"/>
      <c r="L3647" s="24"/>
      <c r="M3647" s="24"/>
      <c r="N3647" s="24"/>
      <c r="O3647" s="24"/>
    </row>
    <row r="3648" spans="4:15" x14ac:dyDescent="0.75">
      <c r="D3648" s="24"/>
      <c r="E3648" s="24"/>
      <c r="F3648" s="24"/>
      <c r="G3648" s="24"/>
      <c r="H3648" s="24"/>
      <c r="I3648" s="24"/>
      <c r="J3648" s="24"/>
      <c r="K3648" s="24"/>
      <c r="L3648" s="24"/>
      <c r="M3648" s="24"/>
      <c r="N3648" s="24"/>
      <c r="O3648" s="24"/>
    </row>
    <row r="3649" spans="4:15" x14ac:dyDescent="0.75">
      <c r="D3649" s="24"/>
      <c r="E3649" s="24"/>
      <c r="F3649" s="24"/>
      <c r="G3649" s="24"/>
      <c r="H3649" s="24"/>
      <c r="I3649" s="24"/>
      <c r="J3649" s="24"/>
      <c r="K3649" s="24"/>
      <c r="L3649" s="24"/>
      <c r="M3649" s="24"/>
      <c r="N3649" s="24"/>
      <c r="O3649" s="24"/>
    </row>
    <row r="3650" spans="4:15" x14ac:dyDescent="0.75">
      <c r="D3650" s="24"/>
      <c r="E3650" s="24"/>
      <c r="F3650" s="24"/>
      <c r="G3650" s="24"/>
      <c r="H3650" s="24"/>
      <c r="I3650" s="24"/>
      <c r="J3650" s="24"/>
      <c r="K3650" s="24"/>
      <c r="L3650" s="24"/>
      <c r="M3650" s="24"/>
      <c r="N3650" s="24"/>
      <c r="O3650" s="24"/>
    </row>
    <row r="3651" spans="4:15" x14ac:dyDescent="0.75">
      <c r="D3651" s="24"/>
      <c r="E3651" s="24"/>
      <c r="F3651" s="24"/>
      <c r="G3651" s="24"/>
      <c r="H3651" s="24"/>
      <c r="I3651" s="24"/>
      <c r="J3651" s="24"/>
      <c r="K3651" s="24"/>
      <c r="L3651" s="24"/>
      <c r="M3651" s="24"/>
      <c r="N3651" s="24"/>
      <c r="O3651" s="24"/>
    </row>
    <row r="3652" spans="4:15" x14ac:dyDescent="0.75">
      <c r="D3652" s="24"/>
      <c r="E3652" s="24"/>
      <c r="F3652" s="24"/>
      <c r="G3652" s="24"/>
      <c r="H3652" s="24"/>
      <c r="I3652" s="24"/>
      <c r="J3652" s="24"/>
      <c r="K3652" s="24"/>
      <c r="L3652" s="24"/>
      <c r="M3652" s="24"/>
      <c r="N3652" s="24"/>
      <c r="O3652" s="24"/>
    </row>
    <row r="3653" spans="4:15" x14ac:dyDescent="0.75">
      <c r="D3653" s="24"/>
      <c r="E3653" s="24"/>
      <c r="F3653" s="24"/>
      <c r="G3653" s="24"/>
      <c r="H3653" s="24"/>
      <c r="I3653" s="24"/>
      <c r="J3653" s="24"/>
      <c r="K3653" s="24"/>
      <c r="L3653" s="24"/>
      <c r="M3653" s="24"/>
      <c r="N3653" s="24"/>
      <c r="O3653" s="24"/>
    </row>
    <row r="3654" spans="4:15" x14ac:dyDescent="0.75">
      <c r="D3654" s="24"/>
      <c r="E3654" s="24"/>
      <c r="F3654" s="24"/>
      <c r="G3654" s="24"/>
      <c r="H3654" s="24"/>
      <c r="I3654" s="24"/>
      <c r="J3654" s="24"/>
      <c r="K3654" s="24"/>
      <c r="L3654" s="24"/>
      <c r="M3654" s="24"/>
      <c r="N3654" s="24"/>
      <c r="O3654" s="24"/>
    </row>
    <row r="3655" spans="4:15" x14ac:dyDescent="0.75">
      <c r="D3655" s="24"/>
      <c r="E3655" s="24"/>
      <c r="F3655" s="24"/>
      <c r="G3655" s="24"/>
      <c r="H3655" s="24"/>
      <c r="I3655" s="24"/>
      <c r="J3655" s="24"/>
      <c r="K3655" s="24"/>
      <c r="L3655" s="24"/>
      <c r="M3655" s="24"/>
      <c r="N3655" s="24"/>
      <c r="O3655" s="24"/>
    </row>
    <row r="3656" spans="4:15" x14ac:dyDescent="0.75">
      <c r="D3656" s="24"/>
      <c r="E3656" s="24"/>
      <c r="F3656" s="24"/>
      <c r="G3656" s="24"/>
      <c r="H3656" s="24"/>
      <c r="I3656" s="24"/>
      <c r="J3656" s="24"/>
      <c r="K3656" s="24"/>
      <c r="L3656" s="24"/>
      <c r="M3656" s="24"/>
      <c r="N3656" s="24"/>
      <c r="O3656" s="24"/>
    </row>
    <row r="3657" spans="4:15" x14ac:dyDescent="0.75">
      <c r="D3657" s="24"/>
      <c r="E3657" s="24"/>
      <c r="F3657" s="24"/>
      <c r="G3657" s="24"/>
      <c r="H3657" s="24"/>
      <c r="I3657" s="24"/>
      <c r="J3657" s="24"/>
      <c r="K3657" s="24"/>
      <c r="L3657" s="24"/>
      <c r="M3657" s="24"/>
      <c r="N3657" s="24"/>
      <c r="O3657" s="24"/>
    </row>
    <row r="3658" spans="4:15" x14ac:dyDescent="0.75">
      <c r="D3658" s="24"/>
      <c r="E3658" s="24"/>
      <c r="F3658" s="24"/>
      <c r="G3658" s="24"/>
      <c r="H3658" s="24"/>
      <c r="I3658" s="24"/>
      <c r="J3658" s="24"/>
      <c r="K3658" s="24"/>
      <c r="L3658" s="24"/>
      <c r="M3658" s="24"/>
      <c r="N3658" s="24"/>
      <c r="O3658" s="24"/>
    </row>
    <row r="3659" spans="4:15" x14ac:dyDescent="0.75">
      <c r="D3659" s="24"/>
      <c r="E3659" s="24"/>
      <c r="F3659" s="24"/>
      <c r="G3659" s="24"/>
      <c r="H3659" s="24"/>
      <c r="I3659" s="24"/>
      <c r="J3659" s="24"/>
      <c r="K3659" s="24"/>
      <c r="L3659" s="24"/>
      <c r="M3659" s="24"/>
      <c r="N3659" s="24"/>
      <c r="O3659" s="24"/>
    </row>
    <row r="3660" spans="4:15" x14ac:dyDescent="0.75">
      <c r="D3660" s="24"/>
      <c r="E3660" s="24"/>
      <c r="F3660" s="24"/>
      <c r="G3660" s="24"/>
      <c r="H3660" s="24"/>
      <c r="I3660" s="24"/>
      <c r="J3660" s="24"/>
      <c r="K3660" s="24"/>
      <c r="L3660" s="24"/>
      <c r="M3660" s="24"/>
      <c r="N3660" s="24"/>
      <c r="O3660" s="24"/>
    </row>
    <row r="3661" spans="4:15" x14ac:dyDescent="0.75">
      <c r="D3661" s="24"/>
      <c r="E3661" s="24"/>
      <c r="F3661" s="24"/>
      <c r="G3661" s="24"/>
      <c r="H3661" s="24"/>
      <c r="I3661" s="24"/>
      <c r="J3661" s="24"/>
      <c r="K3661" s="24"/>
      <c r="L3661" s="24"/>
      <c r="M3661" s="24"/>
      <c r="N3661" s="24"/>
      <c r="O3661" s="24"/>
    </row>
    <row r="3662" spans="4:15" x14ac:dyDescent="0.75">
      <c r="D3662" s="24"/>
      <c r="E3662" s="24"/>
      <c r="F3662" s="24"/>
      <c r="G3662" s="24"/>
      <c r="H3662" s="24"/>
      <c r="I3662" s="24"/>
      <c r="J3662" s="24"/>
      <c r="K3662" s="24"/>
      <c r="L3662" s="24"/>
      <c r="M3662" s="24"/>
      <c r="N3662" s="24"/>
      <c r="O3662" s="24"/>
    </row>
    <row r="3663" spans="4:15" x14ac:dyDescent="0.75">
      <c r="D3663" s="24"/>
      <c r="E3663" s="24"/>
      <c r="F3663" s="24"/>
      <c r="G3663" s="24"/>
      <c r="H3663" s="24"/>
      <c r="I3663" s="24"/>
      <c r="J3663" s="24"/>
      <c r="K3663" s="24"/>
      <c r="L3663" s="24"/>
      <c r="M3663" s="24"/>
      <c r="N3663" s="24"/>
      <c r="O3663" s="24"/>
    </row>
    <row r="3664" spans="4:15" x14ac:dyDescent="0.75">
      <c r="D3664" s="24"/>
      <c r="E3664" s="24"/>
      <c r="F3664" s="24"/>
      <c r="G3664" s="24"/>
      <c r="H3664" s="24"/>
      <c r="I3664" s="24"/>
      <c r="J3664" s="24"/>
      <c r="K3664" s="24"/>
      <c r="L3664" s="24"/>
      <c r="M3664" s="24"/>
      <c r="N3664" s="24"/>
      <c r="O3664" s="24"/>
    </row>
    <row r="3665" spans="4:15" x14ac:dyDescent="0.75">
      <c r="D3665" s="24"/>
      <c r="E3665" s="24"/>
      <c r="F3665" s="24"/>
      <c r="G3665" s="24"/>
      <c r="H3665" s="24"/>
      <c r="I3665" s="24"/>
      <c r="J3665" s="24"/>
      <c r="K3665" s="24"/>
      <c r="L3665" s="24"/>
      <c r="M3665" s="24"/>
      <c r="N3665" s="24"/>
      <c r="O3665" s="24"/>
    </row>
    <row r="3666" spans="4:15" x14ac:dyDescent="0.75">
      <c r="D3666" s="24"/>
      <c r="E3666" s="24"/>
      <c r="F3666" s="24"/>
      <c r="G3666" s="24"/>
      <c r="H3666" s="24"/>
      <c r="I3666" s="24"/>
      <c r="J3666" s="24"/>
      <c r="K3666" s="24"/>
      <c r="L3666" s="24"/>
      <c r="M3666" s="24"/>
      <c r="N3666" s="24"/>
      <c r="O3666" s="24"/>
    </row>
    <row r="3667" spans="4:15" x14ac:dyDescent="0.75">
      <c r="D3667" s="24"/>
      <c r="E3667" s="24"/>
      <c r="F3667" s="24"/>
      <c r="G3667" s="24"/>
      <c r="H3667" s="24"/>
      <c r="I3667" s="24"/>
      <c r="J3667" s="24"/>
      <c r="K3667" s="24"/>
      <c r="L3667" s="24"/>
      <c r="M3667" s="24"/>
      <c r="N3667" s="24"/>
      <c r="O3667" s="24"/>
    </row>
    <row r="3668" spans="4:15" x14ac:dyDescent="0.75">
      <c r="D3668" s="24"/>
      <c r="E3668" s="24"/>
      <c r="F3668" s="24"/>
      <c r="G3668" s="24"/>
      <c r="H3668" s="24"/>
      <c r="I3668" s="24"/>
      <c r="J3668" s="24"/>
      <c r="K3668" s="24"/>
      <c r="L3668" s="24"/>
      <c r="M3668" s="24"/>
      <c r="N3668" s="24"/>
      <c r="O3668" s="24"/>
    </row>
    <row r="3669" spans="4:15" x14ac:dyDescent="0.75">
      <c r="D3669" s="24"/>
      <c r="E3669" s="24"/>
      <c r="F3669" s="24"/>
      <c r="G3669" s="24"/>
      <c r="H3669" s="24"/>
      <c r="I3669" s="24"/>
      <c r="J3669" s="24"/>
      <c r="K3669" s="24"/>
      <c r="L3669" s="24"/>
      <c r="M3669" s="24"/>
      <c r="N3669" s="24"/>
      <c r="O3669" s="24"/>
    </row>
    <row r="3670" spans="4:15" x14ac:dyDescent="0.75">
      <c r="D3670" s="24"/>
      <c r="E3670" s="24"/>
      <c r="F3670" s="24"/>
      <c r="G3670" s="24"/>
      <c r="H3670" s="24"/>
      <c r="I3670" s="24"/>
      <c r="J3670" s="24"/>
      <c r="K3670" s="24"/>
      <c r="L3670" s="24"/>
      <c r="M3670" s="24"/>
      <c r="N3670" s="24"/>
      <c r="O3670" s="24"/>
    </row>
    <row r="3671" spans="4:15" x14ac:dyDescent="0.75">
      <c r="D3671" s="24"/>
      <c r="E3671" s="24"/>
      <c r="F3671" s="24"/>
      <c r="G3671" s="24"/>
      <c r="H3671" s="24"/>
      <c r="I3671" s="24"/>
      <c r="J3671" s="24"/>
      <c r="K3671" s="24"/>
      <c r="L3671" s="24"/>
      <c r="M3671" s="24"/>
      <c r="N3671" s="24"/>
      <c r="O3671" s="24"/>
    </row>
    <row r="3672" spans="4:15" x14ac:dyDescent="0.75">
      <c r="D3672" s="24"/>
      <c r="E3672" s="24"/>
      <c r="F3672" s="24"/>
      <c r="G3672" s="24"/>
      <c r="H3672" s="24"/>
      <c r="I3672" s="24"/>
      <c r="J3672" s="24"/>
      <c r="K3672" s="24"/>
      <c r="L3672" s="24"/>
      <c r="M3672" s="24"/>
      <c r="N3672" s="24"/>
      <c r="O3672" s="24"/>
    </row>
    <row r="3673" spans="4:15" x14ac:dyDescent="0.75">
      <c r="D3673" s="24"/>
      <c r="E3673" s="24"/>
      <c r="F3673" s="24"/>
      <c r="G3673" s="24"/>
      <c r="H3673" s="24"/>
      <c r="I3673" s="24"/>
      <c r="J3673" s="24"/>
      <c r="K3673" s="24"/>
      <c r="L3673" s="24"/>
      <c r="M3673" s="24"/>
      <c r="N3673" s="24"/>
      <c r="O3673" s="24"/>
    </row>
    <row r="3674" spans="4:15" x14ac:dyDescent="0.75">
      <c r="D3674" s="24"/>
      <c r="E3674" s="24"/>
      <c r="F3674" s="24"/>
      <c r="G3674" s="24"/>
      <c r="H3674" s="24"/>
      <c r="I3674" s="24"/>
      <c r="J3674" s="24"/>
      <c r="K3674" s="24"/>
      <c r="L3674" s="24"/>
      <c r="M3674" s="24"/>
      <c r="N3674" s="24"/>
      <c r="O3674" s="24"/>
    </row>
    <row r="3675" spans="4:15" x14ac:dyDescent="0.75">
      <c r="D3675" s="24"/>
      <c r="E3675" s="24"/>
      <c r="F3675" s="24"/>
      <c r="G3675" s="24"/>
      <c r="H3675" s="24"/>
      <c r="I3675" s="24"/>
      <c r="J3675" s="24"/>
      <c r="K3675" s="24"/>
      <c r="L3675" s="24"/>
      <c r="M3675" s="24"/>
      <c r="N3675" s="24"/>
      <c r="O3675" s="24"/>
    </row>
    <row r="3676" spans="4:15" x14ac:dyDescent="0.75">
      <c r="D3676" s="24"/>
      <c r="E3676" s="24"/>
      <c r="F3676" s="24"/>
      <c r="G3676" s="24"/>
      <c r="H3676" s="24"/>
      <c r="I3676" s="24"/>
      <c r="J3676" s="24"/>
      <c r="K3676" s="24"/>
      <c r="L3676" s="24"/>
      <c r="M3676" s="24"/>
      <c r="N3676" s="24"/>
      <c r="O3676" s="24"/>
    </row>
    <row r="3677" spans="4:15" x14ac:dyDescent="0.75">
      <c r="D3677" s="24"/>
      <c r="E3677" s="24"/>
      <c r="F3677" s="24"/>
      <c r="G3677" s="24"/>
      <c r="H3677" s="24"/>
      <c r="I3677" s="24"/>
      <c r="J3677" s="24"/>
      <c r="K3677" s="24"/>
      <c r="L3677" s="24"/>
      <c r="M3677" s="24"/>
      <c r="N3677" s="24"/>
      <c r="O3677" s="24"/>
    </row>
    <row r="3678" spans="4:15" x14ac:dyDescent="0.75">
      <c r="D3678" s="24"/>
      <c r="E3678" s="24"/>
      <c r="F3678" s="24"/>
      <c r="G3678" s="24"/>
      <c r="H3678" s="24"/>
      <c r="I3678" s="24"/>
      <c r="J3678" s="24"/>
      <c r="K3678" s="24"/>
      <c r="L3678" s="24"/>
      <c r="M3678" s="24"/>
      <c r="N3678" s="24"/>
      <c r="O3678" s="24"/>
    </row>
    <row r="3679" spans="4:15" x14ac:dyDescent="0.75">
      <c r="D3679" s="24"/>
      <c r="E3679" s="24"/>
      <c r="F3679" s="24"/>
      <c r="G3679" s="24"/>
      <c r="H3679" s="24"/>
      <c r="I3679" s="24"/>
      <c r="J3679" s="24"/>
      <c r="K3679" s="24"/>
      <c r="L3679" s="24"/>
      <c r="M3679" s="24"/>
      <c r="N3679" s="24"/>
      <c r="O3679" s="24"/>
    </row>
    <row r="3680" spans="4:15" x14ac:dyDescent="0.75">
      <c r="D3680" s="24"/>
      <c r="E3680" s="24"/>
      <c r="F3680" s="24"/>
      <c r="G3680" s="24"/>
      <c r="H3680" s="24"/>
      <c r="I3680" s="24"/>
      <c r="J3680" s="24"/>
      <c r="K3680" s="24"/>
      <c r="L3680" s="24"/>
      <c r="M3680" s="24"/>
      <c r="N3680" s="24"/>
      <c r="O3680" s="24"/>
    </row>
    <row r="3681" spans="4:15" x14ac:dyDescent="0.75">
      <c r="D3681" s="24"/>
      <c r="E3681" s="24"/>
      <c r="F3681" s="24"/>
      <c r="G3681" s="24"/>
      <c r="H3681" s="24"/>
      <c r="I3681" s="24"/>
      <c r="J3681" s="24"/>
      <c r="K3681" s="24"/>
      <c r="L3681" s="24"/>
      <c r="M3681" s="24"/>
      <c r="N3681" s="24"/>
      <c r="O3681" s="24"/>
    </row>
    <row r="3682" spans="4:15" x14ac:dyDescent="0.75">
      <c r="D3682" s="24"/>
      <c r="E3682" s="24"/>
      <c r="F3682" s="24"/>
      <c r="G3682" s="24"/>
      <c r="H3682" s="24"/>
      <c r="I3682" s="24"/>
      <c r="J3682" s="24"/>
      <c r="K3682" s="24"/>
      <c r="L3682" s="24"/>
      <c r="M3682" s="24"/>
      <c r="N3682" s="24"/>
      <c r="O3682" s="24"/>
    </row>
    <row r="3683" spans="4:15" x14ac:dyDescent="0.75">
      <c r="D3683" s="24"/>
      <c r="E3683" s="24"/>
      <c r="F3683" s="24"/>
      <c r="G3683" s="24"/>
      <c r="H3683" s="24"/>
      <c r="I3683" s="24"/>
      <c r="J3683" s="24"/>
      <c r="K3683" s="24"/>
      <c r="L3683" s="24"/>
      <c r="M3683" s="24"/>
      <c r="N3683" s="24"/>
      <c r="O3683" s="24"/>
    </row>
    <row r="3684" spans="4:15" x14ac:dyDescent="0.75">
      <c r="D3684" s="24"/>
      <c r="E3684" s="24"/>
      <c r="F3684" s="24"/>
      <c r="G3684" s="24"/>
      <c r="H3684" s="24"/>
      <c r="I3684" s="24"/>
      <c r="J3684" s="24"/>
      <c r="K3684" s="24"/>
      <c r="L3684" s="24"/>
      <c r="M3684" s="24"/>
      <c r="N3684" s="24"/>
      <c r="O3684" s="24"/>
    </row>
    <row r="3685" spans="4:15" x14ac:dyDescent="0.75">
      <c r="D3685" s="24"/>
      <c r="E3685" s="24"/>
      <c r="F3685" s="24"/>
      <c r="G3685" s="24"/>
      <c r="H3685" s="24"/>
      <c r="I3685" s="24"/>
      <c r="J3685" s="24"/>
      <c r="K3685" s="24"/>
      <c r="L3685" s="24"/>
      <c r="M3685" s="24"/>
      <c r="N3685" s="24"/>
      <c r="O3685" s="24"/>
    </row>
    <row r="3686" spans="4:15" x14ac:dyDescent="0.75">
      <c r="D3686" s="24"/>
      <c r="E3686" s="24"/>
      <c r="F3686" s="24"/>
      <c r="G3686" s="24"/>
      <c r="H3686" s="24"/>
      <c r="I3686" s="24"/>
      <c r="J3686" s="24"/>
      <c r="K3686" s="24"/>
      <c r="L3686" s="24"/>
      <c r="M3686" s="24"/>
      <c r="N3686" s="24"/>
      <c r="O3686" s="24"/>
    </row>
    <row r="3687" spans="4:15" x14ac:dyDescent="0.75">
      <c r="D3687" s="24"/>
      <c r="E3687" s="24"/>
      <c r="F3687" s="24"/>
      <c r="G3687" s="24"/>
      <c r="H3687" s="24"/>
      <c r="I3687" s="24"/>
      <c r="J3687" s="24"/>
      <c r="K3687" s="24"/>
      <c r="L3687" s="24"/>
      <c r="M3687" s="24"/>
      <c r="N3687" s="24"/>
      <c r="O3687" s="24"/>
    </row>
    <row r="3688" spans="4:15" x14ac:dyDescent="0.75">
      <c r="D3688" s="24"/>
      <c r="E3688" s="24"/>
      <c r="F3688" s="24"/>
      <c r="G3688" s="24"/>
      <c r="H3688" s="24"/>
      <c r="I3688" s="24"/>
      <c r="J3688" s="24"/>
      <c r="K3688" s="24"/>
      <c r="L3688" s="24"/>
      <c r="M3688" s="24"/>
      <c r="N3688" s="24"/>
      <c r="O3688" s="24"/>
    </row>
    <row r="3689" spans="4:15" x14ac:dyDescent="0.75">
      <c r="D3689" s="24"/>
      <c r="E3689" s="24"/>
      <c r="F3689" s="24"/>
      <c r="G3689" s="24"/>
      <c r="H3689" s="24"/>
      <c r="I3689" s="24"/>
      <c r="J3689" s="24"/>
      <c r="K3689" s="24"/>
      <c r="L3689" s="24"/>
      <c r="M3689" s="24"/>
      <c r="N3689" s="24"/>
      <c r="O3689" s="24"/>
    </row>
    <row r="3690" spans="4:15" x14ac:dyDescent="0.75">
      <c r="D3690" s="24"/>
      <c r="E3690" s="24"/>
      <c r="F3690" s="24"/>
      <c r="G3690" s="24"/>
      <c r="H3690" s="24"/>
      <c r="I3690" s="24"/>
      <c r="J3690" s="24"/>
      <c r="K3690" s="24"/>
      <c r="L3690" s="24"/>
      <c r="M3690" s="24"/>
      <c r="N3690" s="24"/>
      <c r="O3690" s="24"/>
    </row>
    <row r="3691" spans="4:15" x14ac:dyDescent="0.75">
      <c r="D3691" s="24"/>
      <c r="E3691" s="24"/>
      <c r="F3691" s="24"/>
      <c r="G3691" s="24"/>
      <c r="H3691" s="24"/>
      <c r="I3691" s="24"/>
      <c r="J3691" s="24"/>
      <c r="K3691" s="24"/>
      <c r="L3691" s="24"/>
      <c r="M3691" s="24"/>
      <c r="N3691" s="24"/>
      <c r="O3691" s="24"/>
    </row>
    <row r="3692" spans="4:15" x14ac:dyDescent="0.75">
      <c r="D3692" s="24"/>
      <c r="E3692" s="24"/>
      <c r="F3692" s="24"/>
      <c r="G3692" s="24"/>
      <c r="H3692" s="24"/>
      <c r="I3692" s="24"/>
      <c r="J3692" s="24"/>
      <c r="K3692" s="24"/>
      <c r="L3692" s="24"/>
      <c r="M3692" s="24"/>
      <c r="N3692" s="24"/>
      <c r="O3692" s="24"/>
    </row>
    <row r="3693" spans="4:15" x14ac:dyDescent="0.75">
      <c r="D3693" s="24"/>
      <c r="E3693" s="24"/>
      <c r="F3693" s="24"/>
      <c r="G3693" s="24"/>
      <c r="H3693" s="24"/>
      <c r="I3693" s="24"/>
      <c r="J3693" s="24"/>
      <c r="K3693" s="24"/>
      <c r="L3693" s="24"/>
      <c r="M3693" s="24"/>
      <c r="N3693" s="24"/>
      <c r="O3693" s="24"/>
    </row>
    <row r="3694" spans="4:15" x14ac:dyDescent="0.75">
      <c r="D3694" s="24"/>
      <c r="E3694" s="24"/>
      <c r="F3694" s="24"/>
      <c r="G3694" s="24"/>
      <c r="H3694" s="24"/>
      <c r="I3694" s="24"/>
      <c r="J3694" s="24"/>
      <c r="K3694" s="24"/>
      <c r="L3694" s="24"/>
      <c r="M3694" s="24"/>
      <c r="N3694" s="24"/>
      <c r="O3694" s="24"/>
    </row>
    <row r="3695" spans="4:15" x14ac:dyDescent="0.75">
      <c r="D3695" s="24"/>
      <c r="E3695" s="24"/>
      <c r="F3695" s="24"/>
      <c r="G3695" s="24"/>
      <c r="H3695" s="24"/>
      <c r="I3695" s="24"/>
      <c r="J3695" s="24"/>
      <c r="K3695" s="24"/>
      <c r="L3695" s="24"/>
      <c r="M3695" s="24"/>
      <c r="N3695" s="24"/>
      <c r="O3695" s="24"/>
    </row>
    <row r="3696" spans="4:15" x14ac:dyDescent="0.75">
      <c r="D3696" s="24"/>
      <c r="E3696" s="24"/>
      <c r="F3696" s="24"/>
      <c r="G3696" s="24"/>
      <c r="H3696" s="24"/>
      <c r="I3696" s="24"/>
      <c r="J3696" s="24"/>
      <c r="K3696" s="24"/>
      <c r="L3696" s="24"/>
      <c r="M3696" s="24"/>
      <c r="N3696" s="24"/>
      <c r="O3696" s="24"/>
    </row>
    <row r="3697" spans="4:15" x14ac:dyDescent="0.75">
      <c r="D3697" s="24"/>
      <c r="E3697" s="24"/>
      <c r="F3697" s="24"/>
      <c r="G3697" s="24"/>
      <c r="H3697" s="24"/>
      <c r="I3697" s="24"/>
      <c r="J3697" s="24"/>
      <c r="K3697" s="24"/>
      <c r="L3697" s="24"/>
      <c r="M3697" s="24"/>
      <c r="N3697" s="24"/>
      <c r="O3697" s="24"/>
    </row>
    <row r="3698" spans="4:15" x14ac:dyDescent="0.75">
      <c r="D3698" s="24"/>
      <c r="E3698" s="24"/>
      <c r="F3698" s="24"/>
      <c r="G3698" s="24"/>
      <c r="H3698" s="24"/>
      <c r="I3698" s="24"/>
      <c r="J3698" s="24"/>
      <c r="K3698" s="24"/>
      <c r="L3698" s="24"/>
      <c r="M3698" s="24"/>
      <c r="N3698" s="24"/>
      <c r="O3698" s="24"/>
    </row>
  </sheetData>
  <sheetProtection selectLockedCells="1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A6BB4-21F2-45E6-A11D-B835C17E00B3}">
  <dimension ref="A1:O19"/>
  <sheetViews>
    <sheetView workbookViewId="0">
      <selection activeCell="H17" sqref="H17"/>
    </sheetView>
  </sheetViews>
  <sheetFormatPr defaultColWidth="9.09765625" defaultRowHeight="21.5" x14ac:dyDescent="0.75"/>
  <cols>
    <col min="1" max="1" width="24.3984375" style="355" customWidth="1"/>
    <col min="2" max="16384" width="9.09765625" style="357"/>
  </cols>
  <sheetData>
    <row r="1" spans="1:15" ht="22" thickBot="1" x14ac:dyDescent="0.8">
      <c r="A1" s="355" t="s">
        <v>64</v>
      </c>
      <c r="B1" s="356" t="s">
        <v>64</v>
      </c>
      <c r="C1" s="356" t="s">
        <v>344</v>
      </c>
      <c r="M1" s="356" t="s">
        <v>390</v>
      </c>
      <c r="N1" s="357" t="s">
        <v>164</v>
      </c>
      <c r="O1" s="357" t="s">
        <v>165</v>
      </c>
    </row>
    <row r="2" spans="1:15" ht="22" thickBot="1" x14ac:dyDescent="0.8">
      <c r="A2" s="355" t="s">
        <v>390</v>
      </c>
      <c r="B2" s="356" t="s">
        <v>390</v>
      </c>
      <c r="C2" s="356" t="s">
        <v>484</v>
      </c>
      <c r="D2" s="356" t="str">
        <f>B2&amp;C2</f>
        <v>ป.11_2</v>
      </c>
      <c r="E2" s="356" t="s">
        <v>485</v>
      </c>
      <c r="F2" s="356" t="s">
        <v>486</v>
      </c>
      <c r="G2" s="356" t="s">
        <v>487</v>
      </c>
      <c r="H2" s="356" t="s">
        <v>488</v>
      </c>
      <c r="I2" s="356" t="s">
        <v>489</v>
      </c>
      <c r="J2" s="356" t="s">
        <v>490</v>
      </c>
      <c r="M2" s="358" t="s">
        <v>394</v>
      </c>
      <c r="N2" s="357" t="s">
        <v>166</v>
      </c>
      <c r="O2" s="357" t="s">
        <v>167</v>
      </c>
    </row>
    <row r="3" spans="1:15" ht="22" thickBot="1" x14ac:dyDescent="0.8">
      <c r="A3" s="355" t="s">
        <v>394</v>
      </c>
      <c r="B3" s="358" t="s">
        <v>394</v>
      </c>
      <c r="C3" s="356" t="s">
        <v>484</v>
      </c>
      <c r="D3" s="356" t="str">
        <f t="shared" ref="D3:D7" si="0">B3&amp;C3</f>
        <v>ป.21_2</v>
      </c>
      <c r="E3" s="359" t="s">
        <v>391</v>
      </c>
      <c r="F3" s="359" t="s">
        <v>412</v>
      </c>
      <c r="G3" s="359" t="s">
        <v>426</v>
      </c>
      <c r="H3" s="359" t="s">
        <v>440</v>
      </c>
      <c r="I3" s="359" t="s">
        <v>455</v>
      </c>
      <c r="J3" s="359" t="s">
        <v>469</v>
      </c>
      <c r="M3" s="356" t="s">
        <v>395</v>
      </c>
      <c r="N3" s="357" t="s">
        <v>168</v>
      </c>
      <c r="O3" s="357" t="s">
        <v>169</v>
      </c>
    </row>
    <row r="4" spans="1:15" ht="22" thickBot="1" x14ac:dyDescent="0.8">
      <c r="A4" s="355" t="s">
        <v>395</v>
      </c>
      <c r="B4" s="356" t="s">
        <v>395</v>
      </c>
      <c r="C4" s="356" t="s">
        <v>484</v>
      </c>
      <c r="D4" s="356" t="str">
        <f t="shared" si="0"/>
        <v>ป.31_2</v>
      </c>
      <c r="E4" s="359" t="s">
        <v>399</v>
      </c>
      <c r="F4" s="359" t="s">
        <v>413</v>
      </c>
      <c r="G4" s="359" t="s">
        <v>427</v>
      </c>
      <c r="H4" s="359" t="s">
        <v>441</v>
      </c>
      <c r="I4" s="359" t="s">
        <v>252</v>
      </c>
      <c r="J4" s="359" t="s">
        <v>470</v>
      </c>
      <c r="M4" s="358" t="s">
        <v>396</v>
      </c>
      <c r="N4" s="357" t="s">
        <v>170</v>
      </c>
      <c r="O4" s="357" t="s">
        <v>171</v>
      </c>
    </row>
    <row r="5" spans="1:15" ht="22" thickBot="1" x14ac:dyDescent="0.8">
      <c r="A5" s="355" t="s">
        <v>396</v>
      </c>
      <c r="B5" s="358" t="s">
        <v>396</v>
      </c>
      <c r="C5" s="356" t="s">
        <v>484</v>
      </c>
      <c r="D5" s="356" t="str">
        <f t="shared" si="0"/>
        <v>ป.41_2</v>
      </c>
      <c r="E5" s="359" t="s">
        <v>400</v>
      </c>
      <c r="F5" s="359" t="s">
        <v>414</v>
      </c>
      <c r="G5" s="359" t="s">
        <v>428</v>
      </c>
      <c r="H5" s="359" t="s">
        <v>442</v>
      </c>
      <c r="I5" s="359" t="s">
        <v>456</v>
      </c>
      <c r="J5" s="359" t="s">
        <v>471</v>
      </c>
      <c r="M5" s="356" t="s">
        <v>397</v>
      </c>
      <c r="N5" s="357" t="s">
        <v>172</v>
      </c>
      <c r="O5" s="357" t="s">
        <v>173</v>
      </c>
    </row>
    <row r="6" spans="1:15" ht="22" thickBot="1" x14ac:dyDescent="0.8">
      <c r="A6" s="355" t="s">
        <v>397</v>
      </c>
      <c r="B6" s="356" t="s">
        <v>397</v>
      </c>
      <c r="C6" s="356" t="s">
        <v>484</v>
      </c>
      <c r="D6" s="356" t="str">
        <f t="shared" si="0"/>
        <v>ป.51_2</v>
      </c>
      <c r="E6" s="359" t="s">
        <v>401</v>
      </c>
      <c r="F6" s="359" t="s">
        <v>415</v>
      </c>
      <c r="G6" s="359" t="s">
        <v>429</v>
      </c>
      <c r="H6" s="359" t="s">
        <v>443</v>
      </c>
      <c r="I6" s="359" t="s">
        <v>457</v>
      </c>
      <c r="J6" s="359" t="s">
        <v>472</v>
      </c>
      <c r="M6" s="358" t="s">
        <v>398</v>
      </c>
      <c r="N6" s="357" t="s">
        <v>174</v>
      </c>
      <c r="O6" s="357" t="s">
        <v>175</v>
      </c>
    </row>
    <row r="7" spans="1:15" ht="22" thickBot="1" x14ac:dyDescent="0.8">
      <c r="A7" s="355" t="s">
        <v>398</v>
      </c>
      <c r="B7" s="358" t="s">
        <v>398</v>
      </c>
      <c r="C7" s="356" t="s">
        <v>484</v>
      </c>
      <c r="D7" s="356" t="str">
        <f t="shared" si="0"/>
        <v>ป.61_2</v>
      </c>
      <c r="E7" s="359" t="s">
        <v>402</v>
      </c>
      <c r="F7" s="359" t="s">
        <v>416</v>
      </c>
      <c r="G7" s="359" t="s">
        <v>430</v>
      </c>
      <c r="H7" s="359" t="s">
        <v>444</v>
      </c>
      <c r="I7" s="359" t="s">
        <v>458</v>
      </c>
      <c r="J7" s="359" t="s">
        <v>473</v>
      </c>
    </row>
    <row r="8" spans="1:15" x14ac:dyDescent="0.75">
      <c r="E8" s="359" t="s">
        <v>403</v>
      </c>
      <c r="F8" s="359" t="s">
        <v>417</v>
      </c>
      <c r="G8" s="359" t="s">
        <v>431</v>
      </c>
      <c r="H8" s="359" t="s">
        <v>445</v>
      </c>
      <c r="I8" s="359" t="s">
        <v>459</v>
      </c>
      <c r="J8" s="359" t="s">
        <v>474</v>
      </c>
    </row>
    <row r="9" spans="1:15" x14ac:dyDescent="0.75">
      <c r="E9" s="359" t="s">
        <v>404</v>
      </c>
      <c r="F9" s="359" t="s">
        <v>418</v>
      </c>
      <c r="G9" s="359" t="s">
        <v>432</v>
      </c>
      <c r="H9" s="359" t="s">
        <v>446</v>
      </c>
      <c r="I9" s="359" t="s">
        <v>460</v>
      </c>
      <c r="J9" s="359" t="s">
        <v>475</v>
      </c>
    </row>
    <row r="10" spans="1:15" x14ac:dyDescent="0.75">
      <c r="E10" s="359" t="s">
        <v>405</v>
      </c>
      <c r="F10" s="359" t="s">
        <v>419</v>
      </c>
      <c r="G10" s="359" t="s">
        <v>433</v>
      </c>
      <c r="H10" s="359" t="s">
        <v>447</v>
      </c>
      <c r="I10" s="359" t="s">
        <v>461</v>
      </c>
      <c r="J10" s="359" t="s">
        <v>476</v>
      </c>
    </row>
    <row r="11" spans="1:15" x14ac:dyDescent="0.75">
      <c r="E11" s="359" t="s">
        <v>406</v>
      </c>
      <c r="F11" s="359" t="s">
        <v>420</v>
      </c>
      <c r="G11" s="359" t="s">
        <v>434</v>
      </c>
      <c r="H11" s="359" t="s">
        <v>448</v>
      </c>
      <c r="I11" s="359" t="s">
        <v>462</v>
      </c>
      <c r="J11" s="359" t="s">
        <v>477</v>
      </c>
    </row>
    <row r="12" spans="1:15" x14ac:dyDescent="0.75">
      <c r="E12" s="359" t="s">
        <v>407</v>
      </c>
      <c r="F12" s="359" t="s">
        <v>421</v>
      </c>
      <c r="G12" s="359" t="s">
        <v>435</v>
      </c>
      <c r="H12" s="359" t="s">
        <v>449</v>
      </c>
      <c r="I12" s="359" t="s">
        <v>463</v>
      </c>
      <c r="J12" s="359" t="s">
        <v>478</v>
      </c>
    </row>
    <row r="13" spans="1:15" x14ac:dyDescent="0.75">
      <c r="E13" s="359" t="s">
        <v>408</v>
      </c>
      <c r="F13" s="359" t="s">
        <v>422</v>
      </c>
      <c r="G13" s="359" t="s">
        <v>436</v>
      </c>
      <c r="H13" s="359" t="s">
        <v>450</v>
      </c>
      <c r="I13" s="359" t="s">
        <v>464</v>
      </c>
      <c r="J13" s="359" t="s">
        <v>479</v>
      </c>
    </row>
    <row r="14" spans="1:15" x14ac:dyDescent="0.75">
      <c r="E14" s="360" t="s">
        <v>408</v>
      </c>
      <c r="F14" s="360" t="s">
        <v>422</v>
      </c>
      <c r="G14" s="360" t="s">
        <v>436</v>
      </c>
      <c r="H14" s="359" t="s">
        <v>772</v>
      </c>
      <c r="I14" s="359" t="s">
        <v>770</v>
      </c>
      <c r="J14" s="359" t="s">
        <v>767</v>
      </c>
    </row>
    <row r="15" spans="1:15" x14ac:dyDescent="0.75">
      <c r="E15" s="360" t="s">
        <v>409</v>
      </c>
      <c r="F15" s="360" t="s">
        <v>423</v>
      </c>
      <c r="G15" s="360" t="s">
        <v>437</v>
      </c>
      <c r="H15" s="359" t="s">
        <v>451</v>
      </c>
      <c r="I15" s="359" t="s">
        <v>465</v>
      </c>
      <c r="J15" s="359" t="s">
        <v>480</v>
      </c>
    </row>
    <row r="16" spans="1:15" x14ac:dyDescent="0.75">
      <c r="E16" s="361" t="s">
        <v>410</v>
      </c>
      <c r="F16" s="361" t="s">
        <v>424</v>
      </c>
      <c r="G16" s="361" t="s">
        <v>438</v>
      </c>
      <c r="H16" s="359" t="s">
        <v>589</v>
      </c>
      <c r="I16" s="359" t="s">
        <v>590</v>
      </c>
      <c r="J16" s="359" t="s">
        <v>591</v>
      </c>
    </row>
    <row r="17" spans="5:10" x14ac:dyDescent="0.75">
      <c r="E17" s="361" t="s">
        <v>411</v>
      </c>
      <c r="F17" s="361" t="s">
        <v>425</v>
      </c>
      <c r="G17" s="361" t="s">
        <v>439</v>
      </c>
      <c r="H17" s="360" t="s">
        <v>452</v>
      </c>
      <c r="I17" s="360" t="s">
        <v>466</v>
      </c>
      <c r="J17" s="360" t="s">
        <v>481</v>
      </c>
    </row>
    <row r="18" spans="5:10" x14ac:dyDescent="0.75">
      <c r="H18" s="361" t="s">
        <v>453</v>
      </c>
      <c r="I18" s="361" t="s">
        <v>467</v>
      </c>
      <c r="J18" s="361" t="s">
        <v>482</v>
      </c>
    </row>
    <row r="19" spans="5:10" x14ac:dyDescent="0.75">
      <c r="H19" s="361" t="s">
        <v>454</v>
      </c>
      <c r="I19" s="361" t="s">
        <v>468</v>
      </c>
      <c r="J19" s="361" t="s">
        <v>483</v>
      </c>
    </row>
  </sheetData>
  <phoneticPr fontId="90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30"/>
  <sheetViews>
    <sheetView showGridLines="0" showRowColHeaders="0" view="pageBreakPreview" zoomScale="115" zoomScaleSheetLayoutView="115" workbookViewId="0">
      <pane xSplit="1" ySplit="6" topLeftCell="B13" activePane="bottomRight" state="frozen"/>
      <selection activeCell="G38" sqref="G38:K38"/>
      <selection pane="topRight" activeCell="G38" sqref="G38:K38"/>
      <selection pane="bottomLeft" activeCell="G38" sqref="G38:K38"/>
      <selection pane="bottomRight" activeCell="G38" sqref="G38:K38"/>
    </sheetView>
  </sheetViews>
  <sheetFormatPr defaultRowHeight="21.5" x14ac:dyDescent="0.75"/>
  <cols>
    <col min="1" max="1" width="43.59765625" customWidth="1"/>
    <col min="2" max="2" width="6.19921875" customWidth="1"/>
    <col min="3" max="3" width="6.59765625" customWidth="1"/>
    <col min="4" max="4" width="11" hidden="1" customWidth="1"/>
    <col min="5" max="5" width="6.3984375" style="131" customWidth="1"/>
    <col min="6" max="6" width="8.19921875" bestFit="1" customWidth="1"/>
    <col min="7" max="7" width="18.19921875" customWidth="1"/>
    <col min="8" max="8" width="16.59765625" customWidth="1"/>
    <col min="9" max="9" width="11.69921875" bestFit="1" customWidth="1"/>
  </cols>
  <sheetData>
    <row r="1" spans="1:10" ht="19.5" hidden="1" customHeight="1" x14ac:dyDescent="0.75">
      <c r="B1" s="23" t="e">
        <f>LOOKUP(9.99999999999999E+307,'คะแนนเทอม 1'!#REF!)</f>
        <v>#REF!</v>
      </c>
      <c r="C1" s="23"/>
    </row>
    <row r="2" spans="1:10" ht="63" customHeight="1" x14ac:dyDescent="0.75">
      <c r="E2"/>
    </row>
    <row r="3" spans="1:10" ht="26.25" customHeight="1" x14ac:dyDescent="0.75">
      <c r="E3"/>
    </row>
    <row r="4" spans="1:10" ht="26.25" customHeight="1" x14ac:dyDescent="0.8">
      <c r="B4" s="659" t="s">
        <v>148</v>
      </c>
      <c r="C4" s="659"/>
      <c r="D4" s="659"/>
      <c r="E4" s="659"/>
      <c r="F4" s="659"/>
      <c r="G4" s="659"/>
      <c r="H4" s="659"/>
      <c r="I4" s="659"/>
      <c r="J4" s="659"/>
    </row>
    <row r="5" spans="1:10" ht="26.25" customHeight="1" x14ac:dyDescent="0.8">
      <c r="B5" s="659" t="str">
        <f>"วิชา  "&amp; ข้อมูลเบื้องต้น!F10&amp; "     ผู้สอน  " &amp;ข้อมูลเบื้องต้น!F12</f>
        <v>วิชา  การป้องกันการทุจริต 4     ผู้สอน  นาย...............</v>
      </c>
      <c r="C5" s="659"/>
      <c r="D5" s="659"/>
      <c r="E5" s="659"/>
      <c r="F5" s="659"/>
      <c r="G5" s="659"/>
      <c r="H5" s="659"/>
      <c r="I5" s="659"/>
      <c r="J5" s="659"/>
    </row>
    <row r="6" spans="1:10" x14ac:dyDescent="0.75">
      <c r="A6" s="26"/>
      <c r="B6" s="161" t="s">
        <v>71</v>
      </c>
      <c r="C6" s="161" t="s">
        <v>64</v>
      </c>
      <c r="D6" s="161" t="s">
        <v>18</v>
      </c>
      <c r="E6" s="162" t="s">
        <v>0</v>
      </c>
      <c r="F6" s="657" t="s">
        <v>1</v>
      </c>
      <c r="G6" s="657"/>
      <c r="H6" s="657"/>
      <c r="I6" s="161" t="str">
        <f>ข้อมูลเบื้องต้น!M23&amp; " คะแนน"</f>
        <v>15 คะแนน</v>
      </c>
      <c r="J6" s="161" t="s">
        <v>149</v>
      </c>
    </row>
    <row r="7" spans="1:10" x14ac:dyDescent="0.75">
      <c r="A7" s="26"/>
      <c r="B7" s="163" t="e">
        <f>IF(D7="","",SUBTOTAL(3,D7:$D$7))</f>
        <v>#REF!</v>
      </c>
      <c r="C7" s="164" t="e">
        <f>IF(ROWS(C$7:C7)&gt;$B$1,"",LOOKUP(ROWS(C$7:C7),'คะแนนเทอม 1'!#REF!,'คะแนนเทอม 1'!$B$6:$B$85))</f>
        <v>#REF!</v>
      </c>
      <c r="D7" s="164" t="e">
        <f>IF(ROWS(D$7:D7)&gt;$B$1,"",LOOKUP(ROWS(D$7:D7),'คะแนนเทอม 1'!$AF$6:$AF$85,'คะแนนเทอม 1'!$D$6:$D$85))</f>
        <v>#REF!</v>
      </c>
      <c r="E7" s="165" t="e">
        <f>IF(ROWS(E$7:E7)&gt;$B$1,"",LOOKUP(ROWS(E$7:E7),'คะแนนเทอม 1'!#REF!,'คะแนนเทอม 1'!$C$6:$C$85))</f>
        <v>#REF!</v>
      </c>
      <c r="F7" s="166" t="e">
        <f>IF(ROWS(F$7:F7)&gt;$B$1,"",LOOKUP(ROWS(F$7:F7),'คะแนนเทอม 1'!#REF!,'คะแนนเทอม 1'!$E$6:$E$85))</f>
        <v>#REF!</v>
      </c>
      <c r="G7" s="167" t="e">
        <f>IF(ROWS(G$7:G7)&gt;$B$1,"",LOOKUP(ROWS(G$7:G7),'คะแนนเทอม 1'!#REF!,'คะแนนเทอม 1'!$F$6:$F$85))</f>
        <v>#REF!</v>
      </c>
      <c r="H7" s="168" t="e">
        <f>IF(ROWS(H$7:H7)&gt;$B$1,"",LOOKUP(ROWS(H$7:H7),'คะแนนเทอม 1'!#REF!,'คะแนนเทอม 1'!$G$6:$G$85))</f>
        <v>#REF!</v>
      </c>
      <c r="I7" s="164" t="e">
        <f>IF(ROWS(I$7:I7)&gt;$B$1,"",LOOKUP(ROWS(I$7:I7),'คะแนนเทอม 1'!#REF!,'คะแนนเทอม 1'!#REF!))</f>
        <v>#REF!</v>
      </c>
      <c r="J7" s="164" t="e">
        <f>IF(C7="","",RANK(I7,I$7:I$30,0))</f>
        <v>#REF!</v>
      </c>
    </row>
    <row r="8" spans="1:10" x14ac:dyDescent="0.75">
      <c r="B8" s="163" t="e">
        <f>IF(D8="","",SUBTOTAL(3,D$7:$D8))</f>
        <v>#REF!</v>
      </c>
      <c r="C8" s="164" t="e">
        <f>IF(ROWS(C$7:C8)&gt;$B$1,"",LOOKUP(ROWS(C$7:C8),'คะแนนเทอม 1'!#REF!,'คะแนนเทอม 1'!$B$6:$B$85))</f>
        <v>#REF!</v>
      </c>
      <c r="D8" s="164" t="e">
        <f>IF(ROWS(D$7:D8)&gt;$B$1,"",LOOKUP(ROWS(D$7:D8),'คะแนนเทอม 1'!$AF$6:$AF$85,'คะแนนเทอม 1'!$D$6:$D$85))</f>
        <v>#REF!</v>
      </c>
      <c r="E8" s="165" t="e">
        <f>IF(ROWS(E$7:E8)&gt;$B$1,"",LOOKUP(ROWS(E$7:E8),'คะแนนเทอม 1'!#REF!,'คะแนนเทอม 1'!$C$6:$C$85))</f>
        <v>#REF!</v>
      </c>
      <c r="F8" s="166" t="e">
        <f>IF(ROWS(F$7:F8)&gt;$B$1,"",LOOKUP(ROWS(F$7:F8),'คะแนนเทอม 1'!#REF!,'คะแนนเทอม 1'!$E$6:$E$85))</f>
        <v>#REF!</v>
      </c>
      <c r="G8" s="167" t="e">
        <f>IF(ROWS(G$7:G8)&gt;$B$1,"",LOOKUP(ROWS(G$7:G8),'คะแนนเทอม 1'!#REF!,'คะแนนเทอม 1'!$F$6:$F$85))</f>
        <v>#REF!</v>
      </c>
      <c r="H8" s="168" t="e">
        <f>IF(ROWS(H$7:H8)&gt;$B$1,"",LOOKUP(ROWS(H$7:H8),'คะแนนเทอม 1'!#REF!,'คะแนนเทอม 1'!$G$6:$G$85))</f>
        <v>#REF!</v>
      </c>
      <c r="I8" s="164" t="e">
        <f>IF(ROWS(I$7:I8)&gt;$B$1,"",LOOKUP(ROWS(I$7:I8),'คะแนนเทอม 1'!#REF!,'คะแนนเทอม 1'!#REF!))</f>
        <v>#REF!</v>
      </c>
      <c r="J8" s="164" t="e">
        <f t="shared" ref="J8:J30" si="0">IF(C8="","",RANK(I8,I$7:I$30,0))</f>
        <v>#REF!</v>
      </c>
    </row>
    <row r="9" spans="1:10" x14ac:dyDescent="0.75">
      <c r="B9" s="163" t="e">
        <f>IF(D9="","",SUBTOTAL(3,D$7:$D9))</f>
        <v>#REF!</v>
      </c>
      <c r="C9" s="164" t="e">
        <f>IF(ROWS(C$7:C9)&gt;$B$1,"",LOOKUP(ROWS(C$7:C9),'คะแนนเทอม 1'!#REF!,'คะแนนเทอม 1'!$B$6:$B$85))</f>
        <v>#REF!</v>
      </c>
      <c r="D9" s="164" t="e">
        <f>IF(ROWS(D$7:D9)&gt;$B$1,"",LOOKUP(ROWS(D$7:D9),'คะแนนเทอม 1'!$AF$6:$AF$85,'คะแนนเทอม 1'!$D$6:$D$85))</f>
        <v>#REF!</v>
      </c>
      <c r="E9" s="165" t="e">
        <f>IF(ROWS(E$7:E9)&gt;$B$1,"",LOOKUP(ROWS(E$7:E9),'คะแนนเทอม 1'!#REF!,'คะแนนเทอม 1'!$C$6:$C$85))</f>
        <v>#REF!</v>
      </c>
      <c r="F9" s="166" t="e">
        <f>IF(ROWS(F$7:F9)&gt;$B$1,"",LOOKUP(ROWS(F$7:F9),'คะแนนเทอม 1'!#REF!,'คะแนนเทอม 1'!$E$6:$E$85))</f>
        <v>#REF!</v>
      </c>
      <c r="G9" s="167" t="e">
        <f>IF(ROWS(G$7:G9)&gt;$B$1,"",LOOKUP(ROWS(G$7:G9),'คะแนนเทอม 1'!#REF!,'คะแนนเทอม 1'!$F$6:$F$85))</f>
        <v>#REF!</v>
      </c>
      <c r="H9" s="168" t="e">
        <f>IF(ROWS(H$7:H9)&gt;$B$1,"",LOOKUP(ROWS(H$7:H9),'คะแนนเทอม 1'!#REF!,'คะแนนเทอม 1'!$G$6:$G$85))</f>
        <v>#REF!</v>
      </c>
      <c r="I9" s="164" t="e">
        <f>IF(ROWS(I$7:I9)&gt;$B$1,"",LOOKUP(ROWS(I$7:I9),'คะแนนเทอม 1'!#REF!,'คะแนนเทอม 1'!#REF!))</f>
        <v>#REF!</v>
      </c>
      <c r="J9" s="164" t="e">
        <f t="shared" si="0"/>
        <v>#REF!</v>
      </c>
    </row>
    <row r="10" spans="1:10" x14ac:dyDescent="0.75">
      <c r="B10" s="163" t="e">
        <f>IF(D10="","",SUBTOTAL(3,D$7:$D10))</f>
        <v>#REF!</v>
      </c>
      <c r="C10" s="164" t="e">
        <f>IF(ROWS(C$7:C10)&gt;$B$1,"",LOOKUP(ROWS(C$7:C10),'คะแนนเทอม 1'!#REF!,'คะแนนเทอม 1'!$B$6:$B$85))</f>
        <v>#REF!</v>
      </c>
      <c r="D10" s="164" t="e">
        <f>IF(ROWS(D$7:D10)&gt;$B$1,"",LOOKUP(ROWS(D$7:D10),'คะแนนเทอม 1'!$AF$6:$AF$85,'คะแนนเทอม 1'!$D$6:$D$85))</f>
        <v>#REF!</v>
      </c>
      <c r="E10" s="165" t="e">
        <f>IF(ROWS(E$7:E10)&gt;$B$1,"",LOOKUP(ROWS(E$7:E10),'คะแนนเทอม 1'!#REF!,'คะแนนเทอม 1'!$C$6:$C$85))</f>
        <v>#REF!</v>
      </c>
      <c r="F10" s="166" t="e">
        <f>IF(ROWS(F$7:F10)&gt;$B$1,"",LOOKUP(ROWS(F$7:F10),'คะแนนเทอม 1'!#REF!,'คะแนนเทอม 1'!$E$6:$E$85))</f>
        <v>#REF!</v>
      </c>
      <c r="G10" s="167" t="e">
        <f>IF(ROWS(G$7:G10)&gt;$B$1,"",LOOKUP(ROWS(G$7:G10),'คะแนนเทอม 1'!#REF!,'คะแนนเทอม 1'!$F$6:$F$85))</f>
        <v>#REF!</v>
      </c>
      <c r="H10" s="168" t="e">
        <f>IF(ROWS(H$7:H10)&gt;$B$1,"",LOOKUP(ROWS(H$7:H10),'คะแนนเทอม 1'!#REF!,'คะแนนเทอม 1'!$G$6:$G$85))</f>
        <v>#REF!</v>
      </c>
      <c r="I10" s="164" t="e">
        <f>IF(ROWS(I$7:I10)&gt;$B$1,"",LOOKUP(ROWS(I$7:I10),'คะแนนเทอม 1'!#REF!,'คะแนนเทอม 1'!#REF!))</f>
        <v>#REF!</v>
      </c>
      <c r="J10" s="164" t="e">
        <f t="shared" si="0"/>
        <v>#REF!</v>
      </c>
    </row>
    <row r="11" spans="1:10" x14ac:dyDescent="0.75">
      <c r="B11" s="163" t="e">
        <f>IF(D11="","",SUBTOTAL(3,D$7:$D11))</f>
        <v>#REF!</v>
      </c>
      <c r="C11" s="164" t="e">
        <f>IF(ROWS(C$7:C11)&gt;$B$1,"",LOOKUP(ROWS(C$7:C11),'คะแนนเทอม 1'!#REF!,'คะแนนเทอม 1'!$B$6:$B$85))</f>
        <v>#REF!</v>
      </c>
      <c r="D11" s="164" t="e">
        <f>IF(ROWS(D$7:D11)&gt;$B$1,"",LOOKUP(ROWS(D$7:D11),'คะแนนเทอม 1'!$AF$6:$AF$85,'คะแนนเทอม 1'!$D$6:$D$85))</f>
        <v>#REF!</v>
      </c>
      <c r="E11" s="165" t="e">
        <f>IF(ROWS(E$7:E11)&gt;$B$1,"",LOOKUP(ROWS(E$7:E11),'คะแนนเทอม 1'!#REF!,'คะแนนเทอม 1'!$C$6:$C$85))</f>
        <v>#REF!</v>
      </c>
      <c r="F11" s="166" t="e">
        <f>IF(ROWS(F$7:F11)&gt;$B$1,"",LOOKUP(ROWS(F$7:F11),'คะแนนเทอม 1'!#REF!,'คะแนนเทอม 1'!$E$6:$E$85))</f>
        <v>#REF!</v>
      </c>
      <c r="G11" s="167" t="e">
        <f>IF(ROWS(G$7:G11)&gt;$B$1,"",LOOKUP(ROWS(G$7:G11),'คะแนนเทอม 1'!#REF!,'คะแนนเทอม 1'!$F$6:$F$85))</f>
        <v>#REF!</v>
      </c>
      <c r="H11" s="168" t="e">
        <f>IF(ROWS(H$7:H11)&gt;$B$1,"",LOOKUP(ROWS(H$7:H11),'คะแนนเทอม 1'!#REF!,'คะแนนเทอม 1'!$G$6:$G$85))</f>
        <v>#REF!</v>
      </c>
      <c r="I11" s="164" t="e">
        <f>IF(ROWS(I$7:I11)&gt;$B$1,"",LOOKUP(ROWS(I$7:I11),'คะแนนเทอม 1'!#REF!,'คะแนนเทอม 1'!#REF!))</f>
        <v>#REF!</v>
      </c>
      <c r="J11" s="164" t="e">
        <f t="shared" si="0"/>
        <v>#REF!</v>
      </c>
    </row>
    <row r="12" spans="1:10" x14ac:dyDescent="0.75">
      <c r="B12" s="163" t="e">
        <f>IF(D12="","",SUBTOTAL(3,D$7:$D12))</f>
        <v>#REF!</v>
      </c>
      <c r="C12" s="164" t="e">
        <f>IF(ROWS(C$7:C12)&gt;$B$1,"",LOOKUP(ROWS(C$7:C12),'คะแนนเทอม 1'!#REF!,'คะแนนเทอม 1'!$B$6:$B$85))</f>
        <v>#REF!</v>
      </c>
      <c r="D12" s="164" t="e">
        <f>IF(ROWS(D$7:D12)&gt;$B$1,"",LOOKUP(ROWS(D$7:D12),'คะแนนเทอม 1'!$AF$6:$AF$85,'คะแนนเทอม 1'!$D$6:$D$85))</f>
        <v>#REF!</v>
      </c>
      <c r="E12" s="165" t="e">
        <f>IF(ROWS(E$7:E12)&gt;$B$1,"",LOOKUP(ROWS(E$7:E12),'คะแนนเทอม 1'!#REF!,'คะแนนเทอม 1'!$C$6:$C$85))</f>
        <v>#REF!</v>
      </c>
      <c r="F12" s="166" t="e">
        <f>IF(ROWS(F$7:F12)&gt;$B$1,"",LOOKUP(ROWS(F$7:F12),'คะแนนเทอม 1'!#REF!,'คะแนนเทอม 1'!$E$6:$E$85))</f>
        <v>#REF!</v>
      </c>
      <c r="G12" s="167" t="e">
        <f>IF(ROWS(G$7:G12)&gt;$B$1,"",LOOKUP(ROWS(G$7:G12),'คะแนนเทอม 1'!#REF!,'คะแนนเทอม 1'!$F$6:$F$85))</f>
        <v>#REF!</v>
      </c>
      <c r="H12" s="168" t="e">
        <f>IF(ROWS(H$7:H12)&gt;$B$1,"",LOOKUP(ROWS(H$7:H12),'คะแนนเทอม 1'!#REF!,'คะแนนเทอม 1'!$G$6:$G$85))</f>
        <v>#REF!</v>
      </c>
      <c r="I12" s="164" t="e">
        <f>IF(ROWS(I$7:I12)&gt;$B$1,"",LOOKUP(ROWS(I$7:I12),'คะแนนเทอม 1'!#REF!,'คะแนนเทอม 1'!#REF!))</f>
        <v>#REF!</v>
      </c>
      <c r="J12" s="164" t="e">
        <f t="shared" si="0"/>
        <v>#REF!</v>
      </c>
    </row>
    <row r="13" spans="1:10" x14ac:dyDescent="0.75">
      <c r="B13" s="163" t="e">
        <f>IF(D13="","",SUBTOTAL(3,D$7:$D13))</f>
        <v>#REF!</v>
      </c>
      <c r="C13" s="164" t="e">
        <f>IF(ROWS(C$7:C13)&gt;$B$1,"",LOOKUP(ROWS(C$7:C13),'คะแนนเทอม 1'!#REF!,'คะแนนเทอม 1'!$B$6:$B$85))</f>
        <v>#REF!</v>
      </c>
      <c r="D13" s="164" t="e">
        <f>IF(ROWS(D$7:D13)&gt;$B$1,"",LOOKUP(ROWS(D$7:D13),'คะแนนเทอม 1'!$AF$6:$AF$85,'คะแนนเทอม 1'!$D$6:$D$85))</f>
        <v>#REF!</v>
      </c>
      <c r="E13" s="165" t="e">
        <f>IF(ROWS(E$7:E13)&gt;$B$1,"",LOOKUP(ROWS(E$7:E13),'คะแนนเทอม 1'!#REF!,'คะแนนเทอม 1'!$C$6:$C$85))</f>
        <v>#REF!</v>
      </c>
      <c r="F13" s="166" t="e">
        <f>IF(ROWS(F$7:F13)&gt;$B$1,"",LOOKUP(ROWS(F$7:F13),'คะแนนเทอม 1'!#REF!,'คะแนนเทอม 1'!$E$6:$E$85))</f>
        <v>#REF!</v>
      </c>
      <c r="G13" s="167" t="e">
        <f>IF(ROWS(G$7:G13)&gt;$B$1,"",LOOKUP(ROWS(G$7:G13),'คะแนนเทอม 1'!#REF!,'คะแนนเทอม 1'!$F$6:$F$85))</f>
        <v>#REF!</v>
      </c>
      <c r="H13" s="168" t="e">
        <f>IF(ROWS(H$7:H13)&gt;$B$1,"",LOOKUP(ROWS(H$7:H13),'คะแนนเทอม 1'!#REF!,'คะแนนเทอม 1'!$G$6:$G$85))</f>
        <v>#REF!</v>
      </c>
      <c r="I13" s="164" t="e">
        <f>IF(ROWS(I$7:I13)&gt;$B$1,"",LOOKUP(ROWS(I$7:I13),'คะแนนเทอม 1'!#REF!,'คะแนนเทอม 1'!#REF!))</f>
        <v>#REF!</v>
      </c>
      <c r="J13" s="164" t="e">
        <f t="shared" si="0"/>
        <v>#REF!</v>
      </c>
    </row>
    <row r="14" spans="1:10" x14ac:dyDescent="0.75">
      <c r="B14" s="163" t="e">
        <f>IF(D14="","",SUBTOTAL(3,D$7:$D14))</f>
        <v>#REF!</v>
      </c>
      <c r="C14" s="164" t="e">
        <f>IF(ROWS(C$7:C14)&gt;$B$1,"",LOOKUP(ROWS(C$7:C14),'คะแนนเทอม 1'!#REF!,'คะแนนเทอม 1'!$B$6:$B$85))</f>
        <v>#REF!</v>
      </c>
      <c r="D14" s="164" t="e">
        <f>IF(ROWS(D$7:D14)&gt;$B$1,"",LOOKUP(ROWS(D$7:D14),'คะแนนเทอม 1'!$AF$6:$AF$85,'คะแนนเทอม 1'!$D$6:$D$85))</f>
        <v>#REF!</v>
      </c>
      <c r="E14" s="165" t="e">
        <f>IF(ROWS(E$7:E14)&gt;$B$1,"",LOOKUP(ROWS(E$7:E14),'คะแนนเทอม 1'!#REF!,'คะแนนเทอม 1'!$C$6:$C$85))</f>
        <v>#REF!</v>
      </c>
      <c r="F14" s="166" t="e">
        <f>IF(ROWS(F$7:F14)&gt;$B$1,"",LOOKUP(ROWS(F$7:F14),'คะแนนเทอม 1'!#REF!,'คะแนนเทอม 1'!$E$6:$E$85))</f>
        <v>#REF!</v>
      </c>
      <c r="G14" s="167" t="e">
        <f>IF(ROWS(G$7:G14)&gt;$B$1,"",LOOKUP(ROWS(G$7:G14),'คะแนนเทอม 1'!#REF!,'คะแนนเทอม 1'!$F$6:$F$85))</f>
        <v>#REF!</v>
      </c>
      <c r="H14" s="168" t="e">
        <f>IF(ROWS(H$7:H14)&gt;$B$1,"",LOOKUP(ROWS(H$7:H14),'คะแนนเทอม 1'!#REF!,'คะแนนเทอม 1'!$G$6:$G$85))</f>
        <v>#REF!</v>
      </c>
      <c r="I14" s="164" t="e">
        <f>IF(ROWS(I$7:I14)&gt;$B$1,"",LOOKUP(ROWS(I$7:I14),'คะแนนเทอม 1'!#REF!,'คะแนนเทอม 1'!#REF!))</f>
        <v>#REF!</v>
      </c>
      <c r="J14" s="164" t="e">
        <f t="shared" si="0"/>
        <v>#REF!</v>
      </c>
    </row>
    <row r="15" spans="1:10" x14ac:dyDescent="0.75">
      <c r="B15" s="163" t="e">
        <f>IF(D15="","",SUBTOTAL(3,D$7:$D15))</f>
        <v>#REF!</v>
      </c>
      <c r="C15" s="164" t="e">
        <f>IF(ROWS(C$7:C15)&gt;$B$1,"",LOOKUP(ROWS(C$7:C15),'คะแนนเทอม 1'!#REF!,'คะแนนเทอม 1'!$B$6:$B$85))</f>
        <v>#REF!</v>
      </c>
      <c r="D15" s="164" t="e">
        <f>IF(ROWS(D$7:D15)&gt;$B$1,"",LOOKUP(ROWS(D$7:D15),'คะแนนเทอม 1'!$AF$6:$AF$85,'คะแนนเทอม 1'!$D$6:$D$85))</f>
        <v>#REF!</v>
      </c>
      <c r="E15" s="165" t="e">
        <f>IF(ROWS(E$7:E15)&gt;$B$1,"",LOOKUP(ROWS(E$7:E15),'คะแนนเทอม 1'!#REF!,'คะแนนเทอม 1'!$C$6:$C$85))</f>
        <v>#REF!</v>
      </c>
      <c r="F15" s="166" t="e">
        <f>IF(ROWS(F$7:F15)&gt;$B$1,"",LOOKUP(ROWS(F$7:F15),'คะแนนเทอม 1'!#REF!,'คะแนนเทอม 1'!$E$6:$E$85))</f>
        <v>#REF!</v>
      </c>
      <c r="G15" s="167" t="e">
        <f>IF(ROWS(G$7:G15)&gt;$B$1,"",LOOKUP(ROWS(G$7:G15),'คะแนนเทอม 1'!#REF!,'คะแนนเทอม 1'!$F$6:$F$85))</f>
        <v>#REF!</v>
      </c>
      <c r="H15" s="168" t="e">
        <f>IF(ROWS(H$7:H15)&gt;$B$1,"",LOOKUP(ROWS(H$7:H15),'คะแนนเทอม 1'!#REF!,'คะแนนเทอม 1'!$G$6:$G$85))</f>
        <v>#REF!</v>
      </c>
      <c r="I15" s="164" t="e">
        <f>IF(ROWS(I$7:I15)&gt;$B$1,"",LOOKUP(ROWS(I$7:I15),'คะแนนเทอม 1'!#REF!,'คะแนนเทอม 1'!#REF!))</f>
        <v>#REF!</v>
      </c>
      <c r="J15" s="164" t="e">
        <f t="shared" si="0"/>
        <v>#REF!</v>
      </c>
    </row>
    <row r="16" spans="1:10" x14ac:dyDescent="0.75">
      <c r="B16" s="163" t="e">
        <f>IF(D16="","",SUBTOTAL(3,D$7:$D16))</f>
        <v>#REF!</v>
      </c>
      <c r="C16" s="164" t="e">
        <f>IF(ROWS(C$7:C16)&gt;$B$1,"",LOOKUP(ROWS(C$7:C16),'คะแนนเทอม 1'!#REF!,'คะแนนเทอม 1'!$B$6:$B$85))</f>
        <v>#REF!</v>
      </c>
      <c r="D16" s="164" t="e">
        <f>IF(ROWS(D$7:D16)&gt;$B$1,"",LOOKUP(ROWS(D$7:D16),'คะแนนเทอม 1'!$AF$6:$AF$85,'คะแนนเทอม 1'!$D$6:$D$85))</f>
        <v>#REF!</v>
      </c>
      <c r="E16" s="165" t="e">
        <f>IF(ROWS(E$7:E16)&gt;$B$1,"",LOOKUP(ROWS(E$7:E16),'คะแนนเทอม 1'!#REF!,'คะแนนเทอม 1'!$C$6:$C$85))</f>
        <v>#REF!</v>
      </c>
      <c r="F16" s="166" t="e">
        <f>IF(ROWS(F$7:F16)&gt;$B$1,"",LOOKUP(ROWS(F$7:F16),'คะแนนเทอม 1'!#REF!,'คะแนนเทอม 1'!$E$6:$E$85))</f>
        <v>#REF!</v>
      </c>
      <c r="G16" s="167" t="e">
        <f>IF(ROWS(G$7:G16)&gt;$B$1,"",LOOKUP(ROWS(G$7:G16),'คะแนนเทอม 1'!#REF!,'คะแนนเทอม 1'!$F$6:$F$85))</f>
        <v>#REF!</v>
      </c>
      <c r="H16" s="168" t="e">
        <f>IF(ROWS(H$7:H16)&gt;$B$1,"",LOOKUP(ROWS(H$7:H16),'คะแนนเทอม 1'!#REF!,'คะแนนเทอม 1'!$G$6:$G$85))</f>
        <v>#REF!</v>
      </c>
      <c r="I16" s="164" t="e">
        <f>IF(ROWS(I$7:I16)&gt;$B$1,"",LOOKUP(ROWS(I$7:I16),'คะแนนเทอม 1'!#REF!,'คะแนนเทอม 1'!#REF!))</f>
        <v>#REF!</v>
      </c>
      <c r="J16" s="164" t="e">
        <f t="shared" si="0"/>
        <v>#REF!</v>
      </c>
    </row>
    <row r="17" spans="2:10" x14ac:dyDescent="0.75">
      <c r="B17" s="163" t="e">
        <f>IF(D17="","",SUBTOTAL(3,D$7:$D17))</f>
        <v>#REF!</v>
      </c>
      <c r="C17" s="164" t="e">
        <f>IF(ROWS(C$7:C17)&gt;$B$1,"",LOOKUP(ROWS(C$7:C17),'คะแนนเทอม 1'!#REF!,'คะแนนเทอม 1'!$B$6:$B$85))</f>
        <v>#REF!</v>
      </c>
      <c r="D17" s="164" t="e">
        <f>IF(ROWS(D$7:D17)&gt;$B$1,"",LOOKUP(ROWS(D$7:D17),'คะแนนเทอม 1'!$AF$6:$AF$85,'คะแนนเทอม 1'!$D$6:$D$85))</f>
        <v>#REF!</v>
      </c>
      <c r="E17" s="165" t="e">
        <f>IF(ROWS(E$7:E17)&gt;$B$1,"",LOOKUP(ROWS(E$7:E17),'คะแนนเทอม 1'!#REF!,'คะแนนเทอม 1'!$C$6:$C$85))</f>
        <v>#REF!</v>
      </c>
      <c r="F17" s="166" t="e">
        <f>IF(ROWS(F$7:F17)&gt;$B$1,"",LOOKUP(ROWS(F$7:F17),'คะแนนเทอม 1'!#REF!,'คะแนนเทอม 1'!$E$6:$E$85))</f>
        <v>#REF!</v>
      </c>
      <c r="G17" s="167" t="e">
        <f>IF(ROWS(G$7:G17)&gt;$B$1,"",LOOKUP(ROWS(G$7:G17),'คะแนนเทอม 1'!#REF!,'คะแนนเทอม 1'!$F$6:$F$85))</f>
        <v>#REF!</v>
      </c>
      <c r="H17" s="168" t="e">
        <f>IF(ROWS(H$7:H17)&gt;$B$1,"",LOOKUP(ROWS(H$7:H17),'คะแนนเทอม 1'!#REF!,'คะแนนเทอม 1'!$G$6:$G$85))</f>
        <v>#REF!</v>
      </c>
      <c r="I17" s="164" t="e">
        <f>IF(ROWS(I$7:I17)&gt;$B$1,"",LOOKUP(ROWS(I$7:I17),'คะแนนเทอม 1'!#REF!,'คะแนนเทอม 1'!#REF!))</f>
        <v>#REF!</v>
      </c>
      <c r="J17" s="164" t="e">
        <f t="shared" si="0"/>
        <v>#REF!</v>
      </c>
    </row>
    <row r="18" spans="2:10" x14ac:dyDescent="0.75">
      <c r="B18" s="163" t="e">
        <f>IF(D18="","",SUBTOTAL(3,D$7:$D18))</f>
        <v>#REF!</v>
      </c>
      <c r="C18" s="164" t="e">
        <f>IF(ROWS(C$7:C18)&gt;$B$1,"",LOOKUP(ROWS(C$7:C18),'คะแนนเทอม 1'!#REF!,'คะแนนเทอม 1'!$B$6:$B$85))</f>
        <v>#REF!</v>
      </c>
      <c r="D18" s="164" t="e">
        <f>IF(ROWS(D$7:D18)&gt;$B$1,"",LOOKUP(ROWS(D$7:D18),'คะแนนเทอม 1'!$AF$6:$AF$85,'คะแนนเทอม 1'!$D$6:$D$85))</f>
        <v>#REF!</v>
      </c>
      <c r="E18" s="165" t="e">
        <f>IF(ROWS(E$7:E18)&gt;$B$1,"",LOOKUP(ROWS(E$7:E18),'คะแนนเทอม 1'!#REF!,'คะแนนเทอม 1'!$C$6:$C$85))</f>
        <v>#REF!</v>
      </c>
      <c r="F18" s="166" t="e">
        <f>IF(ROWS(F$7:F18)&gt;$B$1,"",LOOKUP(ROWS(F$7:F18),'คะแนนเทอม 1'!#REF!,'คะแนนเทอม 1'!$E$6:$E$85))</f>
        <v>#REF!</v>
      </c>
      <c r="G18" s="167" t="e">
        <f>IF(ROWS(G$7:G18)&gt;$B$1,"",LOOKUP(ROWS(G$7:G18),'คะแนนเทอม 1'!#REF!,'คะแนนเทอม 1'!$F$6:$F$85))</f>
        <v>#REF!</v>
      </c>
      <c r="H18" s="168" t="e">
        <f>IF(ROWS(H$7:H18)&gt;$B$1,"",LOOKUP(ROWS(H$7:H18),'คะแนนเทอม 1'!#REF!,'คะแนนเทอม 1'!$G$6:$G$85))</f>
        <v>#REF!</v>
      </c>
      <c r="I18" s="164" t="e">
        <f>IF(ROWS(I$7:I18)&gt;$B$1,"",LOOKUP(ROWS(I$7:I18),'คะแนนเทอม 1'!#REF!,'คะแนนเทอม 1'!#REF!))</f>
        <v>#REF!</v>
      </c>
      <c r="J18" s="164" t="e">
        <f t="shared" si="0"/>
        <v>#REF!</v>
      </c>
    </row>
    <row r="19" spans="2:10" x14ac:dyDescent="0.75">
      <c r="B19" s="163" t="e">
        <f>IF(D19="","",SUBTOTAL(3,D$7:$D19))</f>
        <v>#REF!</v>
      </c>
      <c r="C19" s="164" t="e">
        <f>IF(ROWS(C$7:C19)&gt;$B$1,"",LOOKUP(ROWS(C$7:C19),'คะแนนเทอม 1'!#REF!,'คะแนนเทอม 1'!$B$6:$B$85))</f>
        <v>#REF!</v>
      </c>
      <c r="D19" s="164" t="e">
        <f>IF(ROWS(D$7:D19)&gt;$B$1,"",LOOKUP(ROWS(D$7:D19),'คะแนนเทอม 1'!$AF$6:$AF$85,'คะแนนเทอม 1'!$D$6:$D$85))</f>
        <v>#REF!</v>
      </c>
      <c r="E19" s="165" t="e">
        <f>IF(ROWS(E$7:E19)&gt;$B$1,"",LOOKUP(ROWS(E$7:E19),'คะแนนเทอม 1'!#REF!,'คะแนนเทอม 1'!$C$6:$C$85))</f>
        <v>#REF!</v>
      </c>
      <c r="F19" s="166" t="e">
        <f>IF(ROWS(F$7:F19)&gt;$B$1,"",LOOKUP(ROWS(F$7:F19),'คะแนนเทอม 1'!#REF!,'คะแนนเทอม 1'!$E$6:$E$85))</f>
        <v>#REF!</v>
      </c>
      <c r="G19" s="167" t="e">
        <f>IF(ROWS(G$7:G19)&gt;$B$1,"",LOOKUP(ROWS(G$7:G19),'คะแนนเทอม 1'!#REF!,'คะแนนเทอม 1'!$F$6:$F$85))</f>
        <v>#REF!</v>
      </c>
      <c r="H19" s="168" t="e">
        <f>IF(ROWS(H$7:H19)&gt;$B$1,"",LOOKUP(ROWS(H$7:H19),'คะแนนเทอม 1'!#REF!,'คะแนนเทอม 1'!$G$6:$G$85))</f>
        <v>#REF!</v>
      </c>
      <c r="I19" s="164" t="e">
        <f>IF(ROWS(I$7:I19)&gt;$B$1,"",LOOKUP(ROWS(I$7:I19),'คะแนนเทอม 1'!#REF!,'คะแนนเทอม 1'!#REF!))</f>
        <v>#REF!</v>
      </c>
      <c r="J19" s="164" t="e">
        <f t="shared" si="0"/>
        <v>#REF!</v>
      </c>
    </row>
    <row r="20" spans="2:10" x14ac:dyDescent="0.75">
      <c r="B20" s="163" t="e">
        <f>IF(D20="","",SUBTOTAL(3,D$7:$D20))</f>
        <v>#REF!</v>
      </c>
      <c r="C20" s="164" t="e">
        <f>IF(ROWS(C$7:C20)&gt;$B$1,"",LOOKUP(ROWS(C$7:C20),'คะแนนเทอม 1'!#REF!,'คะแนนเทอม 1'!$B$6:$B$85))</f>
        <v>#REF!</v>
      </c>
      <c r="D20" s="164" t="e">
        <f>IF(ROWS(D$7:D20)&gt;$B$1,"",LOOKUP(ROWS(D$7:D20),'คะแนนเทอม 1'!$AF$6:$AF$85,'คะแนนเทอม 1'!$D$6:$D$85))</f>
        <v>#REF!</v>
      </c>
      <c r="E20" s="165" t="e">
        <f>IF(ROWS(E$7:E20)&gt;$B$1,"",LOOKUP(ROWS(E$7:E20),'คะแนนเทอม 1'!#REF!,'คะแนนเทอม 1'!$C$6:$C$85))</f>
        <v>#REF!</v>
      </c>
      <c r="F20" s="166" t="e">
        <f>IF(ROWS(F$7:F20)&gt;$B$1,"",LOOKUP(ROWS(F$7:F20),'คะแนนเทอม 1'!#REF!,'คะแนนเทอม 1'!$E$6:$E$85))</f>
        <v>#REF!</v>
      </c>
      <c r="G20" s="167" t="e">
        <f>IF(ROWS(G$7:G20)&gt;$B$1,"",LOOKUP(ROWS(G$7:G20),'คะแนนเทอม 1'!#REF!,'คะแนนเทอม 1'!$F$6:$F$85))</f>
        <v>#REF!</v>
      </c>
      <c r="H20" s="168" t="e">
        <f>IF(ROWS(H$7:H20)&gt;$B$1,"",LOOKUP(ROWS(H$7:H20),'คะแนนเทอม 1'!#REF!,'คะแนนเทอม 1'!$G$6:$G$85))</f>
        <v>#REF!</v>
      </c>
      <c r="I20" s="164" t="e">
        <f>IF(ROWS(I$7:I20)&gt;$B$1,"",LOOKUP(ROWS(I$7:I20),'คะแนนเทอม 1'!#REF!,'คะแนนเทอม 1'!#REF!))</f>
        <v>#REF!</v>
      </c>
      <c r="J20" s="164" t="e">
        <f t="shared" si="0"/>
        <v>#REF!</v>
      </c>
    </row>
    <row r="21" spans="2:10" x14ac:dyDescent="0.75">
      <c r="B21" s="163" t="e">
        <f>IF(D21="","",SUBTOTAL(3,D$7:$D21))</f>
        <v>#REF!</v>
      </c>
      <c r="C21" s="164" t="e">
        <f>IF(ROWS(C$7:C21)&gt;$B$1,"",LOOKUP(ROWS(C$7:C21),'คะแนนเทอม 1'!#REF!,'คะแนนเทอม 1'!$B$6:$B$85))</f>
        <v>#REF!</v>
      </c>
      <c r="D21" s="164" t="e">
        <f>IF(ROWS(D$7:D21)&gt;$B$1,"",LOOKUP(ROWS(D$7:D21),'คะแนนเทอม 1'!$AF$6:$AF$85,'คะแนนเทอม 1'!$D$6:$D$85))</f>
        <v>#REF!</v>
      </c>
      <c r="E21" s="165" t="e">
        <f>IF(ROWS(E$7:E21)&gt;$B$1,"",LOOKUP(ROWS(E$7:E21),'คะแนนเทอม 1'!#REF!,'คะแนนเทอม 1'!$C$6:$C$85))</f>
        <v>#REF!</v>
      </c>
      <c r="F21" s="166" t="e">
        <f>IF(ROWS(F$7:F21)&gt;$B$1,"",LOOKUP(ROWS(F$7:F21),'คะแนนเทอม 1'!#REF!,'คะแนนเทอม 1'!$E$6:$E$85))</f>
        <v>#REF!</v>
      </c>
      <c r="G21" s="167" t="e">
        <f>IF(ROWS(G$7:G21)&gt;$B$1,"",LOOKUP(ROWS(G$7:G21),'คะแนนเทอม 1'!#REF!,'คะแนนเทอม 1'!$F$6:$F$85))</f>
        <v>#REF!</v>
      </c>
      <c r="H21" s="168" t="e">
        <f>IF(ROWS(H$7:H21)&gt;$B$1,"",LOOKUP(ROWS(H$7:H21),'คะแนนเทอม 1'!#REF!,'คะแนนเทอม 1'!$G$6:$G$85))</f>
        <v>#REF!</v>
      </c>
      <c r="I21" s="164" t="e">
        <f>IF(ROWS(I$7:I21)&gt;$B$1,"",LOOKUP(ROWS(I$7:I21),'คะแนนเทอม 1'!#REF!,'คะแนนเทอม 1'!#REF!))</f>
        <v>#REF!</v>
      </c>
      <c r="J21" s="164" t="e">
        <f t="shared" si="0"/>
        <v>#REF!</v>
      </c>
    </row>
    <row r="22" spans="2:10" x14ac:dyDescent="0.75">
      <c r="B22" s="163" t="e">
        <f>IF(D22="","",SUBTOTAL(3,D$7:$D22))</f>
        <v>#REF!</v>
      </c>
      <c r="C22" s="164" t="e">
        <f>IF(ROWS(C$7:C22)&gt;$B$1,"",LOOKUP(ROWS(C$7:C22),'คะแนนเทอม 1'!#REF!,'คะแนนเทอม 1'!$B$6:$B$85))</f>
        <v>#REF!</v>
      </c>
      <c r="D22" s="164" t="e">
        <f>IF(ROWS(D$7:D22)&gt;$B$1,"",LOOKUP(ROWS(D$7:D22),'คะแนนเทอม 1'!$AF$6:$AF$85,'คะแนนเทอม 1'!$D$6:$D$85))</f>
        <v>#REF!</v>
      </c>
      <c r="E22" s="165" t="e">
        <f>IF(ROWS(E$7:E22)&gt;$B$1,"",LOOKUP(ROWS(E$7:E22),'คะแนนเทอม 1'!#REF!,'คะแนนเทอม 1'!$C$6:$C$85))</f>
        <v>#REF!</v>
      </c>
      <c r="F22" s="166" t="e">
        <f>IF(ROWS(F$7:F22)&gt;$B$1,"",LOOKUP(ROWS(F$7:F22),'คะแนนเทอม 1'!#REF!,'คะแนนเทอม 1'!$E$6:$E$85))</f>
        <v>#REF!</v>
      </c>
      <c r="G22" s="167" t="e">
        <f>IF(ROWS(G$7:G22)&gt;$B$1,"",LOOKUP(ROWS(G$7:G22),'คะแนนเทอม 1'!#REF!,'คะแนนเทอม 1'!$F$6:$F$85))</f>
        <v>#REF!</v>
      </c>
      <c r="H22" s="168" t="e">
        <f>IF(ROWS(H$7:H22)&gt;$B$1,"",LOOKUP(ROWS(H$7:H22),'คะแนนเทอม 1'!#REF!,'คะแนนเทอม 1'!$G$6:$G$85))</f>
        <v>#REF!</v>
      </c>
      <c r="I22" s="164" t="e">
        <f>IF(ROWS(I$7:I22)&gt;$B$1,"",LOOKUP(ROWS(I$7:I22),'คะแนนเทอม 1'!#REF!,'คะแนนเทอม 1'!#REF!))</f>
        <v>#REF!</v>
      </c>
      <c r="J22" s="164" t="e">
        <f t="shared" si="0"/>
        <v>#REF!</v>
      </c>
    </row>
    <row r="23" spans="2:10" x14ac:dyDescent="0.75">
      <c r="B23" s="163" t="e">
        <f>IF(D23="","",SUBTOTAL(3,D$7:$D23))</f>
        <v>#REF!</v>
      </c>
      <c r="C23" s="164" t="e">
        <f>IF(ROWS(C$7:C23)&gt;$B$1,"",LOOKUP(ROWS(C$7:C23),'คะแนนเทอม 1'!#REF!,'คะแนนเทอม 1'!$B$6:$B$85))</f>
        <v>#REF!</v>
      </c>
      <c r="D23" s="164" t="e">
        <f>IF(ROWS(D$7:D23)&gt;$B$1,"",LOOKUP(ROWS(D$7:D23),'คะแนนเทอม 1'!$AF$6:$AF$85,'คะแนนเทอม 1'!$D$6:$D$85))</f>
        <v>#REF!</v>
      </c>
      <c r="E23" s="165" t="e">
        <f>IF(ROWS(E$7:E23)&gt;$B$1,"",LOOKUP(ROWS(E$7:E23),'คะแนนเทอม 1'!#REF!,'คะแนนเทอม 1'!$C$6:$C$85))</f>
        <v>#REF!</v>
      </c>
      <c r="F23" s="166" t="e">
        <f>IF(ROWS(F$7:F23)&gt;$B$1,"",LOOKUP(ROWS(F$7:F23),'คะแนนเทอม 1'!#REF!,'คะแนนเทอม 1'!$E$6:$E$85))</f>
        <v>#REF!</v>
      </c>
      <c r="G23" s="167" t="e">
        <f>IF(ROWS(G$7:G23)&gt;$B$1,"",LOOKUP(ROWS(G$7:G23),'คะแนนเทอม 1'!#REF!,'คะแนนเทอม 1'!$F$6:$F$85))</f>
        <v>#REF!</v>
      </c>
      <c r="H23" s="168" t="e">
        <f>IF(ROWS(H$7:H23)&gt;$B$1,"",LOOKUP(ROWS(H$7:H23),'คะแนนเทอม 1'!#REF!,'คะแนนเทอม 1'!$G$6:$G$85))</f>
        <v>#REF!</v>
      </c>
      <c r="I23" s="164" t="e">
        <f>IF(ROWS(I$7:I23)&gt;$B$1,"",LOOKUP(ROWS(I$7:I23),'คะแนนเทอม 1'!#REF!,'คะแนนเทอม 1'!#REF!))</f>
        <v>#REF!</v>
      </c>
      <c r="J23" s="164" t="e">
        <f t="shared" si="0"/>
        <v>#REF!</v>
      </c>
    </row>
    <row r="24" spans="2:10" x14ac:dyDescent="0.75">
      <c r="B24" s="163" t="e">
        <f>IF(D24="","",SUBTOTAL(3,D$7:$D24))</f>
        <v>#REF!</v>
      </c>
      <c r="C24" s="164" t="e">
        <f>IF(ROWS(C$7:C24)&gt;$B$1,"",LOOKUP(ROWS(C$7:C24),'คะแนนเทอม 1'!#REF!,'คะแนนเทอม 1'!$B$6:$B$85))</f>
        <v>#REF!</v>
      </c>
      <c r="D24" s="164" t="e">
        <f>IF(ROWS(D$7:D24)&gt;$B$1,"",LOOKUP(ROWS(D$7:D24),'คะแนนเทอม 1'!$AF$6:$AF$85,'คะแนนเทอม 1'!$D$6:$D$85))</f>
        <v>#REF!</v>
      </c>
      <c r="E24" s="165" t="e">
        <f>IF(ROWS(E$7:E24)&gt;$B$1,"",LOOKUP(ROWS(E$7:E24),'คะแนนเทอม 1'!#REF!,'คะแนนเทอม 1'!$C$6:$C$85))</f>
        <v>#REF!</v>
      </c>
      <c r="F24" s="166" t="e">
        <f>IF(ROWS(F$7:F24)&gt;$B$1,"",LOOKUP(ROWS(F$7:F24),'คะแนนเทอม 1'!#REF!,'คะแนนเทอม 1'!$E$6:$E$85))</f>
        <v>#REF!</v>
      </c>
      <c r="G24" s="167" t="e">
        <f>IF(ROWS(G$7:G24)&gt;$B$1,"",LOOKUP(ROWS(G$7:G24),'คะแนนเทอม 1'!#REF!,'คะแนนเทอม 1'!$F$6:$F$85))</f>
        <v>#REF!</v>
      </c>
      <c r="H24" s="168" t="e">
        <f>IF(ROWS(H$7:H24)&gt;$B$1,"",LOOKUP(ROWS(H$7:H24),'คะแนนเทอม 1'!#REF!,'คะแนนเทอม 1'!$G$6:$G$85))</f>
        <v>#REF!</v>
      </c>
      <c r="I24" s="164" t="e">
        <f>IF(ROWS(I$7:I24)&gt;$B$1,"",LOOKUP(ROWS(I$7:I24),'คะแนนเทอม 1'!#REF!,'คะแนนเทอม 1'!#REF!))</f>
        <v>#REF!</v>
      </c>
      <c r="J24" s="164" t="e">
        <f t="shared" si="0"/>
        <v>#REF!</v>
      </c>
    </row>
    <row r="25" spans="2:10" x14ac:dyDescent="0.75">
      <c r="B25" s="163" t="e">
        <f>IF(D25="","",SUBTOTAL(3,D$7:$D25))</f>
        <v>#REF!</v>
      </c>
      <c r="C25" s="164" t="e">
        <f>IF(ROWS(C$7:C25)&gt;$B$1,"",LOOKUP(ROWS(C$7:C25),'คะแนนเทอม 1'!#REF!,'คะแนนเทอม 1'!$B$6:$B$85))</f>
        <v>#REF!</v>
      </c>
      <c r="D25" s="164" t="e">
        <f>IF(ROWS(D$7:D25)&gt;$B$1,"",LOOKUP(ROWS(D$7:D25),'คะแนนเทอม 1'!$AF$6:$AF$85,'คะแนนเทอม 1'!$D$6:$D$85))</f>
        <v>#REF!</v>
      </c>
      <c r="E25" s="165" t="e">
        <f>IF(ROWS(E$7:E25)&gt;$B$1,"",LOOKUP(ROWS(E$7:E25),'คะแนนเทอม 1'!#REF!,'คะแนนเทอม 1'!$C$6:$C$85))</f>
        <v>#REF!</v>
      </c>
      <c r="F25" s="166" t="e">
        <f>IF(ROWS(F$7:F25)&gt;$B$1,"",LOOKUP(ROWS(F$7:F25),'คะแนนเทอม 1'!#REF!,'คะแนนเทอม 1'!$E$6:$E$85))</f>
        <v>#REF!</v>
      </c>
      <c r="G25" s="167" t="e">
        <f>IF(ROWS(G$7:G25)&gt;$B$1,"",LOOKUP(ROWS(G$7:G25),'คะแนนเทอม 1'!#REF!,'คะแนนเทอม 1'!$F$6:$F$85))</f>
        <v>#REF!</v>
      </c>
      <c r="H25" s="168" t="e">
        <f>IF(ROWS(H$7:H25)&gt;$B$1,"",LOOKUP(ROWS(H$7:H25),'คะแนนเทอม 1'!#REF!,'คะแนนเทอม 1'!$G$6:$G$85))</f>
        <v>#REF!</v>
      </c>
      <c r="I25" s="164" t="e">
        <f>IF(ROWS(I$7:I25)&gt;$B$1,"",LOOKUP(ROWS(I$7:I25),'คะแนนเทอม 1'!#REF!,'คะแนนเทอม 1'!#REF!))</f>
        <v>#REF!</v>
      </c>
      <c r="J25" s="164" t="e">
        <f t="shared" si="0"/>
        <v>#REF!</v>
      </c>
    </row>
    <row r="26" spans="2:10" x14ac:dyDescent="0.75">
      <c r="B26" s="163" t="e">
        <f>IF(D26="","",SUBTOTAL(3,D$7:$D26))</f>
        <v>#REF!</v>
      </c>
      <c r="C26" s="164" t="e">
        <f>IF(ROWS(C$7:C26)&gt;$B$1,"",LOOKUP(ROWS(C$7:C26),'คะแนนเทอม 1'!#REF!,'คะแนนเทอม 1'!$B$6:$B$85))</f>
        <v>#REF!</v>
      </c>
      <c r="D26" s="164" t="e">
        <f>IF(ROWS(D$7:D26)&gt;$B$1,"",LOOKUP(ROWS(D$7:D26),'คะแนนเทอม 1'!$AF$6:$AF$85,'คะแนนเทอม 1'!$D$6:$D$85))</f>
        <v>#REF!</v>
      </c>
      <c r="E26" s="165" t="e">
        <f>IF(ROWS(E$7:E26)&gt;$B$1,"",LOOKUP(ROWS(E$7:E26),'คะแนนเทอม 1'!#REF!,'คะแนนเทอม 1'!$C$6:$C$85))</f>
        <v>#REF!</v>
      </c>
      <c r="F26" s="166" t="e">
        <f>IF(ROWS(F$7:F26)&gt;$B$1,"",LOOKUP(ROWS(F$7:F26),'คะแนนเทอม 1'!#REF!,'คะแนนเทอม 1'!$E$6:$E$85))</f>
        <v>#REF!</v>
      </c>
      <c r="G26" s="167" t="e">
        <f>IF(ROWS(G$7:G26)&gt;$B$1,"",LOOKUP(ROWS(G$7:G26),'คะแนนเทอม 1'!#REF!,'คะแนนเทอม 1'!$F$6:$F$85))</f>
        <v>#REF!</v>
      </c>
      <c r="H26" s="168" t="e">
        <f>IF(ROWS(H$7:H26)&gt;$B$1,"",LOOKUP(ROWS(H$7:H26),'คะแนนเทอม 1'!#REF!,'คะแนนเทอม 1'!$G$6:$G$85))</f>
        <v>#REF!</v>
      </c>
      <c r="I26" s="164" t="e">
        <f>IF(ROWS(I$7:I26)&gt;$B$1,"",LOOKUP(ROWS(I$7:I26),'คะแนนเทอม 1'!#REF!,'คะแนนเทอม 1'!#REF!))</f>
        <v>#REF!</v>
      </c>
      <c r="J26" s="164" t="e">
        <f t="shared" si="0"/>
        <v>#REF!</v>
      </c>
    </row>
    <row r="27" spans="2:10" x14ac:dyDescent="0.75">
      <c r="B27" s="163" t="e">
        <f>IF(D27="","",SUBTOTAL(3,D$7:$D27))</f>
        <v>#REF!</v>
      </c>
      <c r="C27" s="164" t="e">
        <f>IF(ROWS(C$7:C27)&gt;$B$1,"",LOOKUP(ROWS(C$7:C27),'คะแนนเทอม 1'!#REF!,'คะแนนเทอม 1'!$B$6:$B$85))</f>
        <v>#REF!</v>
      </c>
      <c r="D27" s="164" t="e">
        <f>IF(ROWS(D$7:D27)&gt;$B$1,"",LOOKUP(ROWS(D$7:D27),'คะแนนเทอม 1'!$AF$6:$AF$85,'คะแนนเทอม 1'!$D$6:$D$85))</f>
        <v>#REF!</v>
      </c>
      <c r="E27" s="165" t="e">
        <f>IF(ROWS(E$7:E27)&gt;$B$1,"",LOOKUP(ROWS(E$7:E27),'คะแนนเทอม 1'!#REF!,'คะแนนเทอม 1'!$C$6:$C$85))</f>
        <v>#REF!</v>
      </c>
      <c r="F27" s="166" t="e">
        <f>IF(ROWS(F$7:F27)&gt;$B$1,"",LOOKUP(ROWS(F$7:F27),'คะแนนเทอม 1'!#REF!,'คะแนนเทอม 1'!$E$6:$E$85))</f>
        <v>#REF!</v>
      </c>
      <c r="G27" s="167" t="e">
        <f>IF(ROWS(G$7:G27)&gt;$B$1,"",LOOKUP(ROWS(G$7:G27),'คะแนนเทอม 1'!#REF!,'คะแนนเทอม 1'!$F$6:$F$85))</f>
        <v>#REF!</v>
      </c>
      <c r="H27" s="168" t="e">
        <f>IF(ROWS(H$7:H27)&gt;$B$1,"",LOOKUP(ROWS(H$7:H27),'คะแนนเทอม 1'!#REF!,'คะแนนเทอม 1'!$G$6:$G$85))</f>
        <v>#REF!</v>
      </c>
      <c r="I27" s="164" t="e">
        <f>IF(ROWS(I$7:I27)&gt;$B$1,"",LOOKUP(ROWS(I$7:I27),'คะแนนเทอม 1'!#REF!,'คะแนนเทอม 1'!#REF!))</f>
        <v>#REF!</v>
      </c>
      <c r="J27" s="164" t="e">
        <f t="shared" si="0"/>
        <v>#REF!</v>
      </c>
    </row>
    <row r="28" spans="2:10" x14ac:dyDescent="0.75">
      <c r="B28" s="163" t="e">
        <f>IF(D28="","",SUBTOTAL(3,D$7:$D28))</f>
        <v>#REF!</v>
      </c>
      <c r="C28" s="164" t="e">
        <f>IF(ROWS(C$7:C28)&gt;$B$1,"",LOOKUP(ROWS(C$7:C28),'คะแนนเทอม 1'!#REF!,'คะแนนเทอม 1'!$B$6:$B$85))</f>
        <v>#REF!</v>
      </c>
      <c r="D28" s="164" t="e">
        <f>IF(ROWS(D$7:D28)&gt;$B$1,"",LOOKUP(ROWS(D$7:D28),'คะแนนเทอม 1'!$AF$6:$AF$85,'คะแนนเทอม 1'!$D$6:$D$85))</f>
        <v>#REF!</v>
      </c>
      <c r="E28" s="165" t="e">
        <f>IF(ROWS(E$7:E28)&gt;$B$1,"",LOOKUP(ROWS(E$7:E28),'คะแนนเทอม 1'!#REF!,'คะแนนเทอม 1'!$C$6:$C$85))</f>
        <v>#REF!</v>
      </c>
      <c r="F28" s="166" t="e">
        <f>IF(ROWS(F$7:F28)&gt;$B$1,"",LOOKUP(ROWS(F$7:F28),'คะแนนเทอม 1'!#REF!,'คะแนนเทอม 1'!$E$6:$E$85))</f>
        <v>#REF!</v>
      </c>
      <c r="G28" s="167" t="e">
        <f>IF(ROWS(G$7:G28)&gt;$B$1,"",LOOKUP(ROWS(G$7:G28),'คะแนนเทอม 1'!#REF!,'คะแนนเทอม 1'!$F$6:$F$85))</f>
        <v>#REF!</v>
      </c>
      <c r="H28" s="168" t="e">
        <f>IF(ROWS(H$7:H28)&gt;$B$1,"",LOOKUP(ROWS(H$7:H28),'คะแนนเทอม 1'!#REF!,'คะแนนเทอม 1'!$G$6:$G$85))</f>
        <v>#REF!</v>
      </c>
      <c r="I28" s="164" t="e">
        <f>IF(ROWS(I$7:I28)&gt;$B$1,"",LOOKUP(ROWS(I$7:I28),'คะแนนเทอม 1'!#REF!,'คะแนนเทอม 1'!#REF!))</f>
        <v>#REF!</v>
      </c>
      <c r="J28" s="164" t="e">
        <f t="shared" si="0"/>
        <v>#REF!</v>
      </c>
    </row>
    <row r="29" spans="2:10" x14ac:dyDescent="0.75">
      <c r="B29" s="163" t="e">
        <f>IF(D29="","",SUBTOTAL(3,D$7:$D29))</f>
        <v>#REF!</v>
      </c>
      <c r="C29" s="164" t="e">
        <f>IF(ROWS(C$7:C29)&gt;$B$1,"",LOOKUP(ROWS(C$7:C29),'คะแนนเทอม 1'!#REF!,'คะแนนเทอม 1'!$B$6:$B$85))</f>
        <v>#REF!</v>
      </c>
      <c r="D29" s="164" t="e">
        <f>IF(ROWS(D$7:D29)&gt;$B$1,"",LOOKUP(ROWS(D$7:D29),'คะแนนเทอม 1'!$AF$6:$AF$85,'คะแนนเทอม 1'!$D$6:$D$85))</f>
        <v>#REF!</v>
      </c>
      <c r="E29" s="165" t="e">
        <f>IF(ROWS(E$7:E29)&gt;$B$1,"",LOOKUP(ROWS(E$7:E29),'คะแนนเทอม 1'!#REF!,'คะแนนเทอม 1'!$C$6:$C$85))</f>
        <v>#REF!</v>
      </c>
      <c r="F29" s="166" t="e">
        <f>IF(ROWS(F$7:F29)&gt;$B$1,"",LOOKUP(ROWS(F$7:F29),'คะแนนเทอม 1'!#REF!,'คะแนนเทอม 1'!$E$6:$E$85))</f>
        <v>#REF!</v>
      </c>
      <c r="G29" s="167" t="e">
        <f>IF(ROWS(G$7:G29)&gt;$B$1,"",LOOKUP(ROWS(G$7:G29),'คะแนนเทอม 1'!#REF!,'คะแนนเทอม 1'!$F$6:$F$85))</f>
        <v>#REF!</v>
      </c>
      <c r="H29" s="168" t="e">
        <f>IF(ROWS(H$7:H29)&gt;$B$1,"",LOOKUP(ROWS(H$7:H29),'คะแนนเทอม 1'!#REF!,'คะแนนเทอม 1'!$G$6:$G$85))</f>
        <v>#REF!</v>
      </c>
      <c r="I29" s="164" t="e">
        <f>IF(ROWS(I$7:I29)&gt;$B$1,"",LOOKUP(ROWS(I$7:I29),'คะแนนเทอม 1'!#REF!,'คะแนนเทอม 1'!#REF!))</f>
        <v>#REF!</v>
      </c>
      <c r="J29" s="164" t="e">
        <f t="shared" si="0"/>
        <v>#REF!</v>
      </c>
    </row>
    <row r="30" spans="2:10" x14ac:dyDescent="0.75">
      <c r="B30" s="163" t="e">
        <f>IF(D30="","",SUBTOTAL(3,D$7:$D30))</f>
        <v>#REF!</v>
      </c>
      <c r="C30" s="164" t="e">
        <f>IF(ROWS(C$7:C30)&gt;$B$1,"",LOOKUP(ROWS(C$7:C30),'คะแนนเทอม 1'!#REF!,'คะแนนเทอม 1'!$B$6:$B$85))</f>
        <v>#REF!</v>
      </c>
      <c r="D30" s="164" t="e">
        <f>IF(ROWS(D$7:D30)&gt;$B$1,"",LOOKUP(ROWS(D$7:D30),'คะแนนเทอม 1'!$AF$6:$AF$85,'คะแนนเทอม 1'!$D$6:$D$85))</f>
        <v>#REF!</v>
      </c>
      <c r="E30" s="165" t="e">
        <f>IF(ROWS(E$7:E30)&gt;$B$1,"",LOOKUP(ROWS(E$7:E30),'คะแนนเทอม 1'!#REF!,'คะแนนเทอม 1'!$C$6:$C$85))</f>
        <v>#REF!</v>
      </c>
      <c r="F30" s="166" t="e">
        <f>IF(ROWS(F$7:F30)&gt;$B$1,"",LOOKUP(ROWS(F$7:F30),'คะแนนเทอม 1'!#REF!,'คะแนนเทอม 1'!$E$6:$E$85))</f>
        <v>#REF!</v>
      </c>
      <c r="G30" s="167" t="e">
        <f>IF(ROWS(G$7:G30)&gt;$B$1,"",LOOKUP(ROWS(G$7:G30),'คะแนนเทอม 1'!#REF!,'คะแนนเทอม 1'!$F$6:$F$85))</f>
        <v>#REF!</v>
      </c>
      <c r="H30" s="168" t="e">
        <f>IF(ROWS(H$7:H30)&gt;$B$1,"",LOOKUP(ROWS(H$7:H30),'คะแนนเทอม 1'!#REF!,'คะแนนเทอม 1'!$G$6:$G$85))</f>
        <v>#REF!</v>
      </c>
      <c r="I30" s="164" t="e">
        <f>IF(ROWS(I$7:I30)&gt;$B$1,"",LOOKUP(ROWS(I$7:I30),'คะแนนเทอม 1'!#REF!,'คะแนนเทอม 1'!#REF!))</f>
        <v>#REF!</v>
      </c>
      <c r="J30" s="164" t="e">
        <f t="shared" si="0"/>
        <v>#REF!</v>
      </c>
    </row>
  </sheetData>
  <sheetProtection selectLockedCells="1"/>
  <mergeCells count="3">
    <mergeCell ref="F6:H6"/>
    <mergeCell ref="B4:J4"/>
    <mergeCell ref="B5:J5"/>
  </mergeCells>
  <conditionalFormatting sqref="I7:I30">
    <cfRule type="cellIs" dxfId="16" priority="6" operator="equal">
      <formula>"มผ"</formula>
    </cfRule>
    <cfRule type="cellIs" dxfId="15" priority="7" operator="equal">
      <formula>"มส"</formula>
    </cfRule>
    <cfRule type="cellIs" dxfId="14" priority="8" operator="equal">
      <formula>"ร"</formula>
    </cfRule>
    <cfRule type="cellIs" dxfId="13" priority="9" operator="equal">
      <formula>0</formula>
    </cfRule>
  </conditionalFormatting>
  <conditionalFormatting sqref="J1:J3 J6:J1048576">
    <cfRule type="cellIs" dxfId="12" priority="1" operator="between">
      <formula>1</formula>
      <formula>3</formula>
    </cfRule>
  </conditionalFormatting>
  <pageMargins left="1.59" right="0.70866141732283472" top="0.32" bottom="1.25" header="0.31496062992125984" footer="0.19685039370078741"/>
  <pageSetup paperSize="9" scale="99" orientation="portrait" horizontalDpi="4294967293" verticalDpi="4294967292" r:id="rId1"/>
  <headerFooter scaleWithDoc="0" alignWithMargins="0">
    <oddHeader>&amp;C</oddHeader>
    <oddFooter>&amp;Cลงชื่อ_________________________ครูผู้สอน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30"/>
  <sheetViews>
    <sheetView showGridLines="0" showRowColHeaders="0" view="pageBreakPreview" zoomScale="115" zoomScaleSheetLayoutView="115" workbookViewId="0">
      <pane xSplit="1" ySplit="6" topLeftCell="B13" activePane="bottomRight" state="frozen"/>
      <selection activeCell="G38" sqref="G38:K38"/>
      <selection pane="topRight" activeCell="G38" sqref="G38:K38"/>
      <selection pane="bottomLeft" activeCell="G38" sqref="G38:K38"/>
      <selection pane="bottomRight" activeCell="G38" sqref="G38:K38"/>
    </sheetView>
  </sheetViews>
  <sheetFormatPr defaultRowHeight="21.5" x14ac:dyDescent="0.75"/>
  <cols>
    <col min="1" max="1" width="43.59765625" customWidth="1"/>
    <col min="2" max="2" width="6.19921875" customWidth="1"/>
    <col min="3" max="3" width="6.59765625" customWidth="1"/>
    <col min="4" max="4" width="11" hidden="1" customWidth="1"/>
    <col min="5" max="5" width="6.3984375" style="131" customWidth="1"/>
    <col min="6" max="6" width="8.19921875" bestFit="1" customWidth="1"/>
    <col min="7" max="7" width="18.19921875" customWidth="1"/>
    <col min="8" max="8" width="16.59765625" customWidth="1"/>
    <col min="9" max="9" width="9.09765625" customWidth="1"/>
  </cols>
  <sheetData>
    <row r="1" spans="1:10" ht="19.5" hidden="1" customHeight="1" x14ac:dyDescent="0.75">
      <c r="B1" s="23" t="e">
        <f>LOOKUP(9.99999999999999E+307,'คะแนนเทอม 1'!#REF!)</f>
        <v>#REF!</v>
      </c>
      <c r="C1" s="23"/>
    </row>
    <row r="2" spans="1:10" ht="63" customHeight="1" x14ac:dyDescent="0.75">
      <c r="E2"/>
    </row>
    <row r="3" spans="1:10" ht="26.25" customHeight="1" x14ac:dyDescent="0.75">
      <c r="E3"/>
    </row>
    <row r="4" spans="1:10" ht="26.25" customHeight="1" x14ac:dyDescent="0.8">
      <c r="B4" s="659" t="s">
        <v>150</v>
      </c>
      <c r="C4" s="659"/>
      <c r="D4" s="659"/>
      <c r="E4" s="659"/>
      <c r="F4" s="659"/>
      <c r="G4" s="659"/>
      <c r="H4" s="659"/>
      <c r="I4" s="659"/>
      <c r="J4" s="659"/>
    </row>
    <row r="5" spans="1:10" ht="26.25" customHeight="1" x14ac:dyDescent="0.8">
      <c r="B5" s="659" t="str">
        <f>"วิชา  "&amp; ข้อมูลเบื้องต้น!F10&amp; "     ผู้สอน  " &amp;ข้อมูลเบื้องต้น!F12</f>
        <v>วิชา  การป้องกันการทุจริต 4     ผู้สอน  นาย...............</v>
      </c>
      <c r="C5" s="659"/>
      <c r="D5" s="659"/>
      <c r="E5" s="659"/>
      <c r="F5" s="659"/>
      <c r="G5" s="659"/>
      <c r="H5" s="659"/>
      <c r="I5" s="659"/>
      <c r="J5" s="659"/>
    </row>
    <row r="6" spans="1:10" x14ac:dyDescent="0.75">
      <c r="A6" s="26"/>
      <c r="B6" s="161" t="s">
        <v>71</v>
      </c>
      <c r="C6" s="161" t="s">
        <v>64</v>
      </c>
      <c r="D6" s="161" t="s">
        <v>18</v>
      </c>
      <c r="E6" s="162" t="s">
        <v>0</v>
      </c>
      <c r="F6" s="657" t="s">
        <v>1</v>
      </c>
      <c r="G6" s="657"/>
      <c r="H6" s="657"/>
      <c r="I6" s="231" t="s">
        <v>151</v>
      </c>
      <c r="J6" s="161" t="s">
        <v>149</v>
      </c>
    </row>
    <row r="7" spans="1:10" x14ac:dyDescent="0.75">
      <c r="A7" s="26"/>
      <c r="B7" s="163" t="e">
        <f>IF(D7="","",SUBTOTAL(3,D7:$D$7))</f>
        <v>#REF!</v>
      </c>
      <c r="C7" s="164" t="e">
        <f>IF(ROWS(C$7:C7)&gt;$B$1,"",LOOKUP(ROWS(C$7:C7),'คะแนนเทอม 1'!#REF!,'คะแนนเทอม 1'!$B$6:$B$85))</f>
        <v>#REF!</v>
      </c>
      <c r="D7" s="164" t="e">
        <f>IF(ROWS(D$7:D7)&gt;$B$1,"",LOOKUP(ROWS(D$7:D7),'คะแนนเทอม 1'!$AF$6:$AF$85,'คะแนนเทอม 1'!$D$6:$D$85))</f>
        <v>#REF!</v>
      </c>
      <c r="E7" s="165" t="e">
        <f>IF(ROWS(E$7:E7)&gt;$B$1,"",LOOKUP(ROWS(E$7:E7),'คะแนนเทอม 1'!#REF!,'คะแนนเทอม 1'!$C$6:$C$85))</f>
        <v>#REF!</v>
      </c>
      <c r="F7" s="166" t="e">
        <f>IF(ROWS(F$7:F7)&gt;$B$1,"",LOOKUP(ROWS(F$7:F7),'คะแนนเทอม 1'!#REF!,'คะแนนเทอม 1'!$E$6:$E$85))</f>
        <v>#REF!</v>
      </c>
      <c r="G7" s="167" t="e">
        <f>IF(ROWS(G$7:G7)&gt;$B$1,"",LOOKUP(ROWS(G$7:G7),'คะแนนเทอม 1'!#REF!,'คะแนนเทอม 1'!$F$6:$F$85))</f>
        <v>#REF!</v>
      </c>
      <c r="H7" s="168" t="e">
        <f>IF(ROWS(H$7:H7)&gt;$B$1,"",LOOKUP(ROWS(H$7:H7),'คะแนนเทอม 1'!#REF!,'คะแนนเทอม 1'!$G$6:$G$85))</f>
        <v>#REF!</v>
      </c>
      <c r="I7" s="164" t="e">
        <f>IF(ROWS(I$7:I7)&gt;$B$1,"",LOOKUP(ROWS(I$7:I7),'คะแนนเทอม 1'!#REF!,'คะแนนเทอม 1'!$V$6:$V$85))</f>
        <v>#REF!</v>
      </c>
      <c r="J7" s="164" t="e">
        <f>IF(C7="","",RANK(I7,I$7:I$30,0))</f>
        <v>#REF!</v>
      </c>
    </row>
    <row r="8" spans="1:10" x14ac:dyDescent="0.75">
      <c r="B8" s="163" t="e">
        <f>IF(D8="","",SUBTOTAL(3,D$7:$D8))</f>
        <v>#REF!</v>
      </c>
      <c r="C8" s="164" t="e">
        <f>IF(ROWS(C$7:C8)&gt;$B$1,"",LOOKUP(ROWS(C$7:C8),'คะแนนเทอม 1'!#REF!,'คะแนนเทอม 1'!$B$6:$B$85))</f>
        <v>#REF!</v>
      </c>
      <c r="D8" s="164" t="e">
        <f>IF(ROWS(D$7:D8)&gt;$B$1,"",LOOKUP(ROWS(D$7:D8),'คะแนนเทอม 1'!$AF$6:$AF$85,'คะแนนเทอม 1'!$D$6:$D$85))</f>
        <v>#REF!</v>
      </c>
      <c r="E8" s="165" t="e">
        <f>IF(ROWS(E$7:E8)&gt;$B$1,"",LOOKUP(ROWS(E$7:E8),'คะแนนเทอม 1'!#REF!,'คะแนนเทอม 1'!$C$6:$C$85))</f>
        <v>#REF!</v>
      </c>
      <c r="F8" s="166" t="e">
        <f>IF(ROWS(F$7:F8)&gt;$B$1,"",LOOKUP(ROWS(F$7:F8),'คะแนนเทอม 1'!#REF!,'คะแนนเทอม 1'!$E$6:$E$85))</f>
        <v>#REF!</v>
      </c>
      <c r="G8" s="167" t="e">
        <f>IF(ROWS(G$7:G8)&gt;$B$1,"",LOOKUP(ROWS(G$7:G8),'คะแนนเทอม 1'!#REF!,'คะแนนเทอม 1'!$F$6:$F$85))</f>
        <v>#REF!</v>
      </c>
      <c r="H8" s="168" t="e">
        <f>IF(ROWS(H$7:H8)&gt;$B$1,"",LOOKUP(ROWS(H$7:H8),'คะแนนเทอม 1'!#REF!,'คะแนนเทอม 1'!$G$6:$G$85))</f>
        <v>#REF!</v>
      </c>
      <c r="I8" s="164" t="e">
        <f>IF(ROWS(I$7:I8)&gt;$B$1,"",LOOKUP(ROWS(I$7:I8),'คะแนนเทอม 1'!#REF!,'คะแนนเทอม 1'!$V$6:$V$85))</f>
        <v>#REF!</v>
      </c>
      <c r="J8" s="164" t="e">
        <f t="shared" ref="J8:J30" si="0">IF(C8="","",RANK(I8,I$7:I$30,0))</f>
        <v>#REF!</v>
      </c>
    </row>
    <row r="9" spans="1:10" x14ac:dyDescent="0.75">
      <c r="B9" s="163" t="e">
        <f>IF(D9="","",SUBTOTAL(3,D$7:$D9))</f>
        <v>#REF!</v>
      </c>
      <c r="C9" s="164" t="e">
        <f>IF(ROWS(C$7:C9)&gt;$B$1,"",LOOKUP(ROWS(C$7:C9),'คะแนนเทอม 1'!#REF!,'คะแนนเทอม 1'!$B$6:$B$85))</f>
        <v>#REF!</v>
      </c>
      <c r="D9" s="164" t="e">
        <f>IF(ROWS(D$7:D9)&gt;$B$1,"",LOOKUP(ROWS(D$7:D9),'คะแนนเทอม 1'!$AF$6:$AF$85,'คะแนนเทอม 1'!$D$6:$D$85))</f>
        <v>#REF!</v>
      </c>
      <c r="E9" s="165" t="e">
        <f>IF(ROWS(E$7:E9)&gt;$B$1,"",LOOKUP(ROWS(E$7:E9),'คะแนนเทอม 1'!#REF!,'คะแนนเทอม 1'!$C$6:$C$85))</f>
        <v>#REF!</v>
      </c>
      <c r="F9" s="166" t="e">
        <f>IF(ROWS(F$7:F9)&gt;$B$1,"",LOOKUP(ROWS(F$7:F9),'คะแนนเทอม 1'!#REF!,'คะแนนเทอม 1'!$E$6:$E$85))</f>
        <v>#REF!</v>
      </c>
      <c r="G9" s="167" t="e">
        <f>IF(ROWS(G$7:G9)&gt;$B$1,"",LOOKUP(ROWS(G$7:G9),'คะแนนเทอม 1'!#REF!,'คะแนนเทอม 1'!$F$6:$F$85))</f>
        <v>#REF!</v>
      </c>
      <c r="H9" s="168" t="e">
        <f>IF(ROWS(H$7:H9)&gt;$B$1,"",LOOKUP(ROWS(H$7:H9),'คะแนนเทอม 1'!#REF!,'คะแนนเทอม 1'!$G$6:$G$85))</f>
        <v>#REF!</v>
      </c>
      <c r="I9" s="164" t="e">
        <f>IF(ROWS(I$7:I9)&gt;$B$1,"",LOOKUP(ROWS(I$7:I9),'คะแนนเทอม 1'!#REF!,'คะแนนเทอม 1'!$V$6:$V$85))</f>
        <v>#REF!</v>
      </c>
      <c r="J9" s="164" t="e">
        <f t="shared" si="0"/>
        <v>#REF!</v>
      </c>
    </row>
    <row r="10" spans="1:10" x14ac:dyDescent="0.75">
      <c r="B10" s="163" t="e">
        <f>IF(D10="","",SUBTOTAL(3,D$7:$D10))</f>
        <v>#REF!</v>
      </c>
      <c r="C10" s="164" t="e">
        <f>IF(ROWS(C$7:C10)&gt;$B$1,"",LOOKUP(ROWS(C$7:C10),'คะแนนเทอม 1'!#REF!,'คะแนนเทอม 1'!$B$6:$B$85))</f>
        <v>#REF!</v>
      </c>
      <c r="D10" s="164" t="e">
        <f>IF(ROWS(D$7:D10)&gt;$B$1,"",LOOKUP(ROWS(D$7:D10),'คะแนนเทอม 1'!$AF$6:$AF$85,'คะแนนเทอม 1'!$D$6:$D$85))</f>
        <v>#REF!</v>
      </c>
      <c r="E10" s="165" t="e">
        <f>IF(ROWS(E$7:E10)&gt;$B$1,"",LOOKUP(ROWS(E$7:E10),'คะแนนเทอม 1'!#REF!,'คะแนนเทอม 1'!$C$6:$C$85))</f>
        <v>#REF!</v>
      </c>
      <c r="F10" s="166" t="e">
        <f>IF(ROWS(F$7:F10)&gt;$B$1,"",LOOKUP(ROWS(F$7:F10),'คะแนนเทอม 1'!#REF!,'คะแนนเทอม 1'!$E$6:$E$85))</f>
        <v>#REF!</v>
      </c>
      <c r="G10" s="167" t="e">
        <f>IF(ROWS(G$7:G10)&gt;$B$1,"",LOOKUP(ROWS(G$7:G10),'คะแนนเทอม 1'!#REF!,'คะแนนเทอม 1'!$F$6:$F$85))</f>
        <v>#REF!</v>
      </c>
      <c r="H10" s="168" t="e">
        <f>IF(ROWS(H$7:H10)&gt;$B$1,"",LOOKUP(ROWS(H$7:H10),'คะแนนเทอม 1'!#REF!,'คะแนนเทอม 1'!$G$6:$G$85))</f>
        <v>#REF!</v>
      </c>
      <c r="I10" s="164" t="e">
        <f>IF(ROWS(I$7:I10)&gt;$B$1,"",LOOKUP(ROWS(I$7:I10),'คะแนนเทอม 1'!#REF!,'คะแนนเทอม 1'!$V$6:$V$85))</f>
        <v>#REF!</v>
      </c>
      <c r="J10" s="164" t="e">
        <f t="shared" si="0"/>
        <v>#REF!</v>
      </c>
    </row>
    <row r="11" spans="1:10" x14ac:dyDescent="0.75">
      <c r="B11" s="163" t="e">
        <f>IF(D11="","",SUBTOTAL(3,D$7:$D11))</f>
        <v>#REF!</v>
      </c>
      <c r="C11" s="164" t="e">
        <f>IF(ROWS(C$7:C11)&gt;$B$1,"",LOOKUP(ROWS(C$7:C11),'คะแนนเทอม 1'!#REF!,'คะแนนเทอม 1'!$B$6:$B$85))</f>
        <v>#REF!</v>
      </c>
      <c r="D11" s="164" t="e">
        <f>IF(ROWS(D$7:D11)&gt;$B$1,"",LOOKUP(ROWS(D$7:D11),'คะแนนเทอม 1'!$AF$6:$AF$85,'คะแนนเทอม 1'!$D$6:$D$85))</f>
        <v>#REF!</v>
      </c>
      <c r="E11" s="165" t="e">
        <f>IF(ROWS(E$7:E11)&gt;$B$1,"",LOOKUP(ROWS(E$7:E11),'คะแนนเทอม 1'!#REF!,'คะแนนเทอม 1'!$C$6:$C$85))</f>
        <v>#REF!</v>
      </c>
      <c r="F11" s="166" t="e">
        <f>IF(ROWS(F$7:F11)&gt;$B$1,"",LOOKUP(ROWS(F$7:F11),'คะแนนเทอม 1'!#REF!,'คะแนนเทอม 1'!$E$6:$E$85))</f>
        <v>#REF!</v>
      </c>
      <c r="G11" s="167" t="e">
        <f>IF(ROWS(G$7:G11)&gt;$B$1,"",LOOKUP(ROWS(G$7:G11),'คะแนนเทอม 1'!#REF!,'คะแนนเทอม 1'!$F$6:$F$85))</f>
        <v>#REF!</v>
      </c>
      <c r="H11" s="168" t="e">
        <f>IF(ROWS(H$7:H11)&gt;$B$1,"",LOOKUP(ROWS(H$7:H11),'คะแนนเทอม 1'!#REF!,'คะแนนเทอม 1'!$G$6:$G$85))</f>
        <v>#REF!</v>
      </c>
      <c r="I11" s="164" t="e">
        <f>IF(ROWS(I$7:I11)&gt;$B$1,"",LOOKUP(ROWS(I$7:I11),'คะแนนเทอม 1'!#REF!,'คะแนนเทอม 1'!$V$6:$V$85))</f>
        <v>#REF!</v>
      </c>
      <c r="J11" s="164" t="e">
        <f t="shared" si="0"/>
        <v>#REF!</v>
      </c>
    </row>
    <row r="12" spans="1:10" x14ac:dyDescent="0.75">
      <c r="B12" s="163" t="e">
        <f>IF(D12="","",SUBTOTAL(3,D$7:$D12))</f>
        <v>#REF!</v>
      </c>
      <c r="C12" s="164" t="e">
        <f>IF(ROWS(C$7:C12)&gt;$B$1,"",LOOKUP(ROWS(C$7:C12),'คะแนนเทอม 1'!#REF!,'คะแนนเทอม 1'!$B$6:$B$85))</f>
        <v>#REF!</v>
      </c>
      <c r="D12" s="164" t="e">
        <f>IF(ROWS(D$7:D12)&gt;$B$1,"",LOOKUP(ROWS(D$7:D12),'คะแนนเทอม 1'!$AF$6:$AF$85,'คะแนนเทอม 1'!$D$6:$D$85))</f>
        <v>#REF!</v>
      </c>
      <c r="E12" s="165" t="e">
        <f>IF(ROWS(E$7:E12)&gt;$B$1,"",LOOKUP(ROWS(E$7:E12),'คะแนนเทอม 1'!#REF!,'คะแนนเทอม 1'!$C$6:$C$85))</f>
        <v>#REF!</v>
      </c>
      <c r="F12" s="166" t="e">
        <f>IF(ROWS(F$7:F12)&gt;$B$1,"",LOOKUP(ROWS(F$7:F12),'คะแนนเทอม 1'!#REF!,'คะแนนเทอม 1'!$E$6:$E$85))</f>
        <v>#REF!</v>
      </c>
      <c r="G12" s="167" t="e">
        <f>IF(ROWS(G$7:G12)&gt;$B$1,"",LOOKUP(ROWS(G$7:G12),'คะแนนเทอม 1'!#REF!,'คะแนนเทอม 1'!$F$6:$F$85))</f>
        <v>#REF!</v>
      </c>
      <c r="H12" s="168" t="e">
        <f>IF(ROWS(H$7:H12)&gt;$B$1,"",LOOKUP(ROWS(H$7:H12),'คะแนนเทอม 1'!#REF!,'คะแนนเทอม 1'!$G$6:$G$85))</f>
        <v>#REF!</v>
      </c>
      <c r="I12" s="164" t="e">
        <f>IF(ROWS(I$7:I12)&gt;$B$1,"",LOOKUP(ROWS(I$7:I12),'คะแนนเทอม 1'!#REF!,'คะแนนเทอม 1'!$V$6:$V$85))</f>
        <v>#REF!</v>
      </c>
      <c r="J12" s="164" t="e">
        <f t="shared" si="0"/>
        <v>#REF!</v>
      </c>
    </row>
    <row r="13" spans="1:10" x14ac:dyDescent="0.75">
      <c r="B13" s="163" t="e">
        <f>IF(D13="","",SUBTOTAL(3,D$7:$D13))</f>
        <v>#REF!</v>
      </c>
      <c r="C13" s="164" t="e">
        <f>IF(ROWS(C$7:C13)&gt;$B$1,"",LOOKUP(ROWS(C$7:C13),'คะแนนเทอม 1'!#REF!,'คะแนนเทอม 1'!$B$6:$B$85))</f>
        <v>#REF!</v>
      </c>
      <c r="D13" s="164" t="e">
        <f>IF(ROWS(D$7:D13)&gt;$B$1,"",LOOKUP(ROWS(D$7:D13),'คะแนนเทอม 1'!$AF$6:$AF$85,'คะแนนเทอม 1'!$D$6:$D$85))</f>
        <v>#REF!</v>
      </c>
      <c r="E13" s="165" t="e">
        <f>IF(ROWS(E$7:E13)&gt;$B$1,"",LOOKUP(ROWS(E$7:E13),'คะแนนเทอม 1'!#REF!,'คะแนนเทอม 1'!$C$6:$C$85))</f>
        <v>#REF!</v>
      </c>
      <c r="F13" s="166" t="e">
        <f>IF(ROWS(F$7:F13)&gt;$B$1,"",LOOKUP(ROWS(F$7:F13),'คะแนนเทอม 1'!#REF!,'คะแนนเทอม 1'!$E$6:$E$85))</f>
        <v>#REF!</v>
      </c>
      <c r="G13" s="167" t="e">
        <f>IF(ROWS(G$7:G13)&gt;$B$1,"",LOOKUP(ROWS(G$7:G13),'คะแนนเทอม 1'!#REF!,'คะแนนเทอม 1'!$F$6:$F$85))</f>
        <v>#REF!</v>
      </c>
      <c r="H13" s="168" t="e">
        <f>IF(ROWS(H$7:H13)&gt;$B$1,"",LOOKUP(ROWS(H$7:H13),'คะแนนเทอม 1'!#REF!,'คะแนนเทอม 1'!$G$6:$G$85))</f>
        <v>#REF!</v>
      </c>
      <c r="I13" s="164" t="e">
        <f>IF(ROWS(I$7:I13)&gt;$B$1,"",LOOKUP(ROWS(I$7:I13),'คะแนนเทอม 1'!#REF!,'คะแนนเทอม 1'!$V$6:$V$85))</f>
        <v>#REF!</v>
      </c>
      <c r="J13" s="164" t="e">
        <f t="shared" si="0"/>
        <v>#REF!</v>
      </c>
    </row>
    <row r="14" spans="1:10" x14ac:dyDescent="0.75">
      <c r="B14" s="163" t="e">
        <f>IF(D14="","",SUBTOTAL(3,D$7:$D14))</f>
        <v>#REF!</v>
      </c>
      <c r="C14" s="164" t="e">
        <f>IF(ROWS(C$7:C14)&gt;$B$1,"",LOOKUP(ROWS(C$7:C14),'คะแนนเทอม 1'!#REF!,'คะแนนเทอม 1'!$B$6:$B$85))</f>
        <v>#REF!</v>
      </c>
      <c r="D14" s="164" t="e">
        <f>IF(ROWS(D$7:D14)&gt;$B$1,"",LOOKUP(ROWS(D$7:D14),'คะแนนเทอม 1'!$AF$6:$AF$85,'คะแนนเทอม 1'!$D$6:$D$85))</f>
        <v>#REF!</v>
      </c>
      <c r="E14" s="165" t="e">
        <f>IF(ROWS(E$7:E14)&gt;$B$1,"",LOOKUP(ROWS(E$7:E14),'คะแนนเทอม 1'!#REF!,'คะแนนเทอม 1'!$C$6:$C$85))</f>
        <v>#REF!</v>
      </c>
      <c r="F14" s="166" t="e">
        <f>IF(ROWS(F$7:F14)&gt;$B$1,"",LOOKUP(ROWS(F$7:F14),'คะแนนเทอม 1'!#REF!,'คะแนนเทอม 1'!$E$6:$E$85))</f>
        <v>#REF!</v>
      </c>
      <c r="G14" s="167" t="e">
        <f>IF(ROWS(G$7:G14)&gt;$B$1,"",LOOKUP(ROWS(G$7:G14),'คะแนนเทอม 1'!#REF!,'คะแนนเทอม 1'!$F$6:$F$85))</f>
        <v>#REF!</v>
      </c>
      <c r="H14" s="168" t="e">
        <f>IF(ROWS(H$7:H14)&gt;$B$1,"",LOOKUP(ROWS(H$7:H14),'คะแนนเทอม 1'!#REF!,'คะแนนเทอม 1'!$G$6:$G$85))</f>
        <v>#REF!</v>
      </c>
      <c r="I14" s="164" t="e">
        <f>IF(ROWS(I$7:I14)&gt;$B$1,"",LOOKUP(ROWS(I$7:I14),'คะแนนเทอม 1'!#REF!,'คะแนนเทอม 1'!$V$6:$V$85))</f>
        <v>#REF!</v>
      </c>
      <c r="J14" s="164" t="e">
        <f t="shared" si="0"/>
        <v>#REF!</v>
      </c>
    </row>
    <row r="15" spans="1:10" x14ac:dyDescent="0.75">
      <c r="B15" s="163" t="e">
        <f>IF(D15="","",SUBTOTAL(3,D$7:$D15))</f>
        <v>#REF!</v>
      </c>
      <c r="C15" s="164" t="e">
        <f>IF(ROWS(C$7:C15)&gt;$B$1,"",LOOKUP(ROWS(C$7:C15),'คะแนนเทอม 1'!#REF!,'คะแนนเทอม 1'!$B$6:$B$85))</f>
        <v>#REF!</v>
      </c>
      <c r="D15" s="164" t="e">
        <f>IF(ROWS(D$7:D15)&gt;$B$1,"",LOOKUP(ROWS(D$7:D15),'คะแนนเทอม 1'!$AF$6:$AF$85,'คะแนนเทอม 1'!$D$6:$D$85))</f>
        <v>#REF!</v>
      </c>
      <c r="E15" s="165" t="e">
        <f>IF(ROWS(E$7:E15)&gt;$B$1,"",LOOKUP(ROWS(E$7:E15),'คะแนนเทอม 1'!#REF!,'คะแนนเทอม 1'!$C$6:$C$85))</f>
        <v>#REF!</v>
      </c>
      <c r="F15" s="166" t="e">
        <f>IF(ROWS(F$7:F15)&gt;$B$1,"",LOOKUP(ROWS(F$7:F15),'คะแนนเทอม 1'!#REF!,'คะแนนเทอม 1'!$E$6:$E$85))</f>
        <v>#REF!</v>
      </c>
      <c r="G15" s="167" t="e">
        <f>IF(ROWS(G$7:G15)&gt;$B$1,"",LOOKUP(ROWS(G$7:G15),'คะแนนเทอม 1'!#REF!,'คะแนนเทอม 1'!$F$6:$F$85))</f>
        <v>#REF!</v>
      </c>
      <c r="H15" s="168" t="e">
        <f>IF(ROWS(H$7:H15)&gt;$B$1,"",LOOKUP(ROWS(H$7:H15),'คะแนนเทอม 1'!#REF!,'คะแนนเทอม 1'!$G$6:$G$85))</f>
        <v>#REF!</v>
      </c>
      <c r="I15" s="164" t="e">
        <f>IF(ROWS(I$7:I15)&gt;$B$1,"",LOOKUP(ROWS(I$7:I15),'คะแนนเทอม 1'!#REF!,'คะแนนเทอม 1'!$V$6:$V$85))</f>
        <v>#REF!</v>
      </c>
      <c r="J15" s="164" t="e">
        <f t="shared" si="0"/>
        <v>#REF!</v>
      </c>
    </row>
    <row r="16" spans="1:10" x14ac:dyDescent="0.75">
      <c r="B16" s="163" t="e">
        <f>IF(D16="","",SUBTOTAL(3,D$7:$D16))</f>
        <v>#REF!</v>
      </c>
      <c r="C16" s="164" t="e">
        <f>IF(ROWS(C$7:C16)&gt;$B$1,"",LOOKUP(ROWS(C$7:C16),'คะแนนเทอม 1'!#REF!,'คะแนนเทอม 1'!$B$6:$B$85))</f>
        <v>#REF!</v>
      </c>
      <c r="D16" s="164" t="e">
        <f>IF(ROWS(D$7:D16)&gt;$B$1,"",LOOKUP(ROWS(D$7:D16),'คะแนนเทอม 1'!$AF$6:$AF$85,'คะแนนเทอม 1'!$D$6:$D$85))</f>
        <v>#REF!</v>
      </c>
      <c r="E16" s="165" t="e">
        <f>IF(ROWS(E$7:E16)&gt;$B$1,"",LOOKUP(ROWS(E$7:E16),'คะแนนเทอม 1'!#REF!,'คะแนนเทอม 1'!$C$6:$C$85))</f>
        <v>#REF!</v>
      </c>
      <c r="F16" s="166" t="e">
        <f>IF(ROWS(F$7:F16)&gt;$B$1,"",LOOKUP(ROWS(F$7:F16),'คะแนนเทอม 1'!#REF!,'คะแนนเทอม 1'!$E$6:$E$85))</f>
        <v>#REF!</v>
      </c>
      <c r="G16" s="167" t="e">
        <f>IF(ROWS(G$7:G16)&gt;$B$1,"",LOOKUP(ROWS(G$7:G16),'คะแนนเทอม 1'!#REF!,'คะแนนเทอม 1'!$F$6:$F$85))</f>
        <v>#REF!</v>
      </c>
      <c r="H16" s="168" t="e">
        <f>IF(ROWS(H$7:H16)&gt;$B$1,"",LOOKUP(ROWS(H$7:H16),'คะแนนเทอม 1'!#REF!,'คะแนนเทอม 1'!$G$6:$G$85))</f>
        <v>#REF!</v>
      </c>
      <c r="I16" s="164" t="e">
        <f>IF(ROWS(I$7:I16)&gt;$B$1,"",LOOKUP(ROWS(I$7:I16),'คะแนนเทอม 1'!#REF!,'คะแนนเทอม 1'!$V$6:$V$85))</f>
        <v>#REF!</v>
      </c>
      <c r="J16" s="164" t="e">
        <f t="shared" si="0"/>
        <v>#REF!</v>
      </c>
    </row>
    <row r="17" spans="2:10" x14ac:dyDescent="0.75">
      <c r="B17" s="163" t="e">
        <f>IF(D17="","",SUBTOTAL(3,D$7:$D17))</f>
        <v>#REF!</v>
      </c>
      <c r="C17" s="164" t="e">
        <f>IF(ROWS(C$7:C17)&gt;$B$1,"",LOOKUP(ROWS(C$7:C17),'คะแนนเทอม 1'!#REF!,'คะแนนเทอม 1'!$B$6:$B$85))</f>
        <v>#REF!</v>
      </c>
      <c r="D17" s="164" t="e">
        <f>IF(ROWS(D$7:D17)&gt;$B$1,"",LOOKUP(ROWS(D$7:D17),'คะแนนเทอม 1'!$AF$6:$AF$85,'คะแนนเทอม 1'!$D$6:$D$85))</f>
        <v>#REF!</v>
      </c>
      <c r="E17" s="165" t="e">
        <f>IF(ROWS(E$7:E17)&gt;$B$1,"",LOOKUP(ROWS(E$7:E17),'คะแนนเทอม 1'!#REF!,'คะแนนเทอม 1'!$C$6:$C$85))</f>
        <v>#REF!</v>
      </c>
      <c r="F17" s="166" t="e">
        <f>IF(ROWS(F$7:F17)&gt;$B$1,"",LOOKUP(ROWS(F$7:F17),'คะแนนเทอม 1'!#REF!,'คะแนนเทอม 1'!$E$6:$E$85))</f>
        <v>#REF!</v>
      </c>
      <c r="G17" s="167" t="e">
        <f>IF(ROWS(G$7:G17)&gt;$B$1,"",LOOKUP(ROWS(G$7:G17),'คะแนนเทอม 1'!#REF!,'คะแนนเทอม 1'!$F$6:$F$85))</f>
        <v>#REF!</v>
      </c>
      <c r="H17" s="168" t="e">
        <f>IF(ROWS(H$7:H17)&gt;$B$1,"",LOOKUP(ROWS(H$7:H17),'คะแนนเทอม 1'!#REF!,'คะแนนเทอม 1'!$G$6:$G$85))</f>
        <v>#REF!</v>
      </c>
      <c r="I17" s="164" t="e">
        <f>IF(ROWS(I$7:I17)&gt;$B$1,"",LOOKUP(ROWS(I$7:I17),'คะแนนเทอม 1'!#REF!,'คะแนนเทอม 1'!$V$6:$V$85))</f>
        <v>#REF!</v>
      </c>
      <c r="J17" s="164" t="e">
        <f t="shared" si="0"/>
        <v>#REF!</v>
      </c>
    </row>
    <row r="18" spans="2:10" x14ac:dyDescent="0.75">
      <c r="B18" s="163" t="e">
        <f>IF(D18="","",SUBTOTAL(3,D$7:$D18))</f>
        <v>#REF!</v>
      </c>
      <c r="C18" s="164" t="e">
        <f>IF(ROWS(C$7:C18)&gt;$B$1,"",LOOKUP(ROWS(C$7:C18),'คะแนนเทอม 1'!#REF!,'คะแนนเทอม 1'!$B$6:$B$85))</f>
        <v>#REF!</v>
      </c>
      <c r="D18" s="164" t="e">
        <f>IF(ROWS(D$7:D18)&gt;$B$1,"",LOOKUP(ROWS(D$7:D18),'คะแนนเทอม 1'!$AF$6:$AF$85,'คะแนนเทอม 1'!$D$6:$D$85))</f>
        <v>#REF!</v>
      </c>
      <c r="E18" s="165" t="e">
        <f>IF(ROWS(E$7:E18)&gt;$B$1,"",LOOKUP(ROWS(E$7:E18),'คะแนนเทอม 1'!#REF!,'คะแนนเทอม 1'!$C$6:$C$85))</f>
        <v>#REF!</v>
      </c>
      <c r="F18" s="166" t="e">
        <f>IF(ROWS(F$7:F18)&gt;$B$1,"",LOOKUP(ROWS(F$7:F18),'คะแนนเทอม 1'!#REF!,'คะแนนเทอม 1'!$E$6:$E$85))</f>
        <v>#REF!</v>
      </c>
      <c r="G18" s="167" t="e">
        <f>IF(ROWS(G$7:G18)&gt;$B$1,"",LOOKUP(ROWS(G$7:G18),'คะแนนเทอม 1'!#REF!,'คะแนนเทอม 1'!$F$6:$F$85))</f>
        <v>#REF!</v>
      </c>
      <c r="H18" s="168" t="e">
        <f>IF(ROWS(H$7:H18)&gt;$B$1,"",LOOKUP(ROWS(H$7:H18),'คะแนนเทอม 1'!#REF!,'คะแนนเทอม 1'!$G$6:$G$85))</f>
        <v>#REF!</v>
      </c>
      <c r="I18" s="164" t="e">
        <f>IF(ROWS(I$7:I18)&gt;$B$1,"",LOOKUP(ROWS(I$7:I18),'คะแนนเทอม 1'!#REF!,'คะแนนเทอม 1'!$V$6:$V$85))</f>
        <v>#REF!</v>
      </c>
      <c r="J18" s="164" t="e">
        <f t="shared" si="0"/>
        <v>#REF!</v>
      </c>
    </row>
    <row r="19" spans="2:10" x14ac:dyDescent="0.75">
      <c r="B19" s="163" t="e">
        <f>IF(D19="","",SUBTOTAL(3,D$7:$D19))</f>
        <v>#REF!</v>
      </c>
      <c r="C19" s="164" t="e">
        <f>IF(ROWS(C$7:C19)&gt;$B$1,"",LOOKUP(ROWS(C$7:C19),'คะแนนเทอม 1'!#REF!,'คะแนนเทอม 1'!$B$6:$B$85))</f>
        <v>#REF!</v>
      </c>
      <c r="D19" s="164" t="e">
        <f>IF(ROWS(D$7:D19)&gt;$B$1,"",LOOKUP(ROWS(D$7:D19),'คะแนนเทอม 1'!$AF$6:$AF$85,'คะแนนเทอม 1'!$D$6:$D$85))</f>
        <v>#REF!</v>
      </c>
      <c r="E19" s="165" t="e">
        <f>IF(ROWS(E$7:E19)&gt;$B$1,"",LOOKUP(ROWS(E$7:E19),'คะแนนเทอม 1'!#REF!,'คะแนนเทอม 1'!$C$6:$C$85))</f>
        <v>#REF!</v>
      </c>
      <c r="F19" s="166" t="e">
        <f>IF(ROWS(F$7:F19)&gt;$B$1,"",LOOKUP(ROWS(F$7:F19),'คะแนนเทอม 1'!#REF!,'คะแนนเทอม 1'!$E$6:$E$85))</f>
        <v>#REF!</v>
      </c>
      <c r="G19" s="167" t="e">
        <f>IF(ROWS(G$7:G19)&gt;$B$1,"",LOOKUP(ROWS(G$7:G19),'คะแนนเทอม 1'!#REF!,'คะแนนเทอม 1'!$F$6:$F$85))</f>
        <v>#REF!</v>
      </c>
      <c r="H19" s="168" t="e">
        <f>IF(ROWS(H$7:H19)&gt;$B$1,"",LOOKUP(ROWS(H$7:H19),'คะแนนเทอม 1'!#REF!,'คะแนนเทอม 1'!$G$6:$G$85))</f>
        <v>#REF!</v>
      </c>
      <c r="I19" s="164" t="e">
        <f>IF(ROWS(I$7:I19)&gt;$B$1,"",LOOKUP(ROWS(I$7:I19),'คะแนนเทอม 1'!#REF!,'คะแนนเทอม 1'!$V$6:$V$85))</f>
        <v>#REF!</v>
      </c>
      <c r="J19" s="164" t="e">
        <f t="shared" si="0"/>
        <v>#REF!</v>
      </c>
    </row>
    <row r="20" spans="2:10" x14ac:dyDescent="0.75">
      <c r="B20" s="163" t="e">
        <f>IF(D20="","",SUBTOTAL(3,D$7:$D20))</f>
        <v>#REF!</v>
      </c>
      <c r="C20" s="164" t="e">
        <f>IF(ROWS(C$7:C20)&gt;$B$1,"",LOOKUP(ROWS(C$7:C20),'คะแนนเทอม 1'!#REF!,'คะแนนเทอม 1'!$B$6:$B$85))</f>
        <v>#REF!</v>
      </c>
      <c r="D20" s="164" t="e">
        <f>IF(ROWS(D$7:D20)&gt;$B$1,"",LOOKUP(ROWS(D$7:D20),'คะแนนเทอม 1'!$AF$6:$AF$85,'คะแนนเทอม 1'!$D$6:$D$85))</f>
        <v>#REF!</v>
      </c>
      <c r="E20" s="165" t="e">
        <f>IF(ROWS(E$7:E20)&gt;$B$1,"",LOOKUP(ROWS(E$7:E20),'คะแนนเทอม 1'!#REF!,'คะแนนเทอม 1'!$C$6:$C$85))</f>
        <v>#REF!</v>
      </c>
      <c r="F20" s="166" t="e">
        <f>IF(ROWS(F$7:F20)&gt;$B$1,"",LOOKUP(ROWS(F$7:F20),'คะแนนเทอม 1'!#REF!,'คะแนนเทอม 1'!$E$6:$E$85))</f>
        <v>#REF!</v>
      </c>
      <c r="G20" s="167" t="e">
        <f>IF(ROWS(G$7:G20)&gt;$B$1,"",LOOKUP(ROWS(G$7:G20),'คะแนนเทอม 1'!#REF!,'คะแนนเทอม 1'!$F$6:$F$85))</f>
        <v>#REF!</v>
      </c>
      <c r="H20" s="168" t="e">
        <f>IF(ROWS(H$7:H20)&gt;$B$1,"",LOOKUP(ROWS(H$7:H20),'คะแนนเทอม 1'!#REF!,'คะแนนเทอม 1'!$G$6:$G$85))</f>
        <v>#REF!</v>
      </c>
      <c r="I20" s="164" t="e">
        <f>IF(ROWS(I$7:I20)&gt;$B$1,"",LOOKUP(ROWS(I$7:I20),'คะแนนเทอม 1'!#REF!,'คะแนนเทอม 1'!$V$6:$V$85))</f>
        <v>#REF!</v>
      </c>
      <c r="J20" s="164" t="e">
        <f t="shared" si="0"/>
        <v>#REF!</v>
      </c>
    </row>
    <row r="21" spans="2:10" x14ac:dyDescent="0.75">
      <c r="B21" s="163" t="e">
        <f>IF(D21="","",SUBTOTAL(3,D$7:$D21))</f>
        <v>#REF!</v>
      </c>
      <c r="C21" s="164" t="e">
        <f>IF(ROWS(C$7:C21)&gt;$B$1,"",LOOKUP(ROWS(C$7:C21),'คะแนนเทอม 1'!#REF!,'คะแนนเทอม 1'!$B$6:$B$85))</f>
        <v>#REF!</v>
      </c>
      <c r="D21" s="164" t="e">
        <f>IF(ROWS(D$7:D21)&gt;$B$1,"",LOOKUP(ROWS(D$7:D21),'คะแนนเทอม 1'!$AF$6:$AF$85,'คะแนนเทอม 1'!$D$6:$D$85))</f>
        <v>#REF!</v>
      </c>
      <c r="E21" s="165" t="e">
        <f>IF(ROWS(E$7:E21)&gt;$B$1,"",LOOKUP(ROWS(E$7:E21),'คะแนนเทอม 1'!#REF!,'คะแนนเทอม 1'!$C$6:$C$85))</f>
        <v>#REF!</v>
      </c>
      <c r="F21" s="166" t="e">
        <f>IF(ROWS(F$7:F21)&gt;$B$1,"",LOOKUP(ROWS(F$7:F21),'คะแนนเทอม 1'!#REF!,'คะแนนเทอม 1'!$E$6:$E$85))</f>
        <v>#REF!</v>
      </c>
      <c r="G21" s="167" t="e">
        <f>IF(ROWS(G$7:G21)&gt;$B$1,"",LOOKUP(ROWS(G$7:G21),'คะแนนเทอม 1'!#REF!,'คะแนนเทอม 1'!$F$6:$F$85))</f>
        <v>#REF!</v>
      </c>
      <c r="H21" s="168" t="e">
        <f>IF(ROWS(H$7:H21)&gt;$B$1,"",LOOKUP(ROWS(H$7:H21),'คะแนนเทอม 1'!#REF!,'คะแนนเทอม 1'!$G$6:$G$85))</f>
        <v>#REF!</v>
      </c>
      <c r="I21" s="164" t="e">
        <f>IF(ROWS(I$7:I21)&gt;$B$1,"",LOOKUP(ROWS(I$7:I21),'คะแนนเทอม 1'!#REF!,'คะแนนเทอม 1'!$V$6:$V$85))</f>
        <v>#REF!</v>
      </c>
      <c r="J21" s="164" t="e">
        <f t="shared" si="0"/>
        <v>#REF!</v>
      </c>
    </row>
    <row r="22" spans="2:10" x14ac:dyDescent="0.75">
      <c r="B22" s="163" t="e">
        <f>IF(D22="","",SUBTOTAL(3,D$7:$D22))</f>
        <v>#REF!</v>
      </c>
      <c r="C22" s="164" t="e">
        <f>IF(ROWS(C$7:C22)&gt;$B$1,"",LOOKUP(ROWS(C$7:C22),'คะแนนเทอม 1'!#REF!,'คะแนนเทอม 1'!$B$6:$B$85))</f>
        <v>#REF!</v>
      </c>
      <c r="D22" s="164" t="e">
        <f>IF(ROWS(D$7:D22)&gt;$B$1,"",LOOKUP(ROWS(D$7:D22),'คะแนนเทอม 1'!$AF$6:$AF$85,'คะแนนเทอม 1'!$D$6:$D$85))</f>
        <v>#REF!</v>
      </c>
      <c r="E22" s="165" t="e">
        <f>IF(ROWS(E$7:E22)&gt;$B$1,"",LOOKUP(ROWS(E$7:E22),'คะแนนเทอม 1'!#REF!,'คะแนนเทอม 1'!$C$6:$C$85))</f>
        <v>#REF!</v>
      </c>
      <c r="F22" s="166" t="e">
        <f>IF(ROWS(F$7:F22)&gt;$B$1,"",LOOKUP(ROWS(F$7:F22),'คะแนนเทอม 1'!#REF!,'คะแนนเทอม 1'!$E$6:$E$85))</f>
        <v>#REF!</v>
      </c>
      <c r="G22" s="167" t="e">
        <f>IF(ROWS(G$7:G22)&gt;$B$1,"",LOOKUP(ROWS(G$7:G22),'คะแนนเทอม 1'!#REF!,'คะแนนเทอม 1'!$F$6:$F$85))</f>
        <v>#REF!</v>
      </c>
      <c r="H22" s="168" t="e">
        <f>IF(ROWS(H$7:H22)&gt;$B$1,"",LOOKUP(ROWS(H$7:H22),'คะแนนเทอม 1'!#REF!,'คะแนนเทอม 1'!$G$6:$G$85))</f>
        <v>#REF!</v>
      </c>
      <c r="I22" s="164" t="e">
        <f>IF(ROWS(I$7:I22)&gt;$B$1,"",LOOKUP(ROWS(I$7:I22),'คะแนนเทอม 1'!#REF!,'คะแนนเทอม 1'!$V$6:$V$85))</f>
        <v>#REF!</v>
      </c>
      <c r="J22" s="164" t="e">
        <f t="shared" si="0"/>
        <v>#REF!</v>
      </c>
    </row>
    <row r="23" spans="2:10" x14ac:dyDescent="0.75">
      <c r="B23" s="163" t="e">
        <f>IF(D23="","",SUBTOTAL(3,D$7:$D23))</f>
        <v>#REF!</v>
      </c>
      <c r="C23" s="164" t="e">
        <f>IF(ROWS(C$7:C23)&gt;$B$1,"",LOOKUP(ROWS(C$7:C23),'คะแนนเทอม 1'!#REF!,'คะแนนเทอม 1'!$B$6:$B$85))</f>
        <v>#REF!</v>
      </c>
      <c r="D23" s="164" t="e">
        <f>IF(ROWS(D$7:D23)&gt;$B$1,"",LOOKUP(ROWS(D$7:D23),'คะแนนเทอม 1'!$AF$6:$AF$85,'คะแนนเทอม 1'!$D$6:$D$85))</f>
        <v>#REF!</v>
      </c>
      <c r="E23" s="165" t="e">
        <f>IF(ROWS(E$7:E23)&gt;$B$1,"",LOOKUP(ROWS(E$7:E23),'คะแนนเทอม 1'!#REF!,'คะแนนเทอม 1'!$C$6:$C$85))</f>
        <v>#REF!</v>
      </c>
      <c r="F23" s="166" t="e">
        <f>IF(ROWS(F$7:F23)&gt;$B$1,"",LOOKUP(ROWS(F$7:F23),'คะแนนเทอม 1'!#REF!,'คะแนนเทอม 1'!$E$6:$E$85))</f>
        <v>#REF!</v>
      </c>
      <c r="G23" s="167" t="e">
        <f>IF(ROWS(G$7:G23)&gt;$B$1,"",LOOKUP(ROWS(G$7:G23),'คะแนนเทอม 1'!#REF!,'คะแนนเทอม 1'!$F$6:$F$85))</f>
        <v>#REF!</v>
      </c>
      <c r="H23" s="168" t="e">
        <f>IF(ROWS(H$7:H23)&gt;$B$1,"",LOOKUP(ROWS(H$7:H23),'คะแนนเทอม 1'!#REF!,'คะแนนเทอม 1'!$G$6:$G$85))</f>
        <v>#REF!</v>
      </c>
      <c r="I23" s="164" t="e">
        <f>IF(ROWS(I$7:I23)&gt;$B$1,"",LOOKUP(ROWS(I$7:I23),'คะแนนเทอม 1'!#REF!,'คะแนนเทอม 1'!$V$6:$V$85))</f>
        <v>#REF!</v>
      </c>
      <c r="J23" s="164" t="e">
        <f t="shared" si="0"/>
        <v>#REF!</v>
      </c>
    </row>
    <row r="24" spans="2:10" x14ac:dyDescent="0.75">
      <c r="B24" s="163" t="e">
        <f>IF(D24="","",SUBTOTAL(3,D$7:$D24))</f>
        <v>#REF!</v>
      </c>
      <c r="C24" s="164" t="e">
        <f>IF(ROWS(C$7:C24)&gt;$B$1,"",LOOKUP(ROWS(C$7:C24),'คะแนนเทอม 1'!#REF!,'คะแนนเทอม 1'!$B$6:$B$85))</f>
        <v>#REF!</v>
      </c>
      <c r="D24" s="164" t="e">
        <f>IF(ROWS(D$7:D24)&gt;$B$1,"",LOOKUP(ROWS(D$7:D24),'คะแนนเทอม 1'!$AF$6:$AF$85,'คะแนนเทอม 1'!$D$6:$D$85))</f>
        <v>#REF!</v>
      </c>
      <c r="E24" s="165" t="e">
        <f>IF(ROWS(E$7:E24)&gt;$B$1,"",LOOKUP(ROWS(E$7:E24),'คะแนนเทอม 1'!#REF!,'คะแนนเทอม 1'!$C$6:$C$85))</f>
        <v>#REF!</v>
      </c>
      <c r="F24" s="166" t="e">
        <f>IF(ROWS(F$7:F24)&gt;$B$1,"",LOOKUP(ROWS(F$7:F24),'คะแนนเทอม 1'!#REF!,'คะแนนเทอม 1'!$E$6:$E$85))</f>
        <v>#REF!</v>
      </c>
      <c r="G24" s="167" t="e">
        <f>IF(ROWS(G$7:G24)&gt;$B$1,"",LOOKUP(ROWS(G$7:G24),'คะแนนเทอม 1'!#REF!,'คะแนนเทอม 1'!$F$6:$F$85))</f>
        <v>#REF!</v>
      </c>
      <c r="H24" s="168" t="e">
        <f>IF(ROWS(H$7:H24)&gt;$B$1,"",LOOKUP(ROWS(H$7:H24),'คะแนนเทอม 1'!#REF!,'คะแนนเทอม 1'!$G$6:$G$85))</f>
        <v>#REF!</v>
      </c>
      <c r="I24" s="164" t="e">
        <f>IF(ROWS(I$7:I24)&gt;$B$1,"",LOOKUP(ROWS(I$7:I24),'คะแนนเทอม 1'!#REF!,'คะแนนเทอม 1'!$V$6:$V$85))</f>
        <v>#REF!</v>
      </c>
      <c r="J24" s="164" t="e">
        <f t="shared" si="0"/>
        <v>#REF!</v>
      </c>
    </row>
    <row r="25" spans="2:10" x14ac:dyDescent="0.75">
      <c r="B25" s="163" t="e">
        <f>IF(D25="","",SUBTOTAL(3,D$7:$D25))</f>
        <v>#REF!</v>
      </c>
      <c r="C25" s="164" t="e">
        <f>IF(ROWS(C$7:C25)&gt;$B$1,"",LOOKUP(ROWS(C$7:C25),'คะแนนเทอม 1'!#REF!,'คะแนนเทอม 1'!$B$6:$B$85))</f>
        <v>#REF!</v>
      </c>
      <c r="D25" s="164" t="e">
        <f>IF(ROWS(D$7:D25)&gt;$B$1,"",LOOKUP(ROWS(D$7:D25),'คะแนนเทอม 1'!$AF$6:$AF$85,'คะแนนเทอม 1'!$D$6:$D$85))</f>
        <v>#REF!</v>
      </c>
      <c r="E25" s="165" t="e">
        <f>IF(ROWS(E$7:E25)&gt;$B$1,"",LOOKUP(ROWS(E$7:E25),'คะแนนเทอม 1'!#REF!,'คะแนนเทอม 1'!$C$6:$C$85))</f>
        <v>#REF!</v>
      </c>
      <c r="F25" s="166" t="e">
        <f>IF(ROWS(F$7:F25)&gt;$B$1,"",LOOKUP(ROWS(F$7:F25),'คะแนนเทอม 1'!#REF!,'คะแนนเทอม 1'!$E$6:$E$85))</f>
        <v>#REF!</v>
      </c>
      <c r="G25" s="167" t="e">
        <f>IF(ROWS(G$7:G25)&gt;$B$1,"",LOOKUP(ROWS(G$7:G25),'คะแนนเทอม 1'!#REF!,'คะแนนเทอม 1'!$F$6:$F$85))</f>
        <v>#REF!</v>
      </c>
      <c r="H25" s="168" t="e">
        <f>IF(ROWS(H$7:H25)&gt;$B$1,"",LOOKUP(ROWS(H$7:H25),'คะแนนเทอม 1'!#REF!,'คะแนนเทอม 1'!$G$6:$G$85))</f>
        <v>#REF!</v>
      </c>
      <c r="I25" s="164" t="e">
        <f>IF(ROWS(I$7:I25)&gt;$B$1,"",LOOKUP(ROWS(I$7:I25),'คะแนนเทอม 1'!#REF!,'คะแนนเทอม 1'!$V$6:$V$85))</f>
        <v>#REF!</v>
      </c>
      <c r="J25" s="164" t="e">
        <f t="shared" si="0"/>
        <v>#REF!</v>
      </c>
    </row>
    <row r="26" spans="2:10" x14ac:dyDescent="0.75">
      <c r="B26" s="163" t="e">
        <f>IF(D26="","",SUBTOTAL(3,D$7:$D26))</f>
        <v>#REF!</v>
      </c>
      <c r="C26" s="164" t="e">
        <f>IF(ROWS(C$7:C26)&gt;$B$1,"",LOOKUP(ROWS(C$7:C26),'คะแนนเทอม 1'!#REF!,'คะแนนเทอม 1'!$B$6:$B$85))</f>
        <v>#REF!</v>
      </c>
      <c r="D26" s="164" t="e">
        <f>IF(ROWS(D$7:D26)&gt;$B$1,"",LOOKUP(ROWS(D$7:D26),'คะแนนเทอม 1'!$AF$6:$AF$85,'คะแนนเทอม 1'!$D$6:$D$85))</f>
        <v>#REF!</v>
      </c>
      <c r="E26" s="165" t="e">
        <f>IF(ROWS(E$7:E26)&gt;$B$1,"",LOOKUP(ROWS(E$7:E26),'คะแนนเทอม 1'!#REF!,'คะแนนเทอม 1'!$C$6:$C$85))</f>
        <v>#REF!</v>
      </c>
      <c r="F26" s="166" t="e">
        <f>IF(ROWS(F$7:F26)&gt;$B$1,"",LOOKUP(ROWS(F$7:F26),'คะแนนเทอม 1'!#REF!,'คะแนนเทอม 1'!$E$6:$E$85))</f>
        <v>#REF!</v>
      </c>
      <c r="G26" s="167" t="e">
        <f>IF(ROWS(G$7:G26)&gt;$B$1,"",LOOKUP(ROWS(G$7:G26),'คะแนนเทอม 1'!#REF!,'คะแนนเทอม 1'!$F$6:$F$85))</f>
        <v>#REF!</v>
      </c>
      <c r="H26" s="168" t="e">
        <f>IF(ROWS(H$7:H26)&gt;$B$1,"",LOOKUP(ROWS(H$7:H26),'คะแนนเทอม 1'!#REF!,'คะแนนเทอม 1'!$G$6:$G$85))</f>
        <v>#REF!</v>
      </c>
      <c r="I26" s="164" t="e">
        <f>IF(ROWS(I$7:I26)&gt;$B$1,"",LOOKUP(ROWS(I$7:I26),'คะแนนเทอม 1'!#REF!,'คะแนนเทอม 1'!$V$6:$V$85))</f>
        <v>#REF!</v>
      </c>
      <c r="J26" s="164" t="e">
        <f t="shared" si="0"/>
        <v>#REF!</v>
      </c>
    </row>
    <row r="27" spans="2:10" x14ac:dyDescent="0.75">
      <c r="B27" s="163" t="e">
        <f>IF(D27="","",SUBTOTAL(3,D$7:$D27))</f>
        <v>#REF!</v>
      </c>
      <c r="C27" s="164" t="e">
        <f>IF(ROWS(C$7:C27)&gt;$B$1,"",LOOKUP(ROWS(C$7:C27),'คะแนนเทอม 1'!#REF!,'คะแนนเทอม 1'!$B$6:$B$85))</f>
        <v>#REF!</v>
      </c>
      <c r="D27" s="164" t="e">
        <f>IF(ROWS(D$7:D27)&gt;$B$1,"",LOOKUP(ROWS(D$7:D27),'คะแนนเทอม 1'!$AF$6:$AF$85,'คะแนนเทอม 1'!$D$6:$D$85))</f>
        <v>#REF!</v>
      </c>
      <c r="E27" s="165" t="e">
        <f>IF(ROWS(E$7:E27)&gt;$B$1,"",LOOKUP(ROWS(E$7:E27),'คะแนนเทอม 1'!#REF!,'คะแนนเทอม 1'!$C$6:$C$85))</f>
        <v>#REF!</v>
      </c>
      <c r="F27" s="166" t="e">
        <f>IF(ROWS(F$7:F27)&gt;$B$1,"",LOOKUP(ROWS(F$7:F27),'คะแนนเทอม 1'!#REF!,'คะแนนเทอม 1'!$E$6:$E$85))</f>
        <v>#REF!</v>
      </c>
      <c r="G27" s="167" t="e">
        <f>IF(ROWS(G$7:G27)&gt;$B$1,"",LOOKUP(ROWS(G$7:G27),'คะแนนเทอม 1'!#REF!,'คะแนนเทอม 1'!$F$6:$F$85))</f>
        <v>#REF!</v>
      </c>
      <c r="H27" s="168" t="e">
        <f>IF(ROWS(H$7:H27)&gt;$B$1,"",LOOKUP(ROWS(H$7:H27),'คะแนนเทอม 1'!#REF!,'คะแนนเทอม 1'!$G$6:$G$85))</f>
        <v>#REF!</v>
      </c>
      <c r="I27" s="164" t="e">
        <f>IF(ROWS(I$7:I27)&gt;$B$1,"",LOOKUP(ROWS(I$7:I27),'คะแนนเทอม 1'!#REF!,'คะแนนเทอม 1'!$V$6:$V$85))</f>
        <v>#REF!</v>
      </c>
      <c r="J27" s="164" t="e">
        <f t="shared" si="0"/>
        <v>#REF!</v>
      </c>
    </row>
    <row r="28" spans="2:10" x14ac:dyDescent="0.75">
      <c r="B28" s="163" t="e">
        <f>IF(D28="","",SUBTOTAL(3,D$7:$D28))</f>
        <v>#REF!</v>
      </c>
      <c r="C28" s="164" t="e">
        <f>IF(ROWS(C$7:C28)&gt;$B$1,"",LOOKUP(ROWS(C$7:C28),'คะแนนเทอม 1'!#REF!,'คะแนนเทอม 1'!$B$6:$B$85))</f>
        <v>#REF!</v>
      </c>
      <c r="D28" s="164" t="e">
        <f>IF(ROWS(D$7:D28)&gt;$B$1,"",LOOKUP(ROWS(D$7:D28),'คะแนนเทอม 1'!$AF$6:$AF$85,'คะแนนเทอม 1'!$D$6:$D$85))</f>
        <v>#REF!</v>
      </c>
      <c r="E28" s="165" t="e">
        <f>IF(ROWS(E$7:E28)&gt;$B$1,"",LOOKUP(ROWS(E$7:E28),'คะแนนเทอม 1'!#REF!,'คะแนนเทอม 1'!$C$6:$C$85))</f>
        <v>#REF!</v>
      </c>
      <c r="F28" s="166" t="e">
        <f>IF(ROWS(F$7:F28)&gt;$B$1,"",LOOKUP(ROWS(F$7:F28),'คะแนนเทอม 1'!#REF!,'คะแนนเทอม 1'!$E$6:$E$85))</f>
        <v>#REF!</v>
      </c>
      <c r="G28" s="167" t="e">
        <f>IF(ROWS(G$7:G28)&gt;$B$1,"",LOOKUP(ROWS(G$7:G28),'คะแนนเทอม 1'!#REF!,'คะแนนเทอม 1'!$F$6:$F$85))</f>
        <v>#REF!</v>
      </c>
      <c r="H28" s="168" t="e">
        <f>IF(ROWS(H$7:H28)&gt;$B$1,"",LOOKUP(ROWS(H$7:H28),'คะแนนเทอม 1'!#REF!,'คะแนนเทอม 1'!$G$6:$G$85))</f>
        <v>#REF!</v>
      </c>
      <c r="I28" s="164" t="e">
        <f>IF(ROWS(I$7:I28)&gt;$B$1,"",LOOKUP(ROWS(I$7:I28),'คะแนนเทอม 1'!#REF!,'คะแนนเทอม 1'!$V$6:$V$85))</f>
        <v>#REF!</v>
      </c>
      <c r="J28" s="164" t="e">
        <f t="shared" si="0"/>
        <v>#REF!</v>
      </c>
    </row>
    <row r="29" spans="2:10" x14ac:dyDescent="0.75">
      <c r="B29" s="163" t="e">
        <f>IF(D29="","",SUBTOTAL(3,D$7:$D29))</f>
        <v>#REF!</v>
      </c>
      <c r="C29" s="164" t="e">
        <f>IF(ROWS(C$7:C29)&gt;$B$1,"",LOOKUP(ROWS(C$7:C29),'คะแนนเทอม 1'!#REF!,'คะแนนเทอม 1'!$B$6:$B$85))</f>
        <v>#REF!</v>
      </c>
      <c r="D29" s="164" t="e">
        <f>IF(ROWS(D$7:D29)&gt;$B$1,"",LOOKUP(ROWS(D$7:D29),'คะแนนเทอม 1'!$AF$6:$AF$85,'คะแนนเทอม 1'!$D$6:$D$85))</f>
        <v>#REF!</v>
      </c>
      <c r="E29" s="165" t="e">
        <f>IF(ROWS(E$7:E29)&gt;$B$1,"",LOOKUP(ROWS(E$7:E29),'คะแนนเทอม 1'!#REF!,'คะแนนเทอม 1'!$C$6:$C$85))</f>
        <v>#REF!</v>
      </c>
      <c r="F29" s="166" t="e">
        <f>IF(ROWS(F$7:F29)&gt;$B$1,"",LOOKUP(ROWS(F$7:F29),'คะแนนเทอม 1'!#REF!,'คะแนนเทอม 1'!$E$6:$E$85))</f>
        <v>#REF!</v>
      </c>
      <c r="G29" s="167" t="e">
        <f>IF(ROWS(G$7:G29)&gt;$B$1,"",LOOKUP(ROWS(G$7:G29),'คะแนนเทอม 1'!#REF!,'คะแนนเทอม 1'!$F$6:$F$85))</f>
        <v>#REF!</v>
      </c>
      <c r="H29" s="168" t="e">
        <f>IF(ROWS(H$7:H29)&gt;$B$1,"",LOOKUP(ROWS(H$7:H29),'คะแนนเทอม 1'!#REF!,'คะแนนเทอม 1'!$G$6:$G$85))</f>
        <v>#REF!</v>
      </c>
      <c r="I29" s="164" t="e">
        <f>IF(ROWS(I$7:I29)&gt;$B$1,"",LOOKUP(ROWS(I$7:I29),'คะแนนเทอม 1'!#REF!,'คะแนนเทอม 1'!$V$6:$V$85))</f>
        <v>#REF!</v>
      </c>
      <c r="J29" s="164" t="e">
        <f t="shared" si="0"/>
        <v>#REF!</v>
      </c>
    </row>
    <row r="30" spans="2:10" x14ac:dyDescent="0.75">
      <c r="B30" s="163" t="e">
        <f>IF(D30="","",SUBTOTAL(3,D$7:$D30))</f>
        <v>#REF!</v>
      </c>
      <c r="C30" s="164" t="e">
        <f>IF(ROWS(C$7:C30)&gt;$B$1,"",LOOKUP(ROWS(C$7:C30),'คะแนนเทอม 1'!#REF!,'คะแนนเทอม 1'!$B$6:$B$85))</f>
        <v>#REF!</v>
      </c>
      <c r="D30" s="164" t="e">
        <f>IF(ROWS(D$7:D30)&gt;$B$1,"",LOOKUP(ROWS(D$7:D30),'คะแนนเทอม 1'!$AF$6:$AF$85,'คะแนนเทอม 1'!$D$6:$D$85))</f>
        <v>#REF!</v>
      </c>
      <c r="E30" s="165" t="e">
        <f>IF(ROWS(E$7:E30)&gt;$B$1,"",LOOKUP(ROWS(E$7:E30),'คะแนนเทอม 1'!#REF!,'คะแนนเทอม 1'!$C$6:$C$85))</f>
        <v>#REF!</v>
      </c>
      <c r="F30" s="166" t="e">
        <f>IF(ROWS(F$7:F30)&gt;$B$1,"",LOOKUP(ROWS(F$7:F30),'คะแนนเทอม 1'!#REF!,'คะแนนเทอม 1'!$E$6:$E$85))</f>
        <v>#REF!</v>
      </c>
      <c r="G30" s="167" t="e">
        <f>IF(ROWS(G$7:G30)&gt;$B$1,"",LOOKUP(ROWS(G$7:G30),'คะแนนเทอม 1'!#REF!,'คะแนนเทอม 1'!$F$6:$F$85))</f>
        <v>#REF!</v>
      </c>
      <c r="H30" s="168" t="e">
        <f>IF(ROWS(H$7:H30)&gt;$B$1,"",LOOKUP(ROWS(H$7:H30),'คะแนนเทอม 1'!#REF!,'คะแนนเทอม 1'!$G$6:$G$85))</f>
        <v>#REF!</v>
      </c>
      <c r="I30" s="164" t="e">
        <f>IF(ROWS(I$7:I30)&gt;$B$1,"",LOOKUP(ROWS(I$7:I30),'คะแนนเทอม 1'!#REF!,'คะแนนเทอม 1'!$V$6:$V$85))</f>
        <v>#REF!</v>
      </c>
      <c r="J30" s="164" t="e">
        <f t="shared" si="0"/>
        <v>#REF!</v>
      </c>
    </row>
  </sheetData>
  <sheetProtection selectLockedCells="1"/>
  <mergeCells count="3">
    <mergeCell ref="B4:J4"/>
    <mergeCell ref="B5:J5"/>
    <mergeCell ref="F6:H6"/>
  </mergeCells>
  <conditionalFormatting sqref="I7:I30">
    <cfRule type="cellIs" dxfId="11" priority="2" operator="equal">
      <formula>"มผ"</formula>
    </cfRule>
    <cfRule type="cellIs" dxfId="10" priority="3" operator="equal">
      <formula>"มส"</formula>
    </cfRule>
    <cfRule type="cellIs" dxfId="9" priority="4" operator="equal">
      <formula>"ร"</formula>
    </cfRule>
    <cfRule type="cellIs" dxfId="8" priority="5" operator="equal">
      <formula>0</formula>
    </cfRule>
  </conditionalFormatting>
  <conditionalFormatting sqref="J1:J3 J6:J1048576">
    <cfRule type="cellIs" dxfId="7" priority="1" operator="between">
      <formula>1</formula>
      <formula>3</formula>
    </cfRule>
  </conditionalFormatting>
  <pageMargins left="1.59" right="0.70866141732283472" top="0.32" bottom="1.25" header="0.31496062992125984" footer="0.19685039370078741"/>
  <pageSetup paperSize="9" scale="99" orientation="portrait" horizontalDpi="4294967293" verticalDpi="4294967292" r:id="rId1"/>
  <headerFooter scaleWithDoc="0" alignWithMargins="0">
    <oddHeader>&amp;C</oddHeader>
    <oddFooter>&amp;Cลงชื่อ_________________________ครูผู้สอน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00"/>
  </sheetPr>
  <dimension ref="A1:AF4003"/>
  <sheetViews>
    <sheetView showGridLines="0" showRowColHeaders="0" workbookViewId="0">
      <pane xSplit="1" ySplit="2" topLeftCell="B6" activePane="bottomRight" state="frozen"/>
      <selection activeCell="H5" sqref="H5"/>
      <selection pane="topRight" activeCell="H5" sqref="H5"/>
      <selection pane="bottomLeft" activeCell="H5" sqref="H5"/>
      <selection pane="bottomRight" activeCell="E8" sqref="E8"/>
    </sheetView>
  </sheetViews>
  <sheetFormatPr defaultColWidth="4" defaultRowHeight="20.149999999999999" customHeight="1" x14ac:dyDescent="0.35"/>
  <cols>
    <col min="1" max="1" width="5.59765625" style="240" bestFit="1" customWidth="1"/>
    <col min="2" max="2" width="6.3984375" style="285" bestFit="1" customWidth="1"/>
    <col min="3" max="3" width="12.19921875" style="279" bestFit="1" customWidth="1"/>
    <col min="4" max="4" width="9.3984375" style="278" bestFit="1" customWidth="1"/>
    <col min="5" max="5" width="15" style="278" customWidth="1"/>
    <col min="6" max="6" width="16.69921875" style="278" customWidth="1"/>
    <col min="7" max="7" width="10.69921875" style="280" hidden="1" customWidth="1"/>
    <col min="8" max="16" width="3.8984375" style="240" hidden="1" customWidth="1"/>
    <col min="17" max="19" width="5" style="240" hidden="1" customWidth="1"/>
    <col min="20" max="21" width="5.09765625" style="240" hidden="1" customWidth="1"/>
    <col min="22" max="22" width="4.3984375" style="240" hidden="1" customWidth="1"/>
    <col min="23" max="23" width="2.59765625" style="240" hidden="1" customWidth="1"/>
    <col min="24" max="24" width="5.59765625" style="240" hidden="1" customWidth="1"/>
    <col min="25" max="26" width="4" style="240" hidden="1" customWidth="1"/>
    <col min="27" max="27" width="13.8984375" style="240" bestFit="1" customWidth="1"/>
    <col min="28" max="28" width="17.59765625" style="240" bestFit="1" customWidth="1"/>
    <col min="29" max="29" width="4" style="246" hidden="1" customWidth="1"/>
    <col min="30" max="30" width="7" style="246" hidden="1" customWidth="1"/>
    <col min="31" max="31" width="4" style="281" hidden="1" customWidth="1"/>
    <col min="32" max="32" width="4" style="282" hidden="1" customWidth="1"/>
    <col min="33" max="33" width="4" style="240" customWidth="1"/>
    <col min="34" max="16384" width="4" style="240"/>
  </cols>
  <sheetData>
    <row r="1" spans="1:32" ht="20.149999999999999" customHeight="1" x14ac:dyDescent="0.35">
      <c r="B1" s="283"/>
      <c r="C1" s="242"/>
      <c r="D1" s="241"/>
      <c r="E1" s="241"/>
      <c r="F1" s="241"/>
      <c r="G1" s="243"/>
      <c r="H1" s="244" t="str">
        <f>ข้อมูลเบื้องต้น!D18</f>
        <v>ป.4/1</v>
      </c>
      <c r="I1" s="244" t="str">
        <f>ข้อมูลเบื้องต้น!D19</f>
        <v>ป.4/2</v>
      </c>
      <c r="J1" s="244">
        <f>ข้อมูลเบื้องต้น!J22</f>
        <v>0</v>
      </c>
      <c r="K1" s="244">
        <f>ข้อมูลเบื้องต้น!J23</f>
        <v>0</v>
      </c>
      <c r="L1" s="244">
        <f>ข้อมูลเบื้องต้น!J24</f>
        <v>0</v>
      </c>
      <c r="M1" s="244">
        <f>ข้อมูลเบื้องต้น!J25</f>
        <v>0</v>
      </c>
      <c r="N1" s="244" t="e">
        <f>ข้อมูลเบื้องต้น!#REF!</f>
        <v>#REF!</v>
      </c>
      <c r="O1" s="244" t="e">
        <f>ข้อมูลเบื้องต้น!#REF!</f>
        <v>#REF!</v>
      </c>
      <c r="P1" s="244" t="e">
        <f>ข้อมูลเบื้องต้น!#REF!</f>
        <v>#REF!</v>
      </c>
      <c r="Q1" s="244" t="e">
        <f>ข้อมูลเบื้องต้น!#REF!</f>
        <v>#REF!</v>
      </c>
      <c r="R1" s="244">
        <f>ข้อมูลเบื้องต้น!J28</f>
        <v>0</v>
      </c>
      <c r="S1" s="244">
        <f>ข้อมูลเบื้องต้น!J32</f>
        <v>0</v>
      </c>
      <c r="AA1" s="245">
        <f>COUNTIF(AA3:AA4000,"นักเรียนซ้ำ")</f>
        <v>0</v>
      </c>
      <c r="AB1" s="245">
        <f>COUNTIF(AB3:AB4000,"เลขประจำตัวซ้ำ")</f>
        <v>0</v>
      </c>
      <c r="AE1" s="247"/>
      <c r="AF1" s="247"/>
    </row>
    <row r="2" spans="1:32" s="31" customFormat="1" ht="20.149999999999999" customHeight="1" x14ac:dyDescent="0.75">
      <c r="A2" s="248" t="s">
        <v>71</v>
      </c>
      <c r="B2" s="284" t="s">
        <v>65</v>
      </c>
      <c r="C2" s="248" t="s">
        <v>18</v>
      </c>
      <c r="D2" s="248" t="s">
        <v>66</v>
      </c>
      <c r="E2" s="248" t="s">
        <v>67</v>
      </c>
      <c r="F2" s="248" t="s">
        <v>68</v>
      </c>
      <c r="G2" s="249" t="s">
        <v>69</v>
      </c>
      <c r="H2" s="31">
        <v>0</v>
      </c>
      <c r="I2" s="31">
        <v>0</v>
      </c>
      <c r="J2" s="31">
        <v>0</v>
      </c>
      <c r="K2" s="31">
        <v>0</v>
      </c>
      <c r="L2" s="31">
        <v>0</v>
      </c>
      <c r="M2" s="31">
        <v>0</v>
      </c>
      <c r="N2" s="31">
        <v>0</v>
      </c>
      <c r="O2" s="31">
        <v>0</v>
      </c>
      <c r="P2" s="31">
        <v>0</v>
      </c>
      <c r="Q2" s="31">
        <v>0</v>
      </c>
      <c r="R2" s="31">
        <v>0</v>
      </c>
      <c r="S2" s="31">
        <v>0</v>
      </c>
      <c r="V2" s="31" t="s">
        <v>4</v>
      </c>
      <c r="X2" s="250">
        <f>COUNT(B3:B4000)</f>
        <v>0</v>
      </c>
      <c r="Y2" s="31" t="s">
        <v>2</v>
      </c>
      <c r="AA2" s="251" t="s">
        <v>92</v>
      </c>
      <c r="AB2" s="251" t="s">
        <v>73</v>
      </c>
      <c r="AC2" s="246" t="s">
        <v>72</v>
      </c>
      <c r="AD2" s="246"/>
      <c r="AE2" s="252" t="s">
        <v>84</v>
      </c>
      <c r="AF2" s="252" t="s">
        <v>85</v>
      </c>
    </row>
    <row r="3" spans="1:32" s="31" customFormat="1" ht="20.149999999999999" customHeight="1" x14ac:dyDescent="0.75">
      <c r="A3" s="31">
        <v>1</v>
      </c>
      <c r="B3" s="235" t="s">
        <v>170</v>
      </c>
      <c r="C3" s="668">
        <v>3812</v>
      </c>
      <c r="D3" s="669" t="s">
        <v>194</v>
      </c>
      <c r="E3" s="670" t="s">
        <v>619</v>
      </c>
      <c r="F3" s="670" t="s">
        <v>620</v>
      </c>
      <c r="G3" s="253" t="str">
        <f t="shared" ref="G3:G8" si="0">B3&amp;C3</f>
        <v>ป.4/13812</v>
      </c>
      <c r="H3" s="31">
        <f>IF(AND(B3=H$1),LOOKUP(9.99999999999999E+307,$H$2:H2)+1,"")</f>
        <v>1</v>
      </c>
      <c r="I3" s="31" t="str">
        <f>IF(AND(B3=I$1),LOOKUP(9.99999999999999E+307,$I$2:I2)+1,"")</f>
        <v/>
      </c>
      <c r="J3" s="31" t="str">
        <f>IF(AND(B3=J$1),LOOKUP(9.99999999999999E+307,$J$2:J2)+1,"")</f>
        <v/>
      </c>
      <c r="K3" s="31" t="str">
        <f>IF(AND(B3=K$1),LOOKUP(9.99999999999999E+307,$K$2:K2)+1,"")</f>
        <v/>
      </c>
      <c r="L3" s="31" t="str">
        <f>IF(AND(B3=L$1),LOOKUP(9.99999999999999E+307,$L$2:L2)+1,"")</f>
        <v/>
      </c>
      <c r="M3" s="31" t="str">
        <f>IF(AND(B3=M$1),LOOKUP(9.99999999999999E+307,$M$2:M2)+1,"")</f>
        <v/>
      </c>
      <c r="N3" s="31" t="e">
        <f>IF(AND(B3=N$1),LOOKUP(9.99999999999999E+307,$N$2:N2)+1,"")</f>
        <v>#REF!</v>
      </c>
      <c r="O3" s="31" t="e">
        <f>IF(AND($B3=O$1),LOOKUP(9.99999999999999E+307,$O$2:O2)+1,"")</f>
        <v>#REF!</v>
      </c>
      <c r="P3" s="31" t="e">
        <f>IF(AND($B3=P$1),LOOKUP(9.99999999999999E+307,$P$2:P2)+1,"")</f>
        <v>#REF!</v>
      </c>
      <c r="Q3" s="31" t="e">
        <f>IF(AND($B3=Q$1),LOOKUP(9.99999999999999E+307,$Q$2:Q2)+1,"")</f>
        <v>#REF!</v>
      </c>
      <c r="R3" s="31" t="str">
        <f>IF(AND($B3=R$1),LOOKUP(9.99999999999999E+307,$R$2:R2)+1,"")</f>
        <v/>
      </c>
      <c r="S3" s="31" t="str">
        <f>IF(AND($B3=S$1),LOOKUP(9.99999999999999E+307,$S$2:S2)+1,"")</f>
        <v/>
      </c>
      <c r="AA3" s="254" t="str">
        <f>IF(AD3=2,"นักเรียนซ้ำ","")</f>
        <v/>
      </c>
      <c r="AB3" s="254" t="str">
        <f>IF(AC3=2,"เลขประจำตัวซ้ำ","")</f>
        <v/>
      </c>
      <c r="AC3" s="255">
        <f t="shared" ref="AC3:AC66" si="1">COUNTIF($C$3:$C$4002,C3)</f>
        <v>1</v>
      </c>
      <c r="AD3" s="255">
        <f t="shared" ref="AD3:AD66" si="2">SUMPRODUCT(--(E3&amp;F3=$E$3:$E$4002&amp;$F$3:$F$4002))</f>
        <v>1</v>
      </c>
      <c r="AE3" s="256">
        <f>IF(D3="เด็กชาย",1,IF(D3="นาย",1,IF(D3="เด็กหญิง",2,IF(D3="นางสาว",2,IF(D3="ด.ช.",1,IF(D3="ด.ญ.",2,IF(D3="น.ส.",2,"")))))))</f>
        <v>1</v>
      </c>
      <c r="AF3" s="252" t="str">
        <f>CONCATENATE(B3,"-",AE3)</f>
        <v>ป.4/1-1</v>
      </c>
    </row>
    <row r="4" spans="1:32" s="31" customFormat="1" ht="20.149999999999999" customHeight="1" x14ac:dyDescent="0.75">
      <c r="A4" s="31">
        <v>2</v>
      </c>
      <c r="B4" s="235" t="s">
        <v>170</v>
      </c>
      <c r="C4" s="236">
        <v>3815</v>
      </c>
      <c r="D4" s="237" t="s">
        <v>194</v>
      </c>
      <c r="E4" s="671" t="s">
        <v>613</v>
      </c>
      <c r="F4" s="671" t="s">
        <v>290</v>
      </c>
      <c r="G4" s="253" t="str">
        <f t="shared" si="0"/>
        <v>ป.4/13815</v>
      </c>
      <c r="H4" s="31">
        <f>IF(AND(B4=H$1),LOOKUP(9.99999999999999E+307,$H$2:H3)+1,"")</f>
        <v>2</v>
      </c>
      <c r="I4" s="31" t="str">
        <f>IF(AND(B4=I$1),LOOKUP(9.99999999999999E+307,$I$2:I3)+1,"")</f>
        <v/>
      </c>
      <c r="J4" s="31" t="str">
        <f>IF(AND(B4=J$1),LOOKUP(9.99999999999999E+307,$J$2:J3)+1,"")</f>
        <v/>
      </c>
      <c r="K4" s="31" t="str">
        <f>IF(AND(B4=K$1),LOOKUP(9.99999999999999E+307,$K$2:K3)+1,"")</f>
        <v/>
      </c>
      <c r="L4" s="31" t="str">
        <f>IF(AND(B4=L$1),LOOKUP(9.99999999999999E+307,$L$2:L3)+1,"")</f>
        <v/>
      </c>
      <c r="M4" s="31" t="str">
        <f>IF(AND(B4=M$1),LOOKUP(9.99999999999999E+307,$M$2:M3)+1,"")</f>
        <v/>
      </c>
      <c r="N4" s="31" t="e">
        <f>IF(AND(B4=N$1),LOOKUP(9.99999999999999E+307,$N$2:N3)+1,"")</f>
        <v>#REF!</v>
      </c>
      <c r="O4" s="31" t="e">
        <f>IF(AND($B4=O$1),LOOKUP(9.99999999999999E+307,$O$2:O3)+1,"")</f>
        <v>#REF!</v>
      </c>
      <c r="P4" s="31" t="e">
        <f>IF(AND($B4=P$1),LOOKUP(9.99999999999999E+307,$P$2:P3)+1,"")</f>
        <v>#REF!</v>
      </c>
      <c r="Q4" s="31" t="e">
        <f>IF(AND($B4=Q$1),LOOKUP(9.99999999999999E+307,$Q$2:Q3)+1,"")</f>
        <v>#REF!</v>
      </c>
      <c r="R4" s="31" t="str">
        <f>IF(AND($B4=R$1),LOOKUP(9.99999999999999E+307,$R$2:R3)+1,"")</f>
        <v/>
      </c>
      <c r="S4" s="31" t="str">
        <f>IF(AND($B4=S$1),LOOKUP(9.99999999999999E+307,$S$2:S3)+1,"")</f>
        <v/>
      </c>
      <c r="AA4" s="254" t="str">
        <f t="shared" ref="AA4:AA67" si="3">IF(AD4=2,"นักเรียนซ้ำ","")</f>
        <v/>
      </c>
      <c r="AB4" s="254" t="str">
        <f t="shared" ref="AB4:AB67" si="4">IF(AC4=2,"เลขประจำตัวซ้ำ","")</f>
        <v/>
      </c>
      <c r="AC4" s="255">
        <f t="shared" si="1"/>
        <v>1</v>
      </c>
      <c r="AD4" s="255">
        <f t="shared" si="2"/>
        <v>1</v>
      </c>
      <c r="AE4" s="256">
        <f t="shared" ref="AE4:AE67" si="5">IF(D4="เด็กชาย",1,IF(D4="นาย",1,IF(D4="เด็กหญิง",2,IF(D4="นางสาว",2,IF(D4="ด.ช.",1,IF(D4="ด.ญ.",2,IF(D4="น.ส.",2,"")))))))</f>
        <v>1</v>
      </c>
      <c r="AF4" s="252" t="str">
        <f t="shared" ref="AF4:AF46" si="6">CONCATENATE(B4,"-",AE4)</f>
        <v>ป.4/1-1</v>
      </c>
    </row>
    <row r="5" spans="1:32" s="31" customFormat="1" ht="20.149999999999999" customHeight="1" x14ac:dyDescent="0.75">
      <c r="A5" s="31">
        <v>3</v>
      </c>
      <c r="B5" s="235" t="s">
        <v>170</v>
      </c>
      <c r="C5" s="236">
        <v>3843</v>
      </c>
      <c r="D5" s="237" t="s">
        <v>194</v>
      </c>
      <c r="E5" s="671" t="s">
        <v>618</v>
      </c>
      <c r="F5" s="671" t="s">
        <v>203</v>
      </c>
      <c r="G5" s="253" t="str">
        <f t="shared" si="0"/>
        <v>ป.4/13843</v>
      </c>
      <c r="H5" s="31">
        <f>IF(AND(B5=H$1),LOOKUP(9.99999999999999E+307,$H$2:H4)+1,"")</f>
        <v>3</v>
      </c>
      <c r="I5" s="31" t="str">
        <f>IF(AND(B5=I$1),LOOKUP(9.99999999999999E+307,$I$2:I4)+1,"")</f>
        <v/>
      </c>
      <c r="J5" s="31" t="str">
        <f>IF(AND(B5=J$1),LOOKUP(9.99999999999999E+307,$J$2:J4)+1,"")</f>
        <v/>
      </c>
      <c r="K5" s="31" t="str">
        <f>IF(AND(B5=K$1),LOOKUP(9.99999999999999E+307,$K$2:K4)+1,"")</f>
        <v/>
      </c>
      <c r="L5" s="31" t="str">
        <f>IF(AND(B5=L$1),LOOKUP(9.99999999999999E+307,$L$2:L4)+1,"")</f>
        <v/>
      </c>
      <c r="M5" s="31" t="str">
        <f>IF(AND(B5=M$1),LOOKUP(9.99999999999999E+307,$M$2:M4)+1,"")</f>
        <v/>
      </c>
      <c r="N5" s="31" t="e">
        <f>IF(AND(B5=N$1),LOOKUP(9.99999999999999E+307,$N$2:N4)+1,"")</f>
        <v>#REF!</v>
      </c>
      <c r="O5" s="31" t="e">
        <f>IF(AND($B5=O$1),LOOKUP(9.99999999999999E+307,$O$2:O4)+1,"")</f>
        <v>#REF!</v>
      </c>
      <c r="P5" s="31" t="e">
        <f>IF(AND($B5=P$1),LOOKUP(9.99999999999999E+307,$P$2:P4)+1,"")</f>
        <v>#REF!</v>
      </c>
      <c r="Q5" s="31" t="e">
        <f>IF(AND($B5=Q$1),LOOKUP(9.99999999999999E+307,$Q$2:Q4)+1,"")</f>
        <v>#REF!</v>
      </c>
      <c r="R5" s="31" t="str">
        <f>IF(AND($B5=R$1),LOOKUP(9.99999999999999E+307,$R$2:R4)+1,"")</f>
        <v/>
      </c>
      <c r="S5" s="31" t="str">
        <f>IF(AND($B5=S$1),LOOKUP(9.99999999999999E+307,$S$2:S4)+1,"")</f>
        <v/>
      </c>
      <c r="AA5" s="254" t="str">
        <f t="shared" si="3"/>
        <v/>
      </c>
      <c r="AB5" s="254" t="str">
        <f t="shared" si="4"/>
        <v/>
      </c>
      <c r="AC5" s="255">
        <f t="shared" si="1"/>
        <v>1</v>
      </c>
      <c r="AD5" s="255">
        <f t="shared" si="2"/>
        <v>1</v>
      </c>
      <c r="AE5" s="256">
        <f t="shared" si="5"/>
        <v>1</v>
      </c>
      <c r="AF5" s="252" t="str">
        <f t="shared" si="6"/>
        <v>ป.4/1-1</v>
      </c>
    </row>
    <row r="6" spans="1:32" s="31" customFormat="1" ht="20.149999999999999" customHeight="1" x14ac:dyDescent="0.75">
      <c r="A6" s="31">
        <v>4</v>
      </c>
      <c r="B6" s="235" t="s">
        <v>170</v>
      </c>
      <c r="C6" s="236">
        <v>3846</v>
      </c>
      <c r="D6" s="237" t="s">
        <v>194</v>
      </c>
      <c r="E6" s="671" t="s">
        <v>260</v>
      </c>
      <c r="F6" s="671" t="s">
        <v>617</v>
      </c>
      <c r="G6" s="253" t="str">
        <f t="shared" si="0"/>
        <v>ป.4/13846</v>
      </c>
      <c r="H6" s="31">
        <f>IF(AND(B6=H$1),LOOKUP(9.99999999999999E+307,$H$2:H5)+1,"")</f>
        <v>4</v>
      </c>
      <c r="I6" s="31" t="str">
        <f>IF(AND(B6=I$1),LOOKUP(9.99999999999999E+307,$I$2:I5)+1,"")</f>
        <v/>
      </c>
      <c r="J6" s="31" t="str">
        <f>IF(AND(B6=J$1),LOOKUP(9.99999999999999E+307,$J$2:J5)+1,"")</f>
        <v/>
      </c>
      <c r="K6" s="31" t="str">
        <f>IF(AND(B6=K$1),LOOKUP(9.99999999999999E+307,$K$2:K5)+1,"")</f>
        <v/>
      </c>
      <c r="L6" s="31" t="str">
        <f>IF(AND(B6=L$1),LOOKUP(9.99999999999999E+307,$L$2:L5)+1,"")</f>
        <v/>
      </c>
      <c r="M6" s="31" t="str">
        <f>IF(AND(B6=M$1),LOOKUP(9.99999999999999E+307,$M$2:M5)+1,"")</f>
        <v/>
      </c>
      <c r="N6" s="31" t="e">
        <f>IF(AND(B6=N$1),LOOKUP(9.99999999999999E+307,$N$2:N5)+1,"")</f>
        <v>#REF!</v>
      </c>
      <c r="O6" s="31" t="e">
        <f>IF(AND($B6=O$1),LOOKUP(9.99999999999999E+307,$O$2:O5)+1,"")</f>
        <v>#REF!</v>
      </c>
      <c r="P6" s="31" t="e">
        <f>IF(AND($B6=P$1),LOOKUP(9.99999999999999E+307,$P$2:P5)+1,"")</f>
        <v>#REF!</v>
      </c>
      <c r="Q6" s="31" t="e">
        <f>IF(AND($B6=Q$1),LOOKUP(9.99999999999999E+307,$Q$2:Q5)+1,"")</f>
        <v>#REF!</v>
      </c>
      <c r="R6" s="31" t="str">
        <f>IF(AND($B6=R$1),LOOKUP(9.99999999999999E+307,$R$2:R5)+1,"")</f>
        <v/>
      </c>
      <c r="S6" s="31" t="str">
        <f>IF(AND($B6=S$1),LOOKUP(9.99999999999999E+307,$S$2:S5)+1,"")</f>
        <v/>
      </c>
      <c r="AA6" s="254" t="str">
        <f t="shared" si="3"/>
        <v/>
      </c>
      <c r="AB6" s="254" t="str">
        <f t="shared" si="4"/>
        <v/>
      </c>
      <c r="AC6" s="255">
        <f t="shared" si="1"/>
        <v>1</v>
      </c>
      <c r="AD6" s="255">
        <f t="shared" si="2"/>
        <v>1</v>
      </c>
      <c r="AE6" s="256">
        <f t="shared" si="5"/>
        <v>1</v>
      </c>
      <c r="AF6" s="252" t="str">
        <f t="shared" si="6"/>
        <v>ป.4/1-1</v>
      </c>
    </row>
    <row r="7" spans="1:32" s="31" customFormat="1" ht="20.149999999999999" customHeight="1" x14ac:dyDescent="0.75">
      <c r="A7" s="31">
        <v>5</v>
      </c>
      <c r="B7" s="235" t="s">
        <v>170</v>
      </c>
      <c r="C7" s="236">
        <v>3848</v>
      </c>
      <c r="D7" s="237" t="s">
        <v>194</v>
      </c>
      <c r="E7" s="671" t="s">
        <v>615</v>
      </c>
      <c r="F7" s="671" t="s">
        <v>616</v>
      </c>
      <c r="G7" s="253" t="str">
        <f t="shared" si="0"/>
        <v>ป.4/13848</v>
      </c>
      <c r="H7" s="31">
        <f>IF(AND(B7=H$1),LOOKUP(9.99999999999999E+307,$H$2:H6)+1,"")</f>
        <v>5</v>
      </c>
      <c r="I7" s="31" t="str">
        <f>IF(AND(B7=I$1),LOOKUP(9.99999999999999E+307,$I$2:I6)+1,"")</f>
        <v/>
      </c>
      <c r="J7" s="31" t="str">
        <f>IF(AND(B7=J$1),LOOKUP(9.99999999999999E+307,$J$2:J6)+1,"")</f>
        <v/>
      </c>
      <c r="K7" s="31" t="str">
        <f>IF(AND(B7=K$1),LOOKUP(9.99999999999999E+307,$K$2:K6)+1,"")</f>
        <v/>
      </c>
      <c r="L7" s="31" t="str">
        <f>IF(AND(B7=L$1),LOOKUP(9.99999999999999E+307,$L$2:L6)+1,"")</f>
        <v/>
      </c>
      <c r="M7" s="31" t="str">
        <f>IF(AND(B7=M$1),LOOKUP(9.99999999999999E+307,$M$2:M6)+1,"")</f>
        <v/>
      </c>
      <c r="N7" s="31" t="e">
        <f>IF(AND(B7=N$1),LOOKUP(9.99999999999999E+307,$N$2:N6)+1,"")</f>
        <v>#REF!</v>
      </c>
      <c r="O7" s="31" t="e">
        <f>IF(AND($B7=O$1),LOOKUP(9.99999999999999E+307,$O$2:O6)+1,"")</f>
        <v>#REF!</v>
      </c>
      <c r="P7" s="31" t="e">
        <f>IF(AND($B7=P$1),LOOKUP(9.99999999999999E+307,$P$2:P6)+1,"")</f>
        <v>#REF!</v>
      </c>
      <c r="Q7" s="31" t="e">
        <f>IF(AND($B7=Q$1),LOOKUP(9.99999999999999E+307,$Q$2:Q6)+1,"")</f>
        <v>#REF!</v>
      </c>
      <c r="R7" s="31" t="str">
        <f>IF(AND($B7=R$1),LOOKUP(9.99999999999999E+307,$R$2:R6)+1,"")</f>
        <v/>
      </c>
      <c r="S7" s="31" t="str">
        <f>IF(AND($B7=S$1),LOOKUP(9.99999999999999E+307,$S$2:S6)+1,"")</f>
        <v/>
      </c>
      <c r="AA7" s="254" t="str">
        <f t="shared" si="3"/>
        <v/>
      </c>
      <c r="AB7" s="254" t="str">
        <f t="shared" si="4"/>
        <v/>
      </c>
      <c r="AC7" s="255">
        <f t="shared" si="1"/>
        <v>1</v>
      </c>
      <c r="AD7" s="255">
        <f t="shared" si="2"/>
        <v>1</v>
      </c>
      <c r="AE7" s="256">
        <f t="shared" si="5"/>
        <v>1</v>
      </c>
      <c r="AF7" s="252" t="str">
        <f t="shared" si="6"/>
        <v>ป.4/1-1</v>
      </c>
    </row>
    <row r="8" spans="1:32" s="31" customFormat="1" ht="20.149999999999999" customHeight="1" x14ac:dyDescent="0.75">
      <c r="A8" s="31">
        <v>6</v>
      </c>
      <c r="B8" s="235" t="s">
        <v>170</v>
      </c>
      <c r="C8" s="236">
        <v>3896</v>
      </c>
      <c r="D8" s="237" t="s">
        <v>194</v>
      </c>
      <c r="E8" s="671" t="s">
        <v>621</v>
      </c>
      <c r="F8" s="671" t="s">
        <v>622</v>
      </c>
      <c r="G8" s="253" t="str">
        <f t="shared" si="0"/>
        <v>ป.4/13896</v>
      </c>
      <c r="H8" s="31">
        <f>IF(AND(B8=H$1),LOOKUP(9.99999999999999E+307,$H$2:H7)+1,"")</f>
        <v>6</v>
      </c>
      <c r="I8" s="31" t="str">
        <f>IF(AND(B8=I$1),LOOKUP(9.99999999999999E+307,$I$2:I7)+1,"")</f>
        <v/>
      </c>
      <c r="J8" s="31" t="str">
        <f>IF(AND(B8=J$1),LOOKUP(9.99999999999999E+307,$J$2:J7)+1,"")</f>
        <v/>
      </c>
      <c r="K8" s="31" t="str">
        <f>IF(AND(B8=K$1),LOOKUP(9.99999999999999E+307,$K$2:K7)+1,"")</f>
        <v/>
      </c>
      <c r="L8" s="31" t="str">
        <f>IF(AND(B8=L$1),LOOKUP(9.99999999999999E+307,$L$2:L7)+1,"")</f>
        <v/>
      </c>
      <c r="M8" s="31" t="str">
        <f>IF(AND(B8=M$1),LOOKUP(9.99999999999999E+307,$M$2:M7)+1,"")</f>
        <v/>
      </c>
      <c r="N8" s="31" t="e">
        <f>IF(AND(B8=N$1),LOOKUP(9.99999999999999E+307,$N$2:N7)+1,"")</f>
        <v>#REF!</v>
      </c>
      <c r="O8" s="31" t="e">
        <f>IF(AND($B8=O$1),LOOKUP(9.99999999999999E+307,$O$2:O7)+1,"")</f>
        <v>#REF!</v>
      </c>
      <c r="P8" s="31" t="e">
        <f>IF(AND($B8=P$1),LOOKUP(9.99999999999999E+307,$P$2:P7)+1,"")</f>
        <v>#REF!</v>
      </c>
      <c r="Q8" s="31" t="e">
        <f>IF(AND($B8=Q$1),LOOKUP(9.99999999999999E+307,$Q$2:Q7)+1,"")</f>
        <v>#REF!</v>
      </c>
      <c r="R8" s="31" t="str">
        <f>IF(AND($B8=R$1),LOOKUP(9.99999999999999E+307,$R$2:R7)+1,"")</f>
        <v/>
      </c>
      <c r="S8" s="31" t="str">
        <f>IF(AND($B8=S$1),LOOKUP(9.99999999999999E+307,$S$2:S7)+1,"")</f>
        <v/>
      </c>
      <c r="AA8" s="254" t="str">
        <f t="shared" si="3"/>
        <v/>
      </c>
      <c r="AB8" s="254" t="str">
        <f t="shared" si="4"/>
        <v/>
      </c>
      <c r="AC8" s="255">
        <f t="shared" si="1"/>
        <v>1</v>
      </c>
      <c r="AD8" s="255">
        <f t="shared" si="2"/>
        <v>1</v>
      </c>
      <c r="AE8" s="256">
        <f t="shared" si="5"/>
        <v>1</v>
      </c>
      <c r="AF8" s="252" t="str">
        <f t="shared" si="6"/>
        <v>ป.4/1-1</v>
      </c>
    </row>
    <row r="9" spans="1:32" s="31" customFormat="1" ht="20.149999999999999" customHeight="1" x14ac:dyDescent="0.75">
      <c r="A9" s="31">
        <v>7</v>
      </c>
      <c r="B9" s="235" t="s">
        <v>170</v>
      </c>
      <c r="C9" s="236">
        <v>3927</v>
      </c>
      <c r="D9" s="237" t="s">
        <v>194</v>
      </c>
      <c r="E9" s="671" t="s">
        <v>614</v>
      </c>
      <c r="F9" s="671" t="s">
        <v>254</v>
      </c>
      <c r="G9" s="253" t="str">
        <f t="shared" ref="G9:G38" si="7">B9&amp;C9</f>
        <v>ป.4/13927</v>
      </c>
      <c r="H9" s="31">
        <f>IF(AND(B9=H$1),LOOKUP(9.99999999999999E+307,$H$2:H8)+1,"")</f>
        <v>7</v>
      </c>
      <c r="I9" s="31" t="str">
        <f>IF(AND(B9=I$1),LOOKUP(9.99999999999999E+307,$I$2:I8)+1,"")</f>
        <v/>
      </c>
      <c r="J9" s="31" t="str">
        <f>IF(AND(B9=J$1),LOOKUP(9.99999999999999E+307,$J$2:J8)+1,"")</f>
        <v/>
      </c>
      <c r="K9" s="31" t="str">
        <f>IF(AND(B9=K$1),LOOKUP(9.99999999999999E+307,$K$2:K8)+1,"")</f>
        <v/>
      </c>
      <c r="L9" s="31" t="str">
        <f>IF(AND(B9=L$1),LOOKUP(9.99999999999999E+307,$L$2:L8)+1,"")</f>
        <v/>
      </c>
      <c r="M9" s="31" t="str">
        <f>IF(AND(B9=M$1),LOOKUP(9.99999999999999E+307,$M$2:M8)+1,"")</f>
        <v/>
      </c>
      <c r="N9" s="31" t="e">
        <f>IF(AND(B9=N$1),LOOKUP(9.99999999999999E+307,$N$2:N8)+1,"")</f>
        <v>#REF!</v>
      </c>
      <c r="O9" s="31" t="e">
        <f>IF(AND($B9=O$1),LOOKUP(9.99999999999999E+307,$O$2:O8)+1,"")</f>
        <v>#REF!</v>
      </c>
      <c r="P9" s="31" t="e">
        <f>IF(AND($B9=P$1),LOOKUP(9.99999999999999E+307,$P$2:P8)+1,"")</f>
        <v>#REF!</v>
      </c>
      <c r="Q9" s="31" t="e">
        <f>IF(AND($B9=Q$1),LOOKUP(9.99999999999999E+307,$Q$2:Q8)+1,"")</f>
        <v>#REF!</v>
      </c>
      <c r="R9" s="31" t="str">
        <f>IF(AND($B9=R$1),LOOKUP(9.99999999999999E+307,$R$2:R8)+1,"")</f>
        <v/>
      </c>
      <c r="S9" s="31" t="str">
        <f>IF(AND($B9=S$1),LOOKUP(9.99999999999999E+307,$S$2:S8)+1,"")</f>
        <v/>
      </c>
      <c r="AA9" s="254" t="str">
        <f t="shared" si="3"/>
        <v/>
      </c>
      <c r="AB9" s="254" t="str">
        <f t="shared" si="4"/>
        <v/>
      </c>
      <c r="AC9" s="255">
        <f t="shared" si="1"/>
        <v>1</v>
      </c>
      <c r="AD9" s="255">
        <f t="shared" si="2"/>
        <v>1</v>
      </c>
      <c r="AE9" s="256">
        <f t="shared" si="5"/>
        <v>1</v>
      </c>
      <c r="AF9" s="252" t="str">
        <f t="shared" si="6"/>
        <v>ป.4/1-1</v>
      </c>
    </row>
    <row r="10" spans="1:32" s="31" customFormat="1" ht="20.149999999999999" customHeight="1" x14ac:dyDescent="0.75">
      <c r="A10" s="31">
        <v>8</v>
      </c>
      <c r="B10" s="235" t="s">
        <v>170</v>
      </c>
      <c r="C10" s="236">
        <v>3956</v>
      </c>
      <c r="D10" s="237" t="s">
        <v>194</v>
      </c>
      <c r="E10" s="672" t="s">
        <v>612</v>
      </c>
      <c r="F10" s="671" t="s">
        <v>213</v>
      </c>
      <c r="G10" s="253" t="str">
        <f t="shared" si="7"/>
        <v>ป.4/13956</v>
      </c>
      <c r="H10" s="31">
        <f>IF(AND(B10=H$1),LOOKUP(9.99999999999999E+307,$H$2:H9)+1,"")</f>
        <v>8</v>
      </c>
      <c r="I10" s="31" t="str">
        <f>IF(AND(B10=I$1),LOOKUP(9.99999999999999E+307,$I$2:I9)+1,"")</f>
        <v/>
      </c>
      <c r="J10" s="31" t="str">
        <f>IF(AND(B10=J$1),LOOKUP(9.99999999999999E+307,$J$2:J9)+1,"")</f>
        <v/>
      </c>
      <c r="K10" s="31" t="str">
        <f>IF(AND(B10=K$1),LOOKUP(9.99999999999999E+307,$K$2:K9)+1,"")</f>
        <v/>
      </c>
      <c r="L10" s="31" t="str">
        <f>IF(AND(B10=L$1),LOOKUP(9.99999999999999E+307,$L$2:L9)+1,"")</f>
        <v/>
      </c>
      <c r="M10" s="31" t="str">
        <f>IF(AND(B10=M$1),LOOKUP(9.99999999999999E+307,$M$2:M9)+1,"")</f>
        <v/>
      </c>
      <c r="N10" s="31" t="e">
        <f>IF(AND(B10=N$1),LOOKUP(9.99999999999999E+307,$N$2:N9)+1,"")</f>
        <v>#REF!</v>
      </c>
      <c r="O10" s="31" t="e">
        <f>IF(AND($B10=O$1),LOOKUP(9.99999999999999E+307,$O$2:O9)+1,"")</f>
        <v>#REF!</v>
      </c>
      <c r="P10" s="31" t="e">
        <f>IF(AND($B10=P$1),LOOKUP(9.99999999999999E+307,$P$2:P9)+1,"")</f>
        <v>#REF!</v>
      </c>
      <c r="Q10" s="31" t="e">
        <f>IF(AND($B10=Q$1),LOOKUP(9.99999999999999E+307,$Q$2:Q9)+1,"")</f>
        <v>#REF!</v>
      </c>
      <c r="R10" s="31" t="str">
        <f>IF(AND($B10=R$1),LOOKUP(9.99999999999999E+307,$R$2:R9)+1,"")</f>
        <v/>
      </c>
      <c r="S10" s="31" t="str">
        <f>IF(AND($B10=S$1),LOOKUP(9.99999999999999E+307,$S$2:S9)+1,"")</f>
        <v/>
      </c>
      <c r="AA10" s="254" t="str">
        <f t="shared" si="3"/>
        <v/>
      </c>
      <c r="AB10" s="254" t="str">
        <f t="shared" si="4"/>
        <v/>
      </c>
      <c r="AC10" s="255">
        <f t="shared" si="1"/>
        <v>1</v>
      </c>
      <c r="AD10" s="255">
        <f t="shared" si="2"/>
        <v>1</v>
      </c>
      <c r="AE10" s="256">
        <f t="shared" si="5"/>
        <v>1</v>
      </c>
      <c r="AF10" s="252" t="str">
        <f t="shared" si="6"/>
        <v>ป.4/1-1</v>
      </c>
    </row>
    <row r="11" spans="1:32" s="31" customFormat="1" ht="20.149999999999999" customHeight="1" x14ac:dyDescent="0.75">
      <c r="A11" s="31">
        <v>9</v>
      </c>
      <c r="B11" s="235" t="s">
        <v>170</v>
      </c>
      <c r="C11" s="236">
        <v>4081</v>
      </c>
      <c r="D11" s="237" t="s">
        <v>194</v>
      </c>
      <c r="E11" s="671" t="s">
        <v>611</v>
      </c>
      <c r="F11" s="671" t="s">
        <v>583</v>
      </c>
      <c r="G11" s="253" t="str">
        <f t="shared" si="7"/>
        <v>ป.4/14081</v>
      </c>
      <c r="H11" s="31">
        <f>IF(AND(B11=H$1),LOOKUP(9.99999999999999E+307,$H$2:H10)+1,"")</f>
        <v>9</v>
      </c>
      <c r="I11" s="31" t="str">
        <f>IF(AND(B11=I$1),LOOKUP(9.99999999999999E+307,$I$2:I10)+1,"")</f>
        <v/>
      </c>
      <c r="J11" s="31" t="str">
        <f>IF(AND(B11=J$1),LOOKUP(9.99999999999999E+307,$J$2:J10)+1,"")</f>
        <v/>
      </c>
      <c r="K11" s="31" t="str">
        <f>IF(AND(B11=K$1),LOOKUP(9.99999999999999E+307,$K$2:K10)+1,"")</f>
        <v/>
      </c>
      <c r="L11" s="31" t="str">
        <f>IF(AND(B11=L$1),LOOKUP(9.99999999999999E+307,$L$2:L10)+1,"")</f>
        <v/>
      </c>
      <c r="M11" s="31" t="str">
        <f>IF(AND(B11=M$1),LOOKUP(9.99999999999999E+307,$M$2:M10)+1,"")</f>
        <v/>
      </c>
      <c r="N11" s="31" t="e">
        <f>IF(AND(B11=N$1),LOOKUP(9.99999999999999E+307,$N$2:N10)+1,"")</f>
        <v>#REF!</v>
      </c>
      <c r="O11" s="31" t="e">
        <f>IF(AND($B11=O$1),LOOKUP(9.99999999999999E+307,$O$2:O10)+1,"")</f>
        <v>#REF!</v>
      </c>
      <c r="P11" s="31" t="e">
        <f>IF(AND($B11=P$1),LOOKUP(9.99999999999999E+307,$P$2:P10)+1,"")</f>
        <v>#REF!</v>
      </c>
      <c r="Q11" s="31" t="e">
        <f>IF(AND($B11=Q$1),LOOKUP(9.99999999999999E+307,$Q$2:Q10)+1,"")</f>
        <v>#REF!</v>
      </c>
      <c r="R11" s="31" t="str">
        <f>IF(AND($B11=R$1),LOOKUP(9.99999999999999E+307,$R$2:R10)+1,"")</f>
        <v/>
      </c>
      <c r="S11" s="31" t="str">
        <f>IF(AND($B11=S$1),LOOKUP(9.99999999999999E+307,$S$2:S10)+1,"")</f>
        <v/>
      </c>
      <c r="AA11" s="254" t="str">
        <f t="shared" si="3"/>
        <v/>
      </c>
      <c r="AB11" s="254" t="str">
        <f t="shared" si="4"/>
        <v/>
      </c>
      <c r="AC11" s="255">
        <f t="shared" si="1"/>
        <v>1</v>
      </c>
      <c r="AD11" s="255">
        <f t="shared" si="2"/>
        <v>1</v>
      </c>
      <c r="AE11" s="256">
        <f t="shared" si="5"/>
        <v>1</v>
      </c>
      <c r="AF11" s="252" t="str">
        <f t="shared" si="6"/>
        <v>ป.4/1-1</v>
      </c>
    </row>
    <row r="12" spans="1:32" s="31" customFormat="1" ht="20.149999999999999" customHeight="1" x14ac:dyDescent="0.75">
      <c r="A12" s="31">
        <v>10</v>
      </c>
      <c r="B12" s="235" t="s">
        <v>170</v>
      </c>
      <c r="C12" s="236">
        <v>4099</v>
      </c>
      <c r="D12" s="237" t="s">
        <v>194</v>
      </c>
      <c r="E12" s="671" t="s">
        <v>319</v>
      </c>
      <c r="F12" s="671" t="s">
        <v>623</v>
      </c>
      <c r="G12" s="253" t="str">
        <f t="shared" si="7"/>
        <v>ป.4/14099</v>
      </c>
      <c r="H12" s="31">
        <f>IF(AND(B12=H$1),LOOKUP(9.99999999999999E+307,$H$2:H11)+1,"")</f>
        <v>10</v>
      </c>
      <c r="I12" s="31" t="str">
        <f>IF(AND(B12=I$1),LOOKUP(9.99999999999999E+307,$I$2:I11)+1,"")</f>
        <v/>
      </c>
      <c r="J12" s="31" t="str">
        <f>IF(AND(B12=J$1),LOOKUP(9.99999999999999E+307,$J$2:J11)+1,"")</f>
        <v/>
      </c>
      <c r="K12" s="31" t="str">
        <f>IF(AND(B12=K$1),LOOKUP(9.99999999999999E+307,$K$2:K11)+1,"")</f>
        <v/>
      </c>
      <c r="L12" s="31" t="str">
        <f>IF(AND(B12=L$1),LOOKUP(9.99999999999999E+307,$L$2:L11)+1,"")</f>
        <v/>
      </c>
      <c r="M12" s="31" t="str">
        <f>IF(AND(B12=M$1),LOOKUP(9.99999999999999E+307,$M$2:M11)+1,"")</f>
        <v/>
      </c>
      <c r="N12" s="31" t="e">
        <f>IF(AND(B12=N$1),LOOKUP(9.99999999999999E+307,$N$2:N11)+1,"")</f>
        <v>#REF!</v>
      </c>
      <c r="O12" s="31" t="e">
        <f>IF(AND($B12=O$1),LOOKUP(9.99999999999999E+307,$O$2:O11)+1,"")</f>
        <v>#REF!</v>
      </c>
      <c r="P12" s="31" t="e">
        <f>IF(AND($B12=P$1),LOOKUP(9.99999999999999E+307,$P$2:P11)+1,"")</f>
        <v>#REF!</v>
      </c>
      <c r="Q12" s="31" t="e">
        <f>IF(AND($B12=Q$1),LOOKUP(9.99999999999999E+307,$Q$2:Q11)+1,"")</f>
        <v>#REF!</v>
      </c>
      <c r="R12" s="31" t="str">
        <f>IF(AND($B12=R$1),LOOKUP(9.99999999999999E+307,$R$2:R11)+1,"")</f>
        <v/>
      </c>
      <c r="S12" s="31" t="str">
        <f>IF(AND($B12=S$1),LOOKUP(9.99999999999999E+307,$S$2:S11)+1,"")</f>
        <v/>
      </c>
      <c r="AA12" s="254" t="str">
        <f t="shared" si="3"/>
        <v/>
      </c>
      <c r="AB12" s="254" t="str">
        <f t="shared" si="4"/>
        <v/>
      </c>
      <c r="AC12" s="255">
        <f t="shared" si="1"/>
        <v>1</v>
      </c>
      <c r="AD12" s="255">
        <f t="shared" si="2"/>
        <v>1</v>
      </c>
      <c r="AE12" s="256">
        <f t="shared" si="5"/>
        <v>1</v>
      </c>
      <c r="AF12" s="252" t="str">
        <f t="shared" si="6"/>
        <v>ป.4/1-1</v>
      </c>
    </row>
    <row r="13" spans="1:32" s="31" customFormat="1" ht="20.149999999999999" customHeight="1" x14ac:dyDescent="0.75">
      <c r="A13" s="31">
        <v>11</v>
      </c>
      <c r="B13" s="235" t="s">
        <v>170</v>
      </c>
      <c r="C13" s="236">
        <v>4101</v>
      </c>
      <c r="D13" s="237" t="s">
        <v>194</v>
      </c>
      <c r="E13" s="671" t="s">
        <v>624</v>
      </c>
      <c r="F13" s="671" t="s">
        <v>625</v>
      </c>
      <c r="G13" s="253" t="str">
        <f t="shared" si="7"/>
        <v>ป.4/14101</v>
      </c>
      <c r="H13" s="31">
        <f>IF(AND(B13=H$1),LOOKUP(9.99999999999999E+307,$H$2:H12)+1,"")</f>
        <v>11</v>
      </c>
      <c r="I13" s="31" t="str">
        <f>IF(AND(B13=I$1),LOOKUP(9.99999999999999E+307,$I$2:I12)+1,"")</f>
        <v/>
      </c>
      <c r="J13" s="31" t="str">
        <f>IF(AND(B13=J$1),LOOKUP(9.99999999999999E+307,$J$2:J12)+1,"")</f>
        <v/>
      </c>
      <c r="K13" s="31" t="str">
        <f>IF(AND(B13=K$1),LOOKUP(9.99999999999999E+307,$K$2:K12)+1,"")</f>
        <v/>
      </c>
      <c r="L13" s="31" t="str">
        <f>IF(AND(B13=L$1),LOOKUP(9.99999999999999E+307,$L$2:L12)+1,"")</f>
        <v/>
      </c>
      <c r="M13" s="31" t="str">
        <f>IF(AND(B13=M$1),LOOKUP(9.99999999999999E+307,$M$2:M12)+1,"")</f>
        <v/>
      </c>
      <c r="N13" s="31" t="e">
        <f>IF(AND(B13=N$1),LOOKUP(9.99999999999999E+307,$N$2:N12)+1,"")</f>
        <v>#REF!</v>
      </c>
      <c r="O13" s="31" t="e">
        <f>IF(AND($B13=O$1),LOOKUP(9.99999999999999E+307,$O$2:O12)+1,"")</f>
        <v>#REF!</v>
      </c>
      <c r="P13" s="31" t="e">
        <f>IF(AND($B13=P$1),LOOKUP(9.99999999999999E+307,$P$2:P12)+1,"")</f>
        <v>#REF!</v>
      </c>
      <c r="Q13" s="31" t="e">
        <f>IF(AND($B13=Q$1),LOOKUP(9.99999999999999E+307,$Q$2:Q12)+1,"")</f>
        <v>#REF!</v>
      </c>
      <c r="R13" s="31" t="str">
        <f>IF(AND($B13=R$1),LOOKUP(9.99999999999999E+307,$R$2:R12)+1,"")</f>
        <v/>
      </c>
      <c r="S13" s="31" t="str">
        <f>IF(AND($B13=S$1),LOOKUP(9.99999999999999E+307,$S$2:S12)+1,"")</f>
        <v/>
      </c>
      <c r="AA13" s="254" t="str">
        <f t="shared" si="3"/>
        <v/>
      </c>
      <c r="AB13" s="254" t="str">
        <f t="shared" si="4"/>
        <v/>
      </c>
      <c r="AC13" s="255">
        <f t="shared" si="1"/>
        <v>1</v>
      </c>
      <c r="AD13" s="255">
        <f t="shared" si="2"/>
        <v>1</v>
      </c>
      <c r="AE13" s="256">
        <f t="shared" si="5"/>
        <v>1</v>
      </c>
      <c r="AF13" s="252" t="str">
        <f t="shared" si="6"/>
        <v>ป.4/1-1</v>
      </c>
    </row>
    <row r="14" spans="1:32" s="31" customFormat="1" ht="20.149999999999999" customHeight="1" x14ac:dyDescent="0.75">
      <c r="A14" s="31">
        <v>12</v>
      </c>
      <c r="B14" s="235" t="s">
        <v>170</v>
      </c>
      <c r="C14" s="236">
        <v>4275</v>
      </c>
      <c r="D14" s="237" t="s">
        <v>194</v>
      </c>
      <c r="E14" s="671" t="s">
        <v>714</v>
      </c>
      <c r="F14" s="671" t="s">
        <v>218</v>
      </c>
      <c r="G14" s="253" t="str">
        <f t="shared" si="7"/>
        <v>ป.4/14275</v>
      </c>
      <c r="H14" s="31">
        <f>IF(AND(B14=H$1),LOOKUP(9.99999999999999E+307,$H$2:H13)+1,"")</f>
        <v>12</v>
      </c>
      <c r="I14" s="31" t="str">
        <f>IF(AND(B14=I$1),LOOKUP(9.99999999999999E+307,$I$2:I13)+1,"")</f>
        <v/>
      </c>
      <c r="J14" s="31" t="str">
        <f>IF(AND(B14=J$1),LOOKUP(9.99999999999999E+307,$J$2:J13)+1,"")</f>
        <v/>
      </c>
      <c r="K14" s="31" t="str">
        <f>IF(AND(B14=K$1),LOOKUP(9.99999999999999E+307,$K$2:K13)+1,"")</f>
        <v/>
      </c>
      <c r="L14" s="31" t="str">
        <f>IF(AND(B14=L$1),LOOKUP(9.99999999999999E+307,$L$2:L13)+1,"")</f>
        <v/>
      </c>
      <c r="M14" s="31" t="str">
        <f>IF(AND(B14=M$1),LOOKUP(9.99999999999999E+307,$M$2:M13)+1,"")</f>
        <v/>
      </c>
      <c r="N14" s="31" t="e">
        <f>IF(AND(B14=N$1),LOOKUP(9.99999999999999E+307,$N$2:N13)+1,"")</f>
        <v>#REF!</v>
      </c>
      <c r="O14" s="31" t="e">
        <f>IF(AND($B14=O$1),LOOKUP(9.99999999999999E+307,$O$2:O13)+1,"")</f>
        <v>#REF!</v>
      </c>
      <c r="P14" s="31" t="e">
        <f>IF(AND($B14=P$1),LOOKUP(9.99999999999999E+307,$P$2:P13)+1,"")</f>
        <v>#REF!</v>
      </c>
      <c r="Q14" s="31" t="e">
        <f>IF(AND($B14=Q$1),LOOKUP(9.99999999999999E+307,$Q$2:Q13)+1,"")</f>
        <v>#REF!</v>
      </c>
      <c r="R14" s="31" t="str">
        <f>IF(AND($B14=R$1),LOOKUP(9.99999999999999E+307,$R$2:R13)+1,"")</f>
        <v/>
      </c>
      <c r="S14" s="31" t="str">
        <f>IF(AND($B14=S$1),LOOKUP(9.99999999999999E+307,$S$2:S13)+1,"")</f>
        <v/>
      </c>
      <c r="AA14" s="254" t="str">
        <f t="shared" si="3"/>
        <v/>
      </c>
      <c r="AB14" s="254" t="str">
        <f t="shared" si="4"/>
        <v/>
      </c>
      <c r="AC14" s="255">
        <f t="shared" si="1"/>
        <v>1</v>
      </c>
      <c r="AD14" s="255">
        <f t="shared" si="2"/>
        <v>1</v>
      </c>
      <c r="AE14" s="256">
        <f t="shared" si="5"/>
        <v>1</v>
      </c>
      <c r="AF14" s="252" t="str">
        <f t="shared" si="6"/>
        <v>ป.4/1-1</v>
      </c>
    </row>
    <row r="15" spans="1:32" s="31" customFormat="1" ht="20.149999999999999" customHeight="1" x14ac:dyDescent="0.75">
      <c r="A15" s="31">
        <v>13</v>
      </c>
      <c r="B15" s="235" t="s">
        <v>170</v>
      </c>
      <c r="C15" s="236">
        <v>3744</v>
      </c>
      <c r="D15" s="237" t="s">
        <v>199</v>
      </c>
      <c r="E15" s="671" t="s">
        <v>563</v>
      </c>
      <c r="F15" s="671" t="s">
        <v>564</v>
      </c>
      <c r="G15" s="253" t="str">
        <f t="shared" si="7"/>
        <v>ป.4/13744</v>
      </c>
      <c r="H15" s="31">
        <f>IF(AND(B15=H$1),LOOKUP(9.99999999999999E+307,$H$2:H14)+1,"")</f>
        <v>13</v>
      </c>
      <c r="I15" s="31" t="str">
        <f>IF(AND(B15=I$1),LOOKUP(9.99999999999999E+307,$I$2:I14)+1,"")</f>
        <v/>
      </c>
      <c r="J15" s="31" t="str">
        <f>IF(AND(B15=J$1),LOOKUP(9.99999999999999E+307,$J$2:J14)+1,"")</f>
        <v/>
      </c>
      <c r="K15" s="31" t="str">
        <f>IF(AND(B15=K$1),LOOKUP(9.99999999999999E+307,$K$2:K14)+1,"")</f>
        <v/>
      </c>
      <c r="L15" s="31" t="str">
        <f>IF(AND(B15=L$1),LOOKUP(9.99999999999999E+307,$L$2:L14)+1,"")</f>
        <v/>
      </c>
      <c r="M15" s="31" t="str">
        <f>IF(AND(B15=M$1),LOOKUP(9.99999999999999E+307,$M$2:M14)+1,"")</f>
        <v/>
      </c>
      <c r="N15" s="31" t="e">
        <f>IF(AND(B15=N$1),LOOKUP(9.99999999999999E+307,$N$2:N14)+1,"")</f>
        <v>#REF!</v>
      </c>
      <c r="O15" s="31" t="e">
        <f>IF(AND($B15=O$1),LOOKUP(9.99999999999999E+307,$O$2:O14)+1,"")</f>
        <v>#REF!</v>
      </c>
      <c r="P15" s="31" t="e">
        <f>IF(AND($B15=P$1),LOOKUP(9.99999999999999E+307,$P$2:P14)+1,"")</f>
        <v>#REF!</v>
      </c>
      <c r="Q15" s="31" t="e">
        <f>IF(AND($B15=Q$1),LOOKUP(9.99999999999999E+307,$Q$2:Q14)+1,"")</f>
        <v>#REF!</v>
      </c>
      <c r="R15" s="31" t="str">
        <f>IF(AND($B15=R$1),LOOKUP(9.99999999999999E+307,$R$2:R14)+1,"")</f>
        <v/>
      </c>
      <c r="S15" s="31" t="str">
        <f>IF(AND($B15=S$1),LOOKUP(9.99999999999999E+307,$S$2:S14)+1,"")</f>
        <v/>
      </c>
      <c r="AA15" s="254" t="str">
        <f t="shared" si="3"/>
        <v/>
      </c>
      <c r="AB15" s="254" t="str">
        <f t="shared" si="4"/>
        <v/>
      </c>
      <c r="AC15" s="255">
        <f t="shared" si="1"/>
        <v>1</v>
      </c>
      <c r="AD15" s="255">
        <f t="shared" si="2"/>
        <v>1</v>
      </c>
      <c r="AE15" s="256">
        <f t="shared" si="5"/>
        <v>2</v>
      </c>
      <c r="AF15" s="252" t="str">
        <f t="shared" si="6"/>
        <v>ป.4/1-2</v>
      </c>
    </row>
    <row r="16" spans="1:32" s="31" customFormat="1" ht="20.149999999999999" customHeight="1" x14ac:dyDescent="0.75">
      <c r="A16" s="31">
        <v>14</v>
      </c>
      <c r="B16" s="235" t="s">
        <v>170</v>
      </c>
      <c r="C16" s="236">
        <v>3814</v>
      </c>
      <c r="D16" s="237" t="s">
        <v>199</v>
      </c>
      <c r="E16" s="671" t="s">
        <v>643</v>
      </c>
      <c r="F16" s="671" t="s">
        <v>644</v>
      </c>
      <c r="G16" s="253" t="str">
        <f t="shared" si="7"/>
        <v>ป.4/13814</v>
      </c>
      <c r="H16" s="31">
        <f>IF(AND(B16=H$1),LOOKUP(9.99999999999999E+307,$H$2:H15)+1,"")</f>
        <v>14</v>
      </c>
      <c r="I16" s="31" t="str">
        <f>IF(AND(B16=I$1),LOOKUP(9.99999999999999E+307,$I$2:I15)+1,"")</f>
        <v/>
      </c>
      <c r="J16" s="31" t="str">
        <f>IF(AND(B16=J$1),LOOKUP(9.99999999999999E+307,$J$2:J15)+1,"")</f>
        <v/>
      </c>
      <c r="K16" s="31" t="str">
        <f>IF(AND(B16=K$1),LOOKUP(9.99999999999999E+307,$K$2:K15)+1,"")</f>
        <v/>
      </c>
      <c r="L16" s="31" t="str">
        <f>IF(AND(B16=L$1),LOOKUP(9.99999999999999E+307,$L$2:L15)+1,"")</f>
        <v/>
      </c>
      <c r="M16" s="31" t="str">
        <f>IF(AND(B16=M$1),LOOKUP(9.99999999999999E+307,$M$2:M15)+1,"")</f>
        <v/>
      </c>
      <c r="N16" s="31" t="e">
        <f>IF(AND(B16=N$1),LOOKUP(9.99999999999999E+307,$N$2:N15)+1,"")</f>
        <v>#REF!</v>
      </c>
      <c r="O16" s="31" t="e">
        <f>IF(AND($B16=O$1),LOOKUP(9.99999999999999E+307,$O$2:O15)+1,"")</f>
        <v>#REF!</v>
      </c>
      <c r="P16" s="31" t="e">
        <f>IF(AND($B16=P$1),LOOKUP(9.99999999999999E+307,$P$2:P15)+1,"")</f>
        <v>#REF!</v>
      </c>
      <c r="Q16" s="31" t="e">
        <f>IF(AND($B16=Q$1),LOOKUP(9.99999999999999E+307,$Q$2:Q15)+1,"")</f>
        <v>#REF!</v>
      </c>
      <c r="R16" s="31" t="str">
        <f>IF(AND($B16=R$1),LOOKUP(9.99999999999999E+307,$R$2:R15)+1,"")</f>
        <v/>
      </c>
      <c r="S16" s="31" t="str">
        <f>IF(AND($B16=S$1),LOOKUP(9.99999999999999E+307,$S$2:S15)+1,"")</f>
        <v/>
      </c>
      <c r="AA16" s="254" t="str">
        <f t="shared" si="3"/>
        <v/>
      </c>
      <c r="AB16" s="254" t="str">
        <f t="shared" si="4"/>
        <v/>
      </c>
      <c r="AC16" s="255">
        <f t="shared" si="1"/>
        <v>1</v>
      </c>
      <c r="AD16" s="255">
        <f t="shared" si="2"/>
        <v>1</v>
      </c>
      <c r="AE16" s="256">
        <f t="shared" si="5"/>
        <v>2</v>
      </c>
      <c r="AF16" s="252" t="str">
        <f t="shared" si="6"/>
        <v>ป.4/1-2</v>
      </c>
    </row>
    <row r="17" spans="1:32" s="31" customFormat="1" ht="20.149999999999999" customHeight="1" x14ac:dyDescent="0.75">
      <c r="A17" s="31">
        <v>15</v>
      </c>
      <c r="B17" s="235" t="s">
        <v>170</v>
      </c>
      <c r="C17" s="236">
        <v>3826</v>
      </c>
      <c r="D17" s="237" t="s">
        <v>199</v>
      </c>
      <c r="E17" s="671" t="s">
        <v>641</v>
      </c>
      <c r="F17" s="671" t="s">
        <v>642</v>
      </c>
      <c r="G17" s="253" t="str">
        <f t="shared" si="7"/>
        <v>ป.4/13826</v>
      </c>
      <c r="H17" s="31">
        <f>IF(AND(B17=H$1),LOOKUP(9.99999999999999E+307,$H$2:H16)+1,"")</f>
        <v>15</v>
      </c>
      <c r="I17" s="31" t="str">
        <f>IF(AND(B17=I$1),LOOKUP(9.99999999999999E+307,$I$2:I16)+1,"")</f>
        <v/>
      </c>
      <c r="J17" s="31" t="str">
        <f>IF(AND(B17=J$1),LOOKUP(9.99999999999999E+307,$J$2:J16)+1,"")</f>
        <v/>
      </c>
      <c r="K17" s="31" t="str">
        <f>IF(AND(B17=K$1),LOOKUP(9.99999999999999E+307,$K$2:K16)+1,"")</f>
        <v/>
      </c>
      <c r="L17" s="31" t="str">
        <f>IF(AND(B17=L$1),LOOKUP(9.99999999999999E+307,$L$2:L16)+1,"")</f>
        <v/>
      </c>
      <c r="M17" s="31" t="str">
        <f>IF(AND(B17=M$1),LOOKUP(9.99999999999999E+307,$M$2:M16)+1,"")</f>
        <v/>
      </c>
      <c r="N17" s="31" t="e">
        <f>IF(AND(B17=N$1),LOOKUP(9.99999999999999E+307,$N$2:N16)+1,"")</f>
        <v>#REF!</v>
      </c>
      <c r="O17" s="31" t="e">
        <f>IF(AND($B17=O$1),LOOKUP(9.99999999999999E+307,$O$2:O16)+1,"")</f>
        <v>#REF!</v>
      </c>
      <c r="P17" s="31" t="e">
        <f>IF(AND($B17=P$1),LOOKUP(9.99999999999999E+307,$P$2:P16)+1,"")</f>
        <v>#REF!</v>
      </c>
      <c r="Q17" s="31" t="e">
        <f>IF(AND($B17=Q$1),LOOKUP(9.99999999999999E+307,$Q$2:Q16)+1,"")</f>
        <v>#REF!</v>
      </c>
      <c r="R17" s="31" t="str">
        <f>IF(AND($B17=R$1),LOOKUP(9.99999999999999E+307,$R$2:R16)+1,"")</f>
        <v/>
      </c>
      <c r="S17" s="31" t="str">
        <f>IF(AND($B17=S$1),LOOKUP(9.99999999999999E+307,$S$2:S16)+1,"")</f>
        <v/>
      </c>
      <c r="AA17" s="254" t="str">
        <f t="shared" si="3"/>
        <v/>
      </c>
      <c r="AB17" s="254" t="str">
        <f t="shared" si="4"/>
        <v/>
      </c>
      <c r="AC17" s="255">
        <f t="shared" si="1"/>
        <v>1</v>
      </c>
      <c r="AD17" s="255">
        <f t="shared" si="2"/>
        <v>1</v>
      </c>
      <c r="AE17" s="256">
        <f t="shared" si="5"/>
        <v>2</v>
      </c>
      <c r="AF17" s="252" t="str">
        <f t="shared" si="6"/>
        <v>ป.4/1-2</v>
      </c>
    </row>
    <row r="18" spans="1:32" s="31" customFormat="1" ht="20.149999999999999" customHeight="1" x14ac:dyDescent="0.75">
      <c r="A18" s="31">
        <v>16</v>
      </c>
      <c r="B18" s="235" t="s">
        <v>170</v>
      </c>
      <c r="C18" s="236">
        <v>3828</v>
      </c>
      <c r="D18" s="237" t="s">
        <v>199</v>
      </c>
      <c r="E18" s="671" t="s">
        <v>637</v>
      </c>
      <c r="F18" s="671" t="s">
        <v>638</v>
      </c>
      <c r="G18" s="253" t="str">
        <f t="shared" si="7"/>
        <v>ป.4/13828</v>
      </c>
      <c r="H18" s="31">
        <f>IF(AND(B18=H$1),LOOKUP(9.99999999999999E+307,$H$2:H17)+1,"")</f>
        <v>16</v>
      </c>
      <c r="I18" s="31" t="str">
        <f>IF(AND(B18=I$1),LOOKUP(9.99999999999999E+307,$I$2:I17)+1,"")</f>
        <v/>
      </c>
      <c r="J18" s="31" t="str">
        <f>IF(AND(B18=J$1),LOOKUP(9.99999999999999E+307,$J$2:J17)+1,"")</f>
        <v/>
      </c>
      <c r="K18" s="31" t="str">
        <f>IF(AND(B18=K$1),LOOKUP(9.99999999999999E+307,$K$2:K17)+1,"")</f>
        <v/>
      </c>
      <c r="L18" s="31" t="str">
        <f>IF(AND(B18=L$1),LOOKUP(9.99999999999999E+307,$L$2:L17)+1,"")</f>
        <v/>
      </c>
      <c r="M18" s="31" t="str">
        <f>IF(AND(B18=M$1),LOOKUP(9.99999999999999E+307,$M$2:M17)+1,"")</f>
        <v/>
      </c>
      <c r="N18" s="31" t="e">
        <f>IF(AND(B18=N$1),LOOKUP(9.99999999999999E+307,$N$2:N17)+1,"")</f>
        <v>#REF!</v>
      </c>
      <c r="O18" s="31" t="e">
        <f>IF(AND($B18=O$1),LOOKUP(9.99999999999999E+307,$O$2:O17)+1,"")</f>
        <v>#REF!</v>
      </c>
      <c r="P18" s="31" t="e">
        <f>IF(AND($B18=P$1),LOOKUP(9.99999999999999E+307,$P$2:P17)+1,"")</f>
        <v>#REF!</v>
      </c>
      <c r="Q18" s="31" t="e">
        <f>IF(AND($B18=Q$1),LOOKUP(9.99999999999999E+307,$Q$2:Q17)+1,"")</f>
        <v>#REF!</v>
      </c>
      <c r="R18" s="31" t="str">
        <f>IF(AND($B18=R$1),LOOKUP(9.99999999999999E+307,$R$2:R17)+1,"")</f>
        <v/>
      </c>
      <c r="S18" s="31" t="str">
        <f>IF(AND($B18=S$1),LOOKUP(9.99999999999999E+307,$S$2:S17)+1,"")</f>
        <v/>
      </c>
      <c r="AA18" s="254" t="str">
        <f t="shared" si="3"/>
        <v/>
      </c>
      <c r="AB18" s="254" t="str">
        <f t="shared" si="4"/>
        <v/>
      </c>
      <c r="AC18" s="255">
        <f t="shared" si="1"/>
        <v>1</v>
      </c>
      <c r="AD18" s="255">
        <f t="shared" si="2"/>
        <v>1</v>
      </c>
      <c r="AE18" s="256">
        <f t="shared" si="5"/>
        <v>2</v>
      </c>
      <c r="AF18" s="252" t="str">
        <f t="shared" si="6"/>
        <v>ป.4/1-2</v>
      </c>
    </row>
    <row r="19" spans="1:32" s="31" customFormat="1" ht="20.149999999999999" customHeight="1" x14ac:dyDescent="0.75">
      <c r="A19" s="31">
        <v>17</v>
      </c>
      <c r="B19" s="235" t="s">
        <v>170</v>
      </c>
      <c r="C19" s="236">
        <v>3845</v>
      </c>
      <c r="D19" s="237" t="s">
        <v>199</v>
      </c>
      <c r="E19" s="671" t="s">
        <v>636</v>
      </c>
      <c r="F19" s="671" t="s">
        <v>219</v>
      </c>
      <c r="G19" s="253" t="str">
        <f t="shared" si="7"/>
        <v>ป.4/13845</v>
      </c>
      <c r="H19" s="31">
        <f>IF(AND(B19=H$1),LOOKUP(9.99999999999999E+307,$H$2:H18)+1,"")</f>
        <v>17</v>
      </c>
      <c r="I19" s="31" t="str">
        <f>IF(AND(B19=I$1),LOOKUP(9.99999999999999E+307,$I$2:I18)+1,"")</f>
        <v/>
      </c>
      <c r="J19" s="31" t="str">
        <f>IF(AND(B19=J$1),LOOKUP(9.99999999999999E+307,$J$2:J18)+1,"")</f>
        <v/>
      </c>
      <c r="K19" s="31" t="str">
        <f>IF(AND(B19=K$1),LOOKUP(9.99999999999999E+307,$K$2:K18)+1,"")</f>
        <v/>
      </c>
      <c r="L19" s="31" t="str">
        <f>IF(AND(B19=L$1),LOOKUP(9.99999999999999E+307,$L$2:L18)+1,"")</f>
        <v/>
      </c>
      <c r="M19" s="31" t="str">
        <f>IF(AND(B19=M$1),LOOKUP(9.99999999999999E+307,$M$2:M18)+1,"")</f>
        <v/>
      </c>
      <c r="N19" s="31" t="e">
        <f>IF(AND(B19=N$1),LOOKUP(9.99999999999999E+307,$N$2:N18)+1,"")</f>
        <v>#REF!</v>
      </c>
      <c r="O19" s="31" t="e">
        <f>IF(AND($B19=O$1),LOOKUP(9.99999999999999E+307,$O$2:O18)+1,"")</f>
        <v>#REF!</v>
      </c>
      <c r="P19" s="31" t="e">
        <f>IF(AND($B19=P$1),LOOKUP(9.99999999999999E+307,$P$2:P18)+1,"")</f>
        <v>#REF!</v>
      </c>
      <c r="Q19" s="31" t="e">
        <f>IF(AND($B19=Q$1),LOOKUP(9.99999999999999E+307,$Q$2:Q18)+1,"")</f>
        <v>#REF!</v>
      </c>
      <c r="R19" s="31" t="str">
        <f>IF(AND($B19=R$1),LOOKUP(9.99999999999999E+307,$R$2:R18)+1,"")</f>
        <v/>
      </c>
      <c r="S19" s="31" t="str">
        <f>IF(AND($B19=S$1),LOOKUP(9.99999999999999E+307,$S$2:S18)+1,"")</f>
        <v/>
      </c>
      <c r="AA19" s="254" t="str">
        <f t="shared" si="3"/>
        <v/>
      </c>
      <c r="AB19" s="254" t="str">
        <f t="shared" si="4"/>
        <v/>
      </c>
      <c r="AC19" s="255">
        <f t="shared" si="1"/>
        <v>1</v>
      </c>
      <c r="AD19" s="255">
        <f t="shared" si="2"/>
        <v>1</v>
      </c>
      <c r="AE19" s="256">
        <f t="shared" si="5"/>
        <v>2</v>
      </c>
      <c r="AF19" s="252" t="str">
        <f t="shared" si="6"/>
        <v>ป.4/1-2</v>
      </c>
    </row>
    <row r="20" spans="1:32" s="31" customFormat="1" ht="20.149999999999999" customHeight="1" x14ac:dyDescent="0.75">
      <c r="A20" s="31">
        <v>18</v>
      </c>
      <c r="B20" s="235" t="s">
        <v>170</v>
      </c>
      <c r="C20" s="236">
        <v>3897</v>
      </c>
      <c r="D20" s="237" t="s">
        <v>199</v>
      </c>
      <c r="E20" s="671" t="s">
        <v>632</v>
      </c>
      <c r="F20" s="671" t="s">
        <v>633</v>
      </c>
      <c r="G20" s="253" t="str">
        <f t="shared" si="7"/>
        <v>ป.4/13897</v>
      </c>
      <c r="H20" s="31">
        <f>IF(AND(B20=H$1),LOOKUP(9.99999999999999E+307,$H$2:H19)+1,"")</f>
        <v>18</v>
      </c>
      <c r="I20" s="31" t="str">
        <f>IF(AND(B20=I$1),LOOKUP(9.99999999999999E+307,$I$2:I19)+1,"")</f>
        <v/>
      </c>
      <c r="J20" s="31" t="str">
        <f>IF(AND(B20=J$1),LOOKUP(9.99999999999999E+307,$J$2:J19)+1,"")</f>
        <v/>
      </c>
      <c r="K20" s="31" t="str">
        <f>IF(AND(B20=K$1),LOOKUP(9.99999999999999E+307,$K$2:K19)+1,"")</f>
        <v/>
      </c>
      <c r="L20" s="31" t="str">
        <f>IF(AND(B20=L$1),LOOKUP(9.99999999999999E+307,$L$2:L19)+1,"")</f>
        <v/>
      </c>
      <c r="M20" s="31" t="str">
        <f>IF(AND(B20=M$1),LOOKUP(9.99999999999999E+307,$M$2:M19)+1,"")</f>
        <v/>
      </c>
      <c r="N20" s="31" t="e">
        <f>IF(AND(B20=N$1),LOOKUP(9.99999999999999E+307,$N$2:N19)+1,"")</f>
        <v>#REF!</v>
      </c>
      <c r="O20" s="31" t="e">
        <f>IF(AND($B20=O$1),LOOKUP(9.99999999999999E+307,$O$2:O19)+1,"")</f>
        <v>#REF!</v>
      </c>
      <c r="P20" s="31" t="e">
        <f>IF(AND($B20=P$1),LOOKUP(9.99999999999999E+307,$P$2:P19)+1,"")</f>
        <v>#REF!</v>
      </c>
      <c r="Q20" s="31" t="e">
        <f>IF(AND($B20=Q$1),LOOKUP(9.99999999999999E+307,$Q$2:Q19)+1,"")</f>
        <v>#REF!</v>
      </c>
      <c r="R20" s="31" t="str">
        <f>IF(AND($B20=R$1),LOOKUP(9.99999999999999E+307,$R$2:R19)+1,"")</f>
        <v/>
      </c>
      <c r="S20" s="31" t="str">
        <f>IF(AND($B20=S$1),LOOKUP(9.99999999999999E+307,$S$2:S19)+1,"")</f>
        <v/>
      </c>
      <c r="AA20" s="254" t="str">
        <f t="shared" si="3"/>
        <v/>
      </c>
      <c r="AB20" s="254" t="str">
        <f t="shared" si="4"/>
        <v/>
      </c>
      <c r="AC20" s="255">
        <f t="shared" si="1"/>
        <v>1</v>
      </c>
      <c r="AD20" s="255">
        <f t="shared" si="2"/>
        <v>1</v>
      </c>
      <c r="AE20" s="256">
        <f t="shared" si="5"/>
        <v>2</v>
      </c>
      <c r="AF20" s="252" t="str">
        <f t="shared" si="6"/>
        <v>ป.4/1-2</v>
      </c>
    </row>
    <row r="21" spans="1:32" s="31" customFormat="1" ht="20.149999999999999" customHeight="1" x14ac:dyDescent="0.75">
      <c r="A21" s="31">
        <v>19</v>
      </c>
      <c r="B21" s="235" t="s">
        <v>170</v>
      </c>
      <c r="C21" s="236">
        <v>3919</v>
      </c>
      <c r="D21" s="237" t="s">
        <v>199</v>
      </c>
      <c r="E21" s="671" t="s">
        <v>630</v>
      </c>
      <c r="F21" s="671" t="s">
        <v>631</v>
      </c>
      <c r="G21" s="253" t="str">
        <f t="shared" si="7"/>
        <v>ป.4/13919</v>
      </c>
      <c r="H21" s="31">
        <f>IF(AND(B21=H$1),LOOKUP(9.99999999999999E+307,$H$2:H20)+1,"")</f>
        <v>19</v>
      </c>
      <c r="I21" s="31" t="str">
        <f>IF(AND(B21=I$1),LOOKUP(9.99999999999999E+307,$I$2:I20)+1,"")</f>
        <v/>
      </c>
      <c r="J21" s="31" t="str">
        <f>IF(AND(B21=J$1),LOOKUP(9.99999999999999E+307,$J$2:J20)+1,"")</f>
        <v/>
      </c>
      <c r="K21" s="31" t="str">
        <f>IF(AND(B21=K$1),LOOKUP(9.99999999999999E+307,$K$2:K20)+1,"")</f>
        <v/>
      </c>
      <c r="L21" s="31" t="str">
        <f>IF(AND(B21=L$1),LOOKUP(9.99999999999999E+307,$L$2:L20)+1,"")</f>
        <v/>
      </c>
      <c r="M21" s="31" t="str">
        <f>IF(AND(B21=M$1),LOOKUP(9.99999999999999E+307,$M$2:M20)+1,"")</f>
        <v/>
      </c>
      <c r="N21" s="31" t="e">
        <f>IF(AND(B21=N$1),LOOKUP(9.99999999999999E+307,$N$2:N20)+1,"")</f>
        <v>#REF!</v>
      </c>
      <c r="O21" s="31" t="e">
        <f>IF(AND($B21=O$1),LOOKUP(9.99999999999999E+307,$O$2:O20)+1,"")</f>
        <v>#REF!</v>
      </c>
      <c r="P21" s="31" t="e">
        <f>IF(AND($B21=P$1),LOOKUP(9.99999999999999E+307,$P$2:P20)+1,"")</f>
        <v>#REF!</v>
      </c>
      <c r="Q21" s="31" t="e">
        <f>IF(AND($B21=Q$1),LOOKUP(9.99999999999999E+307,$Q$2:Q20)+1,"")</f>
        <v>#REF!</v>
      </c>
      <c r="R21" s="31" t="str">
        <f>IF(AND($B21=R$1),LOOKUP(9.99999999999999E+307,$R$2:R20)+1,"")</f>
        <v/>
      </c>
      <c r="S21" s="31" t="str">
        <f>IF(AND($B21=S$1),LOOKUP(9.99999999999999E+307,$S$2:S20)+1,"")</f>
        <v/>
      </c>
      <c r="AA21" s="254" t="str">
        <f t="shared" si="3"/>
        <v/>
      </c>
      <c r="AB21" s="254" t="str">
        <f t="shared" si="4"/>
        <v/>
      </c>
      <c r="AC21" s="255">
        <f t="shared" si="1"/>
        <v>1</v>
      </c>
      <c r="AD21" s="255">
        <f t="shared" si="2"/>
        <v>1</v>
      </c>
      <c r="AE21" s="256">
        <f t="shared" si="5"/>
        <v>2</v>
      </c>
      <c r="AF21" s="252" t="str">
        <f t="shared" si="6"/>
        <v>ป.4/1-2</v>
      </c>
    </row>
    <row r="22" spans="1:32" s="31" customFormat="1" ht="20.149999999999999" customHeight="1" x14ac:dyDescent="0.75">
      <c r="A22" s="31">
        <v>20</v>
      </c>
      <c r="B22" s="235" t="s">
        <v>170</v>
      </c>
      <c r="C22" s="236">
        <v>3925</v>
      </c>
      <c r="D22" s="237" t="s">
        <v>199</v>
      </c>
      <c r="E22" s="671" t="s">
        <v>639</v>
      </c>
      <c r="F22" s="671" t="s">
        <v>640</v>
      </c>
      <c r="G22" s="253" t="str">
        <f t="shared" si="7"/>
        <v>ป.4/13925</v>
      </c>
      <c r="H22" s="31">
        <f>IF(AND(B22=H$1),LOOKUP(9.99999999999999E+307,$H$2:H21)+1,"")</f>
        <v>20</v>
      </c>
      <c r="I22" s="31" t="str">
        <f>IF(AND(B22=I$1),LOOKUP(9.99999999999999E+307,$I$2:I21)+1,"")</f>
        <v/>
      </c>
      <c r="J22" s="31" t="str">
        <f>IF(AND(B22=J$1),LOOKUP(9.99999999999999E+307,$J$2:J21)+1,"")</f>
        <v/>
      </c>
      <c r="K22" s="31" t="str">
        <f>IF(AND(B22=K$1),LOOKUP(9.99999999999999E+307,$K$2:K21)+1,"")</f>
        <v/>
      </c>
      <c r="L22" s="31" t="str">
        <f>IF(AND(B22=L$1),LOOKUP(9.99999999999999E+307,$L$2:L21)+1,"")</f>
        <v/>
      </c>
      <c r="M22" s="31" t="str">
        <f>IF(AND(B22=M$1),LOOKUP(9.99999999999999E+307,$M$2:M21)+1,"")</f>
        <v/>
      </c>
      <c r="N22" s="31" t="e">
        <f>IF(AND(B22=N$1),LOOKUP(9.99999999999999E+307,$N$2:N21)+1,"")</f>
        <v>#REF!</v>
      </c>
      <c r="O22" s="31" t="e">
        <f>IF(AND($B22=O$1),LOOKUP(9.99999999999999E+307,$O$2:O21)+1,"")</f>
        <v>#REF!</v>
      </c>
      <c r="P22" s="31" t="e">
        <f>IF(AND($B22=P$1),LOOKUP(9.99999999999999E+307,$P$2:P21)+1,"")</f>
        <v>#REF!</v>
      </c>
      <c r="Q22" s="31" t="e">
        <f>IF(AND($B22=Q$1),LOOKUP(9.99999999999999E+307,$Q$2:Q21)+1,"")</f>
        <v>#REF!</v>
      </c>
      <c r="R22" s="31" t="str">
        <f>IF(AND($B22=R$1),LOOKUP(9.99999999999999E+307,$R$2:R21)+1,"")</f>
        <v/>
      </c>
      <c r="S22" s="31" t="str">
        <f>IF(AND($B22=S$1),LOOKUP(9.99999999999999E+307,$S$2:S21)+1,"")</f>
        <v/>
      </c>
      <c r="AA22" s="254" t="str">
        <f t="shared" si="3"/>
        <v/>
      </c>
      <c r="AB22" s="254" t="str">
        <f t="shared" si="4"/>
        <v/>
      </c>
      <c r="AC22" s="255">
        <f t="shared" si="1"/>
        <v>1</v>
      </c>
      <c r="AD22" s="255">
        <f t="shared" si="2"/>
        <v>1</v>
      </c>
      <c r="AE22" s="256">
        <f t="shared" si="5"/>
        <v>2</v>
      </c>
      <c r="AF22" s="252" t="str">
        <f t="shared" si="6"/>
        <v>ป.4/1-2</v>
      </c>
    </row>
    <row r="23" spans="1:32" s="31" customFormat="1" ht="20.149999999999999" customHeight="1" x14ac:dyDescent="0.75">
      <c r="A23" s="31">
        <v>21</v>
      </c>
      <c r="B23" s="235" t="s">
        <v>170</v>
      </c>
      <c r="C23" s="236">
        <v>3926</v>
      </c>
      <c r="D23" s="237" t="s">
        <v>199</v>
      </c>
      <c r="E23" s="671" t="s">
        <v>626</v>
      </c>
      <c r="F23" s="671" t="s">
        <v>627</v>
      </c>
      <c r="G23" s="253" t="str">
        <f t="shared" si="7"/>
        <v>ป.4/13926</v>
      </c>
      <c r="H23" s="31">
        <f>IF(AND(B23=H$1),LOOKUP(9.99999999999999E+307,$H$2:H22)+1,"")</f>
        <v>21</v>
      </c>
      <c r="I23" s="31" t="str">
        <f>IF(AND(B23=I$1),LOOKUP(9.99999999999999E+307,$I$2:I22)+1,"")</f>
        <v/>
      </c>
      <c r="J23" s="31" t="str">
        <f>IF(AND(B23=J$1),LOOKUP(9.99999999999999E+307,$J$2:J22)+1,"")</f>
        <v/>
      </c>
      <c r="K23" s="31" t="str">
        <f>IF(AND(B23=K$1),LOOKUP(9.99999999999999E+307,$K$2:K22)+1,"")</f>
        <v/>
      </c>
      <c r="L23" s="31" t="str">
        <f>IF(AND(B23=L$1),LOOKUP(9.99999999999999E+307,$L$2:L22)+1,"")</f>
        <v/>
      </c>
      <c r="M23" s="31" t="str">
        <f>IF(AND(B23=M$1),LOOKUP(9.99999999999999E+307,$M$2:M22)+1,"")</f>
        <v/>
      </c>
      <c r="N23" s="31" t="e">
        <f>IF(AND(B23=N$1),LOOKUP(9.99999999999999E+307,$N$2:N22)+1,"")</f>
        <v>#REF!</v>
      </c>
      <c r="O23" s="31" t="e">
        <f>IF(AND($B23=O$1),LOOKUP(9.99999999999999E+307,$O$2:O22)+1,"")</f>
        <v>#REF!</v>
      </c>
      <c r="P23" s="31" t="e">
        <f>IF(AND($B23=P$1),LOOKUP(9.99999999999999E+307,$P$2:P22)+1,"")</f>
        <v>#REF!</v>
      </c>
      <c r="Q23" s="31" t="e">
        <f>IF(AND($B23=Q$1),LOOKUP(9.99999999999999E+307,$Q$2:Q22)+1,"")</f>
        <v>#REF!</v>
      </c>
      <c r="R23" s="31" t="str">
        <f>IF(AND($B23=R$1),LOOKUP(9.99999999999999E+307,$R$2:R22)+1,"")</f>
        <v/>
      </c>
      <c r="S23" s="31" t="str">
        <f>IF(AND($B23=S$1),LOOKUP(9.99999999999999E+307,$S$2:S22)+1,"")</f>
        <v/>
      </c>
      <c r="AA23" s="254" t="str">
        <f t="shared" si="3"/>
        <v/>
      </c>
      <c r="AB23" s="254" t="str">
        <f t="shared" si="4"/>
        <v/>
      </c>
      <c r="AC23" s="255">
        <f t="shared" si="1"/>
        <v>1</v>
      </c>
      <c r="AD23" s="255">
        <f t="shared" si="2"/>
        <v>1</v>
      </c>
      <c r="AE23" s="256">
        <f t="shared" si="5"/>
        <v>2</v>
      </c>
      <c r="AF23" s="252" t="str">
        <f t="shared" si="6"/>
        <v>ป.4/1-2</v>
      </c>
    </row>
    <row r="24" spans="1:32" s="31" customFormat="1" ht="20.149999999999999" customHeight="1" x14ac:dyDescent="0.75">
      <c r="A24" s="31">
        <v>22</v>
      </c>
      <c r="B24" s="235" t="s">
        <v>170</v>
      </c>
      <c r="C24" s="236">
        <v>3947</v>
      </c>
      <c r="D24" s="237" t="s">
        <v>199</v>
      </c>
      <c r="E24" s="671" t="s">
        <v>634</v>
      </c>
      <c r="F24" s="671" t="s">
        <v>635</v>
      </c>
      <c r="G24" s="253" t="str">
        <f t="shared" si="7"/>
        <v>ป.4/13947</v>
      </c>
      <c r="H24" s="31">
        <f>IF(AND(B24=H$1),LOOKUP(9.99999999999999E+307,$H$2:H23)+1,"")</f>
        <v>22</v>
      </c>
      <c r="I24" s="31" t="str">
        <f>IF(AND(B24=I$1),LOOKUP(9.99999999999999E+307,$I$2:I23)+1,"")</f>
        <v/>
      </c>
      <c r="J24" s="31" t="str">
        <f>IF(AND(B24=J$1),LOOKUP(9.99999999999999E+307,$J$2:J23)+1,"")</f>
        <v/>
      </c>
      <c r="K24" s="31" t="str">
        <f>IF(AND(B24=K$1),LOOKUP(9.99999999999999E+307,$K$2:K23)+1,"")</f>
        <v/>
      </c>
      <c r="L24" s="31" t="str">
        <f>IF(AND(B24=L$1),LOOKUP(9.99999999999999E+307,$L$2:L23)+1,"")</f>
        <v/>
      </c>
      <c r="M24" s="31" t="str">
        <f>IF(AND(B24=M$1),LOOKUP(9.99999999999999E+307,$M$2:M23)+1,"")</f>
        <v/>
      </c>
      <c r="N24" s="31" t="e">
        <f>IF(AND(B24=N$1),LOOKUP(9.99999999999999E+307,$N$2:N23)+1,"")</f>
        <v>#REF!</v>
      </c>
      <c r="O24" s="31" t="e">
        <f>IF(AND($B24=O$1),LOOKUP(9.99999999999999E+307,$O$2:O23)+1,"")</f>
        <v>#REF!</v>
      </c>
      <c r="P24" s="31" t="e">
        <f>IF(AND($B24=P$1),LOOKUP(9.99999999999999E+307,$P$2:P23)+1,"")</f>
        <v>#REF!</v>
      </c>
      <c r="Q24" s="31" t="e">
        <f>IF(AND($B24=Q$1),LOOKUP(9.99999999999999E+307,$Q$2:Q23)+1,"")</f>
        <v>#REF!</v>
      </c>
      <c r="R24" s="31" t="str">
        <f>IF(AND($B24=R$1),LOOKUP(9.99999999999999E+307,$R$2:R23)+1,"")</f>
        <v/>
      </c>
      <c r="S24" s="31" t="str">
        <f>IF(AND($B24=S$1),LOOKUP(9.99999999999999E+307,$S$2:S23)+1,"")</f>
        <v/>
      </c>
      <c r="AA24" s="254" t="str">
        <f t="shared" si="3"/>
        <v/>
      </c>
      <c r="AB24" s="254" t="str">
        <f t="shared" si="4"/>
        <v/>
      </c>
      <c r="AC24" s="255">
        <f t="shared" si="1"/>
        <v>1</v>
      </c>
      <c r="AD24" s="255">
        <f t="shared" si="2"/>
        <v>1</v>
      </c>
      <c r="AE24" s="256">
        <f t="shared" si="5"/>
        <v>2</v>
      </c>
      <c r="AF24" s="252" t="str">
        <f t="shared" si="6"/>
        <v>ป.4/1-2</v>
      </c>
    </row>
    <row r="25" spans="1:32" s="31" customFormat="1" ht="20.149999999999999" customHeight="1" x14ac:dyDescent="0.75">
      <c r="A25" s="31">
        <v>23</v>
      </c>
      <c r="B25" s="235" t="s">
        <v>170</v>
      </c>
      <c r="C25" s="236">
        <v>4091</v>
      </c>
      <c r="D25" s="237" t="s">
        <v>199</v>
      </c>
      <c r="E25" s="671" t="s">
        <v>628</v>
      </c>
      <c r="F25" s="671" t="s">
        <v>629</v>
      </c>
      <c r="G25" s="253" t="str">
        <f t="shared" si="7"/>
        <v>ป.4/14091</v>
      </c>
      <c r="H25" s="31">
        <f>IF(AND(B25=H$1),LOOKUP(9.99999999999999E+307,$H$2:H24)+1,"")</f>
        <v>23</v>
      </c>
      <c r="I25" s="31" t="str">
        <f>IF(AND(B25=I$1),LOOKUP(9.99999999999999E+307,$I$2:I24)+1,"")</f>
        <v/>
      </c>
      <c r="J25" s="31" t="str">
        <f>IF(AND(B25=J$1),LOOKUP(9.99999999999999E+307,$J$2:J24)+1,"")</f>
        <v/>
      </c>
      <c r="K25" s="31" t="str">
        <f>IF(AND(B25=K$1),LOOKUP(9.99999999999999E+307,$K$2:K24)+1,"")</f>
        <v/>
      </c>
      <c r="L25" s="31" t="str">
        <f>IF(AND(B25=L$1),LOOKUP(9.99999999999999E+307,$L$2:L24)+1,"")</f>
        <v/>
      </c>
      <c r="M25" s="31" t="str">
        <f>IF(AND(B25=M$1),LOOKUP(9.99999999999999E+307,$M$2:M24)+1,"")</f>
        <v/>
      </c>
      <c r="N25" s="31" t="e">
        <f>IF(AND(B25=N$1),LOOKUP(9.99999999999999E+307,$N$2:N24)+1,"")</f>
        <v>#REF!</v>
      </c>
      <c r="O25" s="31" t="e">
        <f>IF(AND($B25=O$1),LOOKUP(9.99999999999999E+307,$O$2:O24)+1,"")</f>
        <v>#REF!</v>
      </c>
      <c r="P25" s="31" t="e">
        <f>IF(AND($B25=P$1),LOOKUP(9.99999999999999E+307,$P$2:P24)+1,"")</f>
        <v>#REF!</v>
      </c>
      <c r="Q25" s="31" t="e">
        <f>IF(AND($B25=Q$1),LOOKUP(9.99999999999999E+307,$Q$2:Q24)+1,"")</f>
        <v>#REF!</v>
      </c>
      <c r="R25" s="31" t="str">
        <f>IF(AND($B25=R$1),LOOKUP(9.99999999999999E+307,$R$2:R24)+1,"")</f>
        <v/>
      </c>
      <c r="S25" s="31" t="str">
        <f>IF(AND($B25=S$1),LOOKUP(9.99999999999999E+307,$S$2:S24)+1,"")</f>
        <v/>
      </c>
      <c r="AA25" s="254" t="str">
        <f t="shared" si="3"/>
        <v/>
      </c>
      <c r="AB25" s="254" t="str">
        <f t="shared" si="4"/>
        <v/>
      </c>
      <c r="AC25" s="255">
        <f t="shared" si="1"/>
        <v>1</v>
      </c>
      <c r="AD25" s="255">
        <f t="shared" si="2"/>
        <v>1</v>
      </c>
      <c r="AE25" s="256">
        <f t="shared" si="5"/>
        <v>2</v>
      </c>
      <c r="AF25" s="252" t="str">
        <f t="shared" si="6"/>
        <v>ป.4/1-2</v>
      </c>
    </row>
    <row r="26" spans="1:32" s="31" customFormat="1" ht="20.149999999999999" customHeight="1" x14ac:dyDescent="0.75">
      <c r="A26" s="31">
        <v>24</v>
      </c>
      <c r="B26" s="235" t="s">
        <v>170</v>
      </c>
      <c r="C26" s="236">
        <v>4097</v>
      </c>
      <c r="D26" s="237" t="s">
        <v>199</v>
      </c>
      <c r="E26" s="671" t="s">
        <v>741</v>
      </c>
      <c r="F26" s="671" t="s">
        <v>645</v>
      </c>
      <c r="G26" s="253" t="str">
        <f t="shared" si="7"/>
        <v>ป.4/14097</v>
      </c>
      <c r="H26" s="31">
        <f>IF(AND(B26=H$1),LOOKUP(9.99999999999999E+307,$H$2:H25)+1,"")</f>
        <v>24</v>
      </c>
      <c r="I26" s="31" t="str">
        <f>IF(AND(B26=I$1),LOOKUP(9.99999999999999E+307,$I$2:I25)+1,"")</f>
        <v/>
      </c>
      <c r="J26" s="31" t="str">
        <f>IF(AND(B26=J$1),LOOKUP(9.99999999999999E+307,$J$2:J25)+1,"")</f>
        <v/>
      </c>
      <c r="K26" s="31" t="str">
        <f>IF(AND(B26=K$1),LOOKUP(9.99999999999999E+307,$K$2:K25)+1,"")</f>
        <v/>
      </c>
      <c r="L26" s="31" t="str">
        <f>IF(AND(B26=L$1),LOOKUP(9.99999999999999E+307,$L$2:L25)+1,"")</f>
        <v/>
      </c>
      <c r="M26" s="31" t="str">
        <f>IF(AND(B26=M$1),LOOKUP(9.99999999999999E+307,$M$2:M25)+1,"")</f>
        <v/>
      </c>
      <c r="N26" s="31" t="e">
        <f>IF(AND(B26=N$1),LOOKUP(9.99999999999999E+307,$N$2:N25)+1,"")</f>
        <v>#REF!</v>
      </c>
      <c r="O26" s="31" t="e">
        <f>IF(AND($B26=O$1),LOOKUP(9.99999999999999E+307,$O$2:O25)+1,"")</f>
        <v>#REF!</v>
      </c>
      <c r="P26" s="31" t="e">
        <f>IF(AND($B26=P$1),LOOKUP(9.99999999999999E+307,$P$2:P25)+1,"")</f>
        <v>#REF!</v>
      </c>
      <c r="Q26" s="31" t="e">
        <f>IF(AND($B26=Q$1),LOOKUP(9.99999999999999E+307,$Q$2:Q25)+1,"")</f>
        <v>#REF!</v>
      </c>
      <c r="R26" s="31" t="str">
        <f>IF(AND($B26=R$1),LOOKUP(9.99999999999999E+307,$R$2:R25)+1,"")</f>
        <v/>
      </c>
      <c r="S26" s="31" t="str">
        <f>IF(AND($B26=S$1),LOOKUP(9.99999999999999E+307,$S$2:S25)+1,"")</f>
        <v/>
      </c>
      <c r="AA26" s="254" t="str">
        <f t="shared" si="3"/>
        <v/>
      </c>
      <c r="AB26" s="254" t="str">
        <f t="shared" si="4"/>
        <v/>
      </c>
      <c r="AC26" s="255">
        <f t="shared" si="1"/>
        <v>1</v>
      </c>
      <c r="AD26" s="255">
        <f t="shared" si="2"/>
        <v>1</v>
      </c>
      <c r="AE26" s="256">
        <f t="shared" si="5"/>
        <v>2</v>
      </c>
      <c r="AF26" s="252" t="str">
        <f t="shared" si="6"/>
        <v>ป.4/1-2</v>
      </c>
    </row>
    <row r="27" spans="1:32" s="31" customFormat="1" ht="20.149999999999999" customHeight="1" x14ac:dyDescent="0.75">
      <c r="A27" s="31">
        <v>25</v>
      </c>
      <c r="B27" s="235" t="s">
        <v>170</v>
      </c>
      <c r="C27" s="236">
        <v>4305</v>
      </c>
      <c r="D27" s="237" t="s">
        <v>199</v>
      </c>
      <c r="E27" s="671" t="s">
        <v>742</v>
      </c>
      <c r="F27" s="671" t="s">
        <v>743</v>
      </c>
      <c r="G27" s="253" t="str">
        <f t="shared" si="7"/>
        <v>ป.4/14305</v>
      </c>
      <c r="H27" s="31">
        <f>IF(AND(B27=H$1),LOOKUP(9.99999999999999E+307,$H$2:H26)+1,"")</f>
        <v>25</v>
      </c>
      <c r="I27" s="31" t="str">
        <f>IF(AND(B27=I$1),LOOKUP(9.99999999999999E+307,$I$2:I26)+1,"")</f>
        <v/>
      </c>
      <c r="J27" s="31" t="str">
        <f>IF(AND(B27=J$1),LOOKUP(9.99999999999999E+307,$J$2:J26)+1,"")</f>
        <v/>
      </c>
      <c r="K27" s="31" t="str">
        <f>IF(AND(B27=K$1),LOOKUP(9.99999999999999E+307,$K$2:K26)+1,"")</f>
        <v/>
      </c>
      <c r="L27" s="31" t="str">
        <f>IF(AND(B27=L$1),LOOKUP(9.99999999999999E+307,$L$2:L26)+1,"")</f>
        <v/>
      </c>
      <c r="M27" s="31" t="str">
        <f>IF(AND(B27=M$1),LOOKUP(9.99999999999999E+307,$M$2:M26)+1,"")</f>
        <v/>
      </c>
      <c r="N27" s="31" t="e">
        <f>IF(AND(B27=N$1),LOOKUP(9.99999999999999E+307,$N$2:N26)+1,"")</f>
        <v>#REF!</v>
      </c>
      <c r="O27" s="31" t="e">
        <f>IF(AND($B27=O$1),LOOKUP(9.99999999999999E+307,$O$2:O26)+1,"")</f>
        <v>#REF!</v>
      </c>
      <c r="P27" s="31" t="e">
        <f>IF(AND($B27=P$1),LOOKUP(9.99999999999999E+307,$P$2:P26)+1,"")</f>
        <v>#REF!</v>
      </c>
      <c r="Q27" s="31" t="e">
        <f>IF(AND($B27=Q$1),LOOKUP(9.99999999999999E+307,$Q$2:Q26)+1,"")</f>
        <v>#REF!</v>
      </c>
      <c r="R27" s="31" t="str">
        <f>IF(AND($B27=R$1),LOOKUP(9.99999999999999E+307,$R$2:R26)+1,"")</f>
        <v/>
      </c>
      <c r="S27" s="31" t="str">
        <f>IF(AND($B27=S$1),LOOKUP(9.99999999999999E+307,$S$2:S26)+1,"")</f>
        <v/>
      </c>
      <c r="AA27" s="254" t="str">
        <f t="shared" si="3"/>
        <v/>
      </c>
      <c r="AB27" s="254" t="str">
        <f t="shared" si="4"/>
        <v/>
      </c>
      <c r="AC27" s="255">
        <f t="shared" si="1"/>
        <v>1</v>
      </c>
      <c r="AD27" s="255">
        <f t="shared" si="2"/>
        <v>1</v>
      </c>
      <c r="AE27" s="256">
        <f t="shared" si="5"/>
        <v>2</v>
      </c>
      <c r="AF27" s="252" t="str">
        <f t="shared" si="6"/>
        <v>ป.4/1-2</v>
      </c>
    </row>
    <row r="28" spans="1:32" s="31" customFormat="1" ht="20.149999999999999" customHeight="1" x14ac:dyDescent="0.75">
      <c r="A28" s="31">
        <v>26</v>
      </c>
      <c r="B28" s="235" t="s">
        <v>170</v>
      </c>
      <c r="C28" s="236">
        <v>4360</v>
      </c>
      <c r="D28" s="237" t="s">
        <v>194</v>
      </c>
      <c r="E28" s="671" t="s">
        <v>773</v>
      </c>
      <c r="F28" s="671" t="s">
        <v>774</v>
      </c>
      <c r="G28" s="253" t="str">
        <f t="shared" si="7"/>
        <v>ป.4/14360</v>
      </c>
      <c r="H28" s="31">
        <f>IF(AND(B28=H$1),LOOKUP(9.99999999999999E+307,$H$2:H27)+1,"")</f>
        <v>26</v>
      </c>
      <c r="I28" s="31" t="str">
        <f>IF(AND(B28=I$1),LOOKUP(9.99999999999999E+307,$I$2:I27)+1,"")</f>
        <v/>
      </c>
      <c r="J28" s="31" t="str">
        <f>IF(AND(B28=J$1),LOOKUP(9.99999999999999E+307,$J$2:J27)+1,"")</f>
        <v/>
      </c>
      <c r="K28" s="31" t="str">
        <f>IF(AND(B28=K$1),LOOKUP(9.99999999999999E+307,$K$2:K27)+1,"")</f>
        <v/>
      </c>
      <c r="L28" s="31" t="str">
        <f>IF(AND(B28=L$1),LOOKUP(9.99999999999999E+307,$L$2:L27)+1,"")</f>
        <v/>
      </c>
      <c r="M28" s="31" t="str">
        <f>IF(AND(B28=M$1),LOOKUP(9.99999999999999E+307,$M$2:M27)+1,"")</f>
        <v/>
      </c>
      <c r="N28" s="31" t="e">
        <f>IF(AND(B28=N$1),LOOKUP(9.99999999999999E+307,$N$2:N27)+1,"")</f>
        <v>#REF!</v>
      </c>
      <c r="O28" s="31" t="e">
        <f>IF(AND($B28=O$1),LOOKUP(9.99999999999999E+307,$O$2:O27)+1,"")</f>
        <v>#REF!</v>
      </c>
      <c r="P28" s="31" t="e">
        <f>IF(AND($B28=P$1),LOOKUP(9.99999999999999E+307,$P$2:P27)+1,"")</f>
        <v>#REF!</v>
      </c>
      <c r="Q28" s="31" t="e">
        <f>IF(AND($B28=Q$1),LOOKUP(9.99999999999999E+307,$Q$2:Q27)+1,"")</f>
        <v>#REF!</v>
      </c>
      <c r="R28" s="31" t="str">
        <f>IF(AND($B28=R$1),LOOKUP(9.99999999999999E+307,$R$2:R27)+1,"")</f>
        <v/>
      </c>
      <c r="S28" s="31" t="str">
        <f>IF(AND($B28=S$1),LOOKUP(9.99999999999999E+307,$S$2:S27)+1,"")</f>
        <v/>
      </c>
      <c r="AA28" s="254" t="str">
        <f t="shared" si="3"/>
        <v/>
      </c>
      <c r="AB28" s="254" t="str">
        <f t="shared" si="4"/>
        <v/>
      </c>
      <c r="AC28" s="255">
        <f t="shared" si="1"/>
        <v>1</v>
      </c>
      <c r="AD28" s="255">
        <f t="shared" si="2"/>
        <v>1</v>
      </c>
      <c r="AE28" s="256">
        <f t="shared" si="5"/>
        <v>1</v>
      </c>
      <c r="AF28" s="252" t="str">
        <f t="shared" si="6"/>
        <v>ป.4/1-1</v>
      </c>
    </row>
    <row r="29" spans="1:32" s="31" customFormat="1" ht="20.149999999999999" customHeight="1" x14ac:dyDescent="0.75">
      <c r="A29" s="31">
        <v>27</v>
      </c>
      <c r="B29" s="235" t="s">
        <v>170</v>
      </c>
      <c r="C29" s="236">
        <v>4433</v>
      </c>
      <c r="D29" s="237" t="s">
        <v>199</v>
      </c>
      <c r="E29" s="671" t="s">
        <v>775</v>
      </c>
      <c r="F29" s="671" t="s">
        <v>211</v>
      </c>
      <c r="G29" s="253" t="str">
        <f t="shared" si="7"/>
        <v>ป.4/14433</v>
      </c>
      <c r="H29" s="31">
        <f>IF(AND(B29=H$1),LOOKUP(9.99999999999999E+307,$H$2:H28)+1,"")</f>
        <v>27</v>
      </c>
      <c r="I29" s="31" t="str">
        <f>IF(AND(B29=I$1),LOOKUP(9.99999999999999E+307,$I$2:I28)+1,"")</f>
        <v/>
      </c>
      <c r="J29" s="31" t="str">
        <f>IF(AND(B29=J$1),LOOKUP(9.99999999999999E+307,$J$2:J28)+1,"")</f>
        <v/>
      </c>
      <c r="K29" s="31" t="str">
        <f>IF(AND(B29=K$1),LOOKUP(9.99999999999999E+307,$K$2:K28)+1,"")</f>
        <v/>
      </c>
      <c r="L29" s="31" t="str">
        <f>IF(AND(B29=L$1),LOOKUP(9.99999999999999E+307,$L$2:L28)+1,"")</f>
        <v/>
      </c>
      <c r="M29" s="31" t="str">
        <f>IF(AND(B29=M$1),LOOKUP(9.99999999999999E+307,$M$2:M28)+1,"")</f>
        <v/>
      </c>
      <c r="N29" s="31" t="e">
        <f>IF(AND(B29=N$1),LOOKUP(9.99999999999999E+307,$N$2:N28)+1,"")</f>
        <v>#REF!</v>
      </c>
      <c r="O29" s="31" t="e">
        <f>IF(AND($B29=O$1),LOOKUP(9.99999999999999E+307,$O$2:O28)+1,"")</f>
        <v>#REF!</v>
      </c>
      <c r="P29" s="31" t="e">
        <f>IF(AND($B29=P$1),LOOKUP(9.99999999999999E+307,$P$2:P28)+1,"")</f>
        <v>#REF!</v>
      </c>
      <c r="Q29" s="31" t="e">
        <f>IF(AND($B29=Q$1),LOOKUP(9.99999999999999E+307,$Q$2:Q28)+1,"")</f>
        <v>#REF!</v>
      </c>
      <c r="R29" s="31" t="str">
        <f>IF(AND($B29=R$1),LOOKUP(9.99999999999999E+307,$R$2:R28)+1,"")</f>
        <v/>
      </c>
      <c r="S29" s="31" t="str">
        <f>IF(AND($B29=S$1),LOOKUP(9.99999999999999E+307,$S$2:S28)+1,"")</f>
        <v/>
      </c>
      <c r="AA29" s="254" t="str">
        <f t="shared" si="3"/>
        <v/>
      </c>
      <c r="AB29" s="254" t="str">
        <f t="shared" si="4"/>
        <v/>
      </c>
      <c r="AC29" s="255">
        <f t="shared" si="1"/>
        <v>1</v>
      </c>
      <c r="AD29" s="255">
        <f t="shared" si="2"/>
        <v>1</v>
      </c>
      <c r="AE29" s="256">
        <f t="shared" si="5"/>
        <v>2</v>
      </c>
      <c r="AF29" s="252" t="str">
        <f t="shared" si="6"/>
        <v>ป.4/1-2</v>
      </c>
    </row>
    <row r="30" spans="1:32" s="31" customFormat="1" ht="20.149999999999999" customHeight="1" x14ac:dyDescent="0.75">
      <c r="A30" s="31">
        <v>28</v>
      </c>
      <c r="B30" s="235" t="s">
        <v>171</v>
      </c>
      <c r="C30" s="236">
        <v>3746</v>
      </c>
      <c r="D30" s="237" t="s">
        <v>194</v>
      </c>
      <c r="E30" s="671" t="s">
        <v>555</v>
      </c>
      <c r="F30" s="671" t="s">
        <v>556</v>
      </c>
      <c r="G30" s="253" t="str">
        <f t="shared" si="7"/>
        <v>ป.4/23746</v>
      </c>
      <c r="H30" s="31" t="str">
        <f>IF(AND(B30=H$1),LOOKUP(9.99999999999999E+307,$H$2:H29)+1,"")</f>
        <v/>
      </c>
      <c r="I30" s="31">
        <f>IF(AND(B30=I$1),LOOKUP(9.99999999999999E+307,$I$2:I29)+1,"")</f>
        <v>1</v>
      </c>
      <c r="J30" s="31" t="str">
        <f>IF(AND(B30=J$1),LOOKUP(9.99999999999999E+307,$J$2:J29)+1,"")</f>
        <v/>
      </c>
      <c r="K30" s="31" t="str">
        <f>IF(AND(B30=K$1),LOOKUP(9.99999999999999E+307,$K$2:K29)+1,"")</f>
        <v/>
      </c>
      <c r="L30" s="31" t="str">
        <f>IF(AND(B30=L$1),LOOKUP(9.99999999999999E+307,$L$2:L29)+1,"")</f>
        <v/>
      </c>
      <c r="M30" s="31" t="str">
        <f>IF(AND(B30=M$1),LOOKUP(9.99999999999999E+307,$M$2:M29)+1,"")</f>
        <v/>
      </c>
      <c r="N30" s="31" t="e">
        <f>IF(AND(B30=N$1),LOOKUP(9.99999999999999E+307,$N$2:N29)+1,"")</f>
        <v>#REF!</v>
      </c>
      <c r="O30" s="31" t="e">
        <f>IF(AND($B30=O$1),LOOKUP(9.99999999999999E+307,$O$2:O29)+1,"")</f>
        <v>#REF!</v>
      </c>
      <c r="P30" s="31" t="e">
        <f>IF(AND($B30=P$1),LOOKUP(9.99999999999999E+307,$P$2:P29)+1,"")</f>
        <v>#REF!</v>
      </c>
      <c r="Q30" s="31" t="e">
        <f>IF(AND($B30=Q$1),LOOKUP(9.99999999999999E+307,$Q$2:Q29)+1,"")</f>
        <v>#REF!</v>
      </c>
      <c r="R30" s="31" t="str">
        <f>IF(AND($B30=R$1),LOOKUP(9.99999999999999E+307,$R$2:R29)+1,"")</f>
        <v/>
      </c>
      <c r="S30" s="31" t="str">
        <f>IF(AND($B30=S$1),LOOKUP(9.99999999999999E+307,$S$2:S29)+1,"")</f>
        <v/>
      </c>
      <c r="AA30" s="254" t="str">
        <f t="shared" si="3"/>
        <v/>
      </c>
      <c r="AB30" s="254" t="str">
        <f t="shared" si="4"/>
        <v/>
      </c>
      <c r="AC30" s="255">
        <f t="shared" si="1"/>
        <v>1</v>
      </c>
      <c r="AD30" s="255">
        <f t="shared" si="2"/>
        <v>1</v>
      </c>
      <c r="AE30" s="256">
        <f t="shared" si="5"/>
        <v>1</v>
      </c>
      <c r="AF30" s="252" t="str">
        <f t="shared" si="6"/>
        <v>ป.4/2-1</v>
      </c>
    </row>
    <row r="31" spans="1:32" s="31" customFormat="1" ht="20.149999999999999" customHeight="1" x14ac:dyDescent="0.75">
      <c r="A31" s="31">
        <v>29</v>
      </c>
      <c r="B31" s="235" t="s">
        <v>171</v>
      </c>
      <c r="C31" s="236">
        <v>3799</v>
      </c>
      <c r="D31" s="237" t="s">
        <v>194</v>
      </c>
      <c r="E31" s="671" t="s">
        <v>651</v>
      </c>
      <c r="F31" s="671" t="s">
        <v>652</v>
      </c>
      <c r="G31" s="253" t="str">
        <f t="shared" si="7"/>
        <v>ป.4/23799</v>
      </c>
      <c r="H31" s="31" t="str">
        <f>IF(AND(B31=H$1),LOOKUP(9.99999999999999E+307,$H$2:H30)+1,"")</f>
        <v/>
      </c>
      <c r="I31" s="31">
        <f>IF(AND(B31=I$1),LOOKUP(9.99999999999999E+307,$I$2:I30)+1,"")</f>
        <v>2</v>
      </c>
      <c r="J31" s="31" t="str">
        <f>IF(AND(B31=J$1),LOOKUP(9.99999999999999E+307,$J$2:J30)+1,"")</f>
        <v/>
      </c>
      <c r="K31" s="31" t="str">
        <f>IF(AND(B31=K$1),LOOKUP(9.99999999999999E+307,$K$2:K30)+1,"")</f>
        <v/>
      </c>
      <c r="L31" s="31" t="str">
        <f>IF(AND(B31=L$1),LOOKUP(9.99999999999999E+307,$L$2:L30)+1,"")</f>
        <v/>
      </c>
      <c r="M31" s="31" t="str">
        <f>IF(AND(B31=M$1),LOOKUP(9.99999999999999E+307,$M$2:M30)+1,"")</f>
        <v/>
      </c>
      <c r="N31" s="31" t="e">
        <f>IF(AND(B31=N$1),LOOKUP(9.99999999999999E+307,$N$2:N30)+1,"")</f>
        <v>#REF!</v>
      </c>
      <c r="O31" s="31" t="e">
        <f>IF(AND($B31=O$1),LOOKUP(9.99999999999999E+307,$O$2:O30)+1,"")</f>
        <v>#REF!</v>
      </c>
      <c r="P31" s="31" t="e">
        <f>IF(AND($B31=P$1),LOOKUP(9.99999999999999E+307,$P$2:P30)+1,"")</f>
        <v>#REF!</v>
      </c>
      <c r="Q31" s="31" t="e">
        <f>IF(AND($B31=Q$1),LOOKUP(9.99999999999999E+307,$Q$2:Q30)+1,"")</f>
        <v>#REF!</v>
      </c>
      <c r="R31" s="31" t="str">
        <f>IF(AND($B31=R$1),LOOKUP(9.99999999999999E+307,$R$2:R30)+1,"")</f>
        <v/>
      </c>
      <c r="S31" s="31" t="str">
        <f>IF(AND($B31=S$1),LOOKUP(9.99999999999999E+307,$S$2:S30)+1,"")</f>
        <v/>
      </c>
      <c r="AA31" s="254" t="str">
        <f t="shared" si="3"/>
        <v/>
      </c>
      <c r="AB31" s="254" t="str">
        <f t="shared" si="4"/>
        <v/>
      </c>
      <c r="AC31" s="255">
        <f t="shared" si="1"/>
        <v>1</v>
      </c>
      <c r="AD31" s="255">
        <f t="shared" si="2"/>
        <v>1</v>
      </c>
      <c r="AE31" s="256">
        <f t="shared" si="5"/>
        <v>1</v>
      </c>
      <c r="AF31" s="252" t="str">
        <f t="shared" si="6"/>
        <v>ป.4/2-1</v>
      </c>
    </row>
    <row r="32" spans="1:32" s="31" customFormat="1" ht="20.149999999999999" customHeight="1" x14ac:dyDescent="0.75">
      <c r="A32" s="31">
        <v>30</v>
      </c>
      <c r="B32" s="235" t="s">
        <v>171</v>
      </c>
      <c r="C32" s="236">
        <v>3825</v>
      </c>
      <c r="D32" s="237" t="s">
        <v>194</v>
      </c>
      <c r="E32" s="672" t="s">
        <v>230</v>
      </c>
      <c r="F32" s="671" t="s">
        <v>646</v>
      </c>
      <c r="G32" s="253" t="str">
        <f t="shared" si="7"/>
        <v>ป.4/23825</v>
      </c>
      <c r="H32" s="31" t="str">
        <f>IF(AND(B32=H$1),LOOKUP(9.99999999999999E+307,$H$2:H31)+1,"")</f>
        <v/>
      </c>
      <c r="I32" s="31">
        <f>IF(AND(B32=I$1),LOOKUP(9.99999999999999E+307,$I$2:I31)+1,"")</f>
        <v>3</v>
      </c>
      <c r="J32" s="31" t="str">
        <f>IF(AND(B32=J$1),LOOKUP(9.99999999999999E+307,$J$2:J31)+1,"")</f>
        <v/>
      </c>
      <c r="K32" s="31" t="str">
        <f>IF(AND(B32=K$1),LOOKUP(9.99999999999999E+307,$K$2:K31)+1,"")</f>
        <v/>
      </c>
      <c r="L32" s="31" t="str">
        <f>IF(AND(B32=L$1),LOOKUP(9.99999999999999E+307,$L$2:L31)+1,"")</f>
        <v/>
      </c>
      <c r="M32" s="31" t="str">
        <f>IF(AND(B32=M$1),LOOKUP(9.99999999999999E+307,$M$2:M31)+1,"")</f>
        <v/>
      </c>
      <c r="N32" s="31" t="e">
        <f>IF(AND(B32=N$1),LOOKUP(9.99999999999999E+307,$N$2:N31)+1,"")</f>
        <v>#REF!</v>
      </c>
      <c r="O32" s="31" t="e">
        <f>IF(AND($B32=O$1),LOOKUP(9.99999999999999E+307,$O$2:O31)+1,"")</f>
        <v>#REF!</v>
      </c>
      <c r="P32" s="31" t="e">
        <f>IF(AND($B32=P$1),LOOKUP(9.99999999999999E+307,$P$2:P31)+1,"")</f>
        <v>#REF!</v>
      </c>
      <c r="Q32" s="31" t="e">
        <f>IF(AND($B32=Q$1),LOOKUP(9.99999999999999E+307,$Q$2:Q31)+1,"")</f>
        <v>#REF!</v>
      </c>
      <c r="R32" s="31" t="str">
        <f>IF(AND($B32=R$1),LOOKUP(9.99999999999999E+307,$R$2:R31)+1,"")</f>
        <v/>
      </c>
      <c r="S32" s="31" t="str">
        <f>IF(AND($B32=S$1),LOOKUP(9.99999999999999E+307,$S$2:S31)+1,"")</f>
        <v/>
      </c>
      <c r="AA32" s="254" t="str">
        <f t="shared" si="3"/>
        <v/>
      </c>
      <c r="AB32" s="254" t="str">
        <f t="shared" si="4"/>
        <v/>
      </c>
      <c r="AC32" s="255">
        <f t="shared" si="1"/>
        <v>1</v>
      </c>
      <c r="AD32" s="255">
        <f t="shared" si="2"/>
        <v>1</v>
      </c>
      <c r="AE32" s="256">
        <f t="shared" si="5"/>
        <v>1</v>
      </c>
      <c r="AF32" s="252" t="str">
        <f t="shared" si="6"/>
        <v>ป.4/2-1</v>
      </c>
    </row>
    <row r="33" spans="1:32" s="31" customFormat="1" ht="20.149999999999999" customHeight="1" x14ac:dyDescent="0.75">
      <c r="A33" s="31">
        <v>31</v>
      </c>
      <c r="B33" s="235" t="s">
        <v>171</v>
      </c>
      <c r="C33" s="236">
        <v>3835</v>
      </c>
      <c r="D33" s="237" t="s">
        <v>194</v>
      </c>
      <c r="E33" s="671" t="s">
        <v>647</v>
      </c>
      <c r="F33" s="671" t="s">
        <v>648</v>
      </c>
      <c r="G33" s="253" t="str">
        <f t="shared" si="7"/>
        <v>ป.4/23835</v>
      </c>
      <c r="H33" s="31" t="str">
        <f>IF(AND(B33=H$1),LOOKUP(9.99999999999999E+307,$H$2:H32)+1,"")</f>
        <v/>
      </c>
      <c r="I33" s="31">
        <f>IF(AND(B33=I$1),LOOKUP(9.99999999999999E+307,$I$2:I32)+1,"")</f>
        <v>4</v>
      </c>
      <c r="J33" s="31" t="str">
        <f>IF(AND(B33=J$1),LOOKUP(9.99999999999999E+307,$J$2:J32)+1,"")</f>
        <v/>
      </c>
      <c r="K33" s="31" t="str">
        <f>IF(AND(B33=K$1),LOOKUP(9.99999999999999E+307,$K$2:K32)+1,"")</f>
        <v/>
      </c>
      <c r="L33" s="31" t="str">
        <f>IF(AND(B33=L$1),LOOKUP(9.99999999999999E+307,$L$2:L32)+1,"")</f>
        <v/>
      </c>
      <c r="M33" s="31" t="str">
        <f>IF(AND(B33=M$1),LOOKUP(9.99999999999999E+307,$M$2:M32)+1,"")</f>
        <v/>
      </c>
      <c r="N33" s="31" t="e">
        <f>IF(AND(B33=N$1),LOOKUP(9.99999999999999E+307,$N$2:N32)+1,"")</f>
        <v>#REF!</v>
      </c>
      <c r="O33" s="31" t="e">
        <f>IF(AND($B33=O$1),LOOKUP(9.99999999999999E+307,$O$2:O32)+1,"")</f>
        <v>#REF!</v>
      </c>
      <c r="P33" s="31" t="e">
        <f>IF(AND($B33=P$1),LOOKUP(9.99999999999999E+307,$P$2:P32)+1,"")</f>
        <v>#REF!</v>
      </c>
      <c r="Q33" s="31" t="e">
        <f>IF(AND($B33=Q$1),LOOKUP(9.99999999999999E+307,$Q$2:Q32)+1,"")</f>
        <v>#REF!</v>
      </c>
      <c r="R33" s="31" t="str">
        <f>IF(AND($B33=R$1),LOOKUP(9.99999999999999E+307,$R$2:R32)+1,"")</f>
        <v/>
      </c>
      <c r="S33" s="31" t="str">
        <f>IF(AND($B33=S$1),LOOKUP(9.99999999999999E+307,$S$2:S32)+1,"")</f>
        <v/>
      </c>
      <c r="AA33" s="254" t="str">
        <f t="shared" si="3"/>
        <v/>
      </c>
      <c r="AB33" s="254" t="str">
        <f t="shared" si="4"/>
        <v/>
      </c>
      <c r="AC33" s="255">
        <f t="shared" si="1"/>
        <v>1</v>
      </c>
      <c r="AD33" s="255">
        <f t="shared" si="2"/>
        <v>1</v>
      </c>
      <c r="AE33" s="256">
        <f t="shared" si="5"/>
        <v>1</v>
      </c>
      <c r="AF33" s="252" t="str">
        <f t="shared" si="6"/>
        <v>ป.4/2-1</v>
      </c>
    </row>
    <row r="34" spans="1:32" s="31" customFormat="1" ht="20.149999999999999" customHeight="1" x14ac:dyDescent="0.75">
      <c r="A34" s="31">
        <v>32</v>
      </c>
      <c r="B34" s="235" t="s">
        <v>171</v>
      </c>
      <c r="C34" s="236">
        <v>3904</v>
      </c>
      <c r="D34" s="237" t="s">
        <v>194</v>
      </c>
      <c r="E34" s="671" t="s">
        <v>653</v>
      </c>
      <c r="F34" s="671" t="s">
        <v>654</v>
      </c>
      <c r="G34" s="253" t="str">
        <f t="shared" si="7"/>
        <v>ป.4/23904</v>
      </c>
      <c r="H34" s="31" t="str">
        <f>IF(AND(B34=H$1),LOOKUP(9.99999999999999E+307,$H$2:H33)+1,"")</f>
        <v/>
      </c>
      <c r="I34" s="31">
        <f>IF(AND(B34=I$1),LOOKUP(9.99999999999999E+307,$I$2:I33)+1,"")</f>
        <v>5</v>
      </c>
      <c r="J34" s="31" t="str">
        <f>IF(AND(B34=J$1),LOOKUP(9.99999999999999E+307,$J$2:J33)+1,"")</f>
        <v/>
      </c>
      <c r="K34" s="31" t="str">
        <f>IF(AND(B34=K$1),LOOKUP(9.99999999999999E+307,$K$2:K33)+1,"")</f>
        <v/>
      </c>
      <c r="L34" s="31" t="str">
        <f>IF(AND(B34=L$1),LOOKUP(9.99999999999999E+307,$L$2:L33)+1,"")</f>
        <v/>
      </c>
      <c r="M34" s="31" t="str">
        <f>IF(AND(B34=M$1),LOOKUP(9.99999999999999E+307,$M$2:M33)+1,"")</f>
        <v/>
      </c>
      <c r="N34" s="31" t="e">
        <f>IF(AND(B34=N$1),LOOKUP(9.99999999999999E+307,$N$2:N33)+1,"")</f>
        <v>#REF!</v>
      </c>
      <c r="O34" s="31" t="e">
        <f>IF(AND($B34=O$1),LOOKUP(9.99999999999999E+307,$O$2:O33)+1,"")</f>
        <v>#REF!</v>
      </c>
      <c r="P34" s="31" t="e">
        <f>IF(AND($B34=P$1),LOOKUP(9.99999999999999E+307,$P$2:P33)+1,"")</f>
        <v>#REF!</v>
      </c>
      <c r="Q34" s="31" t="e">
        <f>IF(AND($B34=Q$1),LOOKUP(9.99999999999999E+307,$Q$2:Q33)+1,"")</f>
        <v>#REF!</v>
      </c>
      <c r="R34" s="31" t="str">
        <f>IF(AND($B34=R$1),LOOKUP(9.99999999999999E+307,$R$2:R33)+1,"")</f>
        <v/>
      </c>
      <c r="S34" s="31" t="str">
        <f>IF(AND($B34=S$1),LOOKUP(9.99999999999999E+307,$S$2:S33)+1,"")</f>
        <v/>
      </c>
      <c r="AA34" s="254" t="str">
        <f t="shared" si="3"/>
        <v/>
      </c>
      <c r="AB34" s="254" t="str">
        <f t="shared" si="4"/>
        <v/>
      </c>
      <c r="AC34" s="255">
        <f t="shared" si="1"/>
        <v>1</v>
      </c>
      <c r="AD34" s="255">
        <f t="shared" si="2"/>
        <v>1</v>
      </c>
      <c r="AE34" s="256">
        <f t="shared" si="5"/>
        <v>1</v>
      </c>
      <c r="AF34" s="252" t="str">
        <f t="shared" si="6"/>
        <v>ป.4/2-1</v>
      </c>
    </row>
    <row r="35" spans="1:32" s="31" customFormat="1" ht="20.149999999999999" customHeight="1" x14ac:dyDescent="0.75">
      <c r="A35" s="31">
        <v>33</v>
      </c>
      <c r="B35" s="235" t="s">
        <v>171</v>
      </c>
      <c r="C35" s="236">
        <v>3905</v>
      </c>
      <c r="D35" s="237" t="s">
        <v>194</v>
      </c>
      <c r="E35" s="671" t="s">
        <v>655</v>
      </c>
      <c r="F35" s="671" t="s">
        <v>638</v>
      </c>
      <c r="G35" s="253" t="str">
        <f t="shared" si="7"/>
        <v>ป.4/23905</v>
      </c>
      <c r="H35" s="31" t="str">
        <f>IF(AND(B35=H$1),LOOKUP(9.99999999999999E+307,$H$2:H34)+1,"")</f>
        <v/>
      </c>
      <c r="I35" s="31">
        <f>IF(AND(B35=I$1),LOOKUP(9.99999999999999E+307,$I$2:I34)+1,"")</f>
        <v>6</v>
      </c>
      <c r="J35" s="31" t="str">
        <f>IF(AND(B35=J$1),LOOKUP(9.99999999999999E+307,$J$2:J34)+1,"")</f>
        <v/>
      </c>
      <c r="K35" s="31" t="str">
        <f>IF(AND(B35=K$1),LOOKUP(9.99999999999999E+307,$K$2:K34)+1,"")</f>
        <v/>
      </c>
      <c r="L35" s="31" t="str">
        <f>IF(AND(B35=L$1),LOOKUP(9.99999999999999E+307,$L$2:L34)+1,"")</f>
        <v/>
      </c>
      <c r="M35" s="31" t="str">
        <f>IF(AND(B35=M$1),LOOKUP(9.99999999999999E+307,$M$2:M34)+1,"")</f>
        <v/>
      </c>
      <c r="N35" s="31" t="e">
        <f>IF(AND(B35=N$1),LOOKUP(9.99999999999999E+307,$N$2:N34)+1,"")</f>
        <v>#REF!</v>
      </c>
      <c r="O35" s="31" t="e">
        <f>IF(AND($B35=O$1),LOOKUP(9.99999999999999E+307,$O$2:O34)+1,"")</f>
        <v>#REF!</v>
      </c>
      <c r="P35" s="31" t="e">
        <f>IF(AND($B35=P$1),LOOKUP(9.99999999999999E+307,$P$2:P34)+1,"")</f>
        <v>#REF!</v>
      </c>
      <c r="Q35" s="31" t="e">
        <f>IF(AND($B35=Q$1),LOOKUP(9.99999999999999E+307,$Q$2:Q34)+1,"")</f>
        <v>#REF!</v>
      </c>
      <c r="R35" s="31" t="str">
        <f>IF(AND($B35=R$1),LOOKUP(9.99999999999999E+307,$R$2:R34)+1,"")</f>
        <v/>
      </c>
      <c r="S35" s="31" t="str">
        <f>IF(AND($B35=S$1),LOOKUP(9.99999999999999E+307,$S$2:S34)+1,"")</f>
        <v/>
      </c>
      <c r="AA35" s="254" t="str">
        <f t="shared" si="3"/>
        <v/>
      </c>
      <c r="AB35" s="254" t="str">
        <f t="shared" si="4"/>
        <v/>
      </c>
      <c r="AC35" s="255">
        <f t="shared" si="1"/>
        <v>1</v>
      </c>
      <c r="AD35" s="255">
        <f t="shared" si="2"/>
        <v>1</v>
      </c>
      <c r="AE35" s="256">
        <f t="shared" si="5"/>
        <v>1</v>
      </c>
      <c r="AF35" s="252" t="str">
        <f t="shared" si="6"/>
        <v>ป.4/2-1</v>
      </c>
    </row>
    <row r="36" spans="1:32" s="31" customFormat="1" ht="20.149999999999999" customHeight="1" x14ac:dyDescent="0.75">
      <c r="A36" s="31">
        <v>34</v>
      </c>
      <c r="B36" s="235" t="s">
        <v>171</v>
      </c>
      <c r="C36" s="236">
        <v>3946</v>
      </c>
      <c r="D36" s="237" t="s">
        <v>194</v>
      </c>
      <c r="E36" s="671" t="s">
        <v>649</v>
      </c>
      <c r="F36" s="671" t="s">
        <v>650</v>
      </c>
      <c r="G36" s="253" t="str">
        <f t="shared" si="7"/>
        <v>ป.4/23946</v>
      </c>
      <c r="H36" s="31" t="str">
        <f>IF(AND(B36=H$1),LOOKUP(9.99999999999999E+307,$H$2:H35)+1,"")</f>
        <v/>
      </c>
      <c r="I36" s="31">
        <f>IF(AND(B36=I$1),LOOKUP(9.99999999999999E+307,$I$2:I35)+1,"")</f>
        <v>7</v>
      </c>
      <c r="J36" s="31" t="str">
        <f>IF(AND(B36=J$1),LOOKUP(9.99999999999999E+307,$J$2:J35)+1,"")</f>
        <v/>
      </c>
      <c r="K36" s="31" t="str">
        <f>IF(AND(B36=K$1),LOOKUP(9.99999999999999E+307,$K$2:K35)+1,"")</f>
        <v/>
      </c>
      <c r="L36" s="31" t="str">
        <f>IF(AND(B36=L$1),LOOKUP(9.99999999999999E+307,$L$2:L35)+1,"")</f>
        <v/>
      </c>
      <c r="M36" s="31" t="str">
        <f>IF(AND(B36=M$1),LOOKUP(9.99999999999999E+307,$M$2:M35)+1,"")</f>
        <v/>
      </c>
      <c r="N36" s="31" t="e">
        <f>IF(AND(B36=N$1),LOOKUP(9.99999999999999E+307,$N$2:N35)+1,"")</f>
        <v>#REF!</v>
      </c>
      <c r="O36" s="31" t="e">
        <f>IF(AND($B36=O$1),LOOKUP(9.99999999999999E+307,$O$2:O35)+1,"")</f>
        <v>#REF!</v>
      </c>
      <c r="P36" s="31" t="e">
        <f>IF(AND($B36=P$1),LOOKUP(9.99999999999999E+307,$P$2:P35)+1,"")</f>
        <v>#REF!</v>
      </c>
      <c r="Q36" s="31" t="e">
        <f>IF(AND($B36=Q$1),LOOKUP(9.99999999999999E+307,$Q$2:Q35)+1,"")</f>
        <v>#REF!</v>
      </c>
      <c r="R36" s="31" t="str">
        <f>IF(AND($B36=R$1),LOOKUP(9.99999999999999E+307,$R$2:R35)+1,"")</f>
        <v/>
      </c>
      <c r="S36" s="31" t="str">
        <f>IF(AND($B36=S$1),LOOKUP(9.99999999999999E+307,$S$2:S35)+1,"")</f>
        <v/>
      </c>
      <c r="AA36" s="254" t="str">
        <f t="shared" si="3"/>
        <v/>
      </c>
      <c r="AB36" s="254" t="str">
        <f t="shared" si="4"/>
        <v/>
      </c>
      <c r="AC36" s="255">
        <f t="shared" si="1"/>
        <v>1</v>
      </c>
      <c r="AD36" s="255">
        <f t="shared" si="2"/>
        <v>1</v>
      </c>
      <c r="AE36" s="256">
        <f t="shared" si="5"/>
        <v>1</v>
      </c>
      <c r="AF36" s="252" t="str">
        <f t="shared" si="6"/>
        <v>ป.4/2-1</v>
      </c>
    </row>
    <row r="37" spans="1:32" s="31" customFormat="1" ht="20.149999999999999" customHeight="1" x14ac:dyDescent="0.75">
      <c r="A37" s="31">
        <v>35</v>
      </c>
      <c r="B37" s="235" t="s">
        <v>171</v>
      </c>
      <c r="C37" s="236">
        <v>4098</v>
      </c>
      <c r="D37" s="237" t="s">
        <v>194</v>
      </c>
      <c r="E37" s="671" t="s">
        <v>656</v>
      </c>
      <c r="F37" s="671" t="s">
        <v>657</v>
      </c>
      <c r="G37" s="253" t="str">
        <f t="shared" si="7"/>
        <v>ป.4/24098</v>
      </c>
      <c r="H37" s="31" t="str">
        <f>IF(AND(B37=H$1),LOOKUP(9.99999999999999E+307,$H$2:H36)+1,"")</f>
        <v/>
      </c>
      <c r="I37" s="31">
        <f>IF(AND(B37=I$1),LOOKUP(9.99999999999999E+307,$I$2:I36)+1,"")</f>
        <v>8</v>
      </c>
      <c r="J37" s="31" t="str">
        <f>IF(AND(B37=J$1),LOOKUP(9.99999999999999E+307,$J$2:J36)+1,"")</f>
        <v/>
      </c>
      <c r="K37" s="31" t="str">
        <f>IF(AND(B37=K$1),LOOKUP(9.99999999999999E+307,$K$2:K36)+1,"")</f>
        <v/>
      </c>
      <c r="L37" s="31" t="str">
        <f>IF(AND(B37=L$1),LOOKUP(9.99999999999999E+307,$L$2:L36)+1,"")</f>
        <v/>
      </c>
      <c r="M37" s="31" t="str">
        <f>IF(AND(B37=M$1),LOOKUP(9.99999999999999E+307,$M$2:M36)+1,"")</f>
        <v/>
      </c>
      <c r="N37" s="31" t="e">
        <f>IF(AND(B37=N$1),LOOKUP(9.99999999999999E+307,$N$2:N36)+1,"")</f>
        <v>#REF!</v>
      </c>
      <c r="O37" s="31" t="e">
        <f>IF(AND($B37=O$1),LOOKUP(9.99999999999999E+307,$O$2:O36)+1,"")</f>
        <v>#REF!</v>
      </c>
      <c r="P37" s="31" t="e">
        <f>IF(AND($B37=P$1),LOOKUP(9.99999999999999E+307,$P$2:P36)+1,"")</f>
        <v>#REF!</v>
      </c>
      <c r="Q37" s="31" t="e">
        <f>IF(AND($B37=Q$1),LOOKUP(9.99999999999999E+307,$Q$2:Q36)+1,"")</f>
        <v>#REF!</v>
      </c>
      <c r="R37" s="31" t="str">
        <f>IF(AND($B37=R$1),LOOKUP(9.99999999999999E+307,$R$2:R36)+1,"")</f>
        <v/>
      </c>
      <c r="S37" s="31" t="str">
        <f>IF(AND($B37=S$1),LOOKUP(9.99999999999999E+307,$S$2:S36)+1,"")</f>
        <v/>
      </c>
      <c r="AA37" s="254" t="str">
        <f t="shared" si="3"/>
        <v/>
      </c>
      <c r="AB37" s="254" t="str">
        <f t="shared" si="4"/>
        <v/>
      </c>
      <c r="AC37" s="255">
        <f t="shared" si="1"/>
        <v>1</v>
      </c>
      <c r="AD37" s="255">
        <f t="shared" si="2"/>
        <v>1</v>
      </c>
      <c r="AE37" s="256">
        <f t="shared" si="5"/>
        <v>1</v>
      </c>
      <c r="AF37" s="252" t="str">
        <f t="shared" si="6"/>
        <v>ป.4/2-1</v>
      </c>
    </row>
    <row r="38" spans="1:32" s="31" customFormat="1" ht="20.149999999999999" customHeight="1" x14ac:dyDescent="0.75">
      <c r="A38" s="31">
        <v>36</v>
      </c>
      <c r="B38" s="235" t="s">
        <v>171</v>
      </c>
      <c r="C38" s="236">
        <v>4206</v>
      </c>
      <c r="D38" s="237" t="s">
        <v>194</v>
      </c>
      <c r="E38" s="671" t="s">
        <v>699</v>
      </c>
      <c r="F38" s="671" t="s">
        <v>700</v>
      </c>
      <c r="G38" s="253" t="str">
        <f t="shared" si="7"/>
        <v>ป.4/24206</v>
      </c>
      <c r="H38" s="31" t="str">
        <f>IF(AND(B38=H$1),LOOKUP(9.99999999999999E+307,$H$2:H37)+1,"")</f>
        <v/>
      </c>
      <c r="I38" s="31">
        <f>IF(AND(B38=I$1),LOOKUP(9.99999999999999E+307,$I$2:I37)+1,"")</f>
        <v>9</v>
      </c>
      <c r="J38" s="31" t="str">
        <f>IF(AND(B38=J$1),LOOKUP(9.99999999999999E+307,$J$2:J37)+1,"")</f>
        <v/>
      </c>
      <c r="K38" s="31" t="str">
        <f>IF(AND(B38=K$1),LOOKUP(9.99999999999999E+307,$K$2:K37)+1,"")</f>
        <v/>
      </c>
      <c r="L38" s="31" t="str">
        <f>IF(AND(B38=L$1),LOOKUP(9.99999999999999E+307,$L$2:L37)+1,"")</f>
        <v/>
      </c>
      <c r="M38" s="31" t="str">
        <f>IF(AND(B38=M$1),LOOKUP(9.99999999999999E+307,$M$2:M37)+1,"")</f>
        <v/>
      </c>
      <c r="N38" s="31" t="e">
        <f>IF(AND(B38=N$1),LOOKUP(9.99999999999999E+307,$N$2:N37)+1,"")</f>
        <v>#REF!</v>
      </c>
      <c r="O38" s="31" t="e">
        <f>IF(AND($B38=O$1),LOOKUP(9.99999999999999E+307,$O$2:O37)+1,"")</f>
        <v>#REF!</v>
      </c>
      <c r="P38" s="31" t="e">
        <f>IF(AND($B38=P$1),LOOKUP(9.99999999999999E+307,$P$2:P37)+1,"")</f>
        <v>#REF!</v>
      </c>
      <c r="Q38" s="31" t="e">
        <f>IF(AND($B38=Q$1),LOOKUP(9.99999999999999E+307,$Q$2:Q37)+1,"")</f>
        <v>#REF!</v>
      </c>
      <c r="R38" s="31" t="str">
        <f>IF(AND($B38=R$1),LOOKUP(9.99999999999999E+307,$R$2:R37)+1,"")</f>
        <v/>
      </c>
      <c r="S38" s="31" t="str">
        <f>IF(AND($B38=S$1),LOOKUP(9.99999999999999E+307,$S$2:S37)+1,"")</f>
        <v/>
      </c>
      <c r="AA38" s="254" t="str">
        <f t="shared" si="3"/>
        <v/>
      </c>
      <c r="AB38" s="254" t="str">
        <f t="shared" si="4"/>
        <v/>
      </c>
      <c r="AC38" s="255">
        <f t="shared" si="1"/>
        <v>1</v>
      </c>
      <c r="AD38" s="255">
        <f t="shared" si="2"/>
        <v>1</v>
      </c>
      <c r="AE38" s="256">
        <f t="shared" si="5"/>
        <v>1</v>
      </c>
      <c r="AF38" s="252" t="str">
        <f t="shared" si="6"/>
        <v>ป.4/2-1</v>
      </c>
    </row>
    <row r="39" spans="1:32" s="31" customFormat="1" ht="20.149999999999999" customHeight="1" x14ac:dyDescent="0.75">
      <c r="A39" s="31">
        <v>37</v>
      </c>
      <c r="B39" s="235" t="s">
        <v>171</v>
      </c>
      <c r="C39" s="236">
        <v>4306</v>
      </c>
      <c r="D39" s="237" t="s">
        <v>194</v>
      </c>
      <c r="E39" s="671" t="s">
        <v>744</v>
      </c>
      <c r="F39" s="671" t="s">
        <v>745</v>
      </c>
      <c r="G39" s="253" t="str">
        <f t="shared" ref="G39:G67" si="8">B39&amp;C39</f>
        <v>ป.4/24306</v>
      </c>
      <c r="H39" s="31" t="str">
        <f>IF(AND(B39=H$1),LOOKUP(9.99999999999999E+307,$H$2:H38)+1,"")</f>
        <v/>
      </c>
      <c r="I39" s="31">
        <f>IF(AND(B39=I$1),LOOKUP(9.99999999999999E+307,$I$2:I38)+1,"")</f>
        <v>10</v>
      </c>
      <c r="J39" s="31" t="str">
        <f>IF(AND(B39=J$1),LOOKUP(9.99999999999999E+307,$J$2:J38)+1,"")</f>
        <v/>
      </c>
      <c r="K39" s="31" t="str">
        <f>IF(AND(B39=K$1),LOOKUP(9.99999999999999E+307,$K$2:K38)+1,"")</f>
        <v/>
      </c>
      <c r="L39" s="31" t="str">
        <f>IF(AND(B39=L$1),LOOKUP(9.99999999999999E+307,$L$2:L38)+1,"")</f>
        <v/>
      </c>
      <c r="M39" s="31" t="str">
        <f>IF(AND(B39=M$1),LOOKUP(9.99999999999999E+307,$M$2:M38)+1,"")</f>
        <v/>
      </c>
      <c r="N39" s="31" t="e">
        <f>IF(AND(B39=N$1),LOOKUP(9.99999999999999E+307,$N$2:N38)+1,"")</f>
        <v>#REF!</v>
      </c>
      <c r="O39" s="31" t="e">
        <f>IF(AND($B39=O$1),LOOKUP(9.99999999999999E+307,$O$2:O38)+1,"")</f>
        <v>#REF!</v>
      </c>
      <c r="P39" s="31" t="e">
        <f>IF(AND($B39=P$1),LOOKUP(9.99999999999999E+307,$P$2:P38)+1,"")</f>
        <v>#REF!</v>
      </c>
      <c r="Q39" s="31" t="e">
        <f>IF(AND($B39=Q$1),LOOKUP(9.99999999999999E+307,$Q$2:Q38)+1,"")</f>
        <v>#REF!</v>
      </c>
      <c r="R39" s="31" t="str">
        <f>IF(AND($B39=R$1),LOOKUP(9.99999999999999E+307,$R$2:R38)+1,"")</f>
        <v/>
      </c>
      <c r="S39" s="31" t="str">
        <f>IF(AND($B39=S$1),LOOKUP(9.99999999999999E+307,$S$2:S38)+1,"")</f>
        <v/>
      </c>
      <c r="AA39" s="254" t="str">
        <f t="shared" si="3"/>
        <v/>
      </c>
      <c r="AB39" s="254" t="str">
        <f t="shared" si="4"/>
        <v/>
      </c>
      <c r="AC39" s="255">
        <f t="shared" si="1"/>
        <v>1</v>
      </c>
      <c r="AD39" s="255">
        <f t="shared" si="2"/>
        <v>1</v>
      </c>
      <c r="AE39" s="256">
        <f t="shared" si="5"/>
        <v>1</v>
      </c>
      <c r="AF39" s="252" t="str">
        <f t="shared" si="6"/>
        <v>ป.4/2-1</v>
      </c>
    </row>
    <row r="40" spans="1:32" s="31" customFormat="1" ht="20.149999999999999" customHeight="1" x14ac:dyDescent="0.75">
      <c r="A40" s="31">
        <v>38</v>
      </c>
      <c r="B40" s="235" t="s">
        <v>171</v>
      </c>
      <c r="C40" s="236">
        <v>3802</v>
      </c>
      <c r="D40" s="237" t="s">
        <v>199</v>
      </c>
      <c r="E40" s="671" t="s">
        <v>679</v>
      </c>
      <c r="F40" s="671" t="s">
        <v>208</v>
      </c>
      <c r="G40" s="253" t="str">
        <f t="shared" si="8"/>
        <v>ป.4/23802</v>
      </c>
      <c r="H40" s="31" t="str">
        <f>IF(AND(B40=H$1),LOOKUP(9.99999999999999E+307,$H$2:H39)+1,"")</f>
        <v/>
      </c>
      <c r="I40" s="31">
        <f>IF(AND(B40=I$1),LOOKUP(9.99999999999999E+307,$I$2:I39)+1,"")</f>
        <v>11</v>
      </c>
      <c r="J40" s="31" t="str">
        <f>IF(AND(B40=J$1),LOOKUP(9.99999999999999E+307,$J$2:J39)+1,"")</f>
        <v/>
      </c>
      <c r="K40" s="31" t="str">
        <f>IF(AND(B40=K$1),LOOKUP(9.99999999999999E+307,$K$2:K39)+1,"")</f>
        <v/>
      </c>
      <c r="L40" s="31" t="str">
        <f>IF(AND(B40=L$1),LOOKUP(9.99999999999999E+307,$L$2:L39)+1,"")</f>
        <v/>
      </c>
      <c r="M40" s="31" t="str">
        <f>IF(AND(B40=M$1),LOOKUP(9.99999999999999E+307,$M$2:M39)+1,"")</f>
        <v/>
      </c>
      <c r="N40" s="31" t="e">
        <f>IF(AND(B40=N$1),LOOKUP(9.99999999999999E+307,$N$2:N39)+1,"")</f>
        <v>#REF!</v>
      </c>
      <c r="O40" s="31" t="e">
        <f>IF(AND($B40=O$1),LOOKUP(9.99999999999999E+307,$O$2:O39)+1,"")</f>
        <v>#REF!</v>
      </c>
      <c r="P40" s="31" t="e">
        <f>IF(AND($B40=P$1),LOOKUP(9.99999999999999E+307,$P$2:P39)+1,"")</f>
        <v>#REF!</v>
      </c>
      <c r="Q40" s="31" t="e">
        <f>IF(AND($B40=Q$1),LOOKUP(9.99999999999999E+307,$Q$2:Q39)+1,"")</f>
        <v>#REF!</v>
      </c>
      <c r="R40" s="31" t="str">
        <f>IF(AND($B40=R$1),LOOKUP(9.99999999999999E+307,$R$2:R39)+1,"")</f>
        <v/>
      </c>
      <c r="S40" s="31" t="str">
        <f>IF(AND($B40=S$1),LOOKUP(9.99999999999999E+307,$S$2:S39)+1,"")</f>
        <v/>
      </c>
      <c r="AA40" s="254" t="str">
        <f t="shared" si="3"/>
        <v/>
      </c>
      <c r="AB40" s="254" t="str">
        <f t="shared" si="4"/>
        <v/>
      </c>
      <c r="AC40" s="255">
        <f t="shared" si="1"/>
        <v>1</v>
      </c>
      <c r="AD40" s="255">
        <f t="shared" si="2"/>
        <v>1</v>
      </c>
      <c r="AE40" s="256">
        <f t="shared" si="5"/>
        <v>2</v>
      </c>
      <c r="AF40" s="252" t="str">
        <f t="shared" si="6"/>
        <v>ป.4/2-2</v>
      </c>
    </row>
    <row r="41" spans="1:32" s="31" customFormat="1" ht="20.149999999999999" customHeight="1" x14ac:dyDescent="0.6">
      <c r="A41" s="31">
        <v>39</v>
      </c>
      <c r="B41" s="235" t="s">
        <v>171</v>
      </c>
      <c r="C41" s="236">
        <v>3809</v>
      </c>
      <c r="D41" s="673" t="s">
        <v>199</v>
      </c>
      <c r="E41" s="674" t="s">
        <v>671</v>
      </c>
      <c r="F41" s="674" t="s">
        <v>672</v>
      </c>
      <c r="G41" s="253" t="str">
        <f t="shared" si="8"/>
        <v>ป.4/23809</v>
      </c>
      <c r="H41" s="31" t="str">
        <f>IF(AND(B41=H$1),LOOKUP(9.99999999999999E+307,$H$2:H40)+1,"")</f>
        <v/>
      </c>
      <c r="I41" s="31">
        <f>IF(AND(B41=I$1),LOOKUP(9.99999999999999E+307,$I$2:I40)+1,"")</f>
        <v>12</v>
      </c>
      <c r="J41" s="31" t="str">
        <f>IF(AND(B41=J$1),LOOKUP(9.99999999999999E+307,$J$2:J40)+1,"")</f>
        <v/>
      </c>
      <c r="K41" s="31" t="str">
        <f>IF(AND(B41=K$1),LOOKUP(9.99999999999999E+307,$K$2:K40)+1,"")</f>
        <v/>
      </c>
      <c r="L41" s="31" t="str">
        <f>IF(AND(B41=L$1),LOOKUP(9.99999999999999E+307,$L$2:L40)+1,"")</f>
        <v/>
      </c>
      <c r="M41" s="31" t="str">
        <f>IF(AND(B41=M$1),LOOKUP(9.99999999999999E+307,$M$2:M40)+1,"")</f>
        <v/>
      </c>
      <c r="N41" s="31" t="e">
        <f>IF(AND(B41=N$1),LOOKUP(9.99999999999999E+307,$N$2:N40)+1,"")</f>
        <v>#REF!</v>
      </c>
      <c r="O41" s="31" t="e">
        <f>IF(AND($B41=O$1),LOOKUP(9.99999999999999E+307,$O$2:O40)+1,"")</f>
        <v>#REF!</v>
      </c>
      <c r="P41" s="31" t="e">
        <f>IF(AND($B41=P$1),LOOKUP(9.99999999999999E+307,$P$2:P40)+1,"")</f>
        <v>#REF!</v>
      </c>
      <c r="Q41" s="31" t="e">
        <f>IF(AND($B41=Q$1),LOOKUP(9.99999999999999E+307,$Q$2:Q40)+1,"")</f>
        <v>#REF!</v>
      </c>
      <c r="R41" s="31" t="str">
        <f>IF(AND($B41=R$1),LOOKUP(9.99999999999999E+307,$R$2:R40)+1,"")</f>
        <v/>
      </c>
      <c r="S41" s="31" t="str">
        <f>IF(AND($B41=S$1),LOOKUP(9.99999999999999E+307,$S$2:S40)+1,"")</f>
        <v/>
      </c>
      <c r="AA41" s="254" t="str">
        <f t="shared" si="3"/>
        <v/>
      </c>
      <c r="AB41" s="254" t="str">
        <f t="shared" si="4"/>
        <v/>
      </c>
      <c r="AC41" s="255">
        <f t="shared" si="1"/>
        <v>1</v>
      </c>
      <c r="AD41" s="255">
        <f t="shared" si="2"/>
        <v>1</v>
      </c>
      <c r="AE41" s="256">
        <f t="shared" si="5"/>
        <v>2</v>
      </c>
      <c r="AF41" s="252" t="str">
        <f t="shared" si="6"/>
        <v>ป.4/2-2</v>
      </c>
    </row>
    <row r="42" spans="1:32" s="31" customFormat="1" ht="20.149999999999999" customHeight="1" x14ac:dyDescent="0.75">
      <c r="A42" s="31">
        <v>40</v>
      </c>
      <c r="B42" s="235" t="s">
        <v>171</v>
      </c>
      <c r="C42" s="236">
        <v>3811</v>
      </c>
      <c r="D42" s="237" t="s">
        <v>199</v>
      </c>
      <c r="E42" s="671" t="s">
        <v>664</v>
      </c>
      <c r="F42" s="671" t="s">
        <v>665</v>
      </c>
      <c r="G42" s="253" t="str">
        <f t="shared" si="8"/>
        <v>ป.4/23811</v>
      </c>
      <c r="H42" s="31" t="str">
        <f>IF(AND(B42=H$1),LOOKUP(9.99999999999999E+307,$H$2:H41)+1,"")</f>
        <v/>
      </c>
      <c r="I42" s="31">
        <f>IF(AND(B42=I$1),LOOKUP(9.99999999999999E+307,$I$2:I41)+1,"")</f>
        <v>13</v>
      </c>
      <c r="J42" s="31" t="str">
        <f>IF(AND(B42=J$1),LOOKUP(9.99999999999999E+307,$J$2:J41)+1,"")</f>
        <v/>
      </c>
      <c r="K42" s="31" t="str">
        <f>IF(AND(B42=K$1),LOOKUP(9.99999999999999E+307,$K$2:K41)+1,"")</f>
        <v/>
      </c>
      <c r="L42" s="31" t="str">
        <f>IF(AND(B42=L$1),LOOKUP(9.99999999999999E+307,$L$2:L41)+1,"")</f>
        <v/>
      </c>
      <c r="M42" s="31" t="str">
        <f>IF(AND(B42=M$1),LOOKUP(9.99999999999999E+307,$M$2:M41)+1,"")</f>
        <v/>
      </c>
      <c r="N42" s="31" t="e">
        <f>IF(AND(B42=N$1),LOOKUP(9.99999999999999E+307,$N$2:N41)+1,"")</f>
        <v>#REF!</v>
      </c>
      <c r="O42" s="31" t="e">
        <f>IF(AND($B42=O$1),LOOKUP(9.99999999999999E+307,$O$2:O41)+1,"")</f>
        <v>#REF!</v>
      </c>
      <c r="P42" s="31" t="e">
        <f>IF(AND($B42=P$1),LOOKUP(9.99999999999999E+307,$P$2:P41)+1,"")</f>
        <v>#REF!</v>
      </c>
      <c r="Q42" s="31" t="e">
        <f>IF(AND($B42=Q$1),LOOKUP(9.99999999999999E+307,$Q$2:Q41)+1,"")</f>
        <v>#REF!</v>
      </c>
      <c r="R42" s="31" t="str">
        <f>IF(AND($B42=R$1),LOOKUP(9.99999999999999E+307,$R$2:R41)+1,"")</f>
        <v/>
      </c>
      <c r="S42" s="31" t="str">
        <f>IF(AND($B42=S$1),LOOKUP(9.99999999999999E+307,$S$2:S41)+1,"")</f>
        <v/>
      </c>
      <c r="AA42" s="254" t="str">
        <f t="shared" si="3"/>
        <v/>
      </c>
      <c r="AB42" s="254" t="str">
        <f t="shared" si="4"/>
        <v/>
      </c>
      <c r="AC42" s="255">
        <f t="shared" si="1"/>
        <v>1</v>
      </c>
      <c r="AD42" s="255">
        <f t="shared" si="2"/>
        <v>1</v>
      </c>
      <c r="AE42" s="256">
        <f t="shared" si="5"/>
        <v>2</v>
      </c>
      <c r="AF42" s="252" t="str">
        <f t="shared" si="6"/>
        <v>ป.4/2-2</v>
      </c>
    </row>
    <row r="43" spans="1:32" s="31" customFormat="1" ht="20.149999999999999" customHeight="1" x14ac:dyDescent="0.6">
      <c r="A43" s="31">
        <v>41</v>
      </c>
      <c r="B43" s="235" t="s">
        <v>171</v>
      </c>
      <c r="C43" s="236">
        <v>3816</v>
      </c>
      <c r="D43" s="237" t="s">
        <v>199</v>
      </c>
      <c r="E43" s="674" t="s">
        <v>677</v>
      </c>
      <c r="F43" s="674" t="s">
        <v>678</v>
      </c>
      <c r="G43" s="253" t="str">
        <f t="shared" si="8"/>
        <v>ป.4/23816</v>
      </c>
      <c r="H43" s="31" t="str">
        <f>IF(AND(B43=H$1),LOOKUP(9.99999999999999E+307,$H$2:H42)+1,"")</f>
        <v/>
      </c>
      <c r="I43" s="31">
        <f>IF(AND(B43=I$1),LOOKUP(9.99999999999999E+307,$I$2:I42)+1,"")</f>
        <v>14</v>
      </c>
      <c r="J43" s="31" t="str">
        <f>IF(AND(B43=J$1),LOOKUP(9.99999999999999E+307,$J$2:J42)+1,"")</f>
        <v/>
      </c>
      <c r="K43" s="31" t="str">
        <f>IF(AND(B43=K$1),LOOKUP(9.99999999999999E+307,$K$2:K42)+1,"")</f>
        <v/>
      </c>
      <c r="L43" s="31" t="str">
        <f>IF(AND(B43=L$1),LOOKUP(9.99999999999999E+307,$L$2:L42)+1,"")</f>
        <v/>
      </c>
      <c r="M43" s="31" t="str">
        <f>IF(AND(B43=M$1),LOOKUP(9.99999999999999E+307,$M$2:M42)+1,"")</f>
        <v/>
      </c>
      <c r="N43" s="31" t="e">
        <f>IF(AND(B43=N$1),LOOKUP(9.99999999999999E+307,$N$2:N42)+1,"")</f>
        <v>#REF!</v>
      </c>
      <c r="O43" s="31" t="e">
        <f>IF(AND($B43=O$1),LOOKUP(9.99999999999999E+307,$O$2:O42)+1,"")</f>
        <v>#REF!</v>
      </c>
      <c r="P43" s="31" t="e">
        <f>IF(AND($B43=P$1),LOOKUP(9.99999999999999E+307,$P$2:P42)+1,"")</f>
        <v>#REF!</v>
      </c>
      <c r="Q43" s="31" t="e">
        <f>IF(AND($B43=Q$1),LOOKUP(9.99999999999999E+307,$Q$2:Q42)+1,"")</f>
        <v>#REF!</v>
      </c>
      <c r="R43" s="31" t="str">
        <f>IF(AND($B43=R$1),LOOKUP(9.99999999999999E+307,$R$2:R42)+1,"")</f>
        <v/>
      </c>
      <c r="S43" s="31" t="str">
        <f>IF(AND($B43=S$1),LOOKUP(9.99999999999999E+307,$S$2:S42)+1,"")</f>
        <v/>
      </c>
      <c r="AA43" s="254" t="str">
        <f t="shared" si="3"/>
        <v/>
      </c>
      <c r="AB43" s="254" t="str">
        <f t="shared" si="4"/>
        <v/>
      </c>
      <c r="AC43" s="255">
        <f t="shared" si="1"/>
        <v>1</v>
      </c>
      <c r="AD43" s="255">
        <f t="shared" si="2"/>
        <v>1</v>
      </c>
      <c r="AE43" s="256">
        <f t="shared" si="5"/>
        <v>2</v>
      </c>
      <c r="AF43" s="252" t="str">
        <f t="shared" si="6"/>
        <v>ป.4/2-2</v>
      </c>
    </row>
    <row r="44" spans="1:32" s="31" customFormat="1" ht="20.149999999999999" customHeight="1" x14ac:dyDescent="0.6">
      <c r="A44" s="31">
        <v>42</v>
      </c>
      <c r="B44" s="235" t="s">
        <v>171</v>
      </c>
      <c r="C44" s="236">
        <v>3853</v>
      </c>
      <c r="D44" s="237" t="s">
        <v>199</v>
      </c>
      <c r="E44" s="674" t="s">
        <v>674</v>
      </c>
      <c r="F44" s="674" t="s">
        <v>255</v>
      </c>
      <c r="G44" s="253" t="str">
        <f t="shared" si="8"/>
        <v>ป.4/23853</v>
      </c>
      <c r="H44" s="31" t="str">
        <f>IF(AND(B44=H$1),LOOKUP(9.99999999999999E+307,$H$2:H43)+1,"")</f>
        <v/>
      </c>
      <c r="I44" s="31">
        <f>IF(AND(B44=I$1),LOOKUP(9.99999999999999E+307,$I$2:I43)+1,"")</f>
        <v>15</v>
      </c>
      <c r="J44" s="31" t="str">
        <f>IF(AND(B44=J$1),LOOKUP(9.99999999999999E+307,$J$2:J43)+1,"")</f>
        <v/>
      </c>
      <c r="K44" s="31" t="str">
        <f>IF(AND(B44=K$1),LOOKUP(9.99999999999999E+307,$K$2:K43)+1,"")</f>
        <v/>
      </c>
      <c r="L44" s="31" t="str">
        <f>IF(AND(B44=L$1),LOOKUP(9.99999999999999E+307,$L$2:L43)+1,"")</f>
        <v/>
      </c>
      <c r="M44" s="31" t="str">
        <f>IF(AND(B44=M$1),LOOKUP(9.99999999999999E+307,$M$2:M43)+1,"")</f>
        <v/>
      </c>
      <c r="N44" s="31" t="e">
        <f>IF(AND(B44=N$1),LOOKUP(9.99999999999999E+307,$N$2:N43)+1,"")</f>
        <v>#REF!</v>
      </c>
      <c r="O44" s="31" t="e">
        <f>IF(AND($B44=O$1),LOOKUP(9.99999999999999E+307,$O$2:O43)+1,"")</f>
        <v>#REF!</v>
      </c>
      <c r="P44" s="31" t="e">
        <f>IF(AND($B44=P$1),LOOKUP(9.99999999999999E+307,$P$2:P43)+1,"")</f>
        <v>#REF!</v>
      </c>
      <c r="Q44" s="31" t="e">
        <f>IF(AND($B44=Q$1),LOOKUP(9.99999999999999E+307,$Q$2:Q43)+1,"")</f>
        <v>#REF!</v>
      </c>
      <c r="R44" s="31" t="str">
        <f>IF(AND($B44=R$1),LOOKUP(9.99999999999999E+307,$R$2:R43)+1,"")</f>
        <v/>
      </c>
      <c r="S44" s="31" t="str">
        <f>IF(AND($B44=S$1),LOOKUP(9.99999999999999E+307,$S$2:S43)+1,"")</f>
        <v/>
      </c>
      <c r="AA44" s="254" t="str">
        <f t="shared" si="3"/>
        <v/>
      </c>
      <c r="AB44" s="254" t="str">
        <f t="shared" si="4"/>
        <v/>
      </c>
      <c r="AC44" s="255">
        <f t="shared" si="1"/>
        <v>1</v>
      </c>
      <c r="AD44" s="255">
        <f t="shared" si="2"/>
        <v>1</v>
      </c>
      <c r="AE44" s="256">
        <f t="shared" si="5"/>
        <v>2</v>
      </c>
      <c r="AF44" s="252" t="str">
        <f t="shared" si="6"/>
        <v>ป.4/2-2</v>
      </c>
    </row>
    <row r="45" spans="1:32" s="31" customFormat="1" ht="20.149999999999999" customHeight="1" x14ac:dyDescent="0.75">
      <c r="A45" s="31">
        <v>43</v>
      </c>
      <c r="B45" s="235" t="s">
        <v>171</v>
      </c>
      <c r="C45" s="236">
        <v>3854</v>
      </c>
      <c r="D45" s="237" t="s">
        <v>199</v>
      </c>
      <c r="E45" s="671" t="s">
        <v>666</v>
      </c>
      <c r="F45" s="671" t="s">
        <v>667</v>
      </c>
      <c r="G45" s="253" t="str">
        <f t="shared" si="8"/>
        <v>ป.4/23854</v>
      </c>
      <c r="H45" s="31" t="str">
        <f>IF(AND(B45=H$1),LOOKUP(9.99999999999999E+307,$H$2:H44)+1,"")</f>
        <v/>
      </c>
      <c r="I45" s="31">
        <f>IF(AND(B45=I$1),LOOKUP(9.99999999999999E+307,$I$2:I44)+1,"")</f>
        <v>16</v>
      </c>
      <c r="J45" s="31" t="str">
        <f>IF(AND(B45=J$1),LOOKUP(9.99999999999999E+307,$J$2:J44)+1,"")</f>
        <v/>
      </c>
      <c r="K45" s="31" t="str">
        <f>IF(AND(B45=K$1),LOOKUP(9.99999999999999E+307,$K$2:K44)+1,"")</f>
        <v/>
      </c>
      <c r="L45" s="31" t="str">
        <f>IF(AND(B45=L$1),LOOKUP(9.99999999999999E+307,$L$2:L44)+1,"")</f>
        <v/>
      </c>
      <c r="M45" s="31" t="str">
        <f>IF(AND(B45=M$1),LOOKUP(9.99999999999999E+307,$M$2:M44)+1,"")</f>
        <v/>
      </c>
      <c r="N45" s="31" t="e">
        <f>IF(AND(B45=N$1),LOOKUP(9.99999999999999E+307,$N$2:N44)+1,"")</f>
        <v>#REF!</v>
      </c>
      <c r="O45" s="31" t="e">
        <f>IF(AND($B45=O$1),LOOKUP(9.99999999999999E+307,$O$2:O44)+1,"")</f>
        <v>#REF!</v>
      </c>
      <c r="P45" s="31" t="e">
        <f>IF(AND($B45=P$1),LOOKUP(9.99999999999999E+307,$P$2:P44)+1,"")</f>
        <v>#REF!</v>
      </c>
      <c r="Q45" s="31" t="e">
        <f>IF(AND($B45=Q$1),LOOKUP(9.99999999999999E+307,$Q$2:Q44)+1,"")</f>
        <v>#REF!</v>
      </c>
      <c r="R45" s="31" t="str">
        <f>IF(AND($B45=R$1),LOOKUP(9.99999999999999E+307,$R$2:R44)+1,"")</f>
        <v/>
      </c>
      <c r="S45" s="31" t="str">
        <f>IF(AND($B45=S$1),LOOKUP(9.99999999999999E+307,$S$2:S44)+1,"")</f>
        <v/>
      </c>
      <c r="AA45" s="254" t="str">
        <f t="shared" si="3"/>
        <v/>
      </c>
      <c r="AB45" s="254" t="str">
        <f t="shared" si="4"/>
        <v/>
      </c>
      <c r="AC45" s="255">
        <f t="shared" si="1"/>
        <v>1</v>
      </c>
      <c r="AD45" s="255">
        <f t="shared" si="2"/>
        <v>1</v>
      </c>
      <c r="AE45" s="256">
        <f t="shared" si="5"/>
        <v>2</v>
      </c>
      <c r="AF45" s="252" t="str">
        <f t="shared" si="6"/>
        <v>ป.4/2-2</v>
      </c>
    </row>
    <row r="46" spans="1:32" s="31" customFormat="1" ht="20.149999999999999" customHeight="1" x14ac:dyDescent="0.6">
      <c r="A46" s="31">
        <v>44</v>
      </c>
      <c r="B46" s="235" t="s">
        <v>171</v>
      </c>
      <c r="C46" s="236">
        <v>3933</v>
      </c>
      <c r="D46" s="237" t="s">
        <v>199</v>
      </c>
      <c r="E46" s="674" t="s">
        <v>675</v>
      </c>
      <c r="F46" s="674" t="s">
        <v>676</v>
      </c>
      <c r="G46" s="253" t="str">
        <f t="shared" si="8"/>
        <v>ป.4/23933</v>
      </c>
      <c r="H46" s="31" t="str">
        <f>IF(AND(B46=H$1),LOOKUP(9.99999999999999E+307,$H$2:H45)+1,"")</f>
        <v/>
      </c>
      <c r="I46" s="31">
        <f>IF(AND(B46=I$1),LOOKUP(9.99999999999999E+307,$I$2:I45)+1,"")</f>
        <v>17</v>
      </c>
      <c r="J46" s="31" t="str">
        <f>IF(AND(B46=J$1),LOOKUP(9.99999999999999E+307,$J$2:J45)+1,"")</f>
        <v/>
      </c>
      <c r="K46" s="31" t="str">
        <f>IF(AND(B46=K$1),LOOKUP(9.99999999999999E+307,$K$2:K45)+1,"")</f>
        <v/>
      </c>
      <c r="L46" s="31" t="str">
        <f>IF(AND(B46=L$1),LOOKUP(9.99999999999999E+307,$L$2:L45)+1,"")</f>
        <v/>
      </c>
      <c r="M46" s="31" t="str">
        <f>IF(AND(B46=M$1),LOOKUP(9.99999999999999E+307,$M$2:M45)+1,"")</f>
        <v/>
      </c>
      <c r="N46" s="31" t="e">
        <f>IF(AND(B46=N$1),LOOKUP(9.99999999999999E+307,$N$2:N45)+1,"")</f>
        <v>#REF!</v>
      </c>
      <c r="O46" s="31" t="e">
        <f>IF(AND($B46=O$1),LOOKUP(9.99999999999999E+307,$O$2:O45)+1,"")</f>
        <v>#REF!</v>
      </c>
      <c r="P46" s="31" t="e">
        <f>IF(AND($B46=P$1),LOOKUP(9.99999999999999E+307,$P$2:P45)+1,"")</f>
        <v>#REF!</v>
      </c>
      <c r="Q46" s="31" t="e">
        <f>IF(AND($B46=Q$1),LOOKUP(9.99999999999999E+307,$Q$2:Q45)+1,"")</f>
        <v>#REF!</v>
      </c>
      <c r="R46" s="31" t="str">
        <f>IF(AND($B46=R$1),LOOKUP(9.99999999999999E+307,$R$2:R45)+1,"")</f>
        <v/>
      </c>
      <c r="S46" s="31" t="str">
        <f>IF(AND($B46=S$1),LOOKUP(9.99999999999999E+307,$S$2:S45)+1,"")</f>
        <v/>
      </c>
      <c r="AA46" s="254" t="str">
        <f t="shared" si="3"/>
        <v/>
      </c>
      <c r="AB46" s="254" t="str">
        <f t="shared" si="4"/>
        <v/>
      </c>
      <c r="AC46" s="255">
        <f t="shared" si="1"/>
        <v>1</v>
      </c>
      <c r="AD46" s="255">
        <f t="shared" si="2"/>
        <v>1</v>
      </c>
      <c r="AE46" s="256">
        <f t="shared" si="5"/>
        <v>2</v>
      </c>
      <c r="AF46" s="252" t="str">
        <f t="shared" si="6"/>
        <v>ป.4/2-2</v>
      </c>
    </row>
    <row r="47" spans="1:32" s="31" customFormat="1" ht="20.149999999999999" customHeight="1" x14ac:dyDescent="0.6">
      <c r="A47" s="31">
        <v>45</v>
      </c>
      <c r="B47" s="235" t="s">
        <v>171</v>
      </c>
      <c r="C47" s="236">
        <v>3939</v>
      </c>
      <c r="D47" s="237" t="s">
        <v>199</v>
      </c>
      <c r="E47" s="675" t="s">
        <v>660</v>
      </c>
      <c r="F47" s="674" t="s">
        <v>661</v>
      </c>
      <c r="G47" s="253" t="str">
        <f t="shared" si="8"/>
        <v>ป.4/23939</v>
      </c>
      <c r="H47" s="31" t="str">
        <f>IF(AND(B47=H$1),LOOKUP(9.99999999999999E+307,$H$2:H46)+1,"")</f>
        <v/>
      </c>
      <c r="I47" s="31">
        <f>IF(AND(B47=I$1),LOOKUP(9.99999999999999E+307,$I$2:I46)+1,"")</f>
        <v>18</v>
      </c>
      <c r="J47" s="31" t="str">
        <f>IF(AND(B47=J$1),LOOKUP(9.99999999999999E+307,$J$2:J46)+1,"")</f>
        <v/>
      </c>
      <c r="K47" s="31" t="str">
        <f>IF(AND(B47=K$1),LOOKUP(9.99999999999999E+307,$K$2:K46)+1,"")</f>
        <v/>
      </c>
      <c r="L47" s="31" t="str">
        <f>IF(AND(B47=L$1),LOOKUP(9.99999999999999E+307,$L$2:L46)+1,"")</f>
        <v/>
      </c>
      <c r="M47" s="31" t="str">
        <f>IF(AND(B47=M$1),LOOKUP(9.99999999999999E+307,$M$2:M46)+1,"")</f>
        <v/>
      </c>
      <c r="N47" s="31" t="e">
        <f>IF(AND(B47=N$1),LOOKUP(9.99999999999999E+307,$N$2:N46)+1,"")</f>
        <v>#REF!</v>
      </c>
      <c r="O47" s="31" t="e">
        <f>IF(AND($B47=O$1),LOOKUP(9.99999999999999E+307,$O$2:O46)+1,"")</f>
        <v>#REF!</v>
      </c>
      <c r="P47" s="31" t="e">
        <f>IF(AND($B47=P$1),LOOKUP(9.99999999999999E+307,$P$2:P46)+1,"")</f>
        <v>#REF!</v>
      </c>
      <c r="Q47" s="31" t="e">
        <f>IF(AND($B47=Q$1),LOOKUP(9.99999999999999E+307,$Q$2:Q46)+1,"")</f>
        <v>#REF!</v>
      </c>
      <c r="R47" s="31" t="str">
        <f>IF(AND($B47=R$1),LOOKUP(9.99999999999999E+307,$R$2:R46)+1,"")</f>
        <v/>
      </c>
      <c r="S47" s="31" t="str">
        <f>IF(AND($B47=S$1),LOOKUP(9.99999999999999E+307,$S$2:S46)+1,"")</f>
        <v/>
      </c>
      <c r="AA47" s="254" t="str">
        <f t="shared" si="3"/>
        <v/>
      </c>
      <c r="AB47" s="254" t="str">
        <f t="shared" si="4"/>
        <v/>
      </c>
      <c r="AC47" s="255">
        <f t="shared" si="1"/>
        <v>1</v>
      </c>
      <c r="AD47" s="255">
        <f t="shared" si="2"/>
        <v>1</v>
      </c>
      <c r="AE47" s="256">
        <f t="shared" si="5"/>
        <v>2</v>
      </c>
      <c r="AF47" s="252" t="str">
        <f t="shared" ref="AF47:AF110" si="9">CONCATENATE(B47,"-",AE47)</f>
        <v>ป.4/2-2</v>
      </c>
    </row>
    <row r="48" spans="1:32" ht="20.149999999999999" customHeight="1" x14ac:dyDescent="0.3">
      <c r="A48" s="31">
        <v>46</v>
      </c>
      <c r="B48" s="235" t="s">
        <v>171</v>
      </c>
      <c r="C48" s="236">
        <v>3948</v>
      </c>
      <c r="D48" s="237" t="s">
        <v>199</v>
      </c>
      <c r="E48" s="671" t="s">
        <v>212</v>
      </c>
      <c r="F48" s="671"/>
      <c r="G48" s="253" t="str">
        <f t="shared" si="8"/>
        <v>ป.4/23948</v>
      </c>
      <c r="H48" s="31" t="str">
        <f>IF(AND(B48=H$1),LOOKUP(9.99999999999999E+307,$H$2:H47)+1,"")</f>
        <v/>
      </c>
      <c r="I48" s="31">
        <f>IF(AND(B48=I$1),LOOKUP(9.99999999999999E+307,$I$2:I47)+1,"")</f>
        <v>19</v>
      </c>
      <c r="J48" s="31" t="str">
        <f>IF(AND(B48=J$1),LOOKUP(9.99999999999999E+307,$J$2:J47)+1,"")</f>
        <v/>
      </c>
      <c r="K48" s="31" t="str">
        <f>IF(AND(B48=K$1),LOOKUP(9.99999999999999E+307,$K$2:K47)+1,"")</f>
        <v/>
      </c>
      <c r="L48" s="31" t="str">
        <f>IF(AND(B48=L$1),LOOKUP(9.99999999999999E+307,$L$2:L47)+1,"")</f>
        <v/>
      </c>
      <c r="M48" s="31" t="str">
        <f>IF(AND(B48=M$1),LOOKUP(9.99999999999999E+307,$M$2:M47)+1,"")</f>
        <v/>
      </c>
      <c r="N48" s="31" t="e">
        <f>IF(AND(B48=N$1),LOOKUP(9.99999999999999E+307,$N$2:N47)+1,"")</f>
        <v>#REF!</v>
      </c>
      <c r="O48" s="31" t="e">
        <f>IF(AND($B48=O$1),LOOKUP(9.99999999999999E+307,$O$2:O47)+1,"")</f>
        <v>#REF!</v>
      </c>
      <c r="P48" s="31" t="e">
        <f>IF(AND($B48=P$1),LOOKUP(9.99999999999999E+307,$P$2:P47)+1,"")</f>
        <v>#REF!</v>
      </c>
      <c r="Q48" s="31" t="e">
        <f>IF(AND($B48=Q$1),LOOKUP(9.99999999999999E+307,$Q$2:Q47)+1,"")</f>
        <v>#REF!</v>
      </c>
      <c r="R48" s="31" t="str">
        <f>IF(AND($B48=R$1),LOOKUP(9.99999999999999E+307,$R$2:R47)+1,"")</f>
        <v/>
      </c>
      <c r="S48" s="31" t="str">
        <f>IF(AND($B48=S$1),LOOKUP(9.99999999999999E+307,$S$2:S47)+1,"")</f>
        <v/>
      </c>
      <c r="T48" s="31"/>
      <c r="U48" s="31"/>
      <c r="AA48" s="254" t="str">
        <f t="shared" si="3"/>
        <v/>
      </c>
      <c r="AB48" s="254" t="str">
        <f t="shared" si="4"/>
        <v/>
      </c>
      <c r="AC48" s="255">
        <f t="shared" si="1"/>
        <v>1</v>
      </c>
      <c r="AD48" s="255">
        <f t="shared" si="2"/>
        <v>1</v>
      </c>
      <c r="AE48" s="256">
        <f t="shared" si="5"/>
        <v>2</v>
      </c>
      <c r="AF48" s="252" t="str">
        <f t="shared" si="9"/>
        <v>ป.4/2-2</v>
      </c>
    </row>
    <row r="49" spans="1:32" ht="20.149999999999999" customHeight="1" x14ac:dyDescent="0.6">
      <c r="A49" s="31">
        <v>47</v>
      </c>
      <c r="B49" s="235" t="s">
        <v>171</v>
      </c>
      <c r="C49" s="236">
        <v>3954</v>
      </c>
      <c r="D49" s="237" t="s">
        <v>199</v>
      </c>
      <c r="E49" s="674" t="s">
        <v>673</v>
      </c>
      <c r="F49" s="674" t="s">
        <v>216</v>
      </c>
      <c r="G49" s="253" t="str">
        <f t="shared" si="8"/>
        <v>ป.4/23954</v>
      </c>
      <c r="H49" s="31" t="str">
        <f>IF(AND(B49=H$1),LOOKUP(9.99999999999999E+307,$H$2:H48)+1,"")</f>
        <v/>
      </c>
      <c r="I49" s="31">
        <f>IF(AND(B49=I$1),LOOKUP(9.99999999999999E+307,$I$2:I48)+1,"")</f>
        <v>20</v>
      </c>
      <c r="J49" s="31" t="str">
        <f>IF(AND(B49=J$1),LOOKUP(9.99999999999999E+307,$J$2:J48)+1,"")</f>
        <v/>
      </c>
      <c r="K49" s="31" t="str">
        <f>IF(AND(B49=K$1),LOOKUP(9.99999999999999E+307,$K$2:K48)+1,"")</f>
        <v/>
      </c>
      <c r="L49" s="31" t="str">
        <f>IF(AND(B49=L$1),LOOKUP(9.99999999999999E+307,$L$2:L48)+1,"")</f>
        <v/>
      </c>
      <c r="M49" s="31" t="str">
        <f>IF(AND(B49=M$1),LOOKUP(9.99999999999999E+307,$M$2:M48)+1,"")</f>
        <v/>
      </c>
      <c r="N49" s="31" t="e">
        <f>IF(AND(B49=N$1),LOOKUP(9.99999999999999E+307,$N$2:N48)+1,"")</f>
        <v>#REF!</v>
      </c>
      <c r="O49" s="31" t="e">
        <f>IF(AND($B49=O$1),LOOKUP(9.99999999999999E+307,$O$2:O48)+1,"")</f>
        <v>#REF!</v>
      </c>
      <c r="P49" s="31" t="e">
        <f>IF(AND($B49=P$1),LOOKUP(9.99999999999999E+307,$P$2:P48)+1,"")</f>
        <v>#REF!</v>
      </c>
      <c r="Q49" s="31" t="e">
        <f>IF(AND($B49=Q$1),LOOKUP(9.99999999999999E+307,$Q$2:Q48)+1,"")</f>
        <v>#REF!</v>
      </c>
      <c r="R49" s="31" t="str">
        <f>IF(AND($B49=R$1),LOOKUP(9.99999999999999E+307,$R$2:R48)+1,"")</f>
        <v/>
      </c>
      <c r="S49" s="31" t="str">
        <f>IF(AND($B49=S$1),LOOKUP(9.99999999999999E+307,$S$2:S48)+1,"")</f>
        <v/>
      </c>
      <c r="T49" s="31"/>
      <c r="U49" s="31"/>
      <c r="AA49" s="254" t="str">
        <f t="shared" si="3"/>
        <v/>
      </c>
      <c r="AB49" s="254" t="str">
        <f t="shared" si="4"/>
        <v/>
      </c>
      <c r="AC49" s="255">
        <f t="shared" si="1"/>
        <v>1</v>
      </c>
      <c r="AD49" s="255">
        <f t="shared" si="2"/>
        <v>1</v>
      </c>
      <c r="AE49" s="256">
        <f t="shared" si="5"/>
        <v>2</v>
      </c>
      <c r="AF49" s="252" t="str">
        <f t="shared" si="9"/>
        <v>ป.4/2-2</v>
      </c>
    </row>
    <row r="50" spans="1:32" ht="20.149999999999999" customHeight="1" x14ac:dyDescent="0.6">
      <c r="A50" s="31">
        <v>48</v>
      </c>
      <c r="B50" s="235" t="s">
        <v>171</v>
      </c>
      <c r="C50" s="236">
        <v>4077</v>
      </c>
      <c r="D50" s="237" t="s">
        <v>199</v>
      </c>
      <c r="E50" s="674" t="s">
        <v>668</v>
      </c>
      <c r="F50" s="674" t="s">
        <v>582</v>
      </c>
      <c r="G50" s="253" t="str">
        <f t="shared" si="8"/>
        <v>ป.4/24077</v>
      </c>
      <c r="H50" s="31" t="str">
        <f>IF(AND(B50=H$1),LOOKUP(9.99999999999999E+307,$H$2:H49)+1,"")</f>
        <v/>
      </c>
      <c r="I50" s="31">
        <f>IF(AND(B50=I$1),LOOKUP(9.99999999999999E+307,$I$2:I49)+1,"")</f>
        <v>21</v>
      </c>
      <c r="J50" s="31" t="str">
        <f>IF(AND(B50=J$1),LOOKUP(9.99999999999999E+307,$J$2:J49)+1,"")</f>
        <v/>
      </c>
      <c r="K50" s="31" t="str">
        <f>IF(AND(B50=K$1),LOOKUP(9.99999999999999E+307,$K$2:K49)+1,"")</f>
        <v/>
      </c>
      <c r="L50" s="31" t="str">
        <f>IF(AND(B50=L$1),LOOKUP(9.99999999999999E+307,$L$2:L49)+1,"")</f>
        <v/>
      </c>
      <c r="M50" s="31" t="str">
        <f>IF(AND(B50=M$1),LOOKUP(9.99999999999999E+307,$M$2:M49)+1,"")</f>
        <v/>
      </c>
      <c r="N50" s="31" t="e">
        <f>IF(AND(B50=N$1),LOOKUP(9.99999999999999E+307,$N$2:N49)+1,"")</f>
        <v>#REF!</v>
      </c>
      <c r="O50" s="31" t="e">
        <f>IF(AND($B50=O$1),LOOKUP(9.99999999999999E+307,$O$2:O49)+1,"")</f>
        <v>#REF!</v>
      </c>
      <c r="P50" s="31" t="e">
        <f>IF(AND($B50=P$1),LOOKUP(9.99999999999999E+307,$P$2:P49)+1,"")</f>
        <v>#REF!</v>
      </c>
      <c r="Q50" s="31" t="e">
        <f>IF(AND($B50=Q$1),LOOKUP(9.99999999999999E+307,$Q$2:Q49)+1,"")</f>
        <v>#REF!</v>
      </c>
      <c r="R50" s="31" t="str">
        <f>IF(AND($B50=R$1),LOOKUP(9.99999999999999E+307,$R$2:R49)+1,"")</f>
        <v/>
      </c>
      <c r="S50" s="31" t="str">
        <f>IF(AND($B50=S$1),LOOKUP(9.99999999999999E+307,$S$2:S49)+1,"")</f>
        <v/>
      </c>
      <c r="T50" s="31"/>
      <c r="U50" s="31"/>
      <c r="AA50" s="254" t="str">
        <f t="shared" si="3"/>
        <v/>
      </c>
      <c r="AB50" s="254" t="str">
        <f t="shared" si="4"/>
        <v/>
      </c>
      <c r="AC50" s="255">
        <f t="shared" si="1"/>
        <v>1</v>
      </c>
      <c r="AD50" s="255">
        <f t="shared" si="2"/>
        <v>1</v>
      </c>
      <c r="AE50" s="256">
        <f t="shared" si="5"/>
        <v>2</v>
      </c>
      <c r="AF50" s="252" t="str">
        <f t="shared" si="9"/>
        <v>ป.4/2-2</v>
      </c>
    </row>
    <row r="51" spans="1:32" ht="20.149999999999999" customHeight="1" x14ac:dyDescent="0.6">
      <c r="A51" s="31">
        <v>49</v>
      </c>
      <c r="B51" s="235" t="s">
        <v>171</v>
      </c>
      <c r="C51" s="236">
        <v>4078</v>
      </c>
      <c r="D51" s="237" t="s">
        <v>199</v>
      </c>
      <c r="E51" s="674" t="s">
        <v>669</v>
      </c>
      <c r="F51" s="674" t="s">
        <v>670</v>
      </c>
      <c r="G51" s="253" t="str">
        <f t="shared" si="8"/>
        <v>ป.4/24078</v>
      </c>
      <c r="H51" s="31" t="str">
        <f>IF(AND(B51=H$1),LOOKUP(9.99999999999999E+307,$H$2:H50)+1,"")</f>
        <v/>
      </c>
      <c r="I51" s="31">
        <f>IF(AND(B51=I$1),LOOKUP(9.99999999999999E+307,$I$2:I50)+1,"")</f>
        <v>22</v>
      </c>
      <c r="J51" s="31" t="str">
        <f>IF(AND(B51=J$1),LOOKUP(9.99999999999999E+307,$J$2:J50)+1,"")</f>
        <v/>
      </c>
      <c r="K51" s="31" t="str">
        <f>IF(AND(B51=K$1),LOOKUP(9.99999999999999E+307,$K$2:K50)+1,"")</f>
        <v/>
      </c>
      <c r="L51" s="31" t="str">
        <f>IF(AND(B51=L$1),LOOKUP(9.99999999999999E+307,$L$2:L50)+1,"")</f>
        <v/>
      </c>
      <c r="M51" s="31" t="str">
        <f>IF(AND(B51=M$1),LOOKUP(9.99999999999999E+307,$M$2:M50)+1,"")</f>
        <v/>
      </c>
      <c r="N51" s="31" t="e">
        <f>IF(AND(B51=N$1),LOOKUP(9.99999999999999E+307,$N$2:N50)+1,"")</f>
        <v>#REF!</v>
      </c>
      <c r="O51" s="31" t="e">
        <f>IF(AND($B51=O$1),LOOKUP(9.99999999999999E+307,$O$2:O50)+1,"")</f>
        <v>#REF!</v>
      </c>
      <c r="P51" s="31" t="e">
        <f>IF(AND($B51=P$1),LOOKUP(9.99999999999999E+307,$P$2:P50)+1,"")</f>
        <v>#REF!</v>
      </c>
      <c r="Q51" s="31" t="e">
        <f>IF(AND($B51=Q$1),LOOKUP(9.99999999999999E+307,$Q$2:Q50)+1,"")</f>
        <v>#REF!</v>
      </c>
      <c r="R51" s="31" t="str">
        <f>IF(AND($B51=R$1),LOOKUP(9.99999999999999E+307,$R$2:R50)+1,"")</f>
        <v/>
      </c>
      <c r="S51" s="31" t="str">
        <f>IF(AND($B51=S$1),LOOKUP(9.99999999999999E+307,$S$2:S50)+1,"")</f>
        <v/>
      </c>
      <c r="T51" s="31"/>
      <c r="U51" s="31"/>
      <c r="AA51" s="254" t="str">
        <f t="shared" si="3"/>
        <v/>
      </c>
      <c r="AB51" s="254" t="str">
        <f t="shared" si="4"/>
        <v/>
      </c>
      <c r="AC51" s="255">
        <f t="shared" si="1"/>
        <v>1</v>
      </c>
      <c r="AD51" s="255">
        <f t="shared" si="2"/>
        <v>1</v>
      </c>
      <c r="AE51" s="256">
        <f t="shared" si="5"/>
        <v>2</v>
      </c>
      <c r="AF51" s="252" t="str">
        <f t="shared" si="9"/>
        <v>ป.4/2-2</v>
      </c>
    </row>
    <row r="52" spans="1:32" ht="20.149999999999999" customHeight="1" x14ac:dyDescent="0.3">
      <c r="A52" s="31">
        <v>50</v>
      </c>
      <c r="B52" s="235" t="s">
        <v>171</v>
      </c>
      <c r="C52" s="236">
        <v>4085</v>
      </c>
      <c r="D52" s="237" t="s">
        <v>199</v>
      </c>
      <c r="E52" s="671" t="s">
        <v>658</v>
      </c>
      <c r="F52" s="671" t="s">
        <v>659</v>
      </c>
      <c r="G52" s="253" t="str">
        <f t="shared" si="8"/>
        <v>ป.4/24085</v>
      </c>
      <c r="H52" s="31" t="str">
        <f>IF(AND(B52=H$1),LOOKUP(9.99999999999999E+307,$H$2:H51)+1,"")</f>
        <v/>
      </c>
      <c r="I52" s="31">
        <f>IF(AND(B52=I$1),LOOKUP(9.99999999999999E+307,$I$2:I51)+1,"")</f>
        <v>23</v>
      </c>
      <c r="J52" s="31" t="str">
        <f>IF(AND(B52=J$1),LOOKUP(9.99999999999999E+307,$J$2:J51)+1,"")</f>
        <v/>
      </c>
      <c r="K52" s="31" t="str">
        <f>IF(AND(B52=K$1),LOOKUP(9.99999999999999E+307,$K$2:K51)+1,"")</f>
        <v/>
      </c>
      <c r="L52" s="31" t="str">
        <f>IF(AND(B52=L$1),LOOKUP(9.99999999999999E+307,$L$2:L51)+1,"")</f>
        <v/>
      </c>
      <c r="M52" s="31" t="str">
        <f>IF(AND(B52=M$1),LOOKUP(9.99999999999999E+307,$M$2:M51)+1,"")</f>
        <v/>
      </c>
      <c r="N52" s="31" t="e">
        <f>IF(AND(B52=N$1),LOOKUP(9.99999999999999E+307,$N$2:N51)+1,"")</f>
        <v>#REF!</v>
      </c>
      <c r="O52" s="31" t="e">
        <f>IF(AND($B52=O$1),LOOKUP(9.99999999999999E+307,$O$2:O51)+1,"")</f>
        <v>#REF!</v>
      </c>
      <c r="P52" s="31" t="e">
        <f>IF(AND($B52=P$1),LOOKUP(9.99999999999999E+307,$P$2:P51)+1,"")</f>
        <v>#REF!</v>
      </c>
      <c r="Q52" s="31" t="e">
        <f>IF(AND($B52=Q$1),LOOKUP(9.99999999999999E+307,$Q$2:Q51)+1,"")</f>
        <v>#REF!</v>
      </c>
      <c r="R52" s="31" t="str">
        <f>IF(AND($B52=R$1),LOOKUP(9.99999999999999E+307,$R$2:R51)+1,"")</f>
        <v/>
      </c>
      <c r="S52" s="31" t="str">
        <f>IF(AND($B52=S$1),LOOKUP(9.99999999999999E+307,$S$2:S51)+1,"")</f>
        <v/>
      </c>
      <c r="T52" s="31"/>
      <c r="U52" s="31"/>
      <c r="AA52" s="254" t="str">
        <f t="shared" si="3"/>
        <v/>
      </c>
      <c r="AB52" s="254" t="str">
        <f t="shared" si="4"/>
        <v/>
      </c>
      <c r="AC52" s="255">
        <f t="shared" si="1"/>
        <v>1</v>
      </c>
      <c r="AD52" s="255">
        <f t="shared" si="2"/>
        <v>1</v>
      </c>
      <c r="AE52" s="256">
        <f t="shared" si="5"/>
        <v>2</v>
      </c>
      <c r="AF52" s="252" t="str">
        <f t="shared" si="9"/>
        <v>ป.4/2-2</v>
      </c>
    </row>
    <row r="53" spans="1:32" ht="20.149999999999999" customHeight="1" x14ac:dyDescent="0.6">
      <c r="A53" s="31">
        <v>51</v>
      </c>
      <c r="B53" s="235" t="s">
        <v>171</v>
      </c>
      <c r="C53" s="236">
        <v>4092</v>
      </c>
      <c r="D53" s="237" t="s">
        <v>199</v>
      </c>
      <c r="E53" s="674" t="s">
        <v>662</v>
      </c>
      <c r="F53" s="674" t="s">
        <v>663</v>
      </c>
      <c r="G53" s="253" t="str">
        <f t="shared" si="8"/>
        <v>ป.4/24092</v>
      </c>
      <c r="H53" s="31" t="str">
        <f>IF(AND(B53=H$1),LOOKUP(9.99999999999999E+307,$H$2:H52)+1,"")</f>
        <v/>
      </c>
      <c r="I53" s="31">
        <f>IF(AND(B53=I$1),LOOKUP(9.99999999999999E+307,$I$2:I52)+1,"")</f>
        <v>24</v>
      </c>
      <c r="J53" s="31" t="str">
        <f>IF(AND(B53=J$1),LOOKUP(9.99999999999999E+307,$J$2:J52)+1,"")</f>
        <v/>
      </c>
      <c r="K53" s="31" t="str">
        <f>IF(AND(B53=K$1),LOOKUP(9.99999999999999E+307,$K$2:K52)+1,"")</f>
        <v/>
      </c>
      <c r="L53" s="31" t="str">
        <f>IF(AND(B53=L$1),LOOKUP(9.99999999999999E+307,$L$2:L52)+1,"")</f>
        <v/>
      </c>
      <c r="M53" s="31" t="str">
        <f>IF(AND(B53=M$1),LOOKUP(9.99999999999999E+307,$M$2:M52)+1,"")</f>
        <v/>
      </c>
      <c r="N53" s="31" t="e">
        <f>IF(AND(B53=N$1),LOOKUP(9.99999999999999E+307,$N$2:N52)+1,"")</f>
        <v>#REF!</v>
      </c>
      <c r="O53" s="31" t="e">
        <f>IF(AND($B53=O$1),LOOKUP(9.99999999999999E+307,$O$2:O52)+1,"")</f>
        <v>#REF!</v>
      </c>
      <c r="P53" s="31" t="e">
        <f>IF(AND($B53=P$1),LOOKUP(9.99999999999999E+307,$P$2:P52)+1,"")</f>
        <v>#REF!</v>
      </c>
      <c r="Q53" s="31" t="e">
        <f>IF(AND($B53=Q$1),LOOKUP(9.99999999999999E+307,$Q$2:Q52)+1,"")</f>
        <v>#REF!</v>
      </c>
      <c r="R53" s="31" t="str">
        <f>IF(AND($B53=R$1),LOOKUP(9.99999999999999E+307,$R$2:R52)+1,"")</f>
        <v/>
      </c>
      <c r="S53" s="31" t="str">
        <f>IF(AND($B53=S$1),LOOKUP(9.99999999999999E+307,$S$2:S52)+1,"")</f>
        <v/>
      </c>
      <c r="T53" s="31"/>
      <c r="U53" s="31"/>
      <c r="AA53" s="254" t="str">
        <f t="shared" si="3"/>
        <v/>
      </c>
      <c r="AB53" s="254" t="str">
        <f t="shared" si="4"/>
        <v/>
      </c>
      <c r="AC53" s="255">
        <f t="shared" si="1"/>
        <v>1</v>
      </c>
      <c r="AD53" s="255">
        <f t="shared" si="2"/>
        <v>1</v>
      </c>
      <c r="AE53" s="256">
        <f t="shared" si="5"/>
        <v>2</v>
      </c>
      <c r="AF53" s="252" t="str">
        <f t="shared" si="9"/>
        <v>ป.4/2-2</v>
      </c>
    </row>
    <row r="54" spans="1:32" ht="20.149999999999999" customHeight="1" x14ac:dyDescent="0.6">
      <c r="A54" s="31">
        <v>52</v>
      </c>
      <c r="B54" s="235" t="s">
        <v>171</v>
      </c>
      <c r="C54" s="236">
        <v>4279</v>
      </c>
      <c r="D54" s="237" t="s">
        <v>199</v>
      </c>
      <c r="E54" s="674" t="s">
        <v>746</v>
      </c>
      <c r="F54" s="674" t="s">
        <v>747</v>
      </c>
      <c r="G54" s="253" t="str">
        <f t="shared" si="8"/>
        <v>ป.4/24279</v>
      </c>
      <c r="H54" s="31" t="str">
        <f>IF(AND(B54=H$1),LOOKUP(9.99999999999999E+307,$H$2:H53)+1,"")</f>
        <v/>
      </c>
      <c r="I54" s="31">
        <f>IF(AND(B54=I$1),LOOKUP(9.99999999999999E+307,$I$2:I53)+1,"")</f>
        <v>25</v>
      </c>
      <c r="J54" s="31" t="str">
        <f>IF(AND(B54=J$1),LOOKUP(9.99999999999999E+307,$J$2:J53)+1,"")</f>
        <v/>
      </c>
      <c r="K54" s="31" t="str">
        <f>IF(AND(B54=K$1),LOOKUP(9.99999999999999E+307,$K$2:K53)+1,"")</f>
        <v/>
      </c>
      <c r="L54" s="31" t="str">
        <f>IF(AND(B54=L$1),LOOKUP(9.99999999999999E+307,$L$2:L53)+1,"")</f>
        <v/>
      </c>
      <c r="M54" s="31" t="str">
        <f>IF(AND(B54=M$1),LOOKUP(9.99999999999999E+307,$M$2:M53)+1,"")</f>
        <v/>
      </c>
      <c r="N54" s="31" t="e">
        <f>IF(AND(B54=N$1),LOOKUP(9.99999999999999E+307,$N$2:N53)+1,"")</f>
        <v>#REF!</v>
      </c>
      <c r="O54" s="31" t="e">
        <f>IF(AND($B54=O$1),LOOKUP(9.99999999999999E+307,$O$2:O53)+1,"")</f>
        <v>#REF!</v>
      </c>
      <c r="P54" s="31" t="e">
        <f>IF(AND($B54=P$1),LOOKUP(9.99999999999999E+307,$P$2:P53)+1,"")</f>
        <v>#REF!</v>
      </c>
      <c r="Q54" s="31" t="e">
        <f>IF(AND($B54=Q$1),LOOKUP(9.99999999999999E+307,$Q$2:Q53)+1,"")</f>
        <v>#REF!</v>
      </c>
      <c r="R54" s="31" t="str">
        <f>IF(AND($B54=R$1),LOOKUP(9.99999999999999E+307,$R$2:R53)+1,"")</f>
        <v/>
      </c>
      <c r="S54" s="31" t="str">
        <f>IF(AND($B54=S$1),LOOKUP(9.99999999999999E+307,$S$2:S53)+1,"")</f>
        <v/>
      </c>
      <c r="T54" s="31"/>
      <c r="U54" s="31"/>
      <c r="AA54" s="254" t="str">
        <f t="shared" si="3"/>
        <v/>
      </c>
      <c r="AB54" s="254" t="str">
        <f t="shared" si="4"/>
        <v/>
      </c>
      <c r="AC54" s="255">
        <f t="shared" si="1"/>
        <v>1</v>
      </c>
      <c r="AD54" s="255">
        <f t="shared" si="2"/>
        <v>1</v>
      </c>
      <c r="AE54" s="256">
        <f t="shared" si="5"/>
        <v>2</v>
      </c>
      <c r="AF54" s="252" t="str">
        <f t="shared" si="9"/>
        <v>ป.4/2-2</v>
      </c>
    </row>
    <row r="55" spans="1:32" ht="20.149999999999999" customHeight="1" x14ac:dyDescent="0.3">
      <c r="A55" s="31">
        <v>53</v>
      </c>
      <c r="B55" s="235" t="s">
        <v>172</v>
      </c>
      <c r="C55" s="237" t="s">
        <v>776</v>
      </c>
      <c r="D55" s="237" t="s">
        <v>194</v>
      </c>
      <c r="E55" s="671" t="s">
        <v>522</v>
      </c>
      <c r="F55" s="671" t="s">
        <v>523</v>
      </c>
      <c r="G55" s="253" t="str">
        <f t="shared" si="8"/>
        <v>ป.5/103738</v>
      </c>
      <c r="H55" s="31" t="str">
        <f>IF(AND(B55=H$1),LOOKUP(9.99999999999999E+307,$H$2:H54)+1,"")</f>
        <v/>
      </c>
      <c r="I55" s="31" t="str">
        <f>IF(AND(B55=I$1),LOOKUP(9.99999999999999E+307,$I$2:I54)+1,"")</f>
        <v/>
      </c>
      <c r="J55" s="31" t="str">
        <f>IF(AND(B55=J$1),LOOKUP(9.99999999999999E+307,$J$2:J54)+1,"")</f>
        <v/>
      </c>
      <c r="K55" s="31" t="str">
        <f>IF(AND(B55=K$1),LOOKUP(9.99999999999999E+307,$K$2:K54)+1,"")</f>
        <v/>
      </c>
      <c r="L55" s="31" t="str">
        <f>IF(AND(B55=L$1),LOOKUP(9.99999999999999E+307,$L$2:L54)+1,"")</f>
        <v/>
      </c>
      <c r="M55" s="31" t="str">
        <f>IF(AND(B55=M$1),LOOKUP(9.99999999999999E+307,$M$2:M54)+1,"")</f>
        <v/>
      </c>
      <c r="N55" s="31" t="e">
        <f>IF(AND(B55=N$1),LOOKUP(9.99999999999999E+307,$N$2:N54)+1,"")</f>
        <v>#REF!</v>
      </c>
      <c r="O55" s="31" t="e">
        <f>IF(AND($B55=O$1),LOOKUP(9.99999999999999E+307,$O$2:O54)+1,"")</f>
        <v>#REF!</v>
      </c>
      <c r="P55" s="31" t="e">
        <f>IF(AND($B55=P$1),LOOKUP(9.99999999999999E+307,$P$2:P54)+1,"")</f>
        <v>#REF!</v>
      </c>
      <c r="Q55" s="31" t="e">
        <f>IF(AND($B55=Q$1),LOOKUP(9.99999999999999E+307,$Q$2:Q54)+1,"")</f>
        <v>#REF!</v>
      </c>
      <c r="R55" s="31" t="str">
        <f>IF(AND($B55=R$1),LOOKUP(9.99999999999999E+307,$R$2:R54)+1,"")</f>
        <v/>
      </c>
      <c r="S55" s="31" t="str">
        <f>IF(AND($B55=S$1),LOOKUP(9.99999999999999E+307,$S$2:S54)+1,"")</f>
        <v/>
      </c>
      <c r="T55" s="31"/>
      <c r="U55" s="31"/>
      <c r="AA55" s="254" t="str">
        <f t="shared" si="3"/>
        <v/>
      </c>
      <c r="AB55" s="254" t="str">
        <f t="shared" si="4"/>
        <v/>
      </c>
      <c r="AC55" s="255">
        <f t="shared" si="1"/>
        <v>1</v>
      </c>
      <c r="AD55" s="255">
        <f t="shared" si="2"/>
        <v>1</v>
      </c>
      <c r="AE55" s="256">
        <f t="shared" si="5"/>
        <v>1</v>
      </c>
      <c r="AF55" s="252" t="str">
        <f t="shared" si="9"/>
        <v>ป.5/1-1</v>
      </c>
    </row>
    <row r="56" spans="1:32" ht="20.149999999999999" customHeight="1" x14ac:dyDescent="0.3">
      <c r="A56" s="31">
        <v>54</v>
      </c>
      <c r="B56" s="235" t="s">
        <v>172</v>
      </c>
      <c r="C56" s="236">
        <v>3742</v>
      </c>
      <c r="D56" s="237" t="s">
        <v>194</v>
      </c>
      <c r="E56" s="671" t="s">
        <v>524</v>
      </c>
      <c r="F56" s="671" t="s">
        <v>525</v>
      </c>
      <c r="G56" s="253" t="str">
        <f t="shared" si="8"/>
        <v>ป.5/13742</v>
      </c>
      <c r="H56" s="31" t="str">
        <f>IF(AND(B56=H$1),LOOKUP(9.99999999999999E+307,$H$2:H55)+1,"")</f>
        <v/>
      </c>
      <c r="I56" s="31" t="str">
        <f>IF(AND(B56=I$1),LOOKUP(9.99999999999999E+307,$I$2:I55)+1,"")</f>
        <v/>
      </c>
      <c r="J56" s="31" t="str">
        <f>IF(AND(B56=J$1),LOOKUP(9.99999999999999E+307,$J$2:J55)+1,"")</f>
        <v/>
      </c>
      <c r="K56" s="31" t="str">
        <f>IF(AND(B56=K$1),LOOKUP(9.99999999999999E+307,$K$2:K55)+1,"")</f>
        <v/>
      </c>
      <c r="L56" s="31" t="str">
        <f>IF(AND(B56=L$1),LOOKUP(9.99999999999999E+307,$L$2:L55)+1,"")</f>
        <v/>
      </c>
      <c r="M56" s="31" t="str">
        <f>IF(AND(B56=M$1),LOOKUP(9.99999999999999E+307,$M$2:M55)+1,"")</f>
        <v/>
      </c>
      <c r="N56" s="31" t="e">
        <f>IF(AND(B56=N$1),LOOKUP(9.99999999999999E+307,$N$2:N55)+1,"")</f>
        <v>#REF!</v>
      </c>
      <c r="O56" s="31" t="e">
        <f>IF(AND($B56=O$1),LOOKUP(9.99999999999999E+307,$O$2:O55)+1,"")</f>
        <v>#REF!</v>
      </c>
      <c r="P56" s="31" t="e">
        <f>IF(AND($B56=P$1),LOOKUP(9.99999999999999E+307,$P$2:P55)+1,"")</f>
        <v>#REF!</v>
      </c>
      <c r="Q56" s="31" t="e">
        <f>IF(AND($B56=Q$1),LOOKUP(9.99999999999999E+307,$Q$2:Q55)+1,"")</f>
        <v>#REF!</v>
      </c>
      <c r="R56" s="31" t="str">
        <f>IF(AND($B56=R$1),LOOKUP(9.99999999999999E+307,$R$2:R55)+1,"")</f>
        <v/>
      </c>
      <c r="S56" s="31" t="str">
        <f>IF(AND($B56=S$1),LOOKUP(9.99999999999999E+307,$S$2:S55)+1,"")</f>
        <v/>
      </c>
      <c r="T56" s="31"/>
      <c r="U56" s="31"/>
      <c r="AA56" s="254" t="str">
        <f t="shared" si="3"/>
        <v/>
      </c>
      <c r="AB56" s="254" t="str">
        <f t="shared" si="4"/>
        <v/>
      </c>
      <c r="AC56" s="255">
        <f t="shared" si="1"/>
        <v>1</v>
      </c>
      <c r="AD56" s="255">
        <f t="shared" si="2"/>
        <v>1</v>
      </c>
      <c r="AE56" s="256">
        <f t="shared" si="5"/>
        <v>1</v>
      </c>
      <c r="AF56" s="252" t="str">
        <f t="shared" si="9"/>
        <v>ป.5/1-1</v>
      </c>
    </row>
    <row r="57" spans="1:32" ht="20.149999999999999" customHeight="1" x14ac:dyDescent="0.3">
      <c r="A57" s="31">
        <v>55</v>
      </c>
      <c r="B57" s="235" t="s">
        <v>172</v>
      </c>
      <c r="C57" s="236">
        <v>3750</v>
      </c>
      <c r="D57" s="237" t="s">
        <v>194</v>
      </c>
      <c r="E57" s="671" t="s">
        <v>526</v>
      </c>
      <c r="F57" s="671" t="s">
        <v>527</v>
      </c>
      <c r="G57" s="253" t="str">
        <f t="shared" si="8"/>
        <v>ป.5/13750</v>
      </c>
      <c r="H57" s="31" t="str">
        <f>IF(AND(B57=H$1),LOOKUP(9.99999999999999E+307,$H$2:H56)+1,"")</f>
        <v/>
      </c>
      <c r="I57" s="31" t="str">
        <f>IF(AND(B57=I$1),LOOKUP(9.99999999999999E+307,$I$2:I56)+1,"")</f>
        <v/>
      </c>
      <c r="J57" s="31" t="str">
        <f>IF(AND(B57=J$1),LOOKUP(9.99999999999999E+307,$J$2:J56)+1,"")</f>
        <v/>
      </c>
      <c r="K57" s="31" t="str">
        <f>IF(AND(B57=K$1),LOOKUP(9.99999999999999E+307,$K$2:K56)+1,"")</f>
        <v/>
      </c>
      <c r="L57" s="31" t="str">
        <f>IF(AND(B57=L$1),LOOKUP(9.99999999999999E+307,$L$2:L56)+1,"")</f>
        <v/>
      </c>
      <c r="M57" s="31" t="str">
        <f>IF(AND(B57=M$1),LOOKUP(9.99999999999999E+307,$M$2:M56)+1,"")</f>
        <v/>
      </c>
      <c r="N57" s="31" t="e">
        <f>IF(AND(B57=N$1),LOOKUP(9.99999999999999E+307,$N$2:N56)+1,"")</f>
        <v>#REF!</v>
      </c>
      <c r="O57" s="31" t="e">
        <f>IF(AND($B57=O$1),LOOKUP(9.99999999999999E+307,$O$2:O56)+1,"")</f>
        <v>#REF!</v>
      </c>
      <c r="P57" s="31" t="e">
        <f>IF(AND($B57=P$1),LOOKUP(9.99999999999999E+307,$P$2:P56)+1,"")</f>
        <v>#REF!</v>
      </c>
      <c r="Q57" s="31" t="e">
        <f>IF(AND($B57=Q$1),LOOKUP(9.99999999999999E+307,$Q$2:Q56)+1,"")</f>
        <v>#REF!</v>
      </c>
      <c r="R57" s="31" t="str">
        <f>IF(AND($B57=R$1),LOOKUP(9.99999999999999E+307,$R$2:R56)+1,"")</f>
        <v/>
      </c>
      <c r="S57" s="31" t="str">
        <f>IF(AND($B57=S$1),LOOKUP(9.99999999999999E+307,$S$2:S56)+1,"")</f>
        <v/>
      </c>
      <c r="T57" s="31"/>
      <c r="U57" s="31"/>
      <c r="AA57" s="254" t="str">
        <f t="shared" si="3"/>
        <v/>
      </c>
      <c r="AB57" s="254" t="str">
        <f t="shared" si="4"/>
        <v/>
      </c>
      <c r="AC57" s="255">
        <f t="shared" si="1"/>
        <v>1</v>
      </c>
      <c r="AD57" s="255">
        <f t="shared" si="2"/>
        <v>1</v>
      </c>
      <c r="AE57" s="256">
        <f t="shared" si="5"/>
        <v>1</v>
      </c>
      <c r="AF57" s="252" t="str">
        <f t="shared" si="9"/>
        <v>ป.5/1-1</v>
      </c>
    </row>
    <row r="58" spans="1:32" ht="20.149999999999999" customHeight="1" x14ac:dyDescent="0.6">
      <c r="A58" s="31">
        <v>56</v>
      </c>
      <c r="B58" s="235" t="s">
        <v>172</v>
      </c>
      <c r="C58" s="236">
        <v>3807</v>
      </c>
      <c r="D58" s="237" t="s">
        <v>194</v>
      </c>
      <c r="E58" s="674" t="s">
        <v>528</v>
      </c>
      <c r="F58" s="674" t="s">
        <v>529</v>
      </c>
      <c r="G58" s="253" t="str">
        <f t="shared" si="8"/>
        <v>ป.5/13807</v>
      </c>
      <c r="H58" s="31" t="str">
        <f>IF(AND(B58=H$1),LOOKUP(9.99999999999999E+307,$H$2:H57)+1,"")</f>
        <v/>
      </c>
      <c r="I58" s="31" t="str">
        <f>IF(AND(B58=I$1),LOOKUP(9.99999999999999E+307,$I$2:I57)+1,"")</f>
        <v/>
      </c>
      <c r="J58" s="31" t="str">
        <f>IF(AND(B58=J$1),LOOKUP(9.99999999999999E+307,$J$2:J57)+1,"")</f>
        <v/>
      </c>
      <c r="K58" s="31" t="str">
        <f>IF(AND(B58=K$1),LOOKUP(9.99999999999999E+307,$K$2:K57)+1,"")</f>
        <v/>
      </c>
      <c r="L58" s="31" t="str">
        <f>IF(AND(B58=L$1),LOOKUP(9.99999999999999E+307,$L$2:L57)+1,"")</f>
        <v/>
      </c>
      <c r="M58" s="31" t="str">
        <f>IF(AND(B58=M$1),LOOKUP(9.99999999999999E+307,$M$2:M57)+1,"")</f>
        <v/>
      </c>
      <c r="N58" s="31" t="e">
        <f>IF(AND(B58=N$1),LOOKUP(9.99999999999999E+307,$N$2:N57)+1,"")</f>
        <v>#REF!</v>
      </c>
      <c r="O58" s="31" t="e">
        <f>IF(AND($B58=O$1),LOOKUP(9.99999999999999E+307,$O$2:O57)+1,"")</f>
        <v>#REF!</v>
      </c>
      <c r="P58" s="31" t="e">
        <f>IF(AND($B58=P$1),LOOKUP(9.99999999999999E+307,$P$2:P57)+1,"")</f>
        <v>#REF!</v>
      </c>
      <c r="Q58" s="31" t="e">
        <f>IF(AND($B58=Q$1),LOOKUP(9.99999999999999E+307,$Q$2:Q57)+1,"")</f>
        <v>#REF!</v>
      </c>
      <c r="R58" s="31" t="str">
        <f>IF(AND($B58=R$1),LOOKUP(9.99999999999999E+307,$R$2:R57)+1,"")</f>
        <v/>
      </c>
      <c r="S58" s="31" t="str">
        <f>IF(AND($B58=S$1),LOOKUP(9.99999999999999E+307,$S$2:S57)+1,"")</f>
        <v/>
      </c>
      <c r="T58" s="31"/>
      <c r="U58" s="31"/>
      <c r="AA58" s="254" t="str">
        <f t="shared" si="3"/>
        <v/>
      </c>
      <c r="AB58" s="254" t="str">
        <f t="shared" si="4"/>
        <v/>
      </c>
      <c r="AC58" s="255">
        <f t="shared" si="1"/>
        <v>1</v>
      </c>
      <c r="AD58" s="255">
        <f t="shared" si="2"/>
        <v>1</v>
      </c>
      <c r="AE58" s="256">
        <f t="shared" si="5"/>
        <v>1</v>
      </c>
      <c r="AF58" s="252" t="str">
        <f t="shared" si="9"/>
        <v>ป.5/1-1</v>
      </c>
    </row>
    <row r="59" spans="1:32" ht="20.149999999999999" customHeight="1" x14ac:dyDescent="0.6">
      <c r="A59" s="31">
        <v>57</v>
      </c>
      <c r="B59" s="235" t="s">
        <v>172</v>
      </c>
      <c r="C59" s="236">
        <v>3851</v>
      </c>
      <c r="D59" s="237" t="s">
        <v>194</v>
      </c>
      <c r="E59" s="674" t="s">
        <v>530</v>
      </c>
      <c r="F59" s="674" t="s">
        <v>531</v>
      </c>
      <c r="G59" s="253" t="str">
        <f t="shared" si="8"/>
        <v>ป.5/13851</v>
      </c>
      <c r="H59" s="31" t="str">
        <f>IF(AND(B59=H$1),LOOKUP(9.99999999999999E+307,$H$2:H58)+1,"")</f>
        <v/>
      </c>
      <c r="I59" s="31" t="str">
        <f>IF(AND(B59=I$1),LOOKUP(9.99999999999999E+307,$I$2:I58)+1,"")</f>
        <v/>
      </c>
      <c r="J59" s="31" t="str">
        <f>IF(AND(B59=J$1),LOOKUP(9.99999999999999E+307,$J$2:J58)+1,"")</f>
        <v/>
      </c>
      <c r="K59" s="31" t="str">
        <f>IF(AND(B59=K$1),LOOKUP(9.99999999999999E+307,$K$2:K58)+1,"")</f>
        <v/>
      </c>
      <c r="L59" s="31" t="str">
        <f>IF(AND(B59=L$1),LOOKUP(9.99999999999999E+307,$L$2:L58)+1,"")</f>
        <v/>
      </c>
      <c r="M59" s="31" t="str">
        <f>IF(AND(B59=M$1),LOOKUP(9.99999999999999E+307,$M$2:M58)+1,"")</f>
        <v/>
      </c>
      <c r="N59" s="31" t="e">
        <f>IF(AND(B59=N$1),LOOKUP(9.99999999999999E+307,$N$2:N58)+1,"")</f>
        <v>#REF!</v>
      </c>
      <c r="O59" s="31" t="e">
        <f>IF(AND($B59=O$1),LOOKUP(9.99999999999999E+307,$O$2:O58)+1,"")</f>
        <v>#REF!</v>
      </c>
      <c r="P59" s="31" t="e">
        <f>IF(AND($B59=P$1),LOOKUP(9.99999999999999E+307,$P$2:P58)+1,"")</f>
        <v>#REF!</v>
      </c>
      <c r="Q59" s="31" t="e">
        <f>IF(AND($B59=Q$1),LOOKUP(9.99999999999999E+307,$Q$2:Q58)+1,"")</f>
        <v>#REF!</v>
      </c>
      <c r="R59" s="31" t="str">
        <f>IF(AND($B59=R$1),LOOKUP(9.99999999999999E+307,$R$2:R58)+1,"")</f>
        <v/>
      </c>
      <c r="S59" s="31" t="str">
        <f>IF(AND($B59=S$1),LOOKUP(9.99999999999999E+307,$S$2:S58)+1,"")</f>
        <v/>
      </c>
      <c r="T59" s="31"/>
      <c r="U59" s="31"/>
      <c r="AA59" s="254" t="str">
        <f t="shared" si="3"/>
        <v/>
      </c>
      <c r="AB59" s="254" t="str">
        <f t="shared" si="4"/>
        <v/>
      </c>
      <c r="AC59" s="255">
        <f t="shared" si="1"/>
        <v>1</v>
      </c>
      <c r="AD59" s="255">
        <f t="shared" si="2"/>
        <v>1</v>
      </c>
      <c r="AE59" s="256">
        <f t="shared" si="5"/>
        <v>1</v>
      </c>
      <c r="AF59" s="252" t="str">
        <f t="shared" si="9"/>
        <v>ป.5/1-1</v>
      </c>
    </row>
    <row r="60" spans="1:32" ht="20.149999999999999" customHeight="1" x14ac:dyDescent="0.6">
      <c r="A60" s="31">
        <v>58</v>
      </c>
      <c r="B60" s="235" t="s">
        <v>172</v>
      </c>
      <c r="C60" s="236">
        <v>4103</v>
      </c>
      <c r="D60" s="237" t="s">
        <v>194</v>
      </c>
      <c r="E60" s="674" t="s">
        <v>680</v>
      </c>
      <c r="F60" s="674" t="s">
        <v>681</v>
      </c>
      <c r="G60" s="253" t="str">
        <f t="shared" si="8"/>
        <v>ป.5/14103</v>
      </c>
      <c r="H60" s="31" t="str">
        <f>IF(AND(B60=H$1),LOOKUP(9.99999999999999E+307,$H$2:H59)+1,"")</f>
        <v/>
      </c>
      <c r="I60" s="31" t="str">
        <f>IF(AND(B60=I$1),LOOKUP(9.99999999999999E+307,$I$2:I59)+1,"")</f>
        <v/>
      </c>
      <c r="J60" s="31" t="str">
        <f>IF(AND(B60=J$1),LOOKUP(9.99999999999999E+307,$J$2:J59)+1,"")</f>
        <v/>
      </c>
      <c r="K60" s="31" t="str">
        <f>IF(AND(B60=K$1),LOOKUP(9.99999999999999E+307,$K$2:K59)+1,"")</f>
        <v/>
      </c>
      <c r="L60" s="31" t="str">
        <f>IF(AND(B60=L$1),LOOKUP(9.99999999999999E+307,$L$2:L59)+1,"")</f>
        <v/>
      </c>
      <c r="M60" s="31" t="str">
        <f>IF(AND(B60=M$1),LOOKUP(9.99999999999999E+307,$M$2:M59)+1,"")</f>
        <v/>
      </c>
      <c r="N60" s="31" t="e">
        <f>IF(AND(B60=N$1),LOOKUP(9.99999999999999E+307,$N$2:N59)+1,"")</f>
        <v>#REF!</v>
      </c>
      <c r="O60" s="31" t="e">
        <f>IF(AND($B60=O$1),LOOKUP(9.99999999999999E+307,$O$2:O59)+1,"")</f>
        <v>#REF!</v>
      </c>
      <c r="P60" s="31" t="e">
        <f>IF(AND($B60=P$1),LOOKUP(9.99999999999999E+307,$P$2:P59)+1,"")</f>
        <v>#REF!</v>
      </c>
      <c r="Q60" s="31" t="e">
        <f>IF(AND($B60=Q$1),LOOKUP(9.99999999999999E+307,$Q$2:Q59)+1,"")</f>
        <v>#REF!</v>
      </c>
      <c r="R60" s="31" t="str">
        <f>IF(AND($B60=R$1),LOOKUP(9.99999999999999E+307,$R$2:R59)+1,"")</f>
        <v/>
      </c>
      <c r="S60" s="31" t="str">
        <f>IF(AND($B60=S$1),LOOKUP(9.99999999999999E+307,$S$2:S59)+1,"")</f>
        <v/>
      </c>
      <c r="T60" s="31"/>
      <c r="U60" s="31"/>
      <c r="AA60" s="254" t="str">
        <f t="shared" si="3"/>
        <v/>
      </c>
      <c r="AB60" s="254" t="str">
        <f t="shared" si="4"/>
        <v/>
      </c>
      <c r="AC60" s="255">
        <f t="shared" si="1"/>
        <v>1</v>
      </c>
      <c r="AD60" s="255">
        <f t="shared" si="2"/>
        <v>1</v>
      </c>
      <c r="AE60" s="256">
        <f t="shared" si="5"/>
        <v>1</v>
      </c>
      <c r="AF60" s="252" t="str">
        <f t="shared" si="9"/>
        <v>ป.5/1-1</v>
      </c>
    </row>
    <row r="61" spans="1:32" ht="20.149999999999999" customHeight="1" x14ac:dyDescent="0.6">
      <c r="A61" s="31">
        <v>59</v>
      </c>
      <c r="B61" s="235" t="s">
        <v>172</v>
      </c>
      <c r="C61" s="236">
        <v>4361</v>
      </c>
      <c r="D61" s="237" t="s">
        <v>194</v>
      </c>
      <c r="E61" s="675" t="s">
        <v>197</v>
      </c>
      <c r="F61" s="674" t="s">
        <v>777</v>
      </c>
      <c r="G61" s="253" t="str">
        <f t="shared" si="8"/>
        <v>ป.5/14361</v>
      </c>
      <c r="H61" s="31" t="str">
        <f>IF(AND(B61=H$1),LOOKUP(9.99999999999999E+307,$H$2:H60)+1,"")</f>
        <v/>
      </c>
      <c r="I61" s="31" t="str">
        <f>IF(AND(B61=I$1),LOOKUP(9.99999999999999E+307,$I$2:I60)+1,"")</f>
        <v/>
      </c>
      <c r="J61" s="31" t="str">
        <f>IF(AND(B61=J$1),LOOKUP(9.99999999999999E+307,$J$2:J60)+1,"")</f>
        <v/>
      </c>
      <c r="K61" s="31" t="str">
        <f>IF(AND(B61=K$1),LOOKUP(9.99999999999999E+307,$K$2:K60)+1,"")</f>
        <v/>
      </c>
      <c r="L61" s="31" t="str">
        <f>IF(AND(B61=L$1),LOOKUP(9.99999999999999E+307,$L$2:L60)+1,"")</f>
        <v/>
      </c>
      <c r="M61" s="31" t="str">
        <f>IF(AND(B61=M$1),LOOKUP(9.99999999999999E+307,$M$2:M60)+1,"")</f>
        <v/>
      </c>
      <c r="N61" s="31" t="e">
        <f>IF(AND(B61=N$1),LOOKUP(9.99999999999999E+307,$N$2:N60)+1,"")</f>
        <v>#REF!</v>
      </c>
      <c r="O61" s="31" t="e">
        <f>IF(AND($B61=O$1),LOOKUP(9.99999999999999E+307,$O$2:O60)+1,"")</f>
        <v>#REF!</v>
      </c>
      <c r="P61" s="31" t="e">
        <f>IF(AND($B61=P$1),LOOKUP(9.99999999999999E+307,$P$2:P60)+1,"")</f>
        <v>#REF!</v>
      </c>
      <c r="Q61" s="31" t="e">
        <f>IF(AND($B61=Q$1),LOOKUP(9.99999999999999E+307,$Q$2:Q60)+1,"")</f>
        <v>#REF!</v>
      </c>
      <c r="R61" s="31" t="str">
        <f>IF(AND($B61=R$1),LOOKUP(9.99999999999999E+307,$R$2:R60)+1,"")</f>
        <v/>
      </c>
      <c r="S61" s="31" t="str">
        <f>IF(AND($B61=S$1),LOOKUP(9.99999999999999E+307,$S$2:S60)+1,"")</f>
        <v/>
      </c>
      <c r="T61" s="31"/>
      <c r="U61" s="31"/>
      <c r="AA61" s="254" t="str">
        <f t="shared" si="3"/>
        <v/>
      </c>
      <c r="AB61" s="254" t="str">
        <f t="shared" si="4"/>
        <v/>
      </c>
      <c r="AC61" s="255">
        <f t="shared" si="1"/>
        <v>1</v>
      </c>
      <c r="AD61" s="255">
        <f t="shared" si="2"/>
        <v>1</v>
      </c>
      <c r="AE61" s="256">
        <f t="shared" si="5"/>
        <v>1</v>
      </c>
      <c r="AF61" s="252" t="str">
        <f t="shared" si="9"/>
        <v>ป.5/1-1</v>
      </c>
    </row>
    <row r="62" spans="1:32" ht="20.149999999999999" customHeight="1" x14ac:dyDescent="0.6">
      <c r="A62" s="31">
        <v>60</v>
      </c>
      <c r="B62" s="235" t="s">
        <v>172</v>
      </c>
      <c r="C62" s="236">
        <v>3715</v>
      </c>
      <c r="D62" s="237" t="s">
        <v>199</v>
      </c>
      <c r="E62" s="674" t="s">
        <v>533</v>
      </c>
      <c r="F62" s="674" t="s">
        <v>534</v>
      </c>
      <c r="G62" s="253" t="str">
        <f t="shared" si="8"/>
        <v>ป.5/13715</v>
      </c>
      <c r="H62" s="31" t="str">
        <f>IF(AND(B62=H$1),LOOKUP(9.99999999999999E+307,$H$2:H61)+1,"")</f>
        <v/>
      </c>
      <c r="I62" s="31" t="str">
        <f>IF(AND(B62=I$1),LOOKUP(9.99999999999999E+307,$I$2:I61)+1,"")</f>
        <v/>
      </c>
      <c r="J62" s="31" t="str">
        <f>IF(AND(B62=J$1),LOOKUP(9.99999999999999E+307,$J$2:J61)+1,"")</f>
        <v/>
      </c>
      <c r="K62" s="31" t="str">
        <f>IF(AND(B62=K$1),LOOKUP(9.99999999999999E+307,$K$2:K61)+1,"")</f>
        <v/>
      </c>
      <c r="L62" s="31" t="str">
        <f>IF(AND(B62=L$1),LOOKUP(9.99999999999999E+307,$L$2:L61)+1,"")</f>
        <v/>
      </c>
      <c r="M62" s="31" t="str">
        <f>IF(AND(B62=M$1),LOOKUP(9.99999999999999E+307,$M$2:M61)+1,"")</f>
        <v/>
      </c>
      <c r="N62" s="31" t="e">
        <f>IF(AND(B62=N$1),LOOKUP(9.99999999999999E+307,$N$2:N61)+1,"")</f>
        <v>#REF!</v>
      </c>
      <c r="O62" s="31" t="e">
        <f>IF(AND($B62=O$1),LOOKUP(9.99999999999999E+307,$O$2:O61)+1,"")</f>
        <v>#REF!</v>
      </c>
      <c r="P62" s="31" t="e">
        <f>IF(AND($B62=P$1),LOOKUP(9.99999999999999E+307,$P$2:P61)+1,"")</f>
        <v>#REF!</v>
      </c>
      <c r="Q62" s="31" t="e">
        <f>IF(AND($B62=Q$1),LOOKUP(9.99999999999999E+307,$Q$2:Q61)+1,"")</f>
        <v>#REF!</v>
      </c>
      <c r="R62" s="31" t="str">
        <f>IF(AND($B62=R$1),LOOKUP(9.99999999999999E+307,$R$2:R61)+1,"")</f>
        <v/>
      </c>
      <c r="S62" s="31" t="str">
        <f>IF(AND($B62=S$1),LOOKUP(9.99999999999999E+307,$S$2:S61)+1,"")</f>
        <v/>
      </c>
      <c r="T62" s="31"/>
      <c r="U62" s="31"/>
      <c r="AA62" s="254" t="str">
        <f t="shared" si="3"/>
        <v/>
      </c>
      <c r="AB62" s="254" t="str">
        <f t="shared" si="4"/>
        <v/>
      </c>
      <c r="AC62" s="255">
        <f t="shared" si="1"/>
        <v>1</v>
      </c>
      <c r="AD62" s="255">
        <f t="shared" si="2"/>
        <v>1</v>
      </c>
      <c r="AE62" s="256">
        <f t="shared" si="5"/>
        <v>2</v>
      </c>
      <c r="AF62" s="252" t="str">
        <f t="shared" si="9"/>
        <v>ป.5/1-2</v>
      </c>
    </row>
    <row r="63" spans="1:32" ht="20.149999999999999" customHeight="1" x14ac:dyDescent="0.6">
      <c r="A63" s="31">
        <v>61</v>
      </c>
      <c r="B63" s="235" t="s">
        <v>172</v>
      </c>
      <c r="C63" s="236">
        <v>3725</v>
      </c>
      <c r="D63" s="237" t="s">
        <v>199</v>
      </c>
      <c r="E63" s="675" t="s">
        <v>535</v>
      </c>
      <c r="F63" s="674" t="s">
        <v>258</v>
      </c>
      <c r="G63" s="253" t="str">
        <f t="shared" si="8"/>
        <v>ป.5/13725</v>
      </c>
      <c r="H63" s="31" t="str">
        <f>IF(AND(B63=H$1),LOOKUP(9.99999999999999E+307,$H$2:H62)+1,"")</f>
        <v/>
      </c>
      <c r="I63" s="31" t="str">
        <f>IF(AND(B63=I$1),LOOKUP(9.99999999999999E+307,$I$2:I62)+1,"")</f>
        <v/>
      </c>
      <c r="J63" s="31" t="str">
        <f>IF(AND(B63=J$1),LOOKUP(9.99999999999999E+307,$J$2:J62)+1,"")</f>
        <v/>
      </c>
      <c r="K63" s="31" t="str">
        <f>IF(AND(B63=K$1),LOOKUP(9.99999999999999E+307,$K$2:K62)+1,"")</f>
        <v/>
      </c>
      <c r="L63" s="31" t="str">
        <f>IF(AND(B63=L$1),LOOKUP(9.99999999999999E+307,$L$2:L62)+1,"")</f>
        <v/>
      </c>
      <c r="M63" s="31" t="str">
        <f>IF(AND(B63=M$1),LOOKUP(9.99999999999999E+307,$M$2:M62)+1,"")</f>
        <v/>
      </c>
      <c r="N63" s="31" t="e">
        <f>IF(AND(B63=N$1),LOOKUP(9.99999999999999E+307,$N$2:N62)+1,"")</f>
        <v>#REF!</v>
      </c>
      <c r="O63" s="31" t="e">
        <f>IF(AND($B63=O$1),LOOKUP(9.99999999999999E+307,$O$2:O62)+1,"")</f>
        <v>#REF!</v>
      </c>
      <c r="P63" s="31" t="e">
        <f>IF(AND($B63=P$1),LOOKUP(9.99999999999999E+307,$P$2:P62)+1,"")</f>
        <v>#REF!</v>
      </c>
      <c r="Q63" s="31" t="e">
        <f>IF(AND($B63=Q$1),LOOKUP(9.99999999999999E+307,$Q$2:Q62)+1,"")</f>
        <v>#REF!</v>
      </c>
      <c r="R63" s="31" t="str">
        <f>IF(AND($B63=R$1),LOOKUP(9.99999999999999E+307,$R$2:R62)+1,"")</f>
        <v/>
      </c>
      <c r="S63" s="31" t="str">
        <f>IF(AND($B63=S$1),LOOKUP(9.99999999999999E+307,$S$2:S62)+1,"")</f>
        <v/>
      </c>
      <c r="T63" s="31"/>
      <c r="U63" s="31"/>
      <c r="AA63" s="254" t="str">
        <f t="shared" si="3"/>
        <v/>
      </c>
      <c r="AB63" s="254" t="str">
        <f t="shared" si="4"/>
        <v/>
      </c>
      <c r="AC63" s="255">
        <f t="shared" si="1"/>
        <v>1</v>
      </c>
      <c r="AD63" s="255">
        <f t="shared" si="2"/>
        <v>1</v>
      </c>
      <c r="AE63" s="256">
        <f t="shared" si="5"/>
        <v>2</v>
      </c>
      <c r="AF63" s="252" t="str">
        <f t="shared" si="9"/>
        <v>ป.5/1-2</v>
      </c>
    </row>
    <row r="64" spans="1:32" ht="20.149999999999999" customHeight="1" x14ac:dyDescent="0.3">
      <c r="A64" s="31">
        <v>62</v>
      </c>
      <c r="B64" s="235" t="s">
        <v>172</v>
      </c>
      <c r="C64" s="236">
        <v>3728</v>
      </c>
      <c r="D64" s="237" t="s">
        <v>199</v>
      </c>
      <c r="E64" s="238" t="s">
        <v>536</v>
      </c>
      <c r="F64" s="238" t="s">
        <v>264</v>
      </c>
      <c r="G64" s="253" t="str">
        <f t="shared" si="8"/>
        <v>ป.5/13728</v>
      </c>
      <c r="H64" s="31" t="str">
        <f>IF(AND(B64=H$1),LOOKUP(9.99999999999999E+307,$H$2:H63)+1,"")</f>
        <v/>
      </c>
      <c r="I64" s="31" t="str">
        <f>IF(AND(B64=I$1),LOOKUP(9.99999999999999E+307,$I$2:I63)+1,"")</f>
        <v/>
      </c>
      <c r="J64" s="31" t="str">
        <f>IF(AND(B64=J$1),LOOKUP(9.99999999999999E+307,$J$2:J63)+1,"")</f>
        <v/>
      </c>
      <c r="K64" s="31" t="str">
        <f>IF(AND(B64=K$1),LOOKUP(9.99999999999999E+307,$K$2:K63)+1,"")</f>
        <v/>
      </c>
      <c r="L64" s="31" t="str">
        <f>IF(AND(B64=L$1),LOOKUP(9.99999999999999E+307,$L$2:L63)+1,"")</f>
        <v/>
      </c>
      <c r="M64" s="31" t="str">
        <f>IF(AND(B64=M$1),LOOKUP(9.99999999999999E+307,$M$2:M63)+1,"")</f>
        <v/>
      </c>
      <c r="N64" s="31" t="e">
        <f>IF(AND(B64=N$1),LOOKUP(9.99999999999999E+307,$N$2:N63)+1,"")</f>
        <v>#REF!</v>
      </c>
      <c r="O64" s="31" t="e">
        <f>IF(AND($B64=O$1),LOOKUP(9.99999999999999E+307,$O$2:O63)+1,"")</f>
        <v>#REF!</v>
      </c>
      <c r="P64" s="31" t="e">
        <f>IF(AND($B64=P$1),LOOKUP(9.99999999999999E+307,$P$2:P63)+1,"")</f>
        <v>#REF!</v>
      </c>
      <c r="Q64" s="31" t="e">
        <f>IF(AND($B64=Q$1),LOOKUP(9.99999999999999E+307,$Q$2:Q63)+1,"")</f>
        <v>#REF!</v>
      </c>
      <c r="R64" s="31" t="str">
        <f>IF(AND($B64=R$1),LOOKUP(9.99999999999999E+307,$R$2:R63)+1,"")</f>
        <v/>
      </c>
      <c r="S64" s="31" t="str">
        <f>IF(AND($B64=S$1),LOOKUP(9.99999999999999E+307,$S$2:S63)+1,"")</f>
        <v/>
      </c>
      <c r="T64" s="31"/>
      <c r="U64" s="31"/>
      <c r="AA64" s="254" t="str">
        <f t="shared" si="3"/>
        <v/>
      </c>
      <c r="AB64" s="254" t="str">
        <f t="shared" si="4"/>
        <v/>
      </c>
      <c r="AC64" s="255">
        <f t="shared" si="1"/>
        <v>1</v>
      </c>
      <c r="AD64" s="255">
        <f t="shared" si="2"/>
        <v>1</v>
      </c>
      <c r="AE64" s="256">
        <f t="shared" si="5"/>
        <v>2</v>
      </c>
      <c r="AF64" s="252" t="str">
        <f t="shared" si="9"/>
        <v>ป.5/1-2</v>
      </c>
    </row>
    <row r="65" spans="1:32" ht="20.149999999999999" customHeight="1" x14ac:dyDescent="0.3">
      <c r="A65" s="31">
        <v>63</v>
      </c>
      <c r="B65" s="235" t="s">
        <v>172</v>
      </c>
      <c r="C65" s="236">
        <v>3743</v>
      </c>
      <c r="D65" s="237" t="s">
        <v>199</v>
      </c>
      <c r="E65" s="671" t="s">
        <v>537</v>
      </c>
      <c r="F65" s="671" t="s">
        <v>538</v>
      </c>
      <c r="G65" s="253" t="str">
        <f t="shared" si="8"/>
        <v>ป.5/13743</v>
      </c>
      <c r="H65" s="31" t="str">
        <f>IF(AND(B65=H$1),LOOKUP(9.99999999999999E+307,$H$2:H64)+1,"")</f>
        <v/>
      </c>
      <c r="I65" s="31" t="str">
        <f>IF(AND(B65=I$1),LOOKUP(9.99999999999999E+307,$I$2:I64)+1,"")</f>
        <v/>
      </c>
      <c r="J65" s="31" t="str">
        <f>IF(AND(B65=J$1),LOOKUP(9.99999999999999E+307,$J$2:J64)+1,"")</f>
        <v/>
      </c>
      <c r="K65" s="31" t="str">
        <f>IF(AND(B65=K$1),LOOKUP(9.99999999999999E+307,$K$2:K64)+1,"")</f>
        <v/>
      </c>
      <c r="L65" s="31" t="str">
        <f>IF(AND(B65=L$1),LOOKUP(9.99999999999999E+307,$L$2:L64)+1,"")</f>
        <v/>
      </c>
      <c r="M65" s="31" t="str">
        <f>IF(AND(B65=M$1),LOOKUP(9.99999999999999E+307,$M$2:M64)+1,"")</f>
        <v/>
      </c>
      <c r="N65" s="31" t="e">
        <f>IF(AND(B65=N$1),LOOKUP(9.99999999999999E+307,$N$2:N64)+1,"")</f>
        <v>#REF!</v>
      </c>
      <c r="O65" s="31" t="e">
        <f>IF(AND($B65=O$1),LOOKUP(9.99999999999999E+307,$O$2:O64)+1,"")</f>
        <v>#REF!</v>
      </c>
      <c r="P65" s="31" t="e">
        <f>IF(AND($B65=P$1),LOOKUP(9.99999999999999E+307,$P$2:P64)+1,"")</f>
        <v>#REF!</v>
      </c>
      <c r="Q65" s="31" t="e">
        <f>IF(AND($B65=Q$1),LOOKUP(9.99999999999999E+307,$Q$2:Q64)+1,"")</f>
        <v>#REF!</v>
      </c>
      <c r="R65" s="31" t="str">
        <f>IF(AND($B65=R$1),LOOKUP(9.99999999999999E+307,$R$2:R64)+1,"")</f>
        <v/>
      </c>
      <c r="S65" s="31" t="str">
        <f>IF(AND($B65=S$1),LOOKUP(9.99999999999999E+307,$S$2:S64)+1,"")</f>
        <v/>
      </c>
      <c r="T65" s="31"/>
      <c r="U65" s="31"/>
      <c r="AA65" s="254" t="str">
        <f t="shared" si="3"/>
        <v/>
      </c>
      <c r="AB65" s="254" t="str">
        <f t="shared" si="4"/>
        <v/>
      </c>
      <c r="AC65" s="255">
        <f t="shared" si="1"/>
        <v>1</v>
      </c>
      <c r="AD65" s="255">
        <f t="shared" si="2"/>
        <v>1</v>
      </c>
      <c r="AE65" s="256">
        <f t="shared" si="5"/>
        <v>2</v>
      </c>
      <c r="AF65" s="252" t="str">
        <f t="shared" si="9"/>
        <v>ป.5/1-2</v>
      </c>
    </row>
    <row r="66" spans="1:32" ht="20.149999999999999" customHeight="1" x14ac:dyDescent="0.6">
      <c r="A66" s="31">
        <v>64</v>
      </c>
      <c r="B66" s="235" t="s">
        <v>172</v>
      </c>
      <c r="C66" s="236">
        <v>3751</v>
      </c>
      <c r="D66" s="237" t="s">
        <v>199</v>
      </c>
      <c r="E66" s="674" t="s">
        <v>226</v>
      </c>
      <c r="F66" s="674" t="s">
        <v>539</v>
      </c>
      <c r="G66" s="253" t="str">
        <f t="shared" si="8"/>
        <v>ป.5/13751</v>
      </c>
      <c r="H66" s="31" t="str">
        <f>IF(AND(B66=H$1),LOOKUP(9.99999999999999E+307,$H$2:H65)+1,"")</f>
        <v/>
      </c>
      <c r="I66" s="31" t="str">
        <f>IF(AND(B66=I$1),LOOKUP(9.99999999999999E+307,$I$2:I65)+1,"")</f>
        <v/>
      </c>
      <c r="J66" s="31" t="str">
        <f>IF(AND(B66=J$1),LOOKUP(9.99999999999999E+307,$J$2:J65)+1,"")</f>
        <v/>
      </c>
      <c r="K66" s="31" t="str">
        <f>IF(AND(B66=K$1),LOOKUP(9.99999999999999E+307,$K$2:K65)+1,"")</f>
        <v/>
      </c>
      <c r="L66" s="31" t="str">
        <f>IF(AND(B66=L$1),LOOKUP(9.99999999999999E+307,$L$2:L65)+1,"")</f>
        <v/>
      </c>
      <c r="M66" s="31" t="str">
        <f>IF(AND(B66=M$1),LOOKUP(9.99999999999999E+307,$M$2:M65)+1,"")</f>
        <v/>
      </c>
      <c r="N66" s="31" t="e">
        <f>IF(AND(B66=N$1),LOOKUP(9.99999999999999E+307,$N$2:N65)+1,"")</f>
        <v>#REF!</v>
      </c>
      <c r="O66" s="31" t="e">
        <f>IF(AND($B66=O$1),LOOKUP(9.99999999999999E+307,$O$2:O65)+1,"")</f>
        <v>#REF!</v>
      </c>
      <c r="P66" s="31" t="e">
        <f>IF(AND($B66=P$1),LOOKUP(9.99999999999999E+307,$P$2:P65)+1,"")</f>
        <v>#REF!</v>
      </c>
      <c r="Q66" s="31" t="e">
        <f>IF(AND($B66=Q$1),LOOKUP(9.99999999999999E+307,$Q$2:Q65)+1,"")</f>
        <v>#REF!</v>
      </c>
      <c r="R66" s="31" t="str">
        <f>IF(AND($B66=R$1),LOOKUP(9.99999999999999E+307,$R$2:R65)+1,"")</f>
        <v/>
      </c>
      <c r="S66" s="31" t="str">
        <f>IF(AND($B66=S$1),LOOKUP(9.99999999999999E+307,$S$2:S65)+1,"")</f>
        <v/>
      </c>
      <c r="T66" s="31"/>
      <c r="U66" s="31"/>
      <c r="AA66" s="254" t="str">
        <f t="shared" si="3"/>
        <v/>
      </c>
      <c r="AB66" s="254" t="str">
        <f t="shared" si="4"/>
        <v/>
      </c>
      <c r="AC66" s="255">
        <f t="shared" si="1"/>
        <v>1</v>
      </c>
      <c r="AD66" s="255">
        <f t="shared" si="2"/>
        <v>1</v>
      </c>
      <c r="AE66" s="256">
        <f t="shared" si="5"/>
        <v>2</v>
      </c>
      <c r="AF66" s="252" t="str">
        <f t="shared" si="9"/>
        <v>ป.5/1-2</v>
      </c>
    </row>
    <row r="67" spans="1:32" ht="20.149999999999999" customHeight="1" x14ac:dyDescent="0.6">
      <c r="A67" s="31">
        <v>65</v>
      </c>
      <c r="B67" s="235" t="s">
        <v>172</v>
      </c>
      <c r="C67" s="236">
        <v>3766</v>
      </c>
      <c r="D67" s="237" t="s">
        <v>199</v>
      </c>
      <c r="E67" s="674" t="s">
        <v>540</v>
      </c>
      <c r="F67" s="674" t="s">
        <v>541</v>
      </c>
      <c r="G67" s="253" t="str">
        <f t="shared" si="8"/>
        <v>ป.5/13766</v>
      </c>
      <c r="H67" s="31" t="str">
        <f>IF(AND(B67=H$1),LOOKUP(9.99999999999999E+307,$H$2:H66)+1,"")</f>
        <v/>
      </c>
      <c r="I67" s="31" t="str">
        <f>IF(AND(B67=I$1),LOOKUP(9.99999999999999E+307,$I$2:I66)+1,"")</f>
        <v/>
      </c>
      <c r="J67" s="31" t="str">
        <f>IF(AND(B67=J$1),LOOKUP(9.99999999999999E+307,$J$2:J66)+1,"")</f>
        <v/>
      </c>
      <c r="K67" s="31" t="str">
        <f>IF(AND(B67=K$1),LOOKUP(9.99999999999999E+307,$K$2:K66)+1,"")</f>
        <v/>
      </c>
      <c r="L67" s="31" t="str">
        <f>IF(AND(B67=L$1),LOOKUP(9.99999999999999E+307,$L$2:L66)+1,"")</f>
        <v/>
      </c>
      <c r="M67" s="31" t="str">
        <f>IF(AND(B67=M$1),LOOKUP(9.99999999999999E+307,$M$2:M66)+1,"")</f>
        <v/>
      </c>
      <c r="N67" s="31" t="e">
        <f>IF(AND(B67=N$1),LOOKUP(9.99999999999999E+307,$N$2:N66)+1,"")</f>
        <v>#REF!</v>
      </c>
      <c r="O67" s="31" t="e">
        <f>IF(AND($B67=O$1),LOOKUP(9.99999999999999E+307,$O$2:O66)+1,"")</f>
        <v>#REF!</v>
      </c>
      <c r="P67" s="31" t="e">
        <f>IF(AND($B67=P$1),LOOKUP(9.99999999999999E+307,$P$2:P66)+1,"")</f>
        <v>#REF!</v>
      </c>
      <c r="Q67" s="31" t="e">
        <f>IF(AND($B67=Q$1),LOOKUP(9.99999999999999E+307,$Q$2:Q66)+1,"")</f>
        <v>#REF!</v>
      </c>
      <c r="R67" s="31" t="str">
        <f>IF(AND($B67=R$1),LOOKUP(9.99999999999999E+307,$R$2:R66)+1,"")</f>
        <v/>
      </c>
      <c r="S67" s="31" t="str">
        <f>IF(AND($B67=S$1),LOOKUP(9.99999999999999E+307,$S$2:S66)+1,"")</f>
        <v/>
      </c>
      <c r="T67" s="31"/>
      <c r="U67" s="31"/>
      <c r="AA67" s="254" t="str">
        <f t="shared" si="3"/>
        <v/>
      </c>
      <c r="AB67" s="254" t="str">
        <f t="shared" si="4"/>
        <v/>
      </c>
      <c r="AC67" s="255">
        <f t="shared" ref="AC67:AC130" si="10">COUNTIF($C$3:$C$4002,C67)</f>
        <v>1</v>
      </c>
      <c r="AD67" s="255">
        <f t="shared" ref="AD67:AD130" si="11">SUMPRODUCT(--(E67&amp;F67=$E$3:$E$4002&amp;$F$3:$F$4002))</f>
        <v>1</v>
      </c>
      <c r="AE67" s="256">
        <f t="shared" si="5"/>
        <v>2</v>
      </c>
      <c r="AF67" s="252" t="str">
        <f t="shared" si="9"/>
        <v>ป.5/1-2</v>
      </c>
    </row>
    <row r="68" spans="1:32" ht="20.149999999999999" customHeight="1" x14ac:dyDescent="0.6">
      <c r="A68" s="31">
        <v>66</v>
      </c>
      <c r="B68" s="235" t="s">
        <v>172</v>
      </c>
      <c r="C68" s="236">
        <v>3804</v>
      </c>
      <c r="D68" s="237" t="s">
        <v>199</v>
      </c>
      <c r="E68" s="674" t="s">
        <v>542</v>
      </c>
      <c r="F68" s="674" t="s">
        <v>268</v>
      </c>
      <c r="G68" s="253" t="str">
        <f t="shared" ref="G68:G131" si="12">B68&amp;C68</f>
        <v>ป.5/13804</v>
      </c>
      <c r="H68" s="31" t="str">
        <f>IF(AND(B68=H$1),LOOKUP(9.99999999999999E+307,$H$2:H67)+1,"")</f>
        <v/>
      </c>
      <c r="I68" s="31" t="str">
        <f>IF(AND(B68=I$1),LOOKUP(9.99999999999999E+307,$I$2:I67)+1,"")</f>
        <v/>
      </c>
      <c r="J68" s="31" t="str">
        <f>IF(AND(B68=J$1),LOOKUP(9.99999999999999E+307,$J$2:J67)+1,"")</f>
        <v/>
      </c>
      <c r="K68" s="31" t="str">
        <f>IF(AND(B68=K$1),LOOKUP(9.99999999999999E+307,$K$2:K67)+1,"")</f>
        <v/>
      </c>
      <c r="L68" s="31" t="str">
        <f>IF(AND(B68=L$1),LOOKUP(9.99999999999999E+307,$L$2:L67)+1,"")</f>
        <v/>
      </c>
      <c r="M68" s="31" t="str">
        <f>IF(AND(B68=M$1),LOOKUP(9.99999999999999E+307,$M$2:M67)+1,"")</f>
        <v/>
      </c>
      <c r="N68" s="31" t="e">
        <f>IF(AND(B68=N$1),LOOKUP(9.99999999999999E+307,$N$2:N67)+1,"")</f>
        <v>#REF!</v>
      </c>
      <c r="O68" s="31" t="e">
        <f>IF(AND($B68=O$1),LOOKUP(9.99999999999999E+307,$O$2:O67)+1,"")</f>
        <v>#REF!</v>
      </c>
      <c r="P68" s="31" t="e">
        <f>IF(AND($B68=P$1),LOOKUP(9.99999999999999E+307,$P$2:P67)+1,"")</f>
        <v>#REF!</v>
      </c>
      <c r="Q68" s="31" t="e">
        <f>IF(AND($B68=Q$1),LOOKUP(9.99999999999999E+307,$Q$2:Q67)+1,"")</f>
        <v>#REF!</v>
      </c>
      <c r="R68" s="31" t="str">
        <f>IF(AND($B68=R$1),LOOKUP(9.99999999999999E+307,$R$2:R67)+1,"")</f>
        <v/>
      </c>
      <c r="S68" s="31" t="str">
        <f>IF(AND($B68=S$1),LOOKUP(9.99999999999999E+307,$S$2:S67)+1,"")</f>
        <v/>
      </c>
      <c r="T68" s="31"/>
      <c r="U68" s="31"/>
      <c r="AA68" s="254" t="str">
        <f t="shared" ref="AA68:AA131" si="13">IF(AD68=2,"นักเรียนซ้ำ","")</f>
        <v/>
      </c>
      <c r="AB68" s="254" t="str">
        <f t="shared" ref="AB68:AB131" si="14">IF(AC68=2,"เลขประจำตัวซ้ำ","")</f>
        <v/>
      </c>
      <c r="AC68" s="255">
        <f t="shared" si="10"/>
        <v>1</v>
      </c>
      <c r="AD68" s="255">
        <f t="shared" si="11"/>
        <v>1</v>
      </c>
      <c r="AE68" s="256">
        <f t="shared" ref="AE68:AE131" si="15">IF(D68="เด็กชาย",1,IF(D68="นาย",1,IF(D68="เด็กหญิง",2,IF(D68="นางสาว",2,IF(D68="ด.ช.",1,IF(D68="ด.ญ.",2,IF(D68="น.ส.",2,"")))))))</f>
        <v>2</v>
      </c>
      <c r="AF68" s="252" t="str">
        <f t="shared" si="9"/>
        <v>ป.5/1-2</v>
      </c>
    </row>
    <row r="69" spans="1:32" ht="20.149999999999999" customHeight="1" x14ac:dyDescent="0.6">
      <c r="A69" s="31">
        <v>67</v>
      </c>
      <c r="B69" s="235" t="s">
        <v>172</v>
      </c>
      <c r="C69" s="236">
        <v>3808</v>
      </c>
      <c r="D69" s="237" t="s">
        <v>199</v>
      </c>
      <c r="E69" s="674" t="s">
        <v>543</v>
      </c>
      <c r="F69" s="674" t="s">
        <v>253</v>
      </c>
      <c r="G69" s="253" t="str">
        <f t="shared" si="12"/>
        <v>ป.5/13808</v>
      </c>
      <c r="H69" s="31" t="str">
        <f>IF(AND(B69=H$1),LOOKUP(9.99999999999999E+307,$H$2:H68)+1,"")</f>
        <v/>
      </c>
      <c r="I69" s="31" t="str">
        <f>IF(AND(B69=I$1),LOOKUP(9.99999999999999E+307,$I$2:I68)+1,"")</f>
        <v/>
      </c>
      <c r="J69" s="31" t="str">
        <f>IF(AND(B69=J$1),LOOKUP(9.99999999999999E+307,$J$2:J68)+1,"")</f>
        <v/>
      </c>
      <c r="K69" s="31" t="str">
        <f>IF(AND(B69=K$1),LOOKUP(9.99999999999999E+307,$K$2:K68)+1,"")</f>
        <v/>
      </c>
      <c r="L69" s="31" t="str">
        <f>IF(AND(B69=L$1),LOOKUP(9.99999999999999E+307,$L$2:L68)+1,"")</f>
        <v/>
      </c>
      <c r="M69" s="31" t="str">
        <f>IF(AND(B69=M$1),LOOKUP(9.99999999999999E+307,$M$2:M68)+1,"")</f>
        <v/>
      </c>
      <c r="N69" s="31" t="e">
        <f>IF(AND(B69=N$1),LOOKUP(9.99999999999999E+307,$N$2:N68)+1,"")</f>
        <v>#REF!</v>
      </c>
      <c r="O69" s="31" t="e">
        <f>IF(AND($B69=O$1),LOOKUP(9.99999999999999E+307,$O$2:O68)+1,"")</f>
        <v>#REF!</v>
      </c>
      <c r="P69" s="31" t="e">
        <f>IF(AND($B69=P$1),LOOKUP(9.99999999999999E+307,$P$2:P68)+1,"")</f>
        <v>#REF!</v>
      </c>
      <c r="Q69" s="31" t="e">
        <f>IF(AND($B69=Q$1),LOOKUP(9.99999999999999E+307,$Q$2:Q68)+1,"")</f>
        <v>#REF!</v>
      </c>
      <c r="R69" s="31" t="str">
        <f>IF(AND($B69=R$1),LOOKUP(9.99999999999999E+307,$R$2:R68)+1,"")</f>
        <v/>
      </c>
      <c r="S69" s="31" t="str">
        <f>IF(AND($B69=S$1),LOOKUP(9.99999999999999E+307,$S$2:S68)+1,"")</f>
        <v/>
      </c>
      <c r="T69" s="31"/>
      <c r="U69" s="31"/>
      <c r="AA69" s="254" t="str">
        <f t="shared" si="13"/>
        <v/>
      </c>
      <c r="AB69" s="254" t="str">
        <f t="shared" si="14"/>
        <v/>
      </c>
      <c r="AC69" s="255">
        <f t="shared" si="10"/>
        <v>1</v>
      </c>
      <c r="AD69" s="255">
        <f t="shared" si="11"/>
        <v>1</v>
      </c>
      <c r="AE69" s="256">
        <f t="shared" si="15"/>
        <v>2</v>
      </c>
      <c r="AF69" s="252" t="str">
        <f t="shared" si="9"/>
        <v>ป.5/1-2</v>
      </c>
    </row>
    <row r="70" spans="1:32" ht="20.149999999999999" customHeight="1" x14ac:dyDescent="0.6">
      <c r="A70" s="31">
        <v>68</v>
      </c>
      <c r="B70" s="235" t="s">
        <v>172</v>
      </c>
      <c r="C70" s="236">
        <v>3817</v>
      </c>
      <c r="D70" s="237" t="s">
        <v>199</v>
      </c>
      <c r="E70" s="674" t="s">
        <v>207</v>
      </c>
      <c r="F70" s="674" t="s">
        <v>196</v>
      </c>
      <c r="G70" s="253" t="str">
        <f t="shared" si="12"/>
        <v>ป.5/13817</v>
      </c>
      <c r="H70" s="31" t="str">
        <f>IF(AND(B70=H$1),LOOKUP(9.99999999999999E+307,$H$2:H69)+1,"")</f>
        <v/>
      </c>
      <c r="I70" s="31" t="str">
        <f>IF(AND(B70=I$1),LOOKUP(9.99999999999999E+307,$I$2:I69)+1,"")</f>
        <v/>
      </c>
      <c r="J70" s="31" t="str">
        <f>IF(AND(B70=J$1),LOOKUP(9.99999999999999E+307,$J$2:J69)+1,"")</f>
        <v/>
      </c>
      <c r="K70" s="31" t="str">
        <f>IF(AND(B70=K$1),LOOKUP(9.99999999999999E+307,$K$2:K69)+1,"")</f>
        <v/>
      </c>
      <c r="L70" s="31" t="str">
        <f>IF(AND(B70=L$1),LOOKUP(9.99999999999999E+307,$L$2:L69)+1,"")</f>
        <v/>
      </c>
      <c r="M70" s="31" t="str">
        <f>IF(AND(B70=M$1),LOOKUP(9.99999999999999E+307,$M$2:M69)+1,"")</f>
        <v/>
      </c>
      <c r="N70" s="31" t="e">
        <f>IF(AND(B70=N$1),LOOKUP(9.99999999999999E+307,$N$2:N69)+1,"")</f>
        <v>#REF!</v>
      </c>
      <c r="O70" s="31" t="e">
        <f>IF(AND($B70=O$1),LOOKUP(9.99999999999999E+307,$O$2:O69)+1,"")</f>
        <v>#REF!</v>
      </c>
      <c r="P70" s="31" t="e">
        <f>IF(AND($B70=P$1),LOOKUP(9.99999999999999E+307,$P$2:P69)+1,"")</f>
        <v>#REF!</v>
      </c>
      <c r="Q70" s="31" t="e">
        <f>IF(AND($B70=Q$1),LOOKUP(9.99999999999999E+307,$Q$2:Q69)+1,"")</f>
        <v>#REF!</v>
      </c>
      <c r="R70" s="31" t="str">
        <f>IF(AND($B70=R$1),LOOKUP(9.99999999999999E+307,$R$2:R69)+1,"")</f>
        <v/>
      </c>
      <c r="S70" s="31" t="str">
        <f>IF(AND($B70=S$1),LOOKUP(9.99999999999999E+307,$S$2:S69)+1,"")</f>
        <v/>
      </c>
      <c r="T70" s="31"/>
      <c r="U70" s="31"/>
      <c r="AA70" s="254" t="str">
        <f t="shared" si="13"/>
        <v/>
      </c>
      <c r="AB70" s="254" t="str">
        <f t="shared" si="14"/>
        <v/>
      </c>
      <c r="AC70" s="255">
        <f t="shared" si="10"/>
        <v>1</v>
      </c>
      <c r="AD70" s="255">
        <f t="shared" si="11"/>
        <v>1</v>
      </c>
      <c r="AE70" s="256">
        <f t="shared" si="15"/>
        <v>2</v>
      </c>
      <c r="AF70" s="252" t="str">
        <f t="shared" si="9"/>
        <v>ป.5/1-2</v>
      </c>
    </row>
    <row r="71" spans="1:32" ht="20.149999999999999" customHeight="1" x14ac:dyDescent="0.3">
      <c r="A71" s="31">
        <v>69</v>
      </c>
      <c r="B71" s="235" t="s">
        <v>172</v>
      </c>
      <c r="C71" s="236">
        <v>3839</v>
      </c>
      <c r="D71" s="237" t="s">
        <v>199</v>
      </c>
      <c r="E71" s="671" t="s">
        <v>544</v>
      </c>
      <c r="F71" s="671" t="s">
        <v>545</v>
      </c>
      <c r="G71" s="253" t="str">
        <f t="shared" si="12"/>
        <v>ป.5/13839</v>
      </c>
      <c r="H71" s="31" t="str">
        <f>IF(AND(B71=H$1),LOOKUP(9.99999999999999E+307,$H$2:H70)+1,"")</f>
        <v/>
      </c>
      <c r="I71" s="31" t="str">
        <f>IF(AND(B71=I$1),LOOKUP(9.99999999999999E+307,$I$2:I70)+1,"")</f>
        <v/>
      </c>
      <c r="J71" s="31" t="str">
        <f>IF(AND(B71=J$1),LOOKUP(9.99999999999999E+307,$J$2:J70)+1,"")</f>
        <v/>
      </c>
      <c r="K71" s="31" t="str">
        <f>IF(AND(B71=K$1),LOOKUP(9.99999999999999E+307,$K$2:K70)+1,"")</f>
        <v/>
      </c>
      <c r="L71" s="31" t="str">
        <f>IF(AND(B71=L$1),LOOKUP(9.99999999999999E+307,$L$2:L70)+1,"")</f>
        <v/>
      </c>
      <c r="M71" s="31" t="str">
        <f>IF(AND(B71=M$1),LOOKUP(9.99999999999999E+307,$M$2:M70)+1,"")</f>
        <v/>
      </c>
      <c r="N71" s="31" t="e">
        <f>IF(AND(B71=N$1),LOOKUP(9.99999999999999E+307,$N$2:N70)+1,"")</f>
        <v>#REF!</v>
      </c>
      <c r="O71" s="31" t="e">
        <f>IF(AND($B71=O$1),LOOKUP(9.99999999999999E+307,$O$2:O70)+1,"")</f>
        <v>#REF!</v>
      </c>
      <c r="P71" s="31" t="e">
        <f>IF(AND($B71=P$1),LOOKUP(9.99999999999999E+307,$P$2:P70)+1,"")</f>
        <v>#REF!</v>
      </c>
      <c r="Q71" s="31" t="e">
        <f>IF(AND($B71=Q$1),LOOKUP(9.99999999999999E+307,$Q$2:Q70)+1,"")</f>
        <v>#REF!</v>
      </c>
      <c r="R71" s="31" t="str">
        <f>IF(AND($B71=R$1),LOOKUP(9.99999999999999E+307,$R$2:R70)+1,"")</f>
        <v/>
      </c>
      <c r="S71" s="31" t="str">
        <f>IF(AND($B71=S$1),LOOKUP(9.99999999999999E+307,$S$2:S70)+1,"")</f>
        <v/>
      </c>
      <c r="T71" s="31"/>
      <c r="U71" s="31"/>
      <c r="AA71" s="254" t="str">
        <f t="shared" si="13"/>
        <v/>
      </c>
      <c r="AB71" s="254" t="str">
        <f t="shared" si="14"/>
        <v/>
      </c>
      <c r="AC71" s="255">
        <f t="shared" si="10"/>
        <v>1</v>
      </c>
      <c r="AD71" s="255">
        <f t="shared" si="11"/>
        <v>1</v>
      </c>
      <c r="AE71" s="256">
        <f t="shared" si="15"/>
        <v>2</v>
      </c>
      <c r="AF71" s="252" t="str">
        <f t="shared" si="9"/>
        <v>ป.5/1-2</v>
      </c>
    </row>
    <row r="72" spans="1:32" ht="20.149999999999999" customHeight="1" x14ac:dyDescent="0.3">
      <c r="A72" s="31">
        <v>70</v>
      </c>
      <c r="B72" s="235" t="s">
        <v>172</v>
      </c>
      <c r="C72" s="236">
        <v>3849</v>
      </c>
      <c r="D72" s="237" t="s">
        <v>199</v>
      </c>
      <c r="E72" s="671" t="s">
        <v>701</v>
      </c>
      <c r="F72" s="671" t="s">
        <v>702</v>
      </c>
      <c r="G72" s="253" t="str">
        <f t="shared" si="12"/>
        <v>ป.5/13849</v>
      </c>
      <c r="H72" s="31" t="str">
        <f>IF(AND(B72=H$1),LOOKUP(9.99999999999999E+307,$H$2:H71)+1,"")</f>
        <v/>
      </c>
      <c r="I72" s="31" t="str">
        <f>IF(AND(B72=I$1),LOOKUP(9.99999999999999E+307,$I$2:I71)+1,"")</f>
        <v/>
      </c>
      <c r="J72" s="31" t="str">
        <f>IF(AND(B72=J$1),LOOKUP(9.99999999999999E+307,$J$2:J71)+1,"")</f>
        <v/>
      </c>
      <c r="K72" s="31" t="str">
        <f>IF(AND(B72=K$1),LOOKUP(9.99999999999999E+307,$K$2:K71)+1,"")</f>
        <v/>
      </c>
      <c r="L72" s="31" t="str">
        <f>IF(AND(B72=L$1),LOOKUP(9.99999999999999E+307,$L$2:L71)+1,"")</f>
        <v/>
      </c>
      <c r="M72" s="31" t="str">
        <f>IF(AND(B72=M$1),LOOKUP(9.99999999999999E+307,$M$2:M71)+1,"")</f>
        <v/>
      </c>
      <c r="N72" s="31" t="e">
        <f>IF(AND(B72=N$1),LOOKUP(9.99999999999999E+307,$N$2:N71)+1,"")</f>
        <v>#REF!</v>
      </c>
      <c r="O72" s="31" t="e">
        <f>IF(AND($B72=O$1),LOOKUP(9.99999999999999E+307,$O$2:O71)+1,"")</f>
        <v>#REF!</v>
      </c>
      <c r="P72" s="31" t="e">
        <f>IF(AND($B72=P$1),LOOKUP(9.99999999999999E+307,$P$2:P71)+1,"")</f>
        <v>#REF!</v>
      </c>
      <c r="Q72" s="31" t="e">
        <f>IF(AND($B72=Q$1),LOOKUP(9.99999999999999E+307,$Q$2:Q71)+1,"")</f>
        <v>#REF!</v>
      </c>
      <c r="R72" s="31" t="str">
        <f>IF(AND($B72=R$1),LOOKUP(9.99999999999999E+307,$R$2:R71)+1,"")</f>
        <v/>
      </c>
      <c r="S72" s="31" t="str">
        <f>IF(AND($B72=S$1),LOOKUP(9.99999999999999E+307,$S$2:S71)+1,"")</f>
        <v/>
      </c>
      <c r="T72" s="31"/>
      <c r="U72" s="31"/>
      <c r="AA72" s="254" t="str">
        <f t="shared" si="13"/>
        <v/>
      </c>
      <c r="AB72" s="254" t="str">
        <f t="shared" si="14"/>
        <v/>
      </c>
      <c r="AC72" s="255">
        <f t="shared" si="10"/>
        <v>1</v>
      </c>
      <c r="AD72" s="255">
        <f t="shared" si="11"/>
        <v>1</v>
      </c>
      <c r="AE72" s="256">
        <f t="shared" si="15"/>
        <v>2</v>
      </c>
      <c r="AF72" s="252" t="str">
        <f t="shared" si="9"/>
        <v>ป.5/1-2</v>
      </c>
    </row>
    <row r="73" spans="1:32" ht="20.149999999999999" customHeight="1" x14ac:dyDescent="0.6">
      <c r="A73" s="31">
        <v>71</v>
      </c>
      <c r="B73" s="235" t="s">
        <v>172</v>
      </c>
      <c r="C73" s="236">
        <v>3898</v>
      </c>
      <c r="D73" s="237" t="s">
        <v>199</v>
      </c>
      <c r="E73" s="674" t="s">
        <v>546</v>
      </c>
      <c r="F73" s="674" t="s">
        <v>266</v>
      </c>
      <c r="G73" s="253" t="str">
        <f t="shared" si="12"/>
        <v>ป.5/13898</v>
      </c>
      <c r="H73" s="31" t="str">
        <f>IF(AND(B73=H$1),LOOKUP(9.99999999999999E+307,$H$2:H72)+1,"")</f>
        <v/>
      </c>
      <c r="I73" s="31" t="str">
        <f>IF(AND(B73=I$1),LOOKUP(9.99999999999999E+307,$I$2:I72)+1,"")</f>
        <v/>
      </c>
      <c r="J73" s="31" t="str">
        <f>IF(AND(B73=J$1),LOOKUP(9.99999999999999E+307,$J$2:J72)+1,"")</f>
        <v/>
      </c>
      <c r="K73" s="31" t="str">
        <f>IF(AND(B73=K$1),LOOKUP(9.99999999999999E+307,$K$2:K72)+1,"")</f>
        <v/>
      </c>
      <c r="L73" s="31" t="str">
        <f>IF(AND(B73=L$1),LOOKUP(9.99999999999999E+307,$L$2:L72)+1,"")</f>
        <v/>
      </c>
      <c r="M73" s="31" t="str">
        <f>IF(AND(B73=M$1),LOOKUP(9.99999999999999E+307,$M$2:M72)+1,"")</f>
        <v/>
      </c>
      <c r="N73" s="31" t="e">
        <f>IF(AND(B73=N$1),LOOKUP(9.99999999999999E+307,$N$2:N72)+1,"")</f>
        <v>#REF!</v>
      </c>
      <c r="O73" s="31" t="e">
        <f>IF(AND($B73=O$1),LOOKUP(9.99999999999999E+307,$O$2:O72)+1,"")</f>
        <v>#REF!</v>
      </c>
      <c r="P73" s="31" t="e">
        <f>IF(AND($B73=P$1),LOOKUP(9.99999999999999E+307,$P$2:P72)+1,"")</f>
        <v>#REF!</v>
      </c>
      <c r="Q73" s="31" t="e">
        <f>IF(AND($B73=Q$1),LOOKUP(9.99999999999999E+307,$Q$2:Q72)+1,"")</f>
        <v>#REF!</v>
      </c>
      <c r="R73" s="31" t="str">
        <f>IF(AND($B73=R$1),LOOKUP(9.99999999999999E+307,$R$2:R72)+1,"")</f>
        <v/>
      </c>
      <c r="S73" s="31" t="str">
        <f>IF(AND($B73=S$1),LOOKUP(9.99999999999999E+307,$S$2:S72)+1,"")</f>
        <v/>
      </c>
      <c r="T73" s="31"/>
      <c r="U73" s="31"/>
      <c r="AA73" s="254" t="str">
        <f t="shared" si="13"/>
        <v/>
      </c>
      <c r="AB73" s="254" t="str">
        <f t="shared" si="14"/>
        <v/>
      </c>
      <c r="AC73" s="255">
        <f t="shared" si="10"/>
        <v>1</v>
      </c>
      <c r="AD73" s="255">
        <f t="shared" si="11"/>
        <v>1</v>
      </c>
      <c r="AE73" s="256">
        <f t="shared" si="15"/>
        <v>2</v>
      </c>
      <c r="AF73" s="252" t="str">
        <f t="shared" si="9"/>
        <v>ป.5/1-2</v>
      </c>
    </row>
    <row r="74" spans="1:32" ht="20.149999999999999" customHeight="1" x14ac:dyDescent="0.6">
      <c r="A74" s="31">
        <v>72</v>
      </c>
      <c r="B74" s="235" t="s">
        <v>172</v>
      </c>
      <c r="C74" s="236">
        <v>4003</v>
      </c>
      <c r="D74" s="237" t="s">
        <v>199</v>
      </c>
      <c r="E74" s="674" t="s">
        <v>547</v>
      </c>
      <c r="F74" s="674" t="s">
        <v>548</v>
      </c>
      <c r="G74" s="253" t="str">
        <f t="shared" si="12"/>
        <v>ป.5/14003</v>
      </c>
      <c r="H74" s="31" t="str">
        <f>IF(AND(B74=H$1),LOOKUP(9.99999999999999E+307,$H$2:H73)+1,"")</f>
        <v/>
      </c>
      <c r="I74" s="31" t="str">
        <f>IF(AND(B74=I$1),LOOKUP(9.99999999999999E+307,$I$2:I73)+1,"")</f>
        <v/>
      </c>
      <c r="J74" s="31" t="str">
        <f>IF(AND(B74=J$1),LOOKUP(9.99999999999999E+307,$J$2:J73)+1,"")</f>
        <v/>
      </c>
      <c r="K74" s="31" t="str">
        <f>IF(AND(B74=K$1),LOOKUP(9.99999999999999E+307,$K$2:K73)+1,"")</f>
        <v/>
      </c>
      <c r="L74" s="31" t="str">
        <f>IF(AND(B74=L$1),LOOKUP(9.99999999999999E+307,$L$2:L73)+1,"")</f>
        <v/>
      </c>
      <c r="M74" s="31" t="str">
        <f>IF(AND(B74=M$1),LOOKUP(9.99999999999999E+307,$M$2:M73)+1,"")</f>
        <v/>
      </c>
      <c r="N74" s="31" t="e">
        <f>IF(AND(B74=N$1),LOOKUP(9.99999999999999E+307,$N$2:N73)+1,"")</f>
        <v>#REF!</v>
      </c>
      <c r="O74" s="31" t="e">
        <f>IF(AND($B74=O$1),LOOKUP(9.99999999999999E+307,$O$2:O73)+1,"")</f>
        <v>#REF!</v>
      </c>
      <c r="P74" s="31" t="e">
        <f>IF(AND($B74=P$1),LOOKUP(9.99999999999999E+307,$P$2:P73)+1,"")</f>
        <v>#REF!</v>
      </c>
      <c r="Q74" s="31" t="e">
        <f>IF(AND($B74=Q$1),LOOKUP(9.99999999999999E+307,$Q$2:Q73)+1,"")</f>
        <v>#REF!</v>
      </c>
      <c r="R74" s="31" t="str">
        <f>IF(AND($B74=R$1),LOOKUP(9.99999999999999E+307,$R$2:R73)+1,"")</f>
        <v/>
      </c>
      <c r="S74" s="31" t="str">
        <f>IF(AND($B74=S$1),LOOKUP(9.99999999999999E+307,$S$2:S73)+1,"")</f>
        <v/>
      </c>
      <c r="T74" s="31"/>
      <c r="U74" s="31"/>
      <c r="AA74" s="254" t="str">
        <f t="shared" si="13"/>
        <v/>
      </c>
      <c r="AB74" s="254" t="str">
        <f t="shared" si="14"/>
        <v/>
      </c>
      <c r="AC74" s="255">
        <f t="shared" si="10"/>
        <v>1</v>
      </c>
      <c r="AD74" s="255">
        <f t="shared" si="11"/>
        <v>1</v>
      </c>
      <c r="AE74" s="256">
        <f t="shared" si="15"/>
        <v>2</v>
      </c>
      <c r="AF74" s="252" t="str">
        <f t="shared" si="9"/>
        <v>ป.5/1-2</v>
      </c>
    </row>
    <row r="75" spans="1:32" ht="20.149999999999999" customHeight="1" x14ac:dyDescent="0.6">
      <c r="A75" s="31">
        <v>73</v>
      </c>
      <c r="B75" s="235" t="s">
        <v>172</v>
      </c>
      <c r="C75" s="236">
        <v>4004</v>
      </c>
      <c r="D75" s="237" t="s">
        <v>199</v>
      </c>
      <c r="E75" s="675" t="s">
        <v>549</v>
      </c>
      <c r="F75" s="674" t="s">
        <v>550</v>
      </c>
      <c r="G75" s="253" t="str">
        <f t="shared" si="12"/>
        <v>ป.5/14004</v>
      </c>
      <c r="H75" s="31" t="str">
        <f>IF(AND(B75=H$1),LOOKUP(9.99999999999999E+307,$H$2:H74)+1,"")</f>
        <v/>
      </c>
      <c r="I75" s="31" t="str">
        <f>IF(AND(B75=I$1),LOOKUP(9.99999999999999E+307,$I$2:I74)+1,"")</f>
        <v/>
      </c>
      <c r="J75" s="31" t="str">
        <f>IF(AND(B75=J$1),LOOKUP(9.99999999999999E+307,$J$2:J74)+1,"")</f>
        <v/>
      </c>
      <c r="K75" s="31" t="str">
        <f>IF(AND(B75=K$1),LOOKUP(9.99999999999999E+307,$K$2:K74)+1,"")</f>
        <v/>
      </c>
      <c r="L75" s="31" t="str">
        <f>IF(AND(B75=L$1),LOOKUP(9.99999999999999E+307,$L$2:L74)+1,"")</f>
        <v/>
      </c>
      <c r="M75" s="31" t="str">
        <f>IF(AND(B75=M$1),LOOKUP(9.99999999999999E+307,$M$2:M74)+1,"")</f>
        <v/>
      </c>
      <c r="N75" s="31" t="e">
        <f>IF(AND(B75=N$1),LOOKUP(9.99999999999999E+307,$N$2:N74)+1,"")</f>
        <v>#REF!</v>
      </c>
      <c r="O75" s="31" t="e">
        <f>IF(AND($B75=O$1),LOOKUP(9.99999999999999E+307,$O$2:O74)+1,"")</f>
        <v>#REF!</v>
      </c>
      <c r="P75" s="31" t="e">
        <f>IF(AND($B75=P$1),LOOKUP(9.99999999999999E+307,$P$2:P74)+1,"")</f>
        <v>#REF!</v>
      </c>
      <c r="Q75" s="31" t="e">
        <f>IF(AND($B75=Q$1),LOOKUP(9.99999999999999E+307,$Q$2:Q74)+1,"")</f>
        <v>#REF!</v>
      </c>
      <c r="R75" s="31" t="str">
        <f>IF(AND($B75=R$1),LOOKUP(9.99999999999999E+307,$R$2:R74)+1,"")</f>
        <v/>
      </c>
      <c r="S75" s="31" t="str">
        <f>IF(AND($B75=S$1),LOOKUP(9.99999999999999E+307,$S$2:S74)+1,"")</f>
        <v/>
      </c>
      <c r="T75" s="31"/>
      <c r="U75" s="31"/>
      <c r="AA75" s="254" t="str">
        <f t="shared" si="13"/>
        <v/>
      </c>
      <c r="AB75" s="254" t="str">
        <f t="shared" si="14"/>
        <v/>
      </c>
      <c r="AC75" s="255">
        <f t="shared" si="10"/>
        <v>1</v>
      </c>
      <c r="AD75" s="255">
        <f t="shared" si="11"/>
        <v>1</v>
      </c>
      <c r="AE75" s="256">
        <f t="shared" si="15"/>
        <v>2</v>
      </c>
      <c r="AF75" s="252" t="str">
        <f t="shared" si="9"/>
        <v>ป.5/1-2</v>
      </c>
    </row>
    <row r="76" spans="1:32" ht="20.149999999999999" customHeight="1" x14ac:dyDescent="0.3">
      <c r="A76" s="31">
        <v>74</v>
      </c>
      <c r="B76" s="235" t="s">
        <v>172</v>
      </c>
      <c r="C76" s="236">
        <v>4208</v>
      </c>
      <c r="D76" s="237" t="s">
        <v>199</v>
      </c>
      <c r="E76" s="671" t="s">
        <v>703</v>
      </c>
      <c r="F76" s="671" t="s">
        <v>532</v>
      </c>
      <c r="G76" s="253" t="str">
        <f t="shared" si="12"/>
        <v>ป.5/14208</v>
      </c>
      <c r="H76" s="31" t="str">
        <f>IF(AND(B76=H$1),LOOKUP(9.99999999999999E+307,$H$2:H75)+1,"")</f>
        <v/>
      </c>
      <c r="I76" s="31" t="str">
        <f>IF(AND(B76=I$1),LOOKUP(9.99999999999999E+307,$I$2:I75)+1,"")</f>
        <v/>
      </c>
      <c r="J76" s="31" t="str">
        <f>IF(AND(B76=J$1),LOOKUP(9.99999999999999E+307,$J$2:J75)+1,"")</f>
        <v/>
      </c>
      <c r="K76" s="31" t="str">
        <f>IF(AND(B76=K$1),LOOKUP(9.99999999999999E+307,$K$2:K75)+1,"")</f>
        <v/>
      </c>
      <c r="L76" s="31" t="str">
        <f>IF(AND(B76=L$1),LOOKUP(9.99999999999999E+307,$L$2:L75)+1,"")</f>
        <v/>
      </c>
      <c r="M76" s="31" t="str">
        <f>IF(AND(B76=M$1),LOOKUP(9.99999999999999E+307,$M$2:M75)+1,"")</f>
        <v/>
      </c>
      <c r="N76" s="31" t="e">
        <f>IF(AND(B76=N$1),LOOKUP(9.99999999999999E+307,$N$2:N75)+1,"")</f>
        <v>#REF!</v>
      </c>
      <c r="O76" s="31" t="e">
        <f>IF(AND($B76=O$1),LOOKUP(9.99999999999999E+307,$O$2:O75)+1,"")</f>
        <v>#REF!</v>
      </c>
      <c r="P76" s="31" t="e">
        <f>IF(AND($B76=P$1),LOOKUP(9.99999999999999E+307,$P$2:P75)+1,"")</f>
        <v>#REF!</v>
      </c>
      <c r="Q76" s="31" t="e">
        <f>IF(AND($B76=Q$1),LOOKUP(9.99999999999999E+307,$Q$2:Q75)+1,"")</f>
        <v>#REF!</v>
      </c>
      <c r="R76" s="31" t="str">
        <f>IF(AND($B76=R$1),LOOKUP(9.99999999999999E+307,$R$2:R75)+1,"")</f>
        <v/>
      </c>
      <c r="S76" s="31" t="str">
        <f>IF(AND($B76=S$1),LOOKUP(9.99999999999999E+307,$S$2:S75)+1,"")</f>
        <v/>
      </c>
      <c r="T76" s="31"/>
      <c r="U76" s="31"/>
      <c r="AA76" s="254" t="str">
        <f t="shared" si="13"/>
        <v/>
      </c>
      <c r="AB76" s="254" t="str">
        <f t="shared" si="14"/>
        <v/>
      </c>
      <c r="AC76" s="255">
        <f t="shared" si="10"/>
        <v>1</v>
      </c>
      <c r="AD76" s="255">
        <f t="shared" si="11"/>
        <v>1</v>
      </c>
      <c r="AE76" s="256">
        <f t="shared" si="15"/>
        <v>2</v>
      </c>
      <c r="AF76" s="252" t="str">
        <f t="shared" si="9"/>
        <v>ป.5/1-2</v>
      </c>
    </row>
    <row r="77" spans="1:32" ht="20.149999999999999" customHeight="1" x14ac:dyDescent="0.6">
      <c r="A77" s="31">
        <v>75</v>
      </c>
      <c r="B77" s="235" t="s">
        <v>173</v>
      </c>
      <c r="C77" s="236">
        <v>3719</v>
      </c>
      <c r="D77" s="673" t="s">
        <v>194</v>
      </c>
      <c r="E77" s="674" t="s">
        <v>551</v>
      </c>
      <c r="F77" s="674" t="s">
        <v>552</v>
      </c>
      <c r="G77" s="253" t="str">
        <f t="shared" si="12"/>
        <v>ป.5/23719</v>
      </c>
      <c r="H77" s="31" t="str">
        <f>IF(AND(B77=H$1),LOOKUP(9.99999999999999E+307,$H$2:H76)+1,"")</f>
        <v/>
      </c>
      <c r="I77" s="31" t="str">
        <f>IF(AND(B77=I$1),LOOKUP(9.99999999999999E+307,$I$2:I76)+1,"")</f>
        <v/>
      </c>
      <c r="J77" s="31" t="str">
        <f>IF(AND(B77=J$1),LOOKUP(9.99999999999999E+307,$J$2:J76)+1,"")</f>
        <v/>
      </c>
      <c r="K77" s="31" t="str">
        <f>IF(AND(B77=K$1),LOOKUP(9.99999999999999E+307,$K$2:K76)+1,"")</f>
        <v/>
      </c>
      <c r="L77" s="31" t="str">
        <f>IF(AND(B77=L$1),LOOKUP(9.99999999999999E+307,$L$2:L76)+1,"")</f>
        <v/>
      </c>
      <c r="M77" s="31" t="str">
        <f>IF(AND(B77=M$1),LOOKUP(9.99999999999999E+307,$M$2:M76)+1,"")</f>
        <v/>
      </c>
      <c r="N77" s="31" t="e">
        <f>IF(AND(B77=N$1),LOOKUP(9.99999999999999E+307,$N$2:N76)+1,"")</f>
        <v>#REF!</v>
      </c>
      <c r="O77" s="31" t="e">
        <f>IF(AND($B77=O$1),LOOKUP(9.99999999999999E+307,$O$2:O76)+1,"")</f>
        <v>#REF!</v>
      </c>
      <c r="P77" s="31" t="e">
        <f>IF(AND($B77=P$1),LOOKUP(9.99999999999999E+307,$P$2:P76)+1,"")</f>
        <v>#REF!</v>
      </c>
      <c r="Q77" s="31" t="e">
        <f>IF(AND($B77=Q$1),LOOKUP(9.99999999999999E+307,$Q$2:Q76)+1,"")</f>
        <v>#REF!</v>
      </c>
      <c r="R77" s="31" t="str">
        <f>IF(AND($B77=R$1),LOOKUP(9.99999999999999E+307,$R$2:R76)+1,"")</f>
        <v/>
      </c>
      <c r="S77" s="31" t="str">
        <f>IF(AND($B77=S$1),LOOKUP(9.99999999999999E+307,$S$2:S76)+1,"")</f>
        <v/>
      </c>
      <c r="T77" s="31"/>
      <c r="U77" s="31"/>
      <c r="AA77" s="254" t="str">
        <f t="shared" si="13"/>
        <v/>
      </c>
      <c r="AB77" s="254" t="str">
        <f t="shared" si="14"/>
        <v/>
      </c>
      <c r="AC77" s="255">
        <f t="shared" si="10"/>
        <v>1</v>
      </c>
      <c r="AD77" s="255">
        <f t="shared" si="11"/>
        <v>1</v>
      </c>
      <c r="AE77" s="256">
        <f t="shared" si="15"/>
        <v>1</v>
      </c>
      <c r="AF77" s="252" t="str">
        <f t="shared" si="9"/>
        <v>ป.5/2-1</v>
      </c>
    </row>
    <row r="78" spans="1:32" ht="20.149999999999999" customHeight="1" x14ac:dyDescent="0.6">
      <c r="A78" s="31">
        <v>76</v>
      </c>
      <c r="B78" s="235" t="s">
        <v>173</v>
      </c>
      <c r="C78" s="236">
        <v>3733</v>
      </c>
      <c r="D78" s="673" t="s">
        <v>194</v>
      </c>
      <c r="E78" s="674" t="s">
        <v>553</v>
      </c>
      <c r="F78" s="674" t="s">
        <v>554</v>
      </c>
      <c r="G78" s="253" t="str">
        <f t="shared" si="12"/>
        <v>ป.5/23733</v>
      </c>
      <c r="H78" s="31" t="str">
        <f>IF(AND(B78=H$1),LOOKUP(9.99999999999999E+307,$H$2:H77)+1,"")</f>
        <v/>
      </c>
      <c r="I78" s="31" t="str">
        <f>IF(AND(B78=I$1),LOOKUP(9.99999999999999E+307,$I$2:I77)+1,"")</f>
        <v/>
      </c>
      <c r="J78" s="31" t="str">
        <f>IF(AND(B78=J$1),LOOKUP(9.99999999999999E+307,$J$2:J77)+1,"")</f>
        <v/>
      </c>
      <c r="K78" s="31" t="str">
        <f>IF(AND(B78=K$1),LOOKUP(9.99999999999999E+307,$K$2:K77)+1,"")</f>
        <v/>
      </c>
      <c r="L78" s="31" t="str">
        <f>IF(AND(B78=L$1),LOOKUP(9.99999999999999E+307,$L$2:L77)+1,"")</f>
        <v/>
      </c>
      <c r="M78" s="31" t="str">
        <f>IF(AND(B78=M$1),LOOKUP(9.99999999999999E+307,$M$2:M77)+1,"")</f>
        <v/>
      </c>
      <c r="N78" s="31" t="e">
        <f>IF(AND(B78=N$1),LOOKUP(9.99999999999999E+307,$N$2:N77)+1,"")</f>
        <v>#REF!</v>
      </c>
      <c r="O78" s="31" t="e">
        <f>IF(AND($B78=O$1),LOOKUP(9.99999999999999E+307,$O$2:O77)+1,"")</f>
        <v>#REF!</v>
      </c>
      <c r="P78" s="31" t="e">
        <f>IF(AND($B78=P$1),LOOKUP(9.99999999999999E+307,$P$2:P77)+1,"")</f>
        <v>#REF!</v>
      </c>
      <c r="Q78" s="31" t="e">
        <f>IF(AND($B78=Q$1),LOOKUP(9.99999999999999E+307,$Q$2:Q77)+1,"")</f>
        <v>#REF!</v>
      </c>
      <c r="R78" s="31" t="str">
        <f>IF(AND($B78=R$1),LOOKUP(9.99999999999999E+307,$R$2:R77)+1,"")</f>
        <v/>
      </c>
      <c r="S78" s="31" t="str">
        <f>IF(AND($B78=S$1),LOOKUP(9.99999999999999E+307,$S$2:S77)+1,"")</f>
        <v/>
      </c>
      <c r="T78" s="31"/>
      <c r="U78" s="31"/>
      <c r="AA78" s="254" t="str">
        <f t="shared" si="13"/>
        <v/>
      </c>
      <c r="AB78" s="254" t="str">
        <f t="shared" si="14"/>
        <v/>
      </c>
      <c r="AC78" s="255">
        <f t="shared" si="10"/>
        <v>1</v>
      </c>
      <c r="AD78" s="255">
        <f t="shared" si="11"/>
        <v>1</v>
      </c>
      <c r="AE78" s="256">
        <f t="shared" si="15"/>
        <v>1</v>
      </c>
      <c r="AF78" s="252" t="str">
        <f t="shared" si="9"/>
        <v>ป.5/2-1</v>
      </c>
    </row>
    <row r="79" spans="1:32" ht="20.149999999999999" customHeight="1" x14ac:dyDescent="0.3">
      <c r="A79" s="31">
        <v>77</v>
      </c>
      <c r="B79" s="235" t="s">
        <v>173</v>
      </c>
      <c r="C79" s="236">
        <v>3806</v>
      </c>
      <c r="D79" s="237" t="s">
        <v>194</v>
      </c>
      <c r="E79" s="671" t="s">
        <v>557</v>
      </c>
      <c r="F79" s="671" t="s">
        <v>558</v>
      </c>
      <c r="G79" s="253" t="str">
        <f t="shared" si="12"/>
        <v>ป.5/23806</v>
      </c>
      <c r="H79" s="31" t="str">
        <f>IF(AND(B79=H$1),LOOKUP(9.99999999999999E+307,$H$2:H78)+1,"")</f>
        <v/>
      </c>
      <c r="I79" s="31" t="str">
        <f>IF(AND(B79=I$1),LOOKUP(9.99999999999999E+307,$I$2:I78)+1,"")</f>
        <v/>
      </c>
      <c r="J79" s="31" t="str">
        <f>IF(AND(B79=J$1),LOOKUP(9.99999999999999E+307,$J$2:J78)+1,"")</f>
        <v/>
      </c>
      <c r="K79" s="31" t="str">
        <f>IF(AND(B79=K$1),LOOKUP(9.99999999999999E+307,$K$2:K78)+1,"")</f>
        <v/>
      </c>
      <c r="L79" s="31" t="str">
        <f>IF(AND(B79=L$1),LOOKUP(9.99999999999999E+307,$L$2:L78)+1,"")</f>
        <v/>
      </c>
      <c r="M79" s="31" t="str">
        <f>IF(AND(B79=M$1),LOOKUP(9.99999999999999E+307,$M$2:M78)+1,"")</f>
        <v/>
      </c>
      <c r="N79" s="31" t="e">
        <f>IF(AND(B79=N$1),LOOKUP(9.99999999999999E+307,$N$2:N78)+1,"")</f>
        <v>#REF!</v>
      </c>
      <c r="O79" s="31" t="e">
        <f>IF(AND($B79=O$1),LOOKUP(9.99999999999999E+307,$O$2:O78)+1,"")</f>
        <v>#REF!</v>
      </c>
      <c r="P79" s="31" t="e">
        <f>IF(AND($B79=P$1),LOOKUP(9.99999999999999E+307,$P$2:P78)+1,"")</f>
        <v>#REF!</v>
      </c>
      <c r="Q79" s="31" t="e">
        <f>IF(AND($B79=Q$1),LOOKUP(9.99999999999999E+307,$Q$2:Q78)+1,"")</f>
        <v>#REF!</v>
      </c>
      <c r="R79" s="31" t="str">
        <f>IF(AND($B79=R$1),LOOKUP(9.99999999999999E+307,$R$2:R78)+1,"")</f>
        <v/>
      </c>
      <c r="S79" s="31" t="str">
        <f>IF(AND($B79=S$1),LOOKUP(9.99999999999999E+307,$S$2:S78)+1,"")</f>
        <v/>
      </c>
      <c r="T79" s="31"/>
      <c r="U79" s="31"/>
      <c r="AA79" s="254" t="str">
        <f t="shared" si="13"/>
        <v/>
      </c>
      <c r="AB79" s="254" t="str">
        <f t="shared" si="14"/>
        <v/>
      </c>
      <c r="AC79" s="255">
        <f t="shared" si="10"/>
        <v>1</v>
      </c>
      <c r="AD79" s="255">
        <f t="shared" si="11"/>
        <v>1</v>
      </c>
      <c r="AE79" s="256">
        <f t="shared" si="15"/>
        <v>1</v>
      </c>
      <c r="AF79" s="252" t="str">
        <f t="shared" si="9"/>
        <v>ป.5/2-1</v>
      </c>
    </row>
    <row r="80" spans="1:32" ht="20.149999999999999" customHeight="1" x14ac:dyDescent="0.3">
      <c r="A80" s="31">
        <v>78</v>
      </c>
      <c r="B80" s="235" t="s">
        <v>173</v>
      </c>
      <c r="C80" s="236">
        <v>3827</v>
      </c>
      <c r="D80" s="237" t="s">
        <v>194</v>
      </c>
      <c r="E80" s="671" t="s">
        <v>559</v>
      </c>
      <c r="F80" s="671" t="s">
        <v>560</v>
      </c>
      <c r="G80" s="253" t="str">
        <f t="shared" si="12"/>
        <v>ป.5/23827</v>
      </c>
      <c r="H80" s="31" t="str">
        <f>IF(AND(B80=H$1),LOOKUP(9.99999999999999E+307,$H$2:H79)+1,"")</f>
        <v/>
      </c>
      <c r="I80" s="31" t="str">
        <f>IF(AND(B80=I$1),LOOKUP(9.99999999999999E+307,$I$2:I79)+1,"")</f>
        <v/>
      </c>
      <c r="J80" s="31" t="str">
        <f>IF(AND(B80=J$1),LOOKUP(9.99999999999999E+307,$J$2:J79)+1,"")</f>
        <v/>
      </c>
      <c r="K80" s="31" t="str">
        <f>IF(AND(B80=K$1),LOOKUP(9.99999999999999E+307,$K$2:K79)+1,"")</f>
        <v/>
      </c>
      <c r="L80" s="31" t="str">
        <f>IF(AND(B80=L$1),LOOKUP(9.99999999999999E+307,$L$2:L79)+1,"")</f>
        <v/>
      </c>
      <c r="M80" s="31" t="str">
        <f>IF(AND(B80=M$1),LOOKUP(9.99999999999999E+307,$M$2:M79)+1,"")</f>
        <v/>
      </c>
      <c r="N80" s="31" t="e">
        <f>IF(AND(B80=N$1),LOOKUP(9.99999999999999E+307,$N$2:N79)+1,"")</f>
        <v>#REF!</v>
      </c>
      <c r="O80" s="31" t="e">
        <f>IF(AND($B80=O$1),LOOKUP(9.99999999999999E+307,$O$2:O79)+1,"")</f>
        <v>#REF!</v>
      </c>
      <c r="P80" s="31" t="e">
        <f>IF(AND($B80=P$1),LOOKUP(9.99999999999999E+307,$P$2:P79)+1,"")</f>
        <v>#REF!</v>
      </c>
      <c r="Q80" s="31" t="e">
        <f>IF(AND($B80=Q$1),LOOKUP(9.99999999999999E+307,$Q$2:Q79)+1,"")</f>
        <v>#REF!</v>
      </c>
      <c r="R80" s="31" t="str">
        <f>IF(AND($B80=R$1),LOOKUP(9.99999999999999E+307,$R$2:R79)+1,"")</f>
        <v/>
      </c>
      <c r="S80" s="31" t="str">
        <f>IF(AND($B80=S$1),LOOKUP(9.99999999999999E+307,$S$2:S79)+1,"")</f>
        <v/>
      </c>
      <c r="T80" s="31"/>
      <c r="U80" s="31"/>
      <c r="AA80" s="254" t="str">
        <f t="shared" si="13"/>
        <v/>
      </c>
      <c r="AB80" s="254" t="str">
        <f t="shared" si="14"/>
        <v/>
      </c>
      <c r="AC80" s="255">
        <f t="shared" si="10"/>
        <v>1</v>
      </c>
      <c r="AD80" s="255">
        <f t="shared" si="11"/>
        <v>1</v>
      </c>
      <c r="AE80" s="256">
        <f t="shared" si="15"/>
        <v>1</v>
      </c>
      <c r="AF80" s="252" t="str">
        <f t="shared" si="9"/>
        <v>ป.5/2-1</v>
      </c>
    </row>
    <row r="81" spans="1:32" ht="20.149999999999999" customHeight="1" x14ac:dyDescent="0.3">
      <c r="A81" s="31">
        <v>79</v>
      </c>
      <c r="B81" s="235" t="s">
        <v>173</v>
      </c>
      <c r="C81" s="236">
        <v>4207</v>
      </c>
      <c r="D81" s="237" t="s">
        <v>194</v>
      </c>
      <c r="E81" s="671" t="s">
        <v>704</v>
      </c>
      <c r="F81" s="671" t="s">
        <v>265</v>
      </c>
      <c r="G81" s="253" t="str">
        <f t="shared" si="12"/>
        <v>ป.5/24207</v>
      </c>
      <c r="H81" s="31" t="str">
        <f>IF(AND(B81=H$1),LOOKUP(9.99999999999999E+307,$H$2:H80)+1,"")</f>
        <v/>
      </c>
      <c r="I81" s="31" t="str">
        <f>IF(AND(B81=I$1),LOOKUP(9.99999999999999E+307,$I$2:I80)+1,"")</f>
        <v/>
      </c>
      <c r="J81" s="31" t="str">
        <f>IF(AND(B81=J$1),LOOKUP(9.99999999999999E+307,$J$2:J80)+1,"")</f>
        <v/>
      </c>
      <c r="K81" s="31" t="str">
        <f>IF(AND(B81=K$1),LOOKUP(9.99999999999999E+307,$K$2:K80)+1,"")</f>
        <v/>
      </c>
      <c r="L81" s="31" t="str">
        <f>IF(AND(B81=L$1),LOOKUP(9.99999999999999E+307,$L$2:L80)+1,"")</f>
        <v/>
      </c>
      <c r="M81" s="31" t="str">
        <f>IF(AND(B81=M$1),LOOKUP(9.99999999999999E+307,$M$2:M80)+1,"")</f>
        <v/>
      </c>
      <c r="N81" s="31" t="e">
        <f>IF(AND(B81=N$1),LOOKUP(9.99999999999999E+307,$N$2:N80)+1,"")</f>
        <v>#REF!</v>
      </c>
      <c r="O81" s="31" t="e">
        <f>IF(AND($B81=O$1),LOOKUP(9.99999999999999E+307,$O$2:O80)+1,"")</f>
        <v>#REF!</v>
      </c>
      <c r="P81" s="31" t="e">
        <f>IF(AND($B81=P$1),LOOKUP(9.99999999999999E+307,$P$2:P80)+1,"")</f>
        <v>#REF!</v>
      </c>
      <c r="Q81" s="31" t="e">
        <f>IF(AND($B81=Q$1),LOOKUP(9.99999999999999E+307,$Q$2:Q80)+1,"")</f>
        <v>#REF!</v>
      </c>
      <c r="R81" s="31" t="str">
        <f>IF(AND($B81=R$1),LOOKUP(9.99999999999999E+307,$R$2:R80)+1,"")</f>
        <v/>
      </c>
      <c r="S81" s="31" t="str">
        <f>IF(AND($B81=S$1),LOOKUP(9.99999999999999E+307,$S$2:S80)+1,"")</f>
        <v/>
      </c>
      <c r="T81" s="31"/>
      <c r="U81" s="31"/>
      <c r="AA81" s="254" t="str">
        <f t="shared" si="13"/>
        <v/>
      </c>
      <c r="AB81" s="254" t="str">
        <f t="shared" si="14"/>
        <v/>
      </c>
      <c r="AC81" s="255">
        <f t="shared" si="10"/>
        <v>1</v>
      </c>
      <c r="AD81" s="255">
        <f t="shared" si="11"/>
        <v>1</v>
      </c>
      <c r="AE81" s="256">
        <f t="shared" si="15"/>
        <v>1</v>
      </c>
      <c r="AF81" s="252" t="str">
        <f t="shared" si="9"/>
        <v>ป.5/2-1</v>
      </c>
    </row>
    <row r="82" spans="1:32" ht="20.149999999999999" customHeight="1" x14ac:dyDescent="0.3">
      <c r="A82" s="31">
        <v>80</v>
      </c>
      <c r="B82" s="235" t="s">
        <v>173</v>
      </c>
      <c r="C82" s="236">
        <v>4307</v>
      </c>
      <c r="D82" s="237" t="s">
        <v>194</v>
      </c>
      <c r="E82" s="671" t="s">
        <v>748</v>
      </c>
      <c r="F82" s="671" t="s">
        <v>740</v>
      </c>
      <c r="G82" s="253" t="str">
        <f t="shared" si="12"/>
        <v>ป.5/24307</v>
      </c>
      <c r="H82" s="31" t="str">
        <f>IF(AND(B82=H$1),LOOKUP(9.99999999999999E+307,$H$2:H81)+1,"")</f>
        <v/>
      </c>
      <c r="I82" s="31" t="str">
        <f>IF(AND(B82=I$1),LOOKUP(9.99999999999999E+307,$I$2:I81)+1,"")</f>
        <v/>
      </c>
      <c r="J82" s="31" t="str">
        <f>IF(AND(B82=J$1),LOOKUP(9.99999999999999E+307,$J$2:J81)+1,"")</f>
        <v/>
      </c>
      <c r="K82" s="31" t="str">
        <f>IF(AND(B82=K$1),LOOKUP(9.99999999999999E+307,$K$2:K81)+1,"")</f>
        <v/>
      </c>
      <c r="L82" s="31" t="str">
        <f>IF(AND(B82=L$1),LOOKUP(9.99999999999999E+307,$L$2:L81)+1,"")</f>
        <v/>
      </c>
      <c r="M82" s="31" t="str">
        <f>IF(AND(B82=M$1),LOOKUP(9.99999999999999E+307,$M$2:M81)+1,"")</f>
        <v/>
      </c>
      <c r="N82" s="31" t="e">
        <f>IF(AND(B82=N$1),LOOKUP(9.99999999999999E+307,$N$2:N81)+1,"")</f>
        <v>#REF!</v>
      </c>
      <c r="O82" s="31" t="e">
        <f>IF(AND($B82=O$1),LOOKUP(9.99999999999999E+307,$O$2:O81)+1,"")</f>
        <v>#REF!</v>
      </c>
      <c r="P82" s="31" t="e">
        <f>IF(AND($B82=P$1),LOOKUP(9.99999999999999E+307,$P$2:P81)+1,"")</f>
        <v>#REF!</v>
      </c>
      <c r="Q82" s="31" t="e">
        <f>IF(AND($B82=Q$1),LOOKUP(9.99999999999999E+307,$Q$2:Q81)+1,"")</f>
        <v>#REF!</v>
      </c>
      <c r="R82" s="31" t="str">
        <f>IF(AND($B82=R$1),LOOKUP(9.99999999999999E+307,$R$2:R81)+1,"")</f>
        <v/>
      </c>
      <c r="S82" s="31" t="str">
        <f>IF(AND($B82=S$1),LOOKUP(9.99999999999999E+307,$S$2:S81)+1,"")</f>
        <v/>
      </c>
      <c r="T82" s="31"/>
      <c r="U82" s="31"/>
      <c r="AA82" s="254" t="str">
        <f t="shared" si="13"/>
        <v/>
      </c>
      <c r="AB82" s="254" t="str">
        <f t="shared" si="14"/>
        <v/>
      </c>
      <c r="AC82" s="255">
        <f t="shared" si="10"/>
        <v>1</v>
      </c>
      <c r="AD82" s="255">
        <f t="shared" si="11"/>
        <v>1</v>
      </c>
      <c r="AE82" s="256">
        <f t="shared" si="15"/>
        <v>1</v>
      </c>
      <c r="AF82" s="252" t="str">
        <f t="shared" si="9"/>
        <v>ป.5/2-1</v>
      </c>
    </row>
    <row r="83" spans="1:32" ht="20.149999999999999" customHeight="1" x14ac:dyDescent="0.3">
      <c r="A83" s="31">
        <v>81</v>
      </c>
      <c r="B83" s="235" t="s">
        <v>173</v>
      </c>
      <c r="C83" s="236">
        <v>4355</v>
      </c>
      <c r="D83" s="237" t="s">
        <v>194</v>
      </c>
      <c r="E83" s="671" t="s">
        <v>749</v>
      </c>
      <c r="F83" s="671" t="s">
        <v>750</v>
      </c>
      <c r="G83" s="253" t="str">
        <f t="shared" si="12"/>
        <v>ป.5/24355</v>
      </c>
      <c r="H83" s="31" t="str">
        <f>IF(AND(B83=H$1),LOOKUP(9.99999999999999E+307,$H$2:H82)+1,"")</f>
        <v/>
      </c>
      <c r="I83" s="31" t="str">
        <f>IF(AND(B83=I$1),LOOKUP(9.99999999999999E+307,$I$2:I82)+1,"")</f>
        <v/>
      </c>
      <c r="J83" s="31" t="str">
        <f>IF(AND(B83=J$1),LOOKUP(9.99999999999999E+307,$J$2:J82)+1,"")</f>
        <v/>
      </c>
      <c r="K83" s="31" t="str">
        <f>IF(AND(B83=K$1),LOOKUP(9.99999999999999E+307,$K$2:K82)+1,"")</f>
        <v/>
      </c>
      <c r="L83" s="31" t="str">
        <f>IF(AND(B83=L$1),LOOKUP(9.99999999999999E+307,$L$2:L82)+1,"")</f>
        <v/>
      </c>
      <c r="M83" s="31" t="str">
        <f>IF(AND(B83=M$1),LOOKUP(9.99999999999999E+307,$M$2:M82)+1,"")</f>
        <v/>
      </c>
      <c r="N83" s="31" t="e">
        <f>IF(AND(B83=N$1),LOOKUP(9.99999999999999E+307,$N$2:N82)+1,"")</f>
        <v>#REF!</v>
      </c>
      <c r="O83" s="31" t="e">
        <f>IF(AND($B83=O$1),LOOKUP(9.99999999999999E+307,$O$2:O82)+1,"")</f>
        <v>#REF!</v>
      </c>
      <c r="P83" s="31" t="e">
        <f>IF(AND($B83=P$1),LOOKUP(9.99999999999999E+307,$P$2:P82)+1,"")</f>
        <v>#REF!</v>
      </c>
      <c r="Q83" s="31" t="e">
        <f>IF(AND($B83=Q$1),LOOKUP(9.99999999999999E+307,$Q$2:Q82)+1,"")</f>
        <v>#REF!</v>
      </c>
      <c r="R83" s="31" t="str">
        <f>IF(AND($B83=R$1),LOOKUP(9.99999999999999E+307,$R$2:R82)+1,"")</f>
        <v/>
      </c>
      <c r="S83" s="31" t="str">
        <f>IF(AND($B83=S$1),LOOKUP(9.99999999999999E+307,$S$2:S82)+1,"")</f>
        <v/>
      </c>
      <c r="T83" s="31"/>
      <c r="U83" s="31"/>
      <c r="AA83" s="254" t="str">
        <f t="shared" si="13"/>
        <v/>
      </c>
      <c r="AB83" s="254" t="str">
        <f t="shared" si="14"/>
        <v/>
      </c>
      <c r="AC83" s="255">
        <f t="shared" si="10"/>
        <v>1</v>
      </c>
      <c r="AD83" s="255">
        <f t="shared" si="11"/>
        <v>1</v>
      </c>
      <c r="AE83" s="256">
        <f t="shared" si="15"/>
        <v>1</v>
      </c>
      <c r="AF83" s="252" t="str">
        <f t="shared" si="9"/>
        <v>ป.5/2-1</v>
      </c>
    </row>
    <row r="84" spans="1:32" ht="20.149999999999999" customHeight="1" x14ac:dyDescent="0.3">
      <c r="A84" s="31">
        <v>82</v>
      </c>
      <c r="B84" s="235" t="s">
        <v>173</v>
      </c>
      <c r="C84" s="236">
        <v>3739</v>
      </c>
      <c r="D84" s="237" t="s">
        <v>199</v>
      </c>
      <c r="E84" s="671" t="s">
        <v>561</v>
      </c>
      <c r="F84" s="671" t="s">
        <v>562</v>
      </c>
      <c r="G84" s="253" t="str">
        <f t="shared" si="12"/>
        <v>ป.5/23739</v>
      </c>
      <c r="H84" s="31" t="str">
        <f>IF(AND(B84=H$1),LOOKUP(9.99999999999999E+307,$H$2:H83)+1,"")</f>
        <v/>
      </c>
      <c r="I84" s="31" t="str">
        <f>IF(AND(B84=I$1),LOOKUP(9.99999999999999E+307,$I$2:I83)+1,"")</f>
        <v/>
      </c>
      <c r="J84" s="31" t="str">
        <f>IF(AND(B84=J$1),LOOKUP(9.99999999999999E+307,$J$2:J83)+1,"")</f>
        <v/>
      </c>
      <c r="K84" s="31" t="str">
        <f>IF(AND(B84=K$1),LOOKUP(9.99999999999999E+307,$K$2:K83)+1,"")</f>
        <v/>
      </c>
      <c r="L84" s="31" t="str">
        <f>IF(AND(B84=L$1),LOOKUP(9.99999999999999E+307,$L$2:L83)+1,"")</f>
        <v/>
      </c>
      <c r="M84" s="31" t="str">
        <f>IF(AND(B84=M$1),LOOKUP(9.99999999999999E+307,$M$2:M83)+1,"")</f>
        <v/>
      </c>
      <c r="N84" s="31" t="e">
        <f>IF(AND(B84=N$1),LOOKUP(9.99999999999999E+307,$N$2:N83)+1,"")</f>
        <v>#REF!</v>
      </c>
      <c r="O84" s="31" t="e">
        <f>IF(AND($B84=O$1),LOOKUP(9.99999999999999E+307,$O$2:O83)+1,"")</f>
        <v>#REF!</v>
      </c>
      <c r="P84" s="31" t="e">
        <f>IF(AND($B84=P$1),LOOKUP(9.99999999999999E+307,$P$2:P83)+1,"")</f>
        <v>#REF!</v>
      </c>
      <c r="Q84" s="31" t="e">
        <f>IF(AND($B84=Q$1),LOOKUP(9.99999999999999E+307,$Q$2:Q83)+1,"")</f>
        <v>#REF!</v>
      </c>
      <c r="R84" s="31" t="str">
        <f>IF(AND($B84=R$1),LOOKUP(9.99999999999999E+307,$R$2:R83)+1,"")</f>
        <v/>
      </c>
      <c r="S84" s="31" t="str">
        <f>IF(AND($B84=S$1),LOOKUP(9.99999999999999E+307,$S$2:S83)+1,"")</f>
        <v/>
      </c>
      <c r="T84" s="31"/>
      <c r="U84" s="31"/>
      <c r="AA84" s="254" t="str">
        <f t="shared" si="13"/>
        <v/>
      </c>
      <c r="AB84" s="254" t="str">
        <f t="shared" si="14"/>
        <v/>
      </c>
      <c r="AC84" s="255">
        <f t="shared" si="10"/>
        <v>1</v>
      </c>
      <c r="AD84" s="255">
        <f t="shared" si="11"/>
        <v>1</v>
      </c>
      <c r="AE84" s="256">
        <f t="shared" si="15"/>
        <v>2</v>
      </c>
      <c r="AF84" s="252" t="str">
        <f t="shared" si="9"/>
        <v>ป.5/2-2</v>
      </c>
    </row>
    <row r="85" spans="1:32" ht="20.149999999999999" customHeight="1" x14ac:dyDescent="0.3">
      <c r="A85" s="31">
        <v>83</v>
      </c>
      <c r="B85" s="235" t="s">
        <v>173</v>
      </c>
      <c r="C85" s="236">
        <v>3747</v>
      </c>
      <c r="D85" s="237" t="s">
        <v>199</v>
      </c>
      <c r="E85" s="672" t="s">
        <v>565</v>
      </c>
      <c r="F85" s="671" t="s">
        <v>284</v>
      </c>
      <c r="G85" s="253" t="str">
        <f t="shared" si="12"/>
        <v>ป.5/23747</v>
      </c>
      <c r="H85" s="31" t="str">
        <f>IF(AND(B85=H$1),LOOKUP(9.99999999999999E+307,$H$2:H84)+1,"")</f>
        <v/>
      </c>
      <c r="I85" s="31" t="str">
        <f>IF(AND(B85=I$1),LOOKUP(9.99999999999999E+307,$I$2:I84)+1,"")</f>
        <v/>
      </c>
      <c r="J85" s="31" t="str">
        <f>IF(AND(B85=J$1),LOOKUP(9.99999999999999E+307,$J$2:J84)+1,"")</f>
        <v/>
      </c>
      <c r="K85" s="31" t="str">
        <f>IF(AND(B85=K$1),LOOKUP(9.99999999999999E+307,$K$2:K84)+1,"")</f>
        <v/>
      </c>
      <c r="L85" s="31" t="str">
        <f>IF(AND(B85=L$1),LOOKUP(9.99999999999999E+307,$L$2:L84)+1,"")</f>
        <v/>
      </c>
      <c r="M85" s="31" t="str">
        <f>IF(AND(B85=M$1),LOOKUP(9.99999999999999E+307,$M$2:M84)+1,"")</f>
        <v/>
      </c>
      <c r="N85" s="31" t="e">
        <f>IF(AND(B85=N$1),LOOKUP(9.99999999999999E+307,$N$2:N84)+1,"")</f>
        <v>#REF!</v>
      </c>
      <c r="O85" s="31" t="e">
        <f>IF(AND($B85=O$1),LOOKUP(9.99999999999999E+307,$O$2:O84)+1,"")</f>
        <v>#REF!</v>
      </c>
      <c r="P85" s="31" t="e">
        <f>IF(AND($B85=P$1),LOOKUP(9.99999999999999E+307,$P$2:P84)+1,"")</f>
        <v>#REF!</v>
      </c>
      <c r="Q85" s="31" t="e">
        <f>IF(AND($B85=Q$1),LOOKUP(9.99999999999999E+307,$Q$2:Q84)+1,"")</f>
        <v>#REF!</v>
      </c>
      <c r="R85" s="31" t="str">
        <f>IF(AND($B85=R$1),LOOKUP(9.99999999999999E+307,$R$2:R84)+1,"")</f>
        <v/>
      </c>
      <c r="S85" s="31" t="str">
        <f>IF(AND($B85=S$1),LOOKUP(9.99999999999999E+307,$S$2:S84)+1,"")</f>
        <v/>
      </c>
      <c r="T85" s="31"/>
      <c r="U85" s="31"/>
      <c r="AA85" s="254" t="str">
        <f t="shared" si="13"/>
        <v/>
      </c>
      <c r="AB85" s="254" t="str">
        <f t="shared" si="14"/>
        <v/>
      </c>
      <c r="AC85" s="255">
        <f t="shared" si="10"/>
        <v>1</v>
      </c>
      <c r="AD85" s="255">
        <f t="shared" si="11"/>
        <v>1</v>
      </c>
      <c r="AE85" s="256">
        <f t="shared" si="15"/>
        <v>2</v>
      </c>
      <c r="AF85" s="252" t="str">
        <f t="shared" si="9"/>
        <v>ป.5/2-2</v>
      </c>
    </row>
    <row r="86" spans="1:32" ht="20.149999999999999" customHeight="1" x14ac:dyDescent="0.3">
      <c r="A86" s="31">
        <v>84</v>
      </c>
      <c r="B86" s="235" t="s">
        <v>173</v>
      </c>
      <c r="C86" s="236">
        <v>3752</v>
      </c>
      <c r="D86" s="237" t="s">
        <v>199</v>
      </c>
      <c r="E86" s="671" t="s">
        <v>566</v>
      </c>
      <c r="F86" s="671" t="s">
        <v>259</v>
      </c>
      <c r="G86" s="253" t="str">
        <f t="shared" si="12"/>
        <v>ป.5/23752</v>
      </c>
      <c r="H86" s="31" t="str">
        <f>IF(AND(B86=H$1),LOOKUP(9.99999999999999E+307,$H$2:H85)+1,"")</f>
        <v/>
      </c>
      <c r="I86" s="31" t="str">
        <f>IF(AND(B86=I$1),LOOKUP(9.99999999999999E+307,$I$2:I85)+1,"")</f>
        <v/>
      </c>
      <c r="J86" s="31" t="str">
        <f>IF(AND(B86=J$1),LOOKUP(9.99999999999999E+307,$J$2:J85)+1,"")</f>
        <v/>
      </c>
      <c r="K86" s="31" t="str">
        <f>IF(AND(B86=K$1),LOOKUP(9.99999999999999E+307,$K$2:K85)+1,"")</f>
        <v/>
      </c>
      <c r="L86" s="31" t="str">
        <f>IF(AND(B86=L$1),LOOKUP(9.99999999999999E+307,$L$2:L85)+1,"")</f>
        <v/>
      </c>
      <c r="M86" s="31" t="str">
        <f>IF(AND(B86=M$1),LOOKUP(9.99999999999999E+307,$M$2:M85)+1,"")</f>
        <v/>
      </c>
      <c r="N86" s="31" t="e">
        <f>IF(AND(B86=N$1),LOOKUP(9.99999999999999E+307,$N$2:N85)+1,"")</f>
        <v>#REF!</v>
      </c>
      <c r="O86" s="31" t="e">
        <f>IF(AND($B86=O$1),LOOKUP(9.99999999999999E+307,$O$2:O85)+1,"")</f>
        <v>#REF!</v>
      </c>
      <c r="P86" s="31" t="e">
        <f>IF(AND($B86=P$1),LOOKUP(9.99999999999999E+307,$P$2:P85)+1,"")</f>
        <v>#REF!</v>
      </c>
      <c r="Q86" s="31" t="e">
        <f>IF(AND($B86=Q$1),LOOKUP(9.99999999999999E+307,$Q$2:Q85)+1,"")</f>
        <v>#REF!</v>
      </c>
      <c r="R86" s="31" t="str">
        <f>IF(AND($B86=R$1),LOOKUP(9.99999999999999E+307,$R$2:R85)+1,"")</f>
        <v/>
      </c>
      <c r="S86" s="31" t="str">
        <f>IF(AND($B86=S$1),LOOKUP(9.99999999999999E+307,$S$2:S85)+1,"")</f>
        <v/>
      </c>
      <c r="T86" s="31"/>
      <c r="U86" s="31"/>
      <c r="AA86" s="254" t="str">
        <f t="shared" si="13"/>
        <v/>
      </c>
      <c r="AB86" s="254" t="str">
        <f t="shared" si="14"/>
        <v/>
      </c>
      <c r="AC86" s="255">
        <f t="shared" si="10"/>
        <v>1</v>
      </c>
      <c r="AD86" s="255">
        <f t="shared" si="11"/>
        <v>1</v>
      </c>
      <c r="AE86" s="256">
        <f t="shared" si="15"/>
        <v>2</v>
      </c>
      <c r="AF86" s="252" t="str">
        <f t="shared" si="9"/>
        <v>ป.5/2-2</v>
      </c>
    </row>
    <row r="87" spans="1:32" ht="20.149999999999999" customHeight="1" x14ac:dyDescent="0.3">
      <c r="A87" s="31">
        <v>85</v>
      </c>
      <c r="B87" s="235" t="s">
        <v>173</v>
      </c>
      <c r="C87" s="236">
        <v>3796</v>
      </c>
      <c r="D87" s="237" t="s">
        <v>199</v>
      </c>
      <c r="E87" s="671" t="s">
        <v>567</v>
      </c>
      <c r="F87" s="671" t="s">
        <v>223</v>
      </c>
      <c r="G87" s="253" t="str">
        <f t="shared" si="12"/>
        <v>ป.5/23796</v>
      </c>
      <c r="H87" s="31" t="str">
        <f>IF(AND(B87=H$1),LOOKUP(9.99999999999999E+307,$H$2:H86)+1,"")</f>
        <v/>
      </c>
      <c r="I87" s="31" t="str">
        <f>IF(AND(B87=I$1),LOOKUP(9.99999999999999E+307,$I$2:I86)+1,"")</f>
        <v/>
      </c>
      <c r="J87" s="31" t="str">
        <f>IF(AND(B87=J$1),LOOKUP(9.99999999999999E+307,$J$2:J86)+1,"")</f>
        <v/>
      </c>
      <c r="K87" s="31" t="str">
        <f>IF(AND(B87=K$1),LOOKUP(9.99999999999999E+307,$K$2:K86)+1,"")</f>
        <v/>
      </c>
      <c r="L87" s="31" t="str">
        <f>IF(AND(B87=L$1),LOOKUP(9.99999999999999E+307,$L$2:L86)+1,"")</f>
        <v/>
      </c>
      <c r="M87" s="31" t="str">
        <f>IF(AND(B87=M$1),LOOKUP(9.99999999999999E+307,$M$2:M86)+1,"")</f>
        <v/>
      </c>
      <c r="N87" s="31" t="e">
        <f>IF(AND(B87=N$1),LOOKUP(9.99999999999999E+307,$N$2:N86)+1,"")</f>
        <v>#REF!</v>
      </c>
      <c r="O87" s="31" t="e">
        <f>IF(AND($B87=O$1),LOOKUP(9.99999999999999E+307,$O$2:O86)+1,"")</f>
        <v>#REF!</v>
      </c>
      <c r="P87" s="31" t="e">
        <f>IF(AND($B87=P$1),LOOKUP(9.99999999999999E+307,$P$2:P86)+1,"")</f>
        <v>#REF!</v>
      </c>
      <c r="Q87" s="31" t="e">
        <f>IF(AND($B87=Q$1),LOOKUP(9.99999999999999E+307,$Q$2:Q86)+1,"")</f>
        <v>#REF!</v>
      </c>
      <c r="R87" s="31" t="str">
        <f>IF(AND($B87=R$1),LOOKUP(9.99999999999999E+307,$R$2:R86)+1,"")</f>
        <v/>
      </c>
      <c r="S87" s="31" t="str">
        <f>IF(AND($B87=S$1),LOOKUP(9.99999999999999E+307,$S$2:S86)+1,"")</f>
        <v/>
      </c>
      <c r="T87" s="31"/>
      <c r="U87" s="31"/>
      <c r="AA87" s="254" t="str">
        <f t="shared" si="13"/>
        <v/>
      </c>
      <c r="AB87" s="254" t="str">
        <f t="shared" si="14"/>
        <v/>
      </c>
      <c r="AC87" s="255">
        <f t="shared" si="10"/>
        <v>1</v>
      </c>
      <c r="AD87" s="255">
        <f t="shared" si="11"/>
        <v>1</v>
      </c>
      <c r="AE87" s="256">
        <f t="shared" si="15"/>
        <v>2</v>
      </c>
      <c r="AF87" s="252" t="str">
        <f t="shared" si="9"/>
        <v>ป.5/2-2</v>
      </c>
    </row>
    <row r="88" spans="1:32" ht="20.149999999999999" customHeight="1" x14ac:dyDescent="0.3">
      <c r="A88" s="31">
        <v>86</v>
      </c>
      <c r="B88" s="235" t="s">
        <v>173</v>
      </c>
      <c r="C88" s="236">
        <v>3798</v>
      </c>
      <c r="D88" s="237" t="s">
        <v>199</v>
      </c>
      <c r="E88" s="671" t="s">
        <v>568</v>
      </c>
      <c r="F88" s="671" t="s">
        <v>569</v>
      </c>
      <c r="G88" s="253" t="str">
        <f t="shared" si="12"/>
        <v>ป.5/23798</v>
      </c>
      <c r="H88" s="31" t="str">
        <f>IF(AND(B88=H$1),LOOKUP(9.99999999999999E+307,$H$2:H87)+1,"")</f>
        <v/>
      </c>
      <c r="I88" s="31" t="str">
        <f>IF(AND(B88=I$1),LOOKUP(9.99999999999999E+307,$I$2:I87)+1,"")</f>
        <v/>
      </c>
      <c r="J88" s="31" t="str">
        <f>IF(AND(B88=J$1),LOOKUP(9.99999999999999E+307,$J$2:J87)+1,"")</f>
        <v/>
      </c>
      <c r="K88" s="31" t="str">
        <f>IF(AND(B88=K$1),LOOKUP(9.99999999999999E+307,$K$2:K87)+1,"")</f>
        <v/>
      </c>
      <c r="L88" s="31" t="str">
        <f>IF(AND(B88=L$1),LOOKUP(9.99999999999999E+307,$L$2:L87)+1,"")</f>
        <v/>
      </c>
      <c r="M88" s="31" t="str">
        <f>IF(AND(B88=M$1),LOOKUP(9.99999999999999E+307,$M$2:M87)+1,"")</f>
        <v/>
      </c>
      <c r="N88" s="31" t="e">
        <f>IF(AND(B88=N$1),LOOKUP(9.99999999999999E+307,$N$2:N87)+1,"")</f>
        <v>#REF!</v>
      </c>
      <c r="O88" s="31" t="e">
        <f>IF(AND($B88=O$1),LOOKUP(9.99999999999999E+307,$O$2:O87)+1,"")</f>
        <v>#REF!</v>
      </c>
      <c r="P88" s="31" t="e">
        <f>IF(AND($B88=P$1),LOOKUP(9.99999999999999E+307,$P$2:P87)+1,"")</f>
        <v>#REF!</v>
      </c>
      <c r="Q88" s="31" t="e">
        <f>IF(AND($B88=Q$1),LOOKUP(9.99999999999999E+307,$Q$2:Q87)+1,"")</f>
        <v>#REF!</v>
      </c>
      <c r="R88" s="31" t="str">
        <f>IF(AND($B88=R$1),LOOKUP(9.99999999999999E+307,$R$2:R87)+1,"")</f>
        <v/>
      </c>
      <c r="S88" s="31" t="str">
        <f>IF(AND($B88=S$1),LOOKUP(9.99999999999999E+307,$S$2:S87)+1,"")</f>
        <v/>
      </c>
      <c r="T88" s="31"/>
      <c r="U88" s="31"/>
      <c r="AA88" s="254" t="str">
        <f t="shared" si="13"/>
        <v/>
      </c>
      <c r="AB88" s="254" t="str">
        <f t="shared" si="14"/>
        <v/>
      </c>
      <c r="AC88" s="255">
        <f t="shared" si="10"/>
        <v>1</v>
      </c>
      <c r="AD88" s="255">
        <f t="shared" si="11"/>
        <v>1</v>
      </c>
      <c r="AE88" s="256">
        <f t="shared" si="15"/>
        <v>2</v>
      </c>
      <c r="AF88" s="252" t="str">
        <f t="shared" si="9"/>
        <v>ป.5/2-2</v>
      </c>
    </row>
    <row r="89" spans="1:32" ht="20.149999999999999" customHeight="1" x14ac:dyDescent="0.3">
      <c r="A89" s="31">
        <v>87</v>
      </c>
      <c r="B89" s="235" t="s">
        <v>173</v>
      </c>
      <c r="C89" s="236">
        <v>3822</v>
      </c>
      <c r="D89" s="237" t="s">
        <v>199</v>
      </c>
      <c r="E89" s="671" t="s">
        <v>570</v>
      </c>
      <c r="F89" s="671" t="s">
        <v>256</v>
      </c>
      <c r="G89" s="253" t="str">
        <f t="shared" si="12"/>
        <v>ป.5/23822</v>
      </c>
      <c r="H89" s="31" t="str">
        <f>IF(AND(B89=H$1),LOOKUP(9.99999999999999E+307,$H$2:H88)+1,"")</f>
        <v/>
      </c>
      <c r="I89" s="31" t="str">
        <f>IF(AND(B89=I$1),LOOKUP(9.99999999999999E+307,$I$2:I88)+1,"")</f>
        <v/>
      </c>
      <c r="J89" s="31" t="str">
        <f>IF(AND(B89=J$1),LOOKUP(9.99999999999999E+307,$J$2:J88)+1,"")</f>
        <v/>
      </c>
      <c r="K89" s="31" t="str">
        <f>IF(AND(B89=K$1),LOOKUP(9.99999999999999E+307,$K$2:K88)+1,"")</f>
        <v/>
      </c>
      <c r="L89" s="31" t="str">
        <f>IF(AND(B89=L$1),LOOKUP(9.99999999999999E+307,$L$2:L88)+1,"")</f>
        <v/>
      </c>
      <c r="M89" s="31" t="str">
        <f>IF(AND(B89=M$1),LOOKUP(9.99999999999999E+307,$M$2:M88)+1,"")</f>
        <v/>
      </c>
      <c r="N89" s="31" t="e">
        <f>IF(AND(B89=N$1),LOOKUP(9.99999999999999E+307,$N$2:N88)+1,"")</f>
        <v>#REF!</v>
      </c>
      <c r="O89" s="31" t="e">
        <f>IF(AND($B89=O$1),LOOKUP(9.99999999999999E+307,$O$2:O88)+1,"")</f>
        <v>#REF!</v>
      </c>
      <c r="P89" s="31" t="e">
        <f>IF(AND($B89=P$1),LOOKUP(9.99999999999999E+307,$P$2:P88)+1,"")</f>
        <v>#REF!</v>
      </c>
      <c r="Q89" s="31" t="e">
        <f>IF(AND($B89=Q$1),LOOKUP(9.99999999999999E+307,$Q$2:Q88)+1,"")</f>
        <v>#REF!</v>
      </c>
      <c r="R89" s="31" t="str">
        <f>IF(AND($B89=R$1),LOOKUP(9.99999999999999E+307,$R$2:R88)+1,"")</f>
        <v/>
      </c>
      <c r="S89" s="31" t="str">
        <f>IF(AND($B89=S$1),LOOKUP(9.99999999999999E+307,$S$2:S88)+1,"")</f>
        <v/>
      </c>
      <c r="T89" s="31"/>
      <c r="U89" s="31"/>
      <c r="AA89" s="254" t="str">
        <f t="shared" si="13"/>
        <v/>
      </c>
      <c r="AB89" s="254" t="str">
        <f t="shared" si="14"/>
        <v/>
      </c>
      <c r="AC89" s="255">
        <f t="shared" si="10"/>
        <v>1</v>
      </c>
      <c r="AD89" s="255">
        <f t="shared" si="11"/>
        <v>1</v>
      </c>
      <c r="AE89" s="256">
        <f t="shared" si="15"/>
        <v>2</v>
      </c>
      <c r="AF89" s="252" t="str">
        <f t="shared" si="9"/>
        <v>ป.5/2-2</v>
      </c>
    </row>
    <row r="90" spans="1:32" ht="20.149999999999999" customHeight="1" x14ac:dyDescent="0.3">
      <c r="A90" s="31">
        <v>88</v>
      </c>
      <c r="B90" s="235" t="s">
        <v>173</v>
      </c>
      <c r="C90" s="236">
        <v>3831</v>
      </c>
      <c r="D90" s="237" t="s">
        <v>199</v>
      </c>
      <c r="E90" s="672" t="s">
        <v>571</v>
      </c>
      <c r="F90" s="671" t="s">
        <v>572</v>
      </c>
      <c r="G90" s="253" t="str">
        <f t="shared" si="12"/>
        <v>ป.5/23831</v>
      </c>
      <c r="H90" s="31" t="str">
        <f>IF(AND(B90=H$1),LOOKUP(9.99999999999999E+307,$H$2:H89)+1,"")</f>
        <v/>
      </c>
      <c r="I90" s="31" t="str">
        <f>IF(AND(B90=I$1),LOOKUP(9.99999999999999E+307,$I$2:I89)+1,"")</f>
        <v/>
      </c>
      <c r="J90" s="31" t="str">
        <f>IF(AND(B90=J$1),LOOKUP(9.99999999999999E+307,$J$2:J89)+1,"")</f>
        <v/>
      </c>
      <c r="K90" s="31" t="str">
        <f>IF(AND(B90=K$1),LOOKUP(9.99999999999999E+307,$K$2:K89)+1,"")</f>
        <v/>
      </c>
      <c r="L90" s="31" t="str">
        <f>IF(AND(B90=L$1),LOOKUP(9.99999999999999E+307,$L$2:L89)+1,"")</f>
        <v/>
      </c>
      <c r="M90" s="31" t="str">
        <f>IF(AND(B90=M$1),LOOKUP(9.99999999999999E+307,$M$2:M89)+1,"")</f>
        <v/>
      </c>
      <c r="N90" s="31" t="e">
        <f>IF(AND(B90=N$1),LOOKUP(9.99999999999999E+307,$N$2:N89)+1,"")</f>
        <v>#REF!</v>
      </c>
      <c r="O90" s="31" t="e">
        <f>IF(AND($B90=O$1),LOOKUP(9.99999999999999E+307,$O$2:O89)+1,"")</f>
        <v>#REF!</v>
      </c>
      <c r="P90" s="31" t="e">
        <f>IF(AND($B90=P$1),LOOKUP(9.99999999999999E+307,$P$2:P89)+1,"")</f>
        <v>#REF!</v>
      </c>
      <c r="Q90" s="31" t="e">
        <f>IF(AND($B90=Q$1),LOOKUP(9.99999999999999E+307,$Q$2:Q89)+1,"")</f>
        <v>#REF!</v>
      </c>
      <c r="R90" s="31" t="str">
        <f>IF(AND($B90=R$1),LOOKUP(9.99999999999999E+307,$R$2:R89)+1,"")</f>
        <v/>
      </c>
      <c r="S90" s="31" t="str">
        <f>IF(AND($B90=S$1),LOOKUP(9.99999999999999E+307,$S$2:S89)+1,"")</f>
        <v/>
      </c>
      <c r="T90" s="31"/>
      <c r="U90" s="31"/>
      <c r="AA90" s="254" t="str">
        <f t="shared" si="13"/>
        <v/>
      </c>
      <c r="AB90" s="254" t="str">
        <f t="shared" si="14"/>
        <v/>
      </c>
      <c r="AC90" s="255">
        <f t="shared" si="10"/>
        <v>1</v>
      </c>
      <c r="AD90" s="255">
        <f t="shared" si="11"/>
        <v>1</v>
      </c>
      <c r="AE90" s="256">
        <f t="shared" si="15"/>
        <v>2</v>
      </c>
      <c r="AF90" s="252" t="str">
        <f t="shared" si="9"/>
        <v>ป.5/2-2</v>
      </c>
    </row>
    <row r="91" spans="1:32" ht="20.149999999999999" customHeight="1" x14ac:dyDescent="0.3">
      <c r="A91" s="31">
        <v>89</v>
      </c>
      <c r="B91" s="235" t="s">
        <v>173</v>
      </c>
      <c r="C91" s="236">
        <v>3899</v>
      </c>
      <c r="D91" s="237" t="s">
        <v>199</v>
      </c>
      <c r="E91" s="671" t="s">
        <v>573</v>
      </c>
      <c r="F91" s="671" t="s">
        <v>574</v>
      </c>
      <c r="G91" s="253" t="str">
        <f t="shared" si="12"/>
        <v>ป.5/23899</v>
      </c>
      <c r="H91" s="31" t="str">
        <f>IF(AND(B91=H$1),LOOKUP(9.99999999999999E+307,$H$2:H90)+1,"")</f>
        <v/>
      </c>
      <c r="I91" s="31" t="str">
        <f>IF(AND(B91=I$1),LOOKUP(9.99999999999999E+307,$I$2:I90)+1,"")</f>
        <v/>
      </c>
      <c r="J91" s="31" t="str">
        <f>IF(AND(B91=J$1),LOOKUP(9.99999999999999E+307,$J$2:J90)+1,"")</f>
        <v/>
      </c>
      <c r="K91" s="31" t="str">
        <f>IF(AND(B91=K$1),LOOKUP(9.99999999999999E+307,$K$2:K90)+1,"")</f>
        <v/>
      </c>
      <c r="L91" s="31" t="str">
        <f>IF(AND(B91=L$1),LOOKUP(9.99999999999999E+307,$L$2:L90)+1,"")</f>
        <v/>
      </c>
      <c r="M91" s="31" t="str">
        <f>IF(AND(B91=M$1),LOOKUP(9.99999999999999E+307,$M$2:M90)+1,"")</f>
        <v/>
      </c>
      <c r="N91" s="31" t="e">
        <f>IF(AND(B91=N$1),LOOKUP(9.99999999999999E+307,$N$2:N90)+1,"")</f>
        <v>#REF!</v>
      </c>
      <c r="O91" s="31" t="e">
        <f>IF(AND($B91=O$1),LOOKUP(9.99999999999999E+307,$O$2:O90)+1,"")</f>
        <v>#REF!</v>
      </c>
      <c r="P91" s="31" t="e">
        <f>IF(AND($B91=P$1),LOOKUP(9.99999999999999E+307,$P$2:P90)+1,"")</f>
        <v>#REF!</v>
      </c>
      <c r="Q91" s="31" t="e">
        <f>IF(AND($B91=Q$1),LOOKUP(9.99999999999999E+307,$Q$2:Q90)+1,"")</f>
        <v>#REF!</v>
      </c>
      <c r="R91" s="31" t="str">
        <f>IF(AND($B91=R$1),LOOKUP(9.99999999999999E+307,$R$2:R90)+1,"")</f>
        <v/>
      </c>
      <c r="S91" s="31" t="str">
        <f>IF(AND($B91=S$1),LOOKUP(9.99999999999999E+307,$S$2:S90)+1,"")</f>
        <v/>
      </c>
      <c r="T91" s="31"/>
      <c r="U91" s="31"/>
      <c r="AA91" s="254" t="str">
        <f t="shared" si="13"/>
        <v/>
      </c>
      <c r="AB91" s="254" t="str">
        <f t="shared" si="14"/>
        <v/>
      </c>
      <c r="AC91" s="255">
        <f t="shared" si="10"/>
        <v>1</v>
      </c>
      <c r="AD91" s="255">
        <f t="shared" si="11"/>
        <v>1</v>
      </c>
      <c r="AE91" s="256">
        <f t="shared" si="15"/>
        <v>2</v>
      </c>
      <c r="AF91" s="252" t="str">
        <f t="shared" si="9"/>
        <v>ป.5/2-2</v>
      </c>
    </row>
    <row r="92" spans="1:32" ht="20.149999999999999" customHeight="1" x14ac:dyDescent="0.3">
      <c r="A92" s="31">
        <v>90</v>
      </c>
      <c r="B92" s="235" t="s">
        <v>173</v>
      </c>
      <c r="C92" s="236">
        <v>3941</v>
      </c>
      <c r="D92" s="237" t="s">
        <v>199</v>
      </c>
      <c r="E92" s="671" t="s">
        <v>778</v>
      </c>
      <c r="F92" s="671" t="s">
        <v>779</v>
      </c>
      <c r="G92" s="253" t="str">
        <f t="shared" si="12"/>
        <v>ป.5/23941</v>
      </c>
      <c r="H92" s="31" t="str">
        <f>IF(AND(B92=H$1),LOOKUP(9.99999999999999E+307,$H$2:H91)+1,"")</f>
        <v/>
      </c>
      <c r="I92" s="31" t="str">
        <f>IF(AND(B92=I$1),LOOKUP(9.99999999999999E+307,$I$2:I91)+1,"")</f>
        <v/>
      </c>
      <c r="J92" s="31" t="str">
        <f>IF(AND(B92=J$1),LOOKUP(9.99999999999999E+307,$J$2:J91)+1,"")</f>
        <v/>
      </c>
      <c r="K92" s="31" t="str">
        <f>IF(AND(B92=K$1),LOOKUP(9.99999999999999E+307,$K$2:K91)+1,"")</f>
        <v/>
      </c>
      <c r="L92" s="31" t="str">
        <f>IF(AND(B92=L$1),LOOKUP(9.99999999999999E+307,$L$2:L91)+1,"")</f>
        <v/>
      </c>
      <c r="M92" s="31" t="str">
        <f>IF(AND(B92=M$1),LOOKUP(9.99999999999999E+307,$M$2:M91)+1,"")</f>
        <v/>
      </c>
      <c r="N92" s="31" t="e">
        <f>IF(AND(B92=N$1),LOOKUP(9.99999999999999E+307,$N$2:N91)+1,"")</f>
        <v>#REF!</v>
      </c>
      <c r="O92" s="31" t="e">
        <f>IF(AND($B92=O$1),LOOKUP(9.99999999999999E+307,$O$2:O91)+1,"")</f>
        <v>#REF!</v>
      </c>
      <c r="P92" s="31" t="e">
        <f>IF(AND($B92=P$1),LOOKUP(9.99999999999999E+307,$P$2:P91)+1,"")</f>
        <v>#REF!</v>
      </c>
      <c r="Q92" s="31" t="e">
        <f>IF(AND($B92=Q$1),LOOKUP(9.99999999999999E+307,$Q$2:Q91)+1,"")</f>
        <v>#REF!</v>
      </c>
      <c r="R92" s="31" t="str">
        <f>IF(AND($B92=R$1),LOOKUP(9.99999999999999E+307,$R$2:R91)+1,"")</f>
        <v/>
      </c>
      <c r="S92" s="31" t="str">
        <f>IF(AND($B92=S$1),LOOKUP(9.99999999999999E+307,$S$2:S91)+1,"")</f>
        <v/>
      </c>
      <c r="T92" s="31"/>
      <c r="U92" s="31"/>
      <c r="AA92" s="254" t="str">
        <f t="shared" si="13"/>
        <v/>
      </c>
      <c r="AB92" s="254" t="str">
        <f t="shared" si="14"/>
        <v/>
      </c>
      <c r="AC92" s="255">
        <f t="shared" si="10"/>
        <v>1</v>
      </c>
      <c r="AD92" s="255">
        <f t="shared" si="11"/>
        <v>1</v>
      </c>
      <c r="AE92" s="256">
        <f t="shared" si="15"/>
        <v>2</v>
      </c>
      <c r="AF92" s="252" t="str">
        <f t="shared" si="9"/>
        <v>ป.5/2-2</v>
      </c>
    </row>
    <row r="93" spans="1:32" ht="20.149999999999999" customHeight="1" x14ac:dyDescent="0.3">
      <c r="A93" s="31">
        <v>91</v>
      </c>
      <c r="B93" s="235" t="s">
        <v>173</v>
      </c>
      <c r="C93" s="236">
        <v>4007</v>
      </c>
      <c r="D93" s="237" t="s">
        <v>199</v>
      </c>
      <c r="E93" s="671" t="s">
        <v>225</v>
      </c>
      <c r="F93" s="671" t="s">
        <v>576</v>
      </c>
      <c r="G93" s="253" t="str">
        <f t="shared" si="12"/>
        <v>ป.5/24007</v>
      </c>
      <c r="H93" s="31" t="str">
        <f>IF(AND(B93=H$1),LOOKUP(9.99999999999999E+307,$H$2:H92)+1,"")</f>
        <v/>
      </c>
      <c r="I93" s="31" t="str">
        <f>IF(AND(B93=I$1),LOOKUP(9.99999999999999E+307,$I$2:I92)+1,"")</f>
        <v/>
      </c>
      <c r="J93" s="31" t="str">
        <f>IF(AND(B93=J$1),LOOKUP(9.99999999999999E+307,$J$2:J92)+1,"")</f>
        <v/>
      </c>
      <c r="K93" s="31" t="str">
        <f>IF(AND(B93=K$1),LOOKUP(9.99999999999999E+307,$K$2:K92)+1,"")</f>
        <v/>
      </c>
      <c r="L93" s="31" t="str">
        <f>IF(AND(B93=L$1),LOOKUP(9.99999999999999E+307,$L$2:L92)+1,"")</f>
        <v/>
      </c>
      <c r="M93" s="31" t="str">
        <f>IF(AND(B93=M$1),LOOKUP(9.99999999999999E+307,$M$2:M92)+1,"")</f>
        <v/>
      </c>
      <c r="N93" s="31" t="e">
        <f>IF(AND(B93=N$1),LOOKUP(9.99999999999999E+307,$N$2:N92)+1,"")</f>
        <v>#REF!</v>
      </c>
      <c r="O93" s="31" t="e">
        <f>IF(AND($B93=O$1),LOOKUP(9.99999999999999E+307,$O$2:O92)+1,"")</f>
        <v>#REF!</v>
      </c>
      <c r="P93" s="31" t="e">
        <f>IF(AND($B93=P$1),LOOKUP(9.99999999999999E+307,$P$2:P92)+1,"")</f>
        <v>#REF!</v>
      </c>
      <c r="Q93" s="31" t="e">
        <f>IF(AND($B93=Q$1),LOOKUP(9.99999999999999E+307,$Q$2:Q92)+1,"")</f>
        <v>#REF!</v>
      </c>
      <c r="R93" s="31" t="str">
        <f>IF(AND($B93=R$1),LOOKUP(9.99999999999999E+307,$R$2:R92)+1,"")</f>
        <v/>
      </c>
      <c r="S93" s="31" t="str">
        <f>IF(AND($B93=S$1),LOOKUP(9.99999999999999E+307,$S$2:S92)+1,"")</f>
        <v/>
      </c>
      <c r="T93" s="31"/>
      <c r="U93" s="31"/>
      <c r="AA93" s="254" t="str">
        <f t="shared" si="13"/>
        <v/>
      </c>
      <c r="AB93" s="254" t="str">
        <f t="shared" si="14"/>
        <v/>
      </c>
      <c r="AC93" s="255">
        <f t="shared" si="10"/>
        <v>1</v>
      </c>
      <c r="AD93" s="255">
        <f t="shared" si="11"/>
        <v>1</v>
      </c>
      <c r="AE93" s="256">
        <f t="shared" si="15"/>
        <v>2</v>
      </c>
      <c r="AF93" s="252" t="str">
        <f t="shared" si="9"/>
        <v>ป.5/2-2</v>
      </c>
    </row>
    <row r="94" spans="1:32" ht="20.149999999999999" customHeight="1" x14ac:dyDescent="0.3">
      <c r="A94" s="31">
        <v>92</v>
      </c>
      <c r="B94" s="235" t="s">
        <v>173</v>
      </c>
      <c r="C94" s="236">
        <v>4029</v>
      </c>
      <c r="D94" s="237" t="s">
        <v>199</v>
      </c>
      <c r="E94" s="671" t="s">
        <v>221</v>
      </c>
      <c r="F94" s="671" t="s">
        <v>577</v>
      </c>
      <c r="G94" s="253" t="str">
        <f t="shared" si="12"/>
        <v>ป.5/24029</v>
      </c>
      <c r="H94" s="31" t="str">
        <f>IF(AND(B94=H$1),LOOKUP(9.99999999999999E+307,$H$2:H93)+1,"")</f>
        <v/>
      </c>
      <c r="I94" s="31" t="str">
        <f>IF(AND(B94=I$1),LOOKUP(9.99999999999999E+307,$I$2:I93)+1,"")</f>
        <v/>
      </c>
      <c r="J94" s="31" t="str">
        <f>IF(AND(B94=J$1),LOOKUP(9.99999999999999E+307,$J$2:J93)+1,"")</f>
        <v/>
      </c>
      <c r="K94" s="31" t="str">
        <f>IF(AND(B94=K$1),LOOKUP(9.99999999999999E+307,$K$2:K93)+1,"")</f>
        <v/>
      </c>
      <c r="L94" s="31" t="str">
        <f>IF(AND(B94=L$1),LOOKUP(9.99999999999999E+307,$L$2:L93)+1,"")</f>
        <v/>
      </c>
      <c r="M94" s="31" t="str">
        <f>IF(AND(B94=M$1),LOOKUP(9.99999999999999E+307,$M$2:M93)+1,"")</f>
        <v/>
      </c>
      <c r="N94" s="31" t="e">
        <f>IF(AND(B94=N$1),LOOKUP(9.99999999999999E+307,$N$2:N93)+1,"")</f>
        <v>#REF!</v>
      </c>
      <c r="O94" s="31" t="e">
        <f>IF(AND($B94=O$1),LOOKUP(9.99999999999999E+307,$O$2:O93)+1,"")</f>
        <v>#REF!</v>
      </c>
      <c r="P94" s="31" t="e">
        <f>IF(AND($B94=P$1),LOOKUP(9.99999999999999E+307,$P$2:P93)+1,"")</f>
        <v>#REF!</v>
      </c>
      <c r="Q94" s="31" t="e">
        <f>IF(AND($B94=Q$1),LOOKUP(9.99999999999999E+307,$Q$2:Q93)+1,"")</f>
        <v>#REF!</v>
      </c>
      <c r="R94" s="31" t="str">
        <f>IF(AND($B94=R$1),LOOKUP(9.99999999999999E+307,$R$2:R93)+1,"")</f>
        <v/>
      </c>
      <c r="S94" s="31" t="str">
        <f>IF(AND($B94=S$1),LOOKUP(9.99999999999999E+307,$S$2:S93)+1,"")</f>
        <v/>
      </c>
      <c r="T94" s="31"/>
      <c r="U94" s="31"/>
      <c r="AA94" s="254" t="str">
        <f t="shared" si="13"/>
        <v/>
      </c>
      <c r="AB94" s="254" t="str">
        <f t="shared" si="14"/>
        <v/>
      </c>
      <c r="AC94" s="255">
        <f t="shared" si="10"/>
        <v>1</v>
      </c>
      <c r="AD94" s="255">
        <f t="shared" si="11"/>
        <v>1</v>
      </c>
      <c r="AE94" s="256">
        <f t="shared" si="15"/>
        <v>2</v>
      </c>
      <c r="AF94" s="252" t="str">
        <f t="shared" si="9"/>
        <v>ป.5/2-2</v>
      </c>
    </row>
    <row r="95" spans="1:32" ht="20.149999999999999" customHeight="1" x14ac:dyDescent="0.3">
      <c r="A95" s="31">
        <v>93</v>
      </c>
      <c r="B95" s="235" t="s">
        <v>173</v>
      </c>
      <c r="C95" s="236">
        <v>4104</v>
      </c>
      <c r="D95" s="237" t="s">
        <v>199</v>
      </c>
      <c r="E95" s="671" t="s">
        <v>682</v>
      </c>
      <c r="F95" s="671" t="s">
        <v>683</v>
      </c>
      <c r="G95" s="253" t="str">
        <f t="shared" si="12"/>
        <v>ป.5/24104</v>
      </c>
      <c r="H95" s="31" t="str">
        <f>IF(AND(B95=H$1),LOOKUP(9.99999999999999E+307,$H$2:H94)+1,"")</f>
        <v/>
      </c>
      <c r="I95" s="31" t="str">
        <f>IF(AND(B95=I$1),LOOKUP(9.99999999999999E+307,$I$2:I94)+1,"")</f>
        <v/>
      </c>
      <c r="J95" s="31" t="str">
        <f>IF(AND(B95=J$1),LOOKUP(9.99999999999999E+307,$J$2:J94)+1,"")</f>
        <v/>
      </c>
      <c r="K95" s="31" t="str">
        <f>IF(AND(B95=K$1),LOOKUP(9.99999999999999E+307,$K$2:K94)+1,"")</f>
        <v/>
      </c>
      <c r="L95" s="31" t="str">
        <f>IF(AND(B95=L$1),LOOKUP(9.99999999999999E+307,$L$2:L94)+1,"")</f>
        <v/>
      </c>
      <c r="M95" s="31" t="str">
        <f>IF(AND(B95=M$1),LOOKUP(9.99999999999999E+307,$M$2:M94)+1,"")</f>
        <v/>
      </c>
      <c r="N95" s="31" t="e">
        <f>IF(AND(B95=N$1),LOOKUP(9.99999999999999E+307,$N$2:N94)+1,"")</f>
        <v>#REF!</v>
      </c>
      <c r="O95" s="31" t="e">
        <f>IF(AND($B95=O$1),LOOKUP(9.99999999999999E+307,$O$2:O94)+1,"")</f>
        <v>#REF!</v>
      </c>
      <c r="P95" s="31" t="e">
        <f>IF(AND($B95=P$1),LOOKUP(9.99999999999999E+307,$P$2:P94)+1,"")</f>
        <v>#REF!</v>
      </c>
      <c r="Q95" s="31" t="e">
        <f>IF(AND($B95=Q$1),LOOKUP(9.99999999999999E+307,$Q$2:Q94)+1,"")</f>
        <v>#REF!</v>
      </c>
      <c r="R95" s="31" t="str">
        <f>IF(AND($B95=R$1),LOOKUP(9.99999999999999E+307,$R$2:R94)+1,"")</f>
        <v/>
      </c>
      <c r="S95" s="31" t="str">
        <f>IF(AND($B95=S$1),LOOKUP(9.99999999999999E+307,$S$2:S94)+1,"")</f>
        <v/>
      </c>
      <c r="T95" s="31"/>
      <c r="U95" s="31"/>
      <c r="AA95" s="254" t="str">
        <f t="shared" si="13"/>
        <v/>
      </c>
      <c r="AB95" s="254" t="str">
        <f t="shared" si="14"/>
        <v/>
      </c>
      <c r="AC95" s="255">
        <f t="shared" si="10"/>
        <v>1</v>
      </c>
      <c r="AD95" s="255">
        <f t="shared" si="11"/>
        <v>1</v>
      </c>
      <c r="AE95" s="256">
        <f t="shared" si="15"/>
        <v>2</v>
      </c>
      <c r="AF95" s="252" t="str">
        <f t="shared" si="9"/>
        <v>ป.5/2-2</v>
      </c>
    </row>
    <row r="96" spans="1:32" ht="20.149999999999999" customHeight="1" x14ac:dyDescent="0.3">
      <c r="A96" s="31">
        <v>94</v>
      </c>
      <c r="B96" s="235" t="s">
        <v>173</v>
      </c>
      <c r="C96" s="236">
        <v>4186</v>
      </c>
      <c r="D96" s="237" t="s">
        <v>199</v>
      </c>
      <c r="E96" s="671" t="s">
        <v>705</v>
      </c>
      <c r="F96" s="671" t="s">
        <v>706</v>
      </c>
      <c r="G96" s="253" t="str">
        <f t="shared" si="12"/>
        <v>ป.5/24186</v>
      </c>
      <c r="H96" s="31" t="str">
        <f>IF(AND(B96=H$1),LOOKUP(9.99999999999999E+307,$H$2:H95)+1,"")</f>
        <v/>
      </c>
      <c r="I96" s="31" t="str">
        <f>IF(AND(B96=I$1),LOOKUP(9.99999999999999E+307,$I$2:I95)+1,"")</f>
        <v/>
      </c>
      <c r="J96" s="31" t="str">
        <f>IF(AND(B96=J$1),LOOKUP(9.99999999999999E+307,$J$2:J95)+1,"")</f>
        <v/>
      </c>
      <c r="K96" s="31" t="str">
        <f>IF(AND(B96=K$1),LOOKUP(9.99999999999999E+307,$K$2:K95)+1,"")</f>
        <v/>
      </c>
      <c r="L96" s="31" t="str">
        <f>IF(AND(B96=L$1),LOOKUP(9.99999999999999E+307,$L$2:L95)+1,"")</f>
        <v/>
      </c>
      <c r="M96" s="31" t="str">
        <f>IF(AND(B96=M$1),LOOKUP(9.99999999999999E+307,$M$2:M95)+1,"")</f>
        <v/>
      </c>
      <c r="N96" s="31" t="e">
        <f>IF(AND(B96=N$1),LOOKUP(9.99999999999999E+307,$N$2:N95)+1,"")</f>
        <v>#REF!</v>
      </c>
      <c r="O96" s="31" t="e">
        <f>IF(AND($B96=O$1),LOOKUP(9.99999999999999E+307,$O$2:O95)+1,"")</f>
        <v>#REF!</v>
      </c>
      <c r="P96" s="31" t="e">
        <f>IF(AND($B96=P$1),LOOKUP(9.99999999999999E+307,$P$2:P95)+1,"")</f>
        <v>#REF!</v>
      </c>
      <c r="Q96" s="31" t="e">
        <f>IF(AND($B96=Q$1),LOOKUP(9.99999999999999E+307,$Q$2:Q95)+1,"")</f>
        <v>#REF!</v>
      </c>
      <c r="R96" s="31" t="str">
        <f>IF(AND($B96=R$1),LOOKUP(9.99999999999999E+307,$R$2:R95)+1,"")</f>
        <v/>
      </c>
      <c r="S96" s="31" t="str">
        <f>IF(AND($B96=S$1),LOOKUP(9.99999999999999E+307,$S$2:S95)+1,"")</f>
        <v/>
      </c>
      <c r="T96" s="31"/>
      <c r="U96" s="31"/>
      <c r="AA96" s="254" t="str">
        <f t="shared" si="13"/>
        <v/>
      </c>
      <c r="AB96" s="254" t="str">
        <f t="shared" si="14"/>
        <v/>
      </c>
      <c r="AC96" s="255">
        <f t="shared" si="10"/>
        <v>1</v>
      </c>
      <c r="AD96" s="255">
        <f t="shared" si="11"/>
        <v>1</v>
      </c>
      <c r="AE96" s="256">
        <f t="shared" si="15"/>
        <v>2</v>
      </c>
      <c r="AF96" s="252" t="str">
        <f t="shared" si="9"/>
        <v>ป.5/2-2</v>
      </c>
    </row>
    <row r="97" spans="1:32" ht="20.149999999999999" customHeight="1" x14ac:dyDescent="0.3">
      <c r="A97" s="31">
        <v>95</v>
      </c>
      <c r="B97" s="235" t="s">
        <v>173</v>
      </c>
      <c r="C97" s="236">
        <v>4210</v>
      </c>
      <c r="D97" s="237" t="s">
        <v>199</v>
      </c>
      <c r="E97" s="671" t="s">
        <v>707</v>
      </c>
      <c r="F97" s="671" t="s">
        <v>708</v>
      </c>
      <c r="G97" s="253" t="str">
        <f t="shared" si="12"/>
        <v>ป.5/24210</v>
      </c>
      <c r="H97" s="31" t="str">
        <f>IF(AND(B97=H$1),LOOKUP(9.99999999999999E+307,$H$2:H96)+1,"")</f>
        <v/>
      </c>
      <c r="I97" s="31" t="str">
        <f>IF(AND(B97=I$1),LOOKUP(9.99999999999999E+307,$I$2:I96)+1,"")</f>
        <v/>
      </c>
      <c r="J97" s="31" t="str">
        <f>IF(AND(B97=J$1),LOOKUP(9.99999999999999E+307,$J$2:J96)+1,"")</f>
        <v/>
      </c>
      <c r="K97" s="31" t="str">
        <f>IF(AND(B97=K$1),LOOKUP(9.99999999999999E+307,$K$2:K96)+1,"")</f>
        <v/>
      </c>
      <c r="L97" s="31" t="str">
        <f>IF(AND(B97=L$1),LOOKUP(9.99999999999999E+307,$L$2:L96)+1,"")</f>
        <v/>
      </c>
      <c r="M97" s="31" t="str">
        <f>IF(AND(B97=M$1),LOOKUP(9.99999999999999E+307,$M$2:M96)+1,"")</f>
        <v/>
      </c>
      <c r="N97" s="31" t="e">
        <f>IF(AND(B97=N$1),LOOKUP(9.99999999999999E+307,$N$2:N96)+1,"")</f>
        <v>#REF!</v>
      </c>
      <c r="O97" s="31" t="e">
        <f>IF(AND($B97=O$1),LOOKUP(9.99999999999999E+307,$O$2:O96)+1,"")</f>
        <v>#REF!</v>
      </c>
      <c r="P97" s="31" t="e">
        <f>IF(AND($B97=P$1),LOOKUP(9.99999999999999E+307,$P$2:P96)+1,"")</f>
        <v>#REF!</v>
      </c>
      <c r="Q97" s="31" t="e">
        <f>IF(AND($B97=Q$1),LOOKUP(9.99999999999999E+307,$Q$2:Q96)+1,"")</f>
        <v>#REF!</v>
      </c>
      <c r="R97" s="31" t="str">
        <f>IF(AND($B97=R$1),LOOKUP(9.99999999999999E+307,$R$2:R96)+1,"")</f>
        <v/>
      </c>
      <c r="S97" s="31" t="str">
        <f>IF(AND($B97=S$1),LOOKUP(9.99999999999999E+307,$S$2:S96)+1,"")</f>
        <v/>
      </c>
      <c r="T97" s="31"/>
      <c r="U97" s="31"/>
      <c r="AA97" s="254" t="str">
        <f t="shared" si="13"/>
        <v/>
      </c>
      <c r="AB97" s="254" t="str">
        <f t="shared" si="14"/>
        <v/>
      </c>
      <c r="AC97" s="255">
        <f t="shared" si="10"/>
        <v>1</v>
      </c>
      <c r="AD97" s="255">
        <f t="shared" si="11"/>
        <v>1</v>
      </c>
      <c r="AE97" s="256">
        <f t="shared" si="15"/>
        <v>2</v>
      </c>
      <c r="AF97" s="252" t="str">
        <f t="shared" si="9"/>
        <v>ป.5/2-2</v>
      </c>
    </row>
    <row r="98" spans="1:32" ht="20.149999999999999" customHeight="1" x14ac:dyDescent="0.3">
      <c r="A98" s="31">
        <v>96</v>
      </c>
      <c r="B98" s="235" t="s">
        <v>173</v>
      </c>
      <c r="C98" s="236">
        <v>4318</v>
      </c>
      <c r="D98" s="237" t="s">
        <v>199</v>
      </c>
      <c r="E98" s="672" t="s">
        <v>751</v>
      </c>
      <c r="F98" s="671" t="s">
        <v>752</v>
      </c>
      <c r="G98" s="253" t="str">
        <f t="shared" si="12"/>
        <v>ป.5/24318</v>
      </c>
      <c r="H98" s="31" t="str">
        <f>IF(AND(B98=H$1),LOOKUP(9.99999999999999E+307,$H$2:H97)+1,"")</f>
        <v/>
      </c>
      <c r="I98" s="31" t="str">
        <f>IF(AND(B98=I$1),LOOKUP(9.99999999999999E+307,$I$2:I97)+1,"")</f>
        <v/>
      </c>
      <c r="J98" s="31" t="str">
        <f>IF(AND(B98=J$1),LOOKUP(9.99999999999999E+307,$J$2:J97)+1,"")</f>
        <v/>
      </c>
      <c r="K98" s="31" t="str">
        <f>IF(AND(B98=K$1),LOOKUP(9.99999999999999E+307,$K$2:K97)+1,"")</f>
        <v/>
      </c>
      <c r="L98" s="31" t="str">
        <f>IF(AND(B98=L$1),LOOKUP(9.99999999999999E+307,$L$2:L97)+1,"")</f>
        <v/>
      </c>
      <c r="M98" s="31" t="str">
        <f>IF(AND(B98=M$1),LOOKUP(9.99999999999999E+307,$M$2:M97)+1,"")</f>
        <v/>
      </c>
      <c r="N98" s="31" t="e">
        <f>IF(AND(B98=N$1),LOOKUP(9.99999999999999E+307,$N$2:N97)+1,"")</f>
        <v>#REF!</v>
      </c>
      <c r="O98" s="31" t="e">
        <f>IF(AND($B98=O$1),LOOKUP(9.99999999999999E+307,$O$2:O97)+1,"")</f>
        <v>#REF!</v>
      </c>
      <c r="P98" s="31" t="e">
        <f>IF(AND($B98=P$1),LOOKUP(9.99999999999999E+307,$P$2:P97)+1,"")</f>
        <v>#REF!</v>
      </c>
      <c r="Q98" s="31" t="e">
        <f>IF(AND($B98=Q$1),LOOKUP(9.99999999999999E+307,$Q$2:Q97)+1,"")</f>
        <v>#REF!</v>
      </c>
      <c r="R98" s="31" t="str">
        <f>IF(AND($B98=R$1),LOOKUP(9.99999999999999E+307,$R$2:R97)+1,"")</f>
        <v/>
      </c>
      <c r="S98" s="31" t="str">
        <f>IF(AND($B98=S$1),LOOKUP(9.99999999999999E+307,$S$2:S97)+1,"")</f>
        <v/>
      </c>
      <c r="T98" s="31"/>
      <c r="U98" s="31"/>
      <c r="AA98" s="254" t="str">
        <f t="shared" si="13"/>
        <v/>
      </c>
      <c r="AB98" s="254" t="str">
        <f t="shared" si="14"/>
        <v/>
      </c>
      <c r="AC98" s="255">
        <f t="shared" si="10"/>
        <v>1</v>
      </c>
      <c r="AD98" s="255">
        <f t="shared" si="11"/>
        <v>1</v>
      </c>
      <c r="AE98" s="256">
        <f t="shared" si="15"/>
        <v>2</v>
      </c>
      <c r="AF98" s="252" t="str">
        <f t="shared" si="9"/>
        <v>ป.5/2-2</v>
      </c>
    </row>
    <row r="99" spans="1:32" ht="20.149999999999999" customHeight="1" x14ac:dyDescent="0.3">
      <c r="A99" s="31">
        <v>97</v>
      </c>
      <c r="B99" s="235" t="s">
        <v>174</v>
      </c>
      <c r="C99" s="236">
        <v>3622</v>
      </c>
      <c r="D99" s="237" t="s">
        <v>194</v>
      </c>
      <c r="E99" s="671" t="s">
        <v>205</v>
      </c>
      <c r="F99" s="671" t="s">
        <v>271</v>
      </c>
      <c r="G99" s="253" t="str">
        <f t="shared" si="12"/>
        <v>ป.6/13622</v>
      </c>
      <c r="H99" s="31" t="str">
        <f>IF(AND(B99=H$1),LOOKUP(9.99999999999999E+307,$H$2:H98)+1,"")</f>
        <v/>
      </c>
      <c r="I99" s="31" t="str">
        <f>IF(AND(B99=I$1),LOOKUP(9.99999999999999E+307,$I$2:I98)+1,"")</f>
        <v/>
      </c>
      <c r="J99" s="31" t="str">
        <f>IF(AND(B99=J$1),LOOKUP(9.99999999999999E+307,$J$2:J98)+1,"")</f>
        <v/>
      </c>
      <c r="K99" s="31" t="str">
        <f>IF(AND(B99=K$1),LOOKUP(9.99999999999999E+307,$K$2:K98)+1,"")</f>
        <v/>
      </c>
      <c r="L99" s="31" t="str">
        <f>IF(AND(B99=L$1),LOOKUP(9.99999999999999E+307,$L$2:L98)+1,"")</f>
        <v/>
      </c>
      <c r="M99" s="31" t="str">
        <f>IF(AND(B99=M$1),LOOKUP(9.99999999999999E+307,$M$2:M98)+1,"")</f>
        <v/>
      </c>
      <c r="N99" s="31" t="e">
        <f>IF(AND(B99=N$1),LOOKUP(9.99999999999999E+307,$N$2:N98)+1,"")</f>
        <v>#REF!</v>
      </c>
      <c r="O99" s="31" t="e">
        <f>IF(AND($B99=O$1),LOOKUP(9.99999999999999E+307,$O$2:O98)+1,"")</f>
        <v>#REF!</v>
      </c>
      <c r="P99" s="31" t="e">
        <f>IF(AND($B99=P$1),LOOKUP(9.99999999999999E+307,$P$2:P98)+1,"")</f>
        <v>#REF!</v>
      </c>
      <c r="Q99" s="31" t="e">
        <f>IF(AND($B99=Q$1),LOOKUP(9.99999999999999E+307,$Q$2:Q98)+1,"")</f>
        <v>#REF!</v>
      </c>
      <c r="R99" s="31" t="str">
        <f>IF(AND($B99=R$1),LOOKUP(9.99999999999999E+307,$R$2:R98)+1,"")</f>
        <v/>
      </c>
      <c r="S99" s="31" t="str">
        <f>IF(AND($B99=S$1),LOOKUP(9.99999999999999E+307,$S$2:S98)+1,"")</f>
        <v/>
      </c>
      <c r="T99" s="31"/>
      <c r="U99" s="31"/>
      <c r="AA99" s="254" t="str">
        <f t="shared" si="13"/>
        <v/>
      </c>
      <c r="AB99" s="254" t="str">
        <f t="shared" si="14"/>
        <v/>
      </c>
      <c r="AC99" s="255">
        <f t="shared" si="10"/>
        <v>1</v>
      </c>
      <c r="AD99" s="255">
        <f t="shared" si="11"/>
        <v>1</v>
      </c>
      <c r="AE99" s="256">
        <f t="shared" si="15"/>
        <v>1</v>
      </c>
      <c r="AF99" s="252" t="str">
        <f t="shared" si="9"/>
        <v>ป.6/1-1</v>
      </c>
    </row>
    <row r="100" spans="1:32" ht="20.149999999999999" customHeight="1" x14ac:dyDescent="0.3">
      <c r="A100" s="31">
        <v>98</v>
      </c>
      <c r="B100" s="235" t="s">
        <v>174</v>
      </c>
      <c r="C100" s="236">
        <v>3624</v>
      </c>
      <c r="D100" s="237" t="s">
        <v>194</v>
      </c>
      <c r="E100" s="671" t="s">
        <v>272</v>
      </c>
      <c r="F100" s="671" t="s">
        <v>262</v>
      </c>
      <c r="G100" s="253" t="str">
        <f t="shared" si="12"/>
        <v>ป.6/13624</v>
      </c>
      <c r="H100" s="31" t="str">
        <f>IF(AND(B100=H$1),LOOKUP(9.99999999999999E+307,$H$2:H99)+1,"")</f>
        <v/>
      </c>
      <c r="I100" s="31" t="str">
        <f>IF(AND(B100=I$1),LOOKUP(9.99999999999999E+307,$I$2:I99)+1,"")</f>
        <v/>
      </c>
      <c r="J100" s="31" t="str">
        <f>IF(AND(B100=J$1),LOOKUP(9.99999999999999E+307,$J$2:J99)+1,"")</f>
        <v/>
      </c>
      <c r="K100" s="31" t="str">
        <f>IF(AND(B100=K$1),LOOKUP(9.99999999999999E+307,$K$2:K99)+1,"")</f>
        <v/>
      </c>
      <c r="L100" s="31" t="str">
        <f>IF(AND(B100=L$1),LOOKUP(9.99999999999999E+307,$L$2:L99)+1,"")</f>
        <v/>
      </c>
      <c r="M100" s="31" t="str">
        <f>IF(AND(B100=M$1),LOOKUP(9.99999999999999E+307,$M$2:M99)+1,"")</f>
        <v/>
      </c>
      <c r="N100" s="31" t="e">
        <f>IF(AND(B100=N$1),LOOKUP(9.99999999999999E+307,$N$2:N99)+1,"")</f>
        <v>#REF!</v>
      </c>
      <c r="O100" s="31" t="e">
        <f>IF(AND($B100=O$1),LOOKUP(9.99999999999999E+307,$O$2:O99)+1,"")</f>
        <v>#REF!</v>
      </c>
      <c r="P100" s="31" t="e">
        <f>IF(AND($B100=P$1),LOOKUP(9.99999999999999E+307,$P$2:P99)+1,"")</f>
        <v>#REF!</v>
      </c>
      <c r="Q100" s="31" t="e">
        <f>IF(AND($B100=Q$1),LOOKUP(9.99999999999999E+307,$Q$2:Q99)+1,"")</f>
        <v>#REF!</v>
      </c>
      <c r="R100" s="31" t="str">
        <f>IF(AND($B100=R$1),LOOKUP(9.99999999999999E+307,$R$2:R99)+1,"")</f>
        <v/>
      </c>
      <c r="S100" s="31" t="str">
        <f>IF(AND($B100=S$1),LOOKUP(9.99999999999999E+307,$S$2:S99)+1,"")</f>
        <v/>
      </c>
      <c r="T100" s="31"/>
      <c r="U100" s="31"/>
      <c r="AA100" s="254" t="str">
        <f t="shared" si="13"/>
        <v/>
      </c>
      <c r="AB100" s="254" t="str">
        <f t="shared" si="14"/>
        <v/>
      </c>
      <c r="AC100" s="255">
        <f t="shared" si="10"/>
        <v>1</v>
      </c>
      <c r="AD100" s="255">
        <f t="shared" si="11"/>
        <v>1</v>
      </c>
      <c r="AE100" s="256">
        <f t="shared" si="15"/>
        <v>1</v>
      </c>
      <c r="AF100" s="252" t="str">
        <f t="shared" si="9"/>
        <v>ป.6/1-1</v>
      </c>
    </row>
    <row r="101" spans="1:32" ht="20.149999999999999" customHeight="1" x14ac:dyDescent="0.3">
      <c r="A101" s="31">
        <v>99</v>
      </c>
      <c r="B101" s="235" t="s">
        <v>174</v>
      </c>
      <c r="C101" s="236">
        <v>3625</v>
      </c>
      <c r="D101" s="237" t="s">
        <v>194</v>
      </c>
      <c r="E101" s="671" t="s">
        <v>273</v>
      </c>
      <c r="F101" s="671" t="s">
        <v>206</v>
      </c>
      <c r="G101" s="253" t="str">
        <f t="shared" si="12"/>
        <v>ป.6/13625</v>
      </c>
      <c r="H101" s="31" t="str">
        <f>IF(AND(B101=H$1),LOOKUP(9.99999999999999E+307,$H$2:H100)+1,"")</f>
        <v/>
      </c>
      <c r="I101" s="31" t="str">
        <f>IF(AND(B101=I$1),LOOKUP(9.99999999999999E+307,$I$2:I100)+1,"")</f>
        <v/>
      </c>
      <c r="J101" s="31" t="str">
        <f>IF(AND(B101=J$1),LOOKUP(9.99999999999999E+307,$J$2:J100)+1,"")</f>
        <v/>
      </c>
      <c r="K101" s="31" t="str">
        <f>IF(AND(B101=K$1),LOOKUP(9.99999999999999E+307,$K$2:K100)+1,"")</f>
        <v/>
      </c>
      <c r="L101" s="31" t="str">
        <f>IF(AND(B101=L$1),LOOKUP(9.99999999999999E+307,$L$2:L100)+1,"")</f>
        <v/>
      </c>
      <c r="M101" s="31" t="str">
        <f>IF(AND(B101=M$1),LOOKUP(9.99999999999999E+307,$M$2:M100)+1,"")</f>
        <v/>
      </c>
      <c r="N101" s="31" t="e">
        <f>IF(AND(B101=N$1),LOOKUP(9.99999999999999E+307,$N$2:N100)+1,"")</f>
        <v>#REF!</v>
      </c>
      <c r="O101" s="31" t="e">
        <f>IF(AND($B101=O$1),LOOKUP(9.99999999999999E+307,$O$2:O100)+1,"")</f>
        <v>#REF!</v>
      </c>
      <c r="P101" s="31" t="e">
        <f>IF(AND($B101=P$1),LOOKUP(9.99999999999999E+307,$P$2:P100)+1,"")</f>
        <v>#REF!</v>
      </c>
      <c r="Q101" s="31" t="e">
        <f>IF(AND($B101=Q$1),LOOKUP(9.99999999999999E+307,$Q$2:Q100)+1,"")</f>
        <v>#REF!</v>
      </c>
      <c r="R101" s="31" t="str">
        <f>IF(AND($B101=R$1),LOOKUP(9.99999999999999E+307,$R$2:R100)+1,"")</f>
        <v/>
      </c>
      <c r="S101" s="31" t="str">
        <f>IF(AND($B101=S$1),LOOKUP(9.99999999999999E+307,$S$2:S100)+1,"")</f>
        <v/>
      </c>
      <c r="T101" s="31"/>
      <c r="U101" s="31"/>
      <c r="AA101" s="254" t="str">
        <f t="shared" si="13"/>
        <v/>
      </c>
      <c r="AB101" s="254" t="str">
        <f t="shared" si="14"/>
        <v/>
      </c>
      <c r="AC101" s="255">
        <f t="shared" si="10"/>
        <v>1</v>
      </c>
      <c r="AD101" s="255">
        <f t="shared" si="11"/>
        <v>1</v>
      </c>
      <c r="AE101" s="256">
        <f t="shared" si="15"/>
        <v>1</v>
      </c>
      <c r="AF101" s="252" t="str">
        <f t="shared" si="9"/>
        <v>ป.6/1-1</v>
      </c>
    </row>
    <row r="102" spans="1:32" ht="20.149999999999999" customHeight="1" x14ac:dyDescent="0.3">
      <c r="A102" s="31">
        <v>100</v>
      </c>
      <c r="B102" s="235" t="s">
        <v>174</v>
      </c>
      <c r="C102" s="236">
        <v>3627</v>
      </c>
      <c r="D102" s="237" t="s">
        <v>194</v>
      </c>
      <c r="E102" s="672" t="s">
        <v>223</v>
      </c>
      <c r="F102" s="671" t="s">
        <v>214</v>
      </c>
      <c r="G102" s="253" t="str">
        <f t="shared" si="12"/>
        <v>ป.6/13627</v>
      </c>
      <c r="H102" s="31" t="str">
        <f>IF(AND(B102=H$1),LOOKUP(9.99999999999999E+307,$H$2:H101)+1,"")</f>
        <v/>
      </c>
      <c r="I102" s="31" t="str">
        <f>IF(AND(B102=I$1),LOOKUP(9.99999999999999E+307,$I$2:I101)+1,"")</f>
        <v/>
      </c>
      <c r="J102" s="31" t="str">
        <f>IF(AND(B102=J$1),LOOKUP(9.99999999999999E+307,$J$2:J101)+1,"")</f>
        <v/>
      </c>
      <c r="K102" s="31" t="str">
        <f>IF(AND(B102=K$1),LOOKUP(9.99999999999999E+307,$K$2:K101)+1,"")</f>
        <v/>
      </c>
      <c r="L102" s="31" t="str">
        <f>IF(AND(B102=L$1),LOOKUP(9.99999999999999E+307,$L$2:L101)+1,"")</f>
        <v/>
      </c>
      <c r="M102" s="31" t="str">
        <f>IF(AND(B102=M$1),LOOKUP(9.99999999999999E+307,$M$2:M101)+1,"")</f>
        <v/>
      </c>
      <c r="N102" s="31" t="e">
        <f>IF(AND(B102=N$1),LOOKUP(9.99999999999999E+307,$N$2:N101)+1,"")</f>
        <v>#REF!</v>
      </c>
      <c r="O102" s="31" t="e">
        <f>IF(AND($B102=O$1),LOOKUP(9.99999999999999E+307,$O$2:O101)+1,"")</f>
        <v>#REF!</v>
      </c>
      <c r="P102" s="31" t="e">
        <f>IF(AND($B102=P$1),LOOKUP(9.99999999999999E+307,$P$2:P101)+1,"")</f>
        <v>#REF!</v>
      </c>
      <c r="Q102" s="31" t="e">
        <f>IF(AND($B102=Q$1),LOOKUP(9.99999999999999E+307,$Q$2:Q101)+1,"")</f>
        <v>#REF!</v>
      </c>
      <c r="R102" s="31" t="str">
        <f>IF(AND($B102=R$1),LOOKUP(9.99999999999999E+307,$R$2:R101)+1,"")</f>
        <v/>
      </c>
      <c r="S102" s="31" t="str">
        <f>IF(AND($B102=S$1),LOOKUP(9.99999999999999E+307,$S$2:S101)+1,"")</f>
        <v/>
      </c>
      <c r="T102" s="31"/>
      <c r="U102" s="31"/>
      <c r="AA102" s="254" t="str">
        <f t="shared" si="13"/>
        <v/>
      </c>
      <c r="AB102" s="254" t="str">
        <f t="shared" si="14"/>
        <v/>
      </c>
      <c r="AC102" s="255">
        <f t="shared" si="10"/>
        <v>1</v>
      </c>
      <c r="AD102" s="255">
        <f t="shared" si="11"/>
        <v>1</v>
      </c>
      <c r="AE102" s="256">
        <f t="shared" si="15"/>
        <v>1</v>
      </c>
      <c r="AF102" s="252" t="str">
        <f t="shared" si="9"/>
        <v>ป.6/1-1</v>
      </c>
    </row>
    <row r="103" spans="1:32" ht="20.149999999999999" customHeight="1" x14ac:dyDescent="0.3">
      <c r="A103" s="31">
        <v>101</v>
      </c>
      <c r="B103" s="235" t="s">
        <v>174</v>
      </c>
      <c r="C103" s="236">
        <v>3640</v>
      </c>
      <c r="D103" s="237" t="s">
        <v>194</v>
      </c>
      <c r="E103" s="671" t="s">
        <v>274</v>
      </c>
      <c r="F103" s="671" t="s">
        <v>275</v>
      </c>
      <c r="G103" s="253" t="str">
        <f t="shared" si="12"/>
        <v>ป.6/13640</v>
      </c>
      <c r="H103" s="31" t="str">
        <f>IF(AND(B103=H$1),LOOKUP(9.99999999999999E+307,$H$2:H102)+1,"")</f>
        <v/>
      </c>
      <c r="I103" s="31" t="str">
        <f>IF(AND(B103=I$1),LOOKUP(9.99999999999999E+307,$I$2:I102)+1,"")</f>
        <v/>
      </c>
      <c r="J103" s="31" t="str">
        <f>IF(AND(B103=J$1),LOOKUP(9.99999999999999E+307,$J$2:J102)+1,"")</f>
        <v/>
      </c>
      <c r="K103" s="31" t="str">
        <f>IF(AND(B103=K$1),LOOKUP(9.99999999999999E+307,$K$2:K102)+1,"")</f>
        <v/>
      </c>
      <c r="L103" s="31" t="str">
        <f>IF(AND(B103=L$1),LOOKUP(9.99999999999999E+307,$L$2:L102)+1,"")</f>
        <v/>
      </c>
      <c r="M103" s="31" t="str">
        <f>IF(AND(B103=M$1),LOOKUP(9.99999999999999E+307,$M$2:M102)+1,"")</f>
        <v/>
      </c>
      <c r="N103" s="31" t="e">
        <f>IF(AND(B103=N$1),LOOKUP(9.99999999999999E+307,$N$2:N102)+1,"")</f>
        <v>#REF!</v>
      </c>
      <c r="O103" s="31" t="e">
        <f>IF(AND($B103=O$1),LOOKUP(9.99999999999999E+307,$O$2:O102)+1,"")</f>
        <v>#REF!</v>
      </c>
      <c r="P103" s="31" t="e">
        <f>IF(AND($B103=P$1),LOOKUP(9.99999999999999E+307,$P$2:P102)+1,"")</f>
        <v>#REF!</v>
      </c>
      <c r="Q103" s="31" t="e">
        <f>IF(AND($B103=Q$1),LOOKUP(9.99999999999999E+307,$Q$2:Q102)+1,"")</f>
        <v>#REF!</v>
      </c>
      <c r="R103" s="31" t="str">
        <f>IF(AND($B103=R$1),LOOKUP(9.99999999999999E+307,$R$2:R102)+1,"")</f>
        <v/>
      </c>
      <c r="S103" s="31" t="str">
        <f>IF(AND($B103=S$1),LOOKUP(9.99999999999999E+307,$S$2:S102)+1,"")</f>
        <v/>
      </c>
      <c r="T103" s="31"/>
      <c r="U103" s="31"/>
      <c r="AA103" s="254" t="str">
        <f t="shared" si="13"/>
        <v/>
      </c>
      <c r="AB103" s="254" t="str">
        <f t="shared" si="14"/>
        <v/>
      </c>
      <c r="AC103" s="255">
        <f t="shared" si="10"/>
        <v>1</v>
      </c>
      <c r="AD103" s="255">
        <f t="shared" si="11"/>
        <v>1</v>
      </c>
      <c r="AE103" s="256">
        <f t="shared" si="15"/>
        <v>1</v>
      </c>
      <c r="AF103" s="252" t="str">
        <f t="shared" si="9"/>
        <v>ป.6/1-1</v>
      </c>
    </row>
    <row r="104" spans="1:32" ht="20.149999999999999" customHeight="1" x14ac:dyDescent="0.3">
      <c r="A104" s="31">
        <v>102</v>
      </c>
      <c r="B104" s="235" t="s">
        <v>174</v>
      </c>
      <c r="C104" s="236">
        <v>3641</v>
      </c>
      <c r="D104" s="237" t="s">
        <v>194</v>
      </c>
      <c r="E104" s="672" t="s">
        <v>753</v>
      </c>
      <c r="F104" s="671" t="s">
        <v>204</v>
      </c>
      <c r="G104" s="253" t="str">
        <f t="shared" si="12"/>
        <v>ป.6/13641</v>
      </c>
      <c r="H104" s="31" t="str">
        <f>IF(AND(B104=H$1),LOOKUP(9.99999999999999E+307,$H$2:H103)+1,"")</f>
        <v/>
      </c>
      <c r="I104" s="31" t="str">
        <f>IF(AND(B104=I$1),LOOKUP(9.99999999999999E+307,$I$2:I103)+1,"")</f>
        <v/>
      </c>
      <c r="J104" s="31" t="str">
        <f>IF(AND(B104=J$1),LOOKUP(9.99999999999999E+307,$J$2:J103)+1,"")</f>
        <v/>
      </c>
      <c r="K104" s="31" t="str">
        <f>IF(AND(B104=K$1),LOOKUP(9.99999999999999E+307,$K$2:K103)+1,"")</f>
        <v/>
      </c>
      <c r="L104" s="31" t="str">
        <f>IF(AND(B104=L$1),LOOKUP(9.99999999999999E+307,$L$2:L103)+1,"")</f>
        <v/>
      </c>
      <c r="M104" s="31" t="str">
        <f>IF(AND(B104=M$1),LOOKUP(9.99999999999999E+307,$M$2:M103)+1,"")</f>
        <v/>
      </c>
      <c r="N104" s="31" t="e">
        <f>IF(AND(B104=N$1),LOOKUP(9.99999999999999E+307,$N$2:N103)+1,"")</f>
        <v>#REF!</v>
      </c>
      <c r="O104" s="31" t="e">
        <f>IF(AND($B104=O$1),LOOKUP(9.99999999999999E+307,$O$2:O103)+1,"")</f>
        <v>#REF!</v>
      </c>
      <c r="P104" s="31" t="e">
        <f>IF(AND($B104=P$1),LOOKUP(9.99999999999999E+307,$P$2:P103)+1,"")</f>
        <v>#REF!</v>
      </c>
      <c r="Q104" s="31" t="e">
        <f>IF(AND($B104=Q$1),LOOKUP(9.99999999999999E+307,$Q$2:Q103)+1,"")</f>
        <v>#REF!</v>
      </c>
      <c r="R104" s="31" t="str">
        <f>IF(AND($B104=R$1),LOOKUP(9.99999999999999E+307,$R$2:R103)+1,"")</f>
        <v/>
      </c>
      <c r="S104" s="31" t="str">
        <f>IF(AND($B104=S$1),LOOKUP(9.99999999999999E+307,$S$2:S103)+1,"")</f>
        <v/>
      </c>
      <c r="T104" s="31"/>
      <c r="U104" s="31"/>
      <c r="AA104" s="254" t="str">
        <f t="shared" si="13"/>
        <v/>
      </c>
      <c r="AB104" s="254" t="str">
        <f t="shared" si="14"/>
        <v/>
      </c>
      <c r="AC104" s="255">
        <f t="shared" si="10"/>
        <v>1</v>
      </c>
      <c r="AD104" s="255">
        <f t="shared" si="11"/>
        <v>1</v>
      </c>
      <c r="AE104" s="256">
        <f t="shared" si="15"/>
        <v>1</v>
      </c>
      <c r="AF104" s="252" t="str">
        <f t="shared" si="9"/>
        <v>ป.6/1-1</v>
      </c>
    </row>
    <row r="105" spans="1:32" ht="20.149999999999999" customHeight="1" x14ac:dyDescent="0.3">
      <c r="A105" s="31">
        <v>103</v>
      </c>
      <c r="B105" s="235" t="s">
        <v>174</v>
      </c>
      <c r="C105" s="236">
        <v>3645</v>
      </c>
      <c r="D105" s="237" t="s">
        <v>194</v>
      </c>
      <c r="E105" s="671" t="s">
        <v>276</v>
      </c>
      <c r="F105" s="671" t="s">
        <v>277</v>
      </c>
      <c r="G105" s="253" t="str">
        <f t="shared" si="12"/>
        <v>ป.6/13645</v>
      </c>
      <c r="H105" s="31" t="str">
        <f>IF(AND(B105=H$1),LOOKUP(9.99999999999999E+307,$H$2:H104)+1,"")</f>
        <v/>
      </c>
      <c r="I105" s="31" t="str">
        <f>IF(AND(B105=I$1),LOOKUP(9.99999999999999E+307,$I$2:I104)+1,"")</f>
        <v/>
      </c>
      <c r="J105" s="31" t="str">
        <f>IF(AND(B105=J$1),LOOKUP(9.99999999999999E+307,$J$2:J104)+1,"")</f>
        <v/>
      </c>
      <c r="K105" s="31" t="str">
        <f>IF(AND(B105=K$1),LOOKUP(9.99999999999999E+307,$K$2:K104)+1,"")</f>
        <v/>
      </c>
      <c r="L105" s="31" t="str">
        <f>IF(AND(B105=L$1),LOOKUP(9.99999999999999E+307,$L$2:L104)+1,"")</f>
        <v/>
      </c>
      <c r="M105" s="31" t="str">
        <f>IF(AND(B105=M$1),LOOKUP(9.99999999999999E+307,$M$2:M104)+1,"")</f>
        <v/>
      </c>
      <c r="N105" s="31" t="e">
        <f>IF(AND(B105=N$1),LOOKUP(9.99999999999999E+307,$N$2:N104)+1,"")</f>
        <v>#REF!</v>
      </c>
      <c r="O105" s="31" t="e">
        <f>IF(AND($B105=O$1),LOOKUP(9.99999999999999E+307,$O$2:O104)+1,"")</f>
        <v>#REF!</v>
      </c>
      <c r="P105" s="31" t="e">
        <f>IF(AND($B105=P$1),LOOKUP(9.99999999999999E+307,$P$2:P104)+1,"")</f>
        <v>#REF!</v>
      </c>
      <c r="Q105" s="31" t="e">
        <f>IF(AND($B105=Q$1),LOOKUP(9.99999999999999E+307,$Q$2:Q104)+1,"")</f>
        <v>#REF!</v>
      </c>
      <c r="R105" s="31" t="str">
        <f>IF(AND($B105=R$1),LOOKUP(9.99999999999999E+307,$R$2:R104)+1,"")</f>
        <v/>
      </c>
      <c r="S105" s="31" t="str">
        <f>IF(AND($B105=S$1),LOOKUP(9.99999999999999E+307,$S$2:S104)+1,"")</f>
        <v/>
      </c>
      <c r="T105" s="31"/>
      <c r="U105" s="31"/>
      <c r="AA105" s="254" t="str">
        <f t="shared" si="13"/>
        <v/>
      </c>
      <c r="AB105" s="254" t="str">
        <f t="shared" si="14"/>
        <v/>
      </c>
      <c r="AC105" s="255">
        <f t="shared" si="10"/>
        <v>1</v>
      </c>
      <c r="AD105" s="255">
        <f t="shared" si="11"/>
        <v>1</v>
      </c>
      <c r="AE105" s="256">
        <f t="shared" si="15"/>
        <v>1</v>
      </c>
      <c r="AF105" s="252" t="str">
        <f t="shared" si="9"/>
        <v>ป.6/1-1</v>
      </c>
    </row>
    <row r="106" spans="1:32" ht="20.149999999999999" customHeight="1" x14ac:dyDescent="0.3">
      <c r="A106" s="31">
        <v>104</v>
      </c>
      <c r="B106" s="235" t="s">
        <v>174</v>
      </c>
      <c r="C106" s="236">
        <v>3731</v>
      </c>
      <c r="D106" s="237" t="s">
        <v>194</v>
      </c>
      <c r="E106" s="671" t="s">
        <v>197</v>
      </c>
      <c r="F106" s="671" t="s">
        <v>278</v>
      </c>
      <c r="G106" s="253" t="str">
        <f t="shared" si="12"/>
        <v>ป.6/13731</v>
      </c>
      <c r="H106" s="31" t="str">
        <f>IF(AND(B106=H$1),LOOKUP(9.99999999999999E+307,$H$2:H105)+1,"")</f>
        <v/>
      </c>
      <c r="I106" s="31" t="str">
        <f>IF(AND(B106=I$1),LOOKUP(9.99999999999999E+307,$I$2:I105)+1,"")</f>
        <v/>
      </c>
      <c r="J106" s="31" t="str">
        <f>IF(AND(B106=J$1),LOOKUP(9.99999999999999E+307,$J$2:J105)+1,"")</f>
        <v/>
      </c>
      <c r="K106" s="31" t="str">
        <f>IF(AND(B106=K$1),LOOKUP(9.99999999999999E+307,$K$2:K105)+1,"")</f>
        <v/>
      </c>
      <c r="L106" s="31" t="str">
        <f>IF(AND(B106=L$1),LOOKUP(9.99999999999999E+307,$L$2:L105)+1,"")</f>
        <v/>
      </c>
      <c r="M106" s="31" t="str">
        <f>IF(AND(B106=M$1),LOOKUP(9.99999999999999E+307,$M$2:M105)+1,"")</f>
        <v/>
      </c>
      <c r="N106" s="31" t="e">
        <f>IF(AND(B106=N$1),LOOKUP(9.99999999999999E+307,$N$2:N105)+1,"")</f>
        <v>#REF!</v>
      </c>
      <c r="O106" s="31" t="e">
        <f>IF(AND($B106=O$1),LOOKUP(9.99999999999999E+307,$O$2:O105)+1,"")</f>
        <v>#REF!</v>
      </c>
      <c r="P106" s="31" t="e">
        <f>IF(AND($B106=P$1),LOOKUP(9.99999999999999E+307,$P$2:P105)+1,"")</f>
        <v>#REF!</v>
      </c>
      <c r="Q106" s="31" t="e">
        <f>IF(AND($B106=Q$1),LOOKUP(9.99999999999999E+307,$Q$2:Q105)+1,"")</f>
        <v>#REF!</v>
      </c>
      <c r="R106" s="31" t="str">
        <f>IF(AND($B106=R$1),LOOKUP(9.99999999999999E+307,$R$2:R105)+1,"")</f>
        <v/>
      </c>
      <c r="S106" s="31" t="str">
        <f>IF(AND($B106=S$1),LOOKUP(9.99999999999999E+307,$S$2:S105)+1,"")</f>
        <v/>
      </c>
      <c r="T106" s="31"/>
      <c r="U106" s="31"/>
      <c r="AA106" s="254" t="str">
        <f t="shared" si="13"/>
        <v/>
      </c>
      <c r="AB106" s="254" t="str">
        <f t="shared" si="14"/>
        <v/>
      </c>
      <c r="AC106" s="255">
        <f t="shared" si="10"/>
        <v>1</v>
      </c>
      <c r="AD106" s="255">
        <f t="shared" si="11"/>
        <v>1</v>
      </c>
      <c r="AE106" s="256">
        <f t="shared" si="15"/>
        <v>1</v>
      </c>
      <c r="AF106" s="252" t="str">
        <f t="shared" si="9"/>
        <v>ป.6/1-1</v>
      </c>
    </row>
    <row r="107" spans="1:32" ht="20.149999999999999" customHeight="1" x14ac:dyDescent="0.3">
      <c r="A107" s="31">
        <v>105</v>
      </c>
      <c r="B107" s="235" t="s">
        <v>174</v>
      </c>
      <c r="C107" s="236">
        <v>3736</v>
      </c>
      <c r="D107" s="237" t="s">
        <v>194</v>
      </c>
      <c r="E107" s="672" t="s">
        <v>279</v>
      </c>
      <c r="F107" s="671" t="s">
        <v>224</v>
      </c>
      <c r="G107" s="253" t="str">
        <f t="shared" si="12"/>
        <v>ป.6/13736</v>
      </c>
      <c r="H107" s="31" t="str">
        <f>IF(AND(B107=H$1),LOOKUP(9.99999999999999E+307,$H$2:H106)+1,"")</f>
        <v/>
      </c>
      <c r="I107" s="31" t="str">
        <f>IF(AND(B107=I$1),LOOKUP(9.99999999999999E+307,$I$2:I106)+1,"")</f>
        <v/>
      </c>
      <c r="J107" s="31" t="str">
        <f>IF(AND(B107=J$1),LOOKUP(9.99999999999999E+307,$J$2:J106)+1,"")</f>
        <v/>
      </c>
      <c r="K107" s="31" t="str">
        <f>IF(AND(B107=K$1),LOOKUP(9.99999999999999E+307,$K$2:K106)+1,"")</f>
        <v/>
      </c>
      <c r="L107" s="31" t="str">
        <f>IF(AND(B107=L$1),LOOKUP(9.99999999999999E+307,$L$2:L106)+1,"")</f>
        <v/>
      </c>
      <c r="M107" s="31" t="str">
        <f>IF(AND(B107=M$1),LOOKUP(9.99999999999999E+307,$M$2:M106)+1,"")</f>
        <v/>
      </c>
      <c r="N107" s="31" t="e">
        <f>IF(AND(B107=N$1),LOOKUP(9.99999999999999E+307,$N$2:N106)+1,"")</f>
        <v>#REF!</v>
      </c>
      <c r="O107" s="31" t="e">
        <f>IF(AND($B107=O$1),LOOKUP(9.99999999999999E+307,$O$2:O106)+1,"")</f>
        <v>#REF!</v>
      </c>
      <c r="P107" s="31" t="e">
        <f>IF(AND($B107=P$1),LOOKUP(9.99999999999999E+307,$P$2:P106)+1,"")</f>
        <v>#REF!</v>
      </c>
      <c r="Q107" s="31" t="e">
        <f>IF(AND($B107=Q$1),LOOKUP(9.99999999999999E+307,$Q$2:Q106)+1,"")</f>
        <v>#REF!</v>
      </c>
      <c r="R107" s="31" t="str">
        <f>IF(AND($B107=R$1),LOOKUP(9.99999999999999E+307,$R$2:R106)+1,"")</f>
        <v/>
      </c>
      <c r="S107" s="31" t="str">
        <f>IF(AND($B107=S$1),LOOKUP(9.99999999999999E+307,$S$2:S106)+1,"")</f>
        <v/>
      </c>
      <c r="T107" s="31"/>
      <c r="U107" s="31"/>
      <c r="AA107" s="254" t="str">
        <f t="shared" si="13"/>
        <v/>
      </c>
      <c r="AB107" s="254" t="str">
        <f t="shared" si="14"/>
        <v/>
      </c>
      <c r="AC107" s="255">
        <f t="shared" si="10"/>
        <v>1</v>
      </c>
      <c r="AD107" s="255">
        <f t="shared" si="11"/>
        <v>1</v>
      </c>
      <c r="AE107" s="256">
        <f t="shared" si="15"/>
        <v>1</v>
      </c>
      <c r="AF107" s="252" t="str">
        <f t="shared" si="9"/>
        <v>ป.6/1-1</v>
      </c>
    </row>
    <row r="108" spans="1:32" ht="20.149999999999999" customHeight="1" x14ac:dyDescent="0.3">
      <c r="A108" s="31">
        <v>106</v>
      </c>
      <c r="B108" s="235" t="s">
        <v>174</v>
      </c>
      <c r="C108" s="236">
        <v>3753</v>
      </c>
      <c r="D108" s="237" t="s">
        <v>194</v>
      </c>
      <c r="E108" s="671" t="s">
        <v>280</v>
      </c>
      <c r="F108" s="671" t="s">
        <v>281</v>
      </c>
      <c r="G108" s="253" t="str">
        <f t="shared" si="12"/>
        <v>ป.6/13753</v>
      </c>
      <c r="H108" s="31" t="str">
        <f>IF(AND(B108=H$1),LOOKUP(9.99999999999999E+307,$H$2:H107)+1,"")</f>
        <v/>
      </c>
      <c r="I108" s="31" t="str">
        <f>IF(AND(B108=I$1),LOOKUP(9.99999999999999E+307,$I$2:I107)+1,"")</f>
        <v/>
      </c>
      <c r="J108" s="31" t="str">
        <f>IF(AND(B108=J$1),LOOKUP(9.99999999999999E+307,$J$2:J107)+1,"")</f>
        <v/>
      </c>
      <c r="K108" s="31" t="str">
        <f>IF(AND(B108=K$1),LOOKUP(9.99999999999999E+307,$K$2:K107)+1,"")</f>
        <v/>
      </c>
      <c r="L108" s="31" t="str">
        <f>IF(AND(B108=L$1),LOOKUP(9.99999999999999E+307,$L$2:L107)+1,"")</f>
        <v/>
      </c>
      <c r="M108" s="31" t="str">
        <f>IF(AND(B108=M$1),LOOKUP(9.99999999999999E+307,$M$2:M107)+1,"")</f>
        <v/>
      </c>
      <c r="N108" s="31" t="e">
        <f>IF(AND(B108=N$1),LOOKUP(9.99999999999999E+307,$N$2:N107)+1,"")</f>
        <v>#REF!</v>
      </c>
      <c r="O108" s="31" t="e">
        <f>IF(AND($B108=O$1),LOOKUP(9.99999999999999E+307,$O$2:O107)+1,"")</f>
        <v>#REF!</v>
      </c>
      <c r="P108" s="31" t="e">
        <f>IF(AND($B108=P$1),LOOKUP(9.99999999999999E+307,$P$2:P107)+1,"")</f>
        <v>#REF!</v>
      </c>
      <c r="Q108" s="31" t="e">
        <f>IF(AND($B108=Q$1),LOOKUP(9.99999999999999E+307,$Q$2:Q107)+1,"")</f>
        <v>#REF!</v>
      </c>
      <c r="R108" s="31" t="str">
        <f>IF(AND($B108=R$1),LOOKUP(9.99999999999999E+307,$R$2:R107)+1,"")</f>
        <v/>
      </c>
      <c r="S108" s="31" t="str">
        <f>IF(AND($B108=S$1),LOOKUP(9.99999999999999E+307,$S$2:S107)+1,"")</f>
        <v/>
      </c>
      <c r="T108" s="31"/>
      <c r="U108" s="31"/>
      <c r="AA108" s="254" t="str">
        <f t="shared" si="13"/>
        <v/>
      </c>
      <c r="AB108" s="254" t="str">
        <f t="shared" si="14"/>
        <v/>
      </c>
      <c r="AC108" s="255">
        <f t="shared" si="10"/>
        <v>1</v>
      </c>
      <c r="AD108" s="255">
        <f t="shared" si="11"/>
        <v>1</v>
      </c>
      <c r="AE108" s="256">
        <f t="shared" si="15"/>
        <v>1</v>
      </c>
      <c r="AF108" s="252" t="str">
        <f t="shared" si="9"/>
        <v>ป.6/1-1</v>
      </c>
    </row>
    <row r="109" spans="1:32" ht="20.149999999999999" customHeight="1" x14ac:dyDescent="0.3">
      <c r="A109" s="31">
        <v>107</v>
      </c>
      <c r="B109" s="235" t="s">
        <v>174</v>
      </c>
      <c r="C109" s="236">
        <v>3819</v>
      </c>
      <c r="D109" s="237" t="s">
        <v>194</v>
      </c>
      <c r="E109" s="671" t="s">
        <v>230</v>
      </c>
      <c r="F109" s="671" t="s">
        <v>211</v>
      </c>
      <c r="G109" s="253" t="str">
        <f t="shared" si="12"/>
        <v>ป.6/13819</v>
      </c>
      <c r="H109" s="31" t="str">
        <f>IF(AND(B109=H$1),LOOKUP(9.99999999999999E+307,$H$2:H108)+1,"")</f>
        <v/>
      </c>
      <c r="I109" s="31" t="str">
        <f>IF(AND(B109=I$1),LOOKUP(9.99999999999999E+307,$I$2:I108)+1,"")</f>
        <v/>
      </c>
      <c r="J109" s="31" t="str">
        <f>IF(AND(B109=J$1),LOOKUP(9.99999999999999E+307,$J$2:J108)+1,"")</f>
        <v/>
      </c>
      <c r="K109" s="31" t="str">
        <f>IF(AND(B109=K$1),LOOKUP(9.99999999999999E+307,$K$2:K108)+1,"")</f>
        <v/>
      </c>
      <c r="L109" s="31" t="str">
        <f>IF(AND(B109=L$1),LOOKUP(9.99999999999999E+307,$L$2:L108)+1,"")</f>
        <v/>
      </c>
      <c r="M109" s="31" t="str">
        <f>IF(AND(B109=M$1),LOOKUP(9.99999999999999E+307,$M$2:M108)+1,"")</f>
        <v/>
      </c>
      <c r="N109" s="31" t="e">
        <f>IF(AND(B109=N$1),LOOKUP(9.99999999999999E+307,$N$2:N108)+1,"")</f>
        <v>#REF!</v>
      </c>
      <c r="O109" s="31" t="e">
        <f>IF(AND($B109=O$1),LOOKUP(9.99999999999999E+307,$O$2:O108)+1,"")</f>
        <v>#REF!</v>
      </c>
      <c r="P109" s="31" t="e">
        <f>IF(AND($B109=P$1),LOOKUP(9.99999999999999E+307,$P$2:P108)+1,"")</f>
        <v>#REF!</v>
      </c>
      <c r="Q109" s="31" t="e">
        <f>IF(AND($B109=Q$1),LOOKUP(9.99999999999999E+307,$Q$2:Q108)+1,"")</f>
        <v>#REF!</v>
      </c>
      <c r="R109" s="31" t="str">
        <f>IF(AND($B109=R$1),LOOKUP(9.99999999999999E+307,$R$2:R108)+1,"")</f>
        <v/>
      </c>
      <c r="S109" s="31" t="str">
        <f>IF(AND($B109=S$1),LOOKUP(9.99999999999999E+307,$S$2:S108)+1,"")</f>
        <v/>
      </c>
      <c r="T109" s="31"/>
      <c r="U109" s="31"/>
      <c r="AA109" s="254" t="str">
        <f t="shared" si="13"/>
        <v/>
      </c>
      <c r="AB109" s="254" t="str">
        <f t="shared" si="14"/>
        <v/>
      </c>
      <c r="AC109" s="255">
        <f t="shared" si="10"/>
        <v>1</v>
      </c>
      <c r="AD109" s="255">
        <f t="shared" si="11"/>
        <v>1</v>
      </c>
      <c r="AE109" s="256">
        <f t="shared" si="15"/>
        <v>1</v>
      </c>
      <c r="AF109" s="252" t="str">
        <f t="shared" si="9"/>
        <v>ป.6/1-1</v>
      </c>
    </row>
    <row r="110" spans="1:32" ht="20.149999999999999" customHeight="1" x14ac:dyDescent="0.3">
      <c r="A110" s="31">
        <v>108</v>
      </c>
      <c r="B110" s="235" t="s">
        <v>174</v>
      </c>
      <c r="C110" s="236">
        <v>3820</v>
      </c>
      <c r="D110" s="237" t="s">
        <v>194</v>
      </c>
      <c r="E110" s="671" t="s">
        <v>282</v>
      </c>
      <c r="F110" s="671" t="s">
        <v>267</v>
      </c>
      <c r="G110" s="253" t="str">
        <f t="shared" si="12"/>
        <v>ป.6/13820</v>
      </c>
      <c r="H110" s="31" t="str">
        <f>IF(AND(B110=H$1),LOOKUP(9.99999999999999E+307,$H$2:H109)+1,"")</f>
        <v/>
      </c>
      <c r="I110" s="31" t="str">
        <f>IF(AND(B110=I$1),LOOKUP(9.99999999999999E+307,$I$2:I109)+1,"")</f>
        <v/>
      </c>
      <c r="J110" s="31" t="str">
        <f>IF(AND(B110=J$1),LOOKUP(9.99999999999999E+307,$J$2:J109)+1,"")</f>
        <v/>
      </c>
      <c r="K110" s="31" t="str">
        <f>IF(AND(B110=K$1),LOOKUP(9.99999999999999E+307,$K$2:K109)+1,"")</f>
        <v/>
      </c>
      <c r="L110" s="31" t="str">
        <f>IF(AND(B110=L$1),LOOKUP(9.99999999999999E+307,$L$2:L109)+1,"")</f>
        <v/>
      </c>
      <c r="M110" s="31" t="str">
        <f>IF(AND(B110=M$1),LOOKUP(9.99999999999999E+307,$M$2:M109)+1,"")</f>
        <v/>
      </c>
      <c r="N110" s="31" t="e">
        <f>IF(AND(B110=N$1),LOOKUP(9.99999999999999E+307,$N$2:N109)+1,"")</f>
        <v>#REF!</v>
      </c>
      <c r="O110" s="31" t="e">
        <f>IF(AND($B110=O$1),LOOKUP(9.99999999999999E+307,$O$2:O109)+1,"")</f>
        <v>#REF!</v>
      </c>
      <c r="P110" s="31" t="e">
        <f>IF(AND($B110=P$1),LOOKUP(9.99999999999999E+307,$P$2:P109)+1,"")</f>
        <v>#REF!</v>
      </c>
      <c r="Q110" s="31" t="e">
        <f>IF(AND($B110=Q$1),LOOKUP(9.99999999999999E+307,$Q$2:Q109)+1,"")</f>
        <v>#REF!</v>
      </c>
      <c r="R110" s="31" t="str">
        <f>IF(AND($B110=R$1),LOOKUP(9.99999999999999E+307,$R$2:R109)+1,"")</f>
        <v/>
      </c>
      <c r="S110" s="31" t="str">
        <f>IF(AND($B110=S$1),LOOKUP(9.99999999999999E+307,$S$2:S109)+1,"")</f>
        <v/>
      </c>
      <c r="T110" s="31"/>
      <c r="U110" s="31"/>
      <c r="AA110" s="254" t="str">
        <f t="shared" si="13"/>
        <v/>
      </c>
      <c r="AB110" s="254" t="str">
        <f t="shared" si="14"/>
        <v/>
      </c>
      <c r="AC110" s="255">
        <f t="shared" si="10"/>
        <v>1</v>
      </c>
      <c r="AD110" s="255">
        <f t="shared" si="11"/>
        <v>1</v>
      </c>
      <c r="AE110" s="256">
        <f t="shared" si="15"/>
        <v>1</v>
      </c>
      <c r="AF110" s="252" t="str">
        <f t="shared" si="9"/>
        <v>ป.6/1-1</v>
      </c>
    </row>
    <row r="111" spans="1:32" ht="20.149999999999999" customHeight="1" x14ac:dyDescent="0.3">
      <c r="A111" s="31">
        <v>109</v>
      </c>
      <c r="B111" s="235" t="s">
        <v>174</v>
      </c>
      <c r="C111" s="236">
        <v>3969</v>
      </c>
      <c r="D111" s="237" t="s">
        <v>194</v>
      </c>
      <c r="E111" s="671" t="s">
        <v>283</v>
      </c>
      <c r="F111" s="671" t="s">
        <v>284</v>
      </c>
      <c r="G111" s="253" t="str">
        <f t="shared" si="12"/>
        <v>ป.6/13969</v>
      </c>
      <c r="H111" s="31" t="str">
        <f>IF(AND(B111=H$1),LOOKUP(9.99999999999999E+307,$H$2:H110)+1,"")</f>
        <v/>
      </c>
      <c r="I111" s="31" t="str">
        <f>IF(AND(B111=I$1),LOOKUP(9.99999999999999E+307,$I$2:I110)+1,"")</f>
        <v/>
      </c>
      <c r="J111" s="31" t="str">
        <f>IF(AND(B111=J$1),LOOKUP(9.99999999999999E+307,$J$2:J110)+1,"")</f>
        <v/>
      </c>
      <c r="K111" s="31" t="str">
        <f>IF(AND(B111=K$1),LOOKUP(9.99999999999999E+307,$K$2:K110)+1,"")</f>
        <v/>
      </c>
      <c r="L111" s="31" t="str">
        <f>IF(AND(B111=L$1),LOOKUP(9.99999999999999E+307,$L$2:L110)+1,"")</f>
        <v/>
      </c>
      <c r="M111" s="31" t="str">
        <f>IF(AND(B111=M$1),LOOKUP(9.99999999999999E+307,$M$2:M110)+1,"")</f>
        <v/>
      </c>
      <c r="N111" s="31" t="e">
        <f>IF(AND(B111=N$1),LOOKUP(9.99999999999999E+307,$N$2:N110)+1,"")</f>
        <v>#REF!</v>
      </c>
      <c r="O111" s="31" t="e">
        <f>IF(AND($B111=O$1),LOOKUP(9.99999999999999E+307,$O$2:O110)+1,"")</f>
        <v>#REF!</v>
      </c>
      <c r="P111" s="31" t="e">
        <f>IF(AND($B111=P$1),LOOKUP(9.99999999999999E+307,$P$2:P110)+1,"")</f>
        <v>#REF!</v>
      </c>
      <c r="Q111" s="31" t="e">
        <f>IF(AND($B111=Q$1),LOOKUP(9.99999999999999E+307,$Q$2:Q110)+1,"")</f>
        <v>#REF!</v>
      </c>
      <c r="R111" s="31" t="str">
        <f>IF(AND($B111=R$1),LOOKUP(9.99999999999999E+307,$R$2:R110)+1,"")</f>
        <v/>
      </c>
      <c r="S111" s="31" t="str">
        <f>IF(AND($B111=S$1),LOOKUP(9.99999999999999E+307,$S$2:S110)+1,"")</f>
        <v/>
      </c>
      <c r="T111" s="31"/>
      <c r="U111" s="31"/>
      <c r="AA111" s="254" t="str">
        <f t="shared" si="13"/>
        <v/>
      </c>
      <c r="AB111" s="254" t="str">
        <f t="shared" si="14"/>
        <v/>
      </c>
      <c r="AC111" s="255">
        <f t="shared" si="10"/>
        <v>1</v>
      </c>
      <c r="AD111" s="255">
        <f t="shared" si="11"/>
        <v>1</v>
      </c>
      <c r="AE111" s="256">
        <f t="shared" si="15"/>
        <v>1</v>
      </c>
      <c r="AF111" s="252" t="str">
        <f t="shared" ref="AF111:AF174" si="16">CONCATENATE(B111,"-",AE111)</f>
        <v>ป.6/1-1</v>
      </c>
    </row>
    <row r="112" spans="1:32" ht="20.149999999999999" customHeight="1" x14ac:dyDescent="0.3">
      <c r="A112" s="31">
        <v>110</v>
      </c>
      <c r="B112" s="235" t="s">
        <v>174</v>
      </c>
      <c r="C112" s="236">
        <v>3971</v>
      </c>
      <c r="D112" s="237" t="s">
        <v>194</v>
      </c>
      <c r="E112" s="671" t="s">
        <v>285</v>
      </c>
      <c r="F112" s="671" t="s">
        <v>286</v>
      </c>
      <c r="G112" s="253" t="str">
        <f t="shared" si="12"/>
        <v>ป.6/13971</v>
      </c>
      <c r="H112" s="31" t="str">
        <f>IF(AND(B112=H$1),LOOKUP(9.99999999999999E+307,$H$2:H111)+1,"")</f>
        <v/>
      </c>
      <c r="I112" s="31" t="str">
        <f>IF(AND(B112=I$1),LOOKUP(9.99999999999999E+307,$I$2:I111)+1,"")</f>
        <v/>
      </c>
      <c r="J112" s="31" t="str">
        <f>IF(AND(B112=J$1),LOOKUP(9.99999999999999E+307,$J$2:J111)+1,"")</f>
        <v/>
      </c>
      <c r="K112" s="31" t="str">
        <f>IF(AND(B112=K$1),LOOKUP(9.99999999999999E+307,$K$2:K111)+1,"")</f>
        <v/>
      </c>
      <c r="L112" s="31" t="str">
        <f>IF(AND(B112=L$1),LOOKUP(9.99999999999999E+307,$L$2:L111)+1,"")</f>
        <v/>
      </c>
      <c r="M112" s="31" t="str">
        <f>IF(AND(B112=M$1),LOOKUP(9.99999999999999E+307,$M$2:M111)+1,"")</f>
        <v/>
      </c>
      <c r="N112" s="31" t="e">
        <f>IF(AND(B112=N$1),LOOKUP(9.99999999999999E+307,$N$2:N111)+1,"")</f>
        <v>#REF!</v>
      </c>
      <c r="O112" s="31" t="e">
        <f>IF(AND($B112=O$1),LOOKUP(9.99999999999999E+307,$O$2:O111)+1,"")</f>
        <v>#REF!</v>
      </c>
      <c r="P112" s="31" t="e">
        <f>IF(AND($B112=P$1),LOOKUP(9.99999999999999E+307,$P$2:P111)+1,"")</f>
        <v>#REF!</v>
      </c>
      <c r="Q112" s="31" t="e">
        <f>IF(AND($B112=Q$1),LOOKUP(9.99999999999999E+307,$Q$2:Q111)+1,"")</f>
        <v>#REF!</v>
      </c>
      <c r="R112" s="31" t="str">
        <f>IF(AND($B112=R$1),LOOKUP(9.99999999999999E+307,$R$2:R111)+1,"")</f>
        <v/>
      </c>
      <c r="S112" s="31" t="str">
        <f>IF(AND($B112=S$1),LOOKUP(9.99999999999999E+307,$S$2:S111)+1,"")</f>
        <v/>
      </c>
      <c r="T112" s="31"/>
      <c r="U112" s="31"/>
      <c r="AA112" s="254" t="str">
        <f t="shared" si="13"/>
        <v/>
      </c>
      <c r="AB112" s="254" t="str">
        <f t="shared" si="14"/>
        <v/>
      </c>
      <c r="AC112" s="255">
        <f t="shared" si="10"/>
        <v>1</v>
      </c>
      <c r="AD112" s="255">
        <f t="shared" si="11"/>
        <v>1</v>
      </c>
      <c r="AE112" s="256">
        <f t="shared" si="15"/>
        <v>1</v>
      </c>
      <c r="AF112" s="252" t="str">
        <f t="shared" si="16"/>
        <v>ป.6/1-1</v>
      </c>
    </row>
    <row r="113" spans="1:32" ht="20.149999999999999" customHeight="1" x14ac:dyDescent="0.3">
      <c r="A113" s="31">
        <v>111</v>
      </c>
      <c r="B113" s="235" t="s">
        <v>174</v>
      </c>
      <c r="C113" s="236">
        <v>3998</v>
      </c>
      <c r="D113" s="237" t="s">
        <v>194</v>
      </c>
      <c r="E113" s="671" t="s">
        <v>578</v>
      </c>
      <c r="F113" s="671" t="s">
        <v>579</v>
      </c>
      <c r="G113" s="253" t="str">
        <f t="shared" si="12"/>
        <v>ป.6/13998</v>
      </c>
      <c r="H113" s="31" t="str">
        <f>IF(AND(B113=H$1),LOOKUP(9.99999999999999E+307,$H$2:H112)+1,"")</f>
        <v/>
      </c>
      <c r="I113" s="31" t="str">
        <f>IF(AND(B113=I$1),LOOKUP(9.99999999999999E+307,$I$2:I112)+1,"")</f>
        <v/>
      </c>
      <c r="J113" s="31" t="str">
        <f>IF(AND(B113=J$1),LOOKUP(9.99999999999999E+307,$J$2:J112)+1,"")</f>
        <v/>
      </c>
      <c r="K113" s="31" t="str">
        <f>IF(AND(B113=K$1),LOOKUP(9.99999999999999E+307,$K$2:K112)+1,"")</f>
        <v/>
      </c>
      <c r="L113" s="31" t="str">
        <f>IF(AND(B113=L$1),LOOKUP(9.99999999999999E+307,$L$2:L112)+1,"")</f>
        <v/>
      </c>
      <c r="M113" s="31" t="str">
        <f>IF(AND(B113=M$1),LOOKUP(9.99999999999999E+307,$M$2:M112)+1,"")</f>
        <v/>
      </c>
      <c r="N113" s="31" t="e">
        <f>IF(AND(B113=N$1),LOOKUP(9.99999999999999E+307,$N$2:N112)+1,"")</f>
        <v>#REF!</v>
      </c>
      <c r="O113" s="31" t="e">
        <f>IF(AND($B113=O$1),LOOKUP(9.99999999999999E+307,$O$2:O112)+1,"")</f>
        <v>#REF!</v>
      </c>
      <c r="P113" s="31" t="e">
        <f>IF(AND($B113=P$1),LOOKUP(9.99999999999999E+307,$P$2:P112)+1,"")</f>
        <v>#REF!</v>
      </c>
      <c r="Q113" s="31" t="e">
        <f>IF(AND($B113=Q$1),LOOKUP(9.99999999999999E+307,$Q$2:Q112)+1,"")</f>
        <v>#REF!</v>
      </c>
      <c r="R113" s="31" t="str">
        <f>IF(AND($B113=R$1),LOOKUP(9.99999999999999E+307,$R$2:R112)+1,"")</f>
        <v/>
      </c>
      <c r="S113" s="31" t="str">
        <f>IF(AND($B113=S$1),LOOKUP(9.99999999999999E+307,$S$2:S112)+1,"")</f>
        <v/>
      </c>
      <c r="T113" s="31"/>
      <c r="U113" s="31"/>
      <c r="AA113" s="254" t="str">
        <f t="shared" si="13"/>
        <v/>
      </c>
      <c r="AB113" s="254" t="str">
        <f t="shared" si="14"/>
        <v/>
      </c>
      <c r="AC113" s="255">
        <f t="shared" si="10"/>
        <v>1</v>
      </c>
      <c r="AD113" s="255">
        <f t="shared" si="11"/>
        <v>1</v>
      </c>
      <c r="AE113" s="256">
        <f t="shared" si="15"/>
        <v>1</v>
      </c>
      <c r="AF113" s="252" t="str">
        <f t="shared" si="16"/>
        <v>ป.6/1-1</v>
      </c>
    </row>
    <row r="114" spans="1:32" ht="20.149999999999999" customHeight="1" x14ac:dyDescent="0.3">
      <c r="A114" s="31">
        <v>112</v>
      </c>
      <c r="B114" s="235" t="s">
        <v>174</v>
      </c>
      <c r="C114" s="236">
        <v>4008</v>
      </c>
      <c r="D114" s="237" t="s">
        <v>194</v>
      </c>
      <c r="E114" s="671" t="s">
        <v>580</v>
      </c>
      <c r="F114" s="671" t="s">
        <v>581</v>
      </c>
      <c r="G114" s="253" t="str">
        <f t="shared" si="12"/>
        <v>ป.6/14008</v>
      </c>
      <c r="H114" s="31" t="str">
        <f>IF(AND(B114=H$1),LOOKUP(9.99999999999999E+307,$H$2:H113)+1,"")</f>
        <v/>
      </c>
      <c r="I114" s="31" t="str">
        <f>IF(AND(B114=I$1),LOOKUP(9.99999999999999E+307,$I$2:I113)+1,"")</f>
        <v/>
      </c>
      <c r="J114" s="31" t="str">
        <f>IF(AND(B114=J$1),LOOKUP(9.99999999999999E+307,$J$2:J113)+1,"")</f>
        <v/>
      </c>
      <c r="K114" s="31" t="str">
        <f>IF(AND(B114=K$1),LOOKUP(9.99999999999999E+307,$K$2:K113)+1,"")</f>
        <v/>
      </c>
      <c r="L114" s="31" t="str">
        <f>IF(AND(B114=L$1),LOOKUP(9.99999999999999E+307,$L$2:L113)+1,"")</f>
        <v/>
      </c>
      <c r="M114" s="31" t="str">
        <f>IF(AND(B114=M$1),LOOKUP(9.99999999999999E+307,$M$2:M113)+1,"")</f>
        <v/>
      </c>
      <c r="N114" s="31" t="e">
        <f>IF(AND(B114=N$1),LOOKUP(9.99999999999999E+307,$N$2:N113)+1,"")</f>
        <v>#REF!</v>
      </c>
      <c r="O114" s="31" t="e">
        <f>IF(AND($B114=O$1),LOOKUP(9.99999999999999E+307,$O$2:O113)+1,"")</f>
        <v>#REF!</v>
      </c>
      <c r="P114" s="31" t="e">
        <f>IF(AND($B114=P$1),LOOKUP(9.99999999999999E+307,$P$2:P113)+1,"")</f>
        <v>#REF!</v>
      </c>
      <c r="Q114" s="31" t="e">
        <f>IF(AND($B114=Q$1),LOOKUP(9.99999999999999E+307,$Q$2:Q113)+1,"")</f>
        <v>#REF!</v>
      </c>
      <c r="R114" s="31" t="str">
        <f>IF(AND($B114=R$1),LOOKUP(9.99999999999999E+307,$R$2:R113)+1,"")</f>
        <v/>
      </c>
      <c r="S114" s="31" t="str">
        <f>IF(AND($B114=S$1),LOOKUP(9.99999999999999E+307,$S$2:S113)+1,"")</f>
        <v/>
      </c>
      <c r="T114" s="31"/>
      <c r="U114" s="31"/>
      <c r="AA114" s="254" t="str">
        <f t="shared" si="13"/>
        <v/>
      </c>
      <c r="AB114" s="254" t="str">
        <f t="shared" si="14"/>
        <v/>
      </c>
      <c r="AC114" s="255">
        <f t="shared" si="10"/>
        <v>1</v>
      </c>
      <c r="AD114" s="255">
        <f t="shared" si="11"/>
        <v>1</v>
      </c>
      <c r="AE114" s="256">
        <f t="shared" si="15"/>
        <v>1</v>
      </c>
      <c r="AF114" s="252" t="str">
        <f t="shared" si="16"/>
        <v>ป.6/1-1</v>
      </c>
    </row>
    <row r="115" spans="1:32" ht="20.149999999999999" customHeight="1" x14ac:dyDescent="0.3">
      <c r="A115" s="31">
        <v>113</v>
      </c>
      <c r="B115" s="235" t="s">
        <v>174</v>
      </c>
      <c r="C115" s="236">
        <v>4105</v>
      </c>
      <c r="D115" s="237" t="s">
        <v>194</v>
      </c>
      <c r="E115" s="671" t="s">
        <v>684</v>
      </c>
      <c r="F115" s="671" t="s">
        <v>685</v>
      </c>
      <c r="G115" s="253" t="str">
        <f t="shared" si="12"/>
        <v>ป.6/14105</v>
      </c>
      <c r="H115" s="31" t="str">
        <f>IF(AND(B115=H$1),LOOKUP(9.99999999999999E+307,$H$2:H114)+1,"")</f>
        <v/>
      </c>
      <c r="I115" s="31" t="str">
        <f>IF(AND(B115=I$1),LOOKUP(9.99999999999999E+307,$I$2:I114)+1,"")</f>
        <v/>
      </c>
      <c r="J115" s="31" t="str">
        <f>IF(AND(B115=J$1),LOOKUP(9.99999999999999E+307,$J$2:J114)+1,"")</f>
        <v/>
      </c>
      <c r="K115" s="31" t="str">
        <f>IF(AND(B115=K$1),LOOKUP(9.99999999999999E+307,$K$2:K114)+1,"")</f>
        <v/>
      </c>
      <c r="L115" s="31" t="str">
        <f>IF(AND(B115=L$1),LOOKUP(9.99999999999999E+307,$L$2:L114)+1,"")</f>
        <v/>
      </c>
      <c r="M115" s="31" t="str">
        <f>IF(AND(B115=M$1),LOOKUP(9.99999999999999E+307,$M$2:M114)+1,"")</f>
        <v/>
      </c>
      <c r="N115" s="31" t="e">
        <f>IF(AND(B115=N$1),LOOKUP(9.99999999999999E+307,$N$2:N114)+1,"")</f>
        <v>#REF!</v>
      </c>
      <c r="O115" s="31" t="e">
        <f>IF(AND($B115=O$1),LOOKUP(9.99999999999999E+307,$O$2:O114)+1,"")</f>
        <v>#REF!</v>
      </c>
      <c r="P115" s="31" t="e">
        <f>IF(AND($B115=P$1),LOOKUP(9.99999999999999E+307,$P$2:P114)+1,"")</f>
        <v>#REF!</v>
      </c>
      <c r="Q115" s="31" t="e">
        <f>IF(AND($B115=Q$1),LOOKUP(9.99999999999999E+307,$Q$2:Q114)+1,"")</f>
        <v>#REF!</v>
      </c>
      <c r="R115" s="31" t="str">
        <f>IF(AND($B115=R$1),LOOKUP(9.99999999999999E+307,$R$2:R114)+1,"")</f>
        <v/>
      </c>
      <c r="S115" s="31" t="str">
        <f>IF(AND($B115=S$1),LOOKUP(9.99999999999999E+307,$S$2:S114)+1,"")</f>
        <v/>
      </c>
      <c r="T115" s="31"/>
      <c r="U115" s="31"/>
      <c r="AA115" s="254" t="str">
        <f t="shared" si="13"/>
        <v/>
      </c>
      <c r="AB115" s="254" t="str">
        <f t="shared" si="14"/>
        <v/>
      </c>
      <c r="AC115" s="255">
        <f t="shared" si="10"/>
        <v>1</v>
      </c>
      <c r="AD115" s="255">
        <f t="shared" si="11"/>
        <v>1</v>
      </c>
      <c r="AE115" s="256">
        <f t="shared" si="15"/>
        <v>1</v>
      </c>
      <c r="AF115" s="252" t="str">
        <f t="shared" si="16"/>
        <v>ป.6/1-1</v>
      </c>
    </row>
    <row r="116" spans="1:32" ht="20.149999999999999" customHeight="1" x14ac:dyDescent="0.3">
      <c r="A116" s="31">
        <v>114</v>
      </c>
      <c r="B116" s="235" t="s">
        <v>174</v>
      </c>
      <c r="C116" s="236">
        <v>4109</v>
      </c>
      <c r="D116" s="237" t="s">
        <v>194</v>
      </c>
      <c r="E116" s="671" t="s">
        <v>686</v>
      </c>
      <c r="F116" s="671" t="s">
        <v>687</v>
      </c>
      <c r="G116" s="253" t="str">
        <f t="shared" si="12"/>
        <v>ป.6/14109</v>
      </c>
      <c r="H116" s="31" t="str">
        <f>IF(AND(B116=H$1),LOOKUP(9.99999999999999E+307,$H$2:H115)+1,"")</f>
        <v/>
      </c>
      <c r="I116" s="31" t="str">
        <f>IF(AND(B116=I$1),LOOKUP(9.99999999999999E+307,$I$2:I115)+1,"")</f>
        <v/>
      </c>
      <c r="J116" s="31" t="str">
        <f>IF(AND(B116=J$1),LOOKUP(9.99999999999999E+307,$J$2:J115)+1,"")</f>
        <v/>
      </c>
      <c r="K116" s="31" t="str">
        <f>IF(AND(B116=K$1),LOOKUP(9.99999999999999E+307,$K$2:K115)+1,"")</f>
        <v/>
      </c>
      <c r="L116" s="31" t="str">
        <f>IF(AND(B116=L$1),LOOKUP(9.99999999999999E+307,$L$2:L115)+1,"")</f>
        <v/>
      </c>
      <c r="M116" s="31" t="str">
        <f>IF(AND(B116=M$1),LOOKUP(9.99999999999999E+307,$M$2:M115)+1,"")</f>
        <v/>
      </c>
      <c r="N116" s="31" t="e">
        <f>IF(AND(B116=N$1),LOOKUP(9.99999999999999E+307,$N$2:N115)+1,"")</f>
        <v>#REF!</v>
      </c>
      <c r="O116" s="31" t="e">
        <f>IF(AND($B116=O$1),LOOKUP(9.99999999999999E+307,$O$2:O115)+1,"")</f>
        <v>#REF!</v>
      </c>
      <c r="P116" s="31" t="e">
        <f>IF(AND($B116=P$1),LOOKUP(9.99999999999999E+307,$P$2:P115)+1,"")</f>
        <v>#REF!</v>
      </c>
      <c r="Q116" s="31" t="e">
        <f>IF(AND($B116=Q$1),LOOKUP(9.99999999999999E+307,$Q$2:Q115)+1,"")</f>
        <v>#REF!</v>
      </c>
      <c r="R116" s="31" t="str">
        <f>IF(AND($B116=R$1),LOOKUP(9.99999999999999E+307,$R$2:R115)+1,"")</f>
        <v/>
      </c>
      <c r="S116" s="31" t="str">
        <f>IF(AND($B116=S$1),LOOKUP(9.99999999999999E+307,$S$2:S115)+1,"")</f>
        <v/>
      </c>
      <c r="T116" s="31"/>
      <c r="U116" s="31"/>
      <c r="AA116" s="254" t="str">
        <f t="shared" si="13"/>
        <v/>
      </c>
      <c r="AB116" s="254" t="str">
        <f t="shared" si="14"/>
        <v/>
      </c>
      <c r="AC116" s="255">
        <f t="shared" si="10"/>
        <v>1</v>
      </c>
      <c r="AD116" s="255">
        <f t="shared" si="11"/>
        <v>1</v>
      </c>
      <c r="AE116" s="256">
        <f t="shared" si="15"/>
        <v>1</v>
      </c>
      <c r="AF116" s="252" t="str">
        <f t="shared" si="16"/>
        <v>ป.6/1-1</v>
      </c>
    </row>
    <row r="117" spans="1:32" ht="20.149999999999999" customHeight="1" x14ac:dyDescent="0.3">
      <c r="A117" s="31">
        <v>115</v>
      </c>
      <c r="B117" s="235" t="s">
        <v>174</v>
      </c>
      <c r="C117" s="236">
        <v>4280</v>
      </c>
      <c r="D117" s="237" t="s">
        <v>194</v>
      </c>
      <c r="E117" s="671" t="s">
        <v>754</v>
      </c>
      <c r="F117" s="671" t="s">
        <v>200</v>
      </c>
      <c r="G117" s="253" t="str">
        <f t="shared" si="12"/>
        <v>ป.6/14280</v>
      </c>
      <c r="H117" s="31" t="str">
        <f>IF(AND(B117=H$1),LOOKUP(9.99999999999999E+307,$H$2:H116)+1,"")</f>
        <v/>
      </c>
      <c r="I117" s="31" t="str">
        <f>IF(AND(B117=I$1),LOOKUP(9.99999999999999E+307,$I$2:I116)+1,"")</f>
        <v/>
      </c>
      <c r="J117" s="31" t="str">
        <f>IF(AND(B117=J$1),LOOKUP(9.99999999999999E+307,$J$2:J116)+1,"")</f>
        <v/>
      </c>
      <c r="K117" s="31" t="str">
        <f>IF(AND(B117=K$1),LOOKUP(9.99999999999999E+307,$K$2:K116)+1,"")</f>
        <v/>
      </c>
      <c r="L117" s="31" t="str">
        <f>IF(AND(B117=L$1),LOOKUP(9.99999999999999E+307,$L$2:L116)+1,"")</f>
        <v/>
      </c>
      <c r="M117" s="31" t="str">
        <f>IF(AND(B117=M$1),LOOKUP(9.99999999999999E+307,$M$2:M116)+1,"")</f>
        <v/>
      </c>
      <c r="N117" s="31" t="e">
        <f>IF(AND(B117=N$1),LOOKUP(9.99999999999999E+307,$N$2:N116)+1,"")</f>
        <v>#REF!</v>
      </c>
      <c r="O117" s="31" t="e">
        <f>IF(AND($B117=O$1),LOOKUP(9.99999999999999E+307,$O$2:O116)+1,"")</f>
        <v>#REF!</v>
      </c>
      <c r="P117" s="31" t="e">
        <f>IF(AND($B117=P$1),LOOKUP(9.99999999999999E+307,$P$2:P116)+1,"")</f>
        <v>#REF!</v>
      </c>
      <c r="Q117" s="31" t="e">
        <f>IF(AND($B117=Q$1),LOOKUP(9.99999999999999E+307,$Q$2:Q116)+1,"")</f>
        <v>#REF!</v>
      </c>
      <c r="R117" s="31" t="str">
        <f>IF(AND($B117=R$1),LOOKUP(9.99999999999999E+307,$R$2:R116)+1,"")</f>
        <v/>
      </c>
      <c r="S117" s="31" t="str">
        <f>IF(AND($B117=S$1),LOOKUP(9.99999999999999E+307,$S$2:S116)+1,"")</f>
        <v/>
      </c>
      <c r="T117" s="31"/>
      <c r="U117" s="31"/>
      <c r="AA117" s="254" t="str">
        <f t="shared" si="13"/>
        <v/>
      </c>
      <c r="AB117" s="254" t="str">
        <f t="shared" si="14"/>
        <v/>
      </c>
      <c r="AC117" s="255">
        <f t="shared" si="10"/>
        <v>1</v>
      </c>
      <c r="AD117" s="255">
        <f t="shared" si="11"/>
        <v>1</v>
      </c>
      <c r="AE117" s="256">
        <f t="shared" si="15"/>
        <v>1</v>
      </c>
      <c r="AF117" s="252" t="str">
        <f t="shared" si="16"/>
        <v>ป.6/1-1</v>
      </c>
    </row>
    <row r="118" spans="1:32" ht="20.149999999999999" customHeight="1" x14ac:dyDescent="0.3">
      <c r="A118" s="31">
        <v>116</v>
      </c>
      <c r="B118" s="235" t="s">
        <v>174</v>
      </c>
      <c r="C118" s="236">
        <v>3633</v>
      </c>
      <c r="D118" s="237" t="s">
        <v>199</v>
      </c>
      <c r="E118" s="671" t="s">
        <v>755</v>
      </c>
      <c r="F118" s="671" t="s">
        <v>287</v>
      </c>
      <c r="G118" s="253" t="str">
        <f t="shared" si="12"/>
        <v>ป.6/13633</v>
      </c>
      <c r="H118" s="31" t="str">
        <f>IF(AND(B118=H$1),LOOKUP(9.99999999999999E+307,$H$2:H117)+1,"")</f>
        <v/>
      </c>
      <c r="I118" s="31" t="str">
        <f>IF(AND(B118=I$1),LOOKUP(9.99999999999999E+307,$I$2:I117)+1,"")</f>
        <v/>
      </c>
      <c r="J118" s="31" t="str">
        <f>IF(AND(B118=J$1),LOOKUP(9.99999999999999E+307,$J$2:J117)+1,"")</f>
        <v/>
      </c>
      <c r="K118" s="31" t="str">
        <f>IF(AND(B118=K$1),LOOKUP(9.99999999999999E+307,$K$2:K117)+1,"")</f>
        <v/>
      </c>
      <c r="L118" s="31" t="str">
        <f>IF(AND(B118=L$1),LOOKUP(9.99999999999999E+307,$L$2:L117)+1,"")</f>
        <v/>
      </c>
      <c r="M118" s="31" t="str">
        <f>IF(AND(B118=M$1),LOOKUP(9.99999999999999E+307,$M$2:M117)+1,"")</f>
        <v/>
      </c>
      <c r="N118" s="31" t="e">
        <f>IF(AND(B118=N$1),LOOKUP(9.99999999999999E+307,$N$2:N117)+1,"")</f>
        <v>#REF!</v>
      </c>
      <c r="O118" s="31" t="e">
        <f>IF(AND($B118=O$1),LOOKUP(9.99999999999999E+307,$O$2:O117)+1,"")</f>
        <v>#REF!</v>
      </c>
      <c r="P118" s="31" t="e">
        <f>IF(AND($B118=P$1),LOOKUP(9.99999999999999E+307,$P$2:P117)+1,"")</f>
        <v>#REF!</v>
      </c>
      <c r="Q118" s="31" t="e">
        <f>IF(AND($B118=Q$1),LOOKUP(9.99999999999999E+307,$Q$2:Q117)+1,"")</f>
        <v>#REF!</v>
      </c>
      <c r="R118" s="31" t="str">
        <f>IF(AND($B118=R$1),LOOKUP(9.99999999999999E+307,$R$2:R117)+1,"")</f>
        <v/>
      </c>
      <c r="S118" s="31" t="str">
        <f>IF(AND($B118=S$1),LOOKUP(9.99999999999999E+307,$S$2:S117)+1,"")</f>
        <v/>
      </c>
      <c r="T118" s="31"/>
      <c r="U118" s="31"/>
      <c r="AA118" s="254" t="str">
        <f t="shared" si="13"/>
        <v/>
      </c>
      <c r="AB118" s="254" t="str">
        <f t="shared" si="14"/>
        <v/>
      </c>
      <c r="AC118" s="255">
        <f t="shared" si="10"/>
        <v>1</v>
      </c>
      <c r="AD118" s="255">
        <f t="shared" si="11"/>
        <v>1</v>
      </c>
      <c r="AE118" s="256">
        <f t="shared" si="15"/>
        <v>2</v>
      </c>
      <c r="AF118" s="252" t="str">
        <f t="shared" si="16"/>
        <v>ป.6/1-2</v>
      </c>
    </row>
    <row r="119" spans="1:32" ht="20.149999999999999" customHeight="1" x14ac:dyDescent="0.3">
      <c r="A119" s="31">
        <v>117</v>
      </c>
      <c r="B119" s="235" t="s">
        <v>174</v>
      </c>
      <c r="C119" s="236">
        <v>3636</v>
      </c>
      <c r="D119" s="237" t="s">
        <v>199</v>
      </c>
      <c r="E119" s="671" t="s">
        <v>207</v>
      </c>
      <c r="F119" s="671" t="s">
        <v>288</v>
      </c>
      <c r="G119" s="253" t="str">
        <f t="shared" si="12"/>
        <v>ป.6/13636</v>
      </c>
      <c r="H119" s="31" t="str">
        <f>IF(AND(B119=H$1),LOOKUP(9.99999999999999E+307,$H$2:H118)+1,"")</f>
        <v/>
      </c>
      <c r="I119" s="31" t="str">
        <f>IF(AND(B119=I$1),LOOKUP(9.99999999999999E+307,$I$2:I118)+1,"")</f>
        <v/>
      </c>
      <c r="J119" s="31" t="str">
        <f>IF(AND(B119=J$1),LOOKUP(9.99999999999999E+307,$J$2:J118)+1,"")</f>
        <v/>
      </c>
      <c r="K119" s="31" t="str">
        <f>IF(AND(B119=K$1),LOOKUP(9.99999999999999E+307,$K$2:K118)+1,"")</f>
        <v/>
      </c>
      <c r="L119" s="31" t="str">
        <f>IF(AND(B119=L$1),LOOKUP(9.99999999999999E+307,$L$2:L118)+1,"")</f>
        <v/>
      </c>
      <c r="M119" s="31" t="str">
        <f>IF(AND(B119=M$1),LOOKUP(9.99999999999999E+307,$M$2:M118)+1,"")</f>
        <v/>
      </c>
      <c r="N119" s="31" t="e">
        <f>IF(AND(B119=N$1),LOOKUP(9.99999999999999E+307,$N$2:N118)+1,"")</f>
        <v>#REF!</v>
      </c>
      <c r="O119" s="31" t="e">
        <f>IF(AND($B119=O$1),LOOKUP(9.99999999999999E+307,$O$2:O118)+1,"")</f>
        <v>#REF!</v>
      </c>
      <c r="P119" s="31" t="e">
        <f>IF(AND($B119=P$1),LOOKUP(9.99999999999999E+307,$P$2:P118)+1,"")</f>
        <v>#REF!</v>
      </c>
      <c r="Q119" s="31" t="e">
        <f>IF(AND($B119=Q$1),LOOKUP(9.99999999999999E+307,$Q$2:Q118)+1,"")</f>
        <v>#REF!</v>
      </c>
      <c r="R119" s="31" t="str">
        <f>IF(AND($B119=R$1),LOOKUP(9.99999999999999E+307,$R$2:R118)+1,"")</f>
        <v/>
      </c>
      <c r="S119" s="31" t="str">
        <f>IF(AND($B119=S$1),LOOKUP(9.99999999999999E+307,$S$2:S118)+1,"")</f>
        <v/>
      </c>
      <c r="T119" s="31"/>
      <c r="U119" s="31"/>
      <c r="AA119" s="254" t="str">
        <f t="shared" si="13"/>
        <v/>
      </c>
      <c r="AB119" s="254" t="str">
        <f t="shared" si="14"/>
        <v/>
      </c>
      <c r="AC119" s="255">
        <f t="shared" si="10"/>
        <v>1</v>
      </c>
      <c r="AD119" s="255">
        <f t="shared" si="11"/>
        <v>1</v>
      </c>
      <c r="AE119" s="256">
        <f t="shared" si="15"/>
        <v>2</v>
      </c>
      <c r="AF119" s="252" t="str">
        <f t="shared" si="16"/>
        <v>ป.6/1-2</v>
      </c>
    </row>
    <row r="120" spans="1:32" ht="20.149999999999999" customHeight="1" x14ac:dyDescent="0.3">
      <c r="A120" s="31">
        <v>118</v>
      </c>
      <c r="B120" s="235" t="s">
        <v>174</v>
      </c>
      <c r="C120" s="236">
        <v>3651</v>
      </c>
      <c r="D120" s="237" t="s">
        <v>199</v>
      </c>
      <c r="E120" s="671" t="s">
        <v>289</v>
      </c>
      <c r="F120" s="671" t="s">
        <v>290</v>
      </c>
      <c r="G120" s="253" t="str">
        <f t="shared" si="12"/>
        <v>ป.6/13651</v>
      </c>
      <c r="H120" s="31" t="str">
        <f>IF(AND(B120=H$1),LOOKUP(9.99999999999999E+307,$H$2:H119)+1,"")</f>
        <v/>
      </c>
      <c r="I120" s="31" t="str">
        <f>IF(AND(B120=I$1),LOOKUP(9.99999999999999E+307,$I$2:I119)+1,"")</f>
        <v/>
      </c>
      <c r="J120" s="31" t="str">
        <f>IF(AND(B120=J$1),LOOKUP(9.99999999999999E+307,$J$2:J119)+1,"")</f>
        <v/>
      </c>
      <c r="K120" s="31" t="str">
        <f>IF(AND(B120=K$1),LOOKUP(9.99999999999999E+307,$K$2:K119)+1,"")</f>
        <v/>
      </c>
      <c r="L120" s="31" t="str">
        <f>IF(AND(B120=L$1),LOOKUP(9.99999999999999E+307,$L$2:L119)+1,"")</f>
        <v/>
      </c>
      <c r="M120" s="31" t="str">
        <f>IF(AND(B120=M$1),LOOKUP(9.99999999999999E+307,$M$2:M119)+1,"")</f>
        <v/>
      </c>
      <c r="N120" s="31" t="e">
        <f>IF(AND(B120=N$1),LOOKUP(9.99999999999999E+307,$N$2:N119)+1,"")</f>
        <v>#REF!</v>
      </c>
      <c r="O120" s="31" t="e">
        <f>IF(AND($B120=O$1),LOOKUP(9.99999999999999E+307,$O$2:O119)+1,"")</f>
        <v>#REF!</v>
      </c>
      <c r="P120" s="31" t="e">
        <f>IF(AND($B120=P$1),LOOKUP(9.99999999999999E+307,$P$2:P119)+1,"")</f>
        <v>#REF!</v>
      </c>
      <c r="Q120" s="31" t="e">
        <f>IF(AND($B120=Q$1),LOOKUP(9.99999999999999E+307,$Q$2:Q119)+1,"")</f>
        <v>#REF!</v>
      </c>
      <c r="R120" s="31" t="str">
        <f>IF(AND($B120=R$1),LOOKUP(9.99999999999999E+307,$R$2:R119)+1,"")</f>
        <v/>
      </c>
      <c r="S120" s="31" t="str">
        <f>IF(AND($B120=S$1),LOOKUP(9.99999999999999E+307,$S$2:S119)+1,"")</f>
        <v/>
      </c>
      <c r="T120" s="31"/>
      <c r="U120" s="31"/>
      <c r="AA120" s="254" t="str">
        <f t="shared" si="13"/>
        <v/>
      </c>
      <c r="AB120" s="254" t="str">
        <f t="shared" si="14"/>
        <v/>
      </c>
      <c r="AC120" s="255">
        <f t="shared" si="10"/>
        <v>1</v>
      </c>
      <c r="AD120" s="255">
        <f t="shared" si="11"/>
        <v>1</v>
      </c>
      <c r="AE120" s="256">
        <f t="shared" si="15"/>
        <v>2</v>
      </c>
      <c r="AF120" s="252" t="str">
        <f t="shared" si="16"/>
        <v>ป.6/1-2</v>
      </c>
    </row>
    <row r="121" spans="1:32" ht="20.149999999999999" customHeight="1" x14ac:dyDescent="0.3">
      <c r="A121" s="31">
        <v>119</v>
      </c>
      <c r="B121" s="235" t="s">
        <v>174</v>
      </c>
      <c r="C121" s="236">
        <v>3657</v>
      </c>
      <c r="D121" s="237" t="s">
        <v>199</v>
      </c>
      <c r="E121" s="671" t="s">
        <v>291</v>
      </c>
      <c r="F121" s="671" t="s">
        <v>219</v>
      </c>
      <c r="G121" s="253" t="str">
        <f t="shared" si="12"/>
        <v>ป.6/13657</v>
      </c>
      <c r="H121" s="31" t="str">
        <f>IF(AND(B121=H$1),LOOKUP(9.99999999999999E+307,$H$2:H120)+1,"")</f>
        <v/>
      </c>
      <c r="I121" s="31" t="str">
        <f>IF(AND(B121=I$1),LOOKUP(9.99999999999999E+307,$I$2:I120)+1,"")</f>
        <v/>
      </c>
      <c r="J121" s="31" t="str">
        <f>IF(AND(B121=J$1),LOOKUP(9.99999999999999E+307,$J$2:J120)+1,"")</f>
        <v/>
      </c>
      <c r="K121" s="31" t="str">
        <f>IF(AND(B121=K$1),LOOKUP(9.99999999999999E+307,$K$2:K120)+1,"")</f>
        <v/>
      </c>
      <c r="L121" s="31" t="str">
        <f>IF(AND(B121=L$1),LOOKUP(9.99999999999999E+307,$L$2:L120)+1,"")</f>
        <v/>
      </c>
      <c r="M121" s="31" t="str">
        <f>IF(AND(B121=M$1),LOOKUP(9.99999999999999E+307,$M$2:M120)+1,"")</f>
        <v/>
      </c>
      <c r="N121" s="31" t="e">
        <f>IF(AND(B121=N$1),LOOKUP(9.99999999999999E+307,$N$2:N120)+1,"")</f>
        <v>#REF!</v>
      </c>
      <c r="O121" s="31" t="e">
        <f>IF(AND($B121=O$1),LOOKUP(9.99999999999999E+307,$O$2:O120)+1,"")</f>
        <v>#REF!</v>
      </c>
      <c r="P121" s="31" t="e">
        <f>IF(AND($B121=P$1),LOOKUP(9.99999999999999E+307,$P$2:P120)+1,"")</f>
        <v>#REF!</v>
      </c>
      <c r="Q121" s="31" t="e">
        <f>IF(AND($B121=Q$1),LOOKUP(9.99999999999999E+307,$Q$2:Q120)+1,"")</f>
        <v>#REF!</v>
      </c>
      <c r="R121" s="31" t="str">
        <f>IF(AND($B121=R$1),LOOKUP(9.99999999999999E+307,$R$2:R120)+1,"")</f>
        <v/>
      </c>
      <c r="S121" s="31" t="str">
        <f>IF(AND($B121=S$1),LOOKUP(9.99999999999999E+307,$S$2:S120)+1,"")</f>
        <v/>
      </c>
      <c r="T121" s="31"/>
      <c r="U121" s="31"/>
      <c r="AA121" s="254" t="str">
        <f t="shared" si="13"/>
        <v/>
      </c>
      <c r="AB121" s="254" t="str">
        <f t="shared" si="14"/>
        <v/>
      </c>
      <c r="AC121" s="255">
        <f t="shared" si="10"/>
        <v>1</v>
      </c>
      <c r="AD121" s="255">
        <f t="shared" si="11"/>
        <v>1</v>
      </c>
      <c r="AE121" s="256">
        <f t="shared" si="15"/>
        <v>2</v>
      </c>
      <c r="AF121" s="252" t="str">
        <f t="shared" si="16"/>
        <v>ป.6/1-2</v>
      </c>
    </row>
    <row r="122" spans="1:32" ht="20.149999999999999" customHeight="1" x14ac:dyDescent="0.3">
      <c r="A122" s="31">
        <v>120</v>
      </c>
      <c r="B122" s="235" t="s">
        <v>174</v>
      </c>
      <c r="C122" s="236">
        <v>3658</v>
      </c>
      <c r="D122" s="237" t="s">
        <v>199</v>
      </c>
      <c r="E122" s="671" t="s">
        <v>292</v>
      </c>
      <c r="F122" s="671" t="s">
        <v>293</v>
      </c>
      <c r="G122" s="253" t="str">
        <f t="shared" si="12"/>
        <v>ป.6/13658</v>
      </c>
      <c r="H122" s="31" t="str">
        <f>IF(AND(B122=H$1),LOOKUP(9.99999999999999E+307,$H$2:H121)+1,"")</f>
        <v/>
      </c>
      <c r="I122" s="31" t="str">
        <f>IF(AND(B122=I$1),LOOKUP(9.99999999999999E+307,$I$2:I121)+1,"")</f>
        <v/>
      </c>
      <c r="J122" s="31" t="str">
        <f>IF(AND(B122=J$1),LOOKUP(9.99999999999999E+307,$J$2:J121)+1,"")</f>
        <v/>
      </c>
      <c r="K122" s="31" t="str">
        <f>IF(AND(B122=K$1),LOOKUP(9.99999999999999E+307,$K$2:K121)+1,"")</f>
        <v/>
      </c>
      <c r="L122" s="31" t="str">
        <f>IF(AND(B122=L$1),LOOKUP(9.99999999999999E+307,$L$2:L121)+1,"")</f>
        <v/>
      </c>
      <c r="M122" s="31" t="str">
        <f>IF(AND(B122=M$1),LOOKUP(9.99999999999999E+307,$M$2:M121)+1,"")</f>
        <v/>
      </c>
      <c r="N122" s="31" t="e">
        <f>IF(AND(B122=N$1),LOOKUP(9.99999999999999E+307,$N$2:N121)+1,"")</f>
        <v>#REF!</v>
      </c>
      <c r="O122" s="31" t="e">
        <f>IF(AND($B122=O$1),LOOKUP(9.99999999999999E+307,$O$2:O121)+1,"")</f>
        <v>#REF!</v>
      </c>
      <c r="P122" s="31" t="e">
        <f>IF(AND($B122=P$1),LOOKUP(9.99999999999999E+307,$P$2:P121)+1,"")</f>
        <v>#REF!</v>
      </c>
      <c r="Q122" s="31" t="e">
        <f>IF(AND($B122=Q$1),LOOKUP(9.99999999999999E+307,$Q$2:Q121)+1,"")</f>
        <v>#REF!</v>
      </c>
      <c r="R122" s="31" t="str">
        <f>IF(AND($B122=R$1),LOOKUP(9.99999999999999E+307,$R$2:R121)+1,"")</f>
        <v/>
      </c>
      <c r="S122" s="31" t="str">
        <f>IF(AND($B122=S$1),LOOKUP(9.99999999999999E+307,$S$2:S121)+1,"")</f>
        <v/>
      </c>
      <c r="T122" s="31"/>
      <c r="U122" s="31"/>
      <c r="AA122" s="254" t="str">
        <f t="shared" si="13"/>
        <v/>
      </c>
      <c r="AB122" s="254" t="str">
        <f t="shared" si="14"/>
        <v/>
      </c>
      <c r="AC122" s="255">
        <f t="shared" si="10"/>
        <v>1</v>
      </c>
      <c r="AD122" s="255">
        <f t="shared" si="11"/>
        <v>1</v>
      </c>
      <c r="AE122" s="256">
        <f t="shared" si="15"/>
        <v>2</v>
      </c>
      <c r="AF122" s="252" t="str">
        <f t="shared" si="16"/>
        <v>ป.6/1-2</v>
      </c>
    </row>
    <row r="123" spans="1:32" ht="20.149999999999999" customHeight="1" x14ac:dyDescent="0.3">
      <c r="A123" s="31">
        <v>121</v>
      </c>
      <c r="B123" s="235" t="s">
        <v>174</v>
      </c>
      <c r="C123" s="236">
        <v>3801</v>
      </c>
      <c r="D123" s="237" t="s">
        <v>199</v>
      </c>
      <c r="E123" s="671" t="s">
        <v>207</v>
      </c>
      <c r="F123" s="671" t="s">
        <v>294</v>
      </c>
      <c r="G123" s="253" t="str">
        <f t="shared" si="12"/>
        <v>ป.6/13801</v>
      </c>
      <c r="H123" s="31" t="str">
        <f>IF(AND(B123=H$1),LOOKUP(9.99999999999999E+307,$H$2:H122)+1,"")</f>
        <v/>
      </c>
      <c r="I123" s="31" t="str">
        <f>IF(AND(B123=I$1),LOOKUP(9.99999999999999E+307,$I$2:I122)+1,"")</f>
        <v/>
      </c>
      <c r="J123" s="31" t="str">
        <f>IF(AND(B123=J$1),LOOKUP(9.99999999999999E+307,$J$2:J122)+1,"")</f>
        <v/>
      </c>
      <c r="K123" s="31" t="str">
        <f>IF(AND(B123=K$1),LOOKUP(9.99999999999999E+307,$K$2:K122)+1,"")</f>
        <v/>
      </c>
      <c r="L123" s="31" t="str">
        <f>IF(AND(B123=L$1),LOOKUP(9.99999999999999E+307,$L$2:L122)+1,"")</f>
        <v/>
      </c>
      <c r="M123" s="31" t="str">
        <f>IF(AND(B123=M$1),LOOKUP(9.99999999999999E+307,$M$2:M122)+1,"")</f>
        <v/>
      </c>
      <c r="N123" s="31" t="e">
        <f>IF(AND(B123=N$1),LOOKUP(9.99999999999999E+307,$N$2:N122)+1,"")</f>
        <v>#REF!</v>
      </c>
      <c r="O123" s="31" t="e">
        <f>IF(AND($B123=O$1),LOOKUP(9.99999999999999E+307,$O$2:O122)+1,"")</f>
        <v>#REF!</v>
      </c>
      <c r="P123" s="31" t="e">
        <f>IF(AND($B123=P$1),LOOKUP(9.99999999999999E+307,$P$2:P122)+1,"")</f>
        <v>#REF!</v>
      </c>
      <c r="Q123" s="31" t="e">
        <f>IF(AND($B123=Q$1),LOOKUP(9.99999999999999E+307,$Q$2:Q122)+1,"")</f>
        <v>#REF!</v>
      </c>
      <c r="R123" s="31" t="str">
        <f>IF(AND($B123=R$1),LOOKUP(9.99999999999999E+307,$R$2:R122)+1,"")</f>
        <v/>
      </c>
      <c r="S123" s="31" t="str">
        <f>IF(AND($B123=S$1),LOOKUP(9.99999999999999E+307,$S$2:S122)+1,"")</f>
        <v/>
      </c>
      <c r="T123" s="31"/>
      <c r="U123" s="31"/>
      <c r="AA123" s="254" t="str">
        <f t="shared" si="13"/>
        <v/>
      </c>
      <c r="AB123" s="254" t="str">
        <f t="shared" si="14"/>
        <v/>
      </c>
      <c r="AC123" s="255">
        <f t="shared" si="10"/>
        <v>1</v>
      </c>
      <c r="AD123" s="255">
        <f t="shared" si="11"/>
        <v>1</v>
      </c>
      <c r="AE123" s="256">
        <f t="shared" si="15"/>
        <v>2</v>
      </c>
      <c r="AF123" s="252" t="str">
        <f t="shared" si="16"/>
        <v>ป.6/1-2</v>
      </c>
    </row>
    <row r="124" spans="1:32" ht="20.149999999999999" customHeight="1" x14ac:dyDescent="0.3">
      <c r="A124" s="31">
        <v>122</v>
      </c>
      <c r="B124" s="235" t="s">
        <v>174</v>
      </c>
      <c r="C124" s="236">
        <v>3823</v>
      </c>
      <c r="D124" s="237" t="s">
        <v>199</v>
      </c>
      <c r="E124" s="671" t="s">
        <v>295</v>
      </c>
      <c r="F124" s="671" t="s">
        <v>296</v>
      </c>
      <c r="G124" s="253" t="str">
        <f t="shared" si="12"/>
        <v>ป.6/13823</v>
      </c>
      <c r="H124" s="31" t="str">
        <f>IF(AND(B124=H$1),LOOKUP(9.99999999999999E+307,$H$2:H123)+1,"")</f>
        <v/>
      </c>
      <c r="I124" s="31" t="str">
        <f>IF(AND(B124=I$1),LOOKUP(9.99999999999999E+307,$I$2:I123)+1,"")</f>
        <v/>
      </c>
      <c r="J124" s="31" t="str">
        <f>IF(AND(B124=J$1),LOOKUP(9.99999999999999E+307,$J$2:J123)+1,"")</f>
        <v/>
      </c>
      <c r="K124" s="31" t="str">
        <f>IF(AND(B124=K$1),LOOKUP(9.99999999999999E+307,$K$2:K123)+1,"")</f>
        <v/>
      </c>
      <c r="L124" s="31" t="str">
        <f>IF(AND(B124=L$1),LOOKUP(9.99999999999999E+307,$L$2:L123)+1,"")</f>
        <v/>
      </c>
      <c r="M124" s="31" t="str">
        <f>IF(AND(B124=M$1),LOOKUP(9.99999999999999E+307,$M$2:M123)+1,"")</f>
        <v/>
      </c>
      <c r="N124" s="31" t="e">
        <f>IF(AND(B124=N$1),LOOKUP(9.99999999999999E+307,$N$2:N123)+1,"")</f>
        <v>#REF!</v>
      </c>
      <c r="O124" s="31" t="e">
        <f>IF(AND($B124=O$1),LOOKUP(9.99999999999999E+307,$O$2:O123)+1,"")</f>
        <v>#REF!</v>
      </c>
      <c r="P124" s="31" t="e">
        <f>IF(AND($B124=P$1),LOOKUP(9.99999999999999E+307,$P$2:P123)+1,"")</f>
        <v>#REF!</v>
      </c>
      <c r="Q124" s="31" t="e">
        <f>IF(AND($B124=Q$1),LOOKUP(9.99999999999999E+307,$Q$2:Q123)+1,"")</f>
        <v>#REF!</v>
      </c>
      <c r="R124" s="31" t="str">
        <f>IF(AND($B124=R$1),LOOKUP(9.99999999999999E+307,$R$2:R123)+1,"")</f>
        <v/>
      </c>
      <c r="S124" s="31" t="str">
        <f>IF(AND($B124=S$1),LOOKUP(9.99999999999999E+307,$S$2:S123)+1,"")</f>
        <v/>
      </c>
      <c r="T124" s="31"/>
      <c r="U124" s="31"/>
      <c r="AA124" s="254" t="str">
        <f t="shared" si="13"/>
        <v/>
      </c>
      <c r="AB124" s="254" t="str">
        <f t="shared" si="14"/>
        <v/>
      </c>
      <c r="AC124" s="255">
        <f t="shared" si="10"/>
        <v>1</v>
      </c>
      <c r="AD124" s="255">
        <f t="shared" si="11"/>
        <v>1</v>
      </c>
      <c r="AE124" s="256">
        <f t="shared" si="15"/>
        <v>2</v>
      </c>
      <c r="AF124" s="252" t="str">
        <f t="shared" si="16"/>
        <v>ป.6/1-2</v>
      </c>
    </row>
    <row r="125" spans="1:32" ht="20.149999999999999" customHeight="1" x14ac:dyDescent="0.3">
      <c r="A125" s="31">
        <v>123</v>
      </c>
      <c r="B125" s="235" t="s">
        <v>174</v>
      </c>
      <c r="C125" s="236">
        <v>3834</v>
      </c>
      <c r="D125" s="237" t="s">
        <v>199</v>
      </c>
      <c r="E125" s="671" t="s">
        <v>297</v>
      </c>
      <c r="F125" s="671" t="s">
        <v>298</v>
      </c>
      <c r="G125" s="253" t="str">
        <f t="shared" si="12"/>
        <v>ป.6/13834</v>
      </c>
      <c r="H125" s="31" t="str">
        <f>IF(AND(B125=H$1),LOOKUP(9.99999999999999E+307,$H$2:H124)+1,"")</f>
        <v/>
      </c>
      <c r="I125" s="31" t="str">
        <f>IF(AND(B125=I$1),LOOKUP(9.99999999999999E+307,$I$2:I124)+1,"")</f>
        <v/>
      </c>
      <c r="J125" s="31" t="str">
        <f>IF(AND(B125=J$1),LOOKUP(9.99999999999999E+307,$J$2:J124)+1,"")</f>
        <v/>
      </c>
      <c r="K125" s="31" t="str">
        <f>IF(AND(B125=K$1),LOOKUP(9.99999999999999E+307,$K$2:K124)+1,"")</f>
        <v/>
      </c>
      <c r="L125" s="31" t="str">
        <f>IF(AND(B125=L$1),LOOKUP(9.99999999999999E+307,$L$2:L124)+1,"")</f>
        <v/>
      </c>
      <c r="M125" s="31" t="str">
        <f>IF(AND(B125=M$1),LOOKUP(9.99999999999999E+307,$M$2:M124)+1,"")</f>
        <v/>
      </c>
      <c r="N125" s="31" t="e">
        <f>IF(AND(B125=N$1),LOOKUP(9.99999999999999E+307,$N$2:N124)+1,"")</f>
        <v>#REF!</v>
      </c>
      <c r="O125" s="31" t="e">
        <f>IF(AND($B125=O$1),LOOKUP(9.99999999999999E+307,$O$2:O124)+1,"")</f>
        <v>#REF!</v>
      </c>
      <c r="P125" s="31" t="e">
        <f>IF(AND($B125=P$1),LOOKUP(9.99999999999999E+307,$P$2:P124)+1,"")</f>
        <v>#REF!</v>
      </c>
      <c r="Q125" s="31" t="e">
        <f>IF(AND($B125=Q$1),LOOKUP(9.99999999999999E+307,$Q$2:Q124)+1,"")</f>
        <v>#REF!</v>
      </c>
      <c r="R125" s="31" t="str">
        <f>IF(AND($B125=R$1),LOOKUP(9.99999999999999E+307,$R$2:R124)+1,"")</f>
        <v/>
      </c>
      <c r="S125" s="31" t="str">
        <f>IF(AND($B125=S$1),LOOKUP(9.99999999999999E+307,$S$2:S124)+1,"")</f>
        <v/>
      </c>
      <c r="T125" s="31"/>
      <c r="U125" s="31"/>
      <c r="AA125" s="254" t="str">
        <f t="shared" si="13"/>
        <v/>
      </c>
      <c r="AB125" s="254" t="str">
        <f t="shared" si="14"/>
        <v/>
      </c>
      <c r="AC125" s="255">
        <f t="shared" si="10"/>
        <v>1</v>
      </c>
      <c r="AD125" s="255">
        <f t="shared" si="11"/>
        <v>1</v>
      </c>
      <c r="AE125" s="256">
        <f t="shared" si="15"/>
        <v>2</v>
      </c>
      <c r="AF125" s="252" t="str">
        <f t="shared" si="16"/>
        <v>ป.6/1-2</v>
      </c>
    </row>
    <row r="126" spans="1:32" ht="20.149999999999999" customHeight="1" x14ac:dyDescent="0.3">
      <c r="A126" s="31">
        <v>124</v>
      </c>
      <c r="B126" s="235" t="s">
        <v>174</v>
      </c>
      <c r="C126" s="236">
        <v>3842</v>
      </c>
      <c r="D126" s="237" t="s">
        <v>199</v>
      </c>
      <c r="E126" s="671" t="s">
        <v>299</v>
      </c>
      <c r="F126" s="671" t="s">
        <v>228</v>
      </c>
      <c r="G126" s="253" t="str">
        <f t="shared" si="12"/>
        <v>ป.6/13842</v>
      </c>
      <c r="H126" s="31" t="str">
        <f>IF(AND(B126=H$1),LOOKUP(9.99999999999999E+307,$H$2:H125)+1,"")</f>
        <v/>
      </c>
      <c r="I126" s="31" t="str">
        <f>IF(AND(B126=I$1),LOOKUP(9.99999999999999E+307,$I$2:I125)+1,"")</f>
        <v/>
      </c>
      <c r="J126" s="31" t="str">
        <f>IF(AND(B126=J$1),LOOKUP(9.99999999999999E+307,$J$2:J125)+1,"")</f>
        <v/>
      </c>
      <c r="K126" s="31" t="str">
        <f>IF(AND(B126=K$1),LOOKUP(9.99999999999999E+307,$K$2:K125)+1,"")</f>
        <v/>
      </c>
      <c r="L126" s="31" t="str">
        <f>IF(AND(B126=L$1),LOOKUP(9.99999999999999E+307,$L$2:L125)+1,"")</f>
        <v/>
      </c>
      <c r="M126" s="31" t="str">
        <f>IF(AND(B126=M$1),LOOKUP(9.99999999999999E+307,$M$2:M125)+1,"")</f>
        <v/>
      </c>
      <c r="N126" s="31" t="e">
        <f>IF(AND(B126=N$1),LOOKUP(9.99999999999999E+307,$N$2:N125)+1,"")</f>
        <v>#REF!</v>
      </c>
      <c r="O126" s="31" t="e">
        <f>IF(AND($B126=O$1),LOOKUP(9.99999999999999E+307,$O$2:O125)+1,"")</f>
        <v>#REF!</v>
      </c>
      <c r="P126" s="31" t="e">
        <f>IF(AND($B126=P$1),LOOKUP(9.99999999999999E+307,$P$2:P125)+1,"")</f>
        <v>#REF!</v>
      </c>
      <c r="Q126" s="31" t="e">
        <f>IF(AND($B126=Q$1),LOOKUP(9.99999999999999E+307,$Q$2:Q125)+1,"")</f>
        <v>#REF!</v>
      </c>
      <c r="R126" s="31" t="str">
        <f>IF(AND($B126=R$1),LOOKUP(9.99999999999999E+307,$R$2:R125)+1,"")</f>
        <v/>
      </c>
      <c r="S126" s="31" t="str">
        <f>IF(AND($B126=S$1),LOOKUP(9.99999999999999E+307,$S$2:S125)+1,"")</f>
        <v/>
      </c>
      <c r="T126" s="31"/>
      <c r="U126" s="31"/>
      <c r="AA126" s="254" t="str">
        <f t="shared" si="13"/>
        <v/>
      </c>
      <c r="AB126" s="254" t="str">
        <f t="shared" si="14"/>
        <v/>
      </c>
      <c r="AC126" s="255">
        <f t="shared" si="10"/>
        <v>1</v>
      </c>
      <c r="AD126" s="255">
        <f t="shared" si="11"/>
        <v>1</v>
      </c>
      <c r="AE126" s="256">
        <f t="shared" si="15"/>
        <v>2</v>
      </c>
      <c r="AF126" s="252" t="str">
        <f t="shared" si="16"/>
        <v>ป.6/1-2</v>
      </c>
    </row>
    <row r="127" spans="1:32" ht="20.149999999999999" customHeight="1" x14ac:dyDescent="0.3">
      <c r="A127" s="31">
        <v>125</v>
      </c>
      <c r="B127" s="235" t="s">
        <v>174</v>
      </c>
      <c r="C127" s="236">
        <v>3958</v>
      </c>
      <c r="D127" s="237" t="s">
        <v>199</v>
      </c>
      <c r="E127" s="671" t="s">
        <v>300</v>
      </c>
      <c r="F127" s="671" t="s">
        <v>301</v>
      </c>
      <c r="G127" s="253" t="str">
        <f t="shared" si="12"/>
        <v>ป.6/13958</v>
      </c>
      <c r="H127" s="31" t="str">
        <f>IF(AND(B127=H$1),LOOKUP(9.99999999999999E+307,$H$2:H126)+1,"")</f>
        <v/>
      </c>
      <c r="I127" s="31" t="str">
        <f>IF(AND(B127=I$1),LOOKUP(9.99999999999999E+307,$I$2:I126)+1,"")</f>
        <v/>
      </c>
      <c r="J127" s="31" t="str">
        <f>IF(AND(B127=J$1),LOOKUP(9.99999999999999E+307,$J$2:J126)+1,"")</f>
        <v/>
      </c>
      <c r="K127" s="31" t="str">
        <f>IF(AND(B127=K$1),LOOKUP(9.99999999999999E+307,$K$2:K126)+1,"")</f>
        <v/>
      </c>
      <c r="L127" s="31" t="str">
        <f>IF(AND(B127=L$1),LOOKUP(9.99999999999999E+307,$L$2:L126)+1,"")</f>
        <v/>
      </c>
      <c r="M127" s="31" t="str">
        <f>IF(AND(B127=M$1),LOOKUP(9.99999999999999E+307,$M$2:M126)+1,"")</f>
        <v/>
      </c>
      <c r="N127" s="31" t="e">
        <f>IF(AND(B127=N$1),LOOKUP(9.99999999999999E+307,$N$2:N126)+1,"")</f>
        <v>#REF!</v>
      </c>
      <c r="O127" s="31" t="e">
        <f>IF(AND($B127=O$1),LOOKUP(9.99999999999999E+307,$O$2:O126)+1,"")</f>
        <v>#REF!</v>
      </c>
      <c r="P127" s="31" t="e">
        <f>IF(AND($B127=P$1),LOOKUP(9.99999999999999E+307,$P$2:P126)+1,"")</f>
        <v>#REF!</v>
      </c>
      <c r="Q127" s="31" t="e">
        <f>IF(AND($B127=Q$1),LOOKUP(9.99999999999999E+307,$Q$2:Q126)+1,"")</f>
        <v>#REF!</v>
      </c>
      <c r="R127" s="31" t="str">
        <f>IF(AND($B127=R$1),LOOKUP(9.99999999999999E+307,$R$2:R126)+1,"")</f>
        <v/>
      </c>
      <c r="S127" s="31" t="str">
        <f>IF(AND($B127=S$1),LOOKUP(9.99999999999999E+307,$S$2:S126)+1,"")</f>
        <v/>
      </c>
      <c r="T127" s="31"/>
      <c r="U127" s="31"/>
      <c r="AA127" s="254" t="str">
        <f t="shared" si="13"/>
        <v/>
      </c>
      <c r="AB127" s="254" t="str">
        <f t="shared" si="14"/>
        <v/>
      </c>
      <c r="AC127" s="255">
        <f t="shared" si="10"/>
        <v>1</v>
      </c>
      <c r="AD127" s="255">
        <f t="shared" si="11"/>
        <v>1</v>
      </c>
      <c r="AE127" s="256">
        <f t="shared" si="15"/>
        <v>2</v>
      </c>
      <c r="AF127" s="252" t="str">
        <f t="shared" si="16"/>
        <v>ป.6/1-2</v>
      </c>
    </row>
    <row r="128" spans="1:32" ht="20.149999999999999" customHeight="1" x14ac:dyDescent="0.3">
      <c r="A128" s="31">
        <v>126</v>
      </c>
      <c r="B128" s="235" t="s">
        <v>174</v>
      </c>
      <c r="C128" s="236">
        <v>3959</v>
      </c>
      <c r="D128" s="237" t="s">
        <v>199</v>
      </c>
      <c r="E128" s="671" t="s">
        <v>302</v>
      </c>
      <c r="F128" s="671" t="s">
        <v>303</v>
      </c>
      <c r="G128" s="253" t="str">
        <f t="shared" si="12"/>
        <v>ป.6/13959</v>
      </c>
      <c r="H128" s="31" t="str">
        <f>IF(AND(B128=H$1),LOOKUP(9.99999999999999E+307,$H$2:H127)+1,"")</f>
        <v/>
      </c>
      <c r="I128" s="31" t="str">
        <f>IF(AND(B128=I$1),LOOKUP(9.99999999999999E+307,$I$2:I127)+1,"")</f>
        <v/>
      </c>
      <c r="J128" s="31" t="str">
        <f>IF(AND(B128=J$1),LOOKUP(9.99999999999999E+307,$J$2:J127)+1,"")</f>
        <v/>
      </c>
      <c r="K128" s="31" t="str">
        <f>IF(AND(B128=K$1),LOOKUP(9.99999999999999E+307,$K$2:K127)+1,"")</f>
        <v/>
      </c>
      <c r="L128" s="31" t="str">
        <f>IF(AND(B128=L$1),LOOKUP(9.99999999999999E+307,$L$2:L127)+1,"")</f>
        <v/>
      </c>
      <c r="M128" s="31" t="str">
        <f>IF(AND(B128=M$1),LOOKUP(9.99999999999999E+307,$M$2:M127)+1,"")</f>
        <v/>
      </c>
      <c r="N128" s="31" t="e">
        <f>IF(AND(B128=N$1),LOOKUP(9.99999999999999E+307,$N$2:N127)+1,"")</f>
        <v>#REF!</v>
      </c>
      <c r="O128" s="31" t="e">
        <f>IF(AND($B128=O$1),LOOKUP(9.99999999999999E+307,$O$2:O127)+1,"")</f>
        <v>#REF!</v>
      </c>
      <c r="P128" s="31" t="e">
        <f>IF(AND($B128=P$1),LOOKUP(9.99999999999999E+307,$P$2:P127)+1,"")</f>
        <v>#REF!</v>
      </c>
      <c r="Q128" s="31" t="e">
        <f>IF(AND($B128=Q$1),LOOKUP(9.99999999999999E+307,$Q$2:Q127)+1,"")</f>
        <v>#REF!</v>
      </c>
      <c r="R128" s="31" t="str">
        <f>IF(AND($B128=R$1),LOOKUP(9.99999999999999E+307,$R$2:R127)+1,"")</f>
        <v/>
      </c>
      <c r="S128" s="31" t="str">
        <f>IF(AND($B128=S$1),LOOKUP(9.99999999999999E+307,$S$2:S127)+1,"")</f>
        <v/>
      </c>
      <c r="T128" s="31"/>
      <c r="U128" s="31"/>
      <c r="AA128" s="254" t="str">
        <f t="shared" si="13"/>
        <v/>
      </c>
      <c r="AB128" s="254" t="str">
        <f t="shared" si="14"/>
        <v/>
      </c>
      <c r="AC128" s="255">
        <f t="shared" si="10"/>
        <v>1</v>
      </c>
      <c r="AD128" s="255">
        <f t="shared" si="11"/>
        <v>1</v>
      </c>
      <c r="AE128" s="256">
        <f t="shared" si="15"/>
        <v>2</v>
      </c>
      <c r="AF128" s="252" t="str">
        <f t="shared" si="16"/>
        <v>ป.6/1-2</v>
      </c>
    </row>
    <row r="129" spans="1:32" ht="20.149999999999999" customHeight="1" x14ac:dyDescent="0.3">
      <c r="A129" s="31">
        <v>127</v>
      </c>
      <c r="B129" s="235" t="s">
        <v>174</v>
      </c>
      <c r="C129" s="236">
        <v>3962</v>
      </c>
      <c r="D129" s="237" t="s">
        <v>199</v>
      </c>
      <c r="E129" s="671" t="s">
        <v>304</v>
      </c>
      <c r="F129" s="671" t="s">
        <v>305</v>
      </c>
      <c r="G129" s="253" t="str">
        <f t="shared" si="12"/>
        <v>ป.6/13962</v>
      </c>
      <c r="H129" s="31" t="str">
        <f>IF(AND(B129=H$1),LOOKUP(9.99999999999999E+307,$H$2:H128)+1,"")</f>
        <v/>
      </c>
      <c r="I129" s="31" t="str">
        <f>IF(AND(B129=I$1),LOOKUP(9.99999999999999E+307,$I$2:I128)+1,"")</f>
        <v/>
      </c>
      <c r="J129" s="31" t="str">
        <f>IF(AND(B129=J$1),LOOKUP(9.99999999999999E+307,$J$2:J128)+1,"")</f>
        <v/>
      </c>
      <c r="K129" s="31" t="str">
        <f>IF(AND(B129=K$1),LOOKUP(9.99999999999999E+307,$K$2:K128)+1,"")</f>
        <v/>
      </c>
      <c r="L129" s="31" t="str">
        <f>IF(AND(B129=L$1),LOOKUP(9.99999999999999E+307,$L$2:L128)+1,"")</f>
        <v/>
      </c>
      <c r="M129" s="31" t="str">
        <f>IF(AND(B129=M$1),LOOKUP(9.99999999999999E+307,$M$2:M128)+1,"")</f>
        <v/>
      </c>
      <c r="N129" s="31" t="e">
        <f>IF(AND(B129=N$1),LOOKUP(9.99999999999999E+307,$N$2:N128)+1,"")</f>
        <v>#REF!</v>
      </c>
      <c r="O129" s="31" t="e">
        <f>IF(AND($B129=O$1),LOOKUP(9.99999999999999E+307,$O$2:O128)+1,"")</f>
        <v>#REF!</v>
      </c>
      <c r="P129" s="31" t="e">
        <f>IF(AND($B129=P$1),LOOKUP(9.99999999999999E+307,$P$2:P128)+1,"")</f>
        <v>#REF!</v>
      </c>
      <c r="Q129" s="31" t="e">
        <f>IF(AND($B129=Q$1),LOOKUP(9.99999999999999E+307,$Q$2:Q128)+1,"")</f>
        <v>#REF!</v>
      </c>
      <c r="R129" s="31" t="str">
        <f>IF(AND($B129=R$1),LOOKUP(9.99999999999999E+307,$R$2:R128)+1,"")</f>
        <v/>
      </c>
      <c r="S129" s="31" t="str">
        <f>IF(AND($B129=S$1),LOOKUP(9.99999999999999E+307,$S$2:S128)+1,"")</f>
        <v/>
      </c>
      <c r="T129" s="31"/>
      <c r="U129" s="31"/>
      <c r="AA129" s="254" t="str">
        <f t="shared" si="13"/>
        <v/>
      </c>
      <c r="AB129" s="254" t="str">
        <f t="shared" si="14"/>
        <v/>
      </c>
      <c r="AC129" s="255">
        <f t="shared" si="10"/>
        <v>1</v>
      </c>
      <c r="AD129" s="255">
        <f t="shared" si="11"/>
        <v>1</v>
      </c>
      <c r="AE129" s="256">
        <f t="shared" si="15"/>
        <v>2</v>
      </c>
      <c r="AF129" s="252" t="str">
        <f t="shared" si="16"/>
        <v>ป.6/1-2</v>
      </c>
    </row>
    <row r="130" spans="1:32" ht="20.149999999999999" customHeight="1" x14ac:dyDescent="0.3">
      <c r="A130" s="31">
        <v>128</v>
      </c>
      <c r="B130" s="235" t="s">
        <v>174</v>
      </c>
      <c r="C130" s="236">
        <v>3967</v>
      </c>
      <c r="D130" s="237" t="s">
        <v>199</v>
      </c>
      <c r="E130" s="671" t="s">
        <v>202</v>
      </c>
      <c r="F130" s="671" t="s">
        <v>306</v>
      </c>
      <c r="G130" s="253" t="str">
        <f t="shared" si="12"/>
        <v>ป.6/13967</v>
      </c>
      <c r="H130" s="31" t="str">
        <f>IF(AND(B130=H$1),LOOKUP(9.99999999999999E+307,$H$2:H129)+1,"")</f>
        <v/>
      </c>
      <c r="I130" s="31" t="str">
        <f>IF(AND(B130=I$1),LOOKUP(9.99999999999999E+307,$I$2:I129)+1,"")</f>
        <v/>
      </c>
      <c r="J130" s="31" t="str">
        <f>IF(AND(B130=J$1),LOOKUP(9.99999999999999E+307,$J$2:J129)+1,"")</f>
        <v/>
      </c>
      <c r="K130" s="31" t="str">
        <f>IF(AND(B130=K$1),LOOKUP(9.99999999999999E+307,$K$2:K129)+1,"")</f>
        <v/>
      </c>
      <c r="L130" s="31" t="str">
        <f>IF(AND(B130=L$1),LOOKUP(9.99999999999999E+307,$L$2:L129)+1,"")</f>
        <v/>
      </c>
      <c r="M130" s="31" t="str">
        <f>IF(AND(B130=M$1),LOOKUP(9.99999999999999E+307,$M$2:M129)+1,"")</f>
        <v/>
      </c>
      <c r="N130" s="31" t="e">
        <f>IF(AND(B130=N$1),LOOKUP(9.99999999999999E+307,$N$2:N129)+1,"")</f>
        <v>#REF!</v>
      </c>
      <c r="O130" s="31" t="e">
        <f>IF(AND($B130=O$1),LOOKUP(9.99999999999999E+307,$O$2:O129)+1,"")</f>
        <v>#REF!</v>
      </c>
      <c r="P130" s="31" t="e">
        <f>IF(AND($B130=P$1),LOOKUP(9.99999999999999E+307,$P$2:P129)+1,"")</f>
        <v>#REF!</v>
      </c>
      <c r="Q130" s="31" t="e">
        <f>IF(AND($B130=Q$1),LOOKUP(9.99999999999999E+307,$Q$2:Q129)+1,"")</f>
        <v>#REF!</v>
      </c>
      <c r="R130" s="31" t="str">
        <f>IF(AND($B130=R$1),LOOKUP(9.99999999999999E+307,$R$2:R129)+1,"")</f>
        <v/>
      </c>
      <c r="S130" s="31" t="str">
        <f>IF(AND($B130=S$1),LOOKUP(9.99999999999999E+307,$S$2:S129)+1,"")</f>
        <v/>
      </c>
      <c r="T130" s="31"/>
      <c r="U130" s="31"/>
      <c r="AA130" s="254" t="str">
        <f t="shared" si="13"/>
        <v/>
      </c>
      <c r="AB130" s="254" t="str">
        <f t="shared" si="14"/>
        <v/>
      </c>
      <c r="AC130" s="255">
        <f t="shared" si="10"/>
        <v>1</v>
      </c>
      <c r="AD130" s="255">
        <f t="shared" si="11"/>
        <v>1</v>
      </c>
      <c r="AE130" s="256">
        <f t="shared" si="15"/>
        <v>2</v>
      </c>
      <c r="AF130" s="252" t="str">
        <f t="shared" si="16"/>
        <v>ป.6/1-2</v>
      </c>
    </row>
    <row r="131" spans="1:32" ht="20.149999999999999" customHeight="1" x14ac:dyDescent="0.3">
      <c r="A131" s="31">
        <v>129</v>
      </c>
      <c r="B131" s="235" t="s">
        <v>174</v>
      </c>
      <c r="C131" s="236">
        <v>4108</v>
      </c>
      <c r="D131" s="237" t="s">
        <v>199</v>
      </c>
      <c r="E131" s="671" t="s">
        <v>688</v>
      </c>
      <c r="F131" s="671" t="s">
        <v>689</v>
      </c>
      <c r="G131" s="253" t="str">
        <f t="shared" si="12"/>
        <v>ป.6/14108</v>
      </c>
      <c r="H131" s="31" t="str">
        <f>IF(AND(B131=H$1),LOOKUP(9.99999999999999E+307,$H$2:H130)+1,"")</f>
        <v/>
      </c>
      <c r="I131" s="31" t="str">
        <f>IF(AND(B131=I$1),LOOKUP(9.99999999999999E+307,$I$2:I130)+1,"")</f>
        <v/>
      </c>
      <c r="J131" s="31" t="str">
        <f>IF(AND(B131=J$1),LOOKUP(9.99999999999999E+307,$J$2:J130)+1,"")</f>
        <v/>
      </c>
      <c r="K131" s="31" t="str">
        <f>IF(AND(B131=K$1),LOOKUP(9.99999999999999E+307,$K$2:K130)+1,"")</f>
        <v/>
      </c>
      <c r="L131" s="31" t="str">
        <f>IF(AND(B131=L$1),LOOKUP(9.99999999999999E+307,$L$2:L130)+1,"")</f>
        <v/>
      </c>
      <c r="M131" s="31" t="str">
        <f>IF(AND(B131=M$1),LOOKUP(9.99999999999999E+307,$M$2:M130)+1,"")</f>
        <v/>
      </c>
      <c r="N131" s="31" t="e">
        <f>IF(AND(B131=N$1),LOOKUP(9.99999999999999E+307,$N$2:N130)+1,"")</f>
        <v>#REF!</v>
      </c>
      <c r="O131" s="31" t="e">
        <f>IF(AND($B131=O$1),LOOKUP(9.99999999999999E+307,$O$2:O130)+1,"")</f>
        <v>#REF!</v>
      </c>
      <c r="P131" s="31" t="e">
        <f>IF(AND($B131=P$1),LOOKUP(9.99999999999999E+307,$P$2:P130)+1,"")</f>
        <v>#REF!</v>
      </c>
      <c r="Q131" s="31" t="e">
        <f>IF(AND($B131=Q$1),LOOKUP(9.99999999999999E+307,$Q$2:Q130)+1,"")</f>
        <v>#REF!</v>
      </c>
      <c r="R131" s="31" t="str">
        <f>IF(AND($B131=R$1),LOOKUP(9.99999999999999E+307,$R$2:R130)+1,"")</f>
        <v/>
      </c>
      <c r="S131" s="31" t="str">
        <f>IF(AND($B131=S$1),LOOKUP(9.99999999999999E+307,$S$2:S130)+1,"")</f>
        <v/>
      </c>
      <c r="T131" s="31"/>
      <c r="U131" s="31"/>
      <c r="AA131" s="254" t="str">
        <f t="shared" si="13"/>
        <v/>
      </c>
      <c r="AB131" s="254" t="str">
        <f t="shared" si="14"/>
        <v/>
      </c>
      <c r="AC131" s="255">
        <f t="shared" ref="AC131:AC194" si="17">COUNTIF($C$3:$C$4002,C131)</f>
        <v>1</v>
      </c>
      <c r="AD131" s="255">
        <f t="shared" ref="AD131:AD194" si="18">SUMPRODUCT(--(E131&amp;F131=$E$3:$E$4002&amp;$F$3:$F$4002))</f>
        <v>1</v>
      </c>
      <c r="AE131" s="256">
        <f t="shared" si="15"/>
        <v>2</v>
      </c>
      <c r="AF131" s="252" t="str">
        <f t="shared" si="16"/>
        <v>ป.6/1-2</v>
      </c>
    </row>
    <row r="132" spans="1:32" ht="20.149999999999999" customHeight="1" x14ac:dyDescent="0.3">
      <c r="A132" s="31">
        <v>130</v>
      </c>
      <c r="B132" s="235" t="s">
        <v>174</v>
      </c>
      <c r="C132" s="236">
        <v>4122</v>
      </c>
      <c r="D132" s="237" t="s">
        <v>199</v>
      </c>
      <c r="E132" s="671" t="s">
        <v>217</v>
      </c>
      <c r="F132" s="671" t="s">
        <v>690</v>
      </c>
      <c r="G132" s="253" t="str">
        <f t="shared" ref="G132:G195" si="19">B132&amp;C132</f>
        <v>ป.6/14122</v>
      </c>
      <c r="H132" s="31" t="str">
        <f>IF(AND(B132=H$1),LOOKUP(9.99999999999999E+307,$H$2:H131)+1,"")</f>
        <v/>
      </c>
      <c r="I132" s="31" t="str">
        <f>IF(AND(B132=I$1),LOOKUP(9.99999999999999E+307,$I$2:I131)+1,"")</f>
        <v/>
      </c>
      <c r="J132" s="31" t="str">
        <f>IF(AND(B132=J$1),LOOKUP(9.99999999999999E+307,$J$2:J131)+1,"")</f>
        <v/>
      </c>
      <c r="K132" s="31" t="str">
        <f>IF(AND(B132=K$1),LOOKUP(9.99999999999999E+307,$K$2:K131)+1,"")</f>
        <v/>
      </c>
      <c r="L132" s="31" t="str">
        <f>IF(AND(B132=L$1),LOOKUP(9.99999999999999E+307,$L$2:L131)+1,"")</f>
        <v/>
      </c>
      <c r="M132" s="31" t="str">
        <f>IF(AND(B132=M$1),LOOKUP(9.99999999999999E+307,$M$2:M131)+1,"")</f>
        <v/>
      </c>
      <c r="N132" s="31" t="e">
        <f>IF(AND(B132=N$1),LOOKUP(9.99999999999999E+307,$N$2:N131)+1,"")</f>
        <v>#REF!</v>
      </c>
      <c r="O132" s="31" t="e">
        <f>IF(AND($B132=O$1),LOOKUP(9.99999999999999E+307,$O$2:O131)+1,"")</f>
        <v>#REF!</v>
      </c>
      <c r="P132" s="31" t="e">
        <f>IF(AND($B132=P$1),LOOKUP(9.99999999999999E+307,$P$2:P131)+1,"")</f>
        <v>#REF!</v>
      </c>
      <c r="Q132" s="31" t="e">
        <f>IF(AND($B132=Q$1),LOOKUP(9.99999999999999E+307,$Q$2:Q131)+1,"")</f>
        <v>#REF!</v>
      </c>
      <c r="R132" s="31" t="str">
        <f>IF(AND($B132=R$1),LOOKUP(9.99999999999999E+307,$R$2:R131)+1,"")</f>
        <v/>
      </c>
      <c r="S132" s="31" t="str">
        <f>IF(AND($B132=S$1),LOOKUP(9.99999999999999E+307,$S$2:S131)+1,"")</f>
        <v/>
      </c>
      <c r="T132" s="31"/>
      <c r="U132" s="31"/>
      <c r="AA132" s="254" t="str">
        <f t="shared" ref="AA132:AA195" si="20">IF(AD132=2,"นักเรียนซ้ำ","")</f>
        <v/>
      </c>
      <c r="AB132" s="254" t="str">
        <f t="shared" ref="AB132:AB195" si="21">IF(AC132=2,"เลขประจำตัวซ้ำ","")</f>
        <v/>
      </c>
      <c r="AC132" s="255">
        <f t="shared" si="17"/>
        <v>1</v>
      </c>
      <c r="AD132" s="255">
        <f t="shared" si="18"/>
        <v>1</v>
      </c>
      <c r="AE132" s="256">
        <f t="shared" ref="AE132:AE195" si="22">IF(D132="เด็กชาย",1,IF(D132="นาย",1,IF(D132="เด็กหญิง",2,IF(D132="นางสาว",2,IF(D132="ด.ช.",1,IF(D132="ด.ญ.",2,IF(D132="น.ส.",2,"")))))))</f>
        <v>2</v>
      </c>
      <c r="AF132" s="252" t="str">
        <f t="shared" si="16"/>
        <v>ป.6/1-2</v>
      </c>
    </row>
    <row r="133" spans="1:32" ht="20.149999999999999" customHeight="1" x14ac:dyDescent="0.3">
      <c r="A133" s="31">
        <v>131</v>
      </c>
      <c r="B133" s="235" t="s">
        <v>174</v>
      </c>
      <c r="C133" s="236">
        <v>4211</v>
      </c>
      <c r="D133" s="237" t="s">
        <v>199</v>
      </c>
      <c r="E133" s="671" t="s">
        <v>709</v>
      </c>
      <c r="F133" s="671" t="s">
        <v>710</v>
      </c>
      <c r="G133" s="253" t="str">
        <f t="shared" si="19"/>
        <v>ป.6/14211</v>
      </c>
      <c r="H133" s="31" t="str">
        <f>IF(AND(B133=H$1),LOOKUP(9.99999999999999E+307,$H$2:H132)+1,"")</f>
        <v/>
      </c>
      <c r="I133" s="31" t="str">
        <f>IF(AND(B133=I$1),LOOKUP(9.99999999999999E+307,$I$2:I132)+1,"")</f>
        <v/>
      </c>
      <c r="J133" s="31" t="str">
        <f>IF(AND(B133=J$1),LOOKUP(9.99999999999999E+307,$J$2:J132)+1,"")</f>
        <v/>
      </c>
      <c r="K133" s="31" t="str">
        <f>IF(AND(B133=K$1),LOOKUP(9.99999999999999E+307,$K$2:K132)+1,"")</f>
        <v/>
      </c>
      <c r="L133" s="31" t="str">
        <f>IF(AND(B133=L$1),LOOKUP(9.99999999999999E+307,$L$2:L132)+1,"")</f>
        <v/>
      </c>
      <c r="M133" s="31" t="str">
        <f>IF(AND(B133=M$1),LOOKUP(9.99999999999999E+307,$M$2:M132)+1,"")</f>
        <v/>
      </c>
      <c r="N133" s="31" t="e">
        <f>IF(AND(B133=N$1),LOOKUP(9.99999999999999E+307,$N$2:N132)+1,"")</f>
        <v>#REF!</v>
      </c>
      <c r="O133" s="31" t="e">
        <f>IF(AND($B133=O$1),LOOKUP(9.99999999999999E+307,$O$2:O132)+1,"")</f>
        <v>#REF!</v>
      </c>
      <c r="P133" s="31" t="e">
        <f>IF(AND($B133=P$1),LOOKUP(9.99999999999999E+307,$P$2:P132)+1,"")</f>
        <v>#REF!</v>
      </c>
      <c r="Q133" s="31" t="e">
        <f>IF(AND($B133=Q$1),LOOKUP(9.99999999999999E+307,$Q$2:Q132)+1,"")</f>
        <v>#REF!</v>
      </c>
      <c r="R133" s="31" t="str">
        <f>IF(AND($B133=R$1),LOOKUP(9.99999999999999E+307,$R$2:R132)+1,"")</f>
        <v/>
      </c>
      <c r="S133" s="31" t="str">
        <f>IF(AND($B133=S$1),LOOKUP(9.99999999999999E+307,$S$2:S132)+1,"")</f>
        <v/>
      </c>
      <c r="T133" s="31"/>
      <c r="U133" s="31"/>
      <c r="AA133" s="254" t="str">
        <f t="shared" si="20"/>
        <v/>
      </c>
      <c r="AB133" s="254" t="str">
        <f t="shared" si="21"/>
        <v/>
      </c>
      <c r="AC133" s="255">
        <f t="shared" si="17"/>
        <v>1</v>
      </c>
      <c r="AD133" s="255">
        <f t="shared" si="18"/>
        <v>1</v>
      </c>
      <c r="AE133" s="256">
        <f t="shared" si="22"/>
        <v>2</v>
      </c>
      <c r="AF133" s="252" t="str">
        <f t="shared" si="16"/>
        <v>ป.6/1-2</v>
      </c>
    </row>
    <row r="134" spans="1:32" ht="20.149999999999999" customHeight="1" x14ac:dyDescent="0.3">
      <c r="A134" s="31">
        <v>132</v>
      </c>
      <c r="B134" s="235" t="s">
        <v>175</v>
      </c>
      <c r="C134" s="236">
        <v>3621</v>
      </c>
      <c r="D134" s="237" t="s">
        <v>194</v>
      </c>
      <c r="E134" s="672" t="s">
        <v>307</v>
      </c>
      <c r="F134" s="671" t="s">
        <v>308</v>
      </c>
      <c r="G134" s="253" t="str">
        <f t="shared" si="19"/>
        <v>ป.6/23621</v>
      </c>
      <c r="H134" s="31" t="str">
        <f>IF(AND(B134=H$1),LOOKUP(9.99999999999999E+307,$H$2:H133)+1,"")</f>
        <v/>
      </c>
      <c r="I134" s="31" t="str">
        <f>IF(AND(B134=I$1),LOOKUP(9.99999999999999E+307,$I$2:I133)+1,"")</f>
        <v/>
      </c>
      <c r="J134" s="31" t="str">
        <f>IF(AND(B134=J$1),LOOKUP(9.99999999999999E+307,$J$2:J133)+1,"")</f>
        <v/>
      </c>
      <c r="K134" s="31" t="str">
        <f>IF(AND(B134=K$1),LOOKUP(9.99999999999999E+307,$K$2:K133)+1,"")</f>
        <v/>
      </c>
      <c r="L134" s="31" t="str">
        <f>IF(AND(B134=L$1),LOOKUP(9.99999999999999E+307,$L$2:L133)+1,"")</f>
        <v/>
      </c>
      <c r="M134" s="31" t="str">
        <f>IF(AND(B134=M$1),LOOKUP(9.99999999999999E+307,$M$2:M133)+1,"")</f>
        <v/>
      </c>
      <c r="N134" s="31" t="e">
        <f>IF(AND(B134=N$1),LOOKUP(9.99999999999999E+307,$N$2:N133)+1,"")</f>
        <v>#REF!</v>
      </c>
      <c r="O134" s="31" t="e">
        <f>IF(AND($B134=O$1),LOOKUP(9.99999999999999E+307,$O$2:O133)+1,"")</f>
        <v>#REF!</v>
      </c>
      <c r="P134" s="31" t="e">
        <f>IF(AND($B134=P$1),LOOKUP(9.99999999999999E+307,$P$2:P133)+1,"")</f>
        <v>#REF!</v>
      </c>
      <c r="Q134" s="31" t="e">
        <f>IF(AND($B134=Q$1),LOOKUP(9.99999999999999E+307,$Q$2:Q133)+1,"")</f>
        <v>#REF!</v>
      </c>
      <c r="R134" s="31" t="str">
        <f>IF(AND($B134=R$1),LOOKUP(9.99999999999999E+307,$R$2:R133)+1,"")</f>
        <v/>
      </c>
      <c r="S134" s="31" t="str">
        <f>IF(AND($B134=S$1),LOOKUP(9.99999999999999E+307,$S$2:S133)+1,"")</f>
        <v/>
      </c>
      <c r="T134" s="31"/>
      <c r="U134" s="31"/>
      <c r="AA134" s="254" t="str">
        <f t="shared" si="20"/>
        <v/>
      </c>
      <c r="AB134" s="254" t="str">
        <f t="shared" si="21"/>
        <v/>
      </c>
      <c r="AC134" s="255">
        <f t="shared" si="17"/>
        <v>1</v>
      </c>
      <c r="AD134" s="255">
        <f t="shared" si="18"/>
        <v>1</v>
      </c>
      <c r="AE134" s="256">
        <f t="shared" si="22"/>
        <v>1</v>
      </c>
      <c r="AF134" s="252" t="str">
        <f t="shared" si="16"/>
        <v>ป.6/2-1</v>
      </c>
    </row>
    <row r="135" spans="1:32" ht="20.149999999999999" customHeight="1" x14ac:dyDescent="0.3">
      <c r="A135" s="31">
        <v>133</v>
      </c>
      <c r="B135" s="235" t="s">
        <v>175</v>
      </c>
      <c r="C135" s="236">
        <v>3626</v>
      </c>
      <c r="D135" s="237" t="s">
        <v>194</v>
      </c>
      <c r="E135" s="671" t="s">
        <v>309</v>
      </c>
      <c r="F135" s="671" t="s">
        <v>310</v>
      </c>
      <c r="G135" s="253" t="str">
        <f t="shared" si="19"/>
        <v>ป.6/23626</v>
      </c>
      <c r="H135" s="31" t="str">
        <f>IF(AND(B135=H$1),LOOKUP(9.99999999999999E+307,$H$2:H134)+1,"")</f>
        <v/>
      </c>
      <c r="I135" s="31" t="str">
        <f>IF(AND(B135=I$1),LOOKUP(9.99999999999999E+307,$I$2:I134)+1,"")</f>
        <v/>
      </c>
      <c r="J135" s="31" t="str">
        <f>IF(AND(B135=J$1),LOOKUP(9.99999999999999E+307,$J$2:J134)+1,"")</f>
        <v/>
      </c>
      <c r="K135" s="31" t="str">
        <f>IF(AND(B135=K$1),LOOKUP(9.99999999999999E+307,$K$2:K134)+1,"")</f>
        <v/>
      </c>
      <c r="L135" s="31" t="str">
        <f>IF(AND(B135=L$1),LOOKUP(9.99999999999999E+307,$L$2:L134)+1,"")</f>
        <v/>
      </c>
      <c r="M135" s="31" t="str">
        <f>IF(AND(B135=M$1),LOOKUP(9.99999999999999E+307,$M$2:M134)+1,"")</f>
        <v/>
      </c>
      <c r="N135" s="31" t="e">
        <f>IF(AND(B135=N$1),LOOKUP(9.99999999999999E+307,$N$2:N134)+1,"")</f>
        <v>#REF!</v>
      </c>
      <c r="O135" s="31" t="e">
        <f>IF(AND($B135=O$1),LOOKUP(9.99999999999999E+307,$O$2:O134)+1,"")</f>
        <v>#REF!</v>
      </c>
      <c r="P135" s="31" t="e">
        <f>IF(AND($B135=P$1),LOOKUP(9.99999999999999E+307,$P$2:P134)+1,"")</f>
        <v>#REF!</v>
      </c>
      <c r="Q135" s="31" t="e">
        <f>IF(AND($B135=Q$1),LOOKUP(9.99999999999999E+307,$Q$2:Q134)+1,"")</f>
        <v>#REF!</v>
      </c>
      <c r="R135" s="31" t="str">
        <f>IF(AND($B135=R$1),LOOKUP(9.99999999999999E+307,$R$2:R134)+1,"")</f>
        <v/>
      </c>
      <c r="S135" s="31" t="str">
        <f>IF(AND($B135=S$1),LOOKUP(9.99999999999999E+307,$S$2:S134)+1,"")</f>
        <v/>
      </c>
      <c r="T135" s="31"/>
      <c r="U135" s="31"/>
      <c r="AA135" s="254" t="str">
        <f t="shared" si="20"/>
        <v/>
      </c>
      <c r="AB135" s="254" t="str">
        <f t="shared" si="21"/>
        <v/>
      </c>
      <c r="AC135" s="255">
        <f t="shared" si="17"/>
        <v>1</v>
      </c>
      <c r="AD135" s="255">
        <f t="shared" si="18"/>
        <v>1</v>
      </c>
      <c r="AE135" s="256">
        <f t="shared" si="22"/>
        <v>1</v>
      </c>
      <c r="AF135" s="252" t="str">
        <f t="shared" si="16"/>
        <v>ป.6/2-1</v>
      </c>
    </row>
    <row r="136" spans="1:32" ht="20.149999999999999" customHeight="1" x14ac:dyDescent="0.3">
      <c r="A136" s="31">
        <v>134</v>
      </c>
      <c r="B136" s="235" t="s">
        <v>175</v>
      </c>
      <c r="C136" s="236">
        <v>3628</v>
      </c>
      <c r="D136" s="237" t="s">
        <v>194</v>
      </c>
      <c r="E136" s="671" t="s">
        <v>691</v>
      </c>
      <c r="F136" s="671" t="s">
        <v>311</v>
      </c>
      <c r="G136" s="253" t="str">
        <f t="shared" si="19"/>
        <v>ป.6/23628</v>
      </c>
      <c r="H136" s="31" t="str">
        <f>IF(AND(B136=H$1),LOOKUP(9.99999999999999E+307,$H$2:H135)+1,"")</f>
        <v/>
      </c>
      <c r="I136" s="31" t="str">
        <f>IF(AND(B136=I$1),LOOKUP(9.99999999999999E+307,$I$2:I135)+1,"")</f>
        <v/>
      </c>
      <c r="J136" s="31" t="str">
        <f>IF(AND(B136=J$1),LOOKUP(9.99999999999999E+307,$J$2:J135)+1,"")</f>
        <v/>
      </c>
      <c r="K136" s="31" t="str">
        <f>IF(AND(B136=K$1),LOOKUP(9.99999999999999E+307,$K$2:K135)+1,"")</f>
        <v/>
      </c>
      <c r="L136" s="31" t="str">
        <f>IF(AND(B136=L$1),LOOKUP(9.99999999999999E+307,$L$2:L135)+1,"")</f>
        <v/>
      </c>
      <c r="M136" s="31" t="str">
        <f>IF(AND(B136=M$1),LOOKUP(9.99999999999999E+307,$M$2:M135)+1,"")</f>
        <v/>
      </c>
      <c r="N136" s="31" t="e">
        <f>IF(AND(B136=N$1),LOOKUP(9.99999999999999E+307,$N$2:N135)+1,"")</f>
        <v>#REF!</v>
      </c>
      <c r="O136" s="31" t="e">
        <f>IF(AND($B136=O$1),LOOKUP(9.99999999999999E+307,$O$2:O135)+1,"")</f>
        <v>#REF!</v>
      </c>
      <c r="P136" s="31" t="e">
        <f>IF(AND($B136=P$1),LOOKUP(9.99999999999999E+307,$P$2:P135)+1,"")</f>
        <v>#REF!</v>
      </c>
      <c r="Q136" s="31" t="e">
        <f>IF(AND($B136=Q$1),LOOKUP(9.99999999999999E+307,$Q$2:Q135)+1,"")</f>
        <v>#REF!</v>
      </c>
      <c r="R136" s="31" t="str">
        <f>IF(AND($B136=R$1),LOOKUP(9.99999999999999E+307,$R$2:R135)+1,"")</f>
        <v/>
      </c>
      <c r="S136" s="31" t="str">
        <f>IF(AND($B136=S$1),LOOKUP(9.99999999999999E+307,$S$2:S135)+1,"")</f>
        <v/>
      </c>
      <c r="T136" s="31"/>
      <c r="U136" s="31"/>
      <c r="AA136" s="254" t="str">
        <f t="shared" si="20"/>
        <v/>
      </c>
      <c r="AB136" s="254" t="str">
        <f t="shared" si="21"/>
        <v/>
      </c>
      <c r="AC136" s="255">
        <f t="shared" si="17"/>
        <v>1</v>
      </c>
      <c r="AD136" s="255">
        <f t="shared" si="18"/>
        <v>1</v>
      </c>
      <c r="AE136" s="256">
        <f t="shared" si="22"/>
        <v>1</v>
      </c>
      <c r="AF136" s="252" t="str">
        <f t="shared" si="16"/>
        <v>ป.6/2-1</v>
      </c>
    </row>
    <row r="137" spans="1:32" ht="20.149999999999999" customHeight="1" x14ac:dyDescent="0.3">
      <c r="A137" s="31">
        <v>135</v>
      </c>
      <c r="B137" s="235" t="s">
        <v>175</v>
      </c>
      <c r="C137" s="236">
        <v>3629</v>
      </c>
      <c r="D137" s="237" t="s">
        <v>194</v>
      </c>
      <c r="E137" s="671" t="s">
        <v>312</v>
      </c>
      <c r="F137" s="671" t="s">
        <v>313</v>
      </c>
      <c r="G137" s="253" t="str">
        <f t="shared" si="19"/>
        <v>ป.6/23629</v>
      </c>
      <c r="H137" s="31" t="str">
        <f>IF(AND(B137=H$1),LOOKUP(9.99999999999999E+307,$H$2:H136)+1,"")</f>
        <v/>
      </c>
      <c r="I137" s="31" t="str">
        <f>IF(AND(B137=I$1),LOOKUP(9.99999999999999E+307,$I$2:I136)+1,"")</f>
        <v/>
      </c>
      <c r="J137" s="31" t="str">
        <f>IF(AND(B137=J$1),LOOKUP(9.99999999999999E+307,$J$2:J136)+1,"")</f>
        <v/>
      </c>
      <c r="K137" s="31" t="str">
        <f>IF(AND(B137=K$1),LOOKUP(9.99999999999999E+307,$K$2:K136)+1,"")</f>
        <v/>
      </c>
      <c r="L137" s="31" t="str">
        <f>IF(AND(B137=L$1),LOOKUP(9.99999999999999E+307,$L$2:L136)+1,"")</f>
        <v/>
      </c>
      <c r="M137" s="31" t="str">
        <f>IF(AND(B137=M$1),LOOKUP(9.99999999999999E+307,$M$2:M136)+1,"")</f>
        <v/>
      </c>
      <c r="N137" s="31" t="e">
        <f>IF(AND(B137=N$1),LOOKUP(9.99999999999999E+307,$N$2:N136)+1,"")</f>
        <v>#REF!</v>
      </c>
      <c r="O137" s="31" t="e">
        <f>IF(AND($B137=O$1),LOOKUP(9.99999999999999E+307,$O$2:O136)+1,"")</f>
        <v>#REF!</v>
      </c>
      <c r="P137" s="31" t="e">
        <f>IF(AND($B137=P$1),LOOKUP(9.99999999999999E+307,$P$2:P136)+1,"")</f>
        <v>#REF!</v>
      </c>
      <c r="Q137" s="31" t="e">
        <f>IF(AND($B137=Q$1),LOOKUP(9.99999999999999E+307,$Q$2:Q136)+1,"")</f>
        <v>#REF!</v>
      </c>
      <c r="R137" s="31" t="str">
        <f>IF(AND($B137=R$1),LOOKUP(9.99999999999999E+307,$R$2:R136)+1,"")</f>
        <v/>
      </c>
      <c r="S137" s="31" t="str">
        <f>IF(AND($B137=S$1),LOOKUP(9.99999999999999E+307,$S$2:S136)+1,"")</f>
        <v/>
      </c>
      <c r="T137" s="31"/>
      <c r="U137" s="31"/>
      <c r="AA137" s="254" t="str">
        <f t="shared" si="20"/>
        <v/>
      </c>
      <c r="AB137" s="254" t="str">
        <f t="shared" si="21"/>
        <v/>
      </c>
      <c r="AC137" s="255">
        <f t="shared" si="17"/>
        <v>1</v>
      </c>
      <c r="AD137" s="255">
        <f t="shared" si="18"/>
        <v>1</v>
      </c>
      <c r="AE137" s="256">
        <f t="shared" si="22"/>
        <v>1</v>
      </c>
      <c r="AF137" s="252" t="str">
        <f t="shared" si="16"/>
        <v>ป.6/2-1</v>
      </c>
    </row>
    <row r="138" spans="1:32" ht="20.149999999999999" customHeight="1" x14ac:dyDescent="0.3">
      <c r="A138" s="31">
        <v>136</v>
      </c>
      <c r="B138" s="235" t="s">
        <v>175</v>
      </c>
      <c r="C138" s="236">
        <v>3644</v>
      </c>
      <c r="D138" s="237" t="s">
        <v>194</v>
      </c>
      <c r="E138" s="671" t="s">
        <v>314</v>
      </c>
      <c r="F138" s="671" t="s">
        <v>315</v>
      </c>
      <c r="G138" s="253" t="str">
        <f t="shared" si="19"/>
        <v>ป.6/23644</v>
      </c>
      <c r="H138" s="31" t="str">
        <f>IF(AND(B138=H$1),LOOKUP(9.99999999999999E+307,$H$2:H137)+1,"")</f>
        <v/>
      </c>
      <c r="I138" s="31" t="str">
        <f>IF(AND(B138=I$1),LOOKUP(9.99999999999999E+307,$I$2:I137)+1,"")</f>
        <v/>
      </c>
      <c r="J138" s="31" t="str">
        <f>IF(AND(B138=J$1),LOOKUP(9.99999999999999E+307,$J$2:J137)+1,"")</f>
        <v/>
      </c>
      <c r="K138" s="31" t="str">
        <f>IF(AND(B138=K$1),LOOKUP(9.99999999999999E+307,$K$2:K137)+1,"")</f>
        <v/>
      </c>
      <c r="L138" s="31" t="str">
        <f>IF(AND(B138=L$1),LOOKUP(9.99999999999999E+307,$L$2:L137)+1,"")</f>
        <v/>
      </c>
      <c r="M138" s="31" t="str">
        <f>IF(AND(B138=M$1),LOOKUP(9.99999999999999E+307,$M$2:M137)+1,"")</f>
        <v/>
      </c>
      <c r="N138" s="31" t="e">
        <f>IF(AND(B138=N$1),LOOKUP(9.99999999999999E+307,$N$2:N137)+1,"")</f>
        <v>#REF!</v>
      </c>
      <c r="O138" s="31" t="e">
        <f>IF(AND($B138=O$1),LOOKUP(9.99999999999999E+307,$O$2:O137)+1,"")</f>
        <v>#REF!</v>
      </c>
      <c r="P138" s="31" t="e">
        <f>IF(AND($B138=P$1),LOOKUP(9.99999999999999E+307,$P$2:P137)+1,"")</f>
        <v>#REF!</v>
      </c>
      <c r="Q138" s="31" t="e">
        <f>IF(AND($B138=Q$1),LOOKUP(9.99999999999999E+307,$Q$2:Q137)+1,"")</f>
        <v>#REF!</v>
      </c>
      <c r="R138" s="31" t="str">
        <f>IF(AND($B138=R$1),LOOKUP(9.99999999999999E+307,$R$2:R137)+1,"")</f>
        <v/>
      </c>
      <c r="S138" s="31" t="str">
        <f>IF(AND($B138=S$1),LOOKUP(9.99999999999999E+307,$S$2:S137)+1,"")</f>
        <v/>
      </c>
      <c r="T138" s="31"/>
      <c r="U138" s="31"/>
      <c r="AA138" s="254" t="str">
        <f t="shared" si="20"/>
        <v/>
      </c>
      <c r="AB138" s="254" t="str">
        <f t="shared" si="21"/>
        <v/>
      </c>
      <c r="AC138" s="255">
        <f t="shared" si="17"/>
        <v>1</v>
      </c>
      <c r="AD138" s="255">
        <f t="shared" si="18"/>
        <v>1</v>
      </c>
      <c r="AE138" s="256">
        <f t="shared" si="22"/>
        <v>1</v>
      </c>
      <c r="AF138" s="252" t="str">
        <f t="shared" si="16"/>
        <v>ป.6/2-1</v>
      </c>
    </row>
    <row r="139" spans="1:32" ht="20.149999999999999" customHeight="1" x14ac:dyDescent="0.3">
      <c r="A139" s="31">
        <v>137</v>
      </c>
      <c r="B139" s="235" t="s">
        <v>175</v>
      </c>
      <c r="C139" s="236">
        <v>3646</v>
      </c>
      <c r="D139" s="237" t="s">
        <v>194</v>
      </c>
      <c r="E139" s="671" t="s">
        <v>316</v>
      </c>
      <c r="F139" s="671" t="s">
        <v>317</v>
      </c>
      <c r="G139" s="253" t="str">
        <f t="shared" si="19"/>
        <v>ป.6/23646</v>
      </c>
      <c r="H139" s="31" t="str">
        <f>IF(AND(B139=H$1),LOOKUP(9.99999999999999E+307,$H$2:H138)+1,"")</f>
        <v/>
      </c>
      <c r="I139" s="31" t="str">
        <f>IF(AND(B139=I$1),LOOKUP(9.99999999999999E+307,$I$2:I138)+1,"")</f>
        <v/>
      </c>
      <c r="J139" s="31" t="str">
        <f>IF(AND(B139=J$1),LOOKUP(9.99999999999999E+307,$J$2:J138)+1,"")</f>
        <v/>
      </c>
      <c r="K139" s="31" t="str">
        <f>IF(AND(B139=K$1),LOOKUP(9.99999999999999E+307,$K$2:K138)+1,"")</f>
        <v/>
      </c>
      <c r="L139" s="31" t="str">
        <f>IF(AND(B139=L$1),LOOKUP(9.99999999999999E+307,$L$2:L138)+1,"")</f>
        <v/>
      </c>
      <c r="M139" s="31" t="str">
        <f>IF(AND(B139=M$1),LOOKUP(9.99999999999999E+307,$M$2:M138)+1,"")</f>
        <v/>
      </c>
      <c r="N139" s="31" t="e">
        <f>IF(AND(B139=N$1),LOOKUP(9.99999999999999E+307,$N$2:N138)+1,"")</f>
        <v>#REF!</v>
      </c>
      <c r="O139" s="31" t="e">
        <f>IF(AND($B139=O$1),LOOKUP(9.99999999999999E+307,$O$2:O138)+1,"")</f>
        <v>#REF!</v>
      </c>
      <c r="P139" s="31" t="e">
        <f>IF(AND($B139=P$1),LOOKUP(9.99999999999999E+307,$P$2:P138)+1,"")</f>
        <v>#REF!</v>
      </c>
      <c r="Q139" s="31" t="e">
        <f>IF(AND($B139=Q$1),LOOKUP(9.99999999999999E+307,$Q$2:Q138)+1,"")</f>
        <v>#REF!</v>
      </c>
      <c r="R139" s="31" t="str">
        <f>IF(AND($B139=R$1),LOOKUP(9.99999999999999E+307,$R$2:R138)+1,"")</f>
        <v/>
      </c>
      <c r="S139" s="31" t="str">
        <f>IF(AND($B139=S$1),LOOKUP(9.99999999999999E+307,$S$2:S138)+1,"")</f>
        <v/>
      </c>
      <c r="T139" s="31"/>
      <c r="U139" s="31"/>
      <c r="AA139" s="254" t="str">
        <f t="shared" si="20"/>
        <v/>
      </c>
      <c r="AB139" s="254" t="str">
        <f t="shared" si="21"/>
        <v/>
      </c>
      <c r="AC139" s="255">
        <f t="shared" si="17"/>
        <v>1</v>
      </c>
      <c r="AD139" s="255">
        <f t="shared" si="18"/>
        <v>1</v>
      </c>
      <c r="AE139" s="256">
        <f t="shared" si="22"/>
        <v>1</v>
      </c>
      <c r="AF139" s="252" t="str">
        <f t="shared" si="16"/>
        <v>ป.6/2-1</v>
      </c>
    </row>
    <row r="140" spans="1:32" ht="20.149999999999999" customHeight="1" x14ac:dyDescent="0.3">
      <c r="A140" s="31">
        <v>138</v>
      </c>
      <c r="B140" s="235" t="s">
        <v>175</v>
      </c>
      <c r="C140" s="236">
        <v>3648</v>
      </c>
      <c r="D140" s="237" t="s">
        <v>194</v>
      </c>
      <c r="E140" s="671" t="s">
        <v>318</v>
      </c>
      <c r="F140" s="671" t="s">
        <v>229</v>
      </c>
      <c r="G140" s="253" t="str">
        <f t="shared" si="19"/>
        <v>ป.6/23648</v>
      </c>
      <c r="H140" s="31" t="str">
        <f>IF(AND(B140=H$1),LOOKUP(9.99999999999999E+307,$H$2:H139)+1,"")</f>
        <v/>
      </c>
      <c r="I140" s="31" t="str">
        <f>IF(AND(B140=I$1),LOOKUP(9.99999999999999E+307,$I$2:I139)+1,"")</f>
        <v/>
      </c>
      <c r="J140" s="31" t="str">
        <f>IF(AND(B140=J$1),LOOKUP(9.99999999999999E+307,$J$2:J139)+1,"")</f>
        <v/>
      </c>
      <c r="K140" s="31" t="str">
        <f>IF(AND(B140=K$1),LOOKUP(9.99999999999999E+307,$K$2:K139)+1,"")</f>
        <v/>
      </c>
      <c r="L140" s="31" t="str">
        <f>IF(AND(B140=L$1),LOOKUP(9.99999999999999E+307,$L$2:L139)+1,"")</f>
        <v/>
      </c>
      <c r="M140" s="31" t="str">
        <f>IF(AND(B140=M$1),LOOKUP(9.99999999999999E+307,$M$2:M139)+1,"")</f>
        <v/>
      </c>
      <c r="N140" s="31" t="e">
        <f>IF(AND(B140=N$1),LOOKUP(9.99999999999999E+307,$N$2:N139)+1,"")</f>
        <v>#REF!</v>
      </c>
      <c r="O140" s="31" t="e">
        <f>IF(AND($B140=O$1),LOOKUP(9.99999999999999E+307,$O$2:O139)+1,"")</f>
        <v>#REF!</v>
      </c>
      <c r="P140" s="31" t="e">
        <f>IF(AND($B140=P$1),LOOKUP(9.99999999999999E+307,$P$2:P139)+1,"")</f>
        <v>#REF!</v>
      </c>
      <c r="Q140" s="31" t="e">
        <f>IF(AND($B140=Q$1),LOOKUP(9.99999999999999E+307,$Q$2:Q139)+1,"")</f>
        <v>#REF!</v>
      </c>
      <c r="R140" s="31" t="str">
        <f>IF(AND($B140=R$1),LOOKUP(9.99999999999999E+307,$R$2:R139)+1,"")</f>
        <v/>
      </c>
      <c r="S140" s="31" t="str">
        <f>IF(AND($B140=S$1),LOOKUP(9.99999999999999E+307,$S$2:S139)+1,"")</f>
        <v/>
      </c>
      <c r="T140" s="31"/>
      <c r="U140" s="31"/>
      <c r="AA140" s="254" t="str">
        <f t="shared" si="20"/>
        <v/>
      </c>
      <c r="AB140" s="254" t="str">
        <f t="shared" si="21"/>
        <v/>
      </c>
      <c r="AC140" s="255">
        <f t="shared" si="17"/>
        <v>1</v>
      </c>
      <c r="AD140" s="255">
        <f t="shared" si="18"/>
        <v>1</v>
      </c>
      <c r="AE140" s="256">
        <f t="shared" si="22"/>
        <v>1</v>
      </c>
      <c r="AF140" s="252" t="str">
        <f t="shared" si="16"/>
        <v>ป.6/2-1</v>
      </c>
    </row>
    <row r="141" spans="1:32" ht="20.149999999999999" customHeight="1" x14ac:dyDescent="0.3">
      <c r="A141" s="31">
        <v>139</v>
      </c>
      <c r="B141" s="235" t="s">
        <v>175</v>
      </c>
      <c r="C141" s="236">
        <v>3727</v>
      </c>
      <c r="D141" s="237" t="s">
        <v>194</v>
      </c>
      <c r="E141" s="671" t="s">
        <v>319</v>
      </c>
      <c r="F141" s="671" t="s">
        <v>320</v>
      </c>
      <c r="G141" s="253" t="str">
        <f t="shared" si="19"/>
        <v>ป.6/23727</v>
      </c>
      <c r="H141" s="31" t="str">
        <f>IF(AND(B141=H$1),LOOKUP(9.99999999999999E+307,$H$2:H140)+1,"")</f>
        <v/>
      </c>
      <c r="I141" s="31" t="str">
        <f>IF(AND(B141=I$1),LOOKUP(9.99999999999999E+307,$I$2:I140)+1,"")</f>
        <v/>
      </c>
      <c r="J141" s="31" t="str">
        <f>IF(AND(B141=J$1),LOOKUP(9.99999999999999E+307,$J$2:J140)+1,"")</f>
        <v/>
      </c>
      <c r="K141" s="31" t="str">
        <f>IF(AND(B141=K$1),LOOKUP(9.99999999999999E+307,$K$2:K140)+1,"")</f>
        <v/>
      </c>
      <c r="L141" s="31" t="str">
        <f>IF(AND(B141=L$1),LOOKUP(9.99999999999999E+307,$L$2:L140)+1,"")</f>
        <v/>
      </c>
      <c r="M141" s="31" t="str">
        <f>IF(AND(B141=M$1),LOOKUP(9.99999999999999E+307,$M$2:M140)+1,"")</f>
        <v/>
      </c>
      <c r="N141" s="31" t="e">
        <f>IF(AND(B141=N$1),LOOKUP(9.99999999999999E+307,$N$2:N140)+1,"")</f>
        <v>#REF!</v>
      </c>
      <c r="O141" s="31" t="e">
        <f>IF(AND($B141=O$1),LOOKUP(9.99999999999999E+307,$O$2:O140)+1,"")</f>
        <v>#REF!</v>
      </c>
      <c r="P141" s="31" t="e">
        <f>IF(AND($B141=P$1),LOOKUP(9.99999999999999E+307,$P$2:P140)+1,"")</f>
        <v>#REF!</v>
      </c>
      <c r="Q141" s="31" t="e">
        <f>IF(AND($B141=Q$1),LOOKUP(9.99999999999999E+307,$Q$2:Q140)+1,"")</f>
        <v>#REF!</v>
      </c>
      <c r="R141" s="31" t="str">
        <f>IF(AND($B141=R$1),LOOKUP(9.99999999999999E+307,$R$2:R140)+1,"")</f>
        <v/>
      </c>
      <c r="S141" s="31" t="str">
        <f>IF(AND($B141=S$1),LOOKUP(9.99999999999999E+307,$S$2:S140)+1,"")</f>
        <v/>
      </c>
      <c r="T141" s="31"/>
      <c r="U141" s="31"/>
      <c r="AA141" s="254" t="str">
        <f t="shared" si="20"/>
        <v/>
      </c>
      <c r="AB141" s="254" t="str">
        <f t="shared" si="21"/>
        <v/>
      </c>
      <c r="AC141" s="255">
        <f t="shared" si="17"/>
        <v>1</v>
      </c>
      <c r="AD141" s="255">
        <f t="shared" si="18"/>
        <v>1</v>
      </c>
      <c r="AE141" s="256">
        <f t="shared" si="22"/>
        <v>1</v>
      </c>
      <c r="AF141" s="252" t="str">
        <f t="shared" si="16"/>
        <v>ป.6/2-1</v>
      </c>
    </row>
    <row r="142" spans="1:32" ht="20.149999999999999" customHeight="1" x14ac:dyDescent="0.3">
      <c r="A142" s="31">
        <v>140</v>
      </c>
      <c r="B142" s="235" t="s">
        <v>175</v>
      </c>
      <c r="C142" s="236">
        <v>3767</v>
      </c>
      <c r="D142" s="237" t="s">
        <v>194</v>
      </c>
      <c r="E142" s="671" t="s">
        <v>215</v>
      </c>
      <c r="F142" s="671" t="s">
        <v>321</v>
      </c>
      <c r="G142" s="253" t="str">
        <f t="shared" si="19"/>
        <v>ป.6/23767</v>
      </c>
      <c r="H142" s="31" t="str">
        <f>IF(AND(B142=H$1),LOOKUP(9.99999999999999E+307,$H$2:H141)+1,"")</f>
        <v/>
      </c>
      <c r="I142" s="31" t="str">
        <f>IF(AND(B142=I$1),LOOKUP(9.99999999999999E+307,$I$2:I141)+1,"")</f>
        <v/>
      </c>
      <c r="J142" s="31" t="str">
        <f>IF(AND(B142=J$1),LOOKUP(9.99999999999999E+307,$J$2:J141)+1,"")</f>
        <v/>
      </c>
      <c r="K142" s="31" t="str">
        <f>IF(AND(B142=K$1),LOOKUP(9.99999999999999E+307,$K$2:K141)+1,"")</f>
        <v/>
      </c>
      <c r="L142" s="31" t="str">
        <f>IF(AND(B142=L$1),LOOKUP(9.99999999999999E+307,$L$2:L141)+1,"")</f>
        <v/>
      </c>
      <c r="M142" s="31" t="str">
        <f>IF(AND(B142=M$1),LOOKUP(9.99999999999999E+307,$M$2:M141)+1,"")</f>
        <v/>
      </c>
      <c r="N142" s="31" t="e">
        <f>IF(AND(B142=N$1),LOOKUP(9.99999999999999E+307,$N$2:N141)+1,"")</f>
        <v>#REF!</v>
      </c>
      <c r="O142" s="31" t="e">
        <f>IF(AND($B142=O$1),LOOKUP(9.99999999999999E+307,$O$2:O141)+1,"")</f>
        <v>#REF!</v>
      </c>
      <c r="P142" s="31" t="e">
        <f>IF(AND($B142=P$1),LOOKUP(9.99999999999999E+307,$P$2:P141)+1,"")</f>
        <v>#REF!</v>
      </c>
      <c r="Q142" s="31" t="e">
        <f>IF(AND($B142=Q$1),LOOKUP(9.99999999999999E+307,$Q$2:Q141)+1,"")</f>
        <v>#REF!</v>
      </c>
      <c r="R142" s="31" t="str">
        <f>IF(AND($B142=R$1),LOOKUP(9.99999999999999E+307,$R$2:R141)+1,"")</f>
        <v/>
      </c>
      <c r="S142" s="31" t="str">
        <f>IF(AND($B142=S$1),LOOKUP(9.99999999999999E+307,$S$2:S141)+1,"")</f>
        <v/>
      </c>
      <c r="T142" s="31"/>
      <c r="U142" s="31"/>
      <c r="AA142" s="254" t="str">
        <f t="shared" si="20"/>
        <v/>
      </c>
      <c r="AB142" s="254" t="str">
        <f t="shared" si="21"/>
        <v/>
      </c>
      <c r="AC142" s="255">
        <f t="shared" si="17"/>
        <v>1</v>
      </c>
      <c r="AD142" s="255">
        <f t="shared" si="18"/>
        <v>1</v>
      </c>
      <c r="AE142" s="256">
        <f t="shared" si="22"/>
        <v>1</v>
      </c>
      <c r="AF142" s="252" t="str">
        <f t="shared" si="16"/>
        <v>ป.6/2-1</v>
      </c>
    </row>
    <row r="143" spans="1:32" ht="20.149999999999999" customHeight="1" x14ac:dyDescent="0.3">
      <c r="A143" s="31">
        <v>141</v>
      </c>
      <c r="B143" s="235" t="s">
        <v>175</v>
      </c>
      <c r="C143" s="236">
        <v>3833</v>
      </c>
      <c r="D143" s="237" t="s">
        <v>194</v>
      </c>
      <c r="E143" s="671" t="s">
        <v>263</v>
      </c>
      <c r="F143" s="671" t="s">
        <v>222</v>
      </c>
      <c r="G143" s="253" t="str">
        <f t="shared" si="19"/>
        <v>ป.6/23833</v>
      </c>
      <c r="H143" s="31" t="str">
        <f>IF(AND(B143=H$1),LOOKUP(9.99999999999999E+307,$H$2:H142)+1,"")</f>
        <v/>
      </c>
      <c r="I143" s="31" t="str">
        <f>IF(AND(B143=I$1),LOOKUP(9.99999999999999E+307,$I$2:I142)+1,"")</f>
        <v/>
      </c>
      <c r="J143" s="31" t="str">
        <f>IF(AND(B143=J$1),LOOKUP(9.99999999999999E+307,$J$2:J142)+1,"")</f>
        <v/>
      </c>
      <c r="K143" s="31" t="str">
        <f>IF(AND(B143=K$1),LOOKUP(9.99999999999999E+307,$K$2:K142)+1,"")</f>
        <v/>
      </c>
      <c r="L143" s="31" t="str">
        <f>IF(AND(B143=L$1),LOOKUP(9.99999999999999E+307,$L$2:L142)+1,"")</f>
        <v/>
      </c>
      <c r="M143" s="31" t="str">
        <f>IF(AND(B143=M$1),LOOKUP(9.99999999999999E+307,$M$2:M142)+1,"")</f>
        <v/>
      </c>
      <c r="N143" s="31" t="e">
        <f>IF(AND(B143=N$1),LOOKUP(9.99999999999999E+307,$N$2:N142)+1,"")</f>
        <v>#REF!</v>
      </c>
      <c r="O143" s="31" t="e">
        <f>IF(AND($B143=O$1),LOOKUP(9.99999999999999E+307,$O$2:O142)+1,"")</f>
        <v>#REF!</v>
      </c>
      <c r="P143" s="31" t="e">
        <f>IF(AND($B143=P$1),LOOKUP(9.99999999999999E+307,$P$2:P142)+1,"")</f>
        <v>#REF!</v>
      </c>
      <c r="Q143" s="31" t="e">
        <f>IF(AND($B143=Q$1),LOOKUP(9.99999999999999E+307,$Q$2:Q142)+1,"")</f>
        <v>#REF!</v>
      </c>
      <c r="R143" s="31" t="str">
        <f>IF(AND($B143=R$1),LOOKUP(9.99999999999999E+307,$R$2:R142)+1,"")</f>
        <v/>
      </c>
      <c r="S143" s="31" t="str">
        <f>IF(AND($B143=S$1),LOOKUP(9.99999999999999E+307,$S$2:S142)+1,"")</f>
        <v/>
      </c>
      <c r="T143" s="31"/>
      <c r="U143" s="31"/>
      <c r="AA143" s="254" t="str">
        <f t="shared" si="20"/>
        <v/>
      </c>
      <c r="AB143" s="254" t="str">
        <f t="shared" si="21"/>
        <v/>
      </c>
      <c r="AC143" s="255">
        <f t="shared" si="17"/>
        <v>1</v>
      </c>
      <c r="AD143" s="255">
        <f t="shared" si="18"/>
        <v>1</v>
      </c>
      <c r="AE143" s="256">
        <f t="shared" si="22"/>
        <v>1</v>
      </c>
      <c r="AF143" s="252" t="str">
        <f t="shared" si="16"/>
        <v>ป.6/2-1</v>
      </c>
    </row>
    <row r="144" spans="1:32" ht="20.149999999999999" customHeight="1" x14ac:dyDescent="0.3">
      <c r="A144" s="31">
        <v>142</v>
      </c>
      <c r="B144" s="235" t="s">
        <v>175</v>
      </c>
      <c r="C144" s="236">
        <v>3850</v>
      </c>
      <c r="D144" s="237" t="s">
        <v>194</v>
      </c>
      <c r="E144" s="671" t="s">
        <v>322</v>
      </c>
      <c r="F144" s="671" t="s">
        <v>323</v>
      </c>
      <c r="G144" s="253" t="str">
        <f t="shared" si="19"/>
        <v>ป.6/23850</v>
      </c>
      <c r="H144" s="31" t="str">
        <f>IF(AND(B144=H$1),LOOKUP(9.99999999999999E+307,$H$2:H143)+1,"")</f>
        <v/>
      </c>
      <c r="I144" s="31" t="str">
        <f>IF(AND(B144=I$1),LOOKUP(9.99999999999999E+307,$I$2:I143)+1,"")</f>
        <v/>
      </c>
      <c r="J144" s="31" t="str">
        <f>IF(AND(B144=J$1),LOOKUP(9.99999999999999E+307,$J$2:J143)+1,"")</f>
        <v/>
      </c>
      <c r="K144" s="31" t="str">
        <f>IF(AND(B144=K$1),LOOKUP(9.99999999999999E+307,$K$2:K143)+1,"")</f>
        <v/>
      </c>
      <c r="L144" s="31" t="str">
        <f>IF(AND(B144=L$1),LOOKUP(9.99999999999999E+307,$L$2:L143)+1,"")</f>
        <v/>
      </c>
      <c r="M144" s="31" t="str">
        <f>IF(AND(B144=M$1),LOOKUP(9.99999999999999E+307,$M$2:M143)+1,"")</f>
        <v/>
      </c>
      <c r="N144" s="31" t="e">
        <f>IF(AND(B144=N$1),LOOKUP(9.99999999999999E+307,$N$2:N143)+1,"")</f>
        <v>#REF!</v>
      </c>
      <c r="O144" s="31" t="e">
        <f>IF(AND($B144=O$1),LOOKUP(9.99999999999999E+307,$O$2:O143)+1,"")</f>
        <v>#REF!</v>
      </c>
      <c r="P144" s="31" t="e">
        <f>IF(AND($B144=P$1),LOOKUP(9.99999999999999E+307,$P$2:P143)+1,"")</f>
        <v>#REF!</v>
      </c>
      <c r="Q144" s="31" t="e">
        <f>IF(AND($B144=Q$1),LOOKUP(9.99999999999999E+307,$Q$2:Q143)+1,"")</f>
        <v>#REF!</v>
      </c>
      <c r="R144" s="31" t="str">
        <f>IF(AND($B144=R$1),LOOKUP(9.99999999999999E+307,$R$2:R143)+1,"")</f>
        <v/>
      </c>
      <c r="S144" s="31" t="str">
        <f>IF(AND($B144=S$1),LOOKUP(9.99999999999999E+307,$S$2:S143)+1,"")</f>
        <v/>
      </c>
      <c r="T144" s="31"/>
      <c r="U144" s="31"/>
      <c r="AA144" s="254" t="str">
        <f t="shared" si="20"/>
        <v/>
      </c>
      <c r="AB144" s="254" t="str">
        <f t="shared" si="21"/>
        <v/>
      </c>
      <c r="AC144" s="255">
        <f t="shared" si="17"/>
        <v>1</v>
      </c>
      <c r="AD144" s="255">
        <f t="shared" si="18"/>
        <v>1</v>
      </c>
      <c r="AE144" s="256">
        <f t="shared" si="22"/>
        <v>1</v>
      </c>
      <c r="AF144" s="252" t="str">
        <f t="shared" si="16"/>
        <v>ป.6/2-1</v>
      </c>
    </row>
    <row r="145" spans="1:32" ht="20.149999999999999" customHeight="1" x14ac:dyDescent="0.3">
      <c r="A145" s="31">
        <v>143</v>
      </c>
      <c r="B145" s="235" t="s">
        <v>175</v>
      </c>
      <c r="C145" s="236">
        <v>3964</v>
      </c>
      <c r="D145" s="237" t="s">
        <v>194</v>
      </c>
      <c r="E145" s="671" t="s">
        <v>324</v>
      </c>
      <c r="F145" s="671" t="s">
        <v>198</v>
      </c>
      <c r="G145" s="253" t="str">
        <f t="shared" si="19"/>
        <v>ป.6/23964</v>
      </c>
      <c r="H145" s="31" t="str">
        <f>IF(AND(B145=H$1),LOOKUP(9.99999999999999E+307,$H$2:H144)+1,"")</f>
        <v/>
      </c>
      <c r="I145" s="31" t="str">
        <f>IF(AND(B145=I$1),LOOKUP(9.99999999999999E+307,$I$2:I144)+1,"")</f>
        <v/>
      </c>
      <c r="J145" s="31" t="str">
        <f>IF(AND(B145=J$1),LOOKUP(9.99999999999999E+307,$J$2:J144)+1,"")</f>
        <v/>
      </c>
      <c r="K145" s="31" t="str">
        <f>IF(AND(B145=K$1),LOOKUP(9.99999999999999E+307,$K$2:K144)+1,"")</f>
        <v/>
      </c>
      <c r="L145" s="31" t="str">
        <f>IF(AND(B145=L$1),LOOKUP(9.99999999999999E+307,$L$2:L144)+1,"")</f>
        <v/>
      </c>
      <c r="M145" s="31" t="str">
        <f>IF(AND(B145=M$1),LOOKUP(9.99999999999999E+307,$M$2:M144)+1,"")</f>
        <v/>
      </c>
      <c r="N145" s="31" t="e">
        <f>IF(AND(B145=N$1),LOOKUP(9.99999999999999E+307,$N$2:N144)+1,"")</f>
        <v>#REF!</v>
      </c>
      <c r="O145" s="31" t="e">
        <f>IF(AND($B145=O$1),LOOKUP(9.99999999999999E+307,$O$2:O144)+1,"")</f>
        <v>#REF!</v>
      </c>
      <c r="P145" s="31" t="e">
        <f>IF(AND($B145=P$1),LOOKUP(9.99999999999999E+307,$P$2:P144)+1,"")</f>
        <v>#REF!</v>
      </c>
      <c r="Q145" s="31" t="e">
        <f>IF(AND($B145=Q$1),LOOKUP(9.99999999999999E+307,$Q$2:Q144)+1,"")</f>
        <v>#REF!</v>
      </c>
      <c r="R145" s="31" t="str">
        <f>IF(AND($B145=R$1),LOOKUP(9.99999999999999E+307,$R$2:R144)+1,"")</f>
        <v/>
      </c>
      <c r="S145" s="31" t="str">
        <f>IF(AND($B145=S$1),LOOKUP(9.99999999999999E+307,$S$2:S144)+1,"")</f>
        <v/>
      </c>
      <c r="T145" s="31"/>
      <c r="U145" s="31"/>
      <c r="AA145" s="254" t="str">
        <f t="shared" si="20"/>
        <v/>
      </c>
      <c r="AB145" s="254" t="str">
        <f t="shared" si="21"/>
        <v/>
      </c>
      <c r="AC145" s="255">
        <f t="shared" si="17"/>
        <v>1</v>
      </c>
      <c r="AD145" s="255">
        <f t="shared" si="18"/>
        <v>1</v>
      </c>
      <c r="AE145" s="256">
        <f t="shared" si="22"/>
        <v>1</v>
      </c>
      <c r="AF145" s="252" t="str">
        <f t="shared" si="16"/>
        <v>ป.6/2-1</v>
      </c>
    </row>
    <row r="146" spans="1:32" ht="20.149999999999999" customHeight="1" x14ac:dyDescent="0.3">
      <c r="A146" s="31">
        <v>144</v>
      </c>
      <c r="B146" s="235" t="s">
        <v>175</v>
      </c>
      <c r="C146" s="236">
        <v>3970</v>
      </c>
      <c r="D146" s="237" t="s">
        <v>194</v>
      </c>
      <c r="E146" s="671" t="s">
        <v>325</v>
      </c>
      <c r="F146" s="671" t="s">
        <v>326</v>
      </c>
      <c r="G146" s="253" t="str">
        <f t="shared" si="19"/>
        <v>ป.6/23970</v>
      </c>
      <c r="H146" s="31" t="str">
        <f>IF(AND(B146=H$1),LOOKUP(9.99999999999999E+307,$H$2:H145)+1,"")</f>
        <v/>
      </c>
      <c r="I146" s="31" t="str">
        <f>IF(AND(B146=I$1),LOOKUP(9.99999999999999E+307,$I$2:I145)+1,"")</f>
        <v/>
      </c>
      <c r="J146" s="31" t="str">
        <f>IF(AND(B146=J$1),LOOKUP(9.99999999999999E+307,$J$2:J145)+1,"")</f>
        <v/>
      </c>
      <c r="K146" s="31" t="str">
        <f>IF(AND(B146=K$1),LOOKUP(9.99999999999999E+307,$K$2:K145)+1,"")</f>
        <v/>
      </c>
      <c r="L146" s="31" t="str">
        <f>IF(AND(B146=L$1),LOOKUP(9.99999999999999E+307,$L$2:L145)+1,"")</f>
        <v/>
      </c>
      <c r="M146" s="31" t="str">
        <f>IF(AND(B146=M$1),LOOKUP(9.99999999999999E+307,$M$2:M145)+1,"")</f>
        <v/>
      </c>
      <c r="N146" s="31" t="e">
        <f>IF(AND(B146=N$1),LOOKUP(9.99999999999999E+307,$N$2:N145)+1,"")</f>
        <v>#REF!</v>
      </c>
      <c r="O146" s="31" t="e">
        <f>IF(AND($B146=O$1),LOOKUP(9.99999999999999E+307,$O$2:O145)+1,"")</f>
        <v>#REF!</v>
      </c>
      <c r="P146" s="31" t="e">
        <f>IF(AND($B146=P$1),LOOKUP(9.99999999999999E+307,$P$2:P145)+1,"")</f>
        <v>#REF!</v>
      </c>
      <c r="Q146" s="31" t="e">
        <f>IF(AND($B146=Q$1),LOOKUP(9.99999999999999E+307,$Q$2:Q145)+1,"")</f>
        <v>#REF!</v>
      </c>
      <c r="R146" s="31" t="str">
        <f>IF(AND($B146=R$1),LOOKUP(9.99999999999999E+307,$R$2:R145)+1,"")</f>
        <v/>
      </c>
      <c r="S146" s="31" t="str">
        <f>IF(AND($B146=S$1),LOOKUP(9.99999999999999E+307,$S$2:S145)+1,"")</f>
        <v/>
      </c>
      <c r="T146" s="31"/>
      <c r="U146" s="31"/>
      <c r="AA146" s="254" t="str">
        <f t="shared" si="20"/>
        <v/>
      </c>
      <c r="AB146" s="254" t="str">
        <f t="shared" si="21"/>
        <v/>
      </c>
      <c r="AC146" s="255">
        <f t="shared" si="17"/>
        <v>1</v>
      </c>
      <c r="AD146" s="255">
        <f t="shared" si="18"/>
        <v>1</v>
      </c>
      <c r="AE146" s="256">
        <f t="shared" si="22"/>
        <v>1</v>
      </c>
      <c r="AF146" s="252" t="str">
        <f t="shared" si="16"/>
        <v>ป.6/2-1</v>
      </c>
    </row>
    <row r="147" spans="1:32" ht="20.149999999999999" customHeight="1" x14ac:dyDescent="0.3">
      <c r="A147" s="31">
        <v>145</v>
      </c>
      <c r="B147" s="235" t="s">
        <v>175</v>
      </c>
      <c r="C147" s="236">
        <v>3994</v>
      </c>
      <c r="D147" s="237" t="s">
        <v>194</v>
      </c>
      <c r="E147" s="671" t="s">
        <v>327</v>
      </c>
      <c r="F147" s="671" t="s">
        <v>328</v>
      </c>
      <c r="G147" s="253" t="str">
        <f t="shared" si="19"/>
        <v>ป.6/23994</v>
      </c>
      <c r="H147" s="31" t="str">
        <f>IF(AND(B147=H$1),LOOKUP(9.99999999999999E+307,$H$2:H146)+1,"")</f>
        <v/>
      </c>
      <c r="I147" s="31" t="str">
        <f>IF(AND(B147=I$1),LOOKUP(9.99999999999999E+307,$I$2:I146)+1,"")</f>
        <v/>
      </c>
      <c r="J147" s="31" t="str">
        <f>IF(AND(B147=J$1),LOOKUP(9.99999999999999E+307,$J$2:J146)+1,"")</f>
        <v/>
      </c>
      <c r="K147" s="31" t="str">
        <f>IF(AND(B147=K$1),LOOKUP(9.99999999999999E+307,$K$2:K146)+1,"")</f>
        <v/>
      </c>
      <c r="L147" s="31" t="str">
        <f>IF(AND(B147=L$1),LOOKUP(9.99999999999999E+307,$L$2:L146)+1,"")</f>
        <v/>
      </c>
      <c r="M147" s="31" t="str">
        <f>IF(AND(B147=M$1),LOOKUP(9.99999999999999E+307,$M$2:M146)+1,"")</f>
        <v/>
      </c>
      <c r="N147" s="31" t="e">
        <f>IF(AND(B147=N$1),LOOKUP(9.99999999999999E+307,$N$2:N146)+1,"")</f>
        <v>#REF!</v>
      </c>
      <c r="O147" s="31" t="e">
        <f>IF(AND($B147=O$1),LOOKUP(9.99999999999999E+307,$O$2:O146)+1,"")</f>
        <v>#REF!</v>
      </c>
      <c r="P147" s="31" t="e">
        <f>IF(AND($B147=P$1),LOOKUP(9.99999999999999E+307,$P$2:P146)+1,"")</f>
        <v>#REF!</v>
      </c>
      <c r="Q147" s="31" t="e">
        <f>IF(AND($B147=Q$1),LOOKUP(9.99999999999999E+307,$Q$2:Q146)+1,"")</f>
        <v>#REF!</v>
      </c>
      <c r="R147" s="31" t="str">
        <f>IF(AND($B147=R$1),LOOKUP(9.99999999999999E+307,$R$2:R146)+1,"")</f>
        <v/>
      </c>
      <c r="S147" s="31" t="str">
        <f>IF(AND($B147=S$1),LOOKUP(9.99999999999999E+307,$S$2:S146)+1,"")</f>
        <v/>
      </c>
      <c r="T147" s="31"/>
      <c r="U147" s="31"/>
      <c r="AA147" s="254" t="str">
        <f t="shared" si="20"/>
        <v/>
      </c>
      <c r="AB147" s="254" t="str">
        <f t="shared" si="21"/>
        <v/>
      </c>
      <c r="AC147" s="255">
        <f t="shared" si="17"/>
        <v>1</v>
      </c>
      <c r="AD147" s="255">
        <f t="shared" si="18"/>
        <v>1</v>
      </c>
      <c r="AE147" s="256">
        <f t="shared" si="22"/>
        <v>1</v>
      </c>
      <c r="AF147" s="252" t="str">
        <f t="shared" si="16"/>
        <v>ป.6/2-1</v>
      </c>
    </row>
    <row r="148" spans="1:32" ht="20.149999999999999" customHeight="1" x14ac:dyDescent="0.3">
      <c r="A148" s="31">
        <v>146</v>
      </c>
      <c r="B148" s="235" t="s">
        <v>175</v>
      </c>
      <c r="C148" s="236">
        <v>4106</v>
      </c>
      <c r="D148" s="237" t="s">
        <v>194</v>
      </c>
      <c r="E148" s="671" t="s">
        <v>692</v>
      </c>
      <c r="F148" s="671" t="s">
        <v>693</v>
      </c>
      <c r="G148" s="253" t="str">
        <f t="shared" si="19"/>
        <v>ป.6/24106</v>
      </c>
      <c r="H148" s="31" t="str">
        <f>IF(AND(B148=H$1),LOOKUP(9.99999999999999E+307,$H$2:H147)+1,"")</f>
        <v/>
      </c>
      <c r="I148" s="31" t="str">
        <f>IF(AND(B148=I$1),LOOKUP(9.99999999999999E+307,$I$2:I147)+1,"")</f>
        <v/>
      </c>
      <c r="J148" s="31" t="str">
        <f>IF(AND(B148=J$1),LOOKUP(9.99999999999999E+307,$J$2:J147)+1,"")</f>
        <v/>
      </c>
      <c r="K148" s="31" t="str">
        <f>IF(AND(B148=K$1),LOOKUP(9.99999999999999E+307,$K$2:K147)+1,"")</f>
        <v/>
      </c>
      <c r="L148" s="31" t="str">
        <f>IF(AND(B148=L$1),LOOKUP(9.99999999999999E+307,$L$2:L147)+1,"")</f>
        <v/>
      </c>
      <c r="M148" s="31" t="str">
        <f>IF(AND(B148=M$1),LOOKUP(9.99999999999999E+307,$M$2:M147)+1,"")</f>
        <v/>
      </c>
      <c r="N148" s="31" t="e">
        <f>IF(AND(B148=N$1),LOOKUP(9.99999999999999E+307,$N$2:N147)+1,"")</f>
        <v>#REF!</v>
      </c>
      <c r="O148" s="31" t="e">
        <f>IF(AND($B148=O$1),LOOKUP(9.99999999999999E+307,$O$2:O147)+1,"")</f>
        <v>#REF!</v>
      </c>
      <c r="P148" s="31" t="e">
        <f>IF(AND($B148=P$1),LOOKUP(9.99999999999999E+307,$P$2:P147)+1,"")</f>
        <v>#REF!</v>
      </c>
      <c r="Q148" s="31" t="e">
        <f>IF(AND($B148=Q$1),LOOKUP(9.99999999999999E+307,$Q$2:Q147)+1,"")</f>
        <v>#REF!</v>
      </c>
      <c r="R148" s="31" t="str">
        <f>IF(AND($B148=R$1),LOOKUP(9.99999999999999E+307,$R$2:R147)+1,"")</f>
        <v/>
      </c>
      <c r="S148" s="31" t="str">
        <f>IF(AND($B148=S$1),LOOKUP(9.99999999999999E+307,$S$2:S147)+1,"")</f>
        <v/>
      </c>
      <c r="T148" s="31"/>
      <c r="U148" s="31"/>
      <c r="AA148" s="254" t="str">
        <f t="shared" si="20"/>
        <v/>
      </c>
      <c r="AB148" s="254" t="str">
        <f t="shared" si="21"/>
        <v/>
      </c>
      <c r="AC148" s="255">
        <f t="shared" si="17"/>
        <v>1</v>
      </c>
      <c r="AD148" s="255">
        <f t="shared" si="18"/>
        <v>1</v>
      </c>
      <c r="AE148" s="256">
        <f t="shared" si="22"/>
        <v>1</v>
      </c>
      <c r="AF148" s="252" t="str">
        <f t="shared" si="16"/>
        <v>ป.6/2-1</v>
      </c>
    </row>
    <row r="149" spans="1:32" ht="20.149999999999999" customHeight="1" x14ac:dyDescent="0.3">
      <c r="A149" s="31">
        <v>147</v>
      </c>
      <c r="B149" s="235" t="s">
        <v>175</v>
      </c>
      <c r="C149" s="236">
        <v>4107</v>
      </c>
      <c r="D149" s="237" t="s">
        <v>194</v>
      </c>
      <c r="E149" s="671" t="s">
        <v>694</v>
      </c>
      <c r="F149" s="671" t="s">
        <v>201</v>
      </c>
      <c r="G149" s="253" t="str">
        <f t="shared" si="19"/>
        <v>ป.6/24107</v>
      </c>
      <c r="H149" s="31" t="str">
        <f>IF(AND(B149=H$1),LOOKUP(9.99999999999999E+307,$H$2:H148)+1,"")</f>
        <v/>
      </c>
      <c r="I149" s="31" t="str">
        <f>IF(AND(B149=I$1),LOOKUP(9.99999999999999E+307,$I$2:I148)+1,"")</f>
        <v/>
      </c>
      <c r="J149" s="31" t="str">
        <f>IF(AND(B149=J$1),LOOKUP(9.99999999999999E+307,$J$2:J148)+1,"")</f>
        <v/>
      </c>
      <c r="K149" s="31" t="str">
        <f>IF(AND(B149=K$1),LOOKUP(9.99999999999999E+307,$K$2:K148)+1,"")</f>
        <v/>
      </c>
      <c r="L149" s="31" t="str">
        <f>IF(AND(B149=L$1),LOOKUP(9.99999999999999E+307,$L$2:L148)+1,"")</f>
        <v/>
      </c>
      <c r="M149" s="31" t="str">
        <f>IF(AND(B149=M$1),LOOKUP(9.99999999999999E+307,$M$2:M148)+1,"")</f>
        <v/>
      </c>
      <c r="N149" s="31" t="e">
        <f>IF(AND(B149=N$1),LOOKUP(9.99999999999999E+307,$N$2:N148)+1,"")</f>
        <v>#REF!</v>
      </c>
      <c r="O149" s="31" t="e">
        <f>IF(AND($B149=O$1),LOOKUP(9.99999999999999E+307,$O$2:O148)+1,"")</f>
        <v>#REF!</v>
      </c>
      <c r="P149" s="31" t="e">
        <f>IF(AND($B149=P$1),LOOKUP(9.99999999999999E+307,$P$2:P148)+1,"")</f>
        <v>#REF!</v>
      </c>
      <c r="Q149" s="31" t="e">
        <f>IF(AND($B149=Q$1),LOOKUP(9.99999999999999E+307,$Q$2:Q148)+1,"")</f>
        <v>#REF!</v>
      </c>
      <c r="R149" s="31" t="str">
        <f>IF(AND($B149=R$1),LOOKUP(9.99999999999999E+307,$R$2:R148)+1,"")</f>
        <v/>
      </c>
      <c r="S149" s="31" t="str">
        <f>IF(AND($B149=S$1),LOOKUP(9.99999999999999E+307,$S$2:S148)+1,"")</f>
        <v/>
      </c>
      <c r="T149" s="31"/>
      <c r="U149" s="31"/>
      <c r="AA149" s="254" t="str">
        <f t="shared" si="20"/>
        <v/>
      </c>
      <c r="AB149" s="254" t="str">
        <f t="shared" si="21"/>
        <v/>
      </c>
      <c r="AC149" s="255">
        <f t="shared" si="17"/>
        <v>1</v>
      </c>
      <c r="AD149" s="255">
        <f t="shared" si="18"/>
        <v>1</v>
      </c>
      <c r="AE149" s="256">
        <f t="shared" si="22"/>
        <v>1</v>
      </c>
      <c r="AF149" s="252" t="str">
        <f t="shared" si="16"/>
        <v>ป.6/2-1</v>
      </c>
    </row>
    <row r="150" spans="1:32" ht="20.149999999999999" customHeight="1" x14ac:dyDescent="0.3">
      <c r="A150" s="31">
        <v>148</v>
      </c>
      <c r="B150" s="235" t="s">
        <v>175</v>
      </c>
      <c r="C150" s="236">
        <v>4212</v>
      </c>
      <c r="D150" s="237" t="s">
        <v>194</v>
      </c>
      <c r="E150" s="671" t="s">
        <v>711</v>
      </c>
      <c r="F150" s="671" t="s">
        <v>210</v>
      </c>
      <c r="G150" s="253" t="str">
        <f t="shared" si="19"/>
        <v>ป.6/24212</v>
      </c>
      <c r="H150" s="31" t="str">
        <f>IF(AND(B150=H$1),LOOKUP(9.99999999999999E+307,$H$2:H149)+1,"")</f>
        <v/>
      </c>
      <c r="I150" s="31" t="str">
        <f>IF(AND(B150=I$1),LOOKUP(9.99999999999999E+307,$I$2:I149)+1,"")</f>
        <v/>
      </c>
      <c r="J150" s="31" t="str">
        <f>IF(AND(B150=J$1),LOOKUP(9.99999999999999E+307,$J$2:J149)+1,"")</f>
        <v/>
      </c>
      <c r="K150" s="31" t="str">
        <f>IF(AND(B150=K$1),LOOKUP(9.99999999999999E+307,$K$2:K149)+1,"")</f>
        <v/>
      </c>
      <c r="L150" s="31" t="str">
        <f>IF(AND(B150=L$1),LOOKUP(9.99999999999999E+307,$L$2:L149)+1,"")</f>
        <v/>
      </c>
      <c r="M150" s="31" t="str">
        <f>IF(AND(B150=M$1),LOOKUP(9.99999999999999E+307,$M$2:M149)+1,"")</f>
        <v/>
      </c>
      <c r="N150" s="31" t="e">
        <f>IF(AND(B150=N$1),LOOKUP(9.99999999999999E+307,$N$2:N149)+1,"")</f>
        <v>#REF!</v>
      </c>
      <c r="O150" s="31" t="e">
        <f>IF(AND($B150=O$1),LOOKUP(9.99999999999999E+307,$O$2:O149)+1,"")</f>
        <v>#REF!</v>
      </c>
      <c r="P150" s="31" t="e">
        <f>IF(AND($B150=P$1),LOOKUP(9.99999999999999E+307,$P$2:P149)+1,"")</f>
        <v>#REF!</v>
      </c>
      <c r="Q150" s="31" t="e">
        <f>IF(AND($B150=Q$1),LOOKUP(9.99999999999999E+307,$Q$2:Q149)+1,"")</f>
        <v>#REF!</v>
      </c>
      <c r="R150" s="31" t="str">
        <f>IF(AND($B150=R$1),LOOKUP(9.99999999999999E+307,$R$2:R149)+1,"")</f>
        <v/>
      </c>
      <c r="S150" s="31" t="str">
        <f>IF(AND($B150=S$1),LOOKUP(9.99999999999999E+307,$S$2:S149)+1,"")</f>
        <v/>
      </c>
      <c r="T150" s="31"/>
      <c r="U150" s="31"/>
      <c r="AA150" s="254" t="str">
        <f t="shared" si="20"/>
        <v/>
      </c>
      <c r="AB150" s="254" t="str">
        <f t="shared" si="21"/>
        <v/>
      </c>
      <c r="AC150" s="255">
        <f t="shared" si="17"/>
        <v>1</v>
      </c>
      <c r="AD150" s="255">
        <f t="shared" si="18"/>
        <v>1</v>
      </c>
      <c r="AE150" s="256">
        <f t="shared" si="22"/>
        <v>1</v>
      </c>
      <c r="AF150" s="252" t="str">
        <f t="shared" si="16"/>
        <v>ป.6/2-1</v>
      </c>
    </row>
    <row r="151" spans="1:32" ht="20.149999999999999" customHeight="1" x14ac:dyDescent="0.3">
      <c r="A151" s="31">
        <v>149</v>
      </c>
      <c r="B151" s="235" t="s">
        <v>175</v>
      </c>
      <c r="C151" s="236">
        <v>4308</v>
      </c>
      <c r="D151" s="237" t="s">
        <v>194</v>
      </c>
      <c r="E151" s="671" t="s">
        <v>205</v>
      </c>
      <c r="F151" s="671" t="s">
        <v>756</v>
      </c>
      <c r="G151" s="253" t="str">
        <f t="shared" si="19"/>
        <v>ป.6/24308</v>
      </c>
      <c r="H151" s="31" t="str">
        <f>IF(AND(B151=H$1),LOOKUP(9.99999999999999E+307,$H$2:H150)+1,"")</f>
        <v/>
      </c>
      <c r="I151" s="31" t="str">
        <f>IF(AND(B151=I$1),LOOKUP(9.99999999999999E+307,$I$2:I150)+1,"")</f>
        <v/>
      </c>
      <c r="J151" s="31" t="str">
        <f>IF(AND(B151=J$1),LOOKUP(9.99999999999999E+307,$J$2:J150)+1,"")</f>
        <v/>
      </c>
      <c r="K151" s="31" t="str">
        <f>IF(AND(B151=K$1),LOOKUP(9.99999999999999E+307,$K$2:K150)+1,"")</f>
        <v/>
      </c>
      <c r="L151" s="31" t="str">
        <f>IF(AND(B151=L$1),LOOKUP(9.99999999999999E+307,$L$2:L150)+1,"")</f>
        <v/>
      </c>
      <c r="M151" s="31" t="str">
        <f>IF(AND(B151=M$1),LOOKUP(9.99999999999999E+307,$M$2:M150)+1,"")</f>
        <v/>
      </c>
      <c r="N151" s="31" t="e">
        <f>IF(AND(B151=N$1),LOOKUP(9.99999999999999E+307,$N$2:N150)+1,"")</f>
        <v>#REF!</v>
      </c>
      <c r="O151" s="31" t="e">
        <f>IF(AND($B151=O$1),LOOKUP(9.99999999999999E+307,$O$2:O150)+1,"")</f>
        <v>#REF!</v>
      </c>
      <c r="P151" s="31" t="e">
        <f>IF(AND($B151=P$1),LOOKUP(9.99999999999999E+307,$P$2:P150)+1,"")</f>
        <v>#REF!</v>
      </c>
      <c r="Q151" s="31" t="e">
        <f>IF(AND($B151=Q$1),LOOKUP(9.99999999999999E+307,$Q$2:Q150)+1,"")</f>
        <v>#REF!</v>
      </c>
      <c r="R151" s="31" t="str">
        <f>IF(AND($B151=R$1),LOOKUP(9.99999999999999E+307,$R$2:R150)+1,"")</f>
        <v/>
      </c>
      <c r="S151" s="31" t="str">
        <f>IF(AND($B151=S$1),LOOKUP(9.99999999999999E+307,$S$2:S150)+1,"")</f>
        <v/>
      </c>
      <c r="T151" s="31"/>
      <c r="U151" s="31"/>
      <c r="AA151" s="254" t="str">
        <f t="shared" si="20"/>
        <v/>
      </c>
      <c r="AB151" s="254" t="str">
        <f t="shared" si="21"/>
        <v/>
      </c>
      <c r="AC151" s="255">
        <f t="shared" si="17"/>
        <v>1</v>
      </c>
      <c r="AD151" s="255">
        <f t="shared" si="18"/>
        <v>1</v>
      </c>
      <c r="AE151" s="256">
        <f t="shared" si="22"/>
        <v>1</v>
      </c>
      <c r="AF151" s="252" t="str">
        <f t="shared" si="16"/>
        <v>ป.6/2-1</v>
      </c>
    </row>
    <row r="152" spans="1:32" ht="20.149999999999999" customHeight="1" x14ac:dyDescent="0.3">
      <c r="A152" s="31">
        <v>150</v>
      </c>
      <c r="B152" s="235" t="s">
        <v>175</v>
      </c>
      <c r="C152" s="236">
        <v>3512</v>
      </c>
      <c r="D152" s="237" t="s">
        <v>199</v>
      </c>
      <c r="E152" s="671" t="s">
        <v>231</v>
      </c>
      <c r="F152" s="671" t="s">
        <v>261</v>
      </c>
      <c r="G152" s="253" t="str">
        <f t="shared" si="19"/>
        <v>ป.6/23512</v>
      </c>
      <c r="H152" s="31" t="str">
        <f>IF(AND(B152=H$1),LOOKUP(9.99999999999999E+307,$H$2:H151)+1,"")</f>
        <v/>
      </c>
      <c r="I152" s="31" t="str">
        <f>IF(AND(B152=I$1),LOOKUP(9.99999999999999E+307,$I$2:I151)+1,"")</f>
        <v/>
      </c>
      <c r="J152" s="31" t="str">
        <f>IF(AND(B152=J$1),LOOKUP(9.99999999999999E+307,$J$2:J151)+1,"")</f>
        <v/>
      </c>
      <c r="K152" s="31" t="str">
        <f>IF(AND(B152=K$1),LOOKUP(9.99999999999999E+307,$K$2:K151)+1,"")</f>
        <v/>
      </c>
      <c r="L152" s="31" t="str">
        <f>IF(AND(B152=L$1),LOOKUP(9.99999999999999E+307,$L$2:L151)+1,"")</f>
        <v/>
      </c>
      <c r="M152" s="31" t="str">
        <f>IF(AND(B152=M$1),LOOKUP(9.99999999999999E+307,$M$2:M151)+1,"")</f>
        <v/>
      </c>
      <c r="N152" s="31" t="e">
        <f>IF(AND(B152=N$1),LOOKUP(9.99999999999999E+307,$N$2:N151)+1,"")</f>
        <v>#REF!</v>
      </c>
      <c r="O152" s="31" t="e">
        <f>IF(AND($B152=O$1),LOOKUP(9.99999999999999E+307,$O$2:O151)+1,"")</f>
        <v>#REF!</v>
      </c>
      <c r="P152" s="31" t="e">
        <f>IF(AND($B152=P$1),LOOKUP(9.99999999999999E+307,$P$2:P151)+1,"")</f>
        <v>#REF!</v>
      </c>
      <c r="Q152" s="31" t="e">
        <f>IF(AND($B152=Q$1),LOOKUP(9.99999999999999E+307,$Q$2:Q151)+1,"")</f>
        <v>#REF!</v>
      </c>
      <c r="R152" s="31" t="str">
        <f>IF(AND($B152=R$1),LOOKUP(9.99999999999999E+307,$R$2:R151)+1,"")</f>
        <v/>
      </c>
      <c r="S152" s="31" t="str">
        <f>IF(AND($B152=S$1),LOOKUP(9.99999999999999E+307,$S$2:S151)+1,"")</f>
        <v/>
      </c>
      <c r="T152" s="31"/>
      <c r="U152" s="31"/>
      <c r="AA152" s="254" t="str">
        <f t="shared" si="20"/>
        <v/>
      </c>
      <c r="AB152" s="254" t="str">
        <f t="shared" si="21"/>
        <v/>
      </c>
      <c r="AC152" s="255">
        <f t="shared" si="17"/>
        <v>1</v>
      </c>
      <c r="AD152" s="255">
        <f t="shared" si="18"/>
        <v>1</v>
      </c>
      <c r="AE152" s="256">
        <f t="shared" si="22"/>
        <v>2</v>
      </c>
      <c r="AF152" s="252" t="str">
        <f t="shared" si="16"/>
        <v>ป.6/2-2</v>
      </c>
    </row>
    <row r="153" spans="1:32" ht="20.149999999999999" customHeight="1" x14ac:dyDescent="0.3">
      <c r="A153" s="31">
        <v>151</v>
      </c>
      <c r="B153" s="235" t="s">
        <v>175</v>
      </c>
      <c r="C153" s="236">
        <v>3616</v>
      </c>
      <c r="D153" s="237" t="s">
        <v>199</v>
      </c>
      <c r="E153" s="671" t="s">
        <v>329</v>
      </c>
      <c r="F153" s="671" t="s">
        <v>195</v>
      </c>
      <c r="G153" s="253" t="str">
        <f t="shared" si="19"/>
        <v>ป.6/23616</v>
      </c>
      <c r="H153" s="31" t="str">
        <f>IF(AND(B153=H$1),LOOKUP(9.99999999999999E+307,$H$2:H152)+1,"")</f>
        <v/>
      </c>
      <c r="I153" s="31" t="str">
        <f>IF(AND(B153=I$1),LOOKUP(9.99999999999999E+307,$I$2:I152)+1,"")</f>
        <v/>
      </c>
      <c r="J153" s="31" t="str">
        <f>IF(AND(B153=J$1),LOOKUP(9.99999999999999E+307,$J$2:J152)+1,"")</f>
        <v/>
      </c>
      <c r="K153" s="31" t="str">
        <f>IF(AND(B153=K$1),LOOKUP(9.99999999999999E+307,$K$2:K152)+1,"")</f>
        <v/>
      </c>
      <c r="L153" s="31" t="str">
        <f>IF(AND(B153=L$1),LOOKUP(9.99999999999999E+307,$L$2:L152)+1,"")</f>
        <v/>
      </c>
      <c r="M153" s="31" t="str">
        <f>IF(AND(B153=M$1),LOOKUP(9.99999999999999E+307,$M$2:M152)+1,"")</f>
        <v/>
      </c>
      <c r="N153" s="31" t="e">
        <f>IF(AND(B153=N$1),LOOKUP(9.99999999999999E+307,$N$2:N152)+1,"")</f>
        <v>#REF!</v>
      </c>
      <c r="O153" s="31" t="e">
        <f>IF(AND($B153=O$1),LOOKUP(9.99999999999999E+307,$O$2:O152)+1,"")</f>
        <v>#REF!</v>
      </c>
      <c r="P153" s="31" t="e">
        <f>IF(AND($B153=P$1),LOOKUP(9.99999999999999E+307,$P$2:P152)+1,"")</f>
        <v>#REF!</v>
      </c>
      <c r="Q153" s="31" t="e">
        <f>IF(AND($B153=Q$1),LOOKUP(9.99999999999999E+307,$Q$2:Q152)+1,"")</f>
        <v>#REF!</v>
      </c>
      <c r="R153" s="31" t="str">
        <f>IF(AND($B153=R$1),LOOKUP(9.99999999999999E+307,$R$2:R152)+1,"")</f>
        <v/>
      </c>
      <c r="S153" s="31" t="str">
        <f>IF(AND($B153=S$1),LOOKUP(9.99999999999999E+307,$S$2:S152)+1,"")</f>
        <v/>
      </c>
      <c r="T153" s="31"/>
      <c r="U153" s="31"/>
      <c r="AA153" s="254" t="str">
        <f t="shared" si="20"/>
        <v/>
      </c>
      <c r="AB153" s="254" t="str">
        <f t="shared" si="21"/>
        <v/>
      </c>
      <c r="AC153" s="255">
        <f t="shared" si="17"/>
        <v>1</v>
      </c>
      <c r="AD153" s="255">
        <f t="shared" si="18"/>
        <v>1</v>
      </c>
      <c r="AE153" s="256">
        <f t="shared" si="22"/>
        <v>2</v>
      </c>
      <c r="AF153" s="252" t="str">
        <f t="shared" si="16"/>
        <v>ป.6/2-2</v>
      </c>
    </row>
    <row r="154" spans="1:32" ht="20.149999999999999" customHeight="1" x14ac:dyDescent="0.3">
      <c r="A154" s="31">
        <v>152</v>
      </c>
      <c r="B154" s="235" t="s">
        <v>175</v>
      </c>
      <c r="C154" s="236">
        <v>3630</v>
      </c>
      <c r="D154" s="237" t="s">
        <v>199</v>
      </c>
      <c r="E154" s="671" t="s">
        <v>330</v>
      </c>
      <c r="F154" s="671" t="s">
        <v>210</v>
      </c>
      <c r="G154" s="253" t="str">
        <f t="shared" si="19"/>
        <v>ป.6/23630</v>
      </c>
      <c r="H154" s="31" t="str">
        <f>IF(AND(B154=H$1),LOOKUP(9.99999999999999E+307,$H$2:H153)+1,"")</f>
        <v/>
      </c>
      <c r="I154" s="31" t="str">
        <f>IF(AND(B154=I$1),LOOKUP(9.99999999999999E+307,$I$2:I153)+1,"")</f>
        <v/>
      </c>
      <c r="J154" s="31" t="str">
        <f>IF(AND(B154=J$1),LOOKUP(9.99999999999999E+307,$J$2:J153)+1,"")</f>
        <v/>
      </c>
      <c r="K154" s="31" t="str">
        <f>IF(AND(B154=K$1),LOOKUP(9.99999999999999E+307,$K$2:K153)+1,"")</f>
        <v/>
      </c>
      <c r="L154" s="31" t="str">
        <f>IF(AND(B154=L$1),LOOKUP(9.99999999999999E+307,$L$2:L153)+1,"")</f>
        <v/>
      </c>
      <c r="M154" s="31" t="str">
        <f>IF(AND(B154=M$1),LOOKUP(9.99999999999999E+307,$M$2:M153)+1,"")</f>
        <v/>
      </c>
      <c r="N154" s="31" t="e">
        <f>IF(AND(B154=N$1),LOOKUP(9.99999999999999E+307,$N$2:N153)+1,"")</f>
        <v>#REF!</v>
      </c>
      <c r="O154" s="31" t="e">
        <f>IF(AND($B154=O$1),LOOKUP(9.99999999999999E+307,$O$2:O153)+1,"")</f>
        <v>#REF!</v>
      </c>
      <c r="P154" s="31" t="e">
        <f>IF(AND($B154=P$1),LOOKUP(9.99999999999999E+307,$P$2:P153)+1,"")</f>
        <v>#REF!</v>
      </c>
      <c r="Q154" s="31" t="e">
        <f>IF(AND($B154=Q$1),LOOKUP(9.99999999999999E+307,$Q$2:Q153)+1,"")</f>
        <v>#REF!</v>
      </c>
      <c r="R154" s="31" t="str">
        <f>IF(AND($B154=R$1),LOOKUP(9.99999999999999E+307,$R$2:R153)+1,"")</f>
        <v/>
      </c>
      <c r="S154" s="31" t="str">
        <f>IF(AND($B154=S$1),LOOKUP(9.99999999999999E+307,$S$2:S153)+1,"")</f>
        <v/>
      </c>
      <c r="T154" s="31"/>
      <c r="U154" s="31"/>
      <c r="AA154" s="254" t="str">
        <f t="shared" si="20"/>
        <v/>
      </c>
      <c r="AB154" s="254" t="str">
        <f t="shared" si="21"/>
        <v/>
      </c>
      <c r="AC154" s="255">
        <f t="shared" si="17"/>
        <v>1</v>
      </c>
      <c r="AD154" s="255">
        <f t="shared" si="18"/>
        <v>1</v>
      </c>
      <c r="AE154" s="256">
        <f t="shared" si="22"/>
        <v>2</v>
      </c>
      <c r="AF154" s="252" t="str">
        <f t="shared" si="16"/>
        <v>ป.6/2-2</v>
      </c>
    </row>
    <row r="155" spans="1:32" ht="20.149999999999999" customHeight="1" x14ac:dyDescent="0.3">
      <c r="A155" s="31">
        <v>153</v>
      </c>
      <c r="B155" s="235" t="s">
        <v>175</v>
      </c>
      <c r="C155" s="236">
        <v>3631</v>
      </c>
      <c r="D155" s="237" t="s">
        <v>199</v>
      </c>
      <c r="E155" s="671" t="s">
        <v>757</v>
      </c>
      <c r="F155" s="671" t="s">
        <v>331</v>
      </c>
      <c r="G155" s="253" t="str">
        <f t="shared" si="19"/>
        <v>ป.6/23631</v>
      </c>
      <c r="H155" s="31" t="str">
        <f>IF(AND(B155=H$1),LOOKUP(9.99999999999999E+307,$H$2:H154)+1,"")</f>
        <v/>
      </c>
      <c r="I155" s="31" t="str">
        <f>IF(AND(B155=I$1),LOOKUP(9.99999999999999E+307,$I$2:I154)+1,"")</f>
        <v/>
      </c>
      <c r="J155" s="31" t="str">
        <f>IF(AND(B155=J$1),LOOKUP(9.99999999999999E+307,$J$2:J154)+1,"")</f>
        <v/>
      </c>
      <c r="K155" s="31" t="str">
        <f>IF(AND(B155=K$1),LOOKUP(9.99999999999999E+307,$K$2:K154)+1,"")</f>
        <v/>
      </c>
      <c r="L155" s="31" t="str">
        <f>IF(AND(B155=L$1),LOOKUP(9.99999999999999E+307,$L$2:L154)+1,"")</f>
        <v/>
      </c>
      <c r="M155" s="31" t="str">
        <f>IF(AND(B155=M$1),LOOKUP(9.99999999999999E+307,$M$2:M154)+1,"")</f>
        <v/>
      </c>
      <c r="N155" s="31" t="e">
        <f>IF(AND(B155=N$1),LOOKUP(9.99999999999999E+307,$N$2:N154)+1,"")</f>
        <v>#REF!</v>
      </c>
      <c r="O155" s="31" t="e">
        <f>IF(AND($B155=O$1),LOOKUP(9.99999999999999E+307,$O$2:O154)+1,"")</f>
        <v>#REF!</v>
      </c>
      <c r="P155" s="31" t="e">
        <f>IF(AND($B155=P$1),LOOKUP(9.99999999999999E+307,$P$2:P154)+1,"")</f>
        <v>#REF!</v>
      </c>
      <c r="Q155" s="31" t="e">
        <f>IF(AND($B155=Q$1),LOOKUP(9.99999999999999E+307,$Q$2:Q154)+1,"")</f>
        <v>#REF!</v>
      </c>
      <c r="R155" s="31" t="str">
        <f>IF(AND($B155=R$1),LOOKUP(9.99999999999999E+307,$R$2:R154)+1,"")</f>
        <v/>
      </c>
      <c r="S155" s="31" t="str">
        <f>IF(AND($B155=S$1),LOOKUP(9.99999999999999E+307,$S$2:S154)+1,"")</f>
        <v/>
      </c>
      <c r="T155" s="31"/>
      <c r="U155" s="31"/>
      <c r="AA155" s="254" t="str">
        <f t="shared" si="20"/>
        <v/>
      </c>
      <c r="AB155" s="254" t="str">
        <f t="shared" si="21"/>
        <v/>
      </c>
      <c r="AC155" s="255">
        <f t="shared" si="17"/>
        <v>1</v>
      </c>
      <c r="AD155" s="255">
        <f t="shared" si="18"/>
        <v>1</v>
      </c>
      <c r="AE155" s="256">
        <f t="shared" si="22"/>
        <v>2</v>
      </c>
      <c r="AF155" s="252" t="str">
        <f t="shared" si="16"/>
        <v>ป.6/2-2</v>
      </c>
    </row>
    <row r="156" spans="1:32" ht="20.149999999999999" customHeight="1" x14ac:dyDescent="0.3">
      <c r="A156" s="31">
        <v>154</v>
      </c>
      <c r="B156" s="235" t="s">
        <v>175</v>
      </c>
      <c r="C156" s="236">
        <v>3635</v>
      </c>
      <c r="D156" s="237" t="s">
        <v>199</v>
      </c>
      <c r="E156" s="671" t="s">
        <v>332</v>
      </c>
      <c r="F156" s="671" t="s">
        <v>333</v>
      </c>
      <c r="G156" s="253" t="str">
        <f t="shared" si="19"/>
        <v>ป.6/23635</v>
      </c>
      <c r="H156" s="31" t="str">
        <f>IF(AND(B156=H$1),LOOKUP(9.99999999999999E+307,$H$2:H155)+1,"")</f>
        <v/>
      </c>
      <c r="I156" s="31" t="str">
        <f>IF(AND(B156=I$1),LOOKUP(9.99999999999999E+307,$I$2:I155)+1,"")</f>
        <v/>
      </c>
      <c r="J156" s="31" t="str">
        <f>IF(AND(B156=J$1),LOOKUP(9.99999999999999E+307,$J$2:J155)+1,"")</f>
        <v/>
      </c>
      <c r="K156" s="31" t="str">
        <f>IF(AND(B156=K$1),LOOKUP(9.99999999999999E+307,$K$2:K155)+1,"")</f>
        <v/>
      </c>
      <c r="L156" s="31" t="str">
        <f>IF(AND(B156=L$1),LOOKUP(9.99999999999999E+307,$L$2:L155)+1,"")</f>
        <v/>
      </c>
      <c r="M156" s="31" t="str">
        <f>IF(AND(B156=M$1),LOOKUP(9.99999999999999E+307,$M$2:M155)+1,"")</f>
        <v/>
      </c>
      <c r="N156" s="31" t="e">
        <f>IF(AND(B156=N$1),LOOKUP(9.99999999999999E+307,$N$2:N155)+1,"")</f>
        <v>#REF!</v>
      </c>
      <c r="O156" s="31" t="e">
        <f>IF(AND($B156=O$1),LOOKUP(9.99999999999999E+307,$O$2:O155)+1,"")</f>
        <v>#REF!</v>
      </c>
      <c r="P156" s="31" t="e">
        <f>IF(AND($B156=P$1),LOOKUP(9.99999999999999E+307,$P$2:P155)+1,"")</f>
        <v>#REF!</v>
      </c>
      <c r="Q156" s="31" t="e">
        <f>IF(AND($B156=Q$1),LOOKUP(9.99999999999999E+307,$Q$2:Q155)+1,"")</f>
        <v>#REF!</v>
      </c>
      <c r="R156" s="31" t="str">
        <f>IF(AND($B156=R$1),LOOKUP(9.99999999999999E+307,$R$2:R155)+1,"")</f>
        <v/>
      </c>
      <c r="S156" s="31" t="str">
        <f>IF(AND($B156=S$1),LOOKUP(9.99999999999999E+307,$S$2:S155)+1,"")</f>
        <v/>
      </c>
      <c r="T156" s="31"/>
      <c r="U156" s="31"/>
      <c r="AA156" s="254" t="str">
        <f t="shared" si="20"/>
        <v/>
      </c>
      <c r="AB156" s="254" t="str">
        <f t="shared" si="21"/>
        <v/>
      </c>
      <c r="AC156" s="255">
        <f t="shared" si="17"/>
        <v>1</v>
      </c>
      <c r="AD156" s="255">
        <f t="shared" si="18"/>
        <v>1</v>
      </c>
      <c r="AE156" s="256">
        <f t="shared" si="22"/>
        <v>2</v>
      </c>
      <c r="AF156" s="252" t="str">
        <f t="shared" si="16"/>
        <v>ป.6/2-2</v>
      </c>
    </row>
    <row r="157" spans="1:32" ht="20.149999999999999" customHeight="1" x14ac:dyDescent="0.3">
      <c r="A157" s="31">
        <v>155</v>
      </c>
      <c r="B157" s="235" t="s">
        <v>175</v>
      </c>
      <c r="C157" s="236">
        <v>3655</v>
      </c>
      <c r="D157" s="237" t="s">
        <v>199</v>
      </c>
      <c r="E157" s="671" t="s">
        <v>334</v>
      </c>
      <c r="F157" s="671" t="s">
        <v>335</v>
      </c>
      <c r="G157" s="253" t="str">
        <f t="shared" si="19"/>
        <v>ป.6/23655</v>
      </c>
      <c r="H157" s="31" t="str">
        <f>IF(AND(B157=H$1),LOOKUP(9.99999999999999E+307,$H$2:H156)+1,"")</f>
        <v/>
      </c>
      <c r="I157" s="31" t="str">
        <f>IF(AND(B157=I$1),LOOKUP(9.99999999999999E+307,$I$2:I156)+1,"")</f>
        <v/>
      </c>
      <c r="J157" s="31" t="str">
        <f>IF(AND(B157=J$1),LOOKUP(9.99999999999999E+307,$J$2:J156)+1,"")</f>
        <v/>
      </c>
      <c r="K157" s="31" t="str">
        <f>IF(AND(B157=K$1),LOOKUP(9.99999999999999E+307,$K$2:K156)+1,"")</f>
        <v/>
      </c>
      <c r="L157" s="31" t="str">
        <f>IF(AND(B157=L$1),LOOKUP(9.99999999999999E+307,$L$2:L156)+1,"")</f>
        <v/>
      </c>
      <c r="M157" s="31" t="str">
        <f>IF(AND(B157=M$1),LOOKUP(9.99999999999999E+307,$M$2:M156)+1,"")</f>
        <v/>
      </c>
      <c r="N157" s="31" t="e">
        <f>IF(AND(B157=N$1),LOOKUP(9.99999999999999E+307,$N$2:N156)+1,"")</f>
        <v>#REF!</v>
      </c>
      <c r="O157" s="31" t="e">
        <f>IF(AND($B157=O$1),LOOKUP(9.99999999999999E+307,$O$2:O156)+1,"")</f>
        <v>#REF!</v>
      </c>
      <c r="P157" s="31" t="e">
        <f>IF(AND($B157=P$1),LOOKUP(9.99999999999999E+307,$P$2:P156)+1,"")</f>
        <v>#REF!</v>
      </c>
      <c r="Q157" s="31" t="e">
        <f>IF(AND($B157=Q$1),LOOKUP(9.99999999999999E+307,$Q$2:Q156)+1,"")</f>
        <v>#REF!</v>
      </c>
      <c r="R157" s="31" t="str">
        <f>IF(AND($B157=R$1),LOOKUP(9.99999999999999E+307,$R$2:R156)+1,"")</f>
        <v/>
      </c>
      <c r="S157" s="31" t="str">
        <f>IF(AND($B157=S$1),LOOKUP(9.99999999999999E+307,$S$2:S156)+1,"")</f>
        <v/>
      </c>
      <c r="T157" s="31"/>
      <c r="U157" s="31"/>
      <c r="AA157" s="254" t="str">
        <f t="shared" si="20"/>
        <v/>
      </c>
      <c r="AB157" s="254" t="str">
        <f t="shared" si="21"/>
        <v/>
      </c>
      <c r="AC157" s="255">
        <f t="shared" si="17"/>
        <v>1</v>
      </c>
      <c r="AD157" s="255">
        <f t="shared" si="18"/>
        <v>1</v>
      </c>
      <c r="AE157" s="256">
        <f t="shared" si="22"/>
        <v>2</v>
      </c>
      <c r="AF157" s="252" t="str">
        <f t="shared" si="16"/>
        <v>ป.6/2-2</v>
      </c>
    </row>
    <row r="158" spans="1:32" ht="20.149999999999999" customHeight="1" x14ac:dyDescent="0.3">
      <c r="A158" s="31">
        <v>156</v>
      </c>
      <c r="B158" s="235" t="s">
        <v>175</v>
      </c>
      <c r="C158" s="236">
        <v>3740</v>
      </c>
      <c r="D158" s="237" t="s">
        <v>199</v>
      </c>
      <c r="E158" s="671" t="s">
        <v>336</v>
      </c>
      <c r="F158" s="671" t="s">
        <v>220</v>
      </c>
      <c r="G158" s="253" t="str">
        <f t="shared" si="19"/>
        <v>ป.6/23740</v>
      </c>
      <c r="H158" s="31" t="str">
        <f>IF(AND(B158=H$1),LOOKUP(9.99999999999999E+307,$H$2:H157)+1,"")</f>
        <v/>
      </c>
      <c r="I158" s="31" t="str">
        <f>IF(AND(B158=I$1),LOOKUP(9.99999999999999E+307,$I$2:I157)+1,"")</f>
        <v/>
      </c>
      <c r="J158" s="31" t="str">
        <f>IF(AND(B158=J$1),LOOKUP(9.99999999999999E+307,$J$2:J157)+1,"")</f>
        <v/>
      </c>
      <c r="K158" s="31" t="str">
        <f>IF(AND(B158=K$1),LOOKUP(9.99999999999999E+307,$K$2:K157)+1,"")</f>
        <v/>
      </c>
      <c r="L158" s="31" t="str">
        <f>IF(AND(B158=L$1),LOOKUP(9.99999999999999E+307,$L$2:L157)+1,"")</f>
        <v/>
      </c>
      <c r="M158" s="31" t="str">
        <f>IF(AND(B158=M$1),LOOKUP(9.99999999999999E+307,$M$2:M157)+1,"")</f>
        <v/>
      </c>
      <c r="N158" s="31" t="e">
        <f>IF(AND(B158=N$1),LOOKUP(9.99999999999999E+307,$N$2:N157)+1,"")</f>
        <v>#REF!</v>
      </c>
      <c r="O158" s="31" t="e">
        <f>IF(AND($B158=O$1),LOOKUP(9.99999999999999E+307,$O$2:O157)+1,"")</f>
        <v>#REF!</v>
      </c>
      <c r="P158" s="31" t="e">
        <f>IF(AND($B158=P$1),LOOKUP(9.99999999999999E+307,$P$2:P157)+1,"")</f>
        <v>#REF!</v>
      </c>
      <c r="Q158" s="31" t="e">
        <f>IF(AND($B158=Q$1),LOOKUP(9.99999999999999E+307,$Q$2:Q157)+1,"")</f>
        <v>#REF!</v>
      </c>
      <c r="R158" s="31" t="str">
        <f>IF(AND($B158=R$1),LOOKUP(9.99999999999999E+307,$R$2:R157)+1,"")</f>
        <v/>
      </c>
      <c r="S158" s="31" t="str">
        <f>IF(AND($B158=S$1),LOOKUP(9.99999999999999E+307,$S$2:S157)+1,"")</f>
        <v/>
      </c>
      <c r="T158" s="31"/>
      <c r="U158" s="31"/>
      <c r="AA158" s="254" t="str">
        <f t="shared" si="20"/>
        <v/>
      </c>
      <c r="AB158" s="254" t="str">
        <f t="shared" si="21"/>
        <v/>
      </c>
      <c r="AC158" s="255">
        <f t="shared" si="17"/>
        <v>1</v>
      </c>
      <c r="AD158" s="255">
        <f t="shared" si="18"/>
        <v>1</v>
      </c>
      <c r="AE158" s="256">
        <f t="shared" si="22"/>
        <v>2</v>
      </c>
      <c r="AF158" s="252" t="str">
        <f t="shared" si="16"/>
        <v>ป.6/2-2</v>
      </c>
    </row>
    <row r="159" spans="1:32" ht="20.149999999999999" customHeight="1" x14ac:dyDescent="0.3">
      <c r="A159" s="31">
        <v>157</v>
      </c>
      <c r="B159" s="235" t="s">
        <v>175</v>
      </c>
      <c r="C159" s="236">
        <v>3805</v>
      </c>
      <c r="D159" s="237" t="s">
        <v>199</v>
      </c>
      <c r="E159" s="672" t="s">
        <v>337</v>
      </c>
      <c r="F159" s="671" t="s">
        <v>338</v>
      </c>
      <c r="G159" s="253" t="str">
        <f t="shared" si="19"/>
        <v>ป.6/23805</v>
      </c>
      <c r="H159" s="31" t="str">
        <f>IF(AND(B159=H$1),LOOKUP(9.99999999999999E+307,$H$2:H158)+1,"")</f>
        <v/>
      </c>
      <c r="I159" s="31" t="str">
        <f>IF(AND(B159=I$1),LOOKUP(9.99999999999999E+307,$I$2:I158)+1,"")</f>
        <v/>
      </c>
      <c r="J159" s="31" t="str">
        <f>IF(AND(B159=J$1),LOOKUP(9.99999999999999E+307,$J$2:J158)+1,"")</f>
        <v/>
      </c>
      <c r="K159" s="31" t="str">
        <f>IF(AND(B159=K$1),LOOKUP(9.99999999999999E+307,$K$2:K158)+1,"")</f>
        <v/>
      </c>
      <c r="L159" s="31" t="str">
        <f>IF(AND(B159=L$1),LOOKUP(9.99999999999999E+307,$L$2:L158)+1,"")</f>
        <v/>
      </c>
      <c r="M159" s="31" t="str">
        <f>IF(AND(B159=M$1),LOOKUP(9.99999999999999E+307,$M$2:M158)+1,"")</f>
        <v/>
      </c>
      <c r="N159" s="31" t="e">
        <f>IF(AND(B159=N$1),LOOKUP(9.99999999999999E+307,$N$2:N158)+1,"")</f>
        <v>#REF!</v>
      </c>
      <c r="O159" s="31" t="e">
        <f>IF(AND($B159=O$1),LOOKUP(9.99999999999999E+307,$O$2:O158)+1,"")</f>
        <v>#REF!</v>
      </c>
      <c r="P159" s="31" t="e">
        <f>IF(AND($B159=P$1),LOOKUP(9.99999999999999E+307,$P$2:P158)+1,"")</f>
        <v>#REF!</v>
      </c>
      <c r="Q159" s="31" t="e">
        <f>IF(AND($B159=Q$1),LOOKUP(9.99999999999999E+307,$Q$2:Q158)+1,"")</f>
        <v>#REF!</v>
      </c>
      <c r="R159" s="31" t="str">
        <f>IF(AND($B159=R$1),LOOKUP(9.99999999999999E+307,$R$2:R158)+1,"")</f>
        <v/>
      </c>
      <c r="S159" s="31" t="str">
        <f>IF(AND($B159=S$1),LOOKUP(9.99999999999999E+307,$S$2:S158)+1,"")</f>
        <v/>
      </c>
      <c r="T159" s="31"/>
      <c r="U159" s="31"/>
      <c r="AA159" s="254" t="str">
        <f t="shared" si="20"/>
        <v/>
      </c>
      <c r="AB159" s="254" t="str">
        <f t="shared" si="21"/>
        <v/>
      </c>
      <c r="AC159" s="255">
        <f t="shared" si="17"/>
        <v>1</v>
      </c>
      <c r="AD159" s="255">
        <f t="shared" si="18"/>
        <v>1</v>
      </c>
      <c r="AE159" s="256">
        <f t="shared" si="22"/>
        <v>2</v>
      </c>
      <c r="AF159" s="252" t="str">
        <f t="shared" si="16"/>
        <v>ป.6/2-2</v>
      </c>
    </row>
    <row r="160" spans="1:32" ht="20.149999999999999" customHeight="1" x14ac:dyDescent="0.3">
      <c r="A160" s="31">
        <v>158</v>
      </c>
      <c r="B160" s="235" t="s">
        <v>175</v>
      </c>
      <c r="C160" s="236">
        <v>3960</v>
      </c>
      <c r="D160" s="237" t="s">
        <v>199</v>
      </c>
      <c r="E160" s="671" t="s">
        <v>339</v>
      </c>
      <c r="F160" s="671" t="s">
        <v>340</v>
      </c>
      <c r="G160" s="253" t="str">
        <f t="shared" si="19"/>
        <v>ป.6/23960</v>
      </c>
      <c r="H160" s="31" t="str">
        <f>IF(AND(B160=H$1),LOOKUP(9.99999999999999E+307,$H$2:H159)+1,"")</f>
        <v/>
      </c>
      <c r="I160" s="31" t="str">
        <f>IF(AND(B160=I$1),LOOKUP(9.99999999999999E+307,$I$2:I159)+1,"")</f>
        <v/>
      </c>
      <c r="J160" s="31" t="str">
        <f>IF(AND(B160=J$1),LOOKUP(9.99999999999999E+307,$J$2:J159)+1,"")</f>
        <v/>
      </c>
      <c r="K160" s="31" t="str">
        <f>IF(AND(B160=K$1),LOOKUP(9.99999999999999E+307,$K$2:K159)+1,"")</f>
        <v/>
      </c>
      <c r="L160" s="31" t="str">
        <f>IF(AND(B160=L$1),LOOKUP(9.99999999999999E+307,$L$2:L159)+1,"")</f>
        <v/>
      </c>
      <c r="M160" s="31" t="str">
        <f>IF(AND(B160=M$1),LOOKUP(9.99999999999999E+307,$M$2:M159)+1,"")</f>
        <v/>
      </c>
      <c r="N160" s="31" t="e">
        <f>IF(AND(B160=N$1),LOOKUP(9.99999999999999E+307,$N$2:N159)+1,"")</f>
        <v>#REF!</v>
      </c>
      <c r="O160" s="31" t="e">
        <f>IF(AND($B160=O$1),LOOKUP(9.99999999999999E+307,$O$2:O159)+1,"")</f>
        <v>#REF!</v>
      </c>
      <c r="P160" s="31" t="e">
        <f>IF(AND($B160=P$1),LOOKUP(9.99999999999999E+307,$P$2:P159)+1,"")</f>
        <v>#REF!</v>
      </c>
      <c r="Q160" s="31" t="e">
        <f>IF(AND($B160=Q$1),LOOKUP(9.99999999999999E+307,$Q$2:Q159)+1,"")</f>
        <v>#REF!</v>
      </c>
      <c r="R160" s="31" t="str">
        <f>IF(AND($B160=R$1),LOOKUP(9.99999999999999E+307,$R$2:R159)+1,"")</f>
        <v/>
      </c>
      <c r="S160" s="31" t="str">
        <f>IF(AND($B160=S$1),LOOKUP(9.99999999999999E+307,$S$2:S159)+1,"")</f>
        <v/>
      </c>
      <c r="T160" s="31"/>
      <c r="U160" s="31"/>
      <c r="AA160" s="254" t="str">
        <f t="shared" si="20"/>
        <v/>
      </c>
      <c r="AB160" s="254" t="str">
        <f t="shared" si="21"/>
        <v/>
      </c>
      <c r="AC160" s="255">
        <f t="shared" si="17"/>
        <v>1</v>
      </c>
      <c r="AD160" s="255">
        <f t="shared" si="18"/>
        <v>1</v>
      </c>
      <c r="AE160" s="256">
        <f t="shared" si="22"/>
        <v>2</v>
      </c>
      <c r="AF160" s="252" t="str">
        <f t="shared" si="16"/>
        <v>ป.6/2-2</v>
      </c>
    </row>
    <row r="161" spans="1:32" ht="20.149999999999999" customHeight="1" x14ac:dyDescent="0.3">
      <c r="A161" s="31">
        <v>159</v>
      </c>
      <c r="B161" s="235" t="s">
        <v>175</v>
      </c>
      <c r="C161" s="236">
        <v>3963</v>
      </c>
      <c r="D161" s="237" t="s">
        <v>199</v>
      </c>
      <c r="E161" s="671" t="s">
        <v>712</v>
      </c>
      <c r="F161" s="671" t="s">
        <v>341</v>
      </c>
      <c r="G161" s="253" t="str">
        <f t="shared" si="19"/>
        <v>ป.6/23963</v>
      </c>
      <c r="H161" s="31" t="str">
        <f>IF(AND(B161=H$1),LOOKUP(9.99999999999999E+307,$H$2:H160)+1,"")</f>
        <v/>
      </c>
      <c r="I161" s="31" t="str">
        <f>IF(AND(B161=I$1),LOOKUP(9.99999999999999E+307,$I$2:I160)+1,"")</f>
        <v/>
      </c>
      <c r="J161" s="31" t="str">
        <f>IF(AND(B161=J$1),LOOKUP(9.99999999999999E+307,$J$2:J160)+1,"")</f>
        <v/>
      </c>
      <c r="K161" s="31" t="str">
        <f>IF(AND(B161=K$1),LOOKUP(9.99999999999999E+307,$K$2:K160)+1,"")</f>
        <v/>
      </c>
      <c r="L161" s="31" t="str">
        <f>IF(AND(B161=L$1),LOOKUP(9.99999999999999E+307,$L$2:L160)+1,"")</f>
        <v/>
      </c>
      <c r="M161" s="31" t="str">
        <f>IF(AND(B161=M$1),LOOKUP(9.99999999999999E+307,$M$2:M160)+1,"")</f>
        <v/>
      </c>
      <c r="N161" s="31" t="e">
        <f>IF(AND(B161=N$1),LOOKUP(9.99999999999999E+307,$N$2:N160)+1,"")</f>
        <v>#REF!</v>
      </c>
      <c r="O161" s="31" t="e">
        <f>IF(AND($B161=O$1),LOOKUP(9.99999999999999E+307,$O$2:O160)+1,"")</f>
        <v>#REF!</v>
      </c>
      <c r="P161" s="31" t="e">
        <f>IF(AND($B161=P$1),LOOKUP(9.99999999999999E+307,$P$2:P160)+1,"")</f>
        <v>#REF!</v>
      </c>
      <c r="Q161" s="31" t="e">
        <f>IF(AND($B161=Q$1),LOOKUP(9.99999999999999E+307,$Q$2:Q160)+1,"")</f>
        <v>#REF!</v>
      </c>
      <c r="R161" s="31" t="str">
        <f>IF(AND($B161=R$1),LOOKUP(9.99999999999999E+307,$R$2:R160)+1,"")</f>
        <v/>
      </c>
      <c r="S161" s="31" t="str">
        <f>IF(AND($B161=S$1),LOOKUP(9.99999999999999E+307,$S$2:S160)+1,"")</f>
        <v/>
      </c>
      <c r="T161" s="31"/>
      <c r="U161" s="31"/>
      <c r="AA161" s="254" t="str">
        <f t="shared" si="20"/>
        <v/>
      </c>
      <c r="AB161" s="254" t="str">
        <f t="shared" si="21"/>
        <v/>
      </c>
      <c r="AC161" s="255">
        <f t="shared" si="17"/>
        <v>1</v>
      </c>
      <c r="AD161" s="255">
        <f t="shared" si="18"/>
        <v>1</v>
      </c>
      <c r="AE161" s="256">
        <f t="shared" si="22"/>
        <v>2</v>
      </c>
      <c r="AF161" s="252" t="str">
        <f t="shared" si="16"/>
        <v>ป.6/2-2</v>
      </c>
    </row>
    <row r="162" spans="1:32" ht="20.149999999999999" customHeight="1" x14ac:dyDescent="0.3">
      <c r="A162" s="31">
        <v>160</v>
      </c>
      <c r="B162" s="235" t="s">
        <v>175</v>
      </c>
      <c r="C162" s="236">
        <v>3965</v>
      </c>
      <c r="D162" s="237" t="s">
        <v>199</v>
      </c>
      <c r="E162" s="671" t="s">
        <v>342</v>
      </c>
      <c r="F162" s="671" t="s">
        <v>343</v>
      </c>
      <c r="G162" s="253" t="str">
        <f t="shared" si="19"/>
        <v>ป.6/23965</v>
      </c>
      <c r="H162" s="31" t="str">
        <f>IF(AND(B162=H$1),LOOKUP(9.99999999999999E+307,$H$2:H161)+1,"")</f>
        <v/>
      </c>
      <c r="I162" s="31" t="str">
        <f>IF(AND(B162=I$1),LOOKUP(9.99999999999999E+307,$I$2:I161)+1,"")</f>
        <v/>
      </c>
      <c r="J162" s="31" t="str">
        <f>IF(AND(B162=J$1),LOOKUP(9.99999999999999E+307,$J$2:J161)+1,"")</f>
        <v/>
      </c>
      <c r="K162" s="31" t="str">
        <f>IF(AND(B162=K$1),LOOKUP(9.99999999999999E+307,$K$2:K161)+1,"")</f>
        <v/>
      </c>
      <c r="L162" s="31" t="str">
        <f>IF(AND(B162=L$1),LOOKUP(9.99999999999999E+307,$L$2:L161)+1,"")</f>
        <v/>
      </c>
      <c r="M162" s="31" t="str">
        <f>IF(AND(B162=M$1),LOOKUP(9.99999999999999E+307,$M$2:M161)+1,"")</f>
        <v/>
      </c>
      <c r="N162" s="31" t="e">
        <f>IF(AND(B162=N$1),LOOKUP(9.99999999999999E+307,$N$2:N161)+1,"")</f>
        <v>#REF!</v>
      </c>
      <c r="O162" s="31" t="e">
        <f>IF(AND($B162=O$1),LOOKUP(9.99999999999999E+307,$O$2:O161)+1,"")</f>
        <v>#REF!</v>
      </c>
      <c r="P162" s="31" t="e">
        <f>IF(AND($B162=P$1),LOOKUP(9.99999999999999E+307,$P$2:P161)+1,"")</f>
        <v>#REF!</v>
      </c>
      <c r="Q162" s="31" t="e">
        <f>IF(AND($B162=Q$1),LOOKUP(9.99999999999999E+307,$Q$2:Q161)+1,"")</f>
        <v>#REF!</v>
      </c>
      <c r="R162" s="31" t="str">
        <f>IF(AND($B162=R$1),LOOKUP(9.99999999999999E+307,$R$2:R161)+1,"")</f>
        <v/>
      </c>
      <c r="S162" s="31" t="str">
        <f>IF(AND($B162=S$1),LOOKUP(9.99999999999999E+307,$S$2:S161)+1,"")</f>
        <v/>
      </c>
      <c r="T162" s="31"/>
      <c r="U162" s="31"/>
      <c r="AA162" s="254" t="str">
        <f t="shared" si="20"/>
        <v/>
      </c>
      <c r="AB162" s="254" t="str">
        <f t="shared" si="21"/>
        <v/>
      </c>
      <c r="AC162" s="255">
        <f t="shared" si="17"/>
        <v>1</v>
      </c>
      <c r="AD162" s="255">
        <f t="shared" si="18"/>
        <v>1</v>
      </c>
      <c r="AE162" s="256">
        <f t="shared" si="22"/>
        <v>2</v>
      </c>
      <c r="AF162" s="252" t="str">
        <f t="shared" si="16"/>
        <v>ป.6/2-2</v>
      </c>
    </row>
    <row r="163" spans="1:32" ht="20.149999999999999" customHeight="1" x14ac:dyDescent="0.3">
      <c r="A163" s="31">
        <v>161</v>
      </c>
      <c r="B163" s="235" t="s">
        <v>175</v>
      </c>
      <c r="C163" s="236">
        <v>3966</v>
      </c>
      <c r="D163" s="237" t="s">
        <v>199</v>
      </c>
      <c r="E163" s="671" t="s">
        <v>227</v>
      </c>
      <c r="F163" s="671" t="s">
        <v>209</v>
      </c>
      <c r="G163" s="253" t="str">
        <f t="shared" si="19"/>
        <v>ป.6/23966</v>
      </c>
      <c r="H163" s="31" t="str">
        <f>IF(AND(B163=H$1),LOOKUP(9.99999999999999E+307,$H$2:H162)+1,"")</f>
        <v/>
      </c>
      <c r="I163" s="31" t="str">
        <f>IF(AND(B163=I$1),LOOKUP(9.99999999999999E+307,$I$2:I162)+1,"")</f>
        <v/>
      </c>
      <c r="J163" s="31" t="str">
        <f>IF(AND(B163=J$1),LOOKUP(9.99999999999999E+307,$J$2:J162)+1,"")</f>
        <v/>
      </c>
      <c r="K163" s="31" t="str">
        <f>IF(AND(B163=K$1),LOOKUP(9.99999999999999E+307,$K$2:K162)+1,"")</f>
        <v/>
      </c>
      <c r="L163" s="31" t="str">
        <f>IF(AND(B163=L$1),LOOKUP(9.99999999999999E+307,$L$2:L162)+1,"")</f>
        <v/>
      </c>
      <c r="M163" s="31" t="str">
        <f>IF(AND(B163=M$1),LOOKUP(9.99999999999999E+307,$M$2:M162)+1,"")</f>
        <v/>
      </c>
      <c r="N163" s="31" t="e">
        <f>IF(AND(B163=N$1),LOOKUP(9.99999999999999E+307,$N$2:N162)+1,"")</f>
        <v>#REF!</v>
      </c>
      <c r="O163" s="31" t="e">
        <f>IF(AND($B163=O$1),LOOKUP(9.99999999999999E+307,$O$2:O162)+1,"")</f>
        <v>#REF!</v>
      </c>
      <c r="P163" s="31" t="e">
        <f>IF(AND($B163=P$1),LOOKUP(9.99999999999999E+307,$P$2:P162)+1,"")</f>
        <v>#REF!</v>
      </c>
      <c r="Q163" s="31" t="e">
        <f>IF(AND($B163=Q$1),LOOKUP(9.99999999999999E+307,$Q$2:Q162)+1,"")</f>
        <v>#REF!</v>
      </c>
      <c r="R163" s="31" t="str">
        <f>IF(AND($B163=R$1),LOOKUP(9.99999999999999E+307,$R$2:R162)+1,"")</f>
        <v/>
      </c>
      <c r="S163" s="31" t="str">
        <f>IF(AND($B163=S$1),LOOKUP(9.99999999999999E+307,$S$2:S162)+1,"")</f>
        <v/>
      </c>
      <c r="T163" s="31"/>
      <c r="U163" s="31"/>
      <c r="AA163" s="254" t="str">
        <f t="shared" si="20"/>
        <v/>
      </c>
      <c r="AB163" s="254" t="str">
        <f t="shared" si="21"/>
        <v/>
      </c>
      <c r="AC163" s="255">
        <f t="shared" si="17"/>
        <v>1</v>
      </c>
      <c r="AD163" s="255">
        <f t="shared" si="18"/>
        <v>1</v>
      </c>
      <c r="AE163" s="256">
        <f t="shared" si="22"/>
        <v>2</v>
      </c>
      <c r="AF163" s="252" t="str">
        <f t="shared" si="16"/>
        <v>ป.6/2-2</v>
      </c>
    </row>
    <row r="164" spans="1:32" ht="20.149999999999999" customHeight="1" x14ac:dyDescent="0.3">
      <c r="A164" s="31">
        <v>162</v>
      </c>
      <c r="B164" s="235" t="s">
        <v>175</v>
      </c>
      <c r="C164" s="236">
        <v>4009</v>
      </c>
      <c r="D164" s="237" t="s">
        <v>199</v>
      </c>
      <c r="E164" s="671" t="s">
        <v>575</v>
      </c>
      <c r="F164" s="671" t="s">
        <v>582</v>
      </c>
      <c r="G164" s="253" t="str">
        <f t="shared" si="19"/>
        <v>ป.6/24009</v>
      </c>
      <c r="H164" s="31" t="str">
        <f>IF(AND(B164=H$1),LOOKUP(9.99999999999999E+307,$H$2:H163)+1,"")</f>
        <v/>
      </c>
      <c r="I164" s="31" t="str">
        <f>IF(AND(B164=I$1),LOOKUP(9.99999999999999E+307,$I$2:I163)+1,"")</f>
        <v/>
      </c>
      <c r="J164" s="31" t="str">
        <f>IF(AND(B164=J$1),LOOKUP(9.99999999999999E+307,$J$2:J163)+1,"")</f>
        <v/>
      </c>
      <c r="K164" s="31" t="str">
        <f>IF(AND(B164=K$1),LOOKUP(9.99999999999999E+307,$K$2:K163)+1,"")</f>
        <v/>
      </c>
      <c r="L164" s="31" t="str">
        <f>IF(AND(B164=L$1),LOOKUP(9.99999999999999E+307,$L$2:L163)+1,"")</f>
        <v/>
      </c>
      <c r="M164" s="31" t="str">
        <f>IF(AND(B164=M$1),LOOKUP(9.99999999999999E+307,$M$2:M163)+1,"")</f>
        <v/>
      </c>
      <c r="N164" s="31" t="e">
        <f>IF(AND(B164=N$1),LOOKUP(9.99999999999999E+307,$N$2:N163)+1,"")</f>
        <v>#REF!</v>
      </c>
      <c r="O164" s="31" t="e">
        <f>IF(AND($B164=O$1),LOOKUP(9.99999999999999E+307,$O$2:O163)+1,"")</f>
        <v>#REF!</v>
      </c>
      <c r="P164" s="31" t="e">
        <f>IF(AND($B164=P$1),LOOKUP(9.99999999999999E+307,$P$2:P163)+1,"")</f>
        <v>#REF!</v>
      </c>
      <c r="Q164" s="31" t="e">
        <f>IF(AND($B164=Q$1),LOOKUP(9.99999999999999E+307,$Q$2:Q163)+1,"")</f>
        <v>#REF!</v>
      </c>
      <c r="R164" s="31" t="str">
        <f>IF(AND($B164=R$1),LOOKUP(9.99999999999999E+307,$R$2:R163)+1,"")</f>
        <v/>
      </c>
      <c r="S164" s="31" t="str">
        <f>IF(AND($B164=S$1),LOOKUP(9.99999999999999E+307,$S$2:S163)+1,"")</f>
        <v/>
      </c>
      <c r="T164" s="31"/>
      <c r="U164" s="31"/>
      <c r="AA164" s="254" t="str">
        <f t="shared" si="20"/>
        <v/>
      </c>
      <c r="AB164" s="254" t="str">
        <f t="shared" si="21"/>
        <v/>
      </c>
      <c r="AC164" s="255">
        <f t="shared" si="17"/>
        <v>1</v>
      </c>
      <c r="AD164" s="255">
        <f t="shared" si="18"/>
        <v>1</v>
      </c>
      <c r="AE164" s="256">
        <f t="shared" si="22"/>
        <v>2</v>
      </c>
      <c r="AF164" s="252" t="str">
        <f t="shared" si="16"/>
        <v>ป.6/2-2</v>
      </c>
    </row>
    <row r="165" spans="1:32" ht="20.149999999999999" customHeight="1" x14ac:dyDescent="0.3">
      <c r="A165" s="31">
        <v>163</v>
      </c>
      <c r="B165" s="235" t="s">
        <v>175</v>
      </c>
      <c r="C165" s="236">
        <v>4087</v>
      </c>
      <c r="D165" s="237" t="s">
        <v>199</v>
      </c>
      <c r="E165" s="672" t="s">
        <v>695</v>
      </c>
      <c r="F165" s="671" t="s">
        <v>696</v>
      </c>
      <c r="G165" s="253" t="str">
        <f t="shared" si="19"/>
        <v>ป.6/24087</v>
      </c>
      <c r="H165" s="31" t="str">
        <f>IF(AND(B165=H$1),LOOKUP(9.99999999999999E+307,$H$2:H164)+1,"")</f>
        <v/>
      </c>
      <c r="I165" s="31" t="str">
        <f>IF(AND(B165=I$1),LOOKUP(9.99999999999999E+307,$I$2:I164)+1,"")</f>
        <v/>
      </c>
      <c r="J165" s="31" t="str">
        <f>IF(AND(B165=J$1),LOOKUP(9.99999999999999E+307,$J$2:J164)+1,"")</f>
        <v/>
      </c>
      <c r="K165" s="31" t="str">
        <f>IF(AND(B165=K$1),LOOKUP(9.99999999999999E+307,$K$2:K164)+1,"")</f>
        <v/>
      </c>
      <c r="L165" s="31" t="str">
        <f>IF(AND(B165=L$1),LOOKUP(9.99999999999999E+307,$L$2:L164)+1,"")</f>
        <v/>
      </c>
      <c r="M165" s="31" t="str">
        <f>IF(AND(B165=M$1),LOOKUP(9.99999999999999E+307,$M$2:M164)+1,"")</f>
        <v/>
      </c>
      <c r="N165" s="31" t="e">
        <f>IF(AND(B165=N$1),LOOKUP(9.99999999999999E+307,$N$2:N164)+1,"")</f>
        <v>#REF!</v>
      </c>
      <c r="O165" s="31" t="e">
        <f>IF(AND($B165=O$1),LOOKUP(9.99999999999999E+307,$O$2:O164)+1,"")</f>
        <v>#REF!</v>
      </c>
      <c r="P165" s="31" t="e">
        <f>IF(AND($B165=P$1),LOOKUP(9.99999999999999E+307,$P$2:P164)+1,"")</f>
        <v>#REF!</v>
      </c>
      <c r="Q165" s="31" t="e">
        <f>IF(AND($B165=Q$1),LOOKUP(9.99999999999999E+307,$Q$2:Q164)+1,"")</f>
        <v>#REF!</v>
      </c>
      <c r="R165" s="31" t="str">
        <f>IF(AND($B165=R$1),LOOKUP(9.99999999999999E+307,$R$2:R164)+1,"")</f>
        <v/>
      </c>
      <c r="S165" s="31" t="str">
        <f>IF(AND($B165=S$1),LOOKUP(9.99999999999999E+307,$S$2:S164)+1,"")</f>
        <v/>
      </c>
      <c r="T165" s="31"/>
      <c r="U165" s="31"/>
      <c r="AA165" s="254" t="str">
        <f t="shared" si="20"/>
        <v/>
      </c>
      <c r="AB165" s="254" t="str">
        <f t="shared" si="21"/>
        <v/>
      </c>
      <c r="AC165" s="255">
        <f t="shared" si="17"/>
        <v>1</v>
      </c>
      <c r="AD165" s="255">
        <f t="shared" si="18"/>
        <v>1</v>
      </c>
      <c r="AE165" s="256">
        <f t="shared" si="22"/>
        <v>2</v>
      </c>
      <c r="AF165" s="252" t="str">
        <f t="shared" si="16"/>
        <v>ป.6/2-2</v>
      </c>
    </row>
    <row r="166" spans="1:32" ht="20.149999999999999" customHeight="1" x14ac:dyDescent="0.3">
      <c r="A166" s="31">
        <v>164</v>
      </c>
      <c r="B166" s="235" t="s">
        <v>175</v>
      </c>
      <c r="C166" s="236">
        <v>4432</v>
      </c>
      <c r="D166" s="237" t="s">
        <v>199</v>
      </c>
      <c r="E166" s="671" t="s">
        <v>780</v>
      </c>
      <c r="F166" s="671" t="s">
        <v>781</v>
      </c>
      <c r="G166" s="253" t="str">
        <f t="shared" si="19"/>
        <v>ป.6/24432</v>
      </c>
      <c r="H166" s="31" t="str">
        <f>IF(AND(B166=H$1),LOOKUP(9.99999999999999E+307,$H$2:H165)+1,"")</f>
        <v/>
      </c>
      <c r="I166" s="31" t="str">
        <f>IF(AND(B166=I$1),LOOKUP(9.99999999999999E+307,$I$2:I165)+1,"")</f>
        <v/>
      </c>
      <c r="J166" s="31" t="str">
        <f>IF(AND(B166=J$1),LOOKUP(9.99999999999999E+307,$J$2:J165)+1,"")</f>
        <v/>
      </c>
      <c r="K166" s="31" t="str">
        <f>IF(AND(B166=K$1),LOOKUP(9.99999999999999E+307,$K$2:K165)+1,"")</f>
        <v/>
      </c>
      <c r="L166" s="31" t="str">
        <f>IF(AND(B166=L$1),LOOKUP(9.99999999999999E+307,$L$2:L165)+1,"")</f>
        <v/>
      </c>
      <c r="M166" s="31" t="str">
        <f>IF(AND(B166=M$1),LOOKUP(9.99999999999999E+307,$M$2:M165)+1,"")</f>
        <v/>
      </c>
      <c r="N166" s="31" t="e">
        <f>IF(AND(B166=N$1),LOOKUP(9.99999999999999E+307,$N$2:N165)+1,"")</f>
        <v>#REF!</v>
      </c>
      <c r="O166" s="31" t="e">
        <f>IF(AND($B166=O$1),LOOKUP(9.99999999999999E+307,$O$2:O165)+1,"")</f>
        <v>#REF!</v>
      </c>
      <c r="P166" s="31" t="e">
        <f>IF(AND($B166=P$1),LOOKUP(9.99999999999999E+307,$P$2:P165)+1,"")</f>
        <v>#REF!</v>
      </c>
      <c r="Q166" s="31" t="e">
        <f>IF(AND($B166=Q$1),LOOKUP(9.99999999999999E+307,$Q$2:Q165)+1,"")</f>
        <v>#REF!</v>
      </c>
      <c r="R166" s="31" t="str">
        <f>IF(AND($B166=R$1),LOOKUP(9.99999999999999E+307,$R$2:R165)+1,"")</f>
        <v/>
      </c>
      <c r="S166" s="31" t="str">
        <f>IF(AND($B166=S$1),LOOKUP(9.99999999999999E+307,$S$2:S165)+1,"")</f>
        <v/>
      </c>
      <c r="T166" s="31"/>
      <c r="U166" s="31"/>
      <c r="AA166" s="254" t="str">
        <f t="shared" si="20"/>
        <v/>
      </c>
      <c r="AB166" s="254" t="str">
        <f t="shared" si="21"/>
        <v/>
      </c>
      <c r="AC166" s="255">
        <f t="shared" si="17"/>
        <v>1</v>
      </c>
      <c r="AD166" s="255">
        <f t="shared" si="18"/>
        <v>1</v>
      </c>
      <c r="AE166" s="256">
        <f t="shared" si="22"/>
        <v>2</v>
      </c>
      <c r="AF166" s="252" t="str">
        <f t="shared" si="16"/>
        <v>ป.6/2-2</v>
      </c>
    </row>
    <row r="167" spans="1:32" ht="20.149999999999999" customHeight="1" x14ac:dyDescent="0.3">
      <c r="A167" s="31">
        <v>165</v>
      </c>
      <c r="B167" s="235"/>
      <c r="C167" s="236"/>
      <c r="D167" s="237"/>
      <c r="E167" s="671"/>
      <c r="F167" s="671"/>
      <c r="G167" s="253" t="str">
        <f t="shared" si="19"/>
        <v/>
      </c>
      <c r="H167" s="31" t="str">
        <f>IF(AND(B167=H$1),LOOKUP(9.99999999999999E+307,$H$2:H166)+1,"")</f>
        <v/>
      </c>
      <c r="I167" s="31" t="str">
        <f>IF(AND(B167=I$1),LOOKUP(9.99999999999999E+307,$I$2:I166)+1,"")</f>
        <v/>
      </c>
      <c r="J167" s="31">
        <f>IF(AND(B167=J$1),LOOKUP(9.99999999999999E+307,$J$2:J166)+1,"")</f>
        <v>1</v>
      </c>
      <c r="K167" s="31">
        <f>IF(AND(B167=K$1),LOOKUP(9.99999999999999E+307,$K$2:K166)+1,"")</f>
        <v>1</v>
      </c>
      <c r="L167" s="31">
        <f>IF(AND(B167=L$1),LOOKUP(9.99999999999999E+307,$L$2:L166)+1,"")</f>
        <v>1</v>
      </c>
      <c r="M167" s="31">
        <f>IF(AND(B167=M$1),LOOKUP(9.99999999999999E+307,$M$2:M166)+1,"")</f>
        <v>1</v>
      </c>
      <c r="N167" s="31" t="e">
        <f>IF(AND(B167=N$1),LOOKUP(9.99999999999999E+307,$N$2:N166)+1,"")</f>
        <v>#REF!</v>
      </c>
      <c r="O167" s="31" t="e">
        <f>IF(AND($B167=O$1),LOOKUP(9.99999999999999E+307,$O$2:O166)+1,"")</f>
        <v>#REF!</v>
      </c>
      <c r="P167" s="31" t="e">
        <f>IF(AND($B167=P$1),LOOKUP(9.99999999999999E+307,$P$2:P166)+1,"")</f>
        <v>#REF!</v>
      </c>
      <c r="Q167" s="31" t="e">
        <f>IF(AND($B167=Q$1),LOOKUP(9.99999999999999E+307,$Q$2:Q166)+1,"")</f>
        <v>#REF!</v>
      </c>
      <c r="R167" s="31">
        <f>IF(AND($B167=R$1),LOOKUP(9.99999999999999E+307,$R$2:R166)+1,"")</f>
        <v>1</v>
      </c>
      <c r="S167" s="31">
        <f>IF(AND($B167=S$1),LOOKUP(9.99999999999999E+307,$S$2:S166)+1,"")</f>
        <v>1</v>
      </c>
      <c r="T167" s="31"/>
      <c r="U167" s="31"/>
      <c r="AA167" s="254" t="str">
        <f t="shared" si="20"/>
        <v/>
      </c>
      <c r="AB167" s="254" t="str">
        <f t="shared" si="21"/>
        <v/>
      </c>
      <c r="AC167" s="255">
        <f t="shared" si="17"/>
        <v>0</v>
      </c>
      <c r="AD167" s="255">
        <f t="shared" si="18"/>
        <v>3836</v>
      </c>
      <c r="AE167" s="256" t="str">
        <f t="shared" si="22"/>
        <v/>
      </c>
      <c r="AF167" s="252" t="str">
        <f t="shared" si="16"/>
        <v>-</v>
      </c>
    </row>
    <row r="168" spans="1:32" ht="20.149999999999999" customHeight="1" x14ac:dyDescent="0.3">
      <c r="A168" s="31">
        <v>166</v>
      </c>
      <c r="B168" s="235"/>
      <c r="C168" s="236"/>
      <c r="D168" s="237"/>
      <c r="E168" s="671"/>
      <c r="F168" s="671"/>
      <c r="G168" s="253" t="str">
        <f t="shared" si="19"/>
        <v/>
      </c>
      <c r="H168" s="31" t="str">
        <f>IF(AND(B168=H$1),LOOKUP(9.99999999999999E+307,$H$2:H167)+1,"")</f>
        <v/>
      </c>
      <c r="I168" s="31" t="str">
        <f>IF(AND(B168=I$1),LOOKUP(9.99999999999999E+307,$I$2:I167)+1,"")</f>
        <v/>
      </c>
      <c r="J168" s="31">
        <f>IF(AND(B168=J$1),LOOKUP(9.99999999999999E+307,$J$2:J167)+1,"")</f>
        <v>2</v>
      </c>
      <c r="K168" s="31">
        <f>IF(AND(B168=K$1),LOOKUP(9.99999999999999E+307,$K$2:K167)+1,"")</f>
        <v>2</v>
      </c>
      <c r="L168" s="31">
        <f>IF(AND(B168=L$1),LOOKUP(9.99999999999999E+307,$L$2:L167)+1,"")</f>
        <v>2</v>
      </c>
      <c r="M168" s="31">
        <f>IF(AND(B168=M$1),LOOKUP(9.99999999999999E+307,$M$2:M167)+1,"")</f>
        <v>2</v>
      </c>
      <c r="N168" s="31" t="e">
        <f>IF(AND(B168=N$1),LOOKUP(9.99999999999999E+307,$N$2:N167)+1,"")</f>
        <v>#REF!</v>
      </c>
      <c r="O168" s="31" t="e">
        <f>IF(AND($B168=O$1),LOOKUP(9.99999999999999E+307,$O$2:O167)+1,"")</f>
        <v>#REF!</v>
      </c>
      <c r="P168" s="31" t="e">
        <f>IF(AND($B168=P$1),LOOKUP(9.99999999999999E+307,$P$2:P167)+1,"")</f>
        <v>#REF!</v>
      </c>
      <c r="Q168" s="31" t="e">
        <f>IF(AND($B168=Q$1),LOOKUP(9.99999999999999E+307,$Q$2:Q167)+1,"")</f>
        <v>#REF!</v>
      </c>
      <c r="R168" s="31">
        <f>IF(AND($B168=R$1),LOOKUP(9.99999999999999E+307,$R$2:R167)+1,"")</f>
        <v>2</v>
      </c>
      <c r="S168" s="31">
        <f>IF(AND($B168=S$1),LOOKUP(9.99999999999999E+307,$S$2:S167)+1,"")</f>
        <v>2</v>
      </c>
      <c r="T168" s="31"/>
      <c r="U168" s="31"/>
      <c r="AA168" s="254" t="str">
        <f t="shared" si="20"/>
        <v/>
      </c>
      <c r="AB168" s="254" t="str">
        <f t="shared" si="21"/>
        <v/>
      </c>
      <c r="AC168" s="255">
        <f t="shared" si="17"/>
        <v>0</v>
      </c>
      <c r="AD168" s="255">
        <f t="shared" si="18"/>
        <v>3836</v>
      </c>
      <c r="AE168" s="256" t="str">
        <f t="shared" si="22"/>
        <v/>
      </c>
      <c r="AF168" s="252" t="str">
        <f t="shared" si="16"/>
        <v>-</v>
      </c>
    </row>
    <row r="169" spans="1:32" ht="20.149999999999999" customHeight="1" x14ac:dyDescent="0.3">
      <c r="A169" s="31">
        <v>167</v>
      </c>
      <c r="B169" s="235"/>
      <c r="C169" s="236"/>
      <c r="D169" s="237"/>
      <c r="E169" s="671"/>
      <c r="F169" s="671"/>
      <c r="G169" s="253" t="str">
        <f t="shared" si="19"/>
        <v/>
      </c>
      <c r="H169" s="31" t="str">
        <f>IF(AND(B169=H$1),LOOKUP(9.99999999999999E+307,$H$2:H168)+1,"")</f>
        <v/>
      </c>
      <c r="I169" s="31" t="str">
        <f>IF(AND(B169=I$1),LOOKUP(9.99999999999999E+307,$I$2:I168)+1,"")</f>
        <v/>
      </c>
      <c r="J169" s="31">
        <f>IF(AND(B169=J$1),LOOKUP(9.99999999999999E+307,$J$2:J168)+1,"")</f>
        <v>3</v>
      </c>
      <c r="K169" s="31">
        <f>IF(AND(B169=K$1),LOOKUP(9.99999999999999E+307,$K$2:K168)+1,"")</f>
        <v>3</v>
      </c>
      <c r="L169" s="31">
        <f>IF(AND(B169=L$1),LOOKUP(9.99999999999999E+307,$L$2:L168)+1,"")</f>
        <v>3</v>
      </c>
      <c r="M169" s="31">
        <f>IF(AND(B169=M$1),LOOKUP(9.99999999999999E+307,$M$2:M168)+1,"")</f>
        <v>3</v>
      </c>
      <c r="N169" s="31" t="e">
        <f>IF(AND(B169=N$1),LOOKUP(9.99999999999999E+307,$N$2:N168)+1,"")</f>
        <v>#REF!</v>
      </c>
      <c r="O169" s="31" t="e">
        <f>IF(AND($B169=O$1),LOOKUP(9.99999999999999E+307,$O$2:O168)+1,"")</f>
        <v>#REF!</v>
      </c>
      <c r="P169" s="31" t="e">
        <f>IF(AND($B169=P$1),LOOKUP(9.99999999999999E+307,$P$2:P168)+1,"")</f>
        <v>#REF!</v>
      </c>
      <c r="Q169" s="31" t="e">
        <f>IF(AND($B169=Q$1),LOOKUP(9.99999999999999E+307,$Q$2:Q168)+1,"")</f>
        <v>#REF!</v>
      </c>
      <c r="R169" s="31">
        <f>IF(AND($B169=R$1),LOOKUP(9.99999999999999E+307,$R$2:R168)+1,"")</f>
        <v>3</v>
      </c>
      <c r="S169" s="31">
        <f>IF(AND($B169=S$1),LOOKUP(9.99999999999999E+307,$S$2:S168)+1,"")</f>
        <v>3</v>
      </c>
      <c r="T169" s="31"/>
      <c r="U169" s="31"/>
      <c r="AA169" s="254" t="str">
        <f t="shared" si="20"/>
        <v/>
      </c>
      <c r="AB169" s="254" t="str">
        <f t="shared" si="21"/>
        <v/>
      </c>
      <c r="AC169" s="255">
        <f t="shared" si="17"/>
        <v>0</v>
      </c>
      <c r="AD169" s="255">
        <f t="shared" si="18"/>
        <v>3836</v>
      </c>
      <c r="AE169" s="256" t="str">
        <f t="shared" si="22"/>
        <v/>
      </c>
      <c r="AF169" s="252" t="str">
        <f t="shared" si="16"/>
        <v>-</v>
      </c>
    </row>
    <row r="170" spans="1:32" ht="20.149999999999999" customHeight="1" x14ac:dyDescent="0.3">
      <c r="A170" s="31">
        <v>168</v>
      </c>
      <c r="B170" s="235"/>
      <c r="C170" s="236"/>
      <c r="D170" s="237"/>
      <c r="E170" s="671"/>
      <c r="F170" s="671"/>
      <c r="G170" s="253" t="str">
        <f t="shared" si="19"/>
        <v/>
      </c>
      <c r="H170" s="31" t="str">
        <f>IF(AND(B170=H$1),LOOKUP(9.99999999999999E+307,$H$2:H169)+1,"")</f>
        <v/>
      </c>
      <c r="I170" s="31" t="str">
        <f>IF(AND(B170=I$1),LOOKUP(9.99999999999999E+307,$I$2:I169)+1,"")</f>
        <v/>
      </c>
      <c r="J170" s="31">
        <f>IF(AND(B170=J$1),LOOKUP(9.99999999999999E+307,$J$2:J169)+1,"")</f>
        <v>4</v>
      </c>
      <c r="K170" s="31">
        <f>IF(AND(B170=K$1),LOOKUP(9.99999999999999E+307,$K$2:K169)+1,"")</f>
        <v>4</v>
      </c>
      <c r="L170" s="31">
        <f>IF(AND(B170=L$1),LOOKUP(9.99999999999999E+307,$L$2:L169)+1,"")</f>
        <v>4</v>
      </c>
      <c r="M170" s="31">
        <f>IF(AND(B170=M$1),LOOKUP(9.99999999999999E+307,$M$2:M169)+1,"")</f>
        <v>4</v>
      </c>
      <c r="N170" s="31" t="e">
        <f>IF(AND(B170=N$1),LOOKUP(9.99999999999999E+307,$N$2:N169)+1,"")</f>
        <v>#REF!</v>
      </c>
      <c r="O170" s="31" t="e">
        <f>IF(AND($B170=O$1),LOOKUP(9.99999999999999E+307,$O$2:O169)+1,"")</f>
        <v>#REF!</v>
      </c>
      <c r="P170" s="31" t="e">
        <f>IF(AND($B170=P$1),LOOKUP(9.99999999999999E+307,$P$2:P169)+1,"")</f>
        <v>#REF!</v>
      </c>
      <c r="Q170" s="31" t="e">
        <f>IF(AND($B170=Q$1),LOOKUP(9.99999999999999E+307,$Q$2:Q169)+1,"")</f>
        <v>#REF!</v>
      </c>
      <c r="R170" s="31">
        <f>IF(AND($B170=R$1),LOOKUP(9.99999999999999E+307,$R$2:R169)+1,"")</f>
        <v>4</v>
      </c>
      <c r="S170" s="31">
        <f>IF(AND($B170=S$1),LOOKUP(9.99999999999999E+307,$S$2:S169)+1,"")</f>
        <v>4</v>
      </c>
      <c r="T170" s="31"/>
      <c r="U170" s="31"/>
      <c r="AA170" s="254" t="str">
        <f t="shared" si="20"/>
        <v/>
      </c>
      <c r="AB170" s="254" t="str">
        <f t="shared" si="21"/>
        <v/>
      </c>
      <c r="AC170" s="255">
        <f t="shared" si="17"/>
        <v>0</v>
      </c>
      <c r="AD170" s="255">
        <f t="shared" si="18"/>
        <v>3836</v>
      </c>
      <c r="AE170" s="256" t="str">
        <f t="shared" si="22"/>
        <v/>
      </c>
      <c r="AF170" s="252" t="str">
        <f t="shared" si="16"/>
        <v>-</v>
      </c>
    </row>
    <row r="171" spans="1:32" ht="20.149999999999999" customHeight="1" x14ac:dyDescent="0.3">
      <c r="A171" s="31">
        <v>169</v>
      </c>
      <c r="B171" s="235"/>
      <c r="C171" s="236"/>
      <c r="D171" s="237"/>
      <c r="E171" s="671"/>
      <c r="F171" s="671"/>
      <c r="G171" s="253" t="str">
        <f t="shared" si="19"/>
        <v/>
      </c>
      <c r="H171" s="31" t="str">
        <f>IF(AND(B171=H$1),LOOKUP(9.99999999999999E+307,$H$2:H170)+1,"")</f>
        <v/>
      </c>
      <c r="I171" s="31" t="str">
        <f>IF(AND(B171=I$1),LOOKUP(9.99999999999999E+307,$I$2:I170)+1,"")</f>
        <v/>
      </c>
      <c r="J171" s="31">
        <f>IF(AND(B171=J$1),LOOKUP(9.99999999999999E+307,$J$2:J170)+1,"")</f>
        <v>5</v>
      </c>
      <c r="K171" s="31">
        <f>IF(AND(B171=K$1),LOOKUP(9.99999999999999E+307,$K$2:K170)+1,"")</f>
        <v>5</v>
      </c>
      <c r="L171" s="31">
        <f>IF(AND(B171=L$1),LOOKUP(9.99999999999999E+307,$L$2:L170)+1,"")</f>
        <v>5</v>
      </c>
      <c r="M171" s="31">
        <f>IF(AND(B171=M$1),LOOKUP(9.99999999999999E+307,$M$2:M170)+1,"")</f>
        <v>5</v>
      </c>
      <c r="N171" s="31" t="e">
        <f>IF(AND(B171=N$1),LOOKUP(9.99999999999999E+307,$N$2:N170)+1,"")</f>
        <v>#REF!</v>
      </c>
      <c r="O171" s="31" t="e">
        <f>IF(AND($B171=O$1),LOOKUP(9.99999999999999E+307,$O$2:O170)+1,"")</f>
        <v>#REF!</v>
      </c>
      <c r="P171" s="31" t="e">
        <f>IF(AND($B171=P$1),LOOKUP(9.99999999999999E+307,$P$2:P170)+1,"")</f>
        <v>#REF!</v>
      </c>
      <c r="Q171" s="31" t="e">
        <f>IF(AND($B171=Q$1),LOOKUP(9.99999999999999E+307,$Q$2:Q170)+1,"")</f>
        <v>#REF!</v>
      </c>
      <c r="R171" s="31">
        <f>IF(AND($B171=R$1),LOOKUP(9.99999999999999E+307,$R$2:R170)+1,"")</f>
        <v>5</v>
      </c>
      <c r="S171" s="31">
        <f>IF(AND($B171=S$1),LOOKUP(9.99999999999999E+307,$S$2:S170)+1,"")</f>
        <v>5</v>
      </c>
      <c r="T171" s="31"/>
      <c r="U171" s="31"/>
      <c r="AA171" s="254" t="str">
        <f t="shared" si="20"/>
        <v/>
      </c>
      <c r="AB171" s="254" t="str">
        <f t="shared" si="21"/>
        <v/>
      </c>
      <c r="AC171" s="255">
        <f t="shared" si="17"/>
        <v>0</v>
      </c>
      <c r="AD171" s="255">
        <f t="shared" si="18"/>
        <v>3836</v>
      </c>
      <c r="AE171" s="256" t="str">
        <f t="shared" si="22"/>
        <v/>
      </c>
      <c r="AF171" s="252" t="str">
        <f t="shared" si="16"/>
        <v>-</v>
      </c>
    </row>
    <row r="172" spans="1:32" ht="20.149999999999999" customHeight="1" x14ac:dyDescent="0.3">
      <c r="A172" s="31">
        <v>170</v>
      </c>
      <c r="B172" s="235"/>
      <c r="C172" s="236"/>
      <c r="D172" s="237"/>
      <c r="E172" s="671"/>
      <c r="F172" s="671"/>
      <c r="G172" s="253" t="str">
        <f t="shared" si="19"/>
        <v/>
      </c>
      <c r="H172" s="31" t="str">
        <f>IF(AND(B172=H$1),LOOKUP(9.99999999999999E+307,$H$2:H171)+1,"")</f>
        <v/>
      </c>
      <c r="I172" s="31" t="str">
        <f>IF(AND(B172=I$1),LOOKUP(9.99999999999999E+307,$I$2:I171)+1,"")</f>
        <v/>
      </c>
      <c r="J172" s="31">
        <f>IF(AND(B172=J$1),LOOKUP(9.99999999999999E+307,$J$2:J171)+1,"")</f>
        <v>6</v>
      </c>
      <c r="K172" s="31">
        <f>IF(AND(B172=K$1),LOOKUP(9.99999999999999E+307,$K$2:K171)+1,"")</f>
        <v>6</v>
      </c>
      <c r="L172" s="31">
        <f>IF(AND(B172=L$1),LOOKUP(9.99999999999999E+307,$L$2:L171)+1,"")</f>
        <v>6</v>
      </c>
      <c r="M172" s="31">
        <f>IF(AND(B172=M$1),LOOKUP(9.99999999999999E+307,$M$2:M171)+1,"")</f>
        <v>6</v>
      </c>
      <c r="N172" s="31" t="e">
        <f>IF(AND(B172=N$1),LOOKUP(9.99999999999999E+307,$N$2:N171)+1,"")</f>
        <v>#REF!</v>
      </c>
      <c r="O172" s="31" t="e">
        <f>IF(AND($B172=O$1),LOOKUP(9.99999999999999E+307,$O$2:O171)+1,"")</f>
        <v>#REF!</v>
      </c>
      <c r="P172" s="31" t="e">
        <f>IF(AND($B172=P$1),LOOKUP(9.99999999999999E+307,$P$2:P171)+1,"")</f>
        <v>#REF!</v>
      </c>
      <c r="Q172" s="31" t="e">
        <f>IF(AND($B172=Q$1),LOOKUP(9.99999999999999E+307,$Q$2:Q171)+1,"")</f>
        <v>#REF!</v>
      </c>
      <c r="R172" s="31">
        <f>IF(AND($B172=R$1),LOOKUP(9.99999999999999E+307,$R$2:R171)+1,"")</f>
        <v>6</v>
      </c>
      <c r="S172" s="31">
        <f>IF(AND($B172=S$1),LOOKUP(9.99999999999999E+307,$S$2:S171)+1,"")</f>
        <v>6</v>
      </c>
      <c r="T172" s="31"/>
      <c r="U172" s="31"/>
      <c r="AA172" s="254" t="str">
        <f t="shared" si="20"/>
        <v/>
      </c>
      <c r="AB172" s="254" t="str">
        <f t="shared" si="21"/>
        <v/>
      </c>
      <c r="AC172" s="255">
        <f t="shared" si="17"/>
        <v>0</v>
      </c>
      <c r="AD172" s="255">
        <f t="shared" si="18"/>
        <v>3836</v>
      </c>
      <c r="AE172" s="256" t="str">
        <f t="shared" si="22"/>
        <v/>
      </c>
      <c r="AF172" s="252" t="str">
        <f t="shared" si="16"/>
        <v>-</v>
      </c>
    </row>
    <row r="173" spans="1:32" ht="20.149999999999999" customHeight="1" x14ac:dyDescent="0.3">
      <c r="A173" s="31">
        <v>171</v>
      </c>
      <c r="B173" s="235"/>
      <c r="C173" s="236"/>
      <c r="D173" s="237"/>
      <c r="E173" s="671"/>
      <c r="F173" s="671"/>
      <c r="G173" s="253" t="str">
        <f t="shared" si="19"/>
        <v/>
      </c>
      <c r="H173" s="31" t="str">
        <f>IF(AND(B173=H$1),LOOKUP(9.99999999999999E+307,$H$2:H172)+1,"")</f>
        <v/>
      </c>
      <c r="I173" s="31" t="str">
        <f>IF(AND(B173=I$1),LOOKUP(9.99999999999999E+307,$I$2:I172)+1,"")</f>
        <v/>
      </c>
      <c r="J173" s="31">
        <f>IF(AND(B173=J$1),LOOKUP(9.99999999999999E+307,$J$2:J172)+1,"")</f>
        <v>7</v>
      </c>
      <c r="K173" s="31">
        <f>IF(AND(B173=K$1),LOOKUP(9.99999999999999E+307,$K$2:K172)+1,"")</f>
        <v>7</v>
      </c>
      <c r="L173" s="31">
        <f>IF(AND(B173=L$1),LOOKUP(9.99999999999999E+307,$L$2:L172)+1,"")</f>
        <v>7</v>
      </c>
      <c r="M173" s="31">
        <f>IF(AND(B173=M$1),LOOKUP(9.99999999999999E+307,$M$2:M172)+1,"")</f>
        <v>7</v>
      </c>
      <c r="N173" s="31" t="e">
        <f>IF(AND(B173=N$1),LOOKUP(9.99999999999999E+307,$N$2:N172)+1,"")</f>
        <v>#REF!</v>
      </c>
      <c r="O173" s="31" t="e">
        <f>IF(AND($B173=O$1),LOOKUP(9.99999999999999E+307,$O$2:O172)+1,"")</f>
        <v>#REF!</v>
      </c>
      <c r="P173" s="31" t="e">
        <f>IF(AND($B173=P$1),LOOKUP(9.99999999999999E+307,$P$2:P172)+1,"")</f>
        <v>#REF!</v>
      </c>
      <c r="Q173" s="31" t="e">
        <f>IF(AND($B173=Q$1),LOOKUP(9.99999999999999E+307,$Q$2:Q172)+1,"")</f>
        <v>#REF!</v>
      </c>
      <c r="R173" s="31">
        <f>IF(AND($B173=R$1),LOOKUP(9.99999999999999E+307,$R$2:R172)+1,"")</f>
        <v>7</v>
      </c>
      <c r="S173" s="31">
        <f>IF(AND($B173=S$1),LOOKUP(9.99999999999999E+307,$S$2:S172)+1,"")</f>
        <v>7</v>
      </c>
      <c r="T173" s="31"/>
      <c r="U173" s="31"/>
      <c r="AA173" s="254" t="str">
        <f t="shared" si="20"/>
        <v/>
      </c>
      <c r="AB173" s="254" t="str">
        <f t="shared" si="21"/>
        <v/>
      </c>
      <c r="AC173" s="255">
        <f t="shared" si="17"/>
        <v>0</v>
      </c>
      <c r="AD173" s="255">
        <f t="shared" si="18"/>
        <v>3836</v>
      </c>
      <c r="AE173" s="256" t="str">
        <f t="shared" si="22"/>
        <v/>
      </c>
      <c r="AF173" s="252" t="str">
        <f t="shared" si="16"/>
        <v>-</v>
      </c>
    </row>
    <row r="174" spans="1:32" ht="20.149999999999999" customHeight="1" x14ac:dyDescent="0.3">
      <c r="A174" s="31">
        <v>172</v>
      </c>
      <c r="B174" s="235"/>
      <c r="C174" s="236"/>
      <c r="D174" s="237"/>
      <c r="E174" s="671"/>
      <c r="F174" s="671"/>
      <c r="G174" s="253" t="str">
        <f t="shared" si="19"/>
        <v/>
      </c>
      <c r="H174" s="31" t="str">
        <f>IF(AND(B174=H$1),LOOKUP(9.99999999999999E+307,$H$2:H173)+1,"")</f>
        <v/>
      </c>
      <c r="I174" s="31" t="str">
        <f>IF(AND(B174=I$1),LOOKUP(9.99999999999999E+307,$I$2:I173)+1,"")</f>
        <v/>
      </c>
      <c r="J174" s="31">
        <f>IF(AND(B174=J$1),LOOKUP(9.99999999999999E+307,$J$2:J173)+1,"")</f>
        <v>8</v>
      </c>
      <c r="K174" s="31">
        <f>IF(AND(B174=K$1),LOOKUP(9.99999999999999E+307,$K$2:K173)+1,"")</f>
        <v>8</v>
      </c>
      <c r="L174" s="31">
        <f>IF(AND(B174=L$1),LOOKUP(9.99999999999999E+307,$L$2:L173)+1,"")</f>
        <v>8</v>
      </c>
      <c r="M174" s="31">
        <f>IF(AND(B174=M$1),LOOKUP(9.99999999999999E+307,$M$2:M173)+1,"")</f>
        <v>8</v>
      </c>
      <c r="N174" s="31" t="e">
        <f>IF(AND(B174=N$1),LOOKUP(9.99999999999999E+307,$N$2:N173)+1,"")</f>
        <v>#REF!</v>
      </c>
      <c r="O174" s="31" t="e">
        <f>IF(AND($B174=O$1),LOOKUP(9.99999999999999E+307,$O$2:O173)+1,"")</f>
        <v>#REF!</v>
      </c>
      <c r="P174" s="31" t="e">
        <f>IF(AND($B174=P$1),LOOKUP(9.99999999999999E+307,$P$2:P173)+1,"")</f>
        <v>#REF!</v>
      </c>
      <c r="Q174" s="31" t="e">
        <f>IF(AND($B174=Q$1),LOOKUP(9.99999999999999E+307,$Q$2:Q173)+1,"")</f>
        <v>#REF!</v>
      </c>
      <c r="R174" s="31">
        <f>IF(AND($B174=R$1),LOOKUP(9.99999999999999E+307,$R$2:R173)+1,"")</f>
        <v>8</v>
      </c>
      <c r="S174" s="31">
        <f>IF(AND($B174=S$1),LOOKUP(9.99999999999999E+307,$S$2:S173)+1,"")</f>
        <v>8</v>
      </c>
      <c r="T174" s="31"/>
      <c r="U174" s="31"/>
      <c r="AA174" s="254" t="str">
        <f t="shared" si="20"/>
        <v/>
      </c>
      <c r="AB174" s="254" t="str">
        <f t="shared" si="21"/>
        <v/>
      </c>
      <c r="AC174" s="255">
        <f t="shared" si="17"/>
        <v>0</v>
      </c>
      <c r="AD174" s="255">
        <f t="shared" si="18"/>
        <v>3836</v>
      </c>
      <c r="AE174" s="256" t="str">
        <f t="shared" si="22"/>
        <v/>
      </c>
      <c r="AF174" s="252" t="str">
        <f t="shared" si="16"/>
        <v>-</v>
      </c>
    </row>
    <row r="175" spans="1:32" ht="20.149999999999999" customHeight="1" x14ac:dyDescent="0.3">
      <c r="A175" s="31">
        <v>173</v>
      </c>
      <c r="B175" s="235"/>
      <c r="C175" s="236"/>
      <c r="D175" s="237"/>
      <c r="E175" s="671"/>
      <c r="F175" s="671"/>
      <c r="G175" s="253" t="str">
        <f t="shared" si="19"/>
        <v/>
      </c>
      <c r="H175" s="31" t="str">
        <f>IF(AND(B175=H$1),LOOKUP(9.99999999999999E+307,$H$2:H174)+1,"")</f>
        <v/>
      </c>
      <c r="I175" s="31" t="str">
        <f>IF(AND(B175=I$1),LOOKUP(9.99999999999999E+307,$I$2:I174)+1,"")</f>
        <v/>
      </c>
      <c r="J175" s="31">
        <f>IF(AND(B175=J$1),LOOKUP(9.99999999999999E+307,$J$2:J174)+1,"")</f>
        <v>9</v>
      </c>
      <c r="K175" s="31">
        <f>IF(AND(B175=K$1),LOOKUP(9.99999999999999E+307,$K$2:K174)+1,"")</f>
        <v>9</v>
      </c>
      <c r="L175" s="31">
        <f>IF(AND(B175=L$1),LOOKUP(9.99999999999999E+307,$L$2:L174)+1,"")</f>
        <v>9</v>
      </c>
      <c r="M175" s="31">
        <f>IF(AND(B175=M$1),LOOKUP(9.99999999999999E+307,$M$2:M174)+1,"")</f>
        <v>9</v>
      </c>
      <c r="N175" s="31" t="e">
        <f>IF(AND(B175=N$1),LOOKUP(9.99999999999999E+307,$N$2:N174)+1,"")</f>
        <v>#REF!</v>
      </c>
      <c r="O175" s="31" t="e">
        <f>IF(AND($B175=O$1),LOOKUP(9.99999999999999E+307,$O$2:O174)+1,"")</f>
        <v>#REF!</v>
      </c>
      <c r="P175" s="31" t="e">
        <f>IF(AND($B175=P$1),LOOKUP(9.99999999999999E+307,$P$2:P174)+1,"")</f>
        <v>#REF!</v>
      </c>
      <c r="Q175" s="31" t="e">
        <f>IF(AND($B175=Q$1),LOOKUP(9.99999999999999E+307,$Q$2:Q174)+1,"")</f>
        <v>#REF!</v>
      </c>
      <c r="R175" s="31">
        <f>IF(AND($B175=R$1),LOOKUP(9.99999999999999E+307,$R$2:R174)+1,"")</f>
        <v>9</v>
      </c>
      <c r="S175" s="31">
        <f>IF(AND($B175=S$1),LOOKUP(9.99999999999999E+307,$S$2:S174)+1,"")</f>
        <v>9</v>
      </c>
      <c r="T175" s="31"/>
      <c r="U175" s="31"/>
      <c r="AA175" s="254" t="str">
        <f t="shared" si="20"/>
        <v/>
      </c>
      <c r="AB175" s="254" t="str">
        <f t="shared" si="21"/>
        <v/>
      </c>
      <c r="AC175" s="255">
        <f t="shared" si="17"/>
        <v>0</v>
      </c>
      <c r="AD175" s="255">
        <f t="shared" si="18"/>
        <v>3836</v>
      </c>
      <c r="AE175" s="256" t="str">
        <f t="shared" si="22"/>
        <v/>
      </c>
      <c r="AF175" s="252" t="str">
        <f t="shared" ref="AF175:AF238" si="23">CONCATENATE(B175,"-",AE175)</f>
        <v>-</v>
      </c>
    </row>
    <row r="176" spans="1:32" ht="20.149999999999999" customHeight="1" x14ac:dyDescent="0.3">
      <c r="A176" s="31">
        <v>174</v>
      </c>
      <c r="B176" s="235"/>
      <c r="C176" s="236"/>
      <c r="D176" s="237"/>
      <c r="E176" s="671"/>
      <c r="F176" s="671"/>
      <c r="G176" s="253" t="str">
        <f t="shared" si="19"/>
        <v/>
      </c>
      <c r="H176" s="31" t="str">
        <f>IF(AND(B176=H$1),LOOKUP(9.99999999999999E+307,$H$2:H175)+1,"")</f>
        <v/>
      </c>
      <c r="I176" s="31" t="str">
        <f>IF(AND(B176=I$1),LOOKUP(9.99999999999999E+307,$I$2:I175)+1,"")</f>
        <v/>
      </c>
      <c r="J176" s="31">
        <f>IF(AND(B176=J$1),LOOKUP(9.99999999999999E+307,$J$2:J175)+1,"")</f>
        <v>10</v>
      </c>
      <c r="K176" s="31">
        <f>IF(AND(B176=K$1),LOOKUP(9.99999999999999E+307,$K$2:K175)+1,"")</f>
        <v>10</v>
      </c>
      <c r="L176" s="31">
        <f>IF(AND(B176=L$1),LOOKUP(9.99999999999999E+307,$L$2:L175)+1,"")</f>
        <v>10</v>
      </c>
      <c r="M176" s="31">
        <f>IF(AND(B176=M$1),LOOKUP(9.99999999999999E+307,$M$2:M175)+1,"")</f>
        <v>10</v>
      </c>
      <c r="N176" s="31" t="e">
        <f>IF(AND(B176=N$1),LOOKUP(9.99999999999999E+307,$N$2:N175)+1,"")</f>
        <v>#REF!</v>
      </c>
      <c r="O176" s="31" t="e">
        <f>IF(AND($B176=O$1),LOOKUP(9.99999999999999E+307,$O$2:O175)+1,"")</f>
        <v>#REF!</v>
      </c>
      <c r="P176" s="31" t="e">
        <f>IF(AND($B176=P$1),LOOKUP(9.99999999999999E+307,$P$2:P175)+1,"")</f>
        <v>#REF!</v>
      </c>
      <c r="Q176" s="31" t="e">
        <f>IF(AND($B176=Q$1),LOOKUP(9.99999999999999E+307,$Q$2:Q175)+1,"")</f>
        <v>#REF!</v>
      </c>
      <c r="R176" s="31">
        <f>IF(AND($B176=R$1),LOOKUP(9.99999999999999E+307,$R$2:R175)+1,"")</f>
        <v>10</v>
      </c>
      <c r="S176" s="31">
        <f>IF(AND($B176=S$1),LOOKUP(9.99999999999999E+307,$S$2:S175)+1,"")</f>
        <v>10</v>
      </c>
      <c r="T176" s="31"/>
      <c r="U176" s="31"/>
      <c r="AA176" s="254" t="str">
        <f t="shared" si="20"/>
        <v/>
      </c>
      <c r="AB176" s="254" t="str">
        <f t="shared" si="21"/>
        <v/>
      </c>
      <c r="AC176" s="255">
        <f t="shared" si="17"/>
        <v>0</v>
      </c>
      <c r="AD176" s="255">
        <f t="shared" si="18"/>
        <v>3836</v>
      </c>
      <c r="AE176" s="256" t="str">
        <f t="shared" si="22"/>
        <v/>
      </c>
      <c r="AF176" s="252" t="str">
        <f t="shared" si="23"/>
        <v>-</v>
      </c>
    </row>
    <row r="177" spans="1:32" ht="20.149999999999999" customHeight="1" x14ac:dyDescent="0.3">
      <c r="A177" s="31">
        <v>175</v>
      </c>
      <c r="B177" s="235"/>
      <c r="C177" s="236"/>
      <c r="D177" s="237"/>
      <c r="E177" s="671"/>
      <c r="F177" s="671"/>
      <c r="G177" s="253" t="str">
        <f t="shared" si="19"/>
        <v/>
      </c>
      <c r="H177" s="31" t="str">
        <f>IF(AND(B177=H$1),LOOKUP(9.99999999999999E+307,$H$2:H176)+1,"")</f>
        <v/>
      </c>
      <c r="I177" s="31" t="str">
        <f>IF(AND(B177=I$1),LOOKUP(9.99999999999999E+307,$I$2:I176)+1,"")</f>
        <v/>
      </c>
      <c r="J177" s="31">
        <f>IF(AND(B177=J$1),LOOKUP(9.99999999999999E+307,$J$2:J176)+1,"")</f>
        <v>11</v>
      </c>
      <c r="K177" s="31">
        <f>IF(AND(B177=K$1),LOOKUP(9.99999999999999E+307,$K$2:K176)+1,"")</f>
        <v>11</v>
      </c>
      <c r="L177" s="31">
        <f>IF(AND(B177=L$1),LOOKUP(9.99999999999999E+307,$L$2:L176)+1,"")</f>
        <v>11</v>
      </c>
      <c r="M177" s="31">
        <f>IF(AND(B177=M$1),LOOKUP(9.99999999999999E+307,$M$2:M176)+1,"")</f>
        <v>11</v>
      </c>
      <c r="N177" s="31" t="e">
        <f>IF(AND(B177=N$1),LOOKUP(9.99999999999999E+307,$N$2:N176)+1,"")</f>
        <v>#REF!</v>
      </c>
      <c r="O177" s="31" t="e">
        <f>IF(AND($B177=O$1),LOOKUP(9.99999999999999E+307,$O$2:O176)+1,"")</f>
        <v>#REF!</v>
      </c>
      <c r="P177" s="31" t="e">
        <f>IF(AND($B177=P$1),LOOKUP(9.99999999999999E+307,$P$2:P176)+1,"")</f>
        <v>#REF!</v>
      </c>
      <c r="Q177" s="31" t="e">
        <f>IF(AND($B177=Q$1),LOOKUP(9.99999999999999E+307,$Q$2:Q176)+1,"")</f>
        <v>#REF!</v>
      </c>
      <c r="R177" s="31">
        <f>IF(AND($B177=R$1),LOOKUP(9.99999999999999E+307,$R$2:R176)+1,"")</f>
        <v>11</v>
      </c>
      <c r="S177" s="31">
        <f>IF(AND($B177=S$1),LOOKUP(9.99999999999999E+307,$S$2:S176)+1,"")</f>
        <v>11</v>
      </c>
      <c r="T177" s="31"/>
      <c r="U177" s="31"/>
      <c r="AA177" s="254" t="str">
        <f t="shared" si="20"/>
        <v/>
      </c>
      <c r="AB177" s="254" t="str">
        <f t="shared" si="21"/>
        <v/>
      </c>
      <c r="AC177" s="255">
        <f t="shared" si="17"/>
        <v>0</v>
      </c>
      <c r="AD177" s="255">
        <f t="shared" si="18"/>
        <v>3836</v>
      </c>
      <c r="AE177" s="256" t="str">
        <f t="shared" si="22"/>
        <v/>
      </c>
      <c r="AF177" s="252" t="str">
        <f t="shared" si="23"/>
        <v>-</v>
      </c>
    </row>
    <row r="178" spans="1:32" ht="20.149999999999999" customHeight="1" x14ac:dyDescent="0.3">
      <c r="A178" s="31">
        <v>176</v>
      </c>
      <c r="B178" s="235"/>
      <c r="C178" s="236"/>
      <c r="D178" s="237"/>
      <c r="E178" s="671"/>
      <c r="F178" s="671"/>
      <c r="G178" s="253" t="str">
        <f t="shared" si="19"/>
        <v/>
      </c>
      <c r="H178" s="31" t="str">
        <f>IF(AND(B178=H$1),LOOKUP(9.99999999999999E+307,$H$2:H177)+1,"")</f>
        <v/>
      </c>
      <c r="I178" s="31" t="str">
        <f>IF(AND(B178=I$1),LOOKUP(9.99999999999999E+307,$I$2:I177)+1,"")</f>
        <v/>
      </c>
      <c r="J178" s="31">
        <f>IF(AND(B178=J$1),LOOKUP(9.99999999999999E+307,$J$2:J177)+1,"")</f>
        <v>12</v>
      </c>
      <c r="K178" s="31">
        <f>IF(AND(B178=K$1),LOOKUP(9.99999999999999E+307,$K$2:K177)+1,"")</f>
        <v>12</v>
      </c>
      <c r="L178" s="31">
        <f>IF(AND(B178=L$1),LOOKUP(9.99999999999999E+307,$L$2:L177)+1,"")</f>
        <v>12</v>
      </c>
      <c r="M178" s="31">
        <f>IF(AND(B178=M$1),LOOKUP(9.99999999999999E+307,$M$2:M177)+1,"")</f>
        <v>12</v>
      </c>
      <c r="N178" s="31" t="e">
        <f>IF(AND(B178=N$1),LOOKUP(9.99999999999999E+307,$N$2:N177)+1,"")</f>
        <v>#REF!</v>
      </c>
      <c r="O178" s="31" t="e">
        <f>IF(AND($B178=O$1),LOOKUP(9.99999999999999E+307,$O$2:O177)+1,"")</f>
        <v>#REF!</v>
      </c>
      <c r="P178" s="31" t="e">
        <f>IF(AND($B178=P$1),LOOKUP(9.99999999999999E+307,$P$2:P177)+1,"")</f>
        <v>#REF!</v>
      </c>
      <c r="Q178" s="31" t="e">
        <f>IF(AND($B178=Q$1),LOOKUP(9.99999999999999E+307,$Q$2:Q177)+1,"")</f>
        <v>#REF!</v>
      </c>
      <c r="R178" s="31">
        <f>IF(AND($B178=R$1),LOOKUP(9.99999999999999E+307,$R$2:R177)+1,"")</f>
        <v>12</v>
      </c>
      <c r="S178" s="31">
        <f>IF(AND($B178=S$1),LOOKUP(9.99999999999999E+307,$S$2:S177)+1,"")</f>
        <v>12</v>
      </c>
      <c r="T178" s="31"/>
      <c r="U178" s="31"/>
      <c r="AA178" s="254" t="str">
        <f t="shared" si="20"/>
        <v/>
      </c>
      <c r="AB178" s="254" t="str">
        <f t="shared" si="21"/>
        <v/>
      </c>
      <c r="AC178" s="255">
        <f t="shared" si="17"/>
        <v>0</v>
      </c>
      <c r="AD178" s="255">
        <f t="shared" si="18"/>
        <v>3836</v>
      </c>
      <c r="AE178" s="256" t="str">
        <f t="shared" si="22"/>
        <v/>
      </c>
      <c r="AF178" s="252" t="str">
        <f t="shared" si="23"/>
        <v>-</v>
      </c>
    </row>
    <row r="179" spans="1:32" ht="20.149999999999999" customHeight="1" x14ac:dyDescent="0.3">
      <c r="A179" s="31">
        <v>177</v>
      </c>
      <c r="B179" s="235"/>
      <c r="C179" s="236"/>
      <c r="D179" s="237"/>
      <c r="E179" s="671"/>
      <c r="F179" s="671"/>
      <c r="G179" s="253" t="str">
        <f t="shared" si="19"/>
        <v/>
      </c>
      <c r="H179" s="31" t="str">
        <f>IF(AND(B179=H$1),LOOKUP(9.99999999999999E+307,$H$2:H178)+1,"")</f>
        <v/>
      </c>
      <c r="I179" s="31" t="str">
        <f>IF(AND(B179=I$1),LOOKUP(9.99999999999999E+307,$I$2:I178)+1,"")</f>
        <v/>
      </c>
      <c r="J179" s="31">
        <f>IF(AND(B179=J$1),LOOKUP(9.99999999999999E+307,$J$2:J178)+1,"")</f>
        <v>13</v>
      </c>
      <c r="K179" s="31">
        <f>IF(AND(B179=K$1),LOOKUP(9.99999999999999E+307,$K$2:K178)+1,"")</f>
        <v>13</v>
      </c>
      <c r="L179" s="31">
        <f>IF(AND(B179=L$1),LOOKUP(9.99999999999999E+307,$L$2:L178)+1,"")</f>
        <v>13</v>
      </c>
      <c r="M179" s="31">
        <f>IF(AND(B179=M$1),LOOKUP(9.99999999999999E+307,$M$2:M178)+1,"")</f>
        <v>13</v>
      </c>
      <c r="N179" s="31" t="e">
        <f>IF(AND(B179=N$1),LOOKUP(9.99999999999999E+307,$N$2:N178)+1,"")</f>
        <v>#REF!</v>
      </c>
      <c r="O179" s="31" t="e">
        <f>IF(AND($B179=O$1),LOOKUP(9.99999999999999E+307,$O$2:O178)+1,"")</f>
        <v>#REF!</v>
      </c>
      <c r="P179" s="31" t="e">
        <f>IF(AND($B179=P$1),LOOKUP(9.99999999999999E+307,$P$2:P178)+1,"")</f>
        <v>#REF!</v>
      </c>
      <c r="Q179" s="31" t="e">
        <f>IF(AND($B179=Q$1),LOOKUP(9.99999999999999E+307,$Q$2:Q178)+1,"")</f>
        <v>#REF!</v>
      </c>
      <c r="R179" s="31">
        <f>IF(AND($B179=R$1),LOOKUP(9.99999999999999E+307,$R$2:R178)+1,"")</f>
        <v>13</v>
      </c>
      <c r="S179" s="31">
        <f>IF(AND($B179=S$1),LOOKUP(9.99999999999999E+307,$S$2:S178)+1,"")</f>
        <v>13</v>
      </c>
      <c r="T179" s="31"/>
      <c r="U179" s="31"/>
      <c r="AA179" s="254" t="str">
        <f t="shared" si="20"/>
        <v/>
      </c>
      <c r="AB179" s="254" t="str">
        <f t="shared" si="21"/>
        <v/>
      </c>
      <c r="AC179" s="255">
        <f t="shared" si="17"/>
        <v>0</v>
      </c>
      <c r="AD179" s="255">
        <f t="shared" si="18"/>
        <v>3836</v>
      </c>
      <c r="AE179" s="256" t="str">
        <f t="shared" si="22"/>
        <v/>
      </c>
      <c r="AF179" s="252" t="str">
        <f t="shared" si="23"/>
        <v>-</v>
      </c>
    </row>
    <row r="180" spans="1:32" ht="20.149999999999999" customHeight="1" x14ac:dyDescent="0.3">
      <c r="A180" s="31">
        <v>178</v>
      </c>
      <c r="B180" s="235"/>
      <c r="C180" s="236"/>
      <c r="D180" s="237"/>
      <c r="E180" s="671"/>
      <c r="F180" s="671"/>
      <c r="G180" s="253" t="str">
        <f t="shared" si="19"/>
        <v/>
      </c>
      <c r="H180" s="31" t="str">
        <f>IF(AND(B180=H$1),LOOKUP(9.99999999999999E+307,$H$2:H179)+1,"")</f>
        <v/>
      </c>
      <c r="I180" s="31" t="str">
        <f>IF(AND(B180=I$1),LOOKUP(9.99999999999999E+307,$I$2:I179)+1,"")</f>
        <v/>
      </c>
      <c r="J180" s="31">
        <f>IF(AND(B180=J$1),LOOKUP(9.99999999999999E+307,$J$2:J179)+1,"")</f>
        <v>14</v>
      </c>
      <c r="K180" s="31">
        <f>IF(AND(B180=K$1),LOOKUP(9.99999999999999E+307,$K$2:K179)+1,"")</f>
        <v>14</v>
      </c>
      <c r="L180" s="31">
        <f>IF(AND(B180=L$1),LOOKUP(9.99999999999999E+307,$L$2:L179)+1,"")</f>
        <v>14</v>
      </c>
      <c r="M180" s="31">
        <f>IF(AND(B180=M$1),LOOKUP(9.99999999999999E+307,$M$2:M179)+1,"")</f>
        <v>14</v>
      </c>
      <c r="N180" s="31" t="e">
        <f>IF(AND(B180=N$1),LOOKUP(9.99999999999999E+307,$N$2:N179)+1,"")</f>
        <v>#REF!</v>
      </c>
      <c r="O180" s="31" t="e">
        <f>IF(AND($B180=O$1),LOOKUP(9.99999999999999E+307,$O$2:O179)+1,"")</f>
        <v>#REF!</v>
      </c>
      <c r="P180" s="31" t="e">
        <f>IF(AND($B180=P$1),LOOKUP(9.99999999999999E+307,$P$2:P179)+1,"")</f>
        <v>#REF!</v>
      </c>
      <c r="Q180" s="31" t="e">
        <f>IF(AND($B180=Q$1),LOOKUP(9.99999999999999E+307,$Q$2:Q179)+1,"")</f>
        <v>#REF!</v>
      </c>
      <c r="R180" s="31">
        <f>IF(AND($B180=R$1),LOOKUP(9.99999999999999E+307,$R$2:R179)+1,"")</f>
        <v>14</v>
      </c>
      <c r="S180" s="31">
        <f>IF(AND($B180=S$1),LOOKUP(9.99999999999999E+307,$S$2:S179)+1,"")</f>
        <v>14</v>
      </c>
      <c r="T180" s="31"/>
      <c r="U180" s="31"/>
      <c r="AA180" s="254" t="str">
        <f t="shared" si="20"/>
        <v/>
      </c>
      <c r="AB180" s="254" t="str">
        <f t="shared" si="21"/>
        <v/>
      </c>
      <c r="AC180" s="255">
        <f t="shared" si="17"/>
        <v>0</v>
      </c>
      <c r="AD180" s="255">
        <f t="shared" si="18"/>
        <v>3836</v>
      </c>
      <c r="AE180" s="256" t="str">
        <f t="shared" si="22"/>
        <v/>
      </c>
      <c r="AF180" s="252" t="str">
        <f t="shared" si="23"/>
        <v>-</v>
      </c>
    </row>
    <row r="181" spans="1:32" ht="20.149999999999999" customHeight="1" x14ac:dyDescent="0.3">
      <c r="A181" s="31">
        <v>179</v>
      </c>
      <c r="B181" s="235"/>
      <c r="C181" s="236"/>
      <c r="D181" s="237"/>
      <c r="E181" s="671"/>
      <c r="F181" s="671"/>
      <c r="G181" s="253" t="str">
        <f t="shared" si="19"/>
        <v/>
      </c>
      <c r="H181" s="31" t="str">
        <f>IF(AND(B181=H$1),LOOKUP(9.99999999999999E+307,$H$2:H180)+1,"")</f>
        <v/>
      </c>
      <c r="I181" s="31" t="str">
        <f>IF(AND(B181=I$1),LOOKUP(9.99999999999999E+307,$I$2:I180)+1,"")</f>
        <v/>
      </c>
      <c r="J181" s="31">
        <f>IF(AND(B181=J$1),LOOKUP(9.99999999999999E+307,$J$2:J180)+1,"")</f>
        <v>15</v>
      </c>
      <c r="K181" s="31">
        <f>IF(AND(B181=K$1),LOOKUP(9.99999999999999E+307,$K$2:K180)+1,"")</f>
        <v>15</v>
      </c>
      <c r="L181" s="31">
        <f>IF(AND(B181=L$1),LOOKUP(9.99999999999999E+307,$L$2:L180)+1,"")</f>
        <v>15</v>
      </c>
      <c r="M181" s="31">
        <f>IF(AND(B181=M$1),LOOKUP(9.99999999999999E+307,$M$2:M180)+1,"")</f>
        <v>15</v>
      </c>
      <c r="N181" s="31" t="e">
        <f>IF(AND(B181=N$1),LOOKUP(9.99999999999999E+307,$N$2:N180)+1,"")</f>
        <v>#REF!</v>
      </c>
      <c r="O181" s="31" t="e">
        <f>IF(AND($B181=O$1),LOOKUP(9.99999999999999E+307,$O$2:O180)+1,"")</f>
        <v>#REF!</v>
      </c>
      <c r="P181" s="31" t="e">
        <f>IF(AND($B181=P$1),LOOKUP(9.99999999999999E+307,$P$2:P180)+1,"")</f>
        <v>#REF!</v>
      </c>
      <c r="Q181" s="31" t="e">
        <f>IF(AND($B181=Q$1),LOOKUP(9.99999999999999E+307,$Q$2:Q180)+1,"")</f>
        <v>#REF!</v>
      </c>
      <c r="R181" s="31">
        <f>IF(AND($B181=R$1),LOOKUP(9.99999999999999E+307,$R$2:R180)+1,"")</f>
        <v>15</v>
      </c>
      <c r="S181" s="31">
        <f>IF(AND($B181=S$1),LOOKUP(9.99999999999999E+307,$S$2:S180)+1,"")</f>
        <v>15</v>
      </c>
      <c r="T181" s="31"/>
      <c r="U181" s="31"/>
      <c r="AA181" s="254" t="str">
        <f t="shared" si="20"/>
        <v/>
      </c>
      <c r="AB181" s="254" t="str">
        <f t="shared" si="21"/>
        <v/>
      </c>
      <c r="AC181" s="255">
        <f t="shared" si="17"/>
        <v>0</v>
      </c>
      <c r="AD181" s="255">
        <f t="shared" si="18"/>
        <v>3836</v>
      </c>
      <c r="AE181" s="256" t="str">
        <f t="shared" si="22"/>
        <v/>
      </c>
      <c r="AF181" s="252" t="str">
        <f t="shared" si="23"/>
        <v>-</v>
      </c>
    </row>
    <row r="182" spans="1:32" ht="20.149999999999999" customHeight="1" x14ac:dyDescent="0.3">
      <c r="A182" s="31">
        <v>180</v>
      </c>
      <c r="B182" s="235"/>
      <c r="C182" s="236"/>
      <c r="D182" s="237"/>
      <c r="E182" s="671"/>
      <c r="F182" s="671"/>
      <c r="G182" s="253" t="str">
        <f t="shared" si="19"/>
        <v/>
      </c>
      <c r="H182" s="31" t="str">
        <f>IF(AND(B182=H$1),LOOKUP(9.99999999999999E+307,$H$2:H181)+1,"")</f>
        <v/>
      </c>
      <c r="I182" s="31" t="str">
        <f>IF(AND(B182=I$1),LOOKUP(9.99999999999999E+307,$I$2:I181)+1,"")</f>
        <v/>
      </c>
      <c r="J182" s="31">
        <f>IF(AND(B182=J$1),LOOKUP(9.99999999999999E+307,$J$2:J181)+1,"")</f>
        <v>16</v>
      </c>
      <c r="K182" s="31">
        <f>IF(AND(B182=K$1),LOOKUP(9.99999999999999E+307,$K$2:K181)+1,"")</f>
        <v>16</v>
      </c>
      <c r="L182" s="31">
        <f>IF(AND(B182=L$1),LOOKUP(9.99999999999999E+307,$L$2:L181)+1,"")</f>
        <v>16</v>
      </c>
      <c r="M182" s="31">
        <f>IF(AND(B182=M$1),LOOKUP(9.99999999999999E+307,$M$2:M181)+1,"")</f>
        <v>16</v>
      </c>
      <c r="N182" s="31" t="e">
        <f>IF(AND(B182=N$1),LOOKUP(9.99999999999999E+307,$N$2:N181)+1,"")</f>
        <v>#REF!</v>
      </c>
      <c r="O182" s="31" t="e">
        <f>IF(AND($B182=O$1),LOOKUP(9.99999999999999E+307,$O$2:O181)+1,"")</f>
        <v>#REF!</v>
      </c>
      <c r="P182" s="31" t="e">
        <f>IF(AND($B182=P$1),LOOKUP(9.99999999999999E+307,$P$2:P181)+1,"")</f>
        <v>#REF!</v>
      </c>
      <c r="Q182" s="31" t="e">
        <f>IF(AND($B182=Q$1),LOOKUP(9.99999999999999E+307,$Q$2:Q181)+1,"")</f>
        <v>#REF!</v>
      </c>
      <c r="R182" s="31">
        <f>IF(AND($B182=R$1),LOOKUP(9.99999999999999E+307,$R$2:R181)+1,"")</f>
        <v>16</v>
      </c>
      <c r="S182" s="31">
        <f>IF(AND($B182=S$1),LOOKUP(9.99999999999999E+307,$S$2:S181)+1,"")</f>
        <v>16</v>
      </c>
      <c r="T182" s="31"/>
      <c r="U182" s="31"/>
      <c r="AA182" s="254" t="str">
        <f t="shared" si="20"/>
        <v/>
      </c>
      <c r="AB182" s="254" t="str">
        <f t="shared" si="21"/>
        <v/>
      </c>
      <c r="AC182" s="255">
        <f t="shared" si="17"/>
        <v>0</v>
      </c>
      <c r="AD182" s="255">
        <f t="shared" si="18"/>
        <v>3836</v>
      </c>
      <c r="AE182" s="256" t="str">
        <f t="shared" si="22"/>
        <v/>
      </c>
      <c r="AF182" s="252" t="str">
        <f t="shared" si="23"/>
        <v>-</v>
      </c>
    </row>
    <row r="183" spans="1:32" ht="20.149999999999999" customHeight="1" x14ac:dyDescent="0.3">
      <c r="A183" s="31">
        <v>181</v>
      </c>
      <c r="B183" s="235"/>
      <c r="C183" s="236"/>
      <c r="D183" s="237"/>
      <c r="E183" s="671"/>
      <c r="F183" s="671"/>
      <c r="G183" s="253" t="str">
        <f t="shared" si="19"/>
        <v/>
      </c>
      <c r="H183" s="31" t="str">
        <f>IF(AND(B183=H$1),LOOKUP(9.99999999999999E+307,$H$2:H182)+1,"")</f>
        <v/>
      </c>
      <c r="I183" s="31" t="str">
        <f>IF(AND(B183=I$1),LOOKUP(9.99999999999999E+307,$I$2:I182)+1,"")</f>
        <v/>
      </c>
      <c r="J183" s="31">
        <f>IF(AND(B183=J$1),LOOKUP(9.99999999999999E+307,$J$2:J182)+1,"")</f>
        <v>17</v>
      </c>
      <c r="K183" s="31">
        <f>IF(AND(B183=K$1),LOOKUP(9.99999999999999E+307,$K$2:K182)+1,"")</f>
        <v>17</v>
      </c>
      <c r="L183" s="31">
        <f>IF(AND(B183=L$1),LOOKUP(9.99999999999999E+307,$L$2:L182)+1,"")</f>
        <v>17</v>
      </c>
      <c r="M183" s="31">
        <f>IF(AND(B183=M$1),LOOKUP(9.99999999999999E+307,$M$2:M182)+1,"")</f>
        <v>17</v>
      </c>
      <c r="N183" s="31" t="e">
        <f>IF(AND(B183=N$1),LOOKUP(9.99999999999999E+307,$N$2:N182)+1,"")</f>
        <v>#REF!</v>
      </c>
      <c r="O183" s="31" t="e">
        <f>IF(AND($B183=O$1),LOOKUP(9.99999999999999E+307,$O$2:O182)+1,"")</f>
        <v>#REF!</v>
      </c>
      <c r="P183" s="31" t="e">
        <f>IF(AND($B183=P$1),LOOKUP(9.99999999999999E+307,$P$2:P182)+1,"")</f>
        <v>#REF!</v>
      </c>
      <c r="Q183" s="31" t="e">
        <f>IF(AND($B183=Q$1),LOOKUP(9.99999999999999E+307,$Q$2:Q182)+1,"")</f>
        <v>#REF!</v>
      </c>
      <c r="R183" s="31">
        <f>IF(AND($B183=R$1),LOOKUP(9.99999999999999E+307,$R$2:R182)+1,"")</f>
        <v>17</v>
      </c>
      <c r="S183" s="31">
        <f>IF(AND($B183=S$1),LOOKUP(9.99999999999999E+307,$S$2:S182)+1,"")</f>
        <v>17</v>
      </c>
      <c r="T183" s="31"/>
      <c r="U183" s="31"/>
      <c r="AA183" s="254" t="str">
        <f t="shared" si="20"/>
        <v/>
      </c>
      <c r="AB183" s="254" t="str">
        <f t="shared" si="21"/>
        <v/>
      </c>
      <c r="AC183" s="255">
        <f t="shared" si="17"/>
        <v>0</v>
      </c>
      <c r="AD183" s="255">
        <f t="shared" si="18"/>
        <v>3836</v>
      </c>
      <c r="AE183" s="256" t="str">
        <f t="shared" si="22"/>
        <v/>
      </c>
      <c r="AF183" s="252" t="str">
        <f t="shared" si="23"/>
        <v>-</v>
      </c>
    </row>
    <row r="184" spans="1:32" ht="20.149999999999999" customHeight="1" x14ac:dyDescent="0.3">
      <c r="A184" s="31">
        <v>182</v>
      </c>
      <c r="B184" s="235"/>
      <c r="C184" s="236"/>
      <c r="D184" s="237"/>
      <c r="E184" s="671"/>
      <c r="F184" s="671"/>
      <c r="G184" s="253" t="str">
        <f t="shared" si="19"/>
        <v/>
      </c>
      <c r="H184" s="31" t="str">
        <f>IF(AND(B184=H$1),LOOKUP(9.99999999999999E+307,$H$2:H183)+1,"")</f>
        <v/>
      </c>
      <c r="I184" s="31" t="str">
        <f>IF(AND(B184=I$1),LOOKUP(9.99999999999999E+307,$I$2:I183)+1,"")</f>
        <v/>
      </c>
      <c r="J184" s="31">
        <f>IF(AND(B184=J$1),LOOKUP(9.99999999999999E+307,$J$2:J183)+1,"")</f>
        <v>18</v>
      </c>
      <c r="K184" s="31">
        <f>IF(AND(B184=K$1),LOOKUP(9.99999999999999E+307,$K$2:K183)+1,"")</f>
        <v>18</v>
      </c>
      <c r="L184" s="31">
        <f>IF(AND(B184=L$1),LOOKUP(9.99999999999999E+307,$L$2:L183)+1,"")</f>
        <v>18</v>
      </c>
      <c r="M184" s="31">
        <f>IF(AND(B184=M$1),LOOKUP(9.99999999999999E+307,$M$2:M183)+1,"")</f>
        <v>18</v>
      </c>
      <c r="N184" s="31" t="e">
        <f>IF(AND(B184=N$1),LOOKUP(9.99999999999999E+307,$N$2:N183)+1,"")</f>
        <v>#REF!</v>
      </c>
      <c r="O184" s="31" t="e">
        <f>IF(AND($B184=O$1),LOOKUP(9.99999999999999E+307,$O$2:O183)+1,"")</f>
        <v>#REF!</v>
      </c>
      <c r="P184" s="31" t="e">
        <f>IF(AND($B184=P$1),LOOKUP(9.99999999999999E+307,$P$2:P183)+1,"")</f>
        <v>#REF!</v>
      </c>
      <c r="Q184" s="31" t="e">
        <f>IF(AND($B184=Q$1),LOOKUP(9.99999999999999E+307,$Q$2:Q183)+1,"")</f>
        <v>#REF!</v>
      </c>
      <c r="R184" s="31">
        <f>IF(AND($B184=R$1),LOOKUP(9.99999999999999E+307,$R$2:R183)+1,"")</f>
        <v>18</v>
      </c>
      <c r="S184" s="31">
        <f>IF(AND($B184=S$1),LOOKUP(9.99999999999999E+307,$S$2:S183)+1,"")</f>
        <v>18</v>
      </c>
      <c r="T184" s="31"/>
      <c r="U184" s="31"/>
      <c r="AA184" s="254" t="str">
        <f t="shared" si="20"/>
        <v/>
      </c>
      <c r="AB184" s="254" t="str">
        <f t="shared" si="21"/>
        <v/>
      </c>
      <c r="AC184" s="255">
        <f t="shared" si="17"/>
        <v>0</v>
      </c>
      <c r="AD184" s="255">
        <f t="shared" si="18"/>
        <v>3836</v>
      </c>
      <c r="AE184" s="256" t="str">
        <f t="shared" si="22"/>
        <v/>
      </c>
      <c r="AF184" s="252" t="str">
        <f t="shared" si="23"/>
        <v>-</v>
      </c>
    </row>
    <row r="185" spans="1:32" ht="20.149999999999999" customHeight="1" x14ac:dyDescent="0.3">
      <c r="A185" s="31">
        <v>183</v>
      </c>
      <c r="B185" s="235"/>
      <c r="C185" s="236"/>
      <c r="D185" s="237"/>
      <c r="E185" s="671"/>
      <c r="F185" s="671"/>
      <c r="G185" s="253" t="str">
        <f t="shared" si="19"/>
        <v/>
      </c>
      <c r="H185" s="31" t="str">
        <f>IF(AND(B185=H$1),LOOKUP(9.99999999999999E+307,$H$2:H184)+1,"")</f>
        <v/>
      </c>
      <c r="I185" s="31" t="str">
        <f>IF(AND(B185=I$1),LOOKUP(9.99999999999999E+307,$I$2:I184)+1,"")</f>
        <v/>
      </c>
      <c r="J185" s="31">
        <f>IF(AND(B185=J$1),LOOKUP(9.99999999999999E+307,$J$2:J184)+1,"")</f>
        <v>19</v>
      </c>
      <c r="K185" s="31">
        <f>IF(AND(B185=K$1),LOOKUP(9.99999999999999E+307,$K$2:K184)+1,"")</f>
        <v>19</v>
      </c>
      <c r="L185" s="31">
        <f>IF(AND(B185=L$1),LOOKUP(9.99999999999999E+307,$L$2:L184)+1,"")</f>
        <v>19</v>
      </c>
      <c r="M185" s="31">
        <f>IF(AND(B185=M$1),LOOKUP(9.99999999999999E+307,$M$2:M184)+1,"")</f>
        <v>19</v>
      </c>
      <c r="N185" s="31" t="e">
        <f>IF(AND(B185=N$1),LOOKUP(9.99999999999999E+307,$N$2:N184)+1,"")</f>
        <v>#REF!</v>
      </c>
      <c r="O185" s="31" t="e">
        <f>IF(AND($B185=O$1),LOOKUP(9.99999999999999E+307,$O$2:O184)+1,"")</f>
        <v>#REF!</v>
      </c>
      <c r="P185" s="31" t="e">
        <f>IF(AND($B185=P$1),LOOKUP(9.99999999999999E+307,$P$2:P184)+1,"")</f>
        <v>#REF!</v>
      </c>
      <c r="Q185" s="31" t="e">
        <f>IF(AND($B185=Q$1),LOOKUP(9.99999999999999E+307,$Q$2:Q184)+1,"")</f>
        <v>#REF!</v>
      </c>
      <c r="R185" s="31">
        <f>IF(AND($B185=R$1),LOOKUP(9.99999999999999E+307,$R$2:R184)+1,"")</f>
        <v>19</v>
      </c>
      <c r="S185" s="31">
        <f>IF(AND($B185=S$1),LOOKUP(9.99999999999999E+307,$S$2:S184)+1,"")</f>
        <v>19</v>
      </c>
      <c r="T185" s="31"/>
      <c r="U185" s="31"/>
      <c r="AA185" s="254" t="str">
        <f t="shared" si="20"/>
        <v/>
      </c>
      <c r="AB185" s="254" t="str">
        <f t="shared" si="21"/>
        <v/>
      </c>
      <c r="AC185" s="255">
        <f t="shared" si="17"/>
        <v>0</v>
      </c>
      <c r="AD185" s="255">
        <f t="shared" si="18"/>
        <v>3836</v>
      </c>
      <c r="AE185" s="256" t="str">
        <f t="shared" si="22"/>
        <v/>
      </c>
      <c r="AF185" s="252" t="str">
        <f t="shared" si="23"/>
        <v>-</v>
      </c>
    </row>
    <row r="186" spans="1:32" ht="20.149999999999999" customHeight="1" x14ac:dyDescent="0.3">
      <c r="A186" s="31">
        <v>184</v>
      </c>
      <c r="B186" s="235"/>
      <c r="C186" s="236"/>
      <c r="D186" s="237"/>
      <c r="E186" s="671"/>
      <c r="F186" s="671"/>
      <c r="G186" s="253" t="str">
        <f t="shared" si="19"/>
        <v/>
      </c>
      <c r="H186" s="31" t="str">
        <f>IF(AND(B186=H$1),LOOKUP(9.99999999999999E+307,$H$2:H185)+1,"")</f>
        <v/>
      </c>
      <c r="I186" s="31" t="str">
        <f>IF(AND(B186=I$1),LOOKUP(9.99999999999999E+307,$I$2:I185)+1,"")</f>
        <v/>
      </c>
      <c r="J186" s="31">
        <f>IF(AND(B186=J$1),LOOKUP(9.99999999999999E+307,$J$2:J185)+1,"")</f>
        <v>20</v>
      </c>
      <c r="K186" s="31">
        <f>IF(AND(B186=K$1),LOOKUP(9.99999999999999E+307,$K$2:K185)+1,"")</f>
        <v>20</v>
      </c>
      <c r="L186" s="31">
        <f>IF(AND(B186=L$1),LOOKUP(9.99999999999999E+307,$L$2:L185)+1,"")</f>
        <v>20</v>
      </c>
      <c r="M186" s="31">
        <f>IF(AND(B186=M$1),LOOKUP(9.99999999999999E+307,$M$2:M185)+1,"")</f>
        <v>20</v>
      </c>
      <c r="N186" s="31" t="e">
        <f>IF(AND(B186=N$1),LOOKUP(9.99999999999999E+307,$N$2:N185)+1,"")</f>
        <v>#REF!</v>
      </c>
      <c r="O186" s="31" t="e">
        <f>IF(AND($B186=O$1),LOOKUP(9.99999999999999E+307,$O$2:O185)+1,"")</f>
        <v>#REF!</v>
      </c>
      <c r="P186" s="31" t="e">
        <f>IF(AND($B186=P$1),LOOKUP(9.99999999999999E+307,$P$2:P185)+1,"")</f>
        <v>#REF!</v>
      </c>
      <c r="Q186" s="31" t="e">
        <f>IF(AND($B186=Q$1),LOOKUP(9.99999999999999E+307,$Q$2:Q185)+1,"")</f>
        <v>#REF!</v>
      </c>
      <c r="R186" s="31">
        <f>IF(AND($B186=R$1),LOOKUP(9.99999999999999E+307,$R$2:R185)+1,"")</f>
        <v>20</v>
      </c>
      <c r="S186" s="31">
        <f>IF(AND($B186=S$1),LOOKUP(9.99999999999999E+307,$S$2:S185)+1,"")</f>
        <v>20</v>
      </c>
      <c r="T186" s="31"/>
      <c r="U186" s="31"/>
      <c r="AA186" s="254" t="str">
        <f t="shared" si="20"/>
        <v/>
      </c>
      <c r="AB186" s="254" t="str">
        <f t="shared" si="21"/>
        <v/>
      </c>
      <c r="AC186" s="255">
        <f t="shared" si="17"/>
        <v>0</v>
      </c>
      <c r="AD186" s="255">
        <f t="shared" si="18"/>
        <v>3836</v>
      </c>
      <c r="AE186" s="256" t="str">
        <f t="shared" si="22"/>
        <v/>
      </c>
      <c r="AF186" s="252" t="str">
        <f t="shared" si="23"/>
        <v>-</v>
      </c>
    </row>
    <row r="187" spans="1:32" ht="20.149999999999999" customHeight="1" x14ac:dyDescent="0.3">
      <c r="A187" s="31">
        <v>185</v>
      </c>
      <c r="B187" s="235"/>
      <c r="C187" s="236"/>
      <c r="D187" s="237"/>
      <c r="E187" s="671"/>
      <c r="F187" s="671"/>
      <c r="G187" s="253" t="str">
        <f t="shared" si="19"/>
        <v/>
      </c>
      <c r="H187" s="31" t="str">
        <f>IF(AND(B187=H$1),LOOKUP(9.99999999999999E+307,$H$2:H186)+1,"")</f>
        <v/>
      </c>
      <c r="I187" s="31" t="str">
        <f>IF(AND(B187=I$1),LOOKUP(9.99999999999999E+307,$I$2:I186)+1,"")</f>
        <v/>
      </c>
      <c r="J187" s="31">
        <f>IF(AND(B187=J$1),LOOKUP(9.99999999999999E+307,$J$2:J186)+1,"")</f>
        <v>21</v>
      </c>
      <c r="K187" s="31">
        <f>IF(AND(B187=K$1),LOOKUP(9.99999999999999E+307,$K$2:K186)+1,"")</f>
        <v>21</v>
      </c>
      <c r="L187" s="31">
        <f>IF(AND(B187=L$1),LOOKUP(9.99999999999999E+307,$L$2:L186)+1,"")</f>
        <v>21</v>
      </c>
      <c r="M187" s="31">
        <f>IF(AND(B187=M$1),LOOKUP(9.99999999999999E+307,$M$2:M186)+1,"")</f>
        <v>21</v>
      </c>
      <c r="N187" s="31" t="e">
        <f>IF(AND(B187=N$1),LOOKUP(9.99999999999999E+307,$N$2:N186)+1,"")</f>
        <v>#REF!</v>
      </c>
      <c r="O187" s="31" t="e">
        <f>IF(AND($B187=O$1),LOOKUP(9.99999999999999E+307,$O$2:O186)+1,"")</f>
        <v>#REF!</v>
      </c>
      <c r="P187" s="31" t="e">
        <f>IF(AND($B187=P$1),LOOKUP(9.99999999999999E+307,$P$2:P186)+1,"")</f>
        <v>#REF!</v>
      </c>
      <c r="Q187" s="31" t="e">
        <f>IF(AND($B187=Q$1),LOOKUP(9.99999999999999E+307,$Q$2:Q186)+1,"")</f>
        <v>#REF!</v>
      </c>
      <c r="R187" s="31">
        <f>IF(AND($B187=R$1),LOOKUP(9.99999999999999E+307,$R$2:R186)+1,"")</f>
        <v>21</v>
      </c>
      <c r="S187" s="31">
        <f>IF(AND($B187=S$1),LOOKUP(9.99999999999999E+307,$S$2:S186)+1,"")</f>
        <v>21</v>
      </c>
      <c r="T187" s="31"/>
      <c r="U187" s="31"/>
      <c r="AA187" s="254" t="str">
        <f t="shared" si="20"/>
        <v/>
      </c>
      <c r="AB187" s="254" t="str">
        <f t="shared" si="21"/>
        <v/>
      </c>
      <c r="AC187" s="255">
        <f t="shared" si="17"/>
        <v>0</v>
      </c>
      <c r="AD187" s="255">
        <f t="shared" si="18"/>
        <v>3836</v>
      </c>
      <c r="AE187" s="256" t="str">
        <f t="shared" si="22"/>
        <v/>
      </c>
      <c r="AF187" s="252" t="str">
        <f t="shared" si="23"/>
        <v>-</v>
      </c>
    </row>
    <row r="188" spans="1:32" ht="20.149999999999999" customHeight="1" x14ac:dyDescent="0.3">
      <c r="A188" s="31">
        <v>186</v>
      </c>
      <c r="B188" s="235"/>
      <c r="C188" s="236"/>
      <c r="D188" s="237"/>
      <c r="E188" s="671"/>
      <c r="F188" s="671"/>
      <c r="G188" s="253" t="str">
        <f t="shared" si="19"/>
        <v/>
      </c>
      <c r="H188" s="31" t="str">
        <f>IF(AND(B188=H$1),LOOKUP(9.99999999999999E+307,$H$2:H187)+1,"")</f>
        <v/>
      </c>
      <c r="I188" s="31" t="str">
        <f>IF(AND(B188=I$1),LOOKUP(9.99999999999999E+307,$I$2:I187)+1,"")</f>
        <v/>
      </c>
      <c r="J188" s="31">
        <f>IF(AND(B188=J$1),LOOKUP(9.99999999999999E+307,$J$2:J187)+1,"")</f>
        <v>22</v>
      </c>
      <c r="K188" s="31">
        <f>IF(AND(B188=K$1),LOOKUP(9.99999999999999E+307,$K$2:K187)+1,"")</f>
        <v>22</v>
      </c>
      <c r="L188" s="31">
        <f>IF(AND(B188=L$1),LOOKUP(9.99999999999999E+307,$L$2:L187)+1,"")</f>
        <v>22</v>
      </c>
      <c r="M188" s="31">
        <f>IF(AND(B188=M$1),LOOKUP(9.99999999999999E+307,$M$2:M187)+1,"")</f>
        <v>22</v>
      </c>
      <c r="N188" s="31" t="e">
        <f>IF(AND(B188=N$1),LOOKUP(9.99999999999999E+307,$N$2:N187)+1,"")</f>
        <v>#REF!</v>
      </c>
      <c r="O188" s="31" t="e">
        <f>IF(AND($B188=O$1),LOOKUP(9.99999999999999E+307,$O$2:O187)+1,"")</f>
        <v>#REF!</v>
      </c>
      <c r="P188" s="31" t="e">
        <f>IF(AND($B188=P$1),LOOKUP(9.99999999999999E+307,$P$2:P187)+1,"")</f>
        <v>#REF!</v>
      </c>
      <c r="Q188" s="31" t="e">
        <f>IF(AND($B188=Q$1),LOOKUP(9.99999999999999E+307,$Q$2:Q187)+1,"")</f>
        <v>#REF!</v>
      </c>
      <c r="R188" s="31">
        <f>IF(AND($B188=R$1),LOOKUP(9.99999999999999E+307,$R$2:R187)+1,"")</f>
        <v>22</v>
      </c>
      <c r="S188" s="31">
        <f>IF(AND($B188=S$1),LOOKUP(9.99999999999999E+307,$S$2:S187)+1,"")</f>
        <v>22</v>
      </c>
      <c r="T188" s="31"/>
      <c r="U188" s="31"/>
      <c r="AA188" s="254" t="str">
        <f t="shared" si="20"/>
        <v/>
      </c>
      <c r="AB188" s="254" t="str">
        <f t="shared" si="21"/>
        <v/>
      </c>
      <c r="AC188" s="255">
        <f t="shared" si="17"/>
        <v>0</v>
      </c>
      <c r="AD188" s="255">
        <f t="shared" si="18"/>
        <v>3836</v>
      </c>
      <c r="AE188" s="256" t="str">
        <f t="shared" si="22"/>
        <v/>
      </c>
      <c r="AF188" s="252" t="str">
        <f t="shared" si="23"/>
        <v>-</v>
      </c>
    </row>
    <row r="189" spans="1:32" ht="20.149999999999999" customHeight="1" x14ac:dyDescent="0.6">
      <c r="A189" s="31">
        <v>187</v>
      </c>
      <c r="B189" s="235"/>
      <c r="C189" s="236"/>
      <c r="D189" s="673"/>
      <c r="E189" s="674"/>
      <c r="F189" s="674"/>
      <c r="G189" s="253" t="str">
        <f t="shared" si="19"/>
        <v/>
      </c>
      <c r="H189" s="31" t="str">
        <f>IF(AND(B189=H$1),LOOKUP(9.99999999999999E+307,$H$2:H188)+1,"")</f>
        <v/>
      </c>
      <c r="I189" s="31" t="str">
        <f>IF(AND(B189=I$1),LOOKUP(9.99999999999999E+307,$I$2:I188)+1,"")</f>
        <v/>
      </c>
      <c r="J189" s="31">
        <f>IF(AND(B189=J$1),LOOKUP(9.99999999999999E+307,$J$2:J188)+1,"")</f>
        <v>23</v>
      </c>
      <c r="K189" s="31">
        <f>IF(AND(B189=K$1),LOOKUP(9.99999999999999E+307,$K$2:K188)+1,"")</f>
        <v>23</v>
      </c>
      <c r="L189" s="31">
        <f>IF(AND(B189=L$1),LOOKUP(9.99999999999999E+307,$L$2:L188)+1,"")</f>
        <v>23</v>
      </c>
      <c r="M189" s="31">
        <f>IF(AND(B189=M$1),LOOKUP(9.99999999999999E+307,$M$2:M188)+1,"")</f>
        <v>23</v>
      </c>
      <c r="N189" s="31" t="e">
        <f>IF(AND(B189=N$1),LOOKUP(9.99999999999999E+307,$N$2:N188)+1,"")</f>
        <v>#REF!</v>
      </c>
      <c r="O189" s="31" t="e">
        <f>IF(AND($B189=O$1),LOOKUP(9.99999999999999E+307,$O$2:O188)+1,"")</f>
        <v>#REF!</v>
      </c>
      <c r="P189" s="31" t="e">
        <f>IF(AND($B189=P$1),LOOKUP(9.99999999999999E+307,$P$2:P188)+1,"")</f>
        <v>#REF!</v>
      </c>
      <c r="Q189" s="31" t="e">
        <f>IF(AND($B189=Q$1),LOOKUP(9.99999999999999E+307,$Q$2:Q188)+1,"")</f>
        <v>#REF!</v>
      </c>
      <c r="R189" s="31">
        <f>IF(AND($B189=R$1),LOOKUP(9.99999999999999E+307,$R$2:R188)+1,"")</f>
        <v>23</v>
      </c>
      <c r="S189" s="31">
        <f>IF(AND($B189=S$1),LOOKUP(9.99999999999999E+307,$S$2:S188)+1,"")</f>
        <v>23</v>
      </c>
      <c r="T189" s="31"/>
      <c r="U189" s="31"/>
      <c r="AA189" s="254" t="str">
        <f t="shared" si="20"/>
        <v/>
      </c>
      <c r="AB189" s="254" t="str">
        <f t="shared" si="21"/>
        <v/>
      </c>
      <c r="AC189" s="255">
        <f t="shared" si="17"/>
        <v>0</v>
      </c>
      <c r="AD189" s="255">
        <f t="shared" si="18"/>
        <v>3836</v>
      </c>
      <c r="AE189" s="256" t="str">
        <f t="shared" si="22"/>
        <v/>
      </c>
      <c r="AF189" s="252" t="str">
        <f t="shared" si="23"/>
        <v>-</v>
      </c>
    </row>
    <row r="190" spans="1:32" ht="20.149999999999999" customHeight="1" x14ac:dyDescent="0.6">
      <c r="A190" s="31">
        <v>188</v>
      </c>
      <c r="B190" s="235"/>
      <c r="C190" s="236"/>
      <c r="D190" s="673"/>
      <c r="E190" s="671"/>
      <c r="F190" s="671"/>
      <c r="G190" s="253" t="str">
        <f t="shared" si="19"/>
        <v/>
      </c>
      <c r="H190" s="31" t="str">
        <f>IF(AND(B190=H$1),LOOKUP(9.99999999999999E+307,$H$2:H189)+1,"")</f>
        <v/>
      </c>
      <c r="I190" s="31" t="str">
        <f>IF(AND(B190=I$1),LOOKUP(9.99999999999999E+307,$I$2:I189)+1,"")</f>
        <v/>
      </c>
      <c r="J190" s="31">
        <f>IF(AND(B190=J$1),LOOKUP(9.99999999999999E+307,$J$2:J189)+1,"")</f>
        <v>24</v>
      </c>
      <c r="K190" s="31">
        <f>IF(AND(B190=K$1),LOOKUP(9.99999999999999E+307,$K$2:K189)+1,"")</f>
        <v>24</v>
      </c>
      <c r="L190" s="31">
        <f>IF(AND(B190=L$1),LOOKUP(9.99999999999999E+307,$L$2:L189)+1,"")</f>
        <v>24</v>
      </c>
      <c r="M190" s="31">
        <f>IF(AND(B190=M$1),LOOKUP(9.99999999999999E+307,$M$2:M189)+1,"")</f>
        <v>24</v>
      </c>
      <c r="N190" s="31" t="e">
        <f>IF(AND(B190=N$1),LOOKUP(9.99999999999999E+307,$N$2:N189)+1,"")</f>
        <v>#REF!</v>
      </c>
      <c r="O190" s="31" t="e">
        <f>IF(AND($B190=O$1),LOOKUP(9.99999999999999E+307,$O$2:O189)+1,"")</f>
        <v>#REF!</v>
      </c>
      <c r="P190" s="31" t="e">
        <f>IF(AND($B190=P$1),LOOKUP(9.99999999999999E+307,$P$2:P189)+1,"")</f>
        <v>#REF!</v>
      </c>
      <c r="Q190" s="31" t="e">
        <f>IF(AND($B190=Q$1),LOOKUP(9.99999999999999E+307,$Q$2:Q189)+1,"")</f>
        <v>#REF!</v>
      </c>
      <c r="R190" s="31">
        <f>IF(AND($B190=R$1),LOOKUP(9.99999999999999E+307,$R$2:R189)+1,"")</f>
        <v>24</v>
      </c>
      <c r="S190" s="31">
        <f>IF(AND($B190=S$1),LOOKUP(9.99999999999999E+307,$S$2:S189)+1,"")</f>
        <v>24</v>
      </c>
      <c r="T190" s="31"/>
      <c r="U190" s="31"/>
      <c r="AA190" s="254" t="str">
        <f t="shared" si="20"/>
        <v/>
      </c>
      <c r="AB190" s="254" t="str">
        <f t="shared" si="21"/>
        <v/>
      </c>
      <c r="AC190" s="255">
        <f t="shared" si="17"/>
        <v>0</v>
      </c>
      <c r="AD190" s="255">
        <f t="shared" si="18"/>
        <v>3836</v>
      </c>
      <c r="AE190" s="256" t="str">
        <f t="shared" si="22"/>
        <v/>
      </c>
      <c r="AF190" s="252" t="str">
        <f t="shared" si="23"/>
        <v>-</v>
      </c>
    </row>
    <row r="191" spans="1:32" ht="20.149999999999999" customHeight="1" x14ac:dyDescent="0.6">
      <c r="A191" s="31">
        <v>189</v>
      </c>
      <c r="B191" s="235"/>
      <c r="C191" s="236"/>
      <c r="D191" s="673"/>
      <c r="E191" s="671"/>
      <c r="F191" s="671"/>
      <c r="G191" s="253" t="str">
        <f t="shared" si="19"/>
        <v/>
      </c>
      <c r="H191" s="31" t="str">
        <f>IF(AND(B191=H$1),LOOKUP(9.99999999999999E+307,$H$2:H190)+1,"")</f>
        <v/>
      </c>
      <c r="I191" s="31" t="str">
        <f>IF(AND(B191=I$1),LOOKUP(9.99999999999999E+307,$I$2:I190)+1,"")</f>
        <v/>
      </c>
      <c r="J191" s="31">
        <f>IF(AND(B191=J$1),LOOKUP(9.99999999999999E+307,$J$2:J190)+1,"")</f>
        <v>25</v>
      </c>
      <c r="K191" s="31">
        <f>IF(AND(B191=K$1),LOOKUP(9.99999999999999E+307,$K$2:K190)+1,"")</f>
        <v>25</v>
      </c>
      <c r="L191" s="31">
        <f>IF(AND(B191=L$1),LOOKUP(9.99999999999999E+307,$L$2:L190)+1,"")</f>
        <v>25</v>
      </c>
      <c r="M191" s="31">
        <f>IF(AND(B191=M$1),LOOKUP(9.99999999999999E+307,$M$2:M190)+1,"")</f>
        <v>25</v>
      </c>
      <c r="N191" s="31" t="e">
        <f>IF(AND(B191=N$1),LOOKUP(9.99999999999999E+307,$N$2:N190)+1,"")</f>
        <v>#REF!</v>
      </c>
      <c r="O191" s="31" t="e">
        <f>IF(AND($B191=O$1),LOOKUP(9.99999999999999E+307,$O$2:O190)+1,"")</f>
        <v>#REF!</v>
      </c>
      <c r="P191" s="31" t="e">
        <f>IF(AND($B191=P$1),LOOKUP(9.99999999999999E+307,$P$2:P190)+1,"")</f>
        <v>#REF!</v>
      </c>
      <c r="Q191" s="31" t="e">
        <f>IF(AND($B191=Q$1),LOOKUP(9.99999999999999E+307,$Q$2:Q190)+1,"")</f>
        <v>#REF!</v>
      </c>
      <c r="R191" s="31">
        <f>IF(AND($B191=R$1),LOOKUP(9.99999999999999E+307,$R$2:R190)+1,"")</f>
        <v>25</v>
      </c>
      <c r="S191" s="31">
        <f>IF(AND($B191=S$1),LOOKUP(9.99999999999999E+307,$S$2:S190)+1,"")</f>
        <v>25</v>
      </c>
      <c r="T191" s="31"/>
      <c r="U191" s="31"/>
      <c r="AA191" s="254" t="str">
        <f t="shared" si="20"/>
        <v/>
      </c>
      <c r="AB191" s="254" t="str">
        <f t="shared" si="21"/>
        <v/>
      </c>
      <c r="AC191" s="255">
        <f t="shared" si="17"/>
        <v>0</v>
      </c>
      <c r="AD191" s="255">
        <f t="shared" si="18"/>
        <v>3836</v>
      </c>
      <c r="AE191" s="256" t="str">
        <f t="shared" si="22"/>
        <v/>
      </c>
      <c r="AF191" s="252" t="str">
        <f t="shared" si="23"/>
        <v>-</v>
      </c>
    </row>
    <row r="192" spans="1:32" ht="20.149999999999999" customHeight="1" x14ac:dyDescent="0.6">
      <c r="A192" s="31">
        <v>190</v>
      </c>
      <c r="B192" s="235"/>
      <c r="C192" s="236"/>
      <c r="D192" s="673"/>
      <c r="E192" s="674"/>
      <c r="F192" s="674"/>
      <c r="G192" s="253" t="str">
        <f t="shared" si="19"/>
        <v/>
      </c>
      <c r="H192" s="31" t="str">
        <f>IF(AND(B192=H$1),LOOKUP(9.99999999999999E+307,$H$2:H191)+1,"")</f>
        <v/>
      </c>
      <c r="I192" s="31" t="str">
        <f>IF(AND(B192=I$1),LOOKUP(9.99999999999999E+307,$I$2:I191)+1,"")</f>
        <v/>
      </c>
      <c r="J192" s="31">
        <f>IF(AND(B192=J$1),LOOKUP(9.99999999999999E+307,$J$2:J191)+1,"")</f>
        <v>26</v>
      </c>
      <c r="K192" s="31">
        <f>IF(AND(B192=K$1),LOOKUP(9.99999999999999E+307,$K$2:K191)+1,"")</f>
        <v>26</v>
      </c>
      <c r="L192" s="31">
        <f>IF(AND(B192=L$1),LOOKUP(9.99999999999999E+307,$L$2:L191)+1,"")</f>
        <v>26</v>
      </c>
      <c r="M192" s="31">
        <f>IF(AND(B192=M$1),LOOKUP(9.99999999999999E+307,$M$2:M191)+1,"")</f>
        <v>26</v>
      </c>
      <c r="N192" s="31" t="e">
        <f>IF(AND(B192=N$1),LOOKUP(9.99999999999999E+307,$N$2:N191)+1,"")</f>
        <v>#REF!</v>
      </c>
      <c r="O192" s="31" t="e">
        <f>IF(AND($B192=O$1),LOOKUP(9.99999999999999E+307,$O$2:O191)+1,"")</f>
        <v>#REF!</v>
      </c>
      <c r="P192" s="31" t="e">
        <f>IF(AND($B192=P$1),LOOKUP(9.99999999999999E+307,$P$2:P191)+1,"")</f>
        <v>#REF!</v>
      </c>
      <c r="Q192" s="31" t="e">
        <f>IF(AND($B192=Q$1),LOOKUP(9.99999999999999E+307,$Q$2:Q191)+1,"")</f>
        <v>#REF!</v>
      </c>
      <c r="R192" s="31">
        <f>IF(AND($B192=R$1),LOOKUP(9.99999999999999E+307,$R$2:R191)+1,"")</f>
        <v>26</v>
      </c>
      <c r="S192" s="31">
        <f>IF(AND($B192=S$1),LOOKUP(9.99999999999999E+307,$S$2:S191)+1,"")</f>
        <v>26</v>
      </c>
      <c r="T192" s="31"/>
      <c r="U192" s="31"/>
      <c r="AA192" s="254" t="str">
        <f t="shared" si="20"/>
        <v/>
      </c>
      <c r="AB192" s="254" t="str">
        <f t="shared" si="21"/>
        <v/>
      </c>
      <c r="AC192" s="255">
        <f t="shared" si="17"/>
        <v>0</v>
      </c>
      <c r="AD192" s="255">
        <f t="shared" si="18"/>
        <v>3836</v>
      </c>
      <c r="AE192" s="256" t="str">
        <f t="shared" si="22"/>
        <v/>
      </c>
      <c r="AF192" s="252" t="str">
        <f t="shared" si="23"/>
        <v>-</v>
      </c>
    </row>
    <row r="193" spans="1:32" ht="20.149999999999999" customHeight="1" x14ac:dyDescent="0.6">
      <c r="A193" s="31">
        <v>191</v>
      </c>
      <c r="B193" s="235"/>
      <c r="C193" s="236"/>
      <c r="D193" s="673"/>
      <c r="E193" s="674"/>
      <c r="F193" s="674"/>
      <c r="G193" s="253" t="str">
        <f t="shared" si="19"/>
        <v/>
      </c>
      <c r="H193" s="31" t="str">
        <f>IF(AND(B193=H$1),LOOKUP(9.99999999999999E+307,$H$2:H192)+1,"")</f>
        <v/>
      </c>
      <c r="I193" s="31" t="str">
        <f>IF(AND(B193=I$1),LOOKUP(9.99999999999999E+307,$I$2:I192)+1,"")</f>
        <v/>
      </c>
      <c r="J193" s="31">
        <f>IF(AND(B193=J$1),LOOKUP(9.99999999999999E+307,$J$2:J192)+1,"")</f>
        <v>27</v>
      </c>
      <c r="K193" s="31">
        <f>IF(AND(B193=K$1),LOOKUP(9.99999999999999E+307,$K$2:K192)+1,"")</f>
        <v>27</v>
      </c>
      <c r="L193" s="31">
        <f>IF(AND(B193=L$1),LOOKUP(9.99999999999999E+307,$L$2:L192)+1,"")</f>
        <v>27</v>
      </c>
      <c r="M193" s="31">
        <f>IF(AND(B193=M$1),LOOKUP(9.99999999999999E+307,$M$2:M192)+1,"")</f>
        <v>27</v>
      </c>
      <c r="N193" s="31" t="e">
        <f>IF(AND(B193=N$1),LOOKUP(9.99999999999999E+307,$N$2:N192)+1,"")</f>
        <v>#REF!</v>
      </c>
      <c r="O193" s="31" t="e">
        <f>IF(AND($B193=O$1),LOOKUP(9.99999999999999E+307,$O$2:O192)+1,"")</f>
        <v>#REF!</v>
      </c>
      <c r="P193" s="31" t="e">
        <f>IF(AND($B193=P$1),LOOKUP(9.99999999999999E+307,$P$2:P192)+1,"")</f>
        <v>#REF!</v>
      </c>
      <c r="Q193" s="31" t="e">
        <f>IF(AND($B193=Q$1),LOOKUP(9.99999999999999E+307,$Q$2:Q192)+1,"")</f>
        <v>#REF!</v>
      </c>
      <c r="R193" s="31">
        <f>IF(AND($B193=R$1),LOOKUP(9.99999999999999E+307,$R$2:R192)+1,"")</f>
        <v>27</v>
      </c>
      <c r="S193" s="31">
        <f>IF(AND($B193=S$1),LOOKUP(9.99999999999999E+307,$S$2:S192)+1,"")</f>
        <v>27</v>
      </c>
      <c r="T193" s="31"/>
      <c r="U193" s="31"/>
      <c r="AA193" s="254" t="str">
        <f t="shared" si="20"/>
        <v/>
      </c>
      <c r="AB193" s="254" t="str">
        <f t="shared" si="21"/>
        <v/>
      </c>
      <c r="AC193" s="255">
        <f t="shared" si="17"/>
        <v>0</v>
      </c>
      <c r="AD193" s="255">
        <f t="shared" si="18"/>
        <v>3836</v>
      </c>
      <c r="AE193" s="256" t="str">
        <f t="shared" si="22"/>
        <v/>
      </c>
      <c r="AF193" s="252" t="str">
        <f t="shared" si="23"/>
        <v>-</v>
      </c>
    </row>
    <row r="194" spans="1:32" ht="20.149999999999999" customHeight="1" x14ac:dyDescent="0.6">
      <c r="A194" s="31">
        <v>192</v>
      </c>
      <c r="B194" s="235"/>
      <c r="C194" s="236"/>
      <c r="D194" s="673"/>
      <c r="E194" s="671"/>
      <c r="F194" s="671"/>
      <c r="G194" s="253" t="str">
        <f t="shared" si="19"/>
        <v/>
      </c>
      <c r="H194" s="31" t="str">
        <f>IF(AND(B194=H$1),LOOKUP(9.99999999999999E+307,$H$2:H193)+1,"")</f>
        <v/>
      </c>
      <c r="I194" s="31" t="str">
        <f>IF(AND(B194=I$1),LOOKUP(9.99999999999999E+307,$I$2:I193)+1,"")</f>
        <v/>
      </c>
      <c r="J194" s="31">
        <f>IF(AND(B194=J$1),LOOKUP(9.99999999999999E+307,$J$2:J193)+1,"")</f>
        <v>28</v>
      </c>
      <c r="K194" s="31">
        <f>IF(AND(B194=K$1),LOOKUP(9.99999999999999E+307,$K$2:K193)+1,"")</f>
        <v>28</v>
      </c>
      <c r="L194" s="31">
        <f>IF(AND(B194=L$1),LOOKUP(9.99999999999999E+307,$L$2:L193)+1,"")</f>
        <v>28</v>
      </c>
      <c r="M194" s="31">
        <f>IF(AND(B194=M$1),LOOKUP(9.99999999999999E+307,$M$2:M193)+1,"")</f>
        <v>28</v>
      </c>
      <c r="N194" s="31" t="e">
        <f>IF(AND(B194=N$1),LOOKUP(9.99999999999999E+307,$N$2:N193)+1,"")</f>
        <v>#REF!</v>
      </c>
      <c r="O194" s="31" t="e">
        <f>IF(AND($B194=O$1),LOOKUP(9.99999999999999E+307,$O$2:O193)+1,"")</f>
        <v>#REF!</v>
      </c>
      <c r="P194" s="31" t="e">
        <f>IF(AND($B194=P$1),LOOKUP(9.99999999999999E+307,$P$2:P193)+1,"")</f>
        <v>#REF!</v>
      </c>
      <c r="Q194" s="31" t="e">
        <f>IF(AND($B194=Q$1),LOOKUP(9.99999999999999E+307,$Q$2:Q193)+1,"")</f>
        <v>#REF!</v>
      </c>
      <c r="R194" s="31">
        <f>IF(AND($B194=R$1),LOOKUP(9.99999999999999E+307,$R$2:R193)+1,"")</f>
        <v>28</v>
      </c>
      <c r="S194" s="31">
        <f>IF(AND($B194=S$1),LOOKUP(9.99999999999999E+307,$S$2:S193)+1,"")</f>
        <v>28</v>
      </c>
      <c r="T194" s="31"/>
      <c r="U194" s="31"/>
      <c r="AA194" s="254" t="str">
        <f t="shared" si="20"/>
        <v/>
      </c>
      <c r="AB194" s="254" t="str">
        <f t="shared" si="21"/>
        <v/>
      </c>
      <c r="AC194" s="255">
        <f t="shared" si="17"/>
        <v>0</v>
      </c>
      <c r="AD194" s="255">
        <f t="shared" si="18"/>
        <v>3836</v>
      </c>
      <c r="AE194" s="256" t="str">
        <f t="shared" si="22"/>
        <v/>
      </c>
      <c r="AF194" s="252" t="str">
        <f t="shared" si="23"/>
        <v>-</v>
      </c>
    </row>
    <row r="195" spans="1:32" ht="20.149999999999999" customHeight="1" x14ac:dyDescent="0.6">
      <c r="A195" s="31">
        <v>193</v>
      </c>
      <c r="B195" s="235"/>
      <c r="C195" s="236"/>
      <c r="D195" s="673"/>
      <c r="E195" s="674"/>
      <c r="F195" s="674"/>
      <c r="G195" s="253" t="str">
        <f t="shared" si="19"/>
        <v/>
      </c>
      <c r="H195" s="31" t="str">
        <f>IF(AND(B195=H$1),LOOKUP(9.99999999999999E+307,$H$2:H194)+1,"")</f>
        <v/>
      </c>
      <c r="I195" s="31" t="str">
        <f>IF(AND(B195=I$1),LOOKUP(9.99999999999999E+307,$I$2:I194)+1,"")</f>
        <v/>
      </c>
      <c r="J195" s="31">
        <f>IF(AND(B195=J$1),LOOKUP(9.99999999999999E+307,$J$2:J194)+1,"")</f>
        <v>29</v>
      </c>
      <c r="K195" s="31">
        <f>IF(AND(B195=K$1),LOOKUP(9.99999999999999E+307,$K$2:K194)+1,"")</f>
        <v>29</v>
      </c>
      <c r="L195" s="31">
        <f>IF(AND(B195=L$1),LOOKUP(9.99999999999999E+307,$L$2:L194)+1,"")</f>
        <v>29</v>
      </c>
      <c r="M195" s="31">
        <f>IF(AND(B195=M$1),LOOKUP(9.99999999999999E+307,$M$2:M194)+1,"")</f>
        <v>29</v>
      </c>
      <c r="N195" s="31" t="e">
        <f>IF(AND(B195=N$1),LOOKUP(9.99999999999999E+307,$N$2:N194)+1,"")</f>
        <v>#REF!</v>
      </c>
      <c r="O195" s="31" t="e">
        <f>IF(AND($B195=O$1),LOOKUP(9.99999999999999E+307,$O$2:O194)+1,"")</f>
        <v>#REF!</v>
      </c>
      <c r="P195" s="31" t="e">
        <f>IF(AND($B195=P$1),LOOKUP(9.99999999999999E+307,$P$2:P194)+1,"")</f>
        <v>#REF!</v>
      </c>
      <c r="Q195" s="31" t="e">
        <f>IF(AND($B195=Q$1),LOOKUP(9.99999999999999E+307,$Q$2:Q194)+1,"")</f>
        <v>#REF!</v>
      </c>
      <c r="R195" s="31">
        <f>IF(AND($B195=R$1),LOOKUP(9.99999999999999E+307,$R$2:R194)+1,"")</f>
        <v>29</v>
      </c>
      <c r="S195" s="31">
        <f>IF(AND($B195=S$1),LOOKUP(9.99999999999999E+307,$S$2:S194)+1,"")</f>
        <v>29</v>
      </c>
      <c r="T195" s="31"/>
      <c r="U195" s="31"/>
      <c r="AA195" s="254" t="str">
        <f t="shared" si="20"/>
        <v/>
      </c>
      <c r="AB195" s="254" t="str">
        <f t="shared" si="21"/>
        <v/>
      </c>
      <c r="AC195" s="255">
        <f t="shared" ref="AC195:AC258" si="24">COUNTIF($C$3:$C$4002,C195)</f>
        <v>0</v>
      </c>
      <c r="AD195" s="255">
        <f t="shared" ref="AD195:AD258" si="25">SUMPRODUCT(--(E195&amp;F195=$E$3:$E$4002&amp;$F$3:$F$4002))</f>
        <v>3836</v>
      </c>
      <c r="AE195" s="256" t="str">
        <f t="shared" si="22"/>
        <v/>
      </c>
      <c r="AF195" s="252" t="str">
        <f t="shared" si="23"/>
        <v>-</v>
      </c>
    </row>
    <row r="196" spans="1:32" ht="20.149999999999999" customHeight="1" x14ac:dyDescent="0.6">
      <c r="A196" s="31">
        <v>194</v>
      </c>
      <c r="B196" s="235"/>
      <c r="C196" s="236"/>
      <c r="D196" s="673"/>
      <c r="E196" s="671"/>
      <c r="F196" s="671"/>
      <c r="G196" s="253" t="str">
        <f t="shared" ref="G196:G259" si="26">B196&amp;C196</f>
        <v/>
      </c>
      <c r="H196" s="31" t="str">
        <f>IF(AND(B196=H$1),LOOKUP(9.99999999999999E+307,$H$2:H195)+1,"")</f>
        <v/>
      </c>
      <c r="I196" s="31" t="str">
        <f>IF(AND(B196=I$1),LOOKUP(9.99999999999999E+307,$I$2:I195)+1,"")</f>
        <v/>
      </c>
      <c r="J196" s="31">
        <f>IF(AND(B196=J$1),LOOKUP(9.99999999999999E+307,$J$2:J195)+1,"")</f>
        <v>30</v>
      </c>
      <c r="K196" s="31">
        <f>IF(AND(B196=K$1),LOOKUP(9.99999999999999E+307,$K$2:K195)+1,"")</f>
        <v>30</v>
      </c>
      <c r="L196" s="31">
        <f>IF(AND(B196=L$1),LOOKUP(9.99999999999999E+307,$L$2:L195)+1,"")</f>
        <v>30</v>
      </c>
      <c r="M196" s="31">
        <f>IF(AND(B196=M$1),LOOKUP(9.99999999999999E+307,$M$2:M195)+1,"")</f>
        <v>30</v>
      </c>
      <c r="N196" s="31" t="e">
        <f>IF(AND(B196=N$1),LOOKUP(9.99999999999999E+307,$N$2:N195)+1,"")</f>
        <v>#REF!</v>
      </c>
      <c r="O196" s="31" t="e">
        <f>IF(AND($B196=O$1),LOOKUP(9.99999999999999E+307,$O$2:O195)+1,"")</f>
        <v>#REF!</v>
      </c>
      <c r="P196" s="31" t="e">
        <f>IF(AND($B196=P$1),LOOKUP(9.99999999999999E+307,$P$2:P195)+1,"")</f>
        <v>#REF!</v>
      </c>
      <c r="Q196" s="31" t="e">
        <f>IF(AND($B196=Q$1),LOOKUP(9.99999999999999E+307,$Q$2:Q195)+1,"")</f>
        <v>#REF!</v>
      </c>
      <c r="R196" s="31">
        <f>IF(AND($B196=R$1),LOOKUP(9.99999999999999E+307,$R$2:R195)+1,"")</f>
        <v>30</v>
      </c>
      <c r="S196" s="31">
        <f>IF(AND($B196=S$1),LOOKUP(9.99999999999999E+307,$S$2:S195)+1,"")</f>
        <v>30</v>
      </c>
      <c r="T196" s="31"/>
      <c r="U196" s="31"/>
      <c r="AA196" s="254" t="str">
        <f t="shared" ref="AA196:AA259" si="27">IF(AD196=2,"นักเรียนซ้ำ","")</f>
        <v/>
      </c>
      <c r="AB196" s="254" t="str">
        <f t="shared" ref="AB196:AB259" si="28">IF(AC196=2,"เลขประจำตัวซ้ำ","")</f>
        <v/>
      </c>
      <c r="AC196" s="255">
        <f t="shared" si="24"/>
        <v>0</v>
      </c>
      <c r="AD196" s="255">
        <f t="shared" si="25"/>
        <v>3836</v>
      </c>
      <c r="AE196" s="256" t="str">
        <f t="shared" ref="AE196:AE259" si="29">IF(D196="เด็กชาย",1,IF(D196="นาย",1,IF(D196="เด็กหญิง",2,IF(D196="นางสาว",2,IF(D196="ด.ช.",1,IF(D196="ด.ญ.",2,IF(D196="น.ส.",2,"")))))))</f>
        <v/>
      </c>
      <c r="AF196" s="252" t="str">
        <f t="shared" si="23"/>
        <v>-</v>
      </c>
    </row>
    <row r="197" spans="1:32" ht="20.149999999999999" customHeight="1" x14ac:dyDescent="0.6">
      <c r="A197" s="31">
        <v>195</v>
      </c>
      <c r="B197" s="235"/>
      <c r="C197" s="236"/>
      <c r="D197" s="673"/>
      <c r="E197" s="671"/>
      <c r="F197" s="671"/>
      <c r="G197" s="253" t="str">
        <f t="shared" si="26"/>
        <v/>
      </c>
      <c r="H197" s="31" t="str">
        <f>IF(AND(B197=H$1),LOOKUP(9.99999999999999E+307,$H$2:H196)+1,"")</f>
        <v/>
      </c>
      <c r="I197" s="31" t="str">
        <f>IF(AND(B197=I$1),LOOKUP(9.99999999999999E+307,$I$2:I196)+1,"")</f>
        <v/>
      </c>
      <c r="J197" s="31">
        <f>IF(AND(B197=J$1),LOOKUP(9.99999999999999E+307,$J$2:J196)+1,"")</f>
        <v>31</v>
      </c>
      <c r="K197" s="31">
        <f>IF(AND(B197=K$1),LOOKUP(9.99999999999999E+307,$K$2:K196)+1,"")</f>
        <v>31</v>
      </c>
      <c r="L197" s="31">
        <f>IF(AND(B197=L$1),LOOKUP(9.99999999999999E+307,$L$2:L196)+1,"")</f>
        <v>31</v>
      </c>
      <c r="M197" s="31">
        <f>IF(AND(B197=M$1),LOOKUP(9.99999999999999E+307,$M$2:M196)+1,"")</f>
        <v>31</v>
      </c>
      <c r="N197" s="31" t="e">
        <f>IF(AND(B197=N$1),LOOKUP(9.99999999999999E+307,$N$2:N196)+1,"")</f>
        <v>#REF!</v>
      </c>
      <c r="O197" s="31" t="e">
        <f>IF(AND($B197=O$1),LOOKUP(9.99999999999999E+307,$O$2:O196)+1,"")</f>
        <v>#REF!</v>
      </c>
      <c r="P197" s="31" t="e">
        <f>IF(AND($B197=P$1),LOOKUP(9.99999999999999E+307,$P$2:P196)+1,"")</f>
        <v>#REF!</v>
      </c>
      <c r="Q197" s="31" t="e">
        <f>IF(AND($B197=Q$1),LOOKUP(9.99999999999999E+307,$Q$2:Q196)+1,"")</f>
        <v>#REF!</v>
      </c>
      <c r="R197" s="31">
        <f>IF(AND($B197=R$1),LOOKUP(9.99999999999999E+307,$R$2:R196)+1,"")</f>
        <v>31</v>
      </c>
      <c r="S197" s="31">
        <f>IF(AND($B197=S$1),LOOKUP(9.99999999999999E+307,$S$2:S196)+1,"")</f>
        <v>31</v>
      </c>
      <c r="T197" s="31"/>
      <c r="U197" s="31"/>
      <c r="AA197" s="254" t="str">
        <f t="shared" si="27"/>
        <v/>
      </c>
      <c r="AB197" s="254" t="str">
        <f t="shared" si="28"/>
        <v/>
      </c>
      <c r="AC197" s="255">
        <f t="shared" si="24"/>
        <v>0</v>
      </c>
      <c r="AD197" s="255">
        <f t="shared" si="25"/>
        <v>3836</v>
      </c>
      <c r="AE197" s="256" t="str">
        <f t="shared" si="29"/>
        <v/>
      </c>
      <c r="AF197" s="252" t="str">
        <f t="shared" si="23"/>
        <v>-</v>
      </c>
    </row>
    <row r="198" spans="1:32" ht="20.149999999999999" customHeight="1" x14ac:dyDescent="0.6">
      <c r="A198" s="31">
        <v>196</v>
      </c>
      <c r="B198" s="235"/>
      <c r="C198" s="236"/>
      <c r="D198" s="673"/>
      <c r="E198" s="674"/>
      <c r="F198" s="674"/>
      <c r="G198" s="253" t="str">
        <f t="shared" si="26"/>
        <v/>
      </c>
      <c r="H198" s="31" t="str">
        <f>IF(AND(B198=H$1),LOOKUP(9.99999999999999E+307,$H$2:H197)+1,"")</f>
        <v/>
      </c>
      <c r="I198" s="31" t="str">
        <f>IF(AND(B198=I$1),LOOKUP(9.99999999999999E+307,$I$2:I197)+1,"")</f>
        <v/>
      </c>
      <c r="J198" s="31">
        <f>IF(AND(B198=J$1),LOOKUP(9.99999999999999E+307,$J$2:J197)+1,"")</f>
        <v>32</v>
      </c>
      <c r="K198" s="31">
        <f>IF(AND(B198=K$1),LOOKUP(9.99999999999999E+307,$K$2:K197)+1,"")</f>
        <v>32</v>
      </c>
      <c r="L198" s="31">
        <f>IF(AND(B198=L$1),LOOKUP(9.99999999999999E+307,$L$2:L197)+1,"")</f>
        <v>32</v>
      </c>
      <c r="M198" s="31">
        <f>IF(AND(B198=M$1),LOOKUP(9.99999999999999E+307,$M$2:M197)+1,"")</f>
        <v>32</v>
      </c>
      <c r="N198" s="31" t="e">
        <f>IF(AND(B198=N$1),LOOKUP(9.99999999999999E+307,$N$2:N197)+1,"")</f>
        <v>#REF!</v>
      </c>
      <c r="O198" s="31" t="e">
        <f>IF(AND($B198=O$1),LOOKUP(9.99999999999999E+307,$O$2:O197)+1,"")</f>
        <v>#REF!</v>
      </c>
      <c r="P198" s="31" t="e">
        <f>IF(AND($B198=P$1),LOOKUP(9.99999999999999E+307,$P$2:P197)+1,"")</f>
        <v>#REF!</v>
      </c>
      <c r="Q198" s="31" t="e">
        <f>IF(AND($B198=Q$1),LOOKUP(9.99999999999999E+307,$Q$2:Q197)+1,"")</f>
        <v>#REF!</v>
      </c>
      <c r="R198" s="31">
        <f>IF(AND($B198=R$1),LOOKUP(9.99999999999999E+307,$R$2:R197)+1,"")</f>
        <v>32</v>
      </c>
      <c r="S198" s="31">
        <f>IF(AND($B198=S$1),LOOKUP(9.99999999999999E+307,$S$2:S197)+1,"")</f>
        <v>32</v>
      </c>
      <c r="T198" s="31"/>
      <c r="U198" s="31"/>
      <c r="AA198" s="254" t="str">
        <f t="shared" si="27"/>
        <v/>
      </c>
      <c r="AB198" s="254" t="str">
        <f t="shared" si="28"/>
        <v/>
      </c>
      <c r="AC198" s="255">
        <f t="shared" si="24"/>
        <v>0</v>
      </c>
      <c r="AD198" s="255">
        <f t="shared" si="25"/>
        <v>3836</v>
      </c>
      <c r="AE198" s="256" t="str">
        <f t="shared" si="29"/>
        <v/>
      </c>
      <c r="AF198" s="252" t="str">
        <f t="shared" si="23"/>
        <v>-</v>
      </c>
    </row>
    <row r="199" spans="1:32" ht="20.149999999999999" customHeight="1" x14ac:dyDescent="0.6">
      <c r="A199" s="31">
        <v>197</v>
      </c>
      <c r="B199" s="235"/>
      <c r="C199" s="236"/>
      <c r="D199" s="673"/>
      <c r="E199" s="674"/>
      <c r="F199" s="674"/>
      <c r="G199" s="253" t="str">
        <f t="shared" si="26"/>
        <v/>
      </c>
      <c r="H199" s="31" t="str">
        <f>IF(AND(B199=H$1),LOOKUP(9.99999999999999E+307,$H$2:H198)+1,"")</f>
        <v/>
      </c>
      <c r="I199" s="31" t="str">
        <f>IF(AND(B199=I$1),LOOKUP(9.99999999999999E+307,$I$2:I198)+1,"")</f>
        <v/>
      </c>
      <c r="J199" s="31">
        <f>IF(AND(B199=J$1),LOOKUP(9.99999999999999E+307,$J$2:J198)+1,"")</f>
        <v>33</v>
      </c>
      <c r="K199" s="31">
        <f>IF(AND(B199=K$1),LOOKUP(9.99999999999999E+307,$K$2:K198)+1,"")</f>
        <v>33</v>
      </c>
      <c r="L199" s="31">
        <f>IF(AND(B199=L$1),LOOKUP(9.99999999999999E+307,$L$2:L198)+1,"")</f>
        <v>33</v>
      </c>
      <c r="M199" s="31">
        <f>IF(AND(B199=M$1),LOOKUP(9.99999999999999E+307,$M$2:M198)+1,"")</f>
        <v>33</v>
      </c>
      <c r="N199" s="31" t="e">
        <f>IF(AND(B199=N$1),LOOKUP(9.99999999999999E+307,$N$2:N198)+1,"")</f>
        <v>#REF!</v>
      </c>
      <c r="O199" s="31" t="e">
        <f>IF(AND($B199=O$1),LOOKUP(9.99999999999999E+307,$O$2:O198)+1,"")</f>
        <v>#REF!</v>
      </c>
      <c r="P199" s="31" t="e">
        <f>IF(AND($B199=P$1),LOOKUP(9.99999999999999E+307,$P$2:P198)+1,"")</f>
        <v>#REF!</v>
      </c>
      <c r="Q199" s="31" t="e">
        <f>IF(AND($B199=Q$1),LOOKUP(9.99999999999999E+307,$Q$2:Q198)+1,"")</f>
        <v>#REF!</v>
      </c>
      <c r="R199" s="31">
        <f>IF(AND($B199=R$1),LOOKUP(9.99999999999999E+307,$R$2:R198)+1,"")</f>
        <v>33</v>
      </c>
      <c r="S199" s="31">
        <f>IF(AND($B199=S$1),LOOKUP(9.99999999999999E+307,$S$2:S198)+1,"")</f>
        <v>33</v>
      </c>
      <c r="T199" s="31"/>
      <c r="U199" s="31"/>
      <c r="AA199" s="254" t="str">
        <f t="shared" si="27"/>
        <v/>
      </c>
      <c r="AB199" s="254" t="str">
        <f t="shared" si="28"/>
        <v/>
      </c>
      <c r="AC199" s="255">
        <f t="shared" si="24"/>
        <v>0</v>
      </c>
      <c r="AD199" s="255">
        <f t="shared" si="25"/>
        <v>3836</v>
      </c>
      <c r="AE199" s="256" t="str">
        <f t="shared" si="29"/>
        <v/>
      </c>
      <c r="AF199" s="252" t="str">
        <f t="shared" si="23"/>
        <v>-</v>
      </c>
    </row>
    <row r="200" spans="1:32" ht="20.149999999999999" customHeight="1" x14ac:dyDescent="0.6">
      <c r="A200" s="31">
        <v>198</v>
      </c>
      <c r="B200" s="235"/>
      <c r="C200" s="236"/>
      <c r="D200" s="673"/>
      <c r="E200" s="674"/>
      <c r="F200" s="674"/>
      <c r="G200" s="253" t="str">
        <f t="shared" si="26"/>
        <v/>
      </c>
      <c r="H200" s="31" t="str">
        <f>IF(AND(B200=H$1),LOOKUP(9.99999999999999E+307,$H$2:H199)+1,"")</f>
        <v/>
      </c>
      <c r="I200" s="31" t="str">
        <f>IF(AND(B200=I$1),LOOKUP(9.99999999999999E+307,$I$2:I199)+1,"")</f>
        <v/>
      </c>
      <c r="J200" s="31">
        <f>IF(AND(B200=J$1),LOOKUP(9.99999999999999E+307,$J$2:J199)+1,"")</f>
        <v>34</v>
      </c>
      <c r="K200" s="31">
        <f>IF(AND(B200=K$1),LOOKUP(9.99999999999999E+307,$K$2:K199)+1,"")</f>
        <v>34</v>
      </c>
      <c r="L200" s="31">
        <f>IF(AND(B200=L$1),LOOKUP(9.99999999999999E+307,$L$2:L199)+1,"")</f>
        <v>34</v>
      </c>
      <c r="M200" s="31">
        <f>IF(AND(B200=M$1),LOOKUP(9.99999999999999E+307,$M$2:M199)+1,"")</f>
        <v>34</v>
      </c>
      <c r="N200" s="31" t="e">
        <f>IF(AND(B200=N$1),LOOKUP(9.99999999999999E+307,$N$2:N199)+1,"")</f>
        <v>#REF!</v>
      </c>
      <c r="O200" s="31" t="e">
        <f>IF(AND($B200=O$1),LOOKUP(9.99999999999999E+307,$O$2:O199)+1,"")</f>
        <v>#REF!</v>
      </c>
      <c r="P200" s="31" t="e">
        <f>IF(AND($B200=P$1),LOOKUP(9.99999999999999E+307,$P$2:P199)+1,"")</f>
        <v>#REF!</v>
      </c>
      <c r="Q200" s="31" t="e">
        <f>IF(AND($B200=Q$1),LOOKUP(9.99999999999999E+307,$Q$2:Q199)+1,"")</f>
        <v>#REF!</v>
      </c>
      <c r="R200" s="31">
        <f>IF(AND($B200=R$1),LOOKUP(9.99999999999999E+307,$R$2:R199)+1,"")</f>
        <v>34</v>
      </c>
      <c r="S200" s="31">
        <f>IF(AND($B200=S$1),LOOKUP(9.99999999999999E+307,$S$2:S199)+1,"")</f>
        <v>34</v>
      </c>
      <c r="T200" s="31"/>
      <c r="U200" s="31"/>
      <c r="AA200" s="254" t="str">
        <f t="shared" si="27"/>
        <v/>
      </c>
      <c r="AB200" s="254" t="str">
        <f t="shared" si="28"/>
        <v/>
      </c>
      <c r="AC200" s="255">
        <f t="shared" si="24"/>
        <v>0</v>
      </c>
      <c r="AD200" s="255">
        <f t="shared" si="25"/>
        <v>3836</v>
      </c>
      <c r="AE200" s="256" t="str">
        <f t="shared" si="29"/>
        <v/>
      </c>
      <c r="AF200" s="252" t="str">
        <f t="shared" si="23"/>
        <v>-</v>
      </c>
    </row>
    <row r="201" spans="1:32" ht="20.149999999999999" customHeight="1" x14ac:dyDescent="0.6">
      <c r="A201" s="31">
        <v>199</v>
      </c>
      <c r="B201" s="235"/>
      <c r="C201" s="236"/>
      <c r="D201" s="673"/>
      <c r="E201" s="674"/>
      <c r="F201" s="674"/>
      <c r="G201" s="253" t="str">
        <f t="shared" si="26"/>
        <v/>
      </c>
      <c r="H201" s="31" t="str">
        <f>IF(AND(B201=H$1),LOOKUP(9.99999999999999E+307,$H$2:H200)+1,"")</f>
        <v/>
      </c>
      <c r="I201" s="31" t="str">
        <f>IF(AND(B201=I$1),LOOKUP(9.99999999999999E+307,$I$2:I200)+1,"")</f>
        <v/>
      </c>
      <c r="J201" s="31">
        <f>IF(AND(B201=J$1),LOOKUP(9.99999999999999E+307,$J$2:J200)+1,"")</f>
        <v>35</v>
      </c>
      <c r="K201" s="31">
        <f>IF(AND(B201=K$1),LOOKUP(9.99999999999999E+307,$K$2:K200)+1,"")</f>
        <v>35</v>
      </c>
      <c r="L201" s="31">
        <f>IF(AND(B201=L$1),LOOKUP(9.99999999999999E+307,$L$2:L200)+1,"")</f>
        <v>35</v>
      </c>
      <c r="M201" s="31">
        <f>IF(AND(B201=M$1),LOOKUP(9.99999999999999E+307,$M$2:M200)+1,"")</f>
        <v>35</v>
      </c>
      <c r="N201" s="31" t="e">
        <f>IF(AND(B201=N$1),LOOKUP(9.99999999999999E+307,$N$2:N200)+1,"")</f>
        <v>#REF!</v>
      </c>
      <c r="O201" s="31" t="e">
        <f>IF(AND($B201=O$1),LOOKUP(9.99999999999999E+307,$O$2:O200)+1,"")</f>
        <v>#REF!</v>
      </c>
      <c r="P201" s="31" t="e">
        <f>IF(AND($B201=P$1),LOOKUP(9.99999999999999E+307,$P$2:P200)+1,"")</f>
        <v>#REF!</v>
      </c>
      <c r="Q201" s="31" t="e">
        <f>IF(AND($B201=Q$1),LOOKUP(9.99999999999999E+307,$Q$2:Q200)+1,"")</f>
        <v>#REF!</v>
      </c>
      <c r="R201" s="31">
        <f>IF(AND($B201=R$1),LOOKUP(9.99999999999999E+307,$R$2:R200)+1,"")</f>
        <v>35</v>
      </c>
      <c r="S201" s="31">
        <f>IF(AND($B201=S$1),LOOKUP(9.99999999999999E+307,$S$2:S200)+1,"")</f>
        <v>35</v>
      </c>
      <c r="T201" s="31"/>
      <c r="U201" s="31"/>
      <c r="AA201" s="254" t="str">
        <f t="shared" si="27"/>
        <v/>
      </c>
      <c r="AB201" s="254" t="str">
        <f t="shared" si="28"/>
        <v/>
      </c>
      <c r="AC201" s="255">
        <f t="shared" si="24"/>
        <v>0</v>
      </c>
      <c r="AD201" s="255">
        <f t="shared" si="25"/>
        <v>3836</v>
      </c>
      <c r="AE201" s="256" t="str">
        <f t="shared" si="29"/>
        <v/>
      </c>
      <c r="AF201" s="252" t="str">
        <f t="shared" si="23"/>
        <v>-</v>
      </c>
    </row>
    <row r="202" spans="1:32" ht="20.149999999999999" customHeight="1" x14ac:dyDescent="0.6">
      <c r="A202" s="31">
        <v>200</v>
      </c>
      <c r="B202" s="235"/>
      <c r="C202" s="236"/>
      <c r="D202" s="673"/>
      <c r="E202" s="671"/>
      <c r="F202" s="671"/>
      <c r="G202" s="253" t="str">
        <f t="shared" si="26"/>
        <v/>
      </c>
      <c r="H202" s="31" t="str">
        <f>IF(AND(B202=H$1),LOOKUP(9.99999999999999E+307,$H$2:H201)+1,"")</f>
        <v/>
      </c>
      <c r="I202" s="31" t="str">
        <f>IF(AND(B202=I$1),LOOKUP(9.99999999999999E+307,$I$2:I201)+1,"")</f>
        <v/>
      </c>
      <c r="J202" s="31">
        <f>IF(AND(B202=J$1),LOOKUP(9.99999999999999E+307,$J$2:J201)+1,"")</f>
        <v>36</v>
      </c>
      <c r="K202" s="31">
        <f>IF(AND(B202=K$1),LOOKUP(9.99999999999999E+307,$K$2:K201)+1,"")</f>
        <v>36</v>
      </c>
      <c r="L202" s="31">
        <f>IF(AND(B202=L$1),LOOKUP(9.99999999999999E+307,$L$2:L201)+1,"")</f>
        <v>36</v>
      </c>
      <c r="M202" s="31">
        <f>IF(AND(B202=M$1),LOOKUP(9.99999999999999E+307,$M$2:M201)+1,"")</f>
        <v>36</v>
      </c>
      <c r="N202" s="31" t="e">
        <f>IF(AND(B202=N$1),LOOKUP(9.99999999999999E+307,$N$2:N201)+1,"")</f>
        <v>#REF!</v>
      </c>
      <c r="O202" s="31" t="e">
        <f>IF(AND($B202=O$1),LOOKUP(9.99999999999999E+307,$O$2:O201)+1,"")</f>
        <v>#REF!</v>
      </c>
      <c r="P202" s="31" t="e">
        <f>IF(AND($B202=P$1),LOOKUP(9.99999999999999E+307,$P$2:P201)+1,"")</f>
        <v>#REF!</v>
      </c>
      <c r="Q202" s="31" t="e">
        <f>IF(AND($B202=Q$1),LOOKUP(9.99999999999999E+307,$Q$2:Q201)+1,"")</f>
        <v>#REF!</v>
      </c>
      <c r="R202" s="31">
        <f>IF(AND($B202=R$1),LOOKUP(9.99999999999999E+307,$R$2:R201)+1,"")</f>
        <v>36</v>
      </c>
      <c r="S202" s="31">
        <f>IF(AND($B202=S$1),LOOKUP(9.99999999999999E+307,$S$2:S201)+1,"")</f>
        <v>36</v>
      </c>
      <c r="T202" s="31"/>
      <c r="U202" s="31"/>
      <c r="AA202" s="254" t="str">
        <f t="shared" si="27"/>
        <v/>
      </c>
      <c r="AB202" s="254" t="str">
        <f t="shared" si="28"/>
        <v/>
      </c>
      <c r="AC202" s="255">
        <f t="shared" si="24"/>
        <v>0</v>
      </c>
      <c r="AD202" s="255">
        <f t="shared" si="25"/>
        <v>3836</v>
      </c>
      <c r="AE202" s="256" t="str">
        <f t="shared" si="29"/>
        <v/>
      </c>
      <c r="AF202" s="252" t="str">
        <f t="shared" si="23"/>
        <v>-</v>
      </c>
    </row>
    <row r="203" spans="1:32" ht="20.149999999999999" customHeight="1" x14ac:dyDescent="0.6">
      <c r="A203" s="31">
        <v>201</v>
      </c>
      <c r="B203" s="235"/>
      <c r="C203" s="236"/>
      <c r="D203" s="673"/>
      <c r="E203" s="674"/>
      <c r="F203" s="674"/>
      <c r="G203" s="253" t="str">
        <f t="shared" si="26"/>
        <v/>
      </c>
      <c r="H203" s="31" t="str">
        <f>IF(AND(B203=H$1),LOOKUP(9.99999999999999E+307,$H$2:H202)+1,"")</f>
        <v/>
      </c>
      <c r="I203" s="31" t="str">
        <f>IF(AND(B203=I$1),LOOKUP(9.99999999999999E+307,$I$2:I202)+1,"")</f>
        <v/>
      </c>
      <c r="J203" s="31">
        <f>IF(AND(B203=J$1),LOOKUP(9.99999999999999E+307,$J$2:J202)+1,"")</f>
        <v>37</v>
      </c>
      <c r="K203" s="31">
        <f>IF(AND(B203=K$1),LOOKUP(9.99999999999999E+307,$K$2:K202)+1,"")</f>
        <v>37</v>
      </c>
      <c r="L203" s="31">
        <f>IF(AND(B203=L$1),LOOKUP(9.99999999999999E+307,$L$2:L202)+1,"")</f>
        <v>37</v>
      </c>
      <c r="M203" s="31">
        <f>IF(AND(B203=M$1),LOOKUP(9.99999999999999E+307,$M$2:M202)+1,"")</f>
        <v>37</v>
      </c>
      <c r="N203" s="31" t="e">
        <f>IF(AND(B203=N$1),LOOKUP(9.99999999999999E+307,$N$2:N202)+1,"")</f>
        <v>#REF!</v>
      </c>
      <c r="O203" s="31" t="e">
        <f>IF(AND($B203=O$1),LOOKUP(9.99999999999999E+307,$O$2:O202)+1,"")</f>
        <v>#REF!</v>
      </c>
      <c r="P203" s="31" t="e">
        <f>IF(AND($B203=P$1),LOOKUP(9.99999999999999E+307,$P$2:P202)+1,"")</f>
        <v>#REF!</v>
      </c>
      <c r="Q203" s="31" t="e">
        <f>IF(AND($B203=Q$1),LOOKUP(9.99999999999999E+307,$Q$2:Q202)+1,"")</f>
        <v>#REF!</v>
      </c>
      <c r="R203" s="31">
        <f>IF(AND($B203=R$1),LOOKUP(9.99999999999999E+307,$R$2:R202)+1,"")</f>
        <v>37</v>
      </c>
      <c r="S203" s="31">
        <f>IF(AND($B203=S$1),LOOKUP(9.99999999999999E+307,$S$2:S202)+1,"")</f>
        <v>37</v>
      </c>
      <c r="T203" s="31"/>
      <c r="U203" s="31"/>
      <c r="AA203" s="254" t="str">
        <f t="shared" si="27"/>
        <v/>
      </c>
      <c r="AB203" s="254" t="str">
        <f t="shared" si="28"/>
        <v/>
      </c>
      <c r="AC203" s="255">
        <f t="shared" si="24"/>
        <v>0</v>
      </c>
      <c r="AD203" s="255">
        <f t="shared" si="25"/>
        <v>3836</v>
      </c>
      <c r="AE203" s="256" t="str">
        <f t="shared" si="29"/>
        <v/>
      </c>
      <c r="AF203" s="252" t="str">
        <f t="shared" si="23"/>
        <v>-</v>
      </c>
    </row>
    <row r="204" spans="1:32" ht="20.149999999999999" customHeight="1" x14ac:dyDescent="0.6">
      <c r="A204" s="31">
        <v>202</v>
      </c>
      <c r="B204" s="235"/>
      <c r="C204" s="236"/>
      <c r="D204" s="673"/>
      <c r="E204" s="671"/>
      <c r="F204" s="671"/>
      <c r="G204" s="253" t="str">
        <f t="shared" si="26"/>
        <v/>
      </c>
      <c r="H204" s="31" t="str">
        <f>IF(AND(B204=H$1),LOOKUP(9.99999999999999E+307,$H$2:H203)+1,"")</f>
        <v/>
      </c>
      <c r="I204" s="31" t="str">
        <f>IF(AND(B204=I$1),LOOKUP(9.99999999999999E+307,$I$2:I203)+1,"")</f>
        <v/>
      </c>
      <c r="J204" s="31">
        <f>IF(AND(B204=J$1),LOOKUP(9.99999999999999E+307,$J$2:J203)+1,"")</f>
        <v>38</v>
      </c>
      <c r="K204" s="31">
        <f>IF(AND(B204=K$1),LOOKUP(9.99999999999999E+307,$K$2:K203)+1,"")</f>
        <v>38</v>
      </c>
      <c r="L204" s="31">
        <f>IF(AND(B204=L$1),LOOKUP(9.99999999999999E+307,$L$2:L203)+1,"")</f>
        <v>38</v>
      </c>
      <c r="M204" s="31">
        <f>IF(AND(B204=M$1),LOOKUP(9.99999999999999E+307,$M$2:M203)+1,"")</f>
        <v>38</v>
      </c>
      <c r="N204" s="31" t="e">
        <f>IF(AND(B204=N$1),LOOKUP(9.99999999999999E+307,$N$2:N203)+1,"")</f>
        <v>#REF!</v>
      </c>
      <c r="O204" s="31" t="e">
        <f>IF(AND($B204=O$1),LOOKUP(9.99999999999999E+307,$O$2:O203)+1,"")</f>
        <v>#REF!</v>
      </c>
      <c r="P204" s="31" t="e">
        <f>IF(AND($B204=P$1),LOOKUP(9.99999999999999E+307,$P$2:P203)+1,"")</f>
        <v>#REF!</v>
      </c>
      <c r="Q204" s="31" t="e">
        <f>IF(AND($B204=Q$1),LOOKUP(9.99999999999999E+307,$Q$2:Q203)+1,"")</f>
        <v>#REF!</v>
      </c>
      <c r="R204" s="31">
        <f>IF(AND($B204=R$1),LOOKUP(9.99999999999999E+307,$R$2:R203)+1,"")</f>
        <v>38</v>
      </c>
      <c r="S204" s="31">
        <f>IF(AND($B204=S$1),LOOKUP(9.99999999999999E+307,$S$2:S203)+1,"")</f>
        <v>38</v>
      </c>
      <c r="T204" s="31"/>
      <c r="U204" s="31"/>
      <c r="AA204" s="254" t="str">
        <f t="shared" si="27"/>
        <v/>
      </c>
      <c r="AB204" s="254" t="str">
        <f t="shared" si="28"/>
        <v/>
      </c>
      <c r="AC204" s="255">
        <f t="shared" si="24"/>
        <v>0</v>
      </c>
      <c r="AD204" s="255">
        <f t="shared" si="25"/>
        <v>3836</v>
      </c>
      <c r="AE204" s="256" t="str">
        <f t="shared" si="29"/>
        <v/>
      </c>
      <c r="AF204" s="252" t="str">
        <f t="shared" si="23"/>
        <v>-</v>
      </c>
    </row>
    <row r="205" spans="1:32" ht="20.149999999999999" customHeight="1" x14ac:dyDescent="0.6">
      <c r="A205" s="31">
        <v>203</v>
      </c>
      <c r="B205" s="235"/>
      <c r="C205" s="236"/>
      <c r="D205" s="673"/>
      <c r="E205" s="671"/>
      <c r="F205" s="671"/>
      <c r="G205" s="253" t="str">
        <f t="shared" si="26"/>
        <v/>
      </c>
      <c r="H205" s="31" t="str">
        <f>IF(AND(B205=H$1),LOOKUP(9.99999999999999E+307,$H$2:H204)+1,"")</f>
        <v/>
      </c>
      <c r="I205" s="31" t="str">
        <f>IF(AND(B205=I$1),LOOKUP(9.99999999999999E+307,$I$2:I204)+1,"")</f>
        <v/>
      </c>
      <c r="J205" s="31">
        <f>IF(AND(B205=J$1),LOOKUP(9.99999999999999E+307,$J$2:J204)+1,"")</f>
        <v>39</v>
      </c>
      <c r="K205" s="31">
        <f>IF(AND(B205=K$1),LOOKUP(9.99999999999999E+307,$K$2:K204)+1,"")</f>
        <v>39</v>
      </c>
      <c r="L205" s="31">
        <f>IF(AND(B205=L$1),LOOKUP(9.99999999999999E+307,$L$2:L204)+1,"")</f>
        <v>39</v>
      </c>
      <c r="M205" s="31">
        <f>IF(AND(B205=M$1),LOOKUP(9.99999999999999E+307,$M$2:M204)+1,"")</f>
        <v>39</v>
      </c>
      <c r="N205" s="31" t="e">
        <f>IF(AND(B205=N$1),LOOKUP(9.99999999999999E+307,$N$2:N204)+1,"")</f>
        <v>#REF!</v>
      </c>
      <c r="O205" s="31" t="e">
        <f>IF(AND($B205=O$1),LOOKUP(9.99999999999999E+307,$O$2:O204)+1,"")</f>
        <v>#REF!</v>
      </c>
      <c r="P205" s="31" t="e">
        <f>IF(AND($B205=P$1),LOOKUP(9.99999999999999E+307,$P$2:P204)+1,"")</f>
        <v>#REF!</v>
      </c>
      <c r="Q205" s="31" t="e">
        <f>IF(AND($B205=Q$1),LOOKUP(9.99999999999999E+307,$Q$2:Q204)+1,"")</f>
        <v>#REF!</v>
      </c>
      <c r="R205" s="31">
        <f>IF(AND($B205=R$1),LOOKUP(9.99999999999999E+307,$R$2:R204)+1,"")</f>
        <v>39</v>
      </c>
      <c r="S205" s="31">
        <f>IF(AND($B205=S$1),LOOKUP(9.99999999999999E+307,$S$2:S204)+1,"")</f>
        <v>39</v>
      </c>
      <c r="T205" s="31"/>
      <c r="U205" s="31"/>
      <c r="AA205" s="254" t="str">
        <f t="shared" si="27"/>
        <v/>
      </c>
      <c r="AB205" s="254" t="str">
        <f t="shared" si="28"/>
        <v/>
      </c>
      <c r="AC205" s="255">
        <f t="shared" si="24"/>
        <v>0</v>
      </c>
      <c r="AD205" s="255">
        <f t="shared" si="25"/>
        <v>3836</v>
      </c>
      <c r="AE205" s="256" t="str">
        <f t="shared" si="29"/>
        <v/>
      </c>
      <c r="AF205" s="252" t="str">
        <f t="shared" si="23"/>
        <v>-</v>
      </c>
    </row>
    <row r="206" spans="1:32" ht="20.149999999999999" customHeight="1" x14ac:dyDescent="0.6">
      <c r="A206" s="31">
        <v>204</v>
      </c>
      <c r="B206" s="235"/>
      <c r="C206" s="236"/>
      <c r="D206" s="673"/>
      <c r="E206" s="674"/>
      <c r="F206" s="674"/>
      <c r="G206" s="253" t="str">
        <f t="shared" si="26"/>
        <v/>
      </c>
      <c r="H206" s="31" t="str">
        <f>IF(AND(B206=H$1),LOOKUP(9.99999999999999E+307,$H$2:H205)+1,"")</f>
        <v/>
      </c>
      <c r="I206" s="31" t="str">
        <f>IF(AND(B206=I$1),LOOKUP(9.99999999999999E+307,$I$2:I205)+1,"")</f>
        <v/>
      </c>
      <c r="J206" s="31">
        <f>IF(AND(B206=J$1),LOOKUP(9.99999999999999E+307,$J$2:J205)+1,"")</f>
        <v>40</v>
      </c>
      <c r="K206" s="31">
        <f>IF(AND(B206=K$1),LOOKUP(9.99999999999999E+307,$K$2:K205)+1,"")</f>
        <v>40</v>
      </c>
      <c r="L206" s="31">
        <f>IF(AND(B206=L$1),LOOKUP(9.99999999999999E+307,$L$2:L205)+1,"")</f>
        <v>40</v>
      </c>
      <c r="M206" s="31">
        <f>IF(AND(B206=M$1),LOOKUP(9.99999999999999E+307,$M$2:M205)+1,"")</f>
        <v>40</v>
      </c>
      <c r="N206" s="31" t="e">
        <f>IF(AND(B206=N$1),LOOKUP(9.99999999999999E+307,$N$2:N205)+1,"")</f>
        <v>#REF!</v>
      </c>
      <c r="O206" s="31" t="e">
        <f>IF(AND($B206=O$1),LOOKUP(9.99999999999999E+307,$O$2:O205)+1,"")</f>
        <v>#REF!</v>
      </c>
      <c r="P206" s="31" t="e">
        <f>IF(AND($B206=P$1),LOOKUP(9.99999999999999E+307,$P$2:P205)+1,"")</f>
        <v>#REF!</v>
      </c>
      <c r="Q206" s="31" t="e">
        <f>IF(AND($B206=Q$1),LOOKUP(9.99999999999999E+307,$Q$2:Q205)+1,"")</f>
        <v>#REF!</v>
      </c>
      <c r="R206" s="31">
        <f>IF(AND($B206=R$1),LOOKUP(9.99999999999999E+307,$R$2:R205)+1,"")</f>
        <v>40</v>
      </c>
      <c r="S206" s="31">
        <f>IF(AND($B206=S$1),LOOKUP(9.99999999999999E+307,$S$2:S205)+1,"")</f>
        <v>40</v>
      </c>
      <c r="T206" s="31"/>
      <c r="U206" s="31"/>
      <c r="AA206" s="254" t="str">
        <f t="shared" si="27"/>
        <v/>
      </c>
      <c r="AB206" s="254" t="str">
        <f t="shared" si="28"/>
        <v/>
      </c>
      <c r="AC206" s="255">
        <f t="shared" si="24"/>
        <v>0</v>
      </c>
      <c r="AD206" s="255">
        <f t="shared" si="25"/>
        <v>3836</v>
      </c>
      <c r="AE206" s="256" t="str">
        <f t="shared" si="29"/>
        <v/>
      </c>
      <c r="AF206" s="252" t="str">
        <f t="shared" si="23"/>
        <v>-</v>
      </c>
    </row>
    <row r="207" spans="1:32" ht="20.149999999999999" customHeight="1" x14ac:dyDescent="0.6">
      <c r="A207" s="31">
        <v>205</v>
      </c>
      <c r="B207" s="235"/>
      <c r="C207" s="236"/>
      <c r="D207" s="673"/>
      <c r="E207" s="671"/>
      <c r="F207" s="671"/>
      <c r="G207" s="253" t="str">
        <f t="shared" si="26"/>
        <v/>
      </c>
      <c r="H207" s="31" t="str">
        <f>IF(AND(B207=H$1),LOOKUP(9.99999999999999E+307,$H$2:H206)+1,"")</f>
        <v/>
      </c>
      <c r="I207" s="31" t="str">
        <f>IF(AND(B207=I$1),LOOKUP(9.99999999999999E+307,$I$2:I206)+1,"")</f>
        <v/>
      </c>
      <c r="J207" s="31">
        <f>IF(AND(B207=J$1),LOOKUP(9.99999999999999E+307,$J$2:J206)+1,"")</f>
        <v>41</v>
      </c>
      <c r="K207" s="31">
        <f>IF(AND(B207=K$1),LOOKUP(9.99999999999999E+307,$K$2:K206)+1,"")</f>
        <v>41</v>
      </c>
      <c r="L207" s="31">
        <f>IF(AND(B207=L$1),LOOKUP(9.99999999999999E+307,$L$2:L206)+1,"")</f>
        <v>41</v>
      </c>
      <c r="M207" s="31">
        <f>IF(AND(B207=M$1),LOOKUP(9.99999999999999E+307,$M$2:M206)+1,"")</f>
        <v>41</v>
      </c>
      <c r="N207" s="31" t="e">
        <f>IF(AND(B207=N$1),LOOKUP(9.99999999999999E+307,$N$2:N206)+1,"")</f>
        <v>#REF!</v>
      </c>
      <c r="O207" s="31" t="e">
        <f>IF(AND($B207=O$1),LOOKUP(9.99999999999999E+307,$O$2:O206)+1,"")</f>
        <v>#REF!</v>
      </c>
      <c r="P207" s="31" t="e">
        <f>IF(AND($B207=P$1),LOOKUP(9.99999999999999E+307,$P$2:P206)+1,"")</f>
        <v>#REF!</v>
      </c>
      <c r="Q207" s="31" t="e">
        <f>IF(AND($B207=Q$1),LOOKUP(9.99999999999999E+307,$Q$2:Q206)+1,"")</f>
        <v>#REF!</v>
      </c>
      <c r="R207" s="31">
        <f>IF(AND($B207=R$1),LOOKUP(9.99999999999999E+307,$R$2:R206)+1,"")</f>
        <v>41</v>
      </c>
      <c r="S207" s="31">
        <f>IF(AND($B207=S$1),LOOKUP(9.99999999999999E+307,$S$2:S206)+1,"")</f>
        <v>41</v>
      </c>
      <c r="T207" s="31"/>
      <c r="U207" s="31"/>
      <c r="AA207" s="254" t="str">
        <f t="shared" si="27"/>
        <v/>
      </c>
      <c r="AB207" s="254" t="str">
        <f t="shared" si="28"/>
        <v/>
      </c>
      <c r="AC207" s="255">
        <f t="shared" si="24"/>
        <v>0</v>
      </c>
      <c r="AD207" s="255">
        <f t="shared" si="25"/>
        <v>3836</v>
      </c>
      <c r="AE207" s="256" t="str">
        <f t="shared" si="29"/>
        <v/>
      </c>
      <c r="AF207" s="252" t="str">
        <f t="shared" si="23"/>
        <v>-</v>
      </c>
    </row>
    <row r="208" spans="1:32" ht="20.149999999999999" customHeight="1" x14ac:dyDescent="0.6">
      <c r="A208" s="31">
        <v>206</v>
      </c>
      <c r="B208" s="235"/>
      <c r="C208" s="236"/>
      <c r="D208" s="673"/>
      <c r="E208" s="674"/>
      <c r="F208" s="674"/>
      <c r="G208" s="253" t="str">
        <f t="shared" si="26"/>
        <v/>
      </c>
      <c r="H208" s="31" t="str">
        <f>IF(AND(B208=H$1),LOOKUP(9.99999999999999E+307,$H$2:H207)+1,"")</f>
        <v/>
      </c>
      <c r="I208" s="31" t="str">
        <f>IF(AND(B208=I$1),LOOKUP(9.99999999999999E+307,$I$2:I207)+1,"")</f>
        <v/>
      </c>
      <c r="J208" s="31">
        <f>IF(AND(B208=J$1),LOOKUP(9.99999999999999E+307,$J$2:J207)+1,"")</f>
        <v>42</v>
      </c>
      <c r="K208" s="31">
        <f>IF(AND(B208=K$1),LOOKUP(9.99999999999999E+307,$K$2:K207)+1,"")</f>
        <v>42</v>
      </c>
      <c r="L208" s="31">
        <f>IF(AND(B208=L$1),LOOKUP(9.99999999999999E+307,$L$2:L207)+1,"")</f>
        <v>42</v>
      </c>
      <c r="M208" s="31">
        <f>IF(AND(B208=M$1),LOOKUP(9.99999999999999E+307,$M$2:M207)+1,"")</f>
        <v>42</v>
      </c>
      <c r="N208" s="31" t="e">
        <f>IF(AND(B208=N$1),LOOKUP(9.99999999999999E+307,$N$2:N207)+1,"")</f>
        <v>#REF!</v>
      </c>
      <c r="O208" s="31" t="e">
        <f>IF(AND($B208=O$1),LOOKUP(9.99999999999999E+307,$O$2:O207)+1,"")</f>
        <v>#REF!</v>
      </c>
      <c r="P208" s="31" t="e">
        <f>IF(AND($B208=P$1),LOOKUP(9.99999999999999E+307,$P$2:P207)+1,"")</f>
        <v>#REF!</v>
      </c>
      <c r="Q208" s="31" t="e">
        <f>IF(AND($B208=Q$1),LOOKUP(9.99999999999999E+307,$Q$2:Q207)+1,"")</f>
        <v>#REF!</v>
      </c>
      <c r="R208" s="31">
        <f>IF(AND($B208=R$1),LOOKUP(9.99999999999999E+307,$R$2:R207)+1,"")</f>
        <v>42</v>
      </c>
      <c r="S208" s="31">
        <f>IF(AND($B208=S$1),LOOKUP(9.99999999999999E+307,$S$2:S207)+1,"")</f>
        <v>42</v>
      </c>
      <c r="T208" s="31"/>
      <c r="U208" s="31"/>
      <c r="AA208" s="254" t="str">
        <f t="shared" si="27"/>
        <v/>
      </c>
      <c r="AB208" s="254" t="str">
        <f t="shared" si="28"/>
        <v/>
      </c>
      <c r="AC208" s="255">
        <f t="shared" si="24"/>
        <v>0</v>
      </c>
      <c r="AD208" s="255">
        <f t="shared" si="25"/>
        <v>3836</v>
      </c>
      <c r="AE208" s="256" t="str">
        <f t="shared" si="29"/>
        <v/>
      </c>
      <c r="AF208" s="252" t="str">
        <f t="shared" si="23"/>
        <v>-</v>
      </c>
    </row>
    <row r="209" spans="1:32" ht="20.149999999999999" customHeight="1" x14ac:dyDescent="0.3">
      <c r="A209" s="31">
        <v>207</v>
      </c>
      <c r="B209" s="235"/>
      <c r="C209" s="236"/>
      <c r="D209" s="237"/>
      <c r="E209" s="671"/>
      <c r="F209" s="671"/>
      <c r="G209" s="253" t="str">
        <f t="shared" si="26"/>
        <v/>
      </c>
      <c r="H209" s="31" t="str">
        <f>IF(AND(B209=H$1),LOOKUP(9.99999999999999E+307,$H$2:H208)+1,"")</f>
        <v/>
      </c>
      <c r="I209" s="31" t="str">
        <f>IF(AND(B209=I$1),LOOKUP(9.99999999999999E+307,$I$2:I208)+1,"")</f>
        <v/>
      </c>
      <c r="J209" s="31">
        <f>IF(AND(B209=J$1),LOOKUP(9.99999999999999E+307,$J$2:J208)+1,"")</f>
        <v>43</v>
      </c>
      <c r="K209" s="31">
        <f>IF(AND(B209=K$1),LOOKUP(9.99999999999999E+307,$K$2:K208)+1,"")</f>
        <v>43</v>
      </c>
      <c r="L209" s="31">
        <f>IF(AND(B209=L$1),LOOKUP(9.99999999999999E+307,$L$2:L208)+1,"")</f>
        <v>43</v>
      </c>
      <c r="M209" s="31">
        <f>IF(AND(B209=M$1),LOOKUP(9.99999999999999E+307,$M$2:M208)+1,"")</f>
        <v>43</v>
      </c>
      <c r="N209" s="31" t="e">
        <f>IF(AND(B209=N$1),LOOKUP(9.99999999999999E+307,$N$2:N208)+1,"")</f>
        <v>#REF!</v>
      </c>
      <c r="O209" s="31" t="e">
        <f>IF(AND($B209=O$1),LOOKUP(9.99999999999999E+307,$O$2:O208)+1,"")</f>
        <v>#REF!</v>
      </c>
      <c r="P209" s="31" t="e">
        <f>IF(AND($B209=P$1),LOOKUP(9.99999999999999E+307,$P$2:P208)+1,"")</f>
        <v>#REF!</v>
      </c>
      <c r="Q209" s="31" t="e">
        <f>IF(AND($B209=Q$1),LOOKUP(9.99999999999999E+307,$Q$2:Q208)+1,"")</f>
        <v>#REF!</v>
      </c>
      <c r="R209" s="31">
        <f>IF(AND($B209=R$1),LOOKUP(9.99999999999999E+307,$R$2:R208)+1,"")</f>
        <v>43</v>
      </c>
      <c r="S209" s="31">
        <f>IF(AND($B209=S$1),LOOKUP(9.99999999999999E+307,$S$2:S208)+1,"")</f>
        <v>43</v>
      </c>
      <c r="T209" s="31"/>
      <c r="U209" s="31"/>
      <c r="AA209" s="254" t="str">
        <f t="shared" si="27"/>
        <v/>
      </c>
      <c r="AB209" s="254" t="str">
        <f t="shared" si="28"/>
        <v/>
      </c>
      <c r="AC209" s="255">
        <f t="shared" si="24"/>
        <v>0</v>
      </c>
      <c r="AD209" s="255">
        <f t="shared" si="25"/>
        <v>3836</v>
      </c>
      <c r="AE209" s="256" t="str">
        <f t="shared" si="29"/>
        <v/>
      </c>
      <c r="AF209" s="252" t="str">
        <f t="shared" si="23"/>
        <v>-</v>
      </c>
    </row>
    <row r="210" spans="1:32" ht="20.149999999999999" customHeight="1" x14ac:dyDescent="0.3">
      <c r="A210" s="31">
        <v>208</v>
      </c>
      <c r="B210" s="235"/>
      <c r="C210" s="236"/>
      <c r="D210" s="237"/>
      <c r="E210" s="671"/>
      <c r="F210" s="671"/>
      <c r="G210" s="253" t="str">
        <f t="shared" si="26"/>
        <v/>
      </c>
      <c r="H210" s="31" t="str">
        <f>IF(AND(B210=H$1),LOOKUP(9.99999999999999E+307,$H$2:H209)+1,"")</f>
        <v/>
      </c>
      <c r="I210" s="31" t="str">
        <f>IF(AND(B210=I$1),LOOKUP(9.99999999999999E+307,$I$2:I209)+1,"")</f>
        <v/>
      </c>
      <c r="J210" s="31">
        <f>IF(AND(B210=J$1),LOOKUP(9.99999999999999E+307,$J$2:J209)+1,"")</f>
        <v>44</v>
      </c>
      <c r="K210" s="31">
        <f>IF(AND(B210=K$1),LOOKUP(9.99999999999999E+307,$K$2:K209)+1,"")</f>
        <v>44</v>
      </c>
      <c r="L210" s="31">
        <f>IF(AND(B210=L$1),LOOKUP(9.99999999999999E+307,$L$2:L209)+1,"")</f>
        <v>44</v>
      </c>
      <c r="M210" s="31">
        <f>IF(AND(B210=M$1),LOOKUP(9.99999999999999E+307,$M$2:M209)+1,"")</f>
        <v>44</v>
      </c>
      <c r="N210" s="31" t="e">
        <f>IF(AND(B210=N$1),LOOKUP(9.99999999999999E+307,$N$2:N209)+1,"")</f>
        <v>#REF!</v>
      </c>
      <c r="O210" s="31" t="e">
        <f>IF(AND($B210=O$1),LOOKUP(9.99999999999999E+307,$O$2:O209)+1,"")</f>
        <v>#REF!</v>
      </c>
      <c r="P210" s="31" t="e">
        <f>IF(AND($B210=P$1),LOOKUP(9.99999999999999E+307,$P$2:P209)+1,"")</f>
        <v>#REF!</v>
      </c>
      <c r="Q210" s="31" t="e">
        <f>IF(AND($B210=Q$1),LOOKUP(9.99999999999999E+307,$Q$2:Q209)+1,"")</f>
        <v>#REF!</v>
      </c>
      <c r="R210" s="31">
        <f>IF(AND($B210=R$1),LOOKUP(9.99999999999999E+307,$R$2:R209)+1,"")</f>
        <v>44</v>
      </c>
      <c r="S210" s="31">
        <f>IF(AND($B210=S$1),LOOKUP(9.99999999999999E+307,$S$2:S209)+1,"")</f>
        <v>44</v>
      </c>
      <c r="T210" s="31"/>
      <c r="U210" s="31"/>
      <c r="AA210" s="254" t="str">
        <f t="shared" si="27"/>
        <v/>
      </c>
      <c r="AB210" s="254" t="str">
        <f t="shared" si="28"/>
        <v/>
      </c>
      <c r="AC210" s="255">
        <f t="shared" si="24"/>
        <v>0</v>
      </c>
      <c r="AD210" s="255">
        <f t="shared" si="25"/>
        <v>3836</v>
      </c>
      <c r="AE210" s="256" t="str">
        <f t="shared" si="29"/>
        <v/>
      </c>
      <c r="AF210" s="252" t="str">
        <f t="shared" si="23"/>
        <v>-</v>
      </c>
    </row>
    <row r="211" spans="1:32" ht="20.149999999999999" customHeight="1" x14ac:dyDescent="0.6">
      <c r="A211" s="31">
        <v>209</v>
      </c>
      <c r="B211" s="235"/>
      <c r="C211" s="236"/>
      <c r="D211" s="237"/>
      <c r="E211" s="674"/>
      <c r="F211" s="674"/>
      <c r="G211" s="253" t="str">
        <f t="shared" si="26"/>
        <v/>
      </c>
      <c r="H211" s="31" t="str">
        <f>IF(AND(B211=H$1),LOOKUP(9.99999999999999E+307,$H$2:H210)+1,"")</f>
        <v/>
      </c>
      <c r="I211" s="31" t="str">
        <f>IF(AND(B211=I$1),LOOKUP(9.99999999999999E+307,$I$2:I210)+1,"")</f>
        <v/>
      </c>
      <c r="J211" s="31">
        <f>IF(AND(B211=J$1),LOOKUP(9.99999999999999E+307,$J$2:J210)+1,"")</f>
        <v>45</v>
      </c>
      <c r="K211" s="31">
        <f>IF(AND(B211=K$1),LOOKUP(9.99999999999999E+307,$K$2:K210)+1,"")</f>
        <v>45</v>
      </c>
      <c r="L211" s="31">
        <f>IF(AND(B211=L$1),LOOKUP(9.99999999999999E+307,$L$2:L210)+1,"")</f>
        <v>45</v>
      </c>
      <c r="M211" s="31">
        <f>IF(AND(B211=M$1),LOOKUP(9.99999999999999E+307,$M$2:M210)+1,"")</f>
        <v>45</v>
      </c>
      <c r="N211" s="31" t="e">
        <f>IF(AND(B211=N$1),LOOKUP(9.99999999999999E+307,$N$2:N210)+1,"")</f>
        <v>#REF!</v>
      </c>
      <c r="O211" s="31" t="e">
        <f>IF(AND($B211=O$1),LOOKUP(9.99999999999999E+307,$O$2:O210)+1,"")</f>
        <v>#REF!</v>
      </c>
      <c r="P211" s="31" t="e">
        <f>IF(AND($B211=P$1),LOOKUP(9.99999999999999E+307,$P$2:P210)+1,"")</f>
        <v>#REF!</v>
      </c>
      <c r="Q211" s="31" t="e">
        <f>IF(AND($B211=Q$1),LOOKUP(9.99999999999999E+307,$Q$2:Q210)+1,"")</f>
        <v>#REF!</v>
      </c>
      <c r="R211" s="31">
        <f>IF(AND($B211=R$1),LOOKUP(9.99999999999999E+307,$R$2:R210)+1,"")</f>
        <v>45</v>
      </c>
      <c r="S211" s="31">
        <f>IF(AND($B211=S$1),LOOKUP(9.99999999999999E+307,$S$2:S210)+1,"")</f>
        <v>45</v>
      </c>
      <c r="T211" s="31"/>
      <c r="U211" s="31"/>
      <c r="AA211" s="254" t="str">
        <f t="shared" si="27"/>
        <v/>
      </c>
      <c r="AB211" s="254" t="str">
        <f t="shared" si="28"/>
        <v/>
      </c>
      <c r="AC211" s="255">
        <f t="shared" si="24"/>
        <v>0</v>
      </c>
      <c r="AD211" s="255">
        <f t="shared" si="25"/>
        <v>3836</v>
      </c>
      <c r="AE211" s="256" t="str">
        <f t="shared" si="29"/>
        <v/>
      </c>
      <c r="AF211" s="252" t="str">
        <f t="shared" si="23"/>
        <v>-</v>
      </c>
    </row>
    <row r="212" spans="1:32" ht="20.149999999999999" customHeight="1" x14ac:dyDescent="0.3">
      <c r="A212" s="31">
        <v>210</v>
      </c>
      <c r="B212" s="235"/>
      <c r="C212" s="236"/>
      <c r="D212" s="237"/>
      <c r="E212" s="671"/>
      <c r="F212" s="671"/>
      <c r="G212" s="253" t="str">
        <f t="shared" si="26"/>
        <v/>
      </c>
      <c r="H212" s="31" t="str">
        <f>IF(AND(B212=H$1),LOOKUP(9.99999999999999E+307,$H$2:H211)+1,"")</f>
        <v/>
      </c>
      <c r="I212" s="31" t="str">
        <f>IF(AND(B212=I$1),LOOKUP(9.99999999999999E+307,$I$2:I211)+1,"")</f>
        <v/>
      </c>
      <c r="J212" s="31">
        <f>IF(AND(B212=J$1),LOOKUP(9.99999999999999E+307,$J$2:J211)+1,"")</f>
        <v>46</v>
      </c>
      <c r="K212" s="31">
        <f>IF(AND(B212=K$1),LOOKUP(9.99999999999999E+307,$K$2:K211)+1,"")</f>
        <v>46</v>
      </c>
      <c r="L212" s="31">
        <f>IF(AND(B212=L$1),LOOKUP(9.99999999999999E+307,$L$2:L211)+1,"")</f>
        <v>46</v>
      </c>
      <c r="M212" s="31">
        <f>IF(AND(B212=M$1),LOOKUP(9.99999999999999E+307,$M$2:M211)+1,"")</f>
        <v>46</v>
      </c>
      <c r="N212" s="31" t="e">
        <f>IF(AND(B212=N$1),LOOKUP(9.99999999999999E+307,$N$2:N211)+1,"")</f>
        <v>#REF!</v>
      </c>
      <c r="O212" s="31" t="e">
        <f>IF(AND($B212=O$1),LOOKUP(9.99999999999999E+307,$O$2:O211)+1,"")</f>
        <v>#REF!</v>
      </c>
      <c r="P212" s="31" t="e">
        <f>IF(AND($B212=P$1),LOOKUP(9.99999999999999E+307,$P$2:P211)+1,"")</f>
        <v>#REF!</v>
      </c>
      <c r="Q212" s="31" t="e">
        <f>IF(AND($B212=Q$1),LOOKUP(9.99999999999999E+307,$Q$2:Q211)+1,"")</f>
        <v>#REF!</v>
      </c>
      <c r="R212" s="31">
        <f>IF(AND($B212=R$1),LOOKUP(9.99999999999999E+307,$R$2:R211)+1,"")</f>
        <v>46</v>
      </c>
      <c r="S212" s="31">
        <f>IF(AND($B212=S$1),LOOKUP(9.99999999999999E+307,$S$2:S211)+1,"")</f>
        <v>46</v>
      </c>
      <c r="T212" s="31"/>
      <c r="U212" s="31"/>
      <c r="AA212" s="254" t="str">
        <f t="shared" si="27"/>
        <v/>
      </c>
      <c r="AB212" s="254" t="str">
        <f t="shared" si="28"/>
        <v/>
      </c>
      <c r="AC212" s="255">
        <f t="shared" si="24"/>
        <v>0</v>
      </c>
      <c r="AD212" s="255">
        <f t="shared" si="25"/>
        <v>3836</v>
      </c>
      <c r="AE212" s="256" t="str">
        <f t="shared" si="29"/>
        <v/>
      </c>
      <c r="AF212" s="252" t="str">
        <f t="shared" si="23"/>
        <v>-</v>
      </c>
    </row>
    <row r="213" spans="1:32" ht="20.149999999999999" customHeight="1" x14ac:dyDescent="0.6">
      <c r="A213" s="31">
        <v>211</v>
      </c>
      <c r="B213" s="235"/>
      <c r="C213" s="236"/>
      <c r="D213" s="237"/>
      <c r="E213" s="674"/>
      <c r="F213" s="674"/>
      <c r="G213" s="253" t="str">
        <f t="shared" si="26"/>
        <v/>
      </c>
      <c r="H213" s="31" t="str">
        <f>IF(AND(B213=H$1),LOOKUP(9.99999999999999E+307,$H$2:H212)+1,"")</f>
        <v/>
      </c>
      <c r="I213" s="31" t="str">
        <f>IF(AND(B213=I$1),LOOKUP(9.99999999999999E+307,$I$2:I212)+1,"")</f>
        <v/>
      </c>
      <c r="J213" s="31">
        <f>IF(AND(B213=J$1),LOOKUP(9.99999999999999E+307,$J$2:J212)+1,"")</f>
        <v>47</v>
      </c>
      <c r="K213" s="31">
        <f>IF(AND(B213=K$1),LOOKUP(9.99999999999999E+307,$K$2:K212)+1,"")</f>
        <v>47</v>
      </c>
      <c r="L213" s="31">
        <f>IF(AND(B213=L$1),LOOKUP(9.99999999999999E+307,$L$2:L212)+1,"")</f>
        <v>47</v>
      </c>
      <c r="M213" s="31">
        <f>IF(AND(B213=M$1),LOOKUP(9.99999999999999E+307,$M$2:M212)+1,"")</f>
        <v>47</v>
      </c>
      <c r="N213" s="31" t="e">
        <f>IF(AND(B213=N$1),LOOKUP(9.99999999999999E+307,$N$2:N212)+1,"")</f>
        <v>#REF!</v>
      </c>
      <c r="O213" s="31" t="e">
        <f>IF(AND($B213=O$1),LOOKUP(9.99999999999999E+307,$O$2:O212)+1,"")</f>
        <v>#REF!</v>
      </c>
      <c r="P213" s="31" t="e">
        <f>IF(AND($B213=P$1),LOOKUP(9.99999999999999E+307,$P$2:P212)+1,"")</f>
        <v>#REF!</v>
      </c>
      <c r="Q213" s="31" t="e">
        <f>IF(AND($B213=Q$1),LOOKUP(9.99999999999999E+307,$Q$2:Q212)+1,"")</f>
        <v>#REF!</v>
      </c>
      <c r="R213" s="31">
        <f>IF(AND($B213=R$1),LOOKUP(9.99999999999999E+307,$R$2:R212)+1,"")</f>
        <v>47</v>
      </c>
      <c r="S213" s="31">
        <f>IF(AND($B213=S$1),LOOKUP(9.99999999999999E+307,$S$2:S212)+1,"")</f>
        <v>47</v>
      </c>
      <c r="T213" s="31"/>
      <c r="U213" s="31"/>
      <c r="AA213" s="254" t="str">
        <f t="shared" si="27"/>
        <v/>
      </c>
      <c r="AB213" s="254" t="str">
        <f t="shared" si="28"/>
        <v/>
      </c>
      <c r="AC213" s="255">
        <f t="shared" si="24"/>
        <v>0</v>
      </c>
      <c r="AD213" s="255">
        <f t="shared" si="25"/>
        <v>3836</v>
      </c>
      <c r="AE213" s="256" t="str">
        <f t="shared" si="29"/>
        <v/>
      </c>
      <c r="AF213" s="252" t="str">
        <f t="shared" si="23"/>
        <v>-</v>
      </c>
    </row>
    <row r="214" spans="1:32" ht="20.149999999999999" customHeight="1" x14ac:dyDescent="0.6">
      <c r="A214" s="31">
        <v>212</v>
      </c>
      <c r="B214" s="235"/>
      <c r="C214" s="236"/>
      <c r="D214" s="237"/>
      <c r="E214" s="674"/>
      <c r="F214" s="674"/>
      <c r="G214" s="253" t="str">
        <f t="shared" si="26"/>
        <v/>
      </c>
      <c r="H214" s="31" t="str">
        <f>IF(AND(B214=H$1),LOOKUP(9.99999999999999E+307,$H$2:H213)+1,"")</f>
        <v/>
      </c>
      <c r="I214" s="31" t="str">
        <f>IF(AND(B214=I$1),LOOKUP(9.99999999999999E+307,$I$2:I213)+1,"")</f>
        <v/>
      </c>
      <c r="J214" s="31">
        <f>IF(AND(B214=J$1),LOOKUP(9.99999999999999E+307,$J$2:J213)+1,"")</f>
        <v>48</v>
      </c>
      <c r="K214" s="31">
        <f>IF(AND(B214=K$1),LOOKUP(9.99999999999999E+307,$K$2:K213)+1,"")</f>
        <v>48</v>
      </c>
      <c r="L214" s="31">
        <f>IF(AND(B214=L$1),LOOKUP(9.99999999999999E+307,$L$2:L213)+1,"")</f>
        <v>48</v>
      </c>
      <c r="M214" s="31">
        <f>IF(AND(B214=M$1),LOOKUP(9.99999999999999E+307,$M$2:M213)+1,"")</f>
        <v>48</v>
      </c>
      <c r="N214" s="31" t="e">
        <f>IF(AND(B214=N$1),LOOKUP(9.99999999999999E+307,$N$2:N213)+1,"")</f>
        <v>#REF!</v>
      </c>
      <c r="O214" s="31" t="e">
        <f>IF(AND($B214=O$1),LOOKUP(9.99999999999999E+307,$O$2:O213)+1,"")</f>
        <v>#REF!</v>
      </c>
      <c r="P214" s="31" t="e">
        <f>IF(AND($B214=P$1),LOOKUP(9.99999999999999E+307,$P$2:P213)+1,"")</f>
        <v>#REF!</v>
      </c>
      <c r="Q214" s="31" t="e">
        <f>IF(AND($B214=Q$1),LOOKUP(9.99999999999999E+307,$Q$2:Q213)+1,"")</f>
        <v>#REF!</v>
      </c>
      <c r="R214" s="31">
        <f>IF(AND($B214=R$1),LOOKUP(9.99999999999999E+307,$R$2:R213)+1,"")</f>
        <v>48</v>
      </c>
      <c r="S214" s="31">
        <f>IF(AND($B214=S$1),LOOKUP(9.99999999999999E+307,$S$2:S213)+1,"")</f>
        <v>48</v>
      </c>
      <c r="T214" s="31"/>
      <c r="U214" s="31"/>
      <c r="AA214" s="254" t="str">
        <f t="shared" si="27"/>
        <v/>
      </c>
      <c r="AB214" s="254" t="str">
        <f t="shared" si="28"/>
        <v/>
      </c>
      <c r="AC214" s="255">
        <f t="shared" si="24"/>
        <v>0</v>
      </c>
      <c r="AD214" s="255">
        <f t="shared" si="25"/>
        <v>3836</v>
      </c>
      <c r="AE214" s="256" t="str">
        <f t="shared" si="29"/>
        <v/>
      </c>
      <c r="AF214" s="252" t="str">
        <f t="shared" si="23"/>
        <v>-</v>
      </c>
    </row>
    <row r="215" spans="1:32" ht="20.149999999999999" customHeight="1" x14ac:dyDescent="0.3">
      <c r="A215" s="31">
        <v>213</v>
      </c>
      <c r="B215" s="235"/>
      <c r="C215" s="236"/>
      <c r="D215" s="237"/>
      <c r="E215" s="671"/>
      <c r="F215" s="671"/>
      <c r="G215" s="253" t="str">
        <f t="shared" si="26"/>
        <v/>
      </c>
      <c r="H215" s="31" t="str">
        <f>IF(AND(B215=H$1),LOOKUP(9.99999999999999E+307,$H$2:H214)+1,"")</f>
        <v/>
      </c>
      <c r="I215" s="31" t="str">
        <f>IF(AND(B215=I$1),LOOKUP(9.99999999999999E+307,$I$2:I214)+1,"")</f>
        <v/>
      </c>
      <c r="J215" s="31">
        <f>IF(AND(B215=J$1),LOOKUP(9.99999999999999E+307,$J$2:J214)+1,"")</f>
        <v>49</v>
      </c>
      <c r="K215" s="31">
        <f>IF(AND(B215=K$1),LOOKUP(9.99999999999999E+307,$K$2:K214)+1,"")</f>
        <v>49</v>
      </c>
      <c r="L215" s="31">
        <f>IF(AND(B215=L$1),LOOKUP(9.99999999999999E+307,$L$2:L214)+1,"")</f>
        <v>49</v>
      </c>
      <c r="M215" s="31">
        <f>IF(AND(B215=M$1),LOOKUP(9.99999999999999E+307,$M$2:M214)+1,"")</f>
        <v>49</v>
      </c>
      <c r="N215" s="31" t="e">
        <f>IF(AND(B215=N$1),LOOKUP(9.99999999999999E+307,$N$2:N214)+1,"")</f>
        <v>#REF!</v>
      </c>
      <c r="O215" s="31" t="e">
        <f>IF(AND($B215=O$1),LOOKUP(9.99999999999999E+307,$O$2:O214)+1,"")</f>
        <v>#REF!</v>
      </c>
      <c r="P215" s="31" t="e">
        <f>IF(AND($B215=P$1),LOOKUP(9.99999999999999E+307,$P$2:P214)+1,"")</f>
        <v>#REF!</v>
      </c>
      <c r="Q215" s="31" t="e">
        <f>IF(AND($B215=Q$1),LOOKUP(9.99999999999999E+307,$Q$2:Q214)+1,"")</f>
        <v>#REF!</v>
      </c>
      <c r="R215" s="31">
        <f>IF(AND($B215=R$1),LOOKUP(9.99999999999999E+307,$R$2:R214)+1,"")</f>
        <v>49</v>
      </c>
      <c r="S215" s="31">
        <f>IF(AND($B215=S$1),LOOKUP(9.99999999999999E+307,$S$2:S214)+1,"")</f>
        <v>49</v>
      </c>
      <c r="T215" s="31"/>
      <c r="U215" s="31"/>
      <c r="AA215" s="254" t="str">
        <f t="shared" si="27"/>
        <v/>
      </c>
      <c r="AB215" s="254" t="str">
        <f t="shared" si="28"/>
        <v/>
      </c>
      <c r="AC215" s="255">
        <f t="shared" si="24"/>
        <v>0</v>
      </c>
      <c r="AD215" s="255">
        <f t="shared" si="25"/>
        <v>3836</v>
      </c>
      <c r="AE215" s="256" t="str">
        <f t="shared" si="29"/>
        <v/>
      </c>
      <c r="AF215" s="252" t="str">
        <f t="shared" si="23"/>
        <v>-</v>
      </c>
    </row>
    <row r="216" spans="1:32" ht="20.149999999999999" customHeight="1" x14ac:dyDescent="0.3">
      <c r="A216" s="31">
        <v>214</v>
      </c>
      <c r="B216" s="235"/>
      <c r="C216" s="236"/>
      <c r="D216" s="237"/>
      <c r="E216" s="671"/>
      <c r="F216" s="671"/>
      <c r="G216" s="253" t="str">
        <f t="shared" si="26"/>
        <v/>
      </c>
      <c r="H216" s="31" t="str">
        <f>IF(AND(B216=H$1),LOOKUP(9.99999999999999E+307,$H$2:H215)+1,"")</f>
        <v/>
      </c>
      <c r="I216" s="31" t="str">
        <f>IF(AND(B216=I$1),LOOKUP(9.99999999999999E+307,$I$2:I215)+1,"")</f>
        <v/>
      </c>
      <c r="J216" s="31">
        <f>IF(AND(B216=J$1),LOOKUP(9.99999999999999E+307,$J$2:J215)+1,"")</f>
        <v>50</v>
      </c>
      <c r="K216" s="31">
        <f>IF(AND(B216=K$1),LOOKUP(9.99999999999999E+307,$K$2:K215)+1,"")</f>
        <v>50</v>
      </c>
      <c r="L216" s="31">
        <f>IF(AND(B216=L$1),LOOKUP(9.99999999999999E+307,$L$2:L215)+1,"")</f>
        <v>50</v>
      </c>
      <c r="M216" s="31">
        <f>IF(AND(B216=M$1),LOOKUP(9.99999999999999E+307,$M$2:M215)+1,"")</f>
        <v>50</v>
      </c>
      <c r="N216" s="31" t="e">
        <f>IF(AND(B216=N$1),LOOKUP(9.99999999999999E+307,$N$2:N215)+1,"")</f>
        <v>#REF!</v>
      </c>
      <c r="O216" s="31" t="e">
        <f>IF(AND($B216=O$1),LOOKUP(9.99999999999999E+307,$O$2:O215)+1,"")</f>
        <v>#REF!</v>
      </c>
      <c r="P216" s="31" t="e">
        <f>IF(AND($B216=P$1),LOOKUP(9.99999999999999E+307,$P$2:P215)+1,"")</f>
        <v>#REF!</v>
      </c>
      <c r="Q216" s="31" t="e">
        <f>IF(AND($B216=Q$1),LOOKUP(9.99999999999999E+307,$Q$2:Q215)+1,"")</f>
        <v>#REF!</v>
      </c>
      <c r="R216" s="31">
        <f>IF(AND($B216=R$1),LOOKUP(9.99999999999999E+307,$R$2:R215)+1,"")</f>
        <v>50</v>
      </c>
      <c r="S216" s="31">
        <f>IF(AND($B216=S$1),LOOKUP(9.99999999999999E+307,$S$2:S215)+1,"")</f>
        <v>50</v>
      </c>
      <c r="T216" s="31"/>
      <c r="U216" s="31"/>
      <c r="AA216" s="254" t="str">
        <f t="shared" si="27"/>
        <v/>
      </c>
      <c r="AB216" s="254" t="str">
        <f t="shared" si="28"/>
        <v/>
      </c>
      <c r="AC216" s="255">
        <f t="shared" si="24"/>
        <v>0</v>
      </c>
      <c r="AD216" s="255">
        <f t="shared" si="25"/>
        <v>3836</v>
      </c>
      <c r="AE216" s="256" t="str">
        <f t="shared" si="29"/>
        <v/>
      </c>
      <c r="AF216" s="252" t="str">
        <f t="shared" si="23"/>
        <v>-</v>
      </c>
    </row>
    <row r="217" spans="1:32" ht="20.149999999999999" customHeight="1" x14ac:dyDescent="0.3">
      <c r="A217" s="31">
        <v>215</v>
      </c>
      <c r="B217" s="235"/>
      <c r="C217" s="236"/>
      <c r="D217" s="237"/>
      <c r="E217" s="671"/>
      <c r="F217" s="671"/>
      <c r="G217" s="253" t="str">
        <f t="shared" si="26"/>
        <v/>
      </c>
      <c r="H217" s="31" t="str">
        <f>IF(AND(B217=H$1),LOOKUP(9.99999999999999E+307,$H$2:H216)+1,"")</f>
        <v/>
      </c>
      <c r="I217" s="31" t="str">
        <f>IF(AND(B217=I$1),LOOKUP(9.99999999999999E+307,$I$2:I216)+1,"")</f>
        <v/>
      </c>
      <c r="J217" s="31">
        <f>IF(AND(B217=J$1),LOOKUP(9.99999999999999E+307,$J$2:J216)+1,"")</f>
        <v>51</v>
      </c>
      <c r="K217" s="31">
        <f>IF(AND(B217=K$1),LOOKUP(9.99999999999999E+307,$K$2:K216)+1,"")</f>
        <v>51</v>
      </c>
      <c r="L217" s="31">
        <f>IF(AND(B217=L$1),LOOKUP(9.99999999999999E+307,$L$2:L216)+1,"")</f>
        <v>51</v>
      </c>
      <c r="M217" s="31">
        <f>IF(AND(B217=M$1),LOOKUP(9.99999999999999E+307,$M$2:M216)+1,"")</f>
        <v>51</v>
      </c>
      <c r="N217" s="31" t="e">
        <f>IF(AND(B217=N$1),LOOKUP(9.99999999999999E+307,$N$2:N216)+1,"")</f>
        <v>#REF!</v>
      </c>
      <c r="O217" s="31" t="e">
        <f>IF(AND($B217=O$1),LOOKUP(9.99999999999999E+307,$O$2:O216)+1,"")</f>
        <v>#REF!</v>
      </c>
      <c r="P217" s="31" t="e">
        <f>IF(AND($B217=P$1),LOOKUP(9.99999999999999E+307,$P$2:P216)+1,"")</f>
        <v>#REF!</v>
      </c>
      <c r="Q217" s="31" t="e">
        <f>IF(AND($B217=Q$1),LOOKUP(9.99999999999999E+307,$Q$2:Q216)+1,"")</f>
        <v>#REF!</v>
      </c>
      <c r="R217" s="31">
        <f>IF(AND($B217=R$1),LOOKUP(9.99999999999999E+307,$R$2:R216)+1,"")</f>
        <v>51</v>
      </c>
      <c r="S217" s="31">
        <f>IF(AND($B217=S$1),LOOKUP(9.99999999999999E+307,$S$2:S216)+1,"")</f>
        <v>51</v>
      </c>
      <c r="T217" s="31"/>
      <c r="U217" s="31"/>
      <c r="AA217" s="254" t="str">
        <f t="shared" si="27"/>
        <v/>
      </c>
      <c r="AB217" s="254" t="str">
        <f t="shared" si="28"/>
        <v/>
      </c>
      <c r="AC217" s="255">
        <f t="shared" si="24"/>
        <v>0</v>
      </c>
      <c r="AD217" s="255">
        <f t="shared" si="25"/>
        <v>3836</v>
      </c>
      <c r="AE217" s="256" t="str">
        <f t="shared" si="29"/>
        <v/>
      </c>
      <c r="AF217" s="252" t="str">
        <f t="shared" si="23"/>
        <v>-</v>
      </c>
    </row>
    <row r="218" spans="1:32" ht="20.149999999999999" customHeight="1" x14ac:dyDescent="0.3">
      <c r="A218" s="31">
        <v>216</v>
      </c>
      <c r="B218" s="235"/>
      <c r="C218" s="236"/>
      <c r="D218" s="237"/>
      <c r="E218" s="671"/>
      <c r="F218" s="671"/>
      <c r="G218" s="253" t="str">
        <f t="shared" si="26"/>
        <v/>
      </c>
      <c r="H218" s="31" t="str">
        <f>IF(AND(B218=H$1),LOOKUP(9.99999999999999E+307,$H$2:H217)+1,"")</f>
        <v/>
      </c>
      <c r="I218" s="31" t="str">
        <f>IF(AND(B218=I$1),LOOKUP(9.99999999999999E+307,$I$2:I217)+1,"")</f>
        <v/>
      </c>
      <c r="J218" s="31">
        <f>IF(AND(B218=J$1),LOOKUP(9.99999999999999E+307,$J$2:J217)+1,"")</f>
        <v>52</v>
      </c>
      <c r="K218" s="31">
        <f>IF(AND(B218=K$1),LOOKUP(9.99999999999999E+307,$K$2:K217)+1,"")</f>
        <v>52</v>
      </c>
      <c r="L218" s="31">
        <f>IF(AND(B218=L$1),LOOKUP(9.99999999999999E+307,$L$2:L217)+1,"")</f>
        <v>52</v>
      </c>
      <c r="M218" s="31">
        <f>IF(AND(B218=M$1),LOOKUP(9.99999999999999E+307,$M$2:M217)+1,"")</f>
        <v>52</v>
      </c>
      <c r="N218" s="31" t="e">
        <f>IF(AND(B218=N$1),LOOKUP(9.99999999999999E+307,$N$2:N217)+1,"")</f>
        <v>#REF!</v>
      </c>
      <c r="O218" s="31" t="e">
        <f>IF(AND($B218=O$1),LOOKUP(9.99999999999999E+307,$O$2:O217)+1,"")</f>
        <v>#REF!</v>
      </c>
      <c r="P218" s="31" t="e">
        <f>IF(AND($B218=P$1),LOOKUP(9.99999999999999E+307,$P$2:P217)+1,"")</f>
        <v>#REF!</v>
      </c>
      <c r="Q218" s="31" t="e">
        <f>IF(AND($B218=Q$1),LOOKUP(9.99999999999999E+307,$Q$2:Q217)+1,"")</f>
        <v>#REF!</v>
      </c>
      <c r="R218" s="31">
        <f>IF(AND($B218=R$1),LOOKUP(9.99999999999999E+307,$R$2:R217)+1,"")</f>
        <v>52</v>
      </c>
      <c r="S218" s="31">
        <f>IF(AND($B218=S$1),LOOKUP(9.99999999999999E+307,$S$2:S217)+1,"")</f>
        <v>52</v>
      </c>
      <c r="T218" s="31"/>
      <c r="U218" s="31"/>
      <c r="AA218" s="254" t="str">
        <f t="shared" si="27"/>
        <v/>
      </c>
      <c r="AB218" s="254" t="str">
        <f t="shared" si="28"/>
        <v/>
      </c>
      <c r="AC218" s="255">
        <f t="shared" si="24"/>
        <v>0</v>
      </c>
      <c r="AD218" s="255">
        <f t="shared" si="25"/>
        <v>3836</v>
      </c>
      <c r="AE218" s="256" t="str">
        <f t="shared" si="29"/>
        <v/>
      </c>
      <c r="AF218" s="252" t="str">
        <f t="shared" si="23"/>
        <v>-</v>
      </c>
    </row>
    <row r="219" spans="1:32" ht="20.149999999999999" customHeight="1" x14ac:dyDescent="0.6">
      <c r="A219" s="31">
        <v>217</v>
      </c>
      <c r="B219" s="235"/>
      <c r="C219" s="236"/>
      <c r="D219" s="237"/>
      <c r="E219" s="674"/>
      <c r="F219" s="674"/>
      <c r="G219" s="253" t="str">
        <f t="shared" si="26"/>
        <v/>
      </c>
      <c r="H219" s="31" t="str">
        <f>IF(AND(B219=H$1),LOOKUP(9.99999999999999E+307,$H$2:H218)+1,"")</f>
        <v/>
      </c>
      <c r="I219" s="31" t="str">
        <f>IF(AND(B219=I$1),LOOKUP(9.99999999999999E+307,$I$2:I218)+1,"")</f>
        <v/>
      </c>
      <c r="J219" s="31">
        <f>IF(AND(B219=J$1),LOOKUP(9.99999999999999E+307,$J$2:J218)+1,"")</f>
        <v>53</v>
      </c>
      <c r="K219" s="31">
        <f>IF(AND(B219=K$1),LOOKUP(9.99999999999999E+307,$K$2:K218)+1,"")</f>
        <v>53</v>
      </c>
      <c r="L219" s="31">
        <f>IF(AND(B219=L$1),LOOKUP(9.99999999999999E+307,$L$2:L218)+1,"")</f>
        <v>53</v>
      </c>
      <c r="M219" s="31">
        <f>IF(AND(B219=M$1),LOOKUP(9.99999999999999E+307,$M$2:M218)+1,"")</f>
        <v>53</v>
      </c>
      <c r="N219" s="31" t="e">
        <f>IF(AND(B219=N$1),LOOKUP(9.99999999999999E+307,$N$2:N218)+1,"")</f>
        <v>#REF!</v>
      </c>
      <c r="O219" s="31" t="e">
        <f>IF(AND($B219=O$1),LOOKUP(9.99999999999999E+307,$O$2:O218)+1,"")</f>
        <v>#REF!</v>
      </c>
      <c r="P219" s="31" t="e">
        <f>IF(AND($B219=P$1),LOOKUP(9.99999999999999E+307,$P$2:P218)+1,"")</f>
        <v>#REF!</v>
      </c>
      <c r="Q219" s="31" t="e">
        <f>IF(AND($B219=Q$1),LOOKUP(9.99999999999999E+307,$Q$2:Q218)+1,"")</f>
        <v>#REF!</v>
      </c>
      <c r="R219" s="31">
        <f>IF(AND($B219=R$1),LOOKUP(9.99999999999999E+307,$R$2:R218)+1,"")</f>
        <v>53</v>
      </c>
      <c r="S219" s="31">
        <f>IF(AND($B219=S$1),LOOKUP(9.99999999999999E+307,$S$2:S218)+1,"")</f>
        <v>53</v>
      </c>
      <c r="T219" s="31"/>
      <c r="U219" s="31"/>
      <c r="AA219" s="254" t="str">
        <f t="shared" si="27"/>
        <v/>
      </c>
      <c r="AB219" s="254" t="str">
        <f t="shared" si="28"/>
        <v/>
      </c>
      <c r="AC219" s="255">
        <f t="shared" si="24"/>
        <v>0</v>
      </c>
      <c r="AD219" s="255">
        <f t="shared" si="25"/>
        <v>3836</v>
      </c>
      <c r="AE219" s="256" t="str">
        <f t="shared" si="29"/>
        <v/>
      </c>
      <c r="AF219" s="252" t="str">
        <f t="shared" si="23"/>
        <v>-</v>
      </c>
    </row>
    <row r="220" spans="1:32" ht="20.149999999999999" customHeight="1" x14ac:dyDescent="0.3">
      <c r="A220" s="31">
        <v>218</v>
      </c>
      <c r="B220" s="235"/>
      <c r="C220" s="236"/>
      <c r="D220" s="237"/>
      <c r="E220" s="671"/>
      <c r="F220" s="671"/>
      <c r="G220" s="253" t="str">
        <f t="shared" si="26"/>
        <v/>
      </c>
      <c r="H220" s="31" t="str">
        <f>IF(AND(B220=H$1),LOOKUP(9.99999999999999E+307,$H$2:H219)+1,"")</f>
        <v/>
      </c>
      <c r="I220" s="31" t="str">
        <f>IF(AND(B220=I$1),LOOKUP(9.99999999999999E+307,$I$2:I219)+1,"")</f>
        <v/>
      </c>
      <c r="J220" s="31">
        <f>IF(AND(B220=J$1),LOOKUP(9.99999999999999E+307,$J$2:J219)+1,"")</f>
        <v>54</v>
      </c>
      <c r="K220" s="31">
        <f>IF(AND(B220=K$1),LOOKUP(9.99999999999999E+307,$K$2:K219)+1,"")</f>
        <v>54</v>
      </c>
      <c r="L220" s="31">
        <f>IF(AND(B220=L$1),LOOKUP(9.99999999999999E+307,$L$2:L219)+1,"")</f>
        <v>54</v>
      </c>
      <c r="M220" s="31">
        <f>IF(AND(B220=M$1),LOOKUP(9.99999999999999E+307,$M$2:M219)+1,"")</f>
        <v>54</v>
      </c>
      <c r="N220" s="31" t="e">
        <f>IF(AND(B220=N$1),LOOKUP(9.99999999999999E+307,$N$2:N219)+1,"")</f>
        <v>#REF!</v>
      </c>
      <c r="O220" s="31" t="e">
        <f>IF(AND($B220=O$1),LOOKUP(9.99999999999999E+307,$O$2:O219)+1,"")</f>
        <v>#REF!</v>
      </c>
      <c r="P220" s="31" t="e">
        <f>IF(AND($B220=P$1),LOOKUP(9.99999999999999E+307,$P$2:P219)+1,"")</f>
        <v>#REF!</v>
      </c>
      <c r="Q220" s="31" t="e">
        <f>IF(AND($B220=Q$1),LOOKUP(9.99999999999999E+307,$Q$2:Q219)+1,"")</f>
        <v>#REF!</v>
      </c>
      <c r="R220" s="31">
        <f>IF(AND($B220=R$1),LOOKUP(9.99999999999999E+307,$R$2:R219)+1,"")</f>
        <v>54</v>
      </c>
      <c r="S220" s="31">
        <f>IF(AND($B220=S$1),LOOKUP(9.99999999999999E+307,$S$2:S219)+1,"")</f>
        <v>54</v>
      </c>
      <c r="T220" s="31"/>
      <c r="U220" s="31"/>
      <c r="AA220" s="254" t="str">
        <f t="shared" si="27"/>
        <v/>
      </c>
      <c r="AB220" s="254" t="str">
        <f t="shared" si="28"/>
        <v/>
      </c>
      <c r="AC220" s="255">
        <f t="shared" si="24"/>
        <v>0</v>
      </c>
      <c r="AD220" s="255">
        <f t="shared" si="25"/>
        <v>3836</v>
      </c>
      <c r="AE220" s="256" t="str">
        <f t="shared" si="29"/>
        <v/>
      </c>
      <c r="AF220" s="252" t="str">
        <f t="shared" si="23"/>
        <v>-</v>
      </c>
    </row>
    <row r="221" spans="1:32" ht="20.149999999999999" customHeight="1" x14ac:dyDescent="0.3">
      <c r="A221" s="31">
        <v>219</v>
      </c>
      <c r="B221" s="235"/>
      <c r="C221" s="236"/>
      <c r="D221" s="237"/>
      <c r="E221" s="671"/>
      <c r="F221" s="671"/>
      <c r="G221" s="253" t="str">
        <f t="shared" si="26"/>
        <v/>
      </c>
      <c r="H221" s="31" t="str">
        <f>IF(AND(B221=H$1),LOOKUP(9.99999999999999E+307,$H$2:H220)+1,"")</f>
        <v/>
      </c>
      <c r="I221" s="31" t="str">
        <f>IF(AND(B221=I$1),LOOKUP(9.99999999999999E+307,$I$2:I220)+1,"")</f>
        <v/>
      </c>
      <c r="J221" s="31">
        <f>IF(AND(B221=J$1),LOOKUP(9.99999999999999E+307,$J$2:J220)+1,"")</f>
        <v>55</v>
      </c>
      <c r="K221" s="31">
        <f>IF(AND(B221=K$1),LOOKUP(9.99999999999999E+307,$K$2:K220)+1,"")</f>
        <v>55</v>
      </c>
      <c r="L221" s="31">
        <f>IF(AND(B221=L$1),LOOKUP(9.99999999999999E+307,$L$2:L220)+1,"")</f>
        <v>55</v>
      </c>
      <c r="M221" s="31">
        <f>IF(AND(B221=M$1),LOOKUP(9.99999999999999E+307,$M$2:M220)+1,"")</f>
        <v>55</v>
      </c>
      <c r="N221" s="31" t="e">
        <f>IF(AND(B221=N$1),LOOKUP(9.99999999999999E+307,$N$2:N220)+1,"")</f>
        <v>#REF!</v>
      </c>
      <c r="O221" s="31" t="e">
        <f>IF(AND($B221=O$1),LOOKUP(9.99999999999999E+307,$O$2:O220)+1,"")</f>
        <v>#REF!</v>
      </c>
      <c r="P221" s="31" t="e">
        <f>IF(AND($B221=P$1),LOOKUP(9.99999999999999E+307,$P$2:P220)+1,"")</f>
        <v>#REF!</v>
      </c>
      <c r="Q221" s="31" t="e">
        <f>IF(AND($B221=Q$1),LOOKUP(9.99999999999999E+307,$Q$2:Q220)+1,"")</f>
        <v>#REF!</v>
      </c>
      <c r="R221" s="31">
        <f>IF(AND($B221=R$1),LOOKUP(9.99999999999999E+307,$R$2:R220)+1,"")</f>
        <v>55</v>
      </c>
      <c r="S221" s="31">
        <f>IF(AND($B221=S$1),LOOKUP(9.99999999999999E+307,$S$2:S220)+1,"")</f>
        <v>55</v>
      </c>
      <c r="T221" s="31"/>
      <c r="U221" s="31"/>
      <c r="AA221" s="254" t="str">
        <f t="shared" si="27"/>
        <v/>
      </c>
      <c r="AB221" s="254" t="str">
        <f t="shared" si="28"/>
        <v/>
      </c>
      <c r="AC221" s="255">
        <f t="shared" si="24"/>
        <v>0</v>
      </c>
      <c r="AD221" s="255">
        <f t="shared" si="25"/>
        <v>3836</v>
      </c>
      <c r="AE221" s="256" t="str">
        <f t="shared" si="29"/>
        <v/>
      </c>
      <c r="AF221" s="252" t="str">
        <f t="shared" si="23"/>
        <v>-</v>
      </c>
    </row>
    <row r="222" spans="1:32" ht="20.149999999999999" customHeight="1" x14ac:dyDescent="0.6">
      <c r="A222" s="31">
        <v>220</v>
      </c>
      <c r="B222" s="235"/>
      <c r="C222" s="236"/>
      <c r="D222" s="673"/>
      <c r="E222" s="675"/>
      <c r="F222" s="675"/>
      <c r="G222" s="253" t="str">
        <f t="shared" si="26"/>
        <v/>
      </c>
      <c r="H222" s="31" t="str">
        <f>IF(AND(B222=H$1),LOOKUP(9.99999999999999E+307,$H$2:H221)+1,"")</f>
        <v/>
      </c>
      <c r="I222" s="31" t="str">
        <f>IF(AND(B222=I$1),LOOKUP(9.99999999999999E+307,$I$2:I221)+1,"")</f>
        <v/>
      </c>
      <c r="J222" s="31">
        <f>IF(AND(B222=J$1),LOOKUP(9.99999999999999E+307,$J$2:J221)+1,"")</f>
        <v>56</v>
      </c>
      <c r="K222" s="31">
        <f>IF(AND(B222=K$1),LOOKUP(9.99999999999999E+307,$K$2:K221)+1,"")</f>
        <v>56</v>
      </c>
      <c r="L222" s="31">
        <f>IF(AND(B222=L$1),LOOKUP(9.99999999999999E+307,$L$2:L221)+1,"")</f>
        <v>56</v>
      </c>
      <c r="M222" s="31">
        <f>IF(AND(B222=M$1),LOOKUP(9.99999999999999E+307,$M$2:M221)+1,"")</f>
        <v>56</v>
      </c>
      <c r="N222" s="31" t="e">
        <f>IF(AND(B222=N$1),LOOKUP(9.99999999999999E+307,$N$2:N221)+1,"")</f>
        <v>#REF!</v>
      </c>
      <c r="O222" s="31" t="e">
        <f>IF(AND($B222=O$1),LOOKUP(9.99999999999999E+307,$O$2:O221)+1,"")</f>
        <v>#REF!</v>
      </c>
      <c r="P222" s="31" t="e">
        <f>IF(AND($B222=P$1),LOOKUP(9.99999999999999E+307,$P$2:P221)+1,"")</f>
        <v>#REF!</v>
      </c>
      <c r="Q222" s="31" t="e">
        <f>IF(AND($B222=Q$1),LOOKUP(9.99999999999999E+307,$Q$2:Q221)+1,"")</f>
        <v>#REF!</v>
      </c>
      <c r="R222" s="31">
        <f>IF(AND($B222=R$1),LOOKUP(9.99999999999999E+307,$R$2:R221)+1,"")</f>
        <v>56</v>
      </c>
      <c r="S222" s="31">
        <f>IF(AND($B222=S$1),LOOKUP(9.99999999999999E+307,$S$2:S221)+1,"")</f>
        <v>56</v>
      </c>
      <c r="T222" s="31"/>
      <c r="U222" s="31"/>
      <c r="AA222" s="254" t="str">
        <f t="shared" si="27"/>
        <v/>
      </c>
      <c r="AB222" s="254" t="str">
        <f t="shared" si="28"/>
        <v/>
      </c>
      <c r="AC222" s="255">
        <f t="shared" si="24"/>
        <v>0</v>
      </c>
      <c r="AD222" s="255">
        <f t="shared" si="25"/>
        <v>3836</v>
      </c>
      <c r="AE222" s="256" t="str">
        <f t="shared" si="29"/>
        <v/>
      </c>
      <c r="AF222" s="252" t="str">
        <f t="shared" si="23"/>
        <v>-</v>
      </c>
    </row>
    <row r="223" spans="1:32" ht="20.149999999999999" customHeight="1" x14ac:dyDescent="0.6">
      <c r="A223" s="31">
        <v>221</v>
      </c>
      <c r="B223" s="235"/>
      <c r="C223" s="236"/>
      <c r="D223" s="237"/>
      <c r="E223" s="675"/>
      <c r="F223" s="675"/>
      <c r="G223" s="253" t="str">
        <f t="shared" si="26"/>
        <v/>
      </c>
      <c r="H223" s="31" t="str">
        <f>IF(AND(B223=H$1),LOOKUP(9.99999999999999E+307,$H$2:H222)+1,"")</f>
        <v/>
      </c>
      <c r="I223" s="31" t="str">
        <f>IF(AND(B223=I$1),LOOKUP(9.99999999999999E+307,$I$2:I222)+1,"")</f>
        <v/>
      </c>
      <c r="J223" s="31">
        <f>IF(AND(B223=J$1),LOOKUP(9.99999999999999E+307,$J$2:J222)+1,"")</f>
        <v>57</v>
      </c>
      <c r="K223" s="31">
        <f>IF(AND(B223=K$1),LOOKUP(9.99999999999999E+307,$K$2:K222)+1,"")</f>
        <v>57</v>
      </c>
      <c r="L223" s="31">
        <f>IF(AND(B223=L$1),LOOKUP(9.99999999999999E+307,$L$2:L222)+1,"")</f>
        <v>57</v>
      </c>
      <c r="M223" s="31">
        <f>IF(AND(B223=M$1),LOOKUP(9.99999999999999E+307,$M$2:M222)+1,"")</f>
        <v>57</v>
      </c>
      <c r="N223" s="31" t="e">
        <f>IF(AND(B223=N$1),LOOKUP(9.99999999999999E+307,$N$2:N222)+1,"")</f>
        <v>#REF!</v>
      </c>
      <c r="O223" s="31" t="e">
        <f>IF(AND($B223=O$1),LOOKUP(9.99999999999999E+307,$O$2:O222)+1,"")</f>
        <v>#REF!</v>
      </c>
      <c r="P223" s="31" t="e">
        <f>IF(AND($B223=P$1),LOOKUP(9.99999999999999E+307,$P$2:P222)+1,"")</f>
        <v>#REF!</v>
      </c>
      <c r="Q223" s="31" t="e">
        <f>IF(AND($B223=Q$1),LOOKUP(9.99999999999999E+307,$Q$2:Q222)+1,"")</f>
        <v>#REF!</v>
      </c>
      <c r="R223" s="31">
        <f>IF(AND($B223=R$1),LOOKUP(9.99999999999999E+307,$R$2:R222)+1,"")</f>
        <v>57</v>
      </c>
      <c r="S223" s="31">
        <f>IF(AND($B223=S$1),LOOKUP(9.99999999999999E+307,$S$2:S222)+1,"")</f>
        <v>57</v>
      </c>
      <c r="T223" s="31"/>
      <c r="U223" s="31"/>
      <c r="AA223" s="254" t="str">
        <f t="shared" si="27"/>
        <v/>
      </c>
      <c r="AB223" s="254" t="str">
        <f t="shared" si="28"/>
        <v/>
      </c>
      <c r="AC223" s="255">
        <f t="shared" si="24"/>
        <v>0</v>
      </c>
      <c r="AD223" s="255">
        <f t="shared" si="25"/>
        <v>3836</v>
      </c>
      <c r="AE223" s="256" t="str">
        <f t="shared" si="29"/>
        <v/>
      </c>
      <c r="AF223" s="252" t="str">
        <f t="shared" si="23"/>
        <v>-</v>
      </c>
    </row>
    <row r="224" spans="1:32" ht="20.149999999999999" customHeight="1" x14ac:dyDescent="0.6">
      <c r="A224" s="31">
        <v>222</v>
      </c>
      <c r="B224" s="235"/>
      <c r="C224" s="676"/>
      <c r="D224" s="237"/>
      <c r="E224" s="675"/>
      <c r="F224" s="675"/>
      <c r="G224" s="253" t="str">
        <f t="shared" si="26"/>
        <v/>
      </c>
      <c r="H224" s="31" t="str">
        <f>IF(AND(B224=H$1),LOOKUP(9.99999999999999E+307,$H$2:H223)+1,"")</f>
        <v/>
      </c>
      <c r="I224" s="31" t="str">
        <f>IF(AND(B224=I$1),LOOKUP(9.99999999999999E+307,$I$2:I223)+1,"")</f>
        <v/>
      </c>
      <c r="J224" s="31">
        <f>IF(AND(B224=J$1),LOOKUP(9.99999999999999E+307,$J$2:J223)+1,"")</f>
        <v>58</v>
      </c>
      <c r="K224" s="31">
        <f>IF(AND(B224=K$1),LOOKUP(9.99999999999999E+307,$K$2:K223)+1,"")</f>
        <v>58</v>
      </c>
      <c r="L224" s="31">
        <f>IF(AND(B224=L$1),LOOKUP(9.99999999999999E+307,$L$2:L223)+1,"")</f>
        <v>58</v>
      </c>
      <c r="M224" s="31">
        <f>IF(AND(B224=M$1),LOOKUP(9.99999999999999E+307,$M$2:M223)+1,"")</f>
        <v>58</v>
      </c>
      <c r="N224" s="31" t="e">
        <f>IF(AND(B224=N$1),LOOKUP(9.99999999999999E+307,$N$2:N223)+1,"")</f>
        <v>#REF!</v>
      </c>
      <c r="O224" s="31" t="e">
        <f>IF(AND($B224=O$1),LOOKUP(9.99999999999999E+307,$O$2:O223)+1,"")</f>
        <v>#REF!</v>
      </c>
      <c r="P224" s="31" t="e">
        <f>IF(AND($B224=P$1),LOOKUP(9.99999999999999E+307,$P$2:P223)+1,"")</f>
        <v>#REF!</v>
      </c>
      <c r="Q224" s="31" t="e">
        <f>IF(AND($B224=Q$1),LOOKUP(9.99999999999999E+307,$Q$2:Q223)+1,"")</f>
        <v>#REF!</v>
      </c>
      <c r="R224" s="31">
        <f>IF(AND($B224=R$1),LOOKUP(9.99999999999999E+307,$R$2:R223)+1,"")</f>
        <v>58</v>
      </c>
      <c r="S224" s="31">
        <f>IF(AND($B224=S$1),LOOKUP(9.99999999999999E+307,$S$2:S223)+1,"")</f>
        <v>58</v>
      </c>
      <c r="T224" s="31"/>
      <c r="U224" s="31"/>
      <c r="AA224" s="254" t="str">
        <f t="shared" si="27"/>
        <v/>
      </c>
      <c r="AB224" s="254" t="str">
        <f t="shared" si="28"/>
        <v/>
      </c>
      <c r="AC224" s="255">
        <f t="shared" si="24"/>
        <v>0</v>
      </c>
      <c r="AD224" s="255">
        <f t="shared" si="25"/>
        <v>3836</v>
      </c>
      <c r="AE224" s="256" t="str">
        <f t="shared" si="29"/>
        <v/>
      </c>
      <c r="AF224" s="252" t="str">
        <f t="shared" si="23"/>
        <v>-</v>
      </c>
    </row>
    <row r="225" spans="1:32" ht="20.149999999999999" customHeight="1" x14ac:dyDescent="0.6">
      <c r="A225" s="31">
        <v>223</v>
      </c>
      <c r="B225" s="235"/>
      <c r="C225" s="236"/>
      <c r="D225" s="237"/>
      <c r="E225" s="675"/>
      <c r="F225" s="675"/>
      <c r="G225" s="253" t="str">
        <f t="shared" si="26"/>
        <v/>
      </c>
      <c r="H225" s="31" t="str">
        <f>IF(AND(B225=H$1),LOOKUP(9.99999999999999E+307,$H$2:H224)+1,"")</f>
        <v/>
      </c>
      <c r="I225" s="31" t="str">
        <f>IF(AND(B225=I$1),LOOKUP(9.99999999999999E+307,$I$2:I224)+1,"")</f>
        <v/>
      </c>
      <c r="J225" s="31">
        <f>IF(AND(B225=J$1),LOOKUP(9.99999999999999E+307,$J$2:J224)+1,"")</f>
        <v>59</v>
      </c>
      <c r="K225" s="31">
        <f>IF(AND(B225=K$1),LOOKUP(9.99999999999999E+307,$K$2:K224)+1,"")</f>
        <v>59</v>
      </c>
      <c r="L225" s="31">
        <f>IF(AND(B225=L$1),LOOKUP(9.99999999999999E+307,$L$2:L224)+1,"")</f>
        <v>59</v>
      </c>
      <c r="M225" s="31">
        <f>IF(AND(B225=M$1),LOOKUP(9.99999999999999E+307,$M$2:M224)+1,"")</f>
        <v>59</v>
      </c>
      <c r="N225" s="31" t="e">
        <f>IF(AND(B225=N$1),LOOKUP(9.99999999999999E+307,$N$2:N224)+1,"")</f>
        <v>#REF!</v>
      </c>
      <c r="O225" s="31" t="e">
        <f>IF(AND($B225=O$1),LOOKUP(9.99999999999999E+307,$O$2:O224)+1,"")</f>
        <v>#REF!</v>
      </c>
      <c r="P225" s="31" t="e">
        <f>IF(AND($B225=P$1),LOOKUP(9.99999999999999E+307,$P$2:P224)+1,"")</f>
        <v>#REF!</v>
      </c>
      <c r="Q225" s="31" t="e">
        <f>IF(AND($B225=Q$1),LOOKUP(9.99999999999999E+307,$Q$2:Q224)+1,"")</f>
        <v>#REF!</v>
      </c>
      <c r="R225" s="31">
        <f>IF(AND($B225=R$1),LOOKUP(9.99999999999999E+307,$R$2:R224)+1,"")</f>
        <v>59</v>
      </c>
      <c r="S225" s="31">
        <f>IF(AND($B225=S$1),LOOKUP(9.99999999999999E+307,$S$2:S224)+1,"")</f>
        <v>59</v>
      </c>
      <c r="T225" s="31"/>
      <c r="U225" s="31"/>
      <c r="AA225" s="254" t="str">
        <f t="shared" si="27"/>
        <v/>
      </c>
      <c r="AB225" s="254" t="str">
        <f t="shared" si="28"/>
        <v/>
      </c>
      <c r="AC225" s="255">
        <f t="shared" si="24"/>
        <v>0</v>
      </c>
      <c r="AD225" s="255">
        <f t="shared" si="25"/>
        <v>3836</v>
      </c>
      <c r="AE225" s="256" t="str">
        <f t="shared" si="29"/>
        <v/>
      </c>
      <c r="AF225" s="252" t="str">
        <f t="shared" si="23"/>
        <v>-</v>
      </c>
    </row>
    <row r="226" spans="1:32" ht="20.149999999999999" customHeight="1" x14ac:dyDescent="0.6">
      <c r="A226" s="31">
        <v>224</v>
      </c>
      <c r="B226" s="235"/>
      <c r="C226" s="676"/>
      <c r="D226" s="237"/>
      <c r="E226" s="675"/>
      <c r="F226" s="675"/>
      <c r="G226" s="253" t="str">
        <f t="shared" si="26"/>
        <v/>
      </c>
      <c r="H226" s="31" t="str">
        <f>IF(AND(B226=H$1),LOOKUP(9.99999999999999E+307,$H$2:H225)+1,"")</f>
        <v/>
      </c>
      <c r="I226" s="31" t="str">
        <f>IF(AND(B226=I$1),LOOKUP(9.99999999999999E+307,$I$2:I225)+1,"")</f>
        <v/>
      </c>
      <c r="J226" s="31">
        <f>IF(AND(B226=J$1),LOOKUP(9.99999999999999E+307,$J$2:J225)+1,"")</f>
        <v>60</v>
      </c>
      <c r="K226" s="31">
        <f>IF(AND(B226=K$1),LOOKUP(9.99999999999999E+307,$K$2:K225)+1,"")</f>
        <v>60</v>
      </c>
      <c r="L226" s="31">
        <f>IF(AND(B226=L$1),LOOKUP(9.99999999999999E+307,$L$2:L225)+1,"")</f>
        <v>60</v>
      </c>
      <c r="M226" s="31">
        <f>IF(AND(B226=M$1),LOOKUP(9.99999999999999E+307,$M$2:M225)+1,"")</f>
        <v>60</v>
      </c>
      <c r="N226" s="31" t="e">
        <f>IF(AND(B226=N$1),LOOKUP(9.99999999999999E+307,$N$2:N225)+1,"")</f>
        <v>#REF!</v>
      </c>
      <c r="O226" s="31" t="e">
        <f>IF(AND($B226=O$1),LOOKUP(9.99999999999999E+307,$O$2:O225)+1,"")</f>
        <v>#REF!</v>
      </c>
      <c r="P226" s="31" t="e">
        <f>IF(AND($B226=P$1),LOOKUP(9.99999999999999E+307,$P$2:P225)+1,"")</f>
        <v>#REF!</v>
      </c>
      <c r="Q226" s="31" t="e">
        <f>IF(AND($B226=Q$1),LOOKUP(9.99999999999999E+307,$Q$2:Q225)+1,"")</f>
        <v>#REF!</v>
      </c>
      <c r="R226" s="31">
        <f>IF(AND($B226=R$1),LOOKUP(9.99999999999999E+307,$R$2:R225)+1,"")</f>
        <v>60</v>
      </c>
      <c r="S226" s="31">
        <f>IF(AND($B226=S$1),LOOKUP(9.99999999999999E+307,$S$2:S225)+1,"")</f>
        <v>60</v>
      </c>
      <c r="T226" s="31"/>
      <c r="U226" s="31"/>
      <c r="AA226" s="254" t="str">
        <f t="shared" si="27"/>
        <v/>
      </c>
      <c r="AB226" s="254" t="str">
        <f t="shared" si="28"/>
        <v/>
      </c>
      <c r="AC226" s="255">
        <f t="shared" si="24"/>
        <v>0</v>
      </c>
      <c r="AD226" s="255">
        <f t="shared" si="25"/>
        <v>3836</v>
      </c>
      <c r="AE226" s="256" t="str">
        <f t="shared" si="29"/>
        <v/>
      </c>
      <c r="AF226" s="252" t="str">
        <f t="shared" si="23"/>
        <v>-</v>
      </c>
    </row>
    <row r="227" spans="1:32" ht="20.149999999999999" customHeight="1" x14ac:dyDescent="0.6">
      <c r="A227" s="31">
        <v>225</v>
      </c>
      <c r="B227" s="235"/>
      <c r="C227" s="236"/>
      <c r="D227" s="237"/>
      <c r="E227" s="675"/>
      <c r="F227" s="675"/>
      <c r="G227" s="253" t="str">
        <f t="shared" si="26"/>
        <v/>
      </c>
      <c r="H227" s="31" t="str">
        <f>IF(AND(B227=H$1),LOOKUP(9.99999999999999E+307,$H$2:H226)+1,"")</f>
        <v/>
      </c>
      <c r="I227" s="31" t="str">
        <f>IF(AND(B227=I$1),LOOKUP(9.99999999999999E+307,$I$2:I226)+1,"")</f>
        <v/>
      </c>
      <c r="J227" s="31">
        <f>IF(AND(B227=J$1),LOOKUP(9.99999999999999E+307,$J$2:J226)+1,"")</f>
        <v>61</v>
      </c>
      <c r="K227" s="31">
        <f>IF(AND(B227=K$1),LOOKUP(9.99999999999999E+307,$K$2:K226)+1,"")</f>
        <v>61</v>
      </c>
      <c r="L227" s="31">
        <f>IF(AND(B227=L$1),LOOKUP(9.99999999999999E+307,$L$2:L226)+1,"")</f>
        <v>61</v>
      </c>
      <c r="M227" s="31">
        <f>IF(AND(B227=M$1),LOOKUP(9.99999999999999E+307,$M$2:M226)+1,"")</f>
        <v>61</v>
      </c>
      <c r="N227" s="31" t="e">
        <f>IF(AND(B227=N$1),LOOKUP(9.99999999999999E+307,$N$2:N226)+1,"")</f>
        <v>#REF!</v>
      </c>
      <c r="O227" s="31" t="e">
        <f>IF(AND($B227=O$1),LOOKUP(9.99999999999999E+307,$O$2:O226)+1,"")</f>
        <v>#REF!</v>
      </c>
      <c r="P227" s="31" t="e">
        <f>IF(AND($B227=P$1),LOOKUP(9.99999999999999E+307,$P$2:P226)+1,"")</f>
        <v>#REF!</v>
      </c>
      <c r="Q227" s="31" t="e">
        <f>IF(AND($B227=Q$1),LOOKUP(9.99999999999999E+307,$Q$2:Q226)+1,"")</f>
        <v>#REF!</v>
      </c>
      <c r="R227" s="31">
        <f>IF(AND($B227=R$1),LOOKUP(9.99999999999999E+307,$R$2:R226)+1,"")</f>
        <v>61</v>
      </c>
      <c r="S227" s="31">
        <f>IF(AND($B227=S$1),LOOKUP(9.99999999999999E+307,$S$2:S226)+1,"")</f>
        <v>61</v>
      </c>
      <c r="T227" s="31"/>
      <c r="U227" s="31"/>
      <c r="AA227" s="254" t="str">
        <f t="shared" si="27"/>
        <v/>
      </c>
      <c r="AB227" s="254" t="str">
        <f t="shared" si="28"/>
        <v/>
      </c>
      <c r="AC227" s="255">
        <f t="shared" si="24"/>
        <v>0</v>
      </c>
      <c r="AD227" s="255">
        <f t="shared" si="25"/>
        <v>3836</v>
      </c>
      <c r="AE227" s="256" t="str">
        <f t="shared" si="29"/>
        <v/>
      </c>
      <c r="AF227" s="252" t="str">
        <f t="shared" si="23"/>
        <v>-</v>
      </c>
    </row>
    <row r="228" spans="1:32" ht="20.149999999999999" customHeight="1" x14ac:dyDescent="0.6">
      <c r="A228" s="31">
        <v>226</v>
      </c>
      <c r="B228" s="235"/>
      <c r="C228" s="676"/>
      <c r="D228" s="237"/>
      <c r="E228" s="675"/>
      <c r="F228" s="675"/>
      <c r="G228" s="253" t="str">
        <f t="shared" si="26"/>
        <v/>
      </c>
      <c r="H228" s="31" t="str">
        <f>IF(AND(B228=H$1),LOOKUP(9.99999999999999E+307,$H$2:H227)+1,"")</f>
        <v/>
      </c>
      <c r="I228" s="31" t="str">
        <f>IF(AND(B228=I$1),LOOKUP(9.99999999999999E+307,$I$2:I227)+1,"")</f>
        <v/>
      </c>
      <c r="J228" s="31">
        <f>IF(AND(B228=J$1),LOOKUP(9.99999999999999E+307,$J$2:J227)+1,"")</f>
        <v>62</v>
      </c>
      <c r="K228" s="31">
        <f>IF(AND(B228=K$1),LOOKUP(9.99999999999999E+307,$K$2:K227)+1,"")</f>
        <v>62</v>
      </c>
      <c r="L228" s="31">
        <f>IF(AND(B228=L$1),LOOKUP(9.99999999999999E+307,$L$2:L227)+1,"")</f>
        <v>62</v>
      </c>
      <c r="M228" s="31">
        <f>IF(AND(B228=M$1),LOOKUP(9.99999999999999E+307,$M$2:M227)+1,"")</f>
        <v>62</v>
      </c>
      <c r="N228" s="31" t="e">
        <f>IF(AND(B228=N$1),LOOKUP(9.99999999999999E+307,$N$2:N227)+1,"")</f>
        <v>#REF!</v>
      </c>
      <c r="O228" s="31" t="e">
        <f>IF(AND($B228=O$1),LOOKUP(9.99999999999999E+307,$O$2:O227)+1,"")</f>
        <v>#REF!</v>
      </c>
      <c r="P228" s="31" t="e">
        <f>IF(AND($B228=P$1),LOOKUP(9.99999999999999E+307,$P$2:P227)+1,"")</f>
        <v>#REF!</v>
      </c>
      <c r="Q228" s="31" t="e">
        <f>IF(AND($B228=Q$1),LOOKUP(9.99999999999999E+307,$Q$2:Q227)+1,"")</f>
        <v>#REF!</v>
      </c>
      <c r="R228" s="31">
        <f>IF(AND($B228=R$1),LOOKUP(9.99999999999999E+307,$R$2:R227)+1,"")</f>
        <v>62</v>
      </c>
      <c r="S228" s="31">
        <f>IF(AND($B228=S$1),LOOKUP(9.99999999999999E+307,$S$2:S227)+1,"")</f>
        <v>62</v>
      </c>
      <c r="T228" s="31"/>
      <c r="U228" s="31"/>
      <c r="AA228" s="254" t="str">
        <f t="shared" si="27"/>
        <v/>
      </c>
      <c r="AB228" s="254" t="str">
        <f t="shared" si="28"/>
        <v/>
      </c>
      <c r="AC228" s="255">
        <f t="shared" si="24"/>
        <v>0</v>
      </c>
      <c r="AD228" s="255">
        <f t="shared" si="25"/>
        <v>3836</v>
      </c>
      <c r="AE228" s="256" t="str">
        <f t="shared" si="29"/>
        <v/>
      </c>
      <c r="AF228" s="252" t="str">
        <f t="shared" si="23"/>
        <v>-</v>
      </c>
    </row>
    <row r="229" spans="1:32" ht="20.149999999999999" customHeight="1" x14ac:dyDescent="0.6">
      <c r="A229" s="31">
        <v>227</v>
      </c>
      <c r="B229" s="235"/>
      <c r="C229" s="236"/>
      <c r="D229" s="237"/>
      <c r="E229" s="675"/>
      <c r="F229" s="675"/>
      <c r="G229" s="253" t="str">
        <f t="shared" si="26"/>
        <v/>
      </c>
      <c r="H229" s="31" t="str">
        <f>IF(AND(B229=H$1),LOOKUP(9.99999999999999E+307,$H$2:H228)+1,"")</f>
        <v/>
      </c>
      <c r="I229" s="31" t="str">
        <f>IF(AND(B229=I$1),LOOKUP(9.99999999999999E+307,$I$2:I228)+1,"")</f>
        <v/>
      </c>
      <c r="J229" s="31">
        <f>IF(AND(B229=J$1),LOOKUP(9.99999999999999E+307,$J$2:J228)+1,"")</f>
        <v>63</v>
      </c>
      <c r="K229" s="31">
        <f>IF(AND(B229=K$1),LOOKUP(9.99999999999999E+307,$K$2:K228)+1,"")</f>
        <v>63</v>
      </c>
      <c r="L229" s="31">
        <f>IF(AND(B229=L$1),LOOKUP(9.99999999999999E+307,$L$2:L228)+1,"")</f>
        <v>63</v>
      </c>
      <c r="M229" s="31">
        <f>IF(AND(B229=M$1),LOOKUP(9.99999999999999E+307,$M$2:M228)+1,"")</f>
        <v>63</v>
      </c>
      <c r="N229" s="31" t="e">
        <f>IF(AND(B229=N$1),LOOKUP(9.99999999999999E+307,$N$2:N228)+1,"")</f>
        <v>#REF!</v>
      </c>
      <c r="O229" s="31" t="e">
        <f>IF(AND($B229=O$1),LOOKUP(9.99999999999999E+307,$O$2:O228)+1,"")</f>
        <v>#REF!</v>
      </c>
      <c r="P229" s="31" t="e">
        <f>IF(AND($B229=P$1),LOOKUP(9.99999999999999E+307,$P$2:P228)+1,"")</f>
        <v>#REF!</v>
      </c>
      <c r="Q229" s="31" t="e">
        <f>IF(AND($B229=Q$1),LOOKUP(9.99999999999999E+307,$Q$2:Q228)+1,"")</f>
        <v>#REF!</v>
      </c>
      <c r="R229" s="31">
        <f>IF(AND($B229=R$1),LOOKUP(9.99999999999999E+307,$R$2:R228)+1,"")</f>
        <v>63</v>
      </c>
      <c r="S229" s="31">
        <f>IF(AND($B229=S$1),LOOKUP(9.99999999999999E+307,$S$2:S228)+1,"")</f>
        <v>63</v>
      </c>
      <c r="T229" s="31"/>
      <c r="U229" s="31"/>
      <c r="AA229" s="254" t="str">
        <f t="shared" si="27"/>
        <v/>
      </c>
      <c r="AB229" s="254" t="str">
        <f t="shared" si="28"/>
        <v/>
      </c>
      <c r="AC229" s="255">
        <f t="shared" si="24"/>
        <v>0</v>
      </c>
      <c r="AD229" s="255">
        <f t="shared" si="25"/>
        <v>3836</v>
      </c>
      <c r="AE229" s="256" t="str">
        <f t="shared" si="29"/>
        <v/>
      </c>
      <c r="AF229" s="252" t="str">
        <f t="shared" si="23"/>
        <v>-</v>
      </c>
    </row>
    <row r="230" spans="1:32" ht="20.149999999999999" customHeight="1" x14ac:dyDescent="0.6">
      <c r="A230" s="31">
        <v>228</v>
      </c>
      <c r="B230" s="235"/>
      <c r="C230" s="676"/>
      <c r="D230" s="237"/>
      <c r="E230" s="675"/>
      <c r="F230" s="675"/>
      <c r="G230" s="253" t="str">
        <f t="shared" si="26"/>
        <v/>
      </c>
      <c r="H230" s="31" t="str">
        <f>IF(AND(B230=H$1),LOOKUP(9.99999999999999E+307,$H$2:H229)+1,"")</f>
        <v/>
      </c>
      <c r="I230" s="31" t="str">
        <f>IF(AND(B230=I$1),LOOKUP(9.99999999999999E+307,$I$2:I229)+1,"")</f>
        <v/>
      </c>
      <c r="J230" s="31">
        <f>IF(AND(B230=J$1),LOOKUP(9.99999999999999E+307,$J$2:J229)+1,"")</f>
        <v>64</v>
      </c>
      <c r="K230" s="31">
        <f>IF(AND(B230=K$1),LOOKUP(9.99999999999999E+307,$K$2:K229)+1,"")</f>
        <v>64</v>
      </c>
      <c r="L230" s="31">
        <f>IF(AND(B230=L$1),LOOKUP(9.99999999999999E+307,$L$2:L229)+1,"")</f>
        <v>64</v>
      </c>
      <c r="M230" s="31">
        <f>IF(AND(B230=M$1),LOOKUP(9.99999999999999E+307,$M$2:M229)+1,"")</f>
        <v>64</v>
      </c>
      <c r="N230" s="31" t="e">
        <f>IF(AND(B230=N$1),LOOKUP(9.99999999999999E+307,$N$2:N229)+1,"")</f>
        <v>#REF!</v>
      </c>
      <c r="O230" s="31" t="e">
        <f>IF(AND($B230=O$1),LOOKUP(9.99999999999999E+307,$O$2:O229)+1,"")</f>
        <v>#REF!</v>
      </c>
      <c r="P230" s="31" t="e">
        <f>IF(AND($B230=P$1),LOOKUP(9.99999999999999E+307,$P$2:P229)+1,"")</f>
        <v>#REF!</v>
      </c>
      <c r="Q230" s="31" t="e">
        <f>IF(AND($B230=Q$1),LOOKUP(9.99999999999999E+307,$Q$2:Q229)+1,"")</f>
        <v>#REF!</v>
      </c>
      <c r="R230" s="31">
        <f>IF(AND($B230=R$1),LOOKUP(9.99999999999999E+307,$R$2:R229)+1,"")</f>
        <v>64</v>
      </c>
      <c r="S230" s="31">
        <f>IF(AND($B230=S$1),LOOKUP(9.99999999999999E+307,$S$2:S229)+1,"")</f>
        <v>64</v>
      </c>
      <c r="T230" s="31"/>
      <c r="U230" s="31"/>
      <c r="AA230" s="254" t="str">
        <f t="shared" si="27"/>
        <v/>
      </c>
      <c r="AB230" s="254" t="str">
        <f t="shared" si="28"/>
        <v/>
      </c>
      <c r="AC230" s="255">
        <f t="shared" si="24"/>
        <v>0</v>
      </c>
      <c r="AD230" s="255">
        <f t="shared" si="25"/>
        <v>3836</v>
      </c>
      <c r="AE230" s="256" t="str">
        <f t="shared" si="29"/>
        <v/>
      </c>
      <c r="AF230" s="252" t="str">
        <f t="shared" si="23"/>
        <v>-</v>
      </c>
    </row>
    <row r="231" spans="1:32" ht="20.149999999999999" customHeight="1" x14ac:dyDescent="0.6">
      <c r="A231" s="31">
        <v>229</v>
      </c>
      <c r="B231" s="235"/>
      <c r="C231" s="236"/>
      <c r="D231" s="237"/>
      <c r="E231" s="675"/>
      <c r="F231" s="675"/>
      <c r="G231" s="253" t="str">
        <f t="shared" si="26"/>
        <v/>
      </c>
      <c r="H231" s="31" t="str">
        <f>IF(AND(B231=H$1),LOOKUP(9.99999999999999E+307,$H$2:H230)+1,"")</f>
        <v/>
      </c>
      <c r="I231" s="31" t="str">
        <f>IF(AND(B231=I$1),LOOKUP(9.99999999999999E+307,$I$2:I230)+1,"")</f>
        <v/>
      </c>
      <c r="J231" s="31">
        <f>IF(AND(B231=J$1),LOOKUP(9.99999999999999E+307,$J$2:J230)+1,"")</f>
        <v>65</v>
      </c>
      <c r="K231" s="31">
        <f>IF(AND(B231=K$1),LOOKUP(9.99999999999999E+307,$K$2:K230)+1,"")</f>
        <v>65</v>
      </c>
      <c r="L231" s="31">
        <f>IF(AND(B231=L$1),LOOKUP(9.99999999999999E+307,$L$2:L230)+1,"")</f>
        <v>65</v>
      </c>
      <c r="M231" s="31">
        <f>IF(AND(B231=M$1),LOOKUP(9.99999999999999E+307,$M$2:M230)+1,"")</f>
        <v>65</v>
      </c>
      <c r="N231" s="31" t="e">
        <f>IF(AND(B231=N$1),LOOKUP(9.99999999999999E+307,$N$2:N230)+1,"")</f>
        <v>#REF!</v>
      </c>
      <c r="O231" s="31" t="e">
        <f>IF(AND($B231=O$1),LOOKUP(9.99999999999999E+307,$O$2:O230)+1,"")</f>
        <v>#REF!</v>
      </c>
      <c r="P231" s="31" t="e">
        <f>IF(AND($B231=P$1),LOOKUP(9.99999999999999E+307,$P$2:P230)+1,"")</f>
        <v>#REF!</v>
      </c>
      <c r="Q231" s="31" t="e">
        <f>IF(AND($B231=Q$1),LOOKUP(9.99999999999999E+307,$Q$2:Q230)+1,"")</f>
        <v>#REF!</v>
      </c>
      <c r="R231" s="31">
        <f>IF(AND($B231=R$1),LOOKUP(9.99999999999999E+307,$R$2:R230)+1,"")</f>
        <v>65</v>
      </c>
      <c r="S231" s="31">
        <f>IF(AND($B231=S$1),LOOKUP(9.99999999999999E+307,$S$2:S230)+1,"")</f>
        <v>65</v>
      </c>
      <c r="T231" s="31"/>
      <c r="U231" s="31"/>
      <c r="AA231" s="254" t="str">
        <f t="shared" si="27"/>
        <v/>
      </c>
      <c r="AB231" s="254" t="str">
        <f t="shared" si="28"/>
        <v/>
      </c>
      <c r="AC231" s="255">
        <f t="shared" si="24"/>
        <v>0</v>
      </c>
      <c r="AD231" s="255">
        <f t="shared" si="25"/>
        <v>3836</v>
      </c>
      <c r="AE231" s="256" t="str">
        <f t="shared" si="29"/>
        <v/>
      </c>
      <c r="AF231" s="252" t="str">
        <f t="shared" si="23"/>
        <v>-</v>
      </c>
    </row>
    <row r="232" spans="1:32" ht="20.149999999999999" customHeight="1" x14ac:dyDescent="0.6">
      <c r="A232" s="31">
        <v>230</v>
      </c>
      <c r="B232" s="235"/>
      <c r="C232" s="676"/>
      <c r="D232" s="237"/>
      <c r="E232" s="675"/>
      <c r="F232" s="675"/>
      <c r="G232" s="253" t="str">
        <f t="shared" si="26"/>
        <v/>
      </c>
      <c r="H232" s="31" t="str">
        <f>IF(AND(B232=H$1),LOOKUP(9.99999999999999E+307,$H$2:H231)+1,"")</f>
        <v/>
      </c>
      <c r="I232" s="31" t="str">
        <f>IF(AND(B232=I$1),LOOKUP(9.99999999999999E+307,$I$2:I231)+1,"")</f>
        <v/>
      </c>
      <c r="J232" s="31">
        <f>IF(AND(B232=J$1),LOOKUP(9.99999999999999E+307,$J$2:J231)+1,"")</f>
        <v>66</v>
      </c>
      <c r="K232" s="31">
        <f>IF(AND(B232=K$1),LOOKUP(9.99999999999999E+307,$K$2:K231)+1,"")</f>
        <v>66</v>
      </c>
      <c r="L232" s="31">
        <f>IF(AND(B232=L$1),LOOKUP(9.99999999999999E+307,$L$2:L231)+1,"")</f>
        <v>66</v>
      </c>
      <c r="M232" s="31">
        <f>IF(AND(B232=M$1),LOOKUP(9.99999999999999E+307,$M$2:M231)+1,"")</f>
        <v>66</v>
      </c>
      <c r="N232" s="31" t="e">
        <f>IF(AND(B232=N$1),LOOKUP(9.99999999999999E+307,$N$2:N231)+1,"")</f>
        <v>#REF!</v>
      </c>
      <c r="O232" s="31" t="e">
        <f>IF(AND($B232=O$1),LOOKUP(9.99999999999999E+307,$O$2:O231)+1,"")</f>
        <v>#REF!</v>
      </c>
      <c r="P232" s="31" t="e">
        <f>IF(AND($B232=P$1),LOOKUP(9.99999999999999E+307,$P$2:P231)+1,"")</f>
        <v>#REF!</v>
      </c>
      <c r="Q232" s="31" t="e">
        <f>IF(AND($B232=Q$1),LOOKUP(9.99999999999999E+307,$Q$2:Q231)+1,"")</f>
        <v>#REF!</v>
      </c>
      <c r="R232" s="31">
        <f>IF(AND($B232=R$1),LOOKUP(9.99999999999999E+307,$R$2:R231)+1,"")</f>
        <v>66</v>
      </c>
      <c r="S232" s="31">
        <f>IF(AND($B232=S$1),LOOKUP(9.99999999999999E+307,$S$2:S231)+1,"")</f>
        <v>66</v>
      </c>
      <c r="T232" s="31"/>
      <c r="U232" s="31"/>
      <c r="AA232" s="254" t="str">
        <f t="shared" si="27"/>
        <v/>
      </c>
      <c r="AB232" s="254" t="str">
        <f t="shared" si="28"/>
        <v/>
      </c>
      <c r="AC232" s="255">
        <f t="shared" si="24"/>
        <v>0</v>
      </c>
      <c r="AD232" s="255">
        <f t="shared" si="25"/>
        <v>3836</v>
      </c>
      <c r="AE232" s="256" t="str">
        <f t="shared" si="29"/>
        <v/>
      </c>
      <c r="AF232" s="252" t="str">
        <f t="shared" si="23"/>
        <v>-</v>
      </c>
    </row>
    <row r="233" spans="1:32" ht="20.149999999999999" customHeight="1" x14ac:dyDescent="0.6">
      <c r="A233" s="31">
        <v>231</v>
      </c>
      <c r="B233" s="235"/>
      <c r="C233" s="236"/>
      <c r="D233" s="237"/>
      <c r="E233" s="675"/>
      <c r="F233" s="675"/>
      <c r="G233" s="253" t="str">
        <f t="shared" si="26"/>
        <v/>
      </c>
      <c r="H233" s="31" t="str">
        <f>IF(AND(B233=H$1),LOOKUP(9.99999999999999E+307,$H$2:H232)+1,"")</f>
        <v/>
      </c>
      <c r="I233" s="31" t="str">
        <f>IF(AND(B233=I$1),LOOKUP(9.99999999999999E+307,$I$2:I232)+1,"")</f>
        <v/>
      </c>
      <c r="J233" s="31">
        <f>IF(AND(B233=J$1),LOOKUP(9.99999999999999E+307,$J$2:J232)+1,"")</f>
        <v>67</v>
      </c>
      <c r="K233" s="31">
        <f>IF(AND(B233=K$1),LOOKUP(9.99999999999999E+307,$K$2:K232)+1,"")</f>
        <v>67</v>
      </c>
      <c r="L233" s="31">
        <f>IF(AND(B233=L$1),LOOKUP(9.99999999999999E+307,$L$2:L232)+1,"")</f>
        <v>67</v>
      </c>
      <c r="M233" s="31">
        <f>IF(AND(B233=M$1),LOOKUP(9.99999999999999E+307,$M$2:M232)+1,"")</f>
        <v>67</v>
      </c>
      <c r="N233" s="31" t="e">
        <f>IF(AND(B233=N$1),LOOKUP(9.99999999999999E+307,$N$2:N232)+1,"")</f>
        <v>#REF!</v>
      </c>
      <c r="O233" s="31" t="e">
        <f>IF(AND($B233=O$1),LOOKUP(9.99999999999999E+307,$O$2:O232)+1,"")</f>
        <v>#REF!</v>
      </c>
      <c r="P233" s="31" t="e">
        <f>IF(AND($B233=P$1),LOOKUP(9.99999999999999E+307,$P$2:P232)+1,"")</f>
        <v>#REF!</v>
      </c>
      <c r="Q233" s="31" t="e">
        <f>IF(AND($B233=Q$1),LOOKUP(9.99999999999999E+307,$Q$2:Q232)+1,"")</f>
        <v>#REF!</v>
      </c>
      <c r="R233" s="31">
        <f>IF(AND($B233=R$1),LOOKUP(9.99999999999999E+307,$R$2:R232)+1,"")</f>
        <v>67</v>
      </c>
      <c r="S233" s="31">
        <f>IF(AND($B233=S$1),LOOKUP(9.99999999999999E+307,$S$2:S232)+1,"")</f>
        <v>67</v>
      </c>
      <c r="T233" s="31"/>
      <c r="U233" s="31"/>
      <c r="AA233" s="254" t="str">
        <f t="shared" si="27"/>
        <v/>
      </c>
      <c r="AB233" s="254" t="str">
        <f t="shared" si="28"/>
        <v/>
      </c>
      <c r="AC233" s="255">
        <f t="shared" si="24"/>
        <v>0</v>
      </c>
      <c r="AD233" s="255">
        <f t="shared" si="25"/>
        <v>3836</v>
      </c>
      <c r="AE233" s="256" t="str">
        <f t="shared" si="29"/>
        <v/>
      </c>
      <c r="AF233" s="252" t="str">
        <f t="shared" si="23"/>
        <v>-</v>
      </c>
    </row>
    <row r="234" spans="1:32" ht="20.149999999999999" customHeight="1" x14ac:dyDescent="0.6">
      <c r="A234" s="31">
        <v>232</v>
      </c>
      <c r="B234" s="235"/>
      <c r="C234" s="676"/>
      <c r="D234" s="237"/>
      <c r="E234" s="675"/>
      <c r="F234" s="675"/>
      <c r="G234" s="253" t="str">
        <f t="shared" si="26"/>
        <v/>
      </c>
      <c r="H234" s="31" t="str">
        <f>IF(AND(B234=H$1),LOOKUP(9.99999999999999E+307,$H$2:H233)+1,"")</f>
        <v/>
      </c>
      <c r="I234" s="31" t="str">
        <f>IF(AND(B234=I$1),LOOKUP(9.99999999999999E+307,$I$2:I233)+1,"")</f>
        <v/>
      </c>
      <c r="J234" s="31">
        <f>IF(AND(B234=J$1),LOOKUP(9.99999999999999E+307,$J$2:J233)+1,"")</f>
        <v>68</v>
      </c>
      <c r="K234" s="31">
        <f>IF(AND(B234=K$1),LOOKUP(9.99999999999999E+307,$K$2:K233)+1,"")</f>
        <v>68</v>
      </c>
      <c r="L234" s="31">
        <f>IF(AND(B234=L$1),LOOKUP(9.99999999999999E+307,$L$2:L233)+1,"")</f>
        <v>68</v>
      </c>
      <c r="M234" s="31">
        <f>IF(AND(B234=M$1),LOOKUP(9.99999999999999E+307,$M$2:M233)+1,"")</f>
        <v>68</v>
      </c>
      <c r="N234" s="31" t="e">
        <f>IF(AND(B234=N$1),LOOKUP(9.99999999999999E+307,$N$2:N233)+1,"")</f>
        <v>#REF!</v>
      </c>
      <c r="O234" s="31" t="e">
        <f>IF(AND($B234=O$1),LOOKUP(9.99999999999999E+307,$O$2:O233)+1,"")</f>
        <v>#REF!</v>
      </c>
      <c r="P234" s="31" t="e">
        <f>IF(AND($B234=P$1),LOOKUP(9.99999999999999E+307,$P$2:P233)+1,"")</f>
        <v>#REF!</v>
      </c>
      <c r="Q234" s="31" t="e">
        <f>IF(AND($B234=Q$1),LOOKUP(9.99999999999999E+307,$Q$2:Q233)+1,"")</f>
        <v>#REF!</v>
      </c>
      <c r="R234" s="31">
        <f>IF(AND($B234=R$1),LOOKUP(9.99999999999999E+307,$R$2:R233)+1,"")</f>
        <v>68</v>
      </c>
      <c r="S234" s="31">
        <f>IF(AND($B234=S$1),LOOKUP(9.99999999999999E+307,$S$2:S233)+1,"")</f>
        <v>68</v>
      </c>
      <c r="T234" s="31"/>
      <c r="U234" s="31"/>
      <c r="AA234" s="254" t="str">
        <f t="shared" si="27"/>
        <v/>
      </c>
      <c r="AB234" s="254" t="str">
        <f t="shared" si="28"/>
        <v/>
      </c>
      <c r="AC234" s="255">
        <f t="shared" si="24"/>
        <v>0</v>
      </c>
      <c r="AD234" s="255">
        <f t="shared" si="25"/>
        <v>3836</v>
      </c>
      <c r="AE234" s="256" t="str">
        <f t="shared" si="29"/>
        <v/>
      </c>
      <c r="AF234" s="252" t="str">
        <f t="shared" si="23"/>
        <v>-</v>
      </c>
    </row>
    <row r="235" spans="1:32" ht="20.149999999999999" customHeight="1" x14ac:dyDescent="0.6">
      <c r="A235" s="31">
        <v>233</v>
      </c>
      <c r="B235" s="235"/>
      <c r="C235" s="236"/>
      <c r="D235" s="237"/>
      <c r="E235" s="675"/>
      <c r="F235" s="675"/>
      <c r="G235" s="253" t="str">
        <f t="shared" si="26"/>
        <v/>
      </c>
      <c r="H235" s="31" t="str">
        <f>IF(AND(B235=H$1),LOOKUP(9.99999999999999E+307,$H$2:H234)+1,"")</f>
        <v/>
      </c>
      <c r="I235" s="31" t="str">
        <f>IF(AND(B235=I$1),LOOKUP(9.99999999999999E+307,$I$2:I234)+1,"")</f>
        <v/>
      </c>
      <c r="J235" s="31">
        <f>IF(AND(B235=J$1),LOOKUP(9.99999999999999E+307,$J$2:J234)+1,"")</f>
        <v>69</v>
      </c>
      <c r="K235" s="31">
        <f>IF(AND(B235=K$1),LOOKUP(9.99999999999999E+307,$K$2:K234)+1,"")</f>
        <v>69</v>
      </c>
      <c r="L235" s="31">
        <f>IF(AND(B235=L$1),LOOKUP(9.99999999999999E+307,$L$2:L234)+1,"")</f>
        <v>69</v>
      </c>
      <c r="M235" s="31">
        <f>IF(AND(B235=M$1),LOOKUP(9.99999999999999E+307,$M$2:M234)+1,"")</f>
        <v>69</v>
      </c>
      <c r="N235" s="31" t="e">
        <f>IF(AND(B235=N$1),LOOKUP(9.99999999999999E+307,$N$2:N234)+1,"")</f>
        <v>#REF!</v>
      </c>
      <c r="O235" s="31" t="e">
        <f>IF(AND($B235=O$1),LOOKUP(9.99999999999999E+307,$O$2:O234)+1,"")</f>
        <v>#REF!</v>
      </c>
      <c r="P235" s="31" t="e">
        <f>IF(AND($B235=P$1),LOOKUP(9.99999999999999E+307,$P$2:P234)+1,"")</f>
        <v>#REF!</v>
      </c>
      <c r="Q235" s="31" t="e">
        <f>IF(AND($B235=Q$1),LOOKUP(9.99999999999999E+307,$Q$2:Q234)+1,"")</f>
        <v>#REF!</v>
      </c>
      <c r="R235" s="31">
        <f>IF(AND($B235=R$1),LOOKUP(9.99999999999999E+307,$R$2:R234)+1,"")</f>
        <v>69</v>
      </c>
      <c r="S235" s="31">
        <f>IF(AND($B235=S$1),LOOKUP(9.99999999999999E+307,$S$2:S234)+1,"")</f>
        <v>69</v>
      </c>
      <c r="T235" s="31"/>
      <c r="U235" s="31"/>
      <c r="AA235" s="254" t="str">
        <f t="shared" si="27"/>
        <v/>
      </c>
      <c r="AB235" s="254" t="str">
        <f t="shared" si="28"/>
        <v/>
      </c>
      <c r="AC235" s="255">
        <f t="shared" si="24"/>
        <v>0</v>
      </c>
      <c r="AD235" s="255">
        <f t="shared" si="25"/>
        <v>3836</v>
      </c>
      <c r="AE235" s="256" t="str">
        <f t="shared" si="29"/>
        <v/>
      </c>
      <c r="AF235" s="252" t="str">
        <f t="shared" si="23"/>
        <v>-</v>
      </c>
    </row>
    <row r="236" spans="1:32" ht="20.149999999999999" customHeight="1" x14ac:dyDescent="0.6">
      <c r="A236" s="31">
        <v>234</v>
      </c>
      <c r="B236" s="235"/>
      <c r="C236" s="676"/>
      <c r="D236" s="237"/>
      <c r="E236" s="675"/>
      <c r="F236" s="675"/>
      <c r="G236" s="253" t="str">
        <f t="shared" si="26"/>
        <v/>
      </c>
      <c r="H236" s="31" t="str">
        <f>IF(AND(B236=H$1),LOOKUP(9.99999999999999E+307,$H$2:H235)+1,"")</f>
        <v/>
      </c>
      <c r="I236" s="31" t="str">
        <f>IF(AND(B236=I$1),LOOKUP(9.99999999999999E+307,$I$2:I235)+1,"")</f>
        <v/>
      </c>
      <c r="J236" s="31">
        <f>IF(AND(B236=J$1),LOOKUP(9.99999999999999E+307,$J$2:J235)+1,"")</f>
        <v>70</v>
      </c>
      <c r="K236" s="31">
        <f>IF(AND(B236=K$1),LOOKUP(9.99999999999999E+307,$K$2:K235)+1,"")</f>
        <v>70</v>
      </c>
      <c r="L236" s="31">
        <f>IF(AND(B236=L$1),LOOKUP(9.99999999999999E+307,$L$2:L235)+1,"")</f>
        <v>70</v>
      </c>
      <c r="M236" s="31">
        <f>IF(AND(B236=M$1),LOOKUP(9.99999999999999E+307,$M$2:M235)+1,"")</f>
        <v>70</v>
      </c>
      <c r="N236" s="31" t="e">
        <f>IF(AND(B236=N$1),LOOKUP(9.99999999999999E+307,$N$2:N235)+1,"")</f>
        <v>#REF!</v>
      </c>
      <c r="O236" s="31" t="e">
        <f>IF(AND($B236=O$1),LOOKUP(9.99999999999999E+307,$O$2:O235)+1,"")</f>
        <v>#REF!</v>
      </c>
      <c r="P236" s="31" t="e">
        <f>IF(AND($B236=P$1),LOOKUP(9.99999999999999E+307,$P$2:P235)+1,"")</f>
        <v>#REF!</v>
      </c>
      <c r="Q236" s="31" t="e">
        <f>IF(AND($B236=Q$1),LOOKUP(9.99999999999999E+307,$Q$2:Q235)+1,"")</f>
        <v>#REF!</v>
      </c>
      <c r="R236" s="31">
        <f>IF(AND($B236=R$1),LOOKUP(9.99999999999999E+307,$R$2:R235)+1,"")</f>
        <v>70</v>
      </c>
      <c r="S236" s="31">
        <f>IF(AND($B236=S$1),LOOKUP(9.99999999999999E+307,$S$2:S235)+1,"")</f>
        <v>70</v>
      </c>
      <c r="T236" s="31"/>
      <c r="U236" s="31"/>
      <c r="AA236" s="254" t="str">
        <f t="shared" si="27"/>
        <v/>
      </c>
      <c r="AB236" s="254" t="str">
        <f t="shared" si="28"/>
        <v/>
      </c>
      <c r="AC236" s="255">
        <f t="shared" si="24"/>
        <v>0</v>
      </c>
      <c r="AD236" s="255">
        <f t="shared" si="25"/>
        <v>3836</v>
      </c>
      <c r="AE236" s="256" t="str">
        <f t="shared" si="29"/>
        <v/>
      </c>
      <c r="AF236" s="252" t="str">
        <f t="shared" si="23"/>
        <v>-</v>
      </c>
    </row>
    <row r="237" spans="1:32" ht="20.149999999999999" customHeight="1" x14ac:dyDescent="0.6">
      <c r="A237" s="31">
        <v>235</v>
      </c>
      <c r="B237" s="235"/>
      <c r="C237" s="236"/>
      <c r="D237" s="237"/>
      <c r="E237" s="675"/>
      <c r="F237" s="675"/>
      <c r="G237" s="253" t="str">
        <f t="shared" si="26"/>
        <v/>
      </c>
      <c r="H237" s="31" t="str">
        <f>IF(AND(B237=H$1),LOOKUP(9.99999999999999E+307,$H$2:H236)+1,"")</f>
        <v/>
      </c>
      <c r="I237" s="31" t="str">
        <f>IF(AND(B237=I$1),LOOKUP(9.99999999999999E+307,$I$2:I236)+1,"")</f>
        <v/>
      </c>
      <c r="J237" s="31">
        <f>IF(AND(B237=J$1),LOOKUP(9.99999999999999E+307,$J$2:J236)+1,"")</f>
        <v>71</v>
      </c>
      <c r="K237" s="31">
        <f>IF(AND(B237=K$1),LOOKUP(9.99999999999999E+307,$K$2:K236)+1,"")</f>
        <v>71</v>
      </c>
      <c r="L237" s="31">
        <f>IF(AND(B237=L$1),LOOKUP(9.99999999999999E+307,$L$2:L236)+1,"")</f>
        <v>71</v>
      </c>
      <c r="M237" s="31">
        <f>IF(AND(B237=M$1),LOOKUP(9.99999999999999E+307,$M$2:M236)+1,"")</f>
        <v>71</v>
      </c>
      <c r="N237" s="31" t="e">
        <f>IF(AND(B237=N$1),LOOKUP(9.99999999999999E+307,$N$2:N236)+1,"")</f>
        <v>#REF!</v>
      </c>
      <c r="O237" s="31" t="e">
        <f>IF(AND($B237=O$1),LOOKUP(9.99999999999999E+307,$O$2:O236)+1,"")</f>
        <v>#REF!</v>
      </c>
      <c r="P237" s="31" t="e">
        <f>IF(AND($B237=P$1),LOOKUP(9.99999999999999E+307,$P$2:P236)+1,"")</f>
        <v>#REF!</v>
      </c>
      <c r="Q237" s="31" t="e">
        <f>IF(AND($B237=Q$1),LOOKUP(9.99999999999999E+307,$Q$2:Q236)+1,"")</f>
        <v>#REF!</v>
      </c>
      <c r="R237" s="31">
        <f>IF(AND($B237=R$1),LOOKUP(9.99999999999999E+307,$R$2:R236)+1,"")</f>
        <v>71</v>
      </c>
      <c r="S237" s="31">
        <f>IF(AND($B237=S$1),LOOKUP(9.99999999999999E+307,$S$2:S236)+1,"")</f>
        <v>71</v>
      </c>
      <c r="T237" s="31"/>
      <c r="U237" s="31"/>
      <c r="AA237" s="254" t="str">
        <f t="shared" si="27"/>
        <v/>
      </c>
      <c r="AB237" s="254" t="str">
        <f t="shared" si="28"/>
        <v/>
      </c>
      <c r="AC237" s="255">
        <f t="shared" si="24"/>
        <v>0</v>
      </c>
      <c r="AD237" s="255">
        <f t="shared" si="25"/>
        <v>3836</v>
      </c>
      <c r="AE237" s="256" t="str">
        <f t="shared" si="29"/>
        <v/>
      </c>
      <c r="AF237" s="252" t="str">
        <f t="shared" si="23"/>
        <v>-</v>
      </c>
    </row>
    <row r="238" spans="1:32" ht="20.149999999999999" customHeight="1" x14ac:dyDescent="0.6">
      <c r="A238" s="31">
        <v>236</v>
      </c>
      <c r="B238" s="235"/>
      <c r="C238" s="676"/>
      <c r="D238" s="237"/>
      <c r="E238" s="675"/>
      <c r="F238" s="675"/>
      <c r="G238" s="253" t="str">
        <f t="shared" si="26"/>
        <v/>
      </c>
      <c r="H238" s="31" t="str">
        <f>IF(AND(B238=H$1),LOOKUP(9.99999999999999E+307,$H$2:H237)+1,"")</f>
        <v/>
      </c>
      <c r="I238" s="31" t="str">
        <f>IF(AND(B238=I$1),LOOKUP(9.99999999999999E+307,$I$2:I237)+1,"")</f>
        <v/>
      </c>
      <c r="J238" s="31">
        <f>IF(AND(B238=J$1),LOOKUP(9.99999999999999E+307,$J$2:J237)+1,"")</f>
        <v>72</v>
      </c>
      <c r="K238" s="31">
        <f>IF(AND(B238=K$1),LOOKUP(9.99999999999999E+307,$K$2:K237)+1,"")</f>
        <v>72</v>
      </c>
      <c r="L238" s="31">
        <f>IF(AND(B238=L$1),LOOKUP(9.99999999999999E+307,$L$2:L237)+1,"")</f>
        <v>72</v>
      </c>
      <c r="M238" s="31">
        <f>IF(AND(B238=M$1),LOOKUP(9.99999999999999E+307,$M$2:M237)+1,"")</f>
        <v>72</v>
      </c>
      <c r="N238" s="31" t="e">
        <f>IF(AND(B238=N$1),LOOKUP(9.99999999999999E+307,$N$2:N237)+1,"")</f>
        <v>#REF!</v>
      </c>
      <c r="O238" s="31" t="e">
        <f>IF(AND($B238=O$1),LOOKUP(9.99999999999999E+307,$O$2:O237)+1,"")</f>
        <v>#REF!</v>
      </c>
      <c r="P238" s="31" t="e">
        <f>IF(AND($B238=P$1),LOOKUP(9.99999999999999E+307,$P$2:P237)+1,"")</f>
        <v>#REF!</v>
      </c>
      <c r="Q238" s="31" t="e">
        <f>IF(AND($B238=Q$1),LOOKUP(9.99999999999999E+307,$Q$2:Q237)+1,"")</f>
        <v>#REF!</v>
      </c>
      <c r="R238" s="31">
        <f>IF(AND($B238=R$1),LOOKUP(9.99999999999999E+307,$R$2:R237)+1,"")</f>
        <v>72</v>
      </c>
      <c r="S238" s="31">
        <f>IF(AND($B238=S$1),LOOKUP(9.99999999999999E+307,$S$2:S237)+1,"")</f>
        <v>72</v>
      </c>
      <c r="T238" s="31"/>
      <c r="U238" s="31"/>
      <c r="AA238" s="254" t="str">
        <f t="shared" si="27"/>
        <v/>
      </c>
      <c r="AB238" s="254" t="str">
        <f t="shared" si="28"/>
        <v/>
      </c>
      <c r="AC238" s="255">
        <f t="shared" si="24"/>
        <v>0</v>
      </c>
      <c r="AD238" s="255">
        <f t="shared" si="25"/>
        <v>3836</v>
      </c>
      <c r="AE238" s="256" t="str">
        <f t="shared" si="29"/>
        <v/>
      </c>
      <c r="AF238" s="252" t="str">
        <f t="shared" si="23"/>
        <v>-</v>
      </c>
    </row>
    <row r="239" spans="1:32" ht="20.149999999999999" customHeight="1" x14ac:dyDescent="0.6">
      <c r="A239" s="31">
        <v>237</v>
      </c>
      <c r="B239" s="235"/>
      <c r="C239" s="236"/>
      <c r="D239" s="237"/>
      <c r="E239" s="675"/>
      <c r="F239" s="675"/>
      <c r="G239" s="253" t="str">
        <f t="shared" si="26"/>
        <v/>
      </c>
      <c r="H239" s="31" t="str">
        <f>IF(AND(B239=H$1),LOOKUP(9.99999999999999E+307,$H$2:H238)+1,"")</f>
        <v/>
      </c>
      <c r="I239" s="31" t="str">
        <f>IF(AND(B239=I$1),LOOKUP(9.99999999999999E+307,$I$2:I238)+1,"")</f>
        <v/>
      </c>
      <c r="J239" s="31">
        <f>IF(AND(B239=J$1),LOOKUP(9.99999999999999E+307,$J$2:J238)+1,"")</f>
        <v>73</v>
      </c>
      <c r="K239" s="31">
        <f>IF(AND(B239=K$1),LOOKUP(9.99999999999999E+307,$K$2:K238)+1,"")</f>
        <v>73</v>
      </c>
      <c r="L239" s="31">
        <f>IF(AND(B239=L$1),LOOKUP(9.99999999999999E+307,$L$2:L238)+1,"")</f>
        <v>73</v>
      </c>
      <c r="M239" s="31">
        <f>IF(AND(B239=M$1),LOOKUP(9.99999999999999E+307,$M$2:M238)+1,"")</f>
        <v>73</v>
      </c>
      <c r="N239" s="31" t="e">
        <f>IF(AND(B239=N$1),LOOKUP(9.99999999999999E+307,$N$2:N238)+1,"")</f>
        <v>#REF!</v>
      </c>
      <c r="O239" s="31" t="e">
        <f>IF(AND($B239=O$1),LOOKUP(9.99999999999999E+307,$O$2:O238)+1,"")</f>
        <v>#REF!</v>
      </c>
      <c r="P239" s="31" t="e">
        <f>IF(AND($B239=P$1),LOOKUP(9.99999999999999E+307,$P$2:P238)+1,"")</f>
        <v>#REF!</v>
      </c>
      <c r="Q239" s="31" t="e">
        <f>IF(AND($B239=Q$1),LOOKUP(9.99999999999999E+307,$Q$2:Q238)+1,"")</f>
        <v>#REF!</v>
      </c>
      <c r="R239" s="31">
        <f>IF(AND($B239=R$1),LOOKUP(9.99999999999999E+307,$R$2:R238)+1,"")</f>
        <v>73</v>
      </c>
      <c r="S239" s="31">
        <f>IF(AND($B239=S$1),LOOKUP(9.99999999999999E+307,$S$2:S238)+1,"")</f>
        <v>73</v>
      </c>
      <c r="T239" s="31"/>
      <c r="U239" s="31"/>
      <c r="AA239" s="254" t="str">
        <f t="shared" si="27"/>
        <v/>
      </c>
      <c r="AB239" s="254" t="str">
        <f t="shared" si="28"/>
        <v/>
      </c>
      <c r="AC239" s="255">
        <f t="shared" si="24"/>
        <v>0</v>
      </c>
      <c r="AD239" s="255">
        <f t="shared" si="25"/>
        <v>3836</v>
      </c>
      <c r="AE239" s="256" t="str">
        <f t="shared" si="29"/>
        <v/>
      </c>
      <c r="AF239" s="252" t="str">
        <f t="shared" ref="AF239:AF302" si="30">CONCATENATE(B239,"-",AE239)</f>
        <v>-</v>
      </c>
    </row>
    <row r="240" spans="1:32" ht="20.149999999999999" customHeight="1" x14ac:dyDescent="0.6">
      <c r="A240" s="31">
        <v>238</v>
      </c>
      <c r="B240" s="235"/>
      <c r="C240" s="676"/>
      <c r="D240" s="237"/>
      <c r="E240" s="675"/>
      <c r="F240" s="675"/>
      <c r="G240" s="253" t="str">
        <f t="shared" si="26"/>
        <v/>
      </c>
      <c r="H240" s="31" t="str">
        <f>IF(AND(B240=H$1),LOOKUP(9.99999999999999E+307,$H$2:H239)+1,"")</f>
        <v/>
      </c>
      <c r="I240" s="31" t="str">
        <f>IF(AND(B240=I$1),LOOKUP(9.99999999999999E+307,$I$2:I239)+1,"")</f>
        <v/>
      </c>
      <c r="J240" s="31">
        <f>IF(AND(B240=J$1),LOOKUP(9.99999999999999E+307,$J$2:J239)+1,"")</f>
        <v>74</v>
      </c>
      <c r="K240" s="31">
        <f>IF(AND(B240=K$1),LOOKUP(9.99999999999999E+307,$K$2:K239)+1,"")</f>
        <v>74</v>
      </c>
      <c r="L240" s="31">
        <f>IF(AND(B240=L$1),LOOKUP(9.99999999999999E+307,$L$2:L239)+1,"")</f>
        <v>74</v>
      </c>
      <c r="M240" s="31">
        <f>IF(AND(B240=M$1),LOOKUP(9.99999999999999E+307,$M$2:M239)+1,"")</f>
        <v>74</v>
      </c>
      <c r="N240" s="31" t="e">
        <f>IF(AND(B240=N$1),LOOKUP(9.99999999999999E+307,$N$2:N239)+1,"")</f>
        <v>#REF!</v>
      </c>
      <c r="O240" s="31" t="e">
        <f>IF(AND($B240=O$1),LOOKUP(9.99999999999999E+307,$O$2:O239)+1,"")</f>
        <v>#REF!</v>
      </c>
      <c r="P240" s="31" t="e">
        <f>IF(AND($B240=P$1),LOOKUP(9.99999999999999E+307,$P$2:P239)+1,"")</f>
        <v>#REF!</v>
      </c>
      <c r="Q240" s="31" t="e">
        <f>IF(AND($B240=Q$1),LOOKUP(9.99999999999999E+307,$Q$2:Q239)+1,"")</f>
        <v>#REF!</v>
      </c>
      <c r="R240" s="31">
        <f>IF(AND($B240=R$1),LOOKUP(9.99999999999999E+307,$R$2:R239)+1,"")</f>
        <v>74</v>
      </c>
      <c r="S240" s="31">
        <f>IF(AND($B240=S$1),LOOKUP(9.99999999999999E+307,$S$2:S239)+1,"")</f>
        <v>74</v>
      </c>
      <c r="T240" s="31"/>
      <c r="U240" s="31"/>
      <c r="AA240" s="254" t="str">
        <f t="shared" si="27"/>
        <v/>
      </c>
      <c r="AB240" s="254" t="str">
        <f t="shared" si="28"/>
        <v/>
      </c>
      <c r="AC240" s="255">
        <f t="shared" si="24"/>
        <v>0</v>
      </c>
      <c r="AD240" s="255">
        <f t="shared" si="25"/>
        <v>3836</v>
      </c>
      <c r="AE240" s="256" t="str">
        <f t="shared" si="29"/>
        <v/>
      </c>
      <c r="AF240" s="252" t="str">
        <f t="shared" si="30"/>
        <v>-</v>
      </c>
    </row>
    <row r="241" spans="1:32" ht="20.149999999999999" customHeight="1" x14ac:dyDescent="0.6">
      <c r="A241" s="31">
        <v>239</v>
      </c>
      <c r="B241" s="235"/>
      <c r="C241" s="236"/>
      <c r="D241" s="237"/>
      <c r="E241" s="675"/>
      <c r="F241" s="675"/>
      <c r="G241" s="253" t="str">
        <f t="shared" si="26"/>
        <v/>
      </c>
      <c r="H241" s="31" t="str">
        <f>IF(AND(B241=H$1),LOOKUP(9.99999999999999E+307,$H$2:H240)+1,"")</f>
        <v/>
      </c>
      <c r="I241" s="31" t="str">
        <f>IF(AND(B241=I$1),LOOKUP(9.99999999999999E+307,$I$2:I240)+1,"")</f>
        <v/>
      </c>
      <c r="J241" s="31">
        <f>IF(AND(B241=J$1),LOOKUP(9.99999999999999E+307,$J$2:J240)+1,"")</f>
        <v>75</v>
      </c>
      <c r="K241" s="31">
        <f>IF(AND(B241=K$1),LOOKUP(9.99999999999999E+307,$K$2:K240)+1,"")</f>
        <v>75</v>
      </c>
      <c r="L241" s="31">
        <f>IF(AND(B241=L$1),LOOKUP(9.99999999999999E+307,$L$2:L240)+1,"")</f>
        <v>75</v>
      </c>
      <c r="M241" s="31">
        <f>IF(AND(B241=M$1),LOOKUP(9.99999999999999E+307,$M$2:M240)+1,"")</f>
        <v>75</v>
      </c>
      <c r="N241" s="31" t="e">
        <f>IF(AND(B241=N$1),LOOKUP(9.99999999999999E+307,$N$2:N240)+1,"")</f>
        <v>#REF!</v>
      </c>
      <c r="O241" s="31" t="e">
        <f>IF(AND($B241=O$1),LOOKUP(9.99999999999999E+307,$O$2:O240)+1,"")</f>
        <v>#REF!</v>
      </c>
      <c r="P241" s="31" t="e">
        <f>IF(AND($B241=P$1),LOOKUP(9.99999999999999E+307,$P$2:P240)+1,"")</f>
        <v>#REF!</v>
      </c>
      <c r="Q241" s="31" t="e">
        <f>IF(AND($B241=Q$1),LOOKUP(9.99999999999999E+307,$Q$2:Q240)+1,"")</f>
        <v>#REF!</v>
      </c>
      <c r="R241" s="31">
        <f>IF(AND($B241=R$1),LOOKUP(9.99999999999999E+307,$R$2:R240)+1,"")</f>
        <v>75</v>
      </c>
      <c r="S241" s="31">
        <f>IF(AND($B241=S$1),LOOKUP(9.99999999999999E+307,$S$2:S240)+1,"")</f>
        <v>75</v>
      </c>
      <c r="T241" s="31"/>
      <c r="U241" s="31"/>
      <c r="AA241" s="254" t="str">
        <f t="shared" si="27"/>
        <v/>
      </c>
      <c r="AB241" s="254" t="str">
        <f t="shared" si="28"/>
        <v/>
      </c>
      <c r="AC241" s="255">
        <f t="shared" si="24"/>
        <v>0</v>
      </c>
      <c r="AD241" s="255">
        <f t="shared" si="25"/>
        <v>3836</v>
      </c>
      <c r="AE241" s="256" t="str">
        <f t="shared" si="29"/>
        <v/>
      </c>
      <c r="AF241" s="252" t="str">
        <f t="shared" si="30"/>
        <v>-</v>
      </c>
    </row>
    <row r="242" spans="1:32" ht="20.149999999999999" customHeight="1" x14ac:dyDescent="0.6">
      <c r="A242" s="31">
        <v>240</v>
      </c>
      <c r="B242" s="235"/>
      <c r="C242" s="676"/>
      <c r="D242" s="237"/>
      <c r="E242" s="675"/>
      <c r="F242" s="677"/>
      <c r="G242" s="253" t="str">
        <f t="shared" si="26"/>
        <v/>
      </c>
      <c r="H242" s="31" t="str">
        <f>IF(AND(B242=H$1),LOOKUP(9.99999999999999E+307,$H$2:H241)+1,"")</f>
        <v/>
      </c>
      <c r="I242" s="31" t="str">
        <f>IF(AND(B242=I$1),LOOKUP(9.99999999999999E+307,$I$2:I241)+1,"")</f>
        <v/>
      </c>
      <c r="J242" s="31">
        <f>IF(AND(B242=J$1),LOOKUP(9.99999999999999E+307,$J$2:J241)+1,"")</f>
        <v>76</v>
      </c>
      <c r="K242" s="31">
        <f>IF(AND(B242=K$1),LOOKUP(9.99999999999999E+307,$K$2:K241)+1,"")</f>
        <v>76</v>
      </c>
      <c r="L242" s="31">
        <f>IF(AND(B242=L$1),LOOKUP(9.99999999999999E+307,$L$2:L241)+1,"")</f>
        <v>76</v>
      </c>
      <c r="M242" s="31">
        <f>IF(AND(B242=M$1),LOOKUP(9.99999999999999E+307,$M$2:M241)+1,"")</f>
        <v>76</v>
      </c>
      <c r="N242" s="31" t="e">
        <f>IF(AND(B242=N$1),LOOKUP(9.99999999999999E+307,$N$2:N241)+1,"")</f>
        <v>#REF!</v>
      </c>
      <c r="O242" s="31" t="e">
        <f>IF(AND($B242=O$1),LOOKUP(9.99999999999999E+307,$O$2:O241)+1,"")</f>
        <v>#REF!</v>
      </c>
      <c r="P242" s="31" t="e">
        <f>IF(AND($B242=P$1),LOOKUP(9.99999999999999E+307,$P$2:P241)+1,"")</f>
        <v>#REF!</v>
      </c>
      <c r="Q242" s="31" t="e">
        <f>IF(AND($B242=Q$1),LOOKUP(9.99999999999999E+307,$Q$2:Q241)+1,"")</f>
        <v>#REF!</v>
      </c>
      <c r="R242" s="31">
        <f>IF(AND($B242=R$1),LOOKUP(9.99999999999999E+307,$R$2:R241)+1,"")</f>
        <v>76</v>
      </c>
      <c r="S242" s="31">
        <f>IF(AND($B242=S$1),LOOKUP(9.99999999999999E+307,$S$2:S241)+1,"")</f>
        <v>76</v>
      </c>
      <c r="T242" s="31"/>
      <c r="U242" s="31"/>
      <c r="AA242" s="254" t="str">
        <f t="shared" si="27"/>
        <v/>
      </c>
      <c r="AB242" s="254" t="str">
        <f t="shared" si="28"/>
        <v/>
      </c>
      <c r="AC242" s="255">
        <f t="shared" si="24"/>
        <v>0</v>
      </c>
      <c r="AD242" s="255">
        <f t="shared" si="25"/>
        <v>3836</v>
      </c>
      <c r="AE242" s="256" t="str">
        <f t="shared" si="29"/>
        <v/>
      </c>
      <c r="AF242" s="252" t="str">
        <f t="shared" si="30"/>
        <v>-</v>
      </c>
    </row>
    <row r="243" spans="1:32" ht="20.149999999999999" customHeight="1" x14ac:dyDescent="0.6">
      <c r="A243" s="31">
        <v>241</v>
      </c>
      <c r="B243" s="235"/>
      <c r="C243" s="236"/>
      <c r="D243" s="237"/>
      <c r="E243" s="675"/>
      <c r="F243" s="675"/>
      <c r="G243" s="253" t="str">
        <f t="shared" si="26"/>
        <v/>
      </c>
      <c r="H243" s="31" t="str">
        <f>IF(AND(B243=H$1),LOOKUP(9.99999999999999E+307,$H$2:H242)+1,"")</f>
        <v/>
      </c>
      <c r="I243" s="31" t="str">
        <f>IF(AND(B243=I$1),LOOKUP(9.99999999999999E+307,$I$2:I242)+1,"")</f>
        <v/>
      </c>
      <c r="J243" s="31">
        <f>IF(AND(B243=J$1),LOOKUP(9.99999999999999E+307,$J$2:J242)+1,"")</f>
        <v>77</v>
      </c>
      <c r="K243" s="31">
        <f>IF(AND(B243=K$1),LOOKUP(9.99999999999999E+307,$K$2:K242)+1,"")</f>
        <v>77</v>
      </c>
      <c r="L243" s="31">
        <f>IF(AND(B243=L$1),LOOKUP(9.99999999999999E+307,$L$2:L242)+1,"")</f>
        <v>77</v>
      </c>
      <c r="M243" s="31">
        <f>IF(AND(B243=M$1),LOOKUP(9.99999999999999E+307,$M$2:M242)+1,"")</f>
        <v>77</v>
      </c>
      <c r="N243" s="31" t="e">
        <f>IF(AND(B243=N$1),LOOKUP(9.99999999999999E+307,$N$2:N242)+1,"")</f>
        <v>#REF!</v>
      </c>
      <c r="O243" s="31" t="e">
        <f>IF(AND($B243=O$1),LOOKUP(9.99999999999999E+307,$O$2:O242)+1,"")</f>
        <v>#REF!</v>
      </c>
      <c r="P243" s="31" t="e">
        <f>IF(AND($B243=P$1),LOOKUP(9.99999999999999E+307,$P$2:P242)+1,"")</f>
        <v>#REF!</v>
      </c>
      <c r="Q243" s="31" t="e">
        <f>IF(AND($B243=Q$1),LOOKUP(9.99999999999999E+307,$Q$2:Q242)+1,"")</f>
        <v>#REF!</v>
      </c>
      <c r="R243" s="31">
        <f>IF(AND($B243=R$1),LOOKUP(9.99999999999999E+307,$R$2:R242)+1,"")</f>
        <v>77</v>
      </c>
      <c r="S243" s="31">
        <f>IF(AND($B243=S$1),LOOKUP(9.99999999999999E+307,$S$2:S242)+1,"")</f>
        <v>77</v>
      </c>
      <c r="T243" s="31"/>
      <c r="U243" s="31"/>
      <c r="AA243" s="254" t="str">
        <f t="shared" si="27"/>
        <v/>
      </c>
      <c r="AB243" s="254" t="str">
        <f t="shared" si="28"/>
        <v/>
      </c>
      <c r="AC243" s="255">
        <f t="shared" si="24"/>
        <v>0</v>
      </c>
      <c r="AD243" s="255">
        <f t="shared" si="25"/>
        <v>3836</v>
      </c>
      <c r="AE243" s="256" t="str">
        <f t="shared" si="29"/>
        <v/>
      </c>
      <c r="AF243" s="252" t="str">
        <f t="shared" si="30"/>
        <v>-</v>
      </c>
    </row>
    <row r="244" spans="1:32" ht="20.149999999999999" customHeight="1" x14ac:dyDescent="0.6">
      <c r="A244" s="31">
        <v>242</v>
      </c>
      <c r="B244" s="235"/>
      <c r="C244" s="676"/>
      <c r="D244" s="237"/>
      <c r="E244" s="675"/>
      <c r="F244" s="675"/>
      <c r="G244" s="253" t="str">
        <f t="shared" si="26"/>
        <v/>
      </c>
      <c r="H244" s="31" t="str">
        <f>IF(AND(B244=H$1),LOOKUP(9.99999999999999E+307,$H$2:H243)+1,"")</f>
        <v/>
      </c>
      <c r="I244" s="31" t="str">
        <f>IF(AND(B244=I$1),LOOKUP(9.99999999999999E+307,$I$2:I243)+1,"")</f>
        <v/>
      </c>
      <c r="J244" s="31">
        <f>IF(AND(B244=J$1),LOOKUP(9.99999999999999E+307,$J$2:J243)+1,"")</f>
        <v>78</v>
      </c>
      <c r="K244" s="31">
        <f>IF(AND(B244=K$1),LOOKUP(9.99999999999999E+307,$K$2:K243)+1,"")</f>
        <v>78</v>
      </c>
      <c r="L244" s="31">
        <f>IF(AND(B244=L$1),LOOKUP(9.99999999999999E+307,$L$2:L243)+1,"")</f>
        <v>78</v>
      </c>
      <c r="M244" s="31">
        <f>IF(AND(B244=M$1),LOOKUP(9.99999999999999E+307,$M$2:M243)+1,"")</f>
        <v>78</v>
      </c>
      <c r="N244" s="31" t="e">
        <f>IF(AND(B244=N$1),LOOKUP(9.99999999999999E+307,$N$2:N243)+1,"")</f>
        <v>#REF!</v>
      </c>
      <c r="O244" s="31" t="e">
        <f>IF(AND($B244=O$1),LOOKUP(9.99999999999999E+307,$O$2:O243)+1,"")</f>
        <v>#REF!</v>
      </c>
      <c r="P244" s="31" t="e">
        <f>IF(AND($B244=P$1),LOOKUP(9.99999999999999E+307,$P$2:P243)+1,"")</f>
        <v>#REF!</v>
      </c>
      <c r="Q244" s="31" t="e">
        <f>IF(AND($B244=Q$1),LOOKUP(9.99999999999999E+307,$Q$2:Q243)+1,"")</f>
        <v>#REF!</v>
      </c>
      <c r="R244" s="31">
        <f>IF(AND($B244=R$1),LOOKUP(9.99999999999999E+307,$R$2:R243)+1,"")</f>
        <v>78</v>
      </c>
      <c r="S244" s="31">
        <f>IF(AND($B244=S$1),LOOKUP(9.99999999999999E+307,$S$2:S243)+1,"")</f>
        <v>78</v>
      </c>
      <c r="T244" s="31"/>
      <c r="U244" s="31"/>
      <c r="AA244" s="254" t="str">
        <f t="shared" si="27"/>
        <v/>
      </c>
      <c r="AB244" s="254" t="str">
        <f t="shared" si="28"/>
        <v/>
      </c>
      <c r="AC244" s="255">
        <f t="shared" si="24"/>
        <v>0</v>
      </c>
      <c r="AD244" s="255">
        <f t="shared" si="25"/>
        <v>3836</v>
      </c>
      <c r="AE244" s="256" t="str">
        <f t="shared" si="29"/>
        <v/>
      </c>
      <c r="AF244" s="252" t="str">
        <f t="shared" si="30"/>
        <v>-</v>
      </c>
    </row>
    <row r="245" spans="1:32" ht="20.149999999999999" customHeight="1" x14ac:dyDescent="0.6">
      <c r="A245" s="31">
        <v>243</v>
      </c>
      <c r="B245" s="235"/>
      <c r="C245" s="236"/>
      <c r="D245" s="237"/>
      <c r="E245" s="675"/>
      <c r="F245" s="675"/>
      <c r="G245" s="253" t="str">
        <f t="shared" si="26"/>
        <v/>
      </c>
      <c r="H245" s="31" t="str">
        <f>IF(AND(B245=H$1),LOOKUP(9.99999999999999E+307,$H$2:H244)+1,"")</f>
        <v/>
      </c>
      <c r="I245" s="31" t="str">
        <f>IF(AND(B245=I$1),LOOKUP(9.99999999999999E+307,$I$2:I244)+1,"")</f>
        <v/>
      </c>
      <c r="J245" s="31">
        <f>IF(AND(B245=J$1),LOOKUP(9.99999999999999E+307,$J$2:J244)+1,"")</f>
        <v>79</v>
      </c>
      <c r="K245" s="31">
        <f>IF(AND(B245=K$1),LOOKUP(9.99999999999999E+307,$K$2:K244)+1,"")</f>
        <v>79</v>
      </c>
      <c r="L245" s="31">
        <f>IF(AND(B245=L$1),LOOKUP(9.99999999999999E+307,$L$2:L244)+1,"")</f>
        <v>79</v>
      </c>
      <c r="M245" s="31">
        <f>IF(AND(B245=M$1),LOOKUP(9.99999999999999E+307,$M$2:M244)+1,"")</f>
        <v>79</v>
      </c>
      <c r="N245" s="31" t="e">
        <f>IF(AND(B245=N$1),LOOKUP(9.99999999999999E+307,$N$2:N244)+1,"")</f>
        <v>#REF!</v>
      </c>
      <c r="O245" s="31" t="e">
        <f>IF(AND($B245=O$1),LOOKUP(9.99999999999999E+307,$O$2:O244)+1,"")</f>
        <v>#REF!</v>
      </c>
      <c r="P245" s="31" t="e">
        <f>IF(AND($B245=P$1),LOOKUP(9.99999999999999E+307,$P$2:P244)+1,"")</f>
        <v>#REF!</v>
      </c>
      <c r="Q245" s="31" t="e">
        <f>IF(AND($B245=Q$1),LOOKUP(9.99999999999999E+307,$Q$2:Q244)+1,"")</f>
        <v>#REF!</v>
      </c>
      <c r="R245" s="31">
        <f>IF(AND($B245=R$1),LOOKUP(9.99999999999999E+307,$R$2:R244)+1,"")</f>
        <v>79</v>
      </c>
      <c r="S245" s="31">
        <f>IF(AND($B245=S$1),LOOKUP(9.99999999999999E+307,$S$2:S244)+1,"")</f>
        <v>79</v>
      </c>
      <c r="T245" s="31"/>
      <c r="U245" s="31"/>
      <c r="AA245" s="254" t="str">
        <f t="shared" si="27"/>
        <v/>
      </c>
      <c r="AB245" s="254" t="str">
        <f t="shared" si="28"/>
        <v/>
      </c>
      <c r="AC245" s="255">
        <f t="shared" si="24"/>
        <v>0</v>
      </c>
      <c r="AD245" s="255">
        <f t="shared" si="25"/>
        <v>3836</v>
      </c>
      <c r="AE245" s="256" t="str">
        <f t="shared" si="29"/>
        <v/>
      </c>
      <c r="AF245" s="252" t="str">
        <f t="shared" si="30"/>
        <v>-</v>
      </c>
    </row>
    <row r="246" spans="1:32" ht="20.149999999999999" customHeight="1" x14ac:dyDescent="0.6">
      <c r="A246" s="31">
        <v>244</v>
      </c>
      <c r="B246" s="235"/>
      <c r="C246" s="676"/>
      <c r="D246" s="237"/>
      <c r="E246" s="675"/>
      <c r="F246" s="675"/>
      <c r="G246" s="253" t="str">
        <f t="shared" si="26"/>
        <v/>
      </c>
      <c r="H246" s="31" t="str">
        <f>IF(AND(B246=H$1),LOOKUP(9.99999999999999E+307,$H$2:H245)+1,"")</f>
        <v/>
      </c>
      <c r="I246" s="31" t="str">
        <f>IF(AND(B246=I$1),LOOKUP(9.99999999999999E+307,$I$2:I245)+1,"")</f>
        <v/>
      </c>
      <c r="J246" s="31">
        <f>IF(AND(B246=J$1),LOOKUP(9.99999999999999E+307,$J$2:J245)+1,"")</f>
        <v>80</v>
      </c>
      <c r="K246" s="31">
        <f>IF(AND(B246=K$1),LOOKUP(9.99999999999999E+307,$K$2:K245)+1,"")</f>
        <v>80</v>
      </c>
      <c r="L246" s="31">
        <f>IF(AND(B246=L$1),LOOKUP(9.99999999999999E+307,$L$2:L245)+1,"")</f>
        <v>80</v>
      </c>
      <c r="M246" s="31">
        <f>IF(AND(B246=M$1),LOOKUP(9.99999999999999E+307,$M$2:M245)+1,"")</f>
        <v>80</v>
      </c>
      <c r="N246" s="31" t="e">
        <f>IF(AND(B246=N$1),LOOKUP(9.99999999999999E+307,$N$2:N245)+1,"")</f>
        <v>#REF!</v>
      </c>
      <c r="O246" s="31" t="e">
        <f>IF(AND($B246=O$1),LOOKUP(9.99999999999999E+307,$O$2:O245)+1,"")</f>
        <v>#REF!</v>
      </c>
      <c r="P246" s="31" t="e">
        <f>IF(AND($B246=P$1),LOOKUP(9.99999999999999E+307,$P$2:P245)+1,"")</f>
        <v>#REF!</v>
      </c>
      <c r="Q246" s="31" t="e">
        <f>IF(AND($B246=Q$1),LOOKUP(9.99999999999999E+307,$Q$2:Q245)+1,"")</f>
        <v>#REF!</v>
      </c>
      <c r="R246" s="31">
        <f>IF(AND($B246=R$1),LOOKUP(9.99999999999999E+307,$R$2:R245)+1,"")</f>
        <v>80</v>
      </c>
      <c r="S246" s="31">
        <f>IF(AND($B246=S$1),LOOKUP(9.99999999999999E+307,$S$2:S245)+1,"")</f>
        <v>80</v>
      </c>
      <c r="T246" s="31"/>
      <c r="U246" s="31"/>
      <c r="AA246" s="254" t="str">
        <f t="shared" si="27"/>
        <v/>
      </c>
      <c r="AB246" s="254" t="str">
        <f t="shared" si="28"/>
        <v/>
      </c>
      <c r="AC246" s="255">
        <f t="shared" si="24"/>
        <v>0</v>
      </c>
      <c r="AD246" s="255">
        <f t="shared" si="25"/>
        <v>3836</v>
      </c>
      <c r="AE246" s="256" t="str">
        <f t="shared" si="29"/>
        <v/>
      </c>
      <c r="AF246" s="252" t="str">
        <f t="shared" si="30"/>
        <v>-</v>
      </c>
    </row>
    <row r="247" spans="1:32" ht="20.149999999999999" customHeight="1" x14ac:dyDescent="0.6">
      <c r="A247" s="31">
        <v>245</v>
      </c>
      <c r="B247" s="235"/>
      <c r="C247" s="236"/>
      <c r="D247" s="237"/>
      <c r="E247" s="675"/>
      <c r="F247" s="675"/>
      <c r="G247" s="253" t="str">
        <f t="shared" si="26"/>
        <v/>
      </c>
      <c r="H247" s="31" t="str">
        <f>IF(AND(B247=H$1),LOOKUP(9.99999999999999E+307,$H$2:H246)+1,"")</f>
        <v/>
      </c>
      <c r="I247" s="31" t="str">
        <f>IF(AND(B247=I$1),LOOKUP(9.99999999999999E+307,$I$2:I246)+1,"")</f>
        <v/>
      </c>
      <c r="J247" s="31">
        <f>IF(AND(B247=J$1),LOOKUP(9.99999999999999E+307,$J$2:J246)+1,"")</f>
        <v>81</v>
      </c>
      <c r="K247" s="31">
        <f>IF(AND(B247=K$1),LOOKUP(9.99999999999999E+307,$K$2:K246)+1,"")</f>
        <v>81</v>
      </c>
      <c r="L247" s="31">
        <f>IF(AND(B247=L$1),LOOKUP(9.99999999999999E+307,$L$2:L246)+1,"")</f>
        <v>81</v>
      </c>
      <c r="M247" s="31">
        <f>IF(AND(B247=M$1),LOOKUP(9.99999999999999E+307,$M$2:M246)+1,"")</f>
        <v>81</v>
      </c>
      <c r="N247" s="31" t="e">
        <f>IF(AND(B247=N$1),LOOKUP(9.99999999999999E+307,$N$2:N246)+1,"")</f>
        <v>#REF!</v>
      </c>
      <c r="O247" s="31" t="e">
        <f>IF(AND($B247=O$1),LOOKUP(9.99999999999999E+307,$O$2:O246)+1,"")</f>
        <v>#REF!</v>
      </c>
      <c r="P247" s="31" t="e">
        <f>IF(AND($B247=P$1),LOOKUP(9.99999999999999E+307,$P$2:P246)+1,"")</f>
        <v>#REF!</v>
      </c>
      <c r="Q247" s="31" t="e">
        <f>IF(AND($B247=Q$1),LOOKUP(9.99999999999999E+307,$Q$2:Q246)+1,"")</f>
        <v>#REF!</v>
      </c>
      <c r="R247" s="31">
        <f>IF(AND($B247=R$1),LOOKUP(9.99999999999999E+307,$R$2:R246)+1,"")</f>
        <v>81</v>
      </c>
      <c r="S247" s="31">
        <f>IF(AND($B247=S$1),LOOKUP(9.99999999999999E+307,$S$2:S246)+1,"")</f>
        <v>81</v>
      </c>
      <c r="T247" s="31"/>
      <c r="U247" s="31"/>
      <c r="AA247" s="254" t="str">
        <f t="shared" si="27"/>
        <v/>
      </c>
      <c r="AB247" s="254" t="str">
        <f t="shared" si="28"/>
        <v/>
      </c>
      <c r="AC247" s="255">
        <f t="shared" si="24"/>
        <v>0</v>
      </c>
      <c r="AD247" s="255">
        <f t="shared" si="25"/>
        <v>3836</v>
      </c>
      <c r="AE247" s="256" t="str">
        <f t="shared" si="29"/>
        <v/>
      </c>
      <c r="AF247" s="252" t="str">
        <f t="shared" si="30"/>
        <v>-</v>
      </c>
    </row>
    <row r="248" spans="1:32" ht="20.149999999999999" customHeight="1" x14ac:dyDescent="0.6">
      <c r="A248" s="31">
        <v>246</v>
      </c>
      <c r="B248" s="235"/>
      <c r="C248" s="676"/>
      <c r="D248" s="237"/>
      <c r="E248" s="675"/>
      <c r="F248" s="675"/>
      <c r="G248" s="253" t="str">
        <f t="shared" si="26"/>
        <v/>
      </c>
      <c r="H248" s="31" t="str">
        <f>IF(AND(B248=H$1),LOOKUP(9.99999999999999E+307,$H$2:H247)+1,"")</f>
        <v/>
      </c>
      <c r="I248" s="31" t="str">
        <f>IF(AND(B248=I$1),LOOKUP(9.99999999999999E+307,$I$2:I247)+1,"")</f>
        <v/>
      </c>
      <c r="J248" s="31">
        <f>IF(AND(B248=J$1),LOOKUP(9.99999999999999E+307,$J$2:J247)+1,"")</f>
        <v>82</v>
      </c>
      <c r="K248" s="31">
        <f>IF(AND(B248=K$1),LOOKUP(9.99999999999999E+307,$K$2:K247)+1,"")</f>
        <v>82</v>
      </c>
      <c r="L248" s="31">
        <f>IF(AND(B248=L$1),LOOKUP(9.99999999999999E+307,$L$2:L247)+1,"")</f>
        <v>82</v>
      </c>
      <c r="M248" s="31">
        <f>IF(AND(B248=M$1),LOOKUP(9.99999999999999E+307,$M$2:M247)+1,"")</f>
        <v>82</v>
      </c>
      <c r="N248" s="31" t="e">
        <f>IF(AND(B248=N$1),LOOKUP(9.99999999999999E+307,$N$2:N247)+1,"")</f>
        <v>#REF!</v>
      </c>
      <c r="O248" s="31" t="e">
        <f>IF(AND($B248=O$1),LOOKUP(9.99999999999999E+307,$O$2:O247)+1,"")</f>
        <v>#REF!</v>
      </c>
      <c r="P248" s="31" t="e">
        <f>IF(AND($B248=P$1),LOOKUP(9.99999999999999E+307,$P$2:P247)+1,"")</f>
        <v>#REF!</v>
      </c>
      <c r="Q248" s="31" t="e">
        <f>IF(AND($B248=Q$1),LOOKUP(9.99999999999999E+307,$Q$2:Q247)+1,"")</f>
        <v>#REF!</v>
      </c>
      <c r="R248" s="31">
        <f>IF(AND($B248=R$1),LOOKUP(9.99999999999999E+307,$R$2:R247)+1,"")</f>
        <v>82</v>
      </c>
      <c r="S248" s="31">
        <f>IF(AND($B248=S$1),LOOKUP(9.99999999999999E+307,$S$2:S247)+1,"")</f>
        <v>82</v>
      </c>
      <c r="T248" s="31"/>
      <c r="U248" s="31"/>
      <c r="AA248" s="254" t="str">
        <f t="shared" si="27"/>
        <v/>
      </c>
      <c r="AB248" s="254" t="str">
        <f t="shared" si="28"/>
        <v/>
      </c>
      <c r="AC248" s="255">
        <f t="shared" si="24"/>
        <v>0</v>
      </c>
      <c r="AD248" s="255">
        <f t="shared" si="25"/>
        <v>3836</v>
      </c>
      <c r="AE248" s="256" t="str">
        <f t="shared" si="29"/>
        <v/>
      </c>
      <c r="AF248" s="252" t="str">
        <f t="shared" si="30"/>
        <v>-</v>
      </c>
    </row>
    <row r="249" spans="1:32" ht="20.149999999999999" customHeight="1" x14ac:dyDescent="0.6">
      <c r="A249" s="31">
        <v>247</v>
      </c>
      <c r="B249" s="235"/>
      <c r="C249" s="236"/>
      <c r="D249" s="237"/>
      <c r="E249" s="675"/>
      <c r="F249" s="675"/>
      <c r="G249" s="253" t="str">
        <f t="shared" si="26"/>
        <v/>
      </c>
      <c r="H249" s="31" t="str">
        <f>IF(AND(B249=H$1),LOOKUP(9.99999999999999E+307,$H$2:H248)+1,"")</f>
        <v/>
      </c>
      <c r="I249" s="31" t="str">
        <f>IF(AND(B249=I$1),LOOKUP(9.99999999999999E+307,$I$2:I248)+1,"")</f>
        <v/>
      </c>
      <c r="J249" s="31">
        <f>IF(AND(B249=J$1),LOOKUP(9.99999999999999E+307,$J$2:J248)+1,"")</f>
        <v>83</v>
      </c>
      <c r="K249" s="31">
        <f>IF(AND(B249=K$1),LOOKUP(9.99999999999999E+307,$K$2:K248)+1,"")</f>
        <v>83</v>
      </c>
      <c r="L249" s="31">
        <f>IF(AND(B249=L$1),LOOKUP(9.99999999999999E+307,$L$2:L248)+1,"")</f>
        <v>83</v>
      </c>
      <c r="M249" s="31">
        <f>IF(AND(B249=M$1),LOOKUP(9.99999999999999E+307,$M$2:M248)+1,"")</f>
        <v>83</v>
      </c>
      <c r="N249" s="31" t="e">
        <f>IF(AND(B249=N$1),LOOKUP(9.99999999999999E+307,$N$2:N248)+1,"")</f>
        <v>#REF!</v>
      </c>
      <c r="O249" s="31" t="e">
        <f>IF(AND($B249=O$1),LOOKUP(9.99999999999999E+307,$O$2:O248)+1,"")</f>
        <v>#REF!</v>
      </c>
      <c r="P249" s="31" t="e">
        <f>IF(AND($B249=P$1),LOOKUP(9.99999999999999E+307,$P$2:P248)+1,"")</f>
        <v>#REF!</v>
      </c>
      <c r="Q249" s="31" t="e">
        <f>IF(AND($B249=Q$1),LOOKUP(9.99999999999999E+307,$Q$2:Q248)+1,"")</f>
        <v>#REF!</v>
      </c>
      <c r="R249" s="31">
        <f>IF(AND($B249=R$1),LOOKUP(9.99999999999999E+307,$R$2:R248)+1,"")</f>
        <v>83</v>
      </c>
      <c r="S249" s="31">
        <f>IF(AND($B249=S$1),LOOKUP(9.99999999999999E+307,$S$2:S248)+1,"")</f>
        <v>83</v>
      </c>
      <c r="T249" s="31"/>
      <c r="U249" s="31"/>
      <c r="AA249" s="254" t="str">
        <f t="shared" si="27"/>
        <v/>
      </c>
      <c r="AB249" s="254" t="str">
        <f t="shared" si="28"/>
        <v/>
      </c>
      <c r="AC249" s="255">
        <f t="shared" si="24"/>
        <v>0</v>
      </c>
      <c r="AD249" s="255">
        <f t="shared" si="25"/>
        <v>3836</v>
      </c>
      <c r="AE249" s="256" t="str">
        <f t="shared" si="29"/>
        <v/>
      </c>
      <c r="AF249" s="252" t="str">
        <f t="shared" si="30"/>
        <v>-</v>
      </c>
    </row>
    <row r="250" spans="1:32" ht="20.149999999999999" customHeight="1" x14ac:dyDescent="0.6">
      <c r="A250" s="31">
        <v>248</v>
      </c>
      <c r="B250" s="235"/>
      <c r="C250" s="676"/>
      <c r="D250" s="237"/>
      <c r="E250" s="675"/>
      <c r="F250" s="675"/>
      <c r="G250" s="253" t="str">
        <f t="shared" si="26"/>
        <v/>
      </c>
      <c r="H250" s="31" t="str">
        <f>IF(AND(B250=H$1),LOOKUP(9.99999999999999E+307,$H$2:H249)+1,"")</f>
        <v/>
      </c>
      <c r="I250" s="31" t="str">
        <f>IF(AND(B250=I$1),LOOKUP(9.99999999999999E+307,$I$2:I249)+1,"")</f>
        <v/>
      </c>
      <c r="J250" s="31">
        <f>IF(AND(B250=J$1),LOOKUP(9.99999999999999E+307,$J$2:J249)+1,"")</f>
        <v>84</v>
      </c>
      <c r="K250" s="31">
        <f>IF(AND(B250=K$1),LOOKUP(9.99999999999999E+307,$K$2:K249)+1,"")</f>
        <v>84</v>
      </c>
      <c r="L250" s="31">
        <f>IF(AND(B250=L$1),LOOKUP(9.99999999999999E+307,$L$2:L249)+1,"")</f>
        <v>84</v>
      </c>
      <c r="M250" s="31">
        <f>IF(AND(B250=M$1),LOOKUP(9.99999999999999E+307,$M$2:M249)+1,"")</f>
        <v>84</v>
      </c>
      <c r="N250" s="31" t="e">
        <f>IF(AND(B250=N$1),LOOKUP(9.99999999999999E+307,$N$2:N249)+1,"")</f>
        <v>#REF!</v>
      </c>
      <c r="O250" s="31" t="e">
        <f>IF(AND($B250=O$1),LOOKUP(9.99999999999999E+307,$O$2:O249)+1,"")</f>
        <v>#REF!</v>
      </c>
      <c r="P250" s="31" t="e">
        <f>IF(AND($B250=P$1),LOOKUP(9.99999999999999E+307,$P$2:P249)+1,"")</f>
        <v>#REF!</v>
      </c>
      <c r="Q250" s="31" t="e">
        <f>IF(AND($B250=Q$1),LOOKUP(9.99999999999999E+307,$Q$2:Q249)+1,"")</f>
        <v>#REF!</v>
      </c>
      <c r="R250" s="31">
        <f>IF(AND($B250=R$1),LOOKUP(9.99999999999999E+307,$R$2:R249)+1,"")</f>
        <v>84</v>
      </c>
      <c r="S250" s="31">
        <f>IF(AND($B250=S$1),LOOKUP(9.99999999999999E+307,$S$2:S249)+1,"")</f>
        <v>84</v>
      </c>
      <c r="T250" s="31"/>
      <c r="U250" s="31"/>
      <c r="AA250" s="254" t="str">
        <f t="shared" si="27"/>
        <v/>
      </c>
      <c r="AB250" s="254" t="str">
        <f t="shared" si="28"/>
        <v/>
      </c>
      <c r="AC250" s="255">
        <f t="shared" si="24"/>
        <v>0</v>
      </c>
      <c r="AD250" s="255">
        <f t="shared" si="25"/>
        <v>3836</v>
      </c>
      <c r="AE250" s="256" t="str">
        <f t="shared" si="29"/>
        <v/>
      </c>
      <c r="AF250" s="252" t="str">
        <f t="shared" si="30"/>
        <v>-</v>
      </c>
    </row>
    <row r="251" spans="1:32" ht="20.149999999999999" customHeight="1" x14ac:dyDescent="0.6">
      <c r="A251" s="31">
        <v>249</v>
      </c>
      <c r="B251" s="235"/>
      <c r="C251" s="676"/>
      <c r="D251" s="237"/>
      <c r="E251" s="675"/>
      <c r="F251" s="675"/>
      <c r="G251" s="253" t="str">
        <f t="shared" si="26"/>
        <v/>
      </c>
      <c r="H251" s="31" t="str">
        <f>IF(AND(B251=H$1),LOOKUP(9.99999999999999E+307,$H$2:H250)+1,"")</f>
        <v/>
      </c>
      <c r="I251" s="31" t="str">
        <f>IF(AND(B251=I$1),LOOKUP(9.99999999999999E+307,$I$2:I250)+1,"")</f>
        <v/>
      </c>
      <c r="J251" s="31">
        <f>IF(AND(B251=J$1),LOOKUP(9.99999999999999E+307,$J$2:J250)+1,"")</f>
        <v>85</v>
      </c>
      <c r="K251" s="31">
        <f>IF(AND(B251=K$1),LOOKUP(9.99999999999999E+307,$K$2:K250)+1,"")</f>
        <v>85</v>
      </c>
      <c r="L251" s="31">
        <f>IF(AND(B251=L$1),LOOKUP(9.99999999999999E+307,$L$2:L250)+1,"")</f>
        <v>85</v>
      </c>
      <c r="M251" s="31">
        <f>IF(AND(B251=M$1),LOOKUP(9.99999999999999E+307,$M$2:M250)+1,"")</f>
        <v>85</v>
      </c>
      <c r="N251" s="31" t="e">
        <f>IF(AND(B251=N$1),LOOKUP(9.99999999999999E+307,$N$2:N250)+1,"")</f>
        <v>#REF!</v>
      </c>
      <c r="O251" s="31" t="e">
        <f>IF(AND($B251=O$1),LOOKUP(9.99999999999999E+307,$O$2:O250)+1,"")</f>
        <v>#REF!</v>
      </c>
      <c r="P251" s="31" t="e">
        <f>IF(AND($B251=P$1),LOOKUP(9.99999999999999E+307,$P$2:P250)+1,"")</f>
        <v>#REF!</v>
      </c>
      <c r="Q251" s="31" t="e">
        <f>IF(AND($B251=Q$1),LOOKUP(9.99999999999999E+307,$Q$2:Q250)+1,"")</f>
        <v>#REF!</v>
      </c>
      <c r="R251" s="31">
        <f>IF(AND($B251=R$1),LOOKUP(9.99999999999999E+307,$R$2:R250)+1,"")</f>
        <v>85</v>
      </c>
      <c r="S251" s="31">
        <f>IF(AND($B251=S$1),LOOKUP(9.99999999999999E+307,$S$2:S250)+1,"")</f>
        <v>85</v>
      </c>
      <c r="T251" s="31"/>
      <c r="U251" s="31"/>
      <c r="AA251" s="254" t="str">
        <f t="shared" si="27"/>
        <v/>
      </c>
      <c r="AB251" s="254" t="str">
        <f t="shared" si="28"/>
        <v/>
      </c>
      <c r="AC251" s="255">
        <f t="shared" si="24"/>
        <v>0</v>
      </c>
      <c r="AD251" s="255">
        <f t="shared" si="25"/>
        <v>3836</v>
      </c>
      <c r="AE251" s="256" t="str">
        <f t="shared" si="29"/>
        <v/>
      </c>
      <c r="AF251" s="252" t="str">
        <f t="shared" si="30"/>
        <v>-</v>
      </c>
    </row>
    <row r="252" spans="1:32" ht="20.149999999999999" customHeight="1" x14ac:dyDescent="0.75">
      <c r="A252" s="31">
        <v>250</v>
      </c>
      <c r="B252" s="235"/>
      <c r="C252" s="236"/>
      <c r="D252" s="236"/>
      <c r="E252" s="678"/>
      <c r="F252" s="238"/>
      <c r="G252" s="253" t="str">
        <f t="shared" si="26"/>
        <v/>
      </c>
      <c r="H252" s="31" t="str">
        <f>IF(AND(B252=H$1),LOOKUP(9.99999999999999E+307,$H$2:H251)+1,"")</f>
        <v/>
      </c>
      <c r="I252" s="31" t="str">
        <f>IF(AND(B252=I$1),LOOKUP(9.99999999999999E+307,$I$2:I251)+1,"")</f>
        <v/>
      </c>
      <c r="J252" s="31">
        <f>IF(AND(B252=J$1),LOOKUP(9.99999999999999E+307,$J$2:J251)+1,"")</f>
        <v>86</v>
      </c>
      <c r="K252" s="31">
        <f>IF(AND(B252=K$1),LOOKUP(9.99999999999999E+307,$K$2:K251)+1,"")</f>
        <v>86</v>
      </c>
      <c r="L252" s="31">
        <f>IF(AND(B252=L$1),LOOKUP(9.99999999999999E+307,$L$2:L251)+1,"")</f>
        <v>86</v>
      </c>
      <c r="M252" s="31">
        <f>IF(AND(B252=M$1),LOOKUP(9.99999999999999E+307,$M$2:M251)+1,"")</f>
        <v>86</v>
      </c>
      <c r="N252" s="31" t="e">
        <f>IF(AND(B252=N$1),LOOKUP(9.99999999999999E+307,$N$2:N251)+1,"")</f>
        <v>#REF!</v>
      </c>
      <c r="O252" s="31" t="e">
        <f>IF(AND($B252=O$1),LOOKUP(9.99999999999999E+307,$O$2:O251)+1,"")</f>
        <v>#REF!</v>
      </c>
      <c r="P252" s="31" t="e">
        <f>IF(AND($B252=P$1),LOOKUP(9.99999999999999E+307,$P$2:P251)+1,"")</f>
        <v>#REF!</v>
      </c>
      <c r="Q252" s="31" t="e">
        <f>IF(AND($B252=Q$1),LOOKUP(9.99999999999999E+307,$Q$2:Q251)+1,"")</f>
        <v>#REF!</v>
      </c>
      <c r="R252" s="31">
        <f>IF(AND($B252=R$1),LOOKUP(9.99999999999999E+307,$R$2:R251)+1,"")</f>
        <v>86</v>
      </c>
      <c r="S252" s="31">
        <f>IF(AND($B252=S$1),LOOKUP(9.99999999999999E+307,$S$2:S251)+1,"")</f>
        <v>86</v>
      </c>
      <c r="T252" s="265"/>
      <c r="U252" s="265"/>
      <c r="V252" s="265"/>
      <c r="AA252" s="254" t="str">
        <f t="shared" si="27"/>
        <v/>
      </c>
      <c r="AB252" s="254" t="str">
        <f t="shared" si="28"/>
        <v/>
      </c>
      <c r="AC252" s="255">
        <f t="shared" si="24"/>
        <v>0</v>
      </c>
      <c r="AD252" s="255">
        <f t="shared" si="25"/>
        <v>3836</v>
      </c>
      <c r="AE252" s="256" t="str">
        <f t="shared" si="29"/>
        <v/>
      </c>
      <c r="AF252" s="252" t="str">
        <f t="shared" si="30"/>
        <v>-</v>
      </c>
    </row>
    <row r="253" spans="1:32" ht="20.149999999999999" customHeight="1" x14ac:dyDescent="0.75">
      <c r="A253" s="31">
        <v>251</v>
      </c>
      <c r="B253" s="235"/>
      <c r="C253" s="236"/>
      <c r="D253" s="236"/>
      <c r="E253" s="678"/>
      <c r="F253" s="238"/>
      <c r="G253" s="253" t="str">
        <f t="shared" si="26"/>
        <v/>
      </c>
      <c r="H253" s="31" t="str">
        <f>IF(AND(B253=H$1),LOOKUP(9.99999999999999E+307,$H$2:H252)+1,"")</f>
        <v/>
      </c>
      <c r="I253" s="31" t="str">
        <f>IF(AND(B253=I$1),LOOKUP(9.99999999999999E+307,$I$2:I252)+1,"")</f>
        <v/>
      </c>
      <c r="J253" s="31">
        <f>IF(AND(B253=J$1),LOOKUP(9.99999999999999E+307,$J$2:J252)+1,"")</f>
        <v>87</v>
      </c>
      <c r="K253" s="31">
        <f>IF(AND(B253=K$1),LOOKUP(9.99999999999999E+307,$K$2:K252)+1,"")</f>
        <v>87</v>
      </c>
      <c r="L253" s="31">
        <f>IF(AND(B253=L$1),LOOKUP(9.99999999999999E+307,$L$2:L252)+1,"")</f>
        <v>87</v>
      </c>
      <c r="M253" s="31">
        <f>IF(AND(B253=M$1),LOOKUP(9.99999999999999E+307,$M$2:M252)+1,"")</f>
        <v>87</v>
      </c>
      <c r="N253" s="31" t="e">
        <f>IF(AND(B253=N$1),LOOKUP(9.99999999999999E+307,$N$2:N252)+1,"")</f>
        <v>#REF!</v>
      </c>
      <c r="O253" s="31" t="e">
        <f>IF(AND($B253=O$1),LOOKUP(9.99999999999999E+307,$O$2:O252)+1,"")</f>
        <v>#REF!</v>
      </c>
      <c r="P253" s="31" t="e">
        <f>IF(AND($B253=P$1),LOOKUP(9.99999999999999E+307,$P$2:P252)+1,"")</f>
        <v>#REF!</v>
      </c>
      <c r="Q253" s="31" t="e">
        <f>IF(AND($B253=Q$1),LOOKUP(9.99999999999999E+307,$Q$2:Q252)+1,"")</f>
        <v>#REF!</v>
      </c>
      <c r="R253" s="31">
        <f>IF(AND($B253=R$1),LOOKUP(9.99999999999999E+307,$R$2:R252)+1,"")</f>
        <v>87</v>
      </c>
      <c r="S253" s="31">
        <f>IF(AND($B253=S$1),LOOKUP(9.99999999999999E+307,$S$2:S252)+1,"")</f>
        <v>87</v>
      </c>
      <c r="T253" s="265"/>
      <c r="U253" s="265"/>
      <c r="V253" s="265"/>
      <c r="AA253" s="254" t="str">
        <f t="shared" si="27"/>
        <v/>
      </c>
      <c r="AB253" s="254" t="str">
        <f t="shared" si="28"/>
        <v/>
      </c>
      <c r="AC253" s="255">
        <f t="shared" si="24"/>
        <v>0</v>
      </c>
      <c r="AD253" s="255">
        <f t="shared" si="25"/>
        <v>3836</v>
      </c>
      <c r="AE253" s="256" t="str">
        <f t="shared" si="29"/>
        <v/>
      </c>
      <c r="AF253" s="252" t="str">
        <f t="shared" si="30"/>
        <v>-</v>
      </c>
    </row>
    <row r="254" spans="1:32" ht="20.149999999999999" customHeight="1" x14ac:dyDescent="0.75">
      <c r="A254" s="31">
        <v>252</v>
      </c>
      <c r="B254" s="235"/>
      <c r="C254" s="236"/>
      <c r="D254" s="236"/>
      <c r="E254" s="678"/>
      <c r="F254" s="238"/>
      <c r="G254" s="253" t="str">
        <f t="shared" si="26"/>
        <v/>
      </c>
      <c r="H254" s="31" t="str">
        <f>IF(AND(B254=H$1),LOOKUP(9.99999999999999E+307,$H$2:H253)+1,"")</f>
        <v/>
      </c>
      <c r="I254" s="31" t="str">
        <f>IF(AND(B254=I$1),LOOKUP(9.99999999999999E+307,$I$2:I253)+1,"")</f>
        <v/>
      </c>
      <c r="J254" s="31">
        <f>IF(AND(B254=J$1),LOOKUP(9.99999999999999E+307,$J$2:J253)+1,"")</f>
        <v>88</v>
      </c>
      <c r="K254" s="31">
        <f>IF(AND(B254=K$1),LOOKUP(9.99999999999999E+307,$K$2:K253)+1,"")</f>
        <v>88</v>
      </c>
      <c r="L254" s="31">
        <f>IF(AND(B254=L$1),LOOKUP(9.99999999999999E+307,$L$2:L253)+1,"")</f>
        <v>88</v>
      </c>
      <c r="M254" s="31">
        <f>IF(AND(B254=M$1),LOOKUP(9.99999999999999E+307,$M$2:M253)+1,"")</f>
        <v>88</v>
      </c>
      <c r="N254" s="31" t="e">
        <f>IF(AND(B254=N$1),LOOKUP(9.99999999999999E+307,$N$2:N253)+1,"")</f>
        <v>#REF!</v>
      </c>
      <c r="O254" s="31" t="e">
        <f>IF(AND($B254=O$1),LOOKUP(9.99999999999999E+307,$O$2:O253)+1,"")</f>
        <v>#REF!</v>
      </c>
      <c r="P254" s="31" t="e">
        <f>IF(AND($B254=P$1),LOOKUP(9.99999999999999E+307,$P$2:P253)+1,"")</f>
        <v>#REF!</v>
      </c>
      <c r="Q254" s="31" t="e">
        <f>IF(AND($B254=Q$1),LOOKUP(9.99999999999999E+307,$Q$2:Q253)+1,"")</f>
        <v>#REF!</v>
      </c>
      <c r="R254" s="31">
        <f>IF(AND($B254=R$1),LOOKUP(9.99999999999999E+307,$R$2:R253)+1,"")</f>
        <v>88</v>
      </c>
      <c r="S254" s="31">
        <f>IF(AND($B254=S$1),LOOKUP(9.99999999999999E+307,$S$2:S253)+1,"")</f>
        <v>88</v>
      </c>
      <c r="T254" s="265"/>
      <c r="U254" s="265"/>
      <c r="V254" s="265"/>
      <c r="AA254" s="254" t="str">
        <f t="shared" si="27"/>
        <v/>
      </c>
      <c r="AB254" s="254" t="str">
        <f t="shared" si="28"/>
        <v/>
      </c>
      <c r="AC254" s="255">
        <f t="shared" si="24"/>
        <v>0</v>
      </c>
      <c r="AD254" s="255">
        <f t="shared" si="25"/>
        <v>3836</v>
      </c>
      <c r="AE254" s="256" t="str">
        <f t="shared" si="29"/>
        <v/>
      </c>
      <c r="AF254" s="252" t="str">
        <f t="shared" si="30"/>
        <v>-</v>
      </c>
    </row>
    <row r="255" spans="1:32" ht="20.149999999999999" customHeight="1" x14ac:dyDescent="0.75">
      <c r="A255" s="31">
        <v>253</v>
      </c>
      <c r="B255" s="235"/>
      <c r="C255" s="236"/>
      <c r="D255" s="236"/>
      <c r="E255" s="678"/>
      <c r="F255" s="238"/>
      <c r="G255" s="253" t="str">
        <f t="shared" si="26"/>
        <v/>
      </c>
      <c r="H255" s="31" t="str">
        <f>IF(AND(B255=H$1),LOOKUP(9.99999999999999E+307,$H$2:H254)+1,"")</f>
        <v/>
      </c>
      <c r="I255" s="31" t="str">
        <f>IF(AND(B255=I$1),LOOKUP(9.99999999999999E+307,$I$2:I254)+1,"")</f>
        <v/>
      </c>
      <c r="J255" s="31">
        <f>IF(AND(B255=J$1),LOOKUP(9.99999999999999E+307,$J$2:J254)+1,"")</f>
        <v>89</v>
      </c>
      <c r="K255" s="31">
        <f>IF(AND(B255=K$1),LOOKUP(9.99999999999999E+307,$K$2:K254)+1,"")</f>
        <v>89</v>
      </c>
      <c r="L255" s="31">
        <f>IF(AND(B255=L$1),LOOKUP(9.99999999999999E+307,$L$2:L254)+1,"")</f>
        <v>89</v>
      </c>
      <c r="M255" s="31">
        <f>IF(AND(B255=M$1),LOOKUP(9.99999999999999E+307,$M$2:M254)+1,"")</f>
        <v>89</v>
      </c>
      <c r="N255" s="31" t="e">
        <f>IF(AND(B255=N$1),LOOKUP(9.99999999999999E+307,$N$2:N254)+1,"")</f>
        <v>#REF!</v>
      </c>
      <c r="O255" s="31" t="e">
        <f>IF(AND($B255=O$1),LOOKUP(9.99999999999999E+307,$O$2:O254)+1,"")</f>
        <v>#REF!</v>
      </c>
      <c r="P255" s="31" t="e">
        <f>IF(AND($B255=P$1),LOOKUP(9.99999999999999E+307,$P$2:P254)+1,"")</f>
        <v>#REF!</v>
      </c>
      <c r="Q255" s="31" t="e">
        <f>IF(AND($B255=Q$1),LOOKUP(9.99999999999999E+307,$Q$2:Q254)+1,"")</f>
        <v>#REF!</v>
      </c>
      <c r="R255" s="31">
        <f>IF(AND($B255=R$1),LOOKUP(9.99999999999999E+307,$R$2:R254)+1,"")</f>
        <v>89</v>
      </c>
      <c r="S255" s="31">
        <f>IF(AND($B255=S$1),LOOKUP(9.99999999999999E+307,$S$2:S254)+1,"")</f>
        <v>89</v>
      </c>
      <c r="T255" s="265"/>
      <c r="U255" s="265"/>
      <c r="V255" s="265"/>
      <c r="AA255" s="254" t="str">
        <f t="shared" si="27"/>
        <v/>
      </c>
      <c r="AB255" s="254" t="str">
        <f t="shared" si="28"/>
        <v/>
      </c>
      <c r="AC255" s="255">
        <f t="shared" si="24"/>
        <v>0</v>
      </c>
      <c r="AD255" s="255">
        <f t="shared" si="25"/>
        <v>3836</v>
      </c>
      <c r="AE255" s="256" t="str">
        <f t="shared" si="29"/>
        <v/>
      </c>
      <c r="AF255" s="252" t="str">
        <f t="shared" si="30"/>
        <v>-</v>
      </c>
    </row>
    <row r="256" spans="1:32" ht="20.149999999999999" customHeight="1" x14ac:dyDescent="0.75">
      <c r="A256" s="31">
        <v>254</v>
      </c>
      <c r="B256" s="235"/>
      <c r="C256" s="236"/>
      <c r="D256" s="236"/>
      <c r="E256" s="678"/>
      <c r="F256" s="238"/>
      <c r="G256" s="253" t="str">
        <f t="shared" si="26"/>
        <v/>
      </c>
      <c r="H256" s="31" t="str">
        <f>IF(AND(B256=H$1),LOOKUP(9.99999999999999E+307,$H$2:H255)+1,"")</f>
        <v/>
      </c>
      <c r="I256" s="31" t="str">
        <f>IF(AND(B256=I$1),LOOKUP(9.99999999999999E+307,$I$2:I255)+1,"")</f>
        <v/>
      </c>
      <c r="J256" s="31">
        <f>IF(AND(B256=J$1),LOOKUP(9.99999999999999E+307,$J$2:J255)+1,"")</f>
        <v>90</v>
      </c>
      <c r="K256" s="31">
        <f>IF(AND(B256=K$1),LOOKUP(9.99999999999999E+307,$K$2:K255)+1,"")</f>
        <v>90</v>
      </c>
      <c r="L256" s="31">
        <f>IF(AND(B256=L$1),LOOKUP(9.99999999999999E+307,$L$2:L255)+1,"")</f>
        <v>90</v>
      </c>
      <c r="M256" s="31">
        <f>IF(AND(B256=M$1),LOOKUP(9.99999999999999E+307,$M$2:M255)+1,"")</f>
        <v>90</v>
      </c>
      <c r="N256" s="31" t="e">
        <f>IF(AND(B256=N$1),LOOKUP(9.99999999999999E+307,$N$2:N255)+1,"")</f>
        <v>#REF!</v>
      </c>
      <c r="O256" s="31" t="e">
        <f>IF(AND($B256=O$1),LOOKUP(9.99999999999999E+307,$O$2:O255)+1,"")</f>
        <v>#REF!</v>
      </c>
      <c r="P256" s="31" t="e">
        <f>IF(AND($B256=P$1),LOOKUP(9.99999999999999E+307,$P$2:P255)+1,"")</f>
        <v>#REF!</v>
      </c>
      <c r="Q256" s="31" t="e">
        <f>IF(AND($B256=Q$1),LOOKUP(9.99999999999999E+307,$Q$2:Q255)+1,"")</f>
        <v>#REF!</v>
      </c>
      <c r="R256" s="31">
        <f>IF(AND($B256=R$1),LOOKUP(9.99999999999999E+307,$R$2:R255)+1,"")</f>
        <v>90</v>
      </c>
      <c r="S256" s="31">
        <f>IF(AND($B256=S$1),LOOKUP(9.99999999999999E+307,$S$2:S255)+1,"")</f>
        <v>90</v>
      </c>
      <c r="T256" s="265"/>
      <c r="U256" s="265"/>
      <c r="V256" s="265"/>
      <c r="AA256" s="254" t="str">
        <f t="shared" si="27"/>
        <v/>
      </c>
      <c r="AB256" s="254" t="str">
        <f t="shared" si="28"/>
        <v/>
      </c>
      <c r="AC256" s="255">
        <f t="shared" si="24"/>
        <v>0</v>
      </c>
      <c r="AD256" s="255">
        <f t="shared" si="25"/>
        <v>3836</v>
      </c>
      <c r="AE256" s="256" t="str">
        <f t="shared" si="29"/>
        <v/>
      </c>
      <c r="AF256" s="252" t="str">
        <f t="shared" si="30"/>
        <v>-</v>
      </c>
    </row>
    <row r="257" spans="1:32" ht="20.149999999999999" customHeight="1" x14ac:dyDescent="0.75">
      <c r="A257" s="31">
        <v>255</v>
      </c>
      <c r="B257" s="235"/>
      <c r="C257" s="236"/>
      <c r="D257" s="236"/>
      <c r="E257" s="678"/>
      <c r="F257" s="678"/>
      <c r="G257" s="253" t="str">
        <f t="shared" si="26"/>
        <v/>
      </c>
      <c r="H257" s="31" t="str">
        <f>IF(AND(B257=H$1),LOOKUP(9.99999999999999E+307,$H$2:H256)+1,"")</f>
        <v/>
      </c>
      <c r="I257" s="31" t="str">
        <f>IF(AND(B257=I$1),LOOKUP(9.99999999999999E+307,$I$2:I256)+1,"")</f>
        <v/>
      </c>
      <c r="J257" s="31">
        <f>IF(AND(B257=J$1),LOOKUP(9.99999999999999E+307,$J$2:J256)+1,"")</f>
        <v>91</v>
      </c>
      <c r="K257" s="31">
        <f>IF(AND(B257=K$1),LOOKUP(9.99999999999999E+307,$K$2:K256)+1,"")</f>
        <v>91</v>
      </c>
      <c r="L257" s="31">
        <f>IF(AND(B257=L$1),LOOKUP(9.99999999999999E+307,$L$2:L256)+1,"")</f>
        <v>91</v>
      </c>
      <c r="M257" s="31">
        <f>IF(AND(B257=M$1),LOOKUP(9.99999999999999E+307,$M$2:M256)+1,"")</f>
        <v>91</v>
      </c>
      <c r="N257" s="31" t="e">
        <f>IF(AND(B257=N$1),LOOKUP(9.99999999999999E+307,$N$2:N256)+1,"")</f>
        <v>#REF!</v>
      </c>
      <c r="O257" s="31" t="e">
        <f>IF(AND($B257=O$1),LOOKUP(9.99999999999999E+307,$O$2:O256)+1,"")</f>
        <v>#REF!</v>
      </c>
      <c r="P257" s="31" t="e">
        <f>IF(AND($B257=P$1),LOOKUP(9.99999999999999E+307,$P$2:P256)+1,"")</f>
        <v>#REF!</v>
      </c>
      <c r="Q257" s="31" t="e">
        <f>IF(AND($B257=Q$1),LOOKUP(9.99999999999999E+307,$Q$2:Q256)+1,"")</f>
        <v>#REF!</v>
      </c>
      <c r="R257" s="31">
        <f>IF(AND($B257=R$1),LOOKUP(9.99999999999999E+307,$R$2:R256)+1,"")</f>
        <v>91</v>
      </c>
      <c r="S257" s="31">
        <f>IF(AND($B257=S$1),LOOKUP(9.99999999999999E+307,$S$2:S256)+1,"")</f>
        <v>91</v>
      </c>
      <c r="T257" s="265"/>
      <c r="U257" s="265"/>
      <c r="V257" s="265"/>
      <c r="AA257" s="254" t="str">
        <f t="shared" si="27"/>
        <v/>
      </c>
      <c r="AB257" s="254" t="str">
        <f t="shared" si="28"/>
        <v/>
      </c>
      <c r="AC257" s="255">
        <f t="shared" si="24"/>
        <v>0</v>
      </c>
      <c r="AD257" s="255">
        <f t="shared" si="25"/>
        <v>3836</v>
      </c>
      <c r="AE257" s="256" t="str">
        <f t="shared" si="29"/>
        <v/>
      </c>
      <c r="AF257" s="252" t="str">
        <f t="shared" si="30"/>
        <v>-</v>
      </c>
    </row>
    <row r="258" spans="1:32" ht="20.149999999999999" customHeight="1" x14ac:dyDescent="0.75">
      <c r="A258" s="31">
        <v>256</v>
      </c>
      <c r="B258" s="235"/>
      <c r="C258" s="236"/>
      <c r="D258" s="236"/>
      <c r="E258" s="678"/>
      <c r="F258" s="678"/>
      <c r="G258" s="253" t="str">
        <f t="shared" si="26"/>
        <v/>
      </c>
      <c r="H258" s="31" t="str">
        <f>IF(AND(B258=H$1),LOOKUP(9.99999999999999E+307,$H$2:H257)+1,"")</f>
        <v/>
      </c>
      <c r="I258" s="31" t="str">
        <f>IF(AND(B258=I$1),LOOKUP(9.99999999999999E+307,$I$2:I257)+1,"")</f>
        <v/>
      </c>
      <c r="J258" s="31">
        <f>IF(AND(B258=J$1),LOOKUP(9.99999999999999E+307,$J$2:J257)+1,"")</f>
        <v>92</v>
      </c>
      <c r="K258" s="31">
        <f>IF(AND(B258=K$1),LOOKUP(9.99999999999999E+307,$K$2:K257)+1,"")</f>
        <v>92</v>
      </c>
      <c r="L258" s="31">
        <f>IF(AND(B258=L$1),LOOKUP(9.99999999999999E+307,$L$2:L257)+1,"")</f>
        <v>92</v>
      </c>
      <c r="M258" s="31">
        <f>IF(AND(B258=M$1),LOOKUP(9.99999999999999E+307,$M$2:M257)+1,"")</f>
        <v>92</v>
      </c>
      <c r="N258" s="31" t="e">
        <f>IF(AND(B258=N$1),LOOKUP(9.99999999999999E+307,$N$2:N257)+1,"")</f>
        <v>#REF!</v>
      </c>
      <c r="O258" s="31" t="e">
        <f>IF(AND($B258=O$1),LOOKUP(9.99999999999999E+307,$O$2:O257)+1,"")</f>
        <v>#REF!</v>
      </c>
      <c r="P258" s="31" t="e">
        <f>IF(AND($B258=P$1),LOOKUP(9.99999999999999E+307,$P$2:P257)+1,"")</f>
        <v>#REF!</v>
      </c>
      <c r="Q258" s="31" t="e">
        <f>IF(AND($B258=Q$1),LOOKUP(9.99999999999999E+307,$Q$2:Q257)+1,"")</f>
        <v>#REF!</v>
      </c>
      <c r="R258" s="31">
        <f>IF(AND($B258=R$1),LOOKUP(9.99999999999999E+307,$R$2:R257)+1,"")</f>
        <v>92</v>
      </c>
      <c r="S258" s="31">
        <f>IF(AND($B258=S$1),LOOKUP(9.99999999999999E+307,$S$2:S257)+1,"")</f>
        <v>92</v>
      </c>
      <c r="T258" s="265"/>
      <c r="U258" s="265"/>
      <c r="V258" s="265"/>
      <c r="AA258" s="254" t="str">
        <f t="shared" si="27"/>
        <v/>
      </c>
      <c r="AB258" s="254" t="str">
        <f t="shared" si="28"/>
        <v/>
      </c>
      <c r="AC258" s="255">
        <f t="shared" si="24"/>
        <v>0</v>
      </c>
      <c r="AD258" s="255">
        <f t="shared" si="25"/>
        <v>3836</v>
      </c>
      <c r="AE258" s="256" t="str">
        <f t="shared" si="29"/>
        <v/>
      </c>
      <c r="AF258" s="252" t="str">
        <f t="shared" si="30"/>
        <v>-</v>
      </c>
    </row>
    <row r="259" spans="1:32" ht="20.149999999999999" customHeight="1" x14ac:dyDescent="0.75">
      <c r="A259" s="31">
        <v>257</v>
      </c>
      <c r="B259" s="235"/>
      <c r="C259" s="236"/>
      <c r="D259" s="236"/>
      <c r="E259" s="678"/>
      <c r="F259" s="678"/>
      <c r="G259" s="253" t="str">
        <f t="shared" si="26"/>
        <v/>
      </c>
      <c r="H259" s="31" t="str">
        <f>IF(AND(B259=H$1),LOOKUP(9.99999999999999E+307,$H$2:H258)+1,"")</f>
        <v/>
      </c>
      <c r="I259" s="31" t="str">
        <f>IF(AND(B259=I$1),LOOKUP(9.99999999999999E+307,$I$2:I258)+1,"")</f>
        <v/>
      </c>
      <c r="J259" s="31">
        <f>IF(AND(B259=J$1),LOOKUP(9.99999999999999E+307,$J$2:J258)+1,"")</f>
        <v>93</v>
      </c>
      <c r="K259" s="31">
        <f>IF(AND(B259=K$1),LOOKUP(9.99999999999999E+307,$K$2:K258)+1,"")</f>
        <v>93</v>
      </c>
      <c r="L259" s="31">
        <f>IF(AND(B259=L$1),LOOKUP(9.99999999999999E+307,$L$2:L258)+1,"")</f>
        <v>93</v>
      </c>
      <c r="M259" s="31">
        <f>IF(AND(B259=M$1),LOOKUP(9.99999999999999E+307,$M$2:M258)+1,"")</f>
        <v>93</v>
      </c>
      <c r="N259" s="31" t="e">
        <f>IF(AND(B259=N$1),LOOKUP(9.99999999999999E+307,$N$2:N258)+1,"")</f>
        <v>#REF!</v>
      </c>
      <c r="O259" s="31" t="e">
        <f>IF(AND($B259=O$1),LOOKUP(9.99999999999999E+307,$O$2:O258)+1,"")</f>
        <v>#REF!</v>
      </c>
      <c r="P259" s="31" t="e">
        <f>IF(AND($B259=P$1),LOOKUP(9.99999999999999E+307,$P$2:P258)+1,"")</f>
        <v>#REF!</v>
      </c>
      <c r="Q259" s="31" t="e">
        <f>IF(AND($B259=Q$1),LOOKUP(9.99999999999999E+307,$Q$2:Q258)+1,"")</f>
        <v>#REF!</v>
      </c>
      <c r="R259" s="31">
        <f>IF(AND($B259=R$1),LOOKUP(9.99999999999999E+307,$R$2:R258)+1,"")</f>
        <v>93</v>
      </c>
      <c r="S259" s="31">
        <f>IF(AND($B259=S$1),LOOKUP(9.99999999999999E+307,$S$2:S258)+1,"")</f>
        <v>93</v>
      </c>
      <c r="T259" s="265"/>
      <c r="U259" s="265"/>
      <c r="V259" s="265"/>
      <c r="AA259" s="254" t="str">
        <f t="shared" si="27"/>
        <v/>
      </c>
      <c r="AB259" s="254" t="str">
        <f t="shared" si="28"/>
        <v/>
      </c>
      <c r="AC259" s="255">
        <f t="shared" ref="AC259:AC322" si="31">COUNTIF($C$3:$C$4002,C259)</f>
        <v>0</v>
      </c>
      <c r="AD259" s="255">
        <f t="shared" ref="AD259:AD322" si="32">SUMPRODUCT(--(E259&amp;F259=$E$3:$E$4002&amp;$F$3:$F$4002))</f>
        <v>3836</v>
      </c>
      <c r="AE259" s="256" t="str">
        <f t="shared" si="29"/>
        <v/>
      </c>
      <c r="AF259" s="252" t="str">
        <f t="shared" si="30"/>
        <v>-</v>
      </c>
    </row>
    <row r="260" spans="1:32" ht="20.149999999999999" customHeight="1" x14ac:dyDescent="0.75">
      <c r="A260" s="31">
        <v>258</v>
      </c>
      <c r="B260" s="235"/>
      <c r="C260" s="236"/>
      <c r="D260" s="236"/>
      <c r="E260" s="678"/>
      <c r="F260" s="238"/>
      <c r="G260" s="253" t="str">
        <f t="shared" ref="G260:G323" si="33">B260&amp;C260</f>
        <v/>
      </c>
      <c r="H260" s="31" t="str">
        <f>IF(AND(B260=H$1),LOOKUP(9.99999999999999E+307,$H$2:H259)+1,"")</f>
        <v/>
      </c>
      <c r="I260" s="31" t="str">
        <f>IF(AND(B260=I$1),LOOKUP(9.99999999999999E+307,$I$2:I259)+1,"")</f>
        <v/>
      </c>
      <c r="J260" s="31">
        <f>IF(AND(B260=J$1),LOOKUP(9.99999999999999E+307,$J$2:J259)+1,"")</f>
        <v>94</v>
      </c>
      <c r="K260" s="31">
        <f>IF(AND(B260=K$1),LOOKUP(9.99999999999999E+307,$K$2:K259)+1,"")</f>
        <v>94</v>
      </c>
      <c r="L260" s="31">
        <f>IF(AND(B260=L$1),LOOKUP(9.99999999999999E+307,$L$2:L259)+1,"")</f>
        <v>94</v>
      </c>
      <c r="M260" s="31">
        <f>IF(AND(B260=M$1),LOOKUP(9.99999999999999E+307,$M$2:M259)+1,"")</f>
        <v>94</v>
      </c>
      <c r="N260" s="31" t="e">
        <f>IF(AND(B260=N$1),LOOKUP(9.99999999999999E+307,$N$2:N259)+1,"")</f>
        <v>#REF!</v>
      </c>
      <c r="O260" s="31" t="e">
        <f>IF(AND($B260=O$1),LOOKUP(9.99999999999999E+307,$O$2:O259)+1,"")</f>
        <v>#REF!</v>
      </c>
      <c r="P260" s="31" t="e">
        <f>IF(AND($B260=P$1),LOOKUP(9.99999999999999E+307,$P$2:P259)+1,"")</f>
        <v>#REF!</v>
      </c>
      <c r="Q260" s="31" t="e">
        <f>IF(AND($B260=Q$1),LOOKUP(9.99999999999999E+307,$Q$2:Q259)+1,"")</f>
        <v>#REF!</v>
      </c>
      <c r="R260" s="31">
        <f>IF(AND($B260=R$1),LOOKUP(9.99999999999999E+307,$R$2:R259)+1,"")</f>
        <v>94</v>
      </c>
      <c r="S260" s="31">
        <f>IF(AND($B260=S$1),LOOKUP(9.99999999999999E+307,$S$2:S259)+1,"")</f>
        <v>94</v>
      </c>
      <c r="T260" s="265"/>
      <c r="U260" s="265"/>
      <c r="V260" s="265"/>
      <c r="AA260" s="254" t="str">
        <f t="shared" ref="AA260:AA323" si="34">IF(AD260=2,"นักเรียนซ้ำ","")</f>
        <v/>
      </c>
      <c r="AB260" s="254" t="str">
        <f t="shared" ref="AB260:AB323" si="35">IF(AC260=2,"เลขประจำตัวซ้ำ","")</f>
        <v/>
      </c>
      <c r="AC260" s="255">
        <f t="shared" si="31"/>
        <v>0</v>
      </c>
      <c r="AD260" s="255">
        <f t="shared" si="32"/>
        <v>3836</v>
      </c>
      <c r="AE260" s="256" t="str">
        <f t="shared" ref="AE260:AE323" si="36">IF(D260="เด็กชาย",1,IF(D260="นาย",1,IF(D260="เด็กหญิง",2,IF(D260="นางสาว",2,IF(D260="ด.ช.",1,IF(D260="ด.ญ.",2,IF(D260="น.ส.",2,"")))))))</f>
        <v/>
      </c>
      <c r="AF260" s="252" t="str">
        <f t="shared" si="30"/>
        <v>-</v>
      </c>
    </row>
    <row r="261" spans="1:32" ht="20.149999999999999" customHeight="1" x14ac:dyDescent="0.75">
      <c r="A261" s="31">
        <v>259</v>
      </c>
      <c r="B261" s="235"/>
      <c r="C261" s="236"/>
      <c r="D261" s="236"/>
      <c r="E261" s="678"/>
      <c r="F261" s="238"/>
      <c r="G261" s="253" t="str">
        <f t="shared" si="33"/>
        <v/>
      </c>
      <c r="H261" s="31" t="str">
        <f>IF(AND(B261=H$1),LOOKUP(9.99999999999999E+307,$H$2:H260)+1,"")</f>
        <v/>
      </c>
      <c r="I261" s="31" t="str">
        <f>IF(AND(B261=I$1),LOOKUP(9.99999999999999E+307,$I$2:I260)+1,"")</f>
        <v/>
      </c>
      <c r="J261" s="31">
        <f>IF(AND(B261=J$1),LOOKUP(9.99999999999999E+307,$J$2:J260)+1,"")</f>
        <v>95</v>
      </c>
      <c r="K261" s="31">
        <f>IF(AND(B261=K$1),LOOKUP(9.99999999999999E+307,$K$2:K260)+1,"")</f>
        <v>95</v>
      </c>
      <c r="L261" s="31">
        <f>IF(AND(B261=L$1),LOOKUP(9.99999999999999E+307,$L$2:L260)+1,"")</f>
        <v>95</v>
      </c>
      <c r="M261" s="31">
        <f>IF(AND(B261=M$1),LOOKUP(9.99999999999999E+307,$M$2:M260)+1,"")</f>
        <v>95</v>
      </c>
      <c r="N261" s="31" t="e">
        <f>IF(AND(B261=N$1),LOOKUP(9.99999999999999E+307,$N$2:N260)+1,"")</f>
        <v>#REF!</v>
      </c>
      <c r="O261" s="31" t="e">
        <f>IF(AND($B261=O$1),LOOKUP(9.99999999999999E+307,$O$2:O260)+1,"")</f>
        <v>#REF!</v>
      </c>
      <c r="P261" s="31" t="e">
        <f>IF(AND($B261=P$1),LOOKUP(9.99999999999999E+307,$P$2:P260)+1,"")</f>
        <v>#REF!</v>
      </c>
      <c r="Q261" s="31" t="e">
        <f>IF(AND($B261=Q$1),LOOKUP(9.99999999999999E+307,$Q$2:Q260)+1,"")</f>
        <v>#REF!</v>
      </c>
      <c r="R261" s="31">
        <f>IF(AND($B261=R$1),LOOKUP(9.99999999999999E+307,$R$2:R260)+1,"")</f>
        <v>95</v>
      </c>
      <c r="S261" s="31">
        <f>IF(AND($B261=S$1),LOOKUP(9.99999999999999E+307,$S$2:S260)+1,"")</f>
        <v>95</v>
      </c>
      <c r="T261" s="265"/>
      <c r="U261" s="265"/>
      <c r="V261" s="265"/>
      <c r="AA261" s="254" t="str">
        <f t="shared" si="34"/>
        <v/>
      </c>
      <c r="AB261" s="254" t="str">
        <f t="shared" si="35"/>
        <v/>
      </c>
      <c r="AC261" s="255">
        <f t="shared" si="31"/>
        <v>0</v>
      </c>
      <c r="AD261" s="255">
        <f t="shared" si="32"/>
        <v>3836</v>
      </c>
      <c r="AE261" s="256" t="str">
        <f t="shared" si="36"/>
        <v/>
      </c>
      <c r="AF261" s="252" t="str">
        <f t="shared" si="30"/>
        <v>-</v>
      </c>
    </row>
    <row r="262" spans="1:32" ht="20.149999999999999" customHeight="1" x14ac:dyDescent="0.75">
      <c r="A262" s="31">
        <v>260</v>
      </c>
      <c r="B262" s="235"/>
      <c r="C262" s="236"/>
      <c r="D262" s="236"/>
      <c r="E262" s="678"/>
      <c r="F262" s="238"/>
      <c r="G262" s="253" t="str">
        <f t="shared" si="33"/>
        <v/>
      </c>
      <c r="H262" s="31" t="str">
        <f>IF(AND(B262=H$1),LOOKUP(9.99999999999999E+307,$H$2:H261)+1,"")</f>
        <v/>
      </c>
      <c r="I262" s="31" t="str">
        <f>IF(AND(B262=I$1),LOOKUP(9.99999999999999E+307,$I$2:I261)+1,"")</f>
        <v/>
      </c>
      <c r="J262" s="31">
        <f>IF(AND(B262=J$1),LOOKUP(9.99999999999999E+307,$J$2:J261)+1,"")</f>
        <v>96</v>
      </c>
      <c r="K262" s="31">
        <f>IF(AND(B262=K$1),LOOKUP(9.99999999999999E+307,$K$2:K261)+1,"")</f>
        <v>96</v>
      </c>
      <c r="L262" s="31">
        <f>IF(AND(B262=L$1),LOOKUP(9.99999999999999E+307,$L$2:L261)+1,"")</f>
        <v>96</v>
      </c>
      <c r="M262" s="31">
        <f>IF(AND(B262=M$1),LOOKUP(9.99999999999999E+307,$M$2:M261)+1,"")</f>
        <v>96</v>
      </c>
      <c r="N262" s="31" t="e">
        <f>IF(AND(B262=N$1),LOOKUP(9.99999999999999E+307,$N$2:N261)+1,"")</f>
        <v>#REF!</v>
      </c>
      <c r="O262" s="31" t="e">
        <f>IF(AND($B262=O$1),LOOKUP(9.99999999999999E+307,$O$2:O261)+1,"")</f>
        <v>#REF!</v>
      </c>
      <c r="P262" s="31" t="e">
        <f>IF(AND($B262=P$1),LOOKUP(9.99999999999999E+307,$P$2:P261)+1,"")</f>
        <v>#REF!</v>
      </c>
      <c r="Q262" s="31" t="e">
        <f>IF(AND($B262=Q$1),LOOKUP(9.99999999999999E+307,$Q$2:Q261)+1,"")</f>
        <v>#REF!</v>
      </c>
      <c r="R262" s="31">
        <f>IF(AND($B262=R$1),LOOKUP(9.99999999999999E+307,$R$2:R261)+1,"")</f>
        <v>96</v>
      </c>
      <c r="S262" s="31">
        <f>IF(AND($B262=S$1),LOOKUP(9.99999999999999E+307,$S$2:S261)+1,"")</f>
        <v>96</v>
      </c>
      <c r="T262" s="265"/>
      <c r="U262" s="265"/>
      <c r="V262" s="265"/>
      <c r="AA262" s="254" t="str">
        <f t="shared" si="34"/>
        <v/>
      </c>
      <c r="AB262" s="254" t="str">
        <f t="shared" si="35"/>
        <v/>
      </c>
      <c r="AC262" s="255">
        <f t="shared" si="31"/>
        <v>0</v>
      </c>
      <c r="AD262" s="255">
        <f t="shared" si="32"/>
        <v>3836</v>
      </c>
      <c r="AE262" s="256" t="str">
        <f t="shared" si="36"/>
        <v/>
      </c>
      <c r="AF262" s="252" t="str">
        <f t="shared" si="30"/>
        <v>-</v>
      </c>
    </row>
    <row r="263" spans="1:32" ht="20.149999999999999" customHeight="1" x14ac:dyDescent="0.75">
      <c r="A263" s="31">
        <v>261</v>
      </c>
      <c r="B263" s="235"/>
      <c r="C263" s="236"/>
      <c r="D263" s="236"/>
      <c r="E263" s="678"/>
      <c r="F263" s="238"/>
      <c r="G263" s="253" t="str">
        <f t="shared" si="33"/>
        <v/>
      </c>
      <c r="H263" s="31" t="str">
        <f>IF(AND(B263=H$1),LOOKUP(9.99999999999999E+307,$H$2:H262)+1,"")</f>
        <v/>
      </c>
      <c r="I263" s="31" t="str">
        <f>IF(AND(B263=I$1),LOOKUP(9.99999999999999E+307,$I$2:I262)+1,"")</f>
        <v/>
      </c>
      <c r="J263" s="31">
        <f>IF(AND(B263=J$1),LOOKUP(9.99999999999999E+307,$J$2:J262)+1,"")</f>
        <v>97</v>
      </c>
      <c r="K263" s="31">
        <f>IF(AND(B263=K$1),LOOKUP(9.99999999999999E+307,$K$2:K262)+1,"")</f>
        <v>97</v>
      </c>
      <c r="L263" s="31">
        <f>IF(AND(B263=L$1),LOOKUP(9.99999999999999E+307,$L$2:L262)+1,"")</f>
        <v>97</v>
      </c>
      <c r="M263" s="31">
        <f>IF(AND(B263=M$1),LOOKUP(9.99999999999999E+307,$M$2:M262)+1,"")</f>
        <v>97</v>
      </c>
      <c r="N263" s="31" t="e">
        <f>IF(AND(B263=N$1),LOOKUP(9.99999999999999E+307,$N$2:N262)+1,"")</f>
        <v>#REF!</v>
      </c>
      <c r="O263" s="31" t="e">
        <f>IF(AND($B263=O$1),LOOKUP(9.99999999999999E+307,$O$2:O262)+1,"")</f>
        <v>#REF!</v>
      </c>
      <c r="P263" s="31" t="e">
        <f>IF(AND($B263=P$1),LOOKUP(9.99999999999999E+307,$P$2:P262)+1,"")</f>
        <v>#REF!</v>
      </c>
      <c r="Q263" s="31" t="e">
        <f>IF(AND($B263=Q$1),LOOKUP(9.99999999999999E+307,$Q$2:Q262)+1,"")</f>
        <v>#REF!</v>
      </c>
      <c r="R263" s="31">
        <f>IF(AND($B263=R$1),LOOKUP(9.99999999999999E+307,$R$2:R262)+1,"")</f>
        <v>97</v>
      </c>
      <c r="S263" s="31">
        <f>IF(AND($B263=S$1),LOOKUP(9.99999999999999E+307,$S$2:S262)+1,"")</f>
        <v>97</v>
      </c>
      <c r="T263" s="265"/>
      <c r="U263" s="265"/>
      <c r="V263" s="265"/>
      <c r="AA263" s="254" t="str">
        <f t="shared" si="34"/>
        <v/>
      </c>
      <c r="AB263" s="254" t="str">
        <f t="shared" si="35"/>
        <v/>
      </c>
      <c r="AC263" s="255">
        <f t="shared" si="31"/>
        <v>0</v>
      </c>
      <c r="AD263" s="255">
        <f t="shared" si="32"/>
        <v>3836</v>
      </c>
      <c r="AE263" s="256" t="str">
        <f t="shared" si="36"/>
        <v/>
      </c>
      <c r="AF263" s="252" t="str">
        <f t="shared" si="30"/>
        <v>-</v>
      </c>
    </row>
    <row r="264" spans="1:32" ht="20.149999999999999" customHeight="1" x14ac:dyDescent="0.75">
      <c r="A264" s="31">
        <v>262</v>
      </c>
      <c r="B264" s="235"/>
      <c r="C264" s="236"/>
      <c r="D264" s="236"/>
      <c r="E264" s="678"/>
      <c r="F264" s="238"/>
      <c r="G264" s="253" t="str">
        <f t="shared" si="33"/>
        <v/>
      </c>
      <c r="H264" s="31" t="str">
        <f>IF(AND(B264=H$1),LOOKUP(9.99999999999999E+307,$H$2:H263)+1,"")</f>
        <v/>
      </c>
      <c r="I264" s="31" t="str">
        <f>IF(AND(B264=I$1),LOOKUP(9.99999999999999E+307,$I$2:I263)+1,"")</f>
        <v/>
      </c>
      <c r="J264" s="31">
        <f>IF(AND(B264=J$1),LOOKUP(9.99999999999999E+307,$J$2:J263)+1,"")</f>
        <v>98</v>
      </c>
      <c r="K264" s="31">
        <f>IF(AND(B264=K$1),LOOKUP(9.99999999999999E+307,$K$2:K263)+1,"")</f>
        <v>98</v>
      </c>
      <c r="L264" s="31">
        <f>IF(AND(B264=L$1),LOOKUP(9.99999999999999E+307,$L$2:L263)+1,"")</f>
        <v>98</v>
      </c>
      <c r="M264" s="31">
        <f>IF(AND(B264=M$1),LOOKUP(9.99999999999999E+307,$M$2:M263)+1,"")</f>
        <v>98</v>
      </c>
      <c r="N264" s="31" t="e">
        <f>IF(AND(B264=N$1),LOOKUP(9.99999999999999E+307,$N$2:N263)+1,"")</f>
        <v>#REF!</v>
      </c>
      <c r="O264" s="31" t="e">
        <f>IF(AND($B264=O$1),LOOKUP(9.99999999999999E+307,$O$2:O263)+1,"")</f>
        <v>#REF!</v>
      </c>
      <c r="P264" s="31" t="e">
        <f>IF(AND($B264=P$1),LOOKUP(9.99999999999999E+307,$P$2:P263)+1,"")</f>
        <v>#REF!</v>
      </c>
      <c r="Q264" s="31" t="e">
        <f>IF(AND($B264=Q$1),LOOKUP(9.99999999999999E+307,$Q$2:Q263)+1,"")</f>
        <v>#REF!</v>
      </c>
      <c r="R264" s="31">
        <f>IF(AND($B264=R$1),LOOKUP(9.99999999999999E+307,$R$2:R263)+1,"")</f>
        <v>98</v>
      </c>
      <c r="S264" s="31">
        <f>IF(AND($B264=S$1),LOOKUP(9.99999999999999E+307,$S$2:S263)+1,"")</f>
        <v>98</v>
      </c>
      <c r="T264" s="265"/>
      <c r="U264" s="265"/>
      <c r="V264" s="265"/>
      <c r="AA264" s="254" t="str">
        <f t="shared" si="34"/>
        <v/>
      </c>
      <c r="AB264" s="254" t="str">
        <f t="shared" si="35"/>
        <v/>
      </c>
      <c r="AC264" s="255">
        <f t="shared" si="31"/>
        <v>0</v>
      </c>
      <c r="AD264" s="255">
        <f t="shared" si="32"/>
        <v>3836</v>
      </c>
      <c r="AE264" s="256" t="str">
        <f t="shared" si="36"/>
        <v/>
      </c>
      <c r="AF264" s="252" t="str">
        <f t="shared" si="30"/>
        <v>-</v>
      </c>
    </row>
    <row r="265" spans="1:32" ht="20.149999999999999" customHeight="1" x14ac:dyDescent="0.75">
      <c r="A265" s="31">
        <v>263</v>
      </c>
      <c r="B265" s="235"/>
      <c r="C265" s="236"/>
      <c r="D265" s="236"/>
      <c r="E265" s="678"/>
      <c r="F265" s="238"/>
      <c r="G265" s="253" t="str">
        <f t="shared" si="33"/>
        <v/>
      </c>
      <c r="H265" s="31" t="str">
        <f>IF(AND(B265=H$1),LOOKUP(9.99999999999999E+307,$H$2:H264)+1,"")</f>
        <v/>
      </c>
      <c r="I265" s="31" t="str">
        <f>IF(AND(B265=I$1),LOOKUP(9.99999999999999E+307,$I$2:I264)+1,"")</f>
        <v/>
      </c>
      <c r="J265" s="31">
        <f>IF(AND(B265=J$1),LOOKUP(9.99999999999999E+307,$J$2:J264)+1,"")</f>
        <v>99</v>
      </c>
      <c r="K265" s="31">
        <f>IF(AND(B265=K$1),LOOKUP(9.99999999999999E+307,$K$2:K264)+1,"")</f>
        <v>99</v>
      </c>
      <c r="L265" s="31">
        <f>IF(AND(B265=L$1),LOOKUP(9.99999999999999E+307,$L$2:L264)+1,"")</f>
        <v>99</v>
      </c>
      <c r="M265" s="31">
        <f>IF(AND(B265=M$1),LOOKUP(9.99999999999999E+307,$M$2:M264)+1,"")</f>
        <v>99</v>
      </c>
      <c r="N265" s="31" t="e">
        <f>IF(AND(B265=N$1),LOOKUP(9.99999999999999E+307,$N$2:N264)+1,"")</f>
        <v>#REF!</v>
      </c>
      <c r="O265" s="31" t="e">
        <f>IF(AND($B265=O$1),LOOKUP(9.99999999999999E+307,$O$2:O264)+1,"")</f>
        <v>#REF!</v>
      </c>
      <c r="P265" s="31" t="e">
        <f>IF(AND($B265=P$1),LOOKUP(9.99999999999999E+307,$P$2:P264)+1,"")</f>
        <v>#REF!</v>
      </c>
      <c r="Q265" s="31" t="e">
        <f>IF(AND($B265=Q$1),LOOKUP(9.99999999999999E+307,$Q$2:Q264)+1,"")</f>
        <v>#REF!</v>
      </c>
      <c r="R265" s="31">
        <f>IF(AND($B265=R$1),LOOKUP(9.99999999999999E+307,$R$2:R264)+1,"")</f>
        <v>99</v>
      </c>
      <c r="S265" s="31">
        <f>IF(AND($B265=S$1),LOOKUP(9.99999999999999E+307,$S$2:S264)+1,"")</f>
        <v>99</v>
      </c>
      <c r="T265" s="265"/>
      <c r="U265" s="265"/>
      <c r="V265" s="265"/>
      <c r="AA265" s="254" t="str">
        <f t="shared" si="34"/>
        <v/>
      </c>
      <c r="AB265" s="254" t="str">
        <f t="shared" si="35"/>
        <v/>
      </c>
      <c r="AC265" s="255">
        <f t="shared" si="31"/>
        <v>0</v>
      </c>
      <c r="AD265" s="255">
        <f t="shared" si="32"/>
        <v>3836</v>
      </c>
      <c r="AE265" s="256" t="str">
        <f t="shared" si="36"/>
        <v/>
      </c>
      <c r="AF265" s="252" t="str">
        <f t="shared" si="30"/>
        <v>-</v>
      </c>
    </row>
    <row r="266" spans="1:32" ht="20.149999999999999" customHeight="1" x14ac:dyDescent="0.75">
      <c r="A266" s="31">
        <v>264</v>
      </c>
      <c r="B266" s="235"/>
      <c r="C266" s="236"/>
      <c r="D266" s="236"/>
      <c r="E266" s="678"/>
      <c r="F266" s="238"/>
      <c r="G266" s="253" t="str">
        <f t="shared" si="33"/>
        <v/>
      </c>
      <c r="H266" s="31" t="str">
        <f>IF(AND(B266=H$1),LOOKUP(9.99999999999999E+307,$H$2:H265)+1,"")</f>
        <v/>
      </c>
      <c r="I266" s="31" t="str">
        <f>IF(AND(B266=I$1),LOOKUP(9.99999999999999E+307,$I$2:I265)+1,"")</f>
        <v/>
      </c>
      <c r="J266" s="31">
        <f>IF(AND(B266=J$1),LOOKUP(9.99999999999999E+307,$J$2:J265)+1,"")</f>
        <v>100</v>
      </c>
      <c r="K266" s="31">
        <f>IF(AND(B266=K$1),LOOKUP(9.99999999999999E+307,$K$2:K265)+1,"")</f>
        <v>100</v>
      </c>
      <c r="L266" s="31">
        <f>IF(AND(B266=L$1),LOOKUP(9.99999999999999E+307,$L$2:L265)+1,"")</f>
        <v>100</v>
      </c>
      <c r="M266" s="31">
        <f>IF(AND(B266=M$1),LOOKUP(9.99999999999999E+307,$M$2:M265)+1,"")</f>
        <v>100</v>
      </c>
      <c r="N266" s="31" t="e">
        <f>IF(AND(B266=N$1),LOOKUP(9.99999999999999E+307,$N$2:N265)+1,"")</f>
        <v>#REF!</v>
      </c>
      <c r="O266" s="31" t="e">
        <f>IF(AND($B266=O$1),LOOKUP(9.99999999999999E+307,$O$2:O265)+1,"")</f>
        <v>#REF!</v>
      </c>
      <c r="P266" s="31" t="e">
        <f>IF(AND($B266=P$1),LOOKUP(9.99999999999999E+307,$P$2:P265)+1,"")</f>
        <v>#REF!</v>
      </c>
      <c r="Q266" s="31" t="e">
        <f>IF(AND($B266=Q$1),LOOKUP(9.99999999999999E+307,$Q$2:Q265)+1,"")</f>
        <v>#REF!</v>
      </c>
      <c r="R266" s="31">
        <f>IF(AND($B266=R$1),LOOKUP(9.99999999999999E+307,$R$2:R265)+1,"")</f>
        <v>100</v>
      </c>
      <c r="S266" s="31">
        <f>IF(AND($B266=S$1),LOOKUP(9.99999999999999E+307,$S$2:S265)+1,"")</f>
        <v>100</v>
      </c>
      <c r="T266" s="265"/>
      <c r="U266" s="265"/>
      <c r="V266" s="265"/>
      <c r="AA266" s="254" t="str">
        <f t="shared" si="34"/>
        <v/>
      </c>
      <c r="AB266" s="254" t="str">
        <f t="shared" si="35"/>
        <v/>
      </c>
      <c r="AC266" s="255">
        <f t="shared" si="31"/>
        <v>0</v>
      </c>
      <c r="AD266" s="255">
        <f t="shared" si="32"/>
        <v>3836</v>
      </c>
      <c r="AE266" s="256" t="str">
        <f t="shared" si="36"/>
        <v/>
      </c>
      <c r="AF266" s="252" t="str">
        <f t="shared" si="30"/>
        <v>-</v>
      </c>
    </row>
    <row r="267" spans="1:32" ht="20.149999999999999" customHeight="1" x14ac:dyDescent="0.75">
      <c r="A267" s="31">
        <v>265</v>
      </c>
      <c r="B267" s="235"/>
      <c r="C267" s="236"/>
      <c r="D267" s="236"/>
      <c r="E267" s="678"/>
      <c r="F267" s="238"/>
      <c r="G267" s="253" t="str">
        <f t="shared" si="33"/>
        <v/>
      </c>
      <c r="H267" s="31" t="str">
        <f>IF(AND(B267=H$1),LOOKUP(9.99999999999999E+307,$H$2:H266)+1,"")</f>
        <v/>
      </c>
      <c r="I267" s="31" t="str">
        <f>IF(AND(B267=I$1),LOOKUP(9.99999999999999E+307,$I$2:I266)+1,"")</f>
        <v/>
      </c>
      <c r="J267" s="31">
        <f>IF(AND(B267=J$1),LOOKUP(9.99999999999999E+307,$J$2:J266)+1,"")</f>
        <v>101</v>
      </c>
      <c r="K267" s="31">
        <f>IF(AND(B267=K$1),LOOKUP(9.99999999999999E+307,$K$2:K266)+1,"")</f>
        <v>101</v>
      </c>
      <c r="L267" s="31">
        <f>IF(AND(B267=L$1),LOOKUP(9.99999999999999E+307,$L$2:L266)+1,"")</f>
        <v>101</v>
      </c>
      <c r="M267" s="31">
        <f>IF(AND(B267=M$1),LOOKUP(9.99999999999999E+307,$M$2:M266)+1,"")</f>
        <v>101</v>
      </c>
      <c r="N267" s="31" t="e">
        <f>IF(AND(B267=N$1),LOOKUP(9.99999999999999E+307,$N$2:N266)+1,"")</f>
        <v>#REF!</v>
      </c>
      <c r="O267" s="31" t="e">
        <f>IF(AND($B267=O$1),LOOKUP(9.99999999999999E+307,$O$2:O266)+1,"")</f>
        <v>#REF!</v>
      </c>
      <c r="P267" s="31" t="e">
        <f>IF(AND($B267=P$1),LOOKUP(9.99999999999999E+307,$P$2:P266)+1,"")</f>
        <v>#REF!</v>
      </c>
      <c r="Q267" s="31" t="e">
        <f>IF(AND($B267=Q$1),LOOKUP(9.99999999999999E+307,$Q$2:Q266)+1,"")</f>
        <v>#REF!</v>
      </c>
      <c r="R267" s="31">
        <f>IF(AND($B267=R$1),LOOKUP(9.99999999999999E+307,$R$2:R266)+1,"")</f>
        <v>101</v>
      </c>
      <c r="S267" s="31">
        <f>IF(AND($B267=S$1),LOOKUP(9.99999999999999E+307,$S$2:S266)+1,"")</f>
        <v>101</v>
      </c>
      <c r="T267" s="265"/>
      <c r="U267" s="265"/>
      <c r="V267" s="265"/>
      <c r="AA267" s="254" t="str">
        <f t="shared" si="34"/>
        <v/>
      </c>
      <c r="AB267" s="254" t="str">
        <f t="shared" si="35"/>
        <v/>
      </c>
      <c r="AC267" s="255">
        <f t="shared" si="31"/>
        <v>0</v>
      </c>
      <c r="AD267" s="255">
        <f t="shared" si="32"/>
        <v>3836</v>
      </c>
      <c r="AE267" s="256" t="str">
        <f t="shared" si="36"/>
        <v/>
      </c>
      <c r="AF267" s="252" t="str">
        <f t="shared" si="30"/>
        <v>-</v>
      </c>
    </row>
    <row r="268" spans="1:32" ht="20.149999999999999" customHeight="1" x14ac:dyDescent="0.75">
      <c r="A268" s="31">
        <v>266</v>
      </c>
      <c r="B268" s="235"/>
      <c r="C268" s="236"/>
      <c r="D268" s="236"/>
      <c r="E268" s="678"/>
      <c r="F268" s="238"/>
      <c r="G268" s="253" t="str">
        <f t="shared" si="33"/>
        <v/>
      </c>
      <c r="H268" s="31" t="str">
        <f>IF(AND(B268=H$1),LOOKUP(9.99999999999999E+307,$H$2:H267)+1,"")</f>
        <v/>
      </c>
      <c r="I268" s="31" t="str">
        <f>IF(AND(B268=I$1),LOOKUP(9.99999999999999E+307,$I$2:I267)+1,"")</f>
        <v/>
      </c>
      <c r="J268" s="31">
        <f>IF(AND(B268=J$1),LOOKUP(9.99999999999999E+307,$J$2:J267)+1,"")</f>
        <v>102</v>
      </c>
      <c r="K268" s="31">
        <f>IF(AND(B268=K$1),LOOKUP(9.99999999999999E+307,$K$2:K267)+1,"")</f>
        <v>102</v>
      </c>
      <c r="L268" s="31">
        <f>IF(AND(B268=L$1),LOOKUP(9.99999999999999E+307,$L$2:L267)+1,"")</f>
        <v>102</v>
      </c>
      <c r="M268" s="31">
        <f>IF(AND(B268=M$1),LOOKUP(9.99999999999999E+307,$M$2:M267)+1,"")</f>
        <v>102</v>
      </c>
      <c r="N268" s="31" t="e">
        <f>IF(AND(B268=N$1),LOOKUP(9.99999999999999E+307,$N$2:N267)+1,"")</f>
        <v>#REF!</v>
      </c>
      <c r="O268" s="31" t="e">
        <f>IF(AND($B268=O$1),LOOKUP(9.99999999999999E+307,$O$2:O267)+1,"")</f>
        <v>#REF!</v>
      </c>
      <c r="P268" s="31" t="e">
        <f>IF(AND($B268=P$1),LOOKUP(9.99999999999999E+307,$P$2:P267)+1,"")</f>
        <v>#REF!</v>
      </c>
      <c r="Q268" s="31" t="e">
        <f>IF(AND($B268=Q$1),LOOKUP(9.99999999999999E+307,$Q$2:Q267)+1,"")</f>
        <v>#REF!</v>
      </c>
      <c r="R268" s="31">
        <f>IF(AND($B268=R$1),LOOKUP(9.99999999999999E+307,$R$2:R267)+1,"")</f>
        <v>102</v>
      </c>
      <c r="S268" s="31">
        <f>IF(AND($B268=S$1),LOOKUP(9.99999999999999E+307,$S$2:S267)+1,"")</f>
        <v>102</v>
      </c>
      <c r="T268" s="265"/>
      <c r="U268" s="265"/>
      <c r="V268" s="265"/>
      <c r="AA268" s="254" t="str">
        <f t="shared" si="34"/>
        <v/>
      </c>
      <c r="AB268" s="254" t="str">
        <f t="shared" si="35"/>
        <v/>
      </c>
      <c r="AC268" s="255">
        <f t="shared" si="31"/>
        <v>0</v>
      </c>
      <c r="AD268" s="255">
        <f t="shared" si="32"/>
        <v>3836</v>
      </c>
      <c r="AE268" s="256" t="str">
        <f t="shared" si="36"/>
        <v/>
      </c>
      <c r="AF268" s="252" t="str">
        <f t="shared" si="30"/>
        <v>-</v>
      </c>
    </row>
    <row r="269" spans="1:32" ht="20.149999999999999" customHeight="1" x14ac:dyDescent="0.75">
      <c r="A269" s="31">
        <v>267</v>
      </c>
      <c r="B269" s="235"/>
      <c r="C269" s="236"/>
      <c r="D269" s="236"/>
      <c r="E269" s="678"/>
      <c r="F269" s="238"/>
      <c r="G269" s="253" t="str">
        <f t="shared" si="33"/>
        <v/>
      </c>
      <c r="H269" s="31" t="str">
        <f>IF(AND(B269=H$1),LOOKUP(9.99999999999999E+307,$H$2:H268)+1,"")</f>
        <v/>
      </c>
      <c r="I269" s="31" t="str">
        <f>IF(AND(B269=I$1),LOOKUP(9.99999999999999E+307,$I$2:I268)+1,"")</f>
        <v/>
      </c>
      <c r="J269" s="31">
        <f>IF(AND(B269=J$1),LOOKUP(9.99999999999999E+307,$J$2:J268)+1,"")</f>
        <v>103</v>
      </c>
      <c r="K269" s="31">
        <f>IF(AND(B269=K$1),LOOKUP(9.99999999999999E+307,$K$2:K268)+1,"")</f>
        <v>103</v>
      </c>
      <c r="L269" s="31">
        <f>IF(AND(B269=L$1),LOOKUP(9.99999999999999E+307,$L$2:L268)+1,"")</f>
        <v>103</v>
      </c>
      <c r="M269" s="31">
        <f>IF(AND(B269=M$1),LOOKUP(9.99999999999999E+307,$M$2:M268)+1,"")</f>
        <v>103</v>
      </c>
      <c r="N269" s="31" t="e">
        <f>IF(AND(B269=N$1),LOOKUP(9.99999999999999E+307,$N$2:N268)+1,"")</f>
        <v>#REF!</v>
      </c>
      <c r="O269" s="31" t="e">
        <f>IF(AND($B269=O$1),LOOKUP(9.99999999999999E+307,$O$2:O268)+1,"")</f>
        <v>#REF!</v>
      </c>
      <c r="P269" s="31" t="e">
        <f>IF(AND($B269=P$1),LOOKUP(9.99999999999999E+307,$P$2:P268)+1,"")</f>
        <v>#REF!</v>
      </c>
      <c r="Q269" s="31" t="e">
        <f>IF(AND($B269=Q$1),LOOKUP(9.99999999999999E+307,$Q$2:Q268)+1,"")</f>
        <v>#REF!</v>
      </c>
      <c r="R269" s="31">
        <f>IF(AND($B269=R$1),LOOKUP(9.99999999999999E+307,$R$2:R268)+1,"")</f>
        <v>103</v>
      </c>
      <c r="S269" s="31">
        <f>IF(AND($B269=S$1),LOOKUP(9.99999999999999E+307,$S$2:S268)+1,"")</f>
        <v>103</v>
      </c>
      <c r="T269" s="265"/>
      <c r="U269" s="265"/>
      <c r="V269" s="265"/>
      <c r="AA269" s="254" t="str">
        <f t="shared" si="34"/>
        <v/>
      </c>
      <c r="AB269" s="254" t="str">
        <f t="shared" si="35"/>
        <v/>
      </c>
      <c r="AC269" s="255">
        <f t="shared" si="31"/>
        <v>0</v>
      </c>
      <c r="AD269" s="255">
        <f t="shared" si="32"/>
        <v>3836</v>
      </c>
      <c r="AE269" s="256" t="str">
        <f t="shared" si="36"/>
        <v/>
      </c>
      <c r="AF269" s="252" t="str">
        <f t="shared" si="30"/>
        <v>-</v>
      </c>
    </row>
    <row r="270" spans="1:32" ht="20.149999999999999" customHeight="1" x14ac:dyDescent="0.75">
      <c r="A270" s="31">
        <v>268</v>
      </c>
      <c r="B270" s="235"/>
      <c r="C270" s="236"/>
      <c r="D270" s="236"/>
      <c r="E270" s="678"/>
      <c r="F270" s="238"/>
      <c r="G270" s="253" t="str">
        <f t="shared" si="33"/>
        <v/>
      </c>
      <c r="H270" s="31" t="str">
        <f>IF(AND(B270=H$1),LOOKUP(9.99999999999999E+307,$H$2:H269)+1,"")</f>
        <v/>
      </c>
      <c r="I270" s="31" t="str">
        <f>IF(AND(B270=I$1),LOOKUP(9.99999999999999E+307,$I$2:I269)+1,"")</f>
        <v/>
      </c>
      <c r="J270" s="31">
        <f>IF(AND(B270=J$1),LOOKUP(9.99999999999999E+307,$J$2:J269)+1,"")</f>
        <v>104</v>
      </c>
      <c r="K270" s="31">
        <f>IF(AND(B270=K$1),LOOKUP(9.99999999999999E+307,$K$2:K269)+1,"")</f>
        <v>104</v>
      </c>
      <c r="L270" s="31">
        <f>IF(AND(B270=L$1),LOOKUP(9.99999999999999E+307,$L$2:L269)+1,"")</f>
        <v>104</v>
      </c>
      <c r="M270" s="31">
        <f>IF(AND(B270=M$1),LOOKUP(9.99999999999999E+307,$M$2:M269)+1,"")</f>
        <v>104</v>
      </c>
      <c r="N270" s="31" t="e">
        <f>IF(AND(B270=N$1),LOOKUP(9.99999999999999E+307,$N$2:N269)+1,"")</f>
        <v>#REF!</v>
      </c>
      <c r="O270" s="31" t="e">
        <f>IF(AND($B270=O$1),LOOKUP(9.99999999999999E+307,$O$2:O269)+1,"")</f>
        <v>#REF!</v>
      </c>
      <c r="P270" s="31" t="e">
        <f>IF(AND($B270=P$1),LOOKUP(9.99999999999999E+307,$P$2:P269)+1,"")</f>
        <v>#REF!</v>
      </c>
      <c r="Q270" s="31" t="e">
        <f>IF(AND($B270=Q$1),LOOKUP(9.99999999999999E+307,$Q$2:Q269)+1,"")</f>
        <v>#REF!</v>
      </c>
      <c r="R270" s="31">
        <f>IF(AND($B270=R$1),LOOKUP(9.99999999999999E+307,$R$2:R269)+1,"")</f>
        <v>104</v>
      </c>
      <c r="S270" s="31">
        <f>IF(AND($B270=S$1),LOOKUP(9.99999999999999E+307,$S$2:S269)+1,"")</f>
        <v>104</v>
      </c>
      <c r="T270" s="265"/>
      <c r="U270" s="265"/>
      <c r="V270" s="265"/>
      <c r="AA270" s="254" t="str">
        <f t="shared" si="34"/>
        <v/>
      </c>
      <c r="AB270" s="254" t="str">
        <f t="shared" si="35"/>
        <v/>
      </c>
      <c r="AC270" s="255">
        <f t="shared" si="31"/>
        <v>0</v>
      </c>
      <c r="AD270" s="255">
        <f t="shared" si="32"/>
        <v>3836</v>
      </c>
      <c r="AE270" s="256" t="str">
        <f t="shared" si="36"/>
        <v/>
      </c>
      <c r="AF270" s="252" t="str">
        <f t="shared" si="30"/>
        <v>-</v>
      </c>
    </row>
    <row r="271" spans="1:32" ht="20.149999999999999" customHeight="1" x14ac:dyDescent="0.75">
      <c r="A271" s="31">
        <v>269</v>
      </c>
      <c r="B271" s="235"/>
      <c r="C271" s="236"/>
      <c r="D271" s="236"/>
      <c r="E271" s="678"/>
      <c r="F271" s="238"/>
      <c r="G271" s="253" t="str">
        <f t="shared" si="33"/>
        <v/>
      </c>
      <c r="H271" s="31" t="str">
        <f>IF(AND(B271=H$1),LOOKUP(9.99999999999999E+307,$H$2:H270)+1,"")</f>
        <v/>
      </c>
      <c r="I271" s="31" t="str">
        <f>IF(AND(B271=I$1),LOOKUP(9.99999999999999E+307,$I$2:I270)+1,"")</f>
        <v/>
      </c>
      <c r="J271" s="31">
        <f>IF(AND(B271=J$1),LOOKUP(9.99999999999999E+307,$J$2:J270)+1,"")</f>
        <v>105</v>
      </c>
      <c r="K271" s="31">
        <f>IF(AND(B271=K$1),LOOKUP(9.99999999999999E+307,$K$2:K270)+1,"")</f>
        <v>105</v>
      </c>
      <c r="L271" s="31">
        <f>IF(AND(B271=L$1),LOOKUP(9.99999999999999E+307,$L$2:L270)+1,"")</f>
        <v>105</v>
      </c>
      <c r="M271" s="31">
        <f>IF(AND(B271=M$1),LOOKUP(9.99999999999999E+307,$M$2:M270)+1,"")</f>
        <v>105</v>
      </c>
      <c r="N271" s="31" t="e">
        <f>IF(AND(B271=N$1),LOOKUP(9.99999999999999E+307,$N$2:N270)+1,"")</f>
        <v>#REF!</v>
      </c>
      <c r="O271" s="31" t="e">
        <f>IF(AND($B271=O$1),LOOKUP(9.99999999999999E+307,$O$2:O270)+1,"")</f>
        <v>#REF!</v>
      </c>
      <c r="P271" s="31" t="e">
        <f>IF(AND($B271=P$1),LOOKUP(9.99999999999999E+307,$P$2:P270)+1,"")</f>
        <v>#REF!</v>
      </c>
      <c r="Q271" s="31" t="e">
        <f>IF(AND($B271=Q$1),LOOKUP(9.99999999999999E+307,$Q$2:Q270)+1,"")</f>
        <v>#REF!</v>
      </c>
      <c r="R271" s="31">
        <f>IF(AND($B271=R$1),LOOKUP(9.99999999999999E+307,$R$2:R270)+1,"")</f>
        <v>105</v>
      </c>
      <c r="S271" s="31">
        <f>IF(AND($B271=S$1),LOOKUP(9.99999999999999E+307,$S$2:S270)+1,"")</f>
        <v>105</v>
      </c>
      <c r="T271" s="265"/>
      <c r="U271" s="265"/>
      <c r="V271" s="265"/>
      <c r="AA271" s="254" t="str">
        <f t="shared" si="34"/>
        <v/>
      </c>
      <c r="AB271" s="254" t="str">
        <f t="shared" si="35"/>
        <v/>
      </c>
      <c r="AC271" s="255">
        <f t="shared" si="31"/>
        <v>0</v>
      </c>
      <c r="AD271" s="255">
        <f t="shared" si="32"/>
        <v>3836</v>
      </c>
      <c r="AE271" s="256" t="str">
        <f t="shared" si="36"/>
        <v/>
      </c>
      <c r="AF271" s="252" t="str">
        <f t="shared" si="30"/>
        <v>-</v>
      </c>
    </row>
    <row r="272" spans="1:32" ht="20.149999999999999" customHeight="1" x14ac:dyDescent="0.75">
      <c r="A272" s="31">
        <v>270</v>
      </c>
      <c r="B272" s="235"/>
      <c r="C272" s="236"/>
      <c r="D272" s="236"/>
      <c r="E272" s="678"/>
      <c r="F272" s="238"/>
      <c r="G272" s="253" t="str">
        <f t="shared" si="33"/>
        <v/>
      </c>
      <c r="H272" s="31" t="str">
        <f>IF(AND(B272=H$1),LOOKUP(9.99999999999999E+307,$H$2:H271)+1,"")</f>
        <v/>
      </c>
      <c r="I272" s="31" t="str">
        <f>IF(AND(B272=I$1),LOOKUP(9.99999999999999E+307,$I$2:I271)+1,"")</f>
        <v/>
      </c>
      <c r="J272" s="31">
        <f>IF(AND(B272=J$1),LOOKUP(9.99999999999999E+307,$J$2:J271)+1,"")</f>
        <v>106</v>
      </c>
      <c r="K272" s="31">
        <f>IF(AND(B272=K$1),LOOKUP(9.99999999999999E+307,$K$2:K271)+1,"")</f>
        <v>106</v>
      </c>
      <c r="L272" s="31">
        <f>IF(AND(B272=L$1),LOOKUP(9.99999999999999E+307,$L$2:L271)+1,"")</f>
        <v>106</v>
      </c>
      <c r="M272" s="31">
        <f>IF(AND(B272=M$1),LOOKUP(9.99999999999999E+307,$M$2:M271)+1,"")</f>
        <v>106</v>
      </c>
      <c r="N272" s="31" t="e">
        <f>IF(AND(B272=N$1),LOOKUP(9.99999999999999E+307,$N$2:N271)+1,"")</f>
        <v>#REF!</v>
      </c>
      <c r="O272" s="31" t="e">
        <f>IF(AND($B272=O$1),LOOKUP(9.99999999999999E+307,$O$2:O271)+1,"")</f>
        <v>#REF!</v>
      </c>
      <c r="P272" s="31" t="e">
        <f>IF(AND($B272=P$1),LOOKUP(9.99999999999999E+307,$P$2:P271)+1,"")</f>
        <v>#REF!</v>
      </c>
      <c r="Q272" s="31" t="e">
        <f>IF(AND($B272=Q$1),LOOKUP(9.99999999999999E+307,$Q$2:Q271)+1,"")</f>
        <v>#REF!</v>
      </c>
      <c r="R272" s="31">
        <f>IF(AND($B272=R$1),LOOKUP(9.99999999999999E+307,$R$2:R271)+1,"")</f>
        <v>106</v>
      </c>
      <c r="S272" s="31">
        <f>IF(AND($B272=S$1),LOOKUP(9.99999999999999E+307,$S$2:S271)+1,"")</f>
        <v>106</v>
      </c>
      <c r="T272" s="265"/>
      <c r="U272" s="265"/>
      <c r="V272" s="265"/>
      <c r="AA272" s="254" t="str">
        <f t="shared" si="34"/>
        <v/>
      </c>
      <c r="AB272" s="254" t="str">
        <f t="shared" si="35"/>
        <v/>
      </c>
      <c r="AC272" s="255">
        <f t="shared" si="31"/>
        <v>0</v>
      </c>
      <c r="AD272" s="255">
        <f t="shared" si="32"/>
        <v>3836</v>
      </c>
      <c r="AE272" s="256" t="str">
        <f t="shared" si="36"/>
        <v/>
      </c>
      <c r="AF272" s="252" t="str">
        <f t="shared" si="30"/>
        <v>-</v>
      </c>
    </row>
    <row r="273" spans="1:32" ht="20.149999999999999" customHeight="1" x14ac:dyDescent="0.75">
      <c r="A273" s="31">
        <v>271</v>
      </c>
      <c r="B273" s="235"/>
      <c r="C273" s="236"/>
      <c r="D273" s="236"/>
      <c r="E273" s="678"/>
      <c r="F273" s="238"/>
      <c r="G273" s="253" t="str">
        <f t="shared" si="33"/>
        <v/>
      </c>
      <c r="H273" s="31" t="str">
        <f>IF(AND(B273=H$1),LOOKUP(9.99999999999999E+307,$H$2:H272)+1,"")</f>
        <v/>
      </c>
      <c r="I273" s="31" t="str">
        <f>IF(AND(B273=I$1),LOOKUP(9.99999999999999E+307,$I$2:I272)+1,"")</f>
        <v/>
      </c>
      <c r="J273" s="31">
        <f>IF(AND(B273=J$1),LOOKUP(9.99999999999999E+307,$J$2:J272)+1,"")</f>
        <v>107</v>
      </c>
      <c r="K273" s="31">
        <f>IF(AND(B273=K$1),LOOKUP(9.99999999999999E+307,$K$2:K272)+1,"")</f>
        <v>107</v>
      </c>
      <c r="L273" s="31">
        <f>IF(AND(B273=L$1),LOOKUP(9.99999999999999E+307,$L$2:L272)+1,"")</f>
        <v>107</v>
      </c>
      <c r="M273" s="31">
        <f>IF(AND(B273=M$1),LOOKUP(9.99999999999999E+307,$M$2:M272)+1,"")</f>
        <v>107</v>
      </c>
      <c r="N273" s="31" t="e">
        <f>IF(AND(B273=N$1),LOOKUP(9.99999999999999E+307,$N$2:N272)+1,"")</f>
        <v>#REF!</v>
      </c>
      <c r="O273" s="31" t="e">
        <f>IF(AND($B273=O$1),LOOKUP(9.99999999999999E+307,$O$2:O272)+1,"")</f>
        <v>#REF!</v>
      </c>
      <c r="P273" s="31" t="e">
        <f>IF(AND($B273=P$1),LOOKUP(9.99999999999999E+307,$P$2:P272)+1,"")</f>
        <v>#REF!</v>
      </c>
      <c r="Q273" s="31" t="e">
        <f>IF(AND($B273=Q$1),LOOKUP(9.99999999999999E+307,$Q$2:Q272)+1,"")</f>
        <v>#REF!</v>
      </c>
      <c r="R273" s="31">
        <f>IF(AND($B273=R$1),LOOKUP(9.99999999999999E+307,$R$2:R272)+1,"")</f>
        <v>107</v>
      </c>
      <c r="S273" s="31">
        <f>IF(AND($B273=S$1),LOOKUP(9.99999999999999E+307,$S$2:S272)+1,"")</f>
        <v>107</v>
      </c>
      <c r="T273" s="265"/>
      <c r="U273" s="265"/>
      <c r="V273" s="265"/>
      <c r="AA273" s="254" t="str">
        <f t="shared" si="34"/>
        <v/>
      </c>
      <c r="AB273" s="254" t="str">
        <f t="shared" si="35"/>
        <v/>
      </c>
      <c r="AC273" s="255">
        <f t="shared" si="31"/>
        <v>0</v>
      </c>
      <c r="AD273" s="255">
        <f t="shared" si="32"/>
        <v>3836</v>
      </c>
      <c r="AE273" s="256" t="str">
        <f t="shared" si="36"/>
        <v/>
      </c>
      <c r="AF273" s="252" t="str">
        <f t="shared" si="30"/>
        <v>-</v>
      </c>
    </row>
    <row r="274" spans="1:32" ht="20.149999999999999" customHeight="1" x14ac:dyDescent="0.75">
      <c r="A274" s="31">
        <v>272</v>
      </c>
      <c r="B274" s="235"/>
      <c r="C274" s="236"/>
      <c r="D274" s="236"/>
      <c r="E274" s="678"/>
      <c r="F274" s="238"/>
      <c r="G274" s="253" t="str">
        <f t="shared" si="33"/>
        <v/>
      </c>
      <c r="H274" s="31" t="str">
        <f>IF(AND(B274=H$1),LOOKUP(9.99999999999999E+307,$H$2:H273)+1,"")</f>
        <v/>
      </c>
      <c r="I274" s="31" t="str">
        <f>IF(AND(B274=I$1),LOOKUP(9.99999999999999E+307,$I$2:I273)+1,"")</f>
        <v/>
      </c>
      <c r="J274" s="31">
        <f>IF(AND(B274=J$1),LOOKUP(9.99999999999999E+307,$J$2:J273)+1,"")</f>
        <v>108</v>
      </c>
      <c r="K274" s="31">
        <f>IF(AND(B274=K$1),LOOKUP(9.99999999999999E+307,$K$2:K273)+1,"")</f>
        <v>108</v>
      </c>
      <c r="L274" s="31">
        <f>IF(AND(B274=L$1),LOOKUP(9.99999999999999E+307,$L$2:L273)+1,"")</f>
        <v>108</v>
      </c>
      <c r="M274" s="31">
        <f>IF(AND(B274=M$1),LOOKUP(9.99999999999999E+307,$M$2:M273)+1,"")</f>
        <v>108</v>
      </c>
      <c r="N274" s="31" t="e">
        <f>IF(AND(B274=N$1),LOOKUP(9.99999999999999E+307,$N$2:N273)+1,"")</f>
        <v>#REF!</v>
      </c>
      <c r="O274" s="31" t="e">
        <f>IF(AND($B274=O$1),LOOKUP(9.99999999999999E+307,$O$2:O273)+1,"")</f>
        <v>#REF!</v>
      </c>
      <c r="P274" s="31" t="e">
        <f>IF(AND($B274=P$1),LOOKUP(9.99999999999999E+307,$P$2:P273)+1,"")</f>
        <v>#REF!</v>
      </c>
      <c r="Q274" s="31" t="e">
        <f>IF(AND($B274=Q$1),LOOKUP(9.99999999999999E+307,$Q$2:Q273)+1,"")</f>
        <v>#REF!</v>
      </c>
      <c r="R274" s="31">
        <f>IF(AND($B274=R$1),LOOKUP(9.99999999999999E+307,$R$2:R273)+1,"")</f>
        <v>108</v>
      </c>
      <c r="S274" s="31">
        <f>IF(AND($B274=S$1),LOOKUP(9.99999999999999E+307,$S$2:S273)+1,"")</f>
        <v>108</v>
      </c>
      <c r="T274" s="265"/>
      <c r="U274" s="265"/>
      <c r="V274" s="265"/>
      <c r="AA274" s="254" t="str">
        <f t="shared" si="34"/>
        <v/>
      </c>
      <c r="AB274" s="254" t="str">
        <f t="shared" si="35"/>
        <v/>
      </c>
      <c r="AC274" s="255">
        <f t="shared" si="31"/>
        <v>0</v>
      </c>
      <c r="AD274" s="255">
        <f t="shared" si="32"/>
        <v>3836</v>
      </c>
      <c r="AE274" s="256" t="str">
        <f t="shared" si="36"/>
        <v/>
      </c>
      <c r="AF274" s="252" t="str">
        <f t="shared" si="30"/>
        <v>-</v>
      </c>
    </row>
    <row r="275" spans="1:32" ht="20.149999999999999" customHeight="1" x14ac:dyDescent="0.75">
      <c r="A275" s="31">
        <v>273</v>
      </c>
      <c r="B275" s="235"/>
      <c r="C275" s="236"/>
      <c r="D275" s="236"/>
      <c r="E275" s="678"/>
      <c r="F275" s="238"/>
      <c r="G275" s="253" t="str">
        <f t="shared" si="33"/>
        <v/>
      </c>
      <c r="H275" s="31" t="str">
        <f>IF(AND(B275=H$1),LOOKUP(9.99999999999999E+307,$H$2:H274)+1,"")</f>
        <v/>
      </c>
      <c r="I275" s="31" t="str">
        <f>IF(AND(B275=I$1),LOOKUP(9.99999999999999E+307,$I$2:I274)+1,"")</f>
        <v/>
      </c>
      <c r="J275" s="31">
        <f>IF(AND(B275=J$1),LOOKUP(9.99999999999999E+307,$J$2:J274)+1,"")</f>
        <v>109</v>
      </c>
      <c r="K275" s="31">
        <f>IF(AND(B275=K$1),LOOKUP(9.99999999999999E+307,$K$2:K274)+1,"")</f>
        <v>109</v>
      </c>
      <c r="L275" s="31">
        <f>IF(AND(B275=L$1),LOOKUP(9.99999999999999E+307,$L$2:L274)+1,"")</f>
        <v>109</v>
      </c>
      <c r="M275" s="31">
        <f>IF(AND(B275=M$1),LOOKUP(9.99999999999999E+307,$M$2:M274)+1,"")</f>
        <v>109</v>
      </c>
      <c r="N275" s="31" t="e">
        <f>IF(AND(B275=N$1),LOOKUP(9.99999999999999E+307,$N$2:N274)+1,"")</f>
        <v>#REF!</v>
      </c>
      <c r="O275" s="31" t="e">
        <f>IF(AND($B275=O$1),LOOKUP(9.99999999999999E+307,$O$2:O274)+1,"")</f>
        <v>#REF!</v>
      </c>
      <c r="P275" s="31" t="e">
        <f>IF(AND($B275=P$1),LOOKUP(9.99999999999999E+307,$P$2:P274)+1,"")</f>
        <v>#REF!</v>
      </c>
      <c r="Q275" s="31" t="e">
        <f>IF(AND($B275=Q$1),LOOKUP(9.99999999999999E+307,$Q$2:Q274)+1,"")</f>
        <v>#REF!</v>
      </c>
      <c r="R275" s="31">
        <f>IF(AND($B275=R$1),LOOKUP(9.99999999999999E+307,$R$2:R274)+1,"")</f>
        <v>109</v>
      </c>
      <c r="S275" s="31">
        <f>IF(AND($B275=S$1),LOOKUP(9.99999999999999E+307,$S$2:S274)+1,"")</f>
        <v>109</v>
      </c>
      <c r="T275" s="265"/>
      <c r="U275" s="265"/>
      <c r="V275" s="265"/>
      <c r="AA275" s="254" t="str">
        <f t="shared" si="34"/>
        <v/>
      </c>
      <c r="AB275" s="254" t="str">
        <f t="shared" si="35"/>
        <v/>
      </c>
      <c r="AC275" s="255">
        <f t="shared" si="31"/>
        <v>0</v>
      </c>
      <c r="AD275" s="255">
        <f t="shared" si="32"/>
        <v>3836</v>
      </c>
      <c r="AE275" s="256" t="str">
        <f t="shared" si="36"/>
        <v/>
      </c>
      <c r="AF275" s="252" t="str">
        <f t="shared" si="30"/>
        <v>-</v>
      </c>
    </row>
    <row r="276" spans="1:32" ht="20.149999999999999" customHeight="1" x14ac:dyDescent="0.75">
      <c r="A276" s="31">
        <v>274</v>
      </c>
      <c r="B276" s="235"/>
      <c r="C276" s="236"/>
      <c r="D276" s="236"/>
      <c r="E276" s="678"/>
      <c r="F276" s="238"/>
      <c r="G276" s="253" t="str">
        <f t="shared" si="33"/>
        <v/>
      </c>
      <c r="H276" s="31" t="str">
        <f>IF(AND(B276=H$1),LOOKUP(9.99999999999999E+307,$H$2:H275)+1,"")</f>
        <v/>
      </c>
      <c r="I276" s="31" t="str">
        <f>IF(AND(B276=I$1),LOOKUP(9.99999999999999E+307,$I$2:I275)+1,"")</f>
        <v/>
      </c>
      <c r="J276" s="31">
        <f>IF(AND(B276=J$1),LOOKUP(9.99999999999999E+307,$J$2:J275)+1,"")</f>
        <v>110</v>
      </c>
      <c r="K276" s="31">
        <f>IF(AND(B276=K$1),LOOKUP(9.99999999999999E+307,$K$2:K275)+1,"")</f>
        <v>110</v>
      </c>
      <c r="L276" s="31">
        <f>IF(AND(B276=L$1),LOOKUP(9.99999999999999E+307,$L$2:L275)+1,"")</f>
        <v>110</v>
      </c>
      <c r="M276" s="31">
        <f>IF(AND(B276=M$1),LOOKUP(9.99999999999999E+307,$M$2:M275)+1,"")</f>
        <v>110</v>
      </c>
      <c r="N276" s="31" t="e">
        <f>IF(AND(B276=N$1),LOOKUP(9.99999999999999E+307,$N$2:N275)+1,"")</f>
        <v>#REF!</v>
      </c>
      <c r="O276" s="31" t="e">
        <f>IF(AND($B276=O$1),LOOKUP(9.99999999999999E+307,$O$2:O275)+1,"")</f>
        <v>#REF!</v>
      </c>
      <c r="P276" s="31" t="e">
        <f>IF(AND($B276=P$1),LOOKUP(9.99999999999999E+307,$P$2:P275)+1,"")</f>
        <v>#REF!</v>
      </c>
      <c r="Q276" s="31" t="e">
        <f>IF(AND($B276=Q$1),LOOKUP(9.99999999999999E+307,$Q$2:Q275)+1,"")</f>
        <v>#REF!</v>
      </c>
      <c r="R276" s="31">
        <f>IF(AND($B276=R$1),LOOKUP(9.99999999999999E+307,$R$2:R275)+1,"")</f>
        <v>110</v>
      </c>
      <c r="S276" s="31">
        <f>IF(AND($B276=S$1),LOOKUP(9.99999999999999E+307,$S$2:S275)+1,"")</f>
        <v>110</v>
      </c>
      <c r="T276" s="265"/>
      <c r="U276" s="265"/>
      <c r="V276" s="265"/>
      <c r="AA276" s="254" t="str">
        <f t="shared" si="34"/>
        <v/>
      </c>
      <c r="AB276" s="254" t="str">
        <f t="shared" si="35"/>
        <v/>
      </c>
      <c r="AC276" s="255">
        <f t="shared" si="31"/>
        <v>0</v>
      </c>
      <c r="AD276" s="255">
        <f t="shared" si="32"/>
        <v>3836</v>
      </c>
      <c r="AE276" s="256" t="str">
        <f t="shared" si="36"/>
        <v/>
      </c>
      <c r="AF276" s="252" t="str">
        <f t="shared" si="30"/>
        <v>-</v>
      </c>
    </row>
    <row r="277" spans="1:32" ht="20.149999999999999" customHeight="1" x14ac:dyDescent="0.75">
      <c r="A277" s="31">
        <v>275</v>
      </c>
      <c r="B277" s="235"/>
      <c r="C277" s="236"/>
      <c r="D277" s="236"/>
      <c r="E277" s="678"/>
      <c r="F277" s="238"/>
      <c r="G277" s="253" t="str">
        <f t="shared" si="33"/>
        <v/>
      </c>
      <c r="H277" s="31" t="str">
        <f>IF(AND(B277=H$1),LOOKUP(9.99999999999999E+307,$H$2:H276)+1,"")</f>
        <v/>
      </c>
      <c r="I277" s="31" t="str">
        <f>IF(AND(B277=I$1),LOOKUP(9.99999999999999E+307,$I$2:I276)+1,"")</f>
        <v/>
      </c>
      <c r="J277" s="31">
        <f>IF(AND(B277=J$1),LOOKUP(9.99999999999999E+307,$J$2:J276)+1,"")</f>
        <v>111</v>
      </c>
      <c r="K277" s="31">
        <f>IF(AND(B277=K$1),LOOKUP(9.99999999999999E+307,$K$2:K276)+1,"")</f>
        <v>111</v>
      </c>
      <c r="L277" s="31">
        <f>IF(AND(B277=L$1),LOOKUP(9.99999999999999E+307,$L$2:L276)+1,"")</f>
        <v>111</v>
      </c>
      <c r="M277" s="31">
        <f>IF(AND(B277=M$1),LOOKUP(9.99999999999999E+307,$M$2:M276)+1,"")</f>
        <v>111</v>
      </c>
      <c r="N277" s="31" t="e">
        <f>IF(AND(B277=N$1),LOOKUP(9.99999999999999E+307,$N$2:N276)+1,"")</f>
        <v>#REF!</v>
      </c>
      <c r="O277" s="31" t="e">
        <f>IF(AND($B277=O$1),LOOKUP(9.99999999999999E+307,$O$2:O276)+1,"")</f>
        <v>#REF!</v>
      </c>
      <c r="P277" s="31" t="e">
        <f>IF(AND($B277=P$1),LOOKUP(9.99999999999999E+307,$P$2:P276)+1,"")</f>
        <v>#REF!</v>
      </c>
      <c r="Q277" s="31" t="e">
        <f>IF(AND($B277=Q$1),LOOKUP(9.99999999999999E+307,$Q$2:Q276)+1,"")</f>
        <v>#REF!</v>
      </c>
      <c r="R277" s="31">
        <f>IF(AND($B277=R$1),LOOKUP(9.99999999999999E+307,$R$2:R276)+1,"")</f>
        <v>111</v>
      </c>
      <c r="S277" s="31">
        <f>IF(AND($B277=S$1),LOOKUP(9.99999999999999E+307,$S$2:S276)+1,"")</f>
        <v>111</v>
      </c>
      <c r="T277" s="265"/>
      <c r="U277" s="265"/>
      <c r="V277" s="265"/>
      <c r="AA277" s="254" t="str">
        <f t="shared" si="34"/>
        <v/>
      </c>
      <c r="AB277" s="254" t="str">
        <f t="shared" si="35"/>
        <v/>
      </c>
      <c r="AC277" s="255">
        <f t="shared" si="31"/>
        <v>0</v>
      </c>
      <c r="AD277" s="255">
        <f t="shared" si="32"/>
        <v>3836</v>
      </c>
      <c r="AE277" s="256" t="str">
        <f t="shared" si="36"/>
        <v/>
      </c>
      <c r="AF277" s="252" t="str">
        <f t="shared" si="30"/>
        <v>-</v>
      </c>
    </row>
    <row r="278" spans="1:32" ht="20.149999999999999" customHeight="1" x14ac:dyDescent="0.75">
      <c r="A278" s="31">
        <v>276</v>
      </c>
      <c r="B278" s="235"/>
      <c r="C278" s="236"/>
      <c r="D278" s="236"/>
      <c r="E278" s="678"/>
      <c r="F278" s="238"/>
      <c r="G278" s="253" t="str">
        <f t="shared" si="33"/>
        <v/>
      </c>
      <c r="H278" s="31" t="str">
        <f>IF(AND(B278=H$1),LOOKUP(9.99999999999999E+307,$H$2:H277)+1,"")</f>
        <v/>
      </c>
      <c r="I278" s="31" t="str">
        <f>IF(AND(B278=I$1),LOOKUP(9.99999999999999E+307,$I$2:I277)+1,"")</f>
        <v/>
      </c>
      <c r="J278" s="31">
        <f>IF(AND(B278=J$1),LOOKUP(9.99999999999999E+307,$J$2:J277)+1,"")</f>
        <v>112</v>
      </c>
      <c r="K278" s="31">
        <f>IF(AND(B278=K$1),LOOKUP(9.99999999999999E+307,$K$2:K277)+1,"")</f>
        <v>112</v>
      </c>
      <c r="L278" s="31">
        <f>IF(AND(B278=L$1),LOOKUP(9.99999999999999E+307,$L$2:L277)+1,"")</f>
        <v>112</v>
      </c>
      <c r="M278" s="31">
        <f>IF(AND(B278=M$1),LOOKUP(9.99999999999999E+307,$M$2:M277)+1,"")</f>
        <v>112</v>
      </c>
      <c r="N278" s="31" t="e">
        <f>IF(AND(B278=N$1),LOOKUP(9.99999999999999E+307,$N$2:N277)+1,"")</f>
        <v>#REF!</v>
      </c>
      <c r="O278" s="31" t="e">
        <f>IF(AND($B278=O$1),LOOKUP(9.99999999999999E+307,$O$2:O277)+1,"")</f>
        <v>#REF!</v>
      </c>
      <c r="P278" s="31" t="e">
        <f>IF(AND($B278=P$1),LOOKUP(9.99999999999999E+307,$P$2:P277)+1,"")</f>
        <v>#REF!</v>
      </c>
      <c r="Q278" s="31" t="e">
        <f>IF(AND($B278=Q$1),LOOKUP(9.99999999999999E+307,$Q$2:Q277)+1,"")</f>
        <v>#REF!</v>
      </c>
      <c r="R278" s="31">
        <f>IF(AND($B278=R$1),LOOKUP(9.99999999999999E+307,$R$2:R277)+1,"")</f>
        <v>112</v>
      </c>
      <c r="S278" s="31">
        <f>IF(AND($B278=S$1),LOOKUP(9.99999999999999E+307,$S$2:S277)+1,"")</f>
        <v>112</v>
      </c>
      <c r="T278" s="265"/>
      <c r="U278" s="265"/>
      <c r="V278" s="265"/>
      <c r="AA278" s="254" t="str">
        <f t="shared" si="34"/>
        <v/>
      </c>
      <c r="AB278" s="254" t="str">
        <f t="shared" si="35"/>
        <v/>
      </c>
      <c r="AC278" s="255">
        <f t="shared" si="31"/>
        <v>0</v>
      </c>
      <c r="AD278" s="255">
        <f t="shared" si="32"/>
        <v>3836</v>
      </c>
      <c r="AE278" s="256" t="str">
        <f t="shared" si="36"/>
        <v/>
      </c>
      <c r="AF278" s="252" t="str">
        <f t="shared" si="30"/>
        <v>-</v>
      </c>
    </row>
    <row r="279" spans="1:32" ht="20.149999999999999" customHeight="1" x14ac:dyDescent="0.75">
      <c r="A279" s="31">
        <v>277</v>
      </c>
      <c r="B279" s="235"/>
      <c r="C279" s="236"/>
      <c r="D279" s="236"/>
      <c r="E279" s="678"/>
      <c r="F279" s="238"/>
      <c r="G279" s="253" t="str">
        <f t="shared" si="33"/>
        <v/>
      </c>
      <c r="H279" s="31" t="str">
        <f>IF(AND(B279=H$1),LOOKUP(9.99999999999999E+307,$H$2:H278)+1,"")</f>
        <v/>
      </c>
      <c r="I279" s="31" t="str">
        <f>IF(AND(B279=I$1),LOOKUP(9.99999999999999E+307,$I$2:I278)+1,"")</f>
        <v/>
      </c>
      <c r="J279" s="31">
        <f>IF(AND(B279=J$1),LOOKUP(9.99999999999999E+307,$J$2:J278)+1,"")</f>
        <v>113</v>
      </c>
      <c r="K279" s="31">
        <f>IF(AND(B279=K$1),LOOKUP(9.99999999999999E+307,$K$2:K278)+1,"")</f>
        <v>113</v>
      </c>
      <c r="L279" s="31">
        <f>IF(AND(B279=L$1),LOOKUP(9.99999999999999E+307,$L$2:L278)+1,"")</f>
        <v>113</v>
      </c>
      <c r="M279" s="31">
        <f>IF(AND(B279=M$1),LOOKUP(9.99999999999999E+307,$M$2:M278)+1,"")</f>
        <v>113</v>
      </c>
      <c r="N279" s="31" t="e">
        <f>IF(AND(B279=N$1),LOOKUP(9.99999999999999E+307,$N$2:N278)+1,"")</f>
        <v>#REF!</v>
      </c>
      <c r="O279" s="31" t="e">
        <f>IF(AND($B279=O$1),LOOKUP(9.99999999999999E+307,$O$2:O278)+1,"")</f>
        <v>#REF!</v>
      </c>
      <c r="P279" s="31" t="e">
        <f>IF(AND($B279=P$1),LOOKUP(9.99999999999999E+307,$P$2:P278)+1,"")</f>
        <v>#REF!</v>
      </c>
      <c r="Q279" s="31" t="e">
        <f>IF(AND($B279=Q$1),LOOKUP(9.99999999999999E+307,$Q$2:Q278)+1,"")</f>
        <v>#REF!</v>
      </c>
      <c r="R279" s="31">
        <f>IF(AND($B279=R$1),LOOKUP(9.99999999999999E+307,$R$2:R278)+1,"")</f>
        <v>113</v>
      </c>
      <c r="S279" s="31">
        <f>IF(AND($B279=S$1),LOOKUP(9.99999999999999E+307,$S$2:S278)+1,"")</f>
        <v>113</v>
      </c>
      <c r="T279" s="265"/>
      <c r="U279" s="265"/>
      <c r="V279" s="265"/>
      <c r="AA279" s="254" t="str">
        <f t="shared" si="34"/>
        <v/>
      </c>
      <c r="AB279" s="254" t="str">
        <f t="shared" si="35"/>
        <v/>
      </c>
      <c r="AC279" s="255">
        <f t="shared" si="31"/>
        <v>0</v>
      </c>
      <c r="AD279" s="255">
        <f t="shared" si="32"/>
        <v>3836</v>
      </c>
      <c r="AE279" s="256" t="str">
        <f t="shared" si="36"/>
        <v/>
      </c>
      <c r="AF279" s="252" t="str">
        <f t="shared" si="30"/>
        <v>-</v>
      </c>
    </row>
    <row r="280" spans="1:32" ht="20.149999999999999" customHeight="1" x14ac:dyDescent="0.75">
      <c r="A280" s="31">
        <v>278</v>
      </c>
      <c r="B280" s="235"/>
      <c r="C280" s="236"/>
      <c r="D280" s="236"/>
      <c r="E280" s="678"/>
      <c r="F280" s="238"/>
      <c r="G280" s="253" t="str">
        <f t="shared" si="33"/>
        <v/>
      </c>
      <c r="H280" s="31" t="str">
        <f>IF(AND(B280=H$1),LOOKUP(9.99999999999999E+307,$H$2:H279)+1,"")</f>
        <v/>
      </c>
      <c r="I280" s="31" t="str">
        <f>IF(AND(B280=I$1),LOOKUP(9.99999999999999E+307,$I$2:I279)+1,"")</f>
        <v/>
      </c>
      <c r="J280" s="31">
        <f>IF(AND(B280=J$1),LOOKUP(9.99999999999999E+307,$J$2:J279)+1,"")</f>
        <v>114</v>
      </c>
      <c r="K280" s="31">
        <f>IF(AND(B280=K$1),LOOKUP(9.99999999999999E+307,$K$2:K279)+1,"")</f>
        <v>114</v>
      </c>
      <c r="L280" s="31">
        <f>IF(AND(B280=L$1),LOOKUP(9.99999999999999E+307,$L$2:L279)+1,"")</f>
        <v>114</v>
      </c>
      <c r="M280" s="31">
        <f>IF(AND(B280=M$1),LOOKUP(9.99999999999999E+307,$M$2:M279)+1,"")</f>
        <v>114</v>
      </c>
      <c r="N280" s="31" t="e">
        <f>IF(AND(B280=N$1),LOOKUP(9.99999999999999E+307,$N$2:N279)+1,"")</f>
        <v>#REF!</v>
      </c>
      <c r="O280" s="31" t="e">
        <f>IF(AND($B280=O$1),LOOKUP(9.99999999999999E+307,$O$2:O279)+1,"")</f>
        <v>#REF!</v>
      </c>
      <c r="P280" s="31" t="e">
        <f>IF(AND($B280=P$1),LOOKUP(9.99999999999999E+307,$P$2:P279)+1,"")</f>
        <v>#REF!</v>
      </c>
      <c r="Q280" s="31" t="e">
        <f>IF(AND($B280=Q$1),LOOKUP(9.99999999999999E+307,$Q$2:Q279)+1,"")</f>
        <v>#REF!</v>
      </c>
      <c r="R280" s="31">
        <f>IF(AND($B280=R$1),LOOKUP(9.99999999999999E+307,$R$2:R279)+1,"")</f>
        <v>114</v>
      </c>
      <c r="S280" s="31">
        <f>IF(AND($B280=S$1),LOOKUP(9.99999999999999E+307,$S$2:S279)+1,"")</f>
        <v>114</v>
      </c>
      <c r="T280" s="265"/>
      <c r="U280" s="265"/>
      <c r="V280" s="265"/>
      <c r="AA280" s="254" t="str">
        <f t="shared" si="34"/>
        <v/>
      </c>
      <c r="AB280" s="254" t="str">
        <f t="shared" si="35"/>
        <v/>
      </c>
      <c r="AC280" s="255">
        <f t="shared" si="31"/>
        <v>0</v>
      </c>
      <c r="AD280" s="255">
        <f t="shared" si="32"/>
        <v>3836</v>
      </c>
      <c r="AE280" s="256" t="str">
        <f t="shared" si="36"/>
        <v/>
      </c>
      <c r="AF280" s="252" t="str">
        <f t="shared" si="30"/>
        <v>-</v>
      </c>
    </row>
    <row r="281" spans="1:32" ht="20.149999999999999" customHeight="1" x14ac:dyDescent="0.75">
      <c r="A281" s="31">
        <v>279</v>
      </c>
      <c r="B281" s="235"/>
      <c r="C281" s="236"/>
      <c r="D281" s="236"/>
      <c r="E281" s="678"/>
      <c r="F281" s="678"/>
      <c r="G281" s="253" t="str">
        <f t="shared" si="33"/>
        <v/>
      </c>
      <c r="H281" s="31" t="str">
        <f>IF(AND(B281=H$1),LOOKUP(9.99999999999999E+307,$H$2:H280)+1,"")</f>
        <v/>
      </c>
      <c r="I281" s="31" t="str">
        <f>IF(AND(B281=I$1),LOOKUP(9.99999999999999E+307,$I$2:I280)+1,"")</f>
        <v/>
      </c>
      <c r="J281" s="31">
        <f>IF(AND(B281=J$1),LOOKUP(9.99999999999999E+307,$J$2:J280)+1,"")</f>
        <v>115</v>
      </c>
      <c r="K281" s="31">
        <f>IF(AND(B281=K$1),LOOKUP(9.99999999999999E+307,$K$2:K280)+1,"")</f>
        <v>115</v>
      </c>
      <c r="L281" s="31">
        <f>IF(AND(B281=L$1),LOOKUP(9.99999999999999E+307,$L$2:L280)+1,"")</f>
        <v>115</v>
      </c>
      <c r="M281" s="31">
        <f>IF(AND(B281=M$1),LOOKUP(9.99999999999999E+307,$M$2:M280)+1,"")</f>
        <v>115</v>
      </c>
      <c r="N281" s="31" t="e">
        <f>IF(AND(B281=N$1),LOOKUP(9.99999999999999E+307,$N$2:N280)+1,"")</f>
        <v>#REF!</v>
      </c>
      <c r="O281" s="31" t="e">
        <f>IF(AND($B281=O$1),LOOKUP(9.99999999999999E+307,$O$2:O280)+1,"")</f>
        <v>#REF!</v>
      </c>
      <c r="P281" s="31" t="e">
        <f>IF(AND($B281=P$1),LOOKUP(9.99999999999999E+307,$P$2:P280)+1,"")</f>
        <v>#REF!</v>
      </c>
      <c r="Q281" s="31" t="e">
        <f>IF(AND($B281=Q$1),LOOKUP(9.99999999999999E+307,$Q$2:Q280)+1,"")</f>
        <v>#REF!</v>
      </c>
      <c r="R281" s="31">
        <f>IF(AND($B281=R$1),LOOKUP(9.99999999999999E+307,$R$2:R280)+1,"")</f>
        <v>115</v>
      </c>
      <c r="S281" s="31">
        <f>IF(AND($B281=S$1),LOOKUP(9.99999999999999E+307,$S$2:S280)+1,"")</f>
        <v>115</v>
      </c>
      <c r="T281" s="265"/>
      <c r="U281" s="265"/>
      <c r="V281" s="265"/>
      <c r="AA281" s="254" t="str">
        <f t="shared" si="34"/>
        <v/>
      </c>
      <c r="AB281" s="254" t="str">
        <f t="shared" si="35"/>
        <v/>
      </c>
      <c r="AC281" s="255">
        <f t="shared" si="31"/>
        <v>0</v>
      </c>
      <c r="AD281" s="255">
        <f t="shared" si="32"/>
        <v>3836</v>
      </c>
      <c r="AE281" s="256" t="str">
        <f t="shared" si="36"/>
        <v/>
      </c>
      <c r="AF281" s="252" t="str">
        <f t="shared" si="30"/>
        <v>-</v>
      </c>
    </row>
    <row r="282" spans="1:32" ht="20.149999999999999" customHeight="1" x14ac:dyDescent="0.75">
      <c r="A282" s="31">
        <v>280</v>
      </c>
      <c r="B282" s="235"/>
      <c r="C282" s="236"/>
      <c r="D282" s="236"/>
      <c r="E282" s="678"/>
      <c r="F282" s="678"/>
      <c r="G282" s="253" t="str">
        <f t="shared" si="33"/>
        <v/>
      </c>
      <c r="H282" s="31" t="str">
        <f>IF(AND(B282=H$1),LOOKUP(9.99999999999999E+307,$H$2:H281)+1,"")</f>
        <v/>
      </c>
      <c r="I282" s="31" t="str">
        <f>IF(AND(B282=I$1),LOOKUP(9.99999999999999E+307,$I$2:I281)+1,"")</f>
        <v/>
      </c>
      <c r="J282" s="31">
        <f>IF(AND(B282=J$1),LOOKUP(9.99999999999999E+307,$J$2:J281)+1,"")</f>
        <v>116</v>
      </c>
      <c r="K282" s="31">
        <f>IF(AND(B282=K$1),LOOKUP(9.99999999999999E+307,$K$2:K281)+1,"")</f>
        <v>116</v>
      </c>
      <c r="L282" s="31">
        <f>IF(AND(B282=L$1),LOOKUP(9.99999999999999E+307,$L$2:L281)+1,"")</f>
        <v>116</v>
      </c>
      <c r="M282" s="31">
        <f>IF(AND(B282=M$1),LOOKUP(9.99999999999999E+307,$M$2:M281)+1,"")</f>
        <v>116</v>
      </c>
      <c r="N282" s="31" t="e">
        <f>IF(AND(B282=N$1),LOOKUP(9.99999999999999E+307,$N$2:N281)+1,"")</f>
        <v>#REF!</v>
      </c>
      <c r="O282" s="31" t="e">
        <f>IF(AND($B282=O$1),LOOKUP(9.99999999999999E+307,$O$2:O281)+1,"")</f>
        <v>#REF!</v>
      </c>
      <c r="P282" s="31" t="e">
        <f>IF(AND($B282=P$1),LOOKUP(9.99999999999999E+307,$P$2:P281)+1,"")</f>
        <v>#REF!</v>
      </c>
      <c r="Q282" s="31" t="e">
        <f>IF(AND($B282=Q$1),LOOKUP(9.99999999999999E+307,$Q$2:Q281)+1,"")</f>
        <v>#REF!</v>
      </c>
      <c r="R282" s="31">
        <f>IF(AND($B282=R$1),LOOKUP(9.99999999999999E+307,$R$2:R281)+1,"")</f>
        <v>116</v>
      </c>
      <c r="S282" s="31">
        <f>IF(AND($B282=S$1),LOOKUP(9.99999999999999E+307,$S$2:S281)+1,"")</f>
        <v>116</v>
      </c>
      <c r="T282" s="265"/>
      <c r="U282" s="265"/>
      <c r="V282" s="265"/>
      <c r="AA282" s="254" t="str">
        <f t="shared" si="34"/>
        <v/>
      </c>
      <c r="AB282" s="254" t="str">
        <f t="shared" si="35"/>
        <v/>
      </c>
      <c r="AC282" s="255">
        <f t="shared" si="31"/>
        <v>0</v>
      </c>
      <c r="AD282" s="255">
        <f t="shared" si="32"/>
        <v>3836</v>
      </c>
      <c r="AE282" s="256" t="str">
        <f t="shared" si="36"/>
        <v/>
      </c>
      <c r="AF282" s="252" t="str">
        <f t="shared" si="30"/>
        <v>-</v>
      </c>
    </row>
    <row r="283" spans="1:32" ht="20.149999999999999" customHeight="1" x14ac:dyDescent="0.75">
      <c r="A283" s="31">
        <v>281</v>
      </c>
      <c r="B283" s="235"/>
      <c r="C283" s="236"/>
      <c r="D283" s="236"/>
      <c r="E283" s="678"/>
      <c r="F283" s="678"/>
      <c r="G283" s="253" t="str">
        <f t="shared" si="33"/>
        <v/>
      </c>
      <c r="H283" s="31" t="str">
        <f>IF(AND(B283=H$1),LOOKUP(9.99999999999999E+307,$H$2:H282)+1,"")</f>
        <v/>
      </c>
      <c r="I283" s="31" t="str">
        <f>IF(AND(B283=I$1),LOOKUP(9.99999999999999E+307,$I$2:I282)+1,"")</f>
        <v/>
      </c>
      <c r="J283" s="31">
        <f>IF(AND(B283=J$1),LOOKUP(9.99999999999999E+307,$J$2:J282)+1,"")</f>
        <v>117</v>
      </c>
      <c r="K283" s="31">
        <f>IF(AND(B283=K$1),LOOKUP(9.99999999999999E+307,$K$2:K282)+1,"")</f>
        <v>117</v>
      </c>
      <c r="L283" s="31">
        <f>IF(AND(B283=L$1),LOOKUP(9.99999999999999E+307,$L$2:L282)+1,"")</f>
        <v>117</v>
      </c>
      <c r="M283" s="31">
        <f>IF(AND(B283=M$1),LOOKUP(9.99999999999999E+307,$M$2:M282)+1,"")</f>
        <v>117</v>
      </c>
      <c r="N283" s="31" t="e">
        <f>IF(AND(B283=N$1),LOOKUP(9.99999999999999E+307,$N$2:N282)+1,"")</f>
        <v>#REF!</v>
      </c>
      <c r="O283" s="31" t="e">
        <f>IF(AND($B283=O$1),LOOKUP(9.99999999999999E+307,$O$2:O282)+1,"")</f>
        <v>#REF!</v>
      </c>
      <c r="P283" s="31" t="e">
        <f>IF(AND($B283=P$1),LOOKUP(9.99999999999999E+307,$P$2:P282)+1,"")</f>
        <v>#REF!</v>
      </c>
      <c r="Q283" s="31" t="e">
        <f>IF(AND($B283=Q$1),LOOKUP(9.99999999999999E+307,$Q$2:Q282)+1,"")</f>
        <v>#REF!</v>
      </c>
      <c r="R283" s="31">
        <f>IF(AND($B283=R$1),LOOKUP(9.99999999999999E+307,$R$2:R282)+1,"")</f>
        <v>117</v>
      </c>
      <c r="S283" s="31">
        <f>IF(AND($B283=S$1),LOOKUP(9.99999999999999E+307,$S$2:S282)+1,"")</f>
        <v>117</v>
      </c>
      <c r="T283" s="265"/>
      <c r="U283" s="265"/>
      <c r="V283" s="265"/>
      <c r="AA283" s="254" t="str">
        <f t="shared" si="34"/>
        <v/>
      </c>
      <c r="AB283" s="254" t="str">
        <f t="shared" si="35"/>
        <v/>
      </c>
      <c r="AC283" s="255">
        <f t="shared" si="31"/>
        <v>0</v>
      </c>
      <c r="AD283" s="255">
        <f t="shared" si="32"/>
        <v>3836</v>
      </c>
      <c r="AE283" s="256" t="str">
        <f t="shared" si="36"/>
        <v/>
      </c>
      <c r="AF283" s="252" t="str">
        <f t="shared" si="30"/>
        <v>-</v>
      </c>
    </row>
    <row r="284" spans="1:32" ht="20.149999999999999" customHeight="1" x14ac:dyDescent="0.75">
      <c r="A284" s="31">
        <v>282</v>
      </c>
      <c r="B284" s="235"/>
      <c r="C284" s="236"/>
      <c r="D284" s="236"/>
      <c r="E284" s="678"/>
      <c r="F284" s="678"/>
      <c r="G284" s="253" t="str">
        <f t="shared" si="33"/>
        <v/>
      </c>
      <c r="H284" s="31" t="str">
        <f>IF(AND(B284=H$1),LOOKUP(9.99999999999999E+307,$H$2:H283)+1,"")</f>
        <v/>
      </c>
      <c r="I284" s="31" t="str">
        <f>IF(AND(B284=I$1),LOOKUP(9.99999999999999E+307,$I$2:I283)+1,"")</f>
        <v/>
      </c>
      <c r="J284" s="31">
        <f>IF(AND(B284=J$1),LOOKUP(9.99999999999999E+307,$J$2:J283)+1,"")</f>
        <v>118</v>
      </c>
      <c r="K284" s="31">
        <f>IF(AND(B284=K$1),LOOKUP(9.99999999999999E+307,$K$2:K283)+1,"")</f>
        <v>118</v>
      </c>
      <c r="L284" s="31">
        <f>IF(AND(B284=L$1),LOOKUP(9.99999999999999E+307,$L$2:L283)+1,"")</f>
        <v>118</v>
      </c>
      <c r="M284" s="31">
        <f>IF(AND(B284=M$1),LOOKUP(9.99999999999999E+307,$M$2:M283)+1,"")</f>
        <v>118</v>
      </c>
      <c r="N284" s="31" t="e">
        <f>IF(AND(B284=N$1),LOOKUP(9.99999999999999E+307,$N$2:N283)+1,"")</f>
        <v>#REF!</v>
      </c>
      <c r="O284" s="31" t="e">
        <f>IF(AND($B284=O$1),LOOKUP(9.99999999999999E+307,$O$2:O283)+1,"")</f>
        <v>#REF!</v>
      </c>
      <c r="P284" s="31" t="e">
        <f>IF(AND($B284=P$1),LOOKUP(9.99999999999999E+307,$P$2:P283)+1,"")</f>
        <v>#REF!</v>
      </c>
      <c r="Q284" s="31" t="e">
        <f>IF(AND($B284=Q$1),LOOKUP(9.99999999999999E+307,$Q$2:Q283)+1,"")</f>
        <v>#REF!</v>
      </c>
      <c r="R284" s="31">
        <f>IF(AND($B284=R$1),LOOKUP(9.99999999999999E+307,$R$2:R283)+1,"")</f>
        <v>118</v>
      </c>
      <c r="S284" s="31">
        <f>IF(AND($B284=S$1),LOOKUP(9.99999999999999E+307,$S$2:S283)+1,"")</f>
        <v>118</v>
      </c>
      <c r="T284" s="265"/>
      <c r="U284" s="265"/>
      <c r="V284" s="265"/>
      <c r="AA284" s="254" t="str">
        <f t="shared" si="34"/>
        <v/>
      </c>
      <c r="AB284" s="254" t="str">
        <f t="shared" si="35"/>
        <v/>
      </c>
      <c r="AC284" s="255">
        <f t="shared" si="31"/>
        <v>0</v>
      </c>
      <c r="AD284" s="255">
        <f t="shared" si="32"/>
        <v>3836</v>
      </c>
      <c r="AE284" s="256" t="str">
        <f t="shared" si="36"/>
        <v/>
      </c>
      <c r="AF284" s="252" t="str">
        <f t="shared" si="30"/>
        <v>-</v>
      </c>
    </row>
    <row r="285" spans="1:32" ht="20.149999999999999" customHeight="1" x14ac:dyDescent="0.75">
      <c r="A285" s="31">
        <v>283</v>
      </c>
      <c r="B285" s="235"/>
      <c r="C285" s="236"/>
      <c r="D285" s="236"/>
      <c r="E285" s="678"/>
      <c r="F285" s="678"/>
      <c r="G285" s="253" t="str">
        <f t="shared" si="33"/>
        <v/>
      </c>
      <c r="H285" s="31" t="str">
        <f>IF(AND(B285=H$1),LOOKUP(9.99999999999999E+307,$H$2:H284)+1,"")</f>
        <v/>
      </c>
      <c r="I285" s="31" t="str">
        <f>IF(AND(B285=I$1),LOOKUP(9.99999999999999E+307,$I$2:I284)+1,"")</f>
        <v/>
      </c>
      <c r="J285" s="31">
        <f>IF(AND(B285=J$1),LOOKUP(9.99999999999999E+307,$J$2:J284)+1,"")</f>
        <v>119</v>
      </c>
      <c r="K285" s="31">
        <f>IF(AND(B285=K$1),LOOKUP(9.99999999999999E+307,$K$2:K284)+1,"")</f>
        <v>119</v>
      </c>
      <c r="L285" s="31">
        <f>IF(AND(B285=L$1),LOOKUP(9.99999999999999E+307,$L$2:L284)+1,"")</f>
        <v>119</v>
      </c>
      <c r="M285" s="31">
        <f>IF(AND(B285=M$1),LOOKUP(9.99999999999999E+307,$M$2:M284)+1,"")</f>
        <v>119</v>
      </c>
      <c r="N285" s="31" t="e">
        <f>IF(AND(B285=N$1),LOOKUP(9.99999999999999E+307,$N$2:N284)+1,"")</f>
        <v>#REF!</v>
      </c>
      <c r="O285" s="31" t="e">
        <f>IF(AND($B285=O$1),LOOKUP(9.99999999999999E+307,$O$2:O284)+1,"")</f>
        <v>#REF!</v>
      </c>
      <c r="P285" s="31" t="e">
        <f>IF(AND($B285=P$1),LOOKUP(9.99999999999999E+307,$P$2:P284)+1,"")</f>
        <v>#REF!</v>
      </c>
      <c r="Q285" s="31" t="e">
        <f>IF(AND($B285=Q$1),LOOKUP(9.99999999999999E+307,$Q$2:Q284)+1,"")</f>
        <v>#REF!</v>
      </c>
      <c r="R285" s="31">
        <f>IF(AND($B285=R$1),LOOKUP(9.99999999999999E+307,$R$2:R284)+1,"")</f>
        <v>119</v>
      </c>
      <c r="S285" s="31">
        <f>IF(AND($B285=S$1),LOOKUP(9.99999999999999E+307,$S$2:S284)+1,"")</f>
        <v>119</v>
      </c>
      <c r="T285" s="265"/>
      <c r="U285" s="265"/>
      <c r="V285" s="265"/>
      <c r="AA285" s="254" t="str">
        <f t="shared" si="34"/>
        <v/>
      </c>
      <c r="AB285" s="254" t="str">
        <f t="shared" si="35"/>
        <v/>
      </c>
      <c r="AC285" s="255">
        <f t="shared" si="31"/>
        <v>0</v>
      </c>
      <c r="AD285" s="255">
        <f t="shared" si="32"/>
        <v>3836</v>
      </c>
      <c r="AE285" s="256" t="str">
        <f t="shared" si="36"/>
        <v/>
      </c>
      <c r="AF285" s="252" t="str">
        <f t="shared" si="30"/>
        <v>-</v>
      </c>
    </row>
    <row r="286" spans="1:32" ht="20.149999999999999" customHeight="1" x14ac:dyDescent="0.75">
      <c r="A286" s="31">
        <v>284</v>
      </c>
      <c r="B286" s="235"/>
      <c r="C286" s="236"/>
      <c r="D286" s="236"/>
      <c r="E286" s="678"/>
      <c r="F286" s="238"/>
      <c r="G286" s="253" t="str">
        <f t="shared" si="33"/>
        <v/>
      </c>
      <c r="H286" s="31" t="str">
        <f>IF(AND(B286=H$1),LOOKUP(9.99999999999999E+307,$H$2:H285)+1,"")</f>
        <v/>
      </c>
      <c r="I286" s="31" t="str">
        <f>IF(AND(B286=I$1),LOOKUP(9.99999999999999E+307,$I$2:I285)+1,"")</f>
        <v/>
      </c>
      <c r="J286" s="31">
        <f>IF(AND(B286=J$1),LOOKUP(9.99999999999999E+307,$J$2:J285)+1,"")</f>
        <v>120</v>
      </c>
      <c r="K286" s="31">
        <f>IF(AND(B286=K$1),LOOKUP(9.99999999999999E+307,$K$2:K285)+1,"")</f>
        <v>120</v>
      </c>
      <c r="L286" s="31">
        <f>IF(AND(B286=L$1),LOOKUP(9.99999999999999E+307,$L$2:L285)+1,"")</f>
        <v>120</v>
      </c>
      <c r="M286" s="31">
        <f>IF(AND(B286=M$1),LOOKUP(9.99999999999999E+307,$M$2:M285)+1,"")</f>
        <v>120</v>
      </c>
      <c r="N286" s="31" t="e">
        <f>IF(AND(B286=N$1),LOOKUP(9.99999999999999E+307,$N$2:N285)+1,"")</f>
        <v>#REF!</v>
      </c>
      <c r="O286" s="31" t="e">
        <f>IF(AND($B286=O$1),LOOKUP(9.99999999999999E+307,$O$2:O285)+1,"")</f>
        <v>#REF!</v>
      </c>
      <c r="P286" s="31" t="e">
        <f>IF(AND($B286=P$1),LOOKUP(9.99999999999999E+307,$P$2:P285)+1,"")</f>
        <v>#REF!</v>
      </c>
      <c r="Q286" s="31" t="e">
        <f>IF(AND($B286=Q$1),LOOKUP(9.99999999999999E+307,$Q$2:Q285)+1,"")</f>
        <v>#REF!</v>
      </c>
      <c r="R286" s="31">
        <f>IF(AND($B286=R$1),LOOKUP(9.99999999999999E+307,$R$2:R285)+1,"")</f>
        <v>120</v>
      </c>
      <c r="S286" s="31">
        <f>IF(AND($B286=S$1),LOOKUP(9.99999999999999E+307,$S$2:S285)+1,"")</f>
        <v>120</v>
      </c>
      <c r="T286" s="265"/>
      <c r="U286" s="265"/>
      <c r="V286" s="265"/>
      <c r="AA286" s="254" t="str">
        <f t="shared" si="34"/>
        <v/>
      </c>
      <c r="AB286" s="254" t="str">
        <f t="shared" si="35"/>
        <v/>
      </c>
      <c r="AC286" s="255">
        <f t="shared" si="31"/>
        <v>0</v>
      </c>
      <c r="AD286" s="255">
        <f t="shared" si="32"/>
        <v>3836</v>
      </c>
      <c r="AE286" s="256" t="str">
        <f t="shared" si="36"/>
        <v/>
      </c>
      <c r="AF286" s="252" t="str">
        <f t="shared" si="30"/>
        <v>-</v>
      </c>
    </row>
    <row r="287" spans="1:32" ht="20.149999999999999" customHeight="1" x14ac:dyDescent="0.75">
      <c r="A287" s="31">
        <v>285</v>
      </c>
      <c r="B287" s="235"/>
      <c r="C287" s="236"/>
      <c r="D287" s="236"/>
      <c r="E287" s="678"/>
      <c r="F287" s="238"/>
      <c r="G287" s="253" t="str">
        <f t="shared" si="33"/>
        <v/>
      </c>
      <c r="H287" s="31" t="str">
        <f>IF(AND(B287=H$1),LOOKUP(9.99999999999999E+307,$H$2:H286)+1,"")</f>
        <v/>
      </c>
      <c r="I287" s="31" t="str">
        <f>IF(AND(B287=I$1),LOOKUP(9.99999999999999E+307,$I$2:I286)+1,"")</f>
        <v/>
      </c>
      <c r="J287" s="31">
        <f>IF(AND(B287=J$1),LOOKUP(9.99999999999999E+307,$J$2:J286)+1,"")</f>
        <v>121</v>
      </c>
      <c r="K287" s="31">
        <f>IF(AND(B287=K$1),LOOKUP(9.99999999999999E+307,$K$2:K286)+1,"")</f>
        <v>121</v>
      </c>
      <c r="L287" s="31">
        <f>IF(AND(B287=L$1),LOOKUP(9.99999999999999E+307,$L$2:L286)+1,"")</f>
        <v>121</v>
      </c>
      <c r="M287" s="31">
        <f>IF(AND(B287=M$1),LOOKUP(9.99999999999999E+307,$M$2:M286)+1,"")</f>
        <v>121</v>
      </c>
      <c r="N287" s="31" t="e">
        <f>IF(AND(B287=N$1),LOOKUP(9.99999999999999E+307,$N$2:N286)+1,"")</f>
        <v>#REF!</v>
      </c>
      <c r="O287" s="31" t="e">
        <f>IF(AND($B287=O$1),LOOKUP(9.99999999999999E+307,$O$2:O286)+1,"")</f>
        <v>#REF!</v>
      </c>
      <c r="P287" s="31" t="e">
        <f>IF(AND($B287=P$1),LOOKUP(9.99999999999999E+307,$P$2:P286)+1,"")</f>
        <v>#REF!</v>
      </c>
      <c r="Q287" s="31" t="e">
        <f>IF(AND($B287=Q$1),LOOKUP(9.99999999999999E+307,$Q$2:Q286)+1,"")</f>
        <v>#REF!</v>
      </c>
      <c r="R287" s="31">
        <f>IF(AND($B287=R$1),LOOKUP(9.99999999999999E+307,$R$2:R286)+1,"")</f>
        <v>121</v>
      </c>
      <c r="S287" s="31">
        <f>IF(AND($B287=S$1),LOOKUP(9.99999999999999E+307,$S$2:S286)+1,"")</f>
        <v>121</v>
      </c>
      <c r="T287" s="265"/>
      <c r="U287" s="265"/>
      <c r="V287" s="265"/>
      <c r="AA287" s="254" t="str">
        <f t="shared" si="34"/>
        <v/>
      </c>
      <c r="AB287" s="254" t="str">
        <f t="shared" si="35"/>
        <v/>
      </c>
      <c r="AC287" s="255">
        <f t="shared" si="31"/>
        <v>0</v>
      </c>
      <c r="AD287" s="255">
        <f t="shared" si="32"/>
        <v>3836</v>
      </c>
      <c r="AE287" s="256" t="str">
        <f t="shared" si="36"/>
        <v/>
      </c>
      <c r="AF287" s="252" t="str">
        <f t="shared" si="30"/>
        <v>-</v>
      </c>
    </row>
    <row r="288" spans="1:32" ht="20.149999999999999" customHeight="1" x14ac:dyDescent="0.75">
      <c r="A288" s="31">
        <v>286</v>
      </c>
      <c r="B288" s="235"/>
      <c r="C288" s="236"/>
      <c r="D288" s="236"/>
      <c r="E288" s="678"/>
      <c r="F288" s="238"/>
      <c r="G288" s="253" t="str">
        <f t="shared" si="33"/>
        <v/>
      </c>
      <c r="H288" s="31" t="str">
        <f>IF(AND(B288=H$1),LOOKUP(9.99999999999999E+307,$H$2:H287)+1,"")</f>
        <v/>
      </c>
      <c r="I288" s="31" t="str">
        <f>IF(AND(B288=I$1),LOOKUP(9.99999999999999E+307,$I$2:I287)+1,"")</f>
        <v/>
      </c>
      <c r="J288" s="31">
        <f>IF(AND(B288=J$1),LOOKUP(9.99999999999999E+307,$J$2:J287)+1,"")</f>
        <v>122</v>
      </c>
      <c r="K288" s="31">
        <f>IF(AND(B288=K$1),LOOKUP(9.99999999999999E+307,$K$2:K287)+1,"")</f>
        <v>122</v>
      </c>
      <c r="L288" s="31">
        <f>IF(AND(B288=L$1),LOOKUP(9.99999999999999E+307,$L$2:L287)+1,"")</f>
        <v>122</v>
      </c>
      <c r="M288" s="31">
        <f>IF(AND(B288=M$1),LOOKUP(9.99999999999999E+307,$M$2:M287)+1,"")</f>
        <v>122</v>
      </c>
      <c r="N288" s="31" t="e">
        <f>IF(AND(B288=N$1),LOOKUP(9.99999999999999E+307,$N$2:N287)+1,"")</f>
        <v>#REF!</v>
      </c>
      <c r="O288" s="31" t="e">
        <f>IF(AND($B288=O$1),LOOKUP(9.99999999999999E+307,$O$2:O287)+1,"")</f>
        <v>#REF!</v>
      </c>
      <c r="P288" s="31" t="e">
        <f>IF(AND($B288=P$1),LOOKUP(9.99999999999999E+307,$P$2:P287)+1,"")</f>
        <v>#REF!</v>
      </c>
      <c r="Q288" s="31" t="e">
        <f>IF(AND($B288=Q$1),LOOKUP(9.99999999999999E+307,$Q$2:Q287)+1,"")</f>
        <v>#REF!</v>
      </c>
      <c r="R288" s="31">
        <f>IF(AND($B288=R$1),LOOKUP(9.99999999999999E+307,$R$2:R287)+1,"")</f>
        <v>122</v>
      </c>
      <c r="S288" s="31">
        <f>IF(AND($B288=S$1),LOOKUP(9.99999999999999E+307,$S$2:S287)+1,"")</f>
        <v>122</v>
      </c>
      <c r="T288" s="265"/>
      <c r="U288" s="265"/>
      <c r="V288" s="265"/>
      <c r="AA288" s="254" t="str">
        <f t="shared" si="34"/>
        <v/>
      </c>
      <c r="AB288" s="254" t="str">
        <f t="shared" si="35"/>
        <v/>
      </c>
      <c r="AC288" s="255">
        <f t="shared" si="31"/>
        <v>0</v>
      </c>
      <c r="AD288" s="255">
        <f t="shared" si="32"/>
        <v>3836</v>
      </c>
      <c r="AE288" s="256" t="str">
        <f t="shared" si="36"/>
        <v/>
      </c>
      <c r="AF288" s="252" t="str">
        <f t="shared" si="30"/>
        <v>-</v>
      </c>
    </row>
    <row r="289" spans="1:32" ht="20.149999999999999" customHeight="1" x14ac:dyDescent="0.75">
      <c r="A289" s="31">
        <v>287</v>
      </c>
      <c r="B289" s="235"/>
      <c r="C289" s="236"/>
      <c r="D289" s="236"/>
      <c r="E289" s="678"/>
      <c r="F289" s="238"/>
      <c r="G289" s="253" t="str">
        <f t="shared" si="33"/>
        <v/>
      </c>
      <c r="H289" s="31" t="str">
        <f>IF(AND(B289=H$1),LOOKUP(9.99999999999999E+307,$H$2:H288)+1,"")</f>
        <v/>
      </c>
      <c r="I289" s="31" t="str">
        <f>IF(AND(B289=I$1),LOOKUP(9.99999999999999E+307,$I$2:I288)+1,"")</f>
        <v/>
      </c>
      <c r="J289" s="31">
        <f>IF(AND(B289=J$1),LOOKUP(9.99999999999999E+307,$J$2:J288)+1,"")</f>
        <v>123</v>
      </c>
      <c r="K289" s="31">
        <f>IF(AND(B289=K$1),LOOKUP(9.99999999999999E+307,$K$2:K288)+1,"")</f>
        <v>123</v>
      </c>
      <c r="L289" s="31">
        <f>IF(AND(B289=L$1),LOOKUP(9.99999999999999E+307,$L$2:L288)+1,"")</f>
        <v>123</v>
      </c>
      <c r="M289" s="31">
        <f>IF(AND(B289=M$1),LOOKUP(9.99999999999999E+307,$M$2:M288)+1,"")</f>
        <v>123</v>
      </c>
      <c r="N289" s="31" t="e">
        <f>IF(AND(B289=N$1),LOOKUP(9.99999999999999E+307,$N$2:N288)+1,"")</f>
        <v>#REF!</v>
      </c>
      <c r="O289" s="31" t="e">
        <f>IF(AND($B289=O$1),LOOKUP(9.99999999999999E+307,$O$2:O288)+1,"")</f>
        <v>#REF!</v>
      </c>
      <c r="P289" s="31" t="e">
        <f>IF(AND($B289=P$1),LOOKUP(9.99999999999999E+307,$P$2:P288)+1,"")</f>
        <v>#REF!</v>
      </c>
      <c r="Q289" s="31" t="e">
        <f>IF(AND($B289=Q$1),LOOKUP(9.99999999999999E+307,$Q$2:Q288)+1,"")</f>
        <v>#REF!</v>
      </c>
      <c r="R289" s="31">
        <f>IF(AND($B289=R$1),LOOKUP(9.99999999999999E+307,$R$2:R288)+1,"")</f>
        <v>123</v>
      </c>
      <c r="S289" s="31">
        <f>IF(AND($B289=S$1),LOOKUP(9.99999999999999E+307,$S$2:S288)+1,"")</f>
        <v>123</v>
      </c>
      <c r="T289" s="265"/>
      <c r="U289" s="265"/>
      <c r="V289" s="265"/>
      <c r="AA289" s="254" t="str">
        <f t="shared" si="34"/>
        <v/>
      </c>
      <c r="AB289" s="254" t="str">
        <f t="shared" si="35"/>
        <v/>
      </c>
      <c r="AC289" s="255">
        <f t="shared" si="31"/>
        <v>0</v>
      </c>
      <c r="AD289" s="255">
        <f t="shared" si="32"/>
        <v>3836</v>
      </c>
      <c r="AE289" s="256" t="str">
        <f t="shared" si="36"/>
        <v/>
      </c>
      <c r="AF289" s="252" t="str">
        <f t="shared" si="30"/>
        <v>-</v>
      </c>
    </row>
    <row r="290" spans="1:32" ht="20.149999999999999" customHeight="1" x14ac:dyDescent="0.75">
      <c r="A290" s="31">
        <v>288</v>
      </c>
      <c r="B290" s="235"/>
      <c r="C290" s="236"/>
      <c r="D290" s="236"/>
      <c r="E290" s="678"/>
      <c r="F290" s="238"/>
      <c r="G290" s="253" t="str">
        <f t="shared" si="33"/>
        <v/>
      </c>
      <c r="H290" s="31" t="str">
        <f>IF(AND(B290=H$1),LOOKUP(9.99999999999999E+307,$H$2:H289)+1,"")</f>
        <v/>
      </c>
      <c r="I290" s="31" t="str">
        <f>IF(AND(B290=I$1),LOOKUP(9.99999999999999E+307,$I$2:I289)+1,"")</f>
        <v/>
      </c>
      <c r="J290" s="31">
        <f>IF(AND(B290=J$1),LOOKUP(9.99999999999999E+307,$J$2:J289)+1,"")</f>
        <v>124</v>
      </c>
      <c r="K290" s="31">
        <f>IF(AND(B290=K$1),LOOKUP(9.99999999999999E+307,$K$2:K289)+1,"")</f>
        <v>124</v>
      </c>
      <c r="L290" s="31">
        <f>IF(AND(B290=L$1),LOOKUP(9.99999999999999E+307,$L$2:L289)+1,"")</f>
        <v>124</v>
      </c>
      <c r="M290" s="31">
        <f>IF(AND(B290=M$1),LOOKUP(9.99999999999999E+307,$M$2:M289)+1,"")</f>
        <v>124</v>
      </c>
      <c r="N290" s="31" t="e">
        <f>IF(AND(B290=N$1),LOOKUP(9.99999999999999E+307,$N$2:N289)+1,"")</f>
        <v>#REF!</v>
      </c>
      <c r="O290" s="31" t="e">
        <f>IF(AND($B290=O$1),LOOKUP(9.99999999999999E+307,$O$2:O289)+1,"")</f>
        <v>#REF!</v>
      </c>
      <c r="P290" s="31" t="e">
        <f>IF(AND($B290=P$1),LOOKUP(9.99999999999999E+307,$P$2:P289)+1,"")</f>
        <v>#REF!</v>
      </c>
      <c r="Q290" s="31" t="e">
        <f>IF(AND($B290=Q$1),LOOKUP(9.99999999999999E+307,$Q$2:Q289)+1,"")</f>
        <v>#REF!</v>
      </c>
      <c r="R290" s="31">
        <f>IF(AND($B290=R$1),LOOKUP(9.99999999999999E+307,$R$2:R289)+1,"")</f>
        <v>124</v>
      </c>
      <c r="S290" s="31">
        <f>IF(AND($B290=S$1),LOOKUP(9.99999999999999E+307,$S$2:S289)+1,"")</f>
        <v>124</v>
      </c>
      <c r="T290" s="265"/>
      <c r="U290" s="265"/>
      <c r="V290" s="265"/>
      <c r="AA290" s="254" t="str">
        <f t="shared" si="34"/>
        <v/>
      </c>
      <c r="AB290" s="254" t="str">
        <f t="shared" si="35"/>
        <v/>
      </c>
      <c r="AC290" s="255">
        <f t="shared" si="31"/>
        <v>0</v>
      </c>
      <c r="AD290" s="255">
        <f t="shared" si="32"/>
        <v>3836</v>
      </c>
      <c r="AE290" s="256" t="str">
        <f t="shared" si="36"/>
        <v/>
      </c>
      <c r="AF290" s="252" t="str">
        <f t="shared" si="30"/>
        <v>-</v>
      </c>
    </row>
    <row r="291" spans="1:32" ht="20.149999999999999" customHeight="1" x14ac:dyDescent="0.75">
      <c r="A291" s="31">
        <v>289</v>
      </c>
      <c r="B291" s="235"/>
      <c r="C291" s="236"/>
      <c r="D291" s="236"/>
      <c r="E291" s="678"/>
      <c r="F291" s="238"/>
      <c r="G291" s="253" t="str">
        <f t="shared" si="33"/>
        <v/>
      </c>
      <c r="H291" s="31" t="str">
        <f>IF(AND(B291=H$1),LOOKUP(9.99999999999999E+307,$H$2:H290)+1,"")</f>
        <v/>
      </c>
      <c r="I291" s="31" t="str">
        <f>IF(AND(B291=I$1),LOOKUP(9.99999999999999E+307,$I$2:I290)+1,"")</f>
        <v/>
      </c>
      <c r="J291" s="31">
        <f>IF(AND(B291=J$1),LOOKUP(9.99999999999999E+307,$J$2:J290)+1,"")</f>
        <v>125</v>
      </c>
      <c r="K291" s="31">
        <f>IF(AND(B291=K$1),LOOKUP(9.99999999999999E+307,$K$2:K290)+1,"")</f>
        <v>125</v>
      </c>
      <c r="L291" s="31">
        <f>IF(AND(B291=L$1),LOOKUP(9.99999999999999E+307,$L$2:L290)+1,"")</f>
        <v>125</v>
      </c>
      <c r="M291" s="31">
        <f>IF(AND(B291=M$1),LOOKUP(9.99999999999999E+307,$M$2:M290)+1,"")</f>
        <v>125</v>
      </c>
      <c r="N291" s="31" t="e">
        <f>IF(AND(B291=N$1),LOOKUP(9.99999999999999E+307,$N$2:N290)+1,"")</f>
        <v>#REF!</v>
      </c>
      <c r="O291" s="31" t="e">
        <f>IF(AND($B291=O$1),LOOKUP(9.99999999999999E+307,$O$2:O290)+1,"")</f>
        <v>#REF!</v>
      </c>
      <c r="P291" s="31" t="e">
        <f>IF(AND($B291=P$1),LOOKUP(9.99999999999999E+307,$P$2:P290)+1,"")</f>
        <v>#REF!</v>
      </c>
      <c r="Q291" s="31" t="e">
        <f>IF(AND($B291=Q$1),LOOKUP(9.99999999999999E+307,$Q$2:Q290)+1,"")</f>
        <v>#REF!</v>
      </c>
      <c r="R291" s="31">
        <f>IF(AND($B291=R$1),LOOKUP(9.99999999999999E+307,$R$2:R290)+1,"")</f>
        <v>125</v>
      </c>
      <c r="S291" s="31">
        <f>IF(AND($B291=S$1),LOOKUP(9.99999999999999E+307,$S$2:S290)+1,"")</f>
        <v>125</v>
      </c>
      <c r="T291" s="265"/>
      <c r="U291" s="265"/>
      <c r="V291" s="265"/>
      <c r="AA291" s="254" t="str">
        <f t="shared" si="34"/>
        <v/>
      </c>
      <c r="AB291" s="254" t="str">
        <f t="shared" si="35"/>
        <v/>
      </c>
      <c r="AC291" s="255">
        <f t="shared" si="31"/>
        <v>0</v>
      </c>
      <c r="AD291" s="255">
        <f t="shared" si="32"/>
        <v>3836</v>
      </c>
      <c r="AE291" s="256" t="str">
        <f t="shared" si="36"/>
        <v/>
      </c>
      <c r="AF291" s="252" t="str">
        <f t="shared" si="30"/>
        <v>-</v>
      </c>
    </row>
    <row r="292" spans="1:32" ht="20.149999999999999" customHeight="1" x14ac:dyDescent="0.75">
      <c r="A292" s="31">
        <v>290</v>
      </c>
      <c r="B292" s="235"/>
      <c r="C292" s="236"/>
      <c r="D292" s="236"/>
      <c r="E292" s="678"/>
      <c r="F292" s="238"/>
      <c r="G292" s="253" t="str">
        <f t="shared" si="33"/>
        <v/>
      </c>
      <c r="H292" s="31" t="str">
        <f>IF(AND(B292=H$1),LOOKUP(9.99999999999999E+307,$H$2:H291)+1,"")</f>
        <v/>
      </c>
      <c r="I292" s="31" t="str">
        <f>IF(AND(B292=I$1),LOOKUP(9.99999999999999E+307,$I$2:I291)+1,"")</f>
        <v/>
      </c>
      <c r="J292" s="31">
        <f>IF(AND(B292=J$1),LOOKUP(9.99999999999999E+307,$J$2:J291)+1,"")</f>
        <v>126</v>
      </c>
      <c r="K292" s="31">
        <f>IF(AND(B292=K$1),LOOKUP(9.99999999999999E+307,$K$2:K291)+1,"")</f>
        <v>126</v>
      </c>
      <c r="L292" s="31">
        <f>IF(AND(B292=L$1),LOOKUP(9.99999999999999E+307,$L$2:L291)+1,"")</f>
        <v>126</v>
      </c>
      <c r="M292" s="31">
        <f>IF(AND(B292=M$1),LOOKUP(9.99999999999999E+307,$M$2:M291)+1,"")</f>
        <v>126</v>
      </c>
      <c r="N292" s="31" t="e">
        <f>IF(AND(B292=N$1),LOOKUP(9.99999999999999E+307,$N$2:N291)+1,"")</f>
        <v>#REF!</v>
      </c>
      <c r="O292" s="31" t="e">
        <f>IF(AND($B292=O$1),LOOKUP(9.99999999999999E+307,$O$2:O291)+1,"")</f>
        <v>#REF!</v>
      </c>
      <c r="P292" s="31" t="e">
        <f>IF(AND($B292=P$1),LOOKUP(9.99999999999999E+307,$P$2:P291)+1,"")</f>
        <v>#REF!</v>
      </c>
      <c r="Q292" s="31" t="e">
        <f>IF(AND($B292=Q$1),LOOKUP(9.99999999999999E+307,$Q$2:Q291)+1,"")</f>
        <v>#REF!</v>
      </c>
      <c r="R292" s="31">
        <f>IF(AND($B292=R$1),LOOKUP(9.99999999999999E+307,$R$2:R291)+1,"")</f>
        <v>126</v>
      </c>
      <c r="S292" s="31">
        <f>IF(AND($B292=S$1),LOOKUP(9.99999999999999E+307,$S$2:S291)+1,"")</f>
        <v>126</v>
      </c>
      <c r="T292" s="265"/>
      <c r="U292" s="265"/>
      <c r="V292" s="265"/>
      <c r="AA292" s="254" t="str">
        <f t="shared" si="34"/>
        <v/>
      </c>
      <c r="AB292" s="254" t="str">
        <f t="shared" si="35"/>
        <v/>
      </c>
      <c r="AC292" s="255">
        <f t="shared" si="31"/>
        <v>0</v>
      </c>
      <c r="AD292" s="255">
        <f t="shared" si="32"/>
        <v>3836</v>
      </c>
      <c r="AE292" s="256" t="str">
        <f t="shared" si="36"/>
        <v/>
      </c>
      <c r="AF292" s="252" t="str">
        <f t="shared" si="30"/>
        <v>-</v>
      </c>
    </row>
    <row r="293" spans="1:32" ht="20.149999999999999" customHeight="1" x14ac:dyDescent="0.75">
      <c r="A293" s="31">
        <v>291</v>
      </c>
      <c r="B293" s="235"/>
      <c r="C293" s="236"/>
      <c r="D293" s="236"/>
      <c r="E293" s="678"/>
      <c r="F293" s="238"/>
      <c r="G293" s="253" t="str">
        <f t="shared" si="33"/>
        <v/>
      </c>
      <c r="H293" s="31" t="str">
        <f>IF(AND(B293=H$1),LOOKUP(9.99999999999999E+307,$H$2:H292)+1,"")</f>
        <v/>
      </c>
      <c r="I293" s="31" t="str">
        <f>IF(AND(B293=I$1),LOOKUP(9.99999999999999E+307,$I$2:I292)+1,"")</f>
        <v/>
      </c>
      <c r="J293" s="31">
        <f>IF(AND(B293=J$1),LOOKUP(9.99999999999999E+307,$J$2:J292)+1,"")</f>
        <v>127</v>
      </c>
      <c r="K293" s="31">
        <f>IF(AND(B293=K$1),LOOKUP(9.99999999999999E+307,$K$2:K292)+1,"")</f>
        <v>127</v>
      </c>
      <c r="L293" s="31">
        <f>IF(AND(B293=L$1),LOOKUP(9.99999999999999E+307,$L$2:L292)+1,"")</f>
        <v>127</v>
      </c>
      <c r="M293" s="31">
        <f>IF(AND(B293=M$1),LOOKUP(9.99999999999999E+307,$M$2:M292)+1,"")</f>
        <v>127</v>
      </c>
      <c r="N293" s="31" t="e">
        <f>IF(AND(B293=N$1),LOOKUP(9.99999999999999E+307,$N$2:N292)+1,"")</f>
        <v>#REF!</v>
      </c>
      <c r="O293" s="31" t="e">
        <f>IF(AND($B293=O$1),LOOKUP(9.99999999999999E+307,$O$2:O292)+1,"")</f>
        <v>#REF!</v>
      </c>
      <c r="P293" s="31" t="e">
        <f>IF(AND($B293=P$1),LOOKUP(9.99999999999999E+307,$P$2:P292)+1,"")</f>
        <v>#REF!</v>
      </c>
      <c r="Q293" s="31" t="e">
        <f>IF(AND($B293=Q$1),LOOKUP(9.99999999999999E+307,$Q$2:Q292)+1,"")</f>
        <v>#REF!</v>
      </c>
      <c r="R293" s="31">
        <f>IF(AND($B293=R$1),LOOKUP(9.99999999999999E+307,$R$2:R292)+1,"")</f>
        <v>127</v>
      </c>
      <c r="S293" s="31">
        <f>IF(AND($B293=S$1),LOOKUP(9.99999999999999E+307,$S$2:S292)+1,"")</f>
        <v>127</v>
      </c>
      <c r="T293" s="265"/>
      <c r="U293" s="265"/>
      <c r="V293" s="265"/>
      <c r="AA293" s="254" t="str">
        <f t="shared" si="34"/>
        <v/>
      </c>
      <c r="AB293" s="254" t="str">
        <f t="shared" si="35"/>
        <v/>
      </c>
      <c r="AC293" s="255">
        <f t="shared" si="31"/>
        <v>0</v>
      </c>
      <c r="AD293" s="255">
        <f t="shared" si="32"/>
        <v>3836</v>
      </c>
      <c r="AE293" s="256" t="str">
        <f t="shared" si="36"/>
        <v/>
      </c>
      <c r="AF293" s="252" t="str">
        <f t="shared" si="30"/>
        <v>-</v>
      </c>
    </row>
    <row r="294" spans="1:32" ht="20.149999999999999" customHeight="1" x14ac:dyDescent="0.75">
      <c r="A294" s="31">
        <v>292</v>
      </c>
      <c r="B294" s="235"/>
      <c r="C294" s="236"/>
      <c r="D294" s="236"/>
      <c r="E294" s="678"/>
      <c r="F294" s="238"/>
      <c r="G294" s="253" t="str">
        <f t="shared" si="33"/>
        <v/>
      </c>
      <c r="H294" s="31" t="str">
        <f>IF(AND(B294=H$1),LOOKUP(9.99999999999999E+307,$H$2:H293)+1,"")</f>
        <v/>
      </c>
      <c r="I294" s="31" t="str">
        <f>IF(AND(B294=I$1),LOOKUP(9.99999999999999E+307,$I$2:I293)+1,"")</f>
        <v/>
      </c>
      <c r="J294" s="31">
        <f>IF(AND(B294=J$1),LOOKUP(9.99999999999999E+307,$J$2:J293)+1,"")</f>
        <v>128</v>
      </c>
      <c r="K294" s="31">
        <f>IF(AND(B294=K$1),LOOKUP(9.99999999999999E+307,$K$2:K293)+1,"")</f>
        <v>128</v>
      </c>
      <c r="L294" s="31">
        <f>IF(AND(B294=L$1),LOOKUP(9.99999999999999E+307,$L$2:L293)+1,"")</f>
        <v>128</v>
      </c>
      <c r="M294" s="31">
        <f>IF(AND(B294=M$1),LOOKUP(9.99999999999999E+307,$M$2:M293)+1,"")</f>
        <v>128</v>
      </c>
      <c r="N294" s="31" t="e">
        <f>IF(AND(B294=N$1),LOOKUP(9.99999999999999E+307,$N$2:N293)+1,"")</f>
        <v>#REF!</v>
      </c>
      <c r="O294" s="31" t="e">
        <f>IF(AND($B294=O$1),LOOKUP(9.99999999999999E+307,$O$2:O293)+1,"")</f>
        <v>#REF!</v>
      </c>
      <c r="P294" s="31" t="e">
        <f>IF(AND($B294=P$1),LOOKUP(9.99999999999999E+307,$P$2:P293)+1,"")</f>
        <v>#REF!</v>
      </c>
      <c r="Q294" s="31" t="e">
        <f>IF(AND($B294=Q$1),LOOKUP(9.99999999999999E+307,$Q$2:Q293)+1,"")</f>
        <v>#REF!</v>
      </c>
      <c r="R294" s="31">
        <f>IF(AND($B294=R$1),LOOKUP(9.99999999999999E+307,$R$2:R293)+1,"")</f>
        <v>128</v>
      </c>
      <c r="S294" s="31">
        <f>IF(AND($B294=S$1),LOOKUP(9.99999999999999E+307,$S$2:S293)+1,"")</f>
        <v>128</v>
      </c>
      <c r="T294" s="265"/>
      <c r="U294" s="265"/>
      <c r="V294" s="265"/>
      <c r="AA294" s="254" t="str">
        <f t="shared" si="34"/>
        <v/>
      </c>
      <c r="AB294" s="254" t="str">
        <f t="shared" si="35"/>
        <v/>
      </c>
      <c r="AC294" s="255">
        <f t="shared" si="31"/>
        <v>0</v>
      </c>
      <c r="AD294" s="255">
        <f t="shared" si="32"/>
        <v>3836</v>
      </c>
      <c r="AE294" s="256" t="str">
        <f t="shared" si="36"/>
        <v/>
      </c>
      <c r="AF294" s="252" t="str">
        <f t="shared" si="30"/>
        <v>-</v>
      </c>
    </row>
    <row r="295" spans="1:32" ht="20.149999999999999" customHeight="1" x14ac:dyDescent="0.75">
      <c r="A295" s="31">
        <v>293</v>
      </c>
      <c r="B295" s="235"/>
      <c r="C295" s="236"/>
      <c r="D295" s="236"/>
      <c r="E295" s="678"/>
      <c r="F295" s="238"/>
      <c r="G295" s="253" t="str">
        <f t="shared" si="33"/>
        <v/>
      </c>
      <c r="H295" s="31" t="str">
        <f>IF(AND(B295=H$1),LOOKUP(9.99999999999999E+307,$H$2:H294)+1,"")</f>
        <v/>
      </c>
      <c r="I295" s="31" t="str">
        <f>IF(AND(B295=I$1),LOOKUP(9.99999999999999E+307,$I$2:I294)+1,"")</f>
        <v/>
      </c>
      <c r="J295" s="31">
        <f>IF(AND(B295=J$1),LOOKUP(9.99999999999999E+307,$J$2:J294)+1,"")</f>
        <v>129</v>
      </c>
      <c r="K295" s="31">
        <f>IF(AND(B295=K$1),LOOKUP(9.99999999999999E+307,$K$2:K294)+1,"")</f>
        <v>129</v>
      </c>
      <c r="L295" s="31">
        <f>IF(AND(B295=L$1),LOOKUP(9.99999999999999E+307,$L$2:L294)+1,"")</f>
        <v>129</v>
      </c>
      <c r="M295" s="31">
        <f>IF(AND(B295=M$1),LOOKUP(9.99999999999999E+307,$M$2:M294)+1,"")</f>
        <v>129</v>
      </c>
      <c r="N295" s="31" t="e">
        <f>IF(AND(B295=N$1),LOOKUP(9.99999999999999E+307,$N$2:N294)+1,"")</f>
        <v>#REF!</v>
      </c>
      <c r="O295" s="31" t="e">
        <f>IF(AND($B295=O$1),LOOKUP(9.99999999999999E+307,$O$2:O294)+1,"")</f>
        <v>#REF!</v>
      </c>
      <c r="P295" s="31" t="e">
        <f>IF(AND($B295=P$1),LOOKUP(9.99999999999999E+307,$P$2:P294)+1,"")</f>
        <v>#REF!</v>
      </c>
      <c r="Q295" s="31" t="e">
        <f>IF(AND($B295=Q$1),LOOKUP(9.99999999999999E+307,$Q$2:Q294)+1,"")</f>
        <v>#REF!</v>
      </c>
      <c r="R295" s="31">
        <f>IF(AND($B295=R$1),LOOKUP(9.99999999999999E+307,$R$2:R294)+1,"")</f>
        <v>129</v>
      </c>
      <c r="S295" s="31">
        <f>IF(AND($B295=S$1),LOOKUP(9.99999999999999E+307,$S$2:S294)+1,"")</f>
        <v>129</v>
      </c>
      <c r="T295" s="265"/>
      <c r="U295" s="265"/>
      <c r="V295" s="265"/>
      <c r="AA295" s="254" t="str">
        <f t="shared" si="34"/>
        <v/>
      </c>
      <c r="AB295" s="254" t="str">
        <f t="shared" si="35"/>
        <v/>
      </c>
      <c r="AC295" s="255">
        <f t="shared" si="31"/>
        <v>0</v>
      </c>
      <c r="AD295" s="255">
        <f t="shared" si="32"/>
        <v>3836</v>
      </c>
      <c r="AE295" s="256" t="str">
        <f t="shared" si="36"/>
        <v/>
      </c>
      <c r="AF295" s="252" t="str">
        <f t="shared" si="30"/>
        <v>-</v>
      </c>
    </row>
    <row r="296" spans="1:32" ht="20.149999999999999" customHeight="1" x14ac:dyDescent="0.75">
      <c r="A296" s="31">
        <v>294</v>
      </c>
      <c r="B296" s="235"/>
      <c r="C296" s="236"/>
      <c r="D296" s="236"/>
      <c r="E296" s="678"/>
      <c r="F296" s="238"/>
      <c r="G296" s="253" t="str">
        <f t="shared" si="33"/>
        <v/>
      </c>
      <c r="H296" s="31" t="str">
        <f>IF(AND(B296=H$1),LOOKUP(9.99999999999999E+307,$H$2:H295)+1,"")</f>
        <v/>
      </c>
      <c r="I296" s="31" t="str">
        <f>IF(AND(B296=I$1),LOOKUP(9.99999999999999E+307,$I$2:I295)+1,"")</f>
        <v/>
      </c>
      <c r="J296" s="31">
        <f>IF(AND(B296=J$1),LOOKUP(9.99999999999999E+307,$J$2:J295)+1,"")</f>
        <v>130</v>
      </c>
      <c r="K296" s="31">
        <f>IF(AND(B296=K$1),LOOKUP(9.99999999999999E+307,$K$2:K295)+1,"")</f>
        <v>130</v>
      </c>
      <c r="L296" s="31">
        <f>IF(AND(B296=L$1),LOOKUP(9.99999999999999E+307,$L$2:L295)+1,"")</f>
        <v>130</v>
      </c>
      <c r="M296" s="31">
        <f>IF(AND(B296=M$1),LOOKUP(9.99999999999999E+307,$M$2:M295)+1,"")</f>
        <v>130</v>
      </c>
      <c r="N296" s="31" t="e">
        <f>IF(AND(B296=N$1),LOOKUP(9.99999999999999E+307,$N$2:N295)+1,"")</f>
        <v>#REF!</v>
      </c>
      <c r="O296" s="31" t="e">
        <f>IF(AND($B296=O$1),LOOKUP(9.99999999999999E+307,$O$2:O295)+1,"")</f>
        <v>#REF!</v>
      </c>
      <c r="P296" s="31" t="e">
        <f>IF(AND($B296=P$1),LOOKUP(9.99999999999999E+307,$P$2:P295)+1,"")</f>
        <v>#REF!</v>
      </c>
      <c r="Q296" s="31" t="e">
        <f>IF(AND($B296=Q$1),LOOKUP(9.99999999999999E+307,$Q$2:Q295)+1,"")</f>
        <v>#REF!</v>
      </c>
      <c r="R296" s="31">
        <f>IF(AND($B296=R$1),LOOKUP(9.99999999999999E+307,$R$2:R295)+1,"")</f>
        <v>130</v>
      </c>
      <c r="S296" s="31">
        <f>IF(AND($B296=S$1),LOOKUP(9.99999999999999E+307,$S$2:S295)+1,"")</f>
        <v>130</v>
      </c>
      <c r="T296" s="265"/>
      <c r="U296" s="265"/>
      <c r="V296" s="265"/>
      <c r="AA296" s="254" t="str">
        <f t="shared" si="34"/>
        <v/>
      </c>
      <c r="AB296" s="254" t="str">
        <f t="shared" si="35"/>
        <v/>
      </c>
      <c r="AC296" s="255">
        <f t="shared" si="31"/>
        <v>0</v>
      </c>
      <c r="AD296" s="255">
        <f t="shared" si="32"/>
        <v>3836</v>
      </c>
      <c r="AE296" s="256" t="str">
        <f t="shared" si="36"/>
        <v/>
      </c>
      <c r="AF296" s="252" t="str">
        <f t="shared" si="30"/>
        <v>-</v>
      </c>
    </row>
    <row r="297" spans="1:32" ht="20.149999999999999" customHeight="1" x14ac:dyDescent="0.75">
      <c r="A297" s="31">
        <v>295</v>
      </c>
      <c r="B297" s="235"/>
      <c r="C297" s="236"/>
      <c r="D297" s="236"/>
      <c r="E297" s="678"/>
      <c r="F297" s="238"/>
      <c r="G297" s="253" t="str">
        <f t="shared" si="33"/>
        <v/>
      </c>
      <c r="H297" s="31" t="str">
        <f>IF(AND(B297=H$1),LOOKUP(9.99999999999999E+307,$H$2:H296)+1,"")</f>
        <v/>
      </c>
      <c r="I297" s="31" t="str">
        <f>IF(AND(B297=I$1),LOOKUP(9.99999999999999E+307,$I$2:I296)+1,"")</f>
        <v/>
      </c>
      <c r="J297" s="31">
        <f>IF(AND(B297=J$1),LOOKUP(9.99999999999999E+307,$J$2:J296)+1,"")</f>
        <v>131</v>
      </c>
      <c r="K297" s="31">
        <f>IF(AND(B297=K$1),LOOKUP(9.99999999999999E+307,$K$2:K296)+1,"")</f>
        <v>131</v>
      </c>
      <c r="L297" s="31">
        <f>IF(AND(B297=L$1),LOOKUP(9.99999999999999E+307,$L$2:L296)+1,"")</f>
        <v>131</v>
      </c>
      <c r="M297" s="31">
        <f>IF(AND(B297=M$1),LOOKUP(9.99999999999999E+307,$M$2:M296)+1,"")</f>
        <v>131</v>
      </c>
      <c r="N297" s="31" t="e">
        <f>IF(AND(B297=N$1),LOOKUP(9.99999999999999E+307,$N$2:N296)+1,"")</f>
        <v>#REF!</v>
      </c>
      <c r="O297" s="31" t="e">
        <f>IF(AND($B297=O$1),LOOKUP(9.99999999999999E+307,$O$2:O296)+1,"")</f>
        <v>#REF!</v>
      </c>
      <c r="P297" s="31" t="e">
        <f>IF(AND($B297=P$1),LOOKUP(9.99999999999999E+307,$P$2:P296)+1,"")</f>
        <v>#REF!</v>
      </c>
      <c r="Q297" s="31" t="e">
        <f>IF(AND($B297=Q$1),LOOKUP(9.99999999999999E+307,$Q$2:Q296)+1,"")</f>
        <v>#REF!</v>
      </c>
      <c r="R297" s="31">
        <f>IF(AND($B297=R$1),LOOKUP(9.99999999999999E+307,$R$2:R296)+1,"")</f>
        <v>131</v>
      </c>
      <c r="S297" s="31">
        <f>IF(AND($B297=S$1),LOOKUP(9.99999999999999E+307,$S$2:S296)+1,"")</f>
        <v>131</v>
      </c>
      <c r="T297" s="265"/>
      <c r="U297" s="265"/>
      <c r="V297" s="265"/>
      <c r="AA297" s="254" t="str">
        <f t="shared" si="34"/>
        <v/>
      </c>
      <c r="AB297" s="254" t="str">
        <f t="shared" si="35"/>
        <v/>
      </c>
      <c r="AC297" s="255">
        <f t="shared" si="31"/>
        <v>0</v>
      </c>
      <c r="AD297" s="255">
        <f t="shared" si="32"/>
        <v>3836</v>
      </c>
      <c r="AE297" s="256" t="str">
        <f t="shared" si="36"/>
        <v/>
      </c>
      <c r="AF297" s="252" t="str">
        <f t="shared" si="30"/>
        <v>-</v>
      </c>
    </row>
    <row r="298" spans="1:32" ht="20.149999999999999" customHeight="1" x14ac:dyDescent="0.75">
      <c r="A298" s="31">
        <v>296</v>
      </c>
      <c r="B298" s="235"/>
      <c r="C298" s="236"/>
      <c r="D298" s="236"/>
      <c r="E298" s="678"/>
      <c r="F298" s="238"/>
      <c r="G298" s="253" t="str">
        <f t="shared" si="33"/>
        <v/>
      </c>
      <c r="H298" s="31" t="str">
        <f>IF(AND(B298=H$1),LOOKUP(9.99999999999999E+307,$H$2:H297)+1,"")</f>
        <v/>
      </c>
      <c r="I298" s="31" t="str">
        <f>IF(AND(B298=I$1),LOOKUP(9.99999999999999E+307,$I$2:I297)+1,"")</f>
        <v/>
      </c>
      <c r="J298" s="31">
        <f>IF(AND(B298=J$1),LOOKUP(9.99999999999999E+307,$J$2:J297)+1,"")</f>
        <v>132</v>
      </c>
      <c r="K298" s="31">
        <f>IF(AND(B298=K$1),LOOKUP(9.99999999999999E+307,$K$2:K297)+1,"")</f>
        <v>132</v>
      </c>
      <c r="L298" s="31">
        <f>IF(AND(B298=L$1),LOOKUP(9.99999999999999E+307,$L$2:L297)+1,"")</f>
        <v>132</v>
      </c>
      <c r="M298" s="31">
        <f>IF(AND(B298=M$1),LOOKUP(9.99999999999999E+307,$M$2:M297)+1,"")</f>
        <v>132</v>
      </c>
      <c r="N298" s="31" t="e">
        <f>IF(AND(B298=N$1),LOOKUP(9.99999999999999E+307,$N$2:N297)+1,"")</f>
        <v>#REF!</v>
      </c>
      <c r="O298" s="31" t="e">
        <f>IF(AND($B298=O$1),LOOKUP(9.99999999999999E+307,$O$2:O297)+1,"")</f>
        <v>#REF!</v>
      </c>
      <c r="P298" s="31" t="e">
        <f>IF(AND($B298=P$1),LOOKUP(9.99999999999999E+307,$P$2:P297)+1,"")</f>
        <v>#REF!</v>
      </c>
      <c r="Q298" s="31" t="e">
        <f>IF(AND($B298=Q$1),LOOKUP(9.99999999999999E+307,$Q$2:Q297)+1,"")</f>
        <v>#REF!</v>
      </c>
      <c r="R298" s="31">
        <f>IF(AND($B298=R$1),LOOKUP(9.99999999999999E+307,$R$2:R297)+1,"")</f>
        <v>132</v>
      </c>
      <c r="S298" s="31">
        <f>IF(AND($B298=S$1),LOOKUP(9.99999999999999E+307,$S$2:S297)+1,"")</f>
        <v>132</v>
      </c>
      <c r="T298" s="265"/>
      <c r="U298" s="265"/>
      <c r="V298" s="265"/>
      <c r="AA298" s="254" t="str">
        <f t="shared" si="34"/>
        <v/>
      </c>
      <c r="AB298" s="254" t="str">
        <f t="shared" si="35"/>
        <v/>
      </c>
      <c r="AC298" s="255">
        <f t="shared" si="31"/>
        <v>0</v>
      </c>
      <c r="AD298" s="255">
        <f t="shared" si="32"/>
        <v>3836</v>
      </c>
      <c r="AE298" s="256" t="str">
        <f t="shared" si="36"/>
        <v/>
      </c>
      <c r="AF298" s="252" t="str">
        <f t="shared" si="30"/>
        <v>-</v>
      </c>
    </row>
    <row r="299" spans="1:32" ht="20.149999999999999" customHeight="1" x14ac:dyDescent="0.75">
      <c r="A299" s="31">
        <v>297</v>
      </c>
      <c r="B299" s="235"/>
      <c r="C299" s="236"/>
      <c r="D299" s="236"/>
      <c r="E299" s="678"/>
      <c r="F299" s="678"/>
      <c r="G299" s="253" t="str">
        <f t="shared" si="33"/>
        <v/>
      </c>
      <c r="H299" s="31" t="str">
        <f>IF(AND(B299=H$1),LOOKUP(9.99999999999999E+307,$H$2:H298)+1,"")</f>
        <v/>
      </c>
      <c r="I299" s="31" t="str">
        <f>IF(AND(B299=I$1),LOOKUP(9.99999999999999E+307,$I$2:I298)+1,"")</f>
        <v/>
      </c>
      <c r="J299" s="31">
        <f>IF(AND(B299=J$1),LOOKUP(9.99999999999999E+307,$J$2:J298)+1,"")</f>
        <v>133</v>
      </c>
      <c r="K299" s="31">
        <f>IF(AND(B299=K$1),LOOKUP(9.99999999999999E+307,$K$2:K298)+1,"")</f>
        <v>133</v>
      </c>
      <c r="L299" s="31">
        <f>IF(AND(B299=L$1),LOOKUP(9.99999999999999E+307,$L$2:L298)+1,"")</f>
        <v>133</v>
      </c>
      <c r="M299" s="31">
        <f>IF(AND(B299=M$1),LOOKUP(9.99999999999999E+307,$M$2:M298)+1,"")</f>
        <v>133</v>
      </c>
      <c r="N299" s="31" t="e">
        <f>IF(AND(B299=N$1),LOOKUP(9.99999999999999E+307,$N$2:N298)+1,"")</f>
        <v>#REF!</v>
      </c>
      <c r="O299" s="31" t="e">
        <f>IF(AND($B299=O$1),LOOKUP(9.99999999999999E+307,$O$2:O298)+1,"")</f>
        <v>#REF!</v>
      </c>
      <c r="P299" s="31" t="e">
        <f>IF(AND($B299=P$1),LOOKUP(9.99999999999999E+307,$P$2:P298)+1,"")</f>
        <v>#REF!</v>
      </c>
      <c r="Q299" s="31" t="e">
        <f>IF(AND($B299=Q$1),LOOKUP(9.99999999999999E+307,$Q$2:Q298)+1,"")</f>
        <v>#REF!</v>
      </c>
      <c r="R299" s="31">
        <f>IF(AND($B299=R$1),LOOKUP(9.99999999999999E+307,$R$2:R298)+1,"")</f>
        <v>133</v>
      </c>
      <c r="S299" s="31">
        <f>IF(AND($B299=S$1),LOOKUP(9.99999999999999E+307,$S$2:S298)+1,"")</f>
        <v>133</v>
      </c>
      <c r="T299" s="265"/>
      <c r="U299" s="265"/>
      <c r="V299" s="265"/>
      <c r="AA299" s="254" t="str">
        <f t="shared" si="34"/>
        <v/>
      </c>
      <c r="AB299" s="254" t="str">
        <f t="shared" si="35"/>
        <v/>
      </c>
      <c r="AC299" s="255">
        <f t="shared" si="31"/>
        <v>0</v>
      </c>
      <c r="AD299" s="255">
        <f t="shared" si="32"/>
        <v>3836</v>
      </c>
      <c r="AE299" s="256" t="str">
        <f t="shared" si="36"/>
        <v/>
      </c>
      <c r="AF299" s="252" t="str">
        <f t="shared" si="30"/>
        <v>-</v>
      </c>
    </row>
    <row r="300" spans="1:32" ht="20.149999999999999" customHeight="1" x14ac:dyDescent="0.75">
      <c r="A300" s="31">
        <v>298</v>
      </c>
      <c r="B300" s="235"/>
      <c r="C300" s="236"/>
      <c r="D300" s="236"/>
      <c r="E300" s="678"/>
      <c r="F300" s="678"/>
      <c r="G300" s="253" t="str">
        <f t="shared" si="33"/>
        <v/>
      </c>
      <c r="H300" s="31" t="str">
        <f>IF(AND(B300=H$1),LOOKUP(9.99999999999999E+307,$H$2:H299)+1,"")</f>
        <v/>
      </c>
      <c r="I300" s="31" t="str">
        <f>IF(AND(B300=I$1),LOOKUP(9.99999999999999E+307,$I$2:I299)+1,"")</f>
        <v/>
      </c>
      <c r="J300" s="31">
        <f>IF(AND(B300=J$1),LOOKUP(9.99999999999999E+307,$J$2:J299)+1,"")</f>
        <v>134</v>
      </c>
      <c r="K300" s="31">
        <f>IF(AND(B300=K$1),LOOKUP(9.99999999999999E+307,$K$2:K299)+1,"")</f>
        <v>134</v>
      </c>
      <c r="L300" s="31">
        <f>IF(AND(B300=L$1),LOOKUP(9.99999999999999E+307,$L$2:L299)+1,"")</f>
        <v>134</v>
      </c>
      <c r="M300" s="31">
        <f>IF(AND(B300=M$1),LOOKUP(9.99999999999999E+307,$M$2:M299)+1,"")</f>
        <v>134</v>
      </c>
      <c r="N300" s="31" t="e">
        <f>IF(AND(B300=N$1),LOOKUP(9.99999999999999E+307,$N$2:N299)+1,"")</f>
        <v>#REF!</v>
      </c>
      <c r="O300" s="31" t="e">
        <f>IF(AND($B300=O$1),LOOKUP(9.99999999999999E+307,$O$2:O299)+1,"")</f>
        <v>#REF!</v>
      </c>
      <c r="P300" s="31" t="e">
        <f>IF(AND($B300=P$1),LOOKUP(9.99999999999999E+307,$P$2:P299)+1,"")</f>
        <v>#REF!</v>
      </c>
      <c r="Q300" s="31" t="e">
        <f>IF(AND($B300=Q$1),LOOKUP(9.99999999999999E+307,$Q$2:Q299)+1,"")</f>
        <v>#REF!</v>
      </c>
      <c r="R300" s="31">
        <f>IF(AND($B300=R$1),LOOKUP(9.99999999999999E+307,$R$2:R299)+1,"")</f>
        <v>134</v>
      </c>
      <c r="S300" s="31">
        <f>IF(AND($B300=S$1),LOOKUP(9.99999999999999E+307,$S$2:S299)+1,"")</f>
        <v>134</v>
      </c>
      <c r="T300" s="265"/>
      <c r="U300" s="265"/>
      <c r="V300" s="265"/>
      <c r="AA300" s="254" t="str">
        <f t="shared" si="34"/>
        <v/>
      </c>
      <c r="AB300" s="254" t="str">
        <f t="shared" si="35"/>
        <v/>
      </c>
      <c r="AC300" s="255">
        <f t="shared" si="31"/>
        <v>0</v>
      </c>
      <c r="AD300" s="255">
        <f t="shared" si="32"/>
        <v>3836</v>
      </c>
      <c r="AE300" s="256" t="str">
        <f t="shared" si="36"/>
        <v/>
      </c>
      <c r="AF300" s="252" t="str">
        <f t="shared" si="30"/>
        <v>-</v>
      </c>
    </row>
    <row r="301" spans="1:32" ht="20.149999999999999" customHeight="1" x14ac:dyDescent="0.75">
      <c r="A301" s="31">
        <v>299</v>
      </c>
      <c r="B301" s="235"/>
      <c r="C301" s="236"/>
      <c r="D301" s="236"/>
      <c r="E301" s="678"/>
      <c r="F301" s="678"/>
      <c r="G301" s="253" t="str">
        <f t="shared" si="33"/>
        <v/>
      </c>
      <c r="H301" s="31" t="str">
        <f>IF(AND(B301=H$1),LOOKUP(9.99999999999999E+307,$H$2:H300)+1,"")</f>
        <v/>
      </c>
      <c r="I301" s="31" t="str">
        <f>IF(AND(B301=I$1),LOOKUP(9.99999999999999E+307,$I$2:I300)+1,"")</f>
        <v/>
      </c>
      <c r="J301" s="31">
        <f>IF(AND(B301=J$1),LOOKUP(9.99999999999999E+307,$J$2:J300)+1,"")</f>
        <v>135</v>
      </c>
      <c r="K301" s="31">
        <f>IF(AND(B301=K$1),LOOKUP(9.99999999999999E+307,$K$2:K300)+1,"")</f>
        <v>135</v>
      </c>
      <c r="L301" s="31">
        <f>IF(AND(B301=L$1),LOOKUP(9.99999999999999E+307,$L$2:L300)+1,"")</f>
        <v>135</v>
      </c>
      <c r="M301" s="31">
        <f>IF(AND(B301=M$1),LOOKUP(9.99999999999999E+307,$M$2:M300)+1,"")</f>
        <v>135</v>
      </c>
      <c r="N301" s="31" t="e">
        <f>IF(AND(B301=N$1),LOOKUP(9.99999999999999E+307,$N$2:N300)+1,"")</f>
        <v>#REF!</v>
      </c>
      <c r="O301" s="31" t="e">
        <f>IF(AND($B301=O$1),LOOKUP(9.99999999999999E+307,$O$2:O300)+1,"")</f>
        <v>#REF!</v>
      </c>
      <c r="P301" s="31" t="e">
        <f>IF(AND($B301=P$1),LOOKUP(9.99999999999999E+307,$P$2:P300)+1,"")</f>
        <v>#REF!</v>
      </c>
      <c r="Q301" s="31" t="e">
        <f>IF(AND($B301=Q$1),LOOKUP(9.99999999999999E+307,$Q$2:Q300)+1,"")</f>
        <v>#REF!</v>
      </c>
      <c r="R301" s="31">
        <f>IF(AND($B301=R$1),LOOKUP(9.99999999999999E+307,$R$2:R300)+1,"")</f>
        <v>135</v>
      </c>
      <c r="S301" s="31">
        <f>IF(AND($B301=S$1),LOOKUP(9.99999999999999E+307,$S$2:S300)+1,"")</f>
        <v>135</v>
      </c>
      <c r="T301" s="265"/>
      <c r="U301" s="265"/>
      <c r="V301" s="265"/>
      <c r="AA301" s="254" t="str">
        <f t="shared" si="34"/>
        <v/>
      </c>
      <c r="AB301" s="254" t="str">
        <f t="shared" si="35"/>
        <v/>
      </c>
      <c r="AC301" s="255">
        <f t="shared" si="31"/>
        <v>0</v>
      </c>
      <c r="AD301" s="255">
        <f t="shared" si="32"/>
        <v>3836</v>
      </c>
      <c r="AE301" s="256" t="str">
        <f t="shared" si="36"/>
        <v/>
      </c>
      <c r="AF301" s="252" t="str">
        <f t="shared" si="30"/>
        <v>-</v>
      </c>
    </row>
    <row r="302" spans="1:32" ht="20.149999999999999" customHeight="1" x14ac:dyDescent="0.75">
      <c r="A302" s="31">
        <v>300</v>
      </c>
      <c r="B302" s="235"/>
      <c r="C302" s="236"/>
      <c r="D302" s="236"/>
      <c r="E302" s="678"/>
      <c r="F302" s="678"/>
      <c r="G302" s="253" t="str">
        <f t="shared" si="33"/>
        <v/>
      </c>
      <c r="H302" s="31" t="str">
        <f>IF(AND(B302=H$1),LOOKUP(9.99999999999999E+307,$H$2:H301)+1,"")</f>
        <v/>
      </c>
      <c r="I302" s="31" t="str">
        <f>IF(AND(B302=I$1),LOOKUP(9.99999999999999E+307,$I$2:I301)+1,"")</f>
        <v/>
      </c>
      <c r="J302" s="31">
        <f>IF(AND(B302=J$1),LOOKUP(9.99999999999999E+307,$J$2:J301)+1,"")</f>
        <v>136</v>
      </c>
      <c r="K302" s="31">
        <f>IF(AND(B302=K$1),LOOKUP(9.99999999999999E+307,$K$2:K301)+1,"")</f>
        <v>136</v>
      </c>
      <c r="L302" s="31">
        <f>IF(AND(B302=L$1),LOOKUP(9.99999999999999E+307,$L$2:L301)+1,"")</f>
        <v>136</v>
      </c>
      <c r="M302" s="31">
        <f>IF(AND(B302=M$1),LOOKUP(9.99999999999999E+307,$M$2:M301)+1,"")</f>
        <v>136</v>
      </c>
      <c r="N302" s="31" t="e">
        <f>IF(AND(B302=N$1),LOOKUP(9.99999999999999E+307,$N$2:N301)+1,"")</f>
        <v>#REF!</v>
      </c>
      <c r="O302" s="31" t="e">
        <f>IF(AND($B302=O$1),LOOKUP(9.99999999999999E+307,$O$2:O301)+1,"")</f>
        <v>#REF!</v>
      </c>
      <c r="P302" s="31" t="e">
        <f>IF(AND($B302=P$1),LOOKUP(9.99999999999999E+307,$P$2:P301)+1,"")</f>
        <v>#REF!</v>
      </c>
      <c r="Q302" s="31" t="e">
        <f>IF(AND($B302=Q$1),LOOKUP(9.99999999999999E+307,$Q$2:Q301)+1,"")</f>
        <v>#REF!</v>
      </c>
      <c r="R302" s="31">
        <f>IF(AND($B302=R$1),LOOKUP(9.99999999999999E+307,$R$2:R301)+1,"")</f>
        <v>136</v>
      </c>
      <c r="S302" s="31">
        <f>IF(AND($B302=S$1),LOOKUP(9.99999999999999E+307,$S$2:S301)+1,"")</f>
        <v>136</v>
      </c>
      <c r="T302" s="265"/>
      <c r="U302" s="265"/>
      <c r="V302" s="265"/>
      <c r="AA302" s="254" t="str">
        <f t="shared" si="34"/>
        <v/>
      </c>
      <c r="AB302" s="254" t="str">
        <f t="shared" si="35"/>
        <v/>
      </c>
      <c r="AC302" s="255">
        <f t="shared" si="31"/>
        <v>0</v>
      </c>
      <c r="AD302" s="255">
        <f t="shared" si="32"/>
        <v>3836</v>
      </c>
      <c r="AE302" s="256" t="str">
        <f t="shared" si="36"/>
        <v/>
      </c>
      <c r="AF302" s="252" t="str">
        <f t="shared" si="30"/>
        <v>-</v>
      </c>
    </row>
    <row r="303" spans="1:32" ht="20.149999999999999" customHeight="1" x14ac:dyDescent="0.75">
      <c r="A303" s="31">
        <v>301</v>
      </c>
      <c r="B303" s="235"/>
      <c r="C303" s="236"/>
      <c r="D303" s="236"/>
      <c r="E303" s="678"/>
      <c r="F303" s="238"/>
      <c r="G303" s="253" t="str">
        <f t="shared" si="33"/>
        <v/>
      </c>
      <c r="H303" s="31" t="str">
        <f>IF(AND(B303=H$1),LOOKUP(9.99999999999999E+307,$H$2:H302)+1,"")</f>
        <v/>
      </c>
      <c r="I303" s="31" t="str">
        <f>IF(AND(B303=I$1),LOOKUP(9.99999999999999E+307,$I$2:I302)+1,"")</f>
        <v/>
      </c>
      <c r="J303" s="31">
        <f>IF(AND(B303=J$1),LOOKUP(9.99999999999999E+307,$J$2:J302)+1,"")</f>
        <v>137</v>
      </c>
      <c r="K303" s="31">
        <f>IF(AND(B303=K$1),LOOKUP(9.99999999999999E+307,$K$2:K302)+1,"")</f>
        <v>137</v>
      </c>
      <c r="L303" s="31">
        <f>IF(AND(B303=L$1),LOOKUP(9.99999999999999E+307,$L$2:L302)+1,"")</f>
        <v>137</v>
      </c>
      <c r="M303" s="31">
        <f>IF(AND(B303=M$1),LOOKUP(9.99999999999999E+307,$M$2:M302)+1,"")</f>
        <v>137</v>
      </c>
      <c r="N303" s="31" t="e">
        <f>IF(AND(B303=N$1),LOOKUP(9.99999999999999E+307,$N$2:N302)+1,"")</f>
        <v>#REF!</v>
      </c>
      <c r="O303" s="31" t="e">
        <f>IF(AND($B303=O$1),LOOKUP(9.99999999999999E+307,$O$2:O302)+1,"")</f>
        <v>#REF!</v>
      </c>
      <c r="P303" s="31" t="e">
        <f>IF(AND($B303=P$1),LOOKUP(9.99999999999999E+307,$P$2:P302)+1,"")</f>
        <v>#REF!</v>
      </c>
      <c r="Q303" s="31" t="e">
        <f>IF(AND($B303=Q$1),LOOKUP(9.99999999999999E+307,$Q$2:Q302)+1,"")</f>
        <v>#REF!</v>
      </c>
      <c r="R303" s="31">
        <f>IF(AND($B303=R$1),LOOKUP(9.99999999999999E+307,$R$2:R302)+1,"")</f>
        <v>137</v>
      </c>
      <c r="S303" s="31">
        <f>IF(AND($B303=S$1),LOOKUP(9.99999999999999E+307,$S$2:S302)+1,"")</f>
        <v>137</v>
      </c>
      <c r="T303" s="265"/>
      <c r="U303" s="265"/>
      <c r="V303" s="265"/>
      <c r="AA303" s="254" t="str">
        <f t="shared" si="34"/>
        <v/>
      </c>
      <c r="AB303" s="254" t="str">
        <f t="shared" si="35"/>
        <v/>
      </c>
      <c r="AC303" s="255">
        <f t="shared" si="31"/>
        <v>0</v>
      </c>
      <c r="AD303" s="255">
        <f t="shared" si="32"/>
        <v>3836</v>
      </c>
      <c r="AE303" s="256" t="str">
        <f t="shared" si="36"/>
        <v/>
      </c>
      <c r="AF303" s="252" t="str">
        <f t="shared" ref="AF303:AF366" si="37">CONCATENATE(B303,"-",AE303)</f>
        <v>-</v>
      </c>
    </row>
    <row r="304" spans="1:32" ht="20.149999999999999" customHeight="1" x14ac:dyDescent="0.75">
      <c r="A304" s="31">
        <v>302</v>
      </c>
      <c r="B304" s="235"/>
      <c r="C304" s="236"/>
      <c r="D304" s="236"/>
      <c r="E304" s="678"/>
      <c r="F304" s="238"/>
      <c r="G304" s="253" t="str">
        <f t="shared" si="33"/>
        <v/>
      </c>
      <c r="H304" s="31" t="str">
        <f>IF(AND(B304=H$1),LOOKUP(9.99999999999999E+307,$H$2:H303)+1,"")</f>
        <v/>
      </c>
      <c r="I304" s="31" t="str">
        <f>IF(AND(B304=I$1),LOOKUP(9.99999999999999E+307,$I$2:I303)+1,"")</f>
        <v/>
      </c>
      <c r="J304" s="31">
        <f>IF(AND(B304=J$1),LOOKUP(9.99999999999999E+307,$J$2:J303)+1,"")</f>
        <v>138</v>
      </c>
      <c r="K304" s="31">
        <f>IF(AND(B304=K$1),LOOKUP(9.99999999999999E+307,$K$2:K303)+1,"")</f>
        <v>138</v>
      </c>
      <c r="L304" s="31">
        <f>IF(AND(B304=L$1),LOOKUP(9.99999999999999E+307,$L$2:L303)+1,"")</f>
        <v>138</v>
      </c>
      <c r="M304" s="31">
        <f>IF(AND(B304=M$1),LOOKUP(9.99999999999999E+307,$M$2:M303)+1,"")</f>
        <v>138</v>
      </c>
      <c r="N304" s="31" t="e">
        <f>IF(AND(B304=N$1),LOOKUP(9.99999999999999E+307,$N$2:N303)+1,"")</f>
        <v>#REF!</v>
      </c>
      <c r="O304" s="31" t="e">
        <f>IF(AND($B304=O$1),LOOKUP(9.99999999999999E+307,$O$2:O303)+1,"")</f>
        <v>#REF!</v>
      </c>
      <c r="P304" s="31" t="e">
        <f>IF(AND($B304=P$1),LOOKUP(9.99999999999999E+307,$P$2:P303)+1,"")</f>
        <v>#REF!</v>
      </c>
      <c r="Q304" s="31" t="e">
        <f>IF(AND($B304=Q$1),LOOKUP(9.99999999999999E+307,$Q$2:Q303)+1,"")</f>
        <v>#REF!</v>
      </c>
      <c r="R304" s="31">
        <f>IF(AND($B304=R$1),LOOKUP(9.99999999999999E+307,$R$2:R303)+1,"")</f>
        <v>138</v>
      </c>
      <c r="S304" s="31">
        <f>IF(AND($B304=S$1),LOOKUP(9.99999999999999E+307,$S$2:S303)+1,"")</f>
        <v>138</v>
      </c>
      <c r="T304" s="265"/>
      <c r="U304" s="265"/>
      <c r="V304" s="265"/>
      <c r="AA304" s="254" t="str">
        <f t="shared" si="34"/>
        <v/>
      </c>
      <c r="AB304" s="254" t="str">
        <f t="shared" si="35"/>
        <v/>
      </c>
      <c r="AC304" s="255">
        <f t="shared" si="31"/>
        <v>0</v>
      </c>
      <c r="AD304" s="255">
        <f t="shared" si="32"/>
        <v>3836</v>
      </c>
      <c r="AE304" s="256" t="str">
        <f t="shared" si="36"/>
        <v/>
      </c>
      <c r="AF304" s="252" t="str">
        <f t="shared" si="37"/>
        <v>-</v>
      </c>
    </row>
    <row r="305" spans="1:32" ht="20.149999999999999" customHeight="1" x14ac:dyDescent="0.75">
      <c r="A305" s="31">
        <v>303</v>
      </c>
      <c r="B305" s="235"/>
      <c r="C305" s="236"/>
      <c r="D305" s="236"/>
      <c r="E305" s="678"/>
      <c r="F305" s="238"/>
      <c r="G305" s="253" t="str">
        <f t="shared" si="33"/>
        <v/>
      </c>
      <c r="H305" s="31" t="str">
        <f>IF(AND(B305=H$1),LOOKUP(9.99999999999999E+307,$H$2:H304)+1,"")</f>
        <v/>
      </c>
      <c r="I305" s="31" t="str">
        <f>IF(AND(B305=I$1),LOOKUP(9.99999999999999E+307,$I$2:I304)+1,"")</f>
        <v/>
      </c>
      <c r="J305" s="31">
        <f>IF(AND(B305=J$1),LOOKUP(9.99999999999999E+307,$J$2:J304)+1,"")</f>
        <v>139</v>
      </c>
      <c r="K305" s="31">
        <f>IF(AND(B305=K$1),LOOKUP(9.99999999999999E+307,$K$2:K304)+1,"")</f>
        <v>139</v>
      </c>
      <c r="L305" s="31">
        <f>IF(AND(B305=L$1),LOOKUP(9.99999999999999E+307,$L$2:L304)+1,"")</f>
        <v>139</v>
      </c>
      <c r="M305" s="31">
        <f>IF(AND(B305=M$1),LOOKUP(9.99999999999999E+307,$M$2:M304)+1,"")</f>
        <v>139</v>
      </c>
      <c r="N305" s="31" t="e">
        <f>IF(AND(B305=N$1),LOOKUP(9.99999999999999E+307,$N$2:N304)+1,"")</f>
        <v>#REF!</v>
      </c>
      <c r="O305" s="31" t="e">
        <f>IF(AND($B305=O$1),LOOKUP(9.99999999999999E+307,$O$2:O304)+1,"")</f>
        <v>#REF!</v>
      </c>
      <c r="P305" s="31" t="e">
        <f>IF(AND($B305=P$1),LOOKUP(9.99999999999999E+307,$P$2:P304)+1,"")</f>
        <v>#REF!</v>
      </c>
      <c r="Q305" s="31" t="e">
        <f>IF(AND($B305=Q$1),LOOKUP(9.99999999999999E+307,$Q$2:Q304)+1,"")</f>
        <v>#REF!</v>
      </c>
      <c r="R305" s="31">
        <f>IF(AND($B305=R$1),LOOKUP(9.99999999999999E+307,$R$2:R304)+1,"")</f>
        <v>139</v>
      </c>
      <c r="S305" s="31">
        <f>IF(AND($B305=S$1),LOOKUP(9.99999999999999E+307,$S$2:S304)+1,"")</f>
        <v>139</v>
      </c>
      <c r="T305" s="265"/>
      <c r="U305" s="265"/>
      <c r="V305" s="265"/>
      <c r="AA305" s="254" t="str">
        <f t="shared" si="34"/>
        <v/>
      </c>
      <c r="AB305" s="254" t="str">
        <f t="shared" si="35"/>
        <v/>
      </c>
      <c r="AC305" s="255">
        <f t="shared" si="31"/>
        <v>0</v>
      </c>
      <c r="AD305" s="255">
        <f t="shared" si="32"/>
        <v>3836</v>
      </c>
      <c r="AE305" s="256" t="str">
        <f t="shared" si="36"/>
        <v/>
      </c>
      <c r="AF305" s="252" t="str">
        <f t="shared" si="37"/>
        <v>-</v>
      </c>
    </row>
    <row r="306" spans="1:32" ht="20.149999999999999" customHeight="1" x14ac:dyDescent="0.75">
      <c r="A306" s="31">
        <v>304</v>
      </c>
      <c r="B306" s="235"/>
      <c r="C306" s="236"/>
      <c r="D306" s="236"/>
      <c r="E306" s="678"/>
      <c r="F306" s="238"/>
      <c r="G306" s="253" t="str">
        <f t="shared" si="33"/>
        <v/>
      </c>
      <c r="H306" s="31" t="str">
        <f>IF(AND(B306=H$1),LOOKUP(9.99999999999999E+307,$H$2:H305)+1,"")</f>
        <v/>
      </c>
      <c r="I306" s="31" t="str">
        <f>IF(AND(B306=I$1),LOOKUP(9.99999999999999E+307,$I$2:I305)+1,"")</f>
        <v/>
      </c>
      <c r="J306" s="31">
        <f>IF(AND(B306=J$1),LOOKUP(9.99999999999999E+307,$J$2:J305)+1,"")</f>
        <v>140</v>
      </c>
      <c r="K306" s="31">
        <f>IF(AND(B306=K$1),LOOKUP(9.99999999999999E+307,$K$2:K305)+1,"")</f>
        <v>140</v>
      </c>
      <c r="L306" s="31">
        <f>IF(AND(B306=L$1),LOOKUP(9.99999999999999E+307,$L$2:L305)+1,"")</f>
        <v>140</v>
      </c>
      <c r="M306" s="31">
        <f>IF(AND(B306=M$1),LOOKUP(9.99999999999999E+307,$M$2:M305)+1,"")</f>
        <v>140</v>
      </c>
      <c r="N306" s="31" t="e">
        <f>IF(AND(B306=N$1),LOOKUP(9.99999999999999E+307,$N$2:N305)+1,"")</f>
        <v>#REF!</v>
      </c>
      <c r="O306" s="31" t="e">
        <f>IF(AND($B306=O$1),LOOKUP(9.99999999999999E+307,$O$2:O305)+1,"")</f>
        <v>#REF!</v>
      </c>
      <c r="P306" s="31" t="e">
        <f>IF(AND($B306=P$1),LOOKUP(9.99999999999999E+307,$P$2:P305)+1,"")</f>
        <v>#REF!</v>
      </c>
      <c r="Q306" s="31" t="e">
        <f>IF(AND($B306=Q$1),LOOKUP(9.99999999999999E+307,$Q$2:Q305)+1,"")</f>
        <v>#REF!</v>
      </c>
      <c r="R306" s="31">
        <f>IF(AND($B306=R$1),LOOKUP(9.99999999999999E+307,$R$2:R305)+1,"")</f>
        <v>140</v>
      </c>
      <c r="S306" s="31">
        <f>IF(AND($B306=S$1),LOOKUP(9.99999999999999E+307,$S$2:S305)+1,"")</f>
        <v>140</v>
      </c>
      <c r="T306" s="265"/>
      <c r="U306" s="265"/>
      <c r="V306" s="265"/>
      <c r="AA306" s="254" t="str">
        <f t="shared" si="34"/>
        <v/>
      </c>
      <c r="AB306" s="254" t="str">
        <f t="shared" si="35"/>
        <v/>
      </c>
      <c r="AC306" s="255">
        <f t="shared" si="31"/>
        <v>0</v>
      </c>
      <c r="AD306" s="255">
        <f t="shared" si="32"/>
        <v>3836</v>
      </c>
      <c r="AE306" s="256" t="str">
        <f t="shared" si="36"/>
        <v/>
      </c>
      <c r="AF306" s="252" t="str">
        <f t="shared" si="37"/>
        <v>-</v>
      </c>
    </row>
    <row r="307" spans="1:32" ht="20.149999999999999" customHeight="1" x14ac:dyDescent="0.75">
      <c r="A307" s="31">
        <v>305</v>
      </c>
      <c r="B307" s="235"/>
      <c r="C307" s="236"/>
      <c r="D307" s="236"/>
      <c r="E307" s="678"/>
      <c r="F307" s="238"/>
      <c r="G307" s="253" t="str">
        <f t="shared" si="33"/>
        <v/>
      </c>
      <c r="H307" s="31" t="str">
        <f>IF(AND(B307=H$1),LOOKUP(9.99999999999999E+307,$H$2:H306)+1,"")</f>
        <v/>
      </c>
      <c r="I307" s="31" t="str">
        <f>IF(AND(B307=I$1),LOOKUP(9.99999999999999E+307,$I$2:I306)+1,"")</f>
        <v/>
      </c>
      <c r="J307" s="31">
        <f>IF(AND(B307=J$1),LOOKUP(9.99999999999999E+307,$J$2:J306)+1,"")</f>
        <v>141</v>
      </c>
      <c r="K307" s="31">
        <f>IF(AND(B307=K$1),LOOKUP(9.99999999999999E+307,$K$2:K306)+1,"")</f>
        <v>141</v>
      </c>
      <c r="L307" s="31">
        <f>IF(AND(B307=L$1),LOOKUP(9.99999999999999E+307,$L$2:L306)+1,"")</f>
        <v>141</v>
      </c>
      <c r="M307" s="31">
        <f>IF(AND(B307=M$1),LOOKUP(9.99999999999999E+307,$M$2:M306)+1,"")</f>
        <v>141</v>
      </c>
      <c r="N307" s="31" t="e">
        <f>IF(AND(B307=N$1),LOOKUP(9.99999999999999E+307,$N$2:N306)+1,"")</f>
        <v>#REF!</v>
      </c>
      <c r="O307" s="31" t="e">
        <f>IF(AND($B307=O$1),LOOKUP(9.99999999999999E+307,$O$2:O306)+1,"")</f>
        <v>#REF!</v>
      </c>
      <c r="P307" s="31" t="e">
        <f>IF(AND($B307=P$1),LOOKUP(9.99999999999999E+307,$P$2:P306)+1,"")</f>
        <v>#REF!</v>
      </c>
      <c r="Q307" s="31" t="e">
        <f>IF(AND($B307=Q$1),LOOKUP(9.99999999999999E+307,$Q$2:Q306)+1,"")</f>
        <v>#REF!</v>
      </c>
      <c r="R307" s="31">
        <f>IF(AND($B307=R$1),LOOKUP(9.99999999999999E+307,$R$2:R306)+1,"")</f>
        <v>141</v>
      </c>
      <c r="S307" s="31">
        <f>IF(AND($B307=S$1),LOOKUP(9.99999999999999E+307,$S$2:S306)+1,"")</f>
        <v>141</v>
      </c>
      <c r="T307" s="265"/>
      <c r="U307" s="265"/>
      <c r="V307" s="265"/>
      <c r="AA307" s="254" t="str">
        <f t="shared" si="34"/>
        <v/>
      </c>
      <c r="AB307" s="254" t="str">
        <f t="shared" si="35"/>
        <v/>
      </c>
      <c r="AC307" s="255">
        <f t="shared" si="31"/>
        <v>0</v>
      </c>
      <c r="AD307" s="255">
        <f t="shared" si="32"/>
        <v>3836</v>
      </c>
      <c r="AE307" s="256" t="str">
        <f t="shared" si="36"/>
        <v/>
      </c>
      <c r="AF307" s="252" t="str">
        <f t="shared" si="37"/>
        <v>-</v>
      </c>
    </row>
    <row r="308" spans="1:32" ht="20.149999999999999" customHeight="1" x14ac:dyDescent="0.75">
      <c r="A308" s="31">
        <v>306</v>
      </c>
      <c r="B308" s="235"/>
      <c r="C308" s="236"/>
      <c r="D308" s="236"/>
      <c r="E308" s="678"/>
      <c r="F308" s="678"/>
      <c r="G308" s="253" t="str">
        <f t="shared" si="33"/>
        <v/>
      </c>
      <c r="H308" s="31" t="str">
        <f>IF(AND(B308=H$1),LOOKUP(9.99999999999999E+307,$H$2:H307)+1,"")</f>
        <v/>
      </c>
      <c r="I308" s="31" t="str">
        <f>IF(AND(B308=I$1),LOOKUP(9.99999999999999E+307,$I$2:I307)+1,"")</f>
        <v/>
      </c>
      <c r="J308" s="31">
        <f>IF(AND(B308=J$1),LOOKUP(9.99999999999999E+307,$J$2:J307)+1,"")</f>
        <v>142</v>
      </c>
      <c r="K308" s="31">
        <f>IF(AND(B308=K$1),LOOKUP(9.99999999999999E+307,$K$2:K307)+1,"")</f>
        <v>142</v>
      </c>
      <c r="L308" s="31">
        <f>IF(AND(B308=L$1),LOOKUP(9.99999999999999E+307,$L$2:L307)+1,"")</f>
        <v>142</v>
      </c>
      <c r="M308" s="31">
        <f>IF(AND(B308=M$1),LOOKUP(9.99999999999999E+307,$M$2:M307)+1,"")</f>
        <v>142</v>
      </c>
      <c r="N308" s="31" t="e">
        <f>IF(AND(B308=N$1),LOOKUP(9.99999999999999E+307,$N$2:N307)+1,"")</f>
        <v>#REF!</v>
      </c>
      <c r="O308" s="31" t="e">
        <f>IF(AND($B308=O$1),LOOKUP(9.99999999999999E+307,$O$2:O307)+1,"")</f>
        <v>#REF!</v>
      </c>
      <c r="P308" s="31" t="e">
        <f>IF(AND($B308=P$1),LOOKUP(9.99999999999999E+307,$P$2:P307)+1,"")</f>
        <v>#REF!</v>
      </c>
      <c r="Q308" s="31" t="e">
        <f>IF(AND($B308=Q$1),LOOKUP(9.99999999999999E+307,$Q$2:Q307)+1,"")</f>
        <v>#REF!</v>
      </c>
      <c r="R308" s="31">
        <f>IF(AND($B308=R$1),LOOKUP(9.99999999999999E+307,$R$2:R307)+1,"")</f>
        <v>142</v>
      </c>
      <c r="S308" s="31">
        <f>IF(AND($B308=S$1),LOOKUP(9.99999999999999E+307,$S$2:S307)+1,"")</f>
        <v>142</v>
      </c>
      <c r="T308" s="265"/>
      <c r="U308" s="265"/>
      <c r="V308" s="265"/>
      <c r="AA308" s="254" t="str">
        <f t="shared" si="34"/>
        <v/>
      </c>
      <c r="AB308" s="254" t="str">
        <f t="shared" si="35"/>
        <v/>
      </c>
      <c r="AC308" s="255">
        <f t="shared" si="31"/>
        <v>0</v>
      </c>
      <c r="AD308" s="255">
        <f t="shared" si="32"/>
        <v>3836</v>
      </c>
      <c r="AE308" s="256" t="str">
        <f t="shared" si="36"/>
        <v/>
      </c>
      <c r="AF308" s="252" t="str">
        <f t="shared" si="37"/>
        <v>-</v>
      </c>
    </row>
    <row r="309" spans="1:32" ht="20.149999999999999" customHeight="1" x14ac:dyDescent="0.75">
      <c r="A309" s="31">
        <v>307</v>
      </c>
      <c r="B309" s="235"/>
      <c r="C309" s="236"/>
      <c r="D309" s="236"/>
      <c r="E309" s="678"/>
      <c r="F309" s="678"/>
      <c r="G309" s="253" t="str">
        <f t="shared" si="33"/>
        <v/>
      </c>
      <c r="H309" s="31" t="str">
        <f>IF(AND(B309=H$1),LOOKUP(9.99999999999999E+307,$H$2:H308)+1,"")</f>
        <v/>
      </c>
      <c r="I309" s="31" t="str">
        <f>IF(AND(B309=I$1),LOOKUP(9.99999999999999E+307,$I$2:I308)+1,"")</f>
        <v/>
      </c>
      <c r="J309" s="31">
        <f>IF(AND(B309=J$1),LOOKUP(9.99999999999999E+307,$J$2:J308)+1,"")</f>
        <v>143</v>
      </c>
      <c r="K309" s="31">
        <f>IF(AND(B309=K$1),LOOKUP(9.99999999999999E+307,$K$2:K308)+1,"")</f>
        <v>143</v>
      </c>
      <c r="L309" s="31">
        <f>IF(AND(B309=L$1),LOOKUP(9.99999999999999E+307,$L$2:L308)+1,"")</f>
        <v>143</v>
      </c>
      <c r="M309" s="31">
        <f>IF(AND(B309=M$1),LOOKUP(9.99999999999999E+307,$M$2:M308)+1,"")</f>
        <v>143</v>
      </c>
      <c r="N309" s="31" t="e">
        <f>IF(AND(B309=N$1),LOOKUP(9.99999999999999E+307,$N$2:N308)+1,"")</f>
        <v>#REF!</v>
      </c>
      <c r="O309" s="31" t="e">
        <f>IF(AND($B309=O$1),LOOKUP(9.99999999999999E+307,$O$2:O308)+1,"")</f>
        <v>#REF!</v>
      </c>
      <c r="P309" s="31" t="e">
        <f>IF(AND($B309=P$1),LOOKUP(9.99999999999999E+307,$P$2:P308)+1,"")</f>
        <v>#REF!</v>
      </c>
      <c r="Q309" s="31" t="e">
        <f>IF(AND($B309=Q$1),LOOKUP(9.99999999999999E+307,$Q$2:Q308)+1,"")</f>
        <v>#REF!</v>
      </c>
      <c r="R309" s="31">
        <f>IF(AND($B309=R$1),LOOKUP(9.99999999999999E+307,$R$2:R308)+1,"")</f>
        <v>143</v>
      </c>
      <c r="S309" s="31">
        <f>IF(AND($B309=S$1),LOOKUP(9.99999999999999E+307,$S$2:S308)+1,"")</f>
        <v>143</v>
      </c>
      <c r="T309" s="265"/>
      <c r="U309" s="265"/>
      <c r="V309" s="265"/>
      <c r="AA309" s="254" t="str">
        <f t="shared" si="34"/>
        <v/>
      </c>
      <c r="AB309" s="254" t="str">
        <f t="shared" si="35"/>
        <v/>
      </c>
      <c r="AC309" s="255">
        <f t="shared" si="31"/>
        <v>0</v>
      </c>
      <c r="AD309" s="255">
        <f t="shared" si="32"/>
        <v>3836</v>
      </c>
      <c r="AE309" s="256" t="str">
        <f t="shared" si="36"/>
        <v/>
      </c>
      <c r="AF309" s="252" t="str">
        <f t="shared" si="37"/>
        <v>-</v>
      </c>
    </row>
    <row r="310" spans="1:32" ht="20.149999999999999" customHeight="1" x14ac:dyDescent="0.75">
      <c r="A310" s="31">
        <v>308</v>
      </c>
      <c r="B310" s="235"/>
      <c r="C310" s="236"/>
      <c r="D310" s="236"/>
      <c r="E310" s="678"/>
      <c r="F310" s="678"/>
      <c r="G310" s="253" t="str">
        <f t="shared" si="33"/>
        <v/>
      </c>
      <c r="H310" s="31" t="str">
        <f>IF(AND(B310=H$1),LOOKUP(9.99999999999999E+307,$H$2:H309)+1,"")</f>
        <v/>
      </c>
      <c r="I310" s="31" t="str">
        <f>IF(AND(B310=I$1),LOOKUP(9.99999999999999E+307,$I$2:I309)+1,"")</f>
        <v/>
      </c>
      <c r="J310" s="31">
        <f>IF(AND(B310=J$1),LOOKUP(9.99999999999999E+307,$J$2:J309)+1,"")</f>
        <v>144</v>
      </c>
      <c r="K310" s="31">
        <f>IF(AND(B310=K$1),LOOKUP(9.99999999999999E+307,$K$2:K309)+1,"")</f>
        <v>144</v>
      </c>
      <c r="L310" s="31">
        <f>IF(AND(B310=L$1),LOOKUP(9.99999999999999E+307,$L$2:L309)+1,"")</f>
        <v>144</v>
      </c>
      <c r="M310" s="31">
        <f>IF(AND(B310=M$1),LOOKUP(9.99999999999999E+307,$M$2:M309)+1,"")</f>
        <v>144</v>
      </c>
      <c r="N310" s="31" t="e">
        <f>IF(AND(B310=N$1),LOOKUP(9.99999999999999E+307,$N$2:N309)+1,"")</f>
        <v>#REF!</v>
      </c>
      <c r="O310" s="31" t="e">
        <f>IF(AND($B310=O$1),LOOKUP(9.99999999999999E+307,$O$2:O309)+1,"")</f>
        <v>#REF!</v>
      </c>
      <c r="P310" s="31" t="e">
        <f>IF(AND($B310=P$1),LOOKUP(9.99999999999999E+307,$P$2:P309)+1,"")</f>
        <v>#REF!</v>
      </c>
      <c r="Q310" s="31" t="e">
        <f>IF(AND($B310=Q$1),LOOKUP(9.99999999999999E+307,$Q$2:Q309)+1,"")</f>
        <v>#REF!</v>
      </c>
      <c r="R310" s="31">
        <f>IF(AND($B310=R$1),LOOKUP(9.99999999999999E+307,$R$2:R309)+1,"")</f>
        <v>144</v>
      </c>
      <c r="S310" s="31">
        <f>IF(AND($B310=S$1),LOOKUP(9.99999999999999E+307,$S$2:S309)+1,"")</f>
        <v>144</v>
      </c>
      <c r="T310" s="265"/>
      <c r="U310" s="265"/>
      <c r="V310" s="265"/>
      <c r="AA310" s="254" t="str">
        <f t="shared" si="34"/>
        <v/>
      </c>
      <c r="AB310" s="254" t="str">
        <f t="shared" si="35"/>
        <v/>
      </c>
      <c r="AC310" s="255">
        <f t="shared" si="31"/>
        <v>0</v>
      </c>
      <c r="AD310" s="255">
        <f t="shared" si="32"/>
        <v>3836</v>
      </c>
      <c r="AE310" s="256" t="str">
        <f t="shared" si="36"/>
        <v/>
      </c>
      <c r="AF310" s="252" t="str">
        <f t="shared" si="37"/>
        <v>-</v>
      </c>
    </row>
    <row r="311" spans="1:32" ht="20.149999999999999" customHeight="1" x14ac:dyDescent="0.75">
      <c r="A311" s="31">
        <v>309</v>
      </c>
      <c r="B311" s="235"/>
      <c r="C311" s="236"/>
      <c r="D311" s="236"/>
      <c r="E311" s="678"/>
      <c r="F311" s="678"/>
      <c r="G311" s="253" t="str">
        <f t="shared" si="33"/>
        <v/>
      </c>
      <c r="H311" s="31" t="str">
        <f>IF(AND(B311=H$1),LOOKUP(9.99999999999999E+307,$H$2:H310)+1,"")</f>
        <v/>
      </c>
      <c r="I311" s="31" t="str">
        <f>IF(AND(B311=I$1),LOOKUP(9.99999999999999E+307,$I$2:I310)+1,"")</f>
        <v/>
      </c>
      <c r="J311" s="31">
        <f>IF(AND(B311=J$1),LOOKUP(9.99999999999999E+307,$J$2:J310)+1,"")</f>
        <v>145</v>
      </c>
      <c r="K311" s="31">
        <f>IF(AND(B311=K$1),LOOKUP(9.99999999999999E+307,$K$2:K310)+1,"")</f>
        <v>145</v>
      </c>
      <c r="L311" s="31">
        <f>IF(AND(B311=L$1),LOOKUP(9.99999999999999E+307,$L$2:L310)+1,"")</f>
        <v>145</v>
      </c>
      <c r="M311" s="31">
        <f>IF(AND(B311=M$1),LOOKUP(9.99999999999999E+307,$M$2:M310)+1,"")</f>
        <v>145</v>
      </c>
      <c r="N311" s="31" t="e">
        <f>IF(AND(B311=N$1),LOOKUP(9.99999999999999E+307,$N$2:N310)+1,"")</f>
        <v>#REF!</v>
      </c>
      <c r="O311" s="31" t="e">
        <f>IF(AND($B311=O$1),LOOKUP(9.99999999999999E+307,$O$2:O310)+1,"")</f>
        <v>#REF!</v>
      </c>
      <c r="P311" s="31" t="e">
        <f>IF(AND($B311=P$1),LOOKUP(9.99999999999999E+307,$P$2:P310)+1,"")</f>
        <v>#REF!</v>
      </c>
      <c r="Q311" s="31" t="e">
        <f>IF(AND($B311=Q$1),LOOKUP(9.99999999999999E+307,$Q$2:Q310)+1,"")</f>
        <v>#REF!</v>
      </c>
      <c r="R311" s="31">
        <f>IF(AND($B311=R$1),LOOKUP(9.99999999999999E+307,$R$2:R310)+1,"")</f>
        <v>145</v>
      </c>
      <c r="S311" s="31">
        <f>IF(AND($B311=S$1),LOOKUP(9.99999999999999E+307,$S$2:S310)+1,"")</f>
        <v>145</v>
      </c>
      <c r="T311" s="265"/>
      <c r="U311" s="265"/>
      <c r="V311" s="265"/>
      <c r="AA311" s="254" t="str">
        <f t="shared" si="34"/>
        <v/>
      </c>
      <c r="AB311" s="254" t="str">
        <f t="shared" si="35"/>
        <v/>
      </c>
      <c r="AC311" s="255">
        <f t="shared" si="31"/>
        <v>0</v>
      </c>
      <c r="AD311" s="255">
        <f t="shared" si="32"/>
        <v>3836</v>
      </c>
      <c r="AE311" s="256" t="str">
        <f t="shared" si="36"/>
        <v/>
      </c>
      <c r="AF311" s="252" t="str">
        <f t="shared" si="37"/>
        <v>-</v>
      </c>
    </row>
    <row r="312" spans="1:32" ht="20.149999999999999" customHeight="1" x14ac:dyDescent="0.75">
      <c r="A312" s="31">
        <v>310</v>
      </c>
      <c r="B312" s="235"/>
      <c r="C312" s="236"/>
      <c r="D312" s="236"/>
      <c r="E312" s="678"/>
      <c r="F312" s="678"/>
      <c r="G312" s="253" t="str">
        <f t="shared" si="33"/>
        <v/>
      </c>
      <c r="H312" s="31" t="str">
        <f>IF(AND(B312=H$1),LOOKUP(9.99999999999999E+307,$H$2:H311)+1,"")</f>
        <v/>
      </c>
      <c r="I312" s="31" t="str">
        <f>IF(AND(B312=I$1),LOOKUP(9.99999999999999E+307,$I$2:I311)+1,"")</f>
        <v/>
      </c>
      <c r="J312" s="31">
        <f>IF(AND(B312=J$1),LOOKUP(9.99999999999999E+307,$J$2:J311)+1,"")</f>
        <v>146</v>
      </c>
      <c r="K312" s="31">
        <f>IF(AND(B312=K$1),LOOKUP(9.99999999999999E+307,$K$2:K311)+1,"")</f>
        <v>146</v>
      </c>
      <c r="L312" s="31">
        <f>IF(AND(B312=L$1),LOOKUP(9.99999999999999E+307,$L$2:L311)+1,"")</f>
        <v>146</v>
      </c>
      <c r="M312" s="31">
        <f>IF(AND(B312=M$1),LOOKUP(9.99999999999999E+307,$M$2:M311)+1,"")</f>
        <v>146</v>
      </c>
      <c r="N312" s="31" t="e">
        <f>IF(AND(B312=N$1),LOOKUP(9.99999999999999E+307,$N$2:N311)+1,"")</f>
        <v>#REF!</v>
      </c>
      <c r="O312" s="31" t="e">
        <f>IF(AND($B312=O$1),LOOKUP(9.99999999999999E+307,$O$2:O311)+1,"")</f>
        <v>#REF!</v>
      </c>
      <c r="P312" s="31" t="e">
        <f>IF(AND($B312=P$1),LOOKUP(9.99999999999999E+307,$P$2:P311)+1,"")</f>
        <v>#REF!</v>
      </c>
      <c r="Q312" s="31" t="e">
        <f>IF(AND($B312=Q$1),LOOKUP(9.99999999999999E+307,$Q$2:Q311)+1,"")</f>
        <v>#REF!</v>
      </c>
      <c r="R312" s="31">
        <f>IF(AND($B312=R$1),LOOKUP(9.99999999999999E+307,$R$2:R311)+1,"")</f>
        <v>146</v>
      </c>
      <c r="S312" s="31">
        <f>IF(AND($B312=S$1),LOOKUP(9.99999999999999E+307,$S$2:S311)+1,"")</f>
        <v>146</v>
      </c>
      <c r="T312" s="265"/>
      <c r="U312" s="265"/>
      <c r="V312" s="265"/>
      <c r="AA312" s="254" t="str">
        <f t="shared" si="34"/>
        <v/>
      </c>
      <c r="AB312" s="254" t="str">
        <f t="shared" si="35"/>
        <v/>
      </c>
      <c r="AC312" s="255">
        <f t="shared" si="31"/>
        <v>0</v>
      </c>
      <c r="AD312" s="255">
        <f t="shared" si="32"/>
        <v>3836</v>
      </c>
      <c r="AE312" s="256" t="str">
        <f t="shared" si="36"/>
        <v/>
      </c>
      <c r="AF312" s="252" t="str">
        <f t="shared" si="37"/>
        <v>-</v>
      </c>
    </row>
    <row r="313" spans="1:32" ht="20.149999999999999" customHeight="1" x14ac:dyDescent="0.75">
      <c r="A313" s="31">
        <v>311</v>
      </c>
      <c r="B313" s="235"/>
      <c r="C313" s="236"/>
      <c r="D313" s="236"/>
      <c r="E313" s="678"/>
      <c r="F313" s="678"/>
      <c r="G313" s="253" t="str">
        <f t="shared" si="33"/>
        <v/>
      </c>
      <c r="H313" s="31" t="str">
        <f>IF(AND(B313=H$1),LOOKUP(9.99999999999999E+307,$H$2:H312)+1,"")</f>
        <v/>
      </c>
      <c r="I313" s="31" t="str">
        <f>IF(AND(B313=I$1),LOOKUP(9.99999999999999E+307,$I$2:I312)+1,"")</f>
        <v/>
      </c>
      <c r="J313" s="31">
        <f>IF(AND(B313=J$1),LOOKUP(9.99999999999999E+307,$J$2:J312)+1,"")</f>
        <v>147</v>
      </c>
      <c r="K313" s="31">
        <f>IF(AND(B313=K$1),LOOKUP(9.99999999999999E+307,$K$2:K312)+1,"")</f>
        <v>147</v>
      </c>
      <c r="L313" s="31">
        <f>IF(AND(B313=L$1),LOOKUP(9.99999999999999E+307,$L$2:L312)+1,"")</f>
        <v>147</v>
      </c>
      <c r="M313" s="31">
        <f>IF(AND(B313=M$1),LOOKUP(9.99999999999999E+307,$M$2:M312)+1,"")</f>
        <v>147</v>
      </c>
      <c r="N313" s="31" t="e">
        <f>IF(AND(B313=N$1),LOOKUP(9.99999999999999E+307,$N$2:N312)+1,"")</f>
        <v>#REF!</v>
      </c>
      <c r="O313" s="31" t="e">
        <f>IF(AND($B313=O$1),LOOKUP(9.99999999999999E+307,$O$2:O312)+1,"")</f>
        <v>#REF!</v>
      </c>
      <c r="P313" s="31" t="e">
        <f>IF(AND($B313=P$1),LOOKUP(9.99999999999999E+307,$P$2:P312)+1,"")</f>
        <v>#REF!</v>
      </c>
      <c r="Q313" s="31" t="e">
        <f>IF(AND($B313=Q$1),LOOKUP(9.99999999999999E+307,$Q$2:Q312)+1,"")</f>
        <v>#REF!</v>
      </c>
      <c r="R313" s="31">
        <f>IF(AND($B313=R$1),LOOKUP(9.99999999999999E+307,$R$2:R312)+1,"")</f>
        <v>147</v>
      </c>
      <c r="S313" s="31">
        <f>IF(AND($B313=S$1),LOOKUP(9.99999999999999E+307,$S$2:S312)+1,"")</f>
        <v>147</v>
      </c>
      <c r="T313" s="265"/>
      <c r="U313" s="265"/>
      <c r="V313" s="265"/>
      <c r="AA313" s="254" t="str">
        <f t="shared" si="34"/>
        <v/>
      </c>
      <c r="AB313" s="254" t="str">
        <f t="shared" si="35"/>
        <v/>
      </c>
      <c r="AC313" s="255">
        <f t="shared" si="31"/>
        <v>0</v>
      </c>
      <c r="AD313" s="255">
        <f t="shared" si="32"/>
        <v>3836</v>
      </c>
      <c r="AE313" s="256" t="str">
        <f t="shared" si="36"/>
        <v/>
      </c>
      <c r="AF313" s="252" t="str">
        <f t="shared" si="37"/>
        <v>-</v>
      </c>
    </row>
    <row r="314" spans="1:32" ht="20.149999999999999" customHeight="1" x14ac:dyDescent="0.75">
      <c r="A314" s="31">
        <v>312</v>
      </c>
      <c r="B314" s="235"/>
      <c r="C314" s="236"/>
      <c r="D314" s="236"/>
      <c r="E314" s="678"/>
      <c r="F314" s="678"/>
      <c r="G314" s="253" t="str">
        <f t="shared" si="33"/>
        <v/>
      </c>
      <c r="H314" s="31" t="str">
        <f>IF(AND(B314=H$1),LOOKUP(9.99999999999999E+307,$H$2:H313)+1,"")</f>
        <v/>
      </c>
      <c r="I314" s="31" t="str">
        <f>IF(AND(B314=I$1),LOOKUP(9.99999999999999E+307,$I$2:I313)+1,"")</f>
        <v/>
      </c>
      <c r="J314" s="31">
        <f>IF(AND(B314=J$1),LOOKUP(9.99999999999999E+307,$J$2:J313)+1,"")</f>
        <v>148</v>
      </c>
      <c r="K314" s="31">
        <f>IF(AND(B314=K$1),LOOKUP(9.99999999999999E+307,$K$2:K313)+1,"")</f>
        <v>148</v>
      </c>
      <c r="L314" s="31">
        <f>IF(AND(B314=L$1),LOOKUP(9.99999999999999E+307,$L$2:L313)+1,"")</f>
        <v>148</v>
      </c>
      <c r="M314" s="31">
        <f>IF(AND(B314=M$1),LOOKUP(9.99999999999999E+307,$M$2:M313)+1,"")</f>
        <v>148</v>
      </c>
      <c r="N314" s="31" t="e">
        <f>IF(AND(B314=N$1),LOOKUP(9.99999999999999E+307,$N$2:N313)+1,"")</f>
        <v>#REF!</v>
      </c>
      <c r="O314" s="31" t="e">
        <f>IF(AND($B314=O$1),LOOKUP(9.99999999999999E+307,$O$2:O313)+1,"")</f>
        <v>#REF!</v>
      </c>
      <c r="P314" s="31" t="e">
        <f>IF(AND($B314=P$1),LOOKUP(9.99999999999999E+307,$P$2:P313)+1,"")</f>
        <v>#REF!</v>
      </c>
      <c r="Q314" s="31" t="e">
        <f>IF(AND($B314=Q$1),LOOKUP(9.99999999999999E+307,$Q$2:Q313)+1,"")</f>
        <v>#REF!</v>
      </c>
      <c r="R314" s="31">
        <f>IF(AND($B314=R$1),LOOKUP(9.99999999999999E+307,$R$2:R313)+1,"")</f>
        <v>148</v>
      </c>
      <c r="S314" s="31">
        <f>IF(AND($B314=S$1),LOOKUP(9.99999999999999E+307,$S$2:S313)+1,"")</f>
        <v>148</v>
      </c>
      <c r="T314" s="265"/>
      <c r="U314" s="265"/>
      <c r="V314" s="265"/>
      <c r="AA314" s="254" t="str">
        <f t="shared" si="34"/>
        <v/>
      </c>
      <c r="AB314" s="254" t="str">
        <f t="shared" si="35"/>
        <v/>
      </c>
      <c r="AC314" s="255">
        <f t="shared" si="31"/>
        <v>0</v>
      </c>
      <c r="AD314" s="255">
        <f t="shared" si="32"/>
        <v>3836</v>
      </c>
      <c r="AE314" s="256" t="str">
        <f t="shared" si="36"/>
        <v/>
      </c>
      <c r="AF314" s="252" t="str">
        <f t="shared" si="37"/>
        <v>-</v>
      </c>
    </row>
    <row r="315" spans="1:32" ht="20.149999999999999" customHeight="1" x14ac:dyDescent="0.75">
      <c r="A315" s="31">
        <v>313</v>
      </c>
      <c r="B315" s="235"/>
      <c r="C315" s="236"/>
      <c r="D315" s="236"/>
      <c r="E315" s="678"/>
      <c r="F315" s="678"/>
      <c r="G315" s="253" t="str">
        <f t="shared" si="33"/>
        <v/>
      </c>
      <c r="H315" s="31" t="str">
        <f>IF(AND(B315=H$1),LOOKUP(9.99999999999999E+307,$H$2:H314)+1,"")</f>
        <v/>
      </c>
      <c r="I315" s="31" t="str">
        <f>IF(AND(B315=I$1),LOOKUP(9.99999999999999E+307,$I$2:I314)+1,"")</f>
        <v/>
      </c>
      <c r="J315" s="31">
        <f>IF(AND(B315=J$1),LOOKUP(9.99999999999999E+307,$J$2:J314)+1,"")</f>
        <v>149</v>
      </c>
      <c r="K315" s="31">
        <f>IF(AND(B315=K$1),LOOKUP(9.99999999999999E+307,$K$2:K314)+1,"")</f>
        <v>149</v>
      </c>
      <c r="L315" s="31">
        <f>IF(AND(B315=L$1),LOOKUP(9.99999999999999E+307,$L$2:L314)+1,"")</f>
        <v>149</v>
      </c>
      <c r="M315" s="31">
        <f>IF(AND(B315=M$1),LOOKUP(9.99999999999999E+307,$M$2:M314)+1,"")</f>
        <v>149</v>
      </c>
      <c r="N315" s="31" t="e">
        <f>IF(AND(B315=N$1),LOOKUP(9.99999999999999E+307,$N$2:N314)+1,"")</f>
        <v>#REF!</v>
      </c>
      <c r="O315" s="31" t="e">
        <f>IF(AND($B315=O$1),LOOKUP(9.99999999999999E+307,$O$2:O314)+1,"")</f>
        <v>#REF!</v>
      </c>
      <c r="P315" s="31" t="e">
        <f>IF(AND($B315=P$1),LOOKUP(9.99999999999999E+307,$P$2:P314)+1,"")</f>
        <v>#REF!</v>
      </c>
      <c r="Q315" s="31" t="e">
        <f>IF(AND($B315=Q$1),LOOKUP(9.99999999999999E+307,$Q$2:Q314)+1,"")</f>
        <v>#REF!</v>
      </c>
      <c r="R315" s="31">
        <f>IF(AND($B315=R$1),LOOKUP(9.99999999999999E+307,$R$2:R314)+1,"")</f>
        <v>149</v>
      </c>
      <c r="S315" s="31">
        <f>IF(AND($B315=S$1),LOOKUP(9.99999999999999E+307,$S$2:S314)+1,"")</f>
        <v>149</v>
      </c>
      <c r="T315" s="265"/>
      <c r="U315" s="265"/>
      <c r="V315" s="265"/>
      <c r="AA315" s="254" t="str">
        <f t="shared" si="34"/>
        <v/>
      </c>
      <c r="AB315" s="254" t="str">
        <f t="shared" si="35"/>
        <v/>
      </c>
      <c r="AC315" s="255">
        <f t="shared" si="31"/>
        <v>0</v>
      </c>
      <c r="AD315" s="255">
        <f t="shared" si="32"/>
        <v>3836</v>
      </c>
      <c r="AE315" s="256" t="str">
        <f t="shared" si="36"/>
        <v/>
      </c>
      <c r="AF315" s="252" t="str">
        <f t="shared" si="37"/>
        <v>-</v>
      </c>
    </row>
    <row r="316" spans="1:32" ht="20.149999999999999" customHeight="1" x14ac:dyDescent="0.75">
      <c r="A316" s="31">
        <v>314</v>
      </c>
      <c r="B316" s="235"/>
      <c r="C316" s="236"/>
      <c r="D316" s="236"/>
      <c r="E316" s="678"/>
      <c r="F316" s="678"/>
      <c r="G316" s="253" t="str">
        <f t="shared" si="33"/>
        <v/>
      </c>
      <c r="H316" s="31" t="str">
        <f>IF(AND(B316=H$1),LOOKUP(9.99999999999999E+307,$H$2:H315)+1,"")</f>
        <v/>
      </c>
      <c r="I316" s="31" t="str">
        <f>IF(AND(B316=I$1),LOOKUP(9.99999999999999E+307,$I$2:I315)+1,"")</f>
        <v/>
      </c>
      <c r="J316" s="31">
        <f>IF(AND(B316=J$1),LOOKUP(9.99999999999999E+307,$J$2:J315)+1,"")</f>
        <v>150</v>
      </c>
      <c r="K316" s="31">
        <f>IF(AND(B316=K$1),LOOKUP(9.99999999999999E+307,$K$2:K315)+1,"")</f>
        <v>150</v>
      </c>
      <c r="L316" s="31">
        <f>IF(AND(B316=L$1),LOOKUP(9.99999999999999E+307,$L$2:L315)+1,"")</f>
        <v>150</v>
      </c>
      <c r="M316" s="31">
        <f>IF(AND(B316=M$1),LOOKUP(9.99999999999999E+307,$M$2:M315)+1,"")</f>
        <v>150</v>
      </c>
      <c r="N316" s="31" t="e">
        <f>IF(AND(B316=N$1),LOOKUP(9.99999999999999E+307,$N$2:N315)+1,"")</f>
        <v>#REF!</v>
      </c>
      <c r="O316" s="31" t="e">
        <f>IF(AND($B316=O$1),LOOKUP(9.99999999999999E+307,$O$2:O315)+1,"")</f>
        <v>#REF!</v>
      </c>
      <c r="P316" s="31" t="e">
        <f>IF(AND($B316=P$1),LOOKUP(9.99999999999999E+307,$P$2:P315)+1,"")</f>
        <v>#REF!</v>
      </c>
      <c r="Q316" s="31" t="e">
        <f>IF(AND($B316=Q$1),LOOKUP(9.99999999999999E+307,$Q$2:Q315)+1,"")</f>
        <v>#REF!</v>
      </c>
      <c r="R316" s="31">
        <f>IF(AND($B316=R$1),LOOKUP(9.99999999999999E+307,$R$2:R315)+1,"")</f>
        <v>150</v>
      </c>
      <c r="S316" s="31">
        <f>IF(AND($B316=S$1),LOOKUP(9.99999999999999E+307,$S$2:S315)+1,"")</f>
        <v>150</v>
      </c>
      <c r="T316" s="265"/>
      <c r="U316" s="265"/>
      <c r="V316" s="265"/>
      <c r="AA316" s="254" t="str">
        <f t="shared" si="34"/>
        <v/>
      </c>
      <c r="AB316" s="254" t="str">
        <f t="shared" si="35"/>
        <v/>
      </c>
      <c r="AC316" s="255">
        <f t="shared" si="31"/>
        <v>0</v>
      </c>
      <c r="AD316" s="255">
        <f t="shared" si="32"/>
        <v>3836</v>
      </c>
      <c r="AE316" s="256" t="str">
        <f t="shared" si="36"/>
        <v/>
      </c>
      <c r="AF316" s="252" t="str">
        <f t="shared" si="37"/>
        <v>-</v>
      </c>
    </row>
    <row r="317" spans="1:32" ht="20.149999999999999" customHeight="1" x14ac:dyDescent="0.75">
      <c r="A317" s="31">
        <v>315</v>
      </c>
      <c r="B317" s="235"/>
      <c r="C317" s="236"/>
      <c r="D317" s="236"/>
      <c r="E317" s="678"/>
      <c r="F317" s="678"/>
      <c r="G317" s="253" t="str">
        <f t="shared" si="33"/>
        <v/>
      </c>
      <c r="H317" s="31" t="str">
        <f>IF(AND(B317=H$1),LOOKUP(9.99999999999999E+307,$H$2:H316)+1,"")</f>
        <v/>
      </c>
      <c r="I317" s="31" t="str">
        <f>IF(AND(B317=I$1),LOOKUP(9.99999999999999E+307,$I$2:I316)+1,"")</f>
        <v/>
      </c>
      <c r="J317" s="31">
        <f>IF(AND(B317=J$1),LOOKUP(9.99999999999999E+307,$J$2:J316)+1,"")</f>
        <v>151</v>
      </c>
      <c r="K317" s="31">
        <f>IF(AND(B317=K$1),LOOKUP(9.99999999999999E+307,$K$2:K316)+1,"")</f>
        <v>151</v>
      </c>
      <c r="L317" s="31">
        <f>IF(AND(B317=L$1),LOOKUP(9.99999999999999E+307,$L$2:L316)+1,"")</f>
        <v>151</v>
      </c>
      <c r="M317" s="31">
        <f>IF(AND(B317=M$1),LOOKUP(9.99999999999999E+307,$M$2:M316)+1,"")</f>
        <v>151</v>
      </c>
      <c r="N317" s="31" t="e">
        <f>IF(AND(B317=N$1),LOOKUP(9.99999999999999E+307,$N$2:N316)+1,"")</f>
        <v>#REF!</v>
      </c>
      <c r="O317" s="31" t="e">
        <f>IF(AND($B317=O$1),LOOKUP(9.99999999999999E+307,$O$2:O316)+1,"")</f>
        <v>#REF!</v>
      </c>
      <c r="P317" s="31" t="e">
        <f>IF(AND($B317=P$1),LOOKUP(9.99999999999999E+307,$P$2:P316)+1,"")</f>
        <v>#REF!</v>
      </c>
      <c r="Q317" s="31" t="e">
        <f>IF(AND($B317=Q$1),LOOKUP(9.99999999999999E+307,$Q$2:Q316)+1,"")</f>
        <v>#REF!</v>
      </c>
      <c r="R317" s="31">
        <f>IF(AND($B317=R$1),LOOKUP(9.99999999999999E+307,$R$2:R316)+1,"")</f>
        <v>151</v>
      </c>
      <c r="S317" s="31">
        <f>IF(AND($B317=S$1),LOOKUP(9.99999999999999E+307,$S$2:S316)+1,"")</f>
        <v>151</v>
      </c>
      <c r="T317" s="265"/>
      <c r="U317" s="265"/>
      <c r="V317" s="265"/>
      <c r="AA317" s="254" t="str">
        <f t="shared" si="34"/>
        <v/>
      </c>
      <c r="AB317" s="254" t="str">
        <f t="shared" si="35"/>
        <v/>
      </c>
      <c r="AC317" s="255">
        <f t="shared" si="31"/>
        <v>0</v>
      </c>
      <c r="AD317" s="255">
        <f t="shared" si="32"/>
        <v>3836</v>
      </c>
      <c r="AE317" s="256" t="str">
        <f t="shared" si="36"/>
        <v/>
      </c>
      <c r="AF317" s="252" t="str">
        <f t="shared" si="37"/>
        <v>-</v>
      </c>
    </row>
    <row r="318" spans="1:32" ht="20.149999999999999" customHeight="1" x14ac:dyDescent="0.75">
      <c r="A318" s="31">
        <v>316</v>
      </c>
      <c r="B318" s="235"/>
      <c r="C318" s="236"/>
      <c r="D318" s="236"/>
      <c r="E318" s="678"/>
      <c r="F318" s="678"/>
      <c r="G318" s="253" t="str">
        <f t="shared" si="33"/>
        <v/>
      </c>
      <c r="H318" s="31" t="str">
        <f>IF(AND(B318=H$1),LOOKUP(9.99999999999999E+307,$H$2:H317)+1,"")</f>
        <v/>
      </c>
      <c r="I318" s="31" t="str">
        <f>IF(AND(B318=I$1),LOOKUP(9.99999999999999E+307,$I$2:I317)+1,"")</f>
        <v/>
      </c>
      <c r="J318" s="31">
        <f>IF(AND(B318=J$1),LOOKUP(9.99999999999999E+307,$J$2:J317)+1,"")</f>
        <v>152</v>
      </c>
      <c r="K318" s="31">
        <f>IF(AND(B318=K$1),LOOKUP(9.99999999999999E+307,$K$2:K317)+1,"")</f>
        <v>152</v>
      </c>
      <c r="L318" s="31">
        <f>IF(AND(B318=L$1),LOOKUP(9.99999999999999E+307,$L$2:L317)+1,"")</f>
        <v>152</v>
      </c>
      <c r="M318" s="31">
        <f>IF(AND(B318=M$1),LOOKUP(9.99999999999999E+307,$M$2:M317)+1,"")</f>
        <v>152</v>
      </c>
      <c r="N318" s="31" t="e">
        <f>IF(AND(B318=N$1),LOOKUP(9.99999999999999E+307,$N$2:N317)+1,"")</f>
        <v>#REF!</v>
      </c>
      <c r="O318" s="31" t="e">
        <f>IF(AND($B318=O$1),LOOKUP(9.99999999999999E+307,$O$2:O317)+1,"")</f>
        <v>#REF!</v>
      </c>
      <c r="P318" s="31" t="e">
        <f>IF(AND($B318=P$1),LOOKUP(9.99999999999999E+307,$P$2:P317)+1,"")</f>
        <v>#REF!</v>
      </c>
      <c r="Q318" s="31" t="e">
        <f>IF(AND($B318=Q$1),LOOKUP(9.99999999999999E+307,$Q$2:Q317)+1,"")</f>
        <v>#REF!</v>
      </c>
      <c r="R318" s="31">
        <f>IF(AND($B318=R$1),LOOKUP(9.99999999999999E+307,$R$2:R317)+1,"")</f>
        <v>152</v>
      </c>
      <c r="S318" s="31">
        <f>IF(AND($B318=S$1),LOOKUP(9.99999999999999E+307,$S$2:S317)+1,"")</f>
        <v>152</v>
      </c>
      <c r="T318" s="265"/>
      <c r="U318" s="265"/>
      <c r="V318" s="265"/>
      <c r="AA318" s="254" t="str">
        <f t="shared" si="34"/>
        <v/>
      </c>
      <c r="AB318" s="254" t="str">
        <f t="shared" si="35"/>
        <v/>
      </c>
      <c r="AC318" s="255">
        <f t="shared" si="31"/>
        <v>0</v>
      </c>
      <c r="AD318" s="255">
        <f t="shared" si="32"/>
        <v>3836</v>
      </c>
      <c r="AE318" s="256" t="str">
        <f t="shared" si="36"/>
        <v/>
      </c>
      <c r="AF318" s="252" t="str">
        <f t="shared" si="37"/>
        <v>-</v>
      </c>
    </row>
    <row r="319" spans="1:32" ht="20.149999999999999" customHeight="1" x14ac:dyDescent="0.75">
      <c r="A319" s="31">
        <v>317</v>
      </c>
      <c r="B319" s="235"/>
      <c r="C319" s="236"/>
      <c r="D319" s="236"/>
      <c r="E319" s="678"/>
      <c r="F319" s="238"/>
      <c r="G319" s="253" t="str">
        <f t="shared" si="33"/>
        <v/>
      </c>
      <c r="H319" s="31" t="str">
        <f>IF(AND(B319=H$1),LOOKUP(9.99999999999999E+307,$H$2:H318)+1,"")</f>
        <v/>
      </c>
      <c r="I319" s="31" t="str">
        <f>IF(AND(B319=I$1),LOOKUP(9.99999999999999E+307,$I$2:I318)+1,"")</f>
        <v/>
      </c>
      <c r="J319" s="31">
        <f>IF(AND(B319=J$1),LOOKUP(9.99999999999999E+307,$J$2:J318)+1,"")</f>
        <v>153</v>
      </c>
      <c r="K319" s="31">
        <f>IF(AND(B319=K$1),LOOKUP(9.99999999999999E+307,$K$2:K318)+1,"")</f>
        <v>153</v>
      </c>
      <c r="L319" s="31">
        <f>IF(AND(B319=L$1),LOOKUP(9.99999999999999E+307,$L$2:L318)+1,"")</f>
        <v>153</v>
      </c>
      <c r="M319" s="31">
        <f>IF(AND(B319=M$1),LOOKUP(9.99999999999999E+307,$M$2:M318)+1,"")</f>
        <v>153</v>
      </c>
      <c r="N319" s="31" t="e">
        <f>IF(AND(B319=N$1),LOOKUP(9.99999999999999E+307,$N$2:N318)+1,"")</f>
        <v>#REF!</v>
      </c>
      <c r="O319" s="31" t="e">
        <f>IF(AND($B319=O$1),LOOKUP(9.99999999999999E+307,$O$2:O318)+1,"")</f>
        <v>#REF!</v>
      </c>
      <c r="P319" s="31" t="e">
        <f>IF(AND($B319=P$1),LOOKUP(9.99999999999999E+307,$P$2:P318)+1,"")</f>
        <v>#REF!</v>
      </c>
      <c r="Q319" s="31" t="e">
        <f>IF(AND($B319=Q$1),LOOKUP(9.99999999999999E+307,$Q$2:Q318)+1,"")</f>
        <v>#REF!</v>
      </c>
      <c r="R319" s="31">
        <f>IF(AND($B319=R$1),LOOKUP(9.99999999999999E+307,$R$2:R318)+1,"")</f>
        <v>153</v>
      </c>
      <c r="S319" s="31">
        <f>IF(AND($B319=S$1),LOOKUP(9.99999999999999E+307,$S$2:S318)+1,"")</f>
        <v>153</v>
      </c>
      <c r="T319" s="265"/>
      <c r="U319" s="265"/>
      <c r="V319" s="265"/>
      <c r="AA319" s="254" t="str">
        <f t="shared" si="34"/>
        <v/>
      </c>
      <c r="AB319" s="254" t="str">
        <f t="shared" si="35"/>
        <v/>
      </c>
      <c r="AC319" s="255">
        <f t="shared" si="31"/>
        <v>0</v>
      </c>
      <c r="AD319" s="255">
        <f t="shared" si="32"/>
        <v>3836</v>
      </c>
      <c r="AE319" s="256" t="str">
        <f t="shared" si="36"/>
        <v/>
      </c>
      <c r="AF319" s="252" t="str">
        <f t="shared" si="37"/>
        <v>-</v>
      </c>
    </row>
    <row r="320" spans="1:32" ht="20.149999999999999" customHeight="1" x14ac:dyDescent="0.75">
      <c r="A320" s="31">
        <v>318</v>
      </c>
      <c r="B320" s="235"/>
      <c r="C320" s="236"/>
      <c r="D320" s="236"/>
      <c r="E320" s="678"/>
      <c r="F320" s="238"/>
      <c r="G320" s="253" t="str">
        <f t="shared" si="33"/>
        <v/>
      </c>
      <c r="H320" s="31" t="str">
        <f>IF(AND(B320=H$1),LOOKUP(9.99999999999999E+307,$H$2:H319)+1,"")</f>
        <v/>
      </c>
      <c r="I320" s="31" t="str">
        <f>IF(AND(B320=I$1),LOOKUP(9.99999999999999E+307,$I$2:I319)+1,"")</f>
        <v/>
      </c>
      <c r="J320" s="31">
        <f>IF(AND(B320=J$1),LOOKUP(9.99999999999999E+307,$J$2:J319)+1,"")</f>
        <v>154</v>
      </c>
      <c r="K320" s="31">
        <f>IF(AND(B320=K$1),LOOKUP(9.99999999999999E+307,$K$2:K319)+1,"")</f>
        <v>154</v>
      </c>
      <c r="L320" s="31">
        <f>IF(AND(B320=L$1),LOOKUP(9.99999999999999E+307,$L$2:L319)+1,"")</f>
        <v>154</v>
      </c>
      <c r="M320" s="31">
        <f>IF(AND(B320=M$1),LOOKUP(9.99999999999999E+307,$M$2:M319)+1,"")</f>
        <v>154</v>
      </c>
      <c r="N320" s="31" t="e">
        <f>IF(AND(B320=N$1),LOOKUP(9.99999999999999E+307,$N$2:N319)+1,"")</f>
        <v>#REF!</v>
      </c>
      <c r="O320" s="31" t="e">
        <f>IF(AND($B320=O$1),LOOKUP(9.99999999999999E+307,$O$2:O319)+1,"")</f>
        <v>#REF!</v>
      </c>
      <c r="P320" s="31" t="e">
        <f>IF(AND($B320=P$1),LOOKUP(9.99999999999999E+307,$P$2:P319)+1,"")</f>
        <v>#REF!</v>
      </c>
      <c r="Q320" s="31" t="e">
        <f>IF(AND($B320=Q$1),LOOKUP(9.99999999999999E+307,$Q$2:Q319)+1,"")</f>
        <v>#REF!</v>
      </c>
      <c r="R320" s="31">
        <f>IF(AND($B320=R$1),LOOKUP(9.99999999999999E+307,$R$2:R319)+1,"")</f>
        <v>154</v>
      </c>
      <c r="S320" s="31">
        <f>IF(AND($B320=S$1),LOOKUP(9.99999999999999E+307,$S$2:S319)+1,"")</f>
        <v>154</v>
      </c>
      <c r="T320" s="265"/>
      <c r="U320" s="265"/>
      <c r="V320" s="265"/>
      <c r="AA320" s="254" t="str">
        <f t="shared" si="34"/>
        <v/>
      </c>
      <c r="AB320" s="254" t="str">
        <f t="shared" si="35"/>
        <v/>
      </c>
      <c r="AC320" s="255">
        <f t="shared" si="31"/>
        <v>0</v>
      </c>
      <c r="AD320" s="255">
        <f t="shared" si="32"/>
        <v>3836</v>
      </c>
      <c r="AE320" s="256" t="str">
        <f t="shared" si="36"/>
        <v/>
      </c>
      <c r="AF320" s="252" t="str">
        <f t="shared" si="37"/>
        <v>-</v>
      </c>
    </row>
    <row r="321" spans="1:32" ht="20.149999999999999" customHeight="1" x14ac:dyDescent="0.75">
      <c r="A321" s="31">
        <v>319</v>
      </c>
      <c r="B321" s="235"/>
      <c r="C321" s="236"/>
      <c r="D321" s="236"/>
      <c r="E321" s="678"/>
      <c r="F321" s="238"/>
      <c r="G321" s="253" t="str">
        <f t="shared" si="33"/>
        <v/>
      </c>
      <c r="H321" s="31" t="str">
        <f>IF(AND(B321=H$1),LOOKUP(9.99999999999999E+307,$H$2:H320)+1,"")</f>
        <v/>
      </c>
      <c r="I321" s="31" t="str">
        <f>IF(AND(B321=I$1),LOOKUP(9.99999999999999E+307,$I$2:I320)+1,"")</f>
        <v/>
      </c>
      <c r="J321" s="31">
        <f>IF(AND(B321=J$1),LOOKUP(9.99999999999999E+307,$J$2:J320)+1,"")</f>
        <v>155</v>
      </c>
      <c r="K321" s="31">
        <f>IF(AND(B321=K$1),LOOKUP(9.99999999999999E+307,$K$2:K320)+1,"")</f>
        <v>155</v>
      </c>
      <c r="L321" s="31">
        <f>IF(AND(B321=L$1),LOOKUP(9.99999999999999E+307,$L$2:L320)+1,"")</f>
        <v>155</v>
      </c>
      <c r="M321" s="31">
        <f>IF(AND(B321=M$1),LOOKUP(9.99999999999999E+307,$M$2:M320)+1,"")</f>
        <v>155</v>
      </c>
      <c r="N321" s="31" t="e">
        <f>IF(AND(B321=N$1),LOOKUP(9.99999999999999E+307,$N$2:N320)+1,"")</f>
        <v>#REF!</v>
      </c>
      <c r="O321" s="31" t="e">
        <f>IF(AND($B321=O$1),LOOKUP(9.99999999999999E+307,$O$2:O320)+1,"")</f>
        <v>#REF!</v>
      </c>
      <c r="P321" s="31" t="e">
        <f>IF(AND($B321=P$1),LOOKUP(9.99999999999999E+307,$P$2:P320)+1,"")</f>
        <v>#REF!</v>
      </c>
      <c r="Q321" s="31" t="e">
        <f>IF(AND($B321=Q$1),LOOKUP(9.99999999999999E+307,$Q$2:Q320)+1,"")</f>
        <v>#REF!</v>
      </c>
      <c r="R321" s="31">
        <f>IF(AND($B321=R$1),LOOKUP(9.99999999999999E+307,$R$2:R320)+1,"")</f>
        <v>155</v>
      </c>
      <c r="S321" s="31">
        <f>IF(AND($B321=S$1),LOOKUP(9.99999999999999E+307,$S$2:S320)+1,"")</f>
        <v>155</v>
      </c>
      <c r="T321" s="265"/>
      <c r="U321" s="265"/>
      <c r="V321" s="265"/>
      <c r="AA321" s="254" t="str">
        <f t="shared" si="34"/>
        <v/>
      </c>
      <c r="AB321" s="254" t="str">
        <f t="shared" si="35"/>
        <v/>
      </c>
      <c r="AC321" s="255">
        <f t="shared" si="31"/>
        <v>0</v>
      </c>
      <c r="AD321" s="255">
        <f t="shared" si="32"/>
        <v>3836</v>
      </c>
      <c r="AE321" s="256" t="str">
        <f t="shared" si="36"/>
        <v/>
      </c>
      <c r="AF321" s="252" t="str">
        <f t="shared" si="37"/>
        <v>-</v>
      </c>
    </row>
    <row r="322" spans="1:32" ht="20.149999999999999" customHeight="1" x14ac:dyDescent="0.75">
      <c r="A322" s="31">
        <v>320</v>
      </c>
      <c r="B322" s="235"/>
      <c r="C322" s="236"/>
      <c r="D322" s="236"/>
      <c r="E322" s="678"/>
      <c r="F322" s="238"/>
      <c r="G322" s="253" t="str">
        <f t="shared" si="33"/>
        <v/>
      </c>
      <c r="H322" s="31" t="str">
        <f>IF(AND(B322=H$1),LOOKUP(9.99999999999999E+307,$H$2:H321)+1,"")</f>
        <v/>
      </c>
      <c r="I322" s="31" t="str">
        <f>IF(AND(B322=I$1),LOOKUP(9.99999999999999E+307,$I$2:I321)+1,"")</f>
        <v/>
      </c>
      <c r="J322" s="31">
        <f>IF(AND(B322=J$1),LOOKUP(9.99999999999999E+307,$J$2:J321)+1,"")</f>
        <v>156</v>
      </c>
      <c r="K322" s="31">
        <f>IF(AND(B322=K$1),LOOKUP(9.99999999999999E+307,$K$2:K321)+1,"")</f>
        <v>156</v>
      </c>
      <c r="L322" s="31">
        <f>IF(AND(B322=L$1),LOOKUP(9.99999999999999E+307,$L$2:L321)+1,"")</f>
        <v>156</v>
      </c>
      <c r="M322" s="31">
        <f>IF(AND(B322=M$1),LOOKUP(9.99999999999999E+307,$M$2:M321)+1,"")</f>
        <v>156</v>
      </c>
      <c r="N322" s="31" t="e">
        <f>IF(AND(B322=N$1),LOOKUP(9.99999999999999E+307,$N$2:N321)+1,"")</f>
        <v>#REF!</v>
      </c>
      <c r="O322" s="31" t="e">
        <f>IF(AND($B322=O$1),LOOKUP(9.99999999999999E+307,$O$2:O321)+1,"")</f>
        <v>#REF!</v>
      </c>
      <c r="P322" s="31" t="e">
        <f>IF(AND($B322=P$1),LOOKUP(9.99999999999999E+307,$P$2:P321)+1,"")</f>
        <v>#REF!</v>
      </c>
      <c r="Q322" s="31" t="e">
        <f>IF(AND($B322=Q$1),LOOKUP(9.99999999999999E+307,$Q$2:Q321)+1,"")</f>
        <v>#REF!</v>
      </c>
      <c r="R322" s="31">
        <f>IF(AND($B322=R$1),LOOKUP(9.99999999999999E+307,$R$2:R321)+1,"")</f>
        <v>156</v>
      </c>
      <c r="S322" s="31">
        <f>IF(AND($B322=S$1),LOOKUP(9.99999999999999E+307,$S$2:S321)+1,"")</f>
        <v>156</v>
      </c>
      <c r="T322" s="265"/>
      <c r="U322" s="265"/>
      <c r="V322" s="265"/>
      <c r="AA322" s="254" t="str">
        <f t="shared" si="34"/>
        <v/>
      </c>
      <c r="AB322" s="254" t="str">
        <f t="shared" si="35"/>
        <v/>
      </c>
      <c r="AC322" s="255">
        <f t="shared" si="31"/>
        <v>0</v>
      </c>
      <c r="AD322" s="255">
        <f t="shared" si="32"/>
        <v>3836</v>
      </c>
      <c r="AE322" s="256" t="str">
        <f t="shared" si="36"/>
        <v/>
      </c>
      <c r="AF322" s="252" t="str">
        <f t="shared" si="37"/>
        <v>-</v>
      </c>
    </row>
    <row r="323" spans="1:32" ht="20.149999999999999" customHeight="1" x14ac:dyDescent="0.75">
      <c r="A323" s="31">
        <v>321</v>
      </c>
      <c r="B323" s="235"/>
      <c r="C323" s="236"/>
      <c r="D323" s="236"/>
      <c r="E323" s="678"/>
      <c r="F323" s="238"/>
      <c r="G323" s="253" t="str">
        <f t="shared" si="33"/>
        <v/>
      </c>
      <c r="H323" s="31" t="str">
        <f>IF(AND(B323=H$1),LOOKUP(9.99999999999999E+307,$H$2:H322)+1,"")</f>
        <v/>
      </c>
      <c r="I323" s="31" t="str">
        <f>IF(AND(B323=I$1),LOOKUP(9.99999999999999E+307,$I$2:I322)+1,"")</f>
        <v/>
      </c>
      <c r="J323" s="31">
        <f>IF(AND(B323=J$1),LOOKUP(9.99999999999999E+307,$J$2:J322)+1,"")</f>
        <v>157</v>
      </c>
      <c r="K323" s="31">
        <f>IF(AND(B323=K$1),LOOKUP(9.99999999999999E+307,$K$2:K322)+1,"")</f>
        <v>157</v>
      </c>
      <c r="L323" s="31">
        <f>IF(AND(B323=L$1),LOOKUP(9.99999999999999E+307,$L$2:L322)+1,"")</f>
        <v>157</v>
      </c>
      <c r="M323" s="31">
        <f>IF(AND(B323=M$1),LOOKUP(9.99999999999999E+307,$M$2:M322)+1,"")</f>
        <v>157</v>
      </c>
      <c r="N323" s="31" t="e">
        <f>IF(AND(B323=N$1),LOOKUP(9.99999999999999E+307,$N$2:N322)+1,"")</f>
        <v>#REF!</v>
      </c>
      <c r="O323" s="31" t="e">
        <f>IF(AND($B323=O$1),LOOKUP(9.99999999999999E+307,$O$2:O322)+1,"")</f>
        <v>#REF!</v>
      </c>
      <c r="P323" s="31" t="e">
        <f>IF(AND($B323=P$1),LOOKUP(9.99999999999999E+307,$P$2:P322)+1,"")</f>
        <v>#REF!</v>
      </c>
      <c r="Q323" s="31" t="e">
        <f>IF(AND($B323=Q$1),LOOKUP(9.99999999999999E+307,$Q$2:Q322)+1,"")</f>
        <v>#REF!</v>
      </c>
      <c r="R323" s="31">
        <f>IF(AND($B323=R$1),LOOKUP(9.99999999999999E+307,$R$2:R322)+1,"")</f>
        <v>157</v>
      </c>
      <c r="S323" s="31">
        <f>IF(AND($B323=S$1),LOOKUP(9.99999999999999E+307,$S$2:S322)+1,"")</f>
        <v>157</v>
      </c>
      <c r="T323" s="265"/>
      <c r="U323" s="265"/>
      <c r="V323" s="265"/>
      <c r="AA323" s="254" t="str">
        <f t="shared" si="34"/>
        <v/>
      </c>
      <c r="AB323" s="254" t="str">
        <f t="shared" si="35"/>
        <v/>
      </c>
      <c r="AC323" s="255">
        <f t="shared" ref="AC323:AC386" si="38">COUNTIF($C$3:$C$4002,C323)</f>
        <v>0</v>
      </c>
      <c r="AD323" s="255">
        <f t="shared" ref="AD323:AD386" si="39">SUMPRODUCT(--(E323&amp;F323=$E$3:$E$4002&amp;$F$3:$F$4002))</f>
        <v>3836</v>
      </c>
      <c r="AE323" s="256" t="str">
        <f t="shared" si="36"/>
        <v/>
      </c>
      <c r="AF323" s="252" t="str">
        <f t="shared" si="37"/>
        <v>-</v>
      </c>
    </row>
    <row r="324" spans="1:32" ht="20.149999999999999" customHeight="1" x14ac:dyDescent="0.75">
      <c r="A324" s="31">
        <v>322</v>
      </c>
      <c r="B324" s="235"/>
      <c r="C324" s="236"/>
      <c r="D324" s="236"/>
      <c r="E324" s="678"/>
      <c r="F324" s="238"/>
      <c r="G324" s="253" t="str">
        <f t="shared" ref="G324:G387" si="40">B324&amp;C324</f>
        <v/>
      </c>
      <c r="H324" s="31" t="str">
        <f>IF(AND(B324=H$1),LOOKUP(9.99999999999999E+307,$H$2:H323)+1,"")</f>
        <v/>
      </c>
      <c r="I324" s="31" t="str">
        <f>IF(AND(B324=I$1),LOOKUP(9.99999999999999E+307,$I$2:I323)+1,"")</f>
        <v/>
      </c>
      <c r="J324" s="31">
        <f>IF(AND(B324=J$1),LOOKUP(9.99999999999999E+307,$J$2:J323)+1,"")</f>
        <v>158</v>
      </c>
      <c r="K324" s="31">
        <f>IF(AND(B324=K$1),LOOKUP(9.99999999999999E+307,$K$2:K323)+1,"")</f>
        <v>158</v>
      </c>
      <c r="L324" s="31">
        <f>IF(AND(B324=L$1),LOOKUP(9.99999999999999E+307,$L$2:L323)+1,"")</f>
        <v>158</v>
      </c>
      <c r="M324" s="31">
        <f>IF(AND(B324=M$1),LOOKUP(9.99999999999999E+307,$M$2:M323)+1,"")</f>
        <v>158</v>
      </c>
      <c r="N324" s="31" t="e">
        <f>IF(AND(B324=N$1),LOOKUP(9.99999999999999E+307,$N$2:N323)+1,"")</f>
        <v>#REF!</v>
      </c>
      <c r="O324" s="31" t="e">
        <f>IF(AND($B324=O$1),LOOKUP(9.99999999999999E+307,$O$2:O323)+1,"")</f>
        <v>#REF!</v>
      </c>
      <c r="P324" s="31" t="e">
        <f>IF(AND($B324=P$1),LOOKUP(9.99999999999999E+307,$P$2:P323)+1,"")</f>
        <v>#REF!</v>
      </c>
      <c r="Q324" s="31" t="e">
        <f>IF(AND($B324=Q$1),LOOKUP(9.99999999999999E+307,$Q$2:Q323)+1,"")</f>
        <v>#REF!</v>
      </c>
      <c r="R324" s="31">
        <f>IF(AND($B324=R$1),LOOKUP(9.99999999999999E+307,$R$2:R323)+1,"")</f>
        <v>158</v>
      </c>
      <c r="S324" s="31">
        <f>IF(AND($B324=S$1),LOOKUP(9.99999999999999E+307,$S$2:S323)+1,"")</f>
        <v>158</v>
      </c>
      <c r="T324" s="265"/>
      <c r="U324" s="265"/>
      <c r="V324" s="265"/>
      <c r="AA324" s="254" t="str">
        <f t="shared" ref="AA324:AA387" si="41">IF(AD324=2,"นักเรียนซ้ำ","")</f>
        <v/>
      </c>
      <c r="AB324" s="254" t="str">
        <f t="shared" ref="AB324:AB387" si="42">IF(AC324=2,"เลขประจำตัวซ้ำ","")</f>
        <v/>
      </c>
      <c r="AC324" s="255">
        <f t="shared" si="38"/>
        <v>0</v>
      </c>
      <c r="AD324" s="255">
        <f t="shared" si="39"/>
        <v>3836</v>
      </c>
      <c r="AE324" s="256" t="str">
        <f t="shared" ref="AE324:AE387" si="43">IF(D324="เด็กชาย",1,IF(D324="นาย",1,IF(D324="เด็กหญิง",2,IF(D324="นางสาว",2,IF(D324="ด.ช.",1,IF(D324="ด.ญ.",2,IF(D324="น.ส.",2,"")))))))</f>
        <v/>
      </c>
      <c r="AF324" s="252" t="str">
        <f t="shared" si="37"/>
        <v>-</v>
      </c>
    </row>
    <row r="325" spans="1:32" ht="20.149999999999999" customHeight="1" x14ac:dyDescent="0.75">
      <c r="A325" s="31">
        <v>323</v>
      </c>
      <c r="B325" s="235"/>
      <c r="C325" s="236"/>
      <c r="D325" s="236"/>
      <c r="E325" s="678"/>
      <c r="F325" s="238"/>
      <c r="G325" s="253" t="str">
        <f t="shared" si="40"/>
        <v/>
      </c>
      <c r="H325" s="31" t="str">
        <f>IF(AND(B325=H$1),LOOKUP(9.99999999999999E+307,$H$2:H324)+1,"")</f>
        <v/>
      </c>
      <c r="I325" s="31" t="str">
        <f>IF(AND(B325=I$1),LOOKUP(9.99999999999999E+307,$I$2:I324)+1,"")</f>
        <v/>
      </c>
      <c r="J325" s="31">
        <f>IF(AND(B325=J$1),LOOKUP(9.99999999999999E+307,$J$2:J324)+1,"")</f>
        <v>159</v>
      </c>
      <c r="K325" s="31">
        <f>IF(AND(B325=K$1),LOOKUP(9.99999999999999E+307,$K$2:K324)+1,"")</f>
        <v>159</v>
      </c>
      <c r="L325" s="31">
        <f>IF(AND(B325=L$1),LOOKUP(9.99999999999999E+307,$L$2:L324)+1,"")</f>
        <v>159</v>
      </c>
      <c r="M325" s="31">
        <f>IF(AND(B325=M$1),LOOKUP(9.99999999999999E+307,$M$2:M324)+1,"")</f>
        <v>159</v>
      </c>
      <c r="N325" s="31" t="e">
        <f>IF(AND(B325=N$1),LOOKUP(9.99999999999999E+307,$N$2:N324)+1,"")</f>
        <v>#REF!</v>
      </c>
      <c r="O325" s="31" t="e">
        <f>IF(AND($B325=O$1),LOOKUP(9.99999999999999E+307,$O$2:O324)+1,"")</f>
        <v>#REF!</v>
      </c>
      <c r="P325" s="31" t="e">
        <f>IF(AND($B325=P$1),LOOKUP(9.99999999999999E+307,$P$2:P324)+1,"")</f>
        <v>#REF!</v>
      </c>
      <c r="Q325" s="31" t="e">
        <f>IF(AND($B325=Q$1),LOOKUP(9.99999999999999E+307,$Q$2:Q324)+1,"")</f>
        <v>#REF!</v>
      </c>
      <c r="R325" s="31">
        <f>IF(AND($B325=R$1),LOOKUP(9.99999999999999E+307,$R$2:R324)+1,"")</f>
        <v>159</v>
      </c>
      <c r="S325" s="31">
        <f>IF(AND($B325=S$1),LOOKUP(9.99999999999999E+307,$S$2:S324)+1,"")</f>
        <v>159</v>
      </c>
      <c r="T325" s="265"/>
      <c r="U325" s="265"/>
      <c r="V325" s="265"/>
      <c r="AA325" s="254" t="str">
        <f t="shared" si="41"/>
        <v/>
      </c>
      <c r="AB325" s="254" t="str">
        <f t="shared" si="42"/>
        <v/>
      </c>
      <c r="AC325" s="255">
        <f t="shared" si="38"/>
        <v>0</v>
      </c>
      <c r="AD325" s="255">
        <f t="shared" si="39"/>
        <v>3836</v>
      </c>
      <c r="AE325" s="256" t="str">
        <f t="shared" si="43"/>
        <v/>
      </c>
      <c r="AF325" s="252" t="str">
        <f t="shared" si="37"/>
        <v>-</v>
      </c>
    </row>
    <row r="326" spans="1:32" ht="20.149999999999999" customHeight="1" x14ac:dyDescent="0.75">
      <c r="A326" s="31">
        <v>324</v>
      </c>
      <c r="B326" s="235"/>
      <c r="C326" s="236"/>
      <c r="D326" s="236"/>
      <c r="E326" s="678"/>
      <c r="F326" s="238"/>
      <c r="G326" s="253" t="str">
        <f t="shared" si="40"/>
        <v/>
      </c>
      <c r="H326" s="31" t="str">
        <f>IF(AND(B326=H$1),LOOKUP(9.99999999999999E+307,$H$2:H325)+1,"")</f>
        <v/>
      </c>
      <c r="I326" s="31" t="str">
        <f>IF(AND(B326=I$1),LOOKUP(9.99999999999999E+307,$I$2:I325)+1,"")</f>
        <v/>
      </c>
      <c r="J326" s="31">
        <f>IF(AND(B326=J$1),LOOKUP(9.99999999999999E+307,$J$2:J325)+1,"")</f>
        <v>160</v>
      </c>
      <c r="K326" s="31">
        <f>IF(AND(B326=K$1),LOOKUP(9.99999999999999E+307,$K$2:K325)+1,"")</f>
        <v>160</v>
      </c>
      <c r="L326" s="31">
        <f>IF(AND(B326=L$1),LOOKUP(9.99999999999999E+307,$L$2:L325)+1,"")</f>
        <v>160</v>
      </c>
      <c r="M326" s="31">
        <f>IF(AND(B326=M$1),LOOKUP(9.99999999999999E+307,$M$2:M325)+1,"")</f>
        <v>160</v>
      </c>
      <c r="N326" s="31" t="e">
        <f>IF(AND(B326=N$1),LOOKUP(9.99999999999999E+307,$N$2:N325)+1,"")</f>
        <v>#REF!</v>
      </c>
      <c r="O326" s="31" t="e">
        <f>IF(AND($B326=O$1),LOOKUP(9.99999999999999E+307,$O$2:O325)+1,"")</f>
        <v>#REF!</v>
      </c>
      <c r="P326" s="31" t="e">
        <f>IF(AND($B326=P$1),LOOKUP(9.99999999999999E+307,$P$2:P325)+1,"")</f>
        <v>#REF!</v>
      </c>
      <c r="Q326" s="31" t="e">
        <f>IF(AND($B326=Q$1),LOOKUP(9.99999999999999E+307,$Q$2:Q325)+1,"")</f>
        <v>#REF!</v>
      </c>
      <c r="R326" s="31">
        <f>IF(AND($B326=R$1),LOOKUP(9.99999999999999E+307,$R$2:R325)+1,"")</f>
        <v>160</v>
      </c>
      <c r="S326" s="31">
        <f>IF(AND($B326=S$1),LOOKUP(9.99999999999999E+307,$S$2:S325)+1,"")</f>
        <v>160</v>
      </c>
      <c r="T326" s="265"/>
      <c r="U326" s="265"/>
      <c r="V326" s="265"/>
      <c r="AA326" s="254" t="str">
        <f t="shared" si="41"/>
        <v/>
      </c>
      <c r="AB326" s="254" t="str">
        <f t="shared" si="42"/>
        <v/>
      </c>
      <c r="AC326" s="255">
        <f t="shared" si="38"/>
        <v>0</v>
      </c>
      <c r="AD326" s="255">
        <f t="shared" si="39"/>
        <v>3836</v>
      </c>
      <c r="AE326" s="256" t="str">
        <f t="shared" si="43"/>
        <v/>
      </c>
      <c r="AF326" s="252" t="str">
        <f t="shared" si="37"/>
        <v>-</v>
      </c>
    </row>
    <row r="327" spans="1:32" ht="20.149999999999999" customHeight="1" x14ac:dyDescent="0.75">
      <c r="A327" s="31">
        <v>325</v>
      </c>
      <c r="B327" s="235"/>
      <c r="C327" s="236"/>
      <c r="D327" s="236"/>
      <c r="E327" s="678"/>
      <c r="F327" s="238"/>
      <c r="G327" s="253" t="str">
        <f t="shared" si="40"/>
        <v/>
      </c>
      <c r="H327" s="31" t="str">
        <f>IF(AND(B327=H$1),LOOKUP(9.99999999999999E+307,$H$2:H326)+1,"")</f>
        <v/>
      </c>
      <c r="I327" s="31" t="str">
        <f>IF(AND(B327=I$1),LOOKUP(9.99999999999999E+307,$I$2:I326)+1,"")</f>
        <v/>
      </c>
      <c r="J327" s="31">
        <f>IF(AND(B327=J$1),LOOKUP(9.99999999999999E+307,$J$2:J326)+1,"")</f>
        <v>161</v>
      </c>
      <c r="K327" s="31">
        <f>IF(AND(B327=K$1),LOOKUP(9.99999999999999E+307,$K$2:K326)+1,"")</f>
        <v>161</v>
      </c>
      <c r="L327" s="31">
        <f>IF(AND(B327=L$1),LOOKUP(9.99999999999999E+307,$L$2:L326)+1,"")</f>
        <v>161</v>
      </c>
      <c r="M327" s="31">
        <f>IF(AND(B327=M$1),LOOKUP(9.99999999999999E+307,$M$2:M326)+1,"")</f>
        <v>161</v>
      </c>
      <c r="N327" s="31" t="e">
        <f>IF(AND(B327=N$1),LOOKUP(9.99999999999999E+307,$N$2:N326)+1,"")</f>
        <v>#REF!</v>
      </c>
      <c r="O327" s="31" t="e">
        <f>IF(AND($B327=O$1),LOOKUP(9.99999999999999E+307,$O$2:O326)+1,"")</f>
        <v>#REF!</v>
      </c>
      <c r="P327" s="31" t="e">
        <f>IF(AND($B327=P$1),LOOKUP(9.99999999999999E+307,$P$2:P326)+1,"")</f>
        <v>#REF!</v>
      </c>
      <c r="Q327" s="31" t="e">
        <f>IF(AND($B327=Q$1),LOOKUP(9.99999999999999E+307,$Q$2:Q326)+1,"")</f>
        <v>#REF!</v>
      </c>
      <c r="R327" s="31">
        <f>IF(AND($B327=R$1),LOOKUP(9.99999999999999E+307,$R$2:R326)+1,"")</f>
        <v>161</v>
      </c>
      <c r="S327" s="31">
        <f>IF(AND($B327=S$1),LOOKUP(9.99999999999999E+307,$S$2:S326)+1,"")</f>
        <v>161</v>
      </c>
      <c r="T327" s="265"/>
      <c r="U327" s="265"/>
      <c r="V327" s="265"/>
      <c r="AA327" s="254" t="str">
        <f t="shared" si="41"/>
        <v/>
      </c>
      <c r="AB327" s="254" t="str">
        <f t="shared" si="42"/>
        <v/>
      </c>
      <c r="AC327" s="255">
        <f t="shared" si="38"/>
        <v>0</v>
      </c>
      <c r="AD327" s="255">
        <f t="shared" si="39"/>
        <v>3836</v>
      </c>
      <c r="AE327" s="256" t="str">
        <f t="shared" si="43"/>
        <v/>
      </c>
      <c r="AF327" s="252" t="str">
        <f t="shared" si="37"/>
        <v>-</v>
      </c>
    </row>
    <row r="328" spans="1:32" ht="20.149999999999999" customHeight="1" x14ac:dyDescent="0.75">
      <c r="A328" s="31">
        <v>326</v>
      </c>
      <c r="B328" s="235"/>
      <c r="C328" s="236"/>
      <c r="D328" s="236"/>
      <c r="E328" s="238"/>
      <c r="F328" s="238"/>
      <c r="G328" s="253" t="str">
        <f t="shared" si="40"/>
        <v/>
      </c>
      <c r="H328" s="31" t="str">
        <f>IF(AND(B328=H$1),LOOKUP(9.99999999999999E+307,$H$2:H327)+1,"")</f>
        <v/>
      </c>
      <c r="I328" s="31" t="str">
        <f>IF(AND(B328=I$1),LOOKUP(9.99999999999999E+307,$I$2:I327)+1,"")</f>
        <v/>
      </c>
      <c r="J328" s="31">
        <f>IF(AND(B328=J$1),LOOKUP(9.99999999999999E+307,$J$2:J327)+1,"")</f>
        <v>162</v>
      </c>
      <c r="K328" s="31">
        <f>IF(AND(B328=K$1),LOOKUP(9.99999999999999E+307,$K$2:K327)+1,"")</f>
        <v>162</v>
      </c>
      <c r="L328" s="31">
        <f>IF(AND(B328=L$1),LOOKUP(9.99999999999999E+307,$L$2:L327)+1,"")</f>
        <v>162</v>
      </c>
      <c r="M328" s="31">
        <f>IF(AND(B328=M$1),LOOKUP(9.99999999999999E+307,$M$2:M327)+1,"")</f>
        <v>162</v>
      </c>
      <c r="N328" s="31" t="e">
        <f>IF(AND(B328=N$1),LOOKUP(9.99999999999999E+307,$N$2:N327)+1,"")</f>
        <v>#REF!</v>
      </c>
      <c r="O328" s="31" t="e">
        <f>IF(AND($B328=O$1),LOOKUP(9.99999999999999E+307,$O$2:O327)+1,"")</f>
        <v>#REF!</v>
      </c>
      <c r="P328" s="31" t="e">
        <f>IF(AND($B328=P$1),LOOKUP(9.99999999999999E+307,$P$2:P327)+1,"")</f>
        <v>#REF!</v>
      </c>
      <c r="Q328" s="31" t="e">
        <f>IF(AND($B328=Q$1),LOOKUP(9.99999999999999E+307,$Q$2:Q327)+1,"")</f>
        <v>#REF!</v>
      </c>
      <c r="R328" s="31">
        <f>IF(AND($B328=R$1),LOOKUP(9.99999999999999E+307,$R$2:R327)+1,"")</f>
        <v>162</v>
      </c>
      <c r="S328" s="31">
        <f>IF(AND($B328=S$1),LOOKUP(9.99999999999999E+307,$S$2:S327)+1,"")</f>
        <v>162</v>
      </c>
      <c r="T328" s="265"/>
      <c r="U328" s="265"/>
      <c r="V328" s="265"/>
      <c r="AA328" s="254" t="str">
        <f t="shared" si="41"/>
        <v/>
      </c>
      <c r="AB328" s="254" t="str">
        <f t="shared" si="42"/>
        <v/>
      </c>
      <c r="AC328" s="255">
        <f t="shared" si="38"/>
        <v>0</v>
      </c>
      <c r="AD328" s="255">
        <f t="shared" si="39"/>
        <v>3836</v>
      </c>
      <c r="AE328" s="256" t="str">
        <f t="shared" si="43"/>
        <v/>
      </c>
      <c r="AF328" s="252" t="str">
        <f t="shared" si="37"/>
        <v>-</v>
      </c>
    </row>
    <row r="329" spans="1:32" ht="20.149999999999999" customHeight="1" x14ac:dyDescent="0.75">
      <c r="A329" s="31">
        <v>327</v>
      </c>
      <c r="B329" s="235"/>
      <c r="C329" s="236"/>
      <c r="D329" s="236"/>
      <c r="E329" s="678"/>
      <c r="F329" s="678"/>
      <c r="G329" s="253" t="str">
        <f t="shared" si="40"/>
        <v/>
      </c>
      <c r="H329" s="31" t="str">
        <f>IF(AND(B329=H$1),LOOKUP(9.99999999999999E+307,$H$2:H328)+1,"")</f>
        <v/>
      </c>
      <c r="I329" s="31" t="str">
        <f>IF(AND(B329=I$1),LOOKUP(9.99999999999999E+307,$I$2:I328)+1,"")</f>
        <v/>
      </c>
      <c r="J329" s="31">
        <f>IF(AND(B329=J$1),LOOKUP(9.99999999999999E+307,$J$2:J328)+1,"")</f>
        <v>163</v>
      </c>
      <c r="K329" s="31">
        <f>IF(AND(B329=K$1),LOOKUP(9.99999999999999E+307,$K$2:K328)+1,"")</f>
        <v>163</v>
      </c>
      <c r="L329" s="31">
        <f>IF(AND(B329=L$1),LOOKUP(9.99999999999999E+307,$L$2:L328)+1,"")</f>
        <v>163</v>
      </c>
      <c r="M329" s="31">
        <f>IF(AND(B329=M$1),LOOKUP(9.99999999999999E+307,$M$2:M328)+1,"")</f>
        <v>163</v>
      </c>
      <c r="N329" s="31" t="e">
        <f>IF(AND(B329=N$1),LOOKUP(9.99999999999999E+307,$N$2:N328)+1,"")</f>
        <v>#REF!</v>
      </c>
      <c r="O329" s="31" t="e">
        <f>IF(AND($B329=O$1),LOOKUP(9.99999999999999E+307,$O$2:O328)+1,"")</f>
        <v>#REF!</v>
      </c>
      <c r="P329" s="31" t="e">
        <f>IF(AND($B329=P$1),LOOKUP(9.99999999999999E+307,$P$2:P328)+1,"")</f>
        <v>#REF!</v>
      </c>
      <c r="Q329" s="31" t="e">
        <f>IF(AND($B329=Q$1),LOOKUP(9.99999999999999E+307,$Q$2:Q328)+1,"")</f>
        <v>#REF!</v>
      </c>
      <c r="R329" s="31">
        <f>IF(AND($B329=R$1),LOOKUP(9.99999999999999E+307,$R$2:R328)+1,"")</f>
        <v>163</v>
      </c>
      <c r="S329" s="31">
        <f>IF(AND($B329=S$1),LOOKUP(9.99999999999999E+307,$S$2:S328)+1,"")</f>
        <v>163</v>
      </c>
      <c r="T329" s="265"/>
      <c r="U329" s="265"/>
      <c r="V329" s="265"/>
      <c r="AA329" s="254" t="str">
        <f t="shared" si="41"/>
        <v/>
      </c>
      <c r="AB329" s="254" t="str">
        <f t="shared" si="42"/>
        <v/>
      </c>
      <c r="AC329" s="255">
        <f t="shared" si="38"/>
        <v>0</v>
      </c>
      <c r="AD329" s="255">
        <f t="shared" si="39"/>
        <v>3836</v>
      </c>
      <c r="AE329" s="256" t="str">
        <f t="shared" si="43"/>
        <v/>
      </c>
      <c r="AF329" s="252" t="str">
        <f t="shared" si="37"/>
        <v>-</v>
      </c>
    </row>
    <row r="330" spans="1:32" ht="20.149999999999999" customHeight="1" x14ac:dyDescent="0.75">
      <c r="A330" s="31">
        <v>328</v>
      </c>
      <c r="B330" s="235"/>
      <c r="C330" s="679"/>
      <c r="D330" s="236"/>
      <c r="E330" s="678"/>
      <c r="F330" s="678"/>
      <c r="G330" s="253" t="str">
        <f t="shared" si="40"/>
        <v/>
      </c>
      <c r="H330" s="31" t="str">
        <f>IF(AND(B330=H$1),LOOKUP(9.99999999999999E+307,$H$2:H329)+1,"")</f>
        <v/>
      </c>
      <c r="I330" s="31" t="str">
        <f>IF(AND(B330=I$1),LOOKUP(9.99999999999999E+307,$I$2:I329)+1,"")</f>
        <v/>
      </c>
      <c r="J330" s="31">
        <f>IF(AND(B330=J$1),LOOKUP(9.99999999999999E+307,$J$2:J329)+1,"")</f>
        <v>164</v>
      </c>
      <c r="K330" s="31">
        <f>IF(AND(B330=K$1),LOOKUP(9.99999999999999E+307,$K$2:K329)+1,"")</f>
        <v>164</v>
      </c>
      <c r="L330" s="31">
        <f>IF(AND(B330=L$1),LOOKUP(9.99999999999999E+307,$L$2:L329)+1,"")</f>
        <v>164</v>
      </c>
      <c r="M330" s="31">
        <f>IF(AND(B330=M$1),LOOKUP(9.99999999999999E+307,$M$2:M329)+1,"")</f>
        <v>164</v>
      </c>
      <c r="N330" s="31" t="e">
        <f>IF(AND(B330=N$1),LOOKUP(9.99999999999999E+307,$N$2:N329)+1,"")</f>
        <v>#REF!</v>
      </c>
      <c r="O330" s="31" t="e">
        <f>IF(AND($B330=O$1),LOOKUP(9.99999999999999E+307,$O$2:O329)+1,"")</f>
        <v>#REF!</v>
      </c>
      <c r="P330" s="31" t="e">
        <f>IF(AND($B330=P$1),LOOKUP(9.99999999999999E+307,$P$2:P329)+1,"")</f>
        <v>#REF!</v>
      </c>
      <c r="Q330" s="31" t="e">
        <f>IF(AND($B330=Q$1),LOOKUP(9.99999999999999E+307,$Q$2:Q329)+1,"")</f>
        <v>#REF!</v>
      </c>
      <c r="R330" s="31">
        <f>IF(AND($B330=R$1),LOOKUP(9.99999999999999E+307,$R$2:R329)+1,"")</f>
        <v>164</v>
      </c>
      <c r="S330" s="31">
        <f>IF(AND($B330=S$1),LOOKUP(9.99999999999999E+307,$S$2:S329)+1,"")</f>
        <v>164</v>
      </c>
      <c r="T330" s="265"/>
      <c r="U330" s="265"/>
      <c r="V330" s="265"/>
      <c r="AA330" s="254" t="str">
        <f t="shared" si="41"/>
        <v/>
      </c>
      <c r="AB330" s="254" t="str">
        <f t="shared" si="42"/>
        <v/>
      </c>
      <c r="AC330" s="255">
        <f t="shared" si="38"/>
        <v>0</v>
      </c>
      <c r="AD330" s="255">
        <f t="shared" si="39"/>
        <v>3836</v>
      </c>
      <c r="AE330" s="256" t="str">
        <f t="shared" si="43"/>
        <v/>
      </c>
      <c r="AF330" s="252" t="str">
        <f t="shared" si="37"/>
        <v>-</v>
      </c>
    </row>
    <row r="331" spans="1:32" ht="20.149999999999999" customHeight="1" x14ac:dyDescent="0.75">
      <c r="A331" s="31">
        <v>329</v>
      </c>
      <c r="B331" s="235"/>
      <c r="C331" s="236"/>
      <c r="D331" s="236"/>
      <c r="E331" s="678"/>
      <c r="F331" s="238"/>
      <c r="G331" s="253" t="str">
        <f t="shared" si="40"/>
        <v/>
      </c>
      <c r="H331" s="31" t="str">
        <f>IF(AND(B331=H$1),LOOKUP(9.99999999999999E+307,$H$2:H330)+1,"")</f>
        <v/>
      </c>
      <c r="I331" s="31" t="str">
        <f>IF(AND(B331=I$1),LOOKUP(9.99999999999999E+307,$I$2:I330)+1,"")</f>
        <v/>
      </c>
      <c r="J331" s="31">
        <f>IF(AND(B331=J$1),LOOKUP(9.99999999999999E+307,$J$2:J330)+1,"")</f>
        <v>165</v>
      </c>
      <c r="K331" s="31">
        <f>IF(AND(B331=K$1),LOOKUP(9.99999999999999E+307,$K$2:K330)+1,"")</f>
        <v>165</v>
      </c>
      <c r="L331" s="31">
        <f>IF(AND(B331=L$1),LOOKUP(9.99999999999999E+307,$L$2:L330)+1,"")</f>
        <v>165</v>
      </c>
      <c r="M331" s="31">
        <f>IF(AND(B331=M$1),LOOKUP(9.99999999999999E+307,$M$2:M330)+1,"")</f>
        <v>165</v>
      </c>
      <c r="N331" s="31" t="e">
        <f>IF(AND(B331=N$1),LOOKUP(9.99999999999999E+307,$N$2:N330)+1,"")</f>
        <v>#REF!</v>
      </c>
      <c r="O331" s="31" t="e">
        <f>IF(AND($B331=O$1),LOOKUP(9.99999999999999E+307,$O$2:O330)+1,"")</f>
        <v>#REF!</v>
      </c>
      <c r="P331" s="31" t="e">
        <f>IF(AND($B331=P$1),LOOKUP(9.99999999999999E+307,$P$2:P330)+1,"")</f>
        <v>#REF!</v>
      </c>
      <c r="Q331" s="31" t="e">
        <f>IF(AND($B331=Q$1),LOOKUP(9.99999999999999E+307,$Q$2:Q330)+1,"")</f>
        <v>#REF!</v>
      </c>
      <c r="R331" s="31">
        <f>IF(AND($B331=R$1),LOOKUP(9.99999999999999E+307,$R$2:R330)+1,"")</f>
        <v>165</v>
      </c>
      <c r="S331" s="31">
        <f>IF(AND($B331=S$1),LOOKUP(9.99999999999999E+307,$S$2:S330)+1,"")</f>
        <v>165</v>
      </c>
      <c r="T331" s="265"/>
      <c r="U331" s="265"/>
      <c r="V331" s="265"/>
      <c r="AA331" s="254" t="str">
        <f t="shared" si="41"/>
        <v/>
      </c>
      <c r="AB331" s="254" t="str">
        <f t="shared" si="42"/>
        <v/>
      </c>
      <c r="AC331" s="255">
        <f t="shared" si="38"/>
        <v>0</v>
      </c>
      <c r="AD331" s="255">
        <f t="shared" si="39"/>
        <v>3836</v>
      </c>
      <c r="AE331" s="256" t="str">
        <f t="shared" si="43"/>
        <v/>
      </c>
      <c r="AF331" s="252" t="str">
        <f t="shared" si="37"/>
        <v>-</v>
      </c>
    </row>
    <row r="332" spans="1:32" ht="20.149999999999999" customHeight="1" x14ac:dyDescent="0.75">
      <c r="A332" s="31">
        <v>330</v>
      </c>
      <c r="B332" s="235"/>
      <c r="C332" s="236"/>
      <c r="D332" s="236"/>
      <c r="E332" s="678"/>
      <c r="F332" s="678"/>
      <c r="G332" s="253" t="str">
        <f t="shared" si="40"/>
        <v/>
      </c>
      <c r="H332" s="31" t="str">
        <f>IF(AND(B332=H$1),LOOKUP(9.99999999999999E+307,$H$2:H331)+1,"")</f>
        <v/>
      </c>
      <c r="I332" s="31" t="str">
        <f>IF(AND(B332=I$1),LOOKUP(9.99999999999999E+307,$I$2:I331)+1,"")</f>
        <v/>
      </c>
      <c r="J332" s="31">
        <f>IF(AND(B332=J$1),LOOKUP(9.99999999999999E+307,$J$2:J331)+1,"")</f>
        <v>166</v>
      </c>
      <c r="K332" s="31">
        <f>IF(AND(B332=K$1),LOOKUP(9.99999999999999E+307,$K$2:K331)+1,"")</f>
        <v>166</v>
      </c>
      <c r="L332" s="31">
        <f>IF(AND(B332=L$1),LOOKUP(9.99999999999999E+307,$L$2:L331)+1,"")</f>
        <v>166</v>
      </c>
      <c r="M332" s="31">
        <f>IF(AND(B332=M$1),LOOKUP(9.99999999999999E+307,$M$2:M331)+1,"")</f>
        <v>166</v>
      </c>
      <c r="N332" s="31" t="e">
        <f>IF(AND(B332=N$1),LOOKUP(9.99999999999999E+307,$N$2:N331)+1,"")</f>
        <v>#REF!</v>
      </c>
      <c r="O332" s="31" t="e">
        <f>IF(AND($B332=O$1),LOOKUP(9.99999999999999E+307,$O$2:O331)+1,"")</f>
        <v>#REF!</v>
      </c>
      <c r="P332" s="31" t="e">
        <f>IF(AND($B332=P$1),LOOKUP(9.99999999999999E+307,$P$2:P331)+1,"")</f>
        <v>#REF!</v>
      </c>
      <c r="Q332" s="31" t="e">
        <f>IF(AND($B332=Q$1),LOOKUP(9.99999999999999E+307,$Q$2:Q331)+1,"")</f>
        <v>#REF!</v>
      </c>
      <c r="R332" s="31">
        <f>IF(AND($B332=R$1),LOOKUP(9.99999999999999E+307,$R$2:R331)+1,"")</f>
        <v>166</v>
      </c>
      <c r="S332" s="31">
        <f>IF(AND($B332=S$1),LOOKUP(9.99999999999999E+307,$S$2:S331)+1,"")</f>
        <v>166</v>
      </c>
      <c r="T332" s="265"/>
      <c r="U332" s="265"/>
      <c r="V332" s="265"/>
      <c r="AA332" s="254" t="str">
        <f t="shared" si="41"/>
        <v/>
      </c>
      <c r="AB332" s="254" t="str">
        <f t="shared" si="42"/>
        <v/>
      </c>
      <c r="AC332" s="255">
        <f t="shared" si="38"/>
        <v>0</v>
      </c>
      <c r="AD332" s="255">
        <f t="shared" si="39"/>
        <v>3836</v>
      </c>
      <c r="AE332" s="256" t="str">
        <f t="shared" si="43"/>
        <v/>
      </c>
      <c r="AF332" s="252" t="str">
        <f t="shared" si="37"/>
        <v>-</v>
      </c>
    </row>
    <row r="333" spans="1:32" ht="20.149999999999999" customHeight="1" x14ac:dyDescent="0.75">
      <c r="A333" s="31">
        <v>331</v>
      </c>
      <c r="B333" s="235"/>
      <c r="C333" s="236"/>
      <c r="D333" s="236"/>
      <c r="E333" s="678"/>
      <c r="F333" s="678"/>
      <c r="G333" s="253" t="str">
        <f t="shared" si="40"/>
        <v/>
      </c>
      <c r="H333" s="31" t="str">
        <f>IF(AND(B333=H$1),LOOKUP(9.99999999999999E+307,$H$2:H332)+1,"")</f>
        <v/>
      </c>
      <c r="I333" s="31" t="str">
        <f>IF(AND(B333=I$1),LOOKUP(9.99999999999999E+307,$I$2:I332)+1,"")</f>
        <v/>
      </c>
      <c r="J333" s="31">
        <f>IF(AND(B333=J$1),LOOKUP(9.99999999999999E+307,$J$2:J332)+1,"")</f>
        <v>167</v>
      </c>
      <c r="K333" s="31">
        <f>IF(AND(B333=K$1),LOOKUP(9.99999999999999E+307,$K$2:K332)+1,"")</f>
        <v>167</v>
      </c>
      <c r="L333" s="31">
        <f>IF(AND(B333=L$1),LOOKUP(9.99999999999999E+307,$L$2:L332)+1,"")</f>
        <v>167</v>
      </c>
      <c r="M333" s="31">
        <f>IF(AND(B333=M$1),LOOKUP(9.99999999999999E+307,$M$2:M332)+1,"")</f>
        <v>167</v>
      </c>
      <c r="N333" s="31" t="e">
        <f>IF(AND(B333=N$1),LOOKUP(9.99999999999999E+307,$N$2:N332)+1,"")</f>
        <v>#REF!</v>
      </c>
      <c r="O333" s="31" t="e">
        <f>IF(AND($B333=O$1),LOOKUP(9.99999999999999E+307,$O$2:O332)+1,"")</f>
        <v>#REF!</v>
      </c>
      <c r="P333" s="31" t="e">
        <f>IF(AND($B333=P$1),LOOKUP(9.99999999999999E+307,$P$2:P332)+1,"")</f>
        <v>#REF!</v>
      </c>
      <c r="Q333" s="31" t="e">
        <f>IF(AND($B333=Q$1),LOOKUP(9.99999999999999E+307,$Q$2:Q332)+1,"")</f>
        <v>#REF!</v>
      </c>
      <c r="R333" s="31">
        <f>IF(AND($B333=R$1),LOOKUP(9.99999999999999E+307,$R$2:R332)+1,"")</f>
        <v>167</v>
      </c>
      <c r="S333" s="31">
        <f>IF(AND($B333=S$1),LOOKUP(9.99999999999999E+307,$S$2:S332)+1,"")</f>
        <v>167</v>
      </c>
      <c r="T333" s="265"/>
      <c r="U333" s="265"/>
      <c r="V333" s="265"/>
      <c r="AA333" s="254" t="str">
        <f t="shared" si="41"/>
        <v/>
      </c>
      <c r="AB333" s="254" t="str">
        <f t="shared" si="42"/>
        <v/>
      </c>
      <c r="AC333" s="255">
        <f t="shared" si="38"/>
        <v>0</v>
      </c>
      <c r="AD333" s="255">
        <f t="shared" si="39"/>
        <v>3836</v>
      </c>
      <c r="AE333" s="256" t="str">
        <f t="shared" si="43"/>
        <v/>
      </c>
      <c r="AF333" s="252" t="str">
        <f t="shared" si="37"/>
        <v>-</v>
      </c>
    </row>
    <row r="334" spans="1:32" ht="20.149999999999999" customHeight="1" x14ac:dyDescent="0.75">
      <c r="A334" s="31">
        <v>332</v>
      </c>
      <c r="B334" s="235"/>
      <c r="C334" s="236"/>
      <c r="D334" s="236"/>
      <c r="E334" s="678"/>
      <c r="F334" s="678"/>
      <c r="G334" s="253" t="str">
        <f t="shared" si="40"/>
        <v/>
      </c>
      <c r="H334" s="31" t="str">
        <f>IF(AND(B334=H$1),LOOKUP(9.99999999999999E+307,$H$2:H333)+1,"")</f>
        <v/>
      </c>
      <c r="I334" s="31" t="str">
        <f>IF(AND(B334=I$1),LOOKUP(9.99999999999999E+307,$I$2:I333)+1,"")</f>
        <v/>
      </c>
      <c r="J334" s="31">
        <f>IF(AND(B334=J$1),LOOKUP(9.99999999999999E+307,$J$2:J333)+1,"")</f>
        <v>168</v>
      </c>
      <c r="K334" s="31">
        <f>IF(AND(B334=K$1),LOOKUP(9.99999999999999E+307,$K$2:K333)+1,"")</f>
        <v>168</v>
      </c>
      <c r="L334" s="31">
        <f>IF(AND(B334=L$1),LOOKUP(9.99999999999999E+307,$L$2:L333)+1,"")</f>
        <v>168</v>
      </c>
      <c r="M334" s="31">
        <f>IF(AND(B334=M$1),LOOKUP(9.99999999999999E+307,$M$2:M333)+1,"")</f>
        <v>168</v>
      </c>
      <c r="N334" s="31" t="e">
        <f>IF(AND(B334=N$1),LOOKUP(9.99999999999999E+307,$N$2:N333)+1,"")</f>
        <v>#REF!</v>
      </c>
      <c r="O334" s="31" t="e">
        <f>IF(AND($B334=O$1),LOOKUP(9.99999999999999E+307,$O$2:O333)+1,"")</f>
        <v>#REF!</v>
      </c>
      <c r="P334" s="31" t="e">
        <f>IF(AND($B334=P$1),LOOKUP(9.99999999999999E+307,$P$2:P333)+1,"")</f>
        <v>#REF!</v>
      </c>
      <c r="Q334" s="31" t="e">
        <f>IF(AND($B334=Q$1),LOOKUP(9.99999999999999E+307,$Q$2:Q333)+1,"")</f>
        <v>#REF!</v>
      </c>
      <c r="R334" s="31">
        <f>IF(AND($B334=R$1),LOOKUP(9.99999999999999E+307,$R$2:R333)+1,"")</f>
        <v>168</v>
      </c>
      <c r="S334" s="31">
        <f>IF(AND($B334=S$1),LOOKUP(9.99999999999999E+307,$S$2:S333)+1,"")</f>
        <v>168</v>
      </c>
      <c r="T334" s="265"/>
      <c r="U334" s="265"/>
      <c r="V334" s="265"/>
      <c r="AA334" s="254" t="str">
        <f t="shared" si="41"/>
        <v/>
      </c>
      <c r="AB334" s="254" t="str">
        <f t="shared" si="42"/>
        <v/>
      </c>
      <c r="AC334" s="255">
        <f t="shared" si="38"/>
        <v>0</v>
      </c>
      <c r="AD334" s="255">
        <f t="shared" si="39"/>
        <v>3836</v>
      </c>
      <c r="AE334" s="256" t="str">
        <f t="shared" si="43"/>
        <v/>
      </c>
      <c r="AF334" s="252" t="str">
        <f t="shared" si="37"/>
        <v>-</v>
      </c>
    </row>
    <row r="335" spans="1:32" ht="20.149999999999999" customHeight="1" x14ac:dyDescent="0.75">
      <c r="A335" s="31">
        <v>333</v>
      </c>
      <c r="B335" s="235"/>
      <c r="C335" s="236"/>
      <c r="D335" s="236"/>
      <c r="E335" s="678"/>
      <c r="F335" s="678"/>
      <c r="G335" s="253" t="str">
        <f t="shared" si="40"/>
        <v/>
      </c>
      <c r="H335" s="31" t="str">
        <f>IF(AND(B335=H$1),LOOKUP(9.99999999999999E+307,$H$2:H334)+1,"")</f>
        <v/>
      </c>
      <c r="I335" s="31" t="str">
        <f>IF(AND(B335=I$1),LOOKUP(9.99999999999999E+307,$I$2:I334)+1,"")</f>
        <v/>
      </c>
      <c r="J335" s="31">
        <f>IF(AND(B335=J$1),LOOKUP(9.99999999999999E+307,$J$2:J334)+1,"")</f>
        <v>169</v>
      </c>
      <c r="K335" s="31">
        <f>IF(AND(B335=K$1),LOOKUP(9.99999999999999E+307,$K$2:K334)+1,"")</f>
        <v>169</v>
      </c>
      <c r="L335" s="31">
        <f>IF(AND(B335=L$1),LOOKUP(9.99999999999999E+307,$L$2:L334)+1,"")</f>
        <v>169</v>
      </c>
      <c r="M335" s="31">
        <f>IF(AND(B335=M$1),LOOKUP(9.99999999999999E+307,$M$2:M334)+1,"")</f>
        <v>169</v>
      </c>
      <c r="N335" s="31" t="e">
        <f>IF(AND(B335=N$1),LOOKUP(9.99999999999999E+307,$N$2:N334)+1,"")</f>
        <v>#REF!</v>
      </c>
      <c r="O335" s="31" t="e">
        <f>IF(AND($B335=O$1),LOOKUP(9.99999999999999E+307,$O$2:O334)+1,"")</f>
        <v>#REF!</v>
      </c>
      <c r="P335" s="31" t="e">
        <f>IF(AND($B335=P$1),LOOKUP(9.99999999999999E+307,$P$2:P334)+1,"")</f>
        <v>#REF!</v>
      </c>
      <c r="Q335" s="31" t="e">
        <f>IF(AND($B335=Q$1),LOOKUP(9.99999999999999E+307,$Q$2:Q334)+1,"")</f>
        <v>#REF!</v>
      </c>
      <c r="R335" s="31">
        <f>IF(AND($B335=R$1),LOOKUP(9.99999999999999E+307,$R$2:R334)+1,"")</f>
        <v>169</v>
      </c>
      <c r="S335" s="31">
        <f>IF(AND($B335=S$1),LOOKUP(9.99999999999999E+307,$S$2:S334)+1,"")</f>
        <v>169</v>
      </c>
      <c r="T335" s="265"/>
      <c r="U335" s="265"/>
      <c r="V335" s="265"/>
      <c r="AA335" s="254" t="str">
        <f t="shared" si="41"/>
        <v/>
      </c>
      <c r="AB335" s="254" t="str">
        <f t="shared" si="42"/>
        <v/>
      </c>
      <c r="AC335" s="255">
        <f t="shared" si="38"/>
        <v>0</v>
      </c>
      <c r="AD335" s="255">
        <f t="shared" si="39"/>
        <v>3836</v>
      </c>
      <c r="AE335" s="256" t="str">
        <f t="shared" si="43"/>
        <v/>
      </c>
      <c r="AF335" s="252" t="str">
        <f t="shared" si="37"/>
        <v>-</v>
      </c>
    </row>
    <row r="336" spans="1:32" ht="20.149999999999999" customHeight="1" x14ac:dyDescent="0.75">
      <c r="A336" s="31">
        <v>334</v>
      </c>
      <c r="B336" s="235"/>
      <c r="C336" s="236"/>
      <c r="D336" s="236"/>
      <c r="E336" s="678"/>
      <c r="F336" s="678"/>
      <c r="G336" s="253" t="str">
        <f t="shared" si="40"/>
        <v/>
      </c>
      <c r="H336" s="31" t="str">
        <f>IF(AND(B336=H$1),LOOKUP(9.99999999999999E+307,$H$2:H335)+1,"")</f>
        <v/>
      </c>
      <c r="I336" s="31" t="str">
        <f>IF(AND(B336=I$1),LOOKUP(9.99999999999999E+307,$I$2:I335)+1,"")</f>
        <v/>
      </c>
      <c r="J336" s="31">
        <f>IF(AND(B336=J$1),LOOKUP(9.99999999999999E+307,$J$2:J335)+1,"")</f>
        <v>170</v>
      </c>
      <c r="K336" s="31">
        <f>IF(AND(B336=K$1),LOOKUP(9.99999999999999E+307,$K$2:K335)+1,"")</f>
        <v>170</v>
      </c>
      <c r="L336" s="31">
        <f>IF(AND(B336=L$1),LOOKUP(9.99999999999999E+307,$L$2:L335)+1,"")</f>
        <v>170</v>
      </c>
      <c r="M336" s="31">
        <f>IF(AND(B336=M$1),LOOKUP(9.99999999999999E+307,$M$2:M335)+1,"")</f>
        <v>170</v>
      </c>
      <c r="N336" s="31" t="e">
        <f>IF(AND(B336=N$1),LOOKUP(9.99999999999999E+307,$N$2:N335)+1,"")</f>
        <v>#REF!</v>
      </c>
      <c r="O336" s="31" t="e">
        <f>IF(AND($B336=O$1),LOOKUP(9.99999999999999E+307,$O$2:O335)+1,"")</f>
        <v>#REF!</v>
      </c>
      <c r="P336" s="31" t="e">
        <f>IF(AND($B336=P$1),LOOKUP(9.99999999999999E+307,$P$2:P335)+1,"")</f>
        <v>#REF!</v>
      </c>
      <c r="Q336" s="31" t="e">
        <f>IF(AND($B336=Q$1),LOOKUP(9.99999999999999E+307,$Q$2:Q335)+1,"")</f>
        <v>#REF!</v>
      </c>
      <c r="R336" s="31">
        <f>IF(AND($B336=R$1),LOOKUP(9.99999999999999E+307,$R$2:R335)+1,"")</f>
        <v>170</v>
      </c>
      <c r="S336" s="31">
        <f>IF(AND($B336=S$1),LOOKUP(9.99999999999999E+307,$S$2:S335)+1,"")</f>
        <v>170</v>
      </c>
      <c r="T336" s="265"/>
      <c r="U336" s="265"/>
      <c r="V336" s="265"/>
      <c r="AA336" s="254" t="str">
        <f t="shared" si="41"/>
        <v/>
      </c>
      <c r="AB336" s="254" t="str">
        <f t="shared" si="42"/>
        <v/>
      </c>
      <c r="AC336" s="255">
        <f t="shared" si="38"/>
        <v>0</v>
      </c>
      <c r="AD336" s="255">
        <f t="shared" si="39"/>
        <v>3836</v>
      </c>
      <c r="AE336" s="256" t="str">
        <f t="shared" si="43"/>
        <v/>
      </c>
      <c r="AF336" s="252" t="str">
        <f t="shared" si="37"/>
        <v>-</v>
      </c>
    </row>
    <row r="337" spans="1:32" ht="20.149999999999999" customHeight="1" x14ac:dyDescent="0.75">
      <c r="A337" s="31">
        <v>335</v>
      </c>
      <c r="B337" s="235"/>
      <c r="C337" s="236"/>
      <c r="D337" s="236"/>
      <c r="E337" s="678"/>
      <c r="F337" s="678"/>
      <c r="G337" s="253" t="str">
        <f t="shared" si="40"/>
        <v/>
      </c>
      <c r="H337" s="31" t="str">
        <f>IF(AND(B337=H$1),LOOKUP(9.99999999999999E+307,$H$2:H336)+1,"")</f>
        <v/>
      </c>
      <c r="I337" s="31" t="str">
        <f>IF(AND(B337=I$1),LOOKUP(9.99999999999999E+307,$I$2:I336)+1,"")</f>
        <v/>
      </c>
      <c r="J337" s="31">
        <f>IF(AND(B337=J$1),LOOKUP(9.99999999999999E+307,$J$2:J336)+1,"")</f>
        <v>171</v>
      </c>
      <c r="K337" s="31">
        <f>IF(AND(B337=K$1),LOOKUP(9.99999999999999E+307,$K$2:K336)+1,"")</f>
        <v>171</v>
      </c>
      <c r="L337" s="31">
        <f>IF(AND(B337=L$1),LOOKUP(9.99999999999999E+307,$L$2:L336)+1,"")</f>
        <v>171</v>
      </c>
      <c r="M337" s="31">
        <f>IF(AND(B337=M$1),LOOKUP(9.99999999999999E+307,$M$2:M336)+1,"")</f>
        <v>171</v>
      </c>
      <c r="N337" s="31" t="e">
        <f>IF(AND(B337=N$1),LOOKUP(9.99999999999999E+307,$N$2:N336)+1,"")</f>
        <v>#REF!</v>
      </c>
      <c r="O337" s="31" t="e">
        <f>IF(AND($B337=O$1),LOOKUP(9.99999999999999E+307,$O$2:O336)+1,"")</f>
        <v>#REF!</v>
      </c>
      <c r="P337" s="31" t="e">
        <f>IF(AND($B337=P$1),LOOKUP(9.99999999999999E+307,$P$2:P336)+1,"")</f>
        <v>#REF!</v>
      </c>
      <c r="Q337" s="31" t="e">
        <f>IF(AND($B337=Q$1),LOOKUP(9.99999999999999E+307,$Q$2:Q336)+1,"")</f>
        <v>#REF!</v>
      </c>
      <c r="R337" s="31">
        <f>IF(AND($B337=R$1),LOOKUP(9.99999999999999E+307,$R$2:R336)+1,"")</f>
        <v>171</v>
      </c>
      <c r="S337" s="31">
        <f>IF(AND($B337=S$1),LOOKUP(9.99999999999999E+307,$S$2:S336)+1,"")</f>
        <v>171</v>
      </c>
      <c r="T337" s="265"/>
      <c r="U337" s="265"/>
      <c r="V337" s="265"/>
      <c r="AA337" s="254" t="str">
        <f t="shared" si="41"/>
        <v/>
      </c>
      <c r="AB337" s="254" t="str">
        <f t="shared" si="42"/>
        <v/>
      </c>
      <c r="AC337" s="255">
        <f t="shared" si="38"/>
        <v>0</v>
      </c>
      <c r="AD337" s="255">
        <f t="shared" si="39"/>
        <v>3836</v>
      </c>
      <c r="AE337" s="256" t="str">
        <f t="shared" si="43"/>
        <v/>
      </c>
      <c r="AF337" s="252" t="str">
        <f t="shared" si="37"/>
        <v>-</v>
      </c>
    </row>
    <row r="338" spans="1:32" ht="20.149999999999999" customHeight="1" x14ac:dyDescent="0.75">
      <c r="A338" s="31">
        <v>336</v>
      </c>
      <c r="B338" s="235"/>
      <c r="C338" s="236"/>
      <c r="D338" s="236"/>
      <c r="E338" s="678"/>
      <c r="F338" s="678"/>
      <c r="G338" s="253" t="str">
        <f t="shared" si="40"/>
        <v/>
      </c>
      <c r="H338" s="31" t="str">
        <f>IF(AND(B338=H$1),LOOKUP(9.99999999999999E+307,$H$2:H337)+1,"")</f>
        <v/>
      </c>
      <c r="I338" s="31" t="str">
        <f>IF(AND(B338=I$1),LOOKUP(9.99999999999999E+307,$I$2:I337)+1,"")</f>
        <v/>
      </c>
      <c r="J338" s="31">
        <f>IF(AND(B338=J$1),LOOKUP(9.99999999999999E+307,$J$2:J337)+1,"")</f>
        <v>172</v>
      </c>
      <c r="K338" s="31">
        <f>IF(AND(B338=K$1),LOOKUP(9.99999999999999E+307,$K$2:K337)+1,"")</f>
        <v>172</v>
      </c>
      <c r="L338" s="31">
        <f>IF(AND(B338=L$1),LOOKUP(9.99999999999999E+307,$L$2:L337)+1,"")</f>
        <v>172</v>
      </c>
      <c r="M338" s="31">
        <f>IF(AND(B338=M$1),LOOKUP(9.99999999999999E+307,$M$2:M337)+1,"")</f>
        <v>172</v>
      </c>
      <c r="N338" s="31" t="e">
        <f>IF(AND(B338=N$1),LOOKUP(9.99999999999999E+307,$N$2:N337)+1,"")</f>
        <v>#REF!</v>
      </c>
      <c r="O338" s="31" t="e">
        <f>IF(AND($B338=O$1),LOOKUP(9.99999999999999E+307,$O$2:O337)+1,"")</f>
        <v>#REF!</v>
      </c>
      <c r="P338" s="31" t="e">
        <f>IF(AND($B338=P$1),LOOKUP(9.99999999999999E+307,$P$2:P337)+1,"")</f>
        <v>#REF!</v>
      </c>
      <c r="Q338" s="31" t="e">
        <f>IF(AND($B338=Q$1),LOOKUP(9.99999999999999E+307,$Q$2:Q337)+1,"")</f>
        <v>#REF!</v>
      </c>
      <c r="R338" s="31">
        <f>IF(AND($B338=R$1),LOOKUP(9.99999999999999E+307,$R$2:R337)+1,"")</f>
        <v>172</v>
      </c>
      <c r="S338" s="31">
        <f>IF(AND($B338=S$1),LOOKUP(9.99999999999999E+307,$S$2:S337)+1,"")</f>
        <v>172</v>
      </c>
      <c r="T338" s="265"/>
      <c r="U338" s="265"/>
      <c r="V338" s="265"/>
      <c r="AA338" s="254" t="str">
        <f t="shared" si="41"/>
        <v/>
      </c>
      <c r="AB338" s="254" t="str">
        <f t="shared" si="42"/>
        <v/>
      </c>
      <c r="AC338" s="255">
        <f t="shared" si="38"/>
        <v>0</v>
      </c>
      <c r="AD338" s="255">
        <f t="shared" si="39"/>
        <v>3836</v>
      </c>
      <c r="AE338" s="256" t="str">
        <f t="shared" si="43"/>
        <v/>
      </c>
      <c r="AF338" s="252" t="str">
        <f t="shared" si="37"/>
        <v>-</v>
      </c>
    </row>
    <row r="339" spans="1:32" ht="20.149999999999999" customHeight="1" x14ac:dyDescent="0.75">
      <c r="A339" s="31">
        <v>337</v>
      </c>
      <c r="B339" s="235"/>
      <c r="C339" s="236"/>
      <c r="D339" s="236"/>
      <c r="E339" s="678"/>
      <c r="F339" s="238"/>
      <c r="G339" s="253" t="str">
        <f t="shared" si="40"/>
        <v/>
      </c>
      <c r="H339" s="31" t="str">
        <f>IF(AND(B339=H$1),LOOKUP(9.99999999999999E+307,$H$2:H338)+1,"")</f>
        <v/>
      </c>
      <c r="I339" s="31" t="str">
        <f>IF(AND(B339=I$1),LOOKUP(9.99999999999999E+307,$I$2:I338)+1,"")</f>
        <v/>
      </c>
      <c r="J339" s="31">
        <f>IF(AND(B339=J$1),LOOKUP(9.99999999999999E+307,$J$2:J338)+1,"")</f>
        <v>173</v>
      </c>
      <c r="K339" s="31">
        <f>IF(AND(B339=K$1),LOOKUP(9.99999999999999E+307,$K$2:K338)+1,"")</f>
        <v>173</v>
      </c>
      <c r="L339" s="31">
        <f>IF(AND(B339=L$1),LOOKUP(9.99999999999999E+307,$L$2:L338)+1,"")</f>
        <v>173</v>
      </c>
      <c r="M339" s="31">
        <f>IF(AND(B339=M$1),LOOKUP(9.99999999999999E+307,$M$2:M338)+1,"")</f>
        <v>173</v>
      </c>
      <c r="N339" s="31" t="e">
        <f>IF(AND(B339=N$1),LOOKUP(9.99999999999999E+307,$N$2:N338)+1,"")</f>
        <v>#REF!</v>
      </c>
      <c r="O339" s="31" t="e">
        <f>IF(AND($B339=O$1),LOOKUP(9.99999999999999E+307,$O$2:O338)+1,"")</f>
        <v>#REF!</v>
      </c>
      <c r="P339" s="31" t="e">
        <f>IF(AND($B339=P$1),LOOKUP(9.99999999999999E+307,$P$2:P338)+1,"")</f>
        <v>#REF!</v>
      </c>
      <c r="Q339" s="31" t="e">
        <f>IF(AND($B339=Q$1),LOOKUP(9.99999999999999E+307,$Q$2:Q338)+1,"")</f>
        <v>#REF!</v>
      </c>
      <c r="R339" s="31">
        <f>IF(AND($B339=R$1),LOOKUP(9.99999999999999E+307,$R$2:R338)+1,"")</f>
        <v>173</v>
      </c>
      <c r="S339" s="31">
        <f>IF(AND($B339=S$1),LOOKUP(9.99999999999999E+307,$S$2:S338)+1,"")</f>
        <v>173</v>
      </c>
      <c r="T339" s="265"/>
      <c r="U339" s="265"/>
      <c r="V339" s="265"/>
      <c r="AA339" s="254" t="str">
        <f t="shared" si="41"/>
        <v/>
      </c>
      <c r="AB339" s="254" t="str">
        <f t="shared" si="42"/>
        <v/>
      </c>
      <c r="AC339" s="255">
        <f t="shared" si="38"/>
        <v>0</v>
      </c>
      <c r="AD339" s="255">
        <f t="shared" si="39"/>
        <v>3836</v>
      </c>
      <c r="AE339" s="256" t="str">
        <f t="shared" si="43"/>
        <v/>
      </c>
      <c r="AF339" s="252" t="str">
        <f t="shared" si="37"/>
        <v>-</v>
      </c>
    </row>
    <row r="340" spans="1:32" ht="20.149999999999999" customHeight="1" x14ac:dyDescent="0.75">
      <c r="A340" s="31">
        <v>338</v>
      </c>
      <c r="B340" s="235"/>
      <c r="C340" s="236"/>
      <c r="D340" s="236"/>
      <c r="E340" s="678"/>
      <c r="F340" s="238"/>
      <c r="G340" s="253" t="str">
        <f t="shared" si="40"/>
        <v/>
      </c>
      <c r="H340" s="31" t="str">
        <f>IF(AND(B340=H$1),LOOKUP(9.99999999999999E+307,$H$2:H339)+1,"")</f>
        <v/>
      </c>
      <c r="I340" s="31" t="str">
        <f>IF(AND(B340=I$1),LOOKUP(9.99999999999999E+307,$I$2:I339)+1,"")</f>
        <v/>
      </c>
      <c r="J340" s="31">
        <f>IF(AND(B340=J$1),LOOKUP(9.99999999999999E+307,$J$2:J339)+1,"")</f>
        <v>174</v>
      </c>
      <c r="K340" s="31">
        <f>IF(AND(B340=K$1),LOOKUP(9.99999999999999E+307,$K$2:K339)+1,"")</f>
        <v>174</v>
      </c>
      <c r="L340" s="31">
        <f>IF(AND(B340=L$1),LOOKUP(9.99999999999999E+307,$L$2:L339)+1,"")</f>
        <v>174</v>
      </c>
      <c r="M340" s="31">
        <f>IF(AND(B340=M$1),LOOKUP(9.99999999999999E+307,$M$2:M339)+1,"")</f>
        <v>174</v>
      </c>
      <c r="N340" s="31" t="e">
        <f>IF(AND(B340=N$1),LOOKUP(9.99999999999999E+307,$N$2:N339)+1,"")</f>
        <v>#REF!</v>
      </c>
      <c r="O340" s="31" t="e">
        <f>IF(AND($B340=O$1),LOOKUP(9.99999999999999E+307,$O$2:O339)+1,"")</f>
        <v>#REF!</v>
      </c>
      <c r="P340" s="31" t="e">
        <f>IF(AND($B340=P$1),LOOKUP(9.99999999999999E+307,$P$2:P339)+1,"")</f>
        <v>#REF!</v>
      </c>
      <c r="Q340" s="31" t="e">
        <f>IF(AND($B340=Q$1),LOOKUP(9.99999999999999E+307,$Q$2:Q339)+1,"")</f>
        <v>#REF!</v>
      </c>
      <c r="R340" s="31">
        <f>IF(AND($B340=R$1),LOOKUP(9.99999999999999E+307,$R$2:R339)+1,"")</f>
        <v>174</v>
      </c>
      <c r="S340" s="31">
        <f>IF(AND($B340=S$1),LOOKUP(9.99999999999999E+307,$S$2:S339)+1,"")</f>
        <v>174</v>
      </c>
      <c r="T340" s="265"/>
      <c r="U340" s="265"/>
      <c r="V340" s="265"/>
      <c r="AA340" s="254" t="str">
        <f t="shared" si="41"/>
        <v/>
      </c>
      <c r="AB340" s="254" t="str">
        <f t="shared" si="42"/>
        <v/>
      </c>
      <c r="AC340" s="255">
        <f t="shared" si="38"/>
        <v>0</v>
      </c>
      <c r="AD340" s="255">
        <f t="shared" si="39"/>
        <v>3836</v>
      </c>
      <c r="AE340" s="256" t="str">
        <f t="shared" si="43"/>
        <v/>
      </c>
      <c r="AF340" s="252" t="str">
        <f t="shared" si="37"/>
        <v>-</v>
      </c>
    </row>
    <row r="341" spans="1:32" ht="20.149999999999999" customHeight="1" x14ac:dyDescent="0.75">
      <c r="A341" s="31">
        <v>339</v>
      </c>
      <c r="B341" s="235"/>
      <c r="C341" s="236"/>
      <c r="D341" s="236"/>
      <c r="E341" s="678"/>
      <c r="F341" s="238"/>
      <c r="G341" s="253" t="str">
        <f t="shared" si="40"/>
        <v/>
      </c>
      <c r="H341" s="31" t="str">
        <f>IF(AND(B341=H$1),LOOKUP(9.99999999999999E+307,$H$2:H340)+1,"")</f>
        <v/>
      </c>
      <c r="I341" s="31" t="str">
        <f>IF(AND(B341=I$1),LOOKUP(9.99999999999999E+307,$I$2:I340)+1,"")</f>
        <v/>
      </c>
      <c r="J341" s="31">
        <f>IF(AND(B341=J$1),LOOKUP(9.99999999999999E+307,$J$2:J340)+1,"")</f>
        <v>175</v>
      </c>
      <c r="K341" s="31">
        <f>IF(AND(B341=K$1),LOOKUP(9.99999999999999E+307,$K$2:K340)+1,"")</f>
        <v>175</v>
      </c>
      <c r="L341" s="31">
        <f>IF(AND(B341=L$1),LOOKUP(9.99999999999999E+307,$L$2:L340)+1,"")</f>
        <v>175</v>
      </c>
      <c r="M341" s="31">
        <f>IF(AND(B341=M$1),LOOKUP(9.99999999999999E+307,$M$2:M340)+1,"")</f>
        <v>175</v>
      </c>
      <c r="N341" s="31" t="e">
        <f>IF(AND(B341=N$1),LOOKUP(9.99999999999999E+307,$N$2:N340)+1,"")</f>
        <v>#REF!</v>
      </c>
      <c r="O341" s="31" t="e">
        <f>IF(AND($B341=O$1),LOOKUP(9.99999999999999E+307,$O$2:O340)+1,"")</f>
        <v>#REF!</v>
      </c>
      <c r="P341" s="31" t="e">
        <f>IF(AND($B341=P$1),LOOKUP(9.99999999999999E+307,$P$2:P340)+1,"")</f>
        <v>#REF!</v>
      </c>
      <c r="Q341" s="31" t="e">
        <f>IF(AND($B341=Q$1),LOOKUP(9.99999999999999E+307,$Q$2:Q340)+1,"")</f>
        <v>#REF!</v>
      </c>
      <c r="R341" s="31">
        <f>IF(AND($B341=R$1),LOOKUP(9.99999999999999E+307,$R$2:R340)+1,"")</f>
        <v>175</v>
      </c>
      <c r="S341" s="31">
        <f>IF(AND($B341=S$1),LOOKUP(9.99999999999999E+307,$S$2:S340)+1,"")</f>
        <v>175</v>
      </c>
      <c r="T341" s="265"/>
      <c r="U341" s="265"/>
      <c r="V341" s="265"/>
      <c r="AA341" s="254" t="str">
        <f t="shared" si="41"/>
        <v/>
      </c>
      <c r="AB341" s="254" t="str">
        <f t="shared" si="42"/>
        <v/>
      </c>
      <c r="AC341" s="255">
        <f t="shared" si="38"/>
        <v>0</v>
      </c>
      <c r="AD341" s="255">
        <f t="shared" si="39"/>
        <v>3836</v>
      </c>
      <c r="AE341" s="256" t="str">
        <f t="shared" si="43"/>
        <v/>
      </c>
      <c r="AF341" s="252" t="str">
        <f t="shared" si="37"/>
        <v>-</v>
      </c>
    </row>
    <row r="342" spans="1:32" ht="20.149999999999999" customHeight="1" x14ac:dyDescent="0.75">
      <c r="A342" s="31">
        <v>340</v>
      </c>
      <c r="B342" s="235"/>
      <c r="C342" s="236"/>
      <c r="D342" s="236"/>
      <c r="E342" s="678"/>
      <c r="F342" s="238"/>
      <c r="G342" s="253" t="str">
        <f t="shared" si="40"/>
        <v/>
      </c>
      <c r="H342" s="31" t="str">
        <f>IF(AND(B342=H$1),LOOKUP(9.99999999999999E+307,$H$2:H341)+1,"")</f>
        <v/>
      </c>
      <c r="I342" s="31" t="str">
        <f>IF(AND(B342=I$1),LOOKUP(9.99999999999999E+307,$I$2:I341)+1,"")</f>
        <v/>
      </c>
      <c r="J342" s="31">
        <f>IF(AND(B342=J$1),LOOKUP(9.99999999999999E+307,$J$2:J341)+1,"")</f>
        <v>176</v>
      </c>
      <c r="K342" s="31">
        <f>IF(AND(B342=K$1),LOOKUP(9.99999999999999E+307,$K$2:K341)+1,"")</f>
        <v>176</v>
      </c>
      <c r="L342" s="31">
        <f>IF(AND(B342=L$1),LOOKUP(9.99999999999999E+307,$L$2:L341)+1,"")</f>
        <v>176</v>
      </c>
      <c r="M342" s="31">
        <f>IF(AND(B342=M$1),LOOKUP(9.99999999999999E+307,$M$2:M341)+1,"")</f>
        <v>176</v>
      </c>
      <c r="N342" s="31" t="e">
        <f>IF(AND(B342=N$1),LOOKUP(9.99999999999999E+307,$N$2:N341)+1,"")</f>
        <v>#REF!</v>
      </c>
      <c r="O342" s="31" t="e">
        <f>IF(AND($B342=O$1),LOOKUP(9.99999999999999E+307,$O$2:O341)+1,"")</f>
        <v>#REF!</v>
      </c>
      <c r="P342" s="31" t="e">
        <f>IF(AND($B342=P$1),LOOKUP(9.99999999999999E+307,$P$2:P341)+1,"")</f>
        <v>#REF!</v>
      </c>
      <c r="Q342" s="31" t="e">
        <f>IF(AND($B342=Q$1),LOOKUP(9.99999999999999E+307,$Q$2:Q341)+1,"")</f>
        <v>#REF!</v>
      </c>
      <c r="R342" s="31">
        <f>IF(AND($B342=R$1),LOOKUP(9.99999999999999E+307,$R$2:R341)+1,"")</f>
        <v>176</v>
      </c>
      <c r="S342" s="31">
        <f>IF(AND($B342=S$1),LOOKUP(9.99999999999999E+307,$S$2:S341)+1,"")</f>
        <v>176</v>
      </c>
      <c r="T342" s="265"/>
      <c r="U342" s="265"/>
      <c r="V342" s="265"/>
      <c r="AA342" s="254" t="str">
        <f t="shared" si="41"/>
        <v/>
      </c>
      <c r="AB342" s="254" t="str">
        <f t="shared" si="42"/>
        <v/>
      </c>
      <c r="AC342" s="255">
        <f t="shared" si="38"/>
        <v>0</v>
      </c>
      <c r="AD342" s="255">
        <f t="shared" si="39"/>
        <v>3836</v>
      </c>
      <c r="AE342" s="256" t="str">
        <f t="shared" si="43"/>
        <v/>
      </c>
      <c r="AF342" s="252" t="str">
        <f t="shared" si="37"/>
        <v>-</v>
      </c>
    </row>
    <row r="343" spans="1:32" ht="20.149999999999999" customHeight="1" x14ac:dyDescent="0.75">
      <c r="A343" s="31">
        <v>341</v>
      </c>
      <c r="B343" s="235"/>
      <c r="C343" s="236"/>
      <c r="D343" s="236"/>
      <c r="E343" s="678"/>
      <c r="F343" s="238"/>
      <c r="G343" s="253" t="str">
        <f t="shared" si="40"/>
        <v/>
      </c>
      <c r="H343" s="31" t="str">
        <f>IF(AND(B343=H$1),LOOKUP(9.99999999999999E+307,$H$2:H342)+1,"")</f>
        <v/>
      </c>
      <c r="I343" s="31" t="str">
        <f>IF(AND(B343=I$1),LOOKUP(9.99999999999999E+307,$I$2:I342)+1,"")</f>
        <v/>
      </c>
      <c r="J343" s="31">
        <f>IF(AND(B343=J$1),LOOKUP(9.99999999999999E+307,$J$2:J342)+1,"")</f>
        <v>177</v>
      </c>
      <c r="K343" s="31">
        <f>IF(AND(B343=K$1),LOOKUP(9.99999999999999E+307,$K$2:K342)+1,"")</f>
        <v>177</v>
      </c>
      <c r="L343" s="31">
        <f>IF(AND(B343=L$1),LOOKUP(9.99999999999999E+307,$L$2:L342)+1,"")</f>
        <v>177</v>
      </c>
      <c r="M343" s="31">
        <f>IF(AND(B343=M$1),LOOKUP(9.99999999999999E+307,$M$2:M342)+1,"")</f>
        <v>177</v>
      </c>
      <c r="N343" s="31" t="e">
        <f>IF(AND(B343=N$1),LOOKUP(9.99999999999999E+307,$N$2:N342)+1,"")</f>
        <v>#REF!</v>
      </c>
      <c r="O343" s="31" t="e">
        <f>IF(AND($B343=O$1),LOOKUP(9.99999999999999E+307,$O$2:O342)+1,"")</f>
        <v>#REF!</v>
      </c>
      <c r="P343" s="31" t="e">
        <f>IF(AND($B343=P$1),LOOKUP(9.99999999999999E+307,$P$2:P342)+1,"")</f>
        <v>#REF!</v>
      </c>
      <c r="Q343" s="31" t="e">
        <f>IF(AND($B343=Q$1),LOOKUP(9.99999999999999E+307,$Q$2:Q342)+1,"")</f>
        <v>#REF!</v>
      </c>
      <c r="R343" s="31">
        <f>IF(AND($B343=R$1),LOOKUP(9.99999999999999E+307,$R$2:R342)+1,"")</f>
        <v>177</v>
      </c>
      <c r="S343" s="31">
        <f>IF(AND($B343=S$1),LOOKUP(9.99999999999999E+307,$S$2:S342)+1,"")</f>
        <v>177</v>
      </c>
      <c r="T343" s="265"/>
      <c r="U343" s="265"/>
      <c r="V343" s="265"/>
      <c r="AA343" s="254" t="str">
        <f t="shared" si="41"/>
        <v/>
      </c>
      <c r="AB343" s="254" t="str">
        <f t="shared" si="42"/>
        <v/>
      </c>
      <c r="AC343" s="255">
        <f t="shared" si="38"/>
        <v>0</v>
      </c>
      <c r="AD343" s="255">
        <f t="shared" si="39"/>
        <v>3836</v>
      </c>
      <c r="AE343" s="256" t="str">
        <f t="shared" si="43"/>
        <v/>
      </c>
      <c r="AF343" s="252" t="str">
        <f t="shared" si="37"/>
        <v>-</v>
      </c>
    </row>
    <row r="344" spans="1:32" ht="20.149999999999999" customHeight="1" x14ac:dyDescent="0.75">
      <c r="A344" s="31">
        <v>342</v>
      </c>
      <c r="B344" s="235"/>
      <c r="C344" s="236"/>
      <c r="D344" s="236"/>
      <c r="E344" s="678"/>
      <c r="F344" s="238"/>
      <c r="G344" s="253" t="str">
        <f t="shared" si="40"/>
        <v/>
      </c>
      <c r="H344" s="31" t="str">
        <f>IF(AND(B344=H$1),LOOKUP(9.99999999999999E+307,$H$2:H343)+1,"")</f>
        <v/>
      </c>
      <c r="I344" s="31" t="str">
        <f>IF(AND(B344=I$1),LOOKUP(9.99999999999999E+307,$I$2:I343)+1,"")</f>
        <v/>
      </c>
      <c r="J344" s="31">
        <f>IF(AND(B344=J$1),LOOKUP(9.99999999999999E+307,$J$2:J343)+1,"")</f>
        <v>178</v>
      </c>
      <c r="K344" s="31">
        <f>IF(AND(B344=K$1),LOOKUP(9.99999999999999E+307,$K$2:K343)+1,"")</f>
        <v>178</v>
      </c>
      <c r="L344" s="31">
        <f>IF(AND(B344=L$1),LOOKUP(9.99999999999999E+307,$L$2:L343)+1,"")</f>
        <v>178</v>
      </c>
      <c r="M344" s="31">
        <f>IF(AND(B344=M$1),LOOKUP(9.99999999999999E+307,$M$2:M343)+1,"")</f>
        <v>178</v>
      </c>
      <c r="N344" s="31" t="e">
        <f>IF(AND(B344=N$1),LOOKUP(9.99999999999999E+307,$N$2:N343)+1,"")</f>
        <v>#REF!</v>
      </c>
      <c r="O344" s="31" t="e">
        <f>IF(AND($B344=O$1),LOOKUP(9.99999999999999E+307,$O$2:O343)+1,"")</f>
        <v>#REF!</v>
      </c>
      <c r="P344" s="31" t="e">
        <f>IF(AND($B344=P$1),LOOKUP(9.99999999999999E+307,$P$2:P343)+1,"")</f>
        <v>#REF!</v>
      </c>
      <c r="Q344" s="31" t="e">
        <f>IF(AND($B344=Q$1),LOOKUP(9.99999999999999E+307,$Q$2:Q343)+1,"")</f>
        <v>#REF!</v>
      </c>
      <c r="R344" s="31">
        <f>IF(AND($B344=R$1),LOOKUP(9.99999999999999E+307,$R$2:R343)+1,"")</f>
        <v>178</v>
      </c>
      <c r="S344" s="31">
        <f>IF(AND($B344=S$1),LOOKUP(9.99999999999999E+307,$S$2:S343)+1,"")</f>
        <v>178</v>
      </c>
      <c r="T344" s="265"/>
      <c r="U344" s="265"/>
      <c r="V344" s="265"/>
      <c r="AA344" s="254" t="str">
        <f t="shared" si="41"/>
        <v/>
      </c>
      <c r="AB344" s="254" t="str">
        <f t="shared" si="42"/>
        <v/>
      </c>
      <c r="AC344" s="255">
        <f t="shared" si="38"/>
        <v>0</v>
      </c>
      <c r="AD344" s="255">
        <f t="shared" si="39"/>
        <v>3836</v>
      </c>
      <c r="AE344" s="256" t="str">
        <f t="shared" si="43"/>
        <v/>
      </c>
      <c r="AF344" s="252" t="str">
        <f t="shared" si="37"/>
        <v>-</v>
      </c>
    </row>
    <row r="345" spans="1:32" ht="20.149999999999999" customHeight="1" x14ac:dyDescent="0.75">
      <c r="A345" s="31">
        <v>343</v>
      </c>
      <c r="B345" s="235"/>
      <c r="C345" s="236"/>
      <c r="D345" s="236"/>
      <c r="E345" s="678"/>
      <c r="F345" s="238"/>
      <c r="G345" s="253" t="str">
        <f t="shared" si="40"/>
        <v/>
      </c>
      <c r="H345" s="31" t="str">
        <f>IF(AND(B345=H$1),LOOKUP(9.99999999999999E+307,$H$2:H344)+1,"")</f>
        <v/>
      </c>
      <c r="I345" s="31" t="str">
        <f>IF(AND(B345=I$1),LOOKUP(9.99999999999999E+307,$I$2:I344)+1,"")</f>
        <v/>
      </c>
      <c r="J345" s="31">
        <f>IF(AND(B345=J$1),LOOKUP(9.99999999999999E+307,$J$2:J344)+1,"")</f>
        <v>179</v>
      </c>
      <c r="K345" s="31">
        <f>IF(AND(B345=K$1),LOOKUP(9.99999999999999E+307,$K$2:K344)+1,"")</f>
        <v>179</v>
      </c>
      <c r="L345" s="31">
        <f>IF(AND(B345=L$1),LOOKUP(9.99999999999999E+307,$L$2:L344)+1,"")</f>
        <v>179</v>
      </c>
      <c r="M345" s="31">
        <f>IF(AND(B345=M$1),LOOKUP(9.99999999999999E+307,$M$2:M344)+1,"")</f>
        <v>179</v>
      </c>
      <c r="N345" s="31" t="e">
        <f>IF(AND(B345=N$1),LOOKUP(9.99999999999999E+307,$N$2:N344)+1,"")</f>
        <v>#REF!</v>
      </c>
      <c r="O345" s="31" t="e">
        <f>IF(AND($B345=O$1),LOOKUP(9.99999999999999E+307,$O$2:O344)+1,"")</f>
        <v>#REF!</v>
      </c>
      <c r="P345" s="31" t="e">
        <f>IF(AND($B345=P$1),LOOKUP(9.99999999999999E+307,$P$2:P344)+1,"")</f>
        <v>#REF!</v>
      </c>
      <c r="Q345" s="31" t="e">
        <f>IF(AND($B345=Q$1),LOOKUP(9.99999999999999E+307,$Q$2:Q344)+1,"")</f>
        <v>#REF!</v>
      </c>
      <c r="R345" s="31">
        <f>IF(AND($B345=R$1),LOOKUP(9.99999999999999E+307,$R$2:R344)+1,"")</f>
        <v>179</v>
      </c>
      <c r="S345" s="31">
        <f>IF(AND($B345=S$1),LOOKUP(9.99999999999999E+307,$S$2:S344)+1,"")</f>
        <v>179</v>
      </c>
      <c r="T345" s="265"/>
      <c r="U345" s="265"/>
      <c r="V345" s="265"/>
      <c r="AA345" s="254" t="str">
        <f t="shared" si="41"/>
        <v/>
      </c>
      <c r="AB345" s="254" t="str">
        <f t="shared" si="42"/>
        <v/>
      </c>
      <c r="AC345" s="255">
        <f t="shared" si="38"/>
        <v>0</v>
      </c>
      <c r="AD345" s="255">
        <f t="shared" si="39"/>
        <v>3836</v>
      </c>
      <c r="AE345" s="256" t="str">
        <f t="shared" si="43"/>
        <v/>
      </c>
      <c r="AF345" s="252" t="str">
        <f t="shared" si="37"/>
        <v>-</v>
      </c>
    </row>
    <row r="346" spans="1:32" ht="20.149999999999999" customHeight="1" x14ac:dyDescent="0.75">
      <c r="A346" s="31">
        <v>344</v>
      </c>
      <c r="B346" s="235"/>
      <c r="C346" s="236"/>
      <c r="D346" s="236"/>
      <c r="E346" s="678"/>
      <c r="F346" s="238"/>
      <c r="G346" s="253" t="str">
        <f t="shared" si="40"/>
        <v/>
      </c>
      <c r="H346" s="31" t="str">
        <f>IF(AND(B346=H$1),LOOKUP(9.99999999999999E+307,$H$2:H345)+1,"")</f>
        <v/>
      </c>
      <c r="I346" s="31" t="str">
        <f>IF(AND(B346=I$1),LOOKUP(9.99999999999999E+307,$I$2:I345)+1,"")</f>
        <v/>
      </c>
      <c r="J346" s="31">
        <f>IF(AND(B346=J$1),LOOKUP(9.99999999999999E+307,$J$2:J345)+1,"")</f>
        <v>180</v>
      </c>
      <c r="K346" s="31">
        <f>IF(AND(B346=K$1),LOOKUP(9.99999999999999E+307,$K$2:K345)+1,"")</f>
        <v>180</v>
      </c>
      <c r="L346" s="31">
        <f>IF(AND(B346=L$1),LOOKUP(9.99999999999999E+307,$L$2:L345)+1,"")</f>
        <v>180</v>
      </c>
      <c r="M346" s="31">
        <f>IF(AND(B346=M$1),LOOKUP(9.99999999999999E+307,$M$2:M345)+1,"")</f>
        <v>180</v>
      </c>
      <c r="N346" s="31" t="e">
        <f>IF(AND(B346=N$1),LOOKUP(9.99999999999999E+307,$N$2:N345)+1,"")</f>
        <v>#REF!</v>
      </c>
      <c r="O346" s="31" t="e">
        <f>IF(AND($B346=O$1),LOOKUP(9.99999999999999E+307,$O$2:O345)+1,"")</f>
        <v>#REF!</v>
      </c>
      <c r="P346" s="31" t="e">
        <f>IF(AND($B346=P$1),LOOKUP(9.99999999999999E+307,$P$2:P345)+1,"")</f>
        <v>#REF!</v>
      </c>
      <c r="Q346" s="31" t="e">
        <f>IF(AND($B346=Q$1),LOOKUP(9.99999999999999E+307,$Q$2:Q345)+1,"")</f>
        <v>#REF!</v>
      </c>
      <c r="R346" s="31">
        <f>IF(AND($B346=R$1),LOOKUP(9.99999999999999E+307,$R$2:R345)+1,"")</f>
        <v>180</v>
      </c>
      <c r="S346" s="31">
        <f>IF(AND($B346=S$1),LOOKUP(9.99999999999999E+307,$S$2:S345)+1,"")</f>
        <v>180</v>
      </c>
      <c r="T346" s="265"/>
      <c r="U346" s="265"/>
      <c r="V346" s="265"/>
      <c r="AA346" s="254" t="str">
        <f t="shared" si="41"/>
        <v/>
      </c>
      <c r="AB346" s="254" t="str">
        <f t="shared" si="42"/>
        <v/>
      </c>
      <c r="AC346" s="255">
        <f t="shared" si="38"/>
        <v>0</v>
      </c>
      <c r="AD346" s="255">
        <f t="shared" si="39"/>
        <v>3836</v>
      </c>
      <c r="AE346" s="256" t="str">
        <f t="shared" si="43"/>
        <v/>
      </c>
      <c r="AF346" s="252" t="str">
        <f t="shared" si="37"/>
        <v>-</v>
      </c>
    </row>
    <row r="347" spans="1:32" ht="20.149999999999999" customHeight="1" x14ac:dyDescent="0.75">
      <c r="A347" s="31">
        <v>345</v>
      </c>
      <c r="B347" s="235"/>
      <c r="C347" s="236"/>
      <c r="D347" s="236"/>
      <c r="E347" s="678"/>
      <c r="F347" s="238"/>
      <c r="G347" s="253" t="str">
        <f t="shared" si="40"/>
        <v/>
      </c>
      <c r="H347" s="31" t="str">
        <f>IF(AND(B347=H$1),LOOKUP(9.99999999999999E+307,$H$2:H346)+1,"")</f>
        <v/>
      </c>
      <c r="I347" s="31" t="str">
        <f>IF(AND(B347=I$1),LOOKUP(9.99999999999999E+307,$I$2:I346)+1,"")</f>
        <v/>
      </c>
      <c r="J347" s="31">
        <f>IF(AND(B347=J$1),LOOKUP(9.99999999999999E+307,$J$2:J346)+1,"")</f>
        <v>181</v>
      </c>
      <c r="K347" s="31">
        <f>IF(AND(B347=K$1),LOOKUP(9.99999999999999E+307,$K$2:K346)+1,"")</f>
        <v>181</v>
      </c>
      <c r="L347" s="31">
        <f>IF(AND(B347=L$1),LOOKUP(9.99999999999999E+307,$L$2:L346)+1,"")</f>
        <v>181</v>
      </c>
      <c r="M347" s="31">
        <f>IF(AND(B347=M$1),LOOKUP(9.99999999999999E+307,$M$2:M346)+1,"")</f>
        <v>181</v>
      </c>
      <c r="N347" s="31" t="e">
        <f>IF(AND(B347=N$1),LOOKUP(9.99999999999999E+307,$N$2:N346)+1,"")</f>
        <v>#REF!</v>
      </c>
      <c r="O347" s="31" t="e">
        <f>IF(AND($B347=O$1),LOOKUP(9.99999999999999E+307,$O$2:O346)+1,"")</f>
        <v>#REF!</v>
      </c>
      <c r="P347" s="31" t="e">
        <f>IF(AND($B347=P$1),LOOKUP(9.99999999999999E+307,$P$2:P346)+1,"")</f>
        <v>#REF!</v>
      </c>
      <c r="Q347" s="31" t="e">
        <f>IF(AND($B347=Q$1),LOOKUP(9.99999999999999E+307,$Q$2:Q346)+1,"")</f>
        <v>#REF!</v>
      </c>
      <c r="R347" s="31">
        <f>IF(AND($B347=R$1),LOOKUP(9.99999999999999E+307,$R$2:R346)+1,"")</f>
        <v>181</v>
      </c>
      <c r="S347" s="31">
        <f>IF(AND($B347=S$1),LOOKUP(9.99999999999999E+307,$S$2:S346)+1,"")</f>
        <v>181</v>
      </c>
      <c r="T347" s="265"/>
      <c r="U347" s="265"/>
      <c r="V347" s="265"/>
      <c r="AA347" s="254" t="str">
        <f t="shared" si="41"/>
        <v/>
      </c>
      <c r="AB347" s="254" t="str">
        <f t="shared" si="42"/>
        <v/>
      </c>
      <c r="AC347" s="255">
        <f t="shared" si="38"/>
        <v>0</v>
      </c>
      <c r="AD347" s="255">
        <f t="shared" si="39"/>
        <v>3836</v>
      </c>
      <c r="AE347" s="256" t="str">
        <f t="shared" si="43"/>
        <v/>
      </c>
      <c r="AF347" s="252" t="str">
        <f t="shared" si="37"/>
        <v>-</v>
      </c>
    </row>
    <row r="348" spans="1:32" ht="20.149999999999999" customHeight="1" x14ac:dyDescent="0.75">
      <c r="A348" s="31">
        <v>346</v>
      </c>
      <c r="B348" s="235"/>
      <c r="C348" s="236"/>
      <c r="D348" s="236"/>
      <c r="E348" s="678"/>
      <c r="F348" s="238"/>
      <c r="G348" s="253" t="str">
        <f t="shared" si="40"/>
        <v/>
      </c>
      <c r="H348" s="31" t="str">
        <f>IF(AND(B348=H$1),LOOKUP(9.99999999999999E+307,$H$2:H347)+1,"")</f>
        <v/>
      </c>
      <c r="I348" s="31" t="str">
        <f>IF(AND(B348=I$1),LOOKUP(9.99999999999999E+307,$I$2:I347)+1,"")</f>
        <v/>
      </c>
      <c r="J348" s="31">
        <f>IF(AND(B348=J$1),LOOKUP(9.99999999999999E+307,$J$2:J347)+1,"")</f>
        <v>182</v>
      </c>
      <c r="K348" s="31">
        <f>IF(AND(B348=K$1),LOOKUP(9.99999999999999E+307,$K$2:K347)+1,"")</f>
        <v>182</v>
      </c>
      <c r="L348" s="31">
        <f>IF(AND(B348=L$1),LOOKUP(9.99999999999999E+307,$L$2:L347)+1,"")</f>
        <v>182</v>
      </c>
      <c r="M348" s="31">
        <f>IF(AND(B348=M$1),LOOKUP(9.99999999999999E+307,$M$2:M347)+1,"")</f>
        <v>182</v>
      </c>
      <c r="N348" s="31" t="e">
        <f>IF(AND(B348=N$1),LOOKUP(9.99999999999999E+307,$N$2:N347)+1,"")</f>
        <v>#REF!</v>
      </c>
      <c r="O348" s="31" t="e">
        <f>IF(AND($B348=O$1),LOOKUP(9.99999999999999E+307,$O$2:O347)+1,"")</f>
        <v>#REF!</v>
      </c>
      <c r="P348" s="31" t="e">
        <f>IF(AND($B348=P$1),LOOKUP(9.99999999999999E+307,$P$2:P347)+1,"")</f>
        <v>#REF!</v>
      </c>
      <c r="Q348" s="31" t="e">
        <f>IF(AND($B348=Q$1),LOOKUP(9.99999999999999E+307,$Q$2:Q347)+1,"")</f>
        <v>#REF!</v>
      </c>
      <c r="R348" s="31">
        <f>IF(AND($B348=R$1),LOOKUP(9.99999999999999E+307,$R$2:R347)+1,"")</f>
        <v>182</v>
      </c>
      <c r="S348" s="31">
        <f>IF(AND($B348=S$1),LOOKUP(9.99999999999999E+307,$S$2:S347)+1,"")</f>
        <v>182</v>
      </c>
      <c r="T348" s="265"/>
      <c r="U348" s="265"/>
      <c r="V348" s="265"/>
      <c r="AA348" s="254" t="str">
        <f t="shared" si="41"/>
        <v/>
      </c>
      <c r="AB348" s="254" t="str">
        <f t="shared" si="42"/>
        <v/>
      </c>
      <c r="AC348" s="255">
        <f t="shared" si="38"/>
        <v>0</v>
      </c>
      <c r="AD348" s="255">
        <f t="shared" si="39"/>
        <v>3836</v>
      </c>
      <c r="AE348" s="256" t="str">
        <f t="shared" si="43"/>
        <v/>
      </c>
      <c r="AF348" s="252" t="str">
        <f t="shared" si="37"/>
        <v>-</v>
      </c>
    </row>
    <row r="349" spans="1:32" ht="20.149999999999999" customHeight="1" x14ac:dyDescent="0.75">
      <c r="A349" s="31">
        <v>347</v>
      </c>
      <c r="B349" s="235"/>
      <c r="C349" s="236"/>
      <c r="D349" s="236"/>
      <c r="E349" s="678"/>
      <c r="F349" s="238"/>
      <c r="G349" s="253" t="str">
        <f t="shared" si="40"/>
        <v/>
      </c>
      <c r="H349" s="31" t="str">
        <f>IF(AND(B349=H$1),LOOKUP(9.99999999999999E+307,$H$2:H348)+1,"")</f>
        <v/>
      </c>
      <c r="I349" s="31" t="str">
        <f>IF(AND(B349=I$1),LOOKUP(9.99999999999999E+307,$I$2:I348)+1,"")</f>
        <v/>
      </c>
      <c r="J349" s="31">
        <f>IF(AND(B349=J$1),LOOKUP(9.99999999999999E+307,$J$2:J348)+1,"")</f>
        <v>183</v>
      </c>
      <c r="K349" s="31">
        <f>IF(AND(B349=K$1),LOOKUP(9.99999999999999E+307,$K$2:K348)+1,"")</f>
        <v>183</v>
      </c>
      <c r="L349" s="31">
        <f>IF(AND(B349=L$1),LOOKUP(9.99999999999999E+307,$L$2:L348)+1,"")</f>
        <v>183</v>
      </c>
      <c r="M349" s="31">
        <f>IF(AND(B349=M$1),LOOKUP(9.99999999999999E+307,$M$2:M348)+1,"")</f>
        <v>183</v>
      </c>
      <c r="N349" s="31" t="e">
        <f>IF(AND(B349=N$1),LOOKUP(9.99999999999999E+307,$N$2:N348)+1,"")</f>
        <v>#REF!</v>
      </c>
      <c r="O349" s="31" t="e">
        <f>IF(AND($B349=O$1),LOOKUP(9.99999999999999E+307,$O$2:O348)+1,"")</f>
        <v>#REF!</v>
      </c>
      <c r="P349" s="31" t="e">
        <f>IF(AND($B349=P$1),LOOKUP(9.99999999999999E+307,$P$2:P348)+1,"")</f>
        <v>#REF!</v>
      </c>
      <c r="Q349" s="31" t="e">
        <f>IF(AND($B349=Q$1),LOOKUP(9.99999999999999E+307,$Q$2:Q348)+1,"")</f>
        <v>#REF!</v>
      </c>
      <c r="R349" s="31">
        <f>IF(AND($B349=R$1),LOOKUP(9.99999999999999E+307,$R$2:R348)+1,"")</f>
        <v>183</v>
      </c>
      <c r="S349" s="31">
        <f>IF(AND($B349=S$1),LOOKUP(9.99999999999999E+307,$S$2:S348)+1,"")</f>
        <v>183</v>
      </c>
      <c r="T349" s="265"/>
      <c r="U349" s="265"/>
      <c r="V349" s="265"/>
      <c r="AA349" s="254" t="str">
        <f t="shared" si="41"/>
        <v/>
      </c>
      <c r="AB349" s="254" t="str">
        <f t="shared" si="42"/>
        <v/>
      </c>
      <c r="AC349" s="255">
        <f t="shared" si="38"/>
        <v>0</v>
      </c>
      <c r="AD349" s="255">
        <f t="shared" si="39"/>
        <v>3836</v>
      </c>
      <c r="AE349" s="256" t="str">
        <f t="shared" si="43"/>
        <v/>
      </c>
      <c r="AF349" s="252" t="str">
        <f t="shared" si="37"/>
        <v>-</v>
      </c>
    </row>
    <row r="350" spans="1:32" ht="20.149999999999999" customHeight="1" x14ac:dyDescent="0.75">
      <c r="A350" s="31">
        <v>348</v>
      </c>
      <c r="B350" s="235"/>
      <c r="C350" s="236"/>
      <c r="D350" s="236"/>
      <c r="E350" s="678"/>
      <c r="F350" s="238"/>
      <c r="G350" s="253" t="str">
        <f t="shared" si="40"/>
        <v/>
      </c>
      <c r="H350" s="31" t="str">
        <f>IF(AND(B350=H$1),LOOKUP(9.99999999999999E+307,$H$2:H349)+1,"")</f>
        <v/>
      </c>
      <c r="I350" s="31" t="str">
        <f>IF(AND(B350=I$1),LOOKUP(9.99999999999999E+307,$I$2:I349)+1,"")</f>
        <v/>
      </c>
      <c r="J350" s="31">
        <f>IF(AND(B350=J$1),LOOKUP(9.99999999999999E+307,$J$2:J349)+1,"")</f>
        <v>184</v>
      </c>
      <c r="K350" s="31">
        <f>IF(AND(B350=K$1),LOOKUP(9.99999999999999E+307,$K$2:K349)+1,"")</f>
        <v>184</v>
      </c>
      <c r="L350" s="31">
        <f>IF(AND(B350=L$1),LOOKUP(9.99999999999999E+307,$L$2:L349)+1,"")</f>
        <v>184</v>
      </c>
      <c r="M350" s="31">
        <f>IF(AND(B350=M$1),LOOKUP(9.99999999999999E+307,$M$2:M349)+1,"")</f>
        <v>184</v>
      </c>
      <c r="N350" s="31" t="e">
        <f>IF(AND(B350=N$1),LOOKUP(9.99999999999999E+307,$N$2:N349)+1,"")</f>
        <v>#REF!</v>
      </c>
      <c r="O350" s="31" t="e">
        <f>IF(AND($B350=O$1),LOOKUP(9.99999999999999E+307,$O$2:O349)+1,"")</f>
        <v>#REF!</v>
      </c>
      <c r="P350" s="31" t="e">
        <f>IF(AND($B350=P$1),LOOKUP(9.99999999999999E+307,$P$2:P349)+1,"")</f>
        <v>#REF!</v>
      </c>
      <c r="Q350" s="31" t="e">
        <f>IF(AND($B350=Q$1),LOOKUP(9.99999999999999E+307,$Q$2:Q349)+1,"")</f>
        <v>#REF!</v>
      </c>
      <c r="R350" s="31">
        <f>IF(AND($B350=R$1),LOOKUP(9.99999999999999E+307,$R$2:R349)+1,"")</f>
        <v>184</v>
      </c>
      <c r="S350" s="31">
        <f>IF(AND($B350=S$1),LOOKUP(9.99999999999999E+307,$S$2:S349)+1,"")</f>
        <v>184</v>
      </c>
      <c r="T350" s="265"/>
      <c r="U350" s="265"/>
      <c r="V350" s="265"/>
      <c r="AA350" s="254" t="str">
        <f t="shared" si="41"/>
        <v/>
      </c>
      <c r="AB350" s="254" t="str">
        <f t="shared" si="42"/>
        <v/>
      </c>
      <c r="AC350" s="255">
        <f t="shared" si="38"/>
        <v>0</v>
      </c>
      <c r="AD350" s="255">
        <f t="shared" si="39"/>
        <v>3836</v>
      </c>
      <c r="AE350" s="256" t="str">
        <f t="shared" si="43"/>
        <v/>
      </c>
      <c r="AF350" s="252" t="str">
        <f t="shared" si="37"/>
        <v>-</v>
      </c>
    </row>
    <row r="351" spans="1:32" ht="20.149999999999999" customHeight="1" x14ac:dyDescent="0.75">
      <c r="A351" s="31">
        <v>349</v>
      </c>
      <c r="B351" s="235"/>
      <c r="C351" s="236"/>
      <c r="D351" s="236"/>
      <c r="E351" s="678"/>
      <c r="F351" s="238"/>
      <c r="G351" s="253" t="str">
        <f t="shared" si="40"/>
        <v/>
      </c>
      <c r="H351" s="31" t="str">
        <f>IF(AND(B351=H$1),LOOKUP(9.99999999999999E+307,$H$2:H350)+1,"")</f>
        <v/>
      </c>
      <c r="I351" s="31" t="str">
        <f>IF(AND(B351=I$1),LOOKUP(9.99999999999999E+307,$I$2:I350)+1,"")</f>
        <v/>
      </c>
      <c r="J351" s="31">
        <f>IF(AND(B351=J$1),LOOKUP(9.99999999999999E+307,$J$2:J350)+1,"")</f>
        <v>185</v>
      </c>
      <c r="K351" s="31">
        <f>IF(AND(B351=K$1),LOOKUP(9.99999999999999E+307,$K$2:K350)+1,"")</f>
        <v>185</v>
      </c>
      <c r="L351" s="31">
        <f>IF(AND(B351=L$1),LOOKUP(9.99999999999999E+307,$L$2:L350)+1,"")</f>
        <v>185</v>
      </c>
      <c r="M351" s="31">
        <f>IF(AND(B351=M$1),LOOKUP(9.99999999999999E+307,$M$2:M350)+1,"")</f>
        <v>185</v>
      </c>
      <c r="N351" s="31" t="e">
        <f>IF(AND(B351=N$1),LOOKUP(9.99999999999999E+307,$N$2:N350)+1,"")</f>
        <v>#REF!</v>
      </c>
      <c r="O351" s="31" t="e">
        <f>IF(AND($B351=O$1),LOOKUP(9.99999999999999E+307,$O$2:O350)+1,"")</f>
        <v>#REF!</v>
      </c>
      <c r="P351" s="31" t="e">
        <f>IF(AND($B351=P$1),LOOKUP(9.99999999999999E+307,$P$2:P350)+1,"")</f>
        <v>#REF!</v>
      </c>
      <c r="Q351" s="31" t="e">
        <f>IF(AND($B351=Q$1),LOOKUP(9.99999999999999E+307,$Q$2:Q350)+1,"")</f>
        <v>#REF!</v>
      </c>
      <c r="R351" s="31">
        <f>IF(AND($B351=R$1),LOOKUP(9.99999999999999E+307,$R$2:R350)+1,"")</f>
        <v>185</v>
      </c>
      <c r="S351" s="31">
        <f>IF(AND($B351=S$1),LOOKUP(9.99999999999999E+307,$S$2:S350)+1,"")</f>
        <v>185</v>
      </c>
      <c r="T351" s="265"/>
      <c r="U351" s="265"/>
      <c r="V351" s="265"/>
      <c r="AA351" s="254" t="str">
        <f t="shared" si="41"/>
        <v/>
      </c>
      <c r="AB351" s="254" t="str">
        <f t="shared" si="42"/>
        <v/>
      </c>
      <c r="AC351" s="255">
        <f t="shared" si="38"/>
        <v>0</v>
      </c>
      <c r="AD351" s="255">
        <f t="shared" si="39"/>
        <v>3836</v>
      </c>
      <c r="AE351" s="256" t="str">
        <f t="shared" si="43"/>
        <v/>
      </c>
      <c r="AF351" s="252" t="str">
        <f t="shared" si="37"/>
        <v>-</v>
      </c>
    </row>
    <row r="352" spans="1:32" ht="20.149999999999999" customHeight="1" x14ac:dyDescent="0.75">
      <c r="A352" s="31">
        <v>350</v>
      </c>
      <c r="B352" s="235"/>
      <c r="C352" s="236"/>
      <c r="D352" s="236"/>
      <c r="E352" s="238"/>
      <c r="F352" s="238"/>
      <c r="G352" s="253" t="str">
        <f t="shared" si="40"/>
        <v/>
      </c>
      <c r="H352" s="31" t="str">
        <f>IF(AND(B352=H$1),LOOKUP(9.99999999999999E+307,$H$2:H351)+1,"")</f>
        <v/>
      </c>
      <c r="I352" s="31" t="str">
        <f>IF(AND(B352=I$1),LOOKUP(9.99999999999999E+307,$I$2:I351)+1,"")</f>
        <v/>
      </c>
      <c r="J352" s="31">
        <f>IF(AND(B352=J$1),LOOKUP(9.99999999999999E+307,$J$2:J351)+1,"")</f>
        <v>186</v>
      </c>
      <c r="K352" s="31">
        <f>IF(AND(B352=K$1),LOOKUP(9.99999999999999E+307,$K$2:K351)+1,"")</f>
        <v>186</v>
      </c>
      <c r="L352" s="31">
        <f>IF(AND(B352=L$1),LOOKUP(9.99999999999999E+307,$L$2:L351)+1,"")</f>
        <v>186</v>
      </c>
      <c r="M352" s="31">
        <f>IF(AND(B352=M$1),LOOKUP(9.99999999999999E+307,$M$2:M351)+1,"")</f>
        <v>186</v>
      </c>
      <c r="N352" s="31" t="e">
        <f>IF(AND(B352=N$1),LOOKUP(9.99999999999999E+307,$N$2:N351)+1,"")</f>
        <v>#REF!</v>
      </c>
      <c r="O352" s="31" t="e">
        <f>IF(AND($B352=O$1),LOOKUP(9.99999999999999E+307,$O$2:O351)+1,"")</f>
        <v>#REF!</v>
      </c>
      <c r="P352" s="31" t="e">
        <f>IF(AND($B352=P$1),LOOKUP(9.99999999999999E+307,$P$2:P351)+1,"")</f>
        <v>#REF!</v>
      </c>
      <c r="Q352" s="31" t="e">
        <f>IF(AND($B352=Q$1),LOOKUP(9.99999999999999E+307,$Q$2:Q351)+1,"")</f>
        <v>#REF!</v>
      </c>
      <c r="R352" s="31">
        <f>IF(AND($B352=R$1),LOOKUP(9.99999999999999E+307,$R$2:R351)+1,"")</f>
        <v>186</v>
      </c>
      <c r="S352" s="31">
        <f>IF(AND($B352=S$1),LOOKUP(9.99999999999999E+307,$S$2:S351)+1,"")</f>
        <v>186</v>
      </c>
      <c r="T352" s="265"/>
      <c r="U352" s="265"/>
      <c r="V352" s="265"/>
      <c r="AA352" s="254" t="str">
        <f t="shared" si="41"/>
        <v/>
      </c>
      <c r="AB352" s="254" t="str">
        <f t="shared" si="42"/>
        <v/>
      </c>
      <c r="AC352" s="255">
        <f t="shared" si="38"/>
        <v>0</v>
      </c>
      <c r="AD352" s="255">
        <f t="shared" si="39"/>
        <v>3836</v>
      </c>
      <c r="AE352" s="256" t="str">
        <f t="shared" si="43"/>
        <v/>
      </c>
      <c r="AF352" s="252" t="str">
        <f t="shared" si="37"/>
        <v>-</v>
      </c>
    </row>
    <row r="353" spans="1:32" ht="20.149999999999999" customHeight="1" x14ac:dyDescent="0.75">
      <c r="A353" s="31">
        <v>351</v>
      </c>
      <c r="B353" s="235"/>
      <c r="C353" s="236"/>
      <c r="D353" s="236"/>
      <c r="E353" s="678"/>
      <c r="F353" s="238"/>
      <c r="G353" s="253" t="str">
        <f t="shared" si="40"/>
        <v/>
      </c>
      <c r="H353" s="31" t="str">
        <f>IF(AND(B353=H$1),LOOKUP(9.99999999999999E+307,$H$2:H352)+1,"")</f>
        <v/>
      </c>
      <c r="I353" s="31" t="str">
        <f>IF(AND(B353=I$1),LOOKUP(9.99999999999999E+307,$I$2:I352)+1,"")</f>
        <v/>
      </c>
      <c r="J353" s="31">
        <f>IF(AND(B353=J$1),LOOKUP(9.99999999999999E+307,$J$2:J352)+1,"")</f>
        <v>187</v>
      </c>
      <c r="K353" s="31">
        <f>IF(AND(B353=K$1),LOOKUP(9.99999999999999E+307,$K$2:K352)+1,"")</f>
        <v>187</v>
      </c>
      <c r="L353" s="31">
        <f>IF(AND(B353=L$1),LOOKUP(9.99999999999999E+307,$L$2:L352)+1,"")</f>
        <v>187</v>
      </c>
      <c r="M353" s="31">
        <f>IF(AND(B353=M$1),LOOKUP(9.99999999999999E+307,$M$2:M352)+1,"")</f>
        <v>187</v>
      </c>
      <c r="N353" s="31" t="e">
        <f>IF(AND(B353=N$1),LOOKUP(9.99999999999999E+307,$N$2:N352)+1,"")</f>
        <v>#REF!</v>
      </c>
      <c r="O353" s="31" t="e">
        <f>IF(AND($B353=O$1),LOOKUP(9.99999999999999E+307,$O$2:O352)+1,"")</f>
        <v>#REF!</v>
      </c>
      <c r="P353" s="31" t="e">
        <f>IF(AND($B353=P$1),LOOKUP(9.99999999999999E+307,$P$2:P352)+1,"")</f>
        <v>#REF!</v>
      </c>
      <c r="Q353" s="31" t="e">
        <f>IF(AND($B353=Q$1),LOOKUP(9.99999999999999E+307,$Q$2:Q352)+1,"")</f>
        <v>#REF!</v>
      </c>
      <c r="R353" s="31">
        <f>IF(AND($B353=R$1),LOOKUP(9.99999999999999E+307,$R$2:R352)+1,"")</f>
        <v>187</v>
      </c>
      <c r="S353" s="31">
        <f>IF(AND($B353=S$1),LOOKUP(9.99999999999999E+307,$S$2:S352)+1,"")</f>
        <v>187</v>
      </c>
      <c r="T353" s="265"/>
      <c r="U353" s="265"/>
      <c r="V353" s="265"/>
      <c r="AA353" s="254" t="str">
        <f t="shared" si="41"/>
        <v/>
      </c>
      <c r="AB353" s="254" t="str">
        <f t="shared" si="42"/>
        <v/>
      </c>
      <c r="AC353" s="255">
        <f t="shared" si="38"/>
        <v>0</v>
      </c>
      <c r="AD353" s="255">
        <f t="shared" si="39"/>
        <v>3836</v>
      </c>
      <c r="AE353" s="256" t="str">
        <f t="shared" si="43"/>
        <v/>
      </c>
      <c r="AF353" s="252" t="str">
        <f t="shared" si="37"/>
        <v>-</v>
      </c>
    </row>
    <row r="354" spans="1:32" ht="20.149999999999999" customHeight="1" x14ac:dyDescent="0.75">
      <c r="A354" s="31">
        <v>352</v>
      </c>
      <c r="B354" s="235"/>
      <c r="C354" s="236"/>
      <c r="D354" s="236"/>
      <c r="E354" s="678"/>
      <c r="F354" s="678"/>
      <c r="G354" s="253" t="str">
        <f t="shared" si="40"/>
        <v/>
      </c>
      <c r="H354" s="31" t="str">
        <f>IF(AND(B354=H$1),LOOKUP(9.99999999999999E+307,$H$2:H353)+1,"")</f>
        <v/>
      </c>
      <c r="I354" s="31" t="str">
        <f>IF(AND(B354=I$1),LOOKUP(9.99999999999999E+307,$I$2:I353)+1,"")</f>
        <v/>
      </c>
      <c r="J354" s="31">
        <f>IF(AND(B354=J$1),LOOKUP(9.99999999999999E+307,$J$2:J353)+1,"")</f>
        <v>188</v>
      </c>
      <c r="K354" s="31">
        <f>IF(AND(B354=K$1),LOOKUP(9.99999999999999E+307,$K$2:K353)+1,"")</f>
        <v>188</v>
      </c>
      <c r="L354" s="31">
        <f>IF(AND(B354=L$1),LOOKUP(9.99999999999999E+307,$L$2:L353)+1,"")</f>
        <v>188</v>
      </c>
      <c r="M354" s="31">
        <f>IF(AND(B354=M$1),LOOKUP(9.99999999999999E+307,$M$2:M353)+1,"")</f>
        <v>188</v>
      </c>
      <c r="N354" s="31" t="e">
        <f>IF(AND(B354=N$1),LOOKUP(9.99999999999999E+307,$N$2:N353)+1,"")</f>
        <v>#REF!</v>
      </c>
      <c r="O354" s="31" t="e">
        <f>IF(AND($B354=O$1),LOOKUP(9.99999999999999E+307,$O$2:O353)+1,"")</f>
        <v>#REF!</v>
      </c>
      <c r="P354" s="31" t="e">
        <f>IF(AND($B354=P$1),LOOKUP(9.99999999999999E+307,$P$2:P353)+1,"")</f>
        <v>#REF!</v>
      </c>
      <c r="Q354" s="31" t="e">
        <f>IF(AND($B354=Q$1),LOOKUP(9.99999999999999E+307,$Q$2:Q353)+1,"")</f>
        <v>#REF!</v>
      </c>
      <c r="R354" s="31">
        <f>IF(AND($B354=R$1),LOOKUP(9.99999999999999E+307,$R$2:R353)+1,"")</f>
        <v>188</v>
      </c>
      <c r="S354" s="31">
        <f>IF(AND($B354=S$1),LOOKUP(9.99999999999999E+307,$S$2:S353)+1,"")</f>
        <v>188</v>
      </c>
      <c r="T354" s="265"/>
      <c r="U354" s="265"/>
      <c r="V354" s="265"/>
      <c r="AA354" s="254" t="str">
        <f t="shared" si="41"/>
        <v/>
      </c>
      <c r="AB354" s="254" t="str">
        <f t="shared" si="42"/>
        <v/>
      </c>
      <c r="AC354" s="255">
        <f t="shared" si="38"/>
        <v>0</v>
      </c>
      <c r="AD354" s="255">
        <f t="shared" si="39"/>
        <v>3836</v>
      </c>
      <c r="AE354" s="256" t="str">
        <f t="shared" si="43"/>
        <v/>
      </c>
      <c r="AF354" s="252" t="str">
        <f t="shared" si="37"/>
        <v>-</v>
      </c>
    </row>
    <row r="355" spans="1:32" ht="20.149999999999999" customHeight="1" x14ac:dyDescent="0.75">
      <c r="A355" s="31">
        <v>353</v>
      </c>
      <c r="B355" s="235"/>
      <c r="C355" s="236"/>
      <c r="D355" s="236"/>
      <c r="E355" s="678"/>
      <c r="F355" s="678"/>
      <c r="G355" s="253" t="str">
        <f t="shared" si="40"/>
        <v/>
      </c>
      <c r="H355" s="31" t="str">
        <f>IF(AND(B355=H$1),LOOKUP(9.99999999999999E+307,$H$2:H354)+1,"")</f>
        <v/>
      </c>
      <c r="I355" s="31" t="str">
        <f>IF(AND(B355=I$1),LOOKUP(9.99999999999999E+307,$I$2:I354)+1,"")</f>
        <v/>
      </c>
      <c r="J355" s="31">
        <f>IF(AND(B355=J$1),LOOKUP(9.99999999999999E+307,$J$2:J354)+1,"")</f>
        <v>189</v>
      </c>
      <c r="K355" s="31">
        <f>IF(AND(B355=K$1),LOOKUP(9.99999999999999E+307,$K$2:K354)+1,"")</f>
        <v>189</v>
      </c>
      <c r="L355" s="31">
        <f>IF(AND(B355=L$1),LOOKUP(9.99999999999999E+307,$L$2:L354)+1,"")</f>
        <v>189</v>
      </c>
      <c r="M355" s="31">
        <f>IF(AND(B355=M$1),LOOKUP(9.99999999999999E+307,$M$2:M354)+1,"")</f>
        <v>189</v>
      </c>
      <c r="N355" s="31" t="e">
        <f>IF(AND(B355=N$1),LOOKUP(9.99999999999999E+307,$N$2:N354)+1,"")</f>
        <v>#REF!</v>
      </c>
      <c r="O355" s="31" t="e">
        <f>IF(AND($B355=O$1),LOOKUP(9.99999999999999E+307,$O$2:O354)+1,"")</f>
        <v>#REF!</v>
      </c>
      <c r="P355" s="31" t="e">
        <f>IF(AND($B355=P$1),LOOKUP(9.99999999999999E+307,$P$2:P354)+1,"")</f>
        <v>#REF!</v>
      </c>
      <c r="Q355" s="31" t="e">
        <f>IF(AND($B355=Q$1),LOOKUP(9.99999999999999E+307,$Q$2:Q354)+1,"")</f>
        <v>#REF!</v>
      </c>
      <c r="R355" s="31">
        <f>IF(AND($B355=R$1),LOOKUP(9.99999999999999E+307,$R$2:R354)+1,"")</f>
        <v>189</v>
      </c>
      <c r="S355" s="31">
        <f>IF(AND($B355=S$1),LOOKUP(9.99999999999999E+307,$S$2:S354)+1,"")</f>
        <v>189</v>
      </c>
      <c r="T355" s="265"/>
      <c r="U355" s="265"/>
      <c r="V355" s="265"/>
      <c r="AA355" s="254" t="str">
        <f t="shared" si="41"/>
        <v/>
      </c>
      <c r="AB355" s="254" t="str">
        <f t="shared" si="42"/>
        <v/>
      </c>
      <c r="AC355" s="255">
        <f t="shared" si="38"/>
        <v>0</v>
      </c>
      <c r="AD355" s="255">
        <f t="shared" si="39"/>
        <v>3836</v>
      </c>
      <c r="AE355" s="256" t="str">
        <f t="shared" si="43"/>
        <v/>
      </c>
      <c r="AF355" s="252" t="str">
        <f t="shared" si="37"/>
        <v>-</v>
      </c>
    </row>
    <row r="356" spans="1:32" ht="20.149999999999999" customHeight="1" x14ac:dyDescent="0.75">
      <c r="A356" s="31">
        <v>354</v>
      </c>
      <c r="B356" s="235"/>
      <c r="C356" s="236"/>
      <c r="D356" s="236"/>
      <c r="E356" s="678"/>
      <c r="F356" s="678"/>
      <c r="G356" s="253" t="str">
        <f t="shared" si="40"/>
        <v/>
      </c>
      <c r="H356" s="31" t="str">
        <f>IF(AND(B356=H$1),LOOKUP(9.99999999999999E+307,$H$2:H355)+1,"")</f>
        <v/>
      </c>
      <c r="I356" s="31" t="str">
        <f>IF(AND(B356=I$1),LOOKUP(9.99999999999999E+307,$I$2:I355)+1,"")</f>
        <v/>
      </c>
      <c r="J356" s="31">
        <f>IF(AND(B356=J$1),LOOKUP(9.99999999999999E+307,$J$2:J355)+1,"")</f>
        <v>190</v>
      </c>
      <c r="K356" s="31">
        <f>IF(AND(B356=K$1),LOOKUP(9.99999999999999E+307,$K$2:K355)+1,"")</f>
        <v>190</v>
      </c>
      <c r="L356" s="31">
        <f>IF(AND(B356=L$1),LOOKUP(9.99999999999999E+307,$L$2:L355)+1,"")</f>
        <v>190</v>
      </c>
      <c r="M356" s="31">
        <f>IF(AND(B356=M$1),LOOKUP(9.99999999999999E+307,$M$2:M355)+1,"")</f>
        <v>190</v>
      </c>
      <c r="N356" s="31" t="e">
        <f>IF(AND(B356=N$1),LOOKUP(9.99999999999999E+307,$N$2:N355)+1,"")</f>
        <v>#REF!</v>
      </c>
      <c r="O356" s="31" t="e">
        <f>IF(AND($B356=O$1),LOOKUP(9.99999999999999E+307,$O$2:O355)+1,"")</f>
        <v>#REF!</v>
      </c>
      <c r="P356" s="31" t="e">
        <f>IF(AND($B356=P$1),LOOKUP(9.99999999999999E+307,$P$2:P355)+1,"")</f>
        <v>#REF!</v>
      </c>
      <c r="Q356" s="31" t="e">
        <f>IF(AND($B356=Q$1),LOOKUP(9.99999999999999E+307,$Q$2:Q355)+1,"")</f>
        <v>#REF!</v>
      </c>
      <c r="R356" s="31">
        <f>IF(AND($B356=R$1),LOOKUP(9.99999999999999E+307,$R$2:R355)+1,"")</f>
        <v>190</v>
      </c>
      <c r="S356" s="31">
        <f>IF(AND($B356=S$1),LOOKUP(9.99999999999999E+307,$S$2:S355)+1,"")</f>
        <v>190</v>
      </c>
      <c r="T356" s="265"/>
      <c r="U356" s="265"/>
      <c r="V356" s="265"/>
      <c r="AA356" s="254" t="str">
        <f t="shared" si="41"/>
        <v/>
      </c>
      <c r="AB356" s="254" t="str">
        <f t="shared" si="42"/>
        <v/>
      </c>
      <c r="AC356" s="255">
        <f t="shared" si="38"/>
        <v>0</v>
      </c>
      <c r="AD356" s="255">
        <f t="shared" si="39"/>
        <v>3836</v>
      </c>
      <c r="AE356" s="256" t="str">
        <f t="shared" si="43"/>
        <v/>
      </c>
      <c r="AF356" s="252" t="str">
        <f t="shared" si="37"/>
        <v>-</v>
      </c>
    </row>
    <row r="357" spans="1:32" ht="20.149999999999999" customHeight="1" x14ac:dyDescent="0.75">
      <c r="A357" s="31">
        <v>355</v>
      </c>
      <c r="B357" s="235"/>
      <c r="C357" s="236"/>
      <c r="D357" s="236"/>
      <c r="E357" s="678"/>
      <c r="F357" s="678"/>
      <c r="G357" s="253" t="str">
        <f t="shared" si="40"/>
        <v/>
      </c>
      <c r="H357" s="31" t="str">
        <f>IF(AND(B357=H$1),LOOKUP(9.99999999999999E+307,$H$2:H356)+1,"")</f>
        <v/>
      </c>
      <c r="I357" s="31" t="str">
        <f>IF(AND(B357=I$1),LOOKUP(9.99999999999999E+307,$I$2:I356)+1,"")</f>
        <v/>
      </c>
      <c r="J357" s="31">
        <f>IF(AND(B357=J$1),LOOKUP(9.99999999999999E+307,$J$2:J356)+1,"")</f>
        <v>191</v>
      </c>
      <c r="K357" s="31">
        <f>IF(AND(B357=K$1),LOOKUP(9.99999999999999E+307,$K$2:K356)+1,"")</f>
        <v>191</v>
      </c>
      <c r="L357" s="31">
        <f>IF(AND(B357=L$1),LOOKUP(9.99999999999999E+307,$L$2:L356)+1,"")</f>
        <v>191</v>
      </c>
      <c r="M357" s="31">
        <f>IF(AND(B357=M$1),LOOKUP(9.99999999999999E+307,$M$2:M356)+1,"")</f>
        <v>191</v>
      </c>
      <c r="N357" s="31" t="e">
        <f>IF(AND(B357=N$1),LOOKUP(9.99999999999999E+307,$N$2:N356)+1,"")</f>
        <v>#REF!</v>
      </c>
      <c r="O357" s="31" t="e">
        <f>IF(AND($B357=O$1),LOOKUP(9.99999999999999E+307,$O$2:O356)+1,"")</f>
        <v>#REF!</v>
      </c>
      <c r="P357" s="31" t="e">
        <f>IF(AND($B357=P$1),LOOKUP(9.99999999999999E+307,$P$2:P356)+1,"")</f>
        <v>#REF!</v>
      </c>
      <c r="Q357" s="31" t="e">
        <f>IF(AND($B357=Q$1),LOOKUP(9.99999999999999E+307,$Q$2:Q356)+1,"")</f>
        <v>#REF!</v>
      </c>
      <c r="R357" s="31">
        <f>IF(AND($B357=R$1),LOOKUP(9.99999999999999E+307,$R$2:R356)+1,"")</f>
        <v>191</v>
      </c>
      <c r="S357" s="31">
        <f>IF(AND($B357=S$1),LOOKUP(9.99999999999999E+307,$S$2:S356)+1,"")</f>
        <v>191</v>
      </c>
      <c r="T357" s="265"/>
      <c r="U357" s="265"/>
      <c r="V357" s="265"/>
      <c r="AA357" s="254" t="str">
        <f t="shared" si="41"/>
        <v/>
      </c>
      <c r="AB357" s="254" t="str">
        <f t="shared" si="42"/>
        <v/>
      </c>
      <c r="AC357" s="255">
        <f t="shared" si="38"/>
        <v>0</v>
      </c>
      <c r="AD357" s="255">
        <f t="shared" si="39"/>
        <v>3836</v>
      </c>
      <c r="AE357" s="256" t="str">
        <f t="shared" si="43"/>
        <v/>
      </c>
      <c r="AF357" s="252" t="str">
        <f t="shared" si="37"/>
        <v>-</v>
      </c>
    </row>
    <row r="358" spans="1:32" ht="20.149999999999999" customHeight="1" x14ac:dyDescent="0.75">
      <c r="A358" s="31">
        <v>356</v>
      </c>
      <c r="B358" s="235"/>
      <c r="C358" s="236"/>
      <c r="D358" s="236"/>
      <c r="E358" s="678"/>
      <c r="F358" s="678"/>
      <c r="G358" s="253" t="str">
        <f t="shared" si="40"/>
        <v/>
      </c>
      <c r="H358" s="31" t="str">
        <f>IF(AND(B358=H$1),LOOKUP(9.99999999999999E+307,$H$2:H357)+1,"")</f>
        <v/>
      </c>
      <c r="I358" s="31" t="str">
        <f>IF(AND(B358=I$1),LOOKUP(9.99999999999999E+307,$I$2:I357)+1,"")</f>
        <v/>
      </c>
      <c r="J358" s="31">
        <f>IF(AND(B358=J$1),LOOKUP(9.99999999999999E+307,$J$2:J357)+1,"")</f>
        <v>192</v>
      </c>
      <c r="K358" s="31">
        <f>IF(AND(B358=K$1),LOOKUP(9.99999999999999E+307,$K$2:K357)+1,"")</f>
        <v>192</v>
      </c>
      <c r="L358" s="31">
        <f>IF(AND(B358=L$1),LOOKUP(9.99999999999999E+307,$L$2:L357)+1,"")</f>
        <v>192</v>
      </c>
      <c r="M358" s="31">
        <f>IF(AND(B358=M$1),LOOKUP(9.99999999999999E+307,$M$2:M357)+1,"")</f>
        <v>192</v>
      </c>
      <c r="N358" s="31" t="e">
        <f>IF(AND(B358=N$1),LOOKUP(9.99999999999999E+307,$N$2:N357)+1,"")</f>
        <v>#REF!</v>
      </c>
      <c r="O358" s="31" t="e">
        <f>IF(AND($B358=O$1),LOOKUP(9.99999999999999E+307,$O$2:O357)+1,"")</f>
        <v>#REF!</v>
      </c>
      <c r="P358" s="31" t="e">
        <f>IF(AND($B358=P$1),LOOKUP(9.99999999999999E+307,$P$2:P357)+1,"")</f>
        <v>#REF!</v>
      </c>
      <c r="Q358" s="31" t="e">
        <f>IF(AND($B358=Q$1),LOOKUP(9.99999999999999E+307,$Q$2:Q357)+1,"")</f>
        <v>#REF!</v>
      </c>
      <c r="R358" s="31">
        <f>IF(AND($B358=R$1),LOOKUP(9.99999999999999E+307,$R$2:R357)+1,"")</f>
        <v>192</v>
      </c>
      <c r="S358" s="31">
        <f>IF(AND($B358=S$1),LOOKUP(9.99999999999999E+307,$S$2:S357)+1,"")</f>
        <v>192</v>
      </c>
      <c r="T358" s="265"/>
      <c r="U358" s="265"/>
      <c r="V358" s="265"/>
      <c r="AA358" s="254" t="str">
        <f t="shared" si="41"/>
        <v/>
      </c>
      <c r="AB358" s="254" t="str">
        <f t="shared" si="42"/>
        <v/>
      </c>
      <c r="AC358" s="255">
        <f t="shared" si="38"/>
        <v>0</v>
      </c>
      <c r="AD358" s="255">
        <f t="shared" si="39"/>
        <v>3836</v>
      </c>
      <c r="AE358" s="256" t="str">
        <f t="shared" si="43"/>
        <v/>
      </c>
      <c r="AF358" s="252" t="str">
        <f t="shared" si="37"/>
        <v>-</v>
      </c>
    </row>
    <row r="359" spans="1:32" ht="20.149999999999999" customHeight="1" x14ac:dyDescent="0.75">
      <c r="A359" s="31">
        <v>357</v>
      </c>
      <c r="B359" s="235"/>
      <c r="C359" s="236"/>
      <c r="D359" s="236"/>
      <c r="E359" s="678"/>
      <c r="F359" s="678"/>
      <c r="G359" s="253" t="str">
        <f t="shared" si="40"/>
        <v/>
      </c>
      <c r="H359" s="31" t="str">
        <f>IF(AND(B359=H$1),LOOKUP(9.99999999999999E+307,$H$2:H358)+1,"")</f>
        <v/>
      </c>
      <c r="I359" s="31" t="str">
        <f>IF(AND(B359=I$1),LOOKUP(9.99999999999999E+307,$I$2:I358)+1,"")</f>
        <v/>
      </c>
      <c r="J359" s="31">
        <f>IF(AND(B359=J$1),LOOKUP(9.99999999999999E+307,$J$2:J358)+1,"")</f>
        <v>193</v>
      </c>
      <c r="K359" s="31">
        <f>IF(AND(B359=K$1),LOOKUP(9.99999999999999E+307,$K$2:K358)+1,"")</f>
        <v>193</v>
      </c>
      <c r="L359" s="31">
        <f>IF(AND(B359=L$1),LOOKUP(9.99999999999999E+307,$L$2:L358)+1,"")</f>
        <v>193</v>
      </c>
      <c r="M359" s="31">
        <f>IF(AND(B359=M$1),LOOKUP(9.99999999999999E+307,$M$2:M358)+1,"")</f>
        <v>193</v>
      </c>
      <c r="N359" s="31" t="e">
        <f>IF(AND(B359=N$1),LOOKUP(9.99999999999999E+307,$N$2:N358)+1,"")</f>
        <v>#REF!</v>
      </c>
      <c r="O359" s="31" t="e">
        <f>IF(AND($B359=O$1),LOOKUP(9.99999999999999E+307,$O$2:O358)+1,"")</f>
        <v>#REF!</v>
      </c>
      <c r="P359" s="31" t="e">
        <f>IF(AND($B359=P$1),LOOKUP(9.99999999999999E+307,$P$2:P358)+1,"")</f>
        <v>#REF!</v>
      </c>
      <c r="Q359" s="31" t="e">
        <f>IF(AND($B359=Q$1),LOOKUP(9.99999999999999E+307,$Q$2:Q358)+1,"")</f>
        <v>#REF!</v>
      </c>
      <c r="R359" s="31">
        <f>IF(AND($B359=R$1),LOOKUP(9.99999999999999E+307,$R$2:R358)+1,"")</f>
        <v>193</v>
      </c>
      <c r="S359" s="31">
        <f>IF(AND($B359=S$1),LOOKUP(9.99999999999999E+307,$S$2:S358)+1,"")</f>
        <v>193</v>
      </c>
      <c r="T359" s="265"/>
      <c r="U359" s="265"/>
      <c r="V359" s="265"/>
      <c r="AA359" s="254" t="str">
        <f t="shared" si="41"/>
        <v/>
      </c>
      <c r="AB359" s="254" t="str">
        <f t="shared" si="42"/>
        <v/>
      </c>
      <c r="AC359" s="255">
        <f t="shared" si="38"/>
        <v>0</v>
      </c>
      <c r="AD359" s="255">
        <f t="shared" si="39"/>
        <v>3836</v>
      </c>
      <c r="AE359" s="256" t="str">
        <f t="shared" si="43"/>
        <v/>
      </c>
      <c r="AF359" s="252" t="str">
        <f t="shared" si="37"/>
        <v>-</v>
      </c>
    </row>
    <row r="360" spans="1:32" ht="20.149999999999999" customHeight="1" x14ac:dyDescent="0.75">
      <c r="A360" s="31">
        <v>358</v>
      </c>
      <c r="B360" s="235"/>
      <c r="C360" s="236"/>
      <c r="D360" s="236"/>
      <c r="E360" s="678"/>
      <c r="F360" s="238"/>
      <c r="G360" s="253" t="str">
        <f t="shared" si="40"/>
        <v/>
      </c>
      <c r="H360" s="31" t="str">
        <f>IF(AND(B360=H$1),LOOKUP(9.99999999999999E+307,$H$2:H359)+1,"")</f>
        <v/>
      </c>
      <c r="I360" s="31" t="str">
        <f>IF(AND(B360=I$1),LOOKUP(9.99999999999999E+307,$I$2:I359)+1,"")</f>
        <v/>
      </c>
      <c r="J360" s="31">
        <f>IF(AND(B360=J$1),LOOKUP(9.99999999999999E+307,$J$2:J359)+1,"")</f>
        <v>194</v>
      </c>
      <c r="K360" s="31">
        <f>IF(AND(B360=K$1),LOOKUP(9.99999999999999E+307,$K$2:K359)+1,"")</f>
        <v>194</v>
      </c>
      <c r="L360" s="31">
        <f>IF(AND(B360=L$1),LOOKUP(9.99999999999999E+307,$L$2:L359)+1,"")</f>
        <v>194</v>
      </c>
      <c r="M360" s="31">
        <f>IF(AND(B360=M$1),LOOKUP(9.99999999999999E+307,$M$2:M359)+1,"")</f>
        <v>194</v>
      </c>
      <c r="N360" s="31" t="e">
        <f>IF(AND(B360=N$1),LOOKUP(9.99999999999999E+307,$N$2:N359)+1,"")</f>
        <v>#REF!</v>
      </c>
      <c r="O360" s="31" t="e">
        <f>IF(AND($B360=O$1),LOOKUP(9.99999999999999E+307,$O$2:O359)+1,"")</f>
        <v>#REF!</v>
      </c>
      <c r="P360" s="31" t="e">
        <f>IF(AND($B360=P$1),LOOKUP(9.99999999999999E+307,$P$2:P359)+1,"")</f>
        <v>#REF!</v>
      </c>
      <c r="Q360" s="31" t="e">
        <f>IF(AND($B360=Q$1),LOOKUP(9.99999999999999E+307,$Q$2:Q359)+1,"")</f>
        <v>#REF!</v>
      </c>
      <c r="R360" s="31">
        <f>IF(AND($B360=R$1),LOOKUP(9.99999999999999E+307,$R$2:R359)+1,"")</f>
        <v>194</v>
      </c>
      <c r="S360" s="31">
        <f>IF(AND($B360=S$1),LOOKUP(9.99999999999999E+307,$S$2:S359)+1,"")</f>
        <v>194</v>
      </c>
      <c r="T360" s="265"/>
      <c r="U360" s="265"/>
      <c r="V360" s="265"/>
      <c r="AA360" s="254" t="str">
        <f t="shared" si="41"/>
        <v/>
      </c>
      <c r="AB360" s="254" t="str">
        <f t="shared" si="42"/>
        <v/>
      </c>
      <c r="AC360" s="255">
        <f t="shared" si="38"/>
        <v>0</v>
      </c>
      <c r="AD360" s="255">
        <f t="shared" si="39"/>
        <v>3836</v>
      </c>
      <c r="AE360" s="256" t="str">
        <f t="shared" si="43"/>
        <v/>
      </c>
      <c r="AF360" s="252" t="str">
        <f t="shared" si="37"/>
        <v>-</v>
      </c>
    </row>
    <row r="361" spans="1:32" ht="20.149999999999999" customHeight="1" x14ac:dyDescent="0.75">
      <c r="A361" s="31">
        <v>359</v>
      </c>
      <c r="B361" s="235"/>
      <c r="C361" s="236"/>
      <c r="D361" s="236"/>
      <c r="E361" s="678"/>
      <c r="F361" s="238"/>
      <c r="G361" s="253" t="str">
        <f t="shared" si="40"/>
        <v/>
      </c>
      <c r="H361" s="31" t="str">
        <f>IF(AND(B361=H$1),LOOKUP(9.99999999999999E+307,$H$2:H360)+1,"")</f>
        <v/>
      </c>
      <c r="I361" s="31" t="str">
        <f>IF(AND(B361=I$1),LOOKUP(9.99999999999999E+307,$I$2:I360)+1,"")</f>
        <v/>
      </c>
      <c r="J361" s="31">
        <f>IF(AND(B361=J$1),LOOKUP(9.99999999999999E+307,$J$2:J360)+1,"")</f>
        <v>195</v>
      </c>
      <c r="K361" s="31">
        <f>IF(AND(B361=K$1),LOOKUP(9.99999999999999E+307,$K$2:K360)+1,"")</f>
        <v>195</v>
      </c>
      <c r="L361" s="31">
        <f>IF(AND(B361=L$1),LOOKUP(9.99999999999999E+307,$L$2:L360)+1,"")</f>
        <v>195</v>
      </c>
      <c r="M361" s="31">
        <f>IF(AND(B361=M$1),LOOKUP(9.99999999999999E+307,$M$2:M360)+1,"")</f>
        <v>195</v>
      </c>
      <c r="N361" s="31" t="e">
        <f>IF(AND(B361=N$1),LOOKUP(9.99999999999999E+307,$N$2:N360)+1,"")</f>
        <v>#REF!</v>
      </c>
      <c r="O361" s="31" t="e">
        <f>IF(AND($B361=O$1),LOOKUP(9.99999999999999E+307,$O$2:O360)+1,"")</f>
        <v>#REF!</v>
      </c>
      <c r="P361" s="31" t="e">
        <f>IF(AND($B361=P$1),LOOKUP(9.99999999999999E+307,$P$2:P360)+1,"")</f>
        <v>#REF!</v>
      </c>
      <c r="Q361" s="31" t="e">
        <f>IF(AND($B361=Q$1),LOOKUP(9.99999999999999E+307,$Q$2:Q360)+1,"")</f>
        <v>#REF!</v>
      </c>
      <c r="R361" s="31">
        <f>IF(AND($B361=R$1),LOOKUP(9.99999999999999E+307,$R$2:R360)+1,"")</f>
        <v>195</v>
      </c>
      <c r="S361" s="31">
        <f>IF(AND($B361=S$1),LOOKUP(9.99999999999999E+307,$S$2:S360)+1,"")</f>
        <v>195</v>
      </c>
      <c r="T361" s="265"/>
      <c r="U361" s="265"/>
      <c r="V361" s="265"/>
      <c r="AA361" s="254" t="str">
        <f t="shared" si="41"/>
        <v/>
      </c>
      <c r="AB361" s="254" t="str">
        <f t="shared" si="42"/>
        <v/>
      </c>
      <c r="AC361" s="255">
        <f t="shared" si="38"/>
        <v>0</v>
      </c>
      <c r="AD361" s="255">
        <f t="shared" si="39"/>
        <v>3836</v>
      </c>
      <c r="AE361" s="256" t="str">
        <f t="shared" si="43"/>
        <v/>
      </c>
      <c r="AF361" s="252" t="str">
        <f t="shared" si="37"/>
        <v>-</v>
      </c>
    </row>
    <row r="362" spans="1:32" ht="20.149999999999999" customHeight="1" x14ac:dyDescent="0.75">
      <c r="A362" s="31">
        <v>360</v>
      </c>
      <c r="B362" s="235"/>
      <c r="C362" s="236"/>
      <c r="D362" s="236"/>
      <c r="E362" s="678"/>
      <c r="F362" s="238"/>
      <c r="G362" s="253" t="str">
        <f t="shared" si="40"/>
        <v/>
      </c>
      <c r="H362" s="31" t="str">
        <f>IF(AND(B362=H$1),LOOKUP(9.99999999999999E+307,$H$2:H361)+1,"")</f>
        <v/>
      </c>
      <c r="I362" s="31" t="str">
        <f>IF(AND(B362=I$1),LOOKUP(9.99999999999999E+307,$I$2:I361)+1,"")</f>
        <v/>
      </c>
      <c r="J362" s="31">
        <f>IF(AND(B362=J$1),LOOKUP(9.99999999999999E+307,$J$2:J361)+1,"")</f>
        <v>196</v>
      </c>
      <c r="K362" s="31">
        <f>IF(AND(B362=K$1),LOOKUP(9.99999999999999E+307,$K$2:K361)+1,"")</f>
        <v>196</v>
      </c>
      <c r="L362" s="31">
        <f>IF(AND(B362=L$1),LOOKUP(9.99999999999999E+307,$L$2:L361)+1,"")</f>
        <v>196</v>
      </c>
      <c r="M362" s="31">
        <f>IF(AND(B362=M$1),LOOKUP(9.99999999999999E+307,$M$2:M361)+1,"")</f>
        <v>196</v>
      </c>
      <c r="N362" s="31" t="e">
        <f>IF(AND(B362=N$1),LOOKUP(9.99999999999999E+307,$N$2:N361)+1,"")</f>
        <v>#REF!</v>
      </c>
      <c r="O362" s="31" t="e">
        <f>IF(AND($B362=O$1),LOOKUP(9.99999999999999E+307,$O$2:O361)+1,"")</f>
        <v>#REF!</v>
      </c>
      <c r="P362" s="31" t="e">
        <f>IF(AND($B362=P$1),LOOKUP(9.99999999999999E+307,$P$2:P361)+1,"")</f>
        <v>#REF!</v>
      </c>
      <c r="Q362" s="31" t="e">
        <f>IF(AND($B362=Q$1),LOOKUP(9.99999999999999E+307,$Q$2:Q361)+1,"")</f>
        <v>#REF!</v>
      </c>
      <c r="R362" s="31">
        <f>IF(AND($B362=R$1),LOOKUP(9.99999999999999E+307,$R$2:R361)+1,"")</f>
        <v>196</v>
      </c>
      <c r="S362" s="31">
        <f>IF(AND($B362=S$1),LOOKUP(9.99999999999999E+307,$S$2:S361)+1,"")</f>
        <v>196</v>
      </c>
      <c r="T362" s="265"/>
      <c r="U362" s="265"/>
      <c r="V362" s="265"/>
      <c r="AA362" s="254" t="str">
        <f t="shared" si="41"/>
        <v/>
      </c>
      <c r="AB362" s="254" t="str">
        <f t="shared" si="42"/>
        <v/>
      </c>
      <c r="AC362" s="255">
        <f t="shared" si="38"/>
        <v>0</v>
      </c>
      <c r="AD362" s="255">
        <f t="shared" si="39"/>
        <v>3836</v>
      </c>
      <c r="AE362" s="256" t="str">
        <f t="shared" si="43"/>
        <v/>
      </c>
      <c r="AF362" s="252" t="str">
        <f t="shared" si="37"/>
        <v>-</v>
      </c>
    </row>
    <row r="363" spans="1:32" ht="20.149999999999999" customHeight="1" x14ac:dyDescent="0.75">
      <c r="A363" s="31">
        <v>361</v>
      </c>
      <c r="B363" s="235"/>
      <c r="C363" s="236"/>
      <c r="D363" s="236"/>
      <c r="E363" s="678"/>
      <c r="F363" s="238"/>
      <c r="G363" s="253" t="str">
        <f t="shared" si="40"/>
        <v/>
      </c>
      <c r="H363" s="31" t="str">
        <f>IF(AND(B363=H$1),LOOKUP(9.99999999999999E+307,$H$2:H362)+1,"")</f>
        <v/>
      </c>
      <c r="I363" s="31" t="str">
        <f>IF(AND(B363=I$1),LOOKUP(9.99999999999999E+307,$I$2:I362)+1,"")</f>
        <v/>
      </c>
      <c r="J363" s="31">
        <f>IF(AND(B363=J$1),LOOKUP(9.99999999999999E+307,$J$2:J362)+1,"")</f>
        <v>197</v>
      </c>
      <c r="K363" s="31">
        <f>IF(AND(B363=K$1),LOOKUP(9.99999999999999E+307,$K$2:K362)+1,"")</f>
        <v>197</v>
      </c>
      <c r="L363" s="31">
        <f>IF(AND(B363=L$1),LOOKUP(9.99999999999999E+307,$L$2:L362)+1,"")</f>
        <v>197</v>
      </c>
      <c r="M363" s="31">
        <f>IF(AND(B363=M$1),LOOKUP(9.99999999999999E+307,$M$2:M362)+1,"")</f>
        <v>197</v>
      </c>
      <c r="N363" s="31" t="e">
        <f>IF(AND(B363=N$1),LOOKUP(9.99999999999999E+307,$N$2:N362)+1,"")</f>
        <v>#REF!</v>
      </c>
      <c r="O363" s="31" t="e">
        <f>IF(AND($B363=O$1),LOOKUP(9.99999999999999E+307,$O$2:O362)+1,"")</f>
        <v>#REF!</v>
      </c>
      <c r="P363" s="31" t="e">
        <f>IF(AND($B363=P$1),LOOKUP(9.99999999999999E+307,$P$2:P362)+1,"")</f>
        <v>#REF!</v>
      </c>
      <c r="Q363" s="31" t="e">
        <f>IF(AND($B363=Q$1),LOOKUP(9.99999999999999E+307,$Q$2:Q362)+1,"")</f>
        <v>#REF!</v>
      </c>
      <c r="R363" s="31">
        <f>IF(AND($B363=R$1),LOOKUP(9.99999999999999E+307,$R$2:R362)+1,"")</f>
        <v>197</v>
      </c>
      <c r="S363" s="31">
        <f>IF(AND($B363=S$1),LOOKUP(9.99999999999999E+307,$S$2:S362)+1,"")</f>
        <v>197</v>
      </c>
      <c r="T363" s="265"/>
      <c r="U363" s="265"/>
      <c r="V363" s="265"/>
      <c r="AA363" s="254" t="str">
        <f t="shared" si="41"/>
        <v/>
      </c>
      <c r="AB363" s="254" t="str">
        <f t="shared" si="42"/>
        <v/>
      </c>
      <c r="AC363" s="255">
        <f t="shared" si="38"/>
        <v>0</v>
      </c>
      <c r="AD363" s="255">
        <f t="shared" si="39"/>
        <v>3836</v>
      </c>
      <c r="AE363" s="256" t="str">
        <f t="shared" si="43"/>
        <v/>
      </c>
      <c r="AF363" s="252" t="str">
        <f t="shared" si="37"/>
        <v>-</v>
      </c>
    </row>
    <row r="364" spans="1:32" ht="20.149999999999999" customHeight="1" x14ac:dyDescent="0.75">
      <c r="A364" s="31">
        <v>362</v>
      </c>
      <c r="B364" s="235"/>
      <c r="C364" s="236"/>
      <c r="D364" s="236"/>
      <c r="E364" s="678"/>
      <c r="F364" s="238"/>
      <c r="G364" s="253" t="str">
        <f t="shared" si="40"/>
        <v/>
      </c>
      <c r="H364" s="31" t="str">
        <f>IF(AND(B364=H$1),LOOKUP(9.99999999999999E+307,$H$2:H363)+1,"")</f>
        <v/>
      </c>
      <c r="I364" s="31" t="str">
        <f>IF(AND(B364=I$1),LOOKUP(9.99999999999999E+307,$I$2:I363)+1,"")</f>
        <v/>
      </c>
      <c r="J364" s="31">
        <f>IF(AND(B364=J$1),LOOKUP(9.99999999999999E+307,$J$2:J363)+1,"")</f>
        <v>198</v>
      </c>
      <c r="K364" s="31">
        <f>IF(AND(B364=K$1),LOOKUP(9.99999999999999E+307,$K$2:K363)+1,"")</f>
        <v>198</v>
      </c>
      <c r="L364" s="31">
        <f>IF(AND(B364=L$1),LOOKUP(9.99999999999999E+307,$L$2:L363)+1,"")</f>
        <v>198</v>
      </c>
      <c r="M364" s="31">
        <f>IF(AND(B364=M$1),LOOKUP(9.99999999999999E+307,$M$2:M363)+1,"")</f>
        <v>198</v>
      </c>
      <c r="N364" s="31" t="e">
        <f>IF(AND(B364=N$1),LOOKUP(9.99999999999999E+307,$N$2:N363)+1,"")</f>
        <v>#REF!</v>
      </c>
      <c r="O364" s="31" t="e">
        <f>IF(AND($B364=O$1),LOOKUP(9.99999999999999E+307,$O$2:O363)+1,"")</f>
        <v>#REF!</v>
      </c>
      <c r="P364" s="31" t="e">
        <f>IF(AND($B364=P$1),LOOKUP(9.99999999999999E+307,$P$2:P363)+1,"")</f>
        <v>#REF!</v>
      </c>
      <c r="Q364" s="31" t="e">
        <f>IF(AND($B364=Q$1),LOOKUP(9.99999999999999E+307,$Q$2:Q363)+1,"")</f>
        <v>#REF!</v>
      </c>
      <c r="R364" s="31">
        <f>IF(AND($B364=R$1),LOOKUP(9.99999999999999E+307,$R$2:R363)+1,"")</f>
        <v>198</v>
      </c>
      <c r="S364" s="31">
        <f>IF(AND($B364=S$1),LOOKUP(9.99999999999999E+307,$S$2:S363)+1,"")</f>
        <v>198</v>
      </c>
      <c r="T364" s="265"/>
      <c r="U364" s="265"/>
      <c r="V364" s="265"/>
      <c r="AA364" s="254" t="str">
        <f t="shared" si="41"/>
        <v/>
      </c>
      <c r="AB364" s="254" t="str">
        <f t="shared" si="42"/>
        <v/>
      </c>
      <c r="AC364" s="255">
        <f t="shared" si="38"/>
        <v>0</v>
      </c>
      <c r="AD364" s="255">
        <f t="shared" si="39"/>
        <v>3836</v>
      </c>
      <c r="AE364" s="256" t="str">
        <f t="shared" si="43"/>
        <v/>
      </c>
      <c r="AF364" s="252" t="str">
        <f t="shared" si="37"/>
        <v>-</v>
      </c>
    </row>
    <row r="365" spans="1:32" ht="20.149999999999999" customHeight="1" x14ac:dyDescent="0.75">
      <c r="A365" s="31">
        <v>363</v>
      </c>
      <c r="B365" s="235"/>
      <c r="C365" s="236"/>
      <c r="D365" s="236"/>
      <c r="E365" s="678"/>
      <c r="F365" s="238"/>
      <c r="G365" s="253" t="str">
        <f t="shared" si="40"/>
        <v/>
      </c>
      <c r="H365" s="31" t="str">
        <f>IF(AND(B365=H$1),LOOKUP(9.99999999999999E+307,$H$2:H364)+1,"")</f>
        <v/>
      </c>
      <c r="I365" s="31" t="str">
        <f>IF(AND(B365=I$1),LOOKUP(9.99999999999999E+307,$I$2:I364)+1,"")</f>
        <v/>
      </c>
      <c r="J365" s="31">
        <f>IF(AND(B365=J$1),LOOKUP(9.99999999999999E+307,$J$2:J364)+1,"")</f>
        <v>199</v>
      </c>
      <c r="K365" s="31">
        <f>IF(AND(B365=K$1),LOOKUP(9.99999999999999E+307,$K$2:K364)+1,"")</f>
        <v>199</v>
      </c>
      <c r="L365" s="31">
        <f>IF(AND(B365=L$1),LOOKUP(9.99999999999999E+307,$L$2:L364)+1,"")</f>
        <v>199</v>
      </c>
      <c r="M365" s="31">
        <f>IF(AND(B365=M$1),LOOKUP(9.99999999999999E+307,$M$2:M364)+1,"")</f>
        <v>199</v>
      </c>
      <c r="N365" s="31" t="e">
        <f>IF(AND(B365=N$1),LOOKUP(9.99999999999999E+307,$N$2:N364)+1,"")</f>
        <v>#REF!</v>
      </c>
      <c r="O365" s="31" t="e">
        <f>IF(AND($B365=O$1),LOOKUP(9.99999999999999E+307,$O$2:O364)+1,"")</f>
        <v>#REF!</v>
      </c>
      <c r="P365" s="31" t="e">
        <f>IF(AND($B365=P$1),LOOKUP(9.99999999999999E+307,$P$2:P364)+1,"")</f>
        <v>#REF!</v>
      </c>
      <c r="Q365" s="31" t="e">
        <f>IF(AND($B365=Q$1),LOOKUP(9.99999999999999E+307,$Q$2:Q364)+1,"")</f>
        <v>#REF!</v>
      </c>
      <c r="R365" s="31">
        <f>IF(AND($B365=R$1),LOOKUP(9.99999999999999E+307,$R$2:R364)+1,"")</f>
        <v>199</v>
      </c>
      <c r="S365" s="31">
        <f>IF(AND($B365=S$1),LOOKUP(9.99999999999999E+307,$S$2:S364)+1,"")</f>
        <v>199</v>
      </c>
      <c r="T365" s="265"/>
      <c r="U365" s="265"/>
      <c r="V365" s="265"/>
      <c r="AA365" s="254" t="str">
        <f t="shared" si="41"/>
        <v/>
      </c>
      <c r="AB365" s="254" t="str">
        <f t="shared" si="42"/>
        <v/>
      </c>
      <c r="AC365" s="255">
        <f t="shared" si="38"/>
        <v>0</v>
      </c>
      <c r="AD365" s="255">
        <f t="shared" si="39"/>
        <v>3836</v>
      </c>
      <c r="AE365" s="256" t="str">
        <f t="shared" si="43"/>
        <v/>
      </c>
      <c r="AF365" s="252" t="str">
        <f t="shared" si="37"/>
        <v>-</v>
      </c>
    </row>
    <row r="366" spans="1:32" ht="20.149999999999999" customHeight="1" x14ac:dyDescent="0.75">
      <c r="A366" s="31">
        <v>364</v>
      </c>
      <c r="B366" s="235"/>
      <c r="C366" s="236"/>
      <c r="D366" s="236"/>
      <c r="E366" s="678"/>
      <c r="F366" s="238"/>
      <c r="G366" s="253" t="str">
        <f t="shared" si="40"/>
        <v/>
      </c>
      <c r="H366" s="31" t="str">
        <f>IF(AND(B366=H$1),LOOKUP(9.99999999999999E+307,$H$2:H365)+1,"")</f>
        <v/>
      </c>
      <c r="I366" s="31" t="str">
        <f>IF(AND(B366=I$1),LOOKUP(9.99999999999999E+307,$I$2:I365)+1,"")</f>
        <v/>
      </c>
      <c r="J366" s="31">
        <f>IF(AND(B366=J$1),LOOKUP(9.99999999999999E+307,$J$2:J365)+1,"")</f>
        <v>200</v>
      </c>
      <c r="K366" s="31">
        <f>IF(AND(B366=K$1),LOOKUP(9.99999999999999E+307,$K$2:K365)+1,"")</f>
        <v>200</v>
      </c>
      <c r="L366" s="31">
        <f>IF(AND(B366=L$1),LOOKUP(9.99999999999999E+307,$L$2:L365)+1,"")</f>
        <v>200</v>
      </c>
      <c r="M366" s="31">
        <f>IF(AND(B366=M$1),LOOKUP(9.99999999999999E+307,$M$2:M365)+1,"")</f>
        <v>200</v>
      </c>
      <c r="N366" s="31" t="e">
        <f>IF(AND(B366=N$1),LOOKUP(9.99999999999999E+307,$N$2:N365)+1,"")</f>
        <v>#REF!</v>
      </c>
      <c r="O366" s="31" t="e">
        <f>IF(AND($B366=O$1),LOOKUP(9.99999999999999E+307,$O$2:O365)+1,"")</f>
        <v>#REF!</v>
      </c>
      <c r="P366" s="31" t="e">
        <f>IF(AND($B366=P$1),LOOKUP(9.99999999999999E+307,$P$2:P365)+1,"")</f>
        <v>#REF!</v>
      </c>
      <c r="Q366" s="31" t="e">
        <f>IF(AND($B366=Q$1),LOOKUP(9.99999999999999E+307,$Q$2:Q365)+1,"")</f>
        <v>#REF!</v>
      </c>
      <c r="R366" s="31">
        <f>IF(AND($B366=R$1),LOOKUP(9.99999999999999E+307,$R$2:R365)+1,"")</f>
        <v>200</v>
      </c>
      <c r="S366" s="31">
        <f>IF(AND($B366=S$1),LOOKUP(9.99999999999999E+307,$S$2:S365)+1,"")</f>
        <v>200</v>
      </c>
      <c r="T366" s="265"/>
      <c r="U366" s="265"/>
      <c r="V366" s="265"/>
      <c r="AA366" s="254" t="str">
        <f t="shared" si="41"/>
        <v/>
      </c>
      <c r="AB366" s="254" t="str">
        <f t="shared" si="42"/>
        <v/>
      </c>
      <c r="AC366" s="255">
        <f t="shared" si="38"/>
        <v>0</v>
      </c>
      <c r="AD366" s="255">
        <f t="shared" si="39"/>
        <v>3836</v>
      </c>
      <c r="AE366" s="256" t="str">
        <f t="shared" si="43"/>
        <v/>
      </c>
      <c r="AF366" s="252" t="str">
        <f t="shared" si="37"/>
        <v>-</v>
      </c>
    </row>
    <row r="367" spans="1:32" ht="20.149999999999999" customHeight="1" x14ac:dyDescent="0.75">
      <c r="A367" s="31">
        <v>365</v>
      </c>
      <c r="B367" s="235"/>
      <c r="C367" s="236"/>
      <c r="D367" s="236"/>
      <c r="E367" s="238"/>
      <c r="F367" s="238"/>
      <c r="G367" s="253" t="str">
        <f t="shared" si="40"/>
        <v/>
      </c>
      <c r="H367" s="31" t="str">
        <f>IF(AND(B367=H$1),LOOKUP(9.99999999999999E+307,$H$2:H366)+1,"")</f>
        <v/>
      </c>
      <c r="I367" s="31" t="str">
        <f>IF(AND(B367=I$1),LOOKUP(9.99999999999999E+307,$I$2:I366)+1,"")</f>
        <v/>
      </c>
      <c r="J367" s="31">
        <f>IF(AND(B367=J$1),LOOKUP(9.99999999999999E+307,$J$2:J366)+1,"")</f>
        <v>201</v>
      </c>
      <c r="K367" s="31">
        <f>IF(AND(B367=K$1),LOOKUP(9.99999999999999E+307,$K$2:K366)+1,"")</f>
        <v>201</v>
      </c>
      <c r="L367" s="31">
        <f>IF(AND(B367=L$1),LOOKUP(9.99999999999999E+307,$L$2:L366)+1,"")</f>
        <v>201</v>
      </c>
      <c r="M367" s="31">
        <f>IF(AND(B367=M$1),LOOKUP(9.99999999999999E+307,$M$2:M366)+1,"")</f>
        <v>201</v>
      </c>
      <c r="N367" s="31" t="e">
        <f>IF(AND(B367=N$1),LOOKUP(9.99999999999999E+307,$N$2:N366)+1,"")</f>
        <v>#REF!</v>
      </c>
      <c r="O367" s="31" t="e">
        <f>IF(AND($B367=O$1),LOOKUP(9.99999999999999E+307,$O$2:O366)+1,"")</f>
        <v>#REF!</v>
      </c>
      <c r="P367" s="31" t="e">
        <f>IF(AND($B367=P$1),LOOKUP(9.99999999999999E+307,$P$2:P366)+1,"")</f>
        <v>#REF!</v>
      </c>
      <c r="Q367" s="31" t="e">
        <f>IF(AND($B367=Q$1),LOOKUP(9.99999999999999E+307,$Q$2:Q366)+1,"")</f>
        <v>#REF!</v>
      </c>
      <c r="R367" s="31">
        <f>IF(AND($B367=R$1),LOOKUP(9.99999999999999E+307,$R$2:R366)+1,"")</f>
        <v>201</v>
      </c>
      <c r="S367" s="31">
        <f>IF(AND($B367=S$1),LOOKUP(9.99999999999999E+307,$S$2:S366)+1,"")</f>
        <v>201</v>
      </c>
      <c r="T367" s="265"/>
      <c r="U367" s="265"/>
      <c r="V367" s="265"/>
      <c r="AA367" s="254" t="str">
        <f t="shared" si="41"/>
        <v/>
      </c>
      <c r="AB367" s="254" t="str">
        <f t="shared" si="42"/>
        <v/>
      </c>
      <c r="AC367" s="255">
        <f t="shared" si="38"/>
        <v>0</v>
      </c>
      <c r="AD367" s="255">
        <f t="shared" si="39"/>
        <v>3836</v>
      </c>
      <c r="AE367" s="256" t="str">
        <f t="shared" si="43"/>
        <v/>
      </c>
      <c r="AF367" s="252" t="str">
        <f t="shared" ref="AF367:AF430" si="44">CONCATENATE(B367,"-",AE367)</f>
        <v>-</v>
      </c>
    </row>
    <row r="368" spans="1:32" ht="20.149999999999999" customHeight="1" x14ac:dyDescent="0.75">
      <c r="A368" s="31">
        <v>366</v>
      </c>
      <c r="B368" s="235"/>
      <c r="C368" s="236"/>
      <c r="D368" s="236"/>
      <c r="E368" s="678"/>
      <c r="F368" s="238"/>
      <c r="G368" s="253" t="str">
        <f t="shared" si="40"/>
        <v/>
      </c>
      <c r="H368" s="31" t="str">
        <f>IF(AND(B368=H$1),LOOKUP(9.99999999999999E+307,$H$2:H367)+1,"")</f>
        <v/>
      </c>
      <c r="I368" s="31" t="str">
        <f>IF(AND(B368=I$1),LOOKUP(9.99999999999999E+307,$I$2:I367)+1,"")</f>
        <v/>
      </c>
      <c r="J368" s="31">
        <f>IF(AND(B368=J$1),LOOKUP(9.99999999999999E+307,$J$2:J367)+1,"")</f>
        <v>202</v>
      </c>
      <c r="K368" s="31">
        <f>IF(AND(B368=K$1),LOOKUP(9.99999999999999E+307,$K$2:K367)+1,"")</f>
        <v>202</v>
      </c>
      <c r="L368" s="31">
        <f>IF(AND(B368=L$1),LOOKUP(9.99999999999999E+307,$L$2:L367)+1,"")</f>
        <v>202</v>
      </c>
      <c r="M368" s="31">
        <f>IF(AND(B368=M$1),LOOKUP(9.99999999999999E+307,$M$2:M367)+1,"")</f>
        <v>202</v>
      </c>
      <c r="N368" s="31" t="e">
        <f>IF(AND(B368=N$1),LOOKUP(9.99999999999999E+307,$N$2:N367)+1,"")</f>
        <v>#REF!</v>
      </c>
      <c r="O368" s="31" t="e">
        <f>IF(AND($B368=O$1),LOOKUP(9.99999999999999E+307,$O$2:O367)+1,"")</f>
        <v>#REF!</v>
      </c>
      <c r="P368" s="31" t="e">
        <f>IF(AND($B368=P$1),LOOKUP(9.99999999999999E+307,$P$2:P367)+1,"")</f>
        <v>#REF!</v>
      </c>
      <c r="Q368" s="31" t="e">
        <f>IF(AND($B368=Q$1),LOOKUP(9.99999999999999E+307,$Q$2:Q367)+1,"")</f>
        <v>#REF!</v>
      </c>
      <c r="R368" s="31">
        <f>IF(AND($B368=R$1),LOOKUP(9.99999999999999E+307,$R$2:R367)+1,"")</f>
        <v>202</v>
      </c>
      <c r="S368" s="31">
        <f>IF(AND($B368=S$1),LOOKUP(9.99999999999999E+307,$S$2:S367)+1,"")</f>
        <v>202</v>
      </c>
      <c r="T368" s="265"/>
      <c r="U368" s="265"/>
      <c r="V368" s="265"/>
      <c r="AA368" s="254" t="str">
        <f t="shared" si="41"/>
        <v/>
      </c>
      <c r="AB368" s="254" t="str">
        <f t="shared" si="42"/>
        <v/>
      </c>
      <c r="AC368" s="255">
        <f t="shared" si="38"/>
        <v>0</v>
      </c>
      <c r="AD368" s="255">
        <f t="shared" si="39"/>
        <v>3836</v>
      </c>
      <c r="AE368" s="256" t="str">
        <f t="shared" si="43"/>
        <v/>
      </c>
      <c r="AF368" s="252" t="str">
        <f t="shared" si="44"/>
        <v>-</v>
      </c>
    </row>
    <row r="369" spans="1:32" ht="20.149999999999999" customHeight="1" x14ac:dyDescent="0.75">
      <c r="A369" s="31">
        <v>367</v>
      </c>
      <c r="B369" s="235"/>
      <c r="C369" s="236"/>
      <c r="D369" s="236"/>
      <c r="E369" s="678"/>
      <c r="F369" s="238"/>
      <c r="G369" s="253" t="str">
        <f t="shared" si="40"/>
        <v/>
      </c>
      <c r="H369" s="31" t="str">
        <f>IF(AND(B369=H$1),LOOKUP(9.99999999999999E+307,$H$2:H368)+1,"")</f>
        <v/>
      </c>
      <c r="I369" s="31" t="str">
        <f>IF(AND(B369=I$1),LOOKUP(9.99999999999999E+307,$I$2:I368)+1,"")</f>
        <v/>
      </c>
      <c r="J369" s="31">
        <f>IF(AND(B369=J$1),LOOKUP(9.99999999999999E+307,$J$2:J368)+1,"")</f>
        <v>203</v>
      </c>
      <c r="K369" s="31">
        <f>IF(AND(B369=K$1),LOOKUP(9.99999999999999E+307,$K$2:K368)+1,"")</f>
        <v>203</v>
      </c>
      <c r="L369" s="31">
        <f>IF(AND(B369=L$1),LOOKUP(9.99999999999999E+307,$L$2:L368)+1,"")</f>
        <v>203</v>
      </c>
      <c r="M369" s="31">
        <f>IF(AND(B369=M$1),LOOKUP(9.99999999999999E+307,$M$2:M368)+1,"")</f>
        <v>203</v>
      </c>
      <c r="N369" s="31" t="e">
        <f>IF(AND(B369=N$1),LOOKUP(9.99999999999999E+307,$N$2:N368)+1,"")</f>
        <v>#REF!</v>
      </c>
      <c r="O369" s="31" t="e">
        <f>IF(AND($B369=O$1),LOOKUP(9.99999999999999E+307,$O$2:O368)+1,"")</f>
        <v>#REF!</v>
      </c>
      <c r="P369" s="31" t="e">
        <f>IF(AND($B369=P$1),LOOKUP(9.99999999999999E+307,$P$2:P368)+1,"")</f>
        <v>#REF!</v>
      </c>
      <c r="Q369" s="31" t="e">
        <f>IF(AND($B369=Q$1),LOOKUP(9.99999999999999E+307,$Q$2:Q368)+1,"")</f>
        <v>#REF!</v>
      </c>
      <c r="R369" s="31">
        <f>IF(AND($B369=R$1),LOOKUP(9.99999999999999E+307,$R$2:R368)+1,"")</f>
        <v>203</v>
      </c>
      <c r="S369" s="31">
        <f>IF(AND($B369=S$1),LOOKUP(9.99999999999999E+307,$S$2:S368)+1,"")</f>
        <v>203</v>
      </c>
      <c r="T369" s="265"/>
      <c r="U369" s="265"/>
      <c r="V369" s="265"/>
      <c r="AA369" s="254" t="str">
        <f t="shared" si="41"/>
        <v/>
      </c>
      <c r="AB369" s="254" t="str">
        <f t="shared" si="42"/>
        <v/>
      </c>
      <c r="AC369" s="255">
        <f t="shared" si="38"/>
        <v>0</v>
      </c>
      <c r="AD369" s="255">
        <f t="shared" si="39"/>
        <v>3836</v>
      </c>
      <c r="AE369" s="256" t="str">
        <f t="shared" si="43"/>
        <v/>
      </c>
      <c r="AF369" s="252" t="str">
        <f t="shared" si="44"/>
        <v>-</v>
      </c>
    </row>
    <row r="370" spans="1:32" ht="20.149999999999999" customHeight="1" x14ac:dyDescent="0.75">
      <c r="A370" s="31">
        <v>368</v>
      </c>
      <c r="B370" s="235"/>
      <c r="C370" s="236"/>
      <c r="D370" s="236"/>
      <c r="E370" s="678"/>
      <c r="F370" s="238"/>
      <c r="G370" s="253" t="str">
        <f t="shared" si="40"/>
        <v/>
      </c>
      <c r="H370" s="31" t="str">
        <f>IF(AND(B370=H$1),LOOKUP(9.99999999999999E+307,$H$2:H369)+1,"")</f>
        <v/>
      </c>
      <c r="I370" s="31" t="str">
        <f>IF(AND(B370=I$1),LOOKUP(9.99999999999999E+307,$I$2:I369)+1,"")</f>
        <v/>
      </c>
      <c r="J370" s="31">
        <f>IF(AND(B370=J$1),LOOKUP(9.99999999999999E+307,$J$2:J369)+1,"")</f>
        <v>204</v>
      </c>
      <c r="K370" s="31">
        <f>IF(AND(B370=K$1),LOOKUP(9.99999999999999E+307,$K$2:K369)+1,"")</f>
        <v>204</v>
      </c>
      <c r="L370" s="31">
        <f>IF(AND(B370=L$1),LOOKUP(9.99999999999999E+307,$L$2:L369)+1,"")</f>
        <v>204</v>
      </c>
      <c r="M370" s="31">
        <f>IF(AND(B370=M$1),LOOKUP(9.99999999999999E+307,$M$2:M369)+1,"")</f>
        <v>204</v>
      </c>
      <c r="N370" s="31" t="e">
        <f>IF(AND(B370=N$1),LOOKUP(9.99999999999999E+307,$N$2:N369)+1,"")</f>
        <v>#REF!</v>
      </c>
      <c r="O370" s="31" t="e">
        <f>IF(AND($B370=O$1),LOOKUP(9.99999999999999E+307,$O$2:O369)+1,"")</f>
        <v>#REF!</v>
      </c>
      <c r="P370" s="31" t="e">
        <f>IF(AND($B370=P$1),LOOKUP(9.99999999999999E+307,$P$2:P369)+1,"")</f>
        <v>#REF!</v>
      </c>
      <c r="Q370" s="31" t="e">
        <f>IF(AND($B370=Q$1),LOOKUP(9.99999999999999E+307,$Q$2:Q369)+1,"")</f>
        <v>#REF!</v>
      </c>
      <c r="R370" s="31">
        <f>IF(AND($B370=R$1),LOOKUP(9.99999999999999E+307,$R$2:R369)+1,"")</f>
        <v>204</v>
      </c>
      <c r="S370" s="31">
        <f>IF(AND($B370=S$1),LOOKUP(9.99999999999999E+307,$S$2:S369)+1,"")</f>
        <v>204</v>
      </c>
      <c r="T370" s="265"/>
      <c r="U370" s="265"/>
      <c r="V370" s="265"/>
      <c r="AA370" s="254" t="str">
        <f t="shared" si="41"/>
        <v/>
      </c>
      <c r="AB370" s="254" t="str">
        <f t="shared" si="42"/>
        <v/>
      </c>
      <c r="AC370" s="255">
        <f t="shared" si="38"/>
        <v>0</v>
      </c>
      <c r="AD370" s="255">
        <f t="shared" si="39"/>
        <v>3836</v>
      </c>
      <c r="AE370" s="256" t="str">
        <f t="shared" si="43"/>
        <v/>
      </c>
      <c r="AF370" s="252" t="str">
        <f t="shared" si="44"/>
        <v>-</v>
      </c>
    </row>
    <row r="371" spans="1:32" ht="20.149999999999999" customHeight="1" x14ac:dyDescent="0.75">
      <c r="A371" s="31">
        <v>369</v>
      </c>
      <c r="B371" s="235"/>
      <c r="C371" s="236"/>
      <c r="D371" s="236"/>
      <c r="E371" s="678"/>
      <c r="F371" s="238"/>
      <c r="G371" s="253" t="str">
        <f t="shared" si="40"/>
        <v/>
      </c>
      <c r="H371" s="31" t="str">
        <f>IF(AND(B371=H$1),LOOKUP(9.99999999999999E+307,$H$2:H370)+1,"")</f>
        <v/>
      </c>
      <c r="I371" s="31" t="str">
        <f>IF(AND(B371=I$1),LOOKUP(9.99999999999999E+307,$I$2:I370)+1,"")</f>
        <v/>
      </c>
      <c r="J371" s="31">
        <f>IF(AND(B371=J$1),LOOKUP(9.99999999999999E+307,$J$2:J370)+1,"")</f>
        <v>205</v>
      </c>
      <c r="K371" s="31">
        <f>IF(AND(B371=K$1),LOOKUP(9.99999999999999E+307,$K$2:K370)+1,"")</f>
        <v>205</v>
      </c>
      <c r="L371" s="31">
        <f>IF(AND(B371=L$1),LOOKUP(9.99999999999999E+307,$L$2:L370)+1,"")</f>
        <v>205</v>
      </c>
      <c r="M371" s="31">
        <f>IF(AND(B371=M$1),LOOKUP(9.99999999999999E+307,$M$2:M370)+1,"")</f>
        <v>205</v>
      </c>
      <c r="N371" s="31" t="e">
        <f>IF(AND(B371=N$1),LOOKUP(9.99999999999999E+307,$N$2:N370)+1,"")</f>
        <v>#REF!</v>
      </c>
      <c r="O371" s="31" t="e">
        <f>IF(AND($B371=O$1),LOOKUP(9.99999999999999E+307,$O$2:O370)+1,"")</f>
        <v>#REF!</v>
      </c>
      <c r="P371" s="31" t="e">
        <f>IF(AND($B371=P$1),LOOKUP(9.99999999999999E+307,$P$2:P370)+1,"")</f>
        <v>#REF!</v>
      </c>
      <c r="Q371" s="31" t="e">
        <f>IF(AND($B371=Q$1),LOOKUP(9.99999999999999E+307,$Q$2:Q370)+1,"")</f>
        <v>#REF!</v>
      </c>
      <c r="R371" s="31">
        <f>IF(AND($B371=R$1),LOOKUP(9.99999999999999E+307,$R$2:R370)+1,"")</f>
        <v>205</v>
      </c>
      <c r="S371" s="31">
        <f>IF(AND($B371=S$1),LOOKUP(9.99999999999999E+307,$S$2:S370)+1,"")</f>
        <v>205</v>
      </c>
      <c r="T371" s="265"/>
      <c r="U371" s="265"/>
      <c r="V371" s="265"/>
      <c r="AA371" s="254" t="str">
        <f t="shared" si="41"/>
        <v/>
      </c>
      <c r="AB371" s="254" t="str">
        <f t="shared" si="42"/>
        <v/>
      </c>
      <c r="AC371" s="255">
        <f t="shared" si="38"/>
        <v>0</v>
      </c>
      <c r="AD371" s="255">
        <f t="shared" si="39"/>
        <v>3836</v>
      </c>
      <c r="AE371" s="256" t="str">
        <f t="shared" si="43"/>
        <v/>
      </c>
      <c r="AF371" s="252" t="str">
        <f t="shared" si="44"/>
        <v>-</v>
      </c>
    </row>
    <row r="372" spans="1:32" ht="20.149999999999999" customHeight="1" x14ac:dyDescent="0.75">
      <c r="A372" s="31">
        <v>370</v>
      </c>
      <c r="B372" s="235"/>
      <c r="C372" s="236"/>
      <c r="D372" s="236"/>
      <c r="E372" s="678"/>
      <c r="F372" s="238"/>
      <c r="G372" s="253" t="str">
        <f t="shared" si="40"/>
        <v/>
      </c>
      <c r="H372" s="31" t="str">
        <f>IF(AND(B372=H$1),LOOKUP(9.99999999999999E+307,$H$2:H371)+1,"")</f>
        <v/>
      </c>
      <c r="I372" s="31" t="str">
        <f>IF(AND(B372=I$1),LOOKUP(9.99999999999999E+307,$I$2:I371)+1,"")</f>
        <v/>
      </c>
      <c r="J372" s="31">
        <f>IF(AND(B372=J$1),LOOKUP(9.99999999999999E+307,$J$2:J371)+1,"")</f>
        <v>206</v>
      </c>
      <c r="K372" s="31">
        <f>IF(AND(B372=K$1),LOOKUP(9.99999999999999E+307,$K$2:K371)+1,"")</f>
        <v>206</v>
      </c>
      <c r="L372" s="31">
        <f>IF(AND(B372=L$1),LOOKUP(9.99999999999999E+307,$L$2:L371)+1,"")</f>
        <v>206</v>
      </c>
      <c r="M372" s="31">
        <f>IF(AND(B372=M$1),LOOKUP(9.99999999999999E+307,$M$2:M371)+1,"")</f>
        <v>206</v>
      </c>
      <c r="N372" s="31" t="e">
        <f>IF(AND(B372=N$1),LOOKUP(9.99999999999999E+307,$N$2:N371)+1,"")</f>
        <v>#REF!</v>
      </c>
      <c r="O372" s="31" t="e">
        <f>IF(AND($B372=O$1),LOOKUP(9.99999999999999E+307,$O$2:O371)+1,"")</f>
        <v>#REF!</v>
      </c>
      <c r="P372" s="31" t="e">
        <f>IF(AND($B372=P$1),LOOKUP(9.99999999999999E+307,$P$2:P371)+1,"")</f>
        <v>#REF!</v>
      </c>
      <c r="Q372" s="31" t="e">
        <f>IF(AND($B372=Q$1),LOOKUP(9.99999999999999E+307,$Q$2:Q371)+1,"")</f>
        <v>#REF!</v>
      </c>
      <c r="R372" s="31">
        <f>IF(AND($B372=R$1),LOOKUP(9.99999999999999E+307,$R$2:R371)+1,"")</f>
        <v>206</v>
      </c>
      <c r="S372" s="31">
        <f>IF(AND($B372=S$1),LOOKUP(9.99999999999999E+307,$S$2:S371)+1,"")</f>
        <v>206</v>
      </c>
      <c r="T372" s="265"/>
      <c r="U372" s="265"/>
      <c r="V372" s="265"/>
      <c r="AA372" s="254" t="str">
        <f t="shared" si="41"/>
        <v/>
      </c>
      <c r="AB372" s="254" t="str">
        <f t="shared" si="42"/>
        <v/>
      </c>
      <c r="AC372" s="255">
        <f t="shared" si="38"/>
        <v>0</v>
      </c>
      <c r="AD372" s="255">
        <f t="shared" si="39"/>
        <v>3836</v>
      </c>
      <c r="AE372" s="256" t="str">
        <f t="shared" si="43"/>
        <v/>
      </c>
      <c r="AF372" s="252" t="str">
        <f t="shared" si="44"/>
        <v>-</v>
      </c>
    </row>
    <row r="373" spans="1:32" ht="20.149999999999999" customHeight="1" x14ac:dyDescent="0.75">
      <c r="A373" s="31">
        <v>371</v>
      </c>
      <c r="B373" s="235"/>
      <c r="C373" s="236"/>
      <c r="D373" s="236"/>
      <c r="E373" s="678"/>
      <c r="F373" s="238"/>
      <c r="G373" s="253" t="str">
        <f t="shared" si="40"/>
        <v/>
      </c>
      <c r="H373" s="31" t="str">
        <f>IF(AND(B373=H$1),LOOKUP(9.99999999999999E+307,$H$2:H372)+1,"")</f>
        <v/>
      </c>
      <c r="I373" s="31" t="str">
        <f>IF(AND(B373=I$1),LOOKUP(9.99999999999999E+307,$I$2:I372)+1,"")</f>
        <v/>
      </c>
      <c r="J373" s="31">
        <f>IF(AND(B373=J$1),LOOKUP(9.99999999999999E+307,$J$2:J372)+1,"")</f>
        <v>207</v>
      </c>
      <c r="K373" s="31">
        <f>IF(AND(B373=K$1),LOOKUP(9.99999999999999E+307,$K$2:K372)+1,"")</f>
        <v>207</v>
      </c>
      <c r="L373" s="31">
        <f>IF(AND(B373=L$1),LOOKUP(9.99999999999999E+307,$L$2:L372)+1,"")</f>
        <v>207</v>
      </c>
      <c r="M373" s="31">
        <f>IF(AND(B373=M$1),LOOKUP(9.99999999999999E+307,$M$2:M372)+1,"")</f>
        <v>207</v>
      </c>
      <c r="N373" s="31" t="e">
        <f>IF(AND(B373=N$1),LOOKUP(9.99999999999999E+307,$N$2:N372)+1,"")</f>
        <v>#REF!</v>
      </c>
      <c r="O373" s="31" t="e">
        <f>IF(AND($B373=O$1),LOOKUP(9.99999999999999E+307,$O$2:O372)+1,"")</f>
        <v>#REF!</v>
      </c>
      <c r="P373" s="31" t="e">
        <f>IF(AND($B373=P$1),LOOKUP(9.99999999999999E+307,$P$2:P372)+1,"")</f>
        <v>#REF!</v>
      </c>
      <c r="Q373" s="31" t="e">
        <f>IF(AND($B373=Q$1),LOOKUP(9.99999999999999E+307,$Q$2:Q372)+1,"")</f>
        <v>#REF!</v>
      </c>
      <c r="R373" s="31">
        <f>IF(AND($B373=R$1),LOOKUP(9.99999999999999E+307,$R$2:R372)+1,"")</f>
        <v>207</v>
      </c>
      <c r="S373" s="31">
        <f>IF(AND($B373=S$1),LOOKUP(9.99999999999999E+307,$S$2:S372)+1,"")</f>
        <v>207</v>
      </c>
      <c r="T373" s="265"/>
      <c r="U373" s="265"/>
      <c r="V373" s="265"/>
      <c r="AA373" s="254" t="str">
        <f t="shared" si="41"/>
        <v/>
      </c>
      <c r="AB373" s="254" t="str">
        <f t="shared" si="42"/>
        <v/>
      </c>
      <c r="AC373" s="255">
        <f t="shared" si="38"/>
        <v>0</v>
      </c>
      <c r="AD373" s="255">
        <f t="shared" si="39"/>
        <v>3836</v>
      </c>
      <c r="AE373" s="256" t="str">
        <f t="shared" si="43"/>
        <v/>
      </c>
      <c r="AF373" s="252" t="str">
        <f t="shared" si="44"/>
        <v>-</v>
      </c>
    </row>
    <row r="374" spans="1:32" ht="20.149999999999999" customHeight="1" x14ac:dyDescent="0.75">
      <c r="A374" s="31">
        <v>372</v>
      </c>
      <c r="B374" s="235"/>
      <c r="C374" s="236"/>
      <c r="D374" s="236"/>
      <c r="E374" s="678"/>
      <c r="F374" s="238"/>
      <c r="G374" s="253" t="str">
        <f t="shared" si="40"/>
        <v/>
      </c>
      <c r="H374" s="31" t="str">
        <f>IF(AND(B374=H$1),LOOKUP(9.99999999999999E+307,$H$2:H373)+1,"")</f>
        <v/>
      </c>
      <c r="I374" s="31" t="str">
        <f>IF(AND(B374=I$1),LOOKUP(9.99999999999999E+307,$I$2:I373)+1,"")</f>
        <v/>
      </c>
      <c r="J374" s="31">
        <f>IF(AND(B374=J$1),LOOKUP(9.99999999999999E+307,$J$2:J373)+1,"")</f>
        <v>208</v>
      </c>
      <c r="K374" s="31">
        <f>IF(AND(B374=K$1),LOOKUP(9.99999999999999E+307,$K$2:K373)+1,"")</f>
        <v>208</v>
      </c>
      <c r="L374" s="31">
        <f>IF(AND(B374=L$1),LOOKUP(9.99999999999999E+307,$L$2:L373)+1,"")</f>
        <v>208</v>
      </c>
      <c r="M374" s="31">
        <f>IF(AND(B374=M$1),LOOKUP(9.99999999999999E+307,$M$2:M373)+1,"")</f>
        <v>208</v>
      </c>
      <c r="N374" s="31" t="e">
        <f>IF(AND(B374=N$1),LOOKUP(9.99999999999999E+307,$N$2:N373)+1,"")</f>
        <v>#REF!</v>
      </c>
      <c r="O374" s="31" t="e">
        <f>IF(AND($B374=O$1),LOOKUP(9.99999999999999E+307,$O$2:O373)+1,"")</f>
        <v>#REF!</v>
      </c>
      <c r="P374" s="31" t="e">
        <f>IF(AND($B374=P$1),LOOKUP(9.99999999999999E+307,$P$2:P373)+1,"")</f>
        <v>#REF!</v>
      </c>
      <c r="Q374" s="31" t="e">
        <f>IF(AND($B374=Q$1),LOOKUP(9.99999999999999E+307,$Q$2:Q373)+1,"")</f>
        <v>#REF!</v>
      </c>
      <c r="R374" s="31">
        <f>IF(AND($B374=R$1),LOOKUP(9.99999999999999E+307,$R$2:R373)+1,"")</f>
        <v>208</v>
      </c>
      <c r="S374" s="31">
        <f>IF(AND($B374=S$1),LOOKUP(9.99999999999999E+307,$S$2:S373)+1,"")</f>
        <v>208</v>
      </c>
      <c r="T374" s="265"/>
      <c r="U374" s="265"/>
      <c r="V374" s="265"/>
      <c r="AA374" s="254" t="str">
        <f t="shared" si="41"/>
        <v/>
      </c>
      <c r="AB374" s="254" t="str">
        <f t="shared" si="42"/>
        <v/>
      </c>
      <c r="AC374" s="255">
        <f t="shared" si="38"/>
        <v>0</v>
      </c>
      <c r="AD374" s="255">
        <f t="shared" si="39"/>
        <v>3836</v>
      </c>
      <c r="AE374" s="256" t="str">
        <f t="shared" si="43"/>
        <v/>
      </c>
      <c r="AF374" s="252" t="str">
        <f t="shared" si="44"/>
        <v>-</v>
      </c>
    </row>
    <row r="375" spans="1:32" ht="20.149999999999999" customHeight="1" x14ac:dyDescent="0.75">
      <c r="A375" s="31">
        <v>373</v>
      </c>
      <c r="B375" s="235"/>
      <c r="C375" s="236"/>
      <c r="D375" s="236"/>
      <c r="E375" s="678"/>
      <c r="F375" s="238"/>
      <c r="G375" s="253" t="str">
        <f t="shared" si="40"/>
        <v/>
      </c>
      <c r="H375" s="31" t="str">
        <f>IF(AND(B375=H$1),LOOKUP(9.99999999999999E+307,$H$2:H374)+1,"")</f>
        <v/>
      </c>
      <c r="I375" s="31" t="str">
        <f>IF(AND(B375=I$1),LOOKUP(9.99999999999999E+307,$I$2:I374)+1,"")</f>
        <v/>
      </c>
      <c r="J375" s="31">
        <f>IF(AND(B375=J$1),LOOKUP(9.99999999999999E+307,$J$2:J374)+1,"")</f>
        <v>209</v>
      </c>
      <c r="K375" s="31">
        <f>IF(AND(B375=K$1),LOOKUP(9.99999999999999E+307,$K$2:K374)+1,"")</f>
        <v>209</v>
      </c>
      <c r="L375" s="31">
        <f>IF(AND(B375=L$1),LOOKUP(9.99999999999999E+307,$L$2:L374)+1,"")</f>
        <v>209</v>
      </c>
      <c r="M375" s="31">
        <f>IF(AND(B375=M$1),LOOKUP(9.99999999999999E+307,$M$2:M374)+1,"")</f>
        <v>209</v>
      </c>
      <c r="N375" s="31" t="e">
        <f>IF(AND(B375=N$1),LOOKUP(9.99999999999999E+307,$N$2:N374)+1,"")</f>
        <v>#REF!</v>
      </c>
      <c r="O375" s="31" t="e">
        <f>IF(AND($B375=O$1),LOOKUP(9.99999999999999E+307,$O$2:O374)+1,"")</f>
        <v>#REF!</v>
      </c>
      <c r="P375" s="31" t="e">
        <f>IF(AND($B375=P$1),LOOKUP(9.99999999999999E+307,$P$2:P374)+1,"")</f>
        <v>#REF!</v>
      </c>
      <c r="Q375" s="31" t="e">
        <f>IF(AND($B375=Q$1),LOOKUP(9.99999999999999E+307,$Q$2:Q374)+1,"")</f>
        <v>#REF!</v>
      </c>
      <c r="R375" s="31">
        <f>IF(AND($B375=R$1),LOOKUP(9.99999999999999E+307,$R$2:R374)+1,"")</f>
        <v>209</v>
      </c>
      <c r="S375" s="31">
        <f>IF(AND($B375=S$1),LOOKUP(9.99999999999999E+307,$S$2:S374)+1,"")</f>
        <v>209</v>
      </c>
      <c r="T375" s="265"/>
      <c r="U375" s="265"/>
      <c r="V375" s="265"/>
      <c r="AA375" s="254" t="str">
        <f t="shared" si="41"/>
        <v/>
      </c>
      <c r="AB375" s="254" t="str">
        <f t="shared" si="42"/>
        <v/>
      </c>
      <c r="AC375" s="255">
        <f t="shared" si="38"/>
        <v>0</v>
      </c>
      <c r="AD375" s="255">
        <f t="shared" si="39"/>
        <v>3836</v>
      </c>
      <c r="AE375" s="256" t="str">
        <f t="shared" si="43"/>
        <v/>
      </c>
      <c r="AF375" s="252" t="str">
        <f t="shared" si="44"/>
        <v>-</v>
      </c>
    </row>
    <row r="376" spans="1:32" ht="20.149999999999999" customHeight="1" x14ac:dyDescent="0.75">
      <c r="A376" s="31">
        <v>374</v>
      </c>
      <c r="B376" s="235"/>
      <c r="C376" s="236"/>
      <c r="D376" s="236"/>
      <c r="E376" s="678"/>
      <c r="F376" s="238"/>
      <c r="G376" s="253" t="str">
        <f t="shared" si="40"/>
        <v/>
      </c>
      <c r="H376" s="31" t="str">
        <f>IF(AND(B376=H$1),LOOKUP(9.99999999999999E+307,$H$2:H375)+1,"")</f>
        <v/>
      </c>
      <c r="I376" s="31" t="str">
        <f>IF(AND(B376=I$1),LOOKUP(9.99999999999999E+307,$I$2:I375)+1,"")</f>
        <v/>
      </c>
      <c r="J376" s="31">
        <f>IF(AND(B376=J$1),LOOKUP(9.99999999999999E+307,$J$2:J375)+1,"")</f>
        <v>210</v>
      </c>
      <c r="K376" s="31">
        <f>IF(AND(B376=K$1),LOOKUP(9.99999999999999E+307,$K$2:K375)+1,"")</f>
        <v>210</v>
      </c>
      <c r="L376" s="31">
        <f>IF(AND(B376=L$1),LOOKUP(9.99999999999999E+307,$L$2:L375)+1,"")</f>
        <v>210</v>
      </c>
      <c r="M376" s="31">
        <f>IF(AND(B376=M$1),LOOKUP(9.99999999999999E+307,$M$2:M375)+1,"")</f>
        <v>210</v>
      </c>
      <c r="N376" s="31" t="e">
        <f>IF(AND(B376=N$1),LOOKUP(9.99999999999999E+307,$N$2:N375)+1,"")</f>
        <v>#REF!</v>
      </c>
      <c r="O376" s="31" t="e">
        <f>IF(AND($B376=O$1),LOOKUP(9.99999999999999E+307,$O$2:O375)+1,"")</f>
        <v>#REF!</v>
      </c>
      <c r="P376" s="31" t="e">
        <f>IF(AND($B376=P$1),LOOKUP(9.99999999999999E+307,$P$2:P375)+1,"")</f>
        <v>#REF!</v>
      </c>
      <c r="Q376" s="31" t="e">
        <f>IF(AND($B376=Q$1),LOOKUP(9.99999999999999E+307,$Q$2:Q375)+1,"")</f>
        <v>#REF!</v>
      </c>
      <c r="R376" s="31">
        <f>IF(AND($B376=R$1),LOOKUP(9.99999999999999E+307,$R$2:R375)+1,"")</f>
        <v>210</v>
      </c>
      <c r="S376" s="31">
        <f>IF(AND($B376=S$1),LOOKUP(9.99999999999999E+307,$S$2:S375)+1,"")</f>
        <v>210</v>
      </c>
      <c r="T376" s="265"/>
      <c r="U376" s="265"/>
      <c r="V376" s="265"/>
      <c r="AA376" s="254" t="str">
        <f t="shared" si="41"/>
        <v/>
      </c>
      <c r="AB376" s="254" t="str">
        <f t="shared" si="42"/>
        <v/>
      </c>
      <c r="AC376" s="255">
        <f t="shared" si="38"/>
        <v>0</v>
      </c>
      <c r="AD376" s="255">
        <f t="shared" si="39"/>
        <v>3836</v>
      </c>
      <c r="AE376" s="256" t="str">
        <f t="shared" si="43"/>
        <v/>
      </c>
      <c r="AF376" s="252" t="str">
        <f t="shared" si="44"/>
        <v>-</v>
      </c>
    </row>
    <row r="377" spans="1:32" ht="20.149999999999999" customHeight="1" x14ac:dyDescent="0.75">
      <c r="A377" s="31">
        <v>375</v>
      </c>
      <c r="B377" s="235"/>
      <c r="C377" s="236"/>
      <c r="D377" s="236"/>
      <c r="E377" s="678"/>
      <c r="F377" s="238"/>
      <c r="G377" s="253" t="str">
        <f t="shared" si="40"/>
        <v/>
      </c>
      <c r="H377" s="31" t="str">
        <f>IF(AND(B377=H$1),LOOKUP(9.99999999999999E+307,$H$2:H376)+1,"")</f>
        <v/>
      </c>
      <c r="I377" s="31" t="str">
        <f>IF(AND(B377=I$1),LOOKUP(9.99999999999999E+307,$I$2:I376)+1,"")</f>
        <v/>
      </c>
      <c r="J377" s="31">
        <f>IF(AND(B377=J$1),LOOKUP(9.99999999999999E+307,$J$2:J376)+1,"")</f>
        <v>211</v>
      </c>
      <c r="K377" s="31">
        <f>IF(AND(B377=K$1),LOOKUP(9.99999999999999E+307,$K$2:K376)+1,"")</f>
        <v>211</v>
      </c>
      <c r="L377" s="31">
        <f>IF(AND(B377=L$1),LOOKUP(9.99999999999999E+307,$L$2:L376)+1,"")</f>
        <v>211</v>
      </c>
      <c r="M377" s="31">
        <f>IF(AND(B377=M$1),LOOKUP(9.99999999999999E+307,$M$2:M376)+1,"")</f>
        <v>211</v>
      </c>
      <c r="N377" s="31" t="e">
        <f>IF(AND(B377=N$1),LOOKUP(9.99999999999999E+307,$N$2:N376)+1,"")</f>
        <v>#REF!</v>
      </c>
      <c r="O377" s="31" t="e">
        <f>IF(AND($B377=O$1),LOOKUP(9.99999999999999E+307,$O$2:O376)+1,"")</f>
        <v>#REF!</v>
      </c>
      <c r="P377" s="31" t="e">
        <f>IF(AND($B377=P$1),LOOKUP(9.99999999999999E+307,$P$2:P376)+1,"")</f>
        <v>#REF!</v>
      </c>
      <c r="Q377" s="31" t="e">
        <f>IF(AND($B377=Q$1),LOOKUP(9.99999999999999E+307,$Q$2:Q376)+1,"")</f>
        <v>#REF!</v>
      </c>
      <c r="R377" s="31">
        <f>IF(AND($B377=R$1),LOOKUP(9.99999999999999E+307,$R$2:R376)+1,"")</f>
        <v>211</v>
      </c>
      <c r="S377" s="31">
        <f>IF(AND($B377=S$1),LOOKUP(9.99999999999999E+307,$S$2:S376)+1,"")</f>
        <v>211</v>
      </c>
      <c r="T377" s="265"/>
      <c r="U377" s="265"/>
      <c r="V377" s="265"/>
      <c r="AA377" s="254" t="str">
        <f t="shared" si="41"/>
        <v/>
      </c>
      <c r="AB377" s="254" t="str">
        <f t="shared" si="42"/>
        <v/>
      </c>
      <c r="AC377" s="255">
        <f t="shared" si="38"/>
        <v>0</v>
      </c>
      <c r="AD377" s="255">
        <f t="shared" si="39"/>
        <v>3836</v>
      </c>
      <c r="AE377" s="256" t="str">
        <f t="shared" si="43"/>
        <v/>
      </c>
      <c r="AF377" s="252" t="str">
        <f t="shared" si="44"/>
        <v>-</v>
      </c>
    </row>
    <row r="378" spans="1:32" ht="20.149999999999999" customHeight="1" x14ac:dyDescent="0.75">
      <c r="A378" s="31">
        <v>376</v>
      </c>
      <c r="B378" s="235"/>
      <c r="C378" s="236"/>
      <c r="D378" s="236"/>
      <c r="E378" s="678"/>
      <c r="F378" s="238"/>
      <c r="G378" s="253" t="str">
        <f t="shared" si="40"/>
        <v/>
      </c>
      <c r="H378" s="31" t="str">
        <f>IF(AND(B378=H$1),LOOKUP(9.99999999999999E+307,$H$2:H377)+1,"")</f>
        <v/>
      </c>
      <c r="I378" s="31" t="str">
        <f>IF(AND(B378=I$1),LOOKUP(9.99999999999999E+307,$I$2:I377)+1,"")</f>
        <v/>
      </c>
      <c r="J378" s="31">
        <f>IF(AND(B378=J$1),LOOKUP(9.99999999999999E+307,$J$2:J377)+1,"")</f>
        <v>212</v>
      </c>
      <c r="K378" s="31">
        <f>IF(AND(B378=K$1),LOOKUP(9.99999999999999E+307,$K$2:K377)+1,"")</f>
        <v>212</v>
      </c>
      <c r="L378" s="31">
        <f>IF(AND(B378=L$1),LOOKUP(9.99999999999999E+307,$L$2:L377)+1,"")</f>
        <v>212</v>
      </c>
      <c r="M378" s="31">
        <f>IF(AND(B378=M$1),LOOKUP(9.99999999999999E+307,$M$2:M377)+1,"")</f>
        <v>212</v>
      </c>
      <c r="N378" s="31" t="e">
        <f>IF(AND(B378=N$1),LOOKUP(9.99999999999999E+307,$N$2:N377)+1,"")</f>
        <v>#REF!</v>
      </c>
      <c r="O378" s="31" t="e">
        <f>IF(AND($B378=O$1),LOOKUP(9.99999999999999E+307,$O$2:O377)+1,"")</f>
        <v>#REF!</v>
      </c>
      <c r="P378" s="31" t="e">
        <f>IF(AND($B378=P$1),LOOKUP(9.99999999999999E+307,$P$2:P377)+1,"")</f>
        <v>#REF!</v>
      </c>
      <c r="Q378" s="31" t="e">
        <f>IF(AND($B378=Q$1),LOOKUP(9.99999999999999E+307,$Q$2:Q377)+1,"")</f>
        <v>#REF!</v>
      </c>
      <c r="R378" s="31">
        <f>IF(AND($B378=R$1),LOOKUP(9.99999999999999E+307,$R$2:R377)+1,"")</f>
        <v>212</v>
      </c>
      <c r="S378" s="31">
        <f>IF(AND($B378=S$1),LOOKUP(9.99999999999999E+307,$S$2:S377)+1,"")</f>
        <v>212</v>
      </c>
      <c r="T378" s="265"/>
      <c r="U378" s="265"/>
      <c r="V378" s="265"/>
      <c r="AA378" s="254" t="str">
        <f t="shared" si="41"/>
        <v/>
      </c>
      <c r="AB378" s="254" t="str">
        <f t="shared" si="42"/>
        <v/>
      </c>
      <c r="AC378" s="255">
        <f t="shared" si="38"/>
        <v>0</v>
      </c>
      <c r="AD378" s="255">
        <f t="shared" si="39"/>
        <v>3836</v>
      </c>
      <c r="AE378" s="256" t="str">
        <f t="shared" si="43"/>
        <v/>
      </c>
      <c r="AF378" s="252" t="str">
        <f t="shared" si="44"/>
        <v>-</v>
      </c>
    </row>
    <row r="379" spans="1:32" ht="20.149999999999999" customHeight="1" x14ac:dyDescent="0.75">
      <c r="A379" s="31">
        <v>377</v>
      </c>
      <c r="B379" s="235"/>
      <c r="C379" s="236"/>
      <c r="D379" s="236"/>
      <c r="E379" s="678"/>
      <c r="F379" s="238"/>
      <c r="G379" s="253" t="str">
        <f t="shared" si="40"/>
        <v/>
      </c>
      <c r="H379" s="31" t="str">
        <f>IF(AND(B379=H$1),LOOKUP(9.99999999999999E+307,$H$2:H378)+1,"")</f>
        <v/>
      </c>
      <c r="I379" s="31" t="str">
        <f>IF(AND(B379=I$1),LOOKUP(9.99999999999999E+307,$I$2:I378)+1,"")</f>
        <v/>
      </c>
      <c r="J379" s="31">
        <f>IF(AND(B379=J$1),LOOKUP(9.99999999999999E+307,$J$2:J378)+1,"")</f>
        <v>213</v>
      </c>
      <c r="K379" s="31">
        <f>IF(AND(B379=K$1),LOOKUP(9.99999999999999E+307,$K$2:K378)+1,"")</f>
        <v>213</v>
      </c>
      <c r="L379" s="31">
        <f>IF(AND(B379=L$1),LOOKUP(9.99999999999999E+307,$L$2:L378)+1,"")</f>
        <v>213</v>
      </c>
      <c r="M379" s="31">
        <f>IF(AND(B379=M$1),LOOKUP(9.99999999999999E+307,$M$2:M378)+1,"")</f>
        <v>213</v>
      </c>
      <c r="N379" s="31" t="e">
        <f>IF(AND(B379=N$1),LOOKUP(9.99999999999999E+307,$N$2:N378)+1,"")</f>
        <v>#REF!</v>
      </c>
      <c r="O379" s="31" t="e">
        <f>IF(AND($B379=O$1),LOOKUP(9.99999999999999E+307,$O$2:O378)+1,"")</f>
        <v>#REF!</v>
      </c>
      <c r="P379" s="31" t="e">
        <f>IF(AND($B379=P$1),LOOKUP(9.99999999999999E+307,$P$2:P378)+1,"")</f>
        <v>#REF!</v>
      </c>
      <c r="Q379" s="31" t="e">
        <f>IF(AND($B379=Q$1),LOOKUP(9.99999999999999E+307,$Q$2:Q378)+1,"")</f>
        <v>#REF!</v>
      </c>
      <c r="R379" s="31">
        <f>IF(AND($B379=R$1),LOOKUP(9.99999999999999E+307,$R$2:R378)+1,"")</f>
        <v>213</v>
      </c>
      <c r="S379" s="31">
        <f>IF(AND($B379=S$1),LOOKUP(9.99999999999999E+307,$S$2:S378)+1,"")</f>
        <v>213</v>
      </c>
      <c r="T379" s="265"/>
      <c r="U379" s="265"/>
      <c r="V379" s="265"/>
      <c r="AA379" s="254" t="str">
        <f t="shared" si="41"/>
        <v/>
      </c>
      <c r="AB379" s="254" t="str">
        <f t="shared" si="42"/>
        <v/>
      </c>
      <c r="AC379" s="255">
        <f t="shared" si="38"/>
        <v>0</v>
      </c>
      <c r="AD379" s="255">
        <f t="shared" si="39"/>
        <v>3836</v>
      </c>
      <c r="AE379" s="256" t="str">
        <f t="shared" si="43"/>
        <v/>
      </c>
      <c r="AF379" s="252" t="str">
        <f t="shared" si="44"/>
        <v>-</v>
      </c>
    </row>
    <row r="380" spans="1:32" ht="20.149999999999999" customHeight="1" x14ac:dyDescent="0.75">
      <c r="A380" s="31">
        <v>378</v>
      </c>
      <c r="B380" s="235"/>
      <c r="C380" s="236"/>
      <c r="D380" s="236"/>
      <c r="E380" s="678"/>
      <c r="F380" s="238"/>
      <c r="G380" s="253" t="str">
        <f t="shared" si="40"/>
        <v/>
      </c>
      <c r="H380" s="31" t="str">
        <f>IF(AND(B380=H$1),LOOKUP(9.99999999999999E+307,$H$2:H379)+1,"")</f>
        <v/>
      </c>
      <c r="I380" s="31" t="str">
        <f>IF(AND(B380=I$1),LOOKUP(9.99999999999999E+307,$I$2:I379)+1,"")</f>
        <v/>
      </c>
      <c r="J380" s="31">
        <f>IF(AND(B380=J$1),LOOKUP(9.99999999999999E+307,$J$2:J379)+1,"")</f>
        <v>214</v>
      </c>
      <c r="K380" s="31">
        <f>IF(AND(B380=K$1),LOOKUP(9.99999999999999E+307,$K$2:K379)+1,"")</f>
        <v>214</v>
      </c>
      <c r="L380" s="31">
        <f>IF(AND(B380=L$1),LOOKUP(9.99999999999999E+307,$L$2:L379)+1,"")</f>
        <v>214</v>
      </c>
      <c r="M380" s="31">
        <f>IF(AND(B380=M$1),LOOKUP(9.99999999999999E+307,$M$2:M379)+1,"")</f>
        <v>214</v>
      </c>
      <c r="N380" s="31" t="e">
        <f>IF(AND(B380=N$1),LOOKUP(9.99999999999999E+307,$N$2:N379)+1,"")</f>
        <v>#REF!</v>
      </c>
      <c r="O380" s="31" t="e">
        <f>IF(AND($B380=O$1),LOOKUP(9.99999999999999E+307,$O$2:O379)+1,"")</f>
        <v>#REF!</v>
      </c>
      <c r="P380" s="31" t="e">
        <f>IF(AND($B380=P$1),LOOKUP(9.99999999999999E+307,$P$2:P379)+1,"")</f>
        <v>#REF!</v>
      </c>
      <c r="Q380" s="31" t="e">
        <f>IF(AND($B380=Q$1),LOOKUP(9.99999999999999E+307,$Q$2:Q379)+1,"")</f>
        <v>#REF!</v>
      </c>
      <c r="R380" s="31">
        <f>IF(AND($B380=R$1),LOOKUP(9.99999999999999E+307,$R$2:R379)+1,"")</f>
        <v>214</v>
      </c>
      <c r="S380" s="31">
        <f>IF(AND($B380=S$1),LOOKUP(9.99999999999999E+307,$S$2:S379)+1,"")</f>
        <v>214</v>
      </c>
      <c r="T380" s="265"/>
      <c r="U380" s="265"/>
      <c r="V380" s="265"/>
      <c r="AA380" s="254" t="str">
        <f t="shared" si="41"/>
        <v/>
      </c>
      <c r="AB380" s="254" t="str">
        <f t="shared" si="42"/>
        <v/>
      </c>
      <c r="AC380" s="255">
        <f t="shared" si="38"/>
        <v>0</v>
      </c>
      <c r="AD380" s="255">
        <f t="shared" si="39"/>
        <v>3836</v>
      </c>
      <c r="AE380" s="256" t="str">
        <f t="shared" si="43"/>
        <v/>
      </c>
      <c r="AF380" s="252" t="str">
        <f t="shared" si="44"/>
        <v>-</v>
      </c>
    </row>
    <row r="381" spans="1:32" ht="20.149999999999999" customHeight="1" x14ac:dyDescent="0.75">
      <c r="A381" s="31">
        <v>379</v>
      </c>
      <c r="B381" s="235"/>
      <c r="C381" s="236"/>
      <c r="D381" s="236"/>
      <c r="E381" s="678"/>
      <c r="F381" s="238"/>
      <c r="G381" s="253" t="str">
        <f t="shared" si="40"/>
        <v/>
      </c>
      <c r="H381" s="31" t="str">
        <f>IF(AND(B381=H$1),LOOKUP(9.99999999999999E+307,$H$2:H380)+1,"")</f>
        <v/>
      </c>
      <c r="I381" s="31" t="str">
        <f>IF(AND(B381=I$1),LOOKUP(9.99999999999999E+307,$I$2:I380)+1,"")</f>
        <v/>
      </c>
      <c r="J381" s="31">
        <f>IF(AND(B381=J$1),LOOKUP(9.99999999999999E+307,$J$2:J380)+1,"")</f>
        <v>215</v>
      </c>
      <c r="K381" s="31">
        <f>IF(AND(B381=K$1),LOOKUP(9.99999999999999E+307,$K$2:K380)+1,"")</f>
        <v>215</v>
      </c>
      <c r="L381" s="31">
        <f>IF(AND(B381=L$1),LOOKUP(9.99999999999999E+307,$L$2:L380)+1,"")</f>
        <v>215</v>
      </c>
      <c r="M381" s="31">
        <f>IF(AND(B381=M$1),LOOKUP(9.99999999999999E+307,$M$2:M380)+1,"")</f>
        <v>215</v>
      </c>
      <c r="N381" s="31" t="e">
        <f>IF(AND(B381=N$1),LOOKUP(9.99999999999999E+307,$N$2:N380)+1,"")</f>
        <v>#REF!</v>
      </c>
      <c r="O381" s="31" t="e">
        <f>IF(AND($B381=O$1),LOOKUP(9.99999999999999E+307,$O$2:O380)+1,"")</f>
        <v>#REF!</v>
      </c>
      <c r="P381" s="31" t="e">
        <f>IF(AND($B381=P$1),LOOKUP(9.99999999999999E+307,$P$2:P380)+1,"")</f>
        <v>#REF!</v>
      </c>
      <c r="Q381" s="31" t="e">
        <f>IF(AND($B381=Q$1),LOOKUP(9.99999999999999E+307,$Q$2:Q380)+1,"")</f>
        <v>#REF!</v>
      </c>
      <c r="R381" s="31">
        <f>IF(AND($B381=R$1),LOOKUP(9.99999999999999E+307,$R$2:R380)+1,"")</f>
        <v>215</v>
      </c>
      <c r="S381" s="31">
        <f>IF(AND($B381=S$1),LOOKUP(9.99999999999999E+307,$S$2:S380)+1,"")</f>
        <v>215</v>
      </c>
      <c r="T381" s="265"/>
      <c r="U381" s="265"/>
      <c r="V381" s="265"/>
      <c r="AA381" s="254" t="str">
        <f t="shared" si="41"/>
        <v/>
      </c>
      <c r="AB381" s="254" t="str">
        <f t="shared" si="42"/>
        <v/>
      </c>
      <c r="AC381" s="255">
        <f t="shared" si="38"/>
        <v>0</v>
      </c>
      <c r="AD381" s="255">
        <f t="shared" si="39"/>
        <v>3836</v>
      </c>
      <c r="AE381" s="256" t="str">
        <f t="shared" si="43"/>
        <v/>
      </c>
      <c r="AF381" s="252" t="str">
        <f t="shared" si="44"/>
        <v>-</v>
      </c>
    </row>
    <row r="382" spans="1:32" ht="20.149999999999999" customHeight="1" x14ac:dyDescent="0.75">
      <c r="A382" s="31">
        <v>380</v>
      </c>
      <c r="B382" s="235"/>
      <c r="C382" s="236"/>
      <c r="D382" s="236"/>
      <c r="E382" s="678"/>
      <c r="F382" s="238"/>
      <c r="G382" s="253" t="str">
        <f t="shared" si="40"/>
        <v/>
      </c>
      <c r="H382" s="31" t="str">
        <f>IF(AND(B382=H$1),LOOKUP(9.99999999999999E+307,$H$2:H381)+1,"")</f>
        <v/>
      </c>
      <c r="I382" s="31" t="str">
        <f>IF(AND(B382=I$1),LOOKUP(9.99999999999999E+307,$I$2:I381)+1,"")</f>
        <v/>
      </c>
      <c r="J382" s="31">
        <f>IF(AND(B382=J$1),LOOKUP(9.99999999999999E+307,$J$2:J381)+1,"")</f>
        <v>216</v>
      </c>
      <c r="K382" s="31">
        <f>IF(AND(B382=K$1),LOOKUP(9.99999999999999E+307,$K$2:K381)+1,"")</f>
        <v>216</v>
      </c>
      <c r="L382" s="31">
        <f>IF(AND(B382=L$1),LOOKUP(9.99999999999999E+307,$L$2:L381)+1,"")</f>
        <v>216</v>
      </c>
      <c r="M382" s="31">
        <f>IF(AND(B382=M$1),LOOKUP(9.99999999999999E+307,$M$2:M381)+1,"")</f>
        <v>216</v>
      </c>
      <c r="N382" s="31" t="e">
        <f>IF(AND(B382=N$1),LOOKUP(9.99999999999999E+307,$N$2:N381)+1,"")</f>
        <v>#REF!</v>
      </c>
      <c r="O382" s="31" t="e">
        <f>IF(AND($B382=O$1),LOOKUP(9.99999999999999E+307,$O$2:O381)+1,"")</f>
        <v>#REF!</v>
      </c>
      <c r="P382" s="31" t="e">
        <f>IF(AND($B382=P$1),LOOKUP(9.99999999999999E+307,$P$2:P381)+1,"")</f>
        <v>#REF!</v>
      </c>
      <c r="Q382" s="31" t="e">
        <f>IF(AND($B382=Q$1),LOOKUP(9.99999999999999E+307,$Q$2:Q381)+1,"")</f>
        <v>#REF!</v>
      </c>
      <c r="R382" s="31">
        <f>IF(AND($B382=R$1),LOOKUP(9.99999999999999E+307,$R$2:R381)+1,"")</f>
        <v>216</v>
      </c>
      <c r="S382" s="31">
        <f>IF(AND($B382=S$1),LOOKUP(9.99999999999999E+307,$S$2:S381)+1,"")</f>
        <v>216</v>
      </c>
      <c r="T382" s="265"/>
      <c r="U382" s="265"/>
      <c r="V382" s="265"/>
      <c r="AA382" s="254" t="str">
        <f t="shared" si="41"/>
        <v/>
      </c>
      <c r="AB382" s="254" t="str">
        <f t="shared" si="42"/>
        <v/>
      </c>
      <c r="AC382" s="255">
        <f t="shared" si="38"/>
        <v>0</v>
      </c>
      <c r="AD382" s="255">
        <f t="shared" si="39"/>
        <v>3836</v>
      </c>
      <c r="AE382" s="256" t="str">
        <f t="shared" si="43"/>
        <v/>
      </c>
      <c r="AF382" s="252" t="str">
        <f t="shared" si="44"/>
        <v>-</v>
      </c>
    </row>
    <row r="383" spans="1:32" ht="20.149999999999999" customHeight="1" x14ac:dyDescent="0.75">
      <c r="A383" s="31">
        <v>381</v>
      </c>
      <c r="B383" s="235"/>
      <c r="C383" s="236"/>
      <c r="D383" s="236"/>
      <c r="E383" s="678"/>
      <c r="F383" s="238"/>
      <c r="G383" s="253" t="str">
        <f t="shared" si="40"/>
        <v/>
      </c>
      <c r="H383" s="31" t="str">
        <f>IF(AND(B383=H$1),LOOKUP(9.99999999999999E+307,$H$2:H382)+1,"")</f>
        <v/>
      </c>
      <c r="I383" s="31" t="str">
        <f>IF(AND(B383=I$1),LOOKUP(9.99999999999999E+307,$I$2:I382)+1,"")</f>
        <v/>
      </c>
      <c r="J383" s="31">
        <f>IF(AND(B383=J$1),LOOKUP(9.99999999999999E+307,$J$2:J382)+1,"")</f>
        <v>217</v>
      </c>
      <c r="K383" s="31">
        <f>IF(AND(B383=K$1),LOOKUP(9.99999999999999E+307,$K$2:K382)+1,"")</f>
        <v>217</v>
      </c>
      <c r="L383" s="31">
        <f>IF(AND(B383=L$1),LOOKUP(9.99999999999999E+307,$L$2:L382)+1,"")</f>
        <v>217</v>
      </c>
      <c r="M383" s="31">
        <f>IF(AND(B383=M$1),LOOKUP(9.99999999999999E+307,$M$2:M382)+1,"")</f>
        <v>217</v>
      </c>
      <c r="N383" s="31" t="e">
        <f>IF(AND(B383=N$1),LOOKUP(9.99999999999999E+307,$N$2:N382)+1,"")</f>
        <v>#REF!</v>
      </c>
      <c r="O383" s="31" t="e">
        <f>IF(AND($B383=O$1),LOOKUP(9.99999999999999E+307,$O$2:O382)+1,"")</f>
        <v>#REF!</v>
      </c>
      <c r="P383" s="31" t="e">
        <f>IF(AND($B383=P$1),LOOKUP(9.99999999999999E+307,$P$2:P382)+1,"")</f>
        <v>#REF!</v>
      </c>
      <c r="Q383" s="31" t="e">
        <f>IF(AND($B383=Q$1),LOOKUP(9.99999999999999E+307,$Q$2:Q382)+1,"")</f>
        <v>#REF!</v>
      </c>
      <c r="R383" s="31">
        <f>IF(AND($B383=R$1),LOOKUP(9.99999999999999E+307,$R$2:R382)+1,"")</f>
        <v>217</v>
      </c>
      <c r="S383" s="31">
        <f>IF(AND($B383=S$1),LOOKUP(9.99999999999999E+307,$S$2:S382)+1,"")</f>
        <v>217</v>
      </c>
      <c r="T383" s="265"/>
      <c r="U383" s="265"/>
      <c r="V383" s="265"/>
      <c r="AA383" s="254" t="str">
        <f t="shared" si="41"/>
        <v/>
      </c>
      <c r="AB383" s="254" t="str">
        <f t="shared" si="42"/>
        <v/>
      </c>
      <c r="AC383" s="255">
        <f t="shared" si="38"/>
        <v>0</v>
      </c>
      <c r="AD383" s="255">
        <f t="shared" si="39"/>
        <v>3836</v>
      </c>
      <c r="AE383" s="256" t="str">
        <f t="shared" si="43"/>
        <v/>
      </c>
      <c r="AF383" s="252" t="str">
        <f t="shared" si="44"/>
        <v>-</v>
      </c>
    </row>
    <row r="384" spans="1:32" ht="20.149999999999999" customHeight="1" x14ac:dyDescent="0.75">
      <c r="A384" s="31">
        <v>382</v>
      </c>
      <c r="B384" s="235"/>
      <c r="C384" s="236"/>
      <c r="D384" s="236"/>
      <c r="E384" s="678"/>
      <c r="F384" s="238"/>
      <c r="G384" s="253" t="str">
        <f t="shared" si="40"/>
        <v/>
      </c>
      <c r="H384" s="31" t="str">
        <f>IF(AND(B384=H$1),LOOKUP(9.99999999999999E+307,$H$2:H383)+1,"")</f>
        <v/>
      </c>
      <c r="I384" s="31" t="str">
        <f>IF(AND(B384=I$1),LOOKUP(9.99999999999999E+307,$I$2:I383)+1,"")</f>
        <v/>
      </c>
      <c r="J384" s="31">
        <f>IF(AND(B384=J$1),LOOKUP(9.99999999999999E+307,$J$2:J383)+1,"")</f>
        <v>218</v>
      </c>
      <c r="K384" s="31">
        <f>IF(AND(B384=K$1),LOOKUP(9.99999999999999E+307,$K$2:K383)+1,"")</f>
        <v>218</v>
      </c>
      <c r="L384" s="31">
        <f>IF(AND(B384=L$1),LOOKUP(9.99999999999999E+307,$L$2:L383)+1,"")</f>
        <v>218</v>
      </c>
      <c r="M384" s="31">
        <f>IF(AND(B384=M$1),LOOKUP(9.99999999999999E+307,$M$2:M383)+1,"")</f>
        <v>218</v>
      </c>
      <c r="N384" s="31" t="e">
        <f>IF(AND(B384=N$1),LOOKUP(9.99999999999999E+307,$N$2:N383)+1,"")</f>
        <v>#REF!</v>
      </c>
      <c r="O384" s="31" t="e">
        <f>IF(AND($B384=O$1),LOOKUP(9.99999999999999E+307,$O$2:O383)+1,"")</f>
        <v>#REF!</v>
      </c>
      <c r="P384" s="31" t="e">
        <f>IF(AND($B384=P$1),LOOKUP(9.99999999999999E+307,$P$2:P383)+1,"")</f>
        <v>#REF!</v>
      </c>
      <c r="Q384" s="31" t="e">
        <f>IF(AND($B384=Q$1),LOOKUP(9.99999999999999E+307,$Q$2:Q383)+1,"")</f>
        <v>#REF!</v>
      </c>
      <c r="R384" s="31">
        <f>IF(AND($B384=R$1),LOOKUP(9.99999999999999E+307,$R$2:R383)+1,"")</f>
        <v>218</v>
      </c>
      <c r="S384" s="31">
        <f>IF(AND($B384=S$1),LOOKUP(9.99999999999999E+307,$S$2:S383)+1,"")</f>
        <v>218</v>
      </c>
      <c r="T384" s="265"/>
      <c r="U384" s="265"/>
      <c r="V384" s="265"/>
      <c r="AA384" s="254" t="str">
        <f t="shared" si="41"/>
        <v/>
      </c>
      <c r="AB384" s="254" t="str">
        <f t="shared" si="42"/>
        <v/>
      </c>
      <c r="AC384" s="255">
        <f t="shared" si="38"/>
        <v>0</v>
      </c>
      <c r="AD384" s="255">
        <f t="shared" si="39"/>
        <v>3836</v>
      </c>
      <c r="AE384" s="256" t="str">
        <f t="shared" si="43"/>
        <v/>
      </c>
      <c r="AF384" s="252" t="str">
        <f t="shared" si="44"/>
        <v>-</v>
      </c>
    </row>
    <row r="385" spans="1:32" ht="20.149999999999999" customHeight="1" x14ac:dyDescent="0.75">
      <c r="A385" s="31">
        <v>383</v>
      </c>
      <c r="B385" s="235"/>
      <c r="C385" s="236"/>
      <c r="D385" s="236"/>
      <c r="E385" s="678"/>
      <c r="F385" s="238"/>
      <c r="G385" s="253" t="str">
        <f t="shared" si="40"/>
        <v/>
      </c>
      <c r="H385" s="31" t="str">
        <f>IF(AND(B385=H$1),LOOKUP(9.99999999999999E+307,$H$2:H384)+1,"")</f>
        <v/>
      </c>
      <c r="I385" s="31" t="str">
        <f>IF(AND(B385=I$1),LOOKUP(9.99999999999999E+307,$I$2:I384)+1,"")</f>
        <v/>
      </c>
      <c r="J385" s="31">
        <f>IF(AND(B385=J$1),LOOKUP(9.99999999999999E+307,$J$2:J384)+1,"")</f>
        <v>219</v>
      </c>
      <c r="K385" s="31">
        <f>IF(AND(B385=K$1),LOOKUP(9.99999999999999E+307,$K$2:K384)+1,"")</f>
        <v>219</v>
      </c>
      <c r="L385" s="31">
        <f>IF(AND(B385=L$1),LOOKUP(9.99999999999999E+307,$L$2:L384)+1,"")</f>
        <v>219</v>
      </c>
      <c r="M385" s="31">
        <f>IF(AND(B385=M$1),LOOKUP(9.99999999999999E+307,$M$2:M384)+1,"")</f>
        <v>219</v>
      </c>
      <c r="N385" s="31" t="e">
        <f>IF(AND(B385=N$1),LOOKUP(9.99999999999999E+307,$N$2:N384)+1,"")</f>
        <v>#REF!</v>
      </c>
      <c r="O385" s="31" t="e">
        <f>IF(AND($B385=O$1),LOOKUP(9.99999999999999E+307,$O$2:O384)+1,"")</f>
        <v>#REF!</v>
      </c>
      <c r="P385" s="31" t="e">
        <f>IF(AND($B385=P$1),LOOKUP(9.99999999999999E+307,$P$2:P384)+1,"")</f>
        <v>#REF!</v>
      </c>
      <c r="Q385" s="31" t="e">
        <f>IF(AND($B385=Q$1),LOOKUP(9.99999999999999E+307,$Q$2:Q384)+1,"")</f>
        <v>#REF!</v>
      </c>
      <c r="R385" s="31">
        <f>IF(AND($B385=R$1),LOOKUP(9.99999999999999E+307,$R$2:R384)+1,"")</f>
        <v>219</v>
      </c>
      <c r="S385" s="31">
        <f>IF(AND($B385=S$1),LOOKUP(9.99999999999999E+307,$S$2:S384)+1,"")</f>
        <v>219</v>
      </c>
      <c r="T385" s="265"/>
      <c r="U385" s="265"/>
      <c r="V385" s="265"/>
      <c r="AA385" s="254" t="str">
        <f t="shared" si="41"/>
        <v/>
      </c>
      <c r="AB385" s="254" t="str">
        <f t="shared" si="42"/>
        <v/>
      </c>
      <c r="AC385" s="255">
        <f t="shared" si="38"/>
        <v>0</v>
      </c>
      <c r="AD385" s="255">
        <f t="shared" si="39"/>
        <v>3836</v>
      </c>
      <c r="AE385" s="256" t="str">
        <f t="shared" si="43"/>
        <v/>
      </c>
      <c r="AF385" s="252" t="str">
        <f t="shared" si="44"/>
        <v>-</v>
      </c>
    </row>
    <row r="386" spans="1:32" ht="20.149999999999999" customHeight="1" x14ac:dyDescent="0.75">
      <c r="A386" s="31">
        <v>384</v>
      </c>
      <c r="B386" s="235"/>
      <c r="C386" s="236"/>
      <c r="D386" s="236"/>
      <c r="E386" s="678"/>
      <c r="F386" s="238"/>
      <c r="G386" s="253" t="str">
        <f t="shared" si="40"/>
        <v/>
      </c>
      <c r="H386" s="31" t="str">
        <f>IF(AND(B386=H$1),LOOKUP(9.99999999999999E+307,$H$2:H385)+1,"")</f>
        <v/>
      </c>
      <c r="I386" s="31" t="str">
        <f>IF(AND(B386=I$1),LOOKUP(9.99999999999999E+307,$I$2:I385)+1,"")</f>
        <v/>
      </c>
      <c r="J386" s="31">
        <f>IF(AND(B386=J$1),LOOKUP(9.99999999999999E+307,$J$2:J385)+1,"")</f>
        <v>220</v>
      </c>
      <c r="K386" s="31">
        <f>IF(AND(B386=K$1),LOOKUP(9.99999999999999E+307,$K$2:K385)+1,"")</f>
        <v>220</v>
      </c>
      <c r="L386" s="31">
        <f>IF(AND(B386=L$1),LOOKUP(9.99999999999999E+307,$L$2:L385)+1,"")</f>
        <v>220</v>
      </c>
      <c r="M386" s="31">
        <f>IF(AND(B386=M$1),LOOKUP(9.99999999999999E+307,$M$2:M385)+1,"")</f>
        <v>220</v>
      </c>
      <c r="N386" s="31" t="e">
        <f>IF(AND(B386=N$1),LOOKUP(9.99999999999999E+307,$N$2:N385)+1,"")</f>
        <v>#REF!</v>
      </c>
      <c r="O386" s="31" t="e">
        <f>IF(AND($B386=O$1),LOOKUP(9.99999999999999E+307,$O$2:O385)+1,"")</f>
        <v>#REF!</v>
      </c>
      <c r="P386" s="31" t="e">
        <f>IF(AND($B386=P$1),LOOKUP(9.99999999999999E+307,$P$2:P385)+1,"")</f>
        <v>#REF!</v>
      </c>
      <c r="Q386" s="31" t="e">
        <f>IF(AND($B386=Q$1),LOOKUP(9.99999999999999E+307,$Q$2:Q385)+1,"")</f>
        <v>#REF!</v>
      </c>
      <c r="R386" s="31">
        <f>IF(AND($B386=R$1),LOOKUP(9.99999999999999E+307,$R$2:R385)+1,"")</f>
        <v>220</v>
      </c>
      <c r="S386" s="31">
        <f>IF(AND($B386=S$1),LOOKUP(9.99999999999999E+307,$S$2:S385)+1,"")</f>
        <v>220</v>
      </c>
      <c r="T386" s="265"/>
      <c r="U386" s="265"/>
      <c r="V386" s="265"/>
      <c r="AA386" s="254" t="str">
        <f t="shared" si="41"/>
        <v/>
      </c>
      <c r="AB386" s="254" t="str">
        <f t="shared" si="42"/>
        <v/>
      </c>
      <c r="AC386" s="255">
        <f t="shared" si="38"/>
        <v>0</v>
      </c>
      <c r="AD386" s="255">
        <f t="shared" si="39"/>
        <v>3836</v>
      </c>
      <c r="AE386" s="256" t="str">
        <f t="shared" si="43"/>
        <v/>
      </c>
      <c r="AF386" s="252" t="str">
        <f t="shared" si="44"/>
        <v>-</v>
      </c>
    </row>
    <row r="387" spans="1:32" ht="20.149999999999999" customHeight="1" x14ac:dyDescent="0.75">
      <c r="A387" s="31">
        <v>385</v>
      </c>
      <c r="B387" s="235"/>
      <c r="C387" s="236"/>
      <c r="D387" s="236"/>
      <c r="E387" s="678"/>
      <c r="F387" s="238"/>
      <c r="G387" s="253" t="str">
        <f t="shared" si="40"/>
        <v/>
      </c>
      <c r="H387" s="31" t="str">
        <f>IF(AND(B387=H$1),LOOKUP(9.99999999999999E+307,$H$2:H386)+1,"")</f>
        <v/>
      </c>
      <c r="I387" s="31" t="str">
        <f>IF(AND(B387=I$1),LOOKUP(9.99999999999999E+307,$I$2:I386)+1,"")</f>
        <v/>
      </c>
      <c r="J387" s="31">
        <f>IF(AND(B387=J$1),LOOKUP(9.99999999999999E+307,$J$2:J386)+1,"")</f>
        <v>221</v>
      </c>
      <c r="K387" s="31">
        <f>IF(AND(B387=K$1),LOOKUP(9.99999999999999E+307,$K$2:K386)+1,"")</f>
        <v>221</v>
      </c>
      <c r="L387" s="31">
        <f>IF(AND(B387=L$1),LOOKUP(9.99999999999999E+307,$L$2:L386)+1,"")</f>
        <v>221</v>
      </c>
      <c r="M387" s="31">
        <f>IF(AND(B387=M$1),LOOKUP(9.99999999999999E+307,$M$2:M386)+1,"")</f>
        <v>221</v>
      </c>
      <c r="N387" s="31" t="e">
        <f>IF(AND(B387=N$1),LOOKUP(9.99999999999999E+307,$N$2:N386)+1,"")</f>
        <v>#REF!</v>
      </c>
      <c r="O387" s="31" t="e">
        <f>IF(AND($B387=O$1),LOOKUP(9.99999999999999E+307,$O$2:O386)+1,"")</f>
        <v>#REF!</v>
      </c>
      <c r="P387" s="31" t="e">
        <f>IF(AND($B387=P$1),LOOKUP(9.99999999999999E+307,$P$2:P386)+1,"")</f>
        <v>#REF!</v>
      </c>
      <c r="Q387" s="31" t="e">
        <f>IF(AND($B387=Q$1),LOOKUP(9.99999999999999E+307,$Q$2:Q386)+1,"")</f>
        <v>#REF!</v>
      </c>
      <c r="R387" s="31">
        <f>IF(AND($B387=R$1),LOOKUP(9.99999999999999E+307,$R$2:R386)+1,"")</f>
        <v>221</v>
      </c>
      <c r="S387" s="31">
        <f>IF(AND($B387=S$1),LOOKUP(9.99999999999999E+307,$S$2:S386)+1,"")</f>
        <v>221</v>
      </c>
      <c r="T387" s="265"/>
      <c r="U387" s="265"/>
      <c r="V387" s="265"/>
      <c r="AA387" s="254" t="str">
        <f t="shared" si="41"/>
        <v/>
      </c>
      <c r="AB387" s="254" t="str">
        <f t="shared" si="42"/>
        <v/>
      </c>
      <c r="AC387" s="255">
        <f t="shared" ref="AC387:AC450" si="45">COUNTIF($C$3:$C$4002,C387)</f>
        <v>0</v>
      </c>
      <c r="AD387" s="255">
        <f t="shared" ref="AD387:AD450" si="46">SUMPRODUCT(--(E387&amp;F387=$E$3:$E$4002&amp;$F$3:$F$4002))</f>
        <v>3836</v>
      </c>
      <c r="AE387" s="256" t="str">
        <f t="shared" si="43"/>
        <v/>
      </c>
      <c r="AF387" s="252" t="str">
        <f t="shared" si="44"/>
        <v>-</v>
      </c>
    </row>
    <row r="388" spans="1:32" ht="20.149999999999999" customHeight="1" x14ac:dyDescent="0.75">
      <c r="A388" s="31">
        <v>386</v>
      </c>
      <c r="B388" s="235"/>
      <c r="C388" s="236"/>
      <c r="D388" s="236"/>
      <c r="E388" s="678"/>
      <c r="F388" s="238"/>
      <c r="G388" s="253" t="str">
        <f t="shared" ref="G388:G451" si="47">B388&amp;C388</f>
        <v/>
      </c>
      <c r="H388" s="31" t="str">
        <f>IF(AND(B388=H$1),LOOKUP(9.99999999999999E+307,$H$2:H387)+1,"")</f>
        <v/>
      </c>
      <c r="I388" s="31" t="str">
        <f>IF(AND(B388=I$1),LOOKUP(9.99999999999999E+307,$I$2:I387)+1,"")</f>
        <v/>
      </c>
      <c r="J388" s="31">
        <f>IF(AND(B388=J$1),LOOKUP(9.99999999999999E+307,$J$2:J387)+1,"")</f>
        <v>222</v>
      </c>
      <c r="K388" s="31">
        <f>IF(AND(B388=K$1),LOOKUP(9.99999999999999E+307,$K$2:K387)+1,"")</f>
        <v>222</v>
      </c>
      <c r="L388" s="31">
        <f>IF(AND(B388=L$1),LOOKUP(9.99999999999999E+307,$L$2:L387)+1,"")</f>
        <v>222</v>
      </c>
      <c r="M388" s="31">
        <f>IF(AND(B388=M$1),LOOKUP(9.99999999999999E+307,$M$2:M387)+1,"")</f>
        <v>222</v>
      </c>
      <c r="N388" s="31" t="e">
        <f>IF(AND(B388=N$1),LOOKUP(9.99999999999999E+307,$N$2:N387)+1,"")</f>
        <v>#REF!</v>
      </c>
      <c r="O388" s="31" t="e">
        <f>IF(AND($B388=O$1),LOOKUP(9.99999999999999E+307,$O$2:O387)+1,"")</f>
        <v>#REF!</v>
      </c>
      <c r="P388" s="31" t="e">
        <f>IF(AND($B388=P$1),LOOKUP(9.99999999999999E+307,$P$2:P387)+1,"")</f>
        <v>#REF!</v>
      </c>
      <c r="Q388" s="31" t="e">
        <f>IF(AND($B388=Q$1),LOOKUP(9.99999999999999E+307,$Q$2:Q387)+1,"")</f>
        <v>#REF!</v>
      </c>
      <c r="R388" s="31">
        <f>IF(AND($B388=R$1),LOOKUP(9.99999999999999E+307,$R$2:R387)+1,"")</f>
        <v>222</v>
      </c>
      <c r="S388" s="31">
        <f>IF(AND($B388=S$1),LOOKUP(9.99999999999999E+307,$S$2:S387)+1,"")</f>
        <v>222</v>
      </c>
      <c r="T388" s="265"/>
      <c r="U388" s="265"/>
      <c r="V388" s="265"/>
      <c r="AA388" s="254" t="str">
        <f t="shared" ref="AA388:AA451" si="48">IF(AD388=2,"นักเรียนซ้ำ","")</f>
        <v/>
      </c>
      <c r="AB388" s="254" t="str">
        <f t="shared" ref="AB388:AB451" si="49">IF(AC388=2,"เลขประจำตัวซ้ำ","")</f>
        <v/>
      </c>
      <c r="AC388" s="255">
        <f t="shared" si="45"/>
        <v>0</v>
      </c>
      <c r="AD388" s="255">
        <f t="shared" si="46"/>
        <v>3836</v>
      </c>
      <c r="AE388" s="256" t="str">
        <f t="shared" ref="AE388:AE451" si="50">IF(D388="เด็กชาย",1,IF(D388="นาย",1,IF(D388="เด็กหญิง",2,IF(D388="นางสาว",2,IF(D388="ด.ช.",1,IF(D388="ด.ญ.",2,IF(D388="น.ส.",2,"")))))))</f>
        <v/>
      </c>
      <c r="AF388" s="252" t="str">
        <f t="shared" si="44"/>
        <v>-</v>
      </c>
    </row>
    <row r="389" spans="1:32" ht="20.149999999999999" customHeight="1" x14ac:dyDescent="0.75">
      <c r="A389" s="31">
        <v>387</v>
      </c>
      <c r="B389" s="235"/>
      <c r="C389" s="236"/>
      <c r="D389" s="236"/>
      <c r="E389" s="678"/>
      <c r="F389" s="238"/>
      <c r="G389" s="253" t="str">
        <f t="shared" si="47"/>
        <v/>
      </c>
      <c r="H389" s="31" t="str">
        <f>IF(AND(B389=H$1),LOOKUP(9.99999999999999E+307,$H$2:H388)+1,"")</f>
        <v/>
      </c>
      <c r="I389" s="31" t="str">
        <f>IF(AND(B389=I$1),LOOKUP(9.99999999999999E+307,$I$2:I388)+1,"")</f>
        <v/>
      </c>
      <c r="J389" s="31">
        <f>IF(AND(B389=J$1),LOOKUP(9.99999999999999E+307,$J$2:J388)+1,"")</f>
        <v>223</v>
      </c>
      <c r="K389" s="31">
        <f>IF(AND(B389=K$1),LOOKUP(9.99999999999999E+307,$K$2:K388)+1,"")</f>
        <v>223</v>
      </c>
      <c r="L389" s="31">
        <f>IF(AND(B389=L$1),LOOKUP(9.99999999999999E+307,$L$2:L388)+1,"")</f>
        <v>223</v>
      </c>
      <c r="M389" s="31">
        <f>IF(AND(B389=M$1),LOOKUP(9.99999999999999E+307,$M$2:M388)+1,"")</f>
        <v>223</v>
      </c>
      <c r="N389" s="31" t="e">
        <f>IF(AND(B389=N$1),LOOKUP(9.99999999999999E+307,$N$2:N388)+1,"")</f>
        <v>#REF!</v>
      </c>
      <c r="O389" s="31" t="e">
        <f>IF(AND($B389=O$1),LOOKUP(9.99999999999999E+307,$O$2:O388)+1,"")</f>
        <v>#REF!</v>
      </c>
      <c r="P389" s="31" t="e">
        <f>IF(AND($B389=P$1),LOOKUP(9.99999999999999E+307,$P$2:P388)+1,"")</f>
        <v>#REF!</v>
      </c>
      <c r="Q389" s="31" t="e">
        <f>IF(AND($B389=Q$1),LOOKUP(9.99999999999999E+307,$Q$2:Q388)+1,"")</f>
        <v>#REF!</v>
      </c>
      <c r="R389" s="31">
        <f>IF(AND($B389=R$1),LOOKUP(9.99999999999999E+307,$R$2:R388)+1,"")</f>
        <v>223</v>
      </c>
      <c r="S389" s="31">
        <f>IF(AND($B389=S$1),LOOKUP(9.99999999999999E+307,$S$2:S388)+1,"")</f>
        <v>223</v>
      </c>
      <c r="T389" s="265"/>
      <c r="U389" s="265"/>
      <c r="V389" s="265"/>
      <c r="AA389" s="254" t="str">
        <f t="shared" si="48"/>
        <v/>
      </c>
      <c r="AB389" s="254" t="str">
        <f t="shared" si="49"/>
        <v/>
      </c>
      <c r="AC389" s="255">
        <f t="shared" si="45"/>
        <v>0</v>
      </c>
      <c r="AD389" s="255">
        <f t="shared" si="46"/>
        <v>3836</v>
      </c>
      <c r="AE389" s="256" t="str">
        <f t="shared" si="50"/>
        <v/>
      </c>
      <c r="AF389" s="252" t="str">
        <f t="shared" si="44"/>
        <v>-</v>
      </c>
    </row>
    <row r="390" spans="1:32" ht="20.149999999999999" customHeight="1" x14ac:dyDescent="0.75">
      <c r="A390" s="31">
        <v>388</v>
      </c>
      <c r="B390" s="235"/>
      <c r="C390" s="236"/>
      <c r="D390" s="236"/>
      <c r="E390" s="678"/>
      <c r="F390" s="238"/>
      <c r="G390" s="253" t="str">
        <f t="shared" si="47"/>
        <v/>
      </c>
      <c r="H390" s="31" t="str">
        <f>IF(AND(B390=H$1),LOOKUP(9.99999999999999E+307,$H$2:H389)+1,"")</f>
        <v/>
      </c>
      <c r="I390" s="31" t="str">
        <f>IF(AND(B390=I$1),LOOKUP(9.99999999999999E+307,$I$2:I389)+1,"")</f>
        <v/>
      </c>
      <c r="J390" s="31">
        <f>IF(AND(B390=J$1),LOOKUP(9.99999999999999E+307,$J$2:J389)+1,"")</f>
        <v>224</v>
      </c>
      <c r="K390" s="31">
        <f>IF(AND(B390=K$1),LOOKUP(9.99999999999999E+307,$K$2:K389)+1,"")</f>
        <v>224</v>
      </c>
      <c r="L390" s="31">
        <f>IF(AND(B390=L$1),LOOKUP(9.99999999999999E+307,$L$2:L389)+1,"")</f>
        <v>224</v>
      </c>
      <c r="M390" s="31">
        <f>IF(AND(B390=M$1),LOOKUP(9.99999999999999E+307,$M$2:M389)+1,"")</f>
        <v>224</v>
      </c>
      <c r="N390" s="31" t="e">
        <f>IF(AND(B390=N$1),LOOKUP(9.99999999999999E+307,$N$2:N389)+1,"")</f>
        <v>#REF!</v>
      </c>
      <c r="O390" s="31" t="e">
        <f>IF(AND($B390=O$1),LOOKUP(9.99999999999999E+307,$O$2:O389)+1,"")</f>
        <v>#REF!</v>
      </c>
      <c r="P390" s="31" t="e">
        <f>IF(AND($B390=P$1),LOOKUP(9.99999999999999E+307,$P$2:P389)+1,"")</f>
        <v>#REF!</v>
      </c>
      <c r="Q390" s="31" t="e">
        <f>IF(AND($B390=Q$1),LOOKUP(9.99999999999999E+307,$Q$2:Q389)+1,"")</f>
        <v>#REF!</v>
      </c>
      <c r="R390" s="31">
        <f>IF(AND($B390=R$1),LOOKUP(9.99999999999999E+307,$R$2:R389)+1,"")</f>
        <v>224</v>
      </c>
      <c r="S390" s="31">
        <f>IF(AND($B390=S$1),LOOKUP(9.99999999999999E+307,$S$2:S389)+1,"")</f>
        <v>224</v>
      </c>
      <c r="T390" s="265"/>
      <c r="U390" s="265"/>
      <c r="V390" s="265"/>
      <c r="AA390" s="254" t="str">
        <f t="shared" si="48"/>
        <v/>
      </c>
      <c r="AB390" s="254" t="str">
        <f t="shared" si="49"/>
        <v/>
      </c>
      <c r="AC390" s="255">
        <f t="shared" si="45"/>
        <v>0</v>
      </c>
      <c r="AD390" s="255">
        <f t="shared" si="46"/>
        <v>3836</v>
      </c>
      <c r="AE390" s="256" t="str">
        <f t="shared" si="50"/>
        <v/>
      </c>
      <c r="AF390" s="252" t="str">
        <f t="shared" si="44"/>
        <v>-</v>
      </c>
    </row>
    <row r="391" spans="1:32" ht="20.149999999999999" customHeight="1" x14ac:dyDescent="0.75">
      <c r="A391" s="31">
        <v>389</v>
      </c>
      <c r="B391" s="235"/>
      <c r="C391" s="236"/>
      <c r="D391" s="236"/>
      <c r="E391" s="678"/>
      <c r="F391" s="238"/>
      <c r="G391" s="253" t="str">
        <f t="shared" si="47"/>
        <v/>
      </c>
      <c r="H391" s="31" t="str">
        <f>IF(AND(B391=H$1),LOOKUP(9.99999999999999E+307,$H$2:H390)+1,"")</f>
        <v/>
      </c>
      <c r="I391" s="31" t="str">
        <f>IF(AND(B391=I$1),LOOKUP(9.99999999999999E+307,$I$2:I390)+1,"")</f>
        <v/>
      </c>
      <c r="J391" s="31">
        <f>IF(AND(B391=J$1),LOOKUP(9.99999999999999E+307,$J$2:J390)+1,"")</f>
        <v>225</v>
      </c>
      <c r="K391" s="31">
        <f>IF(AND(B391=K$1),LOOKUP(9.99999999999999E+307,$K$2:K390)+1,"")</f>
        <v>225</v>
      </c>
      <c r="L391" s="31">
        <f>IF(AND(B391=L$1),LOOKUP(9.99999999999999E+307,$L$2:L390)+1,"")</f>
        <v>225</v>
      </c>
      <c r="M391" s="31">
        <f>IF(AND(B391=M$1),LOOKUP(9.99999999999999E+307,$M$2:M390)+1,"")</f>
        <v>225</v>
      </c>
      <c r="N391" s="31" t="e">
        <f>IF(AND(B391=N$1),LOOKUP(9.99999999999999E+307,$N$2:N390)+1,"")</f>
        <v>#REF!</v>
      </c>
      <c r="O391" s="31" t="e">
        <f>IF(AND($B391=O$1),LOOKUP(9.99999999999999E+307,$O$2:O390)+1,"")</f>
        <v>#REF!</v>
      </c>
      <c r="P391" s="31" t="e">
        <f>IF(AND($B391=P$1),LOOKUP(9.99999999999999E+307,$P$2:P390)+1,"")</f>
        <v>#REF!</v>
      </c>
      <c r="Q391" s="31" t="e">
        <f>IF(AND($B391=Q$1),LOOKUP(9.99999999999999E+307,$Q$2:Q390)+1,"")</f>
        <v>#REF!</v>
      </c>
      <c r="R391" s="31">
        <f>IF(AND($B391=R$1),LOOKUP(9.99999999999999E+307,$R$2:R390)+1,"")</f>
        <v>225</v>
      </c>
      <c r="S391" s="31">
        <f>IF(AND($B391=S$1),LOOKUP(9.99999999999999E+307,$S$2:S390)+1,"")</f>
        <v>225</v>
      </c>
      <c r="T391" s="265"/>
      <c r="U391" s="265"/>
      <c r="V391" s="265"/>
      <c r="AA391" s="254" t="str">
        <f t="shared" si="48"/>
        <v/>
      </c>
      <c r="AB391" s="254" t="str">
        <f t="shared" si="49"/>
        <v/>
      </c>
      <c r="AC391" s="255">
        <f t="shared" si="45"/>
        <v>0</v>
      </c>
      <c r="AD391" s="255">
        <f t="shared" si="46"/>
        <v>3836</v>
      </c>
      <c r="AE391" s="256" t="str">
        <f t="shared" si="50"/>
        <v/>
      </c>
      <c r="AF391" s="252" t="str">
        <f t="shared" si="44"/>
        <v>-</v>
      </c>
    </row>
    <row r="392" spans="1:32" ht="20.149999999999999" customHeight="1" x14ac:dyDescent="0.75">
      <c r="A392" s="31">
        <v>390</v>
      </c>
      <c r="B392" s="235"/>
      <c r="C392" s="236"/>
      <c r="D392" s="236"/>
      <c r="E392" s="678"/>
      <c r="F392" s="238"/>
      <c r="G392" s="253" t="str">
        <f t="shared" si="47"/>
        <v/>
      </c>
      <c r="H392" s="31" t="str">
        <f>IF(AND(B392=H$1),LOOKUP(9.99999999999999E+307,$H$2:H391)+1,"")</f>
        <v/>
      </c>
      <c r="I392" s="31" t="str">
        <f>IF(AND(B392=I$1),LOOKUP(9.99999999999999E+307,$I$2:I391)+1,"")</f>
        <v/>
      </c>
      <c r="J392" s="31">
        <f>IF(AND(B392=J$1),LOOKUP(9.99999999999999E+307,$J$2:J391)+1,"")</f>
        <v>226</v>
      </c>
      <c r="K392" s="31">
        <f>IF(AND(B392=K$1),LOOKUP(9.99999999999999E+307,$K$2:K391)+1,"")</f>
        <v>226</v>
      </c>
      <c r="L392" s="31">
        <f>IF(AND(B392=L$1),LOOKUP(9.99999999999999E+307,$L$2:L391)+1,"")</f>
        <v>226</v>
      </c>
      <c r="M392" s="31">
        <f>IF(AND(B392=M$1),LOOKUP(9.99999999999999E+307,$M$2:M391)+1,"")</f>
        <v>226</v>
      </c>
      <c r="N392" s="31" t="e">
        <f>IF(AND(B392=N$1),LOOKUP(9.99999999999999E+307,$N$2:N391)+1,"")</f>
        <v>#REF!</v>
      </c>
      <c r="O392" s="31" t="e">
        <f>IF(AND($B392=O$1),LOOKUP(9.99999999999999E+307,$O$2:O391)+1,"")</f>
        <v>#REF!</v>
      </c>
      <c r="P392" s="31" t="e">
        <f>IF(AND($B392=P$1),LOOKUP(9.99999999999999E+307,$P$2:P391)+1,"")</f>
        <v>#REF!</v>
      </c>
      <c r="Q392" s="31" t="e">
        <f>IF(AND($B392=Q$1),LOOKUP(9.99999999999999E+307,$Q$2:Q391)+1,"")</f>
        <v>#REF!</v>
      </c>
      <c r="R392" s="31">
        <f>IF(AND($B392=R$1),LOOKUP(9.99999999999999E+307,$R$2:R391)+1,"")</f>
        <v>226</v>
      </c>
      <c r="S392" s="31">
        <f>IF(AND($B392=S$1),LOOKUP(9.99999999999999E+307,$S$2:S391)+1,"")</f>
        <v>226</v>
      </c>
      <c r="T392" s="265"/>
      <c r="U392" s="265"/>
      <c r="V392" s="265"/>
      <c r="AA392" s="254" t="str">
        <f t="shared" si="48"/>
        <v/>
      </c>
      <c r="AB392" s="254" t="str">
        <f t="shared" si="49"/>
        <v/>
      </c>
      <c r="AC392" s="255">
        <f t="shared" si="45"/>
        <v>0</v>
      </c>
      <c r="AD392" s="255">
        <f t="shared" si="46"/>
        <v>3836</v>
      </c>
      <c r="AE392" s="256" t="str">
        <f t="shared" si="50"/>
        <v/>
      </c>
      <c r="AF392" s="252" t="str">
        <f t="shared" si="44"/>
        <v>-</v>
      </c>
    </row>
    <row r="393" spans="1:32" ht="20.149999999999999" customHeight="1" x14ac:dyDescent="0.75">
      <c r="A393" s="31">
        <v>391</v>
      </c>
      <c r="B393" s="235"/>
      <c r="C393" s="236"/>
      <c r="D393" s="236"/>
      <c r="E393" s="678"/>
      <c r="F393" s="238"/>
      <c r="G393" s="253" t="str">
        <f t="shared" si="47"/>
        <v/>
      </c>
      <c r="H393" s="31" t="str">
        <f>IF(AND(B393=H$1),LOOKUP(9.99999999999999E+307,$H$2:H392)+1,"")</f>
        <v/>
      </c>
      <c r="I393" s="31" t="str">
        <f>IF(AND(B393=I$1),LOOKUP(9.99999999999999E+307,$I$2:I392)+1,"")</f>
        <v/>
      </c>
      <c r="J393" s="31">
        <f>IF(AND(B393=J$1),LOOKUP(9.99999999999999E+307,$J$2:J392)+1,"")</f>
        <v>227</v>
      </c>
      <c r="K393" s="31">
        <f>IF(AND(B393=K$1),LOOKUP(9.99999999999999E+307,$K$2:K392)+1,"")</f>
        <v>227</v>
      </c>
      <c r="L393" s="31">
        <f>IF(AND(B393=L$1),LOOKUP(9.99999999999999E+307,$L$2:L392)+1,"")</f>
        <v>227</v>
      </c>
      <c r="M393" s="31">
        <f>IF(AND(B393=M$1),LOOKUP(9.99999999999999E+307,$M$2:M392)+1,"")</f>
        <v>227</v>
      </c>
      <c r="N393" s="31" t="e">
        <f>IF(AND(B393=N$1),LOOKUP(9.99999999999999E+307,$N$2:N392)+1,"")</f>
        <v>#REF!</v>
      </c>
      <c r="O393" s="31" t="e">
        <f>IF(AND($B393=O$1),LOOKUP(9.99999999999999E+307,$O$2:O392)+1,"")</f>
        <v>#REF!</v>
      </c>
      <c r="P393" s="31" t="e">
        <f>IF(AND($B393=P$1),LOOKUP(9.99999999999999E+307,$P$2:P392)+1,"")</f>
        <v>#REF!</v>
      </c>
      <c r="Q393" s="31" t="e">
        <f>IF(AND($B393=Q$1),LOOKUP(9.99999999999999E+307,$Q$2:Q392)+1,"")</f>
        <v>#REF!</v>
      </c>
      <c r="R393" s="31">
        <f>IF(AND($B393=R$1),LOOKUP(9.99999999999999E+307,$R$2:R392)+1,"")</f>
        <v>227</v>
      </c>
      <c r="S393" s="31">
        <f>IF(AND($B393=S$1),LOOKUP(9.99999999999999E+307,$S$2:S392)+1,"")</f>
        <v>227</v>
      </c>
      <c r="T393" s="265"/>
      <c r="U393" s="265"/>
      <c r="V393" s="265"/>
      <c r="AA393" s="254" t="str">
        <f t="shared" si="48"/>
        <v/>
      </c>
      <c r="AB393" s="254" t="str">
        <f t="shared" si="49"/>
        <v/>
      </c>
      <c r="AC393" s="255">
        <f t="shared" si="45"/>
        <v>0</v>
      </c>
      <c r="AD393" s="255">
        <f t="shared" si="46"/>
        <v>3836</v>
      </c>
      <c r="AE393" s="256" t="str">
        <f t="shared" si="50"/>
        <v/>
      </c>
      <c r="AF393" s="252" t="str">
        <f t="shared" si="44"/>
        <v>-</v>
      </c>
    </row>
    <row r="394" spans="1:32" ht="20.149999999999999" customHeight="1" x14ac:dyDescent="0.75">
      <c r="A394" s="31">
        <v>392</v>
      </c>
      <c r="B394" s="235"/>
      <c r="C394" s="236"/>
      <c r="D394" s="236"/>
      <c r="E394" s="678"/>
      <c r="F394" s="238"/>
      <c r="G394" s="253" t="str">
        <f t="shared" si="47"/>
        <v/>
      </c>
      <c r="H394" s="31" t="str">
        <f>IF(AND(B394=H$1),LOOKUP(9.99999999999999E+307,$H$2:H393)+1,"")</f>
        <v/>
      </c>
      <c r="I394" s="31" t="str">
        <f>IF(AND(B394=I$1),LOOKUP(9.99999999999999E+307,$I$2:I393)+1,"")</f>
        <v/>
      </c>
      <c r="J394" s="31">
        <f>IF(AND(B394=J$1),LOOKUP(9.99999999999999E+307,$J$2:J393)+1,"")</f>
        <v>228</v>
      </c>
      <c r="K394" s="31">
        <f>IF(AND(B394=K$1),LOOKUP(9.99999999999999E+307,$K$2:K393)+1,"")</f>
        <v>228</v>
      </c>
      <c r="L394" s="31">
        <f>IF(AND(B394=L$1),LOOKUP(9.99999999999999E+307,$L$2:L393)+1,"")</f>
        <v>228</v>
      </c>
      <c r="M394" s="31">
        <f>IF(AND(B394=M$1),LOOKUP(9.99999999999999E+307,$M$2:M393)+1,"")</f>
        <v>228</v>
      </c>
      <c r="N394" s="31" t="e">
        <f>IF(AND(B394=N$1),LOOKUP(9.99999999999999E+307,$N$2:N393)+1,"")</f>
        <v>#REF!</v>
      </c>
      <c r="O394" s="31" t="e">
        <f>IF(AND($B394=O$1),LOOKUP(9.99999999999999E+307,$O$2:O393)+1,"")</f>
        <v>#REF!</v>
      </c>
      <c r="P394" s="31" t="e">
        <f>IF(AND($B394=P$1),LOOKUP(9.99999999999999E+307,$P$2:P393)+1,"")</f>
        <v>#REF!</v>
      </c>
      <c r="Q394" s="31" t="e">
        <f>IF(AND($B394=Q$1),LOOKUP(9.99999999999999E+307,$Q$2:Q393)+1,"")</f>
        <v>#REF!</v>
      </c>
      <c r="R394" s="31">
        <f>IF(AND($B394=R$1),LOOKUP(9.99999999999999E+307,$R$2:R393)+1,"")</f>
        <v>228</v>
      </c>
      <c r="S394" s="31">
        <f>IF(AND($B394=S$1),LOOKUP(9.99999999999999E+307,$S$2:S393)+1,"")</f>
        <v>228</v>
      </c>
      <c r="T394" s="265"/>
      <c r="U394" s="265"/>
      <c r="V394" s="265"/>
      <c r="AA394" s="254" t="str">
        <f t="shared" si="48"/>
        <v/>
      </c>
      <c r="AB394" s="254" t="str">
        <f t="shared" si="49"/>
        <v/>
      </c>
      <c r="AC394" s="255">
        <f t="shared" si="45"/>
        <v>0</v>
      </c>
      <c r="AD394" s="255">
        <f t="shared" si="46"/>
        <v>3836</v>
      </c>
      <c r="AE394" s="256" t="str">
        <f t="shared" si="50"/>
        <v/>
      </c>
      <c r="AF394" s="252" t="str">
        <f t="shared" si="44"/>
        <v>-</v>
      </c>
    </row>
    <row r="395" spans="1:32" ht="20.149999999999999" customHeight="1" x14ac:dyDescent="0.75">
      <c r="A395" s="31">
        <v>393</v>
      </c>
      <c r="B395" s="235"/>
      <c r="C395" s="236"/>
      <c r="D395" s="236"/>
      <c r="E395" s="678"/>
      <c r="F395" s="238"/>
      <c r="G395" s="253" t="str">
        <f t="shared" si="47"/>
        <v/>
      </c>
      <c r="H395" s="31" t="str">
        <f>IF(AND(B395=H$1),LOOKUP(9.99999999999999E+307,$H$2:H394)+1,"")</f>
        <v/>
      </c>
      <c r="I395" s="31" t="str">
        <f>IF(AND(B395=I$1),LOOKUP(9.99999999999999E+307,$I$2:I394)+1,"")</f>
        <v/>
      </c>
      <c r="J395" s="31">
        <f>IF(AND(B395=J$1),LOOKUP(9.99999999999999E+307,$J$2:J394)+1,"")</f>
        <v>229</v>
      </c>
      <c r="K395" s="31">
        <f>IF(AND(B395=K$1),LOOKUP(9.99999999999999E+307,$K$2:K394)+1,"")</f>
        <v>229</v>
      </c>
      <c r="L395" s="31">
        <f>IF(AND(B395=L$1),LOOKUP(9.99999999999999E+307,$L$2:L394)+1,"")</f>
        <v>229</v>
      </c>
      <c r="M395" s="31">
        <f>IF(AND(B395=M$1),LOOKUP(9.99999999999999E+307,$M$2:M394)+1,"")</f>
        <v>229</v>
      </c>
      <c r="N395" s="31" t="e">
        <f>IF(AND(B395=N$1),LOOKUP(9.99999999999999E+307,$N$2:N394)+1,"")</f>
        <v>#REF!</v>
      </c>
      <c r="O395" s="31" t="e">
        <f>IF(AND($B395=O$1),LOOKUP(9.99999999999999E+307,$O$2:O394)+1,"")</f>
        <v>#REF!</v>
      </c>
      <c r="P395" s="31" t="e">
        <f>IF(AND($B395=P$1),LOOKUP(9.99999999999999E+307,$P$2:P394)+1,"")</f>
        <v>#REF!</v>
      </c>
      <c r="Q395" s="31" t="e">
        <f>IF(AND($B395=Q$1),LOOKUP(9.99999999999999E+307,$Q$2:Q394)+1,"")</f>
        <v>#REF!</v>
      </c>
      <c r="R395" s="31">
        <f>IF(AND($B395=R$1),LOOKUP(9.99999999999999E+307,$R$2:R394)+1,"")</f>
        <v>229</v>
      </c>
      <c r="S395" s="31">
        <f>IF(AND($B395=S$1),LOOKUP(9.99999999999999E+307,$S$2:S394)+1,"")</f>
        <v>229</v>
      </c>
      <c r="T395" s="265"/>
      <c r="U395" s="265"/>
      <c r="V395" s="265"/>
      <c r="AA395" s="254" t="str">
        <f t="shared" si="48"/>
        <v/>
      </c>
      <c r="AB395" s="254" t="str">
        <f t="shared" si="49"/>
        <v/>
      </c>
      <c r="AC395" s="255">
        <f t="shared" si="45"/>
        <v>0</v>
      </c>
      <c r="AD395" s="255">
        <f t="shared" si="46"/>
        <v>3836</v>
      </c>
      <c r="AE395" s="256" t="str">
        <f t="shared" si="50"/>
        <v/>
      </c>
      <c r="AF395" s="252" t="str">
        <f t="shared" si="44"/>
        <v>-</v>
      </c>
    </row>
    <row r="396" spans="1:32" ht="20.149999999999999" customHeight="1" x14ac:dyDescent="0.75">
      <c r="A396" s="31">
        <v>394</v>
      </c>
      <c r="B396" s="235"/>
      <c r="C396" s="236"/>
      <c r="D396" s="236"/>
      <c r="E396" s="678"/>
      <c r="F396" s="238"/>
      <c r="G396" s="253" t="str">
        <f t="shared" si="47"/>
        <v/>
      </c>
      <c r="H396" s="31" t="str">
        <f>IF(AND(B396=H$1),LOOKUP(9.99999999999999E+307,$H$2:H395)+1,"")</f>
        <v/>
      </c>
      <c r="I396" s="31" t="str">
        <f>IF(AND(B396=I$1),LOOKUP(9.99999999999999E+307,$I$2:I395)+1,"")</f>
        <v/>
      </c>
      <c r="J396" s="31">
        <f>IF(AND(B396=J$1),LOOKUP(9.99999999999999E+307,$J$2:J395)+1,"")</f>
        <v>230</v>
      </c>
      <c r="K396" s="31">
        <f>IF(AND(B396=K$1),LOOKUP(9.99999999999999E+307,$K$2:K395)+1,"")</f>
        <v>230</v>
      </c>
      <c r="L396" s="31">
        <f>IF(AND(B396=L$1),LOOKUP(9.99999999999999E+307,$L$2:L395)+1,"")</f>
        <v>230</v>
      </c>
      <c r="M396" s="31">
        <f>IF(AND(B396=M$1),LOOKUP(9.99999999999999E+307,$M$2:M395)+1,"")</f>
        <v>230</v>
      </c>
      <c r="N396" s="31" t="e">
        <f>IF(AND(B396=N$1),LOOKUP(9.99999999999999E+307,$N$2:N395)+1,"")</f>
        <v>#REF!</v>
      </c>
      <c r="O396" s="31" t="e">
        <f>IF(AND($B396=O$1),LOOKUP(9.99999999999999E+307,$O$2:O395)+1,"")</f>
        <v>#REF!</v>
      </c>
      <c r="P396" s="31" t="e">
        <f>IF(AND($B396=P$1),LOOKUP(9.99999999999999E+307,$P$2:P395)+1,"")</f>
        <v>#REF!</v>
      </c>
      <c r="Q396" s="31" t="e">
        <f>IF(AND($B396=Q$1),LOOKUP(9.99999999999999E+307,$Q$2:Q395)+1,"")</f>
        <v>#REF!</v>
      </c>
      <c r="R396" s="31">
        <f>IF(AND($B396=R$1),LOOKUP(9.99999999999999E+307,$R$2:R395)+1,"")</f>
        <v>230</v>
      </c>
      <c r="S396" s="31">
        <f>IF(AND($B396=S$1),LOOKUP(9.99999999999999E+307,$S$2:S395)+1,"")</f>
        <v>230</v>
      </c>
      <c r="T396" s="265"/>
      <c r="U396" s="265"/>
      <c r="V396" s="265"/>
      <c r="AA396" s="254" t="str">
        <f t="shared" si="48"/>
        <v/>
      </c>
      <c r="AB396" s="254" t="str">
        <f t="shared" si="49"/>
        <v/>
      </c>
      <c r="AC396" s="255">
        <f t="shared" si="45"/>
        <v>0</v>
      </c>
      <c r="AD396" s="255">
        <f t="shared" si="46"/>
        <v>3836</v>
      </c>
      <c r="AE396" s="256" t="str">
        <f t="shared" si="50"/>
        <v/>
      </c>
      <c r="AF396" s="252" t="str">
        <f t="shared" si="44"/>
        <v>-</v>
      </c>
    </row>
    <row r="397" spans="1:32" ht="20.149999999999999" customHeight="1" x14ac:dyDescent="0.75">
      <c r="A397" s="31">
        <v>395</v>
      </c>
      <c r="B397" s="235"/>
      <c r="C397" s="236"/>
      <c r="D397" s="236"/>
      <c r="E397" s="678"/>
      <c r="F397" s="238"/>
      <c r="G397" s="253" t="str">
        <f t="shared" si="47"/>
        <v/>
      </c>
      <c r="H397" s="31" t="str">
        <f>IF(AND(B397=H$1),LOOKUP(9.99999999999999E+307,$H$2:H396)+1,"")</f>
        <v/>
      </c>
      <c r="I397" s="31" t="str">
        <f>IF(AND(B397=I$1),LOOKUP(9.99999999999999E+307,$I$2:I396)+1,"")</f>
        <v/>
      </c>
      <c r="J397" s="31">
        <f>IF(AND(B397=J$1),LOOKUP(9.99999999999999E+307,$J$2:J396)+1,"")</f>
        <v>231</v>
      </c>
      <c r="K397" s="31">
        <f>IF(AND(B397=K$1),LOOKUP(9.99999999999999E+307,$K$2:K396)+1,"")</f>
        <v>231</v>
      </c>
      <c r="L397" s="31">
        <f>IF(AND(B397=L$1),LOOKUP(9.99999999999999E+307,$L$2:L396)+1,"")</f>
        <v>231</v>
      </c>
      <c r="M397" s="31">
        <f>IF(AND(B397=M$1),LOOKUP(9.99999999999999E+307,$M$2:M396)+1,"")</f>
        <v>231</v>
      </c>
      <c r="N397" s="31" t="e">
        <f>IF(AND(B397=N$1),LOOKUP(9.99999999999999E+307,$N$2:N396)+1,"")</f>
        <v>#REF!</v>
      </c>
      <c r="O397" s="31" t="e">
        <f>IF(AND($B397=O$1),LOOKUP(9.99999999999999E+307,$O$2:O396)+1,"")</f>
        <v>#REF!</v>
      </c>
      <c r="P397" s="31" t="e">
        <f>IF(AND($B397=P$1),LOOKUP(9.99999999999999E+307,$P$2:P396)+1,"")</f>
        <v>#REF!</v>
      </c>
      <c r="Q397" s="31" t="e">
        <f>IF(AND($B397=Q$1),LOOKUP(9.99999999999999E+307,$Q$2:Q396)+1,"")</f>
        <v>#REF!</v>
      </c>
      <c r="R397" s="31">
        <f>IF(AND($B397=R$1),LOOKUP(9.99999999999999E+307,$R$2:R396)+1,"")</f>
        <v>231</v>
      </c>
      <c r="S397" s="31">
        <f>IF(AND($B397=S$1),LOOKUP(9.99999999999999E+307,$S$2:S396)+1,"")</f>
        <v>231</v>
      </c>
      <c r="T397" s="265"/>
      <c r="U397" s="265"/>
      <c r="V397" s="265"/>
      <c r="AA397" s="254" t="str">
        <f t="shared" si="48"/>
        <v/>
      </c>
      <c r="AB397" s="254" t="str">
        <f t="shared" si="49"/>
        <v/>
      </c>
      <c r="AC397" s="255">
        <f t="shared" si="45"/>
        <v>0</v>
      </c>
      <c r="AD397" s="255">
        <f t="shared" si="46"/>
        <v>3836</v>
      </c>
      <c r="AE397" s="256" t="str">
        <f t="shared" si="50"/>
        <v/>
      </c>
      <c r="AF397" s="252" t="str">
        <f t="shared" si="44"/>
        <v>-</v>
      </c>
    </row>
    <row r="398" spans="1:32" ht="20.149999999999999" customHeight="1" x14ac:dyDescent="0.75">
      <c r="A398" s="31">
        <v>396</v>
      </c>
      <c r="B398" s="235"/>
      <c r="C398" s="236"/>
      <c r="D398" s="236"/>
      <c r="E398" s="678"/>
      <c r="F398" s="238"/>
      <c r="G398" s="253" t="str">
        <f t="shared" si="47"/>
        <v/>
      </c>
      <c r="H398" s="31" t="str">
        <f>IF(AND(B398=H$1),LOOKUP(9.99999999999999E+307,$H$2:H397)+1,"")</f>
        <v/>
      </c>
      <c r="I398" s="31" t="str">
        <f>IF(AND(B398=I$1),LOOKUP(9.99999999999999E+307,$I$2:I397)+1,"")</f>
        <v/>
      </c>
      <c r="J398" s="31">
        <f>IF(AND(B398=J$1),LOOKUP(9.99999999999999E+307,$J$2:J397)+1,"")</f>
        <v>232</v>
      </c>
      <c r="K398" s="31">
        <f>IF(AND(B398=K$1),LOOKUP(9.99999999999999E+307,$K$2:K397)+1,"")</f>
        <v>232</v>
      </c>
      <c r="L398" s="31">
        <f>IF(AND(B398=L$1),LOOKUP(9.99999999999999E+307,$L$2:L397)+1,"")</f>
        <v>232</v>
      </c>
      <c r="M398" s="31">
        <f>IF(AND(B398=M$1),LOOKUP(9.99999999999999E+307,$M$2:M397)+1,"")</f>
        <v>232</v>
      </c>
      <c r="N398" s="31" t="e">
        <f>IF(AND(B398=N$1),LOOKUP(9.99999999999999E+307,$N$2:N397)+1,"")</f>
        <v>#REF!</v>
      </c>
      <c r="O398" s="31" t="e">
        <f>IF(AND($B398=O$1),LOOKUP(9.99999999999999E+307,$O$2:O397)+1,"")</f>
        <v>#REF!</v>
      </c>
      <c r="P398" s="31" t="e">
        <f>IF(AND($B398=P$1),LOOKUP(9.99999999999999E+307,$P$2:P397)+1,"")</f>
        <v>#REF!</v>
      </c>
      <c r="Q398" s="31" t="e">
        <f>IF(AND($B398=Q$1),LOOKUP(9.99999999999999E+307,$Q$2:Q397)+1,"")</f>
        <v>#REF!</v>
      </c>
      <c r="R398" s="31">
        <f>IF(AND($B398=R$1),LOOKUP(9.99999999999999E+307,$R$2:R397)+1,"")</f>
        <v>232</v>
      </c>
      <c r="S398" s="31">
        <f>IF(AND($B398=S$1),LOOKUP(9.99999999999999E+307,$S$2:S397)+1,"")</f>
        <v>232</v>
      </c>
      <c r="T398" s="265"/>
      <c r="U398" s="265"/>
      <c r="V398" s="265"/>
      <c r="AA398" s="254" t="str">
        <f t="shared" si="48"/>
        <v/>
      </c>
      <c r="AB398" s="254" t="str">
        <f t="shared" si="49"/>
        <v/>
      </c>
      <c r="AC398" s="255">
        <f t="shared" si="45"/>
        <v>0</v>
      </c>
      <c r="AD398" s="255">
        <f t="shared" si="46"/>
        <v>3836</v>
      </c>
      <c r="AE398" s="256" t="str">
        <f t="shared" si="50"/>
        <v/>
      </c>
      <c r="AF398" s="252" t="str">
        <f t="shared" si="44"/>
        <v>-</v>
      </c>
    </row>
    <row r="399" spans="1:32" ht="20.149999999999999" customHeight="1" x14ac:dyDescent="0.75">
      <c r="A399" s="31">
        <v>397</v>
      </c>
      <c r="B399" s="235"/>
      <c r="C399" s="236"/>
      <c r="D399" s="236"/>
      <c r="E399" s="678"/>
      <c r="F399" s="238"/>
      <c r="G399" s="253" t="str">
        <f t="shared" si="47"/>
        <v/>
      </c>
      <c r="H399" s="31" t="str">
        <f>IF(AND(B399=H$1),LOOKUP(9.99999999999999E+307,$H$2:H398)+1,"")</f>
        <v/>
      </c>
      <c r="I399" s="31" t="str">
        <f>IF(AND(B399=I$1),LOOKUP(9.99999999999999E+307,$I$2:I398)+1,"")</f>
        <v/>
      </c>
      <c r="J399" s="31">
        <f>IF(AND(B399=J$1),LOOKUP(9.99999999999999E+307,$J$2:J398)+1,"")</f>
        <v>233</v>
      </c>
      <c r="K399" s="31">
        <f>IF(AND(B399=K$1),LOOKUP(9.99999999999999E+307,$K$2:K398)+1,"")</f>
        <v>233</v>
      </c>
      <c r="L399" s="31">
        <f>IF(AND(B399=L$1),LOOKUP(9.99999999999999E+307,$L$2:L398)+1,"")</f>
        <v>233</v>
      </c>
      <c r="M399" s="31">
        <f>IF(AND(B399=M$1),LOOKUP(9.99999999999999E+307,$M$2:M398)+1,"")</f>
        <v>233</v>
      </c>
      <c r="N399" s="31" t="e">
        <f>IF(AND(B399=N$1),LOOKUP(9.99999999999999E+307,$N$2:N398)+1,"")</f>
        <v>#REF!</v>
      </c>
      <c r="O399" s="31" t="e">
        <f>IF(AND($B399=O$1),LOOKUP(9.99999999999999E+307,$O$2:O398)+1,"")</f>
        <v>#REF!</v>
      </c>
      <c r="P399" s="31" t="e">
        <f>IF(AND($B399=P$1),LOOKUP(9.99999999999999E+307,$P$2:P398)+1,"")</f>
        <v>#REF!</v>
      </c>
      <c r="Q399" s="31" t="e">
        <f>IF(AND($B399=Q$1),LOOKUP(9.99999999999999E+307,$Q$2:Q398)+1,"")</f>
        <v>#REF!</v>
      </c>
      <c r="R399" s="31">
        <f>IF(AND($B399=R$1),LOOKUP(9.99999999999999E+307,$R$2:R398)+1,"")</f>
        <v>233</v>
      </c>
      <c r="S399" s="31">
        <f>IF(AND($B399=S$1),LOOKUP(9.99999999999999E+307,$S$2:S398)+1,"")</f>
        <v>233</v>
      </c>
      <c r="T399" s="265"/>
      <c r="U399" s="265"/>
      <c r="V399" s="265"/>
      <c r="AA399" s="254" t="str">
        <f t="shared" si="48"/>
        <v/>
      </c>
      <c r="AB399" s="254" t="str">
        <f t="shared" si="49"/>
        <v/>
      </c>
      <c r="AC399" s="255">
        <f t="shared" si="45"/>
        <v>0</v>
      </c>
      <c r="AD399" s="255">
        <f t="shared" si="46"/>
        <v>3836</v>
      </c>
      <c r="AE399" s="256" t="str">
        <f t="shared" si="50"/>
        <v/>
      </c>
      <c r="AF399" s="252" t="str">
        <f t="shared" si="44"/>
        <v>-</v>
      </c>
    </row>
    <row r="400" spans="1:32" ht="20.149999999999999" customHeight="1" x14ac:dyDescent="0.75">
      <c r="A400" s="31">
        <v>398</v>
      </c>
      <c r="B400" s="235"/>
      <c r="C400" s="236"/>
      <c r="D400" s="236"/>
      <c r="E400" s="678"/>
      <c r="F400" s="238"/>
      <c r="G400" s="253" t="str">
        <f t="shared" si="47"/>
        <v/>
      </c>
      <c r="H400" s="31" t="str">
        <f>IF(AND(B400=H$1),LOOKUP(9.99999999999999E+307,$H$2:H399)+1,"")</f>
        <v/>
      </c>
      <c r="I400" s="31" t="str">
        <f>IF(AND(B400=I$1),LOOKUP(9.99999999999999E+307,$I$2:I399)+1,"")</f>
        <v/>
      </c>
      <c r="J400" s="31">
        <f>IF(AND(B400=J$1),LOOKUP(9.99999999999999E+307,$J$2:J399)+1,"")</f>
        <v>234</v>
      </c>
      <c r="K400" s="31">
        <f>IF(AND(B400=K$1),LOOKUP(9.99999999999999E+307,$K$2:K399)+1,"")</f>
        <v>234</v>
      </c>
      <c r="L400" s="31">
        <f>IF(AND(B400=L$1),LOOKUP(9.99999999999999E+307,$L$2:L399)+1,"")</f>
        <v>234</v>
      </c>
      <c r="M400" s="31">
        <f>IF(AND(B400=M$1),LOOKUP(9.99999999999999E+307,$M$2:M399)+1,"")</f>
        <v>234</v>
      </c>
      <c r="N400" s="31" t="e">
        <f>IF(AND(B400=N$1),LOOKUP(9.99999999999999E+307,$N$2:N399)+1,"")</f>
        <v>#REF!</v>
      </c>
      <c r="O400" s="31" t="e">
        <f>IF(AND($B400=O$1),LOOKUP(9.99999999999999E+307,$O$2:O399)+1,"")</f>
        <v>#REF!</v>
      </c>
      <c r="P400" s="31" t="e">
        <f>IF(AND($B400=P$1),LOOKUP(9.99999999999999E+307,$P$2:P399)+1,"")</f>
        <v>#REF!</v>
      </c>
      <c r="Q400" s="31" t="e">
        <f>IF(AND($B400=Q$1),LOOKUP(9.99999999999999E+307,$Q$2:Q399)+1,"")</f>
        <v>#REF!</v>
      </c>
      <c r="R400" s="31">
        <f>IF(AND($B400=R$1),LOOKUP(9.99999999999999E+307,$R$2:R399)+1,"")</f>
        <v>234</v>
      </c>
      <c r="S400" s="31">
        <f>IF(AND($B400=S$1),LOOKUP(9.99999999999999E+307,$S$2:S399)+1,"")</f>
        <v>234</v>
      </c>
      <c r="T400" s="265"/>
      <c r="U400" s="265"/>
      <c r="V400" s="265"/>
      <c r="AA400" s="254" t="str">
        <f t="shared" si="48"/>
        <v/>
      </c>
      <c r="AB400" s="254" t="str">
        <f t="shared" si="49"/>
        <v/>
      </c>
      <c r="AC400" s="255">
        <f t="shared" si="45"/>
        <v>0</v>
      </c>
      <c r="AD400" s="255">
        <f t="shared" si="46"/>
        <v>3836</v>
      </c>
      <c r="AE400" s="256" t="str">
        <f t="shared" si="50"/>
        <v/>
      </c>
      <c r="AF400" s="252" t="str">
        <f t="shared" si="44"/>
        <v>-</v>
      </c>
    </row>
    <row r="401" spans="1:32" ht="20.149999999999999" customHeight="1" x14ac:dyDescent="0.75">
      <c r="A401" s="31">
        <v>399</v>
      </c>
      <c r="B401" s="235"/>
      <c r="C401" s="236"/>
      <c r="D401" s="236"/>
      <c r="E401" s="678"/>
      <c r="F401" s="238"/>
      <c r="G401" s="253" t="str">
        <f t="shared" si="47"/>
        <v/>
      </c>
      <c r="H401" s="31" t="str">
        <f>IF(AND(B401=H$1),LOOKUP(9.99999999999999E+307,$H$2:H400)+1,"")</f>
        <v/>
      </c>
      <c r="I401" s="31" t="str">
        <f>IF(AND(B401=I$1),LOOKUP(9.99999999999999E+307,$I$2:I400)+1,"")</f>
        <v/>
      </c>
      <c r="J401" s="31">
        <f>IF(AND(B401=J$1),LOOKUP(9.99999999999999E+307,$J$2:J400)+1,"")</f>
        <v>235</v>
      </c>
      <c r="K401" s="31">
        <f>IF(AND(B401=K$1),LOOKUP(9.99999999999999E+307,$K$2:K400)+1,"")</f>
        <v>235</v>
      </c>
      <c r="L401" s="31">
        <f>IF(AND(B401=L$1),LOOKUP(9.99999999999999E+307,$L$2:L400)+1,"")</f>
        <v>235</v>
      </c>
      <c r="M401" s="31">
        <f>IF(AND(B401=M$1),LOOKUP(9.99999999999999E+307,$M$2:M400)+1,"")</f>
        <v>235</v>
      </c>
      <c r="N401" s="31" t="e">
        <f>IF(AND(B401=N$1),LOOKUP(9.99999999999999E+307,$N$2:N400)+1,"")</f>
        <v>#REF!</v>
      </c>
      <c r="O401" s="31" t="e">
        <f>IF(AND($B401=O$1),LOOKUP(9.99999999999999E+307,$O$2:O400)+1,"")</f>
        <v>#REF!</v>
      </c>
      <c r="P401" s="31" t="e">
        <f>IF(AND($B401=P$1),LOOKUP(9.99999999999999E+307,$P$2:P400)+1,"")</f>
        <v>#REF!</v>
      </c>
      <c r="Q401" s="31" t="e">
        <f>IF(AND($B401=Q$1),LOOKUP(9.99999999999999E+307,$Q$2:Q400)+1,"")</f>
        <v>#REF!</v>
      </c>
      <c r="R401" s="31">
        <f>IF(AND($B401=R$1),LOOKUP(9.99999999999999E+307,$R$2:R400)+1,"")</f>
        <v>235</v>
      </c>
      <c r="S401" s="31">
        <f>IF(AND($B401=S$1),LOOKUP(9.99999999999999E+307,$S$2:S400)+1,"")</f>
        <v>235</v>
      </c>
      <c r="T401" s="265"/>
      <c r="U401" s="265"/>
      <c r="V401" s="265"/>
      <c r="AA401" s="254" t="str">
        <f t="shared" si="48"/>
        <v/>
      </c>
      <c r="AB401" s="254" t="str">
        <f t="shared" si="49"/>
        <v/>
      </c>
      <c r="AC401" s="255">
        <f t="shared" si="45"/>
        <v>0</v>
      </c>
      <c r="AD401" s="255">
        <f t="shared" si="46"/>
        <v>3836</v>
      </c>
      <c r="AE401" s="256" t="str">
        <f t="shared" si="50"/>
        <v/>
      </c>
      <c r="AF401" s="252" t="str">
        <f t="shared" si="44"/>
        <v>-</v>
      </c>
    </row>
    <row r="402" spans="1:32" ht="20.149999999999999" customHeight="1" x14ac:dyDescent="0.75">
      <c r="A402" s="31">
        <v>400</v>
      </c>
      <c r="B402" s="235"/>
      <c r="C402" s="236"/>
      <c r="D402" s="236"/>
      <c r="E402" s="678"/>
      <c r="F402" s="238"/>
      <c r="G402" s="253" t="str">
        <f t="shared" si="47"/>
        <v/>
      </c>
      <c r="H402" s="31" t="str">
        <f>IF(AND(B402=H$1),LOOKUP(9.99999999999999E+307,$H$2:H401)+1,"")</f>
        <v/>
      </c>
      <c r="I402" s="31" t="str">
        <f>IF(AND(B402=I$1),LOOKUP(9.99999999999999E+307,$I$2:I401)+1,"")</f>
        <v/>
      </c>
      <c r="J402" s="31">
        <f>IF(AND(B402=J$1),LOOKUP(9.99999999999999E+307,$J$2:J401)+1,"")</f>
        <v>236</v>
      </c>
      <c r="K402" s="31">
        <f>IF(AND(B402=K$1),LOOKUP(9.99999999999999E+307,$K$2:K401)+1,"")</f>
        <v>236</v>
      </c>
      <c r="L402" s="31">
        <f>IF(AND(B402=L$1),LOOKUP(9.99999999999999E+307,$L$2:L401)+1,"")</f>
        <v>236</v>
      </c>
      <c r="M402" s="31">
        <f>IF(AND(B402=M$1),LOOKUP(9.99999999999999E+307,$M$2:M401)+1,"")</f>
        <v>236</v>
      </c>
      <c r="N402" s="31" t="e">
        <f>IF(AND(B402=N$1),LOOKUP(9.99999999999999E+307,$N$2:N401)+1,"")</f>
        <v>#REF!</v>
      </c>
      <c r="O402" s="31" t="e">
        <f>IF(AND($B402=O$1),LOOKUP(9.99999999999999E+307,$O$2:O401)+1,"")</f>
        <v>#REF!</v>
      </c>
      <c r="P402" s="31" t="e">
        <f>IF(AND($B402=P$1),LOOKUP(9.99999999999999E+307,$P$2:P401)+1,"")</f>
        <v>#REF!</v>
      </c>
      <c r="Q402" s="31" t="e">
        <f>IF(AND($B402=Q$1),LOOKUP(9.99999999999999E+307,$Q$2:Q401)+1,"")</f>
        <v>#REF!</v>
      </c>
      <c r="R402" s="31">
        <f>IF(AND($B402=R$1),LOOKUP(9.99999999999999E+307,$R$2:R401)+1,"")</f>
        <v>236</v>
      </c>
      <c r="S402" s="31">
        <f>IF(AND($B402=S$1),LOOKUP(9.99999999999999E+307,$S$2:S401)+1,"")</f>
        <v>236</v>
      </c>
      <c r="T402" s="265"/>
      <c r="U402" s="265"/>
      <c r="V402" s="265"/>
      <c r="AA402" s="254" t="str">
        <f t="shared" si="48"/>
        <v/>
      </c>
      <c r="AB402" s="254" t="str">
        <f t="shared" si="49"/>
        <v/>
      </c>
      <c r="AC402" s="255">
        <f t="shared" si="45"/>
        <v>0</v>
      </c>
      <c r="AD402" s="255">
        <f t="shared" si="46"/>
        <v>3836</v>
      </c>
      <c r="AE402" s="256" t="str">
        <f t="shared" si="50"/>
        <v/>
      </c>
      <c r="AF402" s="252" t="str">
        <f t="shared" si="44"/>
        <v>-</v>
      </c>
    </row>
    <row r="403" spans="1:32" ht="20.149999999999999" customHeight="1" x14ac:dyDescent="0.75">
      <c r="A403" s="31">
        <v>401</v>
      </c>
      <c r="B403" s="235"/>
      <c r="C403" s="236"/>
      <c r="D403" s="236"/>
      <c r="E403" s="678"/>
      <c r="F403" s="238"/>
      <c r="G403" s="253" t="str">
        <f t="shared" si="47"/>
        <v/>
      </c>
      <c r="H403" s="31" t="str">
        <f>IF(AND(B403=H$1),LOOKUP(9.99999999999999E+307,$H$2:H402)+1,"")</f>
        <v/>
      </c>
      <c r="I403" s="31" t="str">
        <f>IF(AND(B403=I$1),LOOKUP(9.99999999999999E+307,$I$2:I402)+1,"")</f>
        <v/>
      </c>
      <c r="J403" s="31">
        <f>IF(AND(B403=J$1),LOOKUP(9.99999999999999E+307,$J$2:J402)+1,"")</f>
        <v>237</v>
      </c>
      <c r="K403" s="31">
        <f>IF(AND(B403=K$1),LOOKUP(9.99999999999999E+307,$K$2:K402)+1,"")</f>
        <v>237</v>
      </c>
      <c r="L403" s="31">
        <f>IF(AND(B403=L$1),LOOKUP(9.99999999999999E+307,$L$2:L402)+1,"")</f>
        <v>237</v>
      </c>
      <c r="M403" s="31">
        <f>IF(AND(B403=M$1),LOOKUP(9.99999999999999E+307,$M$2:M402)+1,"")</f>
        <v>237</v>
      </c>
      <c r="N403" s="31" t="e">
        <f>IF(AND(B403=N$1),LOOKUP(9.99999999999999E+307,$N$2:N402)+1,"")</f>
        <v>#REF!</v>
      </c>
      <c r="O403" s="31" t="e">
        <f>IF(AND($B403=O$1),LOOKUP(9.99999999999999E+307,$O$2:O402)+1,"")</f>
        <v>#REF!</v>
      </c>
      <c r="P403" s="31" t="e">
        <f>IF(AND($B403=P$1),LOOKUP(9.99999999999999E+307,$P$2:P402)+1,"")</f>
        <v>#REF!</v>
      </c>
      <c r="Q403" s="31" t="e">
        <f>IF(AND($B403=Q$1),LOOKUP(9.99999999999999E+307,$Q$2:Q402)+1,"")</f>
        <v>#REF!</v>
      </c>
      <c r="R403" s="31">
        <f>IF(AND($B403=R$1),LOOKUP(9.99999999999999E+307,$R$2:R402)+1,"")</f>
        <v>237</v>
      </c>
      <c r="S403" s="31">
        <f>IF(AND($B403=S$1),LOOKUP(9.99999999999999E+307,$S$2:S402)+1,"")</f>
        <v>237</v>
      </c>
      <c r="T403" s="265"/>
      <c r="U403" s="265"/>
      <c r="V403" s="265"/>
      <c r="AA403" s="254" t="str">
        <f t="shared" si="48"/>
        <v/>
      </c>
      <c r="AB403" s="254" t="str">
        <f t="shared" si="49"/>
        <v/>
      </c>
      <c r="AC403" s="255">
        <f t="shared" si="45"/>
        <v>0</v>
      </c>
      <c r="AD403" s="255">
        <f t="shared" si="46"/>
        <v>3836</v>
      </c>
      <c r="AE403" s="256" t="str">
        <f t="shared" si="50"/>
        <v/>
      </c>
      <c r="AF403" s="252" t="str">
        <f t="shared" si="44"/>
        <v>-</v>
      </c>
    </row>
    <row r="404" spans="1:32" ht="20.149999999999999" customHeight="1" x14ac:dyDescent="0.75">
      <c r="A404" s="31">
        <v>402</v>
      </c>
      <c r="B404" s="235"/>
      <c r="C404" s="236"/>
      <c r="D404" s="236"/>
      <c r="E404" s="678"/>
      <c r="F404" s="238"/>
      <c r="G404" s="253" t="str">
        <f t="shared" si="47"/>
        <v/>
      </c>
      <c r="H404" s="31" t="str">
        <f>IF(AND(B404=H$1),LOOKUP(9.99999999999999E+307,$H$2:H403)+1,"")</f>
        <v/>
      </c>
      <c r="I404" s="31" t="str">
        <f>IF(AND(B404=I$1),LOOKUP(9.99999999999999E+307,$I$2:I403)+1,"")</f>
        <v/>
      </c>
      <c r="J404" s="31">
        <f>IF(AND(B404=J$1),LOOKUP(9.99999999999999E+307,$J$2:J403)+1,"")</f>
        <v>238</v>
      </c>
      <c r="K404" s="31">
        <f>IF(AND(B404=K$1),LOOKUP(9.99999999999999E+307,$K$2:K403)+1,"")</f>
        <v>238</v>
      </c>
      <c r="L404" s="31">
        <f>IF(AND(B404=L$1),LOOKUP(9.99999999999999E+307,$L$2:L403)+1,"")</f>
        <v>238</v>
      </c>
      <c r="M404" s="31">
        <f>IF(AND(B404=M$1),LOOKUP(9.99999999999999E+307,$M$2:M403)+1,"")</f>
        <v>238</v>
      </c>
      <c r="N404" s="31" t="e">
        <f>IF(AND(B404=N$1),LOOKUP(9.99999999999999E+307,$N$2:N403)+1,"")</f>
        <v>#REF!</v>
      </c>
      <c r="O404" s="31" t="e">
        <f>IF(AND($B404=O$1),LOOKUP(9.99999999999999E+307,$O$2:O403)+1,"")</f>
        <v>#REF!</v>
      </c>
      <c r="P404" s="31" t="e">
        <f>IF(AND($B404=P$1),LOOKUP(9.99999999999999E+307,$P$2:P403)+1,"")</f>
        <v>#REF!</v>
      </c>
      <c r="Q404" s="31" t="e">
        <f>IF(AND($B404=Q$1),LOOKUP(9.99999999999999E+307,$Q$2:Q403)+1,"")</f>
        <v>#REF!</v>
      </c>
      <c r="R404" s="31">
        <f>IF(AND($B404=R$1),LOOKUP(9.99999999999999E+307,$R$2:R403)+1,"")</f>
        <v>238</v>
      </c>
      <c r="S404" s="31">
        <f>IF(AND($B404=S$1),LOOKUP(9.99999999999999E+307,$S$2:S403)+1,"")</f>
        <v>238</v>
      </c>
      <c r="T404" s="265"/>
      <c r="U404" s="265"/>
      <c r="V404" s="265"/>
      <c r="AA404" s="254" t="str">
        <f t="shared" si="48"/>
        <v/>
      </c>
      <c r="AB404" s="254" t="str">
        <f t="shared" si="49"/>
        <v/>
      </c>
      <c r="AC404" s="255">
        <f t="shared" si="45"/>
        <v>0</v>
      </c>
      <c r="AD404" s="255">
        <f t="shared" si="46"/>
        <v>3836</v>
      </c>
      <c r="AE404" s="256" t="str">
        <f t="shared" si="50"/>
        <v/>
      </c>
      <c r="AF404" s="252" t="str">
        <f t="shared" si="44"/>
        <v>-</v>
      </c>
    </row>
    <row r="405" spans="1:32" ht="20.149999999999999" customHeight="1" x14ac:dyDescent="0.75">
      <c r="A405" s="31">
        <v>403</v>
      </c>
      <c r="B405" s="235"/>
      <c r="C405" s="236"/>
      <c r="D405" s="236"/>
      <c r="E405" s="678"/>
      <c r="F405" s="238"/>
      <c r="G405" s="253" t="str">
        <f t="shared" si="47"/>
        <v/>
      </c>
      <c r="H405" s="31" t="str">
        <f>IF(AND(B405=H$1),LOOKUP(9.99999999999999E+307,$H$2:H404)+1,"")</f>
        <v/>
      </c>
      <c r="I405" s="31" t="str">
        <f>IF(AND(B405=I$1),LOOKUP(9.99999999999999E+307,$I$2:I404)+1,"")</f>
        <v/>
      </c>
      <c r="J405" s="31">
        <f>IF(AND(B405=J$1),LOOKUP(9.99999999999999E+307,$J$2:J404)+1,"")</f>
        <v>239</v>
      </c>
      <c r="K405" s="31">
        <f>IF(AND(B405=K$1),LOOKUP(9.99999999999999E+307,$K$2:K404)+1,"")</f>
        <v>239</v>
      </c>
      <c r="L405" s="31">
        <f>IF(AND(B405=L$1),LOOKUP(9.99999999999999E+307,$L$2:L404)+1,"")</f>
        <v>239</v>
      </c>
      <c r="M405" s="31">
        <f>IF(AND(B405=M$1),LOOKUP(9.99999999999999E+307,$M$2:M404)+1,"")</f>
        <v>239</v>
      </c>
      <c r="N405" s="31" t="e">
        <f>IF(AND(B405=N$1),LOOKUP(9.99999999999999E+307,$N$2:N404)+1,"")</f>
        <v>#REF!</v>
      </c>
      <c r="O405" s="31" t="e">
        <f>IF(AND($B405=O$1),LOOKUP(9.99999999999999E+307,$O$2:O404)+1,"")</f>
        <v>#REF!</v>
      </c>
      <c r="P405" s="31" t="e">
        <f>IF(AND($B405=P$1),LOOKUP(9.99999999999999E+307,$P$2:P404)+1,"")</f>
        <v>#REF!</v>
      </c>
      <c r="Q405" s="31" t="e">
        <f>IF(AND($B405=Q$1),LOOKUP(9.99999999999999E+307,$Q$2:Q404)+1,"")</f>
        <v>#REF!</v>
      </c>
      <c r="R405" s="31">
        <f>IF(AND($B405=R$1),LOOKUP(9.99999999999999E+307,$R$2:R404)+1,"")</f>
        <v>239</v>
      </c>
      <c r="S405" s="31">
        <f>IF(AND($B405=S$1),LOOKUP(9.99999999999999E+307,$S$2:S404)+1,"")</f>
        <v>239</v>
      </c>
      <c r="T405" s="265"/>
      <c r="U405" s="265"/>
      <c r="V405" s="265"/>
      <c r="AA405" s="254" t="str">
        <f t="shared" si="48"/>
        <v/>
      </c>
      <c r="AB405" s="254" t="str">
        <f t="shared" si="49"/>
        <v/>
      </c>
      <c r="AC405" s="255">
        <f t="shared" si="45"/>
        <v>0</v>
      </c>
      <c r="AD405" s="255">
        <f t="shared" si="46"/>
        <v>3836</v>
      </c>
      <c r="AE405" s="256" t="str">
        <f t="shared" si="50"/>
        <v/>
      </c>
      <c r="AF405" s="252" t="str">
        <f t="shared" si="44"/>
        <v>-</v>
      </c>
    </row>
    <row r="406" spans="1:32" ht="20.149999999999999" customHeight="1" x14ac:dyDescent="0.75">
      <c r="A406" s="31">
        <v>404</v>
      </c>
      <c r="B406" s="235"/>
      <c r="C406" s="236"/>
      <c r="D406" s="236"/>
      <c r="E406" s="678"/>
      <c r="F406" s="238"/>
      <c r="G406" s="253" t="str">
        <f t="shared" si="47"/>
        <v/>
      </c>
      <c r="H406" s="31" t="str">
        <f>IF(AND(B406=H$1),LOOKUP(9.99999999999999E+307,$H$2:H405)+1,"")</f>
        <v/>
      </c>
      <c r="I406" s="31" t="str">
        <f>IF(AND(B406=I$1),LOOKUP(9.99999999999999E+307,$I$2:I405)+1,"")</f>
        <v/>
      </c>
      <c r="J406" s="31">
        <f>IF(AND(B406=J$1),LOOKUP(9.99999999999999E+307,$J$2:J405)+1,"")</f>
        <v>240</v>
      </c>
      <c r="K406" s="31">
        <f>IF(AND(B406=K$1),LOOKUP(9.99999999999999E+307,$K$2:K405)+1,"")</f>
        <v>240</v>
      </c>
      <c r="L406" s="31">
        <f>IF(AND(B406=L$1),LOOKUP(9.99999999999999E+307,$L$2:L405)+1,"")</f>
        <v>240</v>
      </c>
      <c r="M406" s="31">
        <f>IF(AND(B406=M$1),LOOKUP(9.99999999999999E+307,$M$2:M405)+1,"")</f>
        <v>240</v>
      </c>
      <c r="N406" s="31" t="e">
        <f>IF(AND(B406=N$1),LOOKUP(9.99999999999999E+307,$N$2:N405)+1,"")</f>
        <v>#REF!</v>
      </c>
      <c r="O406" s="31" t="e">
        <f>IF(AND($B406=O$1),LOOKUP(9.99999999999999E+307,$O$2:O405)+1,"")</f>
        <v>#REF!</v>
      </c>
      <c r="P406" s="31" t="e">
        <f>IF(AND($B406=P$1),LOOKUP(9.99999999999999E+307,$P$2:P405)+1,"")</f>
        <v>#REF!</v>
      </c>
      <c r="Q406" s="31" t="e">
        <f>IF(AND($B406=Q$1),LOOKUP(9.99999999999999E+307,$Q$2:Q405)+1,"")</f>
        <v>#REF!</v>
      </c>
      <c r="R406" s="31">
        <f>IF(AND($B406=R$1),LOOKUP(9.99999999999999E+307,$R$2:R405)+1,"")</f>
        <v>240</v>
      </c>
      <c r="S406" s="31">
        <f>IF(AND($B406=S$1),LOOKUP(9.99999999999999E+307,$S$2:S405)+1,"")</f>
        <v>240</v>
      </c>
      <c r="T406" s="265"/>
      <c r="U406" s="265"/>
      <c r="V406" s="265"/>
      <c r="AA406" s="254" t="str">
        <f t="shared" si="48"/>
        <v/>
      </c>
      <c r="AB406" s="254" t="str">
        <f t="shared" si="49"/>
        <v/>
      </c>
      <c r="AC406" s="255">
        <f t="shared" si="45"/>
        <v>0</v>
      </c>
      <c r="AD406" s="255">
        <f t="shared" si="46"/>
        <v>3836</v>
      </c>
      <c r="AE406" s="256" t="str">
        <f t="shared" si="50"/>
        <v/>
      </c>
      <c r="AF406" s="252" t="str">
        <f t="shared" si="44"/>
        <v>-</v>
      </c>
    </row>
    <row r="407" spans="1:32" ht="20.149999999999999" customHeight="1" x14ac:dyDescent="0.75">
      <c r="A407" s="31">
        <v>405</v>
      </c>
      <c r="B407" s="235"/>
      <c r="C407" s="236"/>
      <c r="D407" s="236"/>
      <c r="E407" s="678"/>
      <c r="F407" s="238"/>
      <c r="G407" s="253" t="str">
        <f t="shared" si="47"/>
        <v/>
      </c>
      <c r="H407" s="31" t="str">
        <f>IF(AND(B407=H$1),LOOKUP(9.99999999999999E+307,$H$2:H406)+1,"")</f>
        <v/>
      </c>
      <c r="I407" s="31" t="str">
        <f>IF(AND(B407=I$1),LOOKUP(9.99999999999999E+307,$I$2:I406)+1,"")</f>
        <v/>
      </c>
      <c r="J407" s="31">
        <f>IF(AND(B407=J$1),LOOKUP(9.99999999999999E+307,$J$2:J406)+1,"")</f>
        <v>241</v>
      </c>
      <c r="K407" s="31">
        <f>IF(AND(B407=K$1),LOOKUP(9.99999999999999E+307,$K$2:K406)+1,"")</f>
        <v>241</v>
      </c>
      <c r="L407" s="31">
        <f>IF(AND(B407=L$1),LOOKUP(9.99999999999999E+307,$L$2:L406)+1,"")</f>
        <v>241</v>
      </c>
      <c r="M407" s="31">
        <f>IF(AND(B407=M$1),LOOKUP(9.99999999999999E+307,$M$2:M406)+1,"")</f>
        <v>241</v>
      </c>
      <c r="N407" s="31" t="e">
        <f>IF(AND(B407=N$1),LOOKUP(9.99999999999999E+307,$N$2:N406)+1,"")</f>
        <v>#REF!</v>
      </c>
      <c r="O407" s="31" t="e">
        <f>IF(AND($B407=O$1),LOOKUP(9.99999999999999E+307,$O$2:O406)+1,"")</f>
        <v>#REF!</v>
      </c>
      <c r="P407" s="31" t="e">
        <f>IF(AND($B407=P$1),LOOKUP(9.99999999999999E+307,$P$2:P406)+1,"")</f>
        <v>#REF!</v>
      </c>
      <c r="Q407" s="31" t="e">
        <f>IF(AND($B407=Q$1),LOOKUP(9.99999999999999E+307,$Q$2:Q406)+1,"")</f>
        <v>#REF!</v>
      </c>
      <c r="R407" s="31">
        <f>IF(AND($B407=R$1),LOOKUP(9.99999999999999E+307,$R$2:R406)+1,"")</f>
        <v>241</v>
      </c>
      <c r="S407" s="31">
        <f>IF(AND($B407=S$1),LOOKUP(9.99999999999999E+307,$S$2:S406)+1,"")</f>
        <v>241</v>
      </c>
      <c r="T407" s="265"/>
      <c r="U407" s="265"/>
      <c r="V407" s="265"/>
      <c r="AA407" s="254" t="str">
        <f t="shared" si="48"/>
        <v/>
      </c>
      <c r="AB407" s="254" t="str">
        <f t="shared" si="49"/>
        <v/>
      </c>
      <c r="AC407" s="255">
        <f t="shared" si="45"/>
        <v>0</v>
      </c>
      <c r="AD407" s="255">
        <f t="shared" si="46"/>
        <v>3836</v>
      </c>
      <c r="AE407" s="256" t="str">
        <f t="shared" si="50"/>
        <v/>
      </c>
      <c r="AF407" s="252" t="str">
        <f t="shared" si="44"/>
        <v>-</v>
      </c>
    </row>
    <row r="408" spans="1:32" ht="20.149999999999999" customHeight="1" x14ac:dyDescent="0.75">
      <c r="A408" s="31">
        <v>406</v>
      </c>
      <c r="B408" s="235"/>
      <c r="C408" s="236"/>
      <c r="D408" s="236"/>
      <c r="E408" s="678"/>
      <c r="F408" s="238"/>
      <c r="G408" s="253" t="str">
        <f t="shared" si="47"/>
        <v/>
      </c>
      <c r="H408" s="31" t="str">
        <f>IF(AND(B408=H$1),LOOKUP(9.99999999999999E+307,$H$2:H407)+1,"")</f>
        <v/>
      </c>
      <c r="I408" s="31" t="str">
        <f>IF(AND(B408=I$1),LOOKUP(9.99999999999999E+307,$I$2:I407)+1,"")</f>
        <v/>
      </c>
      <c r="J408" s="31">
        <f>IF(AND(B408=J$1),LOOKUP(9.99999999999999E+307,$J$2:J407)+1,"")</f>
        <v>242</v>
      </c>
      <c r="K408" s="31">
        <f>IF(AND(B408=K$1),LOOKUP(9.99999999999999E+307,$K$2:K407)+1,"")</f>
        <v>242</v>
      </c>
      <c r="L408" s="31">
        <f>IF(AND(B408=L$1),LOOKUP(9.99999999999999E+307,$L$2:L407)+1,"")</f>
        <v>242</v>
      </c>
      <c r="M408" s="31">
        <f>IF(AND(B408=M$1),LOOKUP(9.99999999999999E+307,$M$2:M407)+1,"")</f>
        <v>242</v>
      </c>
      <c r="N408" s="31" t="e">
        <f>IF(AND(B408=N$1),LOOKUP(9.99999999999999E+307,$N$2:N407)+1,"")</f>
        <v>#REF!</v>
      </c>
      <c r="O408" s="31" t="e">
        <f>IF(AND($B408=O$1),LOOKUP(9.99999999999999E+307,$O$2:O407)+1,"")</f>
        <v>#REF!</v>
      </c>
      <c r="P408" s="31" t="e">
        <f>IF(AND($B408=P$1),LOOKUP(9.99999999999999E+307,$P$2:P407)+1,"")</f>
        <v>#REF!</v>
      </c>
      <c r="Q408" s="31" t="e">
        <f>IF(AND($B408=Q$1),LOOKUP(9.99999999999999E+307,$Q$2:Q407)+1,"")</f>
        <v>#REF!</v>
      </c>
      <c r="R408" s="31">
        <f>IF(AND($B408=R$1),LOOKUP(9.99999999999999E+307,$R$2:R407)+1,"")</f>
        <v>242</v>
      </c>
      <c r="S408" s="31">
        <f>IF(AND($B408=S$1),LOOKUP(9.99999999999999E+307,$S$2:S407)+1,"")</f>
        <v>242</v>
      </c>
      <c r="T408" s="265"/>
      <c r="U408" s="265"/>
      <c r="V408" s="265"/>
      <c r="AA408" s="254" t="str">
        <f t="shared" si="48"/>
        <v/>
      </c>
      <c r="AB408" s="254" t="str">
        <f t="shared" si="49"/>
        <v/>
      </c>
      <c r="AC408" s="255">
        <f t="shared" si="45"/>
        <v>0</v>
      </c>
      <c r="AD408" s="255">
        <f t="shared" si="46"/>
        <v>3836</v>
      </c>
      <c r="AE408" s="256" t="str">
        <f t="shared" si="50"/>
        <v/>
      </c>
      <c r="AF408" s="252" t="str">
        <f t="shared" si="44"/>
        <v>-</v>
      </c>
    </row>
    <row r="409" spans="1:32" ht="20.149999999999999" customHeight="1" x14ac:dyDescent="0.75">
      <c r="A409" s="31">
        <v>407</v>
      </c>
      <c r="B409" s="235"/>
      <c r="C409" s="236"/>
      <c r="D409" s="236"/>
      <c r="E409" s="678"/>
      <c r="F409" s="238"/>
      <c r="G409" s="253" t="str">
        <f t="shared" si="47"/>
        <v/>
      </c>
      <c r="H409" s="31" t="str">
        <f>IF(AND(B409=H$1),LOOKUP(9.99999999999999E+307,$H$2:H408)+1,"")</f>
        <v/>
      </c>
      <c r="I409" s="31" t="str">
        <f>IF(AND(B409=I$1),LOOKUP(9.99999999999999E+307,$I$2:I408)+1,"")</f>
        <v/>
      </c>
      <c r="J409" s="31">
        <f>IF(AND(B409=J$1),LOOKUP(9.99999999999999E+307,$J$2:J408)+1,"")</f>
        <v>243</v>
      </c>
      <c r="K409" s="31">
        <f>IF(AND(B409=K$1),LOOKUP(9.99999999999999E+307,$K$2:K408)+1,"")</f>
        <v>243</v>
      </c>
      <c r="L409" s="31">
        <f>IF(AND(B409=L$1),LOOKUP(9.99999999999999E+307,$L$2:L408)+1,"")</f>
        <v>243</v>
      </c>
      <c r="M409" s="31">
        <f>IF(AND(B409=M$1),LOOKUP(9.99999999999999E+307,$M$2:M408)+1,"")</f>
        <v>243</v>
      </c>
      <c r="N409" s="31" t="e">
        <f>IF(AND(B409=N$1),LOOKUP(9.99999999999999E+307,$N$2:N408)+1,"")</f>
        <v>#REF!</v>
      </c>
      <c r="O409" s="31" t="e">
        <f>IF(AND($B409=O$1),LOOKUP(9.99999999999999E+307,$O$2:O408)+1,"")</f>
        <v>#REF!</v>
      </c>
      <c r="P409" s="31" t="e">
        <f>IF(AND($B409=P$1),LOOKUP(9.99999999999999E+307,$P$2:P408)+1,"")</f>
        <v>#REF!</v>
      </c>
      <c r="Q409" s="31" t="e">
        <f>IF(AND($B409=Q$1),LOOKUP(9.99999999999999E+307,$Q$2:Q408)+1,"")</f>
        <v>#REF!</v>
      </c>
      <c r="R409" s="31">
        <f>IF(AND($B409=R$1),LOOKUP(9.99999999999999E+307,$R$2:R408)+1,"")</f>
        <v>243</v>
      </c>
      <c r="S409" s="31">
        <f>IF(AND($B409=S$1),LOOKUP(9.99999999999999E+307,$S$2:S408)+1,"")</f>
        <v>243</v>
      </c>
      <c r="T409" s="265"/>
      <c r="U409" s="265"/>
      <c r="V409" s="265"/>
      <c r="AA409" s="254" t="str">
        <f t="shared" si="48"/>
        <v/>
      </c>
      <c r="AB409" s="254" t="str">
        <f t="shared" si="49"/>
        <v/>
      </c>
      <c r="AC409" s="255">
        <f t="shared" si="45"/>
        <v>0</v>
      </c>
      <c r="AD409" s="255">
        <f t="shared" si="46"/>
        <v>3836</v>
      </c>
      <c r="AE409" s="256" t="str">
        <f t="shared" si="50"/>
        <v/>
      </c>
      <c r="AF409" s="252" t="str">
        <f t="shared" si="44"/>
        <v>-</v>
      </c>
    </row>
    <row r="410" spans="1:32" ht="20.149999999999999" customHeight="1" x14ac:dyDescent="0.75">
      <c r="A410" s="31">
        <v>408</v>
      </c>
      <c r="B410" s="235"/>
      <c r="C410" s="236"/>
      <c r="D410" s="236"/>
      <c r="E410" s="678"/>
      <c r="F410" s="238"/>
      <c r="G410" s="253" t="str">
        <f t="shared" si="47"/>
        <v/>
      </c>
      <c r="H410" s="31" t="str">
        <f>IF(AND(B410=H$1),LOOKUP(9.99999999999999E+307,$H$2:H409)+1,"")</f>
        <v/>
      </c>
      <c r="I410" s="31" t="str">
        <f>IF(AND(B410=I$1),LOOKUP(9.99999999999999E+307,$I$2:I409)+1,"")</f>
        <v/>
      </c>
      <c r="J410" s="31">
        <f>IF(AND(B410=J$1),LOOKUP(9.99999999999999E+307,$J$2:J409)+1,"")</f>
        <v>244</v>
      </c>
      <c r="K410" s="31">
        <f>IF(AND(B410=K$1),LOOKUP(9.99999999999999E+307,$K$2:K409)+1,"")</f>
        <v>244</v>
      </c>
      <c r="L410" s="31">
        <f>IF(AND(B410=L$1),LOOKUP(9.99999999999999E+307,$L$2:L409)+1,"")</f>
        <v>244</v>
      </c>
      <c r="M410" s="31">
        <f>IF(AND(B410=M$1),LOOKUP(9.99999999999999E+307,$M$2:M409)+1,"")</f>
        <v>244</v>
      </c>
      <c r="N410" s="31" t="e">
        <f>IF(AND(B410=N$1),LOOKUP(9.99999999999999E+307,$N$2:N409)+1,"")</f>
        <v>#REF!</v>
      </c>
      <c r="O410" s="31" t="e">
        <f>IF(AND($B410=O$1),LOOKUP(9.99999999999999E+307,$O$2:O409)+1,"")</f>
        <v>#REF!</v>
      </c>
      <c r="P410" s="31" t="e">
        <f>IF(AND($B410=P$1),LOOKUP(9.99999999999999E+307,$P$2:P409)+1,"")</f>
        <v>#REF!</v>
      </c>
      <c r="Q410" s="31" t="e">
        <f>IF(AND($B410=Q$1),LOOKUP(9.99999999999999E+307,$Q$2:Q409)+1,"")</f>
        <v>#REF!</v>
      </c>
      <c r="R410" s="31">
        <f>IF(AND($B410=R$1),LOOKUP(9.99999999999999E+307,$R$2:R409)+1,"")</f>
        <v>244</v>
      </c>
      <c r="S410" s="31">
        <f>IF(AND($B410=S$1),LOOKUP(9.99999999999999E+307,$S$2:S409)+1,"")</f>
        <v>244</v>
      </c>
      <c r="T410" s="265"/>
      <c r="U410" s="265"/>
      <c r="V410" s="265"/>
      <c r="AA410" s="254" t="str">
        <f t="shared" si="48"/>
        <v/>
      </c>
      <c r="AB410" s="254" t="str">
        <f t="shared" si="49"/>
        <v/>
      </c>
      <c r="AC410" s="255">
        <f t="shared" si="45"/>
        <v>0</v>
      </c>
      <c r="AD410" s="255">
        <f t="shared" si="46"/>
        <v>3836</v>
      </c>
      <c r="AE410" s="256" t="str">
        <f t="shared" si="50"/>
        <v/>
      </c>
      <c r="AF410" s="252" t="str">
        <f t="shared" si="44"/>
        <v>-</v>
      </c>
    </row>
    <row r="411" spans="1:32" ht="20.149999999999999" customHeight="1" x14ac:dyDescent="0.75">
      <c r="A411" s="31">
        <v>409</v>
      </c>
      <c r="B411" s="235"/>
      <c r="C411" s="236"/>
      <c r="D411" s="236"/>
      <c r="E411" s="678"/>
      <c r="F411" s="238"/>
      <c r="G411" s="253" t="str">
        <f t="shared" si="47"/>
        <v/>
      </c>
      <c r="H411" s="31" t="str">
        <f>IF(AND(B411=H$1),LOOKUP(9.99999999999999E+307,$H$2:H410)+1,"")</f>
        <v/>
      </c>
      <c r="I411" s="31" t="str">
        <f>IF(AND(B411=I$1),LOOKUP(9.99999999999999E+307,$I$2:I410)+1,"")</f>
        <v/>
      </c>
      <c r="J411" s="31">
        <f>IF(AND(B411=J$1),LOOKUP(9.99999999999999E+307,$J$2:J410)+1,"")</f>
        <v>245</v>
      </c>
      <c r="K411" s="31">
        <f>IF(AND(B411=K$1),LOOKUP(9.99999999999999E+307,$K$2:K410)+1,"")</f>
        <v>245</v>
      </c>
      <c r="L411" s="31">
        <f>IF(AND(B411=L$1),LOOKUP(9.99999999999999E+307,$L$2:L410)+1,"")</f>
        <v>245</v>
      </c>
      <c r="M411" s="31">
        <f>IF(AND(B411=M$1),LOOKUP(9.99999999999999E+307,$M$2:M410)+1,"")</f>
        <v>245</v>
      </c>
      <c r="N411" s="31" t="e">
        <f>IF(AND(B411=N$1),LOOKUP(9.99999999999999E+307,$N$2:N410)+1,"")</f>
        <v>#REF!</v>
      </c>
      <c r="O411" s="31" t="e">
        <f>IF(AND($B411=O$1),LOOKUP(9.99999999999999E+307,$O$2:O410)+1,"")</f>
        <v>#REF!</v>
      </c>
      <c r="P411" s="31" t="e">
        <f>IF(AND($B411=P$1),LOOKUP(9.99999999999999E+307,$P$2:P410)+1,"")</f>
        <v>#REF!</v>
      </c>
      <c r="Q411" s="31" t="e">
        <f>IF(AND($B411=Q$1),LOOKUP(9.99999999999999E+307,$Q$2:Q410)+1,"")</f>
        <v>#REF!</v>
      </c>
      <c r="R411" s="31">
        <f>IF(AND($B411=R$1),LOOKUP(9.99999999999999E+307,$R$2:R410)+1,"")</f>
        <v>245</v>
      </c>
      <c r="S411" s="31">
        <f>IF(AND($B411=S$1),LOOKUP(9.99999999999999E+307,$S$2:S410)+1,"")</f>
        <v>245</v>
      </c>
      <c r="T411" s="265"/>
      <c r="U411" s="265"/>
      <c r="V411" s="265"/>
      <c r="AA411" s="254" t="str">
        <f t="shared" si="48"/>
        <v/>
      </c>
      <c r="AB411" s="254" t="str">
        <f t="shared" si="49"/>
        <v/>
      </c>
      <c r="AC411" s="255">
        <f t="shared" si="45"/>
        <v>0</v>
      </c>
      <c r="AD411" s="255">
        <f t="shared" si="46"/>
        <v>3836</v>
      </c>
      <c r="AE411" s="256" t="str">
        <f t="shared" si="50"/>
        <v/>
      </c>
      <c r="AF411" s="252" t="str">
        <f t="shared" si="44"/>
        <v>-</v>
      </c>
    </row>
    <row r="412" spans="1:32" ht="20.149999999999999" customHeight="1" x14ac:dyDescent="0.75">
      <c r="A412" s="31">
        <v>410</v>
      </c>
      <c r="B412" s="235"/>
      <c r="C412" s="236"/>
      <c r="D412" s="236"/>
      <c r="E412" s="678"/>
      <c r="F412" s="238"/>
      <c r="G412" s="253" t="str">
        <f t="shared" si="47"/>
        <v/>
      </c>
      <c r="H412" s="31" t="str">
        <f>IF(AND(B412=H$1),LOOKUP(9.99999999999999E+307,$H$2:H411)+1,"")</f>
        <v/>
      </c>
      <c r="I412" s="31" t="str">
        <f>IF(AND(B412=I$1),LOOKUP(9.99999999999999E+307,$I$2:I411)+1,"")</f>
        <v/>
      </c>
      <c r="J412" s="31">
        <f>IF(AND(B412=J$1),LOOKUP(9.99999999999999E+307,$J$2:J411)+1,"")</f>
        <v>246</v>
      </c>
      <c r="K412" s="31">
        <f>IF(AND(B412=K$1),LOOKUP(9.99999999999999E+307,$K$2:K411)+1,"")</f>
        <v>246</v>
      </c>
      <c r="L412" s="31">
        <f>IF(AND(B412=L$1),LOOKUP(9.99999999999999E+307,$L$2:L411)+1,"")</f>
        <v>246</v>
      </c>
      <c r="M412" s="31">
        <f>IF(AND(B412=M$1),LOOKUP(9.99999999999999E+307,$M$2:M411)+1,"")</f>
        <v>246</v>
      </c>
      <c r="N412" s="31" t="e">
        <f>IF(AND(B412=N$1),LOOKUP(9.99999999999999E+307,$N$2:N411)+1,"")</f>
        <v>#REF!</v>
      </c>
      <c r="O412" s="31" t="e">
        <f>IF(AND($B412=O$1),LOOKUP(9.99999999999999E+307,$O$2:O411)+1,"")</f>
        <v>#REF!</v>
      </c>
      <c r="P412" s="31" t="e">
        <f>IF(AND($B412=P$1),LOOKUP(9.99999999999999E+307,$P$2:P411)+1,"")</f>
        <v>#REF!</v>
      </c>
      <c r="Q412" s="31" t="e">
        <f>IF(AND($B412=Q$1),LOOKUP(9.99999999999999E+307,$Q$2:Q411)+1,"")</f>
        <v>#REF!</v>
      </c>
      <c r="R412" s="31">
        <f>IF(AND($B412=R$1),LOOKUP(9.99999999999999E+307,$R$2:R411)+1,"")</f>
        <v>246</v>
      </c>
      <c r="S412" s="31">
        <f>IF(AND($B412=S$1),LOOKUP(9.99999999999999E+307,$S$2:S411)+1,"")</f>
        <v>246</v>
      </c>
      <c r="T412" s="265"/>
      <c r="U412" s="265"/>
      <c r="V412" s="265"/>
      <c r="AA412" s="254" t="str">
        <f t="shared" si="48"/>
        <v/>
      </c>
      <c r="AB412" s="254" t="str">
        <f t="shared" si="49"/>
        <v/>
      </c>
      <c r="AC412" s="255">
        <f t="shared" si="45"/>
        <v>0</v>
      </c>
      <c r="AD412" s="255">
        <f t="shared" si="46"/>
        <v>3836</v>
      </c>
      <c r="AE412" s="256" t="str">
        <f t="shared" si="50"/>
        <v/>
      </c>
      <c r="AF412" s="252" t="str">
        <f t="shared" si="44"/>
        <v>-</v>
      </c>
    </row>
    <row r="413" spans="1:32" ht="20.149999999999999" customHeight="1" x14ac:dyDescent="0.75">
      <c r="A413" s="31">
        <v>411</v>
      </c>
      <c r="B413" s="235"/>
      <c r="C413" s="236"/>
      <c r="D413" s="236"/>
      <c r="E413" s="678"/>
      <c r="F413" s="238"/>
      <c r="G413" s="253" t="str">
        <f t="shared" si="47"/>
        <v/>
      </c>
      <c r="H413" s="31" t="str">
        <f>IF(AND(B413=H$1),LOOKUP(9.99999999999999E+307,$H$2:H412)+1,"")</f>
        <v/>
      </c>
      <c r="I413" s="31" t="str">
        <f>IF(AND(B413=I$1),LOOKUP(9.99999999999999E+307,$I$2:I412)+1,"")</f>
        <v/>
      </c>
      <c r="J413" s="31">
        <f>IF(AND(B413=J$1),LOOKUP(9.99999999999999E+307,$J$2:J412)+1,"")</f>
        <v>247</v>
      </c>
      <c r="K413" s="31">
        <f>IF(AND(B413=K$1),LOOKUP(9.99999999999999E+307,$K$2:K412)+1,"")</f>
        <v>247</v>
      </c>
      <c r="L413" s="31">
        <f>IF(AND(B413=L$1),LOOKUP(9.99999999999999E+307,$L$2:L412)+1,"")</f>
        <v>247</v>
      </c>
      <c r="M413" s="31">
        <f>IF(AND(B413=M$1),LOOKUP(9.99999999999999E+307,$M$2:M412)+1,"")</f>
        <v>247</v>
      </c>
      <c r="N413" s="31" t="e">
        <f>IF(AND(B413=N$1),LOOKUP(9.99999999999999E+307,$N$2:N412)+1,"")</f>
        <v>#REF!</v>
      </c>
      <c r="O413" s="31" t="e">
        <f>IF(AND($B413=O$1),LOOKUP(9.99999999999999E+307,$O$2:O412)+1,"")</f>
        <v>#REF!</v>
      </c>
      <c r="P413" s="31" t="e">
        <f>IF(AND($B413=P$1),LOOKUP(9.99999999999999E+307,$P$2:P412)+1,"")</f>
        <v>#REF!</v>
      </c>
      <c r="Q413" s="31" t="e">
        <f>IF(AND($B413=Q$1),LOOKUP(9.99999999999999E+307,$Q$2:Q412)+1,"")</f>
        <v>#REF!</v>
      </c>
      <c r="R413" s="31">
        <f>IF(AND($B413=R$1),LOOKUP(9.99999999999999E+307,$R$2:R412)+1,"")</f>
        <v>247</v>
      </c>
      <c r="S413" s="31">
        <f>IF(AND($B413=S$1),LOOKUP(9.99999999999999E+307,$S$2:S412)+1,"")</f>
        <v>247</v>
      </c>
      <c r="T413" s="265"/>
      <c r="U413" s="265"/>
      <c r="V413" s="265"/>
      <c r="AA413" s="254" t="str">
        <f t="shared" si="48"/>
        <v/>
      </c>
      <c r="AB413" s="254" t="str">
        <f t="shared" si="49"/>
        <v/>
      </c>
      <c r="AC413" s="255">
        <f t="shared" si="45"/>
        <v>0</v>
      </c>
      <c r="AD413" s="255">
        <f t="shared" si="46"/>
        <v>3836</v>
      </c>
      <c r="AE413" s="256" t="str">
        <f t="shared" si="50"/>
        <v/>
      </c>
      <c r="AF413" s="252" t="str">
        <f t="shared" si="44"/>
        <v>-</v>
      </c>
    </row>
    <row r="414" spans="1:32" ht="20.149999999999999" customHeight="1" x14ac:dyDescent="0.75">
      <c r="A414" s="31">
        <v>412</v>
      </c>
      <c r="B414" s="235"/>
      <c r="C414" s="236"/>
      <c r="D414" s="236"/>
      <c r="E414" s="678"/>
      <c r="F414" s="238"/>
      <c r="G414" s="253" t="str">
        <f t="shared" si="47"/>
        <v/>
      </c>
      <c r="H414" s="31" t="str">
        <f>IF(AND(B414=H$1),LOOKUP(9.99999999999999E+307,$H$2:H413)+1,"")</f>
        <v/>
      </c>
      <c r="I414" s="31" t="str">
        <f>IF(AND(B414=I$1),LOOKUP(9.99999999999999E+307,$I$2:I413)+1,"")</f>
        <v/>
      </c>
      <c r="J414" s="31">
        <f>IF(AND(B414=J$1),LOOKUP(9.99999999999999E+307,$J$2:J413)+1,"")</f>
        <v>248</v>
      </c>
      <c r="K414" s="31">
        <f>IF(AND(B414=K$1),LOOKUP(9.99999999999999E+307,$K$2:K413)+1,"")</f>
        <v>248</v>
      </c>
      <c r="L414" s="31">
        <f>IF(AND(B414=L$1),LOOKUP(9.99999999999999E+307,$L$2:L413)+1,"")</f>
        <v>248</v>
      </c>
      <c r="M414" s="31">
        <f>IF(AND(B414=M$1),LOOKUP(9.99999999999999E+307,$M$2:M413)+1,"")</f>
        <v>248</v>
      </c>
      <c r="N414" s="31" t="e">
        <f>IF(AND(B414=N$1),LOOKUP(9.99999999999999E+307,$N$2:N413)+1,"")</f>
        <v>#REF!</v>
      </c>
      <c r="O414" s="31" t="e">
        <f>IF(AND($B414=O$1),LOOKUP(9.99999999999999E+307,$O$2:O413)+1,"")</f>
        <v>#REF!</v>
      </c>
      <c r="P414" s="31" t="e">
        <f>IF(AND($B414=P$1),LOOKUP(9.99999999999999E+307,$P$2:P413)+1,"")</f>
        <v>#REF!</v>
      </c>
      <c r="Q414" s="31" t="e">
        <f>IF(AND($B414=Q$1),LOOKUP(9.99999999999999E+307,$Q$2:Q413)+1,"")</f>
        <v>#REF!</v>
      </c>
      <c r="R414" s="31">
        <f>IF(AND($B414=R$1),LOOKUP(9.99999999999999E+307,$R$2:R413)+1,"")</f>
        <v>248</v>
      </c>
      <c r="S414" s="31">
        <f>IF(AND($B414=S$1),LOOKUP(9.99999999999999E+307,$S$2:S413)+1,"")</f>
        <v>248</v>
      </c>
      <c r="T414" s="265"/>
      <c r="U414" s="265"/>
      <c r="V414" s="265"/>
      <c r="AA414" s="254" t="str">
        <f t="shared" si="48"/>
        <v/>
      </c>
      <c r="AB414" s="254" t="str">
        <f t="shared" si="49"/>
        <v/>
      </c>
      <c r="AC414" s="255">
        <f t="shared" si="45"/>
        <v>0</v>
      </c>
      <c r="AD414" s="255">
        <f t="shared" si="46"/>
        <v>3836</v>
      </c>
      <c r="AE414" s="256" t="str">
        <f t="shared" si="50"/>
        <v/>
      </c>
      <c r="AF414" s="252" t="str">
        <f t="shared" si="44"/>
        <v>-</v>
      </c>
    </row>
    <row r="415" spans="1:32" ht="20.149999999999999" customHeight="1" x14ac:dyDescent="0.75">
      <c r="A415" s="31">
        <v>413</v>
      </c>
      <c r="B415" s="235"/>
      <c r="C415" s="236"/>
      <c r="D415" s="236"/>
      <c r="E415" s="678"/>
      <c r="F415" s="238"/>
      <c r="G415" s="253" t="str">
        <f t="shared" si="47"/>
        <v/>
      </c>
      <c r="H415" s="31" t="str">
        <f>IF(AND(B415=H$1),LOOKUP(9.99999999999999E+307,$H$2:H414)+1,"")</f>
        <v/>
      </c>
      <c r="I415" s="31" t="str">
        <f>IF(AND(B415=I$1),LOOKUP(9.99999999999999E+307,$I$2:I414)+1,"")</f>
        <v/>
      </c>
      <c r="J415" s="31">
        <f>IF(AND(B415=J$1),LOOKUP(9.99999999999999E+307,$J$2:J414)+1,"")</f>
        <v>249</v>
      </c>
      <c r="K415" s="31">
        <f>IF(AND(B415=K$1),LOOKUP(9.99999999999999E+307,$K$2:K414)+1,"")</f>
        <v>249</v>
      </c>
      <c r="L415" s="31">
        <f>IF(AND(B415=L$1),LOOKUP(9.99999999999999E+307,$L$2:L414)+1,"")</f>
        <v>249</v>
      </c>
      <c r="M415" s="31">
        <f>IF(AND(B415=M$1),LOOKUP(9.99999999999999E+307,$M$2:M414)+1,"")</f>
        <v>249</v>
      </c>
      <c r="N415" s="31" t="e">
        <f>IF(AND(B415=N$1),LOOKUP(9.99999999999999E+307,$N$2:N414)+1,"")</f>
        <v>#REF!</v>
      </c>
      <c r="O415" s="31" t="e">
        <f>IF(AND($B415=O$1),LOOKUP(9.99999999999999E+307,$O$2:O414)+1,"")</f>
        <v>#REF!</v>
      </c>
      <c r="P415" s="31" t="e">
        <f>IF(AND($B415=P$1),LOOKUP(9.99999999999999E+307,$P$2:P414)+1,"")</f>
        <v>#REF!</v>
      </c>
      <c r="Q415" s="31" t="e">
        <f>IF(AND($B415=Q$1),LOOKUP(9.99999999999999E+307,$Q$2:Q414)+1,"")</f>
        <v>#REF!</v>
      </c>
      <c r="R415" s="31">
        <f>IF(AND($B415=R$1),LOOKUP(9.99999999999999E+307,$R$2:R414)+1,"")</f>
        <v>249</v>
      </c>
      <c r="S415" s="31">
        <f>IF(AND($B415=S$1),LOOKUP(9.99999999999999E+307,$S$2:S414)+1,"")</f>
        <v>249</v>
      </c>
      <c r="T415" s="265"/>
      <c r="U415" s="265"/>
      <c r="V415" s="265"/>
      <c r="AA415" s="254" t="str">
        <f t="shared" si="48"/>
        <v/>
      </c>
      <c r="AB415" s="254" t="str">
        <f t="shared" si="49"/>
        <v/>
      </c>
      <c r="AC415" s="255">
        <f t="shared" si="45"/>
        <v>0</v>
      </c>
      <c r="AD415" s="255">
        <f t="shared" si="46"/>
        <v>3836</v>
      </c>
      <c r="AE415" s="256" t="str">
        <f t="shared" si="50"/>
        <v/>
      </c>
      <c r="AF415" s="252" t="str">
        <f t="shared" si="44"/>
        <v>-</v>
      </c>
    </row>
    <row r="416" spans="1:32" ht="20.149999999999999" customHeight="1" x14ac:dyDescent="0.75">
      <c r="A416" s="31">
        <v>414</v>
      </c>
      <c r="B416" s="235"/>
      <c r="C416" s="236"/>
      <c r="D416" s="236"/>
      <c r="E416" s="678"/>
      <c r="F416" s="238"/>
      <c r="G416" s="253" t="str">
        <f t="shared" si="47"/>
        <v/>
      </c>
      <c r="H416" s="31" t="str">
        <f>IF(AND(B416=H$1),LOOKUP(9.99999999999999E+307,$H$2:H415)+1,"")</f>
        <v/>
      </c>
      <c r="I416" s="31" t="str">
        <f>IF(AND(B416=I$1),LOOKUP(9.99999999999999E+307,$I$2:I415)+1,"")</f>
        <v/>
      </c>
      <c r="J416" s="31">
        <f>IF(AND(B416=J$1),LOOKUP(9.99999999999999E+307,$J$2:J415)+1,"")</f>
        <v>250</v>
      </c>
      <c r="K416" s="31">
        <f>IF(AND(B416=K$1),LOOKUP(9.99999999999999E+307,$K$2:K415)+1,"")</f>
        <v>250</v>
      </c>
      <c r="L416" s="31">
        <f>IF(AND(B416=L$1),LOOKUP(9.99999999999999E+307,$L$2:L415)+1,"")</f>
        <v>250</v>
      </c>
      <c r="M416" s="31">
        <f>IF(AND(B416=M$1),LOOKUP(9.99999999999999E+307,$M$2:M415)+1,"")</f>
        <v>250</v>
      </c>
      <c r="N416" s="31" t="e">
        <f>IF(AND(B416=N$1),LOOKUP(9.99999999999999E+307,$N$2:N415)+1,"")</f>
        <v>#REF!</v>
      </c>
      <c r="O416" s="31" t="e">
        <f>IF(AND($B416=O$1),LOOKUP(9.99999999999999E+307,$O$2:O415)+1,"")</f>
        <v>#REF!</v>
      </c>
      <c r="P416" s="31" t="e">
        <f>IF(AND($B416=P$1),LOOKUP(9.99999999999999E+307,$P$2:P415)+1,"")</f>
        <v>#REF!</v>
      </c>
      <c r="Q416" s="31" t="e">
        <f>IF(AND($B416=Q$1),LOOKUP(9.99999999999999E+307,$Q$2:Q415)+1,"")</f>
        <v>#REF!</v>
      </c>
      <c r="R416" s="31">
        <f>IF(AND($B416=R$1),LOOKUP(9.99999999999999E+307,$R$2:R415)+1,"")</f>
        <v>250</v>
      </c>
      <c r="S416" s="31">
        <f>IF(AND($B416=S$1),LOOKUP(9.99999999999999E+307,$S$2:S415)+1,"")</f>
        <v>250</v>
      </c>
      <c r="T416" s="265"/>
      <c r="U416" s="265"/>
      <c r="V416" s="265"/>
      <c r="AA416" s="254" t="str">
        <f t="shared" si="48"/>
        <v/>
      </c>
      <c r="AB416" s="254" t="str">
        <f t="shared" si="49"/>
        <v/>
      </c>
      <c r="AC416" s="255">
        <f t="shared" si="45"/>
        <v>0</v>
      </c>
      <c r="AD416" s="255">
        <f t="shared" si="46"/>
        <v>3836</v>
      </c>
      <c r="AE416" s="256" t="str">
        <f t="shared" si="50"/>
        <v/>
      </c>
      <c r="AF416" s="252" t="str">
        <f t="shared" si="44"/>
        <v>-</v>
      </c>
    </row>
    <row r="417" spans="1:32" ht="20.149999999999999" customHeight="1" x14ac:dyDescent="0.75">
      <c r="A417" s="31">
        <v>415</v>
      </c>
      <c r="B417" s="235"/>
      <c r="C417" s="236"/>
      <c r="D417" s="236"/>
      <c r="E417" s="678"/>
      <c r="F417" s="238"/>
      <c r="G417" s="253" t="str">
        <f t="shared" si="47"/>
        <v/>
      </c>
      <c r="H417" s="31" t="str">
        <f>IF(AND(B417=H$1),LOOKUP(9.99999999999999E+307,$H$2:H416)+1,"")</f>
        <v/>
      </c>
      <c r="I417" s="31" t="str">
        <f>IF(AND(B417=I$1),LOOKUP(9.99999999999999E+307,$I$2:I416)+1,"")</f>
        <v/>
      </c>
      <c r="J417" s="31">
        <f>IF(AND(B417=J$1),LOOKUP(9.99999999999999E+307,$J$2:J416)+1,"")</f>
        <v>251</v>
      </c>
      <c r="K417" s="31">
        <f>IF(AND(B417=K$1),LOOKUP(9.99999999999999E+307,$K$2:K416)+1,"")</f>
        <v>251</v>
      </c>
      <c r="L417" s="31">
        <f>IF(AND(B417=L$1),LOOKUP(9.99999999999999E+307,$L$2:L416)+1,"")</f>
        <v>251</v>
      </c>
      <c r="M417" s="31">
        <f>IF(AND(B417=M$1),LOOKUP(9.99999999999999E+307,$M$2:M416)+1,"")</f>
        <v>251</v>
      </c>
      <c r="N417" s="31" t="e">
        <f>IF(AND(B417=N$1),LOOKUP(9.99999999999999E+307,$N$2:N416)+1,"")</f>
        <v>#REF!</v>
      </c>
      <c r="O417" s="31" t="e">
        <f>IF(AND($B417=O$1),LOOKUP(9.99999999999999E+307,$O$2:O416)+1,"")</f>
        <v>#REF!</v>
      </c>
      <c r="P417" s="31" t="e">
        <f>IF(AND($B417=P$1),LOOKUP(9.99999999999999E+307,$P$2:P416)+1,"")</f>
        <v>#REF!</v>
      </c>
      <c r="Q417" s="31" t="e">
        <f>IF(AND($B417=Q$1),LOOKUP(9.99999999999999E+307,$Q$2:Q416)+1,"")</f>
        <v>#REF!</v>
      </c>
      <c r="R417" s="31">
        <f>IF(AND($B417=R$1),LOOKUP(9.99999999999999E+307,$R$2:R416)+1,"")</f>
        <v>251</v>
      </c>
      <c r="S417" s="31">
        <f>IF(AND($B417=S$1),LOOKUP(9.99999999999999E+307,$S$2:S416)+1,"")</f>
        <v>251</v>
      </c>
      <c r="T417" s="265"/>
      <c r="U417" s="265"/>
      <c r="V417" s="265"/>
      <c r="AA417" s="254" t="str">
        <f t="shared" si="48"/>
        <v/>
      </c>
      <c r="AB417" s="254" t="str">
        <f t="shared" si="49"/>
        <v/>
      </c>
      <c r="AC417" s="255">
        <f t="shared" si="45"/>
        <v>0</v>
      </c>
      <c r="AD417" s="255">
        <f t="shared" si="46"/>
        <v>3836</v>
      </c>
      <c r="AE417" s="256" t="str">
        <f t="shared" si="50"/>
        <v/>
      </c>
      <c r="AF417" s="252" t="str">
        <f t="shared" si="44"/>
        <v>-</v>
      </c>
    </row>
    <row r="418" spans="1:32" ht="20.149999999999999" customHeight="1" x14ac:dyDescent="0.75">
      <c r="A418" s="31">
        <v>416</v>
      </c>
      <c r="B418" s="235"/>
      <c r="C418" s="236"/>
      <c r="D418" s="236"/>
      <c r="E418" s="678"/>
      <c r="F418" s="238"/>
      <c r="G418" s="253" t="str">
        <f t="shared" si="47"/>
        <v/>
      </c>
      <c r="H418" s="31" t="str">
        <f>IF(AND(B418=H$1),LOOKUP(9.99999999999999E+307,$H$2:H417)+1,"")</f>
        <v/>
      </c>
      <c r="I418" s="31" t="str">
        <f>IF(AND(B418=I$1),LOOKUP(9.99999999999999E+307,$I$2:I417)+1,"")</f>
        <v/>
      </c>
      <c r="J418" s="31">
        <f>IF(AND(B418=J$1),LOOKUP(9.99999999999999E+307,$J$2:J417)+1,"")</f>
        <v>252</v>
      </c>
      <c r="K418" s="31">
        <f>IF(AND(B418=K$1),LOOKUP(9.99999999999999E+307,$K$2:K417)+1,"")</f>
        <v>252</v>
      </c>
      <c r="L418" s="31">
        <f>IF(AND(B418=L$1),LOOKUP(9.99999999999999E+307,$L$2:L417)+1,"")</f>
        <v>252</v>
      </c>
      <c r="M418" s="31">
        <f>IF(AND(B418=M$1),LOOKUP(9.99999999999999E+307,$M$2:M417)+1,"")</f>
        <v>252</v>
      </c>
      <c r="N418" s="31" t="e">
        <f>IF(AND(B418=N$1),LOOKUP(9.99999999999999E+307,$N$2:N417)+1,"")</f>
        <v>#REF!</v>
      </c>
      <c r="O418" s="31" t="e">
        <f>IF(AND($B418=O$1),LOOKUP(9.99999999999999E+307,$O$2:O417)+1,"")</f>
        <v>#REF!</v>
      </c>
      <c r="P418" s="31" t="e">
        <f>IF(AND($B418=P$1),LOOKUP(9.99999999999999E+307,$P$2:P417)+1,"")</f>
        <v>#REF!</v>
      </c>
      <c r="Q418" s="31" t="e">
        <f>IF(AND($B418=Q$1),LOOKUP(9.99999999999999E+307,$Q$2:Q417)+1,"")</f>
        <v>#REF!</v>
      </c>
      <c r="R418" s="31">
        <f>IF(AND($B418=R$1),LOOKUP(9.99999999999999E+307,$R$2:R417)+1,"")</f>
        <v>252</v>
      </c>
      <c r="S418" s="31">
        <f>IF(AND($B418=S$1),LOOKUP(9.99999999999999E+307,$S$2:S417)+1,"")</f>
        <v>252</v>
      </c>
      <c r="T418" s="265"/>
      <c r="U418" s="265"/>
      <c r="V418" s="265"/>
      <c r="AA418" s="254" t="str">
        <f t="shared" si="48"/>
        <v/>
      </c>
      <c r="AB418" s="254" t="str">
        <f t="shared" si="49"/>
        <v/>
      </c>
      <c r="AC418" s="255">
        <f t="shared" si="45"/>
        <v>0</v>
      </c>
      <c r="AD418" s="255">
        <f t="shared" si="46"/>
        <v>3836</v>
      </c>
      <c r="AE418" s="256" t="str">
        <f t="shared" si="50"/>
        <v/>
      </c>
      <c r="AF418" s="252" t="str">
        <f t="shared" si="44"/>
        <v>-</v>
      </c>
    </row>
    <row r="419" spans="1:32" ht="20.149999999999999" customHeight="1" x14ac:dyDescent="0.75">
      <c r="A419" s="31">
        <v>417</v>
      </c>
      <c r="B419" s="235"/>
      <c r="C419" s="236"/>
      <c r="D419" s="236"/>
      <c r="E419" s="678"/>
      <c r="F419" s="238"/>
      <c r="G419" s="253" t="str">
        <f t="shared" si="47"/>
        <v/>
      </c>
      <c r="H419" s="31" t="str">
        <f>IF(AND(B419=H$1),LOOKUP(9.99999999999999E+307,$H$2:H418)+1,"")</f>
        <v/>
      </c>
      <c r="I419" s="31" t="str">
        <f>IF(AND(B419=I$1),LOOKUP(9.99999999999999E+307,$I$2:I418)+1,"")</f>
        <v/>
      </c>
      <c r="J419" s="31">
        <f>IF(AND(B419=J$1),LOOKUP(9.99999999999999E+307,$J$2:J418)+1,"")</f>
        <v>253</v>
      </c>
      <c r="K419" s="31">
        <f>IF(AND(B419=K$1),LOOKUP(9.99999999999999E+307,$K$2:K418)+1,"")</f>
        <v>253</v>
      </c>
      <c r="L419" s="31">
        <f>IF(AND(B419=L$1),LOOKUP(9.99999999999999E+307,$L$2:L418)+1,"")</f>
        <v>253</v>
      </c>
      <c r="M419" s="31">
        <f>IF(AND(B419=M$1),LOOKUP(9.99999999999999E+307,$M$2:M418)+1,"")</f>
        <v>253</v>
      </c>
      <c r="N419" s="31" t="e">
        <f>IF(AND(B419=N$1),LOOKUP(9.99999999999999E+307,$N$2:N418)+1,"")</f>
        <v>#REF!</v>
      </c>
      <c r="O419" s="31" t="e">
        <f>IF(AND($B419=O$1),LOOKUP(9.99999999999999E+307,$O$2:O418)+1,"")</f>
        <v>#REF!</v>
      </c>
      <c r="P419" s="31" t="e">
        <f>IF(AND($B419=P$1),LOOKUP(9.99999999999999E+307,$P$2:P418)+1,"")</f>
        <v>#REF!</v>
      </c>
      <c r="Q419" s="31" t="e">
        <f>IF(AND($B419=Q$1),LOOKUP(9.99999999999999E+307,$Q$2:Q418)+1,"")</f>
        <v>#REF!</v>
      </c>
      <c r="R419" s="31">
        <f>IF(AND($B419=R$1),LOOKUP(9.99999999999999E+307,$R$2:R418)+1,"")</f>
        <v>253</v>
      </c>
      <c r="S419" s="31">
        <f>IF(AND($B419=S$1),LOOKUP(9.99999999999999E+307,$S$2:S418)+1,"")</f>
        <v>253</v>
      </c>
      <c r="T419" s="265"/>
      <c r="U419" s="265"/>
      <c r="V419" s="265"/>
      <c r="AA419" s="254" t="str">
        <f t="shared" si="48"/>
        <v/>
      </c>
      <c r="AB419" s="254" t="str">
        <f t="shared" si="49"/>
        <v/>
      </c>
      <c r="AC419" s="255">
        <f t="shared" si="45"/>
        <v>0</v>
      </c>
      <c r="AD419" s="255">
        <f t="shared" si="46"/>
        <v>3836</v>
      </c>
      <c r="AE419" s="256" t="str">
        <f t="shared" si="50"/>
        <v/>
      </c>
      <c r="AF419" s="252" t="str">
        <f t="shared" si="44"/>
        <v>-</v>
      </c>
    </row>
    <row r="420" spans="1:32" ht="20.149999999999999" customHeight="1" x14ac:dyDescent="0.75">
      <c r="A420" s="31">
        <v>418</v>
      </c>
      <c r="B420" s="235"/>
      <c r="C420" s="236"/>
      <c r="D420" s="236"/>
      <c r="E420" s="678"/>
      <c r="F420" s="238"/>
      <c r="G420" s="253" t="str">
        <f t="shared" si="47"/>
        <v/>
      </c>
      <c r="H420" s="31" t="str">
        <f>IF(AND(B420=H$1),LOOKUP(9.99999999999999E+307,$H$2:H419)+1,"")</f>
        <v/>
      </c>
      <c r="I420" s="31" t="str">
        <f>IF(AND(B420=I$1),LOOKUP(9.99999999999999E+307,$I$2:I419)+1,"")</f>
        <v/>
      </c>
      <c r="J420" s="31">
        <f>IF(AND(B420=J$1),LOOKUP(9.99999999999999E+307,$J$2:J419)+1,"")</f>
        <v>254</v>
      </c>
      <c r="K420" s="31">
        <f>IF(AND(B420=K$1),LOOKUP(9.99999999999999E+307,$K$2:K419)+1,"")</f>
        <v>254</v>
      </c>
      <c r="L420" s="31">
        <f>IF(AND(B420=L$1),LOOKUP(9.99999999999999E+307,$L$2:L419)+1,"")</f>
        <v>254</v>
      </c>
      <c r="M420" s="31">
        <f>IF(AND(B420=M$1),LOOKUP(9.99999999999999E+307,$M$2:M419)+1,"")</f>
        <v>254</v>
      </c>
      <c r="N420" s="31" t="e">
        <f>IF(AND(B420=N$1),LOOKUP(9.99999999999999E+307,$N$2:N419)+1,"")</f>
        <v>#REF!</v>
      </c>
      <c r="O420" s="31" t="e">
        <f>IF(AND($B420=O$1),LOOKUP(9.99999999999999E+307,$O$2:O419)+1,"")</f>
        <v>#REF!</v>
      </c>
      <c r="P420" s="31" t="e">
        <f>IF(AND($B420=P$1),LOOKUP(9.99999999999999E+307,$P$2:P419)+1,"")</f>
        <v>#REF!</v>
      </c>
      <c r="Q420" s="31" t="e">
        <f>IF(AND($B420=Q$1),LOOKUP(9.99999999999999E+307,$Q$2:Q419)+1,"")</f>
        <v>#REF!</v>
      </c>
      <c r="R420" s="31">
        <f>IF(AND($B420=R$1),LOOKUP(9.99999999999999E+307,$R$2:R419)+1,"")</f>
        <v>254</v>
      </c>
      <c r="S420" s="31">
        <f>IF(AND($B420=S$1),LOOKUP(9.99999999999999E+307,$S$2:S419)+1,"")</f>
        <v>254</v>
      </c>
      <c r="T420" s="265"/>
      <c r="U420" s="265"/>
      <c r="V420" s="265"/>
      <c r="AA420" s="254" t="str">
        <f t="shared" si="48"/>
        <v/>
      </c>
      <c r="AB420" s="254" t="str">
        <f t="shared" si="49"/>
        <v/>
      </c>
      <c r="AC420" s="255">
        <f t="shared" si="45"/>
        <v>0</v>
      </c>
      <c r="AD420" s="255">
        <f t="shared" si="46"/>
        <v>3836</v>
      </c>
      <c r="AE420" s="256" t="str">
        <f t="shared" si="50"/>
        <v/>
      </c>
      <c r="AF420" s="252" t="str">
        <f t="shared" si="44"/>
        <v>-</v>
      </c>
    </row>
    <row r="421" spans="1:32" ht="20.149999999999999" customHeight="1" x14ac:dyDescent="0.75">
      <c r="A421" s="31">
        <v>419</v>
      </c>
      <c r="B421" s="235"/>
      <c r="C421" s="236"/>
      <c r="D421" s="236"/>
      <c r="E421" s="678"/>
      <c r="F421" s="238"/>
      <c r="G421" s="253" t="str">
        <f t="shared" si="47"/>
        <v/>
      </c>
      <c r="H421" s="31" t="str">
        <f>IF(AND(B421=H$1),LOOKUP(9.99999999999999E+307,$H$2:H420)+1,"")</f>
        <v/>
      </c>
      <c r="I421" s="31" t="str">
        <f>IF(AND(B421=I$1),LOOKUP(9.99999999999999E+307,$I$2:I420)+1,"")</f>
        <v/>
      </c>
      <c r="J421" s="31">
        <f>IF(AND(B421=J$1),LOOKUP(9.99999999999999E+307,$J$2:J420)+1,"")</f>
        <v>255</v>
      </c>
      <c r="K421" s="31">
        <f>IF(AND(B421=K$1),LOOKUP(9.99999999999999E+307,$K$2:K420)+1,"")</f>
        <v>255</v>
      </c>
      <c r="L421" s="31">
        <f>IF(AND(B421=L$1),LOOKUP(9.99999999999999E+307,$L$2:L420)+1,"")</f>
        <v>255</v>
      </c>
      <c r="M421" s="31">
        <f>IF(AND(B421=M$1),LOOKUP(9.99999999999999E+307,$M$2:M420)+1,"")</f>
        <v>255</v>
      </c>
      <c r="N421" s="31" t="e">
        <f>IF(AND(B421=N$1),LOOKUP(9.99999999999999E+307,$N$2:N420)+1,"")</f>
        <v>#REF!</v>
      </c>
      <c r="O421" s="31" t="e">
        <f>IF(AND($B421=O$1),LOOKUP(9.99999999999999E+307,$O$2:O420)+1,"")</f>
        <v>#REF!</v>
      </c>
      <c r="P421" s="31" t="e">
        <f>IF(AND($B421=P$1),LOOKUP(9.99999999999999E+307,$P$2:P420)+1,"")</f>
        <v>#REF!</v>
      </c>
      <c r="Q421" s="31" t="e">
        <f>IF(AND($B421=Q$1),LOOKUP(9.99999999999999E+307,$Q$2:Q420)+1,"")</f>
        <v>#REF!</v>
      </c>
      <c r="R421" s="31">
        <f>IF(AND($B421=R$1),LOOKUP(9.99999999999999E+307,$R$2:R420)+1,"")</f>
        <v>255</v>
      </c>
      <c r="S421" s="31">
        <f>IF(AND($B421=S$1),LOOKUP(9.99999999999999E+307,$S$2:S420)+1,"")</f>
        <v>255</v>
      </c>
      <c r="T421" s="265"/>
      <c r="U421" s="265"/>
      <c r="V421" s="265"/>
      <c r="AA421" s="254" t="str">
        <f t="shared" si="48"/>
        <v/>
      </c>
      <c r="AB421" s="254" t="str">
        <f t="shared" si="49"/>
        <v/>
      </c>
      <c r="AC421" s="255">
        <f t="shared" si="45"/>
        <v>0</v>
      </c>
      <c r="AD421" s="255">
        <f t="shared" si="46"/>
        <v>3836</v>
      </c>
      <c r="AE421" s="256" t="str">
        <f t="shared" si="50"/>
        <v/>
      </c>
      <c r="AF421" s="252" t="str">
        <f t="shared" si="44"/>
        <v>-</v>
      </c>
    </row>
    <row r="422" spans="1:32" ht="20.149999999999999" customHeight="1" x14ac:dyDescent="0.75">
      <c r="A422" s="31">
        <v>420</v>
      </c>
      <c r="B422" s="235"/>
      <c r="C422" s="236"/>
      <c r="D422" s="236"/>
      <c r="E422" s="678"/>
      <c r="F422" s="238"/>
      <c r="G422" s="253" t="str">
        <f t="shared" si="47"/>
        <v/>
      </c>
      <c r="H422" s="31" t="str">
        <f>IF(AND(B422=H$1),LOOKUP(9.99999999999999E+307,$H$2:H421)+1,"")</f>
        <v/>
      </c>
      <c r="I422" s="31" t="str">
        <f>IF(AND(B422=I$1),LOOKUP(9.99999999999999E+307,$I$2:I421)+1,"")</f>
        <v/>
      </c>
      <c r="J422" s="31">
        <f>IF(AND(B422=J$1),LOOKUP(9.99999999999999E+307,$J$2:J421)+1,"")</f>
        <v>256</v>
      </c>
      <c r="K422" s="31">
        <f>IF(AND(B422=K$1),LOOKUP(9.99999999999999E+307,$K$2:K421)+1,"")</f>
        <v>256</v>
      </c>
      <c r="L422" s="31">
        <f>IF(AND(B422=L$1),LOOKUP(9.99999999999999E+307,$L$2:L421)+1,"")</f>
        <v>256</v>
      </c>
      <c r="M422" s="31">
        <f>IF(AND(B422=M$1),LOOKUP(9.99999999999999E+307,$M$2:M421)+1,"")</f>
        <v>256</v>
      </c>
      <c r="N422" s="31" t="e">
        <f>IF(AND(B422=N$1),LOOKUP(9.99999999999999E+307,$N$2:N421)+1,"")</f>
        <v>#REF!</v>
      </c>
      <c r="O422" s="31" t="e">
        <f>IF(AND($B422=O$1),LOOKUP(9.99999999999999E+307,$O$2:O421)+1,"")</f>
        <v>#REF!</v>
      </c>
      <c r="P422" s="31" t="e">
        <f>IF(AND($B422=P$1),LOOKUP(9.99999999999999E+307,$P$2:P421)+1,"")</f>
        <v>#REF!</v>
      </c>
      <c r="Q422" s="31" t="e">
        <f>IF(AND($B422=Q$1),LOOKUP(9.99999999999999E+307,$Q$2:Q421)+1,"")</f>
        <v>#REF!</v>
      </c>
      <c r="R422" s="31">
        <f>IF(AND($B422=R$1),LOOKUP(9.99999999999999E+307,$R$2:R421)+1,"")</f>
        <v>256</v>
      </c>
      <c r="S422" s="31">
        <f>IF(AND($B422=S$1),LOOKUP(9.99999999999999E+307,$S$2:S421)+1,"")</f>
        <v>256</v>
      </c>
      <c r="T422" s="265"/>
      <c r="U422" s="265"/>
      <c r="V422" s="265"/>
      <c r="AA422" s="254" t="str">
        <f t="shared" si="48"/>
        <v/>
      </c>
      <c r="AB422" s="254" t="str">
        <f t="shared" si="49"/>
        <v/>
      </c>
      <c r="AC422" s="255">
        <f t="shared" si="45"/>
        <v>0</v>
      </c>
      <c r="AD422" s="255">
        <f t="shared" si="46"/>
        <v>3836</v>
      </c>
      <c r="AE422" s="256" t="str">
        <f t="shared" si="50"/>
        <v/>
      </c>
      <c r="AF422" s="252" t="str">
        <f t="shared" si="44"/>
        <v>-</v>
      </c>
    </row>
    <row r="423" spans="1:32" ht="20.149999999999999" customHeight="1" x14ac:dyDescent="0.75">
      <c r="A423" s="31">
        <v>421</v>
      </c>
      <c r="B423" s="235"/>
      <c r="C423" s="236"/>
      <c r="D423" s="236"/>
      <c r="E423" s="678"/>
      <c r="F423" s="238"/>
      <c r="G423" s="253" t="str">
        <f t="shared" si="47"/>
        <v/>
      </c>
      <c r="H423" s="31" t="str">
        <f>IF(AND(B423=H$1),LOOKUP(9.99999999999999E+307,$H$2:H422)+1,"")</f>
        <v/>
      </c>
      <c r="I423" s="31" t="str">
        <f>IF(AND(B423=I$1),LOOKUP(9.99999999999999E+307,$I$2:I422)+1,"")</f>
        <v/>
      </c>
      <c r="J423" s="31">
        <f>IF(AND(B423=J$1),LOOKUP(9.99999999999999E+307,$J$2:J422)+1,"")</f>
        <v>257</v>
      </c>
      <c r="K423" s="31">
        <f>IF(AND(B423=K$1),LOOKUP(9.99999999999999E+307,$K$2:K422)+1,"")</f>
        <v>257</v>
      </c>
      <c r="L423" s="31">
        <f>IF(AND(B423=L$1),LOOKUP(9.99999999999999E+307,$L$2:L422)+1,"")</f>
        <v>257</v>
      </c>
      <c r="M423" s="31">
        <f>IF(AND(B423=M$1),LOOKUP(9.99999999999999E+307,$M$2:M422)+1,"")</f>
        <v>257</v>
      </c>
      <c r="N423" s="31" t="e">
        <f>IF(AND(B423=N$1),LOOKUP(9.99999999999999E+307,$N$2:N422)+1,"")</f>
        <v>#REF!</v>
      </c>
      <c r="O423" s="31" t="e">
        <f>IF(AND($B423=O$1),LOOKUP(9.99999999999999E+307,$O$2:O422)+1,"")</f>
        <v>#REF!</v>
      </c>
      <c r="P423" s="31" t="e">
        <f>IF(AND($B423=P$1),LOOKUP(9.99999999999999E+307,$P$2:P422)+1,"")</f>
        <v>#REF!</v>
      </c>
      <c r="Q423" s="31" t="e">
        <f>IF(AND($B423=Q$1),LOOKUP(9.99999999999999E+307,$Q$2:Q422)+1,"")</f>
        <v>#REF!</v>
      </c>
      <c r="R423" s="31">
        <f>IF(AND($B423=R$1),LOOKUP(9.99999999999999E+307,$R$2:R422)+1,"")</f>
        <v>257</v>
      </c>
      <c r="S423" s="31">
        <f>IF(AND($B423=S$1),LOOKUP(9.99999999999999E+307,$S$2:S422)+1,"")</f>
        <v>257</v>
      </c>
      <c r="T423" s="265"/>
      <c r="U423" s="265"/>
      <c r="V423" s="265"/>
      <c r="AA423" s="254" t="str">
        <f t="shared" si="48"/>
        <v/>
      </c>
      <c r="AB423" s="254" t="str">
        <f t="shared" si="49"/>
        <v/>
      </c>
      <c r="AC423" s="255">
        <f t="shared" si="45"/>
        <v>0</v>
      </c>
      <c r="AD423" s="255">
        <f t="shared" si="46"/>
        <v>3836</v>
      </c>
      <c r="AE423" s="256" t="str">
        <f t="shared" si="50"/>
        <v/>
      </c>
      <c r="AF423" s="252" t="str">
        <f t="shared" si="44"/>
        <v>-</v>
      </c>
    </row>
    <row r="424" spans="1:32" ht="20.149999999999999" customHeight="1" x14ac:dyDescent="0.75">
      <c r="A424" s="31">
        <v>422</v>
      </c>
      <c r="B424" s="235"/>
      <c r="C424" s="236"/>
      <c r="D424" s="236"/>
      <c r="E424" s="678"/>
      <c r="F424" s="238"/>
      <c r="G424" s="253" t="str">
        <f t="shared" si="47"/>
        <v/>
      </c>
      <c r="H424" s="31" t="str">
        <f>IF(AND(B424=H$1),LOOKUP(9.99999999999999E+307,$H$2:H423)+1,"")</f>
        <v/>
      </c>
      <c r="I424" s="31" t="str">
        <f>IF(AND(B424=I$1),LOOKUP(9.99999999999999E+307,$I$2:I423)+1,"")</f>
        <v/>
      </c>
      <c r="J424" s="31">
        <f>IF(AND(B424=J$1),LOOKUP(9.99999999999999E+307,$J$2:J423)+1,"")</f>
        <v>258</v>
      </c>
      <c r="K424" s="31">
        <f>IF(AND(B424=K$1),LOOKUP(9.99999999999999E+307,$K$2:K423)+1,"")</f>
        <v>258</v>
      </c>
      <c r="L424" s="31">
        <f>IF(AND(B424=L$1),LOOKUP(9.99999999999999E+307,$L$2:L423)+1,"")</f>
        <v>258</v>
      </c>
      <c r="M424" s="31">
        <f>IF(AND(B424=M$1),LOOKUP(9.99999999999999E+307,$M$2:M423)+1,"")</f>
        <v>258</v>
      </c>
      <c r="N424" s="31" t="e">
        <f>IF(AND(B424=N$1),LOOKUP(9.99999999999999E+307,$N$2:N423)+1,"")</f>
        <v>#REF!</v>
      </c>
      <c r="O424" s="31" t="e">
        <f>IF(AND($B424=O$1),LOOKUP(9.99999999999999E+307,$O$2:O423)+1,"")</f>
        <v>#REF!</v>
      </c>
      <c r="P424" s="31" t="e">
        <f>IF(AND($B424=P$1),LOOKUP(9.99999999999999E+307,$P$2:P423)+1,"")</f>
        <v>#REF!</v>
      </c>
      <c r="Q424" s="31" t="e">
        <f>IF(AND($B424=Q$1),LOOKUP(9.99999999999999E+307,$Q$2:Q423)+1,"")</f>
        <v>#REF!</v>
      </c>
      <c r="R424" s="31">
        <f>IF(AND($B424=R$1),LOOKUP(9.99999999999999E+307,$R$2:R423)+1,"")</f>
        <v>258</v>
      </c>
      <c r="S424" s="31">
        <f>IF(AND($B424=S$1),LOOKUP(9.99999999999999E+307,$S$2:S423)+1,"")</f>
        <v>258</v>
      </c>
      <c r="T424" s="265"/>
      <c r="U424" s="265"/>
      <c r="V424" s="265"/>
      <c r="AA424" s="254" t="str">
        <f t="shared" si="48"/>
        <v/>
      </c>
      <c r="AB424" s="254" t="str">
        <f t="shared" si="49"/>
        <v/>
      </c>
      <c r="AC424" s="255">
        <f t="shared" si="45"/>
        <v>0</v>
      </c>
      <c r="AD424" s="255">
        <f t="shared" si="46"/>
        <v>3836</v>
      </c>
      <c r="AE424" s="256" t="str">
        <f t="shared" si="50"/>
        <v/>
      </c>
      <c r="AF424" s="252" t="str">
        <f t="shared" si="44"/>
        <v>-</v>
      </c>
    </row>
    <row r="425" spans="1:32" ht="20.149999999999999" customHeight="1" x14ac:dyDescent="0.75">
      <c r="A425" s="31">
        <v>423</v>
      </c>
      <c r="B425" s="235"/>
      <c r="C425" s="236"/>
      <c r="D425" s="236"/>
      <c r="E425" s="678"/>
      <c r="F425" s="238"/>
      <c r="G425" s="253" t="str">
        <f t="shared" si="47"/>
        <v/>
      </c>
      <c r="H425" s="31" t="str">
        <f>IF(AND(B425=H$1),LOOKUP(9.99999999999999E+307,$H$2:H424)+1,"")</f>
        <v/>
      </c>
      <c r="I425" s="31" t="str">
        <f>IF(AND(B425=I$1),LOOKUP(9.99999999999999E+307,$I$2:I424)+1,"")</f>
        <v/>
      </c>
      <c r="J425" s="31">
        <f>IF(AND(B425=J$1),LOOKUP(9.99999999999999E+307,$J$2:J424)+1,"")</f>
        <v>259</v>
      </c>
      <c r="K425" s="31">
        <f>IF(AND(B425=K$1),LOOKUP(9.99999999999999E+307,$K$2:K424)+1,"")</f>
        <v>259</v>
      </c>
      <c r="L425" s="31">
        <f>IF(AND(B425=L$1),LOOKUP(9.99999999999999E+307,$L$2:L424)+1,"")</f>
        <v>259</v>
      </c>
      <c r="M425" s="31">
        <f>IF(AND(B425=M$1),LOOKUP(9.99999999999999E+307,$M$2:M424)+1,"")</f>
        <v>259</v>
      </c>
      <c r="N425" s="31" t="e">
        <f>IF(AND(B425=N$1),LOOKUP(9.99999999999999E+307,$N$2:N424)+1,"")</f>
        <v>#REF!</v>
      </c>
      <c r="O425" s="31" t="e">
        <f>IF(AND($B425=O$1),LOOKUP(9.99999999999999E+307,$O$2:O424)+1,"")</f>
        <v>#REF!</v>
      </c>
      <c r="P425" s="31" t="e">
        <f>IF(AND($B425=P$1),LOOKUP(9.99999999999999E+307,$P$2:P424)+1,"")</f>
        <v>#REF!</v>
      </c>
      <c r="Q425" s="31" t="e">
        <f>IF(AND($B425=Q$1),LOOKUP(9.99999999999999E+307,$Q$2:Q424)+1,"")</f>
        <v>#REF!</v>
      </c>
      <c r="R425" s="31">
        <f>IF(AND($B425=R$1),LOOKUP(9.99999999999999E+307,$R$2:R424)+1,"")</f>
        <v>259</v>
      </c>
      <c r="S425" s="31">
        <f>IF(AND($B425=S$1),LOOKUP(9.99999999999999E+307,$S$2:S424)+1,"")</f>
        <v>259</v>
      </c>
      <c r="T425" s="265"/>
      <c r="U425" s="265"/>
      <c r="V425" s="265"/>
      <c r="AA425" s="254" t="str">
        <f t="shared" si="48"/>
        <v/>
      </c>
      <c r="AB425" s="254" t="str">
        <f t="shared" si="49"/>
        <v/>
      </c>
      <c r="AC425" s="255">
        <f t="shared" si="45"/>
        <v>0</v>
      </c>
      <c r="AD425" s="255">
        <f t="shared" si="46"/>
        <v>3836</v>
      </c>
      <c r="AE425" s="256" t="str">
        <f t="shared" si="50"/>
        <v/>
      </c>
      <c r="AF425" s="252" t="str">
        <f t="shared" si="44"/>
        <v>-</v>
      </c>
    </row>
    <row r="426" spans="1:32" ht="20.149999999999999" customHeight="1" x14ac:dyDescent="0.75">
      <c r="A426" s="31">
        <v>424</v>
      </c>
      <c r="B426" s="235"/>
      <c r="C426" s="236"/>
      <c r="D426" s="236"/>
      <c r="E426" s="678"/>
      <c r="F426" s="238"/>
      <c r="G426" s="253" t="str">
        <f t="shared" si="47"/>
        <v/>
      </c>
      <c r="H426" s="31" t="str">
        <f>IF(AND(B426=H$1),LOOKUP(9.99999999999999E+307,$H$2:H425)+1,"")</f>
        <v/>
      </c>
      <c r="I426" s="31" t="str">
        <f>IF(AND(B426=I$1),LOOKUP(9.99999999999999E+307,$I$2:I425)+1,"")</f>
        <v/>
      </c>
      <c r="J426" s="31">
        <f>IF(AND(B426=J$1),LOOKUP(9.99999999999999E+307,$J$2:J425)+1,"")</f>
        <v>260</v>
      </c>
      <c r="K426" s="31">
        <f>IF(AND(B426=K$1),LOOKUP(9.99999999999999E+307,$K$2:K425)+1,"")</f>
        <v>260</v>
      </c>
      <c r="L426" s="31">
        <f>IF(AND(B426=L$1),LOOKUP(9.99999999999999E+307,$L$2:L425)+1,"")</f>
        <v>260</v>
      </c>
      <c r="M426" s="31">
        <f>IF(AND(B426=M$1),LOOKUP(9.99999999999999E+307,$M$2:M425)+1,"")</f>
        <v>260</v>
      </c>
      <c r="N426" s="31" t="e">
        <f>IF(AND(B426=N$1),LOOKUP(9.99999999999999E+307,$N$2:N425)+1,"")</f>
        <v>#REF!</v>
      </c>
      <c r="O426" s="31" t="e">
        <f>IF(AND($B426=O$1),LOOKUP(9.99999999999999E+307,$O$2:O425)+1,"")</f>
        <v>#REF!</v>
      </c>
      <c r="P426" s="31" t="e">
        <f>IF(AND($B426=P$1),LOOKUP(9.99999999999999E+307,$P$2:P425)+1,"")</f>
        <v>#REF!</v>
      </c>
      <c r="Q426" s="31" t="e">
        <f>IF(AND($B426=Q$1),LOOKUP(9.99999999999999E+307,$Q$2:Q425)+1,"")</f>
        <v>#REF!</v>
      </c>
      <c r="R426" s="31">
        <f>IF(AND($B426=R$1),LOOKUP(9.99999999999999E+307,$R$2:R425)+1,"")</f>
        <v>260</v>
      </c>
      <c r="S426" s="31">
        <f>IF(AND($B426=S$1),LOOKUP(9.99999999999999E+307,$S$2:S425)+1,"")</f>
        <v>260</v>
      </c>
      <c r="T426" s="265"/>
      <c r="U426" s="265"/>
      <c r="V426" s="265"/>
      <c r="AA426" s="254" t="str">
        <f t="shared" si="48"/>
        <v/>
      </c>
      <c r="AB426" s="254" t="str">
        <f t="shared" si="49"/>
        <v/>
      </c>
      <c r="AC426" s="255">
        <f t="shared" si="45"/>
        <v>0</v>
      </c>
      <c r="AD426" s="255">
        <f t="shared" si="46"/>
        <v>3836</v>
      </c>
      <c r="AE426" s="256" t="str">
        <f t="shared" si="50"/>
        <v/>
      </c>
      <c r="AF426" s="252" t="str">
        <f t="shared" si="44"/>
        <v>-</v>
      </c>
    </row>
    <row r="427" spans="1:32" ht="20.149999999999999" customHeight="1" x14ac:dyDescent="0.75">
      <c r="A427" s="31">
        <v>425</v>
      </c>
      <c r="B427" s="235"/>
      <c r="C427" s="236"/>
      <c r="D427" s="236"/>
      <c r="E427" s="678"/>
      <c r="F427" s="238"/>
      <c r="G427" s="253" t="str">
        <f t="shared" si="47"/>
        <v/>
      </c>
      <c r="H427" s="31" t="str">
        <f>IF(AND(B427=H$1),LOOKUP(9.99999999999999E+307,$H$2:H426)+1,"")</f>
        <v/>
      </c>
      <c r="I427" s="31" t="str">
        <f>IF(AND(B427=I$1),LOOKUP(9.99999999999999E+307,$I$2:I426)+1,"")</f>
        <v/>
      </c>
      <c r="J427" s="31">
        <f>IF(AND(B427=J$1),LOOKUP(9.99999999999999E+307,$J$2:J426)+1,"")</f>
        <v>261</v>
      </c>
      <c r="K427" s="31">
        <f>IF(AND(B427=K$1),LOOKUP(9.99999999999999E+307,$K$2:K426)+1,"")</f>
        <v>261</v>
      </c>
      <c r="L427" s="31">
        <f>IF(AND(B427=L$1),LOOKUP(9.99999999999999E+307,$L$2:L426)+1,"")</f>
        <v>261</v>
      </c>
      <c r="M427" s="31">
        <f>IF(AND(B427=M$1),LOOKUP(9.99999999999999E+307,$M$2:M426)+1,"")</f>
        <v>261</v>
      </c>
      <c r="N427" s="31" t="e">
        <f>IF(AND(B427=N$1),LOOKUP(9.99999999999999E+307,$N$2:N426)+1,"")</f>
        <v>#REF!</v>
      </c>
      <c r="O427" s="31" t="e">
        <f>IF(AND($B427=O$1),LOOKUP(9.99999999999999E+307,$O$2:O426)+1,"")</f>
        <v>#REF!</v>
      </c>
      <c r="P427" s="31" t="e">
        <f>IF(AND($B427=P$1),LOOKUP(9.99999999999999E+307,$P$2:P426)+1,"")</f>
        <v>#REF!</v>
      </c>
      <c r="Q427" s="31" t="e">
        <f>IF(AND($B427=Q$1),LOOKUP(9.99999999999999E+307,$Q$2:Q426)+1,"")</f>
        <v>#REF!</v>
      </c>
      <c r="R427" s="31">
        <f>IF(AND($B427=R$1),LOOKUP(9.99999999999999E+307,$R$2:R426)+1,"")</f>
        <v>261</v>
      </c>
      <c r="S427" s="31">
        <f>IF(AND($B427=S$1),LOOKUP(9.99999999999999E+307,$S$2:S426)+1,"")</f>
        <v>261</v>
      </c>
      <c r="T427" s="265"/>
      <c r="U427" s="265"/>
      <c r="V427" s="265"/>
      <c r="AA427" s="254" t="str">
        <f t="shared" si="48"/>
        <v/>
      </c>
      <c r="AB427" s="254" t="str">
        <f t="shared" si="49"/>
        <v/>
      </c>
      <c r="AC427" s="255">
        <f t="shared" si="45"/>
        <v>0</v>
      </c>
      <c r="AD427" s="255">
        <f t="shared" si="46"/>
        <v>3836</v>
      </c>
      <c r="AE427" s="256" t="str">
        <f t="shared" si="50"/>
        <v/>
      </c>
      <c r="AF427" s="252" t="str">
        <f t="shared" si="44"/>
        <v>-</v>
      </c>
    </row>
    <row r="428" spans="1:32" ht="20.149999999999999" customHeight="1" x14ac:dyDescent="0.75">
      <c r="A428" s="31">
        <v>426</v>
      </c>
      <c r="B428" s="235"/>
      <c r="C428" s="236"/>
      <c r="D428" s="236"/>
      <c r="E428" s="678"/>
      <c r="F428" s="238"/>
      <c r="G428" s="253" t="str">
        <f t="shared" si="47"/>
        <v/>
      </c>
      <c r="H428" s="31" t="str">
        <f>IF(AND(B428=H$1),LOOKUP(9.99999999999999E+307,$H$2:H427)+1,"")</f>
        <v/>
      </c>
      <c r="I428" s="31" t="str">
        <f>IF(AND(B428=I$1),LOOKUP(9.99999999999999E+307,$I$2:I427)+1,"")</f>
        <v/>
      </c>
      <c r="J428" s="31">
        <f>IF(AND(B428=J$1),LOOKUP(9.99999999999999E+307,$J$2:J427)+1,"")</f>
        <v>262</v>
      </c>
      <c r="K428" s="31">
        <f>IF(AND(B428=K$1),LOOKUP(9.99999999999999E+307,$K$2:K427)+1,"")</f>
        <v>262</v>
      </c>
      <c r="L428" s="31">
        <f>IF(AND(B428=L$1),LOOKUP(9.99999999999999E+307,$L$2:L427)+1,"")</f>
        <v>262</v>
      </c>
      <c r="M428" s="31">
        <f>IF(AND(B428=M$1),LOOKUP(9.99999999999999E+307,$M$2:M427)+1,"")</f>
        <v>262</v>
      </c>
      <c r="N428" s="31" t="e">
        <f>IF(AND(B428=N$1),LOOKUP(9.99999999999999E+307,$N$2:N427)+1,"")</f>
        <v>#REF!</v>
      </c>
      <c r="O428" s="31" t="e">
        <f>IF(AND($B428=O$1),LOOKUP(9.99999999999999E+307,$O$2:O427)+1,"")</f>
        <v>#REF!</v>
      </c>
      <c r="P428" s="31" t="e">
        <f>IF(AND($B428=P$1),LOOKUP(9.99999999999999E+307,$P$2:P427)+1,"")</f>
        <v>#REF!</v>
      </c>
      <c r="Q428" s="31" t="e">
        <f>IF(AND($B428=Q$1),LOOKUP(9.99999999999999E+307,$Q$2:Q427)+1,"")</f>
        <v>#REF!</v>
      </c>
      <c r="R428" s="31">
        <f>IF(AND($B428=R$1),LOOKUP(9.99999999999999E+307,$R$2:R427)+1,"")</f>
        <v>262</v>
      </c>
      <c r="S428" s="31">
        <f>IF(AND($B428=S$1),LOOKUP(9.99999999999999E+307,$S$2:S427)+1,"")</f>
        <v>262</v>
      </c>
      <c r="T428" s="265"/>
      <c r="U428" s="265"/>
      <c r="V428" s="265"/>
      <c r="AA428" s="254" t="str">
        <f t="shared" si="48"/>
        <v/>
      </c>
      <c r="AB428" s="254" t="str">
        <f t="shared" si="49"/>
        <v/>
      </c>
      <c r="AC428" s="255">
        <f t="shared" si="45"/>
        <v>0</v>
      </c>
      <c r="AD428" s="255">
        <f t="shared" si="46"/>
        <v>3836</v>
      </c>
      <c r="AE428" s="256" t="str">
        <f t="shared" si="50"/>
        <v/>
      </c>
      <c r="AF428" s="252" t="str">
        <f t="shared" si="44"/>
        <v>-</v>
      </c>
    </row>
    <row r="429" spans="1:32" ht="20.149999999999999" customHeight="1" x14ac:dyDescent="0.75">
      <c r="A429" s="31">
        <v>427</v>
      </c>
      <c r="B429" s="235"/>
      <c r="C429" s="236"/>
      <c r="D429" s="236"/>
      <c r="E429" s="678"/>
      <c r="F429" s="238"/>
      <c r="G429" s="253" t="str">
        <f t="shared" si="47"/>
        <v/>
      </c>
      <c r="H429" s="31" t="str">
        <f>IF(AND(B429=H$1),LOOKUP(9.99999999999999E+307,$H$2:H428)+1,"")</f>
        <v/>
      </c>
      <c r="I429" s="31" t="str">
        <f>IF(AND(B429=I$1),LOOKUP(9.99999999999999E+307,$I$2:I428)+1,"")</f>
        <v/>
      </c>
      <c r="J429" s="31">
        <f>IF(AND(B429=J$1),LOOKUP(9.99999999999999E+307,$J$2:J428)+1,"")</f>
        <v>263</v>
      </c>
      <c r="K429" s="31">
        <f>IF(AND(B429=K$1),LOOKUP(9.99999999999999E+307,$K$2:K428)+1,"")</f>
        <v>263</v>
      </c>
      <c r="L429" s="31">
        <f>IF(AND(B429=L$1),LOOKUP(9.99999999999999E+307,$L$2:L428)+1,"")</f>
        <v>263</v>
      </c>
      <c r="M429" s="31">
        <f>IF(AND(B429=M$1),LOOKUP(9.99999999999999E+307,$M$2:M428)+1,"")</f>
        <v>263</v>
      </c>
      <c r="N429" s="31" t="e">
        <f>IF(AND(B429=N$1),LOOKUP(9.99999999999999E+307,$N$2:N428)+1,"")</f>
        <v>#REF!</v>
      </c>
      <c r="O429" s="31" t="e">
        <f>IF(AND($B429=O$1),LOOKUP(9.99999999999999E+307,$O$2:O428)+1,"")</f>
        <v>#REF!</v>
      </c>
      <c r="P429" s="31" t="e">
        <f>IF(AND($B429=P$1),LOOKUP(9.99999999999999E+307,$P$2:P428)+1,"")</f>
        <v>#REF!</v>
      </c>
      <c r="Q429" s="31" t="e">
        <f>IF(AND($B429=Q$1),LOOKUP(9.99999999999999E+307,$Q$2:Q428)+1,"")</f>
        <v>#REF!</v>
      </c>
      <c r="R429" s="31">
        <f>IF(AND($B429=R$1),LOOKUP(9.99999999999999E+307,$R$2:R428)+1,"")</f>
        <v>263</v>
      </c>
      <c r="S429" s="31">
        <f>IF(AND($B429=S$1),LOOKUP(9.99999999999999E+307,$S$2:S428)+1,"")</f>
        <v>263</v>
      </c>
      <c r="T429" s="265"/>
      <c r="U429" s="265"/>
      <c r="V429" s="265"/>
      <c r="AA429" s="254" t="str">
        <f t="shared" si="48"/>
        <v/>
      </c>
      <c r="AB429" s="254" t="str">
        <f t="shared" si="49"/>
        <v/>
      </c>
      <c r="AC429" s="255">
        <f t="shared" si="45"/>
        <v>0</v>
      </c>
      <c r="AD429" s="255">
        <f t="shared" si="46"/>
        <v>3836</v>
      </c>
      <c r="AE429" s="256" t="str">
        <f t="shared" si="50"/>
        <v/>
      </c>
      <c r="AF429" s="252" t="str">
        <f t="shared" si="44"/>
        <v>-</v>
      </c>
    </row>
    <row r="430" spans="1:32" ht="20.149999999999999" customHeight="1" x14ac:dyDescent="0.75">
      <c r="A430" s="31">
        <v>428</v>
      </c>
      <c r="B430" s="235"/>
      <c r="C430" s="236"/>
      <c r="D430" s="236"/>
      <c r="E430" s="678"/>
      <c r="F430" s="238"/>
      <c r="G430" s="253" t="str">
        <f t="shared" si="47"/>
        <v/>
      </c>
      <c r="H430" s="31" t="str">
        <f>IF(AND(B430=H$1),LOOKUP(9.99999999999999E+307,$H$2:H429)+1,"")</f>
        <v/>
      </c>
      <c r="I430" s="31" t="str">
        <f>IF(AND(B430=I$1),LOOKUP(9.99999999999999E+307,$I$2:I429)+1,"")</f>
        <v/>
      </c>
      <c r="J430" s="31">
        <f>IF(AND(B430=J$1),LOOKUP(9.99999999999999E+307,$J$2:J429)+1,"")</f>
        <v>264</v>
      </c>
      <c r="K430" s="31">
        <f>IF(AND(B430=K$1),LOOKUP(9.99999999999999E+307,$K$2:K429)+1,"")</f>
        <v>264</v>
      </c>
      <c r="L430" s="31">
        <f>IF(AND(B430=L$1),LOOKUP(9.99999999999999E+307,$L$2:L429)+1,"")</f>
        <v>264</v>
      </c>
      <c r="M430" s="31">
        <f>IF(AND(B430=M$1),LOOKUP(9.99999999999999E+307,$M$2:M429)+1,"")</f>
        <v>264</v>
      </c>
      <c r="N430" s="31" t="e">
        <f>IF(AND(B430=N$1),LOOKUP(9.99999999999999E+307,$N$2:N429)+1,"")</f>
        <v>#REF!</v>
      </c>
      <c r="O430" s="31" t="e">
        <f>IF(AND($B430=O$1),LOOKUP(9.99999999999999E+307,$O$2:O429)+1,"")</f>
        <v>#REF!</v>
      </c>
      <c r="P430" s="31" t="e">
        <f>IF(AND($B430=P$1),LOOKUP(9.99999999999999E+307,$P$2:P429)+1,"")</f>
        <v>#REF!</v>
      </c>
      <c r="Q430" s="31" t="e">
        <f>IF(AND($B430=Q$1),LOOKUP(9.99999999999999E+307,$Q$2:Q429)+1,"")</f>
        <v>#REF!</v>
      </c>
      <c r="R430" s="31">
        <f>IF(AND($B430=R$1),LOOKUP(9.99999999999999E+307,$R$2:R429)+1,"")</f>
        <v>264</v>
      </c>
      <c r="S430" s="31">
        <f>IF(AND($B430=S$1),LOOKUP(9.99999999999999E+307,$S$2:S429)+1,"")</f>
        <v>264</v>
      </c>
      <c r="T430" s="265"/>
      <c r="U430" s="265"/>
      <c r="V430" s="265"/>
      <c r="AA430" s="254" t="str">
        <f t="shared" si="48"/>
        <v/>
      </c>
      <c r="AB430" s="254" t="str">
        <f t="shared" si="49"/>
        <v/>
      </c>
      <c r="AC430" s="255">
        <f t="shared" si="45"/>
        <v>0</v>
      </c>
      <c r="AD430" s="255">
        <f t="shared" si="46"/>
        <v>3836</v>
      </c>
      <c r="AE430" s="256" t="str">
        <f t="shared" si="50"/>
        <v/>
      </c>
      <c r="AF430" s="252" t="str">
        <f t="shared" si="44"/>
        <v>-</v>
      </c>
    </row>
    <row r="431" spans="1:32" ht="20.149999999999999" customHeight="1" x14ac:dyDescent="0.75">
      <c r="A431" s="31">
        <v>429</v>
      </c>
      <c r="B431" s="235"/>
      <c r="C431" s="236"/>
      <c r="D431" s="236"/>
      <c r="E431" s="678"/>
      <c r="F431" s="238"/>
      <c r="G431" s="253" t="str">
        <f t="shared" si="47"/>
        <v/>
      </c>
      <c r="H431" s="31" t="str">
        <f>IF(AND(B431=H$1),LOOKUP(9.99999999999999E+307,$H$2:H430)+1,"")</f>
        <v/>
      </c>
      <c r="I431" s="31" t="str">
        <f>IF(AND(B431=I$1),LOOKUP(9.99999999999999E+307,$I$2:I430)+1,"")</f>
        <v/>
      </c>
      <c r="J431" s="31">
        <f>IF(AND(B431=J$1),LOOKUP(9.99999999999999E+307,$J$2:J430)+1,"")</f>
        <v>265</v>
      </c>
      <c r="K431" s="31">
        <f>IF(AND(B431=K$1),LOOKUP(9.99999999999999E+307,$K$2:K430)+1,"")</f>
        <v>265</v>
      </c>
      <c r="L431" s="31">
        <f>IF(AND(B431=L$1),LOOKUP(9.99999999999999E+307,$L$2:L430)+1,"")</f>
        <v>265</v>
      </c>
      <c r="M431" s="31">
        <f>IF(AND(B431=M$1),LOOKUP(9.99999999999999E+307,$M$2:M430)+1,"")</f>
        <v>265</v>
      </c>
      <c r="N431" s="31" t="e">
        <f>IF(AND(B431=N$1),LOOKUP(9.99999999999999E+307,$N$2:N430)+1,"")</f>
        <v>#REF!</v>
      </c>
      <c r="O431" s="31" t="e">
        <f>IF(AND($B431=O$1),LOOKUP(9.99999999999999E+307,$O$2:O430)+1,"")</f>
        <v>#REF!</v>
      </c>
      <c r="P431" s="31" t="e">
        <f>IF(AND($B431=P$1),LOOKUP(9.99999999999999E+307,$P$2:P430)+1,"")</f>
        <v>#REF!</v>
      </c>
      <c r="Q431" s="31" t="e">
        <f>IF(AND($B431=Q$1),LOOKUP(9.99999999999999E+307,$Q$2:Q430)+1,"")</f>
        <v>#REF!</v>
      </c>
      <c r="R431" s="31">
        <f>IF(AND($B431=R$1),LOOKUP(9.99999999999999E+307,$R$2:R430)+1,"")</f>
        <v>265</v>
      </c>
      <c r="S431" s="31">
        <f>IF(AND($B431=S$1),LOOKUP(9.99999999999999E+307,$S$2:S430)+1,"")</f>
        <v>265</v>
      </c>
      <c r="T431" s="265"/>
      <c r="U431" s="265"/>
      <c r="V431" s="265"/>
      <c r="AA431" s="254" t="str">
        <f t="shared" si="48"/>
        <v/>
      </c>
      <c r="AB431" s="254" t="str">
        <f t="shared" si="49"/>
        <v/>
      </c>
      <c r="AC431" s="255">
        <f t="shared" si="45"/>
        <v>0</v>
      </c>
      <c r="AD431" s="255">
        <f t="shared" si="46"/>
        <v>3836</v>
      </c>
      <c r="AE431" s="256" t="str">
        <f t="shared" si="50"/>
        <v/>
      </c>
      <c r="AF431" s="252" t="str">
        <f t="shared" ref="AF431:AF494" si="51">CONCATENATE(B431,"-",AE431)</f>
        <v>-</v>
      </c>
    </row>
    <row r="432" spans="1:32" ht="20.149999999999999" customHeight="1" x14ac:dyDescent="0.75">
      <c r="A432" s="31">
        <v>430</v>
      </c>
      <c r="B432" s="235"/>
      <c r="C432" s="236"/>
      <c r="D432" s="236"/>
      <c r="E432" s="678"/>
      <c r="F432" s="238"/>
      <c r="G432" s="253" t="str">
        <f t="shared" si="47"/>
        <v/>
      </c>
      <c r="H432" s="31" t="str">
        <f>IF(AND(B432=H$1),LOOKUP(9.99999999999999E+307,$H$2:H431)+1,"")</f>
        <v/>
      </c>
      <c r="I432" s="31" t="str">
        <f>IF(AND(B432=I$1),LOOKUP(9.99999999999999E+307,$I$2:I431)+1,"")</f>
        <v/>
      </c>
      <c r="J432" s="31">
        <f>IF(AND(B432=J$1),LOOKUP(9.99999999999999E+307,$J$2:J431)+1,"")</f>
        <v>266</v>
      </c>
      <c r="K432" s="31">
        <f>IF(AND(B432=K$1),LOOKUP(9.99999999999999E+307,$K$2:K431)+1,"")</f>
        <v>266</v>
      </c>
      <c r="L432" s="31">
        <f>IF(AND(B432=L$1),LOOKUP(9.99999999999999E+307,$L$2:L431)+1,"")</f>
        <v>266</v>
      </c>
      <c r="M432" s="31">
        <f>IF(AND(B432=M$1),LOOKUP(9.99999999999999E+307,$M$2:M431)+1,"")</f>
        <v>266</v>
      </c>
      <c r="N432" s="31" t="e">
        <f>IF(AND(B432=N$1),LOOKUP(9.99999999999999E+307,$N$2:N431)+1,"")</f>
        <v>#REF!</v>
      </c>
      <c r="O432" s="31" t="e">
        <f>IF(AND($B432=O$1),LOOKUP(9.99999999999999E+307,$O$2:O431)+1,"")</f>
        <v>#REF!</v>
      </c>
      <c r="P432" s="31" t="e">
        <f>IF(AND($B432=P$1),LOOKUP(9.99999999999999E+307,$P$2:P431)+1,"")</f>
        <v>#REF!</v>
      </c>
      <c r="Q432" s="31" t="e">
        <f>IF(AND($B432=Q$1),LOOKUP(9.99999999999999E+307,$Q$2:Q431)+1,"")</f>
        <v>#REF!</v>
      </c>
      <c r="R432" s="31">
        <f>IF(AND($B432=R$1),LOOKUP(9.99999999999999E+307,$R$2:R431)+1,"")</f>
        <v>266</v>
      </c>
      <c r="S432" s="31">
        <f>IF(AND($B432=S$1),LOOKUP(9.99999999999999E+307,$S$2:S431)+1,"")</f>
        <v>266</v>
      </c>
      <c r="T432" s="265"/>
      <c r="U432" s="265"/>
      <c r="V432" s="265"/>
      <c r="AA432" s="254" t="str">
        <f t="shared" si="48"/>
        <v/>
      </c>
      <c r="AB432" s="254" t="str">
        <f t="shared" si="49"/>
        <v/>
      </c>
      <c r="AC432" s="255">
        <f t="shared" si="45"/>
        <v>0</v>
      </c>
      <c r="AD432" s="255">
        <f t="shared" si="46"/>
        <v>3836</v>
      </c>
      <c r="AE432" s="256" t="str">
        <f t="shared" si="50"/>
        <v/>
      </c>
      <c r="AF432" s="252" t="str">
        <f t="shared" si="51"/>
        <v>-</v>
      </c>
    </row>
    <row r="433" spans="1:32" ht="20.149999999999999" customHeight="1" x14ac:dyDescent="0.75">
      <c r="A433" s="31">
        <v>431</v>
      </c>
      <c r="B433" s="235"/>
      <c r="C433" s="236"/>
      <c r="D433" s="236"/>
      <c r="E433" s="678"/>
      <c r="F433" s="238"/>
      <c r="G433" s="253" t="str">
        <f t="shared" si="47"/>
        <v/>
      </c>
      <c r="H433" s="31" t="str">
        <f>IF(AND(B433=H$1),LOOKUP(9.99999999999999E+307,$H$2:H432)+1,"")</f>
        <v/>
      </c>
      <c r="I433" s="31" t="str">
        <f>IF(AND(B433=I$1),LOOKUP(9.99999999999999E+307,$I$2:I432)+1,"")</f>
        <v/>
      </c>
      <c r="J433" s="31">
        <f>IF(AND(B433=J$1),LOOKUP(9.99999999999999E+307,$J$2:J432)+1,"")</f>
        <v>267</v>
      </c>
      <c r="K433" s="31">
        <f>IF(AND(B433=K$1),LOOKUP(9.99999999999999E+307,$K$2:K432)+1,"")</f>
        <v>267</v>
      </c>
      <c r="L433" s="31">
        <f>IF(AND(B433=L$1),LOOKUP(9.99999999999999E+307,$L$2:L432)+1,"")</f>
        <v>267</v>
      </c>
      <c r="M433" s="31">
        <f>IF(AND(B433=M$1),LOOKUP(9.99999999999999E+307,$M$2:M432)+1,"")</f>
        <v>267</v>
      </c>
      <c r="N433" s="31" t="e">
        <f>IF(AND(B433=N$1),LOOKUP(9.99999999999999E+307,$N$2:N432)+1,"")</f>
        <v>#REF!</v>
      </c>
      <c r="O433" s="31" t="e">
        <f>IF(AND($B433=O$1),LOOKUP(9.99999999999999E+307,$O$2:O432)+1,"")</f>
        <v>#REF!</v>
      </c>
      <c r="P433" s="31" t="e">
        <f>IF(AND($B433=P$1),LOOKUP(9.99999999999999E+307,$P$2:P432)+1,"")</f>
        <v>#REF!</v>
      </c>
      <c r="Q433" s="31" t="e">
        <f>IF(AND($B433=Q$1),LOOKUP(9.99999999999999E+307,$Q$2:Q432)+1,"")</f>
        <v>#REF!</v>
      </c>
      <c r="R433" s="31">
        <f>IF(AND($B433=R$1),LOOKUP(9.99999999999999E+307,$R$2:R432)+1,"")</f>
        <v>267</v>
      </c>
      <c r="S433" s="31">
        <f>IF(AND($B433=S$1),LOOKUP(9.99999999999999E+307,$S$2:S432)+1,"")</f>
        <v>267</v>
      </c>
      <c r="T433" s="265"/>
      <c r="U433" s="265"/>
      <c r="V433" s="265"/>
      <c r="AA433" s="254" t="str">
        <f t="shared" si="48"/>
        <v/>
      </c>
      <c r="AB433" s="254" t="str">
        <f t="shared" si="49"/>
        <v/>
      </c>
      <c r="AC433" s="255">
        <f t="shared" si="45"/>
        <v>0</v>
      </c>
      <c r="AD433" s="255">
        <f t="shared" si="46"/>
        <v>3836</v>
      </c>
      <c r="AE433" s="256" t="str">
        <f t="shared" si="50"/>
        <v/>
      </c>
      <c r="AF433" s="252" t="str">
        <f t="shared" si="51"/>
        <v>-</v>
      </c>
    </row>
    <row r="434" spans="1:32" ht="20.149999999999999" customHeight="1" x14ac:dyDescent="0.75">
      <c r="A434" s="31">
        <v>432</v>
      </c>
      <c r="B434" s="235"/>
      <c r="C434" s="236"/>
      <c r="D434" s="236"/>
      <c r="E434" s="678"/>
      <c r="F434" s="238"/>
      <c r="G434" s="253" t="str">
        <f t="shared" si="47"/>
        <v/>
      </c>
      <c r="H434" s="31" t="str">
        <f>IF(AND(B434=H$1),LOOKUP(9.99999999999999E+307,$H$2:H433)+1,"")</f>
        <v/>
      </c>
      <c r="I434" s="31" t="str">
        <f>IF(AND(B434=I$1),LOOKUP(9.99999999999999E+307,$I$2:I433)+1,"")</f>
        <v/>
      </c>
      <c r="J434" s="31">
        <f>IF(AND(B434=J$1),LOOKUP(9.99999999999999E+307,$J$2:J433)+1,"")</f>
        <v>268</v>
      </c>
      <c r="K434" s="31">
        <f>IF(AND(B434=K$1),LOOKUP(9.99999999999999E+307,$K$2:K433)+1,"")</f>
        <v>268</v>
      </c>
      <c r="L434" s="31">
        <f>IF(AND(B434=L$1),LOOKUP(9.99999999999999E+307,$L$2:L433)+1,"")</f>
        <v>268</v>
      </c>
      <c r="M434" s="31">
        <f>IF(AND(B434=M$1),LOOKUP(9.99999999999999E+307,$M$2:M433)+1,"")</f>
        <v>268</v>
      </c>
      <c r="N434" s="31" t="e">
        <f>IF(AND(B434=N$1),LOOKUP(9.99999999999999E+307,$N$2:N433)+1,"")</f>
        <v>#REF!</v>
      </c>
      <c r="O434" s="31" t="e">
        <f>IF(AND($B434=O$1),LOOKUP(9.99999999999999E+307,$O$2:O433)+1,"")</f>
        <v>#REF!</v>
      </c>
      <c r="P434" s="31" t="e">
        <f>IF(AND($B434=P$1),LOOKUP(9.99999999999999E+307,$P$2:P433)+1,"")</f>
        <v>#REF!</v>
      </c>
      <c r="Q434" s="31" t="e">
        <f>IF(AND($B434=Q$1),LOOKUP(9.99999999999999E+307,$Q$2:Q433)+1,"")</f>
        <v>#REF!</v>
      </c>
      <c r="R434" s="31">
        <f>IF(AND($B434=R$1),LOOKUP(9.99999999999999E+307,$R$2:R433)+1,"")</f>
        <v>268</v>
      </c>
      <c r="S434" s="31">
        <f>IF(AND($B434=S$1),LOOKUP(9.99999999999999E+307,$S$2:S433)+1,"")</f>
        <v>268</v>
      </c>
      <c r="T434" s="265"/>
      <c r="U434" s="265"/>
      <c r="V434" s="265"/>
      <c r="AA434" s="254" t="str">
        <f t="shared" si="48"/>
        <v/>
      </c>
      <c r="AB434" s="254" t="str">
        <f t="shared" si="49"/>
        <v/>
      </c>
      <c r="AC434" s="255">
        <f t="shared" si="45"/>
        <v>0</v>
      </c>
      <c r="AD434" s="255">
        <f t="shared" si="46"/>
        <v>3836</v>
      </c>
      <c r="AE434" s="256" t="str">
        <f t="shared" si="50"/>
        <v/>
      </c>
      <c r="AF434" s="252" t="str">
        <f t="shared" si="51"/>
        <v>-</v>
      </c>
    </row>
    <row r="435" spans="1:32" ht="20.149999999999999" customHeight="1" x14ac:dyDescent="0.75">
      <c r="A435" s="31">
        <v>433</v>
      </c>
      <c r="B435" s="235"/>
      <c r="C435" s="236"/>
      <c r="D435" s="236"/>
      <c r="E435" s="678"/>
      <c r="F435" s="238"/>
      <c r="G435" s="253" t="str">
        <f t="shared" si="47"/>
        <v/>
      </c>
      <c r="H435" s="31" t="str">
        <f>IF(AND(B435=H$1),LOOKUP(9.99999999999999E+307,$H$2:H434)+1,"")</f>
        <v/>
      </c>
      <c r="I435" s="31" t="str">
        <f>IF(AND(B435=I$1),LOOKUP(9.99999999999999E+307,$I$2:I434)+1,"")</f>
        <v/>
      </c>
      <c r="J435" s="31">
        <f>IF(AND(B435=J$1),LOOKUP(9.99999999999999E+307,$J$2:J434)+1,"")</f>
        <v>269</v>
      </c>
      <c r="K435" s="31">
        <f>IF(AND(B435=K$1),LOOKUP(9.99999999999999E+307,$K$2:K434)+1,"")</f>
        <v>269</v>
      </c>
      <c r="L435" s="31">
        <f>IF(AND(B435=L$1),LOOKUP(9.99999999999999E+307,$L$2:L434)+1,"")</f>
        <v>269</v>
      </c>
      <c r="M435" s="31">
        <f>IF(AND(B435=M$1),LOOKUP(9.99999999999999E+307,$M$2:M434)+1,"")</f>
        <v>269</v>
      </c>
      <c r="N435" s="31" t="e">
        <f>IF(AND(B435=N$1),LOOKUP(9.99999999999999E+307,$N$2:N434)+1,"")</f>
        <v>#REF!</v>
      </c>
      <c r="O435" s="31" t="e">
        <f>IF(AND($B435=O$1),LOOKUP(9.99999999999999E+307,$O$2:O434)+1,"")</f>
        <v>#REF!</v>
      </c>
      <c r="P435" s="31" t="e">
        <f>IF(AND($B435=P$1),LOOKUP(9.99999999999999E+307,$P$2:P434)+1,"")</f>
        <v>#REF!</v>
      </c>
      <c r="Q435" s="31" t="e">
        <f>IF(AND($B435=Q$1),LOOKUP(9.99999999999999E+307,$Q$2:Q434)+1,"")</f>
        <v>#REF!</v>
      </c>
      <c r="R435" s="31">
        <f>IF(AND($B435=R$1),LOOKUP(9.99999999999999E+307,$R$2:R434)+1,"")</f>
        <v>269</v>
      </c>
      <c r="S435" s="31">
        <f>IF(AND($B435=S$1),LOOKUP(9.99999999999999E+307,$S$2:S434)+1,"")</f>
        <v>269</v>
      </c>
      <c r="T435" s="265"/>
      <c r="U435" s="265"/>
      <c r="V435" s="265"/>
      <c r="AA435" s="254" t="str">
        <f t="shared" si="48"/>
        <v/>
      </c>
      <c r="AB435" s="254" t="str">
        <f t="shared" si="49"/>
        <v/>
      </c>
      <c r="AC435" s="255">
        <f t="shared" si="45"/>
        <v>0</v>
      </c>
      <c r="AD435" s="255">
        <f t="shared" si="46"/>
        <v>3836</v>
      </c>
      <c r="AE435" s="256" t="str">
        <f t="shared" si="50"/>
        <v/>
      </c>
      <c r="AF435" s="252" t="str">
        <f t="shared" si="51"/>
        <v>-</v>
      </c>
    </row>
    <row r="436" spans="1:32" ht="20.149999999999999" customHeight="1" x14ac:dyDescent="0.75">
      <c r="A436" s="31">
        <v>434</v>
      </c>
      <c r="B436" s="235"/>
      <c r="C436" s="236"/>
      <c r="D436" s="236"/>
      <c r="E436" s="678"/>
      <c r="F436" s="238"/>
      <c r="G436" s="253" t="str">
        <f t="shared" si="47"/>
        <v/>
      </c>
      <c r="H436" s="31" t="str">
        <f>IF(AND(B436=H$1),LOOKUP(9.99999999999999E+307,$H$2:H435)+1,"")</f>
        <v/>
      </c>
      <c r="I436" s="31" t="str">
        <f>IF(AND(B436=I$1),LOOKUP(9.99999999999999E+307,$I$2:I435)+1,"")</f>
        <v/>
      </c>
      <c r="J436" s="31">
        <f>IF(AND(B436=J$1),LOOKUP(9.99999999999999E+307,$J$2:J435)+1,"")</f>
        <v>270</v>
      </c>
      <c r="K436" s="31">
        <f>IF(AND(B436=K$1),LOOKUP(9.99999999999999E+307,$K$2:K435)+1,"")</f>
        <v>270</v>
      </c>
      <c r="L436" s="31">
        <f>IF(AND(B436=L$1),LOOKUP(9.99999999999999E+307,$L$2:L435)+1,"")</f>
        <v>270</v>
      </c>
      <c r="M436" s="31">
        <f>IF(AND(B436=M$1),LOOKUP(9.99999999999999E+307,$M$2:M435)+1,"")</f>
        <v>270</v>
      </c>
      <c r="N436" s="31" t="e">
        <f>IF(AND(B436=N$1),LOOKUP(9.99999999999999E+307,$N$2:N435)+1,"")</f>
        <v>#REF!</v>
      </c>
      <c r="O436" s="31" t="e">
        <f>IF(AND($B436=O$1),LOOKUP(9.99999999999999E+307,$O$2:O435)+1,"")</f>
        <v>#REF!</v>
      </c>
      <c r="P436" s="31" t="e">
        <f>IF(AND($B436=P$1),LOOKUP(9.99999999999999E+307,$P$2:P435)+1,"")</f>
        <v>#REF!</v>
      </c>
      <c r="Q436" s="31" t="e">
        <f>IF(AND($B436=Q$1),LOOKUP(9.99999999999999E+307,$Q$2:Q435)+1,"")</f>
        <v>#REF!</v>
      </c>
      <c r="R436" s="31">
        <f>IF(AND($B436=R$1),LOOKUP(9.99999999999999E+307,$R$2:R435)+1,"")</f>
        <v>270</v>
      </c>
      <c r="S436" s="31">
        <f>IF(AND($B436=S$1),LOOKUP(9.99999999999999E+307,$S$2:S435)+1,"")</f>
        <v>270</v>
      </c>
      <c r="T436" s="265"/>
      <c r="U436" s="265"/>
      <c r="V436" s="265"/>
      <c r="AA436" s="254" t="str">
        <f t="shared" si="48"/>
        <v/>
      </c>
      <c r="AB436" s="254" t="str">
        <f t="shared" si="49"/>
        <v/>
      </c>
      <c r="AC436" s="255">
        <f t="shared" si="45"/>
        <v>0</v>
      </c>
      <c r="AD436" s="255">
        <f t="shared" si="46"/>
        <v>3836</v>
      </c>
      <c r="AE436" s="256" t="str">
        <f t="shared" si="50"/>
        <v/>
      </c>
      <c r="AF436" s="252" t="str">
        <f t="shared" si="51"/>
        <v>-</v>
      </c>
    </row>
    <row r="437" spans="1:32" ht="20.149999999999999" customHeight="1" x14ac:dyDescent="0.75">
      <c r="A437" s="31">
        <v>435</v>
      </c>
      <c r="B437" s="235"/>
      <c r="C437" s="236"/>
      <c r="D437" s="236"/>
      <c r="E437" s="678"/>
      <c r="F437" s="238"/>
      <c r="G437" s="253" t="str">
        <f t="shared" si="47"/>
        <v/>
      </c>
      <c r="H437" s="31" t="str">
        <f>IF(AND(B437=H$1),LOOKUP(9.99999999999999E+307,$H$2:H436)+1,"")</f>
        <v/>
      </c>
      <c r="I437" s="31" t="str">
        <f>IF(AND(B437=I$1),LOOKUP(9.99999999999999E+307,$I$2:I436)+1,"")</f>
        <v/>
      </c>
      <c r="J437" s="31">
        <f>IF(AND(B437=J$1),LOOKUP(9.99999999999999E+307,$J$2:J436)+1,"")</f>
        <v>271</v>
      </c>
      <c r="K437" s="31">
        <f>IF(AND(B437=K$1),LOOKUP(9.99999999999999E+307,$K$2:K436)+1,"")</f>
        <v>271</v>
      </c>
      <c r="L437" s="31">
        <f>IF(AND(B437=L$1),LOOKUP(9.99999999999999E+307,$L$2:L436)+1,"")</f>
        <v>271</v>
      </c>
      <c r="M437" s="31">
        <f>IF(AND(B437=M$1),LOOKUP(9.99999999999999E+307,$M$2:M436)+1,"")</f>
        <v>271</v>
      </c>
      <c r="N437" s="31" t="e">
        <f>IF(AND(B437=N$1),LOOKUP(9.99999999999999E+307,$N$2:N436)+1,"")</f>
        <v>#REF!</v>
      </c>
      <c r="O437" s="31" t="e">
        <f>IF(AND($B437=O$1),LOOKUP(9.99999999999999E+307,$O$2:O436)+1,"")</f>
        <v>#REF!</v>
      </c>
      <c r="P437" s="31" t="e">
        <f>IF(AND($B437=P$1),LOOKUP(9.99999999999999E+307,$P$2:P436)+1,"")</f>
        <v>#REF!</v>
      </c>
      <c r="Q437" s="31" t="e">
        <f>IF(AND($B437=Q$1),LOOKUP(9.99999999999999E+307,$Q$2:Q436)+1,"")</f>
        <v>#REF!</v>
      </c>
      <c r="R437" s="31">
        <f>IF(AND($B437=R$1),LOOKUP(9.99999999999999E+307,$R$2:R436)+1,"")</f>
        <v>271</v>
      </c>
      <c r="S437" s="31">
        <f>IF(AND($B437=S$1),LOOKUP(9.99999999999999E+307,$S$2:S436)+1,"")</f>
        <v>271</v>
      </c>
      <c r="T437" s="265"/>
      <c r="U437" s="265"/>
      <c r="V437" s="265"/>
      <c r="AA437" s="254" t="str">
        <f t="shared" si="48"/>
        <v/>
      </c>
      <c r="AB437" s="254" t="str">
        <f t="shared" si="49"/>
        <v/>
      </c>
      <c r="AC437" s="255">
        <f t="shared" si="45"/>
        <v>0</v>
      </c>
      <c r="AD437" s="255">
        <f t="shared" si="46"/>
        <v>3836</v>
      </c>
      <c r="AE437" s="256" t="str">
        <f t="shared" si="50"/>
        <v/>
      </c>
      <c r="AF437" s="252" t="str">
        <f t="shared" si="51"/>
        <v>-</v>
      </c>
    </row>
    <row r="438" spans="1:32" ht="20.149999999999999" customHeight="1" x14ac:dyDescent="0.75">
      <c r="A438" s="31">
        <v>436</v>
      </c>
      <c r="B438" s="235"/>
      <c r="C438" s="236"/>
      <c r="D438" s="236"/>
      <c r="E438" s="678"/>
      <c r="F438" s="238"/>
      <c r="G438" s="253" t="str">
        <f t="shared" si="47"/>
        <v/>
      </c>
      <c r="H438" s="31" t="str">
        <f>IF(AND(B438=H$1),LOOKUP(9.99999999999999E+307,$H$2:H437)+1,"")</f>
        <v/>
      </c>
      <c r="I438" s="31" t="str">
        <f>IF(AND(B438=I$1),LOOKUP(9.99999999999999E+307,$I$2:I437)+1,"")</f>
        <v/>
      </c>
      <c r="J438" s="31">
        <f>IF(AND(B438=J$1),LOOKUP(9.99999999999999E+307,$J$2:J437)+1,"")</f>
        <v>272</v>
      </c>
      <c r="K438" s="31">
        <f>IF(AND(B438=K$1),LOOKUP(9.99999999999999E+307,$K$2:K437)+1,"")</f>
        <v>272</v>
      </c>
      <c r="L438" s="31">
        <f>IF(AND(B438=L$1),LOOKUP(9.99999999999999E+307,$L$2:L437)+1,"")</f>
        <v>272</v>
      </c>
      <c r="M438" s="31">
        <f>IF(AND(B438=M$1),LOOKUP(9.99999999999999E+307,$M$2:M437)+1,"")</f>
        <v>272</v>
      </c>
      <c r="N438" s="31" t="e">
        <f>IF(AND(B438=N$1),LOOKUP(9.99999999999999E+307,$N$2:N437)+1,"")</f>
        <v>#REF!</v>
      </c>
      <c r="O438" s="31" t="e">
        <f>IF(AND($B438=O$1),LOOKUP(9.99999999999999E+307,$O$2:O437)+1,"")</f>
        <v>#REF!</v>
      </c>
      <c r="P438" s="31" t="e">
        <f>IF(AND($B438=P$1),LOOKUP(9.99999999999999E+307,$P$2:P437)+1,"")</f>
        <v>#REF!</v>
      </c>
      <c r="Q438" s="31" t="e">
        <f>IF(AND($B438=Q$1),LOOKUP(9.99999999999999E+307,$Q$2:Q437)+1,"")</f>
        <v>#REF!</v>
      </c>
      <c r="R438" s="31">
        <f>IF(AND($B438=R$1),LOOKUP(9.99999999999999E+307,$R$2:R437)+1,"")</f>
        <v>272</v>
      </c>
      <c r="S438" s="31">
        <f>IF(AND($B438=S$1),LOOKUP(9.99999999999999E+307,$S$2:S437)+1,"")</f>
        <v>272</v>
      </c>
      <c r="T438" s="265"/>
      <c r="U438" s="265"/>
      <c r="V438" s="265"/>
      <c r="AA438" s="254" t="str">
        <f t="shared" si="48"/>
        <v/>
      </c>
      <c r="AB438" s="254" t="str">
        <f t="shared" si="49"/>
        <v/>
      </c>
      <c r="AC438" s="255">
        <f t="shared" si="45"/>
        <v>0</v>
      </c>
      <c r="AD438" s="255">
        <f t="shared" si="46"/>
        <v>3836</v>
      </c>
      <c r="AE438" s="256" t="str">
        <f t="shared" si="50"/>
        <v/>
      </c>
      <c r="AF438" s="252" t="str">
        <f t="shared" si="51"/>
        <v>-</v>
      </c>
    </row>
    <row r="439" spans="1:32" ht="20.149999999999999" customHeight="1" x14ac:dyDescent="0.75">
      <c r="A439" s="31">
        <v>437</v>
      </c>
      <c r="B439" s="235"/>
      <c r="C439" s="236"/>
      <c r="D439" s="236"/>
      <c r="E439" s="678"/>
      <c r="F439" s="238"/>
      <c r="G439" s="253" t="str">
        <f t="shared" si="47"/>
        <v/>
      </c>
      <c r="H439" s="31" t="str">
        <f>IF(AND(B439=H$1),LOOKUP(9.99999999999999E+307,$H$2:H438)+1,"")</f>
        <v/>
      </c>
      <c r="I439" s="31" t="str">
        <f>IF(AND(B439=I$1),LOOKUP(9.99999999999999E+307,$I$2:I438)+1,"")</f>
        <v/>
      </c>
      <c r="J439" s="31">
        <f>IF(AND(B439=J$1),LOOKUP(9.99999999999999E+307,$J$2:J438)+1,"")</f>
        <v>273</v>
      </c>
      <c r="K439" s="31">
        <f>IF(AND(B439=K$1),LOOKUP(9.99999999999999E+307,$K$2:K438)+1,"")</f>
        <v>273</v>
      </c>
      <c r="L439" s="31">
        <f>IF(AND(B439=L$1),LOOKUP(9.99999999999999E+307,$L$2:L438)+1,"")</f>
        <v>273</v>
      </c>
      <c r="M439" s="31">
        <f>IF(AND(B439=M$1),LOOKUP(9.99999999999999E+307,$M$2:M438)+1,"")</f>
        <v>273</v>
      </c>
      <c r="N439" s="31" t="e">
        <f>IF(AND(B439=N$1),LOOKUP(9.99999999999999E+307,$N$2:N438)+1,"")</f>
        <v>#REF!</v>
      </c>
      <c r="O439" s="31" t="e">
        <f>IF(AND($B439=O$1),LOOKUP(9.99999999999999E+307,$O$2:O438)+1,"")</f>
        <v>#REF!</v>
      </c>
      <c r="P439" s="31" t="e">
        <f>IF(AND($B439=P$1),LOOKUP(9.99999999999999E+307,$P$2:P438)+1,"")</f>
        <v>#REF!</v>
      </c>
      <c r="Q439" s="31" t="e">
        <f>IF(AND($B439=Q$1),LOOKUP(9.99999999999999E+307,$Q$2:Q438)+1,"")</f>
        <v>#REF!</v>
      </c>
      <c r="R439" s="31">
        <f>IF(AND($B439=R$1),LOOKUP(9.99999999999999E+307,$R$2:R438)+1,"")</f>
        <v>273</v>
      </c>
      <c r="S439" s="31">
        <f>IF(AND($B439=S$1),LOOKUP(9.99999999999999E+307,$S$2:S438)+1,"")</f>
        <v>273</v>
      </c>
      <c r="T439" s="265"/>
      <c r="U439" s="265"/>
      <c r="V439" s="265"/>
      <c r="AA439" s="254" t="str">
        <f t="shared" si="48"/>
        <v/>
      </c>
      <c r="AB439" s="254" t="str">
        <f t="shared" si="49"/>
        <v/>
      </c>
      <c r="AC439" s="255">
        <f t="shared" si="45"/>
        <v>0</v>
      </c>
      <c r="AD439" s="255">
        <f t="shared" si="46"/>
        <v>3836</v>
      </c>
      <c r="AE439" s="256" t="str">
        <f t="shared" si="50"/>
        <v/>
      </c>
      <c r="AF439" s="252" t="str">
        <f t="shared" si="51"/>
        <v>-</v>
      </c>
    </row>
    <row r="440" spans="1:32" ht="20.149999999999999" customHeight="1" x14ac:dyDescent="0.75">
      <c r="A440" s="31">
        <v>438</v>
      </c>
      <c r="B440" s="235"/>
      <c r="C440" s="236"/>
      <c r="D440" s="236"/>
      <c r="E440" s="678"/>
      <c r="F440" s="238"/>
      <c r="G440" s="253" t="str">
        <f t="shared" si="47"/>
        <v/>
      </c>
      <c r="H440" s="31" t="str">
        <f>IF(AND(B440=H$1),LOOKUP(9.99999999999999E+307,$H$2:H439)+1,"")</f>
        <v/>
      </c>
      <c r="I440" s="31" t="str">
        <f>IF(AND(B440=I$1),LOOKUP(9.99999999999999E+307,$I$2:I439)+1,"")</f>
        <v/>
      </c>
      <c r="J440" s="31">
        <f>IF(AND(B440=J$1),LOOKUP(9.99999999999999E+307,$J$2:J439)+1,"")</f>
        <v>274</v>
      </c>
      <c r="K440" s="31">
        <f>IF(AND(B440=K$1),LOOKUP(9.99999999999999E+307,$K$2:K439)+1,"")</f>
        <v>274</v>
      </c>
      <c r="L440" s="31">
        <f>IF(AND(B440=L$1),LOOKUP(9.99999999999999E+307,$L$2:L439)+1,"")</f>
        <v>274</v>
      </c>
      <c r="M440" s="31">
        <f>IF(AND(B440=M$1),LOOKUP(9.99999999999999E+307,$M$2:M439)+1,"")</f>
        <v>274</v>
      </c>
      <c r="N440" s="31" t="e">
        <f>IF(AND(B440=N$1),LOOKUP(9.99999999999999E+307,$N$2:N439)+1,"")</f>
        <v>#REF!</v>
      </c>
      <c r="O440" s="31" t="e">
        <f>IF(AND($B440=O$1),LOOKUP(9.99999999999999E+307,$O$2:O439)+1,"")</f>
        <v>#REF!</v>
      </c>
      <c r="P440" s="31" t="e">
        <f>IF(AND($B440=P$1),LOOKUP(9.99999999999999E+307,$P$2:P439)+1,"")</f>
        <v>#REF!</v>
      </c>
      <c r="Q440" s="31" t="e">
        <f>IF(AND($B440=Q$1),LOOKUP(9.99999999999999E+307,$Q$2:Q439)+1,"")</f>
        <v>#REF!</v>
      </c>
      <c r="R440" s="31">
        <f>IF(AND($B440=R$1),LOOKUP(9.99999999999999E+307,$R$2:R439)+1,"")</f>
        <v>274</v>
      </c>
      <c r="S440" s="31">
        <f>IF(AND($B440=S$1),LOOKUP(9.99999999999999E+307,$S$2:S439)+1,"")</f>
        <v>274</v>
      </c>
      <c r="T440" s="265"/>
      <c r="U440" s="265"/>
      <c r="V440" s="265"/>
      <c r="AA440" s="254" t="str">
        <f t="shared" si="48"/>
        <v/>
      </c>
      <c r="AB440" s="254" t="str">
        <f t="shared" si="49"/>
        <v/>
      </c>
      <c r="AC440" s="255">
        <f t="shared" si="45"/>
        <v>0</v>
      </c>
      <c r="AD440" s="255">
        <f t="shared" si="46"/>
        <v>3836</v>
      </c>
      <c r="AE440" s="256" t="str">
        <f t="shared" si="50"/>
        <v/>
      </c>
      <c r="AF440" s="252" t="str">
        <f t="shared" si="51"/>
        <v>-</v>
      </c>
    </row>
    <row r="441" spans="1:32" ht="20.149999999999999" customHeight="1" x14ac:dyDescent="0.75">
      <c r="A441" s="31">
        <v>439</v>
      </c>
      <c r="B441" s="235"/>
      <c r="C441" s="236"/>
      <c r="D441" s="236"/>
      <c r="E441" s="678"/>
      <c r="F441" s="238"/>
      <c r="G441" s="253" t="str">
        <f t="shared" si="47"/>
        <v/>
      </c>
      <c r="H441" s="31" t="str">
        <f>IF(AND(B441=H$1),LOOKUP(9.99999999999999E+307,$H$2:H440)+1,"")</f>
        <v/>
      </c>
      <c r="I441" s="31" t="str">
        <f>IF(AND(B441=I$1),LOOKUP(9.99999999999999E+307,$I$2:I440)+1,"")</f>
        <v/>
      </c>
      <c r="J441" s="31">
        <f>IF(AND(B441=J$1),LOOKUP(9.99999999999999E+307,$J$2:J440)+1,"")</f>
        <v>275</v>
      </c>
      <c r="K441" s="31">
        <f>IF(AND(B441=K$1),LOOKUP(9.99999999999999E+307,$K$2:K440)+1,"")</f>
        <v>275</v>
      </c>
      <c r="L441" s="31">
        <f>IF(AND(B441=L$1),LOOKUP(9.99999999999999E+307,$L$2:L440)+1,"")</f>
        <v>275</v>
      </c>
      <c r="M441" s="31">
        <f>IF(AND(B441=M$1),LOOKUP(9.99999999999999E+307,$M$2:M440)+1,"")</f>
        <v>275</v>
      </c>
      <c r="N441" s="31" t="e">
        <f>IF(AND(B441=N$1),LOOKUP(9.99999999999999E+307,$N$2:N440)+1,"")</f>
        <v>#REF!</v>
      </c>
      <c r="O441" s="31" t="e">
        <f>IF(AND($B441=O$1),LOOKUP(9.99999999999999E+307,$O$2:O440)+1,"")</f>
        <v>#REF!</v>
      </c>
      <c r="P441" s="31" t="e">
        <f>IF(AND($B441=P$1),LOOKUP(9.99999999999999E+307,$P$2:P440)+1,"")</f>
        <v>#REF!</v>
      </c>
      <c r="Q441" s="31" t="e">
        <f>IF(AND($B441=Q$1),LOOKUP(9.99999999999999E+307,$Q$2:Q440)+1,"")</f>
        <v>#REF!</v>
      </c>
      <c r="R441" s="31">
        <f>IF(AND($B441=R$1),LOOKUP(9.99999999999999E+307,$R$2:R440)+1,"")</f>
        <v>275</v>
      </c>
      <c r="S441" s="31">
        <f>IF(AND($B441=S$1),LOOKUP(9.99999999999999E+307,$S$2:S440)+1,"")</f>
        <v>275</v>
      </c>
      <c r="T441" s="265"/>
      <c r="U441" s="265"/>
      <c r="V441" s="265"/>
      <c r="AA441" s="254" t="str">
        <f t="shared" si="48"/>
        <v/>
      </c>
      <c r="AB441" s="254" t="str">
        <f t="shared" si="49"/>
        <v/>
      </c>
      <c r="AC441" s="255">
        <f t="shared" si="45"/>
        <v>0</v>
      </c>
      <c r="AD441" s="255">
        <f t="shared" si="46"/>
        <v>3836</v>
      </c>
      <c r="AE441" s="256" t="str">
        <f t="shared" si="50"/>
        <v/>
      </c>
      <c r="AF441" s="252" t="str">
        <f t="shared" si="51"/>
        <v>-</v>
      </c>
    </row>
    <row r="442" spans="1:32" ht="20.149999999999999" customHeight="1" x14ac:dyDescent="0.75">
      <c r="A442" s="31">
        <v>440</v>
      </c>
      <c r="B442" s="235"/>
      <c r="C442" s="236"/>
      <c r="D442" s="236"/>
      <c r="E442" s="678"/>
      <c r="F442" s="238"/>
      <c r="G442" s="253" t="str">
        <f t="shared" si="47"/>
        <v/>
      </c>
      <c r="H442" s="31" t="str">
        <f>IF(AND(B442=H$1),LOOKUP(9.99999999999999E+307,$H$2:H441)+1,"")</f>
        <v/>
      </c>
      <c r="I442" s="31" t="str">
        <f>IF(AND(B442=I$1),LOOKUP(9.99999999999999E+307,$I$2:I441)+1,"")</f>
        <v/>
      </c>
      <c r="J442" s="31">
        <f>IF(AND(B442=J$1),LOOKUP(9.99999999999999E+307,$J$2:J441)+1,"")</f>
        <v>276</v>
      </c>
      <c r="K442" s="31">
        <f>IF(AND(B442=K$1),LOOKUP(9.99999999999999E+307,$K$2:K441)+1,"")</f>
        <v>276</v>
      </c>
      <c r="L442" s="31">
        <f>IF(AND(B442=L$1),LOOKUP(9.99999999999999E+307,$L$2:L441)+1,"")</f>
        <v>276</v>
      </c>
      <c r="M442" s="31">
        <f>IF(AND(B442=M$1),LOOKUP(9.99999999999999E+307,$M$2:M441)+1,"")</f>
        <v>276</v>
      </c>
      <c r="N442" s="31" t="e">
        <f>IF(AND(B442=N$1),LOOKUP(9.99999999999999E+307,$N$2:N441)+1,"")</f>
        <v>#REF!</v>
      </c>
      <c r="O442" s="31" t="e">
        <f>IF(AND($B442=O$1),LOOKUP(9.99999999999999E+307,$O$2:O441)+1,"")</f>
        <v>#REF!</v>
      </c>
      <c r="P442" s="31" t="e">
        <f>IF(AND($B442=P$1),LOOKUP(9.99999999999999E+307,$P$2:P441)+1,"")</f>
        <v>#REF!</v>
      </c>
      <c r="Q442" s="31" t="e">
        <f>IF(AND($B442=Q$1),LOOKUP(9.99999999999999E+307,$Q$2:Q441)+1,"")</f>
        <v>#REF!</v>
      </c>
      <c r="R442" s="31">
        <f>IF(AND($B442=R$1),LOOKUP(9.99999999999999E+307,$R$2:R441)+1,"")</f>
        <v>276</v>
      </c>
      <c r="S442" s="31">
        <f>IF(AND($B442=S$1),LOOKUP(9.99999999999999E+307,$S$2:S441)+1,"")</f>
        <v>276</v>
      </c>
      <c r="T442" s="265"/>
      <c r="U442" s="265"/>
      <c r="V442" s="265"/>
      <c r="AA442" s="254" t="str">
        <f t="shared" si="48"/>
        <v/>
      </c>
      <c r="AB442" s="254" t="str">
        <f t="shared" si="49"/>
        <v/>
      </c>
      <c r="AC442" s="255">
        <f t="shared" si="45"/>
        <v>0</v>
      </c>
      <c r="AD442" s="255">
        <f t="shared" si="46"/>
        <v>3836</v>
      </c>
      <c r="AE442" s="256" t="str">
        <f t="shared" si="50"/>
        <v/>
      </c>
      <c r="AF442" s="252" t="str">
        <f t="shared" si="51"/>
        <v>-</v>
      </c>
    </row>
    <row r="443" spans="1:32" ht="20.149999999999999" customHeight="1" x14ac:dyDescent="0.75">
      <c r="A443" s="31">
        <v>441</v>
      </c>
      <c r="B443" s="235"/>
      <c r="C443" s="236"/>
      <c r="D443" s="236"/>
      <c r="E443" s="678"/>
      <c r="F443" s="238"/>
      <c r="G443" s="253" t="str">
        <f t="shared" si="47"/>
        <v/>
      </c>
      <c r="H443" s="31" t="str">
        <f>IF(AND(B443=H$1),LOOKUP(9.99999999999999E+307,$H$2:H442)+1,"")</f>
        <v/>
      </c>
      <c r="I443" s="31" t="str">
        <f>IF(AND(B443=I$1),LOOKUP(9.99999999999999E+307,$I$2:I442)+1,"")</f>
        <v/>
      </c>
      <c r="J443" s="31">
        <f>IF(AND(B443=J$1),LOOKUP(9.99999999999999E+307,$J$2:J442)+1,"")</f>
        <v>277</v>
      </c>
      <c r="K443" s="31">
        <f>IF(AND(B443=K$1),LOOKUP(9.99999999999999E+307,$K$2:K442)+1,"")</f>
        <v>277</v>
      </c>
      <c r="L443" s="31">
        <f>IF(AND(B443=L$1),LOOKUP(9.99999999999999E+307,$L$2:L442)+1,"")</f>
        <v>277</v>
      </c>
      <c r="M443" s="31">
        <f>IF(AND(B443=M$1),LOOKUP(9.99999999999999E+307,$M$2:M442)+1,"")</f>
        <v>277</v>
      </c>
      <c r="N443" s="31" t="e">
        <f>IF(AND(B443=N$1),LOOKUP(9.99999999999999E+307,$N$2:N442)+1,"")</f>
        <v>#REF!</v>
      </c>
      <c r="O443" s="31" t="e">
        <f>IF(AND($B443=O$1),LOOKUP(9.99999999999999E+307,$O$2:O442)+1,"")</f>
        <v>#REF!</v>
      </c>
      <c r="P443" s="31" t="e">
        <f>IF(AND($B443=P$1),LOOKUP(9.99999999999999E+307,$P$2:P442)+1,"")</f>
        <v>#REF!</v>
      </c>
      <c r="Q443" s="31" t="e">
        <f>IF(AND($B443=Q$1),LOOKUP(9.99999999999999E+307,$Q$2:Q442)+1,"")</f>
        <v>#REF!</v>
      </c>
      <c r="R443" s="31">
        <f>IF(AND($B443=R$1),LOOKUP(9.99999999999999E+307,$R$2:R442)+1,"")</f>
        <v>277</v>
      </c>
      <c r="S443" s="31">
        <f>IF(AND($B443=S$1),LOOKUP(9.99999999999999E+307,$S$2:S442)+1,"")</f>
        <v>277</v>
      </c>
      <c r="T443" s="265"/>
      <c r="U443" s="265"/>
      <c r="V443" s="265"/>
      <c r="AA443" s="254" t="str">
        <f t="shared" si="48"/>
        <v/>
      </c>
      <c r="AB443" s="254" t="str">
        <f t="shared" si="49"/>
        <v/>
      </c>
      <c r="AC443" s="255">
        <f t="shared" si="45"/>
        <v>0</v>
      </c>
      <c r="AD443" s="255">
        <f t="shared" si="46"/>
        <v>3836</v>
      </c>
      <c r="AE443" s="256" t="str">
        <f t="shared" si="50"/>
        <v/>
      </c>
      <c r="AF443" s="252" t="str">
        <f t="shared" si="51"/>
        <v>-</v>
      </c>
    </row>
    <row r="444" spans="1:32" ht="20.149999999999999" customHeight="1" x14ac:dyDescent="0.75">
      <c r="A444" s="31">
        <v>442</v>
      </c>
      <c r="B444" s="235"/>
      <c r="C444" s="236"/>
      <c r="D444" s="236"/>
      <c r="E444" s="678"/>
      <c r="F444" s="238"/>
      <c r="G444" s="253" t="str">
        <f t="shared" si="47"/>
        <v/>
      </c>
      <c r="H444" s="31" t="str">
        <f>IF(AND(B444=H$1),LOOKUP(9.99999999999999E+307,$H$2:H443)+1,"")</f>
        <v/>
      </c>
      <c r="I444" s="31" t="str">
        <f>IF(AND(B444=I$1),LOOKUP(9.99999999999999E+307,$I$2:I443)+1,"")</f>
        <v/>
      </c>
      <c r="J444" s="31">
        <f>IF(AND(B444=J$1),LOOKUP(9.99999999999999E+307,$J$2:J443)+1,"")</f>
        <v>278</v>
      </c>
      <c r="K444" s="31">
        <f>IF(AND(B444=K$1),LOOKUP(9.99999999999999E+307,$K$2:K443)+1,"")</f>
        <v>278</v>
      </c>
      <c r="L444" s="31">
        <f>IF(AND(B444=L$1),LOOKUP(9.99999999999999E+307,$L$2:L443)+1,"")</f>
        <v>278</v>
      </c>
      <c r="M444" s="31">
        <f>IF(AND(B444=M$1),LOOKUP(9.99999999999999E+307,$M$2:M443)+1,"")</f>
        <v>278</v>
      </c>
      <c r="N444" s="31" t="e">
        <f>IF(AND(B444=N$1),LOOKUP(9.99999999999999E+307,$N$2:N443)+1,"")</f>
        <v>#REF!</v>
      </c>
      <c r="O444" s="31" t="e">
        <f>IF(AND($B444=O$1),LOOKUP(9.99999999999999E+307,$O$2:O443)+1,"")</f>
        <v>#REF!</v>
      </c>
      <c r="P444" s="31" t="e">
        <f>IF(AND($B444=P$1),LOOKUP(9.99999999999999E+307,$P$2:P443)+1,"")</f>
        <v>#REF!</v>
      </c>
      <c r="Q444" s="31" t="e">
        <f>IF(AND($B444=Q$1),LOOKUP(9.99999999999999E+307,$Q$2:Q443)+1,"")</f>
        <v>#REF!</v>
      </c>
      <c r="R444" s="31">
        <f>IF(AND($B444=R$1),LOOKUP(9.99999999999999E+307,$R$2:R443)+1,"")</f>
        <v>278</v>
      </c>
      <c r="S444" s="31">
        <f>IF(AND($B444=S$1),LOOKUP(9.99999999999999E+307,$S$2:S443)+1,"")</f>
        <v>278</v>
      </c>
      <c r="T444" s="265"/>
      <c r="U444" s="265"/>
      <c r="V444" s="265"/>
      <c r="AA444" s="254" t="str">
        <f t="shared" si="48"/>
        <v/>
      </c>
      <c r="AB444" s="254" t="str">
        <f t="shared" si="49"/>
        <v/>
      </c>
      <c r="AC444" s="255">
        <f t="shared" si="45"/>
        <v>0</v>
      </c>
      <c r="AD444" s="255">
        <f t="shared" si="46"/>
        <v>3836</v>
      </c>
      <c r="AE444" s="256" t="str">
        <f t="shared" si="50"/>
        <v/>
      </c>
      <c r="AF444" s="252" t="str">
        <f t="shared" si="51"/>
        <v>-</v>
      </c>
    </row>
    <row r="445" spans="1:32" ht="20.149999999999999" customHeight="1" x14ac:dyDescent="0.75">
      <c r="A445" s="31">
        <v>443</v>
      </c>
      <c r="B445" s="235"/>
      <c r="C445" s="236"/>
      <c r="D445" s="236"/>
      <c r="E445" s="678"/>
      <c r="F445" s="238"/>
      <c r="G445" s="253" t="str">
        <f t="shared" si="47"/>
        <v/>
      </c>
      <c r="H445" s="31" t="str">
        <f>IF(AND(B445=H$1),LOOKUP(9.99999999999999E+307,$H$2:H444)+1,"")</f>
        <v/>
      </c>
      <c r="I445" s="31" t="str">
        <f>IF(AND(B445=I$1),LOOKUP(9.99999999999999E+307,$I$2:I444)+1,"")</f>
        <v/>
      </c>
      <c r="J445" s="31">
        <f>IF(AND(B445=J$1),LOOKUP(9.99999999999999E+307,$J$2:J444)+1,"")</f>
        <v>279</v>
      </c>
      <c r="K445" s="31">
        <f>IF(AND(B445=K$1),LOOKUP(9.99999999999999E+307,$K$2:K444)+1,"")</f>
        <v>279</v>
      </c>
      <c r="L445" s="31">
        <f>IF(AND(B445=L$1),LOOKUP(9.99999999999999E+307,$L$2:L444)+1,"")</f>
        <v>279</v>
      </c>
      <c r="M445" s="31">
        <f>IF(AND(B445=M$1),LOOKUP(9.99999999999999E+307,$M$2:M444)+1,"")</f>
        <v>279</v>
      </c>
      <c r="N445" s="31" t="e">
        <f>IF(AND(B445=N$1),LOOKUP(9.99999999999999E+307,$N$2:N444)+1,"")</f>
        <v>#REF!</v>
      </c>
      <c r="O445" s="31" t="e">
        <f>IF(AND($B445=O$1),LOOKUP(9.99999999999999E+307,$O$2:O444)+1,"")</f>
        <v>#REF!</v>
      </c>
      <c r="P445" s="31" t="e">
        <f>IF(AND($B445=P$1),LOOKUP(9.99999999999999E+307,$P$2:P444)+1,"")</f>
        <v>#REF!</v>
      </c>
      <c r="Q445" s="31" t="e">
        <f>IF(AND($B445=Q$1),LOOKUP(9.99999999999999E+307,$Q$2:Q444)+1,"")</f>
        <v>#REF!</v>
      </c>
      <c r="R445" s="31">
        <f>IF(AND($B445=R$1),LOOKUP(9.99999999999999E+307,$R$2:R444)+1,"")</f>
        <v>279</v>
      </c>
      <c r="S445" s="31">
        <f>IF(AND($B445=S$1),LOOKUP(9.99999999999999E+307,$S$2:S444)+1,"")</f>
        <v>279</v>
      </c>
      <c r="T445" s="265"/>
      <c r="U445" s="265"/>
      <c r="V445" s="265"/>
      <c r="AA445" s="254" t="str">
        <f t="shared" si="48"/>
        <v/>
      </c>
      <c r="AB445" s="254" t="str">
        <f t="shared" si="49"/>
        <v/>
      </c>
      <c r="AC445" s="255">
        <f t="shared" si="45"/>
        <v>0</v>
      </c>
      <c r="AD445" s="255">
        <f t="shared" si="46"/>
        <v>3836</v>
      </c>
      <c r="AE445" s="256" t="str">
        <f t="shared" si="50"/>
        <v/>
      </c>
      <c r="AF445" s="252" t="str">
        <f t="shared" si="51"/>
        <v>-</v>
      </c>
    </row>
    <row r="446" spans="1:32" ht="20.149999999999999" customHeight="1" x14ac:dyDescent="0.75">
      <c r="A446" s="31">
        <v>444</v>
      </c>
      <c r="B446" s="235"/>
      <c r="C446" s="236"/>
      <c r="D446" s="236"/>
      <c r="E446" s="678"/>
      <c r="F446" s="238"/>
      <c r="G446" s="253" t="str">
        <f t="shared" si="47"/>
        <v/>
      </c>
      <c r="H446" s="31" t="str">
        <f>IF(AND(B446=H$1),LOOKUP(9.99999999999999E+307,$H$2:H445)+1,"")</f>
        <v/>
      </c>
      <c r="I446" s="31" t="str">
        <f>IF(AND(B446=I$1),LOOKUP(9.99999999999999E+307,$I$2:I445)+1,"")</f>
        <v/>
      </c>
      <c r="J446" s="31">
        <f>IF(AND(B446=J$1),LOOKUP(9.99999999999999E+307,$J$2:J445)+1,"")</f>
        <v>280</v>
      </c>
      <c r="K446" s="31">
        <f>IF(AND(B446=K$1),LOOKUP(9.99999999999999E+307,$K$2:K445)+1,"")</f>
        <v>280</v>
      </c>
      <c r="L446" s="31">
        <f>IF(AND(B446=L$1),LOOKUP(9.99999999999999E+307,$L$2:L445)+1,"")</f>
        <v>280</v>
      </c>
      <c r="M446" s="31">
        <f>IF(AND(B446=M$1),LOOKUP(9.99999999999999E+307,$M$2:M445)+1,"")</f>
        <v>280</v>
      </c>
      <c r="N446" s="31" t="e">
        <f>IF(AND(B446=N$1),LOOKUP(9.99999999999999E+307,$N$2:N445)+1,"")</f>
        <v>#REF!</v>
      </c>
      <c r="O446" s="31" t="e">
        <f>IF(AND($B446=O$1),LOOKUP(9.99999999999999E+307,$O$2:O445)+1,"")</f>
        <v>#REF!</v>
      </c>
      <c r="P446" s="31" t="e">
        <f>IF(AND($B446=P$1),LOOKUP(9.99999999999999E+307,$P$2:P445)+1,"")</f>
        <v>#REF!</v>
      </c>
      <c r="Q446" s="31" t="e">
        <f>IF(AND($B446=Q$1),LOOKUP(9.99999999999999E+307,$Q$2:Q445)+1,"")</f>
        <v>#REF!</v>
      </c>
      <c r="R446" s="31">
        <f>IF(AND($B446=R$1),LOOKUP(9.99999999999999E+307,$R$2:R445)+1,"")</f>
        <v>280</v>
      </c>
      <c r="S446" s="31">
        <f>IF(AND($B446=S$1),LOOKUP(9.99999999999999E+307,$S$2:S445)+1,"")</f>
        <v>280</v>
      </c>
      <c r="T446" s="265"/>
      <c r="U446" s="265"/>
      <c r="V446" s="265"/>
      <c r="AA446" s="254" t="str">
        <f t="shared" si="48"/>
        <v/>
      </c>
      <c r="AB446" s="254" t="str">
        <f t="shared" si="49"/>
        <v/>
      </c>
      <c r="AC446" s="255">
        <f t="shared" si="45"/>
        <v>0</v>
      </c>
      <c r="AD446" s="255">
        <f t="shared" si="46"/>
        <v>3836</v>
      </c>
      <c r="AE446" s="256" t="str">
        <f t="shared" si="50"/>
        <v/>
      </c>
      <c r="AF446" s="252" t="str">
        <f t="shared" si="51"/>
        <v>-</v>
      </c>
    </row>
    <row r="447" spans="1:32" ht="20.149999999999999" customHeight="1" x14ac:dyDescent="0.75">
      <c r="A447" s="31">
        <v>445</v>
      </c>
      <c r="B447" s="235"/>
      <c r="C447" s="236"/>
      <c r="D447" s="236"/>
      <c r="E447" s="678"/>
      <c r="F447" s="238"/>
      <c r="G447" s="253" t="str">
        <f t="shared" si="47"/>
        <v/>
      </c>
      <c r="H447" s="31" t="str">
        <f>IF(AND(B447=H$1),LOOKUP(9.99999999999999E+307,$H$2:H446)+1,"")</f>
        <v/>
      </c>
      <c r="I447" s="31" t="str">
        <f>IF(AND(B447=I$1),LOOKUP(9.99999999999999E+307,$I$2:I446)+1,"")</f>
        <v/>
      </c>
      <c r="J447" s="31">
        <f>IF(AND(B447=J$1),LOOKUP(9.99999999999999E+307,$J$2:J446)+1,"")</f>
        <v>281</v>
      </c>
      <c r="K447" s="31">
        <f>IF(AND(B447=K$1),LOOKUP(9.99999999999999E+307,$K$2:K446)+1,"")</f>
        <v>281</v>
      </c>
      <c r="L447" s="31">
        <f>IF(AND(B447=L$1),LOOKUP(9.99999999999999E+307,$L$2:L446)+1,"")</f>
        <v>281</v>
      </c>
      <c r="M447" s="31">
        <f>IF(AND(B447=M$1),LOOKUP(9.99999999999999E+307,$M$2:M446)+1,"")</f>
        <v>281</v>
      </c>
      <c r="N447" s="31" t="e">
        <f>IF(AND(B447=N$1),LOOKUP(9.99999999999999E+307,$N$2:N446)+1,"")</f>
        <v>#REF!</v>
      </c>
      <c r="O447" s="31" t="e">
        <f>IF(AND($B447=O$1),LOOKUP(9.99999999999999E+307,$O$2:O446)+1,"")</f>
        <v>#REF!</v>
      </c>
      <c r="P447" s="31" t="e">
        <f>IF(AND($B447=P$1),LOOKUP(9.99999999999999E+307,$P$2:P446)+1,"")</f>
        <v>#REF!</v>
      </c>
      <c r="Q447" s="31" t="e">
        <f>IF(AND($B447=Q$1),LOOKUP(9.99999999999999E+307,$Q$2:Q446)+1,"")</f>
        <v>#REF!</v>
      </c>
      <c r="R447" s="31">
        <f>IF(AND($B447=R$1),LOOKUP(9.99999999999999E+307,$R$2:R446)+1,"")</f>
        <v>281</v>
      </c>
      <c r="S447" s="31">
        <f>IF(AND($B447=S$1),LOOKUP(9.99999999999999E+307,$S$2:S446)+1,"")</f>
        <v>281</v>
      </c>
      <c r="T447" s="265"/>
      <c r="U447" s="265"/>
      <c r="V447" s="265"/>
      <c r="AA447" s="254" t="str">
        <f t="shared" si="48"/>
        <v/>
      </c>
      <c r="AB447" s="254" t="str">
        <f t="shared" si="49"/>
        <v/>
      </c>
      <c r="AC447" s="255">
        <f t="shared" si="45"/>
        <v>0</v>
      </c>
      <c r="AD447" s="255">
        <f t="shared" si="46"/>
        <v>3836</v>
      </c>
      <c r="AE447" s="256" t="str">
        <f t="shared" si="50"/>
        <v/>
      </c>
      <c r="AF447" s="252" t="str">
        <f t="shared" si="51"/>
        <v>-</v>
      </c>
    </row>
    <row r="448" spans="1:32" ht="20.149999999999999" customHeight="1" x14ac:dyDescent="0.75">
      <c r="A448" s="31">
        <v>446</v>
      </c>
      <c r="B448" s="235"/>
      <c r="C448" s="236"/>
      <c r="D448" s="236"/>
      <c r="E448" s="678"/>
      <c r="F448" s="238"/>
      <c r="G448" s="253" t="str">
        <f t="shared" si="47"/>
        <v/>
      </c>
      <c r="H448" s="31" t="str">
        <f>IF(AND(B448=H$1),LOOKUP(9.99999999999999E+307,$H$2:H447)+1,"")</f>
        <v/>
      </c>
      <c r="I448" s="31" t="str">
        <f>IF(AND(B448=I$1),LOOKUP(9.99999999999999E+307,$I$2:I447)+1,"")</f>
        <v/>
      </c>
      <c r="J448" s="31">
        <f>IF(AND(B448=J$1),LOOKUP(9.99999999999999E+307,$J$2:J447)+1,"")</f>
        <v>282</v>
      </c>
      <c r="K448" s="31">
        <f>IF(AND(B448=K$1),LOOKUP(9.99999999999999E+307,$K$2:K447)+1,"")</f>
        <v>282</v>
      </c>
      <c r="L448" s="31">
        <f>IF(AND(B448=L$1),LOOKUP(9.99999999999999E+307,$L$2:L447)+1,"")</f>
        <v>282</v>
      </c>
      <c r="M448" s="31">
        <f>IF(AND(B448=M$1),LOOKUP(9.99999999999999E+307,$M$2:M447)+1,"")</f>
        <v>282</v>
      </c>
      <c r="N448" s="31" t="e">
        <f>IF(AND(B448=N$1),LOOKUP(9.99999999999999E+307,$N$2:N447)+1,"")</f>
        <v>#REF!</v>
      </c>
      <c r="O448" s="31" t="e">
        <f>IF(AND($B448=O$1),LOOKUP(9.99999999999999E+307,$O$2:O447)+1,"")</f>
        <v>#REF!</v>
      </c>
      <c r="P448" s="31" t="e">
        <f>IF(AND($B448=P$1),LOOKUP(9.99999999999999E+307,$P$2:P447)+1,"")</f>
        <v>#REF!</v>
      </c>
      <c r="Q448" s="31" t="e">
        <f>IF(AND($B448=Q$1),LOOKUP(9.99999999999999E+307,$Q$2:Q447)+1,"")</f>
        <v>#REF!</v>
      </c>
      <c r="R448" s="31">
        <f>IF(AND($B448=R$1),LOOKUP(9.99999999999999E+307,$R$2:R447)+1,"")</f>
        <v>282</v>
      </c>
      <c r="S448" s="31">
        <f>IF(AND($B448=S$1),LOOKUP(9.99999999999999E+307,$S$2:S447)+1,"")</f>
        <v>282</v>
      </c>
      <c r="T448" s="265"/>
      <c r="U448" s="265"/>
      <c r="V448" s="265"/>
      <c r="AA448" s="254" t="str">
        <f t="shared" si="48"/>
        <v/>
      </c>
      <c r="AB448" s="254" t="str">
        <f t="shared" si="49"/>
        <v/>
      </c>
      <c r="AC448" s="255">
        <f t="shared" si="45"/>
        <v>0</v>
      </c>
      <c r="AD448" s="255">
        <f t="shared" si="46"/>
        <v>3836</v>
      </c>
      <c r="AE448" s="256" t="str">
        <f t="shared" si="50"/>
        <v/>
      </c>
      <c r="AF448" s="252" t="str">
        <f t="shared" si="51"/>
        <v>-</v>
      </c>
    </row>
    <row r="449" spans="1:32" ht="20.149999999999999" customHeight="1" x14ac:dyDescent="0.75">
      <c r="A449" s="31">
        <v>447</v>
      </c>
      <c r="B449" s="235"/>
      <c r="C449" s="236"/>
      <c r="D449" s="236"/>
      <c r="E449" s="678"/>
      <c r="F449" s="238"/>
      <c r="G449" s="253" t="str">
        <f t="shared" si="47"/>
        <v/>
      </c>
      <c r="H449" s="31" t="str">
        <f>IF(AND(B449=H$1),LOOKUP(9.99999999999999E+307,$H$2:H448)+1,"")</f>
        <v/>
      </c>
      <c r="I449" s="31" t="str">
        <f>IF(AND(B449=I$1),LOOKUP(9.99999999999999E+307,$I$2:I448)+1,"")</f>
        <v/>
      </c>
      <c r="J449" s="31">
        <f>IF(AND(B449=J$1),LOOKUP(9.99999999999999E+307,$J$2:J448)+1,"")</f>
        <v>283</v>
      </c>
      <c r="K449" s="31">
        <f>IF(AND(B449=K$1),LOOKUP(9.99999999999999E+307,$K$2:K448)+1,"")</f>
        <v>283</v>
      </c>
      <c r="L449" s="31">
        <f>IF(AND(B449=L$1),LOOKUP(9.99999999999999E+307,$L$2:L448)+1,"")</f>
        <v>283</v>
      </c>
      <c r="M449" s="31">
        <f>IF(AND(B449=M$1),LOOKUP(9.99999999999999E+307,$M$2:M448)+1,"")</f>
        <v>283</v>
      </c>
      <c r="N449" s="31" t="e">
        <f>IF(AND(B449=N$1),LOOKUP(9.99999999999999E+307,$N$2:N448)+1,"")</f>
        <v>#REF!</v>
      </c>
      <c r="O449" s="31" t="e">
        <f>IF(AND($B449=O$1),LOOKUP(9.99999999999999E+307,$O$2:O448)+1,"")</f>
        <v>#REF!</v>
      </c>
      <c r="P449" s="31" t="e">
        <f>IF(AND($B449=P$1),LOOKUP(9.99999999999999E+307,$P$2:P448)+1,"")</f>
        <v>#REF!</v>
      </c>
      <c r="Q449" s="31" t="e">
        <f>IF(AND($B449=Q$1),LOOKUP(9.99999999999999E+307,$Q$2:Q448)+1,"")</f>
        <v>#REF!</v>
      </c>
      <c r="R449" s="31">
        <f>IF(AND($B449=R$1),LOOKUP(9.99999999999999E+307,$R$2:R448)+1,"")</f>
        <v>283</v>
      </c>
      <c r="S449" s="31">
        <f>IF(AND($B449=S$1),LOOKUP(9.99999999999999E+307,$S$2:S448)+1,"")</f>
        <v>283</v>
      </c>
      <c r="T449" s="265"/>
      <c r="U449" s="265"/>
      <c r="V449" s="265"/>
      <c r="AA449" s="254" t="str">
        <f t="shared" si="48"/>
        <v/>
      </c>
      <c r="AB449" s="254" t="str">
        <f t="shared" si="49"/>
        <v/>
      </c>
      <c r="AC449" s="255">
        <f t="shared" si="45"/>
        <v>0</v>
      </c>
      <c r="AD449" s="255">
        <f t="shared" si="46"/>
        <v>3836</v>
      </c>
      <c r="AE449" s="256" t="str">
        <f t="shared" si="50"/>
        <v/>
      </c>
      <c r="AF449" s="252" t="str">
        <f t="shared" si="51"/>
        <v>-</v>
      </c>
    </row>
    <row r="450" spans="1:32" ht="20.149999999999999" customHeight="1" x14ac:dyDescent="0.75">
      <c r="A450" s="31">
        <v>448</v>
      </c>
      <c r="B450" s="235"/>
      <c r="C450" s="236"/>
      <c r="D450" s="236"/>
      <c r="E450" s="678"/>
      <c r="F450" s="238"/>
      <c r="G450" s="253" t="str">
        <f t="shared" si="47"/>
        <v/>
      </c>
      <c r="H450" s="31" t="str">
        <f>IF(AND(B450=H$1),LOOKUP(9.99999999999999E+307,$H$2:H449)+1,"")</f>
        <v/>
      </c>
      <c r="I450" s="31" t="str">
        <f>IF(AND(B450=I$1),LOOKUP(9.99999999999999E+307,$I$2:I449)+1,"")</f>
        <v/>
      </c>
      <c r="J450" s="31">
        <f>IF(AND(B450=J$1),LOOKUP(9.99999999999999E+307,$J$2:J449)+1,"")</f>
        <v>284</v>
      </c>
      <c r="K450" s="31">
        <f>IF(AND(B450=K$1),LOOKUP(9.99999999999999E+307,$K$2:K449)+1,"")</f>
        <v>284</v>
      </c>
      <c r="L450" s="31">
        <f>IF(AND(B450=L$1),LOOKUP(9.99999999999999E+307,$L$2:L449)+1,"")</f>
        <v>284</v>
      </c>
      <c r="M450" s="31">
        <f>IF(AND(B450=M$1),LOOKUP(9.99999999999999E+307,$M$2:M449)+1,"")</f>
        <v>284</v>
      </c>
      <c r="N450" s="31" t="e">
        <f>IF(AND(B450=N$1),LOOKUP(9.99999999999999E+307,$N$2:N449)+1,"")</f>
        <v>#REF!</v>
      </c>
      <c r="O450" s="31" t="e">
        <f>IF(AND($B450=O$1),LOOKUP(9.99999999999999E+307,$O$2:O449)+1,"")</f>
        <v>#REF!</v>
      </c>
      <c r="P450" s="31" t="e">
        <f>IF(AND($B450=P$1),LOOKUP(9.99999999999999E+307,$P$2:P449)+1,"")</f>
        <v>#REF!</v>
      </c>
      <c r="Q450" s="31" t="e">
        <f>IF(AND($B450=Q$1),LOOKUP(9.99999999999999E+307,$Q$2:Q449)+1,"")</f>
        <v>#REF!</v>
      </c>
      <c r="R450" s="31">
        <f>IF(AND($B450=R$1),LOOKUP(9.99999999999999E+307,$R$2:R449)+1,"")</f>
        <v>284</v>
      </c>
      <c r="S450" s="31">
        <f>IF(AND($B450=S$1),LOOKUP(9.99999999999999E+307,$S$2:S449)+1,"")</f>
        <v>284</v>
      </c>
      <c r="T450" s="265"/>
      <c r="U450" s="265"/>
      <c r="V450" s="265"/>
      <c r="AA450" s="254" t="str">
        <f t="shared" si="48"/>
        <v/>
      </c>
      <c r="AB450" s="254" t="str">
        <f t="shared" si="49"/>
        <v/>
      </c>
      <c r="AC450" s="255">
        <f t="shared" si="45"/>
        <v>0</v>
      </c>
      <c r="AD450" s="255">
        <f t="shared" si="46"/>
        <v>3836</v>
      </c>
      <c r="AE450" s="256" t="str">
        <f t="shared" si="50"/>
        <v/>
      </c>
      <c r="AF450" s="252" t="str">
        <f t="shared" si="51"/>
        <v>-</v>
      </c>
    </row>
    <row r="451" spans="1:32" ht="20.149999999999999" customHeight="1" x14ac:dyDescent="0.75">
      <c r="A451" s="31">
        <v>449</v>
      </c>
      <c r="B451" s="235"/>
      <c r="C451" s="236"/>
      <c r="D451" s="236"/>
      <c r="E451" s="678"/>
      <c r="F451" s="238"/>
      <c r="G451" s="253" t="str">
        <f t="shared" si="47"/>
        <v/>
      </c>
      <c r="H451" s="31" t="str">
        <f>IF(AND(B451=H$1),LOOKUP(9.99999999999999E+307,$H$2:H450)+1,"")</f>
        <v/>
      </c>
      <c r="I451" s="31" t="str">
        <f>IF(AND(B451=I$1),LOOKUP(9.99999999999999E+307,$I$2:I450)+1,"")</f>
        <v/>
      </c>
      <c r="J451" s="31">
        <f>IF(AND(B451=J$1),LOOKUP(9.99999999999999E+307,$J$2:J450)+1,"")</f>
        <v>285</v>
      </c>
      <c r="K451" s="31">
        <f>IF(AND(B451=K$1),LOOKUP(9.99999999999999E+307,$K$2:K450)+1,"")</f>
        <v>285</v>
      </c>
      <c r="L451" s="31">
        <f>IF(AND(B451=L$1),LOOKUP(9.99999999999999E+307,$L$2:L450)+1,"")</f>
        <v>285</v>
      </c>
      <c r="M451" s="31">
        <f>IF(AND(B451=M$1),LOOKUP(9.99999999999999E+307,$M$2:M450)+1,"")</f>
        <v>285</v>
      </c>
      <c r="N451" s="31" t="e">
        <f>IF(AND(B451=N$1),LOOKUP(9.99999999999999E+307,$N$2:N450)+1,"")</f>
        <v>#REF!</v>
      </c>
      <c r="O451" s="31" t="e">
        <f>IF(AND($B451=O$1),LOOKUP(9.99999999999999E+307,$O$2:O450)+1,"")</f>
        <v>#REF!</v>
      </c>
      <c r="P451" s="31" t="e">
        <f>IF(AND($B451=P$1),LOOKUP(9.99999999999999E+307,$P$2:P450)+1,"")</f>
        <v>#REF!</v>
      </c>
      <c r="Q451" s="31" t="e">
        <f>IF(AND($B451=Q$1),LOOKUP(9.99999999999999E+307,$Q$2:Q450)+1,"")</f>
        <v>#REF!</v>
      </c>
      <c r="R451" s="31">
        <f>IF(AND($B451=R$1),LOOKUP(9.99999999999999E+307,$R$2:R450)+1,"")</f>
        <v>285</v>
      </c>
      <c r="S451" s="31">
        <f>IF(AND($B451=S$1),LOOKUP(9.99999999999999E+307,$S$2:S450)+1,"")</f>
        <v>285</v>
      </c>
      <c r="T451" s="265"/>
      <c r="U451" s="265"/>
      <c r="V451" s="265"/>
      <c r="AA451" s="254" t="str">
        <f t="shared" si="48"/>
        <v/>
      </c>
      <c r="AB451" s="254" t="str">
        <f t="shared" si="49"/>
        <v/>
      </c>
      <c r="AC451" s="255">
        <f t="shared" ref="AC451:AC514" si="52">COUNTIF($C$3:$C$4002,C451)</f>
        <v>0</v>
      </c>
      <c r="AD451" s="255">
        <f t="shared" ref="AD451:AD514" si="53">SUMPRODUCT(--(E451&amp;F451=$E$3:$E$4002&amp;$F$3:$F$4002))</f>
        <v>3836</v>
      </c>
      <c r="AE451" s="256" t="str">
        <f t="shared" si="50"/>
        <v/>
      </c>
      <c r="AF451" s="252" t="str">
        <f t="shared" si="51"/>
        <v>-</v>
      </c>
    </row>
    <row r="452" spans="1:32" ht="20.149999999999999" customHeight="1" x14ac:dyDescent="0.75">
      <c r="A452" s="31">
        <v>450</v>
      </c>
      <c r="B452" s="235"/>
      <c r="C452" s="236"/>
      <c r="D452" s="236"/>
      <c r="E452" s="678"/>
      <c r="F452" s="238"/>
      <c r="G452" s="253" t="str">
        <f t="shared" ref="G452:G515" si="54">B452&amp;C452</f>
        <v/>
      </c>
      <c r="H452" s="31" t="str">
        <f>IF(AND(B452=H$1),LOOKUP(9.99999999999999E+307,$H$2:H451)+1,"")</f>
        <v/>
      </c>
      <c r="I452" s="31" t="str">
        <f>IF(AND(B452=I$1),LOOKUP(9.99999999999999E+307,$I$2:I451)+1,"")</f>
        <v/>
      </c>
      <c r="J452" s="31">
        <f>IF(AND(B452=J$1),LOOKUP(9.99999999999999E+307,$J$2:J451)+1,"")</f>
        <v>286</v>
      </c>
      <c r="K452" s="31">
        <f>IF(AND(B452=K$1),LOOKUP(9.99999999999999E+307,$K$2:K451)+1,"")</f>
        <v>286</v>
      </c>
      <c r="L452" s="31">
        <f>IF(AND(B452=L$1),LOOKUP(9.99999999999999E+307,$L$2:L451)+1,"")</f>
        <v>286</v>
      </c>
      <c r="M452" s="31">
        <f>IF(AND(B452=M$1),LOOKUP(9.99999999999999E+307,$M$2:M451)+1,"")</f>
        <v>286</v>
      </c>
      <c r="N452" s="31" t="e">
        <f>IF(AND(B452=N$1),LOOKUP(9.99999999999999E+307,$N$2:N451)+1,"")</f>
        <v>#REF!</v>
      </c>
      <c r="O452" s="31" t="e">
        <f>IF(AND($B452=O$1),LOOKUP(9.99999999999999E+307,$O$2:O451)+1,"")</f>
        <v>#REF!</v>
      </c>
      <c r="P452" s="31" t="e">
        <f>IF(AND($B452=P$1),LOOKUP(9.99999999999999E+307,$P$2:P451)+1,"")</f>
        <v>#REF!</v>
      </c>
      <c r="Q452" s="31" t="e">
        <f>IF(AND($B452=Q$1),LOOKUP(9.99999999999999E+307,$Q$2:Q451)+1,"")</f>
        <v>#REF!</v>
      </c>
      <c r="R452" s="31">
        <f>IF(AND($B452=R$1),LOOKUP(9.99999999999999E+307,$R$2:R451)+1,"")</f>
        <v>286</v>
      </c>
      <c r="S452" s="31">
        <f>IF(AND($B452=S$1),LOOKUP(9.99999999999999E+307,$S$2:S451)+1,"")</f>
        <v>286</v>
      </c>
      <c r="T452" s="265"/>
      <c r="U452" s="265"/>
      <c r="V452" s="265"/>
      <c r="AA452" s="254" t="str">
        <f t="shared" ref="AA452:AA515" si="55">IF(AD452=2,"นักเรียนซ้ำ","")</f>
        <v/>
      </c>
      <c r="AB452" s="254" t="str">
        <f t="shared" ref="AB452:AB515" si="56">IF(AC452=2,"เลขประจำตัวซ้ำ","")</f>
        <v/>
      </c>
      <c r="AC452" s="255">
        <f t="shared" si="52"/>
        <v>0</v>
      </c>
      <c r="AD452" s="255">
        <f t="shared" si="53"/>
        <v>3836</v>
      </c>
      <c r="AE452" s="256" t="str">
        <f t="shared" ref="AE452:AE515" si="57">IF(D452="เด็กชาย",1,IF(D452="นาย",1,IF(D452="เด็กหญิง",2,IF(D452="นางสาว",2,IF(D452="ด.ช.",1,IF(D452="ด.ญ.",2,IF(D452="น.ส.",2,"")))))))</f>
        <v/>
      </c>
      <c r="AF452" s="252" t="str">
        <f t="shared" si="51"/>
        <v>-</v>
      </c>
    </row>
    <row r="453" spans="1:32" ht="20.149999999999999" customHeight="1" x14ac:dyDescent="0.75">
      <c r="A453" s="31">
        <v>451</v>
      </c>
      <c r="B453" s="235"/>
      <c r="C453" s="236"/>
      <c r="D453" s="236"/>
      <c r="E453" s="678"/>
      <c r="F453" s="238"/>
      <c r="G453" s="253" t="str">
        <f t="shared" si="54"/>
        <v/>
      </c>
      <c r="H453" s="31" t="str">
        <f>IF(AND(B453=H$1),LOOKUP(9.99999999999999E+307,$H$2:H452)+1,"")</f>
        <v/>
      </c>
      <c r="I453" s="31" t="str">
        <f>IF(AND(B453=I$1),LOOKUP(9.99999999999999E+307,$I$2:I452)+1,"")</f>
        <v/>
      </c>
      <c r="J453" s="31">
        <f>IF(AND(B453=J$1),LOOKUP(9.99999999999999E+307,$J$2:J452)+1,"")</f>
        <v>287</v>
      </c>
      <c r="K453" s="31">
        <f>IF(AND(B453=K$1),LOOKUP(9.99999999999999E+307,$K$2:K452)+1,"")</f>
        <v>287</v>
      </c>
      <c r="L453" s="31">
        <f>IF(AND(B453=L$1),LOOKUP(9.99999999999999E+307,$L$2:L452)+1,"")</f>
        <v>287</v>
      </c>
      <c r="M453" s="31">
        <f>IF(AND(B453=M$1),LOOKUP(9.99999999999999E+307,$M$2:M452)+1,"")</f>
        <v>287</v>
      </c>
      <c r="N453" s="31" t="e">
        <f>IF(AND(B453=N$1),LOOKUP(9.99999999999999E+307,$N$2:N452)+1,"")</f>
        <v>#REF!</v>
      </c>
      <c r="O453" s="31" t="e">
        <f>IF(AND($B453=O$1),LOOKUP(9.99999999999999E+307,$O$2:O452)+1,"")</f>
        <v>#REF!</v>
      </c>
      <c r="P453" s="31" t="e">
        <f>IF(AND($B453=P$1),LOOKUP(9.99999999999999E+307,$P$2:P452)+1,"")</f>
        <v>#REF!</v>
      </c>
      <c r="Q453" s="31" t="e">
        <f>IF(AND($B453=Q$1),LOOKUP(9.99999999999999E+307,$Q$2:Q452)+1,"")</f>
        <v>#REF!</v>
      </c>
      <c r="R453" s="31">
        <f>IF(AND($B453=R$1),LOOKUP(9.99999999999999E+307,$R$2:R452)+1,"")</f>
        <v>287</v>
      </c>
      <c r="S453" s="31">
        <f>IF(AND($B453=S$1),LOOKUP(9.99999999999999E+307,$S$2:S452)+1,"")</f>
        <v>287</v>
      </c>
      <c r="T453" s="265"/>
      <c r="U453" s="265"/>
      <c r="V453" s="265"/>
      <c r="AA453" s="254" t="str">
        <f t="shared" si="55"/>
        <v/>
      </c>
      <c r="AB453" s="254" t="str">
        <f t="shared" si="56"/>
        <v/>
      </c>
      <c r="AC453" s="255">
        <f t="shared" si="52"/>
        <v>0</v>
      </c>
      <c r="AD453" s="255">
        <f t="shared" si="53"/>
        <v>3836</v>
      </c>
      <c r="AE453" s="256" t="str">
        <f t="shared" si="57"/>
        <v/>
      </c>
      <c r="AF453" s="252" t="str">
        <f t="shared" si="51"/>
        <v>-</v>
      </c>
    </row>
    <row r="454" spans="1:32" ht="20.149999999999999" customHeight="1" x14ac:dyDescent="0.75">
      <c r="A454" s="31">
        <v>452</v>
      </c>
      <c r="B454" s="235"/>
      <c r="C454" s="236"/>
      <c r="D454" s="236"/>
      <c r="E454" s="678"/>
      <c r="F454" s="238"/>
      <c r="G454" s="253" t="str">
        <f t="shared" si="54"/>
        <v/>
      </c>
      <c r="H454" s="31" t="str">
        <f>IF(AND(B454=H$1),LOOKUP(9.99999999999999E+307,$H$2:H453)+1,"")</f>
        <v/>
      </c>
      <c r="I454" s="31" t="str">
        <f>IF(AND(B454=I$1),LOOKUP(9.99999999999999E+307,$I$2:I453)+1,"")</f>
        <v/>
      </c>
      <c r="J454" s="31">
        <f>IF(AND(B454=J$1),LOOKUP(9.99999999999999E+307,$J$2:J453)+1,"")</f>
        <v>288</v>
      </c>
      <c r="K454" s="31">
        <f>IF(AND(B454=K$1),LOOKUP(9.99999999999999E+307,$K$2:K453)+1,"")</f>
        <v>288</v>
      </c>
      <c r="L454" s="31">
        <f>IF(AND(B454=L$1),LOOKUP(9.99999999999999E+307,$L$2:L453)+1,"")</f>
        <v>288</v>
      </c>
      <c r="M454" s="31">
        <f>IF(AND(B454=M$1),LOOKUP(9.99999999999999E+307,$M$2:M453)+1,"")</f>
        <v>288</v>
      </c>
      <c r="N454" s="31" t="e">
        <f>IF(AND(B454=N$1),LOOKUP(9.99999999999999E+307,$N$2:N453)+1,"")</f>
        <v>#REF!</v>
      </c>
      <c r="O454" s="31" t="e">
        <f>IF(AND($B454=O$1),LOOKUP(9.99999999999999E+307,$O$2:O453)+1,"")</f>
        <v>#REF!</v>
      </c>
      <c r="P454" s="31" t="e">
        <f>IF(AND($B454=P$1),LOOKUP(9.99999999999999E+307,$P$2:P453)+1,"")</f>
        <v>#REF!</v>
      </c>
      <c r="Q454" s="31" t="e">
        <f>IF(AND($B454=Q$1),LOOKUP(9.99999999999999E+307,$Q$2:Q453)+1,"")</f>
        <v>#REF!</v>
      </c>
      <c r="R454" s="31">
        <f>IF(AND($B454=R$1),LOOKUP(9.99999999999999E+307,$R$2:R453)+1,"")</f>
        <v>288</v>
      </c>
      <c r="S454" s="31">
        <f>IF(AND($B454=S$1),LOOKUP(9.99999999999999E+307,$S$2:S453)+1,"")</f>
        <v>288</v>
      </c>
      <c r="T454" s="265"/>
      <c r="U454" s="265"/>
      <c r="V454" s="265"/>
      <c r="AA454" s="254" t="str">
        <f t="shared" si="55"/>
        <v/>
      </c>
      <c r="AB454" s="254" t="str">
        <f t="shared" si="56"/>
        <v/>
      </c>
      <c r="AC454" s="255">
        <f t="shared" si="52"/>
        <v>0</v>
      </c>
      <c r="AD454" s="255">
        <f t="shared" si="53"/>
        <v>3836</v>
      </c>
      <c r="AE454" s="256" t="str">
        <f t="shared" si="57"/>
        <v/>
      </c>
      <c r="AF454" s="252" t="str">
        <f t="shared" si="51"/>
        <v>-</v>
      </c>
    </row>
    <row r="455" spans="1:32" ht="20.149999999999999" customHeight="1" x14ac:dyDescent="0.75">
      <c r="A455" s="31">
        <v>453</v>
      </c>
      <c r="B455" s="235"/>
      <c r="C455" s="236"/>
      <c r="D455" s="236"/>
      <c r="E455" s="678"/>
      <c r="F455" s="238"/>
      <c r="G455" s="253" t="str">
        <f t="shared" si="54"/>
        <v/>
      </c>
      <c r="H455" s="31" t="str">
        <f>IF(AND(B455=H$1),LOOKUP(9.99999999999999E+307,$H$2:H454)+1,"")</f>
        <v/>
      </c>
      <c r="I455" s="31" t="str">
        <f>IF(AND(B455=I$1),LOOKUP(9.99999999999999E+307,$I$2:I454)+1,"")</f>
        <v/>
      </c>
      <c r="J455" s="31">
        <f>IF(AND(B455=J$1),LOOKUP(9.99999999999999E+307,$J$2:J454)+1,"")</f>
        <v>289</v>
      </c>
      <c r="K455" s="31">
        <f>IF(AND(B455=K$1),LOOKUP(9.99999999999999E+307,$K$2:K454)+1,"")</f>
        <v>289</v>
      </c>
      <c r="L455" s="31">
        <f>IF(AND(B455=L$1),LOOKUP(9.99999999999999E+307,$L$2:L454)+1,"")</f>
        <v>289</v>
      </c>
      <c r="M455" s="31">
        <f>IF(AND(B455=M$1),LOOKUP(9.99999999999999E+307,$M$2:M454)+1,"")</f>
        <v>289</v>
      </c>
      <c r="N455" s="31" t="e">
        <f>IF(AND(B455=N$1),LOOKUP(9.99999999999999E+307,$N$2:N454)+1,"")</f>
        <v>#REF!</v>
      </c>
      <c r="O455" s="31" t="e">
        <f>IF(AND($B455=O$1),LOOKUP(9.99999999999999E+307,$O$2:O454)+1,"")</f>
        <v>#REF!</v>
      </c>
      <c r="P455" s="31" t="e">
        <f>IF(AND($B455=P$1),LOOKUP(9.99999999999999E+307,$P$2:P454)+1,"")</f>
        <v>#REF!</v>
      </c>
      <c r="Q455" s="31" t="e">
        <f>IF(AND($B455=Q$1),LOOKUP(9.99999999999999E+307,$Q$2:Q454)+1,"")</f>
        <v>#REF!</v>
      </c>
      <c r="R455" s="31">
        <f>IF(AND($B455=R$1),LOOKUP(9.99999999999999E+307,$R$2:R454)+1,"")</f>
        <v>289</v>
      </c>
      <c r="S455" s="31">
        <f>IF(AND($B455=S$1),LOOKUP(9.99999999999999E+307,$S$2:S454)+1,"")</f>
        <v>289</v>
      </c>
      <c r="T455" s="265"/>
      <c r="U455" s="265"/>
      <c r="V455" s="265"/>
      <c r="AA455" s="254" t="str">
        <f t="shared" si="55"/>
        <v/>
      </c>
      <c r="AB455" s="254" t="str">
        <f t="shared" si="56"/>
        <v/>
      </c>
      <c r="AC455" s="255">
        <f t="shared" si="52"/>
        <v>0</v>
      </c>
      <c r="AD455" s="255">
        <f t="shared" si="53"/>
        <v>3836</v>
      </c>
      <c r="AE455" s="256" t="str">
        <f t="shared" si="57"/>
        <v/>
      </c>
      <c r="AF455" s="252" t="str">
        <f t="shared" si="51"/>
        <v>-</v>
      </c>
    </row>
    <row r="456" spans="1:32" ht="20.149999999999999" customHeight="1" x14ac:dyDescent="0.75">
      <c r="A456" s="31">
        <v>454</v>
      </c>
      <c r="B456" s="235"/>
      <c r="C456" s="236"/>
      <c r="D456" s="236"/>
      <c r="E456" s="678"/>
      <c r="F456" s="238"/>
      <c r="G456" s="253" t="str">
        <f t="shared" si="54"/>
        <v/>
      </c>
      <c r="H456" s="31" t="str">
        <f>IF(AND(B456=H$1),LOOKUP(9.99999999999999E+307,$H$2:H455)+1,"")</f>
        <v/>
      </c>
      <c r="I456" s="31" t="str">
        <f>IF(AND(B456=I$1),LOOKUP(9.99999999999999E+307,$I$2:I455)+1,"")</f>
        <v/>
      </c>
      <c r="J456" s="31">
        <f>IF(AND(B456=J$1),LOOKUP(9.99999999999999E+307,$J$2:J455)+1,"")</f>
        <v>290</v>
      </c>
      <c r="K456" s="31">
        <f>IF(AND(B456=K$1),LOOKUP(9.99999999999999E+307,$K$2:K455)+1,"")</f>
        <v>290</v>
      </c>
      <c r="L456" s="31">
        <f>IF(AND(B456=L$1),LOOKUP(9.99999999999999E+307,$L$2:L455)+1,"")</f>
        <v>290</v>
      </c>
      <c r="M456" s="31">
        <f>IF(AND(B456=M$1),LOOKUP(9.99999999999999E+307,$M$2:M455)+1,"")</f>
        <v>290</v>
      </c>
      <c r="N456" s="31" t="e">
        <f>IF(AND(B456=N$1),LOOKUP(9.99999999999999E+307,$N$2:N455)+1,"")</f>
        <v>#REF!</v>
      </c>
      <c r="O456" s="31" t="e">
        <f>IF(AND($B456=O$1),LOOKUP(9.99999999999999E+307,$O$2:O455)+1,"")</f>
        <v>#REF!</v>
      </c>
      <c r="P456" s="31" t="e">
        <f>IF(AND($B456=P$1),LOOKUP(9.99999999999999E+307,$P$2:P455)+1,"")</f>
        <v>#REF!</v>
      </c>
      <c r="Q456" s="31" t="e">
        <f>IF(AND($B456=Q$1),LOOKUP(9.99999999999999E+307,$Q$2:Q455)+1,"")</f>
        <v>#REF!</v>
      </c>
      <c r="R456" s="31">
        <f>IF(AND($B456=R$1),LOOKUP(9.99999999999999E+307,$R$2:R455)+1,"")</f>
        <v>290</v>
      </c>
      <c r="S456" s="31">
        <f>IF(AND($B456=S$1),LOOKUP(9.99999999999999E+307,$S$2:S455)+1,"")</f>
        <v>290</v>
      </c>
      <c r="T456" s="265"/>
      <c r="U456" s="265"/>
      <c r="V456" s="265"/>
      <c r="AA456" s="254" t="str">
        <f t="shared" si="55"/>
        <v/>
      </c>
      <c r="AB456" s="254" t="str">
        <f t="shared" si="56"/>
        <v/>
      </c>
      <c r="AC456" s="255">
        <f t="shared" si="52"/>
        <v>0</v>
      </c>
      <c r="AD456" s="255">
        <f t="shared" si="53"/>
        <v>3836</v>
      </c>
      <c r="AE456" s="256" t="str">
        <f t="shared" si="57"/>
        <v/>
      </c>
      <c r="AF456" s="252" t="str">
        <f t="shared" si="51"/>
        <v>-</v>
      </c>
    </row>
    <row r="457" spans="1:32" ht="20.149999999999999" customHeight="1" x14ac:dyDescent="0.75">
      <c r="A457" s="31">
        <v>455</v>
      </c>
      <c r="B457" s="235"/>
      <c r="C457" s="236"/>
      <c r="D457" s="236"/>
      <c r="E457" s="678"/>
      <c r="F457" s="238"/>
      <c r="G457" s="253" t="str">
        <f t="shared" si="54"/>
        <v/>
      </c>
      <c r="H457" s="31" t="str">
        <f>IF(AND(B457=H$1),LOOKUP(9.99999999999999E+307,$H$2:H456)+1,"")</f>
        <v/>
      </c>
      <c r="I457" s="31" t="str">
        <f>IF(AND(B457=I$1),LOOKUP(9.99999999999999E+307,$I$2:I456)+1,"")</f>
        <v/>
      </c>
      <c r="J457" s="31">
        <f>IF(AND(B457=J$1),LOOKUP(9.99999999999999E+307,$J$2:J456)+1,"")</f>
        <v>291</v>
      </c>
      <c r="K457" s="31">
        <f>IF(AND(B457=K$1),LOOKUP(9.99999999999999E+307,$K$2:K456)+1,"")</f>
        <v>291</v>
      </c>
      <c r="L457" s="31">
        <f>IF(AND(B457=L$1),LOOKUP(9.99999999999999E+307,$L$2:L456)+1,"")</f>
        <v>291</v>
      </c>
      <c r="M457" s="31">
        <f>IF(AND(B457=M$1),LOOKUP(9.99999999999999E+307,$M$2:M456)+1,"")</f>
        <v>291</v>
      </c>
      <c r="N457" s="31" t="e">
        <f>IF(AND(B457=N$1),LOOKUP(9.99999999999999E+307,$N$2:N456)+1,"")</f>
        <v>#REF!</v>
      </c>
      <c r="O457" s="31" t="e">
        <f>IF(AND($B457=O$1),LOOKUP(9.99999999999999E+307,$O$2:O456)+1,"")</f>
        <v>#REF!</v>
      </c>
      <c r="P457" s="31" t="e">
        <f>IF(AND($B457=P$1),LOOKUP(9.99999999999999E+307,$P$2:P456)+1,"")</f>
        <v>#REF!</v>
      </c>
      <c r="Q457" s="31" t="e">
        <f>IF(AND($B457=Q$1),LOOKUP(9.99999999999999E+307,$Q$2:Q456)+1,"")</f>
        <v>#REF!</v>
      </c>
      <c r="R457" s="31">
        <f>IF(AND($B457=R$1),LOOKUP(9.99999999999999E+307,$R$2:R456)+1,"")</f>
        <v>291</v>
      </c>
      <c r="S457" s="31">
        <f>IF(AND($B457=S$1),LOOKUP(9.99999999999999E+307,$S$2:S456)+1,"")</f>
        <v>291</v>
      </c>
      <c r="T457" s="265"/>
      <c r="U457" s="265"/>
      <c r="V457" s="265"/>
      <c r="AA457" s="254" t="str">
        <f t="shared" si="55"/>
        <v/>
      </c>
      <c r="AB457" s="254" t="str">
        <f t="shared" si="56"/>
        <v/>
      </c>
      <c r="AC457" s="255">
        <f t="shared" si="52"/>
        <v>0</v>
      </c>
      <c r="AD457" s="255">
        <f t="shared" si="53"/>
        <v>3836</v>
      </c>
      <c r="AE457" s="256" t="str">
        <f t="shared" si="57"/>
        <v/>
      </c>
      <c r="AF457" s="252" t="str">
        <f t="shared" si="51"/>
        <v>-</v>
      </c>
    </row>
    <row r="458" spans="1:32" ht="20.149999999999999" customHeight="1" x14ac:dyDescent="0.75">
      <c r="A458" s="31">
        <v>456</v>
      </c>
      <c r="B458" s="235"/>
      <c r="C458" s="236"/>
      <c r="D458" s="236"/>
      <c r="E458" s="678"/>
      <c r="F458" s="238"/>
      <c r="G458" s="253" t="str">
        <f t="shared" si="54"/>
        <v/>
      </c>
      <c r="H458" s="31" t="str">
        <f>IF(AND(B458=H$1),LOOKUP(9.99999999999999E+307,$H$2:H457)+1,"")</f>
        <v/>
      </c>
      <c r="I458" s="31" t="str">
        <f>IF(AND(B458=I$1),LOOKUP(9.99999999999999E+307,$I$2:I457)+1,"")</f>
        <v/>
      </c>
      <c r="J458" s="31">
        <f>IF(AND(B458=J$1),LOOKUP(9.99999999999999E+307,$J$2:J457)+1,"")</f>
        <v>292</v>
      </c>
      <c r="K458" s="31">
        <f>IF(AND(B458=K$1),LOOKUP(9.99999999999999E+307,$K$2:K457)+1,"")</f>
        <v>292</v>
      </c>
      <c r="L458" s="31">
        <f>IF(AND(B458=L$1),LOOKUP(9.99999999999999E+307,$L$2:L457)+1,"")</f>
        <v>292</v>
      </c>
      <c r="M458" s="31">
        <f>IF(AND(B458=M$1),LOOKUP(9.99999999999999E+307,$M$2:M457)+1,"")</f>
        <v>292</v>
      </c>
      <c r="N458" s="31" t="e">
        <f>IF(AND(B458=N$1),LOOKUP(9.99999999999999E+307,$N$2:N457)+1,"")</f>
        <v>#REF!</v>
      </c>
      <c r="O458" s="31" t="e">
        <f>IF(AND($B458=O$1),LOOKUP(9.99999999999999E+307,$O$2:O457)+1,"")</f>
        <v>#REF!</v>
      </c>
      <c r="P458" s="31" t="e">
        <f>IF(AND($B458=P$1),LOOKUP(9.99999999999999E+307,$P$2:P457)+1,"")</f>
        <v>#REF!</v>
      </c>
      <c r="Q458" s="31" t="e">
        <f>IF(AND($B458=Q$1),LOOKUP(9.99999999999999E+307,$Q$2:Q457)+1,"")</f>
        <v>#REF!</v>
      </c>
      <c r="R458" s="31">
        <f>IF(AND($B458=R$1),LOOKUP(9.99999999999999E+307,$R$2:R457)+1,"")</f>
        <v>292</v>
      </c>
      <c r="S458" s="31">
        <f>IF(AND($B458=S$1),LOOKUP(9.99999999999999E+307,$S$2:S457)+1,"")</f>
        <v>292</v>
      </c>
      <c r="T458" s="265"/>
      <c r="U458" s="265"/>
      <c r="V458" s="265"/>
      <c r="AA458" s="254" t="str">
        <f t="shared" si="55"/>
        <v/>
      </c>
      <c r="AB458" s="254" t="str">
        <f t="shared" si="56"/>
        <v/>
      </c>
      <c r="AC458" s="255">
        <f t="shared" si="52"/>
        <v>0</v>
      </c>
      <c r="AD458" s="255">
        <f t="shared" si="53"/>
        <v>3836</v>
      </c>
      <c r="AE458" s="256" t="str">
        <f t="shared" si="57"/>
        <v/>
      </c>
      <c r="AF458" s="252" t="str">
        <f t="shared" si="51"/>
        <v>-</v>
      </c>
    </row>
    <row r="459" spans="1:32" ht="20.149999999999999" customHeight="1" x14ac:dyDescent="0.75">
      <c r="A459" s="31">
        <v>457</v>
      </c>
      <c r="B459" s="235"/>
      <c r="C459" s="236"/>
      <c r="D459" s="236"/>
      <c r="E459" s="678"/>
      <c r="F459" s="238"/>
      <c r="G459" s="253" t="str">
        <f t="shared" si="54"/>
        <v/>
      </c>
      <c r="H459" s="31" t="str">
        <f>IF(AND(B459=H$1),LOOKUP(9.99999999999999E+307,$H$2:H458)+1,"")</f>
        <v/>
      </c>
      <c r="I459" s="31" t="str">
        <f>IF(AND(B459=I$1),LOOKUP(9.99999999999999E+307,$I$2:I458)+1,"")</f>
        <v/>
      </c>
      <c r="J459" s="31">
        <f>IF(AND(B459=J$1),LOOKUP(9.99999999999999E+307,$J$2:J458)+1,"")</f>
        <v>293</v>
      </c>
      <c r="K459" s="31">
        <f>IF(AND(B459=K$1),LOOKUP(9.99999999999999E+307,$K$2:K458)+1,"")</f>
        <v>293</v>
      </c>
      <c r="L459" s="31">
        <f>IF(AND(B459=L$1),LOOKUP(9.99999999999999E+307,$L$2:L458)+1,"")</f>
        <v>293</v>
      </c>
      <c r="M459" s="31">
        <f>IF(AND(B459=M$1),LOOKUP(9.99999999999999E+307,$M$2:M458)+1,"")</f>
        <v>293</v>
      </c>
      <c r="N459" s="31" t="e">
        <f>IF(AND(B459=N$1),LOOKUP(9.99999999999999E+307,$N$2:N458)+1,"")</f>
        <v>#REF!</v>
      </c>
      <c r="O459" s="31" t="e">
        <f>IF(AND($B459=O$1),LOOKUP(9.99999999999999E+307,$O$2:O458)+1,"")</f>
        <v>#REF!</v>
      </c>
      <c r="P459" s="31" t="e">
        <f>IF(AND($B459=P$1),LOOKUP(9.99999999999999E+307,$P$2:P458)+1,"")</f>
        <v>#REF!</v>
      </c>
      <c r="Q459" s="31" t="e">
        <f>IF(AND($B459=Q$1),LOOKUP(9.99999999999999E+307,$Q$2:Q458)+1,"")</f>
        <v>#REF!</v>
      </c>
      <c r="R459" s="31">
        <f>IF(AND($B459=R$1),LOOKUP(9.99999999999999E+307,$R$2:R458)+1,"")</f>
        <v>293</v>
      </c>
      <c r="S459" s="31">
        <f>IF(AND($B459=S$1),LOOKUP(9.99999999999999E+307,$S$2:S458)+1,"")</f>
        <v>293</v>
      </c>
      <c r="T459" s="265"/>
      <c r="U459" s="265"/>
      <c r="V459" s="265"/>
      <c r="AA459" s="254" t="str">
        <f t="shared" si="55"/>
        <v/>
      </c>
      <c r="AB459" s="254" t="str">
        <f t="shared" si="56"/>
        <v/>
      </c>
      <c r="AC459" s="255">
        <f t="shared" si="52"/>
        <v>0</v>
      </c>
      <c r="AD459" s="255">
        <f t="shared" si="53"/>
        <v>3836</v>
      </c>
      <c r="AE459" s="256" t="str">
        <f t="shared" si="57"/>
        <v/>
      </c>
      <c r="AF459" s="252" t="str">
        <f t="shared" si="51"/>
        <v>-</v>
      </c>
    </row>
    <row r="460" spans="1:32" ht="20.149999999999999" customHeight="1" x14ac:dyDescent="0.75">
      <c r="A460" s="31">
        <v>458</v>
      </c>
      <c r="B460" s="235"/>
      <c r="C460" s="236"/>
      <c r="D460" s="236"/>
      <c r="E460" s="678"/>
      <c r="F460" s="238"/>
      <c r="G460" s="253" t="str">
        <f t="shared" si="54"/>
        <v/>
      </c>
      <c r="H460" s="31" t="str">
        <f>IF(AND(B460=H$1),LOOKUP(9.99999999999999E+307,$H$2:H459)+1,"")</f>
        <v/>
      </c>
      <c r="I460" s="31" t="str">
        <f>IF(AND(B460=I$1),LOOKUP(9.99999999999999E+307,$I$2:I459)+1,"")</f>
        <v/>
      </c>
      <c r="J460" s="31">
        <f>IF(AND(B460=J$1),LOOKUP(9.99999999999999E+307,$J$2:J459)+1,"")</f>
        <v>294</v>
      </c>
      <c r="K460" s="31">
        <f>IF(AND(B460=K$1),LOOKUP(9.99999999999999E+307,$K$2:K459)+1,"")</f>
        <v>294</v>
      </c>
      <c r="L460" s="31">
        <f>IF(AND(B460=L$1),LOOKUP(9.99999999999999E+307,$L$2:L459)+1,"")</f>
        <v>294</v>
      </c>
      <c r="M460" s="31">
        <f>IF(AND(B460=M$1),LOOKUP(9.99999999999999E+307,$M$2:M459)+1,"")</f>
        <v>294</v>
      </c>
      <c r="N460" s="31" t="e">
        <f>IF(AND(B460=N$1),LOOKUP(9.99999999999999E+307,$N$2:N459)+1,"")</f>
        <v>#REF!</v>
      </c>
      <c r="O460" s="31" t="e">
        <f>IF(AND($B460=O$1),LOOKUP(9.99999999999999E+307,$O$2:O459)+1,"")</f>
        <v>#REF!</v>
      </c>
      <c r="P460" s="31" t="e">
        <f>IF(AND($B460=P$1),LOOKUP(9.99999999999999E+307,$P$2:P459)+1,"")</f>
        <v>#REF!</v>
      </c>
      <c r="Q460" s="31" t="e">
        <f>IF(AND($B460=Q$1),LOOKUP(9.99999999999999E+307,$Q$2:Q459)+1,"")</f>
        <v>#REF!</v>
      </c>
      <c r="R460" s="31">
        <f>IF(AND($B460=R$1),LOOKUP(9.99999999999999E+307,$R$2:R459)+1,"")</f>
        <v>294</v>
      </c>
      <c r="S460" s="31">
        <f>IF(AND($B460=S$1),LOOKUP(9.99999999999999E+307,$S$2:S459)+1,"")</f>
        <v>294</v>
      </c>
      <c r="T460" s="265"/>
      <c r="U460" s="265"/>
      <c r="V460" s="265"/>
      <c r="AA460" s="254" t="str">
        <f t="shared" si="55"/>
        <v/>
      </c>
      <c r="AB460" s="254" t="str">
        <f t="shared" si="56"/>
        <v/>
      </c>
      <c r="AC460" s="255">
        <f t="shared" si="52"/>
        <v>0</v>
      </c>
      <c r="AD460" s="255">
        <f t="shared" si="53"/>
        <v>3836</v>
      </c>
      <c r="AE460" s="256" t="str">
        <f t="shared" si="57"/>
        <v/>
      </c>
      <c r="AF460" s="252" t="str">
        <f t="shared" si="51"/>
        <v>-</v>
      </c>
    </row>
    <row r="461" spans="1:32" ht="20.149999999999999" customHeight="1" x14ac:dyDescent="0.75">
      <c r="A461" s="31">
        <v>459</v>
      </c>
      <c r="B461" s="235"/>
      <c r="C461" s="236"/>
      <c r="D461" s="236"/>
      <c r="E461" s="678"/>
      <c r="F461" s="238"/>
      <c r="G461" s="253" t="str">
        <f t="shared" si="54"/>
        <v/>
      </c>
      <c r="H461" s="31" t="str">
        <f>IF(AND(B461=H$1),LOOKUP(9.99999999999999E+307,$H$2:H460)+1,"")</f>
        <v/>
      </c>
      <c r="I461" s="31" t="str">
        <f>IF(AND(B461=I$1),LOOKUP(9.99999999999999E+307,$I$2:I460)+1,"")</f>
        <v/>
      </c>
      <c r="J461" s="31">
        <f>IF(AND(B461=J$1),LOOKUP(9.99999999999999E+307,$J$2:J460)+1,"")</f>
        <v>295</v>
      </c>
      <c r="K461" s="31">
        <f>IF(AND(B461=K$1),LOOKUP(9.99999999999999E+307,$K$2:K460)+1,"")</f>
        <v>295</v>
      </c>
      <c r="L461" s="31">
        <f>IF(AND(B461=L$1),LOOKUP(9.99999999999999E+307,$L$2:L460)+1,"")</f>
        <v>295</v>
      </c>
      <c r="M461" s="31">
        <f>IF(AND(B461=M$1),LOOKUP(9.99999999999999E+307,$M$2:M460)+1,"")</f>
        <v>295</v>
      </c>
      <c r="N461" s="31" t="e">
        <f>IF(AND(B461=N$1),LOOKUP(9.99999999999999E+307,$N$2:N460)+1,"")</f>
        <v>#REF!</v>
      </c>
      <c r="O461" s="31" t="e">
        <f>IF(AND($B461=O$1),LOOKUP(9.99999999999999E+307,$O$2:O460)+1,"")</f>
        <v>#REF!</v>
      </c>
      <c r="P461" s="31" t="e">
        <f>IF(AND($B461=P$1),LOOKUP(9.99999999999999E+307,$P$2:P460)+1,"")</f>
        <v>#REF!</v>
      </c>
      <c r="Q461" s="31" t="e">
        <f>IF(AND($B461=Q$1),LOOKUP(9.99999999999999E+307,$Q$2:Q460)+1,"")</f>
        <v>#REF!</v>
      </c>
      <c r="R461" s="31">
        <f>IF(AND($B461=R$1),LOOKUP(9.99999999999999E+307,$R$2:R460)+1,"")</f>
        <v>295</v>
      </c>
      <c r="S461" s="31">
        <f>IF(AND($B461=S$1),LOOKUP(9.99999999999999E+307,$S$2:S460)+1,"")</f>
        <v>295</v>
      </c>
      <c r="T461" s="265"/>
      <c r="U461" s="265"/>
      <c r="V461" s="265"/>
      <c r="AA461" s="254" t="str">
        <f t="shared" si="55"/>
        <v/>
      </c>
      <c r="AB461" s="254" t="str">
        <f t="shared" si="56"/>
        <v/>
      </c>
      <c r="AC461" s="255">
        <f t="shared" si="52"/>
        <v>0</v>
      </c>
      <c r="AD461" s="255">
        <f t="shared" si="53"/>
        <v>3836</v>
      </c>
      <c r="AE461" s="256" t="str">
        <f t="shared" si="57"/>
        <v/>
      </c>
      <c r="AF461" s="252" t="str">
        <f t="shared" si="51"/>
        <v>-</v>
      </c>
    </row>
    <row r="462" spans="1:32" ht="20.149999999999999" customHeight="1" x14ac:dyDescent="0.75">
      <c r="A462" s="31">
        <v>460</v>
      </c>
      <c r="B462" s="235"/>
      <c r="C462" s="236"/>
      <c r="D462" s="236"/>
      <c r="E462" s="678"/>
      <c r="F462" s="238"/>
      <c r="G462" s="253" t="str">
        <f t="shared" si="54"/>
        <v/>
      </c>
      <c r="H462" s="31" t="str">
        <f>IF(AND(B462=H$1),LOOKUP(9.99999999999999E+307,$H$2:H461)+1,"")</f>
        <v/>
      </c>
      <c r="I462" s="31" t="str">
        <f>IF(AND(B462=I$1),LOOKUP(9.99999999999999E+307,$I$2:I461)+1,"")</f>
        <v/>
      </c>
      <c r="J462" s="31">
        <f>IF(AND(B462=J$1),LOOKUP(9.99999999999999E+307,$J$2:J461)+1,"")</f>
        <v>296</v>
      </c>
      <c r="K462" s="31">
        <f>IF(AND(B462=K$1),LOOKUP(9.99999999999999E+307,$K$2:K461)+1,"")</f>
        <v>296</v>
      </c>
      <c r="L462" s="31">
        <f>IF(AND(B462=L$1),LOOKUP(9.99999999999999E+307,$L$2:L461)+1,"")</f>
        <v>296</v>
      </c>
      <c r="M462" s="31">
        <f>IF(AND(B462=M$1),LOOKUP(9.99999999999999E+307,$M$2:M461)+1,"")</f>
        <v>296</v>
      </c>
      <c r="N462" s="31" t="e">
        <f>IF(AND(B462=N$1),LOOKUP(9.99999999999999E+307,$N$2:N461)+1,"")</f>
        <v>#REF!</v>
      </c>
      <c r="O462" s="31" t="e">
        <f>IF(AND($B462=O$1),LOOKUP(9.99999999999999E+307,$O$2:O461)+1,"")</f>
        <v>#REF!</v>
      </c>
      <c r="P462" s="31" t="e">
        <f>IF(AND($B462=P$1),LOOKUP(9.99999999999999E+307,$P$2:P461)+1,"")</f>
        <v>#REF!</v>
      </c>
      <c r="Q462" s="31" t="e">
        <f>IF(AND($B462=Q$1),LOOKUP(9.99999999999999E+307,$Q$2:Q461)+1,"")</f>
        <v>#REF!</v>
      </c>
      <c r="R462" s="31">
        <f>IF(AND($B462=R$1),LOOKUP(9.99999999999999E+307,$R$2:R461)+1,"")</f>
        <v>296</v>
      </c>
      <c r="S462" s="31">
        <f>IF(AND($B462=S$1),LOOKUP(9.99999999999999E+307,$S$2:S461)+1,"")</f>
        <v>296</v>
      </c>
      <c r="T462" s="265"/>
      <c r="U462" s="265"/>
      <c r="V462" s="265"/>
      <c r="AA462" s="254" t="str">
        <f t="shared" si="55"/>
        <v/>
      </c>
      <c r="AB462" s="254" t="str">
        <f t="shared" si="56"/>
        <v/>
      </c>
      <c r="AC462" s="255">
        <f t="shared" si="52"/>
        <v>0</v>
      </c>
      <c r="AD462" s="255">
        <f t="shared" si="53"/>
        <v>3836</v>
      </c>
      <c r="AE462" s="256" t="str">
        <f t="shared" si="57"/>
        <v/>
      </c>
      <c r="AF462" s="252" t="str">
        <f t="shared" si="51"/>
        <v>-</v>
      </c>
    </row>
    <row r="463" spans="1:32" ht="20.149999999999999" customHeight="1" x14ac:dyDescent="0.75">
      <c r="A463" s="31">
        <v>461</v>
      </c>
      <c r="B463" s="235"/>
      <c r="C463" s="236"/>
      <c r="D463" s="236"/>
      <c r="E463" s="678"/>
      <c r="F463" s="238"/>
      <c r="G463" s="253" t="str">
        <f t="shared" si="54"/>
        <v/>
      </c>
      <c r="H463" s="31" t="str">
        <f>IF(AND(B463=H$1),LOOKUP(9.99999999999999E+307,$H$2:H462)+1,"")</f>
        <v/>
      </c>
      <c r="I463" s="31" t="str">
        <f>IF(AND(B463=I$1),LOOKUP(9.99999999999999E+307,$I$2:I462)+1,"")</f>
        <v/>
      </c>
      <c r="J463" s="31">
        <f>IF(AND(B463=J$1),LOOKUP(9.99999999999999E+307,$J$2:J462)+1,"")</f>
        <v>297</v>
      </c>
      <c r="K463" s="31">
        <f>IF(AND(B463=K$1),LOOKUP(9.99999999999999E+307,$K$2:K462)+1,"")</f>
        <v>297</v>
      </c>
      <c r="L463" s="31">
        <f>IF(AND(B463=L$1),LOOKUP(9.99999999999999E+307,$L$2:L462)+1,"")</f>
        <v>297</v>
      </c>
      <c r="M463" s="31">
        <f>IF(AND(B463=M$1),LOOKUP(9.99999999999999E+307,$M$2:M462)+1,"")</f>
        <v>297</v>
      </c>
      <c r="N463" s="31" t="e">
        <f>IF(AND(B463=N$1),LOOKUP(9.99999999999999E+307,$N$2:N462)+1,"")</f>
        <v>#REF!</v>
      </c>
      <c r="O463" s="31" t="e">
        <f>IF(AND($B463=O$1),LOOKUP(9.99999999999999E+307,$O$2:O462)+1,"")</f>
        <v>#REF!</v>
      </c>
      <c r="P463" s="31" t="e">
        <f>IF(AND($B463=P$1),LOOKUP(9.99999999999999E+307,$P$2:P462)+1,"")</f>
        <v>#REF!</v>
      </c>
      <c r="Q463" s="31" t="e">
        <f>IF(AND($B463=Q$1),LOOKUP(9.99999999999999E+307,$Q$2:Q462)+1,"")</f>
        <v>#REF!</v>
      </c>
      <c r="R463" s="31">
        <f>IF(AND($B463=R$1),LOOKUP(9.99999999999999E+307,$R$2:R462)+1,"")</f>
        <v>297</v>
      </c>
      <c r="S463" s="31">
        <f>IF(AND($B463=S$1),LOOKUP(9.99999999999999E+307,$S$2:S462)+1,"")</f>
        <v>297</v>
      </c>
      <c r="T463" s="265"/>
      <c r="U463" s="265"/>
      <c r="V463" s="265"/>
      <c r="AA463" s="254" t="str">
        <f t="shared" si="55"/>
        <v/>
      </c>
      <c r="AB463" s="254" t="str">
        <f t="shared" si="56"/>
        <v/>
      </c>
      <c r="AC463" s="255">
        <f t="shared" si="52"/>
        <v>0</v>
      </c>
      <c r="AD463" s="255">
        <f t="shared" si="53"/>
        <v>3836</v>
      </c>
      <c r="AE463" s="256" t="str">
        <f t="shared" si="57"/>
        <v/>
      </c>
      <c r="AF463" s="252" t="str">
        <f t="shared" si="51"/>
        <v>-</v>
      </c>
    </row>
    <row r="464" spans="1:32" ht="20.149999999999999" customHeight="1" x14ac:dyDescent="0.75">
      <c r="A464" s="31">
        <v>462</v>
      </c>
      <c r="B464" s="235"/>
      <c r="C464" s="236"/>
      <c r="D464" s="236"/>
      <c r="E464" s="678"/>
      <c r="F464" s="238"/>
      <c r="G464" s="253" t="str">
        <f t="shared" si="54"/>
        <v/>
      </c>
      <c r="H464" s="31" t="str">
        <f>IF(AND(B464=H$1),LOOKUP(9.99999999999999E+307,$H$2:H463)+1,"")</f>
        <v/>
      </c>
      <c r="I464" s="31" t="str">
        <f>IF(AND(B464=I$1),LOOKUP(9.99999999999999E+307,$I$2:I463)+1,"")</f>
        <v/>
      </c>
      <c r="J464" s="31">
        <f>IF(AND(B464=J$1),LOOKUP(9.99999999999999E+307,$J$2:J463)+1,"")</f>
        <v>298</v>
      </c>
      <c r="K464" s="31">
        <f>IF(AND(B464=K$1),LOOKUP(9.99999999999999E+307,$K$2:K463)+1,"")</f>
        <v>298</v>
      </c>
      <c r="L464" s="31">
        <f>IF(AND(B464=L$1),LOOKUP(9.99999999999999E+307,$L$2:L463)+1,"")</f>
        <v>298</v>
      </c>
      <c r="M464" s="31">
        <f>IF(AND(B464=M$1),LOOKUP(9.99999999999999E+307,$M$2:M463)+1,"")</f>
        <v>298</v>
      </c>
      <c r="N464" s="31" t="e">
        <f>IF(AND(B464=N$1),LOOKUP(9.99999999999999E+307,$N$2:N463)+1,"")</f>
        <v>#REF!</v>
      </c>
      <c r="O464" s="31" t="e">
        <f>IF(AND($B464=O$1),LOOKUP(9.99999999999999E+307,$O$2:O463)+1,"")</f>
        <v>#REF!</v>
      </c>
      <c r="P464" s="31" t="e">
        <f>IF(AND($B464=P$1),LOOKUP(9.99999999999999E+307,$P$2:P463)+1,"")</f>
        <v>#REF!</v>
      </c>
      <c r="Q464" s="31" t="e">
        <f>IF(AND($B464=Q$1),LOOKUP(9.99999999999999E+307,$Q$2:Q463)+1,"")</f>
        <v>#REF!</v>
      </c>
      <c r="R464" s="31">
        <f>IF(AND($B464=R$1),LOOKUP(9.99999999999999E+307,$R$2:R463)+1,"")</f>
        <v>298</v>
      </c>
      <c r="S464" s="31">
        <f>IF(AND($B464=S$1),LOOKUP(9.99999999999999E+307,$S$2:S463)+1,"")</f>
        <v>298</v>
      </c>
      <c r="T464" s="265"/>
      <c r="U464" s="265"/>
      <c r="V464" s="265"/>
      <c r="AA464" s="254" t="str">
        <f t="shared" si="55"/>
        <v/>
      </c>
      <c r="AB464" s="254" t="str">
        <f t="shared" si="56"/>
        <v/>
      </c>
      <c r="AC464" s="255">
        <f t="shared" si="52"/>
        <v>0</v>
      </c>
      <c r="AD464" s="255">
        <f t="shared" si="53"/>
        <v>3836</v>
      </c>
      <c r="AE464" s="256" t="str">
        <f t="shared" si="57"/>
        <v/>
      </c>
      <c r="AF464" s="252" t="str">
        <f t="shared" si="51"/>
        <v>-</v>
      </c>
    </row>
    <row r="465" spans="1:32" ht="20.149999999999999" customHeight="1" x14ac:dyDescent="0.75">
      <c r="A465" s="31">
        <v>463</v>
      </c>
      <c r="B465" s="235"/>
      <c r="C465" s="236"/>
      <c r="D465" s="236"/>
      <c r="E465" s="678"/>
      <c r="F465" s="238"/>
      <c r="G465" s="253" t="str">
        <f t="shared" si="54"/>
        <v/>
      </c>
      <c r="H465" s="31" t="str">
        <f>IF(AND(B465=H$1),LOOKUP(9.99999999999999E+307,$H$2:H464)+1,"")</f>
        <v/>
      </c>
      <c r="I465" s="31" t="str">
        <f>IF(AND(B465=I$1),LOOKUP(9.99999999999999E+307,$I$2:I464)+1,"")</f>
        <v/>
      </c>
      <c r="J465" s="31">
        <f>IF(AND(B465=J$1),LOOKUP(9.99999999999999E+307,$J$2:J464)+1,"")</f>
        <v>299</v>
      </c>
      <c r="K465" s="31">
        <f>IF(AND(B465=K$1),LOOKUP(9.99999999999999E+307,$K$2:K464)+1,"")</f>
        <v>299</v>
      </c>
      <c r="L465" s="31">
        <f>IF(AND(B465=L$1),LOOKUP(9.99999999999999E+307,$L$2:L464)+1,"")</f>
        <v>299</v>
      </c>
      <c r="M465" s="31">
        <f>IF(AND(B465=M$1),LOOKUP(9.99999999999999E+307,$M$2:M464)+1,"")</f>
        <v>299</v>
      </c>
      <c r="N465" s="31" t="e">
        <f>IF(AND(B465=N$1),LOOKUP(9.99999999999999E+307,$N$2:N464)+1,"")</f>
        <v>#REF!</v>
      </c>
      <c r="O465" s="31" t="e">
        <f>IF(AND($B465=O$1),LOOKUP(9.99999999999999E+307,$O$2:O464)+1,"")</f>
        <v>#REF!</v>
      </c>
      <c r="P465" s="31" t="e">
        <f>IF(AND($B465=P$1),LOOKUP(9.99999999999999E+307,$P$2:P464)+1,"")</f>
        <v>#REF!</v>
      </c>
      <c r="Q465" s="31" t="e">
        <f>IF(AND($B465=Q$1),LOOKUP(9.99999999999999E+307,$Q$2:Q464)+1,"")</f>
        <v>#REF!</v>
      </c>
      <c r="R465" s="31">
        <f>IF(AND($B465=R$1),LOOKUP(9.99999999999999E+307,$R$2:R464)+1,"")</f>
        <v>299</v>
      </c>
      <c r="S465" s="31">
        <f>IF(AND($B465=S$1),LOOKUP(9.99999999999999E+307,$S$2:S464)+1,"")</f>
        <v>299</v>
      </c>
      <c r="T465" s="265"/>
      <c r="U465" s="265"/>
      <c r="V465" s="265"/>
      <c r="AA465" s="254" t="str">
        <f t="shared" si="55"/>
        <v/>
      </c>
      <c r="AB465" s="254" t="str">
        <f t="shared" si="56"/>
        <v/>
      </c>
      <c r="AC465" s="255">
        <f t="shared" si="52"/>
        <v>0</v>
      </c>
      <c r="AD465" s="255">
        <f t="shared" si="53"/>
        <v>3836</v>
      </c>
      <c r="AE465" s="256" t="str">
        <f t="shared" si="57"/>
        <v/>
      </c>
      <c r="AF465" s="252" t="str">
        <f t="shared" si="51"/>
        <v>-</v>
      </c>
    </row>
    <row r="466" spans="1:32" ht="20.149999999999999" customHeight="1" x14ac:dyDescent="0.75">
      <c r="A466" s="31">
        <v>464</v>
      </c>
      <c r="B466" s="235"/>
      <c r="C466" s="236"/>
      <c r="D466" s="236"/>
      <c r="E466" s="678"/>
      <c r="F466" s="238"/>
      <c r="G466" s="253" t="str">
        <f t="shared" si="54"/>
        <v/>
      </c>
      <c r="H466" s="31" t="str">
        <f>IF(AND(B466=H$1),LOOKUP(9.99999999999999E+307,$H$2:H465)+1,"")</f>
        <v/>
      </c>
      <c r="I466" s="31" t="str">
        <f>IF(AND(B466=I$1),LOOKUP(9.99999999999999E+307,$I$2:I465)+1,"")</f>
        <v/>
      </c>
      <c r="J466" s="31">
        <f>IF(AND(B466=J$1),LOOKUP(9.99999999999999E+307,$J$2:J465)+1,"")</f>
        <v>300</v>
      </c>
      <c r="K466" s="31">
        <f>IF(AND(B466=K$1),LOOKUP(9.99999999999999E+307,$K$2:K465)+1,"")</f>
        <v>300</v>
      </c>
      <c r="L466" s="31">
        <f>IF(AND(B466=L$1),LOOKUP(9.99999999999999E+307,$L$2:L465)+1,"")</f>
        <v>300</v>
      </c>
      <c r="M466" s="31">
        <f>IF(AND(B466=M$1),LOOKUP(9.99999999999999E+307,$M$2:M465)+1,"")</f>
        <v>300</v>
      </c>
      <c r="N466" s="31" t="e">
        <f>IF(AND(B466=N$1),LOOKUP(9.99999999999999E+307,$N$2:N465)+1,"")</f>
        <v>#REF!</v>
      </c>
      <c r="O466" s="31" t="e">
        <f>IF(AND($B466=O$1),LOOKUP(9.99999999999999E+307,$O$2:O465)+1,"")</f>
        <v>#REF!</v>
      </c>
      <c r="P466" s="31" t="e">
        <f>IF(AND($B466=P$1),LOOKUP(9.99999999999999E+307,$P$2:P465)+1,"")</f>
        <v>#REF!</v>
      </c>
      <c r="Q466" s="31" t="e">
        <f>IF(AND($B466=Q$1),LOOKUP(9.99999999999999E+307,$Q$2:Q465)+1,"")</f>
        <v>#REF!</v>
      </c>
      <c r="R466" s="31">
        <f>IF(AND($B466=R$1),LOOKUP(9.99999999999999E+307,$R$2:R465)+1,"")</f>
        <v>300</v>
      </c>
      <c r="S466" s="31">
        <f>IF(AND($B466=S$1),LOOKUP(9.99999999999999E+307,$S$2:S465)+1,"")</f>
        <v>300</v>
      </c>
      <c r="T466" s="265"/>
      <c r="U466" s="265"/>
      <c r="V466" s="265"/>
      <c r="AA466" s="254" t="str">
        <f t="shared" si="55"/>
        <v/>
      </c>
      <c r="AB466" s="254" t="str">
        <f t="shared" si="56"/>
        <v/>
      </c>
      <c r="AC466" s="255">
        <f t="shared" si="52"/>
        <v>0</v>
      </c>
      <c r="AD466" s="255">
        <f t="shared" si="53"/>
        <v>3836</v>
      </c>
      <c r="AE466" s="256" t="str">
        <f t="shared" si="57"/>
        <v/>
      </c>
      <c r="AF466" s="252" t="str">
        <f t="shared" si="51"/>
        <v>-</v>
      </c>
    </row>
    <row r="467" spans="1:32" ht="20.149999999999999" customHeight="1" x14ac:dyDescent="0.75">
      <c r="A467" s="31">
        <v>465</v>
      </c>
      <c r="B467" s="235"/>
      <c r="C467" s="236"/>
      <c r="D467" s="236"/>
      <c r="E467" s="678"/>
      <c r="F467" s="238"/>
      <c r="G467" s="253" t="str">
        <f t="shared" si="54"/>
        <v/>
      </c>
      <c r="H467" s="31" t="str">
        <f>IF(AND(B467=H$1),LOOKUP(9.99999999999999E+307,$H$2:H466)+1,"")</f>
        <v/>
      </c>
      <c r="I467" s="31" t="str">
        <f>IF(AND(B467=I$1),LOOKUP(9.99999999999999E+307,$I$2:I466)+1,"")</f>
        <v/>
      </c>
      <c r="J467" s="31">
        <f>IF(AND(B467=J$1),LOOKUP(9.99999999999999E+307,$J$2:J466)+1,"")</f>
        <v>301</v>
      </c>
      <c r="K467" s="31">
        <f>IF(AND(B467=K$1),LOOKUP(9.99999999999999E+307,$K$2:K466)+1,"")</f>
        <v>301</v>
      </c>
      <c r="L467" s="31">
        <f>IF(AND(B467=L$1),LOOKUP(9.99999999999999E+307,$L$2:L466)+1,"")</f>
        <v>301</v>
      </c>
      <c r="M467" s="31">
        <f>IF(AND(B467=M$1),LOOKUP(9.99999999999999E+307,$M$2:M466)+1,"")</f>
        <v>301</v>
      </c>
      <c r="N467" s="31" t="e">
        <f>IF(AND(B467=N$1),LOOKUP(9.99999999999999E+307,$N$2:N466)+1,"")</f>
        <v>#REF!</v>
      </c>
      <c r="O467" s="31" t="e">
        <f>IF(AND($B467=O$1),LOOKUP(9.99999999999999E+307,$O$2:O466)+1,"")</f>
        <v>#REF!</v>
      </c>
      <c r="P467" s="31" t="e">
        <f>IF(AND($B467=P$1),LOOKUP(9.99999999999999E+307,$P$2:P466)+1,"")</f>
        <v>#REF!</v>
      </c>
      <c r="Q467" s="31" t="e">
        <f>IF(AND($B467=Q$1),LOOKUP(9.99999999999999E+307,$Q$2:Q466)+1,"")</f>
        <v>#REF!</v>
      </c>
      <c r="R467" s="31">
        <f>IF(AND($B467=R$1),LOOKUP(9.99999999999999E+307,$R$2:R466)+1,"")</f>
        <v>301</v>
      </c>
      <c r="S467" s="31">
        <f>IF(AND($B467=S$1),LOOKUP(9.99999999999999E+307,$S$2:S466)+1,"")</f>
        <v>301</v>
      </c>
      <c r="T467" s="265"/>
      <c r="U467" s="265"/>
      <c r="V467" s="265"/>
      <c r="AA467" s="254" t="str">
        <f t="shared" si="55"/>
        <v/>
      </c>
      <c r="AB467" s="254" t="str">
        <f t="shared" si="56"/>
        <v/>
      </c>
      <c r="AC467" s="255">
        <f t="shared" si="52"/>
        <v>0</v>
      </c>
      <c r="AD467" s="255">
        <f t="shared" si="53"/>
        <v>3836</v>
      </c>
      <c r="AE467" s="256" t="str">
        <f t="shared" si="57"/>
        <v/>
      </c>
      <c r="AF467" s="252" t="str">
        <f t="shared" si="51"/>
        <v>-</v>
      </c>
    </row>
    <row r="468" spans="1:32" ht="20.149999999999999" customHeight="1" x14ac:dyDescent="0.75">
      <c r="A468" s="31">
        <v>466</v>
      </c>
      <c r="B468" s="235"/>
      <c r="C468" s="236"/>
      <c r="D468" s="236"/>
      <c r="E468" s="678"/>
      <c r="F468" s="238"/>
      <c r="G468" s="253" t="str">
        <f t="shared" si="54"/>
        <v/>
      </c>
      <c r="H468" s="31" t="str">
        <f>IF(AND(B468=H$1),LOOKUP(9.99999999999999E+307,$H$2:H467)+1,"")</f>
        <v/>
      </c>
      <c r="I468" s="31" t="str">
        <f>IF(AND(B468=I$1),LOOKUP(9.99999999999999E+307,$I$2:I467)+1,"")</f>
        <v/>
      </c>
      <c r="J468" s="31">
        <f>IF(AND(B468=J$1),LOOKUP(9.99999999999999E+307,$J$2:J467)+1,"")</f>
        <v>302</v>
      </c>
      <c r="K468" s="31">
        <f>IF(AND(B468=K$1),LOOKUP(9.99999999999999E+307,$K$2:K467)+1,"")</f>
        <v>302</v>
      </c>
      <c r="L468" s="31">
        <f>IF(AND(B468=L$1),LOOKUP(9.99999999999999E+307,$L$2:L467)+1,"")</f>
        <v>302</v>
      </c>
      <c r="M468" s="31">
        <f>IF(AND(B468=M$1),LOOKUP(9.99999999999999E+307,$M$2:M467)+1,"")</f>
        <v>302</v>
      </c>
      <c r="N468" s="31" t="e">
        <f>IF(AND(B468=N$1),LOOKUP(9.99999999999999E+307,$N$2:N467)+1,"")</f>
        <v>#REF!</v>
      </c>
      <c r="O468" s="31" t="e">
        <f>IF(AND($B468=O$1),LOOKUP(9.99999999999999E+307,$O$2:O467)+1,"")</f>
        <v>#REF!</v>
      </c>
      <c r="P468" s="31" t="e">
        <f>IF(AND($B468=P$1),LOOKUP(9.99999999999999E+307,$P$2:P467)+1,"")</f>
        <v>#REF!</v>
      </c>
      <c r="Q468" s="31" t="e">
        <f>IF(AND($B468=Q$1),LOOKUP(9.99999999999999E+307,$Q$2:Q467)+1,"")</f>
        <v>#REF!</v>
      </c>
      <c r="R468" s="31">
        <f>IF(AND($B468=R$1),LOOKUP(9.99999999999999E+307,$R$2:R467)+1,"")</f>
        <v>302</v>
      </c>
      <c r="S468" s="31">
        <f>IF(AND($B468=S$1),LOOKUP(9.99999999999999E+307,$S$2:S467)+1,"")</f>
        <v>302</v>
      </c>
      <c r="T468" s="265"/>
      <c r="U468" s="265"/>
      <c r="V468" s="265"/>
      <c r="AA468" s="254" t="str">
        <f t="shared" si="55"/>
        <v/>
      </c>
      <c r="AB468" s="254" t="str">
        <f t="shared" si="56"/>
        <v/>
      </c>
      <c r="AC468" s="255">
        <f t="shared" si="52"/>
        <v>0</v>
      </c>
      <c r="AD468" s="255">
        <f t="shared" si="53"/>
        <v>3836</v>
      </c>
      <c r="AE468" s="256" t="str">
        <f t="shared" si="57"/>
        <v/>
      </c>
      <c r="AF468" s="252" t="str">
        <f t="shared" si="51"/>
        <v>-</v>
      </c>
    </row>
    <row r="469" spans="1:32" ht="20.149999999999999" customHeight="1" x14ac:dyDescent="0.75">
      <c r="A469" s="31">
        <v>467</v>
      </c>
      <c r="B469" s="235"/>
      <c r="C469" s="236"/>
      <c r="D469" s="236"/>
      <c r="E469" s="678"/>
      <c r="F469" s="238"/>
      <c r="G469" s="253" t="str">
        <f t="shared" si="54"/>
        <v/>
      </c>
      <c r="H469" s="31" t="str">
        <f>IF(AND(B469=H$1),LOOKUP(9.99999999999999E+307,$H$2:H468)+1,"")</f>
        <v/>
      </c>
      <c r="I469" s="31" t="str">
        <f>IF(AND(B469=I$1),LOOKUP(9.99999999999999E+307,$I$2:I468)+1,"")</f>
        <v/>
      </c>
      <c r="J469" s="31">
        <f>IF(AND(B469=J$1),LOOKUP(9.99999999999999E+307,$J$2:J468)+1,"")</f>
        <v>303</v>
      </c>
      <c r="K469" s="31">
        <f>IF(AND(B469=K$1),LOOKUP(9.99999999999999E+307,$K$2:K468)+1,"")</f>
        <v>303</v>
      </c>
      <c r="L469" s="31">
        <f>IF(AND(B469=L$1),LOOKUP(9.99999999999999E+307,$L$2:L468)+1,"")</f>
        <v>303</v>
      </c>
      <c r="M469" s="31">
        <f>IF(AND(B469=M$1),LOOKUP(9.99999999999999E+307,$M$2:M468)+1,"")</f>
        <v>303</v>
      </c>
      <c r="N469" s="31" t="e">
        <f>IF(AND(B469=N$1),LOOKUP(9.99999999999999E+307,$N$2:N468)+1,"")</f>
        <v>#REF!</v>
      </c>
      <c r="O469" s="31" t="e">
        <f>IF(AND($B469=O$1),LOOKUP(9.99999999999999E+307,$O$2:O468)+1,"")</f>
        <v>#REF!</v>
      </c>
      <c r="P469" s="31" t="e">
        <f>IF(AND($B469=P$1),LOOKUP(9.99999999999999E+307,$P$2:P468)+1,"")</f>
        <v>#REF!</v>
      </c>
      <c r="Q469" s="31" t="e">
        <f>IF(AND($B469=Q$1),LOOKUP(9.99999999999999E+307,$Q$2:Q468)+1,"")</f>
        <v>#REF!</v>
      </c>
      <c r="R469" s="31">
        <f>IF(AND($B469=R$1),LOOKUP(9.99999999999999E+307,$R$2:R468)+1,"")</f>
        <v>303</v>
      </c>
      <c r="S469" s="31">
        <f>IF(AND($B469=S$1),LOOKUP(9.99999999999999E+307,$S$2:S468)+1,"")</f>
        <v>303</v>
      </c>
      <c r="T469" s="265"/>
      <c r="U469" s="265"/>
      <c r="V469" s="265"/>
      <c r="AA469" s="254" t="str">
        <f t="shared" si="55"/>
        <v/>
      </c>
      <c r="AB469" s="254" t="str">
        <f t="shared" si="56"/>
        <v/>
      </c>
      <c r="AC469" s="255">
        <f t="shared" si="52"/>
        <v>0</v>
      </c>
      <c r="AD469" s="255">
        <f t="shared" si="53"/>
        <v>3836</v>
      </c>
      <c r="AE469" s="256" t="str">
        <f t="shared" si="57"/>
        <v/>
      </c>
      <c r="AF469" s="252" t="str">
        <f t="shared" si="51"/>
        <v>-</v>
      </c>
    </row>
    <row r="470" spans="1:32" ht="20.149999999999999" customHeight="1" x14ac:dyDescent="0.75">
      <c r="A470" s="31">
        <v>468</v>
      </c>
      <c r="B470" s="235"/>
      <c r="C470" s="236"/>
      <c r="D470" s="236"/>
      <c r="E470" s="678"/>
      <c r="F470" s="238"/>
      <c r="G470" s="253" t="str">
        <f t="shared" si="54"/>
        <v/>
      </c>
      <c r="H470" s="31" t="str">
        <f>IF(AND(B470=H$1),LOOKUP(9.99999999999999E+307,$H$2:H469)+1,"")</f>
        <v/>
      </c>
      <c r="I470" s="31" t="str">
        <f>IF(AND(B470=I$1),LOOKUP(9.99999999999999E+307,$I$2:I469)+1,"")</f>
        <v/>
      </c>
      <c r="J470" s="31">
        <f>IF(AND(B470=J$1),LOOKUP(9.99999999999999E+307,$J$2:J469)+1,"")</f>
        <v>304</v>
      </c>
      <c r="K470" s="31">
        <f>IF(AND(B470=K$1),LOOKUP(9.99999999999999E+307,$K$2:K469)+1,"")</f>
        <v>304</v>
      </c>
      <c r="L470" s="31">
        <f>IF(AND(B470=L$1),LOOKUP(9.99999999999999E+307,$L$2:L469)+1,"")</f>
        <v>304</v>
      </c>
      <c r="M470" s="31">
        <f>IF(AND(B470=M$1),LOOKUP(9.99999999999999E+307,$M$2:M469)+1,"")</f>
        <v>304</v>
      </c>
      <c r="N470" s="31" t="e">
        <f>IF(AND(B470=N$1),LOOKUP(9.99999999999999E+307,$N$2:N469)+1,"")</f>
        <v>#REF!</v>
      </c>
      <c r="O470" s="31" t="e">
        <f>IF(AND($B470=O$1),LOOKUP(9.99999999999999E+307,$O$2:O469)+1,"")</f>
        <v>#REF!</v>
      </c>
      <c r="P470" s="31" t="e">
        <f>IF(AND($B470=P$1),LOOKUP(9.99999999999999E+307,$P$2:P469)+1,"")</f>
        <v>#REF!</v>
      </c>
      <c r="Q470" s="31" t="e">
        <f>IF(AND($B470=Q$1),LOOKUP(9.99999999999999E+307,$Q$2:Q469)+1,"")</f>
        <v>#REF!</v>
      </c>
      <c r="R470" s="31">
        <f>IF(AND($B470=R$1),LOOKUP(9.99999999999999E+307,$R$2:R469)+1,"")</f>
        <v>304</v>
      </c>
      <c r="S470" s="31">
        <f>IF(AND($B470=S$1),LOOKUP(9.99999999999999E+307,$S$2:S469)+1,"")</f>
        <v>304</v>
      </c>
      <c r="T470" s="265"/>
      <c r="U470" s="265"/>
      <c r="V470" s="265"/>
      <c r="AA470" s="254" t="str">
        <f t="shared" si="55"/>
        <v/>
      </c>
      <c r="AB470" s="254" t="str">
        <f t="shared" si="56"/>
        <v/>
      </c>
      <c r="AC470" s="255">
        <f t="shared" si="52"/>
        <v>0</v>
      </c>
      <c r="AD470" s="255">
        <f t="shared" si="53"/>
        <v>3836</v>
      </c>
      <c r="AE470" s="256" t="str">
        <f t="shared" si="57"/>
        <v/>
      </c>
      <c r="AF470" s="252" t="str">
        <f t="shared" si="51"/>
        <v>-</v>
      </c>
    </row>
    <row r="471" spans="1:32" ht="20.149999999999999" customHeight="1" x14ac:dyDescent="0.75">
      <c r="A471" s="31">
        <v>469</v>
      </c>
      <c r="B471" s="235"/>
      <c r="C471" s="236"/>
      <c r="D471" s="236"/>
      <c r="E471" s="678"/>
      <c r="F471" s="238"/>
      <c r="G471" s="253" t="str">
        <f t="shared" si="54"/>
        <v/>
      </c>
      <c r="H471" s="31" t="str">
        <f>IF(AND(B471=H$1),LOOKUP(9.99999999999999E+307,$H$2:H470)+1,"")</f>
        <v/>
      </c>
      <c r="I471" s="31" t="str">
        <f>IF(AND(B471=I$1),LOOKUP(9.99999999999999E+307,$I$2:I470)+1,"")</f>
        <v/>
      </c>
      <c r="J471" s="31">
        <f>IF(AND(B471=J$1),LOOKUP(9.99999999999999E+307,$J$2:J470)+1,"")</f>
        <v>305</v>
      </c>
      <c r="K471" s="31">
        <f>IF(AND(B471=K$1),LOOKUP(9.99999999999999E+307,$K$2:K470)+1,"")</f>
        <v>305</v>
      </c>
      <c r="L471" s="31">
        <f>IF(AND(B471=L$1),LOOKUP(9.99999999999999E+307,$L$2:L470)+1,"")</f>
        <v>305</v>
      </c>
      <c r="M471" s="31">
        <f>IF(AND(B471=M$1),LOOKUP(9.99999999999999E+307,$M$2:M470)+1,"")</f>
        <v>305</v>
      </c>
      <c r="N471" s="31" t="e">
        <f>IF(AND(B471=N$1),LOOKUP(9.99999999999999E+307,$N$2:N470)+1,"")</f>
        <v>#REF!</v>
      </c>
      <c r="O471" s="31" t="e">
        <f>IF(AND($B471=O$1),LOOKUP(9.99999999999999E+307,$O$2:O470)+1,"")</f>
        <v>#REF!</v>
      </c>
      <c r="P471" s="31" t="e">
        <f>IF(AND($B471=P$1),LOOKUP(9.99999999999999E+307,$P$2:P470)+1,"")</f>
        <v>#REF!</v>
      </c>
      <c r="Q471" s="31" t="e">
        <f>IF(AND($B471=Q$1),LOOKUP(9.99999999999999E+307,$Q$2:Q470)+1,"")</f>
        <v>#REF!</v>
      </c>
      <c r="R471" s="31">
        <f>IF(AND($B471=R$1),LOOKUP(9.99999999999999E+307,$R$2:R470)+1,"")</f>
        <v>305</v>
      </c>
      <c r="S471" s="31">
        <f>IF(AND($B471=S$1),LOOKUP(9.99999999999999E+307,$S$2:S470)+1,"")</f>
        <v>305</v>
      </c>
      <c r="T471" s="265"/>
      <c r="U471" s="265"/>
      <c r="V471" s="265"/>
      <c r="AA471" s="254" t="str">
        <f t="shared" si="55"/>
        <v/>
      </c>
      <c r="AB471" s="254" t="str">
        <f t="shared" si="56"/>
        <v/>
      </c>
      <c r="AC471" s="255">
        <f t="shared" si="52"/>
        <v>0</v>
      </c>
      <c r="AD471" s="255">
        <f t="shared" si="53"/>
        <v>3836</v>
      </c>
      <c r="AE471" s="256" t="str">
        <f t="shared" si="57"/>
        <v/>
      </c>
      <c r="AF471" s="252" t="str">
        <f t="shared" si="51"/>
        <v>-</v>
      </c>
    </row>
    <row r="472" spans="1:32" ht="20.149999999999999" customHeight="1" x14ac:dyDescent="0.75">
      <c r="A472" s="31">
        <v>470</v>
      </c>
      <c r="B472" s="235"/>
      <c r="C472" s="236"/>
      <c r="D472" s="236"/>
      <c r="E472" s="678"/>
      <c r="F472" s="238"/>
      <c r="G472" s="253" t="str">
        <f t="shared" si="54"/>
        <v/>
      </c>
      <c r="H472" s="31" t="str">
        <f>IF(AND(B472=H$1),LOOKUP(9.99999999999999E+307,$H$2:H471)+1,"")</f>
        <v/>
      </c>
      <c r="I472" s="31" t="str">
        <f>IF(AND(B472=I$1),LOOKUP(9.99999999999999E+307,$I$2:I471)+1,"")</f>
        <v/>
      </c>
      <c r="J472" s="31">
        <f>IF(AND(B472=J$1),LOOKUP(9.99999999999999E+307,$J$2:J471)+1,"")</f>
        <v>306</v>
      </c>
      <c r="K472" s="31">
        <f>IF(AND(B472=K$1),LOOKUP(9.99999999999999E+307,$K$2:K471)+1,"")</f>
        <v>306</v>
      </c>
      <c r="L472" s="31">
        <f>IF(AND(B472=L$1),LOOKUP(9.99999999999999E+307,$L$2:L471)+1,"")</f>
        <v>306</v>
      </c>
      <c r="M472" s="31">
        <f>IF(AND(B472=M$1),LOOKUP(9.99999999999999E+307,$M$2:M471)+1,"")</f>
        <v>306</v>
      </c>
      <c r="N472" s="31" t="e">
        <f>IF(AND(B472=N$1),LOOKUP(9.99999999999999E+307,$N$2:N471)+1,"")</f>
        <v>#REF!</v>
      </c>
      <c r="O472" s="31" t="e">
        <f>IF(AND($B472=O$1),LOOKUP(9.99999999999999E+307,$O$2:O471)+1,"")</f>
        <v>#REF!</v>
      </c>
      <c r="P472" s="31" t="e">
        <f>IF(AND($B472=P$1),LOOKUP(9.99999999999999E+307,$P$2:P471)+1,"")</f>
        <v>#REF!</v>
      </c>
      <c r="Q472" s="31" t="e">
        <f>IF(AND($B472=Q$1),LOOKUP(9.99999999999999E+307,$Q$2:Q471)+1,"")</f>
        <v>#REF!</v>
      </c>
      <c r="R472" s="31">
        <f>IF(AND($B472=R$1),LOOKUP(9.99999999999999E+307,$R$2:R471)+1,"")</f>
        <v>306</v>
      </c>
      <c r="S472" s="31">
        <f>IF(AND($B472=S$1),LOOKUP(9.99999999999999E+307,$S$2:S471)+1,"")</f>
        <v>306</v>
      </c>
      <c r="T472" s="265"/>
      <c r="U472" s="265"/>
      <c r="V472" s="265"/>
      <c r="AA472" s="254" t="str">
        <f t="shared" si="55"/>
        <v/>
      </c>
      <c r="AB472" s="254" t="str">
        <f t="shared" si="56"/>
        <v/>
      </c>
      <c r="AC472" s="255">
        <f t="shared" si="52"/>
        <v>0</v>
      </c>
      <c r="AD472" s="255">
        <f t="shared" si="53"/>
        <v>3836</v>
      </c>
      <c r="AE472" s="256" t="str">
        <f t="shared" si="57"/>
        <v/>
      </c>
      <c r="AF472" s="252" t="str">
        <f t="shared" si="51"/>
        <v>-</v>
      </c>
    </row>
    <row r="473" spans="1:32" ht="20.149999999999999" customHeight="1" x14ac:dyDescent="0.75">
      <c r="A473" s="31">
        <v>471</v>
      </c>
      <c r="B473" s="235"/>
      <c r="C473" s="236"/>
      <c r="D473" s="236"/>
      <c r="E473" s="678"/>
      <c r="F473" s="238"/>
      <c r="G473" s="253" t="str">
        <f t="shared" si="54"/>
        <v/>
      </c>
      <c r="H473" s="31" t="str">
        <f>IF(AND(B473=H$1),LOOKUP(9.99999999999999E+307,$H$2:H472)+1,"")</f>
        <v/>
      </c>
      <c r="I473" s="31" t="str">
        <f>IF(AND(B473=I$1),LOOKUP(9.99999999999999E+307,$I$2:I472)+1,"")</f>
        <v/>
      </c>
      <c r="J473" s="31">
        <f>IF(AND(B473=J$1),LOOKUP(9.99999999999999E+307,$J$2:J472)+1,"")</f>
        <v>307</v>
      </c>
      <c r="K473" s="31">
        <f>IF(AND(B473=K$1),LOOKUP(9.99999999999999E+307,$K$2:K472)+1,"")</f>
        <v>307</v>
      </c>
      <c r="L473" s="31">
        <f>IF(AND(B473=L$1),LOOKUP(9.99999999999999E+307,$L$2:L472)+1,"")</f>
        <v>307</v>
      </c>
      <c r="M473" s="31">
        <f>IF(AND(B473=M$1),LOOKUP(9.99999999999999E+307,$M$2:M472)+1,"")</f>
        <v>307</v>
      </c>
      <c r="N473" s="31" t="e">
        <f>IF(AND(B473=N$1),LOOKUP(9.99999999999999E+307,$N$2:N472)+1,"")</f>
        <v>#REF!</v>
      </c>
      <c r="O473" s="31" t="e">
        <f>IF(AND($B473=O$1),LOOKUP(9.99999999999999E+307,$O$2:O472)+1,"")</f>
        <v>#REF!</v>
      </c>
      <c r="P473" s="31" t="e">
        <f>IF(AND($B473=P$1),LOOKUP(9.99999999999999E+307,$P$2:P472)+1,"")</f>
        <v>#REF!</v>
      </c>
      <c r="Q473" s="31" t="e">
        <f>IF(AND($B473=Q$1),LOOKUP(9.99999999999999E+307,$Q$2:Q472)+1,"")</f>
        <v>#REF!</v>
      </c>
      <c r="R473" s="31">
        <f>IF(AND($B473=R$1),LOOKUP(9.99999999999999E+307,$R$2:R472)+1,"")</f>
        <v>307</v>
      </c>
      <c r="S473" s="31">
        <f>IF(AND($B473=S$1),LOOKUP(9.99999999999999E+307,$S$2:S472)+1,"")</f>
        <v>307</v>
      </c>
      <c r="T473" s="265"/>
      <c r="U473" s="265"/>
      <c r="V473" s="265"/>
      <c r="AA473" s="254" t="str">
        <f t="shared" si="55"/>
        <v/>
      </c>
      <c r="AB473" s="254" t="str">
        <f t="shared" si="56"/>
        <v/>
      </c>
      <c r="AC473" s="255">
        <f t="shared" si="52"/>
        <v>0</v>
      </c>
      <c r="AD473" s="255">
        <f t="shared" si="53"/>
        <v>3836</v>
      </c>
      <c r="AE473" s="256" t="str">
        <f t="shared" si="57"/>
        <v/>
      </c>
      <c r="AF473" s="252" t="str">
        <f t="shared" si="51"/>
        <v>-</v>
      </c>
    </row>
    <row r="474" spans="1:32" ht="20.149999999999999" customHeight="1" x14ac:dyDescent="0.75">
      <c r="A474" s="31">
        <v>472</v>
      </c>
      <c r="B474" s="235"/>
      <c r="C474" s="236"/>
      <c r="D474" s="236"/>
      <c r="E474" s="678"/>
      <c r="F474" s="238"/>
      <c r="G474" s="253" t="str">
        <f t="shared" si="54"/>
        <v/>
      </c>
      <c r="H474" s="31" t="str">
        <f>IF(AND(B474=H$1),LOOKUP(9.99999999999999E+307,$H$2:H473)+1,"")</f>
        <v/>
      </c>
      <c r="I474" s="31" t="str">
        <f>IF(AND(B474=I$1),LOOKUP(9.99999999999999E+307,$I$2:I473)+1,"")</f>
        <v/>
      </c>
      <c r="J474" s="31">
        <f>IF(AND(B474=J$1),LOOKUP(9.99999999999999E+307,$J$2:J473)+1,"")</f>
        <v>308</v>
      </c>
      <c r="K474" s="31">
        <f>IF(AND(B474=K$1),LOOKUP(9.99999999999999E+307,$K$2:K473)+1,"")</f>
        <v>308</v>
      </c>
      <c r="L474" s="31">
        <f>IF(AND(B474=L$1),LOOKUP(9.99999999999999E+307,$L$2:L473)+1,"")</f>
        <v>308</v>
      </c>
      <c r="M474" s="31">
        <f>IF(AND(B474=M$1),LOOKUP(9.99999999999999E+307,$M$2:M473)+1,"")</f>
        <v>308</v>
      </c>
      <c r="N474" s="31" t="e">
        <f>IF(AND(B474=N$1),LOOKUP(9.99999999999999E+307,$N$2:N473)+1,"")</f>
        <v>#REF!</v>
      </c>
      <c r="O474" s="31" t="e">
        <f>IF(AND($B474=O$1),LOOKUP(9.99999999999999E+307,$O$2:O473)+1,"")</f>
        <v>#REF!</v>
      </c>
      <c r="P474" s="31" t="e">
        <f>IF(AND($B474=P$1),LOOKUP(9.99999999999999E+307,$P$2:P473)+1,"")</f>
        <v>#REF!</v>
      </c>
      <c r="Q474" s="31" t="e">
        <f>IF(AND($B474=Q$1),LOOKUP(9.99999999999999E+307,$Q$2:Q473)+1,"")</f>
        <v>#REF!</v>
      </c>
      <c r="R474" s="31">
        <f>IF(AND($B474=R$1),LOOKUP(9.99999999999999E+307,$R$2:R473)+1,"")</f>
        <v>308</v>
      </c>
      <c r="S474" s="31">
        <f>IF(AND($B474=S$1),LOOKUP(9.99999999999999E+307,$S$2:S473)+1,"")</f>
        <v>308</v>
      </c>
      <c r="T474" s="265"/>
      <c r="U474" s="265"/>
      <c r="V474" s="265"/>
      <c r="AA474" s="254" t="str">
        <f t="shared" si="55"/>
        <v/>
      </c>
      <c r="AB474" s="254" t="str">
        <f t="shared" si="56"/>
        <v/>
      </c>
      <c r="AC474" s="255">
        <f t="shared" si="52"/>
        <v>0</v>
      </c>
      <c r="AD474" s="255">
        <f t="shared" si="53"/>
        <v>3836</v>
      </c>
      <c r="AE474" s="256" t="str">
        <f t="shared" si="57"/>
        <v/>
      </c>
      <c r="AF474" s="252" t="str">
        <f t="shared" si="51"/>
        <v>-</v>
      </c>
    </row>
    <row r="475" spans="1:32" ht="20.149999999999999" customHeight="1" x14ac:dyDescent="0.75">
      <c r="A475" s="31">
        <v>473</v>
      </c>
      <c r="B475" s="235"/>
      <c r="C475" s="236"/>
      <c r="D475" s="236"/>
      <c r="E475" s="678"/>
      <c r="F475" s="238"/>
      <c r="G475" s="253" t="str">
        <f t="shared" si="54"/>
        <v/>
      </c>
      <c r="H475" s="31" t="str">
        <f>IF(AND(B475=H$1),LOOKUP(9.99999999999999E+307,$H$2:H474)+1,"")</f>
        <v/>
      </c>
      <c r="I475" s="31" t="str">
        <f>IF(AND(B475=I$1),LOOKUP(9.99999999999999E+307,$I$2:I474)+1,"")</f>
        <v/>
      </c>
      <c r="J475" s="31">
        <f>IF(AND(B475=J$1),LOOKUP(9.99999999999999E+307,$J$2:J474)+1,"")</f>
        <v>309</v>
      </c>
      <c r="K475" s="31">
        <f>IF(AND(B475=K$1),LOOKUP(9.99999999999999E+307,$K$2:K474)+1,"")</f>
        <v>309</v>
      </c>
      <c r="L475" s="31">
        <f>IF(AND(B475=L$1),LOOKUP(9.99999999999999E+307,$L$2:L474)+1,"")</f>
        <v>309</v>
      </c>
      <c r="M475" s="31">
        <f>IF(AND(B475=M$1),LOOKUP(9.99999999999999E+307,$M$2:M474)+1,"")</f>
        <v>309</v>
      </c>
      <c r="N475" s="31" t="e">
        <f>IF(AND(B475=N$1),LOOKUP(9.99999999999999E+307,$N$2:N474)+1,"")</f>
        <v>#REF!</v>
      </c>
      <c r="O475" s="31" t="e">
        <f>IF(AND($B475=O$1),LOOKUP(9.99999999999999E+307,$O$2:O474)+1,"")</f>
        <v>#REF!</v>
      </c>
      <c r="P475" s="31" t="e">
        <f>IF(AND($B475=P$1),LOOKUP(9.99999999999999E+307,$P$2:P474)+1,"")</f>
        <v>#REF!</v>
      </c>
      <c r="Q475" s="31" t="e">
        <f>IF(AND($B475=Q$1),LOOKUP(9.99999999999999E+307,$Q$2:Q474)+1,"")</f>
        <v>#REF!</v>
      </c>
      <c r="R475" s="31">
        <f>IF(AND($B475=R$1),LOOKUP(9.99999999999999E+307,$R$2:R474)+1,"")</f>
        <v>309</v>
      </c>
      <c r="S475" s="31">
        <f>IF(AND($B475=S$1),LOOKUP(9.99999999999999E+307,$S$2:S474)+1,"")</f>
        <v>309</v>
      </c>
      <c r="T475" s="265"/>
      <c r="U475" s="265"/>
      <c r="V475" s="265"/>
      <c r="AA475" s="254" t="str">
        <f t="shared" si="55"/>
        <v/>
      </c>
      <c r="AB475" s="254" t="str">
        <f t="shared" si="56"/>
        <v/>
      </c>
      <c r="AC475" s="255">
        <f t="shared" si="52"/>
        <v>0</v>
      </c>
      <c r="AD475" s="255">
        <f t="shared" si="53"/>
        <v>3836</v>
      </c>
      <c r="AE475" s="256" t="str">
        <f t="shared" si="57"/>
        <v/>
      </c>
      <c r="AF475" s="252" t="str">
        <f t="shared" si="51"/>
        <v>-</v>
      </c>
    </row>
    <row r="476" spans="1:32" ht="20.149999999999999" customHeight="1" x14ac:dyDescent="0.75">
      <c r="A476" s="31">
        <v>474</v>
      </c>
      <c r="B476" s="235"/>
      <c r="C476" s="236"/>
      <c r="D476" s="236"/>
      <c r="E476" s="678"/>
      <c r="F476" s="238"/>
      <c r="G476" s="253" t="str">
        <f t="shared" si="54"/>
        <v/>
      </c>
      <c r="H476" s="31" t="str">
        <f>IF(AND(B476=H$1),LOOKUP(9.99999999999999E+307,$H$2:H475)+1,"")</f>
        <v/>
      </c>
      <c r="I476" s="31" t="str">
        <f>IF(AND(B476=I$1),LOOKUP(9.99999999999999E+307,$I$2:I475)+1,"")</f>
        <v/>
      </c>
      <c r="J476" s="31">
        <f>IF(AND(B476=J$1),LOOKUP(9.99999999999999E+307,$J$2:J475)+1,"")</f>
        <v>310</v>
      </c>
      <c r="K476" s="31">
        <f>IF(AND(B476=K$1),LOOKUP(9.99999999999999E+307,$K$2:K475)+1,"")</f>
        <v>310</v>
      </c>
      <c r="L476" s="31">
        <f>IF(AND(B476=L$1),LOOKUP(9.99999999999999E+307,$L$2:L475)+1,"")</f>
        <v>310</v>
      </c>
      <c r="M476" s="31">
        <f>IF(AND(B476=M$1),LOOKUP(9.99999999999999E+307,$M$2:M475)+1,"")</f>
        <v>310</v>
      </c>
      <c r="N476" s="31" t="e">
        <f>IF(AND(B476=N$1),LOOKUP(9.99999999999999E+307,$N$2:N475)+1,"")</f>
        <v>#REF!</v>
      </c>
      <c r="O476" s="31" t="e">
        <f>IF(AND($B476=O$1),LOOKUP(9.99999999999999E+307,$O$2:O475)+1,"")</f>
        <v>#REF!</v>
      </c>
      <c r="P476" s="31" t="e">
        <f>IF(AND($B476=P$1),LOOKUP(9.99999999999999E+307,$P$2:P475)+1,"")</f>
        <v>#REF!</v>
      </c>
      <c r="Q476" s="31" t="e">
        <f>IF(AND($B476=Q$1),LOOKUP(9.99999999999999E+307,$Q$2:Q475)+1,"")</f>
        <v>#REF!</v>
      </c>
      <c r="R476" s="31">
        <f>IF(AND($B476=R$1),LOOKUP(9.99999999999999E+307,$R$2:R475)+1,"")</f>
        <v>310</v>
      </c>
      <c r="S476" s="31">
        <f>IF(AND($B476=S$1),LOOKUP(9.99999999999999E+307,$S$2:S475)+1,"")</f>
        <v>310</v>
      </c>
      <c r="T476" s="265"/>
      <c r="U476" s="265"/>
      <c r="V476" s="265"/>
      <c r="AA476" s="254" t="str">
        <f t="shared" si="55"/>
        <v/>
      </c>
      <c r="AB476" s="254" t="str">
        <f t="shared" si="56"/>
        <v/>
      </c>
      <c r="AC476" s="255">
        <f t="shared" si="52"/>
        <v>0</v>
      </c>
      <c r="AD476" s="255">
        <f t="shared" si="53"/>
        <v>3836</v>
      </c>
      <c r="AE476" s="256" t="str">
        <f t="shared" si="57"/>
        <v/>
      </c>
      <c r="AF476" s="252" t="str">
        <f t="shared" si="51"/>
        <v>-</v>
      </c>
    </row>
    <row r="477" spans="1:32" ht="20.149999999999999" customHeight="1" x14ac:dyDescent="0.75">
      <c r="A477" s="31">
        <v>475</v>
      </c>
      <c r="B477" s="235"/>
      <c r="C477" s="236"/>
      <c r="D477" s="236"/>
      <c r="E477" s="678"/>
      <c r="F477" s="238"/>
      <c r="G477" s="253" t="str">
        <f t="shared" si="54"/>
        <v/>
      </c>
      <c r="H477" s="31" t="str">
        <f>IF(AND(B477=H$1),LOOKUP(9.99999999999999E+307,$H$2:H476)+1,"")</f>
        <v/>
      </c>
      <c r="I477" s="31" t="str">
        <f>IF(AND(B477=I$1),LOOKUP(9.99999999999999E+307,$I$2:I476)+1,"")</f>
        <v/>
      </c>
      <c r="J477" s="31">
        <f>IF(AND(B477=J$1),LOOKUP(9.99999999999999E+307,$J$2:J476)+1,"")</f>
        <v>311</v>
      </c>
      <c r="K477" s="31">
        <f>IF(AND(B477=K$1),LOOKUP(9.99999999999999E+307,$K$2:K476)+1,"")</f>
        <v>311</v>
      </c>
      <c r="L477" s="31">
        <f>IF(AND(B477=L$1),LOOKUP(9.99999999999999E+307,$L$2:L476)+1,"")</f>
        <v>311</v>
      </c>
      <c r="M477" s="31">
        <f>IF(AND(B477=M$1),LOOKUP(9.99999999999999E+307,$M$2:M476)+1,"")</f>
        <v>311</v>
      </c>
      <c r="N477" s="31" t="e">
        <f>IF(AND(B477=N$1),LOOKUP(9.99999999999999E+307,$N$2:N476)+1,"")</f>
        <v>#REF!</v>
      </c>
      <c r="O477" s="31" t="e">
        <f>IF(AND($B477=O$1),LOOKUP(9.99999999999999E+307,$O$2:O476)+1,"")</f>
        <v>#REF!</v>
      </c>
      <c r="P477" s="31" t="e">
        <f>IF(AND($B477=P$1),LOOKUP(9.99999999999999E+307,$P$2:P476)+1,"")</f>
        <v>#REF!</v>
      </c>
      <c r="Q477" s="31" t="e">
        <f>IF(AND($B477=Q$1),LOOKUP(9.99999999999999E+307,$Q$2:Q476)+1,"")</f>
        <v>#REF!</v>
      </c>
      <c r="R477" s="31">
        <f>IF(AND($B477=R$1),LOOKUP(9.99999999999999E+307,$R$2:R476)+1,"")</f>
        <v>311</v>
      </c>
      <c r="S477" s="31">
        <f>IF(AND($B477=S$1),LOOKUP(9.99999999999999E+307,$S$2:S476)+1,"")</f>
        <v>311</v>
      </c>
      <c r="T477" s="265"/>
      <c r="U477" s="265"/>
      <c r="V477" s="265"/>
      <c r="AA477" s="254" t="str">
        <f t="shared" si="55"/>
        <v/>
      </c>
      <c r="AB477" s="254" t="str">
        <f t="shared" si="56"/>
        <v/>
      </c>
      <c r="AC477" s="255">
        <f t="shared" si="52"/>
        <v>0</v>
      </c>
      <c r="AD477" s="255">
        <f t="shared" si="53"/>
        <v>3836</v>
      </c>
      <c r="AE477" s="256" t="str">
        <f t="shared" si="57"/>
        <v/>
      </c>
      <c r="AF477" s="252" t="str">
        <f t="shared" si="51"/>
        <v>-</v>
      </c>
    </row>
    <row r="478" spans="1:32" ht="20.149999999999999" customHeight="1" x14ac:dyDescent="0.75">
      <c r="A478" s="31">
        <v>476</v>
      </c>
      <c r="B478" s="235"/>
      <c r="C478" s="236"/>
      <c r="D478" s="236"/>
      <c r="E478" s="678"/>
      <c r="F478" s="238"/>
      <c r="G478" s="253" t="str">
        <f t="shared" si="54"/>
        <v/>
      </c>
      <c r="H478" s="31" t="str">
        <f>IF(AND(B478=H$1),LOOKUP(9.99999999999999E+307,$H$2:H477)+1,"")</f>
        <v/>
      </c>
      <c r="I478" s="31" t="str">
        <f>IF(AND(B478=I$1),LOOKUP(9.99999999999999E+307,$I$2:I477)+1,"")</f>
        <v/>
      </c>
      <c r="J478" s="31">
        <f>IF(AND(B478=J$1),LOOKUP(9.99999999999999E+307,$J$2:J477)+1,"")</f>
        <v>312</v>
      </c>
      <c r="K478" s="31">
        <f>IF(AND(B478=K$1),LOOKUP(9.99999999999999E+307,$K$2:K477)+1,"")</f>
        <v>312</v>
      </c>
      <c r="L478" s="31">
        <f>IF(AND(B478=L$1),LOOKUP(9.99999999999999E+307,$L$2:L477)+1,"")</f>
        <v>312</v>
      </c>
      <c r="M478" s="31">
        <f>IF(AND(B478=M$1),LOOKUP(9.99999999999999E+307,$M$2:M477)+1,"")</f>
        <v>312</v>
      </c>
      <c r="N478" s="31" t="e">
        <f>IF(AND(B478=N$1),LOOKUP(9.99999999999999E+307,$N$2:N477)+1,"")</f>
        <v>#REF!</v>
      </c>
      <c r="O478" s="31" t="e">
        <f>IF(AND($B478=O$1),LOOKUP(9.99999999999999E+307,$O$2:O477)+1,"")</f>
        <v>#REF!</v>
      </c>
      <c r="P478" s="31" t="e">
        <f>IF(AND($B478=P$1),LOOKUP(9.99999999999999E+307,$P$2:P477)+1,"")</f>
        <v>#REF!</v>
      </c>
      <c r="Q478" s="31" t="e">
        <f>IF(AND($B478=Q$1),LOOKUP(9.99999999999999E+307,$Q$2:Q477)+1,"")</f>
        <v>#REF!</v>
      </c>
      <c r="R478" s="31">
        <f>IF(AND($B478=R$1),LOOKUP(9.99999999999999E+307,$R$2:R477)+1,"")</f>
        <v>312</v>
      </c>
      <c r="S478" s="31">
        <f>IF(AND($B478=S$1),LOOKUP(9.99999999999999E+307,$S$2:S477)+1,"")</f>
        <v>312</v>
      </c>
      <c r="T478" s="265"/>
      <c r="U478" s="265"/>
      <c r="V478" s="265"/>
      <c r="AA478" s="254" t="str">
        <f t="shared" si="55"/>
        <v/>
      </c>
      <c r="AB478" s="254" t="str">
        <f t="shared" si="56"/>
        <v/>
      </c>
      <c r="AC478" s="255">
        <f t="shared" si="52"/>
        <v>0</v>
      </c>
      <c r="AD478" s="255">
        <f t="shared" si="53"/>
        <v>3836</v>
      </c>
      <c r="AE478" s="256" t="str">
        <f t="shared" si="57"/>
        <v/>
      </c>
      <c r="AF478" s="252" t="str">
        <f t="shared" si="51"/>
        <v>-</v>
      </c>
    </row>
    <row r="479" spans="1:32" ht="20.149999999999999" customHeight="1" x14ac:dyDescent="0.75">
      <c r="A479" s="31">
        <v>477</v>
      </c>
      <c r="B479" s="235"/>
      <c r="C479" s="236"/>
      <c r="D479" s="236"/>
      <c r="E479" s="678"/>
      <c r="F479" s="238"/>
      <c r="G479" s="253" t="str">
        <f t="shared" si="54"/>
        <v/>
      </c>
      <c r="H479" s="31" t="str">
        <f>IF(AND(B479=H$1),LOOKUP(9.99999999999999E+307,$H$2:H478)+1,"")</f>
        <v/>
      </c>
      <c r="I479" s="31" t="str">
        <f>IF(AND(B479=I$1),LOOKUP(9.99999999999999E+307,$I$2:I478)+1,"")</f>
        <v/>
      </c>
      <c r="J479" s="31">
        <f>IF(AND(B479=J$1),LOOKUP(9.99999999999999E+307,$J$2:J478)+1,"")</f>
        <v>313</v>
      </c>
      <c r="K479" s="31">
        <f>IF(AND(B479=K$1),LOOKUP(9.99999999999999E+307,$K$2:K478)+1,"")</f>
        <v>313</v>
      </c>
      <c r="L479" s="31">
        <f>IF(AND(B479=L$1),LOOKUP(9.99999999999999E+307,$L$2:L478)+1,"")</f>
        <v>313</v>
      </c>
      <c r="M479" s="31">
        <f>IF(AND(B479=M$1),LOOKUP(9.99999999999999E+307,$M$2:M478)+1,"")</f>
        <v>313</v>
      </c>
      <c r="N479" s="31" t="e">
        <f>IF(AND(B479=N$1),LOOKUP(9.99999999999999E+307,$N$2:N478)+1,"")</f>
        <v>#REF!</v>
      </c>
      <c r="O479" s="31" t="e">
        <f>IF(AND($B479=O$1),LOOKUP(9.99999999999999E+307,$O$2:O478)+1,"")</f>
        <v>#REF!</v>
      </c>
      <c r="P479" s="31" t="e">
        <f>IF(AND($B479=P$1),LOOKUP(9.99999999999999E+307,$P$2:P478)+1,"")</f>
        <v>#REF!</v>
      </c>
      <c r="Q479" s="31" t="e">
        <f>IF(AND($B479=Q$1),LOOKUP(9.99999999999999E+307,$Q$2:Q478)+1,"")</f>
        <v>#REF!</v>
      </c>
      <c r="R479" s="31">
        <f>IF(AND($B479=R$1),LOOKUP(9.99999999999999E+307,$R$2:R478)+1,"")</f>
        <v>313</v>
      </c>
      <c r="S479" s="31">
        <f>IF(AND($B479=S$1),LOOKUP(9.99999999999999E+307,$S$2:S478)+1,"")</f>
        <v>313</v>
      </c>
      <c r="T479" s="265"/>
      <c r="U479" s="265"/>
      <c r="V479" s="265"/>
      <c r="AA479" s="254" t="str">
        <f t="shared" si="55"/>
        <v/>
      </c>
      <c r="AB479" s="254" t="str">
        <f t="shared" si="56"/>
        <v/>
      </c>
      <c r="AC479" s="255">
        <f t="shared" si="52"/>
        <v>0</v>
      </c>
      <c r="AD479" s="255">
        <f t="shared" si="53"/>
        <v>3836</v>
      </c>
      <c r="AE479" s="256" t="str">
        <f t="shared" si="57"/>
        <v/>
      </c>
      <c r="AF479" s="252" t="str">
        <f t="shared" si="51"/>
        <v>-</v>
      </c>
    </row>
    <row r="480" spans="1:32" ht="20.149999999999999" customHeight="1" x14ac:dyDescent="0.75">
      <c r="A480" s="31">
        <v>478</v>
      </c>
      <c r="B480" s="235"/>
      <c r="C480" s="236"/>
      <c r="D480" s="236"/>
      <c r="E480" s="678"/>
      <c r="F480" s="238"/>
      <c r="G480" s="253" t="str">
        <f t="shared" si="54"/>
        <v/>
      </c>
      <c r="H480" s="31" t="str">
        <f>IF(AND(B480=H$1),LOOKUP(9.99999999999999E+307,$H$2:H479)+1,"")</f>
        <v/>
      </c>
      <c r="I480" s="31" t="str">
        <f>IF(AND(B480=I$1),LOOKUP(9.99999999999999E+307,$I$2:I479)+1,"")</f>
        <v/>
      </c>
      <c r="J480" s="31">
        <f>IF(AND(B480=J$1),LOOKUP(9.99999999999999E+307,$J$2:J479)+1,"")</f>
        <v>314</v>
      </c>
      <c r="K480" s="31">
        <f>IF(AND(B480=K$1),LOOKUP(9.99999999999999E+307,$K$2:K479)+1,"")</f>
        <v>314</v>
      </c>
      <c r="L480" s="31">
        <f>IF(AND(B480=L$1),LOOKUP(9.99999999999999E+307,$L$2:L479)+1,"")</f>
        <v>314</v>
      </c>
      <c r="M480" s="31">
        <f>IF(AND(B480=M$1),LOOKUP(9.99999999999999E+307,$M$2:M479)+1,"")</f>
        <v>314</v>
      </c>
      <c r="N480" s="31" t="e">
        <f>IF(AND(B480=N$1),LOOKUP(9.99999999999999E+307,$N$2:N479)+1,"")</f>
        <v>#REF!</v>
      </c>
      <c r="O480" s="31" t="e">
        <f>IF(AND($B480=O$1),LOOKUP(9.99999999999999E+307,$O$2:O479)+1,"")</f>
        <v>#REF!</v>
      </c>
      <c r="P480" s="31" t="e">
        <f>IF(AND($B480=P$1),LOOKUP(9.99999999999999E+307,$P$2:P479)+1,"")</f>
        <v>#REF!</v>
      </c>
      <c r="Q480" s="31" t="e">
        <f>IF(AND($B480=Q$1),LOOKUP(9.99999999999999E+307,$Q$2:Q479)+1,"")</f>
        <v>#REF!</v>
      </c>
      <c r="R480" s="31">
        <f>IF(AND($B480=R$1),LOOKUP(9.99999999999999E+307,$R$2:R479)+1,"")</f>
        <v>314</v>
      </c>
      <c r="S480" s="31">
        <f>IF(AND($B480=S$1),LOOKUP(9.99999999999999E+307,$S$2:S479)+1,"")</f>
        <v>314</v>
      </c>
      <c r="T480" s="265"/>
      <c r="U480" s="265"/>
      <c r="V480" s="265"/>
      <c r="AA480" s="254" t="str">
        <f t="shared" si="55"/>
        <v/>
      </c>
      <c r="AB480" s="254" t="str">
        <f t="shared" si="56"/>
        <v/>
      </c>
      <c r="AC480" s="255">
        <f t="shared" si="52"/>
        <v>0</v>
      </c>
      <c r="AD480" s="255">
        <f t="shared" si="53"/>
        <v>3836</v>
      </c>
      <c r="AE480" s="256" t="str">
        <f t="shared" si="57"/>
        <v/>
      </c>
      <c r="AF480" s="252" t="str">
        <f t="shared" si="51"/>
        <v>-</v>
      </c>
    </row>
    <row r="481" spans="1:32" ht="20.149999999999999" customHeight="1" x14ac:dyDescent="0.75">
      <c r="A481" s="31">
        <v>479</v>
      </c>
      <c r="B481" s="235"/>
      <c r="C481" s="236"/>
      <c r="D481" s="236"/>
      <c r="E481" s="678"/>
      <c r="F481" s="238"/>
      <c r="G481" s="253" t="str">
        <f t="shared" si="54"/>
        <v/>
      </c>
      <c r="H481" s="31" t="str">
        <f>IF(AND(B481=H$1),LOOKUP(9.99999999999999E+307,$H$2:H480)+1,"")</f>
        <v/>
      </c>
      <c r="I481" s="31" t="str">
        <f>IF(AND(B481=I$1),LOOKUP(9.99999999999999E+307,$I$2:I480)+1,"")</f>
        <v/>
      </c>
      <c r="J481" s="31">
        <f>IF(AND(B481=J$1),LOOKUP(9.99999999999999E+307,$J$2:J480)+1,"")</f>
        <v>315</v>
      </c>
      <c r="K481" s="31">
        <f>IF(AND(B481=K$1),LOOKUP(9.99999999999999E+307,$K$2:K480)+1,"")</f>
        <v>315</v>
      </c>
      <c r="L481" s="31">
        <f>IF(AND(B481=L$1),LOOKUP(9.99999999999999E+307,$L$2:L480)+1,"")</f>
        <v>315</v>
      </c>
      <c r="M481" s="31">
        <f>IF(AND(B481=M$1),LOOKUP(9.99999999999999E+307,$M$2:M480)+1,"")</f>
        <v>315</v>
      </c>
      <c r="N481" s="31" t="e">
        <f>IF(AND(B481=N$1),LOOKUP(9.99999999999999E+307,$N$2:N480)+1,"")</f>
        <v>#REF!</v>
      </c>
      <c r="O481" s="31" t="e">
        <f>IF(AND($B481=O$1),LOOKUP(9.99999999999999E+307,$O$2:O480)+1,"")</f>
        <v>#REF!</v>
      </c>
      <c r="P481" s="31" t="e">
        <f>IF(AND($B481=P$1),LOOKUP(9.99999999999999E+307,$P$2:P480)+1,"")</f>
        <v>#REF!</v>
      </c>
      <c r="Q481" s="31" t="e">
        <f>IF(AND($B481=Q$1),LOOKUP(9.99999999999999E+307,$Q$2:Q480)+1,"")</f>
        <v>#REF!</v>
      </c>
      <c r="R481" s="31">
        <f>IF(AND($B481=R$1),LOOKUP(9.99999999999999E+307,$R$2:R480)+1,"")</f>
        <v>315</v>
      </c>
      <c r="S481" s="31">
        <f>IF(AND($B481=S$1),LOOKUP(9.99999999999999E+307,$S$2:S480)+1,"")</f>
        <v>315</v>
      </c>
      <c r="T481" s="265"/>
      <c r="U481" s="265"/>
      <c r="V481" s="265"/>
      <c r="AA481" s="254" t="str">
        <f t="shared" si="55"/>
        <v/>
      </c>
      <c r="AB481" s="254" t="str">
        <f t="shared" si="56"/>
        <v/>
      </c>
      <c r="AC481" s="255">
        <f t="shared" si="52"/>
        <v>0</v>
      </c>
      <c r="AD481" s="255">
        <f t="shared" si="53"/>
        <v>3836</v>
      </c>
      <c r="AE481" s="256" t="str">
        <f t="shared" si="57"/>
        <v/>
      </c>
      <c r="AF481" s="252" t="str">
        <f t="shared" si="51"/>
        <v>-</v>
      </c>
    </row>
    <row r="482" spans="1:32" ht="20.149999999999999" customHeight="1" x14ac:dyDescent="0.75">
      <c r="A482" s="31">
        <v>480</v>
      </c>
      <c r="B482" s="235"/>
      <c r="C482" s="236"/>
      <c r="D482" s="236"/>
      <c r="E482" s="678"/>
      <c r="F482" s="238"/>
      <c r="G482" s="253" t="str">
        <f t="shared" si="54"/>
        <v/>
      </c>
      <c r="H482" s="31" t="str">
        <f>IF(AND(B482=H$1),LOOKUP(9.99999999999999E+307,$H$2:H481)+1,"")</f>
        <v/>
      </c>
      <c r="I482" s="31" t="str">
        <f>IF(AND(B482=I$1),LOOKUP(9.99999999999999E+307,$I$2:I481)+1,"")</f>
        <v/>
      </c>
      <c r="J482" s="31">
        <f>IF(AND(B482=J$1),LOOKUP(9.99999999999999E+307,$J$2:J481)+1,"")</f>
        <v>316</v>
      </c>
      <c r="K482" s="31">
        <f>IF(AND(B482=K$1),LOOKUP(9.99999999999999E+307,$K$2:K481)+1,"")</f>
        <v>316</v>
      </c>
      <c r="L482" s="31">
        <f>IF(AND(B482=L$1),LOOKUP(9.99999999999999E+307,$L$2:L481)+1,"")</f>
        <v>316</v>
      </c>
      <c r="M482" s="31">
        <f>IF(AND(B482=M$1),LOOKUP(9.99999999999999E+307,$M$2:M481)+1,"")</f>
        <v>316</v>
      </c>
      <c r="N482" s="31" t="e">
        <f>IF(AND(B482=N$1),LOOKUP(9.99999999999999E+307,$N$2:N481)+1,"")</f>
        <v>#REF!</v>
      </c>
      <c r="O482" s="31" t="e">
        <f>IF(AND($B482=O$1),LOOKUP(9.99999999999999E+307,$O$2:O481)+1,"")</f>
        <v>#REF!</v>
      </c>
      <c r="P482" s="31" t="e">
        <f>IF(AND($B482=P$1),LOOKUP(9.99999999999999E+307,$P$2:P481)+1,"")</f>
        <v>#REF!</v>
      </c>
      <c r="Q482" s="31" t="e">
        <f>IF(AND($B482=Q$1),LOOKUP(9.99999999999999E+307,$Q$2:Q481)+1,"")</f>
        <v>#REF!</v>
      </c>
      <c r="R482" s="31">
        <f>IF(AND($B482=R$1),LOOKUP(9.99999999999999E+307,$R$2:R481)+1,"")</f>
        <v>316</v>
      </c>
      <c r="S482" s="31">
        <f>IF(AND($B482=S$1),LOOKUP(9.99999999999999E+307,$S$2:S481)+1,"")</f>
        <v>316</v>
      </c>
      <c r="T482" s="265"/>
      <c r="U482" s="265"/>
      <c r="V482" s="265"/>
      <c r="AA482" s="254" t="str">
        <f t="shared" si="55"/>
        <v/>
      </c>
      <c r="AB482" s="254" t="str">
        <f t="shared" si="56"/>
        <v/>
      </c>
      <c r="AC482" s="255">
        <f t="shared" si="52"/>
        <v>0</v>
      </c>
      <c r="AD482" s="255">
        <f t="shared" si="53"/>
        <v>3836</v>
      </c>
      <c r="AE482" s="256" t="str">
        <f t="shared" si="57"/>
        <v/>
      </c>
      <c r="AF482" s="252" t="str">
        <f t="shared" si="51"/>
        <v>-</v>
      </c>
    </row>
    <row r="483" spans="1:32" ht="20.149999999999999" customHeight="1" x14ac:dyDescent="0.75">
      <c r="A483" s="31">
        <v>481</v>
      </c>
      <c r="B483" s="235"/>
      <c r="C483" s="236"/>
      <c r="D483" s="236"/>
      <c r="E483" s="678"/>
      <c r="F483" s="238"/>
      <c r="G483" s="253" t="str">
        <f t="shared" si="54"/>
        <v/>
      </c>
      <c r="H483" s="31" t="str">
        <f>IF(AND(B483=H$1),LOOKUP(9.99999999999999E+307,$H$2:H482)+1,"")</f>
        <v/>
      </c>
      <c r="I483" s="31" t="str">
        <f>IF(AND(B483=I$1),LOOKUP(9.99999999999999E+307,$I$2:I482)+1,"")</f>
        <v/>
      </c>
      <c r="J483" s="31">
        <f>IF(AND(B483=J$1),LOOKUP(9.99999999999999E+307,$J$2:J482)+1,"")</f>
        <v>317</v>
      </c>
      <c r="K483" s="31">
        <f>IF(AND(B483=K$1),LOOKUP(9.99999999999999E+307,$K$2:K482)+1,"")</f>
        <v>317</v>
      </c>
      <c r="L483" s="31">
        <f>IF(AND(B483=L$1),LOOKUP(9.99999999999999E+307,$L$2:L482)+1,"")</f>
        <v>317</v>
      </c>
      <c r="M483" s="31">
        <f>IF(AND(B483=M$1),LOOKUP(9.99999999999999E+307,$M$2:M482)+1,"")</f>
        <v>317</v>
      </c>
      <c r="N483" s="31" t="e">
        <f>IF(AND(B483=N$1),LOOKUP(9.99999999999999E+307,$N$2:N482)+1,"")</f>
        <v>#REF!</v>
      </c>
      <c r="O483" s="31" t="e">
        <f>IF(AND($B483=O$1),LOOKUP(9.99999999999999E+307,$O$2:O482)+1,"")</f>
        <v>#REF!</v>
      </c>
      <c r="P483" s="31" t="e">
        <f>IF(AND($B483=P$1),LOOKUP(9.99999999999999E+307,$P$2:P482)+1,"")</f>
        <v>#REF!</v>
      </c>
      <c r="Q483" s="31" t="e">
        <f>IF(AND($B483=Q$1),LOOKUP(9.99999999999999E+307,$Q$2:Q482)+1,"")</f>
        <v>#REF!</v>
      </c>
      <c r="R483" s="31">
        <f>IF(AND($B483=R$1),LOOKUP(9.99999999999999E+307,$R$2:R482)+1,"")</f>
        <v>317</v>
      </c>
      <c r="S483" s="31">
        <f>IF(AND($B483=S$1),LOOKUP(9.99999999999999E+307,$S$2:S482)+1,"")</f>
        <v>317</v>
      </c>
      <c r="T483" s="265"/>
      <c r="U483" s="265"/>
      <c r="V483" s="265"/>
      <c r="AA483" s="254" t="str">
        <f t="shared" si="55"/>
        <v/>
      </c>
      <c r="AB483" s="254" t="str">
        <f t="shared" si="56"/>
        <v/>
      </c>
      <c r="AC483" s="255">
        <f t="shared" si="52"/>
        <v>0</v>
      </c>
      <c r="AD483" s="255">
        <f t="shared" si="53"/>
        <v>3836</v>
      </c>
      <c r="AE483" s="256" t="str">
        <f t="shared" si="57"/>
        <v/>
      </c>
      <c r="AF483" s="252" t="str">
        <f t="shared" si="51"/>
        <v>-</v>
      </c>
    </row>
    <row r="484" spans="1:32" ht="20.149999999999999" customHeight="1" x14ac:dyDescent="0.75">
      <c r="A484" s="31">
        <v>482</v>
      </c>
      <c r="B484" s="235"/>
      <c r="C484" s="236"/>
      <c r="D484" s="236"/>
      <c r="E484" s="678"/>
      <c r="F484" s="238"/>
      <c r="G484" s="253" t="str">
        <f t="shared" si="54"/>
        <v/>
      </c>
      <c r="H484" s="31" t="str">
        <f>IF(AND(B484=H$1),LOOKUP(9.99999999999999E+307,$H$2:H483)+1,"")</f>
        <v/>
      </c>
      <c r="I484" s="31" t="str">
        <f>IF(AND(B484=I$1),LOOKUP(9.99999999999999E+307,$I$2:I483)+1,"")</f>
        <v/>
      </c>
      <c r="J484" s="31">
        <f>IF(AND(B484=J$1),LOOKUP(9.99999999999999E+307,$J$2:J483)+1,"")</f>
        <v>318</v>
      </c>
      <c r="K484" s="31">
        <f>IF(AND(B484=K$1),LOOKUP(9.99999999999999E+307,$K$2:K483)+1,"")</f>
        <v>318</v>
      </c>
      <c r="L484" s="31">
        <f>IF(AND(B484=L$1),LOOKUP(9.99999999999999E+307,$L$2:L483)+1,"")</f>
        <v>318</v>
      </c>
      <c r="M484" s="31">
        <f>IF(AND(B484=M$1),LOOKUP(9.99999999999999E+307,$M$2:M483)+1,"")</f>
        <v>318</v>
      </c>
      <c r="N484" s="31" t="e">
        <f>IF(AND(B484=N$1),LOOKUP(9.99999999999999E+307,$N$2:N483)+1,"")</f>
        <v>#REF!</v>
      </c>
      <c r="O484" s="31" t="e">
        <f>IF(AND($B484=O$1),LOOKUP(9.99999999999999E+307,$O$2:O483)+1,"")</f>
        <v>#REF!</v>
      </c>
      <c r="P484" s="31" t="e">
        <f>IF(AND($B484=P$1),LOOKUP(9.99999999999999E+307,$P$2:P483)+1,"")</f>
        <v>#REF!</v>
      </c>
      <c r="Q484" s="31" t="e">
        <f>IF(AND($B484=Q$1),LOOKUP(9.99999999999999E+307,$Q$2:Q483)+1,"")</f>
        <v>#REF!</v>
      </c>
      <c r="R484" s="31">
        <f>IF(AND($B484=R$1),LOOKUP(9.99999999999999E+307,$R$2:R483)+1,"")</f>
        <v>318</v>
      </c>
      <c r="S484" s="31">
        <f>IF(AND($B484=S$1),LOOKUP(9.99999999999999E+307,$S$2:S483)+1,"")</f>
        <v>318</v>
      </c>
      <c r="T484" s="265"/>
      <c r="U484" s="265"/>
      <c r="V484" s="265"/>
      <c r="AA484" s="254" t="str">
        <f t="shared" si="55"/>
        <v/>
      </c>
      <c r="AB484" s="254" t="str">
        <f t="shared" si="56"/>
        <v/>
      </c>
      <c r="AC484" s="255">
        <f t="shared" si="52"/>
        <v>0</v>
      </c>
      <c r="AD484" s="255">
        <f t="shared" si="53"/>
        <v>3836</v>
      </c>
      <c r="AE484" s="256" t="str">
        <f t="shared" si="57"/>
        <v/>
      </c>
      <c r="AF484" s="252" t="str">
        <f t="shared" si="51"/>
        <v>-</v>
      </c>
    </row>
    <row r="485" spans="1:32" ht="20.149999999999999" customHeight="1" x14ac:dyDescent="0.75">
      <c r="A485" s="31">
        <v>483</v>
      </c>
      <c r="B485" s="235"/>
      <c r="C485" s="236"/>
      <c r="D485" s="236"/>
      <c r="E485" s="678"/>
      <c r="F485" s="238"/>
      <c r="G485" s="253" t="str">
        <f t="shared" si="54"/>
        <v/>
      </c>
      <c r="H485" s="31" t="str">
        <f>IF(AND(B485=H$1),LOOKUP(9.99999999999999E+307,$H$2:H484)+1,"")</f>
        <v/>
      </c>
      <c r="I485" s="31" t="str">
        <f>IF(AND(B485=I$1),LOOKUP(9.99999999999999E+307,$I$2:I484)+1,"")</f>
        <v/>
      </c>
      <c r="J485" s="31">
        <f>IF(AND(B485=J$1),LOOKUP(9.99999999999999E+307,$J$2:J484)+1,"")</f>
        <v>319</v>
      </c>
      <c r="K485" s="31">
        <f>IF(AND(B485=K$1),LOOKUP(9.99999999999999E+307,$K$2:K484)+1,"")</f>
        <v>319</v>
      </c>
      <c r="L485" s="31">
        <f>IF(AND(B485=L$1),LOOKUP(9.99999999999999E+307,$L$2:L484)+1,"")</f>
        <v>319</v>
      </c>
      <c r="M485" s="31">
        <f>IF(AND(B485=M$1),LOOKUP(9.99999999999999E+307,$M$2:M484)+1,"")</f>
        <v>319</v>
      </c>
      <c r="N485" s="31" t="e">
        <f>IF(AND(B485=N$1),LOOKUP(9.99999999999999E+307,$N$2:N484)+1,"")</f>
        <v>#REF!</v>
      </c>
      <c r="O485" s="31" t="e">
        <f>IF(AND($B485=O$1),LOOKUP(9.99999999999999E+307,$O$2:O484)+1,"")</f>
        <v>#REF!</v>
      </c>
      <c r="P485" s="31" t="e">
        <f>IF(AND($B485=P$1),LOOKUP(9.99999999999999E+307,$P$2:P484)+1,"")</f>
        <v>#REF!</v>
      </c>
      <c r="Q485" s="31" t="e">
        <f>IF(AND($B485=Q$1),LOOKUP(9.99999999999999E+307,$Q$2:Q484)+1,"")</f>
        <v>#REF!</v>
      </c>
      <c r="R485" s="31">
        <f>IF(AND($B485=R$1),LOOKUP(9.99999999999999E+307,$R$2:R484)+1,"")</f>
        <v>319</v>
      </c>
      <c r="S485" s="31">
        <f>IF(AND($B485=S$1),LOOKUP(9.99999999999999E+307,$S$2:S484)+1,"")</f>
        <v>319</v>
      </c>
      <c r="T485" s="265"/>
      <c r="U485" s="265"/>
      <c r="V485" s="265"/>
      <c r="AA485" s="254" t="str">
        <f t="shared" si="55"/>
        <v/>
      </c>
      <c r="AB485" s="254" t="str">
        <f t="shared" si="56"/>
        <v/>
      </c>
      <c r="AC485" s="255">
        <f t="shared" si="52"/>
        <v>0</v>
      </c>
      <c r="AD485" s="255">
        <f t="shared" si="53"/>
        <v>3836</v>
      </c>
      <c r="AE485" s="256" t="str">
        <f t="shared" si="57"/>
        <v/>
      </c>
      <c r="AF485" s="252" t="str">
        <f t="shared" si="51"/>
        <v>-</v>
      </c>
    </row>
    <row r="486" spans="1:32" ht="20.149999999999999" customHeight="1" x14ac:dyDescent="0.75">
      <c r="A486" s="31">
        <v>484</v>
      </c>
      <c r="B486" s="235"/>
      <c r="C486" s="236"/>
      <c r="D486" s="236"/>
      <c r="E486" s="678"/>
      <c r="F486" s="238"/>
      <c r="G486" s="253" t="str">
        <f t="shared" si="54"/>
        <v/>
      </c>
      <c r="H486" s="31" t="str">
        <f>IF(AND(B486=H$1),LOOKUP(9.99999999999999E+307,$H$2:H485)+1,"")</f>
        <v/>
      </c>
      <c r="I486" s="31" t="str">
        <f>IF(AND(B486=I$1),LOOKUP(9.99999999999999E+307,$I$2:I485)+1,"")</f>
        <v/>
      </c>
      <c r="J486" s="31">
        <f>IF(AND(B486=J$1),LOOKUP(9.99999999999999E+307,$J$2:J485)+1,"")</f>
        <v>320</v>
      </c>
      <c r="K486" s="31">
        <f>IF(AND(B486=K$1),LOOKUP(9.99999999999999E+307,$K$2:K485)+1,"")</f>
        <v>320</v>
      </c>
      <c r="L486" s="31">
        <f>IF(AND(B486=L$1),LOOKUP(9.99999999999999E+307,$L$2:L485)+1,"")</f>
        <v>320</v>
      </c>
      <c r="M486" s="31">
        <f>IF(AND(B486=M$1),LOOKUP(9.99999999999999E+307,$M$2:M485)+1,"")</f>
        <v>320</v>
      </c>
      <c r="N486" s="31" t="e">
        <f>IF(AND(B486=N$1),LOOKUP(9.99999999999999E+307,$N$2:N485)+1,"")</f>
        <v>#REF!</v>
      </c>
      <c r="O486" s="31" t="e">
        <f>IF(AND($B486=O$1),LOOKUP(9.99999999999999E+307,$O$2:O485)+1,"")</f>
        <v>#REF!</v>
      </c>
      <c r="P486" s="31" t="e">
        <f>IF(AND($B486=P$1),LOOKUP(9.99999999999999E+307,$P$2:P485)+1,"")</f>
        <v>#REF!</v>
      </c>
      <c r="Q486" s="31" t="e">
        <f>IF(AND($B486=Q$1),LOOKUP(9.99999999999999E+307,$Q$2:Q485)+1,"")</f>
        <v>#REF!</v>
      </c>
      <c r="R486" s="31">
        <f>IF(AND($B486=R$1),LOOKUP(9.99999999999999E+307,$R$2:R485)+1,"")</f>
        <v>320</v>
      </c>
      <c r="S486" s="31">
        <f>IF(AND($B486=S$1),LOOKUP(9.99999999999999E+307,$S$2:S485)+1,"")</f>
        <v>320</v>
      </c>
      <c r="T486" s="265"/>
      <c r="U486" s="265"/>
      <c r="V486" s="265"/>
      <c r="AA486" s="254" t="str">
        <f t="shared" si="55"/>
        <v/>
      </c>
      <c r="AB486" s="254" t="str">
        <f t="shared" si="56"/>
        <v/>
      </c>
      <c r="AC486" s="255">
        <f t="shared" si="52"/>
        <v>0</v>
      </c>
      <c r="AD486" s="255">
        <f t="shared" si="53"/>
        <v>3836</v>
      </c>
      <c r="AE486" s="256" t="str">
        <f t="shared" si="57"/>
        <v/>
      </c>
      <c r="AF486" s="252" t="str">
        <f t="shared" si="51"/>
        <v>-</v>
      </c>
    </row>
    <row r="487" spans="1:32" ht="20.149999999999999" customHeight="1" x14ac:dyDescent="0.75">
      <c r="A487" s="31">
        <v>485</v>
      </c>
      <c r="B487" s="235"/>
      <c r="C487" s="236"/>
      <c r="D487" s="236"/>
      <c r="E487" s="678"/>
      <c r="F487" s="238"/>
      <c r="G487" s="253" t="str">
        <f t="shared" si="54"/>
        <v/>
      </c>
      <c r="H487" s="31" t="str">
        <f>IF(AND(B487=H$1),LOOKUP(9.99999999999999E+307,$H$2:H486)+1,"")</f>
        <v/>
      </c>
      <c r="I487" s="31" t="str">
        <f>IF(AND(B487=I$1),LOOKUP(9.99999999999999E+307,$I$2:I486)+1,"")</f>
        <v/>
      </c>
      <c r="J487" s="31">
        <f>IF(AND(B487=J$1),LOOKUP(9.99999999999999E+307,$J$2:J486)+1,"")</f>
        <v>321</v>
      </c>
      <c r="K487" s="31">
        <f>IF(AND(B487=K$1),LOOKUP(9.99999999999999E+307,$K$2:K486)+1,"")</f>
        <v>321</v>
      </c>
      <c r="L487" s="31">
        <f>IF(AND(B487=L$1),LOOKUP(9.99999999999999E+307,$L$2:L486)+1,"")</f>
        <v>321</v>
      </c>
      <c r="M487" s="31">
        <f>IF(AND(B487=M$1),LOOKUP(9.99999999999999E+307,$M$2:M486)+1,"")</f>
        <v>321</v>
      </c>
      <c r="N487" s="31" t="e">
        <f>IF(AND(B487=N$1),LOOKUP(9.99999999999999E+307,$N$2:N486)+1,"")</f>
        <v>#REF!</v>
      </c>
      <c r="O487" s="31" t="e">
        <f>IF(AND($B487=O$1),LOOKUP(9.99999999999999E+307,$O$2:O486)+1,"")</f>
        <v>#REF!</v>
      </c>
      <c r="P487" s="31" t="e">
        <f>IF(AND($B487=P$1),LOOKUP(9.99999999999999E+307,$P$2:P486)+1,"")</f>
        <v>#REF!</v>
      </c>
      <c r="Q487" s="31" t="e">
        <f>IF(AND($B487=Q$1),LOOKUP(9.99999999999999E+307,$Q$2:Q486)+1,"")</f>
        <v>#REF!</v>
      </c>
      <c r="R487" s="31">
        <f>IF(AND($B487=R$1),LOOKUP(9.99999999999999E+307,$R$2:R486)+1,"")</f>
        <v>321</v>
      </c>
      <c r="S487" s="31">
        <f>IF(AND($B487=S$1),LOOKUP(9.99999999999999E+307,$S$2:S486)+1,"")</f>
        <v>321</v>
      </c>
      <c r="T487" s="265"/>
      <c r="U487" s="265"/>
      <c r="V487" s="265"/>
      <c r="AA487" s="254" t="str">
        <f t="shared" si="55"/>
        <v/>
      </c>
      <c r="AB487" s="254" t="str">
        <f t="shared" si="56"/>
        <v/>
      </c>
      <c r="AC487" s="255">
        <f t="shared" si="52"/>
        <v>0</v>
      </c>
      <c r="AD487" s="255">
        <f t="shared" si="53"/>
        <v>3836</v>
      </c>
      <c r="AE487" s="256" t="str">
        <f t="shared" si="57"/>
        <v/>
      </c>
      <c r="AF487" s="252" t="str">
        <f t="shared" si="51"/>
        <v>-</v>
      </c>
    </row>
    <row r="488" spans="1:32" ht="20.149999999999999" customHeight="1" x14ac:dyDescent="0.75">
      <c r="A488" s="31">
        <v>486</v>
      </c>
      <c r="B488" s="235"/>
      <c r="C488" s="236"/>
      <c r="D488" s="236"/>
      <c r="E488" s="678"/>
      <c r="F488" s="238"/>
      <c r="G488" s="253" t="str">
        <f t="shared" si="54"/>
        <v/>
      </c>
      <c r="H488" s="31" t="str">
        <f>IF(AND(B488=H$1),LOOKUP(9.99999999999999E+307,$H$2:H487)+1,"")</f>
        <v/>
      </c>
      <c r="I488" s="31" t="str">
        <f>IF(AND(B488=I$1),LOOKUP(9.99999999999999E+307,$I$2:I487)+1,"")</f>
        <v/>
      </c>
      <c r="J488" s="31">
        <f>IF(AND(B488=J$1),LOOKUP(9.99999999999999E+307,$J$2:J487)+1,"")</f>
        <v>322</v>
      </c>
      <c r="K488" s="31">
        <f>IF(AND(B488=K$1),LOOKUP(9.99999999999999E+307,$K$2:K487)+1,"")</f>
        <v>322</v>
      </c>
      <c r="L488" s="31">
        <f>IF(AND(B488=L$1),LOOKUP(9.99999999999999E+307,$L$2:L487)+1,"")</f>
        <v>322</v>
      </c>
      <c r="M488" s="31">
        <f>IF(AND(B488=M$1),LOOKUP(9.99999999999999E+307,$M$2:M487)+1,"")</f>
        <v>322</v>
      </c>
      <c r="N488" s="31" t="e">
        <f>IF(AND(B488=N$1),LOOKUP(9.99999999999999E+307,$N$2:N487)+1,"")</f>
        <v>#REF!</v>
      </c>
      <c r="O488" s="31" t="e">
        <f>IF(AND($B488=O$1),LOOKUP(9.99999999999999E+307,$O$2:O487)+1,"")</f>
        <v>#REF!</v>
      </c>
      <c r="P488" s="31" t="e">
        <f>IF(AND($B488=P$1),LOOKUP(9.99999999999999E+307,$P$2:P487)+1,"")</f>
        <v>#REF!</v>
      </c>
      <c r="Q488" s="31" t="e">
        <f>IF(AND($B488=Q$1),LOOKUP(9.99999999999999E+307,$Q$2:Q487)+1,"")</f>
        <v>#REF!</v>
      </c>
      <c r="R488" s="31">
        <f>IF(AND($B488=R$1),LOOKUP(9.99999999999999E+307,$R$2:R487)+1,"")</f>
        <v>322</v>
      </c>
      <c r="S488" s="31">
        <f>IF(AND($B488=S$1),LOOKUP(9.99999999999999E+307,$S$2:S487)+1,"")</f>
        <v>322</v>
      </c>
      <c r="T488" s="265"/>
      <c r="U488" s="265"/>
      <c r="V488" s="265"/>
      <c r="AA488" s="254" t="str">
        <f t="shared" si="55"/>
        <v/>
      </c>
      <c r="AB488" s="254" t="str">
        <f t="shared" si="56"/>
        <v/>
      </c>
      <c r="AC488" s="255">
        <f t="shared" si="52"/>
        <v>0</v>
      </c>
      <c r="AD488" s="255">
        <f t="shared" si="53"/>
        <v>3836</v>
      </c>
      <c r="AE488" s="256" t="str">
        <f t="shared" si="57"/>
        <v/>
      </c>
      <c r="AF488" s="252" t="str">
        <f t="shared" si="51"/>
        <v>-</v>
      </c>
    </row>
    <row r="489" spans="1:32" ht="20.149999999999999" customHeight="1" x14ac:dyDescent="0.75">
      <c r="A489" s="31">
        <v>487</v>
      </c>
      <c r="B489" s="235"/>
      <c r="C489" s="236"/>
      <c r="D489" s="236"/>
      <c r="E489" s="678"/>
      <c r="F489" s="238"/>
      <c r="G489" s="253" t="str">
        <f t="shared" si="54"/>
        <v/>
      </c>
      <c r="H489" s="31" t="str">
        <f>IF(AND(B489=H$1),LOOKUP(9.99999999999999E+307,$H$2:H488)+1,"")</f>
        <v/>
      </c>
      <c r="I489" s="31" t="str">
        <f>IF(AND(B489=I$1),LOOKUP(9.99999999999999E+307,$I$2:I488)+1,"")</f>
        <v/>
      </c>
      <c r="J489" s="31">
        <f>IF(AND(B489=J$1),LOOKUP(9.99999999999999E+307,$J$2:J488)+1,"")</f>
        <v>323</v>
      </c>
      <c r="K489" s="31">
        <f>IF(AND(B489=K$1),LOOKUP(9.99999999999999E+307,$K$2:K488)+1,"")</f>
        <v>323</v>
      </c>
      <c r="L489" s="31">
        <f>IF(AND(B489=L$1),LOOKUP(9.99999999999999E+307,$L$2:L488)+1,"")</f>
        <v>323</v>
      </c>
      <c r="M489" s="31">
        <f>IF(AND(B489=M$1),LOOKUP(9.99999999999999E+307,$M$2:M488)+1,"")</f>
        <v>323</v>
      </c>
      <c r="N489" s="31" t="e">
        <f>IF(AND(B489=N$1),LOOKUP(9.99999999999999E+307,$N$2:N488)+1,"")</f>
        <v>#REF!</v>
      </c>
      <c r="O489" s="31" t="e">
        <f>IF(AND($B489=O$1),LOOKUP(9.99999999999999E+307,$O$2:O488)+1,"")</f>
        <v>#REF!</v>
      </c>
      <c r="P489" s="31" t="e">
        <f>IF(AND($B489=P$1),LOOKUP(9.99999999999999E+307,$P$2:P488)+1,"")</f>
        <v>#REF!</v>
      </c>
      <c r="Q489" s="31" t="e">
        <f>IF(AND($B489=Q$1),LOOKUP(9.99999999999999E+307,$Q$2:Q488)+1,"")</f>
        <v>#REF!</v>
      </c>
      <c r="R489" s="31">
        <f>IF(AND($B489=R$1),LOOKUP(9.99999999999999E+307,$R$2:R488)+1,"")</f>
        <v>323</v>
      </c>
      <c r="S489" s="31">
        <f>IF(AND($B489=S$1),LOOKUP(9.99999999999999E+307,$S$2:S488)+1,"")</f>
        <v>323</v>
      </c>
      <c r="T489" s="265"/>
      <c r="U489" s="265"/>
      <c r="V489" s="265"/>
      <c r="AA489" s="254" t="str">
        <f t="shared" si="55"/>
        <v/>
      </c>
      <c r="AB489" s="254" t="str">
        <f t="shared" si="56"/>
        <v/>
      </c>
      <c r="AC489" s="255">
        <f t="shared" si="52"/>
        <v>0</v>
      </c>
      <c r="AD489" s="255">
        <f t="shared" si="53"/>
        <v>3836</v>
      </c>
      <c r="AE489" s="256" t="str">
        <f t="shared" si="57"/>
        <v/>
      </c>
      <c r="AF489" s="252" t="str">
        <f t="shared" si="51"/>
        <v>-</v>
      </c>
    </row>
    <row r="490" spans="1:32" ht="20.149999999999999" customHeight="1" x14ac:dyDescent="0.75">
      <c r="A490" s="31">
        <v>488</v>
      </c>
      <c r="B490" s="235"/>
      <c r="C490" s="236"/>
      <c r="D490" s="236"/>
      <c r="E490" s="678"/>
      <c r="F490" s="238"/>
      <c r="G490" s="253" t="str">
        <f t="shared" si="54"/>
        <v/>
      </c>
      <c r="H490" s="31" t="str">
        <f>IF(AND(B490=H$1),LOOKUP(9.99999999999999E+307,$H$2:H489)+1,"")</f>
        <v/>
      </c>
      <c r="I490" s="31" t="str">
        <f>IF(AND(B490=I$1),LOOKUP(9.99999999999999E+307,$I$2:I489)+1,"")</f>
        <v/>
      </c>
      <c r="J490" s="31">
        <f>IF(AND(B490=J$1),LOOKUP(9.99999999999999E+307,$J$2:J489)+1,"")</f>
        <v>324</v>
      </c>
      <c r="K490" s="31">
        <f>IF(AND(B490=K$1),LOOKUP(9.99999999999999E+307,$K$2:K489)+1,"")</f>
        <v>324</v>
      </c>
      <c r="L490" s="31">
        <f>IF(AND(B490=L$1),LOOKUP(9.99999999999999E+307,$L$2:L489)+1,"")</f>
        <v>324</v>
      </c>
      <c r="M490" s="31">
        <f>IF(AND(B490=M$1),LOOKUP(9.99999999999999E+307,$M$2:M489)+1,"")</f>
        <v>324</v>
      </c>
      <c r="N490" s="31" t="e">
        <f>IF(AND(B490=N$1),LOOKUP(9.99999999999999E+307,$N$2:N489)+1,"")</f>
        <v>#REF!</v>
      </c>
      <c r="O490" s="31" t="e">
        <f>IF(AND($B490=O$1),LOOKUP(9.99999999999999E+307,$O$2:O489)+1,"")</f>
        <v>#REF!</v>
      </c>
      <c r="P490" s="31" t="e">
        <f>IF(AND($B490=P$1),LOOKUP(9.99999999999999E+307,$P$2:P489)+1,"")</f>
        <v>#REF!</v>
      </c>
      <c r="Q490" s="31" t="e">
        <f>IF(AND($B490=Q$1),LOOKUP(9.99999999999999E+307,$Q$2:Q489)+1,"")</f>
        <v>#REF!</v>
      </c>
      <c r="R490" s="31">
        <f>IF(AND($B490=R$1),LOOKUP(9.99999999999999E+307,$R$2:R489)+1,"")</f>
        <v>324</v>
      </c>
      <c r="S490" s="31">
        <f>IF(AND($B490=S$1),LOOKUP(9.99999999999999E+307,$S$2:S489)+1,"")</f>
        <v>324</v>
      </c>
      <c r="T490" s="265"/>
      <c r="U490" s="265"/>
      <c r="V490" s="265"/>
      <c r="AA490" s="254" t="str">
        <f t="shared" si="55"/>
        <v/>
      </c>
      <c r="AB490" s="254" t="str">
        <f t="shared" si="56"/>
        <v/>
      </c>
      <c r="AC490" s="255">
        <f t="shared" si="52"/>
        <v>0</v>
      </c>
      <c r="AD490" s="255">
        <f t="shared" si="53"/>
        <v>3836</v>
      </c>
      <c r="AE490" s="256" t="str">
        <f t="shared" si="57"/>
        <v/>
      </c>
      <c r="AF490" s="252" t="str">
        <f t="shared" si="51"/>
        <v>-</v>
      </c>
    </row>
    <row r="491" spans="1:32" ht="20.149999999999999" customHeight="1" x14ac:dyDescent="0.75">
      <c r="A491" s="31">
        <v>489</v>
      </c>
      <c r="B491" s="235"/>
      <c r="C491" s="236"/>
      <c r="D491" s="236"/>
      <c r="E491" s="678"/>
      <c r="F491" s="238"/>
      <c r="G491" s="253" t="str">
        <f t="shared" si="54"/>
        <v/>
      </c>
      <c r="H491" s="31" t="str">
        <f>IF(AND(B491=H$1),LOOKUP(9.99999999999999E+307,$H$2:H490)+1,"")</f>
        <v/>
      </c>
      <c r="I491" s="31" t="str">
        <f>IF(AND(B491=I$1),LOOKUP(9.99999999999999E+307,$I$2:I490)+1,"")</f>
        <v/>
      </c>
      <c r="J491" s="31">
        <f>IF(AND(B491=J$1),LOOKUP(9.99999999999999E+307,$J$2:J490)+1,"")</f>
        <v>325</v>
      </c>
      <c r="K491" s="31">
        <f>IF(AND(B491=K$1),LOOKUP(9.99999999999999E+307,$K$2:K490)+1,"")</f>
        <v>325</v>
      </c>
      <c r="L491" s="31">
        <f>IF(AND(B491=L$1),LOOKUP(9.99999999999999E+307,$L$2:L490)+1,"")</f>
        <v>325</v>
      </c>
      <c r="M491" s="31">
        <f>IF(AND(B491=M$1),LOOKUP(9.99999999999999E+307,$M$2:M490)+1,"")</f>
        <v>325</v>
      </c>
      <c r="N491" s="31" t="e">
        <f>IF(AND(B491=N$1),LOOKUP(9.99999999999999E+307,$N$2:N490)+1,"")</f>
        <v>#REF!</v>
      </c>
      <c r="O491" s="31" t="e">
        <f>IF(AND($B491=O$1),LOOKUP(9.99999999999999E+307,$O$2:O490)+1,"")</f>
        <v>#REF!</v>
      </c>
      <c r="P491" s="31" t="e">
        <f>IF(AND($B491=P$1),LOOKUP(9.99999999999999E+307,$P$2:P490)+1,"")</f>
        <v>#REF!</v>
      </c>
      <c r="Q491" s="31" t="e">
        <f>IF(AND($B491=Q$1),LOOKUP(9.99999999999999E+307,$Q$2:Q490)+1,"")</f>
        <v>#REF!</v>
      </c>
      <c r="R491" s="31">
        <f>IF(AND($B491=R$1),LOOKUP(9.99999999999999E+307,$R$2:R490)+1,"")</f>
        <v>325</v>
      </c>
      <c r="S491" s="31">
        <f>IF(AND($B491=S$1),LOOKUP(9.99999999999999E+307,$S$2:S490)+1,"")</f>
        <v>325</v>
      </c>
      <c r="T491" s="265"/>
      <c r="U491" s="265"/>
      <c r="V491" s="265"/>
      <c r="AA491" s="254" t="str">
        <f t="shared" si="55"/>
        <v/>
      </c>
      <c r="AB491" s="254" t="str">
        <f t="shared" si="56"/>
        <v/>
      </c>
      <c r="AC491" s="255">
        <f t="shared" si="52"/>
        <v>0</v>
      </c>
      <c r="AD491" s="255">
        <f t="shared" si="53"/>
        <v>3836</v>
      </c>
      <c r="AE491" s="256" t="str">
        <f t="shared" si="57"/>
        <v/>
      </c>
      <c r="AF491" s="252" t="str">
        <f t="shared" si="51"/>
        <v>-</v>
      </c>
    </row>
    <row r="492" spans="1:32" ht="20.149999999999999" customHeight="1" x14ac:dyDescent="0.75">
      <c r="A492" s="31">
        <v>490</v>
      </c>
      <c r="B492" s="235"/>
      <c r="C492" s="236"/>
      <c r="D492" s="236"/>
      <c r="E492" s="678"/>
      <c r="F492" s="238"/>
      <c r="G492" s="253" t="str">
        <f t="shared" si="54"/>
        <v/>
      </c>
      <c r="H492" s="31" t="str">
        <f>IF(AND(B492=H$1),LOOKUP(9.99999999999999E+307,$H$2:H491)+1,"")</f>
        <v/>
      </c>
      <c r="I492" s="31" t="str">
        <f>IF(AND(B492=I$1),LOOKUP(9.99999999999999E+307,$I$2:I491)+1,"")</f>
        <v/>
      </c>
      <c r="J492" s="31">
        <f>IF(AND(B492=J$1),LOOKUP(9.99999999999999E+307,$J$2:J491)+1,"")</f>
        <v>326</v>
      </c>
      <c r="K492" s="31">
        <f>IF(AND(B492=K$1),LOOKUP(9.99999999999999E+307,$K$2:K491)+1,"")</f>
        <v>326</v>
      </c>
      <c r="L492" s="31">
        <f>IF(AND(B492=L$1),LOOKUP(9.99999999999999E+307,$L$2:L491)+1,"")</f>
        <v>326</v>
      </c>
      <c r="M492" s="31">
        <f>IF(AND(B492=M$1),LOOKUP(9.99999999999999E+307,$M$2:M491)+1,"")</f>
        <v>326</v>
      </c>
      <c r="N492" s="31" t="e">
        <f>IF(AND(B492=N$1),LOOKUP(9.99999999999999E+307,$N$2:N491)+1,"")</f>
        <v>#REF!</v>
      </c>
      <c r="O492" s="31" t="e">
        <f>IF(AND($B492=O$1),LOOKUP(9.99999999999999E+307,$O$2:O491)+1,"")</f>
        <v>#REF!</v>
      </c>
      <c r="P492" s="31" t="e">
        <f>IF(AND($B492=P$1),LOOKUP(9.99999999999999E+307,$P$2:P491)+1,"")</f>
        <v>#REF!</v>
      </c>
      <c r="Q492" s="31" t="e">
        <f>IF(AND($B492=Q$1),LOOKUP(9.99999999999999E+307,$Q$2:Q491)+1,"")</f>
        <v>#REF!</v>
      </c>
      <c r="R492" s="31">
        <f>IF(AND($B492=R$1),LOOKUP(9.99999999999999E+307,$R$2:R491)+1,"")</f>
        <v>326</v>
      </c>
      <c r="S492" s="31">
        <f>IF(AND($B492=S$1),LOOKUP(9.99999999999999E+307,$S$2:S491)+1,"")</f>
        <v>326</v>
      </c>
      <c r="T492" s="265"/>
      <c r="U492" s="265"/>
      <c r="V492" s="265"/>
      <c r="AA492" s="254" t="str">
        <f t="shared" si="55"/>
        <v/>
      </c>
      <c r="AB492" s="254" t="str">
        <f t="shared" si="56"/>
        <v/>
      </c>
      <c r="AC492" s="255">
        <f t="shared" si="52"/>
        <v>0</v>
      </c>
      <c r="AD492" s="255">
        <f t="shared" si="53"/>
        <v>3836</v>
      </c>
      <c r="AE492" s="256" t="str">
        <f t="shared" si="57"/>
        <v/>
      </c>
      <c r="AF492" s="252" t="str">
        <f t="shared" si="51"/>
        <v>-</v>
      </c>
    </row>
    <row r="493" spans="1:32" ht="20.149999999999999" customHeight="1" x14ac:dyDescent="0.75">
      <c r="A493" s="31">
        <v>491</v>
      </c>
      <c r="B493" s="235"/>
      <c r="C493" s="236"/>
      <c r="D493" s="236"/>
      <c r="E493" s="678"/>
      <c r="F493" s="238"/>
      <c r="G493" s="253" t="str">
        <f t="shared" si="54"/>
        <v/>
      </c>
      <c r="H493" s="31" t="str">
        <f>IF(AND(B493=H$1),LOOKUP(9.99999999999999E+307,$H$2:H492)+1,"")</f>
        <v/>
      </c>
      <c r="I493" s="31" t="str">
        <f>IF(AND(B493=I$1),LOOKUP(9.99999999999999E+307,$I$2:I492)+1,"")</f>
        <v/>
      </c>
      <c r="J493" s="31">
        <f>IF(AND(B493=J$1),LOOKUP(9.99999999999999E+307,$J$2:J492)+1,"")</f>
        <v>327</v>
      </c>
      <c r="K493" s="31">
        <f>IF(AND(B493=K$1),LOOKUP(9.99999999999999E+307,$K$2:K492)+1,"")</f>
        <v>327</v>
      </c>
      <c r="L493" s="31">
        <f>IF(AND(B493=L$1),LOOKUP(9.99999999999999E+307,$L$2:L492)+1,"")</f>
        <v>327</v>
      </c>
      <c r="M493" s="31">
        <f>IF(AND(B493=M$1),LOOKUP(9.99999999999999E+307,$M$2:M492)+1,"")</f>
        <v>327</v>
      </c>
      <c r="N493" s="31" t="e">
        <f>IF(AND(B493=N$1),LOOKUP(9.99999999999999E+307,$N$2:N492)+1,"")</f>
        <v>#REF!</v>
      </c>
      <c r="O493" s="31" t="e">
        <f>IF(AND($B493=O$1),LOOKUP(9.99999999999999E+307,$O$2:O492)+1,"")</f>
        <v>#REF!</v>
      </c>
      <c r="P493" s="31" t="e">
        <f>IF(AND($B493=P$1),LOOKUP(9.99999999999999E+307,$P$2:P492)+1,"")</f>
        <v>#REF!</v>
      </c>
      <c r="Q493" s="31" t="e">
        <f>IF(AND($B493=Q$1),LOOKUP(9.99999999999999E+307,$Q$2:Q492)+1,"")</f>
        <v>#REF!</v>
      </c>
      <c r="R493" s="31">
        <f>IF(AND($B493=R$1),LOOKUP(9.99999999999999E+307,$R$2:R492)+1,"")</f>
        <v>327</v>
      </c>
      <c r="S493" s="31">
        <f>IF(AND($B493=S$1),LOOKUP(9.99999999999999E+307,$S$2:S492)+1,"")</f>
        <v>327</v>
      </c>
      <c r="T493" s="265"/>
      <c r="U493" s="265"/>
      <c r="V493" s="265"/>
      <c r="AA493" s="254" t="str">
        <f t="shared" si="55"/>
        <v/>
      </c>
      <c r="AB493" s="254" t="str">
        <f t="shared" si="56"/>
        <v/>
      </c>
      <c r="AC493" s="255">
        <f t="shared" si="52"/>
        <v>0</v>
      </c>
      <c r="AD493" s="255">
        <f t="shared" si="53"/>
        <v>3836</v>
      </c>
      <c r="AE493" s="256" t="str">
        <f t="shared" si="57"/>
        <v/>
      </c>
      <c r="AF493" s="252" t="str">
        <f t="shared" si="51"/>
        <v>-</v>
      </c>
    </row>
    <row r="494" spans="1:32" ht="20.149999999999999" customHeight="1" x14ac:dyDescent="0.75">
      <c r="A494" s="31">
        <v>492</v>
      </c>
      <c r="B494" s="235"/>
      <c r="C494" s="236"/>
      <c r="D494" s="236"/>
      <c r="E494" s="678"/>
      <c r="F494" s="238"/>
      <c r="G494" s="253" t="str">
        <f t="shared" si="54"/>
        <v/>
      </c>
      <c r="H494" s="31" t="str">
        <f>IF(AND(B494=H$1),LOOKUP(9.99999999999999E+307,$H$2:H493)+1,"")</f>
        <v/>
      </c>
      <c r="I494" s="31" t="str">
        <f>IF(AND(B494=I$1),LOOKUP(9.99999999999999E+307,$I$2:I493)+1,"")</f>
        <v/>
      </c>
      <c r="J494" s="31">
        <f>IF(AND(B494=J$1),LOOKUP(9.99999999999999E+307,$J$2:J493)+1,"")</f>
        <v>328</v>
      </c>
      <c r="K494" s="31">
        <f>IF(AND(B494=K$1),LOOKUP(9.99999999999999E+307,$K$2:K493)+1,"")</f>
        <v>328</v>
      </c>
      <c r="L494" s="31">
        <f>IF(AND(B494=L$1),LOOKUP(9.99999999999999E+307,$L$2:L493)+1,"")</f>
        <v>328</v>
      </c>
      <c r="M494" s="31">
        <f>IF(AND(B494=M$1),LOOKUP(9.99999999999999E+307,$M$2:M493)+1,"")</f>
        <v>328</v>
      </c>
      <c r="N494" s="31" t="e">
        <f>IF(AND(B494=N$1),LOOKUP(9.99999999999999E+307,$N$2:N493)+1,"")</f>
        <v>#REF!</v>
      </c>
      <c r="O494" s="31" t="e">
        <f>IF(AND($B494=O$1),LOOKUP(9.99999999999999E+307,$O$2:O493)+1,"")</f>
        <v>#REF!</v>
      </c>
      <c r="P494" s="31" t="e">
        <f>IF(AND($B494=P$1),LOOKUP(9.99999999999999E+307,$P$2:P493)+1,"")</f>
        <v>#REF!</v>
      </c>
      <c r="Q494" s="31" t="e">
        <f>IF(AND($B494=Q$1),LOOKUP(9.99999999999999E+307,$Q$2:Q493)+1,"")</f>
        <v>#REF!</v>
      </c>
      <c r="R494" s="31">
        <f>IF(AND($B494=R$1),LOOKUP(9.99999999999999E+307,$R$2:R493)+1,"")</f>
        <v>328</v>
      </c>
      <c r="S494" s="31">
        <f>IF(AND($B494=S$1),LOOKUP(9.99999999999999E+307,$S$2:S493)+1,"")</f>
        <v>328</v>
      </c>
      <c r="T494" s="265"/>
      <c r="U494" s="265"/>
      <c r="V494" s="265"/>
      <c r="AA494" s="254" t="str">
        <f t="shared" si="55"/>
        <v/>
      </c>
      <c r="AB494" s="254" t="str">
        <f t="shared" si="56"/>
        <v/>
      </c>
      <c r="AC494" s="255">
        <f t="shared" si="52"/>
        <v>0</v>
      </c>
      <c r="AD494" s="255">
        <f t="shared" si="53"/>
        <v>3836</v>
      </c>
      <c r="AE494" s="256" t="str">
        <f t="shared" si="57"/>
        <v/>
      </c>
      <c r="AF494" s="252" t="str">
        <f t="shared" si="51"/>
        <v>-</v>
      </c>
    </row>
    <row r="495" spans="1:32" ht="20.149999999999999" customHeight="1" x14ac:dyDescent="0.75">
      <c r="A495" s="31">
        <v>493</v>
      </c>
      <c r="B495" s="235"/>
      <c r="C495" s="236"/>
      <c r="D495" s="236"/>
      <c r="E495" s="678"/>
      <c r="F495" s="238"/>
      <c r="G495" s="253" t="str">
        <f t="shared" si="54"/>
        <v/>
      </c>
      <c r="H495" s="31" t="str">
        <f>IF(AND(B495=H$1),LOOKUP(9.99999999999999E+307,$H$2:H494)+1,"")</f>
        <v/>
      </c>
      <c r="I495" s="31" t="str">
        <f>IF(AND(B495=I$1),LOOKUP(9.99999999999999E+307,$I$2:I494)+1,"")</f>
        <v/>
      </c>
      <c r="J495" s="31">
        <f>IF(AND(B495=J$1),LOOKUP(9.99999999999999E+307,$J$2:J494)+1,"")</f>
        <v>329</v>
      </c>
      <c r="K495" s="31">
        <f>IF(AND(B495=K$1),LOOKUP(9.99999999999999E+307,$K$2:K494)+1,"")</f>
        <v>329</v>
      </c>
      <c r="L495" s="31">
        <f>IF(AND(B495=L$1),LOOKUP(9.99999999999999E+307,$L$2:L494)+1,"")</f>
        <v>329</v>
      </c>
      <c r="M495" s="31">
        <f>IF(AND(B495=M$1),LOOKUP(9.99999999999999E+307,$M$2:M494)+1,"")</f>
        <v>329</v>
      </c>
      <c r="N495" s="31" t="e">
        <f>IF(AND(B495=N$1),LOOKUP(9.99999999999999E+307,$N$2:N494)+1,"")</f>
        <v>#REF!</v>
      </c>
      <c r="O495" s="31" t="e">
        <f>IF(AND($B495=O$1),LOOKUP(9.99999999999999E+307,$O$2:O494)+1,"")</f>
        <v>#REF!</v>
      </c>
      <c r="P495" s="31" t="e">
        <f>IF(AND($B495=P$1),LOOKUP(9.99999999999999E+307,$P$2:P494)+1,"")</f>
        <v>#REF!</v>
      </c>
      <c r="Q495" s="31" t="e">
        <f>IF(AND($B495=Q$1),LOOKUP(9.99999999999999E+307,$Q$2:Q494)+1,"")</f>
        <v>#REF!</v>
      </c>
      <c r="R495" s="31">
        <f>IF(AND($B495=R$1),LOOKUP(9.99999999999999E+307,$R$2:R494)+1,"")</f>
        <v>329</v>
      </c>
      <c r="S495" s="31">
        <f>IF(AND($B495=S$1),LOOKUP(9.99999999999999E+307,$S$2:S494)+1,"")</f>
        <v>329</v>
      </c>
      <c r="T495" s="265"/>
      <c r="U495" s="265"/>
      <c r="V495" s="265"/>
      <c r="AA495" s="254" t="str">
        <f t="shared" si="55"/>
        <v/>
      </c>
      <c r="AB495" s="254" t="str">
        <f t="shared" si="56"/>
        <v/>
      </c>
      <c r="AC495" s="255">
        <f t="shared" si="52"/>
        <v>0</v>
      </c>
      <c r="AD495" s="255">
        <f t="shared" si="53"/>
        <v>3836</v>
      </c>
      <c r="AE495" s="256" t="str">
        <f t="shared" si="57"/>
        <v/>
      </c>
      <c r="AF495" s="252" t="str">
        <f t="shared" ref="AF495:AF558" si="58">CONCATENATE(B495,"-",AE495)</f>
        <v>-</v>
      </c>
    </row>
    <row r="496" spans="1:32" ht="20.149999999999999" customHeight="1" x14ac:dyDescent="0.75">
      <c r="A496" s="31">
        <v>494</v>
      </c>
      <c r="B496" s="235"/>
      <c r="C496" s="236"/>
      <c r="D496" s="236"/>
      <c r="E496" s="678"/>
      <c r="F496" s="238"/>
      <c r="G496" s="253" t="str">
        <f t="shared" si="54"/>
        <v/>
      </c>
      <c r="H496" s="31" t="str">
        <f>IF(AND(B496=H$1),LOOKUP(9.99999999999999E+307,$H$2:H495)+1,"")</f>
        <v/>
      </c>
      <c r="I496" s="31" t="str">
        <f>IF(AND(B496=I$1),LOOKUP(9.99999999999999E+307,$I$2:I495)+1,"")</f>
        <v/>
      </c>
      <c r="J496" s="31">
        <f>IF(AND(B496=J$1),LOOKUP(9.99999999999999E+307,$J$2:J495)+1,"")</f>
        <v>330</v>
      </c>
      <c r="K496" s="31">
        <f>IF(AND(B496=K$1),LOOKUP(9.99999999999999E+307,$K$2:K495)+1,"")</f>
        <v>330</v>
      </c>
      <c r="L496" s="31">
        <f>IF(AND(B496=L$1),LOOKUP(9.99999999999999E+307,$L$2:L495)+1,"")</f>
        <v>330</v>
      </c>
      <c r="M496" s="31">
        <f>IF(AND(B496=M$1),LOOKUP(9.99999999999999E+307,$M$2:M495)+1,"")</f>
        <v>330</v>
      </c>
      <c r="N496" s="31" t="e">
        <f>IF(AND(B496=N$1),LOOKUP(9.99999999999999E+307,$N$2:N495)+1,"")</f>
        <v>#REF!</v>
      </c>
      <c r="O496" s="31" t="e">
        <f>IF(AND($B496=O$1),LOOKUP(9.99999999999999E+307,$O$2:O495)+1,"")</f>
        <v>#REF!</v>
      </c>
      <c r="P496" s="31" t="e">
        <f>IF(AND($B496=P$1),LOOKUP(9.99999999999999E+307,$P$2:P495)+1,"")</f>
        <v>#REF!</v>
      </c>
      <c r="Q496" s="31" t="e">
        <f>IF(AND($B496=Q$1),LOOKUP(9.99999999999999E+307,$Q$2:Q495)+1,"")</f>
        <v>#REF!</v>
      </c>
      <c r="R496" s="31">
        <f>IF(AND($B496=R$1),LOOKUP(9.99999999999999E+307,$R$2:R495)+1,"")</f>
        <v>330</v>
      </c>
      <c r="S496" s="31">
        <f>IF(AND($B496=S$1),LOOKUP(9.99999999999999E+307,$S$2:S495)+1,"")</f>
        <v>330</v>
      </c>
      <c r="T496" s="265"/>
      <c r="U496" s="265"/>
      <c r="V496" s="265"/>
      <c r="AA496" s="254" t="str">
        <f t="shared" si="55"/>
        <v/>
      </c>
      <c r="AB496" s="254" t="str">
        <f t="shared" si="56"/>
        <v/>
      </c>
      <c r="AC496" s="255">
        <f t="shared" si="52"/>
        <v>0</v>
      </c>
      <c r="AD496" s="255">
        <f t="shared" si="53"/>
        <v>3836</v>
      </c>
      <c r="AE496" s="256" t="str">
        <f t="shared" si="57"/>
        <v/>
      </c>
      <c r="AF496" s="252" t="str">
        <f t="shared" si="58"/>
        <v>-</v>
      </c>
    </row>
    <row r="497" spans="1:32" ht="20.149999999999999" customHeight="1" x14ac:dyDescent="0.75">
      <c r="A497" s="31">
        <v>495</v>
      </c>
      <c r="B497" s="235"/>
      <c r="C497" s="236"/>
      <c r="D497" s="236"/>
      <c r="E497" s="678"/>
      <c r="F497" s="238"/>
      <c r="G497" s="253" t="str">
        <f t="shared" si="54"/>
        <v/>
      </c>
      <c r="H497" s="31" t="str">
        <f>IF(AND(B497=H$1),LOOKUP(9.99999999999999E+307,$H$2:H496)+1,"")</f>
        <v/>
      </c>
      <c r="I497" s="31" t="str">
        <f>IF(AND(B497=I$1),LOOKUP(9.99999999999999E+307,$I$2:I496)+1,"")</f>
        <v/>
      </c>
      <c r="J497" s="31">
        <f>IF(AND(B497=J$1),LOOKUP(9.99999999999999E+307,$J$2:J496)+1,"")</f>
        <v>331</v>
      </c>
      <c r="K497" s="31">
        <f>IF(AND(B497=K$1),LOOKUP(9.99999999999999E+307,$K$2:K496)+1,"")</f>
        <v>331</v>
      </c>
      <c r="L497" s="31">
        <f>IF(AND(B497=L$1),LOOKUP(9.99999999999999E+307,$L$2:L496)+1,"")</f>
        <v>331</v>
      </c>
      <c r="M497" s="31">
        <f>IF(AND(B497=M$1),LOOKUP(9.99999999999999E+307,$M$2:M496)+1,"")</f>
        <v>331</v>
      </c>
      <c r="N497" s="31" t="e">
        <f>IF(AND(B497=N$1),LOOKUP(9.99999999999999E+307,$N$2:N496)+1,"")</f>
        <v>#REF!</v>
      </c>
      <c r="O497" s="31" t="e">
        <f>IF(AND($B497=O$1),LOOKUP(9.99999999999999E+307,$O$2:O496)+1,"")</f>
        <v>#REF!</v>
      </c>
      <c r="P497" s="31" t="e">
        <f>IF(AND($B497=P$1),LOOKUP(9.99999999999999E+307,$P$2:P496)+1,"")</f>
        <v>#REF!</v>
      </c>
      <c r="Q497" s="31" t="e">
        <f>IF(AND($B497=Q$1),LOOKUP(9.99999999999999E+307,$Q$2:Q496)+1,"")</f>
        <v>#REF!</v>
      </c>
      <c r="R497" s="31">
        <f>IF(AND($B497=R$1),LOOKUP(9.99999999999999E+307,$R$2:R496)+1,"")</f>
        <v>331</v>
      </c>
      <c r="S497" s="31">
        <f>IF(AND($B497=S$1),LOOKUP(9.99999999999999E+307,$S$2:S496)+1,"")</f>
        <v>331</v>
      </c>
      <c r="T497" s="265"/>
      <c r="U497" s="265"/>
      <c r="V497" s="265"/>
      <c r="AA497" s="254" t="str">
        <f t="shared" si="55"/>
        <v/>
      </c>
      <c r="AB497" s="254" t="str">
        <f t="shared" si="56"/>
        <v/>
      </c>
      <c r="AC497" s="255">
        <f t="shared" si="52"/>
        <v>0</v>
      </c>
      <c r="AD497" s="255">
        <f t="shared" si="53"/>
        <v>3836</v>
      </c>
      <c r="AE497" s="256" t="str">
        <f t="shared" si="57"/>
        <v/>
      </c>
      <c r="AF497" s="252" t="str">
        <f t="shared" si="58"/>
        <v>-</v>
      </c>
    </row>
    <row r="498" spans="1:32" ht="20.149999999999999" customHeight="1" x14ac:dyDescent="0.75">
      <c r="A498" s="31">
        <v>496</v>
      </c>
      <c r="B498" s="235"/>
      <c r="C498" s="236"/>
      <c r="D498" s="236"/>
      <c r="E498" s="678"/>
      <c r="F498" s="238"/>
      <c r="G498" s="253" t="str">
        <f t="shared" si="54"/>
        <v/>
      </c>
      <c r="H498" s="31" t="str">
        <f>IF(AND(B498=H$1),LOOKUP(9.99999999999999E+307,$H$2:H497)+1,"")</f>
        <v/>
      </c>
      <c r="I498" s="31" t="str">
        <f>IF(AND(B498=I$1),LOOKUP(9.99999999999999E+307,$I$2:I497)+1,"")</f>
        <v/>
      </c>
      <c r="J498" s="31">
        <f>IF(AND(B498=J$1),LOOKUP(9.99999999999999E+307,$J$2:J497)+1,"")</f>
        <v>332</v>
      </c>
      <c r="K498" s="31">
        <f>IF(AND(B498=K$1),LOOKUP(9.99999999999999E+307,$K$2:K497)+1,"")</f>
        <v>332</v>
      </c>
      <c r="L498" s="31">
        <f>IF(AND(B498=L$1),LOOKUP(9.99999999999999E+307,$L$2:L497)+1,"")</f>
        <v>332</v>
      </c>
      <c r="M498" s="31">
        <f>IF(AND(B498=M$1),LOOKUP(9.99999999999999E+307,$M$2:M497)+1,"")</f>
        <v>332</v>
      </c>
      <c r="N498" s="31" t="e">
        <f>IF(AND(B498=N$1),LOOKUP(9.99999999999999E+307,$N$2:N497)+1,"")</f>
        <v>#REF!</v>
      </c>
      <c r="O498" s="31" t="e">
        <f>IF(AND($B498=O$1),LOOKUP(9.99999999999999E+307,$O$2:O497)+1,"")</f>
        <v>#REF!</v>
      </c>
      <c r="P498" s="31" t="e">
        <f>IF(AND($B498=P$1),LOOKUP(9.99999999999999E+307,$P$2:P497)+1,"")</f>
        <v>#REF!</v>
      </c>
      <c r="Q498" s="31" t="e">
        <f>IF(AND($B498=Q$1),LOOKUP(9.99999999999999E+307,$Q$2:Q497)+1,"")</f>
        <v>#REF!</v>
      </c>
      <c r="R498" s="31">
        <f>IF(AND($B498=R$1),LOOKUP(9.99999999999999E+307,$R$2:R497)+1,"")</f>
        <v>332</v>
      </c>
      <c r="S498" s="31">
        <f>IF(AND($B498=S$1),LOOKUP(9.99999999999999E+307,$S$2:S497)+1,"")</f>
        <v>332</v>
      </c>
      <c r="T498" s="265"/>
      <c r="U498" s="265"/>
      <c r="V498" s="265"/>
      <c r="AA498" s="254" t="str">
        <f t="shared" si="55"/>
        <v/>
      </c>
      <c r="AB498" s="254" t="str">
        <f t="shared" si="56"/>
        <v/>
      </c>
      <c r="AC498" s="255">
        <f t="shared" si="52"/>
        <v>0</v>
      </c>
      <c r="AD498" s="255">
        <f t="shared" si="53"/>
        <v>3836</v>
      </c>
      <c r="AE498" s="256" t="str">
        <f t="shared" si="57"/>
        <v/>
      </c>
      <c r="AF498" s="252" t="str">
        <f t="shared" si="58"/>
        <v>-</v>
      </c>
    </row>
    <row r="499" spans="1:32" ht="20.149999999999999" customHeight="1" x14ac:dyDescent="0.75">
      <c r="A499" s="31">
        <v>497</v>
      </c>
      <c r="B499" s="235"/>
      <c r="C499" s="236"/>
      <c r="D499" s="236"/>
      <c r="E499" s="678"/>
      <c r="F499" s="238"/>
      <c r="G499" s="253" t="str">
        <f t="shared" si="54"/>
        <v/>
      </c>
      <c r="H499" s="31" t="str">
        <f>IF(AND(B499=H$1),LOOKUP(9.99999999999999E+307,$H$2:H498)+1,"")</f>
        <v/>
      </c>
      <c r="I499" s="31" t="str">
        <f>IF(AND(B499=I$1),LOOKUP(9.99999999999999E+307,$I$2:I498)+1,"")</f>
        <v/>
      </c>
      <c r="J499" s="31">
        <f>IF(AND(B499=J$1),LOOKUP(9.99999999999999E+307,$J$2:J498)+1,"")</f>
        <v>333</v>
      </c>
      <c r="K499" s="31">
        <f>IF(AND(B499=K$1),LOOKUP(9.99999999999999E+307,$K$2:K498)+1,"")</f>
        <v>333</v>
      </c>
      <c r="L499" s="31">
        <f>IF(AND(B499=L$1),LOOKUP(9.99999999999999E+307,$L$2:L498)+1,"")</f>
        <v>333</v>
      </c>
      <c r="M499" s="31">
        <f>IF(AND(B499=M$1),LOOKUP(9.99999999999999E+307,$M$2:M498)+1,"")</f>
        <v>333</v>
      </c>
      <c r="N499" s="31" t="e">
        <f>IF(AND(B499=N$1),LOOKUP(9.99999999999999E+307,$N$2:N498)+1,"")</f>
        <v>#REF!</v>
      </c>
      <c r="O499" s="31" t="e">
        <f>IF(AND($B499=O$1),LOOKUP(9.99999999999999E+307,$O$2:O498)+1,"")</f>
        <v>#REF!</v>
      </c>
      <c r="P499" s="31" t="e">
        <f>IF(AND($B499=P$1),LOOKUP(9.99999999999999E+307,$P$2:P498)+1,"")</f>
        <v>#REF!</v>
      </c>
      <c r="Q499" s="31" t="e">
        <f>IF(AND($B499=Q$1),LOOKUP(9.99999999999999E+307,$Q$2:Q498)+1,"")</f>
        <v>#REF!</v>
      </c>
      <c r="R499" s="31">
        <f>IF(AND($B499=R$1),LOOKUP(9.99999999999999E+307,$R$2:R498)+1,"")</f>
        <v>333</v>
      </c>
      <c r="S499" s="31">
        <f>IF(AND($B499=S$1),LOOKUP(9.99999999999999E+307,$S$2:S498)+1,"")</f>
        <v>333</v>
      </c>
      <c r="T499" s="265"/>
      <c r="U499" s="265"/>
      <c r="V499" s="265"/>
      <c r="AA499" s="254" t="str">
        <f t="shared" si="55"/>
        <v/>
      </c>
      <c r="AB499" s="254" t="str">
        <f t="shared" si="56"/>
        <v/>
      </c>
      <c r="AC499" s="255">
        <f t="shared" si="52"/>
        <v>0</v>
      </c>
      <c r="AD499" s="255">
        <f t="shared" si="53"/>
        <v>3836</v>
      </c>
      <c r="AE499" s="256" t="str">
        <f t="shared" si="57"/>
        <v/>
      </c>
      <c r="AF499" s="252" t="str">
        <f t="shared" si="58"/>
        <v>-</v>
      </c>
    </row>
    <row r="500" spans="1:32" ht="20.149999999999999" customHeight="1" x14ac:dyDescent="0.75">
      <c r="A500" s="31">
        <v>498</v>
      </c>
      <c r="B500" s="235"/>
      <c r="C500" s="236"/>
      <c r="D500" s="236"/>
      <c r="E500" s="678"/>
      <c r="F500" s="238"/>
      <c r="G500" s="253" t="str">
        <f t="shared" si="54"/>
        <v/>
      </c>
      <c r="H500" s="31" t="str">
        <f>IF(AND(B500=H$1),LOOKUP(9.99999999999999E+307,$H$2:H499)+1,"")</f>
        <v/>
      </c>
      <c r="I500" s="31" t="str">
        <f>IF(AND(B500=I$1),LOOKUP(9.99999999999999E+307,$I$2:I499)+1,"")</f>
        <v/>
      </c>
      <c r="J500" s="31">
        <f>IF(AND(B500=J$1),LOOKUP(9.99999999999999E+307,$J$2:J499)+1,"")</f>
        <v>334</v>
      </c>
      <c r="K500" s="31">
        <f>IF(AND(B500=K$1),LOOKUP(9.99999999999999E+307,$K$2:K499)+1,"")</f>
        <v>334</v>
      </c>
      <c r="L500" s="31">
        <f>IF(AND(B500=L$1),LOOKUP(9.99999999999999E+307,$L$2:L499)+1,"")</f>
        <v>334</v>
      </c>
      <c r="M500" s="31">
        <f>IF(AND(B500=M$1),LOOKUP(9.99999999999999E+307,$M$2:M499)+1,"")</f>
        <v>334</v>
      </c>
      <c r="N500" s="31" t="e">
        <f>IF(AND(B500=N$1),LOOKUP(9.99999999999999E+307,$N$2:N499)+1,"")</f>
        <v>#REF!</v>
      </c>
      <c r="O500" s="31" t="e">
        <f>IF(AND($B500=O$1),LOOKUP(9.99999999999999E+307,$O$2:O499)+1,"")</f>
        <v>#REF!</v>
      </c>
      <c r="P500" s="31" t="e">
        <f>IF(AND($B500=P$1),LOOKUP(9.99999999999999E+307,$P$2:P499)+1,"")</f>
        <v>#REF!</v>
      </c>
      <c r="Q500" s="31" t="e">
        <f>IF(AND($B500=Q$1),LOOKUP(9.99999999999999E+307,$Q$2:Q499)+1,"")</f>
        <v>#REF!</v>
      </c>
      <c r="R500" s="31">
        <f>IF(AND($B500=R$1),LOOKUP(9.99999999999999E+307,$R$2:R499)+1,"")</f>
        <v>334</v>
      </c>
      <c r="S500" s="31">
        <f>IF(AND($B500=S$1),LOOKUP(9.99999999999999E+307,$S$2:S499)+1,"")</f>
        <v>334</v>
      </c>
      <c r="T500" s="265"/>
      <c r="U500" s="265"/>
      <c r="V500" s="265"/>
      <c r="AA500" s="254" t="str">
        <f t="shared" si="55"/>
        <v/>
      </c>
      <c r="AB500" s="254" t="str">
        <f t="shared" si="56"/>
        <v/>
      </c>
      <c r="AC500" s="255">
        <f t="shared" si="52"/>
        <v>0</v>
      </c>
      <c r="AD500" s="255">
        <f t="shared" si="53"/>
        <v>3836</v>
      </c>
      <c r="AE500" s="256" t="str">
        <f t="shared" si="57"/>
        <v/>
      </c>
      <c r="AF500" s="252" t="str">
        <f t="shared" si="58"/>
        <v>-</v>
      </c>
    </row>
    <row r="501" spans="1:32" ht="20.149999999999999" customHeight="1" x14ac:dyDescent="0.75">
      <c r="A501" s="31">
        <v>499</v>
      </c>
      <c r="B501" s="235"/>
      <c r="C501" s="236"/>
      <c r="D501" s="236"/>
      <c r="E501" s="678"/>
      <c r="F501" s="238"/>
      <c r="G501" s="253" t="str">
        <f t="shared" si="54"/>
        <v/>
      </c>
      <c r="H501" s="31" t="str">
        <f>IF(AND(B501=H$1),LOOKUP(9.99999999999999E+307,$H$2:H500)+1,"")</f>
        <v/>
      </c>
      <c r="I501" s="31" t="str">
        <f>IF(AND(B501=I$1),LOOKUP(9.99999999999999E+307,$I$2:I500)+1,"")</f>
        <v/>
      </c>
      <c r="J501" s="31">
        <f>IF(AND(B501=J$1),LOOKUP(9.99999999999999E+307,$J$2:J500)+1,"")</f>
        <v>335</v>
      </c>
      <c r="K501" s="31">
        <f>IF(AND(B501=K$1),LOOKUP(9.99999999999999E+307,$K$2:K500)+1,"")</f>
        <v>335</v>
      </c>
      <c r="L501" s="31">
        <f>IF(AND(B501=L$1),LOOKUP(9.99999999999999E+307,$L$2:L500)+1,"")</f>
        <v>335</v>
      </c>
      <c r="M501" s="31">
        <f>IF(AND(B501=M$1),LOOKUP(9.99999999999999E+307,$M$2:M500)+1,"")</f>
        <v>335</v>
      </c>
      <c r="N501" s="31" t="e">
        <f>IF(AND(B501=N$1),LOOKUP(9.99999999999999E+307,$N$2:N500)+1,"")</f>
        <v>#REF!</v>
      </c>
      <c r="O501" s="31" t="e">
        <f>IF(AND($B501=O$1),LOOKUP(9.99999999999999E+307,$O$2:O500)+1,"")</f>
        <v>#REF!</v>
      </c>
      <c r="P501" s="31" t="e">
        <f>IF(AND($B501=P$1),LOOKUP(9.99999999999999E+307,$P$2:P500)+1,"")</f>
        <v>#REF!</v>
      </c>
      <c r="Q501" s="31" t="e">
        <f>IF(AND($B501=Q$1),LOOKUP(9.99999999999999E+307,$Q$2:Q500)+1,"")</f>
        <v>#REF!</v>
      </c>
      <c r="R501" s="31">
        <f>IF(AND($B501=R$1),LOOKUP(9.99999999999999E+307,$R$2:R500)+1,"")</f>
        <v>335</v>
      </c>
      <c r="S501" s="31">
        <f>IF(AND($B501=S$1),LOOKUP(9.99999999999999E+307,$S$2:S500)+1,"")</f>
        <v>335</v>
      </c>
      <c r="T501" s="265"/>
      <c r="U501" s="265"/>
      <c r="V501" s="265"/>
      <c r="AA501" s="254" t="str">
        <f t="shared" si="55"/>
        <v/>
      </c>
      <c r="AB501" s="254" t="str">
        <f t="shared" si="56"/>
        <v/>
      </c>
      <c r="AC501" s="255">
        <f t="shared" si="52"/>
        <v>0</v>
      </c>
      <c r="AD501" s="255">
        <f t="shared" si="53"/>
        <v>3836</v>
      </c>
      <c r="AE501" s="256" t="str">
        <f t="shared" si="57"/>
        <v/>
      </c>
      <c r="AF501" s="252" t="str">
        <f t="shared" si="58"/>
        <v>-</v>
      </c>
    </row>
    <row r="502" spans="1:32" ht="20.149999999999999" customHeight="1" x14ac:dyDescent="0.75">
      <c r="A502" s="31">
        <v>500</v>
      </c>
      <c r="B502" s="235"/>
      <c r="C502" s="236"/>
      <c r="D502" s="236"/>
      <c r="E502" s="678"/>
      <c r="F502" s="238"/>
      <c r="G502" s="253" t="str">
        <f t="shared" si="54"/>
        <v/>
      </c>
      <c r="H502" s="31" t="str">
        <f>IF(AND(B502=H$1),LOOKUP(9.99999999999999E+307,$H$2:H501)+1,"")</f>
        <v/>
      </c>
      <c r="I502" s="31" t="str">
        <f>IF(AND(B502=I$1),LOOKUP(9.99999999999999E+307,$I$2:I501)+1,"")</f>
        <v/>
      </c>
      <c r="J502" s="31">
        <f>IF(AND(B502=J$1),LOOKUP(9.99999999999999E+307,$J$2:J501)+1,"")</f>
        <v>336</v>
      </c>
      <c r="K502" s="31">
        <f>IF(AND(B502=K$1),LOOKUP(9.99999999999999E+307,$K$2:K501)+1,"")</f>
        <v>336</v>
      </c>
      <c r="L502" s="31">
        <f>IF(AND(B502=L$1),LOOKUP(9.99999999999999E+307,$L$2:L501)+1,"")</f>
        <v>336</v>
      </c>
      <c r="M502" s="31">
        <f>IF(AND(B502=M$1),LOOKUP(9.99999999999999E+307,$M$2:M501)+1,"")</f>
        <v>336</v>
      </c>
      <c r="N502" s="31" t="e">
        <f>IF(AND(B502=N$1),LOOKUP(9.99999999999999E+307,$N$2:N501)+1,"")</f>
        <v>#REF!</v>
      </c>
      <c r="O502" s="31" t="e">
        <f>IF(AND($B502=O$1),LOOKUP(9.99999999999999E+307,$O$2:O501)+1,"")</f>
        <v>#REF!</v>
      </c>
      <c r="P502" s="31" t="e">
        <f>IF(AND($B502=P$1),LOOKUP(9.99999999999999E+307,$P$2:P501)+1,"")</f>
        <v>#REF!</v>
      </c>
      <c r="Q502" s="31" t="e">
        <f>IF(AND($B502=Q$1),LOOKUP(9.99999999999999E+307,$Q$2:Q501)+1,"")</f>
        <v>#REF!</v>
      </c>
      <c r="R502" s="31">
        <f>IF(AND($B502=R$1),LOOKUP(9.99999999999999E+307,$R$2:R501)+1,"")</f>
        <v>336</v>
      </c>
      <c r="S502" s="31">
        <f>IF(AND($B502=S$1),LOOKUP(9.99999999999999E+307,$S$2:S501)+1,"")</f>
        <v>336</v>
      </c>
      <c r="T502" s="265"/>
      <c r="U502" s="265"/>
      <c r="V502" s="265"/>
      <c r="AA502" s="254" t="str">
        <f t="shared" si="55"/>
        <v/>
      </c>
      <c r="AB502" s="254" t="str">
        <f t="shared" si="56"/>
        <v/>
      </c>
      <c r="AC502" s="255">
        <f t="shared" si="52"/>
        <v>0</v>
      </c>
      <c r="AD502" s="255">
        <f t="shared" si="53"/>
        <v>3836</v>
      </c>
      <c r="AE502" s="256" t="str">
        <f t="shared" si="57"/>
        <v/>
      </c>
      <c r="AF502" s="252" t="str">
        <f t="shared" si="58"/>
        <v>-</v>
      </c>
    </row>
    <row r="503" spans="1:32" ht="20.149999999999999" customHeight="1" x14ac:dyDescent="0.75">
      <c r="A503" s="31">
        <v>501</v>
      </c>
      <c r="B503" s="235"/>
      <c r="C503" s="236"/>
      <c r="D503" s="236"/>
      <c r="E503" s="678"/>
      <c r="F503" s="238"/>
      <c r="G503" s="253" t="str">
        <f t="shared" si="54"/>
        <v/>
      </c>
      <c r="H503" s="31" t="str">
        <f>IF(AND(B503=H$1),LOOKUP(9.99999999999999E+307,$H$2:H502)+1,"")</f>
        <v/>
      </c>
      <c r="I503" s="31" t="str">
        <f>IF(AND(B503=I$1),LOOKUP(9.99999999999999E+307,$I$2:I502)+1,"")</f>
        <v/>
      </c>
      <c r="J503" s="31">
        <f>IF(AND(B503=J$1),LOOKUP(9.99999999999999E+307,$J$2:J502)+1,"")</f>
        <v>337</v>
      </c>
      <c r="K503" s="31">
        <f>IF(AND(B503=K$1),LOOKUP(9.99999999999999E+307,$K$2:K502)+1,"")</f>
        <v>337</v>
      </c>
      <c r="L503" s="31">
        <f>IF(AND(B503=L$1),LOOKUP(9.99999999999999E+307,$L$2:L502)+1,"")</f>
        <v>337</v>
      </c>
      <c r="M503" s="31">
        <f>IF(AND(B503=M$1),LOOKUP(9.99999999999999E+307,$M$2:M502)+1,"")</f>
        <v>337</v>
      </c>
      <c r="N503" s="31" t="e">
        <f>IF(AND(B503=N$1),LOOKUP(9.99999999999999E+307,$N$2:N502)+1,"")</f>
        <v>#REF!</v>
      </c>
      <c r="O503" s="31" t="e">
        <f>IF(AND($B503=O$1),LOOKUP(9.99999999999999E+307,$O$2:O502)+1,"")</f>
        <v>#REF!</v>
      </c>
      <c r="P503" s="31" t="e">
        <f>IF(AND($B503=P$1),LOOKUP(9.99999999999999E+307,$P$2:P502)+1,"")</f>
        <v>#REF!</v>
      </c>
      <c r="Q503" s="31" t="e">
        <f>IF(AND($B503=Q$1),LOOKUP(9.99999999999999E+307,$Q$2:Q502)+1,"")</f>
        <v>#REF!</v>
      </c>
      <c r="R503" s="31">
        <f>IF(AND($B503=R$1),LOOKUP(9.99999999999999E+307,$R$2:R502)+1,"")</f>
        <v>337</v>
      </c>
      <c r="S503" s="31">
        <f>IF(AND($B503=S$1),LOOKUP(9.99999999999999E+307,$S$2:S502)+1,"")</f>
        <v>337</v>
      </c>
      <c r="T503" s="265"/>
      <c r="U503" s="265"/>
      <c r="V503" s="265"/>
      <c r="AA503" s="254" t="str">
        <f t="shared" si="55"/>
        <v/>
      </c>
      <c r="AB503" s="254" t="str">
        <f t="shared" si="56"/>
        <v/>
      </c>
      <c r="AC503" s="255">
        <f t="shared" si="52"/>
        <v>0</v>
      </c>
      <c r="AD503" s="255">
        <f t="shared" si="53"/>
        <v>3836</v>
      </c>
      <c r="AE503" s="256" t="str">
        <f t="shared" si="57"/>
        <v/>
      </c>
      <c r="AF503" s="252" t="str">
        <f t="shared" si="58"/>
        <v>-</v>
      </c>
    </row>
    <row r="504" spans="1:32" ht="20.149999999999999" customHeight="1" x14ac:dyDescent="0.75">
      <c r="A504" s="31">
        <v>502</v>
      </c>
      <c r="B504" s="235"/>
      <c r="C504" s="236"/>
      <c r="D504" s="236"/>
      <c r="E504" s="678"/>
      <c r="F504" s="238"/>
      <c r="G504" s="253" t="str">
        <f t="shared" si="54"/>
        <v/>
      </c>
      <c r="H504" s="31" t="str">
        <f>IF(AND(B504=H$1),LOOKUP(9.99999999999999E+307,$H$2:H503)+1,"")</f>
        <v/>
      </c>
      <c r="I504" s="31" t="str">
        <f>IF(AND(B504=I$1),LOOKUP(9.99999999999999E+307,$I$2:I503)+1,"")</f>
        <v/>
      </c>
      <c r="J504" s="31">
        <f>IF(AND(B504=J$1),LOOKUP(9.99999999999999E+307,$J$2:J503)+1,"")</f>
        <v>338</v>
      </c>
      <c r="K504" s="31">
        <f>IF(AND(B504=K$1),LOOKUP(9.99999999999999E+307,$K$2:K503)+1,"")</f>
        <v>338</v>
      </c>
      <c r="L504" s="31">
        <f>IF(AND(B504=L$1),LOOKUP(9.99999999999999E+307,$L$2:L503)+1,"")</f>
        <v>338</v>
      </c>
      <c r="M504" s="31">
        <f>IF(AND(B504=M$1),LOOKUP(9.99999999999999E+307,$M$2:M503)+1,"")</f>
        <v>338</v>
      </c>
      <c r="N504" s="31" t="e">
        <f>IF(AND(B504=N$1),LOOKUP(9.99999999999999E+307,$N$2:N503)+1,"")</f>
        <v>#REF!</v>
      </c>
      <c r="O504" s="31" t="e">
        <f>IF(AND($B504=O$1),LOOKUP(9.99999999999999E+307,$O$2:O503)+1,"")</f>
        <v>#REF!</v>
      </c>
      <c r="P504" s="31" t="e">
        <f>IF(AND($B504=P$1),LOOKUP(9.99999999999999E+307,$P$2:P503)+1,"")</f>
        <v>#REF!</v>
      </c>
      <c r="Q504" s="31" t="e">
        <f>IF(AND($B504=Q$1),LOOKUP(9.99999999999999E+307,$Q$2:Q503)+1,"")</f>
        <v>#REF!</v>
      </c>
      <c r="R504" s="31">
        <f>IF(AND($B504=R$1),LOOKUP(9.99999999999999E+307,$R$2:R503)+1,"")</f>
        <v>338</v>
      </c>
      <c r="S504" s="31">
        <f>IF(AND($B504=S$1),LOOKUP(9.99999999999999E+307,$S$2:S503)+1,"")</f>
        <v>338</v>
      </c>
      <c r="T504" s="265"/>
      <c r="U504" s="265"/>
      <c r="V504" s="265"/>
      <c r="AA504" s="254" t="str">
        <f t="shared" si="55"/>
        <v/>
      </c>
      <c r="AB504" s="254" t="str">
        <f t="shared" si="56"/>
        <v/>
      </c>
      <c r="AC504" s="255">
        <f t="shared" si="52"/>
        <v>0</v>
      </c>
      <c r="AD504" s="255">
        <f t="shared" si="53"/>
        <v>3836</v>
      </c>
      <c r="AE504" s="256" t="str">
        <f t="shared" si="57"/>
        <v/>
      </c>
      <c r="AF504" s="252" t="str">
        <f t="shared" si="58"/>
        <v>-</v>
      </c>
    </row>
    <row r="505" spans="1:32" ht="20.149999999999999" customHeight="1" x14ac:dyDescent="0.75">
      <c r="A505" s="31">
        <v>503</v>
      </c>
      <c r="B505" s="235"/>
      <c r="C505" s="236"/>
      <c r="D505" s="236"/>
      <c r="E505" s="678"/>
      <c r="F505" s="238"/>
      <c r="G505" s="253" t="str">
        <f t="shared" si="54"/>
        <v/>
      </c>
      <c r="H505" s="31" t="str">
        <f>IF(AND(B505=H$1),LOOKUP(9.99999999999999E+307,$H$2:H504)+1,"")</f>
        <v/>
      </c>
      <c r="I505" s="31" t="str">
        <f>IF(AND(B505=I$1),LOOKUP(9.99999999999999E+307,$I$2:I504)+1,"")</f>
        <v/>
      </c>
      <c r="J505" s="31">
        <f>IF(AND(B505=J$1),LOOKUP(9.99999999999999E+307,$J$2:J504)+1,"")</f>
        <v>339</v>
      </c>
      <c r="K505" s="31">
        <f>IF(AND(B505=K$1),LOOKUP(9.99999999999999E+307,$K$2:K504)+1,"")</f>
        <v>339</v>
      </c>
      <c r="L505" s="31">
        <f>IF(AND(B505=L$1),LOOKUP(9.99999999999999E+307,$L$2:L504)+1,"")</f>
        <v>339</v>
      </c>
      <c r="M505" s="31">
        <f>IF(AND(B505=M$1),LOOKUP(9.99999999999999E+307,$M$2:M504)+1,"")</f>
        <v>339</v>
      </c>
      <c r="N505" s="31" t="e">
        <f>IF(AND(B505=N$1),LOOKUP(9.99999999999999E+307,$N$2:N504)+1,"")</f>
        <v>#REF!</v>
      </c>
      <c r="O505" s="31" t="e">
        <f>IF(AND($B505=O$1),LOOKUP(9.99999999999999E+307,$O$2:O504)+1,"")</f>
        <v>#REF!</v>
      </c>
      <c r="P505" s="31" t="e">
        <f>IF(AND($B505=P$1),LOOKUP(9.99999999999999E+307,$P$2:P504)+1,"")</f>
        <v>#REF!</v>
      </c>
      <c r="Q505" s="31" t="e">
        <f>IF(AND($B505=Q$1),LOOKUP(9.99999999999999E+307,$Q$2:Q504)+1,"")</f>
        <v>#REF!</v>
      </c>
      <c r="R505" s="31">
        <f>IF(AND($B505=R$1),LOOKUP(9.99999999999999E+307,$R$2:R504)+1,"")</f>
        <v>339</v>
      </c>
      <c r="S505" s="31">
        <f>IF(AND($B505=S$1),LOOKUP(9.99999999999999E+307,$S$2:S504)+1,"")</f>
        <v>339</v>
      </c>
      <c r="T505" s="265"/>
      <c r="U505" s="265"/>
      <c r="V505" s="265"/>
      <c r="AA505" s="254" t="str">
        <f t="shared" si="55"/>
        <v/>
      </c>
      <c r="AB505" s="254" t="str">
        <f t="shared" si="56"/>
        <v/>
      </c>
      <c r="AC505" s="255">
        <f t="shared" si="52"/>
        <v>0</v>
      </c>
      <c r="AD505" s="255">
        <f t="shared" si="53"/>
        <v>3836</v>
      </c>
      <c r="AE505" s="256" t="str">
        <f t="shared" si="57"/>
        <v/>
      </c>
      <c r="AF505" s="252" t="str">
        <f t="shared" si="58"/>
        <v>-</v>
      </c>
    </row>
    <row r="506" spans="1:32" ht="20.149999999999999" customHeight="1" x14ac:dyDescent="0.75">
      <c r="A506" s="31">
        <v>504</v>
      </c>
      <c r="B506" s="235"/>
      <c r="C506" s="236"/>
      <c r="D506" s="236"/>
      <c r="E506" s="678"/>
      <c r="F506" s="238"/>
      <c r="G506" s="253" t="str">
        <f t="shared" si="54"/>
        <v/>
      </c>
      <c r="H506" s="31" t="str">
        <f>IF(AND(B506=H$1),LOOKUP(9.99999999999999E+307,$H$2:H505)+1,"")</f>
        <v/>
      </c>
      <c r="I506" s="31" t="str">
        <f>IF(AND(B506=I$1),LOOKUP(9.99999999999999E+307,$I$2:I505)+1,"")</f>
        <v/>
      </c>
      <c r="J506" s="31">
        <f>IF(AND(B506=J$1),LOOKUP(9.99999999999999E+307,$J$2:J505)+1,"")</f>
        <v>340</v>
      </c>
      <c r="K506" s="31">
        <f>IF(AND(B506=K$1),LOOKUP(9.99999999999999E+307,$K$2:K505)+1,"")</f>
        <v>340</v>
      </c>
      <c r="L506" s="31">
        <f>IF(AND(B506=L$1),LOOKUP(9.99999999999999E+307,$L$2:L505)+1,"")</f>
        <v>340</v>
      </c>
      <c r="M506" s="31">
        <f>IF(AND(B506=M$1),LOOKUP(9.99999999999999E+307,$M$2:M505)+1,"")</f>
        <v>340</v>
      </c>
      <c r="N506" s="31" t="e">
        <f>IF(AND(B506=N$1),LOOKUP(9.99999999999999E+307,$N$2:N505)+1,"")</f>
        <v>#REF!</v>
      </c>
      <c r="O506" s="31" t="e">
        <f>IF(AND($B506=O$1),LOOKUP(9.99999999999999E+307,$O$2:O505)+1,"")</f>
        <v>#REF!</v>
      </c>
      <c r="P506" s="31" t="e">
        <f>IF(AND($B506=P$1),LOOKUP(9.99999999999999E+307,$P$2:P505)+1,"")</f>
        <v>#REF!</v>
      </c>
      <c r="Q506" s="31" t="e">
        <f>IF(AND($B506=Q$1),LOOKUP(9.99999999999999E+307,$Q$2:Q505)+1,"")</f>
        <v>#REF!</v>
      </c>
      <c r="R506" s="31">
        <f>IF(AND($B506=R$1),LOOKUP(9.99999999999999E+307,$R$2:R505)+1,"")</f>
        <v>340</v>
      </c>
      <c r="S506" s="31">
        <f>IF(AND($B506=S$1),LOOKUP(9.99999999999999E+307,$S$2:S505)+1,"")</f>
        <v>340</v>
      </c>
      <c r="T506" s="265"/>
      <c r="U506" s="265"/>
      <c r="V506" s="265"/>
      <c r="AA506" s="254" t="str">
        <f t="shared" si="55"/>
        <v/>
      </c>
      <c r="AB506" s="254" t="str">
        <f t="shared" si="56"/>
        <v/>
      </c>
      <c r="AC506" s="255">
        <f t="shared" si="52"/>
        <v>0</v>
      </c>
      <c r="AD506" s="255">
        <f t="shared" si="53"/>
        <v>3836</v>
      </c>
      <c r="AE506" s="256" t="str">
        <f t="shared" si="57"/>
        <v/>
      </c>
      <c r="AF506" s="252" t="str">
        <f t="shared" si="58"/>
        <v>-</v>
      </c>
    </row>
    <row r="507" spans="1:32" ht="20.149999999999999" customHeight="1" x14ac:dyDescent="0.75">
      <c r="A507" s="31">
        <v>505</v>
      </c>
      <c r="B507" s="235"/>
      <c r="C507" s="236"/>
      <c r="D507" s="236"/>
      <c r="E507" s="678"/>
      <c r="F507" s="238"/>
      <c r="G507" s="253" t="str">
        <f t="shared" si="54"/>
        <v/>
      </c>
      <c r="H507" s="31" t="str">
        <f>IF(AND(B507=H$1),LOOKUP(9.99999999999999E+307,$H$2:H506)+1,"")</f>
        <v/>
      </c>
      <c r="I507" s="31" t="str">
        <f>IF(AND(B507=I$1),LOOKUP(9.99999999999999E+307,$I$2:I506)+1,"")</f>
        <v/>
      </c>
      <c r="J507" s="31">
        <f>IF(AND(B507=J$1),LOOKUP(9.99999999999999E+307,$J$2:J506)+1,"")</f>
        <v>341</v>
      </c>
      <c r="K507" s="31">
        <f>IF(AND(B507=K$1),LOOKUP(9.99999999999999E+307,$K$2:K506)+1,"")</f>
        <v>341</v>
      </c>
      <c r="L507" s="31">
        <f>IF(AND(B507=L$1),LOOKUP(9.99999999999999E+307,$L$2:L506)+1,"")</f>
        <v>341</v>
      </c>
      <c r="M507" s="31">
        <f>IF(AND(B507=M$1),LOOKUP(9.99999999999999E+307,$M$2:M506)+1,"")</f>
        <v>341</v>
      </c>
      <c r="N507" s="31" t="e">
        <f>IF(AND(B507=N$1),LOOKUP(9.99999999999999E+307,$N$2:N506)+1,"")</f>
        <v>#REF!</v>
      </c>
      <c r="O507" s="31" t="e">
        <f>IF(AND($B507=O$1),LOOKUP(9.99999999999999E+307,$O$2:O506)+1,"")</f>
        <v>#REF!</v>
      </c>
      <c r="P507" s="31" t="e">
        <f>IF(AND($B507=P$1),LOOKUP(9.99999999999999E+307,$P$2:P506)+1,"")</f>
        <v>#REF!</v>
      </c>
      <c r="Q507" s="31" t="e">
        <f>IF(AND($B507=Q$1),LOOKUP(9.99999999999999E+307,$Q$2:Q506)+1,"")</f>
        <v>#REF!</v>
      </c>
      <c r="R507" s="31">
        <f>IF(AND($B507=R$1),LOOKUP(9.99999999999999E+307,$R$2:R506)+1,"")</f>
        <v>341</v>
      </c>
      <c r="S507" s="31">
        <f>IF(AND($B507=S$1),LOOKUP(9.99999999999999E+307,$S$2:S506)+1,"")</f>
        <v>341</v>
      </c>
      <c r="T507" s="265"/>
      <c r="U507" s="265"/>
      <c r="V507" s="265"/>
      <c r="AA507" s="254" t="str">
        <f t="shared" si="55"/>
        <v/>
      </c>
      <c r="AB507" s="254" t="str">
        <f t="shared" si="56"/>
        <v/>
      </c>
      <c r="AC507" s="255">
        <f t="shared" si="52"/>
        <v>0</v>
      </c>
      <c r="AD507" s="255">
        <f t="shared" si="53"/>
        <v>3836</v>
      </c>
      <c r="AE507" s="256" t="str">
        <f t="shared" si="57"/>
        <v/>
      </c>
      <c r="AF507" s="252" t="str">
        <f t="shared" si="58"/>
        <v>-</v>
      </c>
    </row>
    <row r="508" spans="1:32" ht="20.149999999999999" customHeight="1" x14ac:dyDescent="0.75">
      <c r="A508" s="31">
        <v>506</v>
      </c>
      <c r="B508" s="235"/>
      <c r="C508" s="236"/>
      <c r="D508" s="236"/>
      <c r="E508" s="678"/>
      <c r="F508" s="238"/>
      <c r="G508" s="253" t="str">
        <f t="shared" si="54"/>
        <v/>
      </c>
      <c r="H508" s="31" t="str">
        <f>IF(AND(B508=H$1),LOOKUP(9.99999999999999E+307,$H$2:H507)+1,"")</f>
        <v/>
      </c>
      <c r="I508" s="31" t="str">
        <f>IF(AND(B508=I$1),LOOKUP(9.99999999999999E+307,$I$2:I507)+1,"")</f>
        <v/>
      </c>
      <c r="J508" s="31">
        <f>IF(AND(B508=J$1),LOOKUP(9.99999999999999E+307,$J$2:J507)+1,"")</f>
        <v>342</v>
      </c>
      <c r="K508" s="31">
        <f>IF(AND(B508=K$1),LOOKUP(9.99999999999999E+307,$K$2:K507)+1,"")</f>
        <v>342</v>
      </c>
      <c r="L508" s="31">
        <f>IF(AND(B508=L$1),LOOKUP(9.99999999999999E+307,$L$2:L507)+1,"")</f>
        <v>342</v>
      </c>
      <c r="M508" s="31">
        <f>IF(AND(B508=M$1),LOOKUP(9.99999999999999E+307,$M$2:M507)+1,"")</f>
        <v>342</v>
      </c>
      <c r="N508" s="31" t="e">
        <f>IF(AND(B508=N$1),LOOKUP(9.99999999999999E+307,$N$2:N507)+1,"")</f>
        <v>#REF!</v>
      </c>
      <c r="O508" s="31" t="e">
        <f>IF(AND($B508=O$1),LOOKUP(9.99999999999999E+307,$O$2:O507)+1,"")</f>
        <v>#REF!</v>
      </c>
      <c r="P508" s="31" t="e">
        <f>IF(AND($B508=P$1),LOOKUP(9.99999999999999E+307,$P$2:P507)+1,"")</f>
        <v>#REF!</v>
      </c>
      <c r="Q508" s="31" t="e">
        <f>IF(AND($B508=Q$1),LOOKUP(9.99999999999999E+307,$Q$2:Q507)+1,"")</f>
        <v>#REF!</v>
      </c>
      <c r="R508" s="31">
        <f>IF(AND($B508=R$1),LOOKUP(9.99999999999999E+307,$R$2:R507)+1,"")</f>
        <v>342</v>
      </c>
      <c r="S508" s="31">
        <f>IF(AND($B508=S$1),LOOKUP(9.99999999999999E+307,$S$2:S507)+1,"")</f>
        <v>342</v>
      </c>
      <c r="T508" s="265"/>
      <c r="U508" s="265"/>
      <c r="V508" s="265"/>
      <c r="AA508" s="254" t="str">
        <f t="shared" si="55"/>
        <v/>
      </c>
      <c r="AB508" s="254" t="str">
        <f t="shared" si="56"/>
        <v/>
      </c>
      <c r="AC508" s="255">
        <f t="shared" si="52"/>
        <v>0</v>
      </c>
      <c r="AD508" s="255">
        <f t="shared" si="53"/>
        <v>3836</v>
      </c>
      <c r="AE508" s="256" t="str">
        <f t="shared" si="57"/>
        <v/>
      </c>
      <c r="AF508" s="252" t="str">
        <f t="shared" si="58"/>
        <v>-</v>
      </c>
    </row>
    <row r="509" spans="1:32" ht="20.149999999999999" customHeight="1" x14ac:dyDescent="0.75">
      <c r="A509" s="31">
        <v>507</v>
      </c>
      <c r="B509" s="235"/>
      <c r="C509" s="236"/>
      <c r="D509" s="236"/>
      <c r="E509" s="678"/>
      <c r="F509" s="238"/>
      <c r="G509" s="253" t="str">
        <f t="shared" si="54"/>
        <v/>
      </c>
      <c r="H509" s="31" t="str">
        <f>IF(AND(B509=H$1),LOOKUP(9.99999999999999E+307,$H$2:H508)+1,"")</f>
        <v/>
      </c>
      <c r="I509" s="31" t="str">
        <f>IF(AND(B509=I$1),LOOKUP(9.99999999999999E+307,$I$2:I508)+1,"")</f>
        <v/>
      </c>
      <c r="J509" s="31">
        <f>IF(AND(B509=J$1),LOOKUP(9.99999999999999E+307,$J$2:J508)+1,"")</f>
        <v>343</v>
      </c>
      <c r="K509" s="31">
        <f>IF(AND(B509=K$1),LOOKUP(9.99999999999999E+307,$K$2:K508)+1,"")</f>
        <v>343</v>
      </c>
      <c r="L509" s="31">
        <f>IF(AND(B509=L$1),LOOKUP(9.99999999999999E+307,$L$2:L508)+1,"")</f>
        <v>343</v>
      </c>
      <c r="M509" s="31">
        <f>IF(AND(B509=M$1),LOOKUP(9.99999999999999E+307,$M$2:M508)+1,"")</f>
        <v>343</v>
      </c>
      <c r="N509" s="31" t="e">
        <f>IF(AND(B509=N$1),LOOKUP(9.99999999999999E+307,$N$2:N508)+1,"")</f>
        <v>#REF!</v>
      </c>
      <c r="O509" s="31" t="e">
        <f>IF(AND($B509=O$1),LOOKUP(9.99999999999999E+307,$O$2:O508)+1,"")</f>
        <v>#REF!</v>
      </c>
      <c r="P509" s="31" t="e">
        <f>IF(AND($B509=P$1),LOOKUP(9.99999999999999E+307,$P$2:P508)+1,"")</f>
        <v>#REF!</v>
      </c>
      <c r="Q509" s="31" t="e">
        <f>IF(AND($B509=Q$1),LOOKUP(9.99999999999999E+307,$Q$2:Q508)+1,"")</f>
        <v>#REF!</v>
      </c>
      <c r="R509" s="31">
        <f>IF(AND($B509=R$1),LOOKUP(9.99999999999999E+307,$R$2:R508)+1,"")</f>
        <v>343</v>
      </c>
      <c r="S509" s="31">
        <f>IF(AND($B509=S$1),LOOKUP(9.99999999999999E+307,$S$2:S508)+1,"")</f>
        <v>343</v>
      </c>
      <c r="T509" s="265"/>
      <c r="U509" s="265"/>
      <c r="V509" s="265"/>
      <c r="AA509" s="254" t="str">
        <f t="shared" si="55"/>
        <v/>
      </c>
      <c r="AB509" s="254" t="str">
        <f t="shared" si="56"/>
        <v/>
      </c>
      <c r="AC509" s="255">
        <f t="shared" si="52"/>
        <v>0</v>
      </c>
      <c r="AD509" s="255">
        <f t="shared" si="53"/>
        <v>3836</v>
      </c>
      <c r="AE509" s="256" t="str">
        <f t="shared" si="57"/>
        <v/>
      </c>
      <c r="AF509" s="252" t="str">
        <f t="shared" si="58"/>
        <v>-</v>
      </c>
    </row>
    <row r="510" spans="1:32" ht="20.149999999999999" customHeight="1" x14ac:dyDescent="0.75">
      <c r="A510" s="31">
        <v>508</v>
      </c>
      <c r="B510" s="235"/>
      <c r="C510" s="236"/>
      <c r="D510" s="236"/>
      <c r="E510" s="678"/>
      <c r="F510" s="238"/>
      <c r="G510" s="253" t="str">
        <f t="shared" si="54"/>
        <v/>
      </c>
      <c r="H510" s="31" t="str">
        <f>IF(AND(B510=H$1),LOOKUP(9.99999999999999E+307,$H$2:H509)+1,"")</f>
        <v/>
      </c>
      <c r="I510" s="31" t="str">
        <f>IF(AND(B510=I$1),LOOKUP(9.99999999999999E+307,$I$2:I509)+1,"")</f>
        <v/>
      </c>
      <c r="J510" s="31">
        <f>IF(AND(B510=J$1),LOOKUP(9.99999999999999E+307,$J$2:J509)+1,"")</f>
        <v>344</v>
      </c>
      <c r="K510" s="31">
        <f>IF(AND(B510=K$1),LOOKUP(9.99999999999999E+307,$K$2:K509)+1,"")</f>
        <v>344</v>
      </c>
      <c r="L510" s="31">
        <f>IF(AND(B510=L$1),LOOKUP(9.99999999999999E+307,$L$2:L509)+1,"")</f>
        <v>344</v>
      </c>
      <c r="M510" s="31">
        <f>IF(AND(B510=M$1),LOOKUP(9.99999999999999E+307,$M$2:M509)+1,"")</f>
        <v>344</v>
      </c>
      <c r="N510" s="31" t="e">
        <f>IF(AND(B510=N$1),LOOKUP(9.99999999999999E+307,$N$2:N509)+1,"")</f>
        <v>#REF!</v>
      </c>
      <c r="O510" s="31" t="e">
        <f>IF(AND($B510=O$1),LOOKUP(9.99999999999999E+307,$O$2:O509)+1,"")</f>
        <v>#REF!</v>
      </c>
      <c r="P510" s="31" t="e">
        <f>IF(AND($B510=P$1),LOOKUP(9.99999999999999E+307,$P$2:P509)+1,"")</f>
        <v>#REF!</v>
      </c>
      <c r="Q510" s="31" t="e">
        <f>IF(AND($B510=Q$1),LOOKUP(9.99999999999999E+307,$Q$2:Q509)+1,"")</f>
        <v>#REF!</v>
      </c>
      <c r="R510" s="31">
        <f>IF(AND($B510=R$1),LOOKUP(9.99999999999999E+307,$R$2:R509)+1,"")</f>
        <v>344</v>
      </c>
      <c r="S510" s="31">
        <f>IF(AND($B510=S$1),LOOKUP(9.99999999999999E+307,$S$2:S509)+1,"")</f>
        <v>344</v>
      </c>
      <c r="T510" s="265"/>
      <c r="U510" s="265"/>
      <c r="V510" s="265"/>
      <c r="AA510" s="254" t="str">
        <f t="shared" si="55"/>
        <v/>
      </c>
      <c r="AB510" s="254" t="str">
        <f t="shared" si="56"/>
        <v/>
      </c>
      <c r="AC510" s="255">
        <f t="shared" si="52"/>
        <v>0</v>
      </c>
      <c r="AD510" s="255">
        <f t="shared" si="53"/>
        <v>3836</v>
      </c>
      <c r="AE510" s="256" t="str">
        <f t="shared" si="57"/>
        <v/>
      </c>
      <c r="AF510" s="252" t="str">
        <f t="shared" si="58"/>
        <v>-</v>
      </c>
    </row>
    <row r="511" spans="1:32" ht="20.149999999999999" customHeight="1" x14ac:dyDescent="0.75">
      <c r="A511" s="31">
        <v>509</v>
      </c>
      <c r="B511" s="235"/>
      <c r="C511" s="236"/>
      <c r="D511" s="236"/>
      <c r="E511" s="678"/>
      <c r="F511" s="238"/>
      <c r="G511" s="253" t="str">
        <f t="shared" si="54"/>
        <v/>
      </c>
      <c r="H511" s="31" t="str">
        <f>IF(AND(B511=H$1),LOOKUP(9.99999999999999E+307,$H$2:H510)+1,"")</f>
        <v/>
      </c>
      <c r="I511" s="31" t="str">
        <f>IF(AND(B511=I$1),LOOKUP(9.99999999999999E+307,$I$2:I510)+1,"")</f>
        <v/>
      </c>
      <c r="J511" s="31">
        <f>IF(AND(B511=J$1),LOOKUP(9.99999999999999E+307,$J$2:J510)+1,"")</f>
        <v>345</v>
      </c>
      <c r="K511" s="31">
        <f>IF(AND(B511=K$1),LOOKUP(9.99999999999999E+307,$K$2:K510)+1,"")</f>
        <v>345</v>
      </c>
      <c r="L511" s="31">
        <f>IF(AND(B511=L$1),LOOKUP(9.99999999999999E+307,$L$2:L510)+1,"")</f>
        <v>345</v>
      </c>
      <c r="M511" s="31">
        <f>IF(AND(B511=M$1),LOOKUP(9.99999999999999E+307,$M$2:M510)+1,"")</f>
        <v>345</v>
      </c>
      <c r="N511" s="31" t="e">
        <f>IF(AND(B511=N$1),LOOKUP(9.99999999999999E+307,$N$2:N510)+1,"")</f>
        <v>#REF!</v>
      </c>
      <c r="O511" s="31" t="e">
        <f>IF(AND($B511=O$1),LOOKUP(9.99999999999999E+307,$O$2:O510)+1,"")</f>
        <v>#REF!</v>
      </c>
      <c r="P511" s="31" t="e">
        <f>IF(AND($B511=P$1),LOOKUP(9.99999999999999E+307,$P$2:P510)+1,"")</f>
        <v>#REF!</v>
      </c>
      <c r="Q511" s="31" t="e">
        <f>IF(AND($B511=Q$1),LOOKUP(9.99999999999999E+307,$Q$2:Q510)+1,"")</f>
        <v>#REF!</v>
      </c>
      <c r="R511" s="31">
        <f>IF(AND($B511=R$1),LOOKUP(9.99999999999999E+307,$R$2:R510)+1,"")</f>
        <v>345</v>
      </c>
      <c r="S511" s="31">
        <f>IF(AND($B511=S$1),LOOKUP(9.99999999999999E+307,$S$2:S510)+1,"")</f>
        <v>345</v>
      </c>
      <c r="T511" s="265"/>
      <c r="U511" s="265"/>
      <c r="V511" s="265"/>
      <c r="AA511" s="254" t="str">
        <f t="shared" si="55"/>
        <v/>
      </c>
      <c r="AB511" s="254" t="str">
        <f t="shared" si="56"/>
        <v/>
      </c>
      <c r="AC511" s="255">
        <f t="shared" si="52"/>
        <v>0</v>
      </c>
      <c r="AD511" s="255">
        <f t="shared" si="53"/>
        <v>3836</v>
      </c>
      <c r="AE511" s="256" t="str">
        <f t="shared" si="57"/>
        <v/>
      </c>
      <c r="AF511" s="252" t="str">
        <f t="shared" si="58"/>
        <v>-</v>
      </c>
    </row>
    <row r="512" spans="1:32" ht="20.149999999999999" customHeight="1" x14ac:dyDescent="0.75">
      <c r="A512" s="31">
        <v>510</v>
      </c>
      <c r="B512" s="235"/>
      <c r="C512" s="236"/>
      <c r="D512" s="236"/>
      <c r="E512" s="678"/>
      <c r="F512" s="238"/>
      <c r="G512" s="253" t="str">
        <f t="shared" si="54"/>
        <v/>
      </c>
      <c r="H512" s="31" t="str">
        <f>IF(AND(B512=H$1),LOOKUP(9.99999999999999E+307,$H$2:H511)+1,"")</f>
        <v/>
      </c>
      <c r="I512" s="31" t="str">
        <f>IF(AND(B512=I$1),LOOKUP(9.99999999999999E+307,$I$2:I511)+1,"")</f>
        <v/>
      </c>
      <c r="J512" s="31">
        <f>IF(AND(B512=J$1),LOOKUP(9.99999999999999E+307,$J$2:J511)+1,"")</f>
        <v>346</v>
      </c>
      <c r="K512" s="31">
        <f>IF(AND(B512=K$1),LOOKUP(9.99999999999999E+307,$K$2:K511)+1,"")</f>
        <v>346</v>
      </c>
      <c r="L512" s="31">
        <f>IF(AND(B512=L$1),LOOKUP(9.99999999999999E+307,$L$2:L511)+1,"")</f>
        <v>346</v>
      </c>
      <c r="M512" s="31">
        <f>IF(AND(B512=M$1),LOOKUP(9.99999999999999E+307,$M$2:M511)+1,"")</f>
        <v>346</v>
      </c>
      <c r="N512" s="31" t="e">
        <f>IF(AND(B512=N$1),LOOKUP(9.99999999999999E+307,$N$2:N511)+1,"")</f>
        <v>#REF!</v>
      </c>
      <c r="O512" s="31" t="e">
        <f>IF(AND($B512=O$1),LOOKUP(9.99999999999999E+307,$O$2:O511)+1,"")</f>
        <v>#REF!</v>
      </c>
      <c r="P512" s="31" t="e">
        <f>IF(AND($B512=P$1),LOOKUP(9.99999999999999E+307,$P$2:P511)+1,"")</f>
        <v>#REF!</v>
      </c>
      <c r="Q512" s="31" t="e">
        <f>IF(AND($B512=Q$1),LOOKUP(9.99999999999999E+307,$Q$2:Q511)+1,"")</f>
        <v>#REF!</v>
      </c>
      <c r="R512" s="31">
        <f>IF(AND($B512=R$1),LOOKUP(9.99999999999999E+307,$R$2:R511)+1,"")</f>
        <v>346</v>
      </c>
      <c r="S512" s="31">
        <f>IF(AND($B512=S$1),LOOKUP(9.99999999999999E+307,$S$2:S511)+1,"")</f>
        <v>346</v>
      </c>
      <c r="T512" s="265"/>
      <c r="U512" s="265"/>
      <c r="V512" s="265"/>
      <c r="AA512" s="254" t="str">
        <f t="shared" si="55"/>
        <v/>
      </c>
      <c r="AB512" s="254" t="str">
        <f t="shared" si="56"/>
        <v/>
      </c>
      <c r="AC512" s="255">
        <f t="shared" si="52"/>
        <v>0</v>
      </c>
      <c r="AD512" s="255">
        <f t="shared" si="53"/>
        <v>3836</v>
      </c>
      <c r="AE512" s="256" t="str">
        <f t="shared" si="57"/>
        <v/>
      </c>
      <c r="AF512" s="252" t="str">
        <f t="shared" si="58"/>
        <v>-</v>
      </c>
    </row>
    <row r="513" spans="1:32" ht="20.149999999999999" customHeight="1" x14ac:dyDescent="0.75">
      <c r="A513" s="31">
        <v>511</v>
      </c>
      <c r="B513" s="235"/>
      <c r="C513" s="236"/>
      <c r="D513" s="236"/>
      <c r="E513" s="678"/>
      <c r="F513" s="238"/>
      <c r="G513" s="253" t="str">
        <f t="shared" si="54"/>
        <v/>
      </c>
      <c r="H513" s="31" t="str">
        <f>IF(AND(B513=H$1),LOOKUP(9.99999999999999E+307,$H$2:H512)+1,"")</f>
        <v/>
      </c>
      <c r="I513" s="31" t="str">
        <f>IF(AND(B513=I$1),LOOKUP(9.99999999999999E+307,$I$2:I512)+1,"")</f>
        <v/>
      </c>
      <c r="J513" s="31">
        <f>IF(AND(B513=J$1),LOOKUP(9.99999999999999E+307,$J$2:J512)+1,"")</f>
        <v>347</v>
      </c>
      <c r="K513" s="31">
        <f>IF(AND(B513=K$1),LOOKUP(9.99999999999999E+307,$K$2:K512)+1,"")</f>
        <v>347</v>
      </c>
      <c r="L513" s="31">
        <f>IF(AND(B513=L$1),LOOKUP(9.99999999999999E+307,$L$2:L512)+1,"")</f>
        <v>347</v>
      </c>
      <c r="M513" s="31">
        <f>IF(AND(B513=M$1),LOOKUP(9.99999999999999E+307,$M$2:M512)+1,"")</f>
        <v>347</v>
      </c>
      <c r="N513" s="31" t="e">
        <f>IF(AND(B513=N$1),LOOKUP(9.99999999999999E+307,$N$2:N512)+1,"")</f>
        <v>#REF!</v>
      </c>
      <c r="O513" s="31" t="e">
        <f>IF(AND($B513=O$1),LOOKUP(9.99999999999999E+307,$O$2:O512)+1,"")</f>
        <v>#REF!</v>
      </c>
      <c r="P513" s="31" t="e">
        <f>IF(AND($B513=P$1),LOOKUP(9.99999999999999E+307,$P$2:P512)+1,"")</f>
        <v>#REF!</v>
      </c>
      <c r="Q513" s="31" t="e">
        <f>IF(AND($B513=Q$1),LOOKUP(9.99999999999999E+307,$Q$2:Q512)+1,"")</f>
        <v>#REF!</v>
      </c>
      <c r="R513" s="31">
        <f>IF(AND($B513=R$1),LOOKUP(9.99999999999999E+307,$R$2:R512)+1,"")</f>
        <v>347</v>
      </c>
      <c r="S513" s="31">
        <f>IF(AND($B513=S$1),LOOKUP(9.99999999999999E+307,$S$2:S512)+1,"")</f>
        <v>347</v>
      </c>
      <c r="T513" s="265"/>
      <c r="U513" s="265"/>
      <c r="V513" s="265"/>
      <c r="AA513" s="254" t="str">
        <f t="shared" si="55"/>
        <v/>
      </c>
      <c r="AB513" s="254" t="str">
        <f t="shared" si="56"/>
        <v/>
      </c>
      <c r="AC513" s="255">
        <f t="shared" si="52"/>
        <v>0</v>
      </c>
      <c r="AD513" s="255">
        <f t="shared" si="53"/>
        <v>3836</v>
      </c>
      <c r="AE513" s="256" t="str">
        <f t="shared" si="57"/>
        <v/>
      </c>
      <c r="AF513" s="252" t="str">
        <f t="shared" si="58"/>
        <v>-</v>
      </c>
    </row>
    <row r="514" spans="1:32" ht="20.149999999999999" customHeight="1" x14ac:dyDescent="0.75">
      <c r="A514" s="31">
        <v>512</v>
      </c>
      <c r="B514" s="235"/>
      <c r="C514" s="236"/>
      <c r="D514" s="236"/>
      <c r="E514" s="678"/>
      <c r="F514" s="238"/>
      <c r="G514" s="253" t="str">
        <f t="shared" si="54"/>
        <v/>
      </c>
      <c r="H514" s="31" t="str">
        <f>IF(AND(B514=H$1),LOOKUP(9.99999999999999E+307,$H$2:H513)+1,"")</f>
        <v/>
      </c>
      <c r="I514" s="31" t="str">
        <f>IF(AND(B514=I$1),LOOKUP(9.99999999999999E+307,$I$2:I513)+1,"")</f>
        <v/>
      </c>
      <c r="J514" s="31">
        <f>IF(AND(B514=J$1),LOOKUP(9.99999999999999E+307,$J$2:J513)+1,"")</f>
        <v>348</v>
      </c>
      <c r="K514" s="31">
        <f>IF(AND(B514=K$1),LOOKUP(9.99999999999999E+307,$K$2:K513)+1,"")</f>
        <v>348</v>
      </c>
      <c r="L514" s="31">
        <f>IF(AND(B514=L$1),LOOKUP(9.99999999999999E+307,$L$2:L513)+1,"")</f>
        <v>348</v>
      </c>
      <c r="M514" s="31">
        <f>IF(AND(B514=M$1),LOOKUP(9.99999999999999E+307,$M$2:M513)+1,"")</f>
        <v>348</v>
      </c>
      <c r="N514" s="31" t="e">
        <f>IF(AND(B514=N$1),LOOKUP(9.99999999999999E+307,$N$2:N513)+1,"")</f>
        <v>#REF!</v>
      </c>
      <c r="O514" s="31" t="e">
        <f>IF(AND($B514=O$1),LOOKUP(9.99999999999999E+307,$O$2:O513)+1,"")</f>
        <v>#REF!</v>
      </c>
      <c r="P514" s="31" t="e">
        <f>IF(AND($B514=P$1),LOOKUP(9.99999999999999E+307,$P$2:P513)+1,"")</f>
        <v>#REF!</v>
      </c>
      <c r="Q514" s="31" t="e">
        <f>IF(AND($B514=Q$1),LOOKUP(9.99999999999999E+307,$Q$2:Q513)+1,"")</f>
        <v>#REF!</v>
      </c>
      <c r="R514" s="31">
        <f>IF(AND($B514=R$1),LOOKUP(9.99999999999999E+307,$R$2:R513)+1,"")</f>
        <v>348</v>
      </c>
      <c r="S514" s="31">
        <f>IF(AND($B514=S$1),LOOKUP(9.99999999999999E+307,$S$2:S513)+1,"")</f>
        <v>348</v>
      </c>
      <c r="T514" s="265"/>
      <c r="U514" s="265"/>
      <c r="V514" s="265"/>
      <c r="AA514" s="254" t="str">
        <f t="shared" si="55"/>
        <v/>
      </c>
      <c r="AB514" s="254" t="str">
        <f t="shared" si="56"/>
        <v/>
      </c>
      <c r="AC514" s="255">
        <f t="shared" si="52"/>
        <v>0</v>
      </c>
      <c r="AD514" s="255">
        <f t="shared" si="53"/>
        <v>3836</v>
      </c>
      <c r="AE514" s="256" t="str">
        <f t="shared" si="57"/>
        <v/>
      </c>
      <c r="AF514" s="252" t="str">
        <f t="shared" si="58"/>
        <v>-</v>
      </c>
    </row>
    <row r="515" spans="1:32" ht="20.149999999999999" customHeight="1" x14ac:dyDescent="0.75">
      <c r="A515" s="31">
        <v>513</v>
      </c>
      <c r="B515" s="235"/>
      <c r="C515" s="236"/>
      <c r="D515" s="236"/>
      <c r="E515" s="678"/>
      <c r="F515" s="238"/>
      <c r="G515" s="253" t="str">
        <f t="shared" si="54"/>
        <v/>
      </c>
      <c r="H515" s="31" t="str">
        <f>IF(AND(B515=H$1),LOOKUP(9.99999999999999E+307,$H$2:H514)+1,"")</f>
        <v/>
      </c>
      <c r="I515" s="31" t="str">
        <f>IF(AND(B515=I$1),LOOKUP(9.99999999999999E+307,$I$2:I514)+1,"")</f>
        <v/>
      </c>
      <c r="J515" s="31">
        <f>IF(AND(B515=J$1),LOOKUP(9.99999999999999E+307,$J$2:J514)+1,"")</f>
        <v>349</v>
      </c>
      <c r="K515" s="31">
        <f>IF(AND(B515=K$1),LOOKUP(9.99999999999999E+307,$K$2:K514)+1,"")</f>
        <v>349</v>
      </c>
      <c r="L515" s="31">
        <f>IF(AND(B515=L$1),LOOKUP(9.99999999999999E+307,$L$2:L514)+1,"")</f>
        <v>349</v>
      </c>
      <c r="M515" s="31">
        <f>IF(AND(B515=M$1),LOOKUP(9.99999999999999E+307,$M$2:M514)+1,"")</f>
        <v>349</v>
      </c>
      <c r="N515" s="31" t="e">
        <f>IF(AND(B515=N$1),LOOKUP(9.99999999999999E+307,$N$2:N514)+1,"")</f>
        <v>#REF!</v>
      </c>
      <c r="O515" s="31" t="e">
        <f>IF(AND($B515=O$1),LOOKUP(9.99999999999999E+307,$O$2:O514)+1,"")</f>
        <v>#REF!</v>
      </c>
      <c r="P515" s="31" t="e">
        <f>IF(AND($B515=P$1),LOOKUP(9.99999999999999E+307,$P$2:P514)+1,"")</f>
        <v>#REF!</v>
      </c>
      <c r="Q515" s="31" t="e">
        <f>IF(AND($B515=Q$1),LOOKUP(9.99999999999999E+307,$Q$2:Q514)+1,"")</f>
        <v>#REF!</v>
      </c>
      <c r="R515" s="31">
        <f>IF(AND($B515=R$1),LOOKUP(9.99999999999999E+307,$R$2:R514)+1,"")</f>
        <v>349</v>
      </c>
      <c r="S515" s="31">
        <f>IF(AND($B515=S$1),LOOKUP(9.99999999999999E+307,$S$2:S514)+1,"")</f>
        <v>349</v>
      </c>
      <c r="T515" s="265"/>
      <c r="U515" s="265"/>
      <c r="V515" s="265"/>
      <c r="AA515" s="254" t="str">
        <f t="shared" si="55"/>
        <v/>
      </c>
      <c r="AB515" s="254" t="str">
        <f t="shared" si="56"/>
        <v/>
      </c>
      <c r="AC515" s="255">
        <f t="shared" ref="AC515:AC578" si="59">COUNTIF($C$3:$C$4002,C515)</f>
        <v>0</v>
      </c>
      <c r="AD515" s="255">
        <f t="shared" ref="AD515:AD578" si="60">SUMPRODUCT(--(E515&amp;F515=$E$3:$E$4002&amp;$F$3:$F$4002))</f>
        <v>3836</v>
      </c>
      <c r="AE515" s="256" t="str">
        <f t="shared" si="57"/>
        <v/>
      </c>
      <c r="AF515" s="252" t="str">
        <f t="shared" si="58"/>
        <v>-</v>
      </c>
    </row>
    <row r="516" spans="1:32" ht="20.149999999999999" customHeight="1" x14ac:dyDescent="0.75">
      <c r="A516" s="31">
        <v>514</v>
      </c>
      <c r="B516" s="235"/>
      <c r="C516" s="236"/>
      <c r="D516" s="236"/>
      <c r="E516" s="678"/>
      <c r="F516" s="238"/>
      <c r="G516" s="253" t="str">
        <f t="shared" ref="G516:G579" si="61">B516&amp;C516</f>
        <v/>
      </c>
      <c r="H516" s="31" t="str">
        <f>IF(AND(B516=H$1),LOOKUP(9.99999999999999E+307,$H$2:H515)+1,"")</f>
        <v/>
      </c>
      <c r="I516" s="31" t="str">
        <f>IF(AND(B516=I$1),LOOKUP(9.99999999999999E+307,$I$2:I515)+1,"")</f>
        <v/>
      </c>
      <c r="J516" s="31">
        <f>IF(AND(B516=J$1),LOOKUP(9.99999999999999E+307,$J$2:J515)+1,"")</f>
        <v>350</v>
      </c>
      <c r="K516" s="31">
        <f>IF(AND(B516=K$1),LOOKUP(9.99999999999999E+307,$K$2:K515)+1,"")</f>
        <v>350</v>
      </c>
      <c r="L516" s="31">
        <f>IF(AND(B516=L$1),LOOKUP(9.99999999999999E+307,$L$2:L515)+1,"")</f>
        <v>350</v>
      </c>
      <c r="M516" s="31">
        <f>IF(AND(B516=M$1),LOOKUP(9.99999999999999E+307,$M$2:M515)+1,"")</f>
        <v>350</v>
      </c>
      <c r="N516" s="31" t="e">
        <f>IF(AND(B516=N$1),LOOKUP(9.99999999999999E+307,$N$2:N515)+1,"")</f>
        <v>#REF!</v>
      </c>
      <c r="O516" s="31" t="e">
        <f>IF(AND($B516=O$1),LOOKUP(9.99999999999999E+307,$O$2:O515)+1,"")</f>
        <v>#REF!</v>
      </c>
      <c r="P516" s="31" t="e">
        <f>IF(AND($B516=P$1),LOOKUP(9.99999999999999E+307,$P$2:P515)+1,"")</f>
        <v>#REF!</v>
      </c>
      <c r="Q516" s="31" t="e">
        <f>IF(AND($B516=Q$1),LOOKUP(9.99999999999999E+307,$Q$2:Q515)+1,"")</f>
        <v>#REF!</v>
      </c>
      <c r="R516" s="31">
        <f>IF(AND($B516=R$1),LOOKUP(9.99999999999999E+307,$R$2:R515)+1,"")</f>
        <v>350</v>
      </c>
      <c r="S516" s="31">
        <f>IF(AND($B516=S$1),LOOKUP(9.99999999999999E+307,$S$2:S515)+1,"")</f>
        <v>350</v>
      </c>
      <c r="T516" s="265"/>
      <c r="U516" s="265"/>
      <c r="V516" s="265"/>
      <c r="AA516" s="254" t="str">
        <f t="shared" ref="AA516:AA579" si="62">IF(AD516=2,"นักเรียนซ้ำ","")</f>
        <v/>
      </c>
      <c r="AB516" s="254" t="str">
        <f t="shared" ref="AB516:AB579" si="63">IF(AC516=2,"เลขประจำตัวซ้ำ","")</f>
        <v/>
      </c>
      <c r="AC516" s="255">
        <f t="shared" si="59"/>
        <v>0</v>
      </c>
      <c r="AD516" s="255">
        <f t="shared" si="60"/>
        <v>3836</v>
      </c>
      <c r="AE516" s="256" t="str">
        <f t="shared" ref="AE516:AE579" si="64">IF(D516="เด็กชาย",1,IF(D516="นาย",1,IF(D516="เด็กหญิง",2,IF(D516="นางสาว",2,IF(D516="ด.ช.",1,IF(D516="ด.ญ.",2,IF(D516="น.ส.",2,"")))))))</f>
        <v/>
      </c>
      <c r="AF516" s="252" t="str">
        <f t="shared" si="58"/>
        <v>-</v>
      </c>
    </row>
    <row r="517" spans="1:32" ht="20.149999999999999" customHeight="1" x14ac:dyDescent="0.75">
      <c r="A517" s="31">
        <v>515</v>
      </c>
      <c r="B517" s="235"/>
      <c r="C517" s="236"/>
      <c r="D517" s="236"/>
      <c r="E517" s="678"/>
      <c r="F517" s="238"/>
      <c r="G517" s="253" t="str">
        <f t="shared" si="61"/>
        <v/>
      </c>
      <c r="H517" s="31" t="str">
        <f>IF(AND(B517=H$1),LOOKUP(9.99999999999999E+307,$H$2:H516)+1,"")</f>
        <v/>
      </c>
      <c r="I517" s="31" t="str">
        <f>IF(AND(B517=I$1),LOOKUP(9.99999999999999E+307,$I$2:I516)+1,"")</f>
        <v/>
      </c>
      <c r="J517" s="31">
        <f>IF(AND(B517=J$1),LOOKUP(9.99999999999999E+307,$J$2:J516)+1,"")</f>
        <v>351</v>
      </c>
      <c r="K517" s="31">
        <f>IF(AND(B517=K$1),LOOKUP(9.99999999999999E+307,$K$2:K516)+1,"")</f>
        <v>351</v>
      </c>
      <c r="L517" s="31">
        <f>IF(AND(B517=L$1),LOOKUP(9.99999999999999E+307,$L$2:L516)+1,"")</f>
        <v>351</v>
      </c>
      <c r="M517" s="31">
        <f>IF(AND(B517=M$1),LOOKUP(9.99999999999999E+307,$M$2:M516)+1,"")</f>
        <v>351</v>
      </c>
      <c r="N517" s="31" t="e">
        <f>IF(AND(B517=N$1),LOOKUP(9.99999999999999E+307,$N$2:N516)+1,"")</f>
        <v>#REF!</v>
      </c>
      <c r="O517" s="31" t="e">
        <f>IF(AND($B517=O$1),LOOKUP(9.99999999999999E+307,$O$2:O516)+1,"")</f>
        <v>#REF!</v>
      </c>
      <c r="P517" s="31" t="e">
        <f>IF(AND($B517=P$1),LOOKUP(9.99999999999999E+307,$P$2:P516)+1,"")</f>
        <v>#REF!</v>
      </c>
      <c r="Q517" s="31" t="e">
        <f>IF(AND($B517=Q$1),LOOKUP(9.99999999999999E+307,$Q$2:Q516)+1,"")</f>
        <v>#REF!</v>
      </c>
      <c r="R517" s="31">
        <f>IF(AND($B517=R$1),LOOKUP(9.99999999999999E+307,$R$2:R516)+1,"")</f>
        <v>351</v>
      </c>
      <c r="S517" s="31">
        <f>IF(AND($B517=S$1),LOOKUP(9.99999999999999E+307,$S$2:S516)+1,"")</f>
        <v>351</v>
      </c>
      <c r="T517" s="265"/>
      <c r="U517" s="265"/>
      <c r="V517" s="265"/>
      <c r="AA517" s="254" t="str">
        <f t="shared" si="62"/>
        <v/>
      </c>
      <c r="AB517" s="254" t="str">
        <f t="shared" si="63"/>
        <v/>
      </c>
      <c r="AC517" s="255">
        <f t="shared" si="59"/>
        <v>0</v>
      </c>
      <c r="AD517" s="255">
        <f t="shared" si="60"/>
        <v>3836</v>
      </c>
      <c r="AE517" s="256" t="str">
        <f t="shared" si="64"/>
        <v/>
      </c>
      <c r="AF517" s="252" t="str">
        <f t="shared" si="58"/>
        <v>-</v>
      </c>
    </row>
    <row r="518" spans="1:32" ht="20.149999999999999" customHeight="1" x14ac:dyDescent="0.75">
      <c r="A518" s="31">
        <v>516</v>
      </c>
      <c r="B518" s="235"/>
      <c r="C518" s="236"/>
      <c r="D518" s="236"/>
      <c r="E518" s="678"/>
      <c r="F518" s="238"/>
      <c r="G518" s="253" t="str">
        <f t="shared" si="61"/>
        <v/>
      </c>
      <c r="H518" s="31" t="str">
        <f>IF(AND(B518=H$1),LOOKUP(9.99999999999999E+307,$H$2:H517)+1,"")</f>
        <v/>
      </c>
      <c r="I518" s="31" t="str">
        <f>IF(AND(B518=I$1),LOOKUP(9.99999999999999E+307,$I$2:I517)+1,"")</f>
        <v/>
      </c>
      <c r="J518" s="31">
        <f>IF(AND(B518=J$1),LOOKUP(9.99999999999999E+307,$J$2:J517)+1,"")</f>
        <v>352</v>
      </c>
      <c r="K518" s="31">
        <f>IF(AND(B518=K$1),LOOKUP(9.99999999999999E+307,$K$2:K517)+1,"")</f>
        <v>352</v>
      </c>
      <c r="L518" s="31">
        <f>IF(AND(B518=L$1),LOOKUP(9.99999999999999E+307,$L$2:L517)+1,"")</f>
        <v>352</v>
      </c>
      <c r="M518" s="31">
        <f>IF(AND(B518=M$1),LOOKUP(9.99999999999999E+307,$M$2:M517)+1,"")</f>
        <v>352</v>
      </c>
      <c r="N518" s="31" t="e">
        <f>IF(AND(B518=N$1),LOOKUP(9.99999999999999E+307,$N$2:N517)+1,"")</f>
        <v>#REF!</v>
      </c>
      <c r="O518" s="31" t="e">
        <f>IF(AND($B518=O$1),LOOKUP(9.99999999999999E+307,$O$2:O517)+1,"")</f>
        <v>#REF!</v>
      </c>
      <c r="P518" s="31" t="e">
        <f>IF(AND($B518=P$1),LOOKUP(9.99999999999999E+307,$P$2:P517)+1,"")</f>
        <v>#REF!</v>
      </c>
      <c r="Q518" s="31" t="e">
        <f>IF(AND($B518=Q$1),LOOKUP(9.99999999999999E+307,$Q$2:Q517)+1,"")</f>
        <v>#REF!</v>
      </c>
      <c r="R518" s="31">
        <f>IF(AND($B518=R$1),LOOKUP(9.99999999999999E+307,$R$2:R517)+1,"")</f>
        <v>352</v>
      </c>
      <c r="S518" s="31">
        <f>IF(AND($B518=S$1),LOOKUP(9.99999999999999E+307,$S$2:S517)+1,"")</f>
        <v>352</v>
      </c>
      <c r="T518" s="265"/>
      <c r="U518" s="265"/>
      <c r="V518" s="265"/>
      <c r="AA518" s="254" t="str">
        <f t="shared" si="62"/>
        <v/>
      </c>
      <c r="AB518" s="254" t="str">
        <f t="shared" si="63"/>
        <v/>
      </c>
      <c r="AC518" s="255">
        <f t="shared" si="59"/>
        <v>0</v>
      </c>
      <c r="AD518" s="255">
        <f t="shared" si="60"/>
        <v>3836</v>
      </c>
      <c r="AE518" s="256" t="str">
        <f t="shared" si="64"/>
        <v/>
      </c>
      <c r="AF518" s="252" t="str">
        <f t="shared" si="58"/>
        <v>-</v>
      </c>
    </row>
    <row r="519" spans="1:32" ht="20.149999999999999" customHeight="1" x14ac:dyDescent="0.75">
      <c r="A519" s="31">
        <v>517</v>
      </c>
      <c r="B519" s="235"/>
      <c r="C519" s="236"/>
      <c r="D519" s="236"/>
      <c r="E519" s="678"/>
      <c r="F519" s="238"/>
      <c r="G519" s="253" t="str">
        <f t="shared" si="61"/>
        <v/>
      </c>
      <c r="H519" s="31" t="str">
        <f>IF(AND(B519=H$1),LOOKUP(9.99999999999999E+307,$H$2:H518)+1,"")</f>
        <v/>
      </c>
      <c r="I519" s="31" t="str">
        <f>IF(AND(B519=I$1),LOOKUP(9.99999999999999E+307,$I$2:I518)+1,"")</f>
        <v/>
      </c>
      <c r="J519" s="31">
        <f>IF(AND(B519=J$1),LOOKUP(9.99999999999999E+307,$J$2:J518)+1,"")</f>
        <v>353</v>
      </c>
      <c r="K519" s="31">
        <f>IF(AND(B519=K$1),LOOKUP(9.99999999999999E+307,$K$2:K518)+1,"")</f>
        <v>353</v>
      </c>
      <c r="L519" s="31">
        <f>IF(AND(B519=L$1),LOOKUP(9.99999999999999E+307,$L$2:L518)+1,"")</f>
        <v>353</v>
      </c>
      <c r="M519" s="31">
        <f>IF(AND(B519=M$1),LOOKUP(9.99999999999999E+307,$M$2:M518)+1,"")</f>
        <v>353</v>
      </c>
      <c r="N519" s="31" t="e">
        <f>IF(AND(B519=N$1),LOOKUP(9.99999999999999E+307,$N$2:N518)+1,"")</f>
        <v>#REF!</v>
      </c>
      <c r="O519" s="31" t="e">
        <f>IF(AND($B519=O$1),LOOKUP(9.99999999999999E+307,$O$2:O518)+1,"")</f>
        <v>#REF!</v>
      </c>
      <c r="P519" s="31" t="e">
        <f>IF(AND($B519=P$1),LOOKUP(9.99999999999999E+307,$P$2:P518)+1,"")</f>
        <v>#REF!</v>
      </c>
      <c r="Q519" s="31" t="e">
        <f>IF(AND($B519=Q$1),LOOKUP(9.99999999999999E+307,$Q$2:Q518)+1,"")</f>
        <v>#REF!</v>
      </c>
      <c r="R519" s="31">
        <f>IF(AND($B519=R$1),LOOKUP(9.99999999999999E+307,$R$2:R518)+1,"")</f>
        <v>353</v>
      </c>
      <c r="S519" s="31">
        <f>IF(AND($B519=S$1),LOOKUP(9.99999999999999E+307,$S$2:S518)+1,"")</f>
        <v>353</v>
      </c>
      <c r="T519" s="265"/>
      <c r="U519" s="265"/>
      <c r="V519" s="265"/>
      <c r="AA519" s="254" t="str">
        <f t="shared" si="62"/>
        <v/>
      </c>
      <c r="AB519" s="254" t="str">
        <f t="shared" si="63"/>
        <v/>
      </c>
      <c r="AC519" s="255">
        <f t="shared" si="59"/>
        <v>0</v>
      </c>
      <c r="AD519" s="255">
        <f t="shared" si="60"/>
        <v>3836</v>
      </c>
      <c r="AE519" s="256" t="str">
        <f t="shared" si="64"/>
        <v/>
      </c>
      <c r="AF519" s="252" t="str">
        <f t="shared" si="58"/>
        <v>-</v>
      </c>
    </row>
    <row r="520" spans="1:32" ht="20.149999999999999" customHeight="1" x14ac:dyDescent="0.75">
      <c r="A520" s="31">
        <v>518</v>
      </c>
      <c r="B520" s="235"/>
      <c r="C520" s="236"/>
      <c r="D520" s="236"/>
      <c r="E520" s="678"/>
      <c r="F520" s="238"/>
      <c r="G520" s="253" t="str">
        <f t="shared" si="61"/>
        <v/>
      </c>
      <c r="H520" s="31" t="str">
        <f>IF(AND(B520=H$1),LOOKUP(9.99999999999999E+307,$H$2:H519)+1,"")</f>
        <v/>
      </c>
      <c r="I520" s="31" t="str">
        <f>IF(AND(B520=I$1),LOOKUP(9.99999999999999E+307,$I$2:I519)+1,"")</f>
        <v/>
      </c>
      <c r="J520" s="31">
        <f>IF(AND(B520=J$1),LOOKUP(9.99999999999999E+307,$J$2:J519)+1,"")</f>
        <v>354</v>
      </c>
      <c r="K520" s="31">
        <f>IF(AND(B520=K$1),LOOKUP(9.99999999999999E+307,$K$2:K519)+1,"")</f>
        <v>354</v>
      </c>
      <c r="L520" s="31">
        <f>IF(AND(B520=L$1),LOOKUP(9.99999999999999E+307,$L$2:L519)+1,"")</f>
        <v>354</v>
      </c>
      <c r="M520" s="31">
        <f>IF(AND(B520=M$1),LOOKUP(9.99999999999999E+307,$M$2:M519)+1,"")</f>
        <v>354</v>
      </c>
      <c r="N520" s="31" t="e">
        <f>IF(AND(B520=N$1),LOOKUP(9.99999999999999E+307,$N$2:N519)+1,"")</f>
        <v>#REF!</v>
      </c>
      <c r="O520" s="31" t="e">
        <f>IF(AND($B520=O$1),LOOKUP(9.99999999999999E+307,$O$2:O519)+1,"")</f>
        <v>#REF!</v>
      </c>
      <c r="P520" s="31" t="e">
        <f>IF(AND($B520=P$1),LOOKUP(9.99999999999999E+307,$P$2:P519)+1,"")</f>
        <v>#REF!</v>
      </c>
      <c r="Q520" s="31" t="e">
        <f>IF(AND($B520=Q$1),LOOKUP(9.99999999999999E+307,$Q$2:Q519)+1,"")</f>
        <v>#REF!</v>
      </c>
      <c r="R520" s="31">
        <f>IF(AND($B520=R$1),LOOKUP(9.99999999999999E+307,$R$2:R519)+1,"")</f>
        <v>354</v>
      </c>
      <c r="S520" s="31">
        <f>IF(AND($B520=S$1),LOOKUP(9.99999999999999E+307,$S$2:S519)+1,"")</f>
        <v>354</v>
      </c>
      <c r="T520" s="265"/>
      <c r="U520" s="265"/>
      <c r="V520" s="265"/>
      <c r="AA520" s="254" t="str">
        <f t="shared" si="62"/>
        <v/>
      </c>
      <c r="AB520" s="254" t="str">
        <f t="shared" si="63"/>
        <v/>
      </c>
      <c r="AC520" s="255">
        <f t="shared" si="59"/>
        <v>0</v>
      </c>
      <c r="AD520" s="255">
        <f t="shared" si="60"/>
        <v>3836</v>
      </c>
      <c r="AE520" s="256" t="str">
        <f t="shared" si="64"/>
        <v/>
      </c>
      <c r="AF520" s="252" t="str">
        <f t="shared" si="58"/>
        <v>-</v>
      </c>
    </row>
    <row r="521" spans="1:32" ht="20.149999999999999" customHeight="1" x14ac:dyDescent="0.75">
      <c r="A521" s="31">
        <v>519</v>
      </c>
      <c r="B521" s="235"/>
      <c r="C521" s="236"/>
      <c r="D521" s="236"/>
      <c r="E521" s="678"/>
      <c r="F521" s="238"/>
      <c r="G521" s="253" t="str">
        <f t="shared" si="61"/>
        <v/>
      </c>
      <c r="H521" s="31" t="str">
        <f>IF(AND(B521=H$1),LOOKUP(9.99999999999999E+307,$H$2:H520)+1,"")</f>
        <v/>
      </c>
      <c r="I521" s="31" t="str">
        <f>IF(AND(B521=I$1),LOOKUP(9.99999999999999E+307,$I$2:I520)+1,"")</f>
        <v/>
      </c>
      <c r="J521" s="31">
        <f>IF(AND(B521=J$1),LOOKUP(9.99999999999999E+307,$J$2:J520)+1,"")</f>
        <v>355</v>
      </c>
      <c r="K521" s="31">
        <f>IF(AND(B521=K$1),LOOKUP(9.99999999999999E+307,$K$2:K520)+1,"")</f>
        <v>355</v>
      </c>
      <c r="L521" s="31">
        <f>IF(AND(B521=L$1),LOOKUP(9.99999999999999E+307,$L$2:L520)+1,"")</f>
        <v>355</v>
      </c>
      <c r="M521" s="31">
        <f>IF(AND(B521=M$1),LOOKUP(9.99999999999999E+307,$M$2:M520)+1,"")</f>
        <v>355</v>
      </c>
      <c r="N521" s="31" t="e">
        <f>IF(AND(B521=N$1),LOOKUP(9.99999999999999E+307,$N$2:N520)+1,"")</f>
        <v>#REF!</v>
      </c>
      <c r="O521" s="31" t="e">
        <f>IF(AND($B521=O$1),LOOKUP(9.99999999999999E+307,$O$2:O520)+1,"")</f>
        <v>#REF!</v>
      </c>
      <c r="P521" s="31" t="e">
        <f>IF(AND($B521=P$1),LOOKUP(9.99999999999999E+307,$P$2:P520)+1,"")</f>
        <v>#REF!</v>
      </c>
      <c r="Q521" s="31" t="e">
        <f>IF(AND($B521=Q$1),LOOKUP(9.99999999999999E+307,$Q$2:Q520)+1,"")</f>
        <v>#REF!</v>
      </c>
      <c r="R521" s="31">
        <f>IF(AND($B521=R$1),LOOKUP(9.99999999999999E+307,$R$2:R520)+1,"")</f>
        <v>355</v>
      </c>
      <c r="S521" s="31">
        <f>IF(AND($B521=S$1),LOOKUP(9.99999999999999E+307,$S$2:S520)+1,"")</f>
        <v>355</v>
      </c>
      <c r="T521" s="265"/>
      <c r="U521" s="265"/>
      <c r="V521" s="265"/>
      <c r="AA521" s="254" t="str">
        <f t="shared" si="62"/>
        <v/>
      </c>
      <c r="AB521" s="254" t="str">
        <f t="shared" si="63"/>
        <v/>
      </c>
      <c r="AC521" s="255">
        <f t="shared" si="59"/>
        <v>0</v>
      </c>
      <c r="AD521" s="255">
        <f t="shared" si="60"/>
        <v>3836</v>
      </c>
      <c r="AE521" s="256" t="str">
        <f t="shared" si="64"/>
        <v/>
      </c>
      <c r="AF521" s="252" t="str">
        <f t="shared" si="58"/>
        <v>-</v>
      </c>
    </row>
    <row r="522" spans="1:32" ht="20.149999999999999" customHeight="1" x14ac:dyDescent="0.75">
      <c r="A522" s="31">
        <v>520</v>
      </c>
      <c r="B522" s="235"/>
      <c r="C522" s="236"/>
      <c r="D522" s="236"/>
      <c r="E522" s="678"/>
      <c r="F522" s="238"/>
      <c r="G522" s="253" t="str">
        <f t="shared" si="61"/>
        <v/>
      </c>
      <c r="H522" s="31" t="str">
        <f>IF(AND(B522=H$1),LOOKUP(9.99999999999999E+307,$H$2:H521)+1,"")</f>
        <v/>
      </c>
      <c r="I522" s="31" t="str">
        <f>IF(AND(B522=I$1),LOOKUP(9.99999999999999E+307,$I$2:I521)+1,"")</f>
        <v/>
      </c>
      <c r="J522" s="31">
        <f>IF(AND(B522=J$1),LOOKUP(9.99999999999999E+307,$J$2:J521)+1,"")</f>
        <v>356</v>
      </c>
      <c r="K522" s="31">
        <f>IF(AND(B522=K$1),LOOKUP(9.99999999999999E+307,$K$2:K521)+1,"")</f>
        <v>356</v>
      </c>
      <c r="L522" s="31">
        <f>IF(AND(B522=L$1),LOOKUP(9.99999999999999E+307,$L$2:L521)+1,"")</f>
        <v>356</v>
      </c>
      <c r="M522" s="31">
        <f>IF(AND(B522=M$1),LOOKUP(9.99999999999999E+307,$M$2:M521)+1,"")</f>
        <v>356</v>
      </c>
      <c r="N522" s="31" t="e">
        <f>IF(AND(B522=N$1),LOOKUP(9.99999999999999E+307,$N$2:N521)+1,"")</f>
        <v>#REF!</v>
      </c>
      <c r="O522" s="31" t="e">
        <f>IF(AND($B522=O$1),LOOKUP(9.99999999999999E+307,$O$2:O521)+1,"")</f>
        <v>#REF!</v>
      </c>
      <c r="P522" s="31" t="e">
        <f>IF(AND($B522=P$1),LOOKUP(9.99999999999999E+307,$P$2:P521)+1,"")</f>
        <v>#REF!</v>
      </c>
      <c r="Q522" s="31" t="e">
        <f>IF(AND($B522=Q$1),LOOKUP(9.99999999999999E+307,$Q$2:Q521)+1,"")</f>
        <v>#REF!</v>
      </c>
      <c r="R522" s="31">
        <f>IF(AND($B522=R$1),LOOKUP(9.99999999999999E+307,$R$2:R521)+1,"")</f>
        <v>356</v>
      </c>
      <c r="S522" s="31">
        <f>IF(AND($B522=S$1),LOOKUP(9.99999999999999E+307,$S$2:S521)+1,"")</f>
        <v>356</v>
      </c>
      <c r="T522" s="265"/>
      <c r="U522" s="265"/>
      <c r="V522" s="265"/>
      <c r="AA522" s="254" t="str">
        <f t="shared" si="62"/>
        <v/>
      </c>
      <c r="AB522" s="254" t="str">
        <f t="shared" si="63"/>
        <v/>
      </c>
      <c r="AC522" s="255">
        <f t="shared" si="59"/>
        <v>0</v>
      </c>
      <c r="AD522" s="255">
        <f t="shared" si="60"/>
        <v>3836</v>
      </c>
      <c r="AE522" s="256" t="str">
        <f t="shared" si="64"/>
        <v/>
      </c>
      <c r="AF522" s="252" t="str">
        <f t="shared" si="58"/>
        <v>-</v>
      </c>
    </row>
    <row r="523" spans="1:32" ht="20.149999999999999" customHeight="1" x14ac:dyDescent="0.75">
      <c r="A523" s="31">
        <v>521</v>
      </c>
      <c r="B523" s="235"/>
      <c r="C523" s="236"/>
      <c r="D523" s="236"/>
      <c r="E523" s="678"/>
      <c r="F523" s="238"/>
      <c r="G523" s="253" t="str">
        <f t="shared" si="61"/>
        <v/>
      </c>
      <c r="H523" s="31" t="str">
        <f>IF(AND(B523=H$1),LOOKUP(9.99999999999999E+307,$H$2:H522)+1,"")</f>
        <v/>
      </c>
      <c r="I523" s="31" t="str">
        <f>IF(AND(B523=I$1),LOOKUP(9.99999999999999E+307,$I$2:I522)+1,"")</f>
        <v/>
      </c>
      <c r="J523" s="31">
        <f>IF(AND(B523=J$1),LOOKUP(9.99999999999999E+307,$J$2:J522)+1,"")</f>
        <v>357</v>
      </c>
      <c r="K523" s="31">
        <f>IF(AND(B523=K$1),LOOKUP(9.99999999999999E+307,$K$2:K522)+1,"")</f>
        <v>357</v>
      </c>
      <c r="L523" s="31">
        <f>IF(AND(B523=L$1),LOOKUP(9.99999999999999E+307,$L$2:L522)+1,"")</f>
        <v>357</v>
      </c>
      <c r="M523" s="31">
        <f>IF(AND(B523=M$1),LOOKUP(9.99999999999999E+307,$M$2:M522)+1,"")</f>
        <v>357</v>
      </c>
      <c r="N523" s="31" t="e">
        <f>IF(AND(B523=N$1),LOOKUP(9.99999999999999E+307,$N$2:N522)+1,"")</f>
        <v>#REF!</v>
      </c>
      <c r="O523" s="31" t="e">
        <f>IF(AND($B523=O$1),LOOKUP(9.99999999999999E+307,$O$2:O522)+1,"")</f>
        <v>#REF!</v>
      </c>
      <c r="P523" s="31" t="e">
        <f>IF(AND($B523=P$1),LOOKUP(9.99999999999999E+307,$P$2:P522)+1,"")</f>
        <v>#REF!</v>
      </c>
      <c r="Q523" s="31" t="e">
        <f>IF(AND($B523=Q$1),LOOKUP(9.99999999999999E+307,$Q$2:Q522)+1,"")</f>
        <v>#REF!</v>
      </c>
      <c r="R523" s="31">
        <f>IF(AND($B523=R$1),LOOKUP(9.99999999999999E+307,$R$2:R522)+1,"")</f>
        <v>357</v>
      </c>
      <c r="S523" s="31">
        <f>IF(AND($B523=S$1),LOOKUP(9.99999999999999E+307,$S$2:S522)+1,"")</f>
        <v>357</v>
      </c>
      <c r="T523" s="265"/>
      <c r="U523" s="265"/>
      <c r="V523" s="265"/>
      <c r="AA523" s="254" t="str">
        <f t="shared" si="62"/>
        <v/>
      </c>
      <c r="AB523" s="254" t="str">
        <f t="shared" si="63"/>
        <v/>
      </c>
      <c r="AC523" s="255">
        <f t="shared" si="59"/>
        <v>0</v>
      </c>
      <c r="AD523" s="255">
        <f t="shared" si="60"/>
        <v>3836</v>
      </c>
      <c r="AE523" s="256" t="str">
        <f t="shared" si="64"/>
        <v/>
      </c>
      <c r="AF523" s="252" t="str">
        <f t="shared" si="58"/>
        <v>-</v>
      </c>
    </row>
    <row r="524" spans="1:32" ht="20.149999999999999" customHeight="1" x14ac:dyDescent="0.75">
      <c r="A524" s="31">
        <v>522</v>
      </c>
      <c r="B524" s="235"/>
      <c r="C524" s="236"/>
      <c r="D524" s="236"/>
      <c r="E524" s="678"/>
      <c r="F524" s="238"/>
      <c r="G524" s="253" t="str">
        <f t="shared" si="61"/>
        <v/>
      </c>
      <c r="H524" s="31" t="str">
        <f>IF(AND(B524=H$1),LOOKUP(9.99999999999999E+307,$H$2:H523)+1,"")</f>
        <v/>
      </c>
      <c r="I524" s="31" t="str">
        <f>IF(AND(B524=I$1),LOOKUP(9.99999999999999E+307,$I$2:I523)+1,"")</f>
        <v/>
      </c>
      <c r="J524" s="31">
        <f>IF(AND(B524=J$1),LOOKUP(9.99999999999999E+307,$J$2:J523)+1,"")</f>
        <v>358</v>
      </c>
      <c r="K524" s="31">
        <f>IF(AND(B524=K$1),LOOKUP(9.99999999999999E+307,$K$2:K523)+1,"")</f>
        <v>358</v>
      </c>
      <c r="L524" s="31">
        <f>IF(AND(B524=L$1),LOOKUP(9.99999999999999E+307,$L$2:L523)+1,"")</f>
        <v>358</v>
      </c>
      <c r="M524" s="31">
        <f>IF(AND(B524=M$1),LOOKUP(9.99999999999999E+307,$M$2:M523)+1,"")</f>
        <v>358</v>
      </c>
      <c r="N524" s="31" t="e">
        <f>IF(AND(B524=N$1),LOOKUP(9.99999999999999E+307,$N$2:N523)+1,"")</f>
        <v>#REF!</v>
      </c>
      <c r="O524" s="31" t="e">
        <f>IF(AND($B524=O$1),LOOKUP(9.99999999999999E+307,$O$2:O523)+1,"")</f>
        <v>#REF!</v>
      </c>
      <c r="P524" s="31" t="e">
        <f>IF(AND($B524=P$1),LOOKUP(9.99999999999999E+307,$P$2:P523)+1,"")</f>
        <v>#REF!</v>
      </c>
      <c r="Q524" s="31" t="e">
        <f>IF(AND($B524=Q$1),LOOKUP(9.99999999999999E+307,$Q$2:Q523)+1,"")</f>
        <v>#REF!</v>
      </c>
      <c r="R524" s="31">
        <f>IF(AND($B524=R$1),LOOKUP(9.99999999999999E+307,$R$2:R523)+1,"")</f>
        <v>358</v>
      </c>
      <c r="S524" s="31">
        <f>IF(AND($B524=S$1),LOOKUP(9.99999999999999E+307,$S$2:S523)+1,"")</f>
        <v>358</v>
      </c>
      <c r="T524" s="265"/>
      <c r="U524" s="265"/>
      <c r="V524" s="265"/>
      <c r="AA524" s="254" t="str">
        <f t="shared" si="62"/>
        <v/>
      </c>
      <c r="AB524" s="254" t="str">
        <f t="shared" si="63"/>
        <v/>
      </c>
      <c r="AC524" s="255">
        <f t="shared" si="59"/>
        <v>0</v>
      </c>
      <c r="AD524" s="255">
        <f t="shared" si="60"/>
        <v>3836</v>
      </c>
      <c r="AE524" s="256" t="str">
        <f t="shared" si="64"/>
        <v/>
      </c>
      <c r="AF524" s="252" t="str">
        <f t="shared" si="58"/>
        <v>-</v>
      </c>
    </row>
    <row r="525" spans="1:32" ht="20.149999999999999" customHeight="1" x14ac:dyDescent="0.75">
      <c r="A525" s="31">
        <v>523</v>
      </c>
      <c r="B525" s="235"/>
      <c r="C525" s="236"/>
      <c r="D525" s="236"/>
      <c r="E525" s="678"/>
      <c r="F525" s="238"/>
      <c r="G525" s="253" t="str">
        <f t="shared" si="61"/>
        <v/>
      </c>
      <c r="H525" s="31" t="str">
        <f>IF(AND(B525=H$1),LOOKUP(9.99999999999999E+307,$H$2:H524)+1,"")</f>
        <v/>
      </c>
      <c r="I525" s="31" t="str">
        <f>IF(AND(B525=I$1),LOOKUP(9.99999999999999E+307,$I$2:I524)+1,"")</f>
        <v/>
      </c>
      <c r="J525" s="31">
        <f>IF(AND(B525=J$1),LOOKUP(9.99999999999999E+307,$J$2:J524)+1,"")</f>
        <v>359</v>
      </c>
      <c r="K525" s="31">
        <f>IF(AND(B525=K$1),LOOKUP(9.99999999999999E+307,$K$2:K524)+1,"")</f>
        <v>359</v>
      </c>
      <c r="L525" s="31">
        <f>IF(AND(B525=L$1),LOOKUP(9.99999999999999E+307,$L$2:L524)+1,"")</f>
        <v>359</v>
      </c>
      <c r="M525" s="31">
        <f>IF(AND(B525=M$1),LOOKUP(9.99999999999999E+307,$M$2:M524)+1,"")</f>
        <v>359</v>
      </c>
      <c r="N525" s="31" t="e">
        <f>IF(AND(B525=N$1),LOOKUP(9.99999999999999E+307,$N$2:N524)+1,"")</f>
        <v>#REF!</v>
      </c>
      <c r="O525" s="31" t="e">
        <f>IF(AND($B525=O$1),LOOKUP(9.99999999999999E+307,$O$2:O524)+1,"")</f>
        <v>#REF!</v>
      </c>
      <c r="P525" s="31" t="e">
        <f>IF(AND($B525=P$1),LOOKUP(9.99999999999999E+307,$P$2:P524)+1,"")</f>
        <v>#REF!</v>
      </c>
      <c r="Q525" s="31" t="e">
        <f>IF(AND($B525=Q$1),LOOKUP(9.99999999999999E+307,$Q$2:Q524)+1,"")</f>
        <v>#REF!</v>
      </c>
      <c r="R525" s="31">
        <f>IF(AND($B525=R$1),LOOKUP(9.99999999999999E+307,$R$2:R524)+1,"")</f>
        <v>359</v>
      </c>
      <c r="S525" s="31">
        <f>IF(AND($B525=S$1),LOOKUP(9.99999999999999E+307,$S$2:S524)+1,"")</f>
        <v>359</v>
      </c>
      <c r="T525" s="265"/>
      <c r="U525" s="265"/>
      <c r="V525" s="265"/>
      <c r="AA525" s="254" t="str">
        <f t="shared" si="62"/>
        <v/>
      </c>
      <c r="AB525" s="254" t="str">
        <f t="shared" si="63"/>
        <v/>
      </c>
      <c r="AC525" s="255">
        <f t="shared" si="59"/>
        <v>0</v>
      </c>
      <c r="AD525" s="255">
        <f t="shared" si="60"/>
        <v>3836</v>
      </c>
      <c r="AE525" s="256" t="str">
        <f t="shared" si="64"/>
        <v/>
      </c>
      <c r="AF525" s="252" t="str">
        <f t="shared" si="58"/>
        <v>-</v>
      </c>
    </row>
    <row r="526" spans="1:32" ht="20.149999999999999" customHeight="1" x14ac:dyDescent="0.75">
      <c r="A526" s="31">
        <v>524</v>
      </c>
      <c r="B526" s="235"/>
      <c r="C526" s="236"/>
      <c r="D526" s="236"/>
      <c r="E526" s="678"/>
      <c r="F526" s="238"/>
      <c r="G526" s="253" t="str">
        <f t="shared" si="61"/>
        <v/>
      </c>
      <c r="H526" s="31" t="str">
        <f>IF(AND(B526=H$1),LOOKUP(9.99999999999999E+307,$H$2:H525)+1,"")</f>
        <v/>
      </c>
      <c r="I526" s="31" t="str">
        <f>IF(AND(B526=I$1),LOOKUP(9.99999999999999E+307,$I$2:I525)+1,"")</f>
        <v/>
      </c>
      <c r="J526" s="31">
        <f>IF(AND(B526=J$1),LOOKUP(9.99999999999999E+307,$J$2:J525)+1,"")</f>
        <v>360</v>
      </c>
      <c r="K526" s="31">
        <f>IF(AND(B526=K$1),LOOKUP(9.99999999999999E+307,$K$2:K525)+1,"")</f>
        <v>360</v>
      </c>
      <c r="L526" s="31">
        <f>IF(AND(B526=L$1),LOOKUP(9.99999999999999E+307,$L$2:L525)+1,"")</f>
        <v>360</v>
      </c>
      <c r="M526" s="31">
        <f>IF(AND(B526=M$1),LOOKUP(9.99999999999999E+307,$M$2:M525)+1,"")</f>
        <v>360</v>
      </c>
      <c r="N526" s="31" t="e">
        <f>IF(AND(B526=N$1),LOOKUP(9.99999999999999E+307,$N$2:N525)+1,"")</f>
        <v>#REF!</v>
      </c>
      <c r="O526" s="31" t="e">
        <f>IF(AND($B526=O$1),LOOKUP(9.99999999999999E+307,$O$2:O525)+1,"")</f>
        <v>#REF!</v>
      </c>
      <c r="P526" s="31" t="e">
        <f>IF(AND($B526=P$1),LOOKUP(9.99999999999999E+307,$P$2:P525)+1,"")</f>
        <v>#REF!</v>
      </c>
      <c r="Q526" s="31" t="e">
        <f>IF(AND($B526=Q$1),LOOKUP(9.99999999999999E+307,$Q$2:Q525)+1,"")</f>
        <v>#REF!</v>
      </c>
      <c r="R526" s="31">
        <f>IF(AND($B526=R$1),LOOKUP(9.99999999999999E+307,$R$2:R525)+1,"")</f>
        <v>360</v>
      </c>
      <c r="S526" s="31">
        <f>IF(AND($B526=S$1),LOOKUP(9.99999999999999E+307,$S$2:S525)+1,"")</f>
        <v>360</v>
      </c>
      <c r="T526" s="265"/>
      <c r="U526" s="265"/>
      <c r="V526" s="265"/>
      <c r="AA526" s="254" t="str">
        <f t="shared" si="62"/>
        <v/>
      </c>
      <c r="AB526" s="254" t="str">
        <f t="shared" si="63"/>
        <v/>
      </c>
      <c r="AC526" s="255">
        <f t="shared" si="59"/>
        <v>0</v>
      </c>
      <c r="AD526" s="255">
        <f t="shared" si="60"/>
        <v>3836</v>
      </c>
      <c r="AE526" s="256" t="str">
        <f t="shared" si="64"/>
        <v/>
      </c>
      <c r="AF526" s="252" t="str">
        <f t="shared" si="58"/>
        <v>-</v>
      </c>
    </row>
    <row r="527" spans="1:32" ht="20.149999999999999" customHeight="1" x14ac:dyDescent="0.75">
      <c r="A527" s="31">
        <v>525</v>
      </c>
      <c r="B527" s="235"/>
      <c r="C527" s="236"/>
      <c r="D527" s="236"/>
      <c r="E527" s="678"/>
      <c r="F527" s="238"/>
      <c r="G527" s="253" t="str">
        <f t="shared" si="61"/>
        <v/>
      </c>
      <c r="H527" s="31" t="str">
        <f>IF(AND(B527=H$1),LOOKUP(9.99999999999999E+307,$H$2:H526)+1,"")</f>
        <v/>
      </c>
      <c r="I527" s="31" t="str">
        <f>IF(AND(B527=I$1),LOOKUP(9.99999999999999E+307,$I$2:I526)+1,"")</f>
        <v/>
      </c>
      <c r="J527" s="31">
        <f>IF(AND(B527=J$1),LOOKUP(9.99999999999999E+307,$J$2:J526)+1,"")</f>
        <v>361</v>
      </c>
      <c r="K527" s="31">
        <f>IF(AND(B527=K$1),LOOKUP(9.99999999999999E+307,$K$2:K526)+1,"")</f>
        <v>361</v>
      </c>
      <c r="L527" s="31">
        <f>IF(AND(B527=L$1),LOOKUP(9.99999999999999E+307,$L$2:L526)+1,"")</f>
        <v>361</v>
      </c>
      <c r="M527" s="31">
        <f>IF(AND(B527=M$1),LOOKUP(9.99999999999999E+307,$M$2:M526)+1,"")</f>
        <v>361</v>
      </c>
      <c r="N527" s="31" t="e">
        <f>IF(AND(B527=N$1),LOOKUP(9.99999999999999E+307,$N$2:N526)+1,"")</f>
        <v>#REF!</v>
      </c>
      <c r="O527" s="31" t="e">
        <f>IF(AND($B527=O$1),LOOKUP(9.99999999999999E+307,$O$2:O526)+1,"")</f>
        <v>#REF!</v>
      </c>
      <c r="P527" s="31" t="e">
        <f>IF(AND($B527=P$1),LOOKUP(9.99999999999999E+307,$P$2:P526)+1,"")</f>
        <v>#REF!</v>
      </c>
      <c r="Q527" s="31" t="e">
        <f>IF(AND($B527=Q$1),LOOKUP(9.99999999999999E+307,$Q$2:Q526)+1,"")</f>
        <v>#REF!</v>
      </c>
      <c r="R527" s="31">
        <f>IF(AND($B527=R$1),LOOKUP(9.99999999999999E+307,$R$2:R526)+1,"")</f>
        <v>361</v>
      </c>
      <c r="S527" s="31">
        <f>IF(AND($B527=S$1),LOOKUP(9.99999999999999E+307,$S$2:S526)+1,"")</f>
        <v>361</v>
      </c>
      <c r="T527" s="265"/>
      <c r="U527" s="265"/>
      <c r="V527" s="265"/>
      <c r="AA527" s="254" t="str">
        <f t="shared" si="62"/>
        <v/>
      </c>
      <c r="AB527" s="254" t="str">
        <f t="shared" si="63"/>
        <v/>
      </c>
      <c r="AC527" s="255">
        <f t="shared" si="59"/>
        <v>0</v>
      </c>
      <c r="AD527" s="255">
        <f t="shared" si="60"/>
        <v>3836</v>
      </c>
      <c r="AE527" s="256" t="str">
        <f t="shared" si="64"/>
        <v/>
      </c>
      <c r="AF527" s="252" t="str">
        <f t="shared" si="58"/>
        <v>-</v>
      </c>
    </row>
    <row r="528" spans="1:32" ht="20.149999999999999" customHeight="1" x14ac:dyDescent="0.75">
      <c r="A528" s="31">
        <v>526</v>
      </c>
      <c r="B528" s="235"/>
      <c r="C528" s="236"/>
      <c r="D528" s="236"/>
      <c r="E528" s="678"/>
      <c r="F528" s="238"/>
      <c r="G528" s="253" t="str">
        <f t="shared" si="61"/>
        <v/>
      </c>
      <c r="H528" s="31" t="str">
        <f>IF(AND(B528=H$1),LOOKUP(9.99999999999999E+307,$H$2:H527)+1,"")</f>
        <v/>
      </c>
      <c r="I528" s="31" t="str">
        <f>IF(AND(B528=I$1),LOOKUP(9.99999999999999E+307,$I$2:I527)+1,"")</f>
        <v/>
      </c>
      <c r="J528" s="31">
        <f>IF(AND(B528=J$1),LOOKUP(9.99999999999999E+307,$J$2:J527)+1,"")</f>
        <v>362</v>
      </c>
      <c r="K528" s="31">
        <f>IF(AND(B528=K$1),LOOKUP(9.99999999999999E+307,$K$2:K527)+1,"")</f>
        <v>362</v>
      </c>
      <c r="L528" s="31">
        <f>IF(AND(B528=L$1),LOOKUP(9.99999999999999E+307,$L$2:L527)+1,"")</f>
        <v>362</v>
      </c>
      <c r="M528" s="31">
        <f>IF(AND(B528=M$1),LOOKUP(9.99999999999999E+307,$M$2:M527)+1,"")</f>
        <v>362</v>
      </c>
      <c r="N528" s="31" t="e">
        <f>IF(AND(B528=N$1),LOOKUP(9.99999999999999E+307,$N$2:N527)+1,"")</f>
        <v>#REF!</v>
      </c>
      <c r="O528" s="31" t="e">
        <f>IF(AND($B528=O$1),LOOKUP(9.99999999999999E+307,$O$2:O527)+1,"")</f>
        <v>#REF!</v>
      </c>
      <c r="P528" s="31" t="e">
        <f>IF(AND($B528=P$1),LOOKUP(9.99999999999999E+307,$P$2:P527)+1,"")</f>
        <v>#REF!</v>
      </c>
      <c r="Q528" s="31" t="e">
        <f>IF(AND($B528=Q$1),LOOKUP(9.99999999999999E+307,$Q$2:Q527)+1,"")</f>
        <v>#REF!</v>
      </c>
      <c r="R528" s="31">
        <f>IF(AND($B528=R$1),LOOKUP(9.99999999999999E+307,$R$2:R527)+1,"")</f>
        <v>362</v>
      </c>
      <c r="S528" s="31">
        <f>IF(AND($B528=S$1),LOOKUP(9.99999999999999E+307,$S$2:S527)+1,"")</f>
        <v>362</v>
      </c>
      <c r="T528" s="265"/>
      <c r="U528" s="265"/>
      <c r="V528" s="265"/>
      <c r="AA528" s="254" t="str">
        <f t="shared" si="62"/>
        <v/>
      </c>
      <c r="AB528" s="254" t="str">
        <f t="shared" si="63"/>
        <v/>
      </c>
      <c r="AC528" s="255">
        <f t="shared" si="59"/>
        <v>0</v>
      </c>
      <c r="AD528" s="255">
        <f t="shared" si="60"/>
        <v>3836</v>
      </c>
      <c r="AE528" s="256" t="str">
        <f t="shared" si="64"/>
        <v/>
      </c>
      <c r="AF528" s="252" t="str">
        <f t="shared" si="58"/>
        <v>-</v>
      </c>
    </row>
    <row r="529" spans="1:32" ht="20.149999999999999" customHeight="1" x14ac:dyDescent="0.75">
      <c r="A529" s="31">
        <v>527</v>
      </c>
      <c r="B529" s="235"/>
      <c r="C529" s="236"/>
      <c r="D529" s="236"/>
      <c r="E529" s="678"/>
      <c r="F529" s="238"/>
      <c r="G529" s="253" t="str">
        <f t="shared" si="61"/>
        <v/>
      </c>
      <c r="H529" s="31" t="str">
        <f>IF(AND(B529=H$1),LOOKUP(9.99999999999999E+307,$H$2:H528)+1,"")</f>
        <v/>
      </c>
      <c r="I529" s="31" t="str">
        <f>IF(AND(B529=I$1),LOOKUP(9.99999999999999E+307,$I$2:I528)+1,"")</f>
        <v/>
      </c>
      <c r="J529" s="31">
        <f>IF(AND(B529=J$1),LOOKUP(9.99999999999999E+307,$J$2:J528)+1,"")</f>
        <v>363</v>
      </c>
      <c r="K529" s="31">
        <f>IF(AND(B529=K$1),LOOKUP(9.99999999999999E+307,$K$2:K528)+1,"")</f>
        <v>363</v>
      </c>
      <c r="L529" s="31">
        <f>IF(AND(B529=L$1),LOOKUP(9.99999999999999E+307,$L$2:L528)+1,"")</f>
        <v>363</v>
      </c>
      <c r="M529" s="31">
        <f>IF(AND(B529=M$1),LOOKUP(9.99999999999999E+307,$M$2:M528)+1,"")</f>
        <v>363</v>
      </c>
      <c r="N529" s="31" t="e">
        <f>IF(AND(B529=N$1),LOOKUP(9.99999999999999E+307,$N$2:N528)+1,"")</f>
        <v>#REF!</v>
      </c>
      <c r="O529" s="31" t="e">
        <f>IF(AND($B529=O$1),LOOKUP(9.99999999999999E+307,$O$2:O528)+1,"")</f>
        <v>#REF!</v>
      </c>
      <c r="P529" s="31" t="e">
        <f>IF(AND($B529=P$1),LOOKUP(9.99999999999999E+307,$P$2:P528)+1,"")</f>
        <v>#REF!</v>
      </c>
      <c r="Q529" s="31" t="e">
        <f>IF(AND($B529=Q$1),LOOKUP(9.99999999999999E+307,$Q$2:Q528)+1,"")</f>
        <v>#REF!</v>
      </c>
      <c r="R529" s="31">
        <f>IF(AND($B529=R$1),LOOKUP(9.99999999999999E+307,$R$2:R528)+1,"")</f>
        <v>363</v>
      </c>
      <c r="S529" s="31">
        <f>IF(AND($B529=S$1),LOOKUP(9.99999999999999E+307,$S$2:S528)+1,"")</f>
        <v>363</v>
      </c>
      <c r="T529" s="265"/>
      <c r="U529" s="265"/>
      <c r="V529" s="265"/>
      <c r="AA529" s="254" t="str">
        <f t="shared" si="62"/>
        <v/>
      </c>
      <c r="AB529" s="254" t="str">
        <f t="shared" si="63"/>
        <v/>
      </c>
      <c r="AC529" s="255">
        <f t="shared" si="59"/>
        <v>0</v>
      </c>
      <c r="AD529" s="255">
        <f t="shared" si="60"/>
        <v>3836</v>
      </c>
      <c r="AE529" s="256" t="str">
        <f t="shared" si="64"/>
        <v/>
      </c>
      <c r="AF529" s="252" t="str">
        <f t="shared" si="58"/>
        <v>-</v>
      </c>
    </row>
    <row r="530" spans="1:32" ht="20.149999999999999" customHeight="1" x14ac:dyDescent="0.75">
      <c r="A530" s="31">
        <v>528</v>
      </c>
      <c r="B530" s="235"/>
      <c r="C530" s="236"/>
      <c r="D530" s="236"/>
      <c r="E530" s="678"/>
      <c r="F530" s="238"/>
      <c r="G530" s="253" t="str">
        <f t="shared" si="61"/>
        <v/>
      </c>
      <c r="H530" s="31" t="str">
        <f>IF(AND(B530=H$1),LOOKUP(9.99999999999999E+307,$H$2:H529)+1,"")</f>
        <v/>
      </c>
      <c r="I530" s="31" t="str">
        <f>IF(AND(B530=I$1),LOOKUP(9.99999999999999E+307,$I$2:I529)+1,"")</f>
        <v/>
      </c>
      <c r="J530" s="31">
        <f>IF(AND(B530=J$1),LOOKUP(9.99999999999999E+307,$J$2:J529)+1,"")</f>
        <v>364</v>
      </c>
      <c r="K530" s="31">
        <f>IF(AND(B530=K$1),LOOKUP(9.99999999999999E+307,$K$2:K529)+1,"")</f>
        <v>364</v>
      </c>
      <c r="L530" s="31">
        <f>IF(AND(B530=L$1),LOOKUP(9.99999999999999E+307,$L$2:L529)+1,"")</f>
        <v>364</v>
      </c>
      <c r="M530" s="31">
        <f>IF(AND(B530=M$1),LOOKUP(9.99999999999999E+307,$M$2:M529)+1,"")</f>
        <v>364</v>
      </c>
      <c r="N530" s="31" t="e">
        <f>IF(AND(B530=N$1),LOOKUP(9.99999999999999E+307,$N$2:N529)+1,"")</f>
        <v>#REF!</v>
      </c>
      <c r="O530" s="31" t="e">
        <f>IF(AND($B530=O$1),LOOKUP(9.99999999999999E+307,$O$2:O529)+1,"")</f>
        <v>#REF!</v>
      </c>
      <c r="P530" s="31" t="e">
        <f>IF(AND($B530=P$1),LOOKUP(9.99999999999999E+307,$P$2:P529)+1,"")</f>
        <v>#REF!</v>
      </c>
      <c r="Q530" s="31" t="e">
        <f>IF(AND($B530=Q$1),LOOKUP(9.99999999999999E+307,$Q$2:Q529)+1,"")</f>
        <v>#REF!</v>
      </c>
      <c r="R530" s="31">
        <f>IF(AND($B530=R$1),LOOKUP(9.99999999999999E+307,$R$2:R529)+1,"")</f>
        <v>364</v>
      </c>
      <c r="S530" s="31">
        <f>IF(AND($B530=S$1),LOOKUP(9.99999999999999E+307,$S$2:S529)+1,"")</f>
        <v>364</v>
      </c>
      <c r="T530" s="265"/>
      <c r="U530" s="265"/>
      <c r="V530" s="265"/>
      <c r="AA530" s="254" t="str">
        <f t="shared" si="62"/>
        <v/>
      </c>
      <c r="AB530" s="254" t="str">
        <f t="shared" si="63"/>
        <v/>
      </c>
      <c r="AC530" s="255">
        <f t="shared" si="59"/>
        <v>0</v>
      </c>
      <c r="AD530" s="255">
        <f t="shared" si="60"/>
        <v>3836</v>
      </c>
      <c r="AE530" s="256" t="str">
        <f t="shared" si="64"/>
        <v/>
      </c>
      <c r="AF530" s="252" t="str">
        <f t="shared" si="58"/>
        <v>-</v>
      </c>
    </row>
    <row r="531" spans="1:32" ht="20.149999999999999" customHeight="1" x14ac:dyDescent="0.75">
      <c r="A531" s="31">
        <v>529</v>
      </c>
      <c r="B531" s="235"/>
      <c r="C531" s="236"/>
      <c r="D531" s="236"/>
      <c r="E531" s="678"/>
      <c r="F531" s="238"/>
      <c r="G531" s="253" t="str">
        <f t="shared" si="61"/>
        <v/>
      </c>
      <c r="H531" s="31" t="str">
        <f>IF(AND(B531=H$1),LOOKUP(9.99999999999999E+307,$H$2:H530)+1,"")</f>
        <v/>
      </c>
      <c r="I531" s="31" t="str">
        <f>IF(AND(B531=I$1),LOOKUP(9.99999999999999E+307,$I$2:I530)+1,"")</f>
        <v/>
      </c>
      <c r="J531" s="31">
        <f>IF(AND(B531=J$1),LOOKUP(9.99999999999999E+307,$J$2:J530)+1,"")</f>
        <v>365</v>
      </c>
      <c r="K531" s="31">
        <f>IF(AND(B531=K$1),LOOKUP(9.99999999999999E+307,$K$2:K530)+1,"")</f>
        <v>365</v>
      </c>
      <c r="L531" s="31">
        <f>IF(AND(B531=L$1),LOOKUP(9.99999999999999E+307,$L$2:L530)+1,"")</f>
        <v>365</v>
      </c>
      <c r="M531" s="31">
        <f>IF(AND(B531=M$1),LOOKUP(9.99999999999999E+307,$M$2:M530)+1,"")</f>
        <v>365</v>
      </c>
      <c r="N531" s="31" t="e">
        <f>IF(AND(B531=N$1),LOOKUP(9.99999999999999E+307,$N$2:N530)+1,"")</f>
        <v>#REF!</v>
      </c>
      <c r="O531" s="31" t="e">
        <f>IF(AND($B531=O$1),LOOKUP(9.99999999999999E+307,$O$2:O530)+1,"")</f>
        <v>#REF!</v>
      </c>
      <c r="P531" s="31" t="e">
        <f>IF(AND($B531=P$1),LOOKUP(9.99999999999999E+307,$P$2:P530)+1,"")</f>
        <v>#REF!</v>
      </c>
      <c r="Q531" s="31" t="e">
        <f>IF(AND($B531=Q$1),LOOKUP(9.99999999999999E+307,$Q$2:Q530)+1,"")</f>
        <v>#REF!</v>
      </c>
      <c r="R531" s="31">
        <f>IF(AND($B531=R$1),LOOKUP(9.99999999999999E+307,$R$2:R530)+1,"")</f>
        <v>365</v>
      </c>
      <c r="S531" s="31">
        <f>IF(AND($B531=S$1),LOOKUP(9.99999999999999E+307,$S$2:S530)+1,"")</f>
        <v>365</v>
      </c>
      <c r="T531" s="265"/>
      <c r="U531" s="265"/>
      <c r="V531" s="265"/>
      <c r="AA531" s="254" t="str">
        <f t="shared" si="62"/>
        <v/>
      </c>
      <c r="AB531" s="254" t="str">
        <f t="shared" si="63"/>
        <v/>
      </c>
      <c r="AC531" s="255">
        <f t="shared" si="59"/>
        <v>0</v>
      </c>
      <c r="AD531" s="255">
        <f t="shared" si="60"/>
        <v>3836</v>
      </c>
      <c r="AE531" s="256" t="str">
        <f t="shared" si="64"/>
        <v/>
      </c>
      <c r="AF531" s="252" t="str">
        <f t="shared" si="58"/>
        <v>-</v>
      </c>
    </row>
    <row r="532" spans="1:32" ht="20.149999999999999" customHeight="1" x14ac:dyDescent="0.75">
      <c r="A532" s="31">
        <v>530</v>
      </c>
      <c r="B532" s="235"/>
      <c r="C532" s="236"/>
      <c r="D532" s="236"/>
      <c r="E532" s="678"/>
      <c r="F532" s="238"/>
      <c r="G532" s="253" t="str">
        <f t="shared" si="61"/>
        <v/>
      </c>
      <c r="H532" s="31" t="str">
        <f>IF(AND(B532=H$1),LOOKUP(9.99999999999999E+307,$H$2:H531)+1,"")</f>
        <v/>
      </c>
      <c r="I532" s="31" t="str">
        <f>IF(AND(B532=I$1),LOOKUP(9.99999999999999E+307,$I$2:I531)+1,"")</f>
        <v/>
      </c>
      <c r="J532" s="31">
        <f>IF(AND(B532=J$1),LOOKUP(9.99999999999999E+307,$J$2:J531)+1,"")</f>
        <v>366</v>
      </c>
      <c r="K532" s="31">
        <f>IF(AND(B532=K$1),LOOKUP(9.99999999999999E+307,$K$2:K531)+1,"")</f>
        <v>366</v>
      </c>
      <c r="L532" s="31">
        <f>IF(AND(B532=L$1),LOOKUP(9.99999999999999E+307,$L$2:L531)+1,"")</f>
        <v>366</v>
      </c>
      <c r="M532" s="31">
        <f>IF(AND(B532=M$1),LOOKUP(9.99999999999999E+307,$M$2:M531)+1,"")</f>
        <v>366</v>
      </c>
      <c r="N532" s="31" t="e">
        <f>IF(AND(B532=N$1),LOOKUP(9.99999999999999E+307,$N$2:N531)+1,"")</f>
        <v>#REF!</v>
      </c>
      <c r="O532" s="31" t="e">
        <f>IF(AND($B532=O$1),LOOKUP(9.99999999999999E+307,$O$2:O531)+1,"")</f>
        <v>#REF!</v>
      </c>
      <c r="P532" s="31" t="e">
        <f>IF(AND($B532=P$1),LOOKUP(9.99999999999999E+307,$P$2:P531)+1,"")</f>
        <v>#REF!</v>
      </c>
      <c r="Q532" s="31" t="e">
        <f>IF(AND($B532=Q$1),LOOKUP(9.99999999999999E+307,$Q$2:Q531)+1,"")</f>
        <v>#REF!</v>
      </c>
      <c r="R532" s="31">
        <f>IF(AND($B532=R$1),LOOKUP(9.99999999999999E+307,$R$2:R531)+1,"")</f>
        <v>366</v>
      </c>
      <c r="S532" s="31">
        <f>IF(AND($B532=S$1),LOOKUP(9.99999999999999E+307,$S$2:S531)+1,"")</f>
        <v>366</v>
      </c>
      <c r="T532" s="265"/>
      <c r="U532" s="265"/>
      <c r="V532" s="265"/>
      <c r="AA532" s="254" t="str">
        <f t="shared" si="62"/>
        <v/>
      </c>
      <c r="AB532" s="254" t="str">
        <f t="shared" si="63"/>
        <v/>
      </c>
      <c r="AC532" s="255">
        <f t="shared" si="59"/>
        <v>0</v>
      </c>
      <c r="AD532" s="255">
        <f t="shared" si="60"/>
        <v>3836</v>
      </c>
      <c r="AE532" s="256" t="str">
        <f t="shared" si="64"/>
        <v/>
      </c>
      <c r="AF532" s="252" t="str">
        <f t="shared" si="58"/>
        <v>-</v>
      </c>
    </row>
    <row r="533" spans="1:32" ht="20.149999999999999" customHeight="1" x14ac:dyDescent="0.75">
      <c r="A533" s="31">
        <v>531</v>
      </c>
      <c r="B533" s="235"/>
      <c r="C533" s="236"/>
      <c r="D533" s="236"/>
      <c r="E533" s="678"/>
      <c r="F533" s="238"/>
      <c r="G533" s="253" t="str">
        <f t="shared" si="61"/>
        <v/>
      </c>
      <c r="H533" s="31" t="str">
        <f>IF(AND(B533=H$1),LOOKUP(9.99999999999999E+307,$H$2:H532)+1,"")</f>
        <v/>
      </c>
      <c r="I533" s="31" t="str">
        <f>IF(AND(B533=I$1),LOOKUP(9.99999999999999E+307,$I$2:I532)+1,"")</f>
        <v/>
      </c>
      <c r="J533" s="31">
        <f>IF(AND(B533=J$1),LOOKUP(9.99999999999999E+307,$J$2:J532)+1,"")</f>
        <v>367</v>
      </c>
      <c r="K533" s="31">
        <f>IF(AND(B533=K$1),LOOKUP(9.99999999999999E+307,$K$2:K532)+1,"")</f>
        <v>367</v>
      </c>
      <c r="L533" s="31">
        <f>IF(AND(B533=L$1),LOOKUP(9.99999999999999E+307,$L$2:L532)+1,"")</f>
        <v>367</v>
      </c>
      <c r="M533" s="31">
        <f>IF(AND(B533=M$1),LOOKUP(9.99999999999999E+307,$M$2:M532)+1,"")</f>
        <v>367</v>
      </c>
      <c r="N533" s="31" t="e">
        <f>IF(AND(B533=N$1),LOOKUP(9.99999999999999E+307,$N$2:N532)+1,"")</f>
        <v>#REF!</v>
      </c>
      <c r="O533" s="31" t="e">
        <f>IF(AND($B533=O$1),LOOKUP(9.99999999999999E+307,$O$2:O532)+1,"")</f>
        <v>#REF!</v>
      </c>
      <c r="P533" s="31" t="e">
        <f>IF(AND($B533=P$1),LOOKUP(9.99999999999999E+307,$P$2:P532)+1,"")</f>
        <v>#REF!</v>
      </c>
      <c r="Q533" s="31" t="e">
        <f>IF(AND($B533=Q$1),LOOKUP(9.99999999999999E+307,$Q$2:Q532)+1,"")</f>
        <v>#REF!</v>
      </c>
      <c r="R533" s="31">
        <f>IF(AND($B533=R$1),LOOKUP(9.99999999999999E+307,$R$2:R532)+1,"")</f>
        <v>367</v>
      </c>
      <c r="S533" s="31">
        <f>IF(AND($B533=S$1),LOOKUP(9.99999999999999E+307,$S$2:S532)+1,"")</f>
        <v>367</v>
      </c>
      <c r="T533" s="265"/>
      <c r="U533" s="265"/>
      <c r="V533" s="265"/>
      <c r="AA533" s="254" t="str">
        <f t="shared" si="62"/>
        <v/>
      </c>
      <c r="AB533" s="254" t="str">
        <f t="shared" si="63"/>
        <v/>
      </c>
      <c r="AC533" s="255">
        <f t="shared" si="59"/>
        <v>0</v>
      </c>
      <c r="AD533" s="255">
        <f t="shared" si="60"/>
        <v>3836</v>
      </c>
      <c r="AE533" s="256" t="str">
        <f t="shared" si="64"/>
        <v/>
      </c>
      <c r="AF533" s="252" t="str">
        <f t="shared" si="58"/>
        <v>-</v>
      </c>
    </row>
    <row r="534" spans="1:32" ht="20.149999999999999" customHeight="1" x14ac:dyDescent="0.75">
      <c r="A534" s="31">
        <v>532</v>
      </c>
      <c r="B534" s="235"/>
      <c r="C534" s="236"/>
      <c r="D534" s="236"/>
      <c r="E534" s="678"/>
      <c r="F534" s="238"/>
      <c r="G534" s="253" t="str">
        <f t="shared" si="61"/>
        <v/>
      </c>
      <c r="H534" s="31" t="str">
        <f>IF(AND(B534=H$1),LOOKUP(9.99999999999999E+307,$H$2:H533)+1,"")</f>
        <v/>
      </c>
      <c r="I534" s="31" t="str">
        <f>IF(AND(B534=I$1),LOOKUP(9.99999999999999E+307,$I$2:I533)+1,"")</f>
        <v/>
      </c>
      <c r="J534" s="31">
        <f>IF(AND(B534=J$1),LOOKUP(9.99999999999999E+307,$J$2:J533)+1,"")</f>
        <v>368</v>
      </c>
      <c r="K534" s="31">
        <f>IF(AND(B534=K$1),LOOKUP(9.99999999999999E+307,$K$2:K533)+1,"")</f>
        <v>368</v>
      </c>
      <c r="L534" s="31">
        <f>IF(AND(B534=L$1),LOOKUP(9.99999999999999E+307,$L$2:L533)+1,"")</f>
        <v>368</v>
      </c>
      <c r="M534" s="31">
        <f>IF(AND(B534=M$1),LOOKUP(9.99999999999999E+307,$M$2:M533)+1,"")</f>
        <v>368</v>
      </c>
      <c r="N534" s="31" t="e">
        <f>IF(AND(B534=N$1),LOOKUP(9.99999999999999E+307,$N$2:N533)+1,"")</f>
        <v>#REF!</v>
      </c>
      <c r="O534" s="31" t="e">
        <f>IF(AND($B534=O$1),LOOKUP(9.99999999999999E+307,$O$2:O533)+1,"")</f>
        <v>#REF!</v>
      </c>
      <c r="P534" s="31" t="e">
        <f>IF(AND($B534=P$1),LOOKUP(9.99999999999999E+307,$P$2:P533)+1,"")</f>
        <v>#REF!</v>
      </c>
      <c r="Q534" s="31" t="e">
        <f>IF(AND($B534=Q$1),LOOKUP(9.99999999999999E+307,$Q$2:Q533)+1,"")</f>
        <v>#REF!</v>
      </c>
      <c r="R534" s="31">
        <f>IF(AND($B534=R$1),LOOKUP(9.99999999999999E+307,$R$2:R533)+1,"")</f>
        <v>368</v>
      </c>
      <c r="S534" s="31">
        <f>IF(AND($B534=S$1),LOOKUP(9.99999999999999E+307,$S$2:S533)+1,"")</f>
        <v>368</v>
      </c>
      <c r="T534" s="265"/>
      <c r="U534" s="265"/>
      <c r="V534" s="265"/>
      <c r="AA534" s="254" t="str">
        <f t="shared" si="62"/>
        <v/>
      </c>
      <c r="AB534" s="254" t="str">
        <f t="shared" si="63"/>
        <v/>
      </c>
      <c r="AC534" s="255">
        <f t="shared" si="59"/>
        <v>0</v>
      </c>
      <c r="AD534" s="255">
        <f t="shared" si="60"/>
        <v>3836</v>
      </c>
      <c r="AE534" s="256" t="str">
        <f t="shared" si="64"/>
        <v/>
      </c>
      <c r="AF534" s="252" t="str">
        <f t="shared" si="58"/>
        <v>-</v>
      </c>
    </row>
    <row r="535" spans="1:32" ht="20.149999999999999" customHeight="1" x14ac:dyDescent="0.75">
      <c r="A535" s="31">
        <v>533</v>
      </c>
      <c r="B535" s="235"/>
      <c r="C535" s="236"/>
      <c r="D535" s="236"/>
      <c r="E535" s="678"/>
      <c r="F535" s="238"/>
      <c r="G535" s="253" t="str">
        <f t="shared" si="61"/>
        <v/>
      </c>
      <c r="H535" s="31" t="str">
        <f>IF(AND(B535=H$1),LOOKUP(9.99999999999999E+307,$H$2:H534)+1,"")</f>
        <v/>
      </c>
      <c r="I535" s="31" t="str">
        <f>IF(AND(B535=I$1),LOOKUP(9.99999999999999E+307,$I$2:I534)+1,"")</f>
        <v/>
      </c>
      <c r="J535" s="31">
        <f>IF(AND(B535=J$1),LOOKUP(9.99999999999999E+307,$J$2:J534)+1,"")</f>
        <v>369</v>
      </c>
      <c r="K535" s="31">
        <f>IF(AND(B535=K$1),LOOKUP(9.99999999999999E+307,$K$2:K534)+1,"")</f>
        <v>369</v>
      </c>
      <c r="L535" s="31">
        <f>IF(AND(B535=L$1),LOOKUP(9.99999999999999E+307,$L$2:L534)+1,"")</f>
        <v>369</v>
      </c>
      <c r="M535" s="31">
        <f>IF(AND(B535=M$1),LOOKUP(9.99999999999999E+307,$M$2:M534)+1,"")</f>
        <v>369</v>
      </c>
      <c r="N535" s="31" t="e">
        <f>IF(AND(B535=N$1),LOOKUP(9.99999999999999E+307,$N$2:N534)+1,"")</f>
        <v>#REF!</v>
      </c>
      <c r="O535" s="31" t="e">
        <f>IF(AND($B535=O$1),LOOKUP(9.99999999999999E+307,$O$2:O534)+1,"")</f>
        <v>#REF!</v>
      </c>
      <c r="P535" s="31" t="e">
        <f>IF(AND($B535=P$1),LOOKUP(9.99999999999999E+307,$P$2:P534)+1,"")</f>
        <v>#REF!</v>
      </c>
      <c r="Q535" s="31" t="e">
        <f>IF(AND($B535=Q$1),LOOKUP(9.99999999999999E+307,$Q$2:Q534)+1,"")</f>
        <v>#REF!</v>
      </c>
      <c r="R535" s="31">
        <f>IF(AND($B535=R$1),LOOKUP(9.99999999999999E+307,$R$2:R534)+1,"")</f>
        <v>369</v>
      </c>
      <c r="S535" s="31">
        <f>IF(AND($B535=S$1),LOOKUP(9.99999999999999E+307,$S$2:S534)+1,"")</f>
        <v>369</v>
      </c>
      <c r="T535" s="265"/>
      <c r="U535" s="265"/>
      <c r="V535" s="265"/>
      <c r="AA535" s="254" t="str">
        <f t="shared" si="62"/>
        <v/>
      </c>
      <c r="AB535" s="254" t="str">
        <f t="shared" si="63"/>
        <v/>
      </c>
      <c r="AC535" s="255">
        <f t="shared" si="59"/>
        <v>0</v>
      </c>
      <c r="AD535" s="255">
        <f t="shared" si="60"/>
        <v>3836</v>
      </c>
      <c r="AE535" s="256" t="str">
        <f t="shared" si="64"/>
        <v/>
      </c>
      <c r="AF535" s="252" t="str">
        <f t="shared" si="58"/>
        <v>-</v>
      </c>
    </row>
    <row r="536" spans="1:32" ht="20.149999999999999" customHeight="1" x14ac:dyDescent="0.75">
      <c r="A536" s="31">
        <v>534</v>
      </c>
      <c r="B536" s="235"/>
      <c r="C536" s="236"/>
      <c r="D536" s="236"/>
      <c r="E536" s="678"/>
      <c r="F536" s="238"/>
      <c r="G536" s="253" t="str">
        <f t="shared" si="61"/>
        <v/>
      </c>
      <c r="H536" s="31" t="str">
        <f>IF(AND(B536=H$1),LOOKUP(9.99999999999999E+307,$H$2:H535)+1,"")</f>
        <v/>
      </c>
      <c r="I536" s="31" t="str">
        <f>IF(AND(B536=I$1),LOOKUP(9.99999999999999E+307,$I$2:I535)+1,"")</f>
        <v/>
      </c>
      <c r="J536" s="31">
        <f>IF(AND(B536=J$1),LOOKUP(9.99999999999999E+307,$J$2:J535)+1,"")</f>
        <v>370</v>
      </c>
      <c r="K536" s="31">
        <f>IF(AND(B536=K$1),LOOKUP(9.99999999999999E+307,$K$2:K535)+1,"")</f>
        <v>370</v>
      </c>
      <c r="L536" s="31">
        <f>IF(AND(B536=L$1),LOOKUP(9.99999999999999E+307,$L$2:L535)+1,"")</f>
        <v>370</v>
      </c>
      <c r="M536" s="31">
        <f>IF(AND(B536=M$1),LOOKUP(9.99999999999999E+307,$M$2:M535)+1,"")</f>
        <v>370</v>
      </c>
      <c r="N536" s="31" t="e">
        <f>IF(AND(B536=N$1),LOOKUP(9.99999999999999E+307,$N$2:N535)+1,"")</f>
        <v>#REF!</v>
      </c>
      <c r="O536" s="31" t="e">
        <f>IF(AND($B536=O$1),LOOKUP(9.99999999999999E+307,$O$2:O535)+1,"")</f>
        <v>#REF!</v>
      </c>
      <c r="P536" s="31" t="e">
        <f>IF(AND($B536=P$1),LOOKUP(9.99999999999999E+307,$P$2:P535)+1,"")</f>
        <v>#REF!</v>
      </c>
      <c r="Q536" s="31" t="e">
        <f>IF(AND($B536=Q$1),LOOKUP(9.99999999999999E+307,$Q$2:Q535)+1,"")</f>
        <v>#REF!</v>
      </c>
      <c r="R536" s="31">
        <f>IF(AND($B536=R$1),LOOKUP(9.99999999999999E+307,$R$2:R535)+1,"")</f>
        <v>370</v>
      </c>
      <c r="S536" s="31">
        <f>IF(AND($B536=S$1),LOOKUP(9.99999999999999E+307,$S$2:S535)+1,"")</f>
        <v>370</v>
      </c>
      <c r="T536" s="265"/>
      <c r="U536" s="265"/>
      <c r="V536" s="265"/>
      <c r="AA536" s="254" t="str">
        <f t="shared" si="62"/>
        <v/>
      </c>
      <c r="AB536" s="254" t="str">
        <f t="shared" si="63"/>
        <v/>
      </c>
      <c r="AC536" s="255">
        <f t="shared" si="59"/>
        <v>0</v>
      </c>
      <c r="AD536" s="255">
        <f t="shared" si="60"/>
        <v>3836</v>
      </c>
      <c r="AE536" s="256" t="str">
        <f t="shared" si="64"/>
        <v/>
      </c>
      <c r="AF536" s="252" t="str">
        <f t="shared" si="58"/>
        <v>-</v>
      </c>
    </row>
    <row r="537" spans="1:32" ht="20.149999999999999" customHeight="1" x14ac:dyDescent="0.75">
      <c r="A537" s="31">
        <v>535</v>
      </c>
      <c r="B537" s="235"/>
      <c r="C537" s="236"/>
      <c r="D537" s="236"/>
      <c r="E537" s="678"/>
      <c r="F537" s="238"/>
      <c r="G537" s="253" t="str">
        <f t="shared" si="61"/>
        <v/>
      </c>
      <c r="H537" s="31" t="str">
        <f>IF(AND(B537=H$1),LOOKUP(9.99999999999999E+307,$H$2:H536)+1,"")</f>
        <v/>
      </c>
      <c r="I537" s="31" t="str">
        <f>IF(AND(B537=I$1),LOOKUP(9.99999999999999E+307,$I$2:I536)+1,"")</f>
        <v/>
      </c>
      <c r="J537" s="31">
        <f>IF(AND(B537=J$1),LOOKUP(9.99999999999999E+307,$J$2:J536)+1,"")</f>
        <v>371</v>
      </c>
      <c r="K537" s="31">
        <f>IF(AND(B537=K$1),LOOKUP(9.99999999999999E+307,$K$2:K536)+1,"")</f>
        <v>371</v>
      </c>
      <c r="L537" s="31">
        <f>IF(AND(B537=L$1),LOOKUP(9.99999999999999E+307,$L$2:L536)+1,"")</f>
        <v>371</v>
      </c>
      <c r="M537" s="31">
        <f>IF(AND(B537=M$1),LOOKUP(9.99999999999999E+307,$M$2:M536)+1,"")</f>
        <v>371</v>
      </c>
      <c r="N537" s="31" t="e">
        <f>IF(AND(B537=N$1),LOOKUP(9.99999999999999E+307,$N$2:N536)+1,"")</f>
        <v>#REF!</v>
      </c>
      <c r="O537" s="31" t="e">
        <f>IF(AND($B537=O$1),LOOKUP(9.99999999999999E+307,$O$2:O536)+1,"")</f>
        <v>#REF!</v>
      </c>
      <c r="P537" s="31" t="e">
        <f>IF(AND($B537=P$1),LOOKUP(9.99999999999999E+307,$P$2:P536)+1,"")</f>
        <v>#REF!</v>
      </c>
      <c r="Q537" s="31" t="e">
        <f>IF(AND($B537=Q$1),LOOKUP(9.99999999999999E+307,$Q$2:Q536)+1,"")</f>
        <v>#REF!</v>
      </c>
      <c r="R537" s="31">
        <f>IF(AND($B537=R$1),LOOKUP(9.99999999999999E+307,$R$2:R536)+1,"")</f>
        <v>371</v>
      </c>
      <c r="S537" s="31">
        <f>IF(AND($B537=S$1),LOOKUP(9.99999999999999E+307,$S$2:S536)+1,"")</f>
        <v>371</v>
      </c>
      <c r="T537" s="265"/>
      <c r="U537" s="265"/>
      <c r="V537" s="265"/>
      <c r="AA537" s="254" t="str">
        <f t="shared" si="62"/>
        <v/>
      </c>
      <c r="AB537" s="254" t="str">
        <f t="shared" si="63"/>
        <v/>
      </c>
      <c r="AC537" s="255">
        <f t="shared" si="59"/>
        <v>0</v>
      </c>
      <c r="AD537" s="255">
        <f t="shared" si="60"/>
        <v>3836</v>
      </c>
      <c r="AE537" s="256" t="str">
        <f t="shared" si="64"/>
        <v/>
      </c>
      <c r="AF537" s="252" t="str">
        <f t="shared" si="58"/>
        <v>-</v>
      </c>
    </row>
    <row r="538" spans="1:32" ht="20.149999999999999" customHeight="1" x14ac:dyDescent="0.75">
      <c r="A538" s="31">
        <v>536</v>
      </c>
      <c r="B538" s="235"/>
      <c r="C538" s="236"/>
      <c r="D538" s="236"/>
      <c r="E538" s="678"/>
      <c r="F538" s="238"/>
      <c r="G538" s="253" t="str">
        <f t="shared" si="61"/>
        <v/>
      </c>
      <c r="H538" s="31" t="str">
        <f>IF(AND(B538=H$1),LOOKUP(9.99999999999999E+307,$H$2:H537)+1,"")</f>
        <v/>
      </c>
      <c r="I538" s="31" t="str">
        <f>IF(AND(B538=I$1),LOOKUP(9.99999999999999E+307,$I$2:I537)+1,"")</f>
        <v/>
      </c>
      <c r="J538" s="31">
        <f>IF(AND(B538=J$1),LOOKUP(9.99999999999999E+307,$J$2:J537)+1,"")</f>
        <v>372</v>
      </c>
      <c r="K538" s="31">
        <f>IF(AND(B538=K$1),LOOKUP(9.99999999999999E+307,$K$2:K537)+1,"")</f>
        <v>372</v>
      </c>
      <c r="L538" s="31">
        <f>IF(AND(B538=L$1),LOOKUP(9.99999999999999E+307,$L$2:L537)+1,"")</f>
        <v>372</v>
      </c>
      <c r="M538" s="31">
        <f>IF(AND(B538=M$1),LOOKUP(9.99999999999999E+307,$M$2:M537)+1,"")</f>
        <v>372</v>
      </c>
      <c r="N538" s="31" t="e">
        <f>IF(AND(B538=N$1),LOOKUP(9.99999999999999E+307,$N$2:N537)+1,"")</f>
        <v>#REF!</v>
      </c>
      <c r="O538" s="31" t="e">
        <f>IF(AND($B538=O$1),LOOKUP(9.99999999999999E+307,$O$2:O537)+1,"")</f>
        <v>#REF!</v>
      </c>
      <c r="P538" s="31" t="e">
        <f>IF(AND($B538=P$1),LOOKUP(9.99999999999999E+307,$P$2:P537)+1,"")</f>
        <v>#REF!</v>
      </c>
      <c r="Q538" s="31" t="e">
        <f>IF(AND($B538=Q$1),LOOKUP(9.99999999999999E+307,$Q$2:Q537)+1,"")</f>
        <v>#REF!</v>
      </c>
      <c r="R538" s="31">
        <f>IF(AND($B538=R$1),LOOKUP(9.99999999999999E+307,$R$2:R537)+1,"")</f>
        <v>372</v>
      </c>
      <c r="S538" s="31">
        <f>IF(AND($B538=S$1),LOOKUP(9.99999999999999E+307,$S$2:S537)+1,"")</f>
        <v>372</v>
      </c>
      <c r="T538" s="265"/>
      <c r="U538" s="265"/>
      <c r="V538" s="265"/>
      <c r="AA538" s="254" t="str">
        <f t="shared" si="62"/>
        <v/>
      </c>
      <c r="AB538" s="254" t="str">
        <f t="shared" si="63"/>
        <v/>
      </c>
      <c r="AC538" s="255">
        <f t="shared" si="59"/>
        <v>0</v>
      </c>
      <c r="AD538" s="255">
        <f t="shared" si="60"/>
        <v>3836</v>
      </c>
      <c r="AE538" s="256" t="str">
        <f t="shared" si="64"/>
        <v/>
      </c>
      <c r="AF538" s="252" t="str">
        <f t="shared" si="58"/>
        <v>-</v>
      </c>
    </row>
    <row r="539" spans="1:32" ht="20.149999999999999" customHeight="1" x14ac:dyDescent="0.75">
      <c r="A539" s="31">
        <v>537</v>
      </c>
      <c r="B539" s="235"/>
      <c r="C539" s="236"/>
      <c r="D539" s="236"/>
      <c r="E539" s="678"/>
      <c r="F539" s="238"/>
      <c r="G539" s="253" t="str">
        <f t="shared" si="61"/>
        <v/>
      </c>
      <c r="H539" s="31" t="str">
        <f>IF(AND(B539=H$1),LOOKUP(9.99999999999999E+307,$H$2:H538)+1,"")</f>
        <v/>
      </c>
      <c r="I539" s="31" t="str">
        <f>IF(AND(B539=I$1),LOOKUP(9.99999999999999E+307,$I$2:I538)+1,"")</f>
        <v/>
      </c>
      <c r="J539" s="31">
        <f>IF(AND(B539=J$1),LOOKUP(9.99999999999999E+307,$J$2:J538)+1,"")</f>
        <v>373</v>
      </c>
      <c r="K539" s="31">
        <f>IF(AND(B539=K$1),LOOKUP(9.99999999999999E+307,$K$2:K538)+1,"")</f>
        <v>373</v>
      </c>
      <c r="L539" s="31">
        <f>IF(AND(B539=L$1),LOOKUP(9.99999999999999E+307,$L$2:L538)+1,"")</f>
        <v>373</v>
      </c>
      <c r="M539" s="31">
        <f>IF(AND(B539=M$1),LOOKUP(9.99999999999999E+307,$M$2:M538)+1,"")</f>
        <v>373</v>
      </c>
      <c r="N539" s="31" t="e">
        <f>IF(AND(B539=N$1),LOOKUP(9.99999999999999E+307,$N$2:N538)+1,"")</f>
        <v>#REF!</v>
      </c>
      <c r="O539" s="31" t="e">
        <f>IF(AND($B539=O$1),LOOKUP(9.99999999999999E+307,$O$2:O538)+1,"")</f>
        <v>#REF!</v>
      </c>
      <c r="P539" s="31" t="e">
        <f>IF(AND($B539=P$1),LOOKUP(9.99999999999999E+307,$P$2:P538)+1,"")</f>
        <v>#REF!</v>
      </c>
      <c r="Q539" s="31" t="e">
        <f>IF(AND($B539=Q$1),LOOKUP(9.99999999999999E+307,$Q$2:Q538)+1,"")</f>
        <v>#REF!</v>
      </c>
      <c r="R539" s="31">
        <f>IF(AND($B539=R$1),LOOKUP(9.99999999999999E+307,$R$2:R538)+1,"")</f>
        <v>373</v>
      </c>
      <c r="S539" s="31">
        <f>IF(AND($B539=S$1),LOOKUP(9.99999999999999E+307,$S$2:S538)+1,"")</f>
        <v>373</v>
      </c>
      <c r="T539" s="265"/>
      <c r="U539" s="265"/>
      <c r="V539" s="265"/>
      <c r="AA539" s="254" t="str">
        <f t="shared" si="62"/>
        <v/>
      </c>
      <c r="AB539" s="254" t="str">
        <f t="shared" si="63"/>
        <v/>
      </c>
      <c r="AC539" s="255">
        <f t="shared" si="59"/>
        <v>0</v>
      </c>
      <c r="AD539" s="255">
        <f t="shared" si="60"/>
        <v>3836</v>
      </c>
      <c r="AE539" s="256" t="str">
        <f t="shared" si="64"/>
        <v/>
      </c>
      <c r="AF539" s="252" t="str">
        <f t="shared" si="58"/>
        <v>-</v>
      </c>
    </row>
    <row r="540" spans="1:32" ht="20.149999999999999" customHeight="1" x14ac:dyDescent="0.75">
      <c r="A540" s="31">
        <v>538</v>
      </c>
      <c r="B540" s="235"/>
      <c r="C540" s="236"/>
      <c r="D540" s="236"/>
      <c r="E540" s="678"/>
      <c r="F540" s="238"/>
      <c r="G540" s="253" t="str">
        <f t="shared" si="61"/>
        <v/>
      </c>
      <c r="H540" s="31" t="str">
        <f>IF(AND(B540=H$1),LOOKUP(9.99999999999999E+307,$H$2:H539)+1,"")</f>
        <v/>
      </c>
      <c r="I540" s="31" t="str">
        <f>IF(AND(B540=I$1),LOOKUP(9.99999999999999E+307,$I$2:I539)+1,"")</f>
        <v/>
      </c>
      <c r="J540" s="31">
        <f>IF(AND(B540=J$1),LOOKUP(9.99999999999999E+307,$J$2:J539)+1,"")</f>
        <v>374</v>
      </c>
      <c r="K540" s="31">
        <f>IF(AND(B540=K$1),LOOKUP(9.99999999999999E+307,$K$2:K539)+1,"")</f>
        <v>374</v>
      </c>
      <c r="L540" s="31">
        <f>IF(AND(B540=L$1),LOOKUP(9.99999999999999E+307,$L$2:L539)+1,"")</f>
        <v>374</v>
      </c>
      <c r="M540" s="31">
        <f>IF(AND(B540=M$1),LOOKUP(9.99999999999999E+307,$M$2:M539)+1,"")</f>
        <v>374</v>
      </c>
      <c r="N540" s="31" t="e">
        <f>IF(AND(B540=N$1),LOOKUP(9.99999999999999E+307,$N$2:N539)+1,"")</f>
        <v>#REF!</v>
      </c>
      <c r="O540" s="31" t="e">
        <f>IF(AND($B540=O$1),LOOKUP(9.99999999999999E+307,$O$2:O539)+1,"")</f>
        <v>#REF!</v>
      </c>
      <c r="P540" s="31" t="e">
        <f>IF(AND($B540=P$1),LOOKUP(9.99999999999999E+307,$P$2:P539)+1,"")</f>
        <v>#REF!</v>
      </c>
      <c r="Q540" s="31" t="e">
        <f>IF(AND($B540=Q$1),LOOKUP(9.99999999999999E+307,$Q$2:Q539)+1,"")</f>
        <v>#REF!</v>
      </c>
      <c r="R540" s="31">
        <f>IF(AND($B540=R$1),LOOKUP(9.99999999999999E+307,$R$2:R539)+1,"")</f>
        <v>374</v>
      </c>
      <c r="S540" s="31">
        <f>IF(AND($B540=S$1),LOOKUP(9.99999999999999E+307,$S$2:S539)+1,"")</f>
        <v>374</v>
      </c>
      <c r="T540" s="265"/>
      <c r="U540" s="265"/>
      <c r="V540" s="265"/>
      <c r="AA540" s="254" t="str">
        <f t="shared" si="62"/>
        <v/>
      </c>
      <c r="AB540" s="254" t="str">
        <f t="shared" si="63"/>
        <v/>
      </c>
      <c r="AC540" s="255">
        <f t="shared" si="59"/>
        <v>0</v>
      </c>
      <c r="AD540" s="255">
        <f t="shared" si="60"/>
        <v>3836</v>
      </c>
      <c r="AE540" s="256" t="str">
        <f t="shared" si="64"/>
        <v/>
      </c>
      <c r="AF540" s="252" t="str">
        <f t="shared" si="58"/>
        <v>-</v>
      </c>
    </row>
    <row r="541" spans="1:32" ht="20.149999999999999" customHeight="1" x14ac:dyDescent="0.75">
      <c r="A541" s="31">
        <v>539</v>
      </c>
      <c r="B541" s="235"/>
      <c r="C541" s="236"/>
      <c r="D541" s="236"/>
      <c r="E541" s="678"/>
      <c r="F541" s="238"/>
      <c r="G541" s="253" t="str">
        <f t="shared" si="61"/>
        <v/>
      </c>
      <c r="H541" s="31" t="str">
        <f>IF(AND(B541=H$1),LOOKUP(9.99999999999999E+307,$H$2:H540)+1,"")</f>
        <v/>
      </c>
      <c r="I541" s="31" t="str">
        <f>IF(AND(B541=I$1),LOOKUP(9.99999999999999E+307,$I$2:I540)+1,"")</f>
        <v/>
      </c>
      <c r="J541" s="31">
        <f>IF(AND(B541=J$1),LOOKUP(9.99999999999999E+307,$J$2:J540)+1,"")</f>
        <v>375</v>
      </c>
      <c r="K541" s="31">
        <f>IF(AND(B541=K$1),LOOKUP(9.99999999999999E+307,$K$2:K540)+1,"")</f>
        <v>375</v>
      </c>
      <c r="L541" s="31">
        <f>IF(AND(B541=L$1),LOOKUP(9.99999999999999E+307,$L$2:L540)+1,"")</f>
        <v>375</v>
      </c>
      <c r="M541" s="31">
        <f>IF(AND(B541=M$1),LOOKUP(9.99999999999999E+307,$M$2:M540)+1,"")</f>
        <v>375</v>
      </c>
      <c r="N541" s="31" t="e">
        <f>IF(AND(B541=N$1),LOOKUP(9.99999999999999E+307,$N$2:N540)+1,"")</f>
        <v>#REF!</v>
      </c>
      <c r="O541" s="31" t="e">
        <f>IF(AND($B541=O$1),LOOKUP(9.99999999999999E+307,$O$2:O540)+1,"")</f>
        <v>#REF!</v>
      </c>
      <c r="P541" s="31" t="e">
        <f>IF(AND($B541=P$1),LOOKUP(9.99999999999999E+307,$P$2:P540)+1,"")</f>
        <v>#REF!</v>
      </c>
      <c r="Q541" s="31" t="e">
        <f>IF(AND($B541=Q$1),LOOKUP(9.99999999999999E+307,$Q$2:Q540)+1,"")</f>
        <v>#REF!</v>
      </c>
      <c r="R541" s="31">
        <f>IF(AND($B541=R$1),LOOKUP(9.99999999999999E+307,$R$2:R540)+1,"")</f>
        <v>375</v>
      </c>
      <c r="S541" s="31">
        <f>IF(AND($B541=S$1),LOOKUP(9.99999999999999E+307,$S$2:S540)+1,"")</f>
        <v>375</v>
      </c>
      <c r="T541" s="265"/>
      <c r="U541" s="265"/>
      <c r="V541" s="265"/>
      <c r="AA541" s="254" t="str">
        <f t="shared" si="62"/>
        <v/>
      </c>
      <c r="AB541" s="254" t="str">
        <f t="shared" si="63"/>
        <v/>
      </c>
      <c r="AC541" s="255">
        <f t="shared" si="59"/>
        <v>0</v>
      </c>
      <c r="AD541" s="255">
        <f t="shared" si="60"/>
        <v>3836</v>
      </c>
      <c r="AE541" s="256" t="str">
        <f t="shared" si="64"/>
        <v/>
      </c>
      <c r="AF541" s="252" t="str">
        <f t="shared" si="58"/>
        <v>-</v>
      </c>
    </row>
    <row r="542" spans="1:32" ht="20.149999999999999" customHeight="1" x14ac:dyDescent="0.75">
      <c r="A542" s="31">
        <v>540</v>
      </c>
      <c r="B542" s="235"/>
      <c r="C542" s="236"/>
      <c r="D542" s="236"/>
      <c r="E542" s="678"/>
      <c r="F542" s="238"/>
      <c r="G542" s="253" t="str">
        <f t="shared" si="61"/>
        <v/>
      </c>
      <c r="H542" s="31" t="str">
        <f>IF(AND(B542=H$1),LOOKUP(9.99999999999999E+307,$H$2:H541)+1,"")</f>
        <v/>
      </c>
      <c r="I542" s="31" t="str">
        <f>IF(AND(B542=I$1),LOOKUP(9.99999999999999E+307,$I$2:I541)+1,"")</f>
        <v/>
      </c>
      <c r="J542" s="31">
        <f>IF(AND(B542=J$1),LOOKUP(9.99999999999999E+307,$J$2:J541)+1,"")</f>
        <v>376</v>
      </c>
      <c r="K542" s="31">
        <f>IF(AND(B542=K$1),LOOKUP(9.99999999999999E+307,$K$2:K541)+1,"")</f>
        <v>376</v>
      </c>
      <c r="L542" s="31">
        <f>IF(AND(B542=L$1),LOOKUP(9.99999999999999E+307,$L$2:L541)+1,"")</f>
        <v>376</v>
      </c>
      <c r="M542" s="31">
        <f>IF(AND(B542=M$1),LOOKUP(9.99999999999999E+307,$M$2:M541)+1,"")</f>
        <v>376</v>
      </c>
      <c r="N542" s="31" t="e">
        <f>IF(AND(B542=N$1),LOOKUP(9.99999999999999E+307,$N$2:N541)+1,"")</f>
        <v>#REF!</v>
      </c>
      <c r="O542" s="31" t="e">
        <f>IF(AND($B542=O$1),LOOKUP(9.99999999999999E+307,$O$2:O541)+1,"")</f>
        <v>#REF!</v>
      </c>
      <c r="P542" s="31" t="e">
        <f>IF(AND($B542=P$1),LOOKUP(9.99999999999999E+307,$P$2:P541)+1,"")</f>
        <v>#REF!</v>
      </c>
      <c r="Q542" s="31" t="e">
        <f>IF(AND($B542=Q$1),LOOKUP(9.99999999999999E+307,$Q$2:Q541)+1,"")</f>
        <v>#REF!</v>
      </c>
      <c r="R542" s="31">
        <f>IF(AND($B542=R$1),LOOKUP(9.99999999999999E+307,$R$2:R541)+1,"")</f>
        <v>376</v>
      </c>
      <c r="S542" s="31">
        <f>IF(AND($B542=S$1),LOOKUP(9.99999999999999E+307,$S$2:S541)+1,"")</f>
        <v>376</v>
      </c>
      <c r="T542" s="265"/>
      <c r="U542" s="265"/>
      <c r="V542" s="265"/>
      <c r="AA542" s="254" t="str">
        <f t="shared" si="62"/>
        <v/>
      </c>
      <c r="AB542" s="254" t="str">
        <f t="shared" si="63"/>
        <v/>
      </c>
      <c r="AC542" s="255">
        <f t="shared" si="59"/>
        <v>0</v>
      </c>
      <c r="AD542" s="255">
        <f t="shared" si="60"/>
        <v>3836</v>
      </c>
      <c r="AE542" s="256" t="str">
        <f t="shared" si="64"/>
        <v/>
      </c>
      <c r="AF542" s="252" t="str">
        <f t="shared" si="58"/>
        <v>-</v>
      </c>
    </row>
    <row r="543" spans="1:32" ht="20.149999999999999" customHeight="1" x14ac:dyDescent="0.75">
      <c r="A543" s="31">
        <v>541</v>
      </c>
      <c r="B543" s="235"/>
      <c r="C543" s="236"/>
      <c r="D543" s="236"/>
      <c r="E543" s="678"/>
      <c r="F543" s="238"/>
      <c r="G543" s="253" t="str">
        <f t="shared" si="61"/>
        <v/>
      </c>
      <c r="H543" s="31" t="str">
        <f>IF(AND(B543=H$1),LOOKUP(9.99999999999999E+307,$H$2:H542)+1,"")</f>
        <v/>
      </c>
      <c r="I543" s="31" t="str">
        <f>IF(AND(B543=I$1),LOOKUP(9.99999999999999E+307,$I$2:I542)+1,"")</f>
        <v/>
      </c>
      <c r="J543" s="31">
        <f>IF(AND(B543=J$1),LOOKUP(9.99999999999999E+307,$J$2:J542)+1,"")</f>
        <v>377</v>
      </c>
      <c r="K543" s="31">
        <f>IF(AND(B543=K$1),LOOKUP(9.99999999999999E+307,$K$2:K542)+1,"")</f>
        <v>377</v>
      </c>
      <c r="L543" s="31">
        <f>IF(AND(B543=L$1),LOOKUP(9.99999999999999E+307,$L$2:L542)+1,"")</f>
        <v>377</v>
      </c>
      <c r="M543" s="31">
        <f>IF(AND(B543=M$1),LOOKUP(9.99999999999999E+307,$M$2:M542)+1,"")</f>
        <v>377</v>
      </c>
      <c r="N543" s="31" t="e">
        <f>IF(AND(B543=N$1),LOOKUP(9.99999999999999E+307,$N$2:N542)+1,"")</f>
        <v>#REF!</v>
      </c>
      <c r="O543" s="31" t="e">
        <f>IF(AND($B543=O$1),LOOKUP(9.99999999999999E+307,$O$2:O542)+1,"")</f>
        <v>#REF!</v>
      </c>
      <c r="P543" s="31" t="e">
        <f>IF(AND($B543=P$1),LOOKUP(9.99999999999999E+307,$P$2:P542)+1,"")</f>
        <v>#REF!</v>
      </c>
      <c r="Q543" s="31" t="e">
        <f>IF(AND($B543=Q$1),LOOKUP(9.99999999999999E+307,$Q$2:Q542)+1,"")</f>
        <v>#REF!</v>
      </c>
      <c r="R543" s="31">
        <f>IF(AND($B543=R$1),LOOKUP(9.99999999999999E+307,$R$2:R542)+1,"")</f>
        <v>377</v>
      </c>
      <c r="S543" s="31">
        <f>IF(AND($B543=S$1),LOOKUP(9.99999999999999E+307,$S$2:S542)+1,"")</f>
        <v>377</v>
      </c>
      <c r="T543" s="265"/>
      <c r="U543" s="265"/>
      <c r="V543" s="265"/>
      <c r="AA543" s="254" t="str">
        <f t="shared" si="62"/>
        <v/>
      </c>
      <c r="AB543" s="254" t="str">
        <f t="shared" si="63"/>
        <v/>
      </c>
      <c r="AC543" s="255">
        <f t="shared" si="59"/>
        <v>0</v>
      </c>
      <c r="AD543" s="255">
        <f t="shared" si="60"/>
        <v>3836</v>
      </c>
      <c r="AE543" s="256" t="str">
        <f t="shared" si="64"/>
        <v/>
      </c>
      <c r="AF543" s="252" t="str">
        <f t="shared" si="58"/>
        <v>-</v>
      </c>
    </row>
    <row r="544" spans="1:32" ht="20.149999999999999" customHeight="1" x14ac:dyDescent="0.75">
      <c r="A544" s="31">
        <v>542</v>
      </c>
      <c r="B544" s="235"/>
      <c r="C544" s="236"/>
      <c r="D544" s="236"/>
      <c r="E544" s="678"/>
      <c r="F544" s="238"/>
      <c r="G544" s="253" t="str">
        <f t="shared" si="61"/>
        <v/>
      </c>
      <c r="H544" s="31" t="str">
        <f>IF(AND(B544=H$1),LOOKUP(9.99999999999999E+307,$H$2:H543)+1,"")</f>
        <v/>
      </c>
      <c r="I544" s="31" t="str">
        <f>IF(AND(B544=I$1),LOOKUP(9.99999999999999E+307,$I$2:I543)+1,"")</f>
        <v/>
      </c>
      <c r="J544" s="31">
        <f>IF(AND(B544=J$1),LOOKUP(9.99999999999999E+307,$J$2:J543)+1,"")</f>
        <v>378</v>
      </c>
      <c r="K544" s="31">
        <f>IF(AND(B544=K$1),LOOKUP(9.99999999999999E+307,$K$2:K543)+1,"")</f>
        <v>378</v>
      </c>
      <c r="L544" s="31">
        <f>IF(AND(B544=L$1),LOOKUP(9.99999999999999E+307,$L$2:L543)+1,"")</f>
        <v>378</v>
      </c>
      <c r="M544" s="31">
        <f>IF(AND(B544=M$1),LOOKUP(9.99999999999999E+307,$M$2:M543)+1,"")</f>
        <v>378</v>
      </c>
      <c r="N544" s="31" t="e">
        <f>IF(AND(B544=N$1),LOOKUP(9.99999999999999E+307,$N$2:N543)+1,"")</f>
        <v>#REF!</v>
      </c>
      <c r="O544" s="31" t="e">
        <f>IF(AND($B544=O$1),LOOKUP(9.99999999999999E+307,$O$2:O543)+1,"")</f>
        <v>#REF!</v>
      </c>
      <c r="P544" s="31" t="e">
        <f>IF(AND($B544=P$1),LOOKUP(9.99999999999999E+307,$P$2:P543)+1,"")</f>
        <v>#REF!</v>
      </c>
      <c r="Q544" s="31" t="e">
        <f>IF(AND($B544=Q$1),LOOKUP(9.99999999999999E+307,$Q$2:Q543)+1,"")</f>
        <v>#REF!</v>
      </c>
      <c r="R544" s="31">
        <f>IF(AND($B544=R$1),LOOKUP(9.99999999999999E+307,$R$2:R543)+1,"")</f>
        <v>378</v>
      </c>
      <c r="S544" s="31">
        <f>IF(AND($B544=S$1),LOOKUP(9.99999999999999E+307,$S$2:S543)+1,"")</f>
        <v>378</v>
      </c>
      <c r="T544" s="265"/>
      <c r="U544" s="265"/>
      <c r="V544" s="265"/>
      <c r="AA544" s="254" t="str">
        <f t="shared" si="62"/>
        <v/>
      </c>
      <c r="AB544" s="254" t="str">
        <f t="shared" si="63"/>
        <v/>
      </c>
      <c r="AC544" s="255">
        <f t="shared" si="59"/>
        <v>0</v>
      </c>
      <c r="AD544" s="255">
        <f t="shared" si="60"/>
        <v>3836</v>
      </c>
      <c r="AE544" s="256" t="str">
        <f t="shared" si="64"/>
        <v/>
      </c>
      <c r="AF544" s="252" t="str">
        <f t="shared" si="58"/>
        <v>-</v>
      </c>
    </row>
    <row r="545" spans="1:32" ht="20.149999999999999" customHeight="1" x14ac:dyDescent="0.75">
      <c r="A545" s="31">
        <v>543</v>
      </c>
      <c r="B545" s="235"/>
      <c r="C545" s="236"/>
      <c r="D545" s="236"/>
      <c r="E545" s="678"/>
      <c r="F545" s="238"/>
      <c r="G545" s="253" t="str">
        <f t="shared" si="61"/>
        <v/>
      </c>
      <c r="H545" s="31" t="str">
        <f>IF(AND(B545=H$1),LOOKUP(9.99999999999999E+307,$H$2:H544)+1,"")</f>
        <v/>
      </c>
      <c r="I545" s="31" t="str">
        <f>IF(AND(B545=I$1),LOOKUP(9.99999999999999E+307,$I$2:I544)+1,"")</f>
        <v/>
      </c>
      <c r="J545" s="31">
        <f>IF(AND(B545=J$1),LOOKUP(9.99999999999999E+307,$J$2:J544)+1,"")</f>
        <v>379</v>
      </c>
      <c r="K545" s="31">
        <f>IF(AND(B545=K$1),LOOKUP(9.99999999999999E+307,$K$2:K544)+1,"")</f>
        <v>379</v>
      </c>
      <c r="L545" s="31">
        <f>IF(AND(B545=L$1),LOOKUP(9.99999999999999E+307,$L$2:L544)+1,"")</f>
        <v>379</v>
      </c>
      <c r="M545" s="31">
        <f>IF(AND(B545=M$1),LOOKUP(9.99999999999999E+307,$M$2:M544)+1,"")</f>
        <v>379</v>
      </c>
      <c r="N545" s="31" t="e">
        <f>IF(AND(B545=N$1),LOOKUP(9.99999999999999E+307,$N$2:N544)+1,"")</f>
        <v>#REF!</v>
      </c>
      <c r="O545" s="31" t="e">
        <f>IF(AND($B545=O$1),LOOKUP(9.99999999999999E+307,$O$2:O544)+1,"")</f>
        <v>#REF!</v>
      </c>
      <c r="P545" s="31" t="e">
        <f>IF(AND($B545=P$1),LOOKUP(9.99999999999999E+307,$P$2:P544)+1,"")</f>
        <v>#REF!</v>
      </c>
      <c r="Q545" s="31" t="e">
        <f>IF(AND($B545=Q$1),LOOKUP(9.99999999999999E+307,$Q$2:Q544)+1,"")</f>
        <v>#REF!</v>
      </c>
      <c r="R545" s="31">
        <f>IF(AND($B545=R$1),LOOKUP(9.99999999999999E+307,$R$2:R544)+1,"")</f>
        <v>379</v>
      </c>
      <c r="S545" s="31">
        <f>IF(AND($B545=S$1),LOOKUP(9.99999999999999E+307,$S$2:S544)+1,"")</f>
        <v>379</v>
      </c>
      <c r="T545" s="265"/>
      <c r="U545" s="265"/>
      <c r="V545" s="265"/>
      <c r="AA545" s="254" t="str">
        <f t="shared" si="62"/>
        <v/>
      </c>
      <c r="AB545" s="254" t="str">
        <f t="shared" si="63"/>
        <v/>
      </c>
      <c r="AC545" s="255">
        <f t="shared" si="59"/>
        <v>0</v>
      </c>
      <c r="AD545" s="255">
        <f t="shared" si="60"/>
        <v>3836</v>
      </c>
      <c r="AE545" s="256" t="str">
        <f t="shared" si="64"/>
        <v/>
      </c>
      <c r="AF545" s="252" t="str">
        <f t="shared" si="58"/>
        <v>-</v>
      </c>
    </row>
    <row r="546" spans="1:32" ht="20.149999999999999" customHeight="1" x14ac:dyDescent="0.75">
      <c r="A546" s="31">
        <v>544</v>
      </c>
      <c r="B546" s="235"/>
      <c r="C546" s="236"/>
      <c r="D546" s="236"/>
      <c r="E546" s="678"/>
      <c r="F546" s="238"/>
      <c r="G546" s="253" t="str">
        <f t="shared" si="61"/>
        <v/>
      </c>
      <c r="H546" s="31" t="str">
        <f>IF(AND(B546=H$1),LOOKUP(9.99999999999999E+307,$H$2:H545)+1,"")</f>
        <v/>
      </c>
      <c r="I546" s="31" t="str">
        <f>IF(AND(B546=I$1),LOOKUP(9.99999999999999E+307,$I$2:I545)+1,"")</f>
        <v/>
      </c>
      <c r="J546" s="31">
        <f>IF(AND(B546=J$1),LOOKUP(9.99999999999999E+307,$J$2:J545)+1,"")</f>
        <v>380</v>
      </c>
      <c r="K546" s="31">
        <f>IF(AND(B546=K$1),LOOKUP(9.99999999999999E+307,$K$2:K545)+1,"")</f>
        <v>380</v>
      </c>
      <c r="L546" s="31">
        <f>IF(AND(B546=L$1),LOOKUP(9.99999999999999E+307,$L$2:L545)+1,"")</f>
        <v>380</v>
      </c>
      <c r="M546" s="31">
        <f>IF(AND(B546=M$1),LOOKUP(9.99999999999999E+307,$M$2:M545)+1,"")</f>
        <v>380</v>
      </c>
      <c r="N546" s="31" t="e">
        <f>IF(AND(B546=N$1),LOOKUP(9.99999999999999E+307,$N$2:N545)+1,"")</f>
        <v>#REF!</v>
      </c>
      <c r="O546" s="31" t="e">
        <f>IF(AND($B546=O$1),LOOKUP(9.99999999999999E+307,$O$2:O545)+1,"")</f>
        <v>#REF!</v>
      </c>
      <c r="P546" s="31" t="e">
        <f>IF(AND($B546=P$1),LOOKUP(9.99999999999999E+307,$P$2:P545)+1,"")</f>
        <v>#REF!</v>
      </c>
      <c r="Q546" s="31" t="e">
        <f>IF(AND($B546=Q$1),LOOKUP(9.99999999999999E+307,$Q$2:Q545)+1,"")</f>
        <v>#REF!</v>
      </c>
      <c r="R546" s="31">
        <f>IF(AND($B546=R$1),LOOKUP(9.99999999999999E+307,$R$2:R545)+1,"")</f>
        <v>380</v>
      </c>
      <c r="S546" s="31">
        <f>IF(AND($B546=S$1),LOOKUP(9.99999999999999E+307,$S$2:S545)+1,"")</f>
        <v>380</v>
      </c>
      <c r="T546" s="265"/>
      <c r="U546" s="265"/>
      <c r="V546" s="265"/>
      <c r="AA546" s="254" t="str">
        <f t="shared" si="62"/>
        <v/>
      </c>
      <c r="AB546" s="254" t="str">
        <f t="shared" si="63"/>
        <v/>
      </c>
      <c r="AC546" s="255">
        <f t="shared" si="59"/>
        <v>0</v>
      </c>
      <c r="AD546" s="255">
        <f t="shared" si="60"/>
        <v>3836</v>
      </c>
      <c r="AE546" s="256" t="str">
        <f t="shared" si="64"/>
        <v/>
      </c>
      <c r="AF546" s="252" t="str">
        <f t="shared" si="58"/>
        <v>-</v>
      </c>
    </row>
    <row r="547" spans="1:32" ht="20.149999999999999" customHeight="1" x14ac:dyDescent="0.75">
      <c r="A547" s="31">
        <v>545</v>
      </c>
      <c r="B547" s="235"/>
      <c r="C547" s="236"/>
      <c r="D547" s="236"/>
      <c r="E547" s="678"/>
      <c r="F547" s="238"/>
      <c r="G547" s="253" t="str">
        <f t="shared" si="61"/>
        <v/>
      </c>
      <c r="H547" s="31" t="str">
        <f>IF(AND(B547=H$1),LOOKUP(9.99999999999999E+307,$H$2:H546)+1,"")</f>
        <v/>
      </c>
      <c r="I547" s="31" t="str">
        <f>IF(AND(B547=I$1),LOOKUP(9.99999999999999E+307,$I$2:I546)+1,"")</f>
        <v/>
      </c>
      <c r="J547" s="31">
        <f>IF(AND(B547=J$1),LOOKUP(9.99999999999999E+307,$J$2:J546)+1,"")</f>
        <v>381</v>
      </c>
      <c r="K547" s="31">
        <f>IF(AND(B547=K$1),LOOKUP(9.99999999999999E+307,$K$2:K546)+1,"")</f>
        <v>381</v>
      </c>
      <c r="L547" s="31">
        <f>IF(AND(B547=L$1),LOOKUP(9.99999999999999E+307,$L$2:L546)+1,"")</f>
        <v>381</v>
      </c>
      <c r="M547" s="31">
        <f>IF(AND(B547=M$1),LOOKUP(9.99999999999999E+307,$M$2:M546)+1,"")</f>
        <v>381</v>
      </c>
      <c r="N547" s="31" t="e">
        <f>IF(AND(B547=N$1),LOOKUP(9.99999999999999E+307,$N$2:N546)+1,"")</f>
        <v>#REF!</v>
      </c>
      <c r="O547" s="31" t="e">
        <f>IF(AND($B547=O$1),LOOKUP(9.99999999999999E+307,$O$2:O546)+1,"")</f>
        <v>#REF!</v>
      </c>
      <c r="P547" s="31" t="e">
        <f>IF(AND($B547=P$1),LOOKUP(9.99999999999999E+307,$P$2:P546)+1,"")</f>
        <v>#REF!</v>
      </c>
      <c r="Q547" s="31" t="e">
        <f>IF(AND($B547=Q$1),LOOKUP(9.99999999999999E+307,$Q$2:Q546)+1,"")</f>
        <v>#REF!</v>
      </c>
      <c r="R547" s="31">
        <f>IF(AND($B547=R$1),LOOKUP(9.99999999999999E+307,$R$2:R546)+1,"")</f>
        <v>381</v>
      </c>
      <c r="S547" s="31">
        <f>IF(AND($B547=S$1),LOOKUP(9.99999999999999E+307,$S$2:S546)+1,"")</f>
        <v>381</v>
      </c>
      <c r="T547" s="265"/>
      <c r="U547" s="265"/>
      <c r="V547" s="265"/>
      <c r="AA547" s="254" t="str">
        <f t="shared" si="62"/>
        <v/>
      </c>
      <c r="AB547" s="254" t="str">
        <f t="shared" si="63"/>
        <v/>
      </c>
      <c r="AC547" s="255">
        <f t="shared" si="59"/>
        <v>0</v>
      </c>
      <c r="AD547" s="255">
        <f t="shared" si="60"/>
        <v>3836</v>
      </c>
      <c r="AE547" s="256" t="str">
        <f t="shared" si="64"/>
        <v/>
      </c>
      <c r="AF547" s="252" t="str">
        <f t="shared" si="58"/>
        <v>-</v>
      </c>
    </row>
    <row r="548" spans="1:32" ht="20.149999999999999" customHeight="1" x14ac:dyDescent="0.75">
      <c r="A548" s="31">
        <v>546</v>
      </c>
      <c r="B548" s="235"/>
      <c r="C548" s="236"/>
      <c r="D548" s="236"/>
      <c r="E548" s="678"/>
      <c r="F548" s="238"/>
      <c r="G548" s="253" t="str">
        <f t="shared" si="61"/>
        <v/>
      </c>
      <c r="H548" s="31" t="str">
        <f>IF(AND(B548=H$1),LOOKUP(9.99999999999999E+307,$H$2:H547)+1,"")</f>
        <v/>
      </c>
      <c r="I548" s="31" t="str">
        <f>IF(AND(B548=I$1),LOOKUP(9.99999999999999E+307,$I$2:I547)+1,"")</f>
        <v/>
      </c>
      <c r="J548" s="31">
        <f>IF(AND(B548=J$1),LOOKUP(9.99999999999999E+307,$J$2:J547)+1,"")</f>
        <v>382</v>
      </c>
      <c r="K548" s="31">
        <f>IF(AND(B548=K$1),LOOKUP(9.99999999999999E+307,$K$2:K547)+1,"")</f>
        <v>382</v>
      </c>
      <c r="L548" s="31">
        <f>IF(AND(B548=L$1),LOOKUP(9.99999999999999E+307,$L$2:L547)+1,"")</f>
        <v>382</v>
      </c>
      <c r="M548" s="31">
        <f>IF(AND(B548=M$1),LOOKUP(9.99999999999999E+307,$M$2:M547)+1,"")</f>
        <v>382</v>
      </c>
      <c r="N548" s="31" t="e">
        <f>IF(AND(B548=N$1),LOOKUP(9.99999999999999E+307,$N$2:N547)+1,"")</f>
        <v>#REF!</v>
      </c>
      <c r="O548" s="31" t="e">
        <f>IF(AND($B548=O$1),LOOKUP(9.99999999999999E+307,$O$2:O547)+1,"")</f>
        <v>#REF!</v>
      </c>
      <c r="P548" s="31" t="e">
        <f>IF(AND($B548=P$1),LOOKUP(9.99999999999999E+307,$P$2:P547)+1,"")</f>
        <v>#REF!</v>
      </c>
      <c r="Q548" s="31" t="e">
        <f>IF(AND($B548=Q$1),LOOKUP(9.99999999999999E+307,$Q$2:Q547)+1,"")</f>
        <v>#REF!</v>
      </c>
      <c r="R548" s="31">
        <f>IF(AND($B548=R$1),LOOKUP(9.99999999999999E+307,$R$2:R547)+1,"")</f>
        <v>382</v>
      </c>
      <c r="S548" s="31">
        <f>IF(AND($B548=S$1),LOOKUP(9.99999999999999E+307,$S$2:S547)+1,"")</f>
        <v>382</v>
      </c>
      <c r="T548" s="265"/>
      <c r="U548" s="265"/>
      <c r="V548" s="265"/>
      <c r="AA548" s="254" t="str">
        <f t="shared" si="62"/>
        <v/>
      </c>
      <c r="AB548" s="254" t="str">
        <f t="shared" si="63"/>
        <v/>
      </c>
      <c r="AC548" s="255">
        <f t="shared" si="59"/>
        <v>0</v>
      </c>
      <c r="AD548" s="255">
        <f t="shared" si="60"/>
        <v>3836</v>
      </c>
      <c r="AE548" s="256" t="str">
        <f t="shared" si="64"/>
        <v/>
      </c>
      <c r="AF548" s="252" t="str">
        <f t="shared" si="58"/>
        <v>-</v>
      </c>
    </row>
    <row r="549" spans="1:32" ht="20.149999999999999" customHeight="1" x14ac:dyDescent="0.75">
      <c r="A549" s="31">
        <v>547</v>
      </c>
      <c r="B549" s="235"/>
      <c r="C549" s="236"/>
      <c r="D549" s="236"/>
      <c r="E549" s="678"/>
      <c r="F549" s="238"/>
      <c r="G549" s="253" t="str">
        <f t="shared" si="61"/>
        <v/>
      </c>
      <c r="H549" s="31" t="str">
        <f>IF(AND(B549=H$1),LOOKUP(9.99999999999999E+307,$H$2:H548)+1,"")</f>
        <v/>
      </c>
      <c r="I549" s="31" t="str">
        <f>IF(AND(B549=I$1),LOOKUP(9.99999999999999E+307,$I$2:I548)+1,"")</f>
        <v/>
      </c>
      <c r="J549" s="31">
        <f>IF(AND(B549=J$1),LOOKUP(9.99999999999999E+307,$J$2:J548)+1,"")</f>
        <v>383</v>
      </c>
      <c r="K549" s="31">
        <f>IF(AND(B549=K$1),LOOKUP(9.99999999999999E+307,$K$2:K548)+1,"")</f>
        <v>383</v>
      </c>
      <c r="L549" s="31">
        <f>IF(AND(B549=L$1),LOOKUP(9.99999999999999E+307,$L$2:L548)+1,"")</f>
        <v>383</v>
      </c>
      <c r="M549" s="31">
        <f>IF(AND(B549=M$1),LOOKUP(9.99999999999999E+307,$M$2:M548)+1,"")</f>
        <v>383</v>
      </c>
      <c r="N549" s="31" t="e">
        <f>IF(AND(B549=N$1),LOOKUP(9.99999999999999E+307,$N$2:N548)+1,"")</f>
        <v>#REF!</v>
      </c>
      <c r="O549" s="31" t="e">
        <f>IF(AND($B549=O$1),LOOKUP(9.99999999999999E+307,$O$2:O548)+1,"")</f>
        <v>#REF!</v>
      </c>
      <c r="P549" s="31" t="e">
        <f>IF(AND($B549=P$1),LOOKUP(9.99999999999999E+307,$P$2:P548)+1,"")</f>
        <v>#REF!</v>
      </c>
      <c r="Q549" s="31" t="e">
        <f>IF(AND($B549=Q$1),LOOKUP(9.99999999999999E+307,$Q$2:Q548)+1,"")</f>
        <v>#REF!</v>
      </c>
      <c r="R549" s="31">
        <f>IF(AND($B549=R$1),LOOKUP(9.99999999999999E+307,$R$2:R548)+1,"")</f>
        <v>383</v>
      </c>
      <c r="S549" s="31">
        <f>IF(AND($B549=S$1),LOOKUP(9.99999999999999E+307,$S$2:S548)+1,"")</f>
        <v>383</v>
      </c>
      <c r="T549" s="265"/>
      <c r="U549" s="265"/>
      <c r="V549" s="265"/>
      <c r="AA549" s="254" t="str">
        <f t="shared" si="62"/>
        <v/>
      </c>
      <c r="AB549" s="254" t="str">
        <f t="shared" si="63"/>
        <v/>
      </c>
      <c r="AC549" s="255">
        <f t="shared" si="59"/>
        <v>0</v>
      </c>
      <c r="AD549" s="255">
        <f t="shared" si="60"/>
        <v>3836</v>
      </c>
      <c r="AE549" s="256" t="str">
        <f t="shared" si="64"/>
        <v/>
      </c>
      <c r="AF549" s="252" t="str">
        <f t="shared" si="58"/>
        <v>-</v>
      </c>
    </row>
    <row r="550" spans="1:32" ht="20.149999999999999" customHeight="1" x14ac:dyDescent="0.75">
      <c r="A550" s="31">
        <v>548</v>
      </c>
      <c r="B550" s="235"/>
      <c r="C550" s="236"/>
      <c r="D550" s="236"/>
      <c r="E550" s="678"/>
      <c r="F550" s="238"/>
      <c r="G550" s="253" t="str">
        <f t="shared" si="61"/>
        <v/>
      </c>
      <c r="H550" s="31" t="str">
        <f>IF(AND(B550=H$1),LOOKUP(9.99999999999999E+307,$H$2:H549)+1,"")</f>
        <v/>
      </c>
      <c r="I550" s="31" t="str">
        <f>IF(AND(B550=I$1),LOOKUP(9.99999999999999E+307,$I$2:I549)+1,"")</f>
        <v/>
      </c>
      <c r="J550" s="31">
        <f>IF(AND(B550=J$1),LOOKUP(9.99999999999999E+307,$J$2:J549)+1,"")</f>
        <v>384</v>
      </c>
      <c r="K550" s="31">
        <f>IF(AND(B550=K$1),LOOKUP(9.99999999999999E+307,$K$2:K549)+1,"")</f>
        <v>384</v>
      </c>
      <c r="L550" s="31">
        <f>IF(AND(B550=L$1),LOOKUP(9.99999999999999E+307,$L$2:L549)+1,"")</f>
        <v>384</v>
      </c>
      <c r="M550" s="31">
        <f>IF(AND(B550=M$1),LOOKUP(9.99999999999999E+307,$M$2:M549)+1,"")</f>
        <v>384</v>
      </c>
      <c r="N550" s="31" t="e">
        <f>IF(AND(B550=N$1),LOOKUP(9.99999999999999E+307,$N$2:N549)+1,"")</f>
        <v>#REF!</v>
      </c>
      <c r="O550" s="31" t="e">
        <f>IF(AND($B550=O$1),LOOKUP(9.99999999999999E+307,$O$2:O549)+1,"")</f>
        <v>#REF!</v>
      </c>
      <c r="P550" s="31" t="e">
        <f>IF(AND($B550=P$1),LOOKUP(9.99999999999999E+307,$P$2:P549)+1,"")</f>
        <v>#REF!</v>
      </c>
      <c r="Q550" s="31" t="e">
        <f>IF(AND($B550=Q$1),LOOKUP(9.99999999999999E+307,$Q$2:Q549)+1,"")</f>
        <v>#REF!</v>
      </c>
      <c r="R550" s="31">
        <f>IF(AND($B550=R$1),LOOKUP(9.99999999999999E+307,$R$2:R549)+1,"")</f>
        <v>384</v>
      </c>
      <c r="S550" s="31">
        <f>IF(AND($B550=S$1),LOOKUP(9.99999999999999E+307,$S$2:S549)+1,"")</f>
        <v>384</v>
      </c>
      <c r="T550" s="265"/>
      <c r="U550" s="265"/>
      <c r="V550" s="265"/>
      <c r="AA550" s="254" t="str">
        <f t="shared" si="62"/>
        <v/>
      </c>
      <c r="AB550" s="254" t="str">
        <f t="shared" si="63"/>
        <v/>
      </c>
      <c r="AC550" s="255">
        <f t="shared" si="59"/>
        <v>0</v>
      </c>
      <c r="AD550" s="255">
        <f t="shared" si="60"/>
        <v>3836</v>
      </c>
      <c r="AE550" s="256" t="str">
        <f t="shared" si="64"/>
        <v/>
      </c>
      <c r="AF550" s="252" t="str">
        <f t="shared" si="58"/>
        <v>-</v>
      </c>
    </row>
    <row r="551" spans="1:32" ht="20.149999999999999" customHeight="1" x14ac:dyDescent="0.75">
      <c r="A551" s="31">
        <v>549</v>
      </c>
      <c r="B551" s="235"/>
      <c r="C551" s="236"/>
      <c r="D551" s="236"/>
      <c r="E551" s="678"/>
      <c r="F551" s="238"/>
      <c r="G551" s="253" t="str">
        <f t="shared" si="61"/>
        <v/>
      </c>
      <c r="H551" s="31" t="str">
        <f>IF(AND(B551=H$1),LOOKUP(9.99999999999999E+307,$H$2:H550)+1,"")</f>
        <v/>
      </c>
      <c r="I551" s="31" t="str">
        <f>IF(AND(B551=I$1),LOOKUP(9.99999999999999E+307,$I$2:I550)+1,"")</f>
        <v/>
      </c>
      <c r="J551" s="31">
        <f>IF(AND(B551=J$1),LOOKUP(9.99999999999999E+307,$J$2:J550)+1,"")</f>
        <v>385</v>
      </c>
      <c r="K551" s="31">
        <f>IF(AND(B551=K$1),LOOKUP(9.99999999999999E+307,$K$2:K550)+1,"")</f>
        <v>385</v>
      </c>
      <c r="L551" s="31">
        <f>IF(AND(B551=L$1),LOOKUP(9.99999999999999E+307,$L$2:L550)+1,"")</f>
        <v>385</v>
      </c>
      <c r="M551" s="31">
        <f>IF(AND(B551=M$1),LOOKUP(9.99999999999999E+307,$M$2:M550)+1,"")</f>
        <v>385</v>
      </c>
      <c r="N551" s="31" t="e">
        <f>IF(AND(B551=N$1),LOOKUP(9.99999999999999E+307,$N$2:N550)+1,"")</f>
        <v>#REF!</v>
      </c>
      <c r="O551" s="31" t="e">
        <f>IF(AND($B551=O$1),LOOKUP(9.99999999999999E+307,$O$2:O550)+1,"")</f>
        <v>#REF!</v>
      </c>
      <c r="P551" s="31" t="e">
        <f>IF(AND($B551=P$1),LOOKUP(9.99999999999999E+307,$P$2:P550)+1,"")</f>
        <v>#REF!</v>
      </c>
      <c r="Q551" s="31" t="e">
        <f>IF(AND($B551=Q$1),LOOKUP(9.99999999999999E+307,$Q$2:Q550)+1,"")</f>
        <v>#REF!</v>
      </c>
      <c r="R551" s="31">
        <f>IF(AND($B551=R$1),LOOKUP(9.99999999999999E+307,$R$2:R550)+1,"")</f>
        <v>385</v>
      </c>
      <c r="S551" s="31">
        <f>IF(AND($B551=S$1),LOOKUP(9.99999999999999E+307,$S$2:S550)+1,"")</f>
        <v>385</v>
      </c>
      <c r="T551" s="265"/>
      <c r="U551" s="265"/>
      <c r="V551" s="265"/>
      <c r="AA551" s="254" t="str">
        <f t="shared" si="62"/>
        <v/>
      </c>
      <c r="AB551" s="254" t="str">
        <f t="shared" si="63"/>
        <v/>
      </c>
      <c r="AC551" s="255">
        <f t="shared" si="59"/>
        <v>0</v>
      </c>
      <c r="AD551" s="255">
        <f t="shared" si="60"/>
        <v>3836</v>
      </c>
      <c r="AE551" s="256" t="str">
        <f t="shared" si="64"/>
        <v/>
      </c>
      <c r="AF551" s="252" t="str">
        <f t="shared" si="58"/>
        <v>-</v>
      </c>
    </row>
    <row r="552" spans="1:32" ht="20.149999999999999" customHeight="1" x14ac:dyDescent="0.75">
      <c r="A552" s="31">
        <v>550</v>
      </c>
      <c r="B552" s="235"/>
      <c r="C552" s="236"/>
      <c r="D552" s="236"/>
      <c r="E552" s="678"/>
      <c r="F552" s="238"/>
      <c r="G552" s="253" t="str">
        <f t="shared" si="61"/>
        <v/>
      </c>
      <c r="H552" s="31" t="str">
        <f>IF(AND(B552=H$1),LOOKUP(9.99999999999999E+307,$H$2:H551)+1,"")</f>
        <v/>
      </c>
      <c r="I552" s="31" t="str">
        <f>IF(AND(B552=I$1),LOOKUP(9.99999999999999E+307,$I$2:I551)+1,"")</f>
        <v/>
      </c>
      <c r="J552" s="31">
        <f>IF(AND(B552=J$1),LOOKUP(9.99999999999999E+307,$J$2:J551)+1,"")</f>
        <v>386</v>
      </c>
      <c r="K552" s="31">
        <f>IF(AND(B552=K$1),LOOKUP(9.99999999999999E+307,$K$2:K551)+1,"")</f>
        <v>386</v>
      </c>
      <c r="L552" s="31">
        <f>IF(AND(B552=L$1),LOOKUP(9.99999999999999E+307,$L$2:L551)+1,"")</f>
        <v>386</v>
      </c>
      <c r="M552" s="31">
        <f>IF(AND(B552=M$1),LOOKUP(9.99999999999999E+307,$M$2:M551)+1,"")</f>
        <v>386</v>
      </c>
      <c r="N552" s="31" t="e">
        <f>IF(AND(B552=N$1),LOOKUP(9.99999999999999E+307,$N$2:N551)+1,"")</f>
        <v>#REF!</v>
      </c>
      <c r="O552" s="31" t="e">
        <f>IF(AND($B552=O$1),LOOKUP(9.99999999999999E+307,$O$2:O551)+1,"")</f>
        <v>#REF!</v>
      </c>
      <c r="P552" s="31" t="e">
        <f>IF(AND($B552=P$1),LOOKUP(9.99999999999999E+307,$P$2:P551)+1,"")</f>
        <v>#REF!</v>
      </c>
      <c r="Q552" s="31" t="e">
        <f>IF(AND($B552=Q$1),LOOKUP(9.99999999999999E+307,$Q$2:Q551)+1,"")</f>
        <v>#REF!</v>
      </c>
      <c r="R552" s="31">
        <f>IF(AND($B552=R$1),LOOKUP(9.99999999999999E+307,$R$2:R551)+1,"")</f>
        <v>386</v>
      </c>
      <c r="S552" s="31">
        <f>IF(AND($B552=S$1),LOOKUP(9.99999999999999E+307,$S$2:S551)+1,"")</f>
        <v>386</v>
      </c>
      <c r="T552" s="265"/>
      <c r="U552" s="265"/>
      <c r="V552" s="265"/>
      <c r="AA552" s="254" t="str">
        <f t="shared" si="62"/>
        <v/>
      </c>
      <c r="AB552" s="254" t="str">
        <f t="shared" si="63"/>
        <v/>
      </c>
      <c r="AC552" s="255">
        <f t="shared" si="59"/>
        <v>0</v>
      </c>
      <c r="AD552" s="255">
        <f t="shared" si="60"/>
        <v>3836</v>
      </c>
      <c r="AE552" s="256" t="str">
        <f t="shared" si="64"/>
        <v/>
      </c>
      <c r="AF552" s="252" t="str">
        <f t="shared" si="58"/>
        <v>-</v>
      </c>
    </row>
    <row r="553" spans="1:32" ht="20.149999999999999" customHeight="1" x14ac:dyDescent="0.75">
      <c r="A553" s="31">
        <v>551</v>
      </c>
      <c r="B553" s="235"/>
      <c r="C553" s="236"/>
      <c r="D553" s="236"/>
      <c r="E553" s="678"/>
      <c r="F553" s="238"/>
      <c r="G553" s="253" t="str">
        <f t="shared" si="61"/>
        <v/>
      </c>
      <c r="H553" s="31" t="str">
        <f>IF(AND(B553=H$1),LOOKUP(9.99999999999999E+307,$H$2:H552)+1,"")</f>
        <v/>
      </c>
      <c r="I553" s="31" t="str">
        <f>IF(AND(B553=I$1),LOOKUP(9.99999999999999E+307,$I$2:I552)+1,"")</f>
        <v/>
      </c>
      <c r="J553" s="31">
        <f>IF(AND(B553=J$1),LOOKUP(9.99999999999999E+307,$J$2:J552)+1,"")</f>
        <v>387</v>
      </c>
      <c r="K553" s="31">
        <f>IF(AND(B553=K$1),LOOKUP(9.99999999999999E+307,$K$2:K552)+1,"")</f>
        <v>387</v>
      </c>
      <c r="L553" s="31">
        <f>IF(AND(B553=L$1),LOOKUP(9.99999999999999E+307,$L$2:L552)+1,"")</f>
        <v>387</v>
      </c>
      <c r="M553" s="31">
        <f>IF(AND(B553=M$1),LOOKUP(9.99999999999999E+307,$M$2:M552)+1,"")</f>
        <v>387</v>
      </c>
      <c r="N553" s="31" t="e">
        <f>IF(AND(B553=N$1),LOOKUP(9.99999999999999E+307,$N$2:N552)+1,"")</f>
        <v>#REF!</v>
      </c>
      <c r="O553" s="31" t="e">
        <f>IF(AND($B553=O$1),LOOKUP(9.99999999999999E+307,$O$2:O552)+1,"")</f>
        <v>#REF!</v>
      </c>
      <c r="P553" s="31" t="e">
        <f>IF(AND($B553=P$1),LOOKUP(9.99999999999999E+307,$P$2:P552)+1,"")</f>
        <v>#REF!</v>
      </c>
      <c r="Q553" s="31" t="e">
        <f>IF(AND($B553=Q$1),LOOKUP(9.99999999999999E+307,$Q$2:Q552)+1,"")</f>
        <v>#REF!</v>
      </c>
      <c r="R553" s="31">
        <f>IF(AND($B553=R$1),LOOKUP(9.99999999999999E+307,$R$2:R552)+1,"")</f>
        <v>387</v>
      </c>
      <c r="S553" s="31">
        <f>IF(AND($B553=S$1),LOOKUP(9.99999999999999E+307,$S$2:S552)+1,"")</f>
        <v>387</v>
      </c>
      <c r="T553" s="265"/>
      <c r="U553" s="265"/>
      <c r="V553" s="265"/>
      <c r="AA553" s="254" t="str">
        <f t="shared" si="62"/>
        <v/>
      </c>
      <c r="AB553" s="254" t="str">
        <f t="shared" si="63"/>
        <v/>
      </c>
      <c r="AC553" s="255">
        <f t="shared" si="59"/>
        <v>0</v>
      </c>
      <c r="AD553" s="255">
        <f t="shared" si="60"/>
        <v>3836</v>
      </c>
      <c r="AE553" s="256" t="str">
        <f t="shared" si="64"/>
        <v/>
      </c>
      <c r="AF553" s="252" t="str">
        <f t="shared" si="58"/>
        <v>-</v>
      </c>
    </row>
    <row r="554" spans="1:32" ht="20.149999999999999" customHeight="1" x14ac:dyDescent="0.75">
      <c r="A554" s="31">
        <v>552</v>
      </c>
      <c r="B554" s="235"/>
      <c r="C554" s="236"/>
      <c r="D554" s="236"/>
      <c r="E554" s="678"/>
      <c r="F554" s="238"/>
      <c r="G554" s="253" t="str">
        <f t="shared" si="61"/>
        <v/>
      </c>
      <c r="H554" s="31" t="str">
        <f>IF(AND(B554=H$1),LOOKUP(9.99999999999999E+307,$H$2:H553)+1,"")</f>
        <v/>
      </c>
      <c r="I554" s="31" t="str">
        <f>IF(AND(B554=I$1),LOOKUP(9.99999999999999E+307,$I$2:I553)+1,"")</f>
        <v/>
      </c>
      <c r="J554" s="31">
        <f>IF(AND(B554=J$1),LOOKUP(9.99999999999999E+307,$J$2:J553)+1,"")</f>
        <v>388</v>
      </c>
      <c r="K554" s="31">
        <f>IF(AND(B554=K$1),LOOKUP(9.99999999999999E+307,$K$2:K553)+1,"")</f>
        <v>388</v>
      </c>
      <c r="L554" s="31">
        <f>IF(AND(B554=L$1),LOOKUP(9.99999999999999E+307,$L$2:L553)+1,"")</f>
        <v>388</v>
      </c>
      <c r="M554" s="31">
        <f>IF(AND(B554=M$1),LOOKUP(9.99999999999999E+307,$M$2:M553)+1,"")</f>
        <v>388</v>
      </c>
      <c r="N554" s="31" t="e">
        <f>IF(AND(B554=N$1),LOOKUP(9.99999999999999E+307,$N$2:N553)+1,"")</f>
        <v>#REF!</v>
      </c>
      <c r="O554" s="31" t="e">
        <f>IF(AND($B554=O$1),LOOKUP(9.99999999999999E+307,$O$2:O553)+1,"")</f>
        <v>#REF!</v>
      </c>
      <c r="P554" s="31" t="e">
        <f>IF(AND($B554=P$1),LOOKUP(9.99999999999999E+307,$P$2:P553)+1,"")</f>
        <v>#REF!</v>
      </c>
      <c r="Q554" s="31" t="e">
        <f>IF(AND($B554=Q$1),LOOKUP(9.99999999999999E+307,$Q$2:Q553)+1,"")</f>
        <v>#REF!</v>
      </c>
      <c r="R554" s="31">
        <f>IF(AND($B554=R$1),LOOKUP(9.99999999999999E+307,$R$2:R553)+1,"")</f>
        <v>388</v>
      </c>
      <c r="S554" s="31">
        <f>IF(AND($B554=S$1),LOOKUP(9.99999999999999E+307,$S$2:S553)+1,"")</f>
        <v>388</v>
      </c>
      <c r="T554" s="265"/>
      <c r="U554" s="265"/>
      <c r="V554" s="265"/>
      <c r="AA554" s="254" t="str">
        <f t="shared" si="62"/>
        <v/>
      </c>
      <c r="AB554" s="254" t="str">
        <f t="shared" si="63"/>
        <v/>
      </c>
      <c r="AC554" s="255">
        <f t="shared" si="59"/>
        <v>0</v>
      </c>
      <c r="AD554" s="255">
        <f t="shared" si="60"/>
        <v>3836</v>
      </c>
      <c r="AE554" s="256" t="str">
        <f t="shared" si="64"/>
        <v/>
      </c>
      <c r="AF554" s="252" t="str">
        <f t="shared" si="58"/>
        <v>-</v>
      </c>
    </row>
    <row r="555" spans="1:32" ht="20.149999999999999" customHeight="1" x14ac:dyDescent="0.75">
      <c r="A555" s="31">
        <v>553</v>
      </c>
      <c r="B555" s="235"/>
      <c r="C555" s="236"/>
      <c r="D555" s="236"/>
      <c r="E555" s="678"/>
      <c r="F555" s="238"/>
      <c r="G555" s="253" t="str">
        <f t="shared" si="61"/>
        <v/>
      </c>
      <c r="H555" s="31" t="str">
        <f>IF(AND(B555=H$1),LOOKUP(9.99999999999999E+307,$H$2:H554)+1,"")</f>
        <v/>
      </c>
      <c r="I555" s="31" t="str">
        <f>IF(AND(B555=I$1),LOOKUP(9.99999999999999E+307,$I$2:I554)+1,"")</f>
        <v/>
      </c>
      <c r="J555" s="31">
        <f>IF(AND(B555=J$1),LOOKUP(9.99999999999999E+307,$J$2:J554)+1,"")</f>
        <v>389</v>
      </c>
      <c r="K555" s="31">
        <f>IF(AND(B555=K$1),LOOKUP(9.99999999999999E+307,$K$2:K554)+1,"")</f>
        <v>389</v>
      </c>
      <c r="L555" s="31">
        <f>IF(AND(B555=L$1),LOOKUP(9.99999999999999E+307,$L$2:L554)+1,"")</f>
        <v>389</v>
      </c>
      <c r="M555" s="31">
        <f>IF(AND(B555=M$1),LOOKUP(9.99999999999999E+307,$M$2:M554)+1,"")</f>
        <v>389</v>
      </c>
      <c r="N555" s="31" t="e">
        <f>IF(AND(B555=N$1),LOOKUP(9.99999999999999E+307,$N$2:N554)+1,"")</f>
        <v>#REF!</v>
      </c>
      <c r="O555" s="31" t="e">
        <f>IF(AND($B555=O$1),LOOKUP(9.99999999999999E+307,$O$2:O554)+1,"")</f>
        <v>#REF!</v>
      </c>
      <c r="P555" s="31" t="e">
        <f>IF(AND($B555=P$1),LOOKUP(9.99999999999999E+307,$P$2:P554)+1,"")</f>
        <v>#REF!</v>
      </c>
      <c r="Q555" s="31" t="e">
        <f>IF(AND($B555=Q$1),LOOKUP(9.99999999999999E+307,$Q$2:Q554)+1,"")</f>
        <v>#REF!</v>
      </c>
      <c r="R555" s="31">
        <f>IF(AND($B555=R$1),LOOKUP(9.99999999999999E+307,$R$2:R554)+1,"")</f>
        <v>389</v>
      </c>
      <c r="S555" s="31">
        <f>IF(AND($B555=S$1),LOOKUP(9.99999999999999E+307,$S$2:S554)+1,"")</f>
        <v>389</v>
      </c>
      <c r="T555" s="265"/>
      <c r="U555" s="265"/>
      <c r="V555" s="265"/>
      <c r="AA555" s="254" t="str">
        <f t="shared" si="62"/>
        <v/>
      </c>
      <c r="AB555" s="254" t="str">
        <f t="shared" si="63"/>
        <v/>
      </c>
      <c r="AC555" s="255">
        <f t="shared" si="59"/>
        <v>0</v>
      </c>
      <c r="AD555" s="255">
        <f t="shared" si="60"/>
        <v>3836</v>
      </c>
      <c r="AE555" s="256" t="str">
        <f t="shared" si="64"/>
        <v/>
      </c>
      <c r="AF555" s="252" t="str">
        <f t="shared" si="58"/>
        <v>-</v>
      </c>
    </row>
    <row r="556" spans="1:32" ht="20.149999999999999" customHeight="1" x14ac:dyDescent="0.75">
      <c r="A556" s="31">
        <v>554</v>
      </c>
      <c r="B556" s="235"/>
      <c r="C556" s="236"/>
      <c r="D556" s="236"/>
      <c r="E556" s="678"/>
      <c r="F556" s="238"/>
      <c r="G556" s="253" t="str">
        <f t="shared" si="61"/>
        <v/>
      </c>
      <c r="H556" s="31" t="str">
        <f>IF(AND(B556=H$1),LOOKUP(9.99999999999999E+307,$H$2:H555)+1,"")</f>
        <v/>
      </c>
      <c r="I556" s="31" t="str">
        <f>IF(AND(B556=I$1),LOOKUP(9.99999999999999E+307,$I$2:I555)+1,"")</f>
        <v/>
      </c>
      <c r="J556" s="31">
        <f>IF(AND(B556=J$1),LOOKUP(9.99999999999999E+307,$J$2:J555)+1,"")</f>
        <v>390</v>
      </c>
      <c r="K556" s="31">
        <f>IF(AND(B556=K$1),LOOKUP(9.99999999999999E+307,$K$2:K555)+1,"")</f>
        <v>390</v>
      </c>
      <c r="L556" s="31">
        <f>IF(AND(B556=L$1),LOOKUP(9.99999999999999E+307,$L$2:L555)+1,"")</f>
        <v>390</v>
      </c>
      <c r="M556" s="31">
        <f>IF(AND(B556=M$1),LOOKUP(9.99999999999999E+307,$M$2:M555)+1,"")</f>
        <v>390</v>
      </c>
      <c r="N556" s="31" t="e">
        <f>IF(AND(B556=N$1),LOOKUP(9.99999999999999E+307,$N$2:N555)+1,"")</f>
        <v>#REF!</v>
      </c>
      <c r="O556" s="31" t="e">
        <f>IF(AND($B556=O$1),LOOKUP(9.99999999999999E+307,$O$2:O555)+1,"")</f>
        <v>#REF!</v>
      </c>
      <c r="P556" s="31" t="e">
        <f>IF(AND($B556=P$1),LOOKUP(9.99999999999999E+307,$P$2:P555)+1,"")</f>
        <v>#REF!</v>
      </c>
      <c r="Q556" s="31" t="e">
        <f>IF(AND($B556=Q$1),LOOKUP(9.99999999999999E+307,$Q$2:Q555)+1,"")</f>
        <v>#REF!</v>
      </c>
      <c r="R556" s="31">
        <f>IF(AND($B556=R$1),LOOKUP(9.99999999999999E+307,$R$2:R555)+1,"")</f>
        <v>390</v>
      </c>
      <c r="S556" s="31">
        <f>IF(AND($B556=S$1),LOOKUP(9.99999999999999E+307,$S$2:S555)+1,"")</f>
        <v>390</v>
      </c>
      <c r="T556" s="265"/>
      <c r="U556" s="265"/>
      <c r="V556" s="265"/>
      <c r="AA556" s="254" t="str">
        <f t="shared" si="62"/>
        <v/>
      </c>
      <c r="AB556" s="254" t="str">
        <f t="shared" si="63"/>
        <v/>
      </c>
      <c r="AC556" s="255">
        <f t="shared" si="59"/>
        <v>0</v>
      </c>
      <c r="AD556" s="255">
        <f t="shared" si="60"/>
        <v>3836</v>
      </c>
      <c r="AE556" s="256" t="str">
        <f t="shared" si="64"/>
        <v/>
      </c>
      <c r="AF556" s="252" t="str">
        <f t="shared" si="58"/>
        <v>-</v>
      </c>
    </row>
    <row r="557" spans="1:32" ht="20.149999999999999" customHeight="1" x14ac:dyDescent="0.75">
      <c r="A557" s="31">
        <v>555</v>
      </c>
      <c r="B557" s="235"/>
      <c r="C557" s="236"/>
      <c r="D557" s="236"/>
      <c r="E557" s="678"/>
      <c r="F557" s="238"/>
      <c r="G557" s="253" t="str">
        <f t="shared" si="61"/>
        <v/>
      </c>
      <c r="H557" s="31" t="str">
        <f>IF(AND(B557=H$1),LOOKUP(9.99999999999999E+307,$H$2:H556)+1,"")</f>
        <v/>
      </c>
      <c r="I557" s="31" t="str">
        <f>IF(AND(B557=I$1),LOOKUP(9.99999999999999E+307,$I$2:I556)+1,"")</f>
        <v/>
      </c>
      <c r="J557" s="31">
        <f>IF(AND(B557=J$1),LOOKUP(9.99999999999999E+307,$J$2:J556)+1,"")</f>
        <v>391</v>
      </c>
      <c r="K557" s="31">
        <f>IF(AND(B557=K$1),LOOKUP(9.99999999999999E+307,$K$2:K556)+1,"")</f>
        <v>391</v>
      </c>
      <c r="L557" s="31">
        <f>IF(AND(B557=L$1),LOOKUP(9.99999999999999E+307,$L$2:L556)+1,"")</f>
        <v>391</v>
      </c>
      <c r="M557" s="31">
        <f>IF(AND(B557=M$1),LOOKUP(9.99999999999999E+307,$M$2:M556)+1,"")</f>
        <v>391</v>
      </c>
      <c r="N557" s="31" t="e">
        <f>IF(AND(B557=N$1),LOOKUP(9.99999999999999E+307,$N$2:N556)+1,"")</f>
        <v>#REF!</v>
      </c>
      <c r="O557" s="31" t="e">
        <f>IF(AND($B557=O$1),LOOKUP(9.99999999999999E+307,$O$2:O556)+1,"")</f>
        <v>#REF!</v>
      </c>
      <c r="P557" s="31" t="e">
        <f>IF(AND($B557=P$1),LOOKUP(9.99999999999999E+307,$P$2:P556)+1,"")</f>
        <v>#REF!</v>
      </c>
      <c r="Q557" s="31" t="e">
        <f>IF(AND($B557=Q$1),LOOKUP(9.99999999999999E+307,$Q$2:Q556)+1,"")</f>
        <v>#REF!</v>
      </c>
      <c r="R557" s="31">
        <f>IF(AND($B557=R$1),LOOKUP(9.99999999999999E+307,$R$2:R556)+1,"")</f>
        <v>391</v>
      </c>
      <c r="S557" s="31">
        <f>IF(AND($B557=S$1),LOOKUP(9.99999999999999E+307,$S$2:S556)+1,"")</f>
        <v>391</v>
      </c>
      <c r="T557" s="265"/>
      <c r="U557" s="265"/>
      <c r="V557" s="265"/>
      <c r="AA557" s="254" t="str">
        <f t="shared" si="62"/>
        <v/>
      </c>
      <c r="AB557" s="254" t="str">
        <f t="shared" si="63"/>
        <v/>
      </c>
      <c r="AC557" s="255">
        <f t="shared" si="59"/>
        <v>0</v>
      </c>
      <c r="AD557" s="255">
        <f t="shared" si="60"/>
        <v>3836</v>
      </c>
      <c r="AE557" s="256" t="str">
        <f t="shared" si="64"/>
        <v/>
      </c>
      <c r="AF557" s="252" t="str">
        <f t="shared" si="58"/>
        <v>-</v>
      </c>
    </row>
    <row r="558" spans="1:32" ht="20.149999999999999" customHeight="1" x14ac:dyDescent="0.75">
      <c r="A558" s="31">
        <v>556</v>
      </c>
      <c r="B558" s="235"/>
      <c r="C558" s="236"/>
      <c r="D558" s="236"/>
      <c r="E558" s="678"/>
      <c r="F558" s="238"/>
      <c r="G558" s="253" t="str">
        <f t="shared" si="61"/>
        <v/>
      </c>
      <c r="H558" s="31" t="str">
        <f>IF(AND(B558=H$1),LOOKUP(9.99999999999999E+307,$H$2:H557)+1,"")</f>
        <v/>
      </c>
      <c r="I558" s="31" t="str">
        <f>IF(AND(B558=I$1),LOOKUP(9.99999999999999E+307,$I$2:I557)+1,"")</f>
        <v/>
      </c>
      <c r="J558" s="31">
        <f>IF(AND(B558=J$1),LOOKUP(9.99999999999999E+307,$J$2:J557)+1,"")</f>
        <v>392</v>
      </c>
      <c r="K558" s="31">
        <f>IF(AND(B558=K$1),LOOKUP(9.99999999999999E+307,$K$2:K557)+1,"")</f>
        <v>392</v>
      </c>
      <c r="L558" s="31">
        <f>IF(AND(B558=L$1),LOOKUP(9.99999999999999E+307,$L$2:L557)+1,"")</f>
        <v>392</v>
      </c>
      <c r="M558" s="31">
        <f>IF(AND(B558=M$1),LOOKUP(9.99999999999999E+307,$M$2:M557)+1,"")</f>
        <v>392</v>
      </c>
      <c r="N558" s="31" t="e">
        <f>IF(AND(B558=N$1),LOOKUP(9.99999999999999E+307,$N$2:N557)+1,"")</f>
        <v>#REF!</v>
      </c>
      <c r="O558" s="31" t="e">
        <f>IF(AND($B558=O$1),LOOKUP(9.99999999999999E+307,$O$2:O557)+1,"")</f>
        <v>#REF!</v>
      </c>
      <c r="P558" s="31" t="e">
        <f>IF(AND($B558=P$1),LOOKUP(9.99999999999999E+307,$P$2:P557)+1,"")</f>
        <v>#REF!</v>
      </c>
      <c r="Q558" s="31" t="e">
        <f>IF(AND($B558=Q$1),LOOKUP(9.99999999999999E+307,$Q$2:Q557)+1,"")</f>
        <v>#REF!</v>
      </c>
      <c r="R558" s="31">
        <f>IF(AND($B558=R$1),LOOKUP(9.99999999999999E+307,$R$2:R557)+1,"")</f>
        <v>392</v>
      </c>
      <c r="S558" s="31">
        <f>IF(AND($B558=S$1),LOOKUP(9.99999999999999E+307,$S$2:S557)+1,"")</f>
        <v>392</v>
      </c>
      <c r="T558" s="265"/>
      <c r="U558" s="265"/>
      <c r="V558" s="265"/>
      <c r="AA558" s="254" t="str">
        <f t="shared" si="62"/>
        <v/>
      </c>
      <c r="AB558" s="254" t="str">
        <f t="shared" si="63"/>
        <v/>
      </c>
      <c r="AC558" s="255">
        <f t="shared" si="59"/>
        <v>0</v>
      </c>
      <c r="AD558" s="255">
        <f t="shared" si="60"/>
        <v>3836</v>
      </c>
      <c r="AE558" s="256" t="str">
        <f t="shared" si="64"/>
        <v/>
      </c>
      <c r="AF558" s="252" t="str">
        <f t="shared" si="58"/>
        <v>-</v>
      </c>
    </row>
    <row r="559" spans="1:32" ht="20.149999999999999" customHeight="1" x14ac:dyDescent="0.75">
      <c r="A559" s="31">
        <v>557</v>
      </c>
      <c r="B559" s="235"/>
      <c r="C559" s="236"/>
      <c r="D559" s="236"/>
      <c r="E559" s="678"/>
      <c r="F559" s="238"/>
      <c r="G559" s="253" t="str">
        <f t="shared" si="61"/>
        <v/>
      </c>
      <c r="H559" s="31" t="str">
        <f>IF(AND(B559=H$1),LOOKUP(9.99999999999999E+307,$H$2:H558)+1,"")</f>
        <v/>
      </c>
      <c r="I559" s="31" t="str">
        <f>IF(AND(B559=I$1),LOOKUP(9.99999999999999E+307,$I$2:I558)+1,"")</f>
        <v/>
      </c>
      <c r="J559" s="31">
        <f>IF(AND(B559=J$1),LOOKUP(9.99999999999999E+307,$J$2:J558)+1,"")</f>
        <v>393</v>
      </c>
      <c r="K559" s="31">
        <f>IF(AND(B559=K$1),LOOKUP(9.99999999999999E+307,$K$2:K558)+1,"")</f>
        <v>393</v>
      </c>
      <c r="L559" s="31">
        <f>IF(AND(B559=L$1),LOOKUP(9.99999999999999E+307,$L$2:L558)+1,"")</f>
        <v>393</v>
      </c>
      <c r="M559" s="31">
        <f>IF(AND(B559=M$1),LOOKUP(9.99999999999999E+307,$M$2:M558)+1,"")</f>
        <v>393</v>
      </c>
      <c r="N559" s="31" t="e">
        <f>IF(AND(B559=N$1),LOOKUP(9.99999999999999E+307,$N$2:N558)+1,"")</f>
        <v>#REF!</v>
      </c>
      <c r="O559" s="31" t="e">
        <f>IF(AND($B559=O$1),LOOKUP(9.99999999999999E+307,$O$2:O558)+1,"")</f>
        <v>#REF!</v>
      </c>
      <c r="P559" s="31" t="e">
        <f>IF(AND($B559=P$1),LOOKUP(9.99999999999999E+307,$P$2:P558)+1,"")</f>
        <v>#REF!</v>
      </c>
      <c r="Q559" s="31" t="e">
        <f>IF(AND($B559=Q$1),LOOKUP(9.99999999999999E+307,$Q$2:Q558)+1,"")</f>
        <v>#REF!</v>
      </c>
      <c r="R559" s="31">
        <f>IF(AND($B559=R$1),LOOKUP(9.99999999999999E+307,$R$2:R558)+1,"")</f>
        <v>393</v>
      </c>
      <c r="S559" s="31">
        <f>IF(AND($B559=S$1),LOOKUP(9.99999999999999E+307,$S$2:S558)+1,"")</f>
        <v>393</v>
      </c>
      <c r="T559" s="265"/>
      <c r="U559" s="265"/>
      <c r="V559" s="265"/>
      <c r="AA559" s="254" t="str">
        <f t="shared" si="62"/>
        <v/>
      </c>
      <c r="AB559" s="254" t="str">
        <f t="shared" si="63"/>
        <v/>
      </c>
      <c r="AC559" s="255">
        <f t="shared" si="59"/>
        <v>0</v>
      </c>
      <c r="AD559" s="255">
        <f t="shared" si="60"/>
        <v>3836</v>
      </c>
      <c r="AE559" s="256" t="str">
        <f t="shared" si="64"/>
        <v/>
      </c>
      <c r="AF559" s="252" t="str">
        <f t="shared" ref="AF559:AF622" si="65">CONCATENATE(B559,"-",AE559)</f>
        <v>-</v>
      </c>
    </row>
    <row r="560" spans="1:32" ht="20.149999999999999" customHeight="1" x14ac:dyDescent="0.75">
      <c r="A560" s="31">
        <v>558</v>
      </c>
      <c r="B560" s="235"/>
      <c r="C560" s="236"/>
      <c r="D560" s="236"/>
      <c r="E560" s="678"/>
      <c r="F560" s="238"/>
      <c r="G560" s="253" t="str">
        <f t="shared" si="61"/>
        <v/>
      </c>
      <c r="H560" s="31" t="str">
        <f>IF(AND(B560=H$1),LOOKUP(9.99999999999999E+307,$H$2:H559)+1,"")</f>
        <v/>
      </c>
      <c r="I560" s="31" t="str">
        <f>IF(AND(B560=I$1),LOOKUP(9.99999999999999E+307,$I$2:I559)+1,"")</f>
        <v/>
      </c>
      <c r="J560" s="31">
        <f>IF(AND(B560=J$1),LOOKUP(9.99999999999999E+307,$J$2:J559)+1,"")</f>
        <v>394</v>
      </c>
      <c r="K560" s="31">
        <f>IF(AND(B560=K$1),LOOKUP(9.99999999999999E+307,$K$2:K559)+1,"")</f>
        <v>394</v>
      </c>
      <c r="L560" s="31">
        <f>IF(AND(B560=L$1),LOOKUP(9.99999999999999E+307,$L$2:L559)+1,"")</f>
        <v>394</v>
      </c>
      <c r="M560" s="31">
        <f>IF(AND(B560=M$1),LOOKUP(9.99999999999999E+307,$M$2:M559)+1,"")</f>
        <v>394</v>
      </c>
      <c r="N560" s="31" t="e">
        <f>IF(AND(B560=N$1),LOOKUP(9.99999999999999E+307,$N$2:N559)+1,"")</f>
        <v>#REF!</v>
      </c>
      <c r="O560" s="31" t="e">
        <f>IF(AND($B560=O$1),LOOKUP(9.99999999999999E+307,$O$2:O559)+1,"")</f>
        <v>#REF!</v>
      </c>
      <c r="P560" s="31" t="e">
        <f>IF(AND($B560=P$1),LOOKUP(9.99999999999999E+307,$P$2:P559)+1,"")</f>
        <v>#REF!</v>
      </c>
      <c r="Q560" s="31" t="e">
        <f>IF(AND($B560=Q$1),LOOKUP(9.99999999999999E+307,$Q$2:Q559)+1,"")</f>
        <v>#REF!</v>
      </c>
      <c r="R560" s="31">
        <f>IF(AND($B560=R$1),LOOKUP(9.99999999999999E+307,$R$2:R559)+1,"")</f>
        <v>394</v>
      </c>
      <c r="S560" s="31">
        <f>IF(AND($B560=S$1),LOOKUP(9.99999999999999E+307,$S$2:S559)+1,"")</f>
        <v>394</v>
      </c>
      <c r="T560" s="265"/>
      <c r="U560" s="265"/>
      <c r="V560" s="265"/>
      <c r="AA560" s="254" t="str">
        <f t="shared" si="62"/>
        <v/>
      </c>
      <c r="AB560" s="254" t="str">
        <f t="shared" si="63"/>
        <v/>
      </c>
      <c r="AC560" s="255">
        <f t="shared" si="59"/>
        <v>0</v>
      </c>
      <c r="AD560" s="255">
        <f t="shared" si="60"/>
        <v>3836</v>
      </c>
      <c r="AE560" s="256" t="str">
        <f t="shared" si="64"/>
        <v/>
      </c>
      <c r="AF560" s="252" t="str">
        <f t="shared" si="65"/>
        <v>-</v>
      </c>
    </row>
    <row r="561" spans="1:32" ht="20.149999999999999" customHeight="1" x14ac:dyDescent="0.75">
      <c r="A561" s="31">
        <v>559</v>
      </c>
      <c r="B561" s="235"/>
      <c r="C561" s="236"/>
      <c r="D561" s="236"/>
      <c r="E561" s="678"/>
      <c r="F561" s="238"/>
      <c r="G561" s="253" t="str">
        <f t="shared" si="61"/>
        <v/>
      </c>
      <c r="H561" s="31" t="str">
        <f>IF(AND(B561=H$1),LOOKUP(9.99999999999999E+307,$H$2:H560)+1,"")</f>
        <v/>
      </c>
      <c r="I561" s="31" t="str">
        <f>IF(AND(B561=I$1),LOOKUP(9.99999999999999E+307,$I$2:I560)+1,"")</f>
        <v/>
      </c>
      <c r="J561" s="31">
        <f>IF(AND(B561=J$1),LOOKUP(9.99999999999999E+307,$J$2:J560)+1,"")</f>
        <v>395</v>
      </c>
      <c r="K561" s="31">
        <f>IF(AND(B561=K$1),LOOKUP(9.99999999999999E+307,$K$2:K560)+1,"")</f>
        <v>395</v>
      </c>
      <c r="L561" s="31">
        <f>IF(AND(B561=L$1),LOOKUP(9.99999999999999E+307,$L$2:L560)+1,"")</f>
        <v>395</v>
      </c>
      <c r="M561" s="31">
        <f>IF(AND(B561=M$1),LOOKUP(9.99999999999999E+307,$M$2:M560)+1,"")</f>
        <v>395</v>
      </c>
      <c r="N561" s="31" t="e">
        <f>IF(AND(B561=N$1),LOOKUP(9.99999999999999E+307,$N$2:N560)+1,"")</f>
        <v>#REF!</v>
      </c>
      <c r="O561" s="31" t="e">
        <f>IF(AND($B561=O$1),LOOKUP(9.99999999999999E+307,$O$2:O560)+1,"")</f>
        <v>#REF!</v>
      </c>
      <c r="P561" s="31" t="e">
        <f>IF(AND($B561=P$1),LOOKUP(9.99999999999999E+307,$P$2:P560)+1,"")</f>
        <v>#REF!</v>
      </c>
      <c r="Q561" s="31" t="e">
        <f>IF(AND($B561=Q$1),LOOKUP(9.99999999999999E+307,$Q$2:Q560)+1,"")</f>
        <v>#REF!</v>
      </c>
      <c r="R561" s="31">
        <f>IF(AND($B561=R$1),LOOKUP(9.99999999999999E+307,$R$2:R560)+1,"")</f>
        <v>395</v>
      </c>
      <c r="S561" s="31">
        <f>IF(AND($B561=S$1),LOOKUP(9.99999999999999E+307,$S$2:S560)+1,"")</f>
        <v>395</v>
      </c>
      <c r="T561" s="265"/>
      <c r="U561" s="265"/>
      <c r="V561" s="265"/>
      <c r="AA561" s="254" t="str">
        <f t="shared" si="62"/>
        <v/>
      </c>
      <c r="AB561" s="254" t="str">
        <f t="shared" si="63"/>
        <v/>
      </c>
      <c r="AC561" s="255">
        <f t="shared" si="59"/>
        <v>0</v>
      </c>
      <c r="AD561" s="255">
        <f t="shared" si="60"/>
        <v>3836</v>
      </c>
      <c r="AE561" s="256" t="str">
        <f t="shared" si="64"/>
        <v/>
      </c>
      <c r="AF561" s="252" t="str">
        <f t="shared" si="65"/>
        <v>-</v>
      </c>
    </row>
    <row r="562" spans="1:32" ht="20.149999999999999" customHeight="1" x14ac:dyDescent="0.75">
      <c r="A562" s="31">
        <v>560</v>
      </c>
      <c r="B562" s="235"/>
      <c r="C562" s="236"/>
      <c r="D562" s="236"/>
      <c r="E562" s="678"/>
      <c r="F562" s="238"/>
      <c r="G562" s="253" t="str">
        <f t="shared" si="61"/>
        <v/>
      </c>
      <c r="H562" s="31" t="str">
        <f>IF(AND(B562=H$1),LOOKUP(9.99999999999999E+307,$H$2:H561)+1,"")</f>
        <v/>
      </c>
      <c r="I562" s="31" t="str">
        <f>IF(AND(B562=I$1),LOOKUP(9.99999999999999E+307,$I$2:I561)+1,"")</f>
        <v/>
      </c>
      <c r="J562" s="31">
        <f>IF(AND(B562=J$1),LOOKUP(9.99999999999999E+307,$J$2:J561)+1,"")</f>
        <v>396</v>
      </c>
      <c r="K562" s="31">
        <f>IF(AND(B562=K$1),LOOKUP(9.99999999999999E+307,$K$2:K561)+1,"")</f>
        <v>396</v>
      </c>
      <c r="L562" s="31">
        <f>IF(AND(B562=L$1),LOOKUP(9.99999999999999E+307,$L$2:L561)+1,"")</f>
        <v>396</v>
      </c>
      <c r="M562" s="31">
        <f>IF(AND(B562=M$1),LOOKUP(9.99999999999999E+307,$M$2:M561)+1,"")</f>
        <v>396</v>
      </c>
      <c r="N562" s="31" t="e">
        <f>IF(AND(B562=N$1),LOOKUP(9.99999999999999E+307,$N$2:N561)+1,"")</f>
        <v>#REF!</v>
      </c>
      <c r="O562" s="31" t="e">
        <f>IF(AND($B562=O$1),LOOKUP(9.99999999999999E+307,$O$2:O561)+1,"")</f>
        <v>#REF!</v>
      </c>
      <c r="P562" s="31" t="e">
        <f>IF(AND($B562=P$1),LOOKUP(9.99999999999999E+307,$P$2:P561)+1,"")</f>
        <v>#REF!</v>
      </c>
      <c r="Q562" s="31" t="e">
        <f>IF(AND($B562=Q$1),LOOKUP(9.99999999999999E+307,$Q$2:Q561)+1,"")</f>
        <v>#REF!</v>
      </c>
      <c r="R562" s="31">
        <f>IF(AND($B562=R$1),LOOKUP(9.99999999999999E+307,$R$2:R561)+1,"")</f>
        <v>396</v>
      </c>
      <c r="S562" s="31">
        <f>IF(AND($B562=S$1),LOOKUP(9.99999999999999E+307,$S$2:S561)+1,"")</f>
        <v>396</v>
      </c>
      <c r="T562" s="265"/>
      <c r="U562" s="265"/>
      <c r="V562" s="265"/>
      <c r="AA562" s="254" t="str">
        <f t="shared" si="62"/>
        <v/>
      </c>
      <c r="AB562" s="254" t="str">
        <f t="shared" si="63"/>
        <v/>
      </c>
      <c r="AC562" s="255">
        <f t="shared" si="59"/>
        <v>0</v>
      </c>
      <c r="AD562" s="255">
        <f t="shared" si="60"/>
        <v>3836</v>
      </c>
      <c r="AE562" s="256" t="str">
        <f t="shared" si="64"/>
        <v/>
      </c>
      <c r="AF562" s="252" t="str">
        <f t="shared" si="65"/>
        <v>-</v>
      </c>
    </row>
    <row r="563" spans="1:32" ht="20.149999999999999" customHeight="1" x14ac:dyDescent="0.75">
      <c r="A563" s="31">
        <v>561</v>
      </c>
      <c r="B563" s="235"/>
      <c r="C563" s="236"/>
      <c r="D563" s="236"/>
      <c r="E563" s="678"/>
      <c r="F563" s="238"/>
      <c r="G563" s="253" t="str">
        <f t="shared" si="61"/>
        <v/>
      </c>
      <c r="H563" s="31" t="str">
        <f>IF(AND(B563=H$1),LOOKUP(9.99999999999999E+307,$H$2:H562)+1,"")</f>
        <v/>
      </c>
      <c r="I563" s="31" t="str">
        <f>IF(AND(B563=I$1),LOOKUP(9.99999999999999E+307,$I$2:I562)+1,"")</f>
        <v/>
      </c>
      <c r="J563" s="31">
        <f>IF(AND(B563=J$1),LOOKUP(9.99999999999999E+307,$J$2:J562)+1,"")</f>
        <v>397</v>
      </c>
      <c r="K563" s="31">
        <f>IF(AND(B563=K$1),LOOKUP(9.99999999999999E+307,$K$2:K562)+1,"")</f>
        <v>397</v>
      </c>
      <c r="L563" s="31">
        <f>IF(AND(B563=L$1),LOOKUP(9.99999999999999E+307,$L$2:L562)+1,"")</f>
        <v>397</v>
      </c>
      <c r="M563" s="31">
        <f>IF(AND(B563=M$1),LOOKUP(9.99999999999999E+307,$M$2:M562)+1,"")</f>
        <v>397</v>
      </c>
      <c r="N563" s="31" t="e">
        <f>IF(AND(B563=N$1),LOOKUP(9.99999999999999E+307,$N$2:N562)+1,"")</f>
        <v>#REF!</v>
      </c>
      <c r="O563" s="31" t="e">
        <f>IF(AND($B563=O$1),LOOKUP(9.99999999999999E+307,$O$2:O562)+1,"")</f>
        <v>#REF!</v>
      </c>
      <c r="P563" s="31" t="e">
        <f>IF(AND($B563=P$1),LOOKUP(9.99999999999999E+307,$P$2:P562)+1,"")</f>
        <v>#REF!</v>
      </c>
      <c r="Q563" s="31" t="e">
        <f>IF(AND($B563=Q$1),LOOKUP(9.99999999999999E+307,$Q$2:Q562)+1,"")</f>
        <v>#REF!</v>
      </c>
      <c r="R563" s="31">
        <f>IF(AND($B563=R$1),LOOKUP(9.99999999999999E+307,$R$2:R562)+1,"")</f>
        <v>397</v>
      </c>
      <c r="S563" s="31">
        <f>IF(AND($B563=S$1),LOOKUP(9.99999999999999E+307,$S$2:S562)+1,"")</f>
        <v>397</v>
      </c>
      <c r="T563" s="265"/>
      <c r="U563" s="265"/>
      <c r="V563" s="265"/>
      <c r="AA563" s="254" t="str">
        <f t="shared" si="62"/>
        <v/>
      </c>
      <c r="AB563" s="254" t="str">
        <f t="shared" si="63"/>
        <v/>
      </c>
      <c r="AC563" s="255">
        <f t="shared" si="59"/>
        <v>0</v>
      </c>
      <c r="AD563" s="255">
        <f t="shared" si="60"/>
        <v>3836</v>
      </c>
      <c r="AE563" s="256" t="str">
        <f t="shared" si="64"/>
        <v/>
      </c>
      <c r="AF563" s="252" t="str">
        <f t="shared" si="65"/>
        <v>-</v>
      </c>
    </row>
    <row r="564" spans="1:32" ht="20.149999999999999" customHeight="1" x14ac:dyDescent="0.75">
      <c r="A564" s="31">
        <v>562</v>
      </c>
      <c r="B564" s="235"/>
      <c r="C564" s="236"/>
      <c r="D564" s="236"/>
      <c r="E564" s="678"/>
      <c r="F564" s="238"/>
      <c r="G564" s="253" t="str">
        <f t="shared" si="61"/>
        <v/>
      </c>
      <c r="H564" s="31" t="str">
        <f>IF(AND(B564=H$1),LOOKUP(9.99999999999999E+307,$H$2:H563)+1,"")</f>
        <v/>
      </c>
      <c r="I564" s="31" t="str">
        <f>IF(AND(B564=I$1),LOOKUP(9.99999999999999E+307,$I$2:I563)+1,"")</f>
        <v/>
      </c>
      <c r="J564" s="31">
        <f>IF(AND(B564=J$1),LOOKUP(9.99999999999999E+307,$J$2:J563)+1,"")</f>
        <v>398</v>
      </c>
      <c r="K564" s="31">
        <f>IF(AND(B564=K$1),LOOKUP(9.99999999999999E+307,$K$2:K563)+1,"")</f>
        <v>398</v>
      </c>
      <c r="L564" s="31">
        <f>IF(AND(B564=L$1),LOOKUP(9.99999999999999E+307,$L$2:L563)+1,"")</f>
        <v>398</v>
      </c>
      <c r="M564" s="31">
        <f>IF(AND(B564=M$1),LOOKUP(9.99999999999999E+307,$M$2:M563)+1,"")</f>
        <v>398</v>
      </c>
      <c r="N564" s="31" t="e">
        <f>IF(AND(B564=N$1),LOOKUP(9.99999999999999E+307,$N$2:N563)+1,"")</f>
        <v>#REF!</v>
      </c>
      <c r="O564" s="31" t="e">
        <f>IF(AND($B564=O$1),LOOKUP(9.99999999999999E+307,$O$2:O563)+1,"")</f>
        <v>#REF!</v>
      </c>
      <c r="P564" s="31" t="e">
        <f>IF(AND($B564=P$1),LOOKUP(9.99999999999999E+307,$P$2:P563)+1,"")</f>
        <v>#REF!</v>
      </c>
      <c r="Q564" s="31" t="e">
        <f>IF(AND($B564=Q$1),LOOKUP(9.99999999999999E+307,$Q$2:Q563)+1,"")</f>
        <v>#REF!</v>
      </c>
      <c r="R564" s="31">
        <f>IF(AND($B564=R$1),LOOKUP(9.99999999999999E+307,$R$2:R563)+1,"")</f>
        <v>398</v>
      </c>
      <c r="S564" s="31">
        <f>IF(AND($B564=S$1),LOOKUP(9.99999999999999E+307,$S$2:S563)+1,"")</f>
        <v>398</v>
      </c>
      <c r="T564" s="265"/>
      <c r="U564" s="265"/>
      <c r="V564" s="265"/>
      <c r="AA564" s="254" t="str">
        <f t="shared" si="62"/>
        <v/>
      </c>
      <c r="AB564" s="254" t="str">
        <f t="shared" si="63"/>
        <v/>
      </c>
      <c r="AC564" s="255">
        <f t="shared" si="59"/>
        <v>0</v>
      </c>
      <c r="AD564" s="255">
        <f t="shared" si="60"/>
        <v>3836</v>
      </c>
      <c r="AE564" s="256" t="str">
        <f t="shared" si="64"/>
        <v/>
      </c>
      <c r="AF564" s="252" t="str">
        <f t="shared" si="65"/>
        <v>-</v>
      </c>
    </row>
    <row r="565" spans="1:32" ht="20.149999999999999" customHeight="1" x14ac:dyDescent="0.75">
      <c r="A565" s="31">
        <v>563</v>
      </c>
      <c r="B565" s="235"/>
      <c r="C565" s="236"/>
      <c r="D565" s="236"/>
      <c r="E565" s="678"/>
      <c r="F565" s="238"/>
      <c r="G565" s="253" t="str">
        <f t="shared" si="61"/>
        <v/>
      </c>
      <c r="H565" s="31" t="str">
        <f>IF(AND(B565=H$1),LOOKUP(9.99999999999999E+307,$H$2:H564)+1,"")</f>
        <v/>
      </c>
      <c r="I565" s="31" t="str">
        <f>IF(AND(B565=I$1),LOOKUP(9.99999999999999E+307,$I$2:I564)+1,"")</f>
        <v/>
      </c>
      <c r="J565" s="31">
        <f>IF(AND(B565=J$1),LOOKUP(9.99999999999999E+307,$J$2:J564)+1,"")</f>
        <v>399</v>
      </c>
      <c r="K565" s="31">
        <f>IF(AND(B565=K$1),LOOKUP(9.99999999999999E+307,$K$2:K564)+1,"")</f>
        <v>399</v>
      </c>
      <c r="L565" s="31">
        <f>IF(AND(B565=L$1),LOOKUP(9.99999999999999E+307,$L$2:L564)+1,"")</f>
        <v>399</v>
      </c>
      <c r="M565" s="31">
        <f>IF(AND(B565=M$1),LOOKUP(9.99999999999999E+307,$M$2:M564)+1,"")</f>
        <v>399</v>
      </c>
      <c r="N565" s="31" t="e">
        <f>IF(AND(B565=N$1),LOOKUP(9.99999999999999E+307,$N$2:N564)+1,"")</f>
        <v>#REF!</v>
      </c>
      <c r="O565" s="31" t="e">
        <f>IF(AND($B565=O$1),LOOKUP(9.99999999999999E+307,$O$2:O564)+1,"")</f>
        <v>#REF!</v>
      </c>
      <c r="P565" s="31" t="e">
        <f>IF(AND($B565=P$1),LOOKUP(9.99999999999999E+307,$P$2:P564)+1,"")</f>
        <v>#REF!</v>
      </c>
      <c r="Q565" s="31" t="e">
        <f>IF(AND($B565=Q$1),LOOKUP(9.99999999999999E+307,$Q$2:Q564)+1,"")</f>
        <v>#REF!</v>
      </c>
      <c r="R565" s="31">
        <f>IF(AND($B565=R$1),LOOKUP(9.99999999999999E+307,$R$2:R564)+1,"")</f>
        <v>399</v>
      </c>
      <c r="S565" s="31">
        <f>IF(AND($B565=S$1),LOOKUP(9.99999999999999E+307,$S$2:S564)+1,"")</f>
        <v>399</v>
      </c>
      <c r="T565" s="265"/>
      <c r="U565" s="265"/>
      <c r="V565" s="265"/>
      <c r="AA565" s="254" t="str">
        <f t="shared" si="62"/>
        <v/>
      </c>
      <c r="AB565" s="254" t="str">
        <f t="shared" si="63"/>
        <v/>
      </c>
      <c r="AC565" s="255">
        <f t="shared" si="59"/>
        <v>0</v>
      </c>
      <c r="AD565" s="255">
        <f t="shared" si="60"/>
        <v>3836</v>
      </c>
      <c r="AE565" s="256" t="str">
        <f t="shared" si="64"/>
        <v/>
      </c>
      <c r="AF565" s="252" t="str">
        <f t="shared" si="65"/>
        <v>-</v>
      </c>
    </row>
    <row r="566" spans="1:32" ht="20.149999999999999" customHeight="1" x14ac:dyDescent="0.75">
      <c r="A566" s="31">
        <v>564</v>
      </c>
      <c r="B566" s="235"/>
      <c r="C566" s="236"/>
      <c r="D566" s="236"/>
      <c r="E566" s="678"/>
      <c r="F566" s="238"/>
      <c r="G566" s="253" t="str">
        <f t="shared" si="61"/>
        <v/>
      </c>
      <c r="H566" s="31" t="str">
        <f>IF(AND(B566=H$1),LOOKUP(9.99999999999999E+307,$H$2:H565)+1,"")</f>
        <v/>
      </c>
      <c r="I566" s="31" t="str">
        <f>IF(AND(B566=I$1),LOOKUP(9.99999999999999E+307,$I$2:I565)+1,"")</f>
        <v/>
      </c>
      <c r="J566" s="31">
        <f>IF(AND(B566=J$1),LOOKUP(9.99999999999999E+307,$J$2:J565)+1,"")</f>
        <v>400</v>
      </c>
      <c r="K566" s="31">
        <f>IF(AND(B566=K$1),LOOKUP(9.99999999999999E+307,$K$2:K565)+1,"")</f>
        <v>400</v>
      </c>
      <c r="L566" s="31">
        <f>IF(AND(B566=L$1),LOOKUP(9.99999999999999E+307,$L$2:L565)+1,"")</f>
        <v>400</v>
      </c>
      <c r="M566" s="31">
        <f>IF(AND(B566=M$1),LOOKUP(9.99999999999999E+307,$M$2:M565)+1,"")</f>
        <v>400</v>
      </c>
      <c r="N566" s="31" t="e">
        <f>IF(AND(B566=N$1),LOOKUP(9.99999999999999E+307,$N$2:N565)+1,"")</f>
        <v>#REF!</v>
      </c>
      <c r="O566" s="31" t="e">
        <f>IF(AND($B566=O$1),LOOKUP(9.99999999999999E+307,$O$2:O565)+1,"")</f>
        <v>#REF!</v>
      </c>
      <c r="P566" s="31" t="e">
        <f>IF(AND($B566=P$1),LOOKUP(9.99999999999999E+307,$P$2:P565)+1,"")</f>
        <v>#REF!</v>
      </c>
      <c r="Q566" s="31" t="e">
        <f>IF(AND($B566=Q$1),LOOKUP(9.99999999999999E+307,$Q$2:Q565)+1,"")</f>
        <v>#REF!</v>
      </c>
      <c r="R566" s="31">
        <f>IF(AND($B566=R$1),LOOKUP(9.99999999999999E+307,$R$2:R565)+1,"")</f>
        <v>400</v>
      </c>
      <c r="S566" s="31">
        <f>IF(AND($B566=S$1),LOOKUP(9.99999999999999E+307,$S$2:S565)+1,"")</f>
        <v>400</v>
      </c>
      <c r="T566" s="265"/>
      <c r="U566" s="265"/>
      <c r="V566" s="265"/>
      <c r="AA566" s="254" t="str">
        <f t="shared" si="62"/>
        <v/>
      </c>
      <c r="AB566" s="254" t="str">
        <f t="shared" si="63"/>
        <v/>
      </c>
      <c r="AC566" s="255">
        <f t="shared" si="59"/>
        <v>0</v>
      </c>
      <c r="AD566" s="255">
        <f t="shared" si="60"/>
        <v>3836</v>
      </c>
      <c r="AE566" s="256" t="str">
        <f t="shared" si="64"/>
        <v/>
      </c>
      <c r="AF566" s="252" t="str">
        <f t="shared" si="65"/>
        <v>-</v>
      </c>
    </row>
    <row r="567" spans="1:32" ht="20.149999999999999" customHeight="1" x14ac:dyDescent="0.75">
      <c r="A567" s="31">
        <v>565</v>
      </c>
      <c r="B567" s="235"/>
      <c r="C567" s="236"/>
      <c r="D567" s="236"/>
      <c r="E567" s="678"/>
      <c r="F567" s="238"/>
      <c r="G567" s="253" t="str">
        <f t="shared" si="61"/>
        <v/>
      </c>
      <c r="H567" s="31" t="str">
        <f>IF(AND(B567=H$1),LOOKUP(9.99999999999999E+307,$H$2:H566)+1,"")</f>
        <v/>
      </c>
      <c r="I567" s="31" t="str">
        <f>IF(AND(B567=I$1),LOOKUP(9.99999999999999E+307,$I$2:I566)+1,"")</f>
        <v/>
      </c>
      <c r="J567" s="31">
        <f>IF(AND(B567=J$1),LOOKUP(9.99999999999999E+307,$J$2:J566)+1,"")</f>
        <v>401</v>
      </c>
      <c r="K567" s="31">
        <f>IF(AND(B567=K$1),LOOKUP(9.99999999999999E+307,$K$2:K566)+1,"")</f>
        <v>401</v>
      </c>
      <c r="L567" s="31">
        <f>IF(AND(B567=L$1),LOOKUP(9.99999999999999E+307,$L$2:L566)+1,"")</f>
        <v>401</v>
      </c>
      <c r="M567" s="31">
        <f>IF(AND(B567=M$1),LOOKUP(9.99999999999999E+307,$M$2:M566)+1,"")</f>
        <v>401</v>
      </c>
      <c r="N567" s="31" t="e">
        <f>IF(AND(B567=N$1),LOOKUP(9.99999999999999E+307,$N$2:N566)+1,"")</f>
        <v>#REF!</v>
      </c>
      <c r="O567" s="31" t="e">
        <f>IF(AND($B567=O$1),LOOKUP(9.99999999999999E+307,$O$2:O566)+1,"")</f>
        <v>#REF!</v>
      </c>
      <c r="P567" s="31" t="e">
        <f>IF(AND($B567=P$1),LOOKUP(9.99999999999999E+307,$P$2:P566)+1,"")</f>
        <v>#REF!</v>
      </c>
      <c r="Q567" s="31" t="e">
        <f>IF(AND($B567=Q$1),LOOKUP(9.99999999999999E+307,$Q$2:Q566)+1,"")</f>
        <v>#REF!</v>
      </c>
      <c r="R567" s="31">
        <f>IF(AND($B567=R$1),LOOKUP(9.99999999999999E+307,$R$2:R566)+1,"")</f>
        <v>401</v>
      </c>
      <c r="S567" s="31">
        <f>IF(AND($B567=S$1),LOOKUP(9.99999999999999E+307,$S$2:S566)+1,"")</f>
        <v>401</v>
      </c>
      <c r="T567" s="265"/>
      <c r="U567" s="265"/>
      <c r="V567" s="265"/>
      <c r="AA567" s="254" t="str">
        <f t="shared" si="62"/>
        <v/>
      </c>
      <c r="AB567" s="254" t="str">
        <f t="shared" si="63"/>
        <v/>
      </c>
      <c r="AC567" s="255">
        <f t="shared" si="59"/>
        <v>0</v>
      </c>
      <c r="AD567" s="255">
        <f t="shared" si="60"/>
        <v>3836</v>
      </c>
      <c r="AE567" s="256" t="str">
        <f t="shared" si="64"/>
        <v/>
      </c>
      <c r="AF567" s="252" t="str">
        <f t="shared" si="65"/>
        <v>-</v>
      </c>
    </row>
    <row r="568" spans="1:32" ht="20.149999999999999" customHeight="1" x14ac:dyDescent="0.75">
      <c r="A568" s="31">
        <v>566</v>
      </c>
      <c r="B568" s="235"/>
      <c r="C568" s="236"/>
      <c r="D568" s="236"/>
      <c r="E568" s="678"/>
      <c r="F568" s="238"/>
      <c r="G568" s="253" t="str">
        <f t="shared" si="61"/>
        <v/>
      </c>
      <c r="H568" s="31" t="str">
        <f>IF(AND(B568=H$1),LOOKUP(9.99999999999999E+307,$H$2:H567)+1,"")</f>
        <v/>
      </c>
      <c r="I568" s="31" t="str">
        <f>IF(AND(B568=I$1),LOOKUP(9.99999999999999E+307,$I$2:I567)+1,"")</f>
        <v/>
      </c>
      <c r="J568" s="31">
        <f>IF(AND(B568=J$1),LOOKUP(9.99999999999999E+307,$J$2:J567)+1,"")</f>
        <v>402</v>
      </c>
      <c r="K568" s="31">
        <f>IF(AND(B568=K$1),LOOKUP(9.99999999999999E+307,$K$2:K567)+1,"")</f>
        <v>402</v>
      </c>
      <c r="L568" s="31">
        <f>IF(AND(B568=L$1),LOOKUP(9.99999999999999E+307,$L$2:L567)+1,"")</f>
        <v>402</v>
      </c>
      <c r="M568" s="31">
        <f>IF(AND(B568=M$1),LOOKUP(9.99999999999999E+307,$M$2:M567)+1,"")</f>
        <v>402</v>
      </c>
      <c r="N568" s="31" t="e">
        <f>IF(AND(B568=N$1),LOOKUP(9.99999999999999E+307,$N$2:N567)+1,"")</f>
        <v>#REF!</v>
      </c>
      <c r="O568" s="31" t="e">
        <f>IF(AND($B568=O$1),LOOKUP(9.99999999999999E+307,$O$2:O567)+1,"")</f>
        <v>#REF!</v>
      </c>
      <c r="P568" s="31" t="e">
        <f>IF(AND($B568=P$1),LOOKUP(9.99999999999999E+307,$P$2:P567)+1,"")</f>
        <v>#REF!</v>
      </c>
      <c r="Q568" s="31" t="e">
        <f>IF(AND($B568=Q$1),LOOKUP(9.99999999999999E+307,$Q$2:Q567)+1,"")</f>
        <v>#REF!</v>
      </c>
      <c r="R568" s="31">
        <f>IF(AND($B568=R$1),LOOKUP(9.99999999999999E+307,$R$2:R567)+1,"")</f>
        <v>402</v>
      </c>
      <c r="S568" s="31">
        <f>IF(AND($B568=S$1),LOOKUP(9.99999999999999E+307,$S$2:S567)+1,"")</f>
        <v>402</v>
      </c>
      <c r="T568" s="265"/>
      <c r="U568" s="265"/>
      <c r="V568" s="265"/>
      <c r="AA568" s="254" t="str">
        <f t="shared" si="62"/>
        <v/>
      </c>
      <c r="AB568" s="254" t="str">
        <f t="shared" si="63"/>
        <v/>
      </c>
      <c r="AC568" s="255">
        <f t="shared" si="59"/>
        <v>0</v>
      </c>
      <c r="AD568" s="255">
        <f t="shared" si="60"/>
        <v>3836</v>
      </c>
      <c r="AE568" s="256" t="str">
        <f t="shared" si="64"/>
        <v/>
      </c>
      <c r="AF568" s="252" t="str">
        <f t="shared" si="65"/>
        <v>-</v>
      </c>
    </row>
    <row r="569" spans="1:32" ht="20.149999999999999" customHeight="1" x14ac:dyDescent="0.75">
      <c r="A569" s="31">
        <v>567</v>
      </c>
      <c r="B569" s="235"/>
      <c r="C569" s="236"/>
      <c r="D569" s="236"/>
      <c r="E569" s="678"/>
      <c r="F569" s="238"/>
      <c r="G569" s="253" t="str">
        <f t="shared" si="61"/>
        <v/>
      </c>
      <c r="H569" s="31" t="str">
        <f>IF(AND(B569=H$1),LOOKUP(9.99999999999999E+307,$H$2:H568)+1,"")</f>
        <v/>
      </c>
      <c r="I569" s="31" t="str">
        <f>IF(AND(B569=I$1),LOOKUP(9.99999999999999E+307,$I$2:I568)+1,"")</f>
        <v/>
      </c>
      <c r="J569" s="31">
        <f>IF(AND(B569=J$1),LOOKUP(9.99999999999999E+307,$J$2:J568)+1,"")</f>
        <v>403</v>
      </c>
      <c r="K569" s="31">
        <f>IF(AND(B569=K$1),LOOKUP(9.99999999999999E+307,$K$2:K568)+1,"")</f>
        <v>403</v>
      </c>
      <c r="L569" s="31">
        <f>IF(AND(B569=L$1),LOOKUP(9.99999999999999E+307,$L$2:L568)+1,"")</f>
        <v>403</v>
      </c>
      <c r="M569" s="31">
        <f>IF(AND(B569=M$1),LOOKUP(9.99999999999999E+307,$M$2:M568)+1,"")</f>
        <v>403</v>
      </c>
      <c r="N569" s="31" t="e">
        <f>IF(AND(B569=N$1),LOOKUP(9.99999999999999E+307,$N$2:N568)+1,"")</f>
        <v>#REF!</v>
      </c>
      <c r="O569" s="31" t="e">
        <f>IF(AND($B569=O$1),LOOKUP(9.99999999999999E+307,$O$2:O568)+1,"")</f>
        <v>#REF!</v>
      </c>
      <c r="P569" s="31" t="e">
        <f>IF(AND($B569=P$1),LOOKUP(9.99999999999999E+307,$P$2:P568)+1,"")</f>
        <v>#REF!</v>
      </c>
      <c r="Q569" s="31" t="e">
        <f>IF(AND($B569=Q$1),LOOKUP(9.99999999999999E+307,$Q$2:Q568)+1,"")</f>
        <v>#REF!</v>
      </c>
      <c r="R569" s="31">
        <f>IF(AND($B569=R$1),LOOKUP(9.99999999999999E+307,$R$2:R568)+1,"")</f>
        <v>403</v>
      </c>
      <c r="S569" s="31">
        <f>IF(AND($B569=S$1),LOOKUP(9.99999999999999E+307,$S$2:S568)+1,"")</f>
        <v>403</v>
      </c>
      <c r="T569" s="265"/>
      <c r="U569" s="265"/>
      <c r="V569" s="265"/>
      <c r="AA569" s="254" t="str">
        <f t="shared" si="62"/>
        <v/>
      </c>
      <c r="AB569" s="254" t="str">
        <f t="shared" si="63"/>
        <v/>
      </c>
      <c r="AC569" s="255">
        <f t="shared" si="59"/>
        <v>0</v>
      </c>
      <c r="AD569" s="255">
        <f t="shared" si="60"/>
        <v>3836</v>
      </c>
      <c r="AE569" s="256" t="str">
        <f t="shared" si="64"/>
        <v/>
      </c>
      <c r="AF569" s="252" t="str">
        <f t="shared" si="65"/>
        <v>-</v>
      </c>
    </row>
    <row r="570" spans="1:32" ht="20.149999999999999" customHeight="1" x14ac:dyDescent="0.75">
      <c r="A570" s="31">
        <v>568</v>
      </c>
      <c r="B570" s="235"/>
      <c r="C570" s="236"/>
      <c r="D570" s="236"/>
      <c r="E570" s="678"/>
      <c r="F570" s="238"/>
      <c r="G570" s="253" t="str">
        <f t="shared" si="61"/>
        <v/>
      </c>
      <c r="H570" s="31" t="str">
        <f>IF(AND(B570=H$1),LOOKUP(9.99999999999999E+307,$H$2:H569)+1,"")</f>
        <v/>
      </c>
      <c r="I570" s="31" t="str">
        <f>IF(AND(B570=I$1),LOOKUP(9.99999999999999E+307,$I$2:I569)+1,"")</f>
        <v/>
      </c>
      <c r="J570" s="31">
        <f>IF(AND(B570=J$1),LOOKUP(9.99999999999999E+307,$J$2:J569)+1,"")</f>
        <v>404</v>
      </c>
      <c r="K570" s="31">
        <f>IF(AND(B570=K$1),LOOKUP(9.99999999999999E+307,$K$2:K569)+1,"")</f>
        <v>404</v>
      </c>
      <c r="L570" s="31">
        <f>IF(AND(B570=L$1),LOOKUP(9.99999999999999E+307,$L$2:L569)+1,"")</f>
        <v>404</v>
      </c>
      <c r="M570" s="31">
        <f>IF(AND(B570=M$1),LOOKUP(9.99999999999999E+307,$M$2:M569)+1,"")</f>
        <v>404</v>
      </c>
      <c r="N570" s="31" t="e">
        <f>IF(AND(B570=N$1),LOOKUP(9.99999999999999E+307,$N$2:N569)+1,"")</f>
        <v>#REF!</v>
      </c>
      <c r="O570" s="31" t="e">
        <f>IF(AND($B570=O$1),LOOKUP(9.99999999999999E+307,$O$2:O569)+1,"")</f>
        <v>#REF!</v>
      </c>
      <c r="P570" s="31" t="e">
        <f>IF(AND($B570=P$1),LOOKUP(9.99999999999999E+307,$P$2:P569)+1,"")</f>
        <v>#REF!</v>
      </c>
      <c r="Q570" s="31" t="e">
        <f>IF(AND($B570=Q$1),LOOKUP(9.99999999999999E+307,$Q$2:Q569)+1,"")</f>
        <v>#REF!</v>
      </c>
      <c r="R570" s="31">
        <f>IF(AND($B570=R$1),LOOKUP(9.99999999999999E+307,$R$2:R569)+1,"")</f>
        <v>404</v>
      </c>
      <c r="S570" s="31">
        <f>IF(AND($B570=S$1),LOOKUP(9.99999999999999E+307,$S$2:S569)+1,"")</f>
        <v>404</v>
      </c>
      <c r="T570" s="265"/>
      <c r="U570" s="265"/>
      <c r="V570" s="265"/>
      <c r="AA570" s="254" t="str">
        <f t="shared" si="62"/>
        <v/>
      </c>
      <c r="AB570" s="254" t="str">
        <f t="shared" si="63"/>
        <v/>
      </c>
      <c r="AC570" s="255">
        <f t="shared" si="59"/>
        <v>0</v>
      </c>
      <c r="AD570" s="255">
        <f t="shared" si="60"/>
        <v>3836</v>
      </c>
      <c r="AE570" s="256" t="str">
        <f t="shared" si="64"/>
        <v/>
      </c>
      <c r="AF570" s="252" t="str">
        <f t="shared" si="65"/>
        <v>-</v>
      </c>
    </row>
    <row r="571" spans="1:32" ht="20.149999999999999" customHeight="1" x14ac:dyDescent="0.75">
      <c r="A571" s="31">
        <v>569</v>
      </c>
      <c r="B571" s="334"/>
      <c r="C571" s="335"/>
      <c r="D571" s="335"/>
      <c r="E571" s="336"/>
      <c r="F571" s="337"/>
      <c r="G571" s="253" t="str">
        <f t="shared" si="61"/>
        <v/>
      </c>
      <c r="H571" s="31" t="str">
        <f>IF(AND(B571=H$1),LOOKUP(9.99999999999999E+307,$H$2:H570)+1,"")</f>
        <v/>
      </c>
      <c r="I571" s="31" t="str">
        <f>IF(AND(B571=I$1),LOOKUP(9.99999999999999E+307,$I$2:I570)+1,"")</f>
        <v/>
      </c>
      <c r="J571" s="31">
        <f>IF(AND(B571=J$1),LOOKUP(9.99999999999999E+307,$J$2:J570)+1,"")</f>
        <v>405</v>
      </c>
      <c r="K571" s="31">
        <f>IF(AND(B571=K$1),LOOKUP(9.99999999999999E+307,$K$2:K570)+1,"")</f>
        <v>405</v>
      </c>
      <c r="L571" s="31">
        <f>IF(AND(B571=L$1),LOOKUP(9.99999999999999E+307,$L$2:L570)+1,"")</f>
        <v>405</v>
      </c>
      <c r="M571" s="31">
        <f>IF(AND(B571=M$1),LOOKUP(9.99999999999999E+307,$M$2:M570)+1,"")</f>
        <v>405</v>
      </c>
      <c r="N571" s="31" t="e">
        <f>IF(AND(B571=N$1),LOOKUP(9.99999999999999E+307,$N$2:N570)+1,"")</f>
        <v>#REF!</v>
      </c>
      <c r="O571" s="31" t="e">
        <f>IF(AND($B571=O$1),LOOKUP(9.99999999999999E+307,$O$2:O570)+1,"")</f>
        <v>#REF!</v>
      </c>
      <c r="P571" s="31" t="e">
        <f>IF(AND($B571=P$1),LOOKUP(9.99999999999999E+307,$P$2:P570)+1,"")</f>
        <v>#REF!</v>
      </c>
      <c r="Q571" s="31" t="e">
        <f>IF(AND($B571=Q$1),LOOKUP(9.99999999999999E+307,$Q$2:Q570)+1,"")</f>
        <v>#REF!</v>
      </c>
      <c r="R571" s="31">
        <f>IF(AND($B571=R$1),LOOKUP(9.99999999999999E+307,$R$2:R570)+1,"")</f>
        <v>405</v>
      </c>
      <c r="S571" s="31">
        <f>IF(AND($B571=S$1),LOOKUP(9.99999999999999E+307,$S$2:S570)+1,"")</f>
        <v>405</v>
      </c>
      <c r="T571" s="265"/>
      <c r="U571" s="265"/>
      <c r="V571" s="265"/>
      <c r="AA571" s="254" t="str">
        <f t="shared" si="62"/>
        <v/>
      </c>
      <c r="AB571" s="254" t="str">
        <f t="shared" si="63"/>
        <v/>
      </c>
      <c r="AC571" s="255">
        <f t="shared" si="59"/>
        <v>0</v>
      </c>
      <c r="AD571" s="255">
        <f t="shared" si="60"/>
        <v>3836</v>
      </c>
      <c r="AE571" s="256" t="str">
        <f t="shared" si="64"/>
        <v/>
      </c>
      <c r="AF571" s="252" t="str">
        <f t="shared" si="65"/>
        <v>-</v>
      </c>
    </row>
    <row r="572" spans="1:32" ht="20.149999999999999" customHeight="1" x14ac:dyDescent="0.75">
      <c r="A572" s="31">
        <v>570</v>
      </c>
      <c r="B572" s="334"/>
      <c r="C572" s="335"/>
      <c r="D572" s="335"/>
      <c r="E572" s="336"/>
      <c r="F572" s="337"/>
      <c r="G572" s="253" t="str">
        <f t="shared" si="61"/>
        <v/>
      </c>
      <c r="H572" s="31" t="str">
        <f>IF(AND(B572=H$1),LOOKUP(9.99999999999999E+307,$H$2:H571)+1,"")</f>
        <v/>
      </c>
      <c r="I572" s="31" t="str">
        <f>IF(AND(B572=I$1),LOOKUP(9.99999999999999E+307,$I$2:I571)+1,"")</f>
        <v/>
      </c>
      <c r="J572" s="31">
        <f>IF(AND(B572=J$1),LOOKUP(9.99999999999999E+307,$J$2:J571)+1,"")</f>
        <v>406</v>
      </c>
      <c r="K572" s="31">
        <f>IF(AND(B572=K$1),LOOKUP(9.99999999999999E+307,$K$2:K571)+1,"")</f>
        <v>406</v>
      </c>
      <c r="L572" s="31">
        <f>IF(AND(B572=L$1),LOOKUP(9.99999999999999E+307,$L$2:L571)+1,"")</f>
        <v>406</v>
      </c>
      <c r="M572" s="31">
        <f>IF(AND(B572=M$1),LOOKUP(9.99999999999999E+307,$M$2:M571)+1,"")</f>
        <v>406</v>
      </c>
      <c r="N572" s="31" t="e">
        <f>IF(AND(B572=N$1),LOOKUP(9.99999999999999E+307,$N$2:N571)+1,"")</f>
        <v>#REF!</v>
      </c>
      <c r="O572" s="31" t="e">
        <f>IF(AND($B572=O$1),LOOKUP(9.99999999999999E+307,$O$2:O571)+1,"")</f>
        <v>#REF!</v>
      </c>
      <c r="P572" s="31" t="e">
        <f>IF(AND($B572=P$1),LOOKUP(9.99999999999999E+307,$P$2:P571)+1,"")</f>
        <v>#REF!</v>
      </c>
      <c r="Q572" s="31" t="e">
        <f>IF(AND($B572=Q$1),LOOKUP(9.99999999999999E+307,$Q$2:Q571)+1,"")</f>
        <v>#REF!</v>
      </c>
      <c r="R572" s="31">
        <f>IF(AND($B572=R$1),LOOKUP(9.99999999999999E+307,$R$2:R571)+1,"")</f>
        <v>406</v>
      </c>
      <c r="S572" s="31">
        <f>IF(AND($B572=S$1),LOOKUP(9.99999999999999E+307,$S$2:S571)+1,"")</f>
        <v>406</v>
      </c>
      <c r="T572" s="265"/>
      <c r="U572" s="265"/>
      <c r="V572" s="265"/>
      <c r="AA572" s="254" t="str">
        <f t="shared" si="62"/>
        <v/>
      </c>
      <c r="AB572" s="254" t="str">
        <f t="shared" si="63"/>
        <v/>
      </c>
      <c r="AC572" s="255">
        <f t="shared" si="59"/>
        <v>0</v>
      </c>
      <c r="AD572" s="255">
        <f t="shared" si="60"/>
        <v>3836</v>
      </c>
      <c r="AE572" s="256" t="str">
        <f t="shared" si="64"/>
        <v/>
      </c>
      <c r="AF572" s="252" t="str">
        <f t="shared" si="65"/>
        <v>-</v>
      </c>
    </row>
    <row r="573" spans="1:32" ht="20.149999999999999" customHeight="1" x14ac:dyDescent="0.75">
      <c r="A573" s="31">
        <v>571</v>
      </c>
      <c r="B573" s="334"/>
      <c r="C573" s="335"/>
      <c r="D573" s="335"/>
      <c r="E573" s="336"/>
      <c r="F573" s="337"/>
      <c r="G573" s="253" t="str">
        <f t="shared" si="61"/>
        <v/>
      </c>
      <c r="H573" s="31" t="str">
        <f>IF(AND(B573=H$1),LOOKUP(9.99999999999999E+307,$H$2:H572)+1,"")</f>
        <v/>
      </c>
      <c r="I573" s="31" t="str">
        <f>IF(AND(B573=I$1),LOOKUP(9.99999999999999E+307,$I$2:I572)+1,"")</f>
        <v/>
      </c>
      <c r="J573" s="31">
        <f>IF(AND(B573=J$1),LOOKUP(9.99999999999999E+307,$J$2:J572)+1,"")</f>
        <v>407</v>
      </c>
      <c r="K573" s="31">
        <f>IF(AND(B573=K$1),LOOKUP(9.99999999999999E+307,$K$2:K572)+1,"")</f>
        <v>407</v>
      </c>
      <c r="L573" s="31">
        <f>IF(AND(B573=L$1),LOOKUP(9.99999999999999E+307,$L$2:L572)+1,"")</f>
        <v>407</v>
      </c>
      <c r="M573" s="31">
        <f>IF(AND(B573=M$1),LOOKUP(9.99999999999999E+307,$M$2:M572)+1,"")</f>
        <v>407</v>
      </c>
      <c r="N573" s="31" t="e">
        <f>IF(AND(B573=N$1),LOOKUP(9.99999999999999E+307,$N$2:N572)+1,"")</f>
        <v>#REF!</v>
      </c>
      <c r="O573" s="31" t="e">
        <f>IF(AND($B573=O$1),LOOKUP(9.99999999999999E+307,$O$2:O572)+1,"")</f>
        <v>#REF!</v>
      </c>
      <c r="P573" s="31" t="e">
        <f>IF(AND($B573=P$1),LOOKUP(9.99999999999999E+307,$P$2:P572)+1,"")</f>
        <v>#REF!</v>
      </c>
      <c r="Q573" s="31" t="e">
        <f>IF(AND($B573=Q$1),LOOKUP(9.99999999999999E+307,$Q$2:Q572)+1,"")</f>
        <v>#REF!</v>
      </c>
      <c r="R573" s="31">
        <f>IF(AND($B573=R$1),LOOKUP(9.99999999999999E+307,$R$2:R572)+1,"")</f>
        <v>407</v>
      </c>
      <c r="S573" s="31">
        <f>IF(AND($B573=S$1),LOOKUP(9.99999999999999E+307,$S$2:S572)+1,"")</f>
        <v>407</v>
      </c>
      <c r="T573" s="265"/>
      <c r="U573" s="265"/>
      <c r="V573" s="265"/>
      <c r="AA573" s="254" t="str">
        <f t="shared" si="62"/>
        <v/>
      </c>
      <c r="AB573" s="254" t="str">
        <f t="shared" si="63"/>
        <v/>
      </c>
      <c r="AC573" s="255">
        <f t="shared" si="59"/>
        <v>0</v>
      </c>
      <c r="AD573" s="255">
        <f t="shared" si="60"/>
        <v>3836</v>
      </c>
      <c r="AE573" s="256" t="str">
        <f t="shared" si="64"/>
        <v/>
      </c>
      <c r="AF573" s="252" t="str">
        <f t="shared" si="65"/>
        <v>-</v>
      </c>
    </row>
    <row r="574" spans="1:32" ht="20.149999999999999" customHeight="1" x14ac:dyDescent="0.75">
      <c r="A574" s="31">
        <v>572</v>
      </c>
      <c r="B574" s="334"/>
      <c r="C574" s="335"/>
      <c r="D574" s="335"/>
      <c r="E574" s="336"/>
      <c r="F574" s="337"/>
      <c r="G574" s="253" t="str">
        <f t="shared" si="61"/>
        <v/>
      </c>
      <c r="H574" s="31" t="str">
        <f>IF(AND(B574=H$1),LOOKUP(9.99999999999999E+307,$H$2:H573)+1,"")</f>
        <v/>
      </c>
      <c r="I574" s="31" t="str">
        <f>IF(AND(B574=I$1),LOOKUP(9.99999999999999E+307,$I$2:I573)+1,"")</f>
        <v/>
      </c>
      <c r="J574" s="31">
        <f>IF(AND(B574=J$1),LOOKUP(9.99999999999999E+307,$J$2:J573)+1,"")</f>
        <v>408</v>
      </c>
      <c r="K574" s="31">
        <f>IF(AND(B574=K$1),LOOKUP(9.99999999999999E+307,$K$2:K573)+1,"")</f>
        <v>408</v>
      </c>
      <c r="L574" s="31">
        <f>IF(AND(B574=L$1),LOOKUP(9.99999999999999E+307,$L$2:L573)+1,"")</f>
        <v>408</v>
      </c>
      <c r="M574" s="31">
        <f>IF(AND(B574=M$1),LOOKUP(9.99999999999999E+307,$M$2:M573)+1,"")</f>
        <v>408</v>
      </c>
      <c r="N574" s="31" t="e">
        <f>IF(AND(B574=N$1),LOOKUP(9.99999999999999E+307,$N$2:N573)+1,"")</f>
        <v>#REF!</v>
      </c>
      <c r="O574" s="31" t="e">
        <f>IF(AND($B574=O$1),LOOKUP(9.99999999999999E+307,$O$2:O573)+1,"")</f>
        <v>#REF!</v>
      </c>
      <c r="P574" s="31" t="e">
        <f>IF(AND($B574=P$1),LOOKUP(9.99999999999999E+307,$P$2:P573)+1,"")</f>
        <v>#REF!</v>
      </c>
      <c r="Q574" s="31" t="e">
        <f>IF(AND($B574=Q$1),LOOKUP(9.99999999999999E+307,$Q$2:Q573)+1,"")</f>
        <v>#REF!</v>
      </c>
      <c r="R574" s="31">
        <f>IF(AND($B574=R$1),LOOKUP(9.99999999999999E+307,$R$2:R573)+1,"")</f>
        <v>408</v>
      </c>
      <c r="S574" s="31">
        <f>IF(AND($B574=S$1),LOOKUP(9.99999999999999E+307,$S$2:S573)+1,"")</f>
        <v>408</v>
      </c>
      <c r="T574" s="265"/>
      <c r="U574" s="265"/>
      <c r="V574" s="265"/>
      <c r="AA574" s="254" t="str">
        <f t="shared" si="62"/>
        <v/>
      </c>
      <c r="AB574" s="254" t="str">
        <f t="shared" si="63"/>
        <v/>
      </c>
      <c r="AC574" s="255">
        <f t="shared" si="59"/>
        <v>0</v>
      </c>
      <c r="AD574" s="255">
        <f t="shared" si="60"/>
        <v>3836</v>
      </c>
      <c r="AE574" s="256" t="str">
        <f t="shared" si="64"/>
        <v/>
      </c>
      <c r="AF574" s="252" t="str">
        <f t="shared" si="65"/>
        <v>-</v>
      </c>
    </row>
    <row r="575" spans="1:32" ht="20.149999999999999" customHeight="1" x14ac:dyDescent="0.75">
      <c r="A575" s="31">
        <v>573</v>
      </c>
      <c r="B575" s="334"/>
      <c r="C575" s="335"/>
      <c r="D575" s="335"/>
      <c r="E575" s="336"/>
      <c r="F575" s="337"/>
      <c r="G575" s="253" t="str">
        <f t="shared" si="61"/>
        <v/>
      </c>
      <c r="H575" s="31" t="str">
        <f>IF(AND(B575=H$1),LOOKUP(9.99999999999999E+307,$H$2:H574)+1,"")</f>
        <v/>
      </c>
      <c r="I575" s="31" t="str">
        <f>IF(AND(B575=I$1),LOOKUP(9.99999999999999E+307,$I$2:I574)+1,"")</f>
        <v/>
      </c>
      <c r="J575" s="31">
        <f>IF(AND(B575=J$1),LOOKUP(9.99999999999999E+307,$J$2:J574)+1,"")</f>
        <v>409</v>
      </c>
      <c r="K575" s="31">
        <f>IF(AND(B575=K$1),LOOKUP(9.99999999999999E+307,$K$2:K574)+1,"")</f>
        <v>409</v>
      </c>
      <c r="L575" s="31">
        <f>IF(AND(B575=L$1),LOOKUP(9.99999999999999E+307,$L$2:L574)+1,"")</f>
        <v>409</v>
      </c>
      <c r="M575" s="31">
        <f>IF(AND(B575=M$1),LOOKUP(9.99999999999999E+307,$M$2:M574)+1,"")</f>
        <v>409</v>
      </c>
      <c r="N575" s="31" t="e">
        <f>IF(AND(B575=N$1),LOOKUP(9.99999999999999E+307,$N$2:N574)+1,"")</f>
        <v>#REF!</v>
      </c>
      <c r="O575" s="31" t="e">
        <f>IF(AND($B575=O$1),LOOKUP(9.99999999999999E+307,$O$2:O574)+1,"")</f>
        <v>#REF!</v>
      </c>
      <c r="P575" s="31" t="e">
        <f>IF(AND($B575=P$1),LOOKUP(9.99999999999999E+307,$P$2:P574)+1,"")</f>
        <v>#REF!</v>
      </c>
      <c r="Q575" s="31" t="e">
        <f>IF(AND($B575=Q$1),LOOKUP(9.99999999999999E+307,$Q$2:Q574)+1,"")</f>
        <v>#REF!</v>
      </c>
      <c r="R575" s="31">
        <f>IF(AND($B575=R$1),LOOKUP(9.99999999999999E+307,$R$2:R574)+1,"")</f>
        <v>409</v>
      </c>
      <c r="S575" s="31">
        <f>IF(AND($B575=S$1),LOOKUP(9.99999999999999E+307,$S$2:S574)+1,"")</f>
        <v>409</v>
      </c>
      <c r="T575" s="265"/>
      <c r="U575" s="265"/>
      <c r="V575" s="265"/>
      <c r="AA575" s="254" t="str">
        <f t="shared" si="62"/>
        <v/>
      </c>
      <c r="AB575" s="254" t="str">
        <f t="shared" si="63"/>
        <v/>
      </c>
      <c r="AC575" s="255">
        <f t="shared" si="59"/>
        <v>0</v>
      </c>
      <c r="AD575" s="255">
        <f t="shared" si="60"/>
        <v>3836</v>
      </c>
      <c r="AE575" s="256" t="str">
        <f t="shared" si="64"/>
        <v/>
      </c>
      <c r="AF575" s="252" t="str">
        <f t="shared" si="65"/>
        <v>-</v>
      </c>
    </row>
    <row r="576" spans="1:32" ht="20.149999999999999" customHeight="1" x14ac:dyDescent="0.75">
      <c r="A576" s="31">
        <v>574</v>
      </c>
      <c r="B576" s="334"/>
      <c r="C576" s="335"/>
      <c r="D576" s="335"/>
      <c r="E576" s="336"/>
      <c r="F576" s="337"/>
      <c r="G576" s="253" t="str">
        <f t="shared" si="61"/>
        <v/>
      </c>
      <c r="H576" s="31" t="str">
        <f>IF(AND(B576=H$1),LOOKUP(9.99999999999999E+307,$H$2:H575)+1,"")</f>
        <v/>
      </c>
      <c r="I576" s="31" t="str">
        <f>IF(AND(B576=I$1),LOOKUP(9.99999999999999E+307,$I$2:I575)+1,"")</f>
        <v/>
      </c>
      <c r="J576" s="31">
        <f>IF(AND(B576=J$1),LOOKUP(9.99999999999999E+307,$J$2:J575)+1,"")</f>
        <v>410</v>
      </c>
      <c r="K576" s="31">
        <f>IF(AND(B576=K$1),LOOKUP(9.99999999999999E+307,$K$2:K575)+1,"")</f>
        <v>410</v>
      </c>
      <c r="L576" s="31">
        <f>IF(AND(B576=L$1),LOOKUP(9.99999999999999E+307,$L$2:L575)+1,"")</f>
        <v>410</v>
      </c>
      <c r="M576" s="31">
        <f>IF(AND(B576=M$1),LOOKUP(9.99999999999999E+307,$M$2:M575)+1,"")</f>
        <v>410</v>
      </c>
      <c r="N576" s="31" t="e">
        <f>IF(AND(B576=N$1),LOOKUP(9.99999999999999E+307,$N$2:N575)+1,"")</f>
        <v>#REF!</v>
      </c>
      <c r="O576" s="31" t="e">
        <f>IF(AND($B576=O$1),LOOKUP(9.99999999999999E+307,$O$2:O575)+1,"")</f>
        <v>#REF!</v>
      </c>
      <c r="P576" s="31" t="e">
        <f>IF(AND($B576=P$1),LOOKUP(9.99999999999999E+307,$P$2:P575)+1,"")</f>
        <v>#REF!</v>
      </c>
      <c r="Q576" s="31" t="e">
        <f>IF(AND($B576=Q$1),LOOKUP(9.99999999999999E+307,$Q$2:Q575)+1,"")</f>
        <v>#REF!</v>
      </c>
      <c r="R576" s="31">
        <f>IF(AND($B576=R$1),LOOKUP(9.99999999999999E+307,$R$2:R575)+1,"")</f>
        <v>410</v>
      </c>
      <c r="S576" s="31">
        <f>IF(AND($B576=S$1),LOOKUP(9.99999999999999E+307,$S$2:S575)+1,"")</f>
        <v>410</v>
      </c>
      <c r="T576" s="265"/>
      <c r="U576" s="265"/>
      <c r="V576" s="265"/>
      <c r="AA576" s="254" t="str">
        <f t="shared" si="62"/>
        <v/>
      </c>
      <c r="AB576" s="254" t="str">
        <f t="shared" si="63"/>
        <v/>
      </c>
      <c r="AC576" s="255">
        <f t="shared" si="59"/>
        <v>0</v>
      </c>
      <c r="AD576" s="255">
        <f t="shared" si="60"/>
        <v>3836</v>
      </c>
      <c r="AE576" s="256" t="str">
        <f t="shared" si="64"/>
        <v/>
      </c>
      <c r="AF576" s="252" t="str">
        <f t="shared" si="65"/>
        <v>-</v>
      </c>
    </row>
    <row r="577" spans="1:32" ht="20.149999999999999" customHeight="1" x14ac:dyDescent="0.75">
      <c r="A577" s="31">
        <v>575</v>
      </c>
      <c r="B577" s="334"/>
      <c r="C577" s="335"/>
      <c r="D577" s="335"/>
      <c r="E577" s="336"/>
      <c r="F577" s="337"/>
      <c r="G577" s="253" t="str">
        <f t="shared" si="61"/>
        <v/>
      </c>
      <c r="H577" s="31" t="str">
        <f>IF(AND(B577=H$1),LOOKUP(9.99999999999999E+307,$H$2:H576)+1,"")</f>
        <v/>
      </c>
      <c r="I577" s="31" t="str">
        <f>IF(AND(B577=I$1),LOOKUP(9.99999999999999E+307,$I$2:I576)+1,"")</f>
        <v/>
      </c>
      <c r="J577" s="31">
        <f>IF(AND(B577=J$1),LOOKUP(9.99999999999999E+307,$J$2:J576)+1,"")</f>
        <v>411</v>
      </c>
      <c r="K577" s="31">
        <f>IF(AND(B577=K$1),LOOKUP(9.99999999999999E+307,$K$2:K576)+1,"")</f>
        <v>411</v>
      </c>
      <c r="L577" s="31">
        <f>IF(AND(B577=L$1),LOOKUP(9.99999999999999E+307,$L$2:L576)+1,"")</f>
        <v>411</v>
      </c>
      <c r="M577" s="31">
        <f>IF(AND(B577=M$1),LOOKUP(9.99999999999999E+307,$M$2:M576)+1,"")</f>
        <v>411</v>
      </c>
      <c r="N577" s="31" t="e">
        <f>IF(AND(B577=N$1),LOOKUP(9.99999999999999E+307,$N$2:N576)+1,"")</f>
        <v>#REF!</v>
      </c>
      <c r="O577" s="31" t="e">
        <f>IF(AND($B577=O$1),LOOKUP(9.99999999999999E+307,$O$2:O576)+1,"")</f>
        <v>#REF!</v>
      </c>
      <c r="P577" s="31" t="e">
        <f>IF(AND($B577=P$1),LOOKUP(9.99999999999999E+307,$P$2:P576)+1,"")</f>
        <v>#REF!</v>
      </c>
      <c r="Q577" s="31" t="e">
        <f>IF(AND($B577=Q$1),LOOKUP(9.99999999999999E+307,$Q$2:Q576)+1,"")</f>
        <v>#REF!</v>
      </c>
      <c r="R577" s="31">
        <f>IF(AND($B577=R$1),LOOKUP(9.99999999999999E+307,$R$2:R576)+1,"")</f>
        <v>411</v>
      </c>
      <c r="S577" s="31">
        <f>IF(AND($B577=S$1),LOOKUP(9.99999999999999E+307,$S$2:S576)+1,"")</f>
        <v>411</v>
      </c>
      <c r="T577" s="265"/>
      <c r="U577" s="265"/>
      <c r="V577" s="265"/>
      <c r="AA577" s="254" t="str">
        <f t="shared" si="62"/>
        <v/>
      </c>
      <c r="AB577" s="254" t="str">
        <f t="shared" si="63"/>
        <v/>
      </c>
      <c r="AC577" s="255">
        <f t="shared" si="59"/>
        <v>0</v>
      </c>
      <c r="AD577" s="255">
        <f t="shared" si="60"/>
        <v>3836</v>
      </c>
      <c r="AE577" s="256" t="str">
        <f t="shared" si="64"/>
        <v/>
      </c>
      <c r="AF577" s="252" t="str">
        <f t="shared" si="65"/>
        <v>-</v>
      </c>
    </row>
    <row r="578" spans="1:32" ht="20.149999999999999" customHeight="1" x14ac:dyDescent="0.75">
      <c r="A578" s="31">
        <v>576</v>
      </c>
      <c r="B578" s="354"/>
      <c r="C578" s="335"/>
      <c r="D578" s="335"/>
      <c r="E578" s="337"/>
      <c r="F578" s="337"/>
      <c r="G578" s="253" t="str">
        <f t="shared" si="61"/>
        <v/>
      </c>
      <c r="H578" s="31" t="str">
        <f>IF(AND(B578=H$1),LOOKUP(9.99999999999999E+307,$H$2:H577)+1,"")</f>
        <v/>
      </c>
      <c r="I578" s="31" t="str">
        <f>IF(AND(B578=I$1),LOOKUP(9.99999999999999E+307,$I$2:I577)+1,"")</f>
        <v/>
      </c>
      <c r="J578" s="31">
        <f>IF(AND(B578=J$1),LOOKUP(9.99999999999999E+307,$J$2:J577)+1,"")</f>
        <v>412</v>
      </c>
      <c r="K578" s="31">
        <f>IF(AND(B578=K$1),LOOKUP(9.99999999999999E+307,$K$2:K577)+1,"")</f>
        <v>412</v>
      </c>
      <c r="L578" s="31">
        <f>IF(AND(B578=L$1),LOOKUP(9.99999999999999E+307,$L$2:L577)+1,"")</f>
        <v>412</v>
      </c>
      <c r="M578" s="31">
        <f>IF(AND(B578=M$1),LOOKUP(9.99999999999999E+307,$M$2:M577)+1,"")</f>
        <v>412</v>
      </c>
      <c r="N578" s="31" t="e">
        <f>IF(AND(B578=N$1),LOOKUP(9.99999999999999E+307,$N$2:N577)+1,"")</f>
        <v>#REF!</v>
      </c>
      <c r="O578" s="31" t="e">
        <f>IF(AND($B578=O$1),LOOKUP(9.99999999999999E+307,$O$2:O577)+1,"")</f>
        <v>#REF!</v>
      </c>
      <c r="P578" s="31" t="e">
        <f>IF(AND($B578=P$1),LOOKUP(9.99999999999999E+307,$P$2:P577)+1,"")</f>
        <v>#REF!</v>
      </c>
      <c r="Q578" s="31" t="e">
        <f>IF(AND($B578=Q$1),LOOKUP(9.99999999999999E+307,$Q$2:Q577)+1,"")</f>
        <v>#REF!</v>
      </c>
      <c r="R578" s="31">
        <f>IF(AND($B578=R$1),LOOKUP(9.99999999999999E+307,$R$2:R577)+1,"")</f>
        <v>412</v>
      </c>
      <c r="S578" s="31">
        <f>IF(AND($B578=S$1),LOOKUP(9.99999999999999E+307,$S$2:S577)+1,"")</f>
        <v>412</v>
      </c>
      <c r="T578" s="265"/>
      <c r="U578" s="265"/>
      <c r="V578" s="265"/>
      <c r="AA578" s="254" t="str">
        <f t="shared" si="62"/>
        <v/>
      </c>
      <c r="AB578" s="254" t="str">
        <f t="shared" si="63"/>
        <v/>
      </c>
      <c r="AC578" s="255">
        <f t="shared" si="59"/>
        <v>0</v>
      </c>
      <c r="AD578" s="255">
        <f t="shared" si="60"/>
        <v>3836</v>
      </c>
      <c r="AE578" s="256" t="str">
        <f t="shared" si="64"/>
        <v/>
      </c>
      <c r="AF578" s="252" t="str">
        <f t="shared" si="65"/>
        <v>-</v>
      </c>
    </row>
    <row r="579" spans="1:32" ht="20.149999999999999" customHeight="1" x14ac:dyDescent="0.75">
      <c r="A579" s="31">
        <v>577</v>
      </c>
      <c r="B579" s="354"/>
      <c r="C579" s="335"/>
      <c r="D579" s="335"/>
      <c r="E579" s="337"/>
      <c r="F579" s="337"/>
      <c r="G579" s="253" t="str">
        <f t="shared" si="61"/>
        <v/>
      </c>
      <c r="H579" s="31" t="str">
        <f>IF(AND(B579=H$1),LOOKUP(9.99999999999999E+307,$H$2:H578)+1,"")</f>
        <v/>
      </c>
      <c r="I579" s="31" t="str">
        <f>IF(AND(B579=I$1),LOOKUP(9.99999999999999E+307,$I$2:I578)+1,"")</f>
        <v/>
      </c>
      <c r="J579" s="31">
        <f>IF(AND(B579=J$1),LOOKUP(9.99999999999999E+307,$J$2:J578)+1,"")</f>
        <v>413</v>
      </c>
      <c r="K579" s="31">
        <f>IF(AND(B579=K$1),LOOKUP(9.99999999999999E+307,$K$2:K578)+1,"")</f>
        <v>413</v>
      </c>
      <c r="L579" s="31">
        <f>IF(AND(B579=L$1),LOOKUP(9.99999999999999E+307,$L$2:L578)+1,"")</f>
        <v>413</v>
      </c>
      <c r="M579" s="31">
        <f>IF(AND(B579=M$1),LOOKUP(9.99999999999999E+307,$M$2:M578)+1,"")</f>
        <v>413</v>
      </c>
      <c r="N579" s="31" t="e">
        <f>IF(AND(B579=N$1),LOOKUP(9.99999999999999E+307,$N$2:N578)+1,"")</f>
        <v>#REF!</v>
      </c>
      <c r="O579" s="31" t="e">
        <f>IF(AND($B579=O$1),LOOKUP(9.99999999999999E+307,$O$2:O578)+1,"")</f>
        <v>#REF!</v>
      </c>
      <c r="P579" s="31" t="e">
        <f>IF(AND($B579=P$1),LOOKUP(9.99999999999999E+307,$P$2:P578)+1,"")</f>
        <v>#REF!</v>
      </c>
      <c r="Q579" s="31" t="e">
        <f>IF(AND($B579=Q$1),LOOKUP(9.99999999999999E+307,$Q$2:Q578)+1,"")</f>
        <v>#REF!</v>
      </c>
      <c r="R579" s="31">
        <f>IF(AND($B579=R$1),LOOKUP(9.99999999999999E+307,$R$2:R578)+1,"")</f>
        <v>413</v>
      </c>
      <c r="S579" s="31">
        <f>IF(AND($B579=S$1),LOOKUP(9.99999999999999E+307,$S$2:S578)+1,"")</f>
        <v>413</v>
      </c>
      <c r="T579" s="265"/>
      <c r="U579" s="265"/>
      <c r="V579" s="265"/>
      <c r="AA579" s="254" t="str">
        <f t="shared" si="62"/>
        <v/>
      </c>
      <c r="AB579" s="254" t="str">
        <f t="shared" si="63"/>
        <v/>
      </c>
      <c r="AC579" s="255">
        <f t="shared" ref="AC579:AC642" si="66">COUNTIF($C$3:$C$4002,C579)</f>
        <v>0</v>
      </c>
      <c r="AD579" s="255">
        <f t="shared" ref="AD579:AD642" si="67">SUMPRODUCT(--(E579&amp;F579=$E$3:$E$4002&amp;$F$3:$F$4002))</f>
        <v>3836</v>
      </c>
      <c r="AE579" s="256" t="str">
        <f t="shared" si="64"/>
        <v/>
      </c>
      <c r="AF579" s="252" t="str">
        <f t="shared" si="65"/>
        <v>-</v>
      </c>
    </row>
    <row r="580" spans="1:32" ht="20.149999999999999" customHeight="1" x14ac:dyDescent="0.75">
      <c r="A580" s="31">
        <v>578</v>
      </c>
      <c r="B580" s="354"/>
      <c r="C580" s="335"/>
      <c r="D580" s="335"/>
      <c r="E580" s="337"/>
      <c r="F580" s="337"/>
      <c r="G580" s="253" t="str">
        <f t="shared" ref="G580:G643" si="68">B580&amp;C580</f>
        <v/>
      </c>
      <c r="H580" s="31" t="str">
        <f>IF(AND(B580=H$1),LOOKUP(9.99999999999999E+307,$H$2:H579)+1,"")</f>
        <v/>
      </c>
      <c r="I580" s="31" t="str">
        <f>IF(AND(B580=I$1),LOOKUP(9.99999999999999E+307,$I$2:I579)+1,"")</f>
        <v/>
      </c>
      <c r="J580" s="31">
        <f>IF(AND(B580=J$1),LOOKUP(9.99999999999999E+307,$J$2:J579)+1,"")</f>
        <v>414</v>
      </c>
      <c r="K580" s="31">
        <f>IF(AND(B580=K$1),LOOKUP(9.99999999999999E+307,$K$2:K579)+1,"")</f>
        <v>414</v>
      </c>
      <c r="L580" s="31">
        <f>IF(AND(B580=L$1),LOOKUP(9.99999999999999E+307,$L$2:L579)+1,"")</f>
        <v>414</v>
      </c>
      <c r="M580" s="31">
        <f>IF(AND(B580=M$1),LOOKUP(9.99999999999999E+307,$M$2:M579)+1,"")</f>
        <v>414</v>
      </c>
      <c r="N580" s="31" t="e">
        <f>IF(AND(B580=N$1),LOOKUP(9.99999999999999E+307,$N$2:N579)+1,"")</f>
        <v>#REF!</v>
      </c>
      <c r="O580" s="31" t="e">
        <f>IF(AND($B580=O$1),LOOKUP(9.99999999999999E+307,$O$2:O579)+1,"")</f>
        <v>#REF!</v>
      </c>
      <c r="P580" s="31" t="e">
        <f>IF(AND($B580=P$1),LOOKUP(9.99999999999999E+307,$P$2:P579)+1,"")</f>
        <v>#REF!</v>
      </c>
      <c r="Q580" s="31" t="e">
        <f>IF(AND($B580=Q$1),LOOKUP(9.99999999999999E+307,$Q$2:Q579)+1,"")</f>
        <v>#REF!</v>
      </c>
      <c r="R580" s="31">
        <f>IF(AND($B580=R$1),LOOKUP(9.99999999999999E+307,$R$2:R579)+1,"")</f>
        <v>414</v>
      </c>
      <c r="S580" s="31">
        <f>IF(AND($B580=S$1),LOOKUP(9.99999999999999E+307,$S$2:S579)+1,"")</f>
        <v>414</v>
      </c>
      <c r="T580" s="265"/>
      <c r="U580" s="265"/>
      <c r="V580" s="265"/>
      <c r="AA580" s="254" t="str">
        <f t="shared" ref="AA580:AA643" si="69">IF(AD580=2,"นักเรียนซ้ำ","")</f>
        <v/>
      </c>
      <c r="AB580" s="254" t="str">
        <f t="shared" ref="AB580:AB643" si="70">IF(AC580=2,"เลขประจำตัวซ้ำ","")</f>
        <v/>
      </c>
      <c r="AC580" s="255">
        <f t="shared" si="66"/>
        <v>0</v>
      </c>
      <c r="AD580" s="255">
        <f t="shared" si="67"/>
        <v>3836</v>
      </c>
      <c r="AE580" s="256" t="str">
        <f t="shared" ref="AE580:AE643" si="71">IF(D580="เด็กชาย",1,IF(D580="นาย",1,IF(D580="เด็กหญิง",2,IF(D580="นางสาว",2,IF(D580="ด.ช.",1,IF(D580="ด.ญ.",2,IF(D580="น.ส.",2,"")))))))</f>
        <v/>
      </c>
      <c r="AF580" s="252" t="str">
        <f t="shared" si="65"/>
        <v>-</v>
      </c>
    </row>
    <row r="581" spans="1:32" ht="20.149999999999999" customHeight="1" x14ac:dyDescent="0.75">
      <c r="A581" s="31">
        <v>579</v>
      </c>
      <c r="B581" s="354"/>
      <c r="C581" s="335"/>
      <c r="D581" s="335"/>
      <c r="E581" s="337"/>
      <c r="F581" s="337"/>
      <c r="G581" s="253" t="str">
        <f t="shared" si="68"/>
        <v/>
      </c>
      <c r="H581" s="31" t="str">
        <f>IF(AND(B581=H$1),LOOKUP(9.99999999999999E+307,$H$2:H580)+1,"")</f>
        <v/>
      </c>
      <c r="I581" s="31" t="str">
        <f>IF(AND(B581=I$1),LOOKUP(9.99999999999999E+307,$I$2:I580)+1,"")</f>
        <v/>
      </c>
      <c r="J581" s="31">
        <f>IF(AND(B581=J$1),LOOKUP(9.99999999999999E+307,$J$2:J580)+1,"")</f>
        <v>415</v>
      </c>
      <c r="K581" s="31">
        <f>IF(AND(B581=K$1),LOOKUP(9.99999999999999E+307,$K$2:K580)+1,"")</f>
        <v>415</v>
      </c>
      <c r="L581" s="31">
        <f>IF(AND(B581=L$1),LOOKUP(9.99999999999999E+307,$L$2:L580)+1,"")</f>
        <v>415</v>
      </c>
      <c r="M581" s="31">
        <f>IF(AND(B581=M$1),LOOKUP(9.99999999999999E+307,$M$2:M580)+1,"")</f>
        <v>415</v>
      </c>
      <c r="N581" s="31" t="e">
        <f>IF(AND(B581=N$1),LOOKUP(9.99999999999999E+307,$N$2:N580)+1,"")</f>
        <v>#REF!</v>
      </c>
      <c r="O581" s="31" t="e">
        <f>IF(AND($B581=O$1),LOOKUP(9.99999999999999E+307,$O$2:O580)+1,"")</f>
        <v>#REF!</v>
      </c>
      <c r="P581" s="31" t="e">
        <f>IF(AND($B581=P$1),LOOKUP(9.99999999999999E+307,$P$2:P580)+1,"")</f>
        <v>#REF!</v>
      </c>
      <c r="Q581" s="31" t="e">
        <f>IF(AND($B581=Q$1),LOOKUP(9.99999999999999E+307,$Q$2:Q580)+1,"")</f>
        <v>#REF!</v>
      </c>
      <c r="R581" s="31">
        <f>IF(AND($B581=R$1),LOOKUP(9.99999999999999E+307,$R$2:R580)+1,"")</f>
        <v>415</v>
      </c>
      <c r="S581" s="31">
        <f>IF(AND($B581=S$1),LOOKUP(9.99999999999999E+307,$S$2:S580)+1,"")</f>
        <v>415</v>
      </c>
      <c r="T581" s="265"/>
      <c r="U581" s="265"/>
      <c r="V581" s="265"/>
      <c r="AA581" s="254" t="str">
        <f t="shared" si="69"/>
        <v/>
      </c>
      <c r="AB581" s="254" t="str">
        <f t="shared" si="70"/>
        <v/>
      </c>
      <c r="AC581" s="255">
        <f t="shared" si="66"/>
        <v>0</v>
      </c>
      <c r="AD581" s="255">
        <f t="shared" si="67"/>
        <v>3836</v>
      </c>
      <c r="AE581" s="256" t="str">
        <f t="shared" si="71"/>
        <v/>
      </c>
      <c r="AF581" s="252" t="str">
        <f t="shared" si="65"/>
        <v>-</v>
      </c>
    </row>
    <row r="582" spans="1:32" ht="20.149999999999999" customHeight="1" x14ac:dyDescent="0.75">
      <c r="A582" s="31">
        <v>580</v>
      </c>
      <c r="B582" s="237"/>
      <c r="C582" s="257"/>
      <c r="D582" s="257"/>
      <c r="E582" s="262"/>
      <c r="F582" s="262"/>
      <c r="G582" s="253" t="str">
        <f t="shared" si="68"/>
        <v/>
      </c>
      <c r="H582" s="31" t="str">
        <f>IF(AND(B582=H$1),LOOKUP(9.99999999999999E+307,$H$2:H581)+1,"")</f>
        <v/>
      </c>
      <c r="I582" s="31" t="str">
        <f>IF(AND(B582=I$1),LOOKUP(9.99999999999999E+307,$I$2:I581)+1,"")</f>
        <v/>
      </c>
      <c r="J582" s="31">
        <f>IF(AND(B582=J$1),LOOKUP(9.99999999999999E+307,$J$2:J581)+1,"")</f>
        <v>416</v>
      </c>
      <c r="K582" s="31">
        <f>IF(AND(B582=K$1),LOOKUP(9.99999999999999E+307,$K$2:K581)+1,"")</f>
        <v>416</v>
      </c>
      <c r="L582" s="31">
        <f>IF(AND(B582=L$1),LOOKUP(9.99999999999999E+307,$L$2:L581)+1,"")</f>
        <v>416</v>
      </c>
      <c r="M582" s="31">
        <f>IF(AND(B582=M$1),LOOKUP(9.99999999999999E+307,$M$2:M581)+1,"")</f>
        <v>416</v>
      </c>
      <c r="N582" s="31" t="e">
        <f>IF(AND(B582=N$1),LOOKUP(9.99999999999999E+307,$N$2:N581)+1,"")</f>
        <v>#REF!</v>
      </c>
      <c r="O582" s="31" t="e">
        <f>IF(AND($B582=O$1),LOOKUP(9.99999999999999E+307,$O$2:O581)+1,"")</f>
        <v>#REF!</v>
      </c>
      <c r="P582" s="31" t="e">
        <f>IF(AND($B582=P$1),LOOKUP(9.99999999999999E+307,$P$2:P581)+1,"")</f>
        <v>#REF!</v>
      </c>
      <c r="Q582" s="31" t="e">
        <f>IF(AND($B582=Q$1),LOOKUP(9.99999999999999E+307,$Q$2:Q581)+1,"")</f>
        <v>#REF!</v>
      </c>
      <c r="R582" s="31">
        <f>IF(AND($B582=R$1),LOOKUP(9.99999999999999E+307,$R$2:R581)+1,"")</f>
        <v>416</v>
      </c>
      <c r="S582" s="31">
        <f>IF(AND($B582=S$1),LOOKUP(9.99999999999999E+307,$S$2:S581)+1,"")</f>
        <v>416</v>
      </c>
      <c r="T582" s="265"/>
      <c r="U582" s="265"/>
      <c r="V582" s="265"/>
      <c r="AA582" s="254" t="str">
        <f t="shared" si="69"/>
        <v/>
      </c>
      <c r="AB582" s="254" t="str">
        <f t="shared" si="70"/>
        <v/>
      </c>
      <c r="AC582" s="255">
        <f t="shared" si="66"/>
        <v>0</v>
      </c>
      <c r="AD582" s="255">
        <f t="shared" si="67"/>
        <v>3836</v>
      </c>
      <c r="AE582" s="256" t="str">
        <f t="shared" si="71"/>
        <v/>
      </c>
      <c r="AF582" s="252" t="str">
        <f t="shared" si="65"/>
        <v>-</v>
      </c>
    </row>
    <row r="583" spans="1:32" ht="20.149999999999999" customHeight="1" x14ac:dyDescent="0.75">
      <c r="A583" s="31">
        <v>581</v>
      </c>
      <c r="B583" s="237"/>
      <c r="C583" s="257"/>
      <c r="D583" s="257"/>
      <c r="E583" s="262"/>
      <c r="F583" s="262"/>
      <c r="G583" s="253" t="str">
        <f t="shared" si="68"/>
        <v/>
      </c>
      <c r="H583" s="31" t="str">
        <f>IF(AND(B583=H$1),LOOKUP(9.99999999999999E+307,$H$2:H582)+1,"")</f>
        <v/>
      </c>
      <c r="I583" s="31" t="str">
        <f>IF(AND(B583=I$1),LOOKUP(9.99999999999999E+307,$I$2:I582)+1,"")</f>
        <v/>
      </c>
      <c r="J583" s="31">
        <f>IF(AND(B583=J$1),LOOKUP(9.99999999999999E+307,$J$2:J582)+1,"")</f>
        <v>417</v>
      </c>
      <c r="K583" s="31">
        <f>IF(AND(B583=K$1),LOOKUP(9.99999999999999E+307,$K$2:K582)+1,"")</f>
        <v>417</v>
      </c>
      <c r="L583" s="31">
        <f>IF(AND(B583=L$1),LOOKUP(9.99999999999999E+307,$L$2:L582)+1,"")</f>
        <v>417</v>
      </c>
      <c r="M583" s="31">
        <f>IF(AND(B583=M$1),LOOKUP(9.99999999999999E+307,$M$2:M582)+1,"")</f>
        <v>417</v>
      </c>
      <c r="N583" s="31" t="e">
        <f>IF(AND(B583=N$1),LOOKUP(9.99999999999999E+307,$N$2:N582)+1,"")</f>
        <v>#REF!</v>
      </c>
      <c r="O583" s="31" t="e">
        <f>IF(AND($B583=O$1),LOOKUP(9.99999999999999E+307,$O$2:O582)+1,"")</f>
        <v>#REF!</v>
      </c>
      <c r="P583" s="31" t="e">
        <f>IF(AND($B583=P$1),LOOKUP(9.99999999999999E+307,$P$2:P582)+1,"")</f>
        <v>#REF!</v>
      </c>
      <c r="Q583" s="31" t="e">
        <f>IF(AND($B583=Q$1),LOOKUP(9.99999999999999E+307,$Q$2:Q582)+1,"")</f>
        <v>#REF!</v>
      </c>
      <c r="R583" s="31">
        <f>IF(AND($B583=R$1),LOOKUP(9.99999999999999E+307,$R$2:R582)+1,"")</f>
        <v>417</v>
      </c>
      <c r="S583" s="31">
        <f>IF(AND($B583=S$1),LOOKUP(9.99999999999999E+307,$S$2:S582)+1,"")</f>
        <v>417</v>
      </c>
      <c r="T583" s="265"/>
      <c r="U583" s="265"/>
      <c r="V583" s="265"/>
      <c r="AA583" s="254" t="str">
        <f t="shared" si="69"/>
        <v/>
      </c>
      <c r="AB583" s="254" t="str">
        <f t="shared" si="70"/>
        <v/>
      </c>
      <c r="AC583" s="255">
        <f t="shared" si="66"/>
        <v>0</v>
      </c>
      <c r="AD583" s="255">
        <f t="shared" si="67"/>
        <v>3836</v>
      </c>
      <c r="AE583" s="256" t="str">
        <f t="shared" si="71"/>
        <v/>
      </c>
      <c r="AF583" s="252" t="str">
        <f t="shared" si="65"/>
        <v>-</v>
      </c>
    </row>
    <row r="584" spans="1:32" ht="20.149999999999999" customHeight="1" x14ac:dyDescent="0.75">
      <c r="A584" s="31">
        <v>582</v>
      </c>
      <c r="B584" s="237"/>
      <c r="C584" s="257"/>
      <c r="D584" s="257"/>
      <c r="E584" s="262"/>
      <c r="F584" s="262"/>
      <c r="G584" s="253" t="str">
        <f t="shared" si="68"/>
        <v/>
      </c>
      <c r="H584" s="31" t="str">
        <f>IF(AND(B584=H$1),LOOKUP(9.99999999999999E+307,$H$2:H583)+1,"")</f>
        <v/>
      </c>
      <c r="I584" s="31" t="str">
        <f>IF(AND(B584=I$1),LOOKUP(9.99999999999999E+307,$I$2:I583)+1,"")</f>
        <v/>
      </c>
      <c r="J584" s="31">
        <f>IF(AND(B584=J$1),LOOKUP(9.99999999999999E+307,$J$2:J583)+1,"")</f>
        <v>418</v>
      </c>
      <c r="K584" s="31">
        <f>IF(AND(B584=K$1),LOOKUP(9.99999999999999E+307,$K$2:K583)+1,"")</f>
        <v>418</v>
      </c>
      <c r="L584" s="31">
        <f>IF(AND(B584=L$1),LOOKUP(9.99999999999999E+307,$L$2:L583)+1,"")</f>
        <v>418</v>
      </c>
      <c r="M584" s="31">
        <f>IF(AND(B584=M$1),LOOKUP(9.99999999999999E+307,$M$2:M583)+1,"")</f>
        <v>418</v>
      </c>
      <c r="N584" s="31" t="e">
        <f>IF(AND(B584=N$1),LOOKUP(9.99999999999999E+307,$N$2:N583)+1,"")</f>
        <v>#REF!</v>
      </c>
      <c r="O584" s="31" t="e">
        <f>IF(AND($B584=O$1),LOOKUP(9.99999999999999E+307,$O$2:O583)+1,"")</f>
        <v>#REF!</v>
      </c>
      <c r="P584" s="31" t="e">
        <f>IF(AND($B584=P$1),LOOKUP(9.99999999999999E+307,$P$2:P583)+1,"")</f>
        <v>#REF!</v>
      </c>
      <c r="Q584" s="31" t="e">
        <f>IF(AND($B584=Q$1),LOOKUP(9.99999999999999E+307,$Q$2:Q583)+1,"")</f>
        <v>#REF!</v>
      </c>
      <c r="R584" s="31">
        <f>IF(AND($B584=R$1),LOOKUP(9.99999999999999E+307,$R$2:R583)+1,"")</f>
        <v>418</v>
      </c>
      <c r="S584" s="31">
        <f>IF(AND($B584=S$1),LOOKUP(9.99999999999999E+307,$S$2:S583)+1,"")</f>
        <v>418</v>
      </c>
      <c r="T584" s="265"/>
      <c r="U584" s="265"/>
      <c r="V584" s="265"/>
      <c r="AA584" s="254" t="str">
        <f t="shared" si="69"/>
        <v/>
      </c>
      <c r="AB584" s="254" t="str">
        <f t="shared" si="70"/>
        <v/>
      </c>
      <c r="AC584" s="255">
        <f t="shared" si="66"/>
        <v>0</v>
      </c>
      <c r="AD584" s="255">
        <f t="shared" si="67"/>
        <v>3836</v>
      </c>
      <c r="AE584" s="256" t="str">
        <f t="shared" si="71"/>
        <v/>
      </c>
      <c r="AF584" s="252" t="str">
        <f t="shared" si="65"/>
        <v>-</v>
      </c>
    </row>
    <row r="585" spans="1:32" ht="20.149999999999999" customHeight="1" x14ac:dyDescent="0.75">
      <c r="A585" s="31">
        <v>583</v>
      </c>
      <c r="B585" s="237"/>
      <c r="C585" s="257"/>
      <c r="D585" s="257"/>
      <c r="E585" s="262"/>
      <c r="F585" s="262"/>
      <c r="G585" s="253" t="str">
        <f t="shared" si="68"/>
        <v/>
      </c>
      <c r="H585" s="31" t="str">
        <f>IF(AND(B585=H$1),LOOKUP(9.99999999999999E+307,$H$2:H584)+1,"")</f>
        <v/>
      </c>
      <c r="I585" s="31" t="str">
        <f>IF(AND(B585=I$1),LOOKUP(9.99999999999999E+307,$I$2:I584)+1,"")</f>
        <v/>
      </c>
      <c r="J585" s="31">
        <f>IF(AND(B585=J$1),LOOKUP(9.99999999999999E+307,$J$2:J584)+1,"")</f>
        <v>419</v>
      </c>
      <c r="K585" s="31">
        <f>IF(AND(B585=K$1),LOOKUP(9.99999999999999E+307,$K$2:K584)+1,"")</f>
        <v>419</v>
      </c>
      <c r="L585" s="31">
        <f>IF(AND(B585=L$1),LOOKUP(9.99999999999999E+307,$L$2:L584)+1,"")</f>
        <v>419</v>
      </c>
      <c r="M585" s="31">
        <f>IF(AND(B585=M$1),LOOKUP(9.99999999999999E+307,$M$2:M584)+1,"")</f>
        <v>419</v>
      </c>
      <c r="N585" s="31" t="e">
        <f>IF(AND(B585=N$1),LOOKUP(9.99999999999999E+307,$N$2:N584)+1,"")</f>
        <v>#REF!</v>
      </c>
      <c r="O585" s="31" t="e">
        <f>IF(AND($B585=O$1),LOOKUP(9.99999999999999E+307,$O$2:O584)+1,"")</f>
        <v>#REF!</v>
      </c>
      <c r="P585" s="31" t="e">
        <f>IF(AND($B585=P$1),LOOKUP(9.99999999999999E+307,$P$2:P584)+1,"")</f>
        <v>#REF!</v>
      </c>
      <c r="Q585" s="31" t="e">
        <f>IF(AND($B585=Q$1),LOOKUP(9.99999999999999E+307,$Q$2:Q584)+1,"")</f>
        <v>#REF!</v>
      </c>
      <c r="R585" s="31">
        <f>IF(AND($B585=R$1),LOOKUP(9.99999999999999E+307,$R$2:R584)+1,"")</f>
        <v>419</v>
      </c>
      <c r="S585" s="31">
        <f>IF(AND($B585=S$1),LOOKUP(9.99999999999999E+307,$S$2:S584)+1,"")</f>
        <v>419</v>
      </c>
      <c r="T585" s="265"/>
      <c r="U585" s="265"/>
      <c r="V585" s="265"/>
      <c r="AA585" s="254" t="str">
        <f t="shared" si="69"/>
        <v/>
      </c>
      <c r="AB585" s="254" t="str">
        <f t="shared" si="70"/>
        <v/>
      </c>
      <c r="AC585" s="255">
        <f t="shared" si="66"/>
        <v>0</v>
      </c>
      <c r="AD585" s="255">
        <f t="shared" si="67"/>
        <v>3836</v>
      </c>
      <c r="AE585" s="256" t="str">
        <f t="shared" si="71"/>
        <v/>
      </c>
      <c r="AF585" s="252" t="str">
        <f t="shared" si="65"/>
        <v>-</v>
      </c>
    </row>
    <row r="586" spans="1:32" ht="20.149999999999999" customHeight="1" x14ac:dyDescent="0.75">
      <c r="A586" s="31">
        <v>584</v>
      </c>
      <c r="B586" s="237"/>
      <c r="C586" s="257"/>
      <c r="D586" s="257"/>
      <c r="E586" s="262"/>
      <c r="F586" s="262"/>
      <c r="G586" s="253" t="str">
        <f t="shared" si="68"/>
        <v/>
      </c>
      <c r="H586" s="31" t="str">
        <f>IF(AND(B586=H$1),LOOKUP(9.99999999999999E+307,$H$2:H585)+1,"")</f>
        <v/>
      </c>
      <c r="I586" s="31" t="str">
        <f>IF(AND(B586=I$1),LOOKUP(9.99999999999999E+307,$I$2:I585)+1,"")</f>
        <v/>
      </c>
      <c r="J586" s="31">
        <f>IF(AND(B586=J$1),LOOKUP(9.99999999999999E+307,$J$2:J585)+1,"")</f>
        <v>420</v>
      </c>
      <c r="K586" s="31">
        <f>IF(AND(B586=K$1),LOOKUP(9.99999999999999E+307,$K$2:K585)+1,"")</f>
        <v>420</v>
      </c>
      <c r="L586" s="31">
        <f>IF(AND(B586=L$1),LOOKUP(9.99999999999999E+307,$L$2:L585)+1,"")</f>
        <v>420</v>
      </c>
      <c r="M586" s="31">
        <f>IF(AND(B586=M$1),LOOKUP(9.99999999999999E+307,$M$2:M585)+1,"")</f>
        <v>420</v>
      </c>
      <c r="N586" s="31" t="e">
        <f>IF(AND(B586=N$1),LOOKUP(9.99999999999999E+307,$N$2:N585)+1,"")</f>
        <v>#REF!</v>
      </c>
      <c r="O586" s="31" t="e">
        <f>IF(AND($B586=O$1),LOOKUP(9.99999999999999E+307,$O$2:O585)+1,"")</f>
        <v>#REF!</v>
      </c>
      <c r="P586" s="31" t="e">
        <f>IF(AND($B586=P$1),LOOKUP(9.99999999999999E+307,$P$2:P585)+1,"")</f>
        <v>#REF!</v>
      </c>
      <c r="Q586" s="31" t="e">
        <f>IF(AND($B586=Q$1),LOOKUP(9.99999999999999E+307,$Q$2:Q585)+1,"")</f>
        <v>#REF!</v>
      </c>
      <c r="R586" s="31">
        <f>IF(AND($B586=R$1),LOOKUP(9.99999999999999E+307,$R$2:R585)+1,"")</f>
        <v>420</v>
      </c>
      <c r="S586" s="31">
        <f>IF(AND($B586=S$1),LOOKUP(9.99999999999999E+307,$S$2:S585)+1,"")</f>
        <v>420</v>
      </c>
      <c r="T586" s="265"/>
      <c r="U586" s="265"/>
      <c r="V586" s="265"/>
      <c r="AA586" s="254" t="str">
        <f t="shared" si="69"/>
        <v/>
      </c>
      <c r="AB586" s="254" t="str">
        <f t="shared" si="70"/>
        <v/>
      </c>
      <c r="AC586" s="255">
        <f t="shared" si="66"/>
        <v>0</v>
      </c>
      <c r="AD586" s="255">
        <f t="shared" si="67"/>
        <v>3836</v>
      </c>
      <c r="AE586" s="256" t="str">
        <f t="shared" si="71"/>
        <v/>
      </c>
      <c r="AF586" s="252" t="str">
        <f t="shared" si="65"/>
        <v>-</v>
      </c>
    </row>
    <row r="587" spans="1:32" ht="20.149999999999999" customHeight="1" x14ac:dyDescent="0.75">
      <c r="A587" s="31">
        <v>585</v>
      </c>
      <c r="B587" s="237"/>
      <c r="C587" s="257"/>
      <c r="D587" s="257"/>
      <c r="E587" s="262"/>
      <c r="F587" s="262"/>
      <c r="G587" s="253" t="str">
        <f t="shared" si="68"/>
        <v/>
      </c>
      <c r="H587" s="31" t="str">
        <f>IF(AND(B587=H$1),LOOKUP(9.99999999999999E+307,$H$2:H586)+1,"")</f>
        <v/>
      </c>
      <c r="I587" s="31" t="str">
        <f>IF(AND(B587=I$1),LOOKUP(9.99999999999999E+307,$I$2:I586)+1,"")</f>
        <v/>
      </c>
      <c r="J587" s="31">
        <f>IF(AND(B587=J$1),LOOKUP(9.99999999999999E+307,$J$2:J586)+1,"")</f>
        <v>421</v>
      </c>
      <c r="K587" s="31">
        <f>IF(AND(B587=K$1),LOOKUP(9.99999999999999E+307,$K$2:K586)+1,"")</f>
        <v>421</v>
      </c>
      <c r="L587" s="31">
        <f>IF(AND(B587=L$1),LOOKUP(9.99999999999999E+307,$L$2:L586)+1,"")</f>
        <v>421</v>
      </c>
      <c r="M587" s="31">
        <f>IF(AND(B587=M$1),LOOKUP(9.99999999999999E+307,$M$2:M586)+1,"")</f>
        <v>421</v>
      </c>
      <c r="N587" s="31" t="e">
        <f>IF(AND(B587=N$1),LOOKUP(9.99999999999999E+307,$N$2:N586)+1,"")</f>
        <v>#REF!</v>
      </c>
      <c r="O587" s="31" t="e">
        <f>IF(AND($B587=O$1),LOOKUP(9.99999999999999E+307,$O$2:O586)+1,"")</f>
        <v>#REF!</v>
      </c>
      <c r="P587" s="31" t="e">
        <f>IF(AND($B587=P$1),LOOKUP(9.99999999999999E+307,$P$2:P586)+1,"")</f>
        <v>#REF!</v>
      </c>
      <c r="Q587" s="31" t="e">
        <f>IF(AND($B587=Q$1),LOOKUP(9.99999999999999E+307,$Q$2:Q586)+1,"")</f>
        <v>#REF!</v>
      </c>
      <c r="R587" s="31">
        <f>IF(AND($B587=R$1),LOOKUP(9.99999999999999E+307,$R$2:R586)+1,"")</f>
        <v>421</v>
      </c>
      <c r="S587" s="31">
        <f>IF(AND($B587=S$1),LOOKUP(9.99999999999999E+307,$S$2:S586)+1,"")</f>
        <v>421</v>
      </c>
      <c r="T587" s="265"/>
      <c r="U587" s="265"/>
      <c r="V587" s="265"/>
      <c r="AA587" s="254" t="str">
        <f t="shared" si="69"/>
        <v/>
      </c>
      <c r="AB587" s="254" t="str">
        <f t="shared" si="70"/>
        <v/>
      </c>
      <c r="AC587" s="255">
        <f t="shared" si="66"/>
        <v>0</v>
      </c>
      <c r="AD587" s="255">
        <f t="shared" si="67"/>
        <v>3836</v>
      </c>
      <c r="AE587" s="256" t="str">
        <f t="shared" si="71"/>
        <v/>
      </c>
      <c r="AF587" s="252" t="str">
        <f t="shared" si="65"/>
        <v>-</v>
      </c>
    </row>
    <row r="588" spans="1:32" ht="20.149999999999999" customHeight="1" x14ac:dyDescent="0.75">
      <c r="A588" s="31">
        <v>586</v>
      </c>
      <c r="B588" s="237"/>
      <c r="C588" s="257"/>
      <c r="D588" s="257"/>
      <c r="E588" s="262"/>
      <c r="F588" s="262"/>
      <c r="G588" s="253" t="str">
        <f t="shared" si="68"/>
        <v/>
      </c>
      <c r="H588" s="31" t="str">
        <f>IF(AND(B588=H$1),LOOKUP(9.99999999999999E+307,$H$2:H587)+1,"")</f>
        <v/>
      </c>
      <c r="I588" s="31" t="str">
        <f>IF(AND(B588=I$1),LOOKUP(9.99999999999999E+307,$I$2:I587)+1,"")</f>
        <v/>
      </c>
      <c r="J588" s="31">
        <f>IF(AND(B588=J$1),LOOKUP(9.99999999999999E+307,$J$2:J587)+1,"")</f>
        <v>422</v>
      </c>
      <c r="K588" s="31">
        <f>IF(AND(B588=K$1),LOOKUP(9.99999999999999E+307,$K$2:K587)+1,"")</f>
        <v>422</v>
      </c>
      <c r="L588" s="31">
        <f>IF(AND(B588=L$1),LOOKUP(9.99999999999999E+307,$L$2:L587)+1,"")</f>
        <v>422</v>
      </c>
      <c r="M588" s="31">
        <f>IF(AND(B588=M$1),LOOKUP(9.99999999999999E+307,$M$2:M587)+1,"")</f>
        <v>422</v>
      </c>
      <c r="N588" s="31" t="e">
        <f>IF(AND(B588=N$1),LOOKUP(9.99999999999999E+307,$N$2:N587)+1,"")</f>
        <v>#REF!</v>
      </c>
      <c r="O588" s="31" t="e">
        <f>IF(AND($B588=O$1),LOOKUP(9.99999999999999E+307,$O$2:O587)+1,"")</f>
        <v>#REF!</v>
      </c>
      <c r="P588" s="31" t="e">
        <f>IF(AND($B588=P$1),LOOKUP(9.99999999999999E+307,$P$2:P587)+1,"")</f>
        <v>#REF!</v>
      </c>
      <c r="Q588" s="31" t="e">
        <f>IF(AND($B588=Q$1),LOOKUP(9.99999999999999E+307,$Q$2:Q587)+1,"")</f>
        <v>#REF!</v>
      </c>
      <c r="R588" s="31">
        <f>IF(AND($B588=R$1),LOOKUP(9.99999999999999E+307,$R$2:R587)+1,"")</f>
        <v>422</v>
      </c>
      <c r="S588" s="31">
        <f>IF(AND($B588=S$1),LOOKUP(9.99999999999999E+307,$S$2:S587)+1,"")</f>
        <v>422</v>
      </c>
      <c r="T588" s="265"/>
      <c r="U588" s="265"/>
      <c r="V588" s="265"/>
      <c r="AA588" s="254" t="str">
        <f t="shared" si="69"/>
        <v/>
      </c>
      <c r="AB588" s="254" t="str">
        <f t="shared" si="70"/>
        <v/>
      </c>
      <c r="AC588" s="255">
        <f t="shared" si="66"/>
        <v>0</v>
      </c>
      <c r="AD588" s="255">
        <f t="shared" si="67"/>
        <v>3836</v>
      </c>
      <c r="AE588" s="256" t="str">
        <f t="shared" si="71"/>
        <v/>
      </c>
      <c r="AF588" s="252" t="str">
        <f t="shared" si="65"/>
        <v>-</v>
      </c>
    </row>
    <row r="589" spans="1:32" ht="20.149999999999999" customHeight="1" x14ac:dyDescent="0.75">
      <c r="A589" s="31">
        <v>587</v>
      </c>
      <c r="B589" s="237"/>
      <c r="C589" s="257"/>
      <c r="D589" s="257"/>
      <c r="E589" s="262"/>
      <c r="F589" s="262"/>
      <c r="G589" s="253" t="str">
        <f t="shared" si="68"/>
        <v/>
      </c>
      <c r="H589" s="31" t="str">
        <f>IF(AND(B589=H$1),LOOKUP(9.99999999999999E+307,$H$2:H588)+1,"")</f>
        <v/>
      </c>
      <c r="I589" s="31" t="str">
        <f>IF(AND(B589=I$1),LOOKUP(9.99999999999999E+307,$I$2:I588)+1,"")</f>
        <v/>
      </c>
      <c r="J589" s="31">
        <f>IF(AND(B589=J$1),LOOKUP(9.99999999999999E+307,$J$2:J588)+1,"")</f>
        <v>423</v>
      </c>
      <c r="K589" s="31">
        <f>IF(AND(B589=K$1),LOOKUP(9.99999999999999E+307,$K$2:K588)+1,"")</f>
        <v>423</v>
      </c>
      <c r="L589" s="31">
        <f>IF(AND(B589=L$1),LOOKUP(9.99999999999999E+307,$L$2:L588)+1,"")</f>
        <v>423</v>
      </c>
      <c r="M589" s="31">
        <f>IF(AND(B589=M$1),LOOKUP(9.99999999999999E+307,$M$2:M588)+1,"")</f>
        <v>423</v>
      </c>
      <c r="N589" s="31" t="e">
        <f>IF(AND(B589=N$1),LOOKUP(9.99999999999999E+307,$N$2:N588)+1,"")</f>
        <v>#REF!</v>
      </c>
      <c r="O589" s="31" t="e">
        <f>IF(AND($B589=O$1),LOOKUP(9.99999999999999E+307,$O$2:O588)+1,"")</f>
        <v>#REF!</v>
      </c>
      <c r="P589" s="31" t="e">
        <f>IF(AND($B589=P$1),LOOKUP(9.99999999999999E+307,$P$2:P588)+1,"")</f>
        <v>#REF!</v>
      </c>
      <c r="Q589" s="31" t="e">
        <f>IF(AND($B589=Q$1),LOOKUP(9.99999999999999E+307,$Q$2:Q588)+1,"")</f>
        <v>#REF!</v>
      </c>
      <c r="R589" s="31">
        <f>IF(AND($B589=R$1),LOOKUP(9.99999999999999E+307,$R$2:R588)+1,"")</f>
        <v>423</v>
      </c>
      <c r="S589" s="31">
        <f>IF(AND($B589=S$1),LOOKUP(9.99999999999999E+307,$S$2:S588)+1,"")</f>
        <v>423</v>
      </c>
      <c r="T589" s="265"/>
      <c r="U589" s="265"/>
      <c r="V589" s="265"/>
      <c r="AA589" s="254" t="str">
        <f t="shared" si="69"/>
        <v/>
      </c>
      <c r="AB589" s="254" t="str">
        <f t="shared" si="70"/>
        <v/>
      </c>
      <c r="AC589" s="255">
        <f t="shared" si="66"/>
        <v>0</v>
      </c>
      <c r="AD589" s="255">
        <f t="shared" si="67"/>
        <v>3836</v>
      </c>
      <c r="AE589" s="256" t="str">
        <f t="shared" si="71"/>
        <v/>
      </c>
      <c r="AF589" s="252" t="str">
        <f t="shared" si="65"/>
        <v>-</v>
      </c>
    </row>
    <row r="590" spans="1:32" ht="20.149999999999999" customHeight="1" x14ac:dyDescent="0.75">
      <c r="A590" s="31">
        <v>588</v>
      </c>
      <c r="B590" s="237"/>
      <c r="C590" s="257"/>
      <c r="D590" s="257"/>
      <c r="E590" s="262"/>
      <c r="F590" s="262"/>
      <c r="G590" s="253" t="str">
        <f t="shared" si="68"/>
        <v/>
      </c>
      <c r="H590" s="31" t="str">
        <f>IF(AND(B590=H$1),LOOKUP(9.99999999999999E+307,$H$2:H589)+1,"")</f>
        <v/>
      </c>
      <c r="I590" s="31" t="str">
        <f>IF(AND(B590=I$1),LOOKUP(9.99999999999999E+307,$I$2:I589)+1,"")</f>
        <v/>
      </c>
      <c r="J590" s="31">
        <f>IF(AND(B590=J$1),LOOKUP(9.99999999999999E+307,$J$2:J589)+1,"")</f>
        <v>424</v>
      </c>
      <c r="K590" s="31">
        <f>IF(AND(B590=K$1),LOOKUP(9.99999999999999E+307,$K$2:K589)+1,"")</f>
        <v>424</v>
      </c>
      <c r="L590" s="31">
        <f>IF(AND(B590=L$1),LOOKUP(9.99999999999999E+307,$L$2:L589)+1,"")</f>
        <v>424</v>
      </c>
      <c r="M590" s="31">
        <f>IF(AND(B590=M$1),LOOKUP(9.99999999999999E+307,$M$2:M589)+1,"")</f>
        <v>424</v>
      </c>
      <c r="N590" s="31" t="e">
        <f>IF(AND(B590=N$1),LOOKUP(9.99999999999999E+307,$N$2:N589)+1,"")</f>
        <v>#REF!</v>
      </c>
      <c r="O590" s="31" t="e">
        <f>IF(AND($B590=O$1),LOOKUP(9.99999999999999E+307,$O$2:O589)+1,"")</f>
        <v>#REF!</v>
      </c>
      <c r="P590" s="31" t="e">
        <f>IF(AND($B590=P$1),LOOKUP(9.99999999999999E+307,$P$2:P589)+1,"")</f>
        <v>#REF!</v>
      </c>
      <c r="Q590" s="31" t="e">
        <f>IF(AND($B590=Q$1),LOOKUP(9.99999999999999E+307,$Q$2:Q589)+1,"")</f>
        <v>#REF!</v>
      </c>
      <c r="R590" s="31">
        <f>IF(AND($B590=R$1),LOOKUP(9.99999999999999E+307,$R$2:R589)+1,"")</f>
        <v>424</v>
      </c>
      <c r="S590" s="31">
        <f>IF(AND($B590=S$1),LOOKUP(9.99999999999999E+307,$S$2:S589)+1,"")</f>
        <v>424</v>
      </c>
      <c r="T590" s="265"/>
      <c r="U590" s="265"/>
      <c r="V590" s="265"/>
      <c r="AA590" s="254" t="str">
        <f t="shared" si="69"/>
        <v/>
      </c>
      <c r="AB590" s="254" t="str">
        <f t="shared" si="70"/>
        <v/>
      </c>
      <c r="AC590" s="255">
        <f t="shared" si="66"/>
        <v>0</v>
      </c>
      <c r="AD590" s="255">
        <f t="shared" si="67"/>
        <v>3836</v>
      </c>
      <c r="AE590" s="256" t="str">
        <f t="shared" si="71"/>
        <v/>
      </c>
      <c r="AF590" s="252" t="str">
        <f t="shared" si="65"/>
        <v>-</v>
      </c>
    </row>
    <row r="591" spans="1:32" ht="20.149999999999999" customHeight="1" x14ac:dyDescent="0.75">
      <c r="A591" s="31">
        <v>589</v>
      </c>
      <c r="B591" s="237"/>
      <c r="C591" s="257"/>
      <c r="D591" s="257"/>
      <c r="E591" s="262"/>
      <c r="F591" s="262"/>
      <c r="G591" s="253" t="str">
        <f t="shared" si="68"/>
        <v/>
      </c>
      <c r="H591" s="31" t="str">
        <f>IF(AND(B591=H$1),LOOKUP(9.99999999999999E+307,$H$2:H590)+1,"")</f>
        <v/>
      </c>
      <c r="I591" s="31" t="str">
        <f>IF(AND(B591=I$1),LOOKUP(9.99999999999999E+307,$I$2:I590)+1,"")</f>
        <v/>
      </c>
      <c r="J591" s="31">
        <f>IF(AND(B591=J$1),LOOKUP(9.99999999999999E+307,$J$2:J590)+1,"")</f>
        <v>425</v>
      </c>
      <c r="K591" s="31">
        <f>IF(AND(B591=K$1),LOOKUP(9.99999999999999E+307,$K$2:K590)+1,"")</f>
        <v>425</v>
      </c>
      <c r="L591" s="31">
        <f>IF(AND(B591=L$1),LOOKUP(9.99999999999999E+307,$L$2:L590)+1,"")</f>
        <v>425</v>
      </c>
      <c r="M591" s="31">
        <f>IF(AND(B591=M$1),LOOKUP(9.99999999999999E+307,$M$2:M590)+1,"")</f>
        <v>425</v>
      </c>
      <c r="N591" s="31" t="e">
        <f>IF(AND(B591=N$1),LOOKUP(9.99999999999999E+307,$N$2:N590)+1,"")</f>
        <v>#REF!</v>
      </c>
      <c r="O591" s="31" t="e">
        <f>IF(AND($B591=O$1),LOOKUP(9.99999999999999E+307,$O$2:O590)+1,"")</f>
        <v>#REF!</v>
      </c>
      <c r="P591" s="31" t="e">
        <f>IF(AND($B591=P$1),LOOKUP(9.99999999999999E+307,$P$2:P590)+1,"")</f>
        <v>#REF!</v>
      </c>
      <c r="Q591" s="31" t="e">
        <f>IF(AND($B591=Q$1),LOOKUP(9.99999999999999E+307,$Q$2:Q590)+1,"")</f>
        <v>#REF!</v>
      </c>
      <c r="R591" s="31">
        <f>IF(AND($B591=R$1),LOOKUP(9.99999999999999E+307,$R$2:R590)+1,"")</f>
        <v>425</v>
      </c>
      <c r="S591" s="31">
        <f>IF(AND($B591=S$1),LOOKUP(9.99999999999999E+307,$S$2:S590)+1,"")</f>
        <v>425</v>
      </c>
      <c r="T591" s="265"/>
      <c r="U591" s="265"/>
      <c r="V591" s="265"/>
      <c r="AA591" s="254" t="str">
        <f t="shared" si="69"/>
        <v/>
      </c>
      <c r="AB591" s="254" t="str">
        <f t="shared" si="70"/>
        <v/>
      </c>
      <c r="AC591" s="255">
        <f t="shared" si="66"/>
        <v>0</v>
      </c>
      <c r="AD591" s="255">
        <f t="shared" si="67"/>
        <v>3836</v>
      </c>
      <c r="AE591" s="256" t="str">
        <f t="shared" si="71"/>
        <v/>
      </c>
      <c r="AF591" s="252" t="str">
        <f t="shared" si="65"/>
        <v>-</v>
      </c>
    </row>
    <row r="592" spans="1:32" ht="20.149999999999999" customHeight="1" x14ac:dyDescent="0.75">
      <c r="A592" s="31">
        <v>590</v>
      </c>
      <c r="B592" s="237"/>
      <c r="C592" s="257"/>
      <c r="D592" s="257"/>
      <c r="E592" s="262"/>
      <c r="F592" s="262"/>
      <c r="G592" s="253" t="str">
        <f t="shared" si="68"/>
        <v/>
      </c>
      <c r="H592" s="31" t="str">
        <f>IF(AND(B592=H$1),LOOKUP(9.99999999999999E+307,$H$2:H591)+1,"")</f>
        <v/>
      </c>
      <c r="I592" s="31" t="str">
        <f>IF(AND(B592=I$1),LOOKUP(9.99999999999999E+307,$I$2:I591)+1,"")</f>
        <v/>
      </c>
      <c r="J592" s="31">
        <f>IF(AND(B592=J$1),LOOKUP(9.99999999999999E+307,$J$2:J591)+1,"")</f>
        <v>426</v>
      </c>
      <c r="K592" s="31">
        <f>IF(AND(B592=K$1),LOOKUP(9.99999999999999E+307,$K$2:K591)+1,"")</f>
        <v>426</v>
      </c>
      <c r="L592" s="31">
        <f>IF(AND(B592=L$1),LOOKUP(9.99999999999999E+307,$L$2:L591)+1,"")</f>
        <v>426</v>
      </c>
      <c r="M592" s="31">
        <f>IF(AND(B592=M$1),LOOKUP(9.99999999999999E+307,$M$2:M591)+1,"")</f>
        <v>426</v>
      </c>
      <c r="N592" s="31" t="e">
        <f>IF(AND(B592=N$1),LOOKUP(9.99999999999999E+307,$N$2:N591)+1,"")</f>
        <v>#REF!</v>
      </c>
      <c r="O592" s="31" t="e">
        <f>IF(AND($B592=O$1),LOOKUP(9.99999999999999E+307,$O$2:O591)+1,"")</f>
        <v>#REF!</v>
      </c>
      <c r="P592" s="31" t="e">
        <f>IF(AND($B592=P$1),LOOKUP(9.99999999999999E+307,$P$2:P591)+1,"")</f>
        <v>#REF!</v>
      </c>
      <c r="Q592" s="31" t="e">
        <f>IF(AND($B592=Q$1),LOOKUP(9.99999999999999E+307,$Q$2:Q591)+1,"")</f>
        <v>#REF!</v>
      </c>
      <c r="R592" s="31">
        <f>IF(AND($B592=R$1),LOOKUP(9.99999999999999E+307,$R$2:R591)+1,"")</f>
        <v>426</v>
      </c>
      <c r="S592" s="31">
        <f>IF(AND($B592=S$1),LOOKUP(9.99999999999999E+307,$S$2:S591)+1,"")</f>
        <v>426</v>
      </c>
      <c r="T592" s="265"/>
      <c r="U592" s="265"/>
      <c r="V592" s="265"/>
      <c r="AA592" s="254" t="str">
        <f t="shared" si="69"/>
        <v/>
      </c>
      <c r="AB592" s="254" t="str">
        <f t="shared" si="70"/>
        <v/>
      </c>
      <c r="AC592" s="255">
        <f t="shared" si="66"/>
        <v>0</v>
      </c>
      <c r="AD592" s="255">
        <f t="shared" si="67"/>
        <v>3836</v>
      </c>
      <c r="AE592" s="256" t="str">
        <f t="shared" si="71"/>
        <v/>
      </c>
      <c r="AF592" s="252" t="str">
        <f t="shared" si="65"/>
        <v>-</v>
      </c>
    </row>
    <row r="593" spans="1:32" ht="20.149999999999999" customHeight="1" x14ac:dyDescent="0.75">
      <c r="A593" s="31">
        <v>591</v>
      </c>
      <c r="B593" s="237"/>
      <c r="C593" s="257"/>
      <c r="D593" s="257"/>
      <c r="E593" s="262"/>
      <c r="F593" s="262"/>
      <c r="G593" s="253" t="str">
        <f t="shared" si="68"/>
        <v/>
      </c>
      <c r="H593" s="31" t="str">
        <f>IF(AND(B593=H$1),LOOKUP(9.99999999999999E+307,$H$2:H592)+1,"")</f>
        <v/>
      </c>
      <c r="I593" s="31" t="str">
        <f>IF(AND(B593=I$1),LOOKUP(9.99999999999999E+307,$I$2:I592)+1,"")</f>
        <v/>
      </c>
      <c r="J593" s="31">
        <f>IF(AND(B593=J$1),LOOKUP(9.99999999999999E+307,$J$2:J592)+1,"")</f>
        <v>427</v>
      </c>
      <c r="K593" s="31">
        <f>IF(AND(B593=K$1),LOOKUP(9.99999999999999E+307,$K$2:K592)+1,"")</f>
        <v>427</v>
      </c>
      <c r="L593" s="31">
        <f>IF(AND(B593=L$1),LOOKUP(9.99999999999999E+307,$L$2:L592)+1,"")</f>
        <v>427</v>
      </c>
      <c r="M593" s="31">
        <f>IF(AND(B593=M$1),LOOKUP(9.99999999999999E+307,$M$2:M592)+1,"")</f>
        <v>427</v>
      </c>
      <c r="N593" s="31" t="e">
        <f>IF(AND(B593=N$1),LOOKUP(9.99999999999999E+307,$N$2:N592)+1,"")</f>
        <v>#REF!</v>
      </c>
      <c r="O593" s="31" t="e">
        <f>IF(AND($B593=O$1),LOOKUP(9.99999999999999E+307,$O$2:O592)+1,"")</f>
        <v>#REF!</v>
      </c>
      <c r="P593" s="31" t="e">
        <f>IF(AND($B593=P$1),LOOKUP(9.99999999999999E+307,$P$2:P592)+1,"")</f>
        <v>#REF!</v>
      </c>
      <c r="Q593" s="31" t="e">
        <f>IF(AND($B593=Q$1),LOOKUP(9.99999999999999E+307,$Q$2:Q592)+1,"")</f>
        <v>#REF!</v>
      </c>
      <c r="R593" s="31">
        <f>IF(AND($B593=R$1),LOOKUP(9.99999999999999E+307,$R$2:R592)+1,"")</f>
        <v>427</v>
      </c>
      <c r="S593" s="31">
        <f>IF(AND($B593=S$1),LOOKUP(9.99999999999999E+307,$S$2:S592)+1,"")</f>
        <v>427</v>
      </c>
      <c r="T593" s="265"/>
      <c r="U593" s="265"/>
      <c r="V593" s="265"/>
      <c r="AA593" s="254" t="str">
        <f t="shared" si="69"/>
        <v/>
      </c>
      <c r="AB593" s="254" t="str">
        <f t="shared" si="70"/>
        <v/>
      </c>
      <c r="AC593" s="255">
        <f t="shared" si="66"/>
        <v>0</v>
      </c>
      <c r="AD593" s="255">
        <f t="shared" si="67"/>
        <v>3836</v>
      </c>
      <c r="AE593" s="256" t="str">
        <f t="shared" si="71"/>
        <v/>
      </c>
      <c r="AF593" s="252" t="str">
        <f t="shared" si="65"/>
        <v>-</v>
      </c>
    </row>
    <row r="594" spans="1:32" ht="20.149999999999999" customHeight="1" x14ac:dyDescent="0.75">
      <c r="A594" s="31">
        <v>592</v>
      </c>
      <c r="B594" s="237"/>
      <c r="C594" s="257"/>
      <c r="D594" s="257"/>
      <c r="E594" s="262"/>
      <c r="F594" s="262"/>
      <c r="G594" s="253" t="str">
        <f t="shared" si="68"/>
        <v/>
      </c>
      <c r="H594" s="31" t="str">
        <f>IF(AND(B594=H$1),LOOKUP(9.99999999999999E+307,$H$2:H593)+1,"")</f>
        <v/>
      </c>
      <c r="I594" s="31" t="str">
        <f>IF(AND(B594=I$1),LOOKUP(9.99999999999999E+307,$I$2:I593)+1,"")</f>
        <v/>
      </c>
      <c r="J594" s="31">
        <f>IF(AND(B594=J$1),LOOKUP(9.99999999999999E+307,$J$2:J593)+1,"")</f>
        <v>428</v>
      </c>
      <c r="K594" s="31">
        <f>IF(AND(B594=K$1),LOOKUP(9.99999999999999E+307,$K$2:K593)+1,"")</f>
        <v>428</v>
      </c>
      <c r="L594" s="31">
        <f>IF(AND(B594=L$1),LOOKUP(9.99999999999999E+307,$L$2:L593)+1,"")</f>
        <v>428</v>
      </c>
      <c r="M594" s="31">
        <f>IF(AND(B594=M$1),LOOKUP(9.99999999999999E+307,$M$2:M593)+1,"")</f>
        <v>428</v>
      </c>
      <c r="N594" s="31" t="e">
        <f>IF(AND(B594=N$1),LOOKUP(9.99999999999999E+307,$N$2:N593)+1,"")</f>
        <v>#REF!</v>
      </c>
      <c r="O594" s="31" t="e">
        <f>IF(AND($B594=O$1),LOOKUP(9.99999999999999E+307,$O$2:O593)+1,"")</f>
        <v>#REF!</v>
      </c>
      <c r="P594" s="31" t="e">
        <f>IF(AND($B594=P$1),LOOKUP(9.99999999999999E+307,$P$2:P593)+1,"")</f>
        <v>#REF!</v>
      </c>
      <c r="Q594" s="31" t="e">
        <f>IF(AND($B594=Q$1),LOOKUP(9.99999999999999E+307,$Q$2:Q593)+1,"")</f>
        <v>#REF!</v>
      </c>
      <c r="R594" s="31">
        <f>IF(AND($B594=R$1),LOOKUP(9.99999999999999E+307,$R$2:R593)+1,"")</f>
        <v>428</v>
      </c>
      <c r="S594" s="31">
        <f>IF(AND($B594=S$1),LOOKUP(9.99999999999999E+307,$S$2:S593)+1,"")</f>
        <v>428</v>
      </c>
      <c r="T594" s="265"/>
      <c r="U594" s="265"/>
      <c r="V594" s="265"/>
      <c r="AA594" s="254" t="str">
        <f t="shared" si="69"/>
        <v/>
      </c>
      <c r="AB594" s="254" t="str">
        <f t="shared" si="70"/>
        <v/>
      </c>
      <c r="AC594" s="255">
        <f t="shared" si="66"/>
        <v>0</v>
      </c>
      <c r="AD594" s="255">
        <f t="shared" si="67"/>
        <v>3836</v>
      </c>
      <c r="AE594" s="256" t="str">
        <f t="shared" si="71"/>
        <v/>
      </c>
      <c r="AF594" s="252" t="str">
        <f t="shared" si="65"/>
        <v>-</v>
      </c>
    </row>
    <row r="595" spans="1:32" ht="20.149999999999999" customHeight="1" x14ac:dyDescent="0.75">
      <c r="A595" s="31">
        <v>593</v>
      </c>
      <c r="B595" s="237"/>
      <c r="C595" s="257"/>
      <c r="D595" s="257"/>
      <c r="E595" s="262"/>
      <c r="F595" s="262"/>
      <c r="G595" s="253" t="str">
        <f t="shared" si="68"/>
        <v/>
      </c>
      <c r="H595" s="31" t="str">
        <f>IF(AND(B595=H$1),LOOKUP(9.99999999999999E+307,$H$2:H594)+1,"")</f>
        <v/>
      </c>
      <c r="I595" s="31" t="str">
        <f>IF(AND(B595=I$1),LOOKUP(9.99999999999999E+307,$I$2:I594)+1,"")</f>
        <v/>
      </c>
      <c r="J595" s="31">
        <f>IF(AND(B595=J$1),LOOKUP(9.99999999999999E+307,$J$2:J594)+1,"")</f>
        <v>429</v>
      </c>
      <c r="K595" s="31">
        <f>IF(AND(B595=K$1),LOOKUP(9.99999999999999E+307,$K$2:K594)+1,"")</f>
        <v>429</v>
      </c>
      <c r="L595" s="31">
        <f>IF(AND(B595=L$1),LOOKUP(9.99999999999999E+307,$L$2:L594)+1,"")</f>
        <v>429</v>
      </c>
      <c r="M595" s="31">
        <f>IF(AND(B595=M$1),LOOKUP(9.99999999999999E+307,$M$2:M594)+1,"")</f>
        <v>429</v>
      </c>
      <c r="N595" s="31" t="e">
        <f>IF(AND(B595=N$1),LOOKUP(9.99999999999999E+307,$N$2:N594)+1,"")</f>
        <v>#REF!</v>
      </c>
      <c r="O595" s="31" t="e">
        <f>IF(AND($B595=O$1),LOOKUP(9.99999999999999E+307,$O$2:O594)+1,"")</f>
        <v>#REF!</v>
      </c>
      <c r="P595" s="31" t="e">
        <f>IF(AND($B595=P$1),LOOKUP(9.99999999999999E+307,$P$2:P594)+1,"")</f>
        <v>#REF!</v>
      </c>
      <c r="Q595" s="31" t="e">
        <f>IF(AND($B595=Q$1),LOOKUP(9.99999999999999E+307,$Q$2:Q594)+1,"")</f>
        <v>#REF!</v>
      </c>
      <c r="R595" s="31">
        <f>IF(AND($B595=R$1),LOOKUP(9.99999999999999E+307,$R$2:R594)+1,"")</f>
        <v>429</v>
      </c>
      <c r="S595" s="31">
        <f>IF(AND($B595=S$1),LOOKUP(9.99999999999999E+307,$S$2:S594)+1,"")</f>
        <v>429</v>
      </c>
      <c r="T595" s="265"/>
      <c r="U595" s="265"/>
      <c r="V595" s="265"/>
      <c r="AA595" s="254" t="str">
        <f t="shared" si="69"/>
        <v/>
      </c>
      <c r="AB595" s="254" t="str">
        <f t="shared" si="70"/>
        <v/>
      </c>
      <c r="AC595" s="255">
        <f t="shared" si="66"/>
        <v>0</v>
      </c>
      <c r="AD595" s="255">
        <f t="shared" si="67"/>
        <v>3836</v>
      </c>
      <c r="AE595" s="256" t="str">
        <f t="shared" si="71"/>
        <v/>
      </c>
      <c r="AF595" s="252" t="str">
        <f t="shared" si="65"/>
        <v>-</v>
      </c>
    </row>
    <row r="596" spans="1:32" ht="20.149999999999999" customHeight="1" x14ac:dyDescent="0.75">
      <c r="A596" s="31">
        <v>594</v>
      </c>
      <c r="B596" s="237"/>
      <c r="C596" s="257"/>
      <c r="D596" s="257"/>
      <c r="E596" s="262"/>
      <c r="F596" s="262"/>
      <c r="G596" s="253" t="str">
        <f t="shared" si="68"/>
        <v/>
      </c>
      <c r="H596" s="31" t="str">
        <f>IF(AND(B596=H$1),LOOKUP(9.99999999999999E+307,$H$2:H595)+1,"")</f>
        <v/>
      </c>
      <c r="I596" s="31" t="str">
        <f>IF(AND(B596=I$1),LOOKUP(9.99999999999999E+307,$I$2:I595)+1,"")</f>
        <v/>
      </c>
      <c r="J596" s="31">
        <f>IF(AND(B596=J$1),LOOKUP(9.99999999999999E+307,$J$2:J595)+1,"")</f>
        <v>430</v>
      </c>
      <c r="K596" s="31">
        <f>IF(AND(B596=K$1),LOOKUP(9.99999999999999E+307,$K$2:K595)+1,"")</f>
        <v>430</v>
      </c>
      <c r="L596" s="31">
        <f>IF(AND(B596=L$1),LOOKUP(9.99999999999999E+307,$L$2:L595)+1,"")</f>
        <v>430</v>
      </c>
      <c r="M596" s="31">
        <f>IF(AND(B596=M$1),LOOKUP(9.99999999999999E+307,$M$2:M595)+1,"")</f>
        <v>430</v>
      </c>
      <c r="N596" s="31" t="e">
        <f>IF(AND(B596=N$1),LOOKUP(9.99999999999999E+307,$N$2:N595)+1,"")</f>
        <v>#REF!</v>
      </c>
      <c r="O596" s="31" t="e">
        <f>IF(AND($B596=O$1),LOOKUP(9.99999999999999E+307,$O$2:O595)+1,"")</f>
        <v>#REF!</v>
      </c>
      <c r="P596" s="31" t="e">
        <f>IF(AND($B596=P$1),LOOKUP(9.99999999999999E+307,$P$2:P595)+1,"")</f>
        <v>#REF!</v>
      </c>
      <c r="Q596" s="31" t="e">
        <f>IF(AND($B596=Q$1),LOOKUP(9.99999999999999E+307,$Q$2:Q595)+1,"")</f>
        <v>#REF!</v>
      </c>
      <c r="R596" s="31">
        <f>IF(AND($B596=R$1),LOOKUP(9.99999999999999E+307,$R$2:R595)+1,"")</f>
        <v>430</v>
      </c>
      <c r="S596" s="31">
        <f>IF(AND($B596=S$1),LOOKUP(9.99999999999999E+307,$S$2:S595)+1,"")</f>
        <v>430</v>
      </c>
      <c r="T596" s="265"/>
      <c r="U596" s="265"/>
      <c r="V596" s="265"/>
      <c r="AA596" s="254" t="str">
        <f t="shared" si="69"/>
        <v/>
      </c>
      <c r="AB596" s="254" t="str">
        <f t="shared" si="70"/>
        <v/>
      </c>
      <c r="AC596" s="255">
        <f t="shared" si="66"/>
        <v>0</v>
      </c>
      <c r="AD596" s="255">
        <f t="shared" si="67"/>
        <v>3836</v>
      </c>
      <c r="AE596" s="256" t="str">
        <f t="shared" si="71"/>
        <v/>
      </c>
      <c r="AF596" s="252" t="str">
        <f t="shared" si="65"/>
        <v>-</v>
      </c>
    </row>
    <row r="597" spans="1:32" ht="20.149999999999999" customHeight="1" x14ac:dyDescent="0.75">
      <c r="A597" s="31">
        <v>595</v>
      </c>
      <c r="B597" s="237"/>
      <c r="C597" s="257"/>
      <c r="D597" s="257"/>
      <c r="E597" s="262"/>
      <c r="F597" s="262"/>
      <c r="G597" s="253" t="str">
        <f t="shared" si="68"/>
        <v/>
      </c>
      <c r="H597" s="31" t="str">
        <f>IF(AND(B597=H$1),LOOKUP(9.99999999999999E+307,$H$2:H596)+1,"")</f>
        <v/>
      </c>
      <c r="I597" s="31" t="str">
        <f>IF(AND(B597=I$1),LOOKUP(9.99999999999999E+307,$I$2:I596)+1,"")</f>
        <v/>
      </c>
      <c r="J597" s="31">
        <f>IF(AND(B597=J$1),LOOKUP(9.99999999999999E+307,$J$2:J596)+1,"")</f>
        <v>431</v>
      </c>
      <c r="K597" s="31">
        <f>IF(AND(B597=K$1),LOOKUP(9.99999999999999E+307,$K$2:K596)+1,"")</f>
        <v>431</v>
      </c>
      <c r="L597" s="31">
        <f>IF(AND(B597=L$1),LOOKUP(9.99999999999999E+307,$L$2:L596)+1,"")</f>
        <v>431</v>
      </c>
      <c r="M597" s="31">
        <f>IF(AND(B597=M$1),LOOKUP(9.99999999999999E+307,$M$2:M596)+1,"")</f>
        <v>431</v>
      </c>
      <c r="N597" s="31" t="e">
        <f>IF(AND(B597=N$1),LOOKUP(9.99999999999999E+307,$N$2:N596)+1,"")</f>
        <v>#REF!</v>
      </c>
      <c r="O597" s="31" t="e">
        <f>IF(AND($B597=O$1),LOOKUP(9.99999999999999E+307,$O$2:O596)+1,"")</f>
        <v>#REF!</v>
      </c>
      <c r="P597" s="31" t="e">
        <f>IF(AND($B597=P$1),LOOKUP(9.99999999999999E+307,$P$2:P596)+1,"")</f>
        <v>#REF!</v>
      </c>
      <c r="Q597" s="31" t="e">
        <f>IF(AND($B597=Q$1),LOOKUP(9.99999999999999E+307,$Q$2:Q596)+1,"")</f>
        <v>#REF!</v>
      </c>
      <c r="R597" s="31">
        <f>IF(AND($B597=R$1),LOOKUP(9.99999999999999E+307,$R$2:R596)+1,"")</f>
        <v>431</v>
      </c>
      <c r="S597" s="31">
        <f>IF(AND($B597=S$1),LOOKUP(9.99999999999999E+307,$S$2:S596)+1,"")</f>
        <v>431</v>
      </c>
      <c r="T597" s="265"/>
      <c r="U597" s="265"/>
      <c r="V597" s="265"/>
      <c r="AA597" s="254" t="str">
        <f t="shared" si="69"/>
        <v/>
      </c>
      <c r="AB597" s="254" t="str">
        <f t="shared" si="70"/>
        <v/>
      </c>
      <c r="AC597" s="255">
        <f t="shared" si="66"/>
        <v>0</v>
      </c>
      <c r="AD597" s="255">
        <f t="shared" si="67"/>
        <v>3836</v>
      </c>
      <c r="AE597" s="256" t="str">
        <f t="shared" si="71"/>
        <v/>
      </c>
      <c r="AF597" s="252" t="str">
        <f t="shared" si="65"/>
        <v>-</v>
      </c>
    </row>
    <row r="598" spans="1:32" ht="20.149999999999999" customHeight="1" x14ac:dyDescent="0.75">
      <c r="A598" s="31">
        <v>596</v>
      </c>
      <c r="B598" s="237"/>
      <c r="C598" s="257"/>
      <c r="D598" s="257"/>
      <c r="E598" s="262"/>
      <c r="F598" s="262"/>
      <c r="G598" s="253" t="str">
        <f t="shared" si="68"/>
        <v/>
      </c>
      <c r="H598" s="31" t="str">
        <f>IF(AND(B598=H$1),LOOKUP(9.99999999999999E+307,$H$2:H597)+1,"")</f>
        <v/>
      </c>
      <c r="I598" s="31" t="str">
        <f>IF(AND(B598=I$1),LOOKUP(9.99999999999999E+307,$I$2:I597)+1,"")</f>
        <v/>
      </c>
      <c r="J598" s="31">
        <f>IF(AND(B598=J$1),LOOKUP(9.99999999999999E+307,$J$2:J597)+1,"")</f>
        <v>432</v>
      </c>
      <c r="K598" s="31">
        <f>IF(AND(B598=K$1),LOOKUP(9.99999999999999E+307,$K$2:K597)+1,"")</f>
        <v>432</v>
      </c>
      <c r="L598" s="31">
        <f>IF(AND(B598=L$1),LOOKUP(9.99999999999999E+307,$L$2:L597)+1,"")</f>
        <v>432</v>
      </c>
      <c r="M598" s="31">
        <f>IF(AND(B598=M$1),LOOKUP(9.99999999999999E+307,$M$2:M597)+1,"")</f>
        <v>432</v>
      </c>
      <c r="N598" s="31" t="e">
        <f>IF(AND(B598=N$1),LOOKUP(9.99999999999999E+307,$N$2:N597)+1,"")</f>
        <v>#REF!</v>
      </c>
      <c r="O598" s="31" t="e">
        <f>IF(AND($B598=O$1),LOOKUP(9.99999999999999E+307,$O$2:O597)+1,"")</f>
        <v>#REF!</v>
      </c>
      <c r="P598" s="31" t="e">
        <f>IF(AND($B598=P$1),LOOKUP(9.99999999999999E+307,$P$2:P597)+1,"")</f>
        <v>#REF!</v>
      </c>
      <c r="Q598" s="31" t="e">
        <f>IF(AND($B598=Q$1),LOOKUP(9.99999999999999E+307,$Q$2:Q597)+1,"")</f>
        <v>#REF!</v>
      </c>
      <c r="R598" s="31">
        <f>IF(AND($B598=R$1),LOOKUP(9.99999999999999E+307,$R$2:R597)+1,"")</f>
        <v>432</v>
      </c>
      <c r="S598" s="31">
        <f>IF(AND($B598=S$1),LOOKUP(9.99999999999999E+307,$S$2:S597)+1,"")</f>
        <v>432</v>
      </c>
      <c r="T598" s="265"/>
      <c r="U598" s="265"/>
      <c r="V598" s="265"/>
      <c r="AA598" s="254" t="str">
        <f t="shared" si="69"/>
        <v/>
      </c>
      <c r="AB598" s="254" t="str">
        <f t="shared" si="70"/>
        <v/>
      </c>
      <c r="AC598" s="255">
        <f t="shared" si="66"/>
        <v>0</v>
      </c>
      <c r="AD598" s="255">
        <f t="shared" si="67"/>
        <v>3836</v>
      </c>
      <c r="AE598" s="256" t="str">
        <f t="shared" si="71"/>
        <v/>
      </c>
      <c r="AF598" s="252" t="str">
        <f t="shared" si="65"/>
        <v>-</v>
      </c>
    </row>
    <row r="599" spans="1:32" ht="20.149999999999999" customHeight="1" x14ac:dyDescent="0.75">
      <c r="A599" s="31">
        <v>597</v>
      </c>
      <c r="B599" s="237"/>
      <c r="C599" s="257"/>
      <c r="D599" s="257"/>
      <c r="E599" s="262"/>
      <c r="F599" s="262"/>
      <c r="G599" s="253" t="str">
        <f t="shared" si="68"/>
        <v/>
      </c>
      <c r="H599" s="31" t="str">
        <f>IF(AND(B599=H$1),LOOKUP(9.99999999999999E+307,$H$2:H598)+1,"")</f>
        <v/>
      </c>
      <c r="I599" s="31" t="str">
        <f>IF(AND(B599=I$1),LOOKUP(9.99999999999999E+307,$I$2:I598)+1,"")</f>
        <v/>
      </c>
      <c r="J599" s="31">
        <f>IF(AND(B599=J$1),LOOKUP(9.99999999999999E+307,$J$2:J598)+1,"")</f>
        <v>433</v>
      </c>
      <c r="K599" s="31">
        <f>IF(AND(B599=K$1),LOOKUP(9.99999999999999E+307,$K$2:K598)+1,"")</f>
        <v>433</v>
      </c>
      <c r="L599" s="31">
        <f>IF(AND(B599=L$1),LOOKUP(9.99999999999999E+307,$L$2:L598)+1,"")</f>
        <v>433</v>
      </c>
      <c r="M599" s="31">
        <f>IF(AND(B599=M$1),LOOKUP(9.99999999999999E+307,$M$2:M598)+1,"")</f>
        <v>433</v>
      </c>
      <c r="N599" s="31" t="e">
        <f>IF(AND(B599=N$1),LOOKUP(9.99999999999999E+307,$N$2:N598)+1,"")</f>
        <v>#REF!</v>
      </c>
      <c r="O599" s="31" t="e">
        <f>IF(AND($B599=O$1),LOOKUP(9.99999999999999E+307,$O$2:O598)+1,"")</f>
        <v>#REF!</v>
      </c>
      <c r="P599" s="31" t="e">
        <f>IF(AND($B599=P$1),LOOKUP(9.99999999999999E+307,$P$2:P598)+1,"")</f>
        <v>#REF!</v>
      </c>
      <c r="Q599" s="31" t="e">
        <f>IF(AND($B599=Q$1),LOOKUP(9.99999999999999E+307,$Q$2:Q598)+1,"")</f>
        <v>#REF!</v>
      </c>
      <c r="R599" s="31">
        <f>IF(AND($B599=R$1),LOOKUP(9.99999999999999E+307,$R$2:R598)+1,"")</f>
        <v>433</v>
      </c>
      <c r="S599" s="31">
        <f>IF(AND($B599=S$1),LOOKUP(9.99999999999999E+307,$S$2:S598)+1,"")</f>
        <v>433</v>
      </c>
      <c r="T599" s="265"/>
      <c r="U599" s="265"/>
      <c r="V599" s="265"/>
      <c r="AA599" s="254" t="str">
        <f t="shared" si="69"/>
        <v/>
      </c>
      <c r="AB599" s="254" t="str">
        <f t="shared" si="70"/>
        <v/>
      </c>
      <c r="AC599" s="255">
        <f t="shared" si="66"/>
        <v>0</v>
      </c>
      <c r="AD599" s="255">
        <f t="shared" si="67"/>
        <v>3836</v>
      </c>
      <c r="AE599" s="256" t="str">
        <f t="shared" si="71"/>
        <v/>
      </c>
      <c r="AF599" s="252" t="str">
        <f t="shared" si="65"/>
        <v>-</v>
      </c>
    </row>
    <row r="600" spans="1:32" ht="20.149999999999999" customHeight="1" x14ac:dyDescent="0.75">
      <c r="A600" s="31">
        <v>598</v>
      </c>
      <c r="B600" s="237"/>
      <c r="C600" s="257"/>
      <c r="D600" s="257"/>
      <c r="E600" s="262"/>
      <c r="F600" s="262"/>
      <c r="G600" s="253" t="str">
        <f t="shared" si="68"/>
        <v/>
      </c>
      <c r="H600" s="31" t="str">
        <f>IF(AND(B600=H$1),LOOKUP(9.99999999999999E+307,$H$2:H599)+1,"")</f>
        <v/>
      </c>
      <c r="I600" s="31" t="str">
        <f>IF(AND(B600=I$1),LOOKUP(9.99999999999999E+307,$I$2:I599)+1,"")</f>
        <v/>
      </c>
      <c r="J600" s="31">
        <f>IF(AND(B600=J$1),LOOKUP(9.99999999999999E+307,$J$2:J599)+1,"")</f>
        <v>434</v>
      </c>
      <c r="K600" s="31">
        <f>IF(AND(B600=K$1),LOOKUP(9.99999999999999E+307,$K$2:K599)+1,"")</f>
        <v>434</v>
      </c>
      <c r="L600" s="31">
        <f>IF(AND(B600=L$1),LOOKUP(9.99999999999999E+307,$L$2:L599)+1,"")</f>
        <v>434</v>
      </c>
      <c r="M600" s="31">
        <f>IF(AND(B600=M$1),LOOKUP(9.99999999999999E+307,$M$2:M599)+1,"")</f>
        <v>434</v>
      </c>
      <c r="N600" s="31" t="e">
        <f>IF(AND(B600=N$1),LOOKUP(9.99999999999999E+307,$N$2:N599)+1,"")</f>
        <v>#REF!</v>
      </c>
      <c r="O600" s="31" t="e">
        <f>IF(AND($B600=O$1),LOOKUP(9.99999999999999E+307,$O$2:O599)+1,"")</f>
        <v>#REF!</v>
      </c>
      <c r="P600" s="31" t="e">
        <f>IF(AND($B600=P$1),LOOKUP(9.99999999999999E+307,$P$2:P599)+1,"")</f>
        <v>#REF!</v>
      </c>
      <c r="Q600" s="31" t="e">
        <f>IF(AND($B600=Q$1),LOOKUP(9.99999999999999E+307,$Q$2:Q599)+1,"")</f>
        <v>#REF!</v>
      </c>
      <c r="R600" s="31">
        <f>IF(AND($B600=R$1),LOOKUP(9.99999999999999E+307,$R$2:R599)+1,"")</f>
        <v>434</v>
      </c>
      <c r="S600" s="31">
        <f>IF(AND($B600=S$1),LOOKUP(9.99999999999999E+307,$S$2:S599)+1,"")</f>
        <v>434</v>
      </c>
      <c r="T600" s="265"/>
      <c r="U600" s="265"/>
      <c r="V600" s="265"/>
      <c r="AA600" s="254" t="str">
        <f t="shared" si="69"/>
        <v/>
      </c>
      <c r="AB600" s="254" t="str">
        <f t="shared" si="70"/>
        <v/>
      </c>
      <c r="AC600" s="255">
        <f t="shared" si="66"/>
        <v>0</v>
      </c>
      <c r="AD600" s="255">
        <f t="shared" si="67"/>
        <v>3836</v>
      </c>
      <c r="AE600" s="256" t="str">
        <f t="shared" si="71"/>
        <v/>
      </c>
      <c r="AF600" s="252" t="str">
        <f t="shared" si="65"/>
        <v>-</v>
      </c>
    </row>
    <row r="601" spans="1:32" ht="20.149999999999999" customHeight="1" x14ac:dyDescent="0.75">
      <c r="A601" s="31">
        <v>599</v>
      </c>
      <c r="B601" s="237"/>
      <c r="C601" s="257"/>
      <c r="D601" s="257"/>
      <c r="E601" s="262"/>
      <c r="F601" s="262"/>
      <c r="G601" s="253" t="str">
        <f t="shared" si="68"/>
        <v/>
      </c>
      <c r="H601" s="31" t="str">
        <f>IF(AND(B601=H$1),LOOKUP(9.99999999999999E+307,$H$2:H600)+1,"")</f>
        <v/>
      </c>
      <c r="I601" s="31" t="str">
        <f>IF(AND(B601=I$1),LOOKUP(9.99999999999999E+307,$I$2:I600)+1,"")</f>
        <v/>
      </c>
      <c r="J601" s="31">
        <f>IF(AND(B601=J$1),LOOKUP(9.99999999999999E+307,$J$2:J600)+1,"")</f>
        <v>435</v>
      </c>
      <c r="K601" s="31">
        <f>IF(AND(B601=K$1),LOOKUP(9.99999999999999E+307,$K$2:K600)+1,"")</f>
        <v>435</v>
      </c>
      <c r="L601" s="31">
        <f>IF(AND(B601=L$1),LOOKUP(9.99999999999999E+307,$L$2:L600)+1,"")</f>
        <v>435</v>
      </c>
      <c r="M601" s="31">
        <f>IF(AND(B601=M$1),LOOKUP(9.99999999999999E+307,$M$2:M600)+1,"")</f>
        <v>435</v>
      </c>
      <c r="N601" s="31" t="e">
        <f>IF(AND(B601=N$1),LOOKUP(9.99999999999999E+307,$N$2:N600)+1,"")</f>
        <v>#REF!</v>
      </c>
      <c r="O601" s="31" t="e">
        <f>IF(AND($B601=O$1),LOOKUP(9.99999999999999E+307,$O$2:O600)+1,"")</f>
        <v>#REF!</v>
      </c>
      <c r="P601" s="31" t="e">
        <f>IF(AND($B601=P$1),LOOKUP(9.99999999999999E+307,$P$2:P600)+1,"")</f>
        <v>#REF!</v>
      </c>
      <c r="Q601" s="31" t="e">
        <f>IF(AND($B601=Q$1),LOOKUP(9.99999999999999E+307,$Q$2:Q600)+1,"")</f>
        <v>#REF!</v>
      </c>
      <c r="R601" s="31">
        <f>IF(AND($B601=R$1),LOOKUP(9.99999999999999E+307,$R$2:R600)+1,"")</f>
        <v>435</v>
      </c>
      <c r="S601" s="31">
        <f>IF(AND($B601=S$1),LOOKUP(9.99999999999999E+307,$S$2:S600)+1,"")</f>
        <v>435</v>
      </c>
      <c r="T601" s="265"/>
      <c r="U601" s="265"/>
      <c r="V601" s="265"/>
      <c r="AA601" s="254" t="str">
        <f t="shared" si="69"/>
        <v/>
      </c>
      <c r="AB601" s="254" t="str">
        <f t="shared" si="70"/>
        <v/>
      </c>
      <c r="AC601" s="255">
        <f t="shared" si="66"/>
        <v>0</v>
      </c>
      <c r="AD601" s="255">
        <f t="shared" si="67"/>
        <v>3836</v>
      </c>
      <c r="AE601" s="256" t="str">
        <f t="shared" si="71"/>
        <v/>
      </c>
      <c r="AF601" s="252" t="str">
        <f t="shared" si="65"/>
        <v>-</v>
      </c>
    </row>
    <row r="602" spans="1:32" ht="20.149999999999999" customHeight="1" x14ac:dyDescent="0.75">
      <c r="A602" s="31">
        <v>600</v>
      </c>
      <c r="B602" s="237"/>
      <c r="C602" s="257"/>
      <c r="D602" s="257"/>
      <c r="E602" s="262"/>
      <c r="F602" s="262"/>
      <c r="G602" s="253" t="str">
        <f t="shared" si="68"/>
        <v/>
      </c>
      <c r="H602" s="31" t="str">
        <f>IF(AND(B602=H$1),LOOKUP(9.99999999999999E+307,$H$2:H601)+1,"")</f>
        <v/>
      </c>
      <c r="I602" s="31" t="str">
        <f>IF(AND(B602=I$1),LOOKUP(9.99999999999999E+307,$I$2:I601)+1,"")</f>
        <v/>
      </c>
      <c r="J602" s="31">
        <f>IF(AND(B602=J$1),LOOKUP(9.99999999999999E+307,$J$2:J601)+1,"")</f>
        <v>436</v>
      </c>
      <c r="K602" s="31">
        <f>IF(AND(B602=K$1),LOOKUP(9.99999999999999E+307,$K$2:K601)+1,"")</f>
        <v>436</v>
      </c>
      <c r="L602" s="31">
        <f>IF(AND(B602=L$1),LOOKUP(9.99999999999999E+307,$L$2:L601)+1,"")</f>
        <v>436</v>
      </c>
      <c r="M602" s="31">
        <f>IF(AND(B602=M$1),LOOKUP(9.99999999999999E+307,$M$2:M601)+1,"")</f>
        <v>436</v>
      </c>
      <c r="N602" s="31" t="e">
        <f>IF(AND(B602=N$1),LOOKUP(9.99999999999999E+307,$N$2:N601)+1,"")</f>
        <v>#REF!</v>
      </c>
      <c r="O602" s="31" t="e">
        <f>IF(AND($B602=O$1),LOOKUP(9.99999999999999E+307,$O$2:O601)+1,"")</f>
        <v>#REF!</v>
      </c>
      <c r="P602" s="31" t="e">
        <f>IF(AND($B602=P$1),LOOKUP(9.99999999999999E+307,$P$2:P601)+1,"")</f>
        <v>#REF!</v>
      </c>
      <c r="Q602" s="31" t="e">
        <f>IF(AND($B602=Q$1),LOOKUP(9.99999999999999E+307,$Q$2:Q601)+1,"")</f>
        <v>#REF!</v>
      </c>
      <c r="R602" s="31">
        <f>IF(AND($B602=R$1),LOOKUP(9.99999999999999E+307,$R$2:R601)+1,"")</f>
        <v>436</v>
      </c>
      <c r="S602" s="31">
        <f>IF(AND($B602=S$1),LOOKUP(9.99999999999999E+307,$S$2:S601)+1,"")</f>
        <v>436</v>
      </c>
      <c r="T602" s="265"/>
      <c r="U602" s="265"/>
      <c r="V602" s="265"/>
      <c r="AA602" s="254" t="str">
        <f t="shared" si="69"/>
        <v/>
      </c>
      <c r="AB602" s="254" t="str">
        <f t="shared" si="70"/>
        <v/>
      </c>
      <c r="AC602" s="255">
        <f t="shared" si="66"/>
        <v>0</v>
      </c>
      <c r="AD602" s="255">
        <f t="shared" si="67"/>
        <v>3836</v>
      </c>
      <c r="AE602" s="256" t="str">
        <f t="shared" si="71"/>
        <v/>
      </c>
      <c r="AF602" s="252" t="str">
        <f t="shared" si="65"/>
        <v>-</v>
      </c>
    </row>
    <row r="603" spans="1:32" ht="20.149999999999999" customHeight="1" x14ac:dyDescent="0.75">
      <c r="A603" s="31">
        <v>601</v>
      </c>
      <c r="B603" s="237"/>
      <c r="C603" s="257"/>
      <c r="D603" s="257"/>
      <c r="E603" s="262"/>
      <c r="F603" s="262"/>
      <c r="G603" s="253" t="str">
        <f t="shared" si="68"/>
        <v/>
      </c>
      <c r="H603" s="31" t="str">
        <f>IF(AND(B603=H$1),LOOKUP(9.99999999999999E+307,$H$2:H602)+1,"")</f>
        <v/>
      </c>
      <c r="I603" s="31" t="str">
        <f>IF(AND(B603=I$1),LOOKUP(9.99999999999999E+307,$I$2:I602)+1,"")</f>
        <v/>
      </c>
      <c r="J603" s="31">
        <f>IF(AND(B603=J$1),LOOKUP(9.99999999999999E+307,$J$2:J602)+1,"")</f>
        <v>437</v>
      </c>
      <c r="K603" s="31">
        <f>IF(AND(B603=K$1),LOOKUP(9.99999999999999E+307,$K$2:K602)+1,"")</f>
        <v>437</v>
      </c>
      <c r="L603" s="31">
        <f>IF(AND(B603=L$1),LOOKUP(9.99999999999999E+307,$L$2:L602)+1,"")</f>
        <v>437</v>
      </c>
      <c r="M603" s="31">
        <f>IF(AND(B603=M$1),LOOKUP(9.99999999999999E+307,$M$2:M602)+1,"")</f>
        <v>437</v>
      </c>
      <c r="N603" s="31" t="e">
        <f>IF(AND(B603=N$1),LOOKUP(9.99999999999999E+307,$N$2:N602)+1,"")</f>
        <v>#REF!</v>
      </c>
      <c r="O603" s="31" t="e">
        <f>IF(AND($B603=O$1),LOOKUP(9.99999999999999E+307,$O$2:O602)+1,"")</f>
        <v>#REF!</v>
      </c>
      <c r="P603" s="31" t="e">
        <f>IF(AND($B603=P$1),LOOKUP(9.99999999999999E+307,$P$2:P602)+1,"")</f>
        <v>#REF!</v>
      </c>
      <c r="Q603" s="31" t="e">
        <f>IF(AND($B603=Q$1),LOOKUP(9.99999999999999E+307,$Q$2:Q602)+1,"")</f>
        <v>#REF!</v>
      </c>
      <c r="R603" s="31">
        <f>IF(AND($B603=R$1),LOOKUP(9.99999999999999E+307,$R$2:R602)+1,"")</f>
        <v>437</v>
      </c>
      <c r="S603" s="31">
        <f>IF(AND($B603=S$1),LOOKUP(9.99999999999999E+307,$S$2:S602)+1,"")</f>
        <v>437</v>
      </c>
      <c r="T603" s="265"/>
      <c r="U603" s="265"/>
      <c r="V603" s="265"/>
      <c r="AA603" s="254" t="str">
        <f t="shared" si="69"/>
        <v/>
      </c>
      <c r="AB603" s="254" t="str">
        <f t="shared" si="70"/>
        <v/>
      </c>
      <c r="AC603" s="255">
        <f t="shared" si="66"/>
        <v>0</v>
      </c>
      <c r="AD603" s="255">
        <f t="shared" si="67"/>
        <v>3836</v>
      </c>
      <c r="AE603" s="256" t="str">
        <f t="shared" si="71"/>
        <v/>
      </c>
      <c r="AF603" s="252" t="str">
        <f t="shared" si="65"/>
        <v>-</v>
      </c>
    </row>
    <row r="604" spans="1:32" ht="20.149999999999999" customHeight="1" x14ac:dyDescent="0.75">
      <c r="A604" s="31">
        <v>602</v>
      </c>
      <c r="B604" s="237"/>
      <c r="C604" s="257"/>
      <c r="D604" s="257"/>
      <c r="E604" s="262"/>
      <c r="F604" s="262"/>
      <c r="G604" s="253" t="str">
        <f t="shared" si="68"/>
        <v/>
      </c>
      <c r="H604" s="31" t="str">
        <f>IF(AND(B604=H$1),LOOKUP(9.99999999999999E+307,$H$2:H603)+1,"")</f>
        <v/>
      </c>
      <c r="I604" s="31" t="str">
        <f>IF(AND(B604=I$1),LOOKUP(9.99999999999999E+307,$I$2:I603)+1,"")</f>
        <v/>
      </c>
      <c r="J604" s="31">
        <f>IF(AND(B604=J$1),LOOKUP(9.99999999999999E+307,$J$2:J603)+1,"")</f>
        <v>438</v>
      </c>
      <c r="K604" s="31">
        <f>IF(AND(B604=K$1),LOOKUP(9.99999999999999E+307,$K$2:K603)+1,"")</f>
        <v>438</v>
      </c>
      <c r="L604" s="31">
        <f>IF(AND(B604=L$1),LOOKUP(9.99999999999999E+307,$L$2:L603)+1,"")</f>
        <v>438</v>
      </c>
      <c r="M604" s="31">
        <f>IF(AND(B604=M$1),LOOKUP(9.99999999999999E+307,$M$2:M603)+1,"")</f>
        <v>438</v>
      </c>
      <c r="N604" s="31" t="e">
        <f>IF(AND(B604=N$1),LOOKUP(9.99999999999999E+307,$N$2:N603)+1,"")</f>
        <v>#REF!</v>
      </c>
      <c r="O604" s="31" t="e">
        <f>IF(AND($B604=O$1),LOOKUP(9.99999999999999E+307,$O$2:O603)+1,"")</f>
        <v>#REF!</v>
      </c>
      <c r="P604" s="31" t="e">
        <f>IF(AND($B604=P$1),LOOKUP(9.99999999999999E+307,$P$2:P603)+1,"")</f>
        <v>#REF!</v>
      </c>
      <c r="Q604" s="31" t="e">
        <f>IF(AND($B604=Q$1),LOOKUP(9.99999999999999E+307,$Q$2:Q603)+1,"")</f>
        <v>#REF!</v>
      </c>
      <c r="R604" s="31">
        <f>IF(AND($B604=R$1),LOOKUP(9.99999999999999E+307,$R$2:R603)+1,"")</f>
        <v>438</v>
      </c>
      <c r="S604" s="31">
        <f>IF(AND($B604=S$1),LOOKUP(9.99999999999999E+307,$S$2:S603)+1,"")</f>
        <v>438</v>
      </c>
      <c r="T604" s="265"/>
      <c r="U604" s="265"/>
      <c r="V604" s="265"/>
      <c r="AA604" s="254" t="str">
        <f t="shared" si="69"/>
        <v/>
      </c>
      <c r="AB604" s="254" t="str">
        <f t="shared" si="70"/>
        <v/>
      </c>
      <c r="AC604" s="255">
        <f t="shared" si="66"/>
        <v>0</v>
      </c>
      <c r="AD604" s="255">
        <f t="shared" si="67"/>
        <v>3836</v>
      </c>
      <c r="AE604" s="256" t="str">
        <f t="shared" si="71"/>
        <v/>
      </c>
      <c r="AF604" s="252" t="str">
        <f t="shared" si="65"/>
        <v>-</v>
      </c>
    </row>
    <row r="605" spans="1:32" ht="20.149999999999999" customHeight="1" x14ac:dyDescent="0.75">
      <c r="A605" s="31">
        <v>603</v>
      </c>
      <c r="B605" s="237"/>
      <c r="C605" s="257"/>
      <c r="D605" s="257"/>
      <c r="E605" s="262"/>
      <c r="F605" s="262"/>
      <c r="G605" s="253" t="str">
        <f t="shared" si="68"/>
        <v/>
      </c>
      <c r="H605" s="31" t="str">
        <f>IF(AND(B605=H$1),LOOKUP(9.99999999999999E+307,$H$2:H604)+1,"")</f>
        <v/>
      </c>
      <c r="I605" s="31" t="str">
        <f>IF(AND(B605=I$1),LOOKUP(9.99999999999999E+307,$I$2:I604)+1,"")</f>
        <v/>
      </c>
      <c r="J605" s="31">
        <f>IF(AND(B605=J$1),LOOKUP(9.99999999999999E+307,$J$2:J604)+1,"")</f>
        <v>439</v>
      </c>
      <c r="K605" s="31">
        <f>IF(AND(B605=K$1),LOOKUP(9.99999999999999E+307,$K$2:K604)+1,"")</f>
        <v>439</v>
      </c>
      <c r="L605" s="31">
        <f>IF(AND(B605=L$1),LOOKUP(9.99999999999999E+307,$L$2:L604)+1,"")</f>
        <v>439</v>
      </c>
      <c r="M605" s="31">
        <f>IF(AND(B605=M$1),LOOKUP(9.99999999999999E+307,$M$2:M604)+1,"")</f>
        <v>439</v>
      </c>
      <c r="N605" s="31" t="e">
        <f>IF(AND(B605=N$1),LOOKUP(9.99999999999999E+307,$N$2:N604)+1,"")</f>
        <v>#REF!</v>
      </c>
      <c r="O605" s="31" t="e">
        <f>IF(AND($B605=O$1),LOOKUP(9.99999999999999E+307,$O$2:O604)+1,"")</f>
        <v>#REF!</v>
      </c>
      <c r="P605" s="31" t="e">
        <f>IF(AND($B605=P$1),LOOKUP(9.99999999999999E+307,$P$2:P604)+1,"")</f>
        <v>#REF!</v>
      </c>
      <c r="Q605" s="31" t="e">
        <f>IF(AND($B605=Q$1),LOOKUP(9.99999999999999E+307,$Q$2:Q604)+1,"")</f>
        <v>#REF!</v>
      </c>
      <c r="R605" s="31">
        <f>IF(AND($B605=R$1),LOOKUP(9.99999999999999E+307,$R$2:R604)+1,"")</f>
        <v>439</v>
      </c>
      <c r="S605" s="31">
        <f>IF(AND($B605=S$1),LOOKUP(9.99999999999999E+307,$S$2:S604)+1,"")</f>
        <v>439</v>
      </c>
      <c r="T605" s="265"/>
      <c r="U605" s="265"/>
      <c r="V605" s="265"/>
      <c r="AA605" s="254" t="str">
        <f t="shared" si="69"/>
        <v/>
      </c>
      <c r="AB605" s="254" t="str">
        <f t="shared" si="70"/>
        <v/>
      </c>
      <c r="AC605" s="255">
        <f t="shared" si="66"/>
        <v>0</v>
      </c>
      <c r="AD605" s="255">
        <f t="shared" si="67"/>
        <v>3836</v>
      </c>
      <c r="AE605" s="256" t="str">
        <f t="shared" si="71"/>
        <v/>
      </c>
      <c r="AF605" s="252" t="str">
        <f t="shared" si="65"/>
        <v>-</v>
      </c>
    </row>
    <row r="606" spans="1:32" ht="20.149999999999999" customHeight="1" x14ac:dyDescent="0.75">
      <c r="A606" s="31">
        <v>604</v>
      </c>
      <c r="B606" s="237"/>
      <c r="C606" s="257"/>
      <c r="D606" s="257"/>
      <c r="E606" s="262"/>
      <c r="F606" s="262"/>
      <c r="G606" s="253" t="str">
        <f t="shared" si="68"/>
        <v/>
      </c>
      <c r="H606" s="31" t="str">
        <f>IF(AND(B606=H$1),LOOKUP(9.99999999999999E+307,$H$2:H605)+1,"")</f>
        <v/>
      </c>
      <c r="I606" s="31" t="str">
        <f>IF(AND(B606=I$1),LOOKUP(9.99999999999999E+307,$I$2:I605)+1,"")</f>
        <v/>
      </c>
      <c r="J606" s="31">
        <f>IF(AND(B606=J$1),LOOKUP(9.99999999999999E+307,$J$2:J605)+1,"")</f>
        <v>440</v>
      </c>
      <c r="K606" s="31">
        <f>IF(AND(B606=K$1),LOOKUP(9.99999999999999E+307,$K$2:K605)+1,"")</f>
        <v>440</v>
      </c>
      <c r="L606" s="31">
        <f>IF(AND(B606=L$1),LOOKUP(9.99999999999999E+307,$L$2:L605)+1,"")</f>
        <v>440</v>
      </c>
      <c r="M606" s="31">
        <f>IF(AND(B606=M$1),LOOKUP(9.99999999999999E+307,$M$2:M605)+1,"")</f>
        <v>440</v>
      </c>
      <c r="N606" s="31" t="e">
        <f>IF(AND(B606=N$1),LOOKUP(9.99999999999999E+307,$N$2:N605)+1,"")</f>
        <v>#REF!</v>
      </c>
      <c r="O606" s="31" t="e">
        <f>IF(AND($B606=O$1),LOOKUP(9.99999999999999E+307,$O$2:O605)+1,"")</f>
        <v>#REF!</v>
      </c>
      <c r="P606" s="31" t="e">
        <f>IF(AND($B606=P$1),LOOKUP(9.99999999999999E+307,$P$2:P605)+1,"")</f>
        <v>#REF!</v>
      </c>
      <c r="Q606" s="31" t="e">
        <f>IF(AND($B606=Q$1),LOOKUP(9.99999999999999E+307,$Q$2:Q605)+1,"")</f>
        <v>#REF!</v>
      </c>
      <c r="R606" s="31">
        <f>IF(AND($B606=R$1),LOOKUP(9.99999999999999E+307,$R$2:R605)+1,"")</f>
        <v>440</v>
      </c>
      <c r="S606" s="31">
        <f>IF(AND($B606=S$1),LOOKUP(9.99999999999999E+307,$S$2:S605)+1,"")</f>
        <v>440</v>
      </c>
      <c r="T606" s="265"/>
      <c r="U606" s="265"/>
      <c r="V606" s="265"/>
      <c r="AA606" s="254" t="str">
        <f t="shared" si="69"/>
        <v/>
      </c>
      <c r="AB606" s="254" t="str">
        <f t="shared" si="70"/>
        <v/>
      </c>
      <c r="AC606" s="255">
        <f t="shared" si="66"/>
        <v>0</v>
      </c>
      <c r="AD606" s="255">
        <f t="shared" si="67"/>
        <v>3836</v>
      </c>
      <c r="AE606" s="256" t="str">
        <f t="shared" si="71"/>
        <v/>
      </c>
      <c r="AF606" s="252" t="str">
        <f t="shared" si="65"/>
        <v>-</v>
      </c>
    </row>
    <row r="607" spans="1:32" ht="20.149999999999999" customHeight="1" x14ac:dyDescent="0.75">
      <c r="A607" s="31">
        <v>605</v>
      </c>
      <c r="B607" s="237"/>
      <c r="C607" s="257"/>
      <c r="D607" s="257"/>
      <c r="E607" s="262"/>
      <c r="F607" s="262"/>
      <c r="G607" s="253" t="str">
        <f t="shared" si="68"/>
        <v/>
      </c>
      <c r="H607" s="31" t="str">
        <f>IF(AND(B607=H$1),LOOKUP(9.99999999999999E+307,$H$2:H606)+1,"")</f>
        <v/>
      </c>
      <c r="I607" s="31" t="str">
        <f>IF(AND(B607=I$1),LOOKUP(9.99999999999999E+307,$I$2:I606)+1,"")</f>
        <v/>
      </c>
      <c r="J607" s="31">
        <f>IF(AND(B607=J$1),LOOKUP(9.99999999999999E+307,$J$2:J606)+1,"")</f>
        <v>441</v>
      </c>
      <c r="K607" s="31">
        <f>IF(AND(B607=K$1),LOOKUP(9.99999999999999E+307,$K$2:K606)+1,"")</f>
        <v>441</v>
      </c>
      <c r="L607" s="31">
        <f>IF(AND(B607=L$1),LOOKUP(9.99999999999999E+307,$L$2:L606)+1,"")</f>
        <v>441</v>
      </c>
      <c r="M607" s="31">
        <f>IF(AND(B607=M$1),LOOKUP(9.99999999999999E+307,$M$2:M606)+1,"")</f>
        <v>441</v>
      </c>
      <c r="N607" s="31" t="e">
        <f>IF(AND(B607=N$1),LOOKUP(9.99999999999999E+307,$N$2:N606)+1,"")</f>
        <v>#REF!</v>
      </c>
      <c r="O607" s="31" t="e">
        <f>IF(AND($B607=O$1),LOOKUP(9.99999999999999E+307,$O$2:O606)+1,"")</f>
        <v>#REF!</v>
      </c>
      <c r="P607" s="31" t="e">
        <f>IF(AND($B607=P$1),LOOKUP(9.99999999999999E+307,$P$2:P606)+1,"")</f>
        <v>#REF!</v>
      </c>
      <c r="Q607" s="31" t="e">
        <f>IF(AND($B607=Q$1),LOOKUP(9.99999999999999E+307,$Q$2:Q606)+1,"")</f>
        <v>#REF!</v>
      </c>
      <c r="R607" s="31">
        <f>IF(AND($B607=R$1),LOOKUP(9.99999999999999E+307,$R$2:R606)+1,"")</f>
        <v>441</v>
      </c>
      <c r="S607" s="31">
        <f>IF(AND($B607=S$1),LOOKUP(9.99999999999999E+307,$S$2:S606)+1,"")</f>
        <v>441</v>
      </c>
      <c r="T607" s="265"/>
      <c r="U607" s="265"/>
      <c r="V607" s="265"/>
      <c r="AA607" s="254" t="str">
        <f t="shared" si="69"/>
        <v/>
      </c>
      <c r="AB607" s="254" t="str">
        <f t="shared" si="70"/>
        <v/>
      </c>
      <c r="AC607" s="255">
        <f t="shared" si="66"/>
        <v>0</v>
      </c>
      <c r="AD607" s="255">
        <f t="shared" si="67"/>
        <v>3836</v>
      </c>
      <c r="AE607" s="256" t="str">
        <f t="shared" si="71"/>
        <v/>
      </c>
      <c r="AF607" s="252" t="str">
        <f t="shared" si="65"/>
        <v>-</v>
      </c>
    </row>
    <row r="608" spans="1:32" ht="20.149999999999999" customHeight="1" x14ac:dyDescent="0.75">
      <c r="A608" s="31">
        <v>606</v>
      </c>
      <c r="B608" s="237"/>
      <c r="C608" s="257"/>
      <c r="D608" s="257"/>
      <c r="E608" s="262"/>
      <c r="F608" s="262"/>
      <c r="G608" s="253" t="str">
        <f t="shared" si="68"/>
        <v/>
      </c>
      <c r="H608" s="31" t="str">
        <f>IF(AND(B608=H$1),LOOKUP(9.99999999999999E+307,$H$2:H607)+1,"")</f>
        <v/>
      </c>
      <c r="I608" s="31" t="str">
        <f>IF(AND(B608=I$1),LOOKUP(9.99999999999999E+307,$I$2:I607)+1,"")</f>
        <v/>
      </c>
      <c r="J608" s="31">
        <f>IF(AND(B608=J$1),LOOKUP(9.99999999999999E+307,$J$2:J607)+1,"")</f>
        <v>442</v>
      </c>
      <c r="K608" s="31">
        <f>IF(AND(B608=K$1),LOOKUP(9.99999999999999E+307,$K$2:K607)+1,"")</f>
        <v>442</v>
      </c>
      <c r="L608" s="31">
        <f>IF(AND(B608=L$1),LOOKUP(9.99999999999999E+307,$L$2:L607)+1,"")</f>
        <v>442</v>
      </c>
      <c r="M608" s="31">
        <f>IF(AND(B608=M$1),LOOKUP(9.99999999999999E+307,$M$2:M607)+1,"")</f>
        <v>442</v>
      </c>
      <c r="N608" s="31" t="e">
        <f>IF(AND(B608=N$1),LOOKUP(9.99999999999999E+307,$N$2:N607)+1,"")</f>
        <v>#REF!</v>
      </c>
      <c r="O608" s="31" t="e">
        <f>IF(AND($B608=O$1),LOOKUP(9.99999999999999E+307,$O$2:O607)+1,"")</f>
        <v>#REF!</v>
      </c>
      <c r="P608" s="31" t="e">
        <f>IF(AND($B608=P$1),LOOKUP(9.99999999999999E+307,$P$2:P607)+1,"")</f>
        <v>#REF!</v>
      </c>
      <c r="Q608" s="31" t="e">
        <f>IF(AND($B608=Q$1),LOOKUP(9.99999999999999E+307,$Q$2:Q607)+1,"")</f>
        <v>#REF!</v>
      </c>
      <c r="R608" s="31">
        <f>IF(AND($B608=R$1),LOOKUP(9.99999999999999E+307,$R$2:R607)+1,"")</f>
        <v>442</v>
      </c>
      <c r="S608" s="31">
        <f>IF(AND($B608=S$1),LOOKUP(9.99999999999999E+307,$S$2:S607)+1,"")</f>
        <v>442</v>
      </c>
      <c r="T608" s="265"/>
      <c r="U608" s="265"/>
      <c r="V608" s="265"/>
      <c r="AA608" s="254" t="str">
        <f t="shared" si="69"/>
        <v/>
      </c>
      <c r="AB608" s="254" t="str">
        <f t="shared" si="70"/>
        <v/>
      </c>
      <c r="AC608" s="255">
        <f t="shared" si="66"/>
        <v>0</v>
      </c>
      <c r="AD608" s="255">
        <f t="shared" si="67"/>
        <v>3836</v>
      </c>
      <c r="AE608" s="256" t="str">
        <f t="shared" si="71"/>
        <v/>
      </c>
      <c r="AF608" s="252" t="str">
        <f t="shared" si="65"/>
        <v>-</v>
      </c>
    </row>
    <row r="609" spans="1:32" ht="20.149999999999999" customHeight="1" x14ac:dyDescent="0.75">
      <c r="A609" s="31">
        <v>607</v>
      </c>
      <c r="B609" s="237"/>
      <c r="C609" s="257"/>
      <c r="D609" s="257"/>
      <c r="E609" s="262"/>
      <c r="F609" s="262"/>
      <c r="G609" s="253" t="str">
        <f t="shared" si="68"/>
        <v/>
      </c>
      <c r="H609" s="31" t="str">
        <f>IF(AND(B609=H$1),LOOKUP(9.99999999999999E+307,$H$2:H608)+1,"")</f>
        <v/>
      </c>
      <c r="I609" s="31" t="str">
        <f>IF(AND(B609=I$1),LOOKUP(9.99999999999999E+307,$I$2:I608)+1,"")</f>
        <v/>
      </c>
      <c r="J609" s="31">
        <f>IF(AND(B609=J$1),LOOKUP(9.99999999999999E+307,$J$2:J608)+1,"")</f>
        <v>443</v>
      </c>
      <c r="K609" s="31">
        <f>IF(AND(B609=K$1),LOOKUP(9.99999999999999E+307,$K$2:K608)+1,"")</f>
        <v>443</v>
      </c>
      <c r="L609" s="31">
        <f>IF(AND(B609=L$1),LOOKUP(9.99999999999999E+307,$L$2:L608)+1,"")</f>
        <v>443</v>
      </c>
      <c r="M609" s="31">
        <f>IF(AND(B609=M$1),LOOKUP(9.99999999999999E+307,$M$2:M608)+1,"")</f>
        <v>443</v>
      </c>
      <c r="N609" s="31" t="e">
        <f>IF(AND(B609=N$1),LOOKUP(9.99999999999999E+307,$N$2:N608)+1,"")</f>
        <v>#REF!</v>
      </c>
      <c r="O609" s="31" t="e">
        <f>IF(AND($B609=O$1),LOOKUP(9.99999999999999E+307,$O$2:O608)+1,"")</f>
        <v>#REF!</v>
      </c>
      <c r="P609" s="31" t="e">
        <f>IF(AND($B609=P$1),LOOKUP(9.99999999999999E+307,$P$2:P608)+1,"")</f>
        <v>#REF!</v>
      </c>
      <c r="Q609" s="31" t="e">
        <f>IF(AND($B609=Q$1),LOOKUP(9.99999999999999E+307,$Q$2:Q608)+1,"")</f>
        <v>#REF!</v>
      </c>
      <c r="R609" s="31">
        <f>IF(AND($B609=R$1),LOOKUP(9.99999999999999E+307,$R$2:R608)+1,"")</f>
        <v>443</v>
      </c>
      <c r="S609" s="31">
        <f>IF(AND($B609=S$1),LOOKUP(9.99999999999999E+307,$S$2:S608)+1,"")</f>
        <v>443</v>
      </c>
      <c r="T609" s="265"/>
      <c r="U609" s="265"/>
      <c r="V609" s="265"/>
      <c r="AA609" s="254" t="str">
        <f t="shared" si="69"/>
        <v/>
      </c>
      <c r="AB609" s="254" t="str">
        <f t="shared" si="70"/>
        <v/>
      </c>
      <c r="AC609" s="255">
        <f t="shared" si="66"/>
        <v>0</v>
      </c>
      <c r="AD609" s="255">
        <f t="shared" si="67"/>
        <v>3836</v>
      </c>
      <c r="AE609" s="256" t="str">
        <f t="shared" si="71"/>
        <v/>
      </c>
      <c r="AF609" s="252" t="str">
        <f t="shared" si="65"/>
        <v>-</v>
      </c>
    </row>
    <row r="610" spans="1:32" ht="20.149999999999999" customHeight="1" x14ac:dyDescent="0.75">
      <c r="A610" s="31">
        <v>608</v>
      </c>
      <c r="B610" s="237"/>
      <c r="C610" s="257"/>
      <c r="D610" s="257"/>
      <c r="E610" s="262"/>
      <c r="F610" s="262"/>
      <c r="G610" s="253" t="str">
        <f t="shared" si="68"/>
        <v/>
      </c>
      <c r="H610" s="31" t="str">
        <f>IF(AND(B610=H$1),LOOKUP(9.99999999999999E+307,$H$2:H609)+1,"")</f>
        <v/>
      </c>
      <c r="I610" s="31" t="str">
        <f>IF(AND(B610=I$1),LOOKUP(9.99999999999999E+307,$I$2:I609)+1,"")</f>
        <v/>
      </c>
      <c r="J610" s="31">
        <f>IF(AND(B610=J$1),LOOKUP(9.99999999999999E+307,$J$2:J609)+1,"")</f>
        <v>444</v>
      </c>
      <c r="K610" s="31">
        <f>IF(AND(B610=K$1),LOOKUP(9.99999999999999E+307,$K$2:K609)+1,"")</f>
        <v>444</v>
      </c>
      <c r="L610" s="31">
        <f>IF(AND(B610=L$1),LOOKUP(9.99999999999999E+307,$L$2:L609)+1,"")</f>
        <v>444</v>
      </c>
      <c r="M610" s="31">
        <f>IF(AND(B610=M$1),LOOKUP(9.99999999999999E+307,$M$2:M609)+1,"")</f>
        <v>444</v>
      </c>
      <c r="N610" s="31" t="e">
        <f>IF(AND(B610=N$1),LOOKUP(9.99999999999999E+307,$N$2:N609)+1,"")</f>
        <v>#REF!</v>
      </c>
      <c r="O610" s="31" t="e">
        <f>IF(AND($B610=O$1),LOOKUP(9.99999999999999E+307,$O$2:O609)+1,"")</f>
        <v>#REF!</v>
      </c>
      <c r="P610" s="31" t="e">
        <f>IF(AND($B610=P$1),LOOKUP(9.99999999999999E+307,$P$2:P609)+1,"")</f>
        <v>#REF!</v>
      </c>
      <c r="Q610" s="31" t="e">
        <f>IF(AND($B610=Q$1),LOOKUP(9.99999999999999E+307,$Q$2:Q609)+1,"")</f>
        <v>#REF!</v>
      </c>
      <c r="R610" s="31">
        <f>IF(AND($B610=R$1),LOOKUP(9.99999999999999E+307,$R$2:R609)+1,"")</f>
        <v>444</v>
      </c>
      <c r="S610" s="31">
        <f>IF(AND($B610=S$1),LOOKUP(9.99999999999999E+307,$S$2:S609)+1,"")</f>
        <v>444</v>
      </c>
      <c r="T610" s="265"/>
      <c r="U610" s="265"/>
      <c r="V610" s="265"/>
      <c r="AA610" s="254" t="str">
        <f t="shared" si="69"/>
        <v/>
      </c>
      <c r="AB610" s="254" t="str">
        <f t="shared" si="70"/>
        <v/>
      </c>
      <c r="AC610" s="255">
        <f t="shared" si="66"/>
        <v>0</v>
      </c>
      <c r="AD610" s="255">
        <f t="shared" si="67"/>
        <v>3836</v>
      </c>
      <c r="AE610" s="256" t="str">
        <f t="shared" si="71"/>
        <v/>
      </c>
      <c r="AF610" s="252" t="str">
        <f t="shared" si="65"/>
        <v>-</v>
      </c>
    </row>
    <row r="611" spans="1:32" ht="20.149999999999999" customHeight="1" x14ac:dyDescent="0.75">
      <c r="A611" s="31">
        <v>609</v>
      </c>
      <c r="B611" s="237"/>
      <c r="C611" s="257"/>
      <c r="D611" s="257"/>
      <c r="E611" s="262"/>
      <c r="F611" s="262"/>
      <c r="G611" s="253" t="str">
        <f t="shared" si="68"/>
        <v/>
      </c>
      <c r="H611" s="31" t="str">
        <f>IF(AND(B611=H$1),LOOKUP(9.99999999999999E+307,$H$2:H610)+1,"")</f>
        <v/>
      </c>
      <c r="I611" s="31" t="str">
        <f>IF(AND(B611=I$1),LOOKUP(9.99999999999999E+307,$I$2:I610)+1,"")</f>
        <v/>
      </c>
      <c r="J611" s="31">
        <f>IF(AND(B611=J$1),LOOKUP(9.99999999999999E+307,$J$2:J610)+1,"")</f>
        <v>445</v>
      </c>
      <c r="K611" s="31">
        <f>IF(AND(B611=K$1),LOOKUP(9.99999999999999E+307,$K$2:K610)+1,"")</f>
        <v>445</v>
      </c>
      <c r="L611" s="31">
        <f>IF(AND(B611=L$1),LOOKUP(9.99999999999999E+307,$L$2:L610)+1,"")</f>
        <v>445</v>
      </c>
      <c r="M611" s="31">
        <f>IF(AND(B611=M$1),LOOKUP(9.99999999999999E+307,$M$2:M610)+1,"")</f>
        <v>445</v>
      </c>
      <c r="N611" s="31" t="e">
        <f>IF(AND(B611=N$1),LOOKUP(9.99999999999999E+307,$N$2:N610)+1,"")</f>
        <v>#REF!</v>
      </c>
      <c r="O611" s="31" t="e">
        <f>IF(AND($B611=O$1),LOOKUP(9.99999999999999E+307,$O$2:O610)+1,"")</f>
        <v>#REF!</v>
      </c>
      <c r="P611" s="31" t="e">
        <f>IF(AND($B611=P$1),LOOKUP(9.99999999999999E+307,$P$2:P610)+1,"")</f>
        <v>#REF!</v>
      </c>
      <c r="Q611" s="31" t="e">
        <f>IF(AND($B611=Q$1),LOOKUP(9.99999999999999E+307,$Q$2:Q610)+1,"")</f>
        <v>#REF!</v>
      </c>
      <c r="R611" s="31">
        <f>IF(AND($B611=R$1),LOOKUP(9.99999999999999E+307,$R$2:R610)+1,"")</f>
        <v>445</v>
      </c>
      <c r="S611" s="31">
        <f>IF(AND($B611=S$1),LOOKUP(9.99999999999999E+307,$S$2:S610)+1,"")</f>
        <v>445</v>
      </c>
      <c r="T611" s="265"/>
      <c r="U611" s="265"/>
      <c r="V611" s="265"/>
      <c r="AA611" s="254" t="str">
        <f t="shared" si="69"/>
        <v/>
      </c>
      <c r="AB611" s="254" t="str">
        <f t="shared" si="70"/>
        <v/>
      </c>
      <c r="AC611" s="255">
        <f t="shared" si="66"/>
        <v>0</v>
      </c>
      <c r="AD611" s="255">
        <f t="shared" si="67"/>
        <v>3836</v>
      </c>
      <c r="AE611" s="256" t="str">
        <f t="shared" si="71"/>
        <v/>
      </c>
      <c r="AF611" s="252" t="str">
        <f t="shared" si="65"/>
        <v>-</v>
      </c>
    </row>
    <row r="612" spans="1:32" ht="20.149999999999999" customHeight="1" x14ac:dyDescent="0.75">
      <c r="A612" s="31">
        <v>610</v>
      </c>
      <c r="B612" s="237"/>
      <c r="C612" s="257"/>
      <c r="D612" s="257"/>
      <c r="E612" s="262"/>
      <c r="F612" s="262"/>
      <c r="G612" s="253" t="str">
        <f t="shared" si="68"/>
        <v/>
      </c>
      <c r="H612" s="31" t="str">
        <f>IF(AND(B612=H$1),LOOKUP(9.99999999999999E+307,$H$2:H611)+1,"")</f>
        <v/>
      </c>
      <c r="I612" s="31" t="str">
        <f>IF(AND(B612=I$1),LOOKUP(9.99999999999999E+307,$I$2:I611)+1,"")</f>
        <v/>
      </c>
      <c r="J612" s="31">
        <f>IF(AND(B612=J$1),LOOKUP(9.99999999999999E+307,$J$2:J611)+1,"")</f>
        <v>446</v>
      </c>
      <c r="K612" s="31">
        <f>IF(AND(B612=K$1),LOOKUP(9.99999999999999E+307,$K$2:K611)+1,"")</f>
        <v>446</v>
      </c>
      <c r="L612" s="31">
        <f>IF(AND(B612=L$1),LOOKUP(9.99999999999999E+307,$L$2:L611)+1,"")</f>
        <v>446</v>
      </c>
      <c r="M612" s="31">
        <f>IF(AND(B612=M$1),LOOKUP(9.99999999999999E+307,$M$2:M611)+1,"")</f>
        <v>446</v>
      </c>
      <c r="N612" s="31" t="e">
        <f>IF(AND(B612=N$1),LOOKUP(9.99999999999999E+307,$N$2:N611)+1,"")</f>
        <v>#REF!</v>
      </c>
      <c r="O612" s="31" t="e">
        <f>IF(AND($B612=O$1),LOOKUP(9.99999999999999E+307,$O$2:O611)+1,"")</f>
        <v>#REF!</v>
      </c>
      <c r="P612" s="31" t="e">
        <f>IF(AND($B612=P$1),LOOKUP(9.99999999999999E+307,$P$2:P611)+1,"")</f>
        <v>#REF!</v>
      </c>
      <c r="Q612" s="31" t="e">
        <f>IF(AND($B612=Q$1),LOOKUP(9.99999999999999E+307,$Q$2:Q611)+1,"")</f>
        <v>#REF!</v>
      </c>
      <c r="R612" s="31">
        <f>IF(AND($B612=R$1),LOOKUP(9.99999999999999E+307,$R$2:R611)+1,"")</f>
        <v>446</v>
      </c>
      <c r="S612" s="31">
        <f>IF(AND($B612=S$1),LOOKUP(9.99999999999999E+307,$S$2:S611)+1,"")</f>
        <v>446</v>
      </c>
      <c r="T612" s="265"/>
      <c r="U612" s="265"/>
      <c r="V612" s="265"/>
      <c r="AA612" s="254" t="str">
        <f t="shared" si="69"/>
        <v/>
      </c>
      <c r="AB612" s="254" t="str">
        <f t="shared" si="70"/>
        <v/>
      </c>
      <c r="AC612" s="255">
        <f t="shared" si="66"/>
        <v>0</v>
      </c>
      <c r="AD612" s="255">
        <f t="shared" si="67"/>
        <v>3836</v>
      </c>
      <c r="AE612" s="256" t="str">
        <f t="shared" si="71"/>
        <v/>
      </c>
      <c r="AF612" s="252" t="str">
        <f t="shared" si="65"/>
        <v>-</v>
      </c>
    </row>
    <row r="613" spans="1:32" ht="20.149999999999999" customHeight="1" x14ac:dyDescent="0.75">
      <c r="A613" s="31">
        <v>611</v>
      </c>
      <c r="B613" s="237"/>
      <c r="C613" s="257"/>
      <c r="D613" s="257"/>
      <c r="E613" s="262"/>
      <c r="F613" s="262"/>
      <c r="G613" s="253" t="str">
        <f t="shared" si="68"/>
        <v/>
      </c>
      <c r="H613" s="31" t="str">
        <f>IF(AND(B613=H$1),LOOKUP(9.99999999999999E+307,$H$2:H612)+1,"")</f>
        <v/>
      </c>
      <c r="I613" s="31" t="str">
        <f>IF(AND(B613=I$1),LOOKUP(9.99999999999999E+307,$I$2:I612)+1,"")</f>
        <v/>
      </c>
      <c r="J613" s="31">
        <f>IF(AND(B613=J$1),LOOKUP(9.99999999999999E+307,$J$2:J612)+1,"")</f>
        <v>447</v>
      </c>
      <c r="K613" s="31">
        <f>IF(AND(B613=K$1),LOOKUP(9.99999999999999E+307,$K$2:K612)+1,"")</f>
        <v>447</v>
      </c>
      <c r="L613" s="31">
        <f>IF(AND(B613=L$1),LOOKUP(9.99999999999999E+307,$L$2:L612)+1,"")</f>
        <v>447</v>
      </c>
      <c r="M613" s="31">
        <f>IF(AND(B613=M$1),LOOKUP(9.99999999999999E+307,$M$2:M612)+1,"")</f>
        <v>447</v>
      </c>
      <c r="N613" s="31" t="e">
        <f>IF(AND(B613=N$1),LOOKUP(9.99999999999999E+307,$N$2:N612)+1,"")</f>
        <v>#REF!</v>
      </c>
      <c r="O613" s="31" t="e">
        <f>IF(AND($B613=O$1),LOOKUP(9.99999999999999E+307,$O$2:O612)+1,"")</f>
        <v>#REF!</v>
      </c>
      <c r="P613" s="31" t="e">
        <f>IF(AND($B613=P$1),LOOKUP(9.99999999999999E+307,$P$2:P612)+1,"")</f>
        <v>#REF!</v>
      </c>
      <c r="Q613" s="31" t="e">
        <f>IF(AND($B613=Q$1),LOOKUP(9.99999999999999E+307,$Q$2:Q612)+1,"")</f>
        <v>#REF!</v>
      </c>
      <c r="R613" s="31">
        <f>IF(AND($B613=R$1),LOOKUP(9.99999999999999E+307,$R$2:R612)+1,"")</f>
        <v>447</v>
      </c>
      <c r="S613" s="31">
        <f>IF(AND($B613=S$1),LOOKUP(9.99999999999999E+307,$S$2:S612)+1,"")</f>
        <v>447</v>
      </c>
      <c r="T613" s="265"/>
      <c r="U613" s="265"/>
      <c r="V613" s="265"/>
      <c r="AA613" s="254" t="str">
        <f t="shared" si="69"/>
        <v/>
      </c>
      <c r="AB613" s="254" t="str">
        <f t="shared" si="70"/>
        <v/>
      </c>
      <c r="AC613" s="255">
        <f t="shared" si="66"/>
        <v>0</v>
      </c>
      <c r="AD613" s="255">
        <f t="shared" si="67"/>
        <v>3836</v>
      </c>
      <c r="AE613" s="256" t="str">
        <f t="shared" si="71"/>
        <v/>
      </c>
      <c r="AF613" s="252" t="str">
        <f t="shared" si="65"/>
        <v>-</v>
      </c>
    </row>
    <row r="614" spans="1:32" ht="20.149999999999999" customHeight="1" x14ac:dyDescent="0.75">
      <c r="A614" s="31">
        <v>612</v>
      </c>
      <c r="B614" s="237"/>
      <c r="C614" s="257"/>
      <c r="D614" s="257"/>
      <c r="E614" s="262"/>
      <c r="F614" s="262"/>
      <c r="G614" s="253" t="str">
        <f t="shared" si="68"/>
        <v/>
      </c>
      <c r="H614" s="31" t="str">
        <f>IF(AND(B614=H$1),LOOKUP(9.99999999999999E+307,$H$2:H613)+1,"")</f>
        <v/>
      </c>
      <c r="I614" s="31" t="str">
        <f>IF(AND(B614=I$1),LOOKUP(9.99999999999999E+307,$I$2:I613)+1,"")</f>
        <v/>
      </c>
      <c r="J614" s="31">
        <f>IF(AND(B614=J$1),LOOKUP(9.99999999999999E+307,$J$2:J613)+1,"")</f>
        <v>448</v>
      </c>
      <c r="K614" s="31">
        <f>IF(AND(B614=K$1),LOOKUP(9.99999999999999E+307,$K$2:K613)+1,"")</f>
        <v>448</v>
      </c>
      <c r="L614" s="31">
        <f>IF(AND(B614=L$1),LOOKUP(9.99999999999999E+307,$L$2:L613)+1,"")</f>
        <v>448</v>
      </c>
      <c r="M614" s="31">
        <f>IF(AND(B614=M$1),LOOKUP(9.99999999999999E+307,$M$2:M613)+1,"")</f>
        <v>448</v>
      </c>
      <c r="N614" s="31" t="e">
        <f>IF(AND(B614=N$1),LOOKUP(9.99999999999999E+307,$N$2:N613)+1,"")</f>
        <v>#REF!</v>
      </c>
      <c r="O614" s="31" t="e">
        <f>IF(AND($B614=O$1),LOOKUP(9.99999999999999E+307,$O$2:O613)+1,"")</f>
        <v>#REF!</v>
      </c>
      <c r="P614" s="31" t="e">
        <f>IF(AND($B614=P$1),LOOKUP(9.99999999999999E+307,$P$2:P613)+1,"")</f>
        <v>#REF!</v>
      </c>
      <c r="Q614" s="31" t="e">
        <f>IF(AND($B614=Q$1),LOOKUP(9.99999999999999E+307,$Q$2:Q613)+1,"")</f>
        <v>#REF!</v>
      </c>
      <c r="R614" s="31">
        <f>IF(AND($B614=R$1),LOOKUP(9.99999999999999E+307,$R$2:R613)+1,"")</f>
        <v>448</v>
      </c>
      <c r="S614" s="31">
        <f>IF(AND($B614=S$1),LOOKUP(9.99999999999999E+307,$S$2:S613)+1,"")</f>
        <v>448</v>
      </c>
      <c r="T614" s="265"/>
      <c r="U614" s="265"/>
      <c r="V614" s="265"/>
      <c r="AA614" s="254" t="str">
        <f t="shared" si="69"/>
        <v/>
      </c>
      <c r="AB614" s="254" t="str">
        <f t="shared" si="70"/>
        <v/>
      </c>
      <c r="AC614" s="255">
        <f t="shared" si="66"/>
        <v>0</v>
      </c>
      <c r="AD614" s="255">
        <f t="shared" si="67"/>
        <v>3836</v>
      </c>
      <c r="AE614" s="256" t="str">
        <f t="shared" si="71"/>
        <v/>
      </c>
      <c r="AF614" s="252" t="str">
        <f t="shared" si="65"/>
        <v>-</v>
      </c>
    </row>
    <row r="615" spans="1:32" ht="20.149999999999999" customHeight="1" x14ac:dyDescent="0.75">
      <c r="A615" s="31">
        <v>613</v>
      </c>
      <c r="B615" s="237"/>
      <c r="C615" s="257"/>
      <c r="D615" s="257"/>
      <c r="E615" s="262"/>
      <c r="F615" s="262"/>
      <c r="G615" s="253" t="str">
        <f t="shared" si="68"/>
        <v/>
      </c>
      <c r="H615" s="31" t="str">
        <f>IF(AND(B615=H$1),LOOKUP(9.99999999999999E+307,$H$2:H614)+1,"")</f>
        <v/>
      </c>
      <c r="I615" s="31" t="str">
        <f>IF(AND(B615=I$1),LOOKUP(9.99999999999999E+307,$I$2:I614)+1,"")</f>
        <v/>
      </c>
      <c r="J615" s="31">
        <f>IF(AND(B615=J$1),LOOKUP(9.99999999999999E+307,$J$2:J614)+1,"")</f>
        <v>449</v>
      </c>
      <c r="K615" s="31">
        <f>IF(AND(B615=K$1),LOOKUP(9.99999999999999E+307,$K$2:K614)+1,"")</f>
        <v>449</v>
      </c>
      <c r="L615" s="31">
        <f>IF(AND(B615=L$1),LOOKUP(9.99999999999999E+307,$L$2:L614)+1,"")</f>
        <v>449</v>
      </c>
      <c r="M615" s="31">
        <f>IF(AND(B615=M$1),LOOKUP(9.99999999999999E+307,$M$2:M614)+1,"")</f>
        <v>449</v>
      </c>
      <c r="N615" s="31" t="e">
        <f>IF(AND(B615=N$1),LOOKUP(9.99999999999999E+307,$N$2:N614)+1,"")</f>
        <v>#REF!</v>
      </c>
      <c r="O615" s="31" t="e">
        <f>IF(AND($B615=O$1),LOOKUP(9.99999999999999E+307,$O$2:O614)+1,"")</f>
        <v>#REF!</v>
      </c>
      <c r="P615" s="31" t="e">
        <f>IF(AND($B615=P$1),LOOKUP(9.99999999999999E+307,$P$2:P614)+1,"")</f>
        <v>#REF!</v>
      </c>
      <c r="Q615" s="31" t="e">
        <f>IF(AND($B615=Q$1),LOOKUP(9.99999999999999E+307,$Q$2:Q614)+1,"")</f>
        <v>#REF!</v>
      </c>
      <c r="R615" s="31">
        <f>IF(AND($B615=R$1),LOOKUP(9.99999999999999E+307,$R$2:R614)+1,"")</f>
        <v>449</v>
      </c>
      <c r="S615" s="31">
        <f>IF(AND($B615=S$1),LOOKUP(9.99999999999999E+307,$S$2:S614)+1,"")</f>
        <v>449</v>
      </c>
      <c r="T615" s="265"/>
      <c r="U615" s="265"/>
      <c r="V615" s="265"/>
      <c r="AA615" s="254" t="str">
        <f t="shared" si="69"/>
        <v/>
      </c>
      <c r="AB615" s="254" t="str">
        <f t="shared" si="70"/>
        <v/>
      </c>
      <c r="AC615" s="255">
        <f t="shared" si="66"/>
        <v>0</v>
      </c>
      <c r="AD615" s="255">
        <f t="shared" si="67"/>
        <v>3836</v>
      </c>
      <c r="AE615" s="256" t="str">
        <f t="shared" si="71"/>
        <v/>
      </c>
      <c r="AF615" s="252" t="str">
        <f t="shared" si="65"/>
        <v>-</v>
      </c>
    </row>
    <row r="616" spans="1:32" ht="20.149999999999999" customHeight="1" x14ac:dyDescent="0.75">
      <c r="A616" s="31">
        <v>614</v>
      </c>
      <c r="B616" s="237"/>
      <c r="C616" s="257"/>
      <c r="D616" s="257"/>
      <c r="E616" s="262"/>
      <c r="F616" s="262"/>
      <c r="G616" s="253" t="str">
        <f t="shared" si="68"/>
        <v/>
      </c>
      <c r="H616" s="31" t="str">
        <f>IF(AND(B616=H$1),LOOKUP(9.99999999999999E+307,$H$2:H615)+1,"")</f>
        <v/>
      </c>
      <c r="I616" s="31" t="str">
        <f>IF(AND(B616=I$1),LOOKUP(9.99999999999999E+307,$I$2:I615)+1,"")</f>
        <v/>
      </c>
      <c r="J616" s="31">
        <f>IF(AND(B616=J$1),LOOKUP(9.99999999999999E+307,$J$2:J615)+1,"")</f>
        <v>450</v>
      </c>
      <c r="K616" s="31">
        <f>IF(AND(B616=K$1),LOOKUP(9.99999999999999E+307,$K$2:K615)+1,"")</f>
        <v>450</v>
      </c>
      <c r="L616" s="31">
        <f>IF(AND(B616=L$1),LOOKUP(9.99999999999999E+307,$L$2:L615)+1,"")</f>
        <v>450</v>
      </c>
      <c r="M616" s="31">
        <f>IF(AND(B616=M$1),LOOKUP(9.99999999999999E+307,$M$2:M615)+1,"")</f>
        <v>450</v>
      </c>
      <c r="N616" s="31" t="e">
        <f>IF(AND(B616=N$1),LOOKUP(9.99999999999999E+307,$N$2:N615)+1,"")</f>
        <v>#REF!</v>
      </c>
      <c r="O616" s="31" t="e">
        <f>IF(AND($B616=O$1),LOOKUP(9.99999999999999E+307,$O$2:O615)+1,"")</f>
        <v>#REF!</v>
      </c>
      <c r="P616" s="31" t="e">
        <f>IF(AND($B616=P$1),LOOKUP(9.99999999999999E+307,$P$2:P615)+1,"")</f>
        <v>#REF!</v>
      </c>
      <c r="Q616" s="31" t="e">
        <f>IF(AND($B616=Q$1),LOOKUP(9.99999999999999E+307,$Q$2:Q615)+1,"")</f>
        <v>#REF!</v>
      </c>
      <c r="R616" s="31">
        <f>IF(AND($B616=R$1),LOOKUP(9.99999999999999E+307,$R$2:R615)+1,"")</f>
        <v>450</v>
      </c>
      <c r="S616" s="31">
        <f>IF(AND($B616=S$1),LOOKUP(9.99999999999999E+307,$S$2:S615)+1,"")</f>
        <v>450</v>
      </c>
      <c r="T616" s="265"/>
      <c r="U616" s="265"/>
      <c r="V616" s="265"/>
      <c r="AA616" s="254" t="str">
        <f t="shared" si="69"/>
        <v/>
      </c>
      <c r="AB616" s="254" t="str">
        <f t="shared" si="70"/>
        <v/>
      </c>
      <c r="AC616" s="255">
        <f t="shared" si="66"/>
        <v>0</v>
      </c>
      <c r="AD616" s="255">
        <f t="shared" si="67"/>
        <v>3836</v>
      </c>
      <c r="AE616" s="256" t="str">
        <f t="shared" si="71"/>
        <v/>
      </c>
      <c r="AF616" s="252" t="str">
        <f t="shared" si="65"/>
        <v>-</v>
      </c>
    </row>
    <row r="617" spans="1:32" ht="20.149999999999999" customHeight="1" x14ac:dyDescent="0.75">
      <c r="A617" s="31">
        <v>615</v>
      </c>
      <c r="B617" s="237"/>
      <c r="C617" s="257"/>
      <c r="D617" s="257"/>
      <c r="E617" s="262"/>
      <c r="F617" s="262"/>
      <c r="G617" s="253" t="str">
        <f t="shared" si="68"/>
        <v/>
      </c>
      <c r="H617" s="31" t="str">
        <f>IF(AND(B617=H$1),LOOKUP(9.99999999999999E+307,$H$2:H616)+1,"")</f>
        <v/>
      </c>
      <c r="I617" s="31" t="str">
        <f>IF(AND(B617=I$1),LOOKUP(9.99999999999999E+307,$I$2:I616)+1,"")</f>
        <v/>
      </c>
      <c r="J617" s="31">
        <f>IF(AND(B617=J$1),LOOKUP(9.99999999999999E+307,$J$2:J616)+1,"")</f>
        <v>451</v>
      </c>
      <c r="K617" s="31">
        <f>IF(AND(B617=K$1),LOOKUP(9.99999999999999E+307,$K$2:K616)+1,"")</f>
        <v>451</v>
      </c>
      <c r="L617" s="31">
        <f>IF(AND(B617=L$1),LOOKUP(9.99999999999999E+307,$L$2:L616)+1,"")</f>
        <v>451</v>
      </c>
      <c r="M617" s="31">
        <f>IF(AND(B617=M$1),LOOKUP(9.99999999999999E+307,$M$2:M616)+1,"")</f>
        <v>451</v>
      </c>
      <c r="N617" s="31" t="e">
        <f>IF(AND(B617=N$1),LOOKUP(9.99999999999999E+307,$N$2:N616)+1,"")</f>
        <v>#REF!</v>
      </c>
      <c r="O617" s="31" t="e">
        <f>IF(AND($B617=O$1),LOOKUP(9.99999999999999E+307,$O$2:O616)+1,"")</f>
        <v>#REF!</v>
      </c>
      <c r="P617" s="31" t="e">
        <f>IF(AND($B617=P$1),LOOKUP(9.99999999999999E+307,$P$2:P616)+1,"")</f>
        <v>#REF!</v>
      </c>
      <c r="Q617" s="31" t="e">
        <f>IF(AND($B617=Q$1),LOOKUP(9.99999999999999E+307,$Q$2:Q616)+1,"")</f>
        <v>#REF!</v>
      </c>
      <c r="R617" s="31">
        <f>IF(AND($B617=R$1),LOOKUP(9.99999999999999E+307,$R$2:R616)+1,"")</f>
        <v>451</v>
      </c>
      <c r="S617" s="31">
        <f>IF(AND($B617=S$1),LOOKUP(9.99999999999999E+307,$S$2:S616)+1,"")</f>
        <v>451</v>
      </c>
      <c r="T617" s="265"/>
      <c r="U617" s="265"/>
      <c r="V617" s="265"/>
      <c r="AA617" s="254" t="str">
        <f t="shared" si="69"/>
        <v/>
      </c>
      <c r="AB617" s="254" t="str">
        <f t="shared" si="70"/>
        <v/>
      </c>
      <c r="AC617" s="255">
        <f t="shared" si="66"/>
        <v>0</v>
      </c>
      <c r="AD617" s="255">
        <f t="shared" si="67"/>
        <v>3836</v>
      </c>
      <c r="AE617" s="256" t="str">
        <f t="shared" si="71"/>
        <v/>
      </c>
      <c r="AF617" s="252" t="str">
        <f t="shared" si="65"/>
        <v>-</v>
      </c>
    </row>
    <row r="618" spans="1:32" ht="20.149999999999999" customHeight="1" x14ac:dyDescent="0.75">
      <c r="A618" s="31">
        <v>616</v>
      </c>
      <c r="B618" s="237"/>
      <c r="C618" s="257"/>
      <c r="D618" s="257"/>
      <c r="E618" s="262"/>
      <c r="F618" s="262"/>
      <c r="G618" s="253" t="str">
        <f t="shared" si="68"/>
        <v/>
      </c>
      <c r="H618" s="31" t="str">
        <f>IF(AND(B618=H$1),LOOKUP(9.99999999999999E+307,$H$2:H617)+1,"")</f>
        <v/>
      </c>
      <c r="I618" s="31" t="str">
        <f>IF(AND(B618=I$1),LOOKUP(9.99999999999999E+307,$I$2:I617)+1,"")</f>
        <v/>
      </c>
      <c r="J618" s="31">
        <f>IF(AND(B618=J$1),LOOKUP(9.99999999999999E+307,$J$2:J617)+1,"")</f>
        <v>452</v>
      </c>
      <c r="K618" s="31">
        <f>IF(AND(B618=K$1),LOOKUP(9.99999999999999E+307,$K$2:K617)+1,"")</f>
        <v>452</v>
      </c>
      <c r="L618" s="31">
        <f>IF(AND(B618=L$1),LOOKUP(9.99999999999999E+307,$L$2:L617)+1,"")</f>
        <v>452</v>
      </c>
      <c r="M618" s="31">
        <f>IF(AND(B618=M$1),LOOKUP(9.99999999999999E+307,$M$2:M617)+1,"")</f>
        <v>452</v>
      </c>
      <c r="N618" s="31" t="e">
        <f>IF(AND(B618=N$1),LOOKUP(9.99999999999999E+307,$N$2:N617)+1,"")</f>
        <v>#REF!</v>
      </c>
      <c r="O618" s="31" t="e">
        <f>IF(AND($B618=O$1),LOOKUP(9.99999999999999E+307,$O$2:O617)+1,"")</f>
        <v>#REF!</v>
      </c>
      <c r="P618" s="31" t="e">
        <f>IF(AND($B618=P$1),LOOKUP(9.99999999999999E+307,$P$2:P617)+1,"")</f>
        <v>#REF!</v>
      </c>
      <c r="Q618" s="31" t="e">
        <f>IF(AND($B618=Q$1),LOOKUP(9.99999999999999E+307,$Q$2:Q617)+1,"")</f>
        <v>#REF!</v>
      </c>
      <c r="R618" s="31">
        <f>IF(AND($B618=R$1),LOOKUP(9.99999999999999E+307,$R$2:R617)+1,"")</f>
        <v>452</v>
      </c>
      <c r="S618" s="31">
        <f>IF(AND($B618=S$1),LOOKUP(9.99999999999999E+307,$S$2:S617)+1,"")</f>
        <v>452</v>
      </c>
      <c r="T618" s="265"/>
      <c r="U618" s="265"/>
      <c r="V618" s="265"/>
      <c r="AA618" s="254" t="str">
        <f t="shared" si="69"/>
        <v/>
      </c>
      <c r="AB618" s="254" t="str">
        <f t="shared" si="70"/>
        <v/>
      </c>
      <c r="AC618" s="255">
        <f t="shared" si="66"/>
        <v>0</v>
      </c>
      <c r="AD618" s="255">
        <f t="shared" si="67"/>
        <v>3836</v>
      </c>
      <c r="AE618" s="256" t="str">
        <f t="shared" si="71"/>
        <v/>
      </c>
      <c r="AF618" s="252" t="str">
        <f t="shared" si="65"/>
        <v>-</v>
      </c>
    </row>
    <row r="619" spans="1:32" ht="20.149999999999999" customHeight="1" x14ac:dyDescent="0.75">
      <c r="A619" s="31">
        <v>617</v>
      </c>
      <c r="B619" s="237"/>
      <c r="C619" s="257"/>
      <c r="D619" s="257"/>
      <c r="E619" s="262"/>
      <c r="F619" s="262"/>
      <c r="G619" s="253" t="str">
        <f t="shared" si="68"/>
        <v/>
      </c>
      <c r="H619" s="31" t="str">
        <f>IF(AND(B619=H$1),LOOKUP(9.99999999999999E+307,$H$2:H618)+1,"")</f>
        <v/>
      </c>
      <c r="I619" s="31" t="str">
        <f>IF(AND(B619=I$1),LOOKUP(9.99999999999999E+307,$I$2:I618)+1,"")</f>
        <v/>
      </c>
      <c r="J619" s="31">
        <f>IF(AND(B619=J$1),LOOKUP(9.99999999999999E+307,$J$2:J618)+1,"")</f>
        <v>453</v>
      </c>
      <c r="K619" s="31">
        <f>IF(AND(B619=K$1),LOOKUP(9.99999999999999E+307,$K$2:K618)+1,"")</f>
        <v>453</v>
      </c>
      <c r="L619" s="31">
        <f>IF(AND(B619=L$1),LOOKUP(9.99999999999999E+307,$L$2:L618)+1,"")</f>
        <v>453</v>
      </c>
      <c r="M619" s="31">
        <f>IF(AND(B619=M$1),LOOKUP(9.99999999999999E+307,$M$2:M618)+1,"")</f>
        <v>453</v>
      </c>
      <c r="N619" s="31" t="e">
        <f>IF(AND(B619=N$1),LOOKUP(9.99999999999999E+307,$N$2:N618)+1,"")</f>
        <v>#REF!</v>
      </c>
      <c r="O619" s="31" t="e">
        <f>IF(AND($B619=O$1),LOOKUP(9.99999999999999E+307,$O$2:O618)+1,"")</f>
        <v>#REF!</v>
      </c>
      <c r="P619" s="31" t="e">
        <f>IF(AND($B619=P$1),LOOKUP(9.99999999999999E+307,$P$2:P618)+1,"")</f>
        <v>#REF!</v>
      </c>
      <c r="Q619" s="31" t="e">
        <f>IF(AND($B619=Q$1),LOOKUP(9.99999999999999E+307,$Q$2:Q618)+1,"")</f>
        <v>#REF!</v>
      </c>
      <c r="R619" s="31">
        <f>IF(AND($B619=R$1),LOOKUP(9.99999999999999E+307,$R$2:R618)+1,"")</f>
        <v>453</v>
      </c>
      <c r="S619" s="31">
        <f>IF(AND($B619=S$1),LOOKUP(9.99999999999999E+307,$S$2:S618)+1,"")</f>
        <v>453</v>
      </c>
      <c r="T619" s="265"/>
      <c r="U619" s="265"/>
      <c r="V619" s="265"/>
      <c r="AA619" s="254" t="str">
        <f t="shared" si="69"/>
        <v/>
      </c>
      <c r="AB619" s="254" t="str">
        <f t="shared" si="70"/>
        <v/>
      </c>
      <c r="AC619" s="255">
        <f t="shared" si="66"/>
        <v>0</v>
      </c>
      <c r="AD619" s="255">
        <f t="shared" si="67"/>
        <v>3836</v>
      </c>
      <c r="AE619" s="256" t="str">
        <f t="shared" si="71"/>
        <v/>
      </c>
      <c r="AF619" s="252" t="str">
        <f t="shared" si="65"/>
        <v>-</v>
      </c>
    </row>
    <row r="620" spans="1:32" ht="20.149999999999999" customHeight="1" x14ac:dyDescent="0.75">
      <c r="A620" s="31">
        <v>618</v>
      </c>
      <c r="B620" s="237"/>
      <c r="C620" s="257"/>
      <c r="D620" s="257"/>
      <c r="E620" s="262"/>
      <c r="F620" s="262"/>
      <c r="G620" s="253" t="str">
        <f t="shared" si="68"/>
        <v/>
      </c>
      <c r="H620" s="31" t="str">
        <f>IF(AND(B620=H$1),LOOKUP(9.99999999999999E+307,$H$2:H619)+1,"")</f>
        <v/>
      </c>
      <c r="I620" s="31" t="str">
        <f>IF(AND(B620=I$1),LOOKUP(9.99999999999999E+307,$I$2:I619)+1,"")</f>
        <v/>
      </c>
      <c r="J620" s="31">
        <f>IF(AND(B620=J$1),LOOKUP(9.99999999999999E+307,$J$2:J619)+1,"")</f>
        <v>454</v>
      </c>
      <c r="K620" s="31">
        <f>IF(AND(B620=K$1),LOOKUP(9.99999999999999E+307,$K$2:K619)+1,"")</f>
        <v>454</v>
      </c>
      <c r="L620" s="31">
        <f>IF(AND(B620=L$1),LOOKUP(9.99999999999999E+307,$L$2:L619)+1,"")</f>
        <v>454</v>
      </c>
      <c r="M620" s="31">
        <f>IF(AND(B620=M$1),LOOKUP(9.99999999999999E+307,$M$2:M619)+1,"")</f>
        <v>454</v>
      </c>
      <c r="N620" s="31" t="e">
        <f>IF(AND(B620=N$1),LOOKUP(9.99999999999999E+307,$N$2:N619)+1,"")</f>
        <v>#REF!</v>
      </c>
      <c r="O620" s="31" t="e">
        <f>IF(AND($B620=O$1),LOOKUP(9.99999999999999E+307,$O$2:O619)+1,"")</f>
        <v>#REF!</v>
      </c>
      <c r="P620" s="31" t="e">
        <f>IF(AND($B620=P$1),LOOKUP(9.99999999999999E+307,$P$2:P619)+1,"")</f>
        <v>#REF!</v>
      </c>
      <c r="Q620" s="31" t="e">
        <f>IF(AND($B620=Q$1),LOOKUP(9.99999999999999E+307,$Q$2:Q619)+1,"")</f>
        <v>#REF!</v>
      </c>
      <c r="R620" s="31">
        <f>IF(AND($B620=R$1),LOOKUP(9.99999999999999E+307,$R$2:R619)+1,"")</f>
        <v>454</v>
      </c>
      <c r="S620" s="31">
        <f>IF(AND($B620=S$1),LOOKUP(9.99999999999999E+307,$S$2:S619)+1,"")</f>
        <v>454</v>
      </c>
      <c r="T620" s="265"/>
      <c r="U620" s="265"/>
      <c r="V620" s="265"/>
      <c r="AA620" s="254" t="str">
        <f t="shared" si="69"/>
        <v/>
      </c>
      <c r="AB620" s="254" t="str">
        <f t="shared" si="70"/>
        <v/>
      </c>
      <c r="AC620" s="255">
        <f t="shared" si="66"/>
        <v>0</v>
      </c>
      <c r="AD620" s="255">
        <f t="shared" si="67"/>
        <v>3836</v>
      </c>
      <c r="AE620" s="256" t="str">
        <f t="shared" si="71"/>
        <v/>
      </c>
      <c r="AF620" s="252" t="str">
        <f t="shared" si="65"/>
        <v>-</v>
      </c>
    </row>
    <row r="621" spans="1:32" ht="20.149999999999999" customHeight="1" x14ac:dyDescent="0.75">
      <c r="A621" s="31">
        <v>619</v>
      </c>
      <c r="B621" s="237"/>
      <c r="C621" s="257"/>
      <c r="D621" s="257"/>
      <c r="E621" s="262"/>
      <c r="F621" s="262"/>
      <c r="G621" s="253" t="str">
        <f t="shared" si="68"/>
        <v/>
      </c>
      <c r="H621" s="31" t="str">
        <f>IF(AND(B621=H$1),LOOKUP(9.99999999999999E+307,$H$2:H620)+1,"")</f>
        <v/>
      </c>
      <c r="I621" s="31" t="str">
        <f>IF(AND(B621=I$1),LOOKUP(9.99999999999999E+307,$I$2:I620)+1,"")</f>
        <v/>
      </c>
      <c r="J621" s="31">
        <f>IF(AND(B621=J$1),LOOKUP(9.99999999999999E+307,$J$2:J620)+1,"")</f>
        <v>455</v>
      </c>
      <c r="K621" s="31">
        <f>IF(AND(B621=K$1),LOOKUP(9.99999999999999E+307,$K$2:K620)+1,"")</f>
        <v>455</v>
      </c>
      <c r="L621" s="31">
        <f>IF(AND(B621=L$1),LOOKUP(9.99999999999999E+307,$L$2:L620)+1,"")</f>
        <v>455</v>
      </c>
      <c r="M621" s="31">
        <f>IF(AND(B621=M$1),LOOKUP(9.99999999999999E+307,$M$2:M620)+1,"")</f>
        <v>455</v>
      </c>
      <c r="N621" s="31" t="e">
        <f>IF(AND(B621=N$1),LOOKUP(9.99999999999999E+307,$N$2:N620)+1,"")</f>
        <v>#REF!</v>
      </c>
      <c r="O621" s="31" t="e">
        <f>IF(AND($B621=O$1),LOOKUP(9.99999999999999E+307,$O$2:O620)+1,"")</f>
        <v>#REF!</v>
      </c>
      <c r="P621" s="31" t="e">
        <f>IF(AND($B621=P$1),LOOKUP(9.99999999999999E+307,$P$2:P620)+1,"")</f>
        <v>#REF!</v>
      </c>
      <c r="Q621" s="31" t="e">
        <f>IF(AND($B621=Q$1),LOOKUP(9.99999999999999E+307,$Q$2:Q620)+1,"")</f>
        <v>#REF!</v>
      </c>
      <c r="R621" s="31">
        <f>IF(AND($B621=R$1),LOOKUP(9.99999999999999E+307,$R$2:R620)+1,"")</f>
        <v>455</v>
      </c>
      <c r="S621" s="31">
        <f>IF(AND($B621=S$1),LOOKUP(9.99999999999999E+307,$S$2:S620)+1,"")</f>
        <v>455</v>
      </c>
      <c r="T621" s="265"/>
      <c r="U621" s="265"/>
      <c r="V621" s="265"/>
      <c r="AA621" s="254" t="str">
        <f t="shared" si="69"/>
        <v/>
      </c>
      <c r="AB621" s="254" t="str">
        <f t="shared" si="70"/>
        <v/>
      </c>
      <c r="AC621" s="255">
        <f t="shared" si="66"/>
        <v>0</v>
      </c>
      <c r="AD621" s="255">
        <f t="shared" si="67"/>
        <v>3836</v>
      </c>
      <c r="AE621" s="256" t="str">
        <f t="shared" si="71"/>
        <v/>
      </c>
      <c r="AF621" s="252" t="str">
        <f t="shared" si="65"/>
        <v>-</v>
      </c>
    </row>
    <row r="622" spans="1:32" ht="20.149999999999999" customHeight="1" x14ac:dyDescent="0.75">
      <c r="A622" s="31">
        <v>620</v>
      </c>
      <c r="B622" s="237"/>
      <c r="C622" s="257"/>
      <c r="D622" s="257"/>
      <c r="E622" s="262"/>
      <c r="F622" s="262"/>
      <c r="G622" s="253" t="str">
        <f t="shared" si="68"/>
        <v/>
      </c>
      <c r="H622" s="31" t="str">
        <f>IF(AND(B622=H$1),LOOKUP(9.99999999999999E+307,$H$2:H621)+1,"")</f>
        <v/>
      </c>
      <c r="I622" s="31" t="str">
        <f>IF(AND(B622=I$1),LOOKUP(9.99999999999999E+307,$I$2:I621)+1,"")</f>
        <v/>
      </c>
      <c r="J622" s="31">
        <f>IF(AND(B622=J$1),LOOKUP(9.99999999999999E+307,$J$2:J621)+1,"")</f>
        <v>456</v>
      </c>
      <c r="K622" s="31">
        <f>IF(AND(B622=K$1),LOOKUP(9.99999999999999E+307,$K$2:K621)+1,"")</f>
        <v>456</v>
      </c>
      <c r="L622" s="31">
        <f>IF(AND(B622=L$1),LOOKUP(9.99999999999999E+307,$L$2:L621)+1,"")</f>
        <v>456</v>
      </c>
      <c r="M622" s="31">
        <f>IF(AND(B622=M$1),LOOKUP(9.99999999999999E+307,$M$2:M621)+1,"")</f>
        <v>456</v>
      </c>
      <c r="N622" s="31" t="e">
        <f>IF(AND(B622=N$1),LOOKUP(9.99999999999999E+307,$N$2:N621)+1,"")</f>
        <v>#REF!</v>
      </c>
      <c r="O622" s="31" t="e">
        <f>IF(AND($B622=O$1),LOOKUP(9.99999999999999E+307,$O$2:O621)+1,"")</f>
        <v>#REF!</v>
      </c>
      <c r="P622" s="31" t="e">
        <f>IF(AND($B622=P$1),LOOKUP(9.99999999999999E+307,$P$2:P621)+1,"")</f>
        <v>#REF!</v>
      </c>
      <c r="Q622" s="31" t="e">
        <f>IF(AND($B622=Q$1),LOOKUP(9.99999999999999E+307,$Q$2:Q621)+1,"")</f>
        <v>#REF!</v>
      </c>
      <c r="R622" s="31">
        <f>IF(AND($B622=R$1),LOOKUP(9.99999999999999E+307,$R$2:R621)+1,"")</f>
        <v>456</v>
      </c>
      <c r="S622" s="31">
        <f>IF(AND($B622=S$1),LOOKUP(9.99999999999999E+307,$S$2:S621)+1,"")</f>
        <v>456</v>
      </c>
      <c r="T622" s="265"/>
      <c r="U622" s="265"/>
      <c r="V622" s="265"/>
      <c r="AA622" s="254" t="str">
        <f t="shared" si="69"/>
        <v/>
      </c>
      <c r="AB622" s="254" t="str">
        <f t="shared" si="70"/>
        <v/>
      </c>
      <c r="AC622" s="255">
        <f t="shared" si="66"/>
        <v>0</v>
      </c>
      <c r="AD622" s="255">
        <f t="shared" si="67"/>
        <v>3836</v>
      </c>
      <c r="AE622" s="256" t="str">
        <f t="shared" si="71"/>
        <v/>
      </c>
      <c r="AF622" s="252" t="str">
        <f t="shared" si="65"/>
        <v>-</v>
      </c>
    </row>
    <row r="623" spans="1:32" ht="20.149999999999999" customHeight="1" x14ac:dyDescent="0.75">
      <c r="A623" s="31">
        <v>621</v>
      </c>
      <c r="B623" s="237"/>
      <c r="C623" s="257"/>
      <c r="D623" s="257"/>
      <c r="E623" s="262"/>
      <c r="F623" s="262"/>
      <c r="G623" s="253" t="str">
        <f t="shared" si="68"/>
        <v/>
      </c>
      <c r="H623" s="31" t="str">
        <f>IF(AND(B623=H$1),LOOKUP(9.99999999999999E+307,$H$2:H622)+1,"")</f>
        <v/>
      </c>
      <c r="I623" s="31" t="str">
        <f>IF(AND(B623=I$1),LOOKUP(9.99999999999999E+307,$I$2:I622)+1,"")</f>
        <v/>
      </c>
      <c r="J623" s="31">
        <f>IF(AND(B623=J$1),LOOKUP(9.99999999999999E+307,$J$2:J622)+1,"")</f>
        <v>457</v>
      </c>
      <c r="K623" s="31">
        <f>IF(AND(B623=K$1),LOOKUP(9.99999999999999E+307,$K$2:K622)+1,"")</f>
        <v>457</v>
      </c>
      <c r="L623" s="31">
        <f>IF(AND(B623=L$1),LOOKUP(9.99999999999999E+307,$L$2:L622)+1,"")</f>
        <v>457</v>
      </c>
      <c r="M623" s="31">
        <f>IF(AND(B623=M$1),LOOKUP(9.99999999999999E+307,$M$2:M622)+1,"")</f>
        <v>457</v>
      </c>
      <c r="N623" s="31" t="e">
        <f>IF(AND(B623=N$1),LOOKUP(9.99999999999999E+307,$N$2:N622)+1,"")</f>
        <v>#REF!</v>
      </c>
      <c r="O623" s="31" t="e">
        <f>IF(AND($B623=O$1),LOOKUP(9.99999999999999E+307,$O$2:O622)+1,"")</f>
        <v>#REF!</v>
      </c>
      <c r="P623" s="31" t="e">
        <f>IF(AND($B623=P$1),LOOKUP(9.99999999999999E+307,$P$2:P622)+1,"")</f>
        <v>#REF!</v>
      </c>
      <c r="Q623" s="31" t="e">
        <f>IF(AND($B623=Q$1),LOOKUP(9.99999999999999E+307,$Q$2:Q622)+1,"")</f>
        <v>#REF!</v>
      </c>
      <c r="R623" s="31">
        <f>IF(AND($B623=R$1),LOOKUP(9.99999999999999E+307,$R$2:R622)+1,"")</f>
        <v>457</v>
      </c>
      <c r="S623" s="31">
        <f>IF(AND($B623=S$1),LOOKUP(9.99999999999999E+307,$S$2:S622)+1,"")</f>
        <v>457</v>
      </c>
      <c r="T623" s="265"/>
      <c r="U623" s="265"/>
      <c r="V623" s="265"/>
      <c r="AA623" s="254" t="str">
        <f t="shared" si="69"/>
        <v/>
      </c>
      <c r="AB623" s="254" t="str">
        <f t="shared" si="70"/>
        <v/>
      </c>
      <c r="AC623" s="255">
        <f t="shared" si="66"/>
        <v>0</v>
      </c>
      <c r="AD623" s="255">
        <f t="shared" si="67"/>
        <v>3836</v>
      </c>
      <c r="AE623" s="256" t="str">
        <f t="shared" si="71"/>
        <v/>
      </c>
      <c r="AF623" s="252" t="str">
        <f t="shared" ref="AF623:AF686" si="72">CONCATENATE(B623,"-",AE623)</f>
        <v>-</v>
      </c>
    </row>
    <row r="624" spans="1:32" ht="20.149999999999999" customHeight="1" x14ac:dyDescent="0.75">
      <c r="A624" s="31">
        <v>622</v>
      </c>
      <c r="B624" s="237"/>
      <c r="C624" s="257"/>
      <c r="D624" s="257"/>
      <c r="E624" s="262"/>
      <c r="F624" s="262"/>
      <c r="G624" s="253" t="str">
        <f t="shared" si="68"/>
        <v/>
      </c>
      <c r="H624" s="31" t="str">
        <f>IF(AND(B624=H$1),LOOKUP(9.99999999999999E+307,$H$2:H623)+1,"")</f>
        <v/>
      </c>
      <c r="I624" s="31" t="str">
        <f>IF(AND(B624=I$1),LOOKUP(9.99999999999999E+307,$I$2:I623)+1,"")</f>
        <v/>
      </c>
      <c r="J624" s="31">
        <f>IF(AND(B624=J$1),LOOKUP(9.99999999999999E+307,$J$2:J623)+1,"")</f>
        <v>458</v>
      </c>
      <c r="K624" s="31">
        <f>IF(AND(B624=K$1),LOOKUP(9.99999999999999E+307,$K$2:K623)+1,"")</f>
        <v>458</v>
      </c>
      <c r="L624" s="31">
        <f>IF(AND(B624=L$1),LOOKUP(9.99999999999999E+307,$L$2:L623)+1,"")</f>
        <v>458</v>
      </c>
      <c r="M624" s="31">
        <f>IF(AND(B624=M$1),LOOKUP(9.99999999999999E+307,$M$2:M623)+1,"")</f>
        <v>458</v>
      </c>
      <c r="N624" s="31" t="e">
        <f>IF(AND(B624=N$1),LOOKUP(9.99999999999999E+307,$N$2:N623)+1,"")</f>
        <v>#REF!</v>
      </c>
      <c r="O624" s="31" t="e">
        <f>IF(AND($B624=O$1),LOOKUP(9.99999999999999E+307,$O$2:O623)+1,"")</f>
        <v>#REF!</v>
      </c>
      <c r="P624" s="31" t="e">
        <f>IF(AND($B624=P$1),LOOKUP(9.99999999999999E+307,$P$2:P623)+1,"")</f>
        <v>#REF!</v>
      </c>
      <c r="Q624" s="31" t="e">
        <f>IF(AND($B624=Q$1),LOOKUP(9.99999999999999E+307,$Q$2:Q623)+1,"")</f>
        <v>#REF!</v>
      </c>
      <c r="R624" s="31">
        <f>IF(AND($B624=R$1),LOOKUP(9.99999999999999E+307,$R$2:R623)+1,"")</f>
        <v>458</v>
      </c>
      <c r="S624" s="31">
        <f>IF(AND($B624=S$1),LOOKUP(9.99999999999999E+307,$S$2:S623)+1,"")</f>
        <v>458</v>
      </c>
      <c r="T624" s="265"/>
      <c r="U624" s="265"/>
      <c r="V624" s="265"/>
      <c r="AA624" s="254" t="str">
        <f t="shared" si="69"/>
        <v/>
      </c>
      <c r="AB624" s="254" t="str">
        <f t="shared" si="70"/>
        <v/>
      </c>
      <c r="AC624" s="255">
        <f t="shared" si="66"/>
        <v>0</v>
      </c>
      <c r="AD624" s="255">
        <f t="shared" si="67"/>
        <v>3836</v>
      </c>
      <c r="AE624" s="256" t="str">
        <f t="shared" si="71"/>
        <v/>
      </c>
      <c r="AF624" s="252" t="str">
        <f t="shared" si="72"/>
        <v>-</v>
      </c>
    </row>
    <row r="625" spans="1:32" ht="20.149999999999999" customHeight="1" x14ac:dyDescent="0.75">
      <c r="A625" s="31">
        <v>623</v>
      </c>
      <c r="B625" s="237"/>
      <c r="C625" s="257"/>
      <c r="D625" s="257"/>
      <c r="E625" s="262"/>
      <c r="F625" s="262"/>
      <c r="G625" s="253" t="str">
        <f t="shared" si="68"/>
        <v/>
      </c>
      <c r="H625" s="31" t="str">
        <f>IF(AND(B625=H$1),LOOKUP(9.99999999999999E+307,$H$2:H624)+1,"")</f>
        <v/>
      </c>
      <c r="I625" s="31" t="str">
        <f>IF(AND(B625=I$1),LOOKUP(9.99999999999999E+307,$I$2:I624)+1,"")</f>
        <v/>
      </c>
      <c r="J625" s="31">
        <f>IF(AND(B625=J$1),LOOKUP(9.99999999999999E+307,$J$2:J624)+1,"")</f>
        <v>459</v>
      </c>
      <c r="K625" s="31">
        <f>IF(AND(B625=K$1),LOOKUP(9.99999999999999E+307,$K$2:K624)+1,"")</f>
        <v>459</v>
      </c>
      <c r="L625" s="31">
        <f>IF(AND(B625=L$1),LOOKUP(9.99999999999999E+307,$L$2:L624)+1,"")</f>
        <v>459</v>
      </c>
      <c r="M625" s="31">
        <f>IF(AND(B625=M$1),LOOKUP(9.99999999999999E+307,$M$2:M624)+1,"")</f>
        <v>459</v>
      </c>
      <c r="N625" s="31" t="e">
        <f>IF(AND(B625=N$1),LOOKUP(9.99999999999999E+307,$N$2:N624)+1,"")</f>
        <v>#REF!</v>
      </c>
      <c r="O625" s="31" t="e">
        <f>IF(AND($B625=O$1),LOOKUP(9.99999999999999E+307,$O$2:O624)+1,"")</f>
        <v>#REF!</v>
      </c>
      <c r="P625" s="31" t="e">
        <f>IF(AND($B625=P$1),LOOKUP(9.99999999999999E+307,$P$2:P624)+1,"")</f>
        <v>#REF!</v>
      </c>
      <c r="Q625" s="31" t="e">
        <f>IF(AND($B625=Q$1),LOOKUP(9.99999999999999E+307,$Q$2:Q624)+1,"")</f>
        <v>#REF!</v>
      </c>
      <c r="R625" s="31">
        <f>IF(AND($B625=R$1),LOOKUP(9.99999999999999E+307,$R$2:R624)+1,"")</f>
        <v>459</v>
      </c>
      <c r="S625" s="31">
        <f>IF(AND($B625=S$1),LOOKUP(9.99999999999999E+307,$S$2:S624)+1,"")</f>
        <v>459</v>
      </c>
      <c r="T625" s="265"/>
      <c r="U625" s="265"/>
      <c r="V625" s="265"/>
      <c r="AA625" s="254" t="str">
        <f t="shared" si="69"/>
        <v/>
      </c>
      <c r="AB625" s="254" t="str">
        <f t="shared" si="70"/>
        <v/>
      </c>
      <c r="AC625" s="255">
        <f t="shared" si="66"/>
        <v>0</v>
      </c>
      <c r="AD625" s="255">
        <f t="shared" si="67"/>
        <v>3836</v>
      </c>
      <c r="AE625" s="256" t="str">
        <f t="shared" si="71"/>
        <v/>
      </c>
      <c r="AF625" s="252" t="str">
        <f t="shared" si="72"/>
        <v>-</v>
      </c>
    </row>
    <row r="626" spans="1:32" ht="20.149999999999999" customHeight="1" x14ac:dyDescent="0.75">
      <c r="A626" s="31">
        <v>624</v>
      </c>
      <c r="B626" s="237"/>
      <c r="C626" s="257"/>
      <c r="D626" s="257"/>
      <c r="E626" s="262"/>
      <c r="F626" s="262"/>
      <c r="G626" s="253" t="str">
        <f t="shared" si="68"/>
        <v/>
      </c>
      <c r="H626" s="31" t="str">
        <f>IF(AND(B626=H$1),LOOKUP(9.99999999999999E+307,$H$2:H625)+1,"")</f>
        <v/>
      </c>
      <c r="I626" s="31" t="str">
        <f>IF(AND(B626=I$1),LOOKUP(9.99999999999999E+307,$I$2:I625)+1,"")</f>
        <v/>
      </c>
      <c r="J626" s="31">
        <f>IF(AND(B626=J$1),LOOKUP(9.99999999999999E+307,$J$2:J625)+1,"")</f>
        <v>460</v>
      </c>
      <c r="K626" s="31">
        <f>IF(AND(B626=K$1),LOOKUP(9.99999999999999E+307,$K$2:K625)+1,"")</f>
        <v>460</v>
      </c>
      <c r="L626" s="31">
        <f>IF(AND(B626=L$1),LOOKUP(9.99999999999999E+307,$L$2:L625)+1,"")</f>
        <v>460</v>
      </c>
      <c r="M626" s="31">
        <f>IF(AND(B626=M$1),LOOKUP(9.99999999999999E+307,$M$2:M625)+1,"")</f>
        <v>460</v>
      </c>
      <c r="N626" s="31" t="e">
        <f>IF(AND(B626=N$1),LOOKUP(9.99999999999999E+307,$N$2:N625)+1,"")</f>
        <v>#REF!</v>
      </c>
      <c r="O626" s="31" t="e">
        <f>IF(AND($B626=O$1),LOOKUP(9.99999999999999E+307,$O$2:O625)+1,"")</f>
        <v>#REF!</v>
      </c>
      <c r="P626" s="31" t="e">
        <f>IF(AND($B626=P$1),LOOKUP(9.99999999999999E+307,$P$2:P625)+1,"")</f>
        <v>#REF!</v>
      </c>
      <c r="Q626" s="31" t="e">
        <f>IF(AND($B626=Q$1),LOOKUP(9.99999999999999E+307,$Q$2:Q625)+1,"")</f>
        <v>#REF!</v>
      </c>
      <c r="R626" s="31">
        <f>IF(AND($B626=R$1),LOOKUP(9.99999999999999E+307,$R$2:R625)+1,"")</f>
        <v>460</v>
      </c>
      <c r="S626" s="31">
        <f>IF(AND($B626=S$1),LOOKUP(9.99999999999999E+307,$S$2:S625)+1,"")</f>
        <v>460</v>
      </c>
      <c r="T626" s="265"/>
      <c r="U626" s="265"/>
      <c r="V626" s="265"/>
      <c r="AA626" s="254" t="str">
        <f t="shared" si="69"/>
        <v/>
      </c>
      <c r="AB626" s="254" t="str">
        <f t="shared" si="70"/>
        <v/>
      </c>
      <c r="AC626" s="255">
        <f t="shared" si="66"/>
        <v>0</v>
      </c>
      <c r="AD626" s="255">
        <f t="shared" si="67"/>
        <v>3836</v>
      </c>
      <c r="AE626" s="256" t="str">
        <f t="shared" si="71"/>
        <v/>
      </c>
      <c r="AF626" s="252" t="str">
        <f t="shared" si="72"/>
        <v>-</v>
      </c>
    </row>
    <row r="627" spans="1:32" ht="20.149999999999999" customHeight="1" x14ac:dyDescent="0.75">
      <c r="A627" s="31">
        <v>625</v>
      </c>
      <c r="B627" s="237"/>
      <c r="C627" s="257"/>
      <c r="D627" s="257"/>
      <c r="E627" s="262"/>
      <c r="F627" s="262"/>
      <c r="G627" s="253" t="str">
        <f t="shared" si="68"/>
        <v/>
      </c>
      <c r="H627" s="31" t="str">
        <f>IF(AND(B627=H$1),LOOKUP(9.99999999999999E+307,$H$2:H626)+1,"")</f>
        <v/>
      </c>
      <c r="I627" s="31" t="str">
        <f>IF(AND(B627=I$1),LOOKUP(9.99999999999999E+307,$I$2:I626)+1,"")</f>
        <v/>
      </c>
      <c r="J627" s="31">
        <f>IF(AND(B627=J$1),LOOKUP(9.99999999999999E+307,$J$2:J626)+1,"")</f>
        <v>461</v>
      </c>
      <c r="K627" s="31">
        <f>IF(AND(B627=K$1),LOOKUP(9.99999999999999E+307,$K$2:K626)+1,"")</f>
        <v>461</v>
      </c>
      <c r="L627" s="31">
        <f>IF(AND(B627=L$1),LOOKUP(9.99999999999999E+307,$L$2:L626)+1,"")</f>
        <v>461</v>
      </c>
      <c r="M627" s="31">
        <f>IF(AND(B627=M$1),LOOKUP(9.99999999999999E+307,$M$2:M626)+1,"")</f>
        <v>461</v>
      </c>
      <c r="N627" s="31" t="e">
        <f>IF(AND(B627=N$1),LOOKUP(9.99999999999999E+307,$N$2:N626)+1,"")</f>
        <v>#REF!</v>
      </c>
      <c r="O627" s="31" t="e">
        <f>IF(AND($B627=O$1),LOOKUP(9.99999999999999E+307,$O$2:O626)+1,"")</f>
        <v>#REF!</v>
      </c>
      <c r="P627" s="31" t="e">
        <f>IF(AND($B627=P$1),LOOKUP(9.99999999999999E+307,$P$2:P626)+1,"")</f>
        <v>#REF!</v>
      </c>
      <c r="Q627" s="31" t="e">
        <f>IF(AND($B627=Q$1),LOOKUP(9.99999999999999E+307,$Q$2:Q626)+1,"")</f>
        <v>#REF!</v>
      </c>
      <c r="R627" s="31">
        <f>IF(AND($B627=R$1),LOOKUP(9.99999999999999E+307,$R$2:R626)+1,"")</f>
        <v>461</v>
      </c>
      <c r="S627" s="31">
        <f>IF(AND($B627=S$1),LOOKUP(9.99999999999999E+307,$S$2:S626)+1,"")</f>
        <v>461</v>
      </c>
      <c r="T627" s="265"/>
      <c r="U627" s="265"/>
      <c r="V627" s="265"/>
      <c r="AA627" s="254" t="str">
        <f t="shared" si="69"/>
        <v/>
      </c>
      <c r="AB627" s="254" t="str">
        <f t="shared" si="70"/>
        <v/>
      </c>
      <c r="AC627" s="255">
        <f t="shared" si="66"/>
        <v>0</v>
      </c>
      <c r="AD627" s="255">
        <f t="shared" si="67"/>
        <v>3836</v>
      </c>
      <c r="AE627" s="256" t="str">
        <f t="shared" si="71"/>
        <v/>
      </c>
      <c r="AF627" s="252" t="str">
        <f t="shared" si="72"/>
        <v>-</v>
      </c>
    </row>
    <row r="628" spans="1:32" ht="20.149999999999999" customHeight="1" x14ac:dyDescent="0.75">
      <c r="A628" s="31">
        <v>626</v>
      </c>
      <c r="B628" s="237"/>
      <c r="C628" s="257"/>
      <c r="D628" s="257"/>
      <c r="E628" s="262"/>
      <c r="F628" s="262"/>
      <c r="G628" s="253" t="str">
        <f t="shared" si="68"/>
        <v/>
      </c>
      <c r="H628" s="31" t="str">
        <f>IF(AND(B628=H$1),LOOKUP(9.99999999999999E+307,$H$2:H627)+1,"")</f>
        <v/>
      </c>
      <c r="I628" s="31" t="str">
        <f>IF(AND(B628=I$1),LOOKUP(9.99999999999999E+307,$I$2:I627)+1,"")</f>
        <v/>
      </c>
      <c r="J628" s="31">
        <f>IF(AND(B628=J$1),LOOKUP(9.99999999999999E+307,$J$2:J627)+1,"")</f>
        <v>462</v>
      </c>
      <c r="K628" s="31">
        <f>IF(AND(B628=K$1),LOOKUP(9.99999999999999E+307,$K$2:K627)+1,"")</f>
        <v>462</v>
      </c>
      <c r="L628" s="31">
        <f>IF(AND(B628=L$1),LOOKUP(9.99999999999999E+307,$L$2:L627)+1,"")</f>
        <v>462</v>
      </c>
      <c r="M628" s="31">
        <f>IF(AND(B628=M$1),LOOKUP(9.99999999999999E+307,$M$2:M627)+1,"")</f>
        <v>462</v>
      </c>
      <c r="N628" s="31" t="e">
        <f>IF(AND(B628=N$1),LOOKUP(9.99999999999999E+307,$N$2:N627)+1,"")</f>
        <v>#REF!</v>
      </c>
      <c r="O628" s="31" t="e">
        <f>IF(AND($B628=O$1),LOOKUP(9.99999999999999E+307,$O$2:O627)+1,"")</f>
        <v>#REF!</v>
      </c>
      <c r="P628" s="31" t="e">
        <f>IF(AND($B628=P$1),LOOKUP(9.99999999999999E+307,$P$2:P627)+1,"")</f>
        <v>#REF!</v>
      </c>
      <c r="Q628" s="31" t="e">
        <f>IF(AND($B628=Q$1),LOOKUP(9.99999999999999E+307,$Q$2:Q627)+1,"")</f>
        <v>#REF!</v>
      </c>
      <c r="R628" s="31">
        <f>IF(AND($B628=R$1),LOOKUP(9.99999999999999E+307,$R$2:R627)+1,"")</f>
        <v>462</v>
      </c>
      <c r="S628" s="31">
        <f>IF(AND($B628=S$1),LOOKUP(9.99999999999999E+307,$S$2:S627)+1,"")</f>
        <v>462</v>
      </c>
      <c r="T628" s="265"/>
      <c r="U628" s="265"/>
      <c r="V628" s="265"/>
      <c r="AA628" s="254" t="str">
        <f t="shared" si="69"/>
        <v/>
      </c>
      <c r="AB628" s="254" t="str">
        <f t="shared" si="70"/>
        <v/>
      </c>
      <c r="AC628" s="255">
        <f t="shared" si="66"/>
        <v>0</v>
      </c>
      <c r="AD628" s="255">
        <f t="shared" si="67"/>
        <v>3836</v>
      </c>
      <c r="AE628" s="256" t="str">
        <f t="shared" si="71"/>
        <v/>
      </c>
      <c r="AF628" s="252" t="str">
        <f t="shared" si="72"/>
        <v>-</v>
      </c>
    </row>
    <row r="629" spans="1:32" ht="20.149999999999999" customHeight="1" x14ac:dyDescent="0.75">
      <c r="A629" s="31">
        <v>627</v>
      </c>
      <c r="B629" s="237"/>
      <c r="C629" s="257"/>
      <c r="D629" s="257"/>
      <c r="E629" s="262"/>
      <c r="F629" s="262"/>
      <c r="G629" s="253" t="str">
        <f t="shared" si="68"/>
        <v/>
      </c>
      <c r="H629" s="31" t="str">
        <f>IF(AND(B629=H$1),LOOKUP(9.99999999999999E+307,$H$2:H628)+1,"")</f>
        <v/>
      </c>
      <c r="I629" s="31" t="str">
        <f>IF(AND(B629=I$1),LOOKUP(9.99999999999999E+307,$I$2:I628)+1,"")</f>
        <v/>
      </c>
      <c r="J629" s="31">
        <f>IF(AND(B629=J$1),LOOKUP(9.99999999999999E+307,$J$2:J628)+1,"")</f>
        <v>463</v>
      </c>
      <c r="K629" s="31">
        <f>IF(AND(B629=K$1),LOOKUP(9.99999999999999E+307,$K$2:K628)+1,"")</f>
        <v>463</v>
      </c>
      <c r="L629" s="31">
        <f>IF(AND(B629=L$1),LOOKUP(9.99999999999999E+307,$L$2:L628)+1,"")</f>
        <v>463</v>
      </c>
      <c r="M629" s="31">
        <f>IF(AND(B629=M$1),LOOKUP(9.99999999999999E+307,$M$2:M628)+1,"")</f>
        <v>463</v>
      </c>
      <c r="N629" s="31" t="e">
        <f>IF(AND(B629=N$1),LOOKUP(9.99999999999999E+307,$N$2:N628)+1,"")</f>
        <v>#REF!</v>
      </c>
      <c r="O629" s="31" t="e">
        <f>IF(AND($B629=O$1),LOOKUP(9.99999999999999E+307,$O$2:O628)+1,"")</f>
        <v>#REF!</v>
      </c>
      <c r="P629" s="31" t="e">
        <f>IF(AND($B629=P$1),LOOKUP(9.99999999999999E+307,$P$2:P628)+1,"")</f>
        <v>#REF!</v>
      </c>
      <c r="Q629" s="31" t="e">
        <f>IF(AND($B629=Q$1),LOOKUP(9.99999999999999E+307,$Q$2:Q628)+1,"")</f>
        <v>#REF!</v>
      </c>
      <c r="R629" s="31">
        <f>IF(AND($B629=R$1),LOOKUP(9.99999999999999E+307,$R$2:R628)+1,"")</f>
        <v>463</v>
      </c>
      <c r="S629" s="31">
        <f>IF(AND($B629=S$1),LOOKUP(9.99999999999999E+307,$S$2:S628)+1,"")</f>
        <v>463</v>
      </c>
      <c r="T629" s="265"/>
      <c r="U629" s="265"/>
      <c r="V629" s="265"/>
      <c r="AA629" s="254" t="str">
        <f t="shared" si="69"/>
        <v/>
      </c>
      <c r="AB629" s="254" t="str">
        <f t="shared" si="70"/>
        <v/>
      </c>
      <c r="AC629" s="255">
        <f t="shared" si="66"/>
        <v>0</v>
      </c>
      <c r="AD629" s="255">
        <f t="shared" si="67"/>
        <v>3836</v>
      </c>
      <c r="AE629" s="256" t="str">
        <f t="shared" si="71"/>
        <v/>
      </c>
      <c r="AF629" s="252" t="str">
        <f t="shared" si="72"/>
        <v>-</v>
      </c>
    </row>
    <row r="630" spans="1:32" ht="20.149999999999999" customHeight="1" x14ac:dyDescent="0.75">
      <c r="A630" s="31">
        <v>628</v>
      </c>
      <c r="B630" s="237"/>
      <c r="C630" s="257"/>
      <c r="D630" s="257"/>
      <c r="E630" s="262"/>
      <c r="F630" s="262"/>
      <c r="G630" s="253" t="str">
        <f t="shared" si="68"/>
        <v/>
      </c>
      <c r="H630" s="31" t="str">
        <f>IF(AND(B630=H$1),LOOKUP(9.99999999999999E+307,$H$2:H629)+1,"")</f>
        <v/>
      </c>
      <c r="I630" s="31" t="str">
        <f>IF(AND(B630=I$1),LOOKUP(9.99999999999999E+307,$I$2:I629)+1,"")</f>
        <v/>
      </c>
      <c r="J630" s="31">
        <f>IF(AND(B630=J$1),LOOKUP(9.99999999999999E+307,$J$2:J629)+1,"")</f>
        <v>464</v>
      </c>
      <c r="K630" s="31">
        <f>IF(AND(B630=K$1),LOOKUP(9.99999999999999E+307,$K$2:K629)+1,"")</f>
        <v>464</v>
      </c>
      <c r="L630" s="31">
        <f>IF(AND(B630=L$1),LOOKUP(9.99999999999999E+307,$L$2:L629)+1,"")</f>
        <v>464</v>
      </c>
      <c r="M630" s="31">
        <f>IF(AND(B630=M$1),LOOKUP(9.99999999999999E+307,$M$2:M629)+1,"")</f>
        <v>464</v>
      </c>
      <c r="N630" s="31" t="e">
        <f>IF(AND(B630=N$1),LOOKUP(9.99999999999999E+307,$N$2:N629)+1,"")</f>
        <v>#REF!</v>
      </c>
      <c r="O630" s="31" t="e">
        <f>IF(AND($B630=O$1),LOOKUP(9.99999999999999E+307,$O$2:O629)+1,"")</f>
        <v>#REF!</v>
      </c>
      <c r="P630" s="31" t="e">
        <f>IF(AND($B630=P$1),LOOKUP(9.99999999999999E+307,$P$2:P629)+1,"")</f>
        <v>#REF!</v>
      </c>
      <c r="Q630" s="31" t="e">
        <f>IF(AND($B630=Q$1),LOOKUP(9.99999999999999E+307,$Q$2:Q629)+1,"")</f>
        <v>#REF!</v>
      </c>
      <c r="R630" s="31">
        <f>IF(AND($B630=R$1),LOOKUP(9.99999999999999E+307,$R$2:R629)+1,"")</f>
        <v>464</v>
      </c>
      <c r="S630" s="31">
        <f>IF(AND($B630=S$1),LOOKUP(9.99999999999999E+307,$S$2:S629)+1,"")</f>
        <v>464</v>
      </c>
      <c r="T630" s="265"/>
      <c r="U630" s="265"/>
      <c r="V630" s="265"/>
      <c r="AA630" s="254" t="str">
        <f t="shared" si="69"/>
        <v/>
      </c>
      <c r="AB630" s="254" t="str">
        <f t="shared" si="70"/>
        <v/>
      </c>
      <c r="AC630" s="255">
        <f t="shared" si="66"/>
        <v>0</v>
      </c>
      <c r="AD630" s="255">
        <f t="shared" si="67"/>
        <v>3836</v>
      </c>
      <c r="AE630" s="256" t="str">
        <f t="shared" si="71"/>
        <v/>
      </c>
      <c r="AF630" s="252" t="str">
        <f t="shared" si="72"/>
        <v>-</v>
      </c>
    </row>
    <row r="631" spans="1:32" ht="20.149999999999999" customHeight="1" x14ac:dyDescent="0.75">
      <c r="A631" s="31">
        <v>629</v>
      </c>
      <c r="B631" s="237"/>
      <c r="C631" s="257"/>
      <c r="D631" s="257"/>
      <c r="E631" s="262"/>
      <c r="F631" s="262"/>
      <c r="G631" s="253" t="str">
        <f t="shared" si="68"/>
        <v/>
      </c>
      <c r="H631" s="31" t="str">
        <f>IF(AND(B631=H$1),LOOKUP(9.99999999999999E+307,$H$2:H630)+1,"")</f>
        <v/>
      </c>
      <c r="I631" s="31" t="str">
        <f>IF(AND(B631=I$1),LOOKUP(9.99999999999999E+307,$I$2:I630)+1,"")</f>
        <v/>
      </c>
      <c r="J631" s="31">
        <f>IF(AND(B631=J$1),LOOKUP(9.99999999999999E+307,$J$2:J630)+1,"")</f>
        <v>465</v>
      </c>
      <c r="K631" s="31">
        <f>IF(AND(B631=K$1),LOOKUP(9.99999999999999E+307,$K$2:K630)+1,"")</f>
        <v>465</v>
      </c>
      <c r="L631" s="31">
        <f>IF(AND(B631=L$1),LOOKUP(9.99999999999999E+307,$L$2:L630)+1,"")</f>
        <v>465</v>
      </c>
      <c r="M631" s="31">
        <f>IF(AND(B631=M$1),LOOKUP(9.99999999999999E+307,$M$2:M630)+1,"")</f>
        <v>465</v>
      </c>
      <c r="N631" s="31" t="e">
        <f>IF(AND(B631=N$1),LOOKUP(9.99999999999999E+307,$N$2:N630)+1,"")</f>
        <v>#REF!</v>
      </c>
      <c r="O631" s="31" t="e">
        <f>IF(AND($B631=O$1),LOOKUP(9.99999999999999E+307,$O$2:O630)+1,"")</f>
        <v>#REF!</v>
      </c>
      <c r="P631" s="31" t="e">
        <f>IF(AND($B631=P$1),LOOKUP(9.99999999999999E+307,$P$2:P630)+1,"")</f>
        <v>#REF!</v>
      </c>
      <c r="Q631" s="31" t="e">
        <f>IF(AND($B631=Q$1),LOOKUP(9.99999999999999E+307,$Q$2:Q630)+1,"")</f>
        <v>#REF!</v>
      </c>
      <c r="R631" s="31">
        <f>IF(AND($B631=R$1),LOOKUP(9.99999999999999E+307,$R$2:R630)+1,"")</f>
        <v>465</v>
      </c>
      <c r="S631" s="31">
        <f>IF(AND($B631=S$1),LOOKUP(9.99999999999999E+307,$S$2:S630)+1,"")</f>
        <v>465</v>
      </c>
      <c r="T631" s="265"/>
      <c r="U631" s="265"/>
      <c r="V631" s="265"/>
      <c r="AA631" s="254" t="str">
        <f t="shared" si="69"/>
        <v/>
      </c>
      <c r="AB631" s="254" t="str">
        <f t="shared" si="70"/>
        <v/>
      </c>
      <c r="AC631" s="255">
        <f t="shared" si="66"/>
        <v>0</v>
      </c>
      <c r="AD631" s="255">
        <f t="shared" si="67"/>
        <v>3836</v>
      </c>
      <c r="AE631" s="256" t="str">
        <f t="shared" si="71"/>
        <v/>
      </c>
      <c r="AF631" s="252" t="str">
        <f t="shared" si="72"/>
        <v>-</v>
      </c>
    </row>
    <row r="632" spans="1:32" ht="20.149999999999999" customHeight="1" x14ac:dyDescent="0.75">
      <c r="A632" s="31">
        <v>630</v>
      </c>
      <c r="B632" s="237"/>
      <c r="C632" s="257"/>
      <c r="D632" s="257"/>
      <c r="E632" s="262"/>
      <c r="F632" s="262"/>
      <c r="G632" s="253" t="str">
        <f t="shared" si="68"/>
        <v/>
      </c>
      <c r="H632" s="31" t="str">
        <f>IF(AND(B632=H$1),LOOKUP(9.99999999999999E+307,$H$2:H631)+1,"")</f>
        <v/>
      </c>
      <c r="I632" s="31" t="str">
        <f>IF(AND(B632=I$1),LOOKUP(9.99999999999999E+307,$I$2:I631)+1,"")</f>
        <v/>
      </c>
      <c r="J632" s="31">
        <f>IF(AND(B632=J$1),LOOKUP(9.99999999999999E+307,$J$2:J631)+1,"")</f>
        <v>466</v>
      </c>
      <c r="K632" s="31">
        <f>IF(AND(B632=K$1),LOOKUP(9.99999999999999E+307,$K$2:K631)+1,"")</f>
        <v>466</v>
      </c>
      <c r="L632" s="31">
        <f>IF(AND(B632=L$1),LOOKUP(9.99999999999999E+307,$L$2:L631)+1,"")</f>
        <v>466</v>
      </c>
      <c r="M632" s="31">
        <f>IF(AND(B632=M$1),LOOKUP(9.99999999999999E+307,$M$2:M631)+1,"")</f>
        <v>466</v>
      </c>
      <c r="N632" s="31" t="e">
        <f>IF(AND(B632=N$1),LOOKUP(9.99999999999999E+307,$N$2:N631)+1,"")</f>
        <v>#REF!</v>
      </c>
      <c r="O632" s="31" t="e">
        <f>IF(AND($B632=O$1),LOOKUP(9.99999999999999E+307,$O$2:O631)+1,"")</f>
        <v>#REF!</v>
      </c>
      <c r="P632" s="31" t="e">
        <f>IF(AND($B632=P$1),LOOKUP(9.99999999999999E+307,$P$2:P631)+1,"")</f>
        <v>#REF!</v>
      </c>
      <c r="Q632" s="31" t="e">
        <f>IF(AND($B632=Q$1),LOOKUP(9.99999999999999E+307,$Q$2:Q631)+1,"")</f>
        <v>#REF!</v>
      </c>
      <c r="R632" s="31">
        <f>IF(AND($B632=R$1),LOOKUP(9.99999999999999E+307,$R$2:R631)+1,"")</f>
        <v>466</v>
      </c>
      <c r="S632" s="31">
        <f>IF(AND($B632=S$1),LOOKUP(9.99999999999999E+307,$S$2:S631)+1,"")</f>
        <v>466</v>
      </c>
      <c r="T632" s="265"/>
      <c r="U632" s="265"/>
      <c r="V632" s="265"/>
      <c r="AA632" s="254" t="str">
        <f t="shared" si="69"/>
        <v/>
      </c>
      <c r="AB632" s="254" t="str">
        <f t="shared" si="70"/>
        <v/>
      </c>
      <c r="AC632" s="255">
        <f t="shared" si="66"/>
        <v>0</v>
      </c>
      <c r="AD632" s="255">
        <f t="shared" si="67"/>
        <v>3836</v>
      </c>
      <c r="AE632" s="256" t="str">
        <f t="shared" si="71"/>
        <v/>
      </c>
      <c r="AF632" s="252" t="str">
        <f t="shared" si="72"/>
        <v>-</v>
      </c>
    </row>
    <row r="633" spans="1:32" ht="20.149999999999999" customHeight="1" x14ac:dyDescent="0.75">
      <c r="A633" s="31">
        <v>631</v>
      </c>
      <c r="B633" s="237"/>
      <c r="C633" s="257"/>
      <c r="D633" s="257"/>
      <c r="E633" s="262"/>
      <c r="F633" s="262"/>
      <c r="G633" s="253" t="str">
        <f t="shared" si="68"/>
        <v/>
      </c>
      <c r="H633" s="31" t="str">
        <f>IF(AND(B633=H$1),LOOKUP(9.99999999999999E+307,$H$2:H632)+1,"")</f>
        <v/>
      </c>
      <c r="I633" s="31" t="str">
        <f>IF(AND(B633=I$1),LOOKUP(9.99999999999999E+307,$I$2:I632)+1,"")</f>
        <v/>
      </c>
      <c r="J633" s="31">
        <f>IF(AND(B633=J$1),LOOKUP(9.99999999999999E+307,$J$2:J632)+1,"")</f>
        <v>467</v>
      </c>
      <c r="K633" s="31">
        <f>IF(AND(B633=K$1),LOOKUP(9.99999999999999E+307,$K$2:K632)+1,"")</f>
        <v>467</v>
      </c>
      <c r="L633" s="31">
        <f>IF(AND(B633=L$1),LOOKUP(9.99999999999999E+307,$L$2:L632)+1,"")</f>
        <v>467</v>
      </c>
      <c r="M633" s="31">
        <f>IF(AND(B633=M$1),LOOKUP(9.99999999999999E+307,$M$2:M632)+1,"")</f>
        <v>467</v>
      </c>
      <c r="N633" s="31" t="e">
        <f>IF(AND(B633=N$1),LOOKUP(9.99999999999999E+307,$N$2:N632)+1,"")</f>
        <v>#REF!</v>
      </c>
      <c r="O633" s="31" t="e">
        <f>IF(AND($B633=O$1),LOOKUP(9.99999999999999E+307,$O$2:O632)+1,"")</f>
        <v>#REF!</v>
      </c>
      <c r="P633" s="31" t="e">
        <f>IF(AND($B633=P$1),LOOKUP(9.99999999999999E+307,$P$2:P632)+1,"")</f>
        <v>#REF!</v>
      </c>
      <c r="Q633" s="31" t="e">
        <f>IF(AND($B633=Q$1),LOOKUP(9.99999999999999E+307,$Q$2:Q632)+1,"")</f>
        <v>#REF!</v>
      </c>
      <c r="R633" s="31">
        <f>IF(AND($B633=R$1),LOOKUP(9.99999999999999E+307,$R$2:R632)+1,"")</f>
        <v>467</v>
      </c>
      <c r="S633" s="31">
        <f>IF(AND($B633=S$1),LOOKUP(9.99999999999999E+307,$S$2:S632)+1,"")</f>
        <v>467</v>
      </c>
      <c r="T633" s="265"/>
      <c r="U633" s="265"/>
      <c r="V633" s="265"/>
      <c r="AA633" s="254" t="str">
        <f t="shared" si="69"/>
        <v/>
      </c>
      <c r="AB633" s="254" t="str">
        <f t="shared" si="70"/>
        <v/>
      </c>
      <c r="AC633" s="255">
        <f t="shared" si="66"/>
        <v>0</v>
      </c>
      <c r="AD633" s="255">
        <f t="shared" si="67"/>
        <v>3836</v>
      </c>
      <c r="AE633" s="256" t="str">
        <f t="shared" si="71"/>
        <v/>
      </c>
      <c r="AF633" s="252" t="str">
        <f t="shared" si="72"/>
        <v>-</v>
      </c>
    </row>
    <row r="634" spans="1:32" ht="20.149999999999999" customHeight="1" x14ac:dyDescent="0.75">
      <c r="A634" s="31">
        <v>632</v>
      </c>
      <c r="B634" s="237"/>
      <c r="C634" s="257"/>
      <c r="D634" s="257"/>
      <c r="E634" s="262"/>
      <c r="F634" s="262"/>
      <c r="G634" s="253" t="str">
        <f t="shared" si="68"/>
        <v/>
      </c>
      <c r="H634" s="31" t="str">
        <f>IF(AND(B634=H$1),LOOKUP(9.99999999999999E+307,$H$2:H633)+1,"")</f>
        <v/>
      </c>
      <c r="I634" s="31" t="str">
        <f>IF(AND(B634=I$1),LOOKUP(9.99999999999999E+307,$I$2:I633)+1,"")</f>
        <v/>
      </c>
      <c r="J634" s="31">
        <f>IF(AND(B634=J$1),LOOKUP(9.99999999999999E+307,$J$2:J633)+1,"")</f>
        <v>468</v>
      </c>
      <c r="K634" s="31">
        <f>IF(AND(B634=K$1),LOOKUP(9.99999999999999E+307,$K$2:K633)+1,"")</f>
        <v>468</v>
      </c>
      <c r="L634" s="31">
        <f>IF(AND(B634=L$1),LOOKUP(9.99999999999999E+307,$L$2:L633)+1,"")</f>
        <v>468</v>
      </c>
      <c r="M634" s="31">
        <f>IF(AND(B634=M$1),LOOKUP(9.99999999999999E+307,$M$2:M633)+1,"")</f>
        <v>468</v>
      </c>
      <c r="N634" s="31" t="e">
        <f>IF(AND(B634=N$1),LOOKUP(9.99999999999999E+307,$N$2:N633)+1,"")</f>
        <v>#REF!</v>
      </c>
      <c r="O634" s="31" t="e">
        <f>IF(AND($B634=O$1),LOOKUP(9.99999999999999E+307,$O$2:O633)+1,"")</f>
        <v>#REF!</v>
      </c>
      <c r="P634" s="31" t="e">
        <f>IF(AND($B634=P$1),LOOKUP(9.99999999999999E+307,$P$2:P633)+1,"")</f>
        <v>#REF!</v>
      </c>
      <c r="Q634" s="31" t="e">
        <f>IF(AND($B634=Q$1),LOOKUP(9.99999999999999E+307,$Q$2:Q633)+1,"")</f>
        <v>#REF!</v>
      </c>
      <c r="R634" s="31">
        <f>IF(AND($B634=R$1),LOOKUP(9.99999999999999E+307,$R$2:R633)+1,"")</f>
        <v>468</v>
      </c>
      <c r="S634" s="31">
        <f>IF(AND($B634=S$1),LOOKUP(9.99999999999999E+307,$S$2:S633)+1,"")</f>
        <v>468</v>
      </c>
      <c r="T634" s="265"/>
      <c r="U634" s="265"/>
      <c r="V634" s="265"/>
      <c r="AA634" s="254" t="str">
        <f t="shared" si="69"/>
        <v/>
      </c>
      <c r="AB634" s="254" t="str">
        <f t="shared" si="70"/>
        <v/>
      </c>
      <c r="AC634" s="255">
        <f t="shared" si="66"/>
        <v>0</v>
      </c>
      <c r="AD634" s="255">
        <f t="shared" si="67"/>
        <v>3836</v>
      </c>
      <c r="AE634" s="256" t="str">
        <f t="shared" si="71"/>
        <v/>
      </c>
      <c r="AF634" s="252" t="str">
        <f t="shared" si="72"/>
        <v>-</v>
      </c>
    </row>
    <row r="635" spans="1:32" ht="20.149999999999999" customHeight="1" x14ac:dyDescent="0.75">
      <c r="A635" s="31">
        <v>633</v>
      </c>
      <c r="B635" s="237"/>
      <c r="C635" s="257"/>
      <c r="D635" s="257"/>
      <c r="E635" s="262"/>
      <c r="F635" s="262"/>
      <c r="G635" s="253" t="str">
        <f t="shared" si="68"/>
        <v/>
      </c>
      <c r="H635" s="31" t="str">
        <f>IF(AND(B635=H$1),LOOKUP(9.99999999999999E+307,$H$2:H634)+1,"")</f>
        <v/>
      </c>
      <c r="I635" s="31" t="str">
        <f>IF(AND(B635=I$1),LOOKUP(9.99999999999999E+307,$I$2:I634)+1,"")</f>
        <v/>
      </c>
      <c r="J635" s="31">
        <f>IF(AND(B635=J$1),LOOKUP(9.99999999999999E+307,$J$2:J634)+1,"")</f>
        <v>469</v>
      </c>
      <c r="K635" s="31">
        <f>IF(AND(B635=K$1),LOOKUP(9.99999999999999E+307,$K$2:K634)+1,"")</f>
        <v>469</v>
      </c>
      <c r="L635" s="31">
        <f>IF(AND(B635=L$1),LOOKUP(9.99999999999999E+307,$L$2:L634)+1,"")</f>
        <v>469</v>
      </c>
      <c r="M635" s="31">
        <f>IF(AND(B635=M$1),LOOKUP(9.99999999999999E+307,$M$2:M634)+1,"")</f>
        <v>469</v>
      </c>
      <c r="N635" s="31" t="e">
        <f>IF(AND(B635=N$1),LOOKUP(9.99999999999999E+307,$N$2:N634)+1,"")</f>
        <v>#REF!</v>
      </c>
      <c r="O635" s="31" t="e">
        <f>IF(AND($B635=O$1),LOOKUP(9.99999999999999E+307,$O$2:O634)+1,"")</f>
        <v>#REF!</v>
      </c>
      <c r="P635" s="31" t="e">
        <f>IF(AND($B635=P$1),LOOKUP(9.99999999999999E+307,$P$2:P634)+1,"")</f>
        <v>#REF!</v>
      </c>
      <c r="Q635" s="31" t="e">
        <f>IF(AND($B635=Q$1),LOOKUP(9.99999999999999E+307,$Q$2:Q634)+1,"")</f>
        <v>#REF!</v>
      </c>
      <c r="R635" s="31">
        <f>IF(AND($B635=R$1),LOOKUP(9.99999999999999E+307,$R$2:R634)+1,"")</f>
        <v>469</v>
      </c>
      <c r="S635" s="31">
        <f>IF(AND($B635=S$1),LOOKUP(9.99999999999999E+307,$S$2:S634)+1,"")</f>
        <v>469</v>
      </c>
      <c r="T635" s="265"/>
      <c r="U635" s="265"/>
      <c r="V635" s="265"/>
      <c r="AA635" s="254" t="str">
        <f t="shared" si="69"/>
        <v/>
      </c>
      <c r="AB635" s="254" t="str">
        <f t="shared" si="70"/>
        <v/>
      </c>
      <c r="AC635" s="255">
        <f t="shared" si="66"/>
        <v>0</v>
      </c>
      <c r="AD635" s="255">
        <f t="shared" si="67"/>
        <v>3836</v>
      </c>
      <c r="AE635" s="256" t="str">
        <f t="shared" si="71"/>
        <v/>
      </c>
      <c r="AF635" s="252" t="str">
        <f t="shared" si="72"/>
        <v>-</v>
      </c>
    </row>
    <row r="636" spans="1:32" ht="20.149999999999999" customHeight="1" x14ac:dyDescent="0.75">
      <c r="A636" s="31">
        <v>634</v>
      </c>
      <c r="B636" s="237"/>
      <c r="C636" s="257"/>
      <c r="D636" s="257"/>
      <c r="E636" s="262"/>
      <c r="F636" s="262"/>
      <c r="G636" s="253" t="str">
        <f t="shared" si="68"/>
        <v/>
      </c>
      <c r="H636" s="31" t="str">
        <f>IF(AND(B636=H$1),LOOKUP(9.99999999999999E+307,$H$2:H635)+1,"")</f>
        <v/>
      </c>
      <c r="I636" s="31" t="str">
        <f>IF(AND(B636=I$1),LOOKUP(9.99999999999999E+307,$I$2:I635)+1,"")</f>
        <v/>
      </c>
      <c r="J636" s="31">
        <f>IF(AND(B636=J$1),LOOKUP(9.99999999999999E+307,$J$2:J635)+1,"")</f>
        <v>470</v>
      </c>
      <c r="K636" s="31">
        <f>IF(AND(B636=K$1),LOOKUP(9.99999999999999E+307,$K$2:K635)+1,"")</f>
        <v>470</v>
      </c>
      <c r="L636" s="31">
        <f>IF(AND(B636=L$1),LOOKUP(9.99999999999999E+307,$L$2:L635)+1,"")</f>
        <v>470</v>
      </c>
      <c r="M636" s="31">
        <f>IF(AND(B636=M$1),LOOKUP(9.99999999999999E+307,$M$2:M635)+1,"")</f>
        <v>470</v>
      </c>
      <c r="N636" s="31" t="e">
        <f>IF(AND(B636=N$1),LOOKUP(9.99999999999999E+307,$N$2:N635)+1,"")</f>
        <v>#REF!</v>
      </c>
      <c r="O636" s="31" t="e">
        <f>IF(AND($B636=O$1),LOOKUP(9.99999999999999E+307,$O$2:O635)+1,"")</f>
        <v>#REF!</v>
      </c>
      <c r="P636" s="31" t="e">
        <f>IF(AND($B636=P$1),LOOKUP(9.99999999999999E+307,$P$2:P635)+1,"")</f>
        <v>#REF!</v>
      </c>
      <c r="Q636" s="31" t="e">
        <f>IF(AND($B636=Q$1),LOOKUP(9.99999999999999E+307,$Q$2:Q635)+1,"")</f>
        <v>#REF!</v>
      </c>
      <c r="R636" s="31">
        <f>IF(AND($B636=R$1),LOOKUP(9.99999999999999E+307,$R$2:R635)+1,"")</f>
        <v>470</v>
      </c>
      <c r="S636" s="31">
        <f>IF(AND($B636=S$1),LOOKUP(9.99999999999999E+307,$S$2:S635)+1,"")</f>
        <v>470</v>
      </c>
      <c r="T636" s="265"/>
      <c r="U636" s="265"/>
      <c r="V636" s="265"/>
      <c r="AA636" s="254" t="str">
        <f t="shared" si="69"/>
        <v/>
      </c>
      <c r="AB636" s="254" t="str">
        <f t="shared" si="70"/>
        <v/>
      </c>
      <c r="AC636" s="255">
        <f t="shared" si="66"/>
        <v>0</v>
      </c>
      <c r="AD636" s="255">
        <f t="shared" si="67"/>
        <v>3836</v>
      </c>
      <c r="AE636" s="256" t="str">
        <f t="shared" si="71"/>
        <v/>
      </c>
      <c r="AF636" s="252" t="str">
        <f t="shared" si="72"/>
        <v>-</v>
      </c>
    </row>
    <row r="637" spans="1:32" ht="20.149999999999999" customHeight="1" x14ac:dyDescent="0.75">
      <c r="A637" s="31">
        <v>635</v>
      </c>
      <c r="B637" s="237"/>
      <c r="C637" s="257"/>
      <c r="D637" s="257"/>
      <c r="E637" s="262"/>
      <c r="F637" s="262"/>
      <c r="G637" s="253" t="str">
        <f t="shared" si="68"/>
        <v/>
      </c>
      <c r="H637" s="31" t="str">
        <f>IF(AND(B637=H$1),LOOKUP(9.99999999999999E+307,$H$2:H636)+1,"")</f>
        <v/>
      </c>
      <c r="I637" s="31" t="str">
        <f>IF(AND(B637=I$1),LOOKUP(9.99999999999999E+307,$I$2:I636)+1,"")</f>
        <v/>
      </c>
      <c r="J637" s="31">
        <f>IF(AND(B637=J$1),LOOKUP(9.99999999999999E+307,$J$2:J636)+1,"")</f>
        <v>471</v>
      </c>
      <c r="K637" s="31">
        <f>IF(AND(B637=K$1),LOOKUP(9.99999999999999E+307,$K$2:K636)+1,"")</f>
        <v>471</v>
      </c>
      <c r="L637" s="31">
        <f>IF(AND(B637=L$1),LOOKUP(9.99999999999999E+307,$L$2:L636)+1,"")</f>
        <v>471</v>
      </c>
      <c r="M637" s="31">
        <f>IF(AND(B637=M$1),LOOKUP(9.99999999999999E+307,$M$2:M636)+1,"")</f>
        <v>471</v>
      </c>
      <c r="N637" s="31" t="e">
        <f>IF(AND(B637=N$1),LOOKUP(9.99999999999999E+307,$N$2:N636)+1,"")</f>
        <v>#REF!</v>
      </c>
      <c r="O637" s="31" t="e">
        <f>IF(AND($B637=O$1),LOOKUP(9.99999999999999E+307,$O$2:O636)+1,"")</f>
        <v>#REF!</v>
      </c>
      <c r="P637" s="31" t="e">
        <f>IF(AND($B637=P$1),LOOKUP(9.99999999999999E+307,$P$2:P636)+1,"")</f>
        <v>#REF!</v>
      </c>
      <c r="Q637" s="31" t="e">
        <f>IF(AND($B637=Q$1),LOOKUP(9.99999999999999E+307,$Q$2:Q636)+1,"")</f>
        <v>#REF!</v>
      </c>
      <c r="R637" s="31">
        <f>IF(AND($B637=R$1),LOOKUP(9.99999999999999E+307,$R$2:R636)+1,"")</f>
        <v>471</v>
      </c>
      <c r="S637" s="31">
        <f>IF(AND($B637=S$1),LOOKUP(9.99999999999999E+307,$S$2:S636)+1,"")</f>
        <v>471</v>
      </c>
      <c r="T637" s="265"/>
      <c r="U637" s="265"/>
      <c r="V637" s="265"/>
      <c r="AA637" s="254" t="str">
        <f t="shared" si="69"/>
        <v/>
      </c>
      <c r="AB637" s="254" t="str">
        <f t="shared" si="70"/>
        <v/>
      </c>
      <c r="AC637" s="255">
        <f t="shared" si="66"/>
        <v>0</v>
      </c>
      <c r="AD637" s="255">
        <f t="shared" si="67"/>
        <v>3836</v>
      </c>
      <c r="AE637" s="256" t="str">
        <f t="shared" si="71"/>
        <v/>
      </c>
      <c r="AF637" s="252" t="str">
        <f t="shared" si="72"/>
        <v>-</v>
      </c>
    </row>
    <row r="638" spans="1:32" ht="20.149999999999999" customHeight="1" x14ac:dyDescent="0.75">
      <c r="A638" s="31">
        <v>636</v>
      </c>
      <c r="B638" s="237"/>
      <c r="C638" s="257"/>
      <c r="D638" s="257"/>
      <c r="E638" s="262"/>
      <c r="F638" s="262"/>
      <c r="G638" s="253" t="str">
        <f t="shared" si="68"/>
        <v/>
      </c>
      <c r="H638" s="31" t="str">
        <f>IF(AND(B638=H$1),LOOKUP(9.99999999999999E+307,$H$2:H637)+1,"")</f>
        <v/>
      </c>
      <c r="I638" s="31" t="str">
        <f>IF(AND(B638=I$1),LOOKUP(9.99999999999999E+307,$I$2:I637)+1,"")</f>
        <v/>
      </c>
      <c r="J638" s="31">
        <f>IF(AND(B638=J$1),LOOKUP(9.99999999999999E+307,$J$2:J637)+1,"")</f>
        <v>472</v>
      </c>
      <c r="K638" s="31">
        <f>IF(AND(B638=K$1),LOOKUP(9.99999999999999E+307,$K$2:K637)+1,"")</f>
        <v>472</v>
      </c>
      <c r="L638" s="31">
        <f>IF(AND(B638=L$1),LOOKUP(9.99999999999999E+307,$L$2:L637)+1,"")</f>
        <v>472</v>
      </c>
      <c r="M638" s="31">
        <f>IF(AND(B638=M$1),LOOKUP(9.99999999999999E+307,$M$2:M637)+1,"")</f>
        <v>472</v>
      </c>
      <c r="N638" s="31" t="e">
        <f>IF(AND(B638=N$1),LOOKUP(9.99999999999999E+307,$N$2:N637)+1,"")</f>
        <v>#REF!</v>
      </c>
      <c r="O638" s="31" t="e">
        <f>IF(AND($B638=O$1),LOOKUP(9.99999999999999E+307,$O$2:O637)+1,"")</f>
        <v>#REF!</v>
      </c>
      <c r="P638" s="31" t="e">
        <f>IF(AND($B638=P$1),LOOKUP(9.99999999999999E+307,$P$2:P637)+1,"")</f>
        <v>#REF!</v>
      </c>
      <c r="Q638" s="31" t="e">
        <f>IF(AND($B638=Q$1),LOOKUP(9.99999999999999E+307,$Q$2:Q637)+1,"")</f>
        <v>#REF!</v>
      </c>
      <c r="R638" s="31">
        <f>IF(AND($B638=R$1),LOOKUP(9.99999999999999E+307,$R$2:R637)+1,"")</f>
        <v>472</v>
      </c>
      <c r="S638" s="31">
        <f>IF(AND($B638=S$1),LOOKUP(9.99999999999999E+307,$S$2:S637)+1,"")</f>
        <v>472</v>
      </c>
      <c r="T638" s="265"/>
      <c r="U638" s="265"/>
      <c r="V638" s="265"/>
      <c r="AA638" s="254" t="str">
        <f t="shared" si="69"/>
        <v/>
      </c>
      <c r="AB638" s="254" t="str">
        <f t="shared" si="70"/>
        <v/>
      </c>
      <c r="AC638" s="255">
        <f t="shared" si="66"/>
        <v>0</v>
      </c>
      <c r="AD638" s="255">
        <f t="shared" si="67"/>
        <v>3836</v>
      </c>
      <c r="AE638" s="256" t="str">
        <f t="shared" si="71"/>
        <v/>
      </c>
      <c r="AF638" s="252" t="str">
        <f t="shared" si="72"/>
        <v>-</v>
      </c>
    </row>
    <row r="639" spans="1:32" ht="20.149999999999999" customHeight="1" x14ac:dyDescent="0.75">
      <c r="A639" s="31">
        <v>637</v>
      </c>
      <c r="B639" s="237"/>
      <c r="C639" s="257"/>
      <c r="D639" s="257"/>
      <c r="E639" s="262"/>
      <c r="F639" s="262"/>
      <c r="G639" s="253" t="str">
        <f t="shared" si="68"/>
        <v/>
      </c>
      <c r="H639" s="31" t="str">
        <f>IF(AND(B639=H$1),LOOKUP(9.99999999999999E+307,$H$2:H638)+1,"")</f>
        <v/>
      </c>
      <c r="I639" s="31" t="str">
        <f>IF(AND(B639=I$1),LOOKUP(9.99999999999999E+307,$I$2:I638)+1,"")</f>
        <v/>
      </c>
      <c r="J639" s="31">
        <f>IF(AND(B639=J$1),LOOKUP(9.99999999999999E+307,$J$2:J638)+1,"")</f>
        <v>473</v>
      </c>
      <c r="K639" s="31">
        <f>IF(AND(B639=K$1),LOOKUP(9.99999999999999E+307,$K$2:K638)+1,"")</f>
        <v>473</v>
      </c>
      <c r="L639" s="31">
        <f>IF(AND(B639=L$1),LOOKUP(9.99999999999999E+307,$L$2:L638)+1,"")</f>
        <v>473</v>
      </c>
      <c r="M639" s="31">
        <f>IF(AND(B639=M$1),LOOKUP(9.99999999999999E+307,$M$2:M638)+1,"")</f>
        <v>473</v>
      </c>
      <c r="N639" s="31" t="e">
        <f>IF(AND(B639=N$1),LOOKUP(9.99999999999999E+307,$N$2:N638)+1,"")</f>
        <v>#REF!</v>
      </c>
      <c r="O639" s="31" t="e">
        <f>IF(AND($B639=O$1),LOOKUP(9.99999999999999E+307,$O$2:O638)+1,"")</f>
        <v>#REF!</v>
      </c>
      <c r="P639" s="31" t="e">
        <f>IF(AND($B639=P$1),LOOKUP(9.99999999999999E+307,$P$2:P638)+1,"")</f>
        <v>#REF!</v>
      </c>
      <c r="Q639" s="31" t="e">
        <f>IF(AND($B639=Q$1),LOOKUP(9.99999999999999E+307,$Q$2:Q638)+1,"")</f>
        <v>#REF!</v>
      </c>
      <c r="R639" s="31">
        <f>IF(AND($B639=R$1),LOOKUP(9.99999999999999E+307,$R$2:R638)+1,"")</f>
        <v>473</v>
      </c>
      <c r="S639" s="31">
        <f>IF(AND($B639=S$1),LOOKUP(9.99999999999999E+307,$S$2:S638)+1,"")</f>
        <v>473</v>
      </c>
      <c r="T639" s="265"/>
      <c r="U639" s="265"/>
      <c r="V639" s="265"/>
      <c r="AA639" s="254" t="str">
        <f t="shared" si="69"/>
        <v/>
      </c>
      <c r="AB639" s="254" t="str">
        <f t="shared" si="70"/>
        <v/>
      </c>
      <c r="AC639" s="255">
        <f t="shared" si="66"/>
        <v>0</v>
      </c>
      <c r="AD639" s="255">
        <f t="shared" si="67"/>
        <v>3836</v>
      </c>
      <c r="AE639" s="256" t="str">
        <f t="shared" si="71"/>
        <v/>
      </c>
      <c r="AF639" s="252" t="str">
        <f t="shared" si="72"/>
        <v>-</v>
      </c>
    </row>
    <row r="640" spans="1:32" ht="20.149999999999999" customHeight="1" x14ac:dyDescent="0.75">
      <c r="A640" s="31">
        <v>638</v>
      </c>
      <c r="B640" s="237"/>
      <c r="C640" s="257"/>
      <c r="D640" s="257"/>
      <c r="E640" s="262"/>
      <c r="F640" s="262"/>
      <c r="G640" s="253" t="str">
        <f t="shared" si="68"/>
        <v/>
      </c>
      <c r="H640" s="31" t="str">
        <f>IF(AND(B640=H$1),LOOKUP(9.99999999999999E+307,$H$2:H639)+1,"")</f>
        <v/>
      </c>
      <c r="I640" s="31" t="str">
        <f>IF(AND(B640=I$1),LOOKUP(9.99999999999999E+307,$I$2:I639)+1,"")</f>
        <v/>
      </c>
      <c r="J640" s="31">
        <f>IF(AND(B640=J$1),LOOKUP(9.99999999999999E+307,$J$2:J639)+1,"")</f>
        <v>474</v>
      </c>
      <c r="K640" s="31">
        <f>IF(AND(B640=K$1),LOOKUP(9.99999999999999E+307,$K$2:K639)+1,"")</f>
        <v>474</v>
      </c>
      <c r="L640" s="31">
        <f>IF(AND(B640=L$1),LOOKUP(9.99999999999999E+307,$L$2:L639)+1,"")</f>
        <v>474</v>
      </c>
      <c r="M640" s="31">
        <f>IF(AND(B640=M$1),LOOKUP(9.99999999999999E+307,$M$2:M639)+1,"")</f>
        <v>474</v>
      </c>
      <c r="N640" s="31" t="e">
        <f>IF(AND(B640=N$1),LOOKUP(9.99999999999999E+307,$N$2:N639)+1,"")</f>
        <v>#REF!</v>
      </c>
      <c r="O640" s="31" t="e">
        <f>IF(AND($B640=O$1),LOOKUP(9.99999999999999E+307,$O$2:O639)+1,"")</f>
        <v>#REF!</v>
      </c>
      <c r="P640" s="31" t="e">
        <f>IF(AND($B640=P$1),LOOKUP(9.99999999999999E+307,$P$2:P639)+1,"")</f>
        <v>#REF!</v>
      </c>
      <c r="Q640" s="31" t="e">
        <f>IF(AND($B640=Q$1),LOOKUP(9.99999999999999E+307,$Q$2:Q639)+1,"")</f>
        <v>#REF!</v>
      </c>
      <c r="R640" s="31">
        <f>IF(AND($B640=R$1),LOOKUP(9.99999999999999E+307,$R$2:R639)+1,"")</f>
        <v>474</v>
      </c>
      <c r="S640" s="31">
        <f>IF(AND($B640=S$1),LOOKUP(9.99999999999999E+307,$S$2:S639)+1,"")</f>
        <v>474</v>
      </c>
      <c r="T640" s="265"/>
      <c r="U640" s="265"/>
      <c r="V640" s="265"/>
      <c r="AA640" s="254" t="str">
        <f t="shared" si="69"/>
        <v/>
      </c>
      <c r="AB640" s="254" t="str">
        <f t="shared" si="70"/>
        <v/>
      </c>
      <c r="AC640" s="255">
        <f t="shared" si="66"/>
        <v>0</v>
      </c>
      <c r="AD640" s="255">
        <f t="shared" si="67"/>
        <v>3836</v>
      </c>
      <c r="AE640" s="256" t="str">
        <f t="shared" si="71"/>
        <v/>
      </c>
      <c r="AF640" s="252" t="str">
        <f t="shared" si="72"/>
        <v>-</v>
      </c>
    </row>
    <row r="641" spans="1:32" ht="20.149999999999999" customHeight="1" x14ac:dyDescent="0.75">
      <c r="A641" s="31">
        <v>639</v>
      </c>
      <c r="B641" s="237"/>
      <c r="C641" s="257"/>
      <c r="D641" s="257"/>
      <c r="E641" s="262"/>
      <c r="F641" s="262"/>
      <c r="G641" s="253" t="str">
        <f t="shared" si="68"/>
        <v/>
      </c>
      <c r="H641" s="31" t="str">
        <f>IF(AND(B641=H$1),LOOKUP(9.99999999999999E+307,$H$2:H640)+1,"")</f>
        <v/>
      </c>
      <c r="I641" s="31" t="str">
        <f>IF(AND(B641=I$1),LOOKUP(9.99999999999999E+307,$I$2:I640)+1,"")</f>
        <v/>
      </c>
      <c r="J641" s="31">
        <f>IF(AND(B641=J$1),LOOKUP(9.99999999999999E+307,$J$2:J640)+1,"")</f>
        <v>475</v>
      </c>
      <c r="K641" s="31">
        <f>IF(AND(B641=K$1),LOOKUP(9.99999999999999E+307,$K$2:K640)+1,"")</f>
        <v>475</v>
      </c>
      <c r="L641" s="31">
        <f>IF(AND(B641=L$1),LOOKUP(9.99999999999999E+307,$L$2:L640)+1,"")</f>
        <v>475</v>
      </c>
      <c r="M641" s="31">
        <f>IF(AND(B641=M$1),LOOKUP(9.99999999999999E+307,$M$2:M640)+1,"")</f>
        <v>475</v>
      </c>
      <c r="N641" s="31" t="e">
        <f>IF(AND(B641=N$1),LOOKUP(9.99999999999999E+307,$N$2:N640)+1,"")</f>
        <v>#REF!</v>
      </c>
      <c r="O641" s="31" t="e">
        <f>IF(AND($B641=O$1),LOOKUP(9.99999999999999E+307,$O$2:O640)+1,"")</f>
        <v>#REF!</v>
      </c>
      <c r="P641" s="31" t="e">
        <f>IF(AND($B641=P$1),LOOKUP(9.99999999999999E+307,$P$2:P640)+1,"")</f>
        <v>#REF!</v>
      </c>
      <c r="Q641" s="31" t="e">
        <f>IF(AND($B641=Q$1),LOOKUP(9.99999999999999E+307,$Q$2:Q640)+1,"")</f>
        <v>#REF!</v>
      </c>
      <c r="R641" s="31">
        <f>IF(AND($B641=R$1),LOOKUP(9.99999999999999E+307,$R$2:R640)+1,"")</f>
        <v>475</v>
      </c>
      <c r="S641" s="31">
        <f>IF(AND($B641=S$1),LOOKUP(9.99999999999999E+307,$S$2:S640)+1,"")</f>
        <v>475</v>
      </c>
      <c r="T641" s="265"/>
      <c r="U641" s="265"/>
      <c r="V641" s="265"/>
      <c r="AA641" s="254" t="str">
        <f t="shared" si="69"/>
        <v/>
      </c>
      <c r="AB641" s="254" t="str">
        <f t="shared" si="70"/>
        <v/>
      </c>
      <c r="AC641" s="255">
        <f t="shared" si="66"/>
        <v>0</v>
      </c>
      <c r="AD641" s="255">
        <f t="shared" si="67"/>
        <v>3836</v>
      </c>
      <c r="AE641" s="256" t="str">
        <f t="shared" si="71"/>
        <v/>
      </c>
      <c r="AF641" s="252" t="str">
        <f t="shared" si="72"/>
        <v>-</v>
      </c>
    </row>
    <row r="642" spans="1:32" ht="20.149999999999999" customHeight="1" x14ac:dyDescent="0.75">
      <c r="A642" s="31">
        <v>640</v>
      </c>
      <c r="B642" s="237"/>
      <c r="C642" s="257"/>
      <c r="D642" s="257"/>
      <c r="E642" s="262"/>
      <c r="F642" s="262"/>
      <c r="G642" s="253" t="str">
        <f t="shared" si="68"/>
        <v/>
      </c>
      <c r="H642" s="31" t="str">
        <f>IF(AND(B642=H$1),LOOKUP(9.99999999999999E+307,$H$2:H641)+1,"")</f>
        <v/>
      </c>
      <c r="I642" s="31" t="str">
        <f>IF(AND(B642=I$1),LOOKUP(9.99999999999999E+307,$I$2:I641)+1,"")</f>
        <v/>
      </c>
      <c r="J642" s="31">
        <f>IF(AND(B642=J$1),LOOKUP(9.99999999999999E+307,$J$2:J641)+1,"")</f>
        <v>476</v>
      </c>
      <c r="K642" s="31">
        <f>IF(AND(B642=K$1),LOOKUP(9.99999999999999E+307,$K$2:K641)+1,"")</f>
        <v>476</v>
      </c>
      <c r="L642" s="31">
        <f>IF(AND(B642=L$1),LOOKUP(9.99999999999999E+307,$L$2:L641)+1,"")</f>
        <v>476</v>
      </c>
      <c r="M642" s="31">
        <f>IF(AND(B642=M$1),LOOKUP(9.99999999999999E+307,$M$2:M641)+1,"")</f>
        <v>476</v>
      </c>
      <c r="N642" s="31" t="e">
        <f>IF(AND(B642=N$1),LOOKUP(9.99999999999999E+307,$N$2:N641)+1,"")</f>
        <v>#REF!</v>
      </c>
      <c r="O642" s="31" t="e">
        <f>IF(AND($B642=O$1),LOOKUP(9.99999999999999E+307,$O$2:O641)+1,"")</f>
        <v>#REF!</v>
      </c>
      <c r="P642" s="31" t="e">
        <f>IF(AND($B642=P$1),LOOKUP(9.99999999999999E+307,$P$2:P641)+1,"")</f>
        <v>#REF!</v>
      </c>
      <c r="Q642" s="31" t="e">
        <f>IF(AND($B642=Q$1),LOOKUP(9.99999999999999E+307,$Q$2:Q641)+1,"")</f>
        <v>#REF!</v>
      </c>
      <c r="R642" s="31">
        <f>IF(AND($B642=R$1),LOOKUP(9.99999999999999E+307,$R$2:R641)+1,"")</f>
        <v>476</v>
      </c>
      <c r="S642" s="31">
        <f>IF(AND($B642=S$1),LOOKUP(9.99999999999999E+307,$S$2:S641)+1,"")</f>
        <v>476</v>
      </c>
      <c r="T642" s="265"/>
      <c r="U642" s="265"/>
      <c r="V642" s="265"/>
      <c r="AA642" s="254" t="str">
        <f t="shared" si="69"/>
        <v/>
      </c>
      <c r="AB642" s="254" t="str">
        <f t="shared" si="70"/>
        <v/>
      </c>
      <c r="AC642" s="255">
        <f t="shared" si="66"/>
        <v>0</v>
      </c>
      <c r="AD642" s="255">
        <f t="shared" si="67"/>
        <v>3836</v>
      </c>
      <c r="AE642" s="256" t="str">
        <f t="shared" si="71"/>
        <v/>
      </c>
      <c r="AF642" s="252" t="str">
        <f t="shared" si="72"/>
        <v>-</v>
      </c>
    </row>
    <row r="643" spans="1:32" ht="20.149999999999999" customHeight="1" x14ac:dyDescent="0.75">
      <c r="A643" s="31">
        <v>641</v>
      </c>
      <c r="B643" s="237"/>
      <c r="C643" s="257"/>
      <c r="D643" s="257"/>
      <c r="E643" s="262"/>
      <c r="F643" s="262"/>
      <c r="G643" s="253" t="str">
        <f t="shared" si="68"/>
        <v/>
      </c>
      <c r="H643" s="31" t="str">
        <f>IF(AND(B643=H$1),LOOKUP(9.99999999999999E+307,$H$2:H642)+1,"")</f>
        <v/>
      </c>
      <c r="I643" s="31" t="str">
        <f>IF(AND(B643=I$1),LOOKUP(9.99999999999999E+307,$I$2:I642)+1,"")</f>
        <v/>
      </c>
      <c r="J643" s="31">
        <f>IF(AND(B643=J$1),LOOKUP(9.99999999999999E+307,$J$2:J642)+1,"")</f>
        <v>477</v>
      </c>
      <c r="K643" s="31">
        <f>IF(AND(B643=K$1),LOOKUP(9.99999999999999E+307,$K$2:K642)+1,"")</f>
        <v>477</v>
      </c>
      <c r="L643" s="31">
        <f>IF(AND(B643=L$1),LOOKUP(9.99999999999999E+307,$L$2:L642)+1,"")</f>
        <v>477</v>
      </c>
      <c r="M643" s="31">
        <f>IF(AND(B643=M$1),LOOKUP(9.99999999999999E+307,$M$2:M642)+1,"")</f>
        <v>477</v>
      </c>
      <c r="N643" s="31" t="e">
        <f>IF(AND(B643=N$1),LOOKUP(9.99999999999999E+307,$N$2:N642)+1,"")</f>
        <v>#REF!</v>
      </c>
      <c r="O643" s="31" t="e">
        <f>IF(AND($B643=O$1),LOOKUP(9.99999999999999E+307,$O$2:O642)+1,"")</f>
        <v>#REF!</v>
      </c>
      <c r="P643" s="31" t="e">
        <f>IF(AND($B643=P$1),LOOKUP(9.99999999999999E+307,$P$2:P642)+1,"")</f>
        <v>#REF!</v>
      </c>
      <c r="Q643" s="31" t="e">
        <f>IF(AND($B643=Q$1),LOOKUP(9.99999999999999E+307,$Q$2:Q642)+1,"")</f>
        <v>#REF!</v>
      </c>
      <c r="R643" s="31">
        <f>IF(AND($B643=R$1),LOOKUP(9.99999999999999E+307,$R$2:R642)+1,"")</f>
        <v>477</v>
      </c>
      <c r="S643" s="31">
        <f>IF(AND($B643=S$1),LOOKUP(9.99999999999999E+307,$S$2:S642)+1,"")</f>
        <v>477</v>
      </c>
      <c r="T643" s="265"/>
      <c r="U643" s="265"/>
      <c r="V643" s="265"/>
      <c r="AA643" s="254" t="str">
        <f t="shared" si="69"/>
        <v/>
      </c>
      <c r="AB643" s="254" t="str">
        <f t="shared" si="70"/>
        <v/>
      </c>
      <c r="AC643" s="255">
        <f t="shared" ref="AC643:AC706" si="73">COUNTIF($C$3:$C$4002,C643)</f>
        <v>0</v>
      </c>
      <c r="AD643" s="255">
        <f t="shared" ref="AD643:AD706" si="74">SUMPRODUCT(--(E643&amp;F643=$E$3:$E$4002&amp;$F$3:$F$4002))</f>
        <v>3836</v>
      </c>
      <c r="AE643" s="256" t="str">
        <f t="shared" si="71"/>
        <v/>
      </c>
      <c r="AF643" s="252" t="str">
        <f t="shared" si="72"/>
        <v>-</v>
      </c>
    </row>
    <row r="644" spans="1:32" ht="20.149999999999999" customHeight="1" x14ac:dyDescent="0.75">
      <c r="A644" s="31">
        <v>642</v>
      </c>
      <c r="B644" s="237"/>
      <c r="C644" s="257"/>
      <c r="D644" s="257"/>
      <c r="E644" s="262"/>
      <c r="F644" s="262"/>
      <c r="G644" s="253" t="str">
        <f t="shared" ref="G644:G707" si="75">B644&amp;C644</f>
        <v/>
      </c>
      <c r="H644" s="31" t="str">
        <f>IF(AND(B644=H$1),LOOKUP(9.99999999999999E+307,$H$2:H643)+1,"")</f>
        <v/>
      </c>
      <c r="I644" s="31" t="str">
        <f>IF(AND(B644=I$1),LOOKUP(9.99999999999999E+307,$I$2:I643)+1,"")</f>
        <v/>
      </c>
      <c r="J644" s="31">
        <f>IF(AND(B644=J$1),LOOKUP(9.99999999999999E+307,$J$2:J643)+1,"")</f>
        <v>478</v>
      </c>
      <c r="K644" s="31">
        <f>IF(AND(B644=K$1),LOOKUP(9.99999999999999E+307,$K$2:K643)+1,"")</f>
        <v>478</v>
      </c>
      <c r="L644" s="31">
        <f>IF(AND(B644=L$1),LOOKUP(9.99999999999999E+307,$L$2:L643)+1,"")</f>
        <v>478</v>
      </c>
      <c r="M644" s="31">
        <f>IF(AND(B644=M$1),LOOKUP(9.99999999999999E+307,$M$2:M643)+1,"")</f>
        <v>478</v>
      </c>
      <c r="N644" s="31" t="e">
        <f>IF(AND(B644=N$1),LOOKUP(9.99999999999999E+307,$N$2:N643)+1,"")</f>
        <v>#REF!</v>
      </c>
      <c r="O644" s="31" t="e">
        <f>IF(AND($B644=O$1),LOOKUP(9.99999999999999E+307,$O$2:O643)+1,"")</f>
        <v>#REF!</v>
      </c>
      <c r="P644" s="31" t="e">
        <f>IF(AND($B644=P$1),LOOKUP(9.99999999999999E+307,$P$2:P643)+1,"")</f>
        <v>#REF!</v>
      </c>
      <c r="Q644" s="31" t="e">
        <f>IF(AND($B644=Q$1),LOOKUP(9.99999999999999E+307,$Q$2:Q643)+1,"")</f>
        <v>#REF!</v>
      </c>
      <c r="R644" s="31">
        <f>IF(AND($B644=R$1),LOOKUP(9.99999999999999E+307,$R$2:R643)+1,"")</f>
        <v>478</v>
      </c>
      <c r="S644" s="31">
        <f>IF(AND($B644=S$1),LOOKUP(9.99999999999999E+307,$S$2:S643)+1,"")</f>
        <v>478</v>
      </c>
      <c r="T644" s="265"/>
      <c r="U644" s="265"/>
      <c r="V644" s="265"/>
      <c r="AA644" s="254" t="str">
        <f t="shared" ref="AA644:AA707" si="76">IF(AD644=2,"นักเรียนซ้ำ","")</f>
        <v/>
      </c>
      <c r="AB644" s="254" t="str">
        <f t="shared" ref="AB644:AB707" si="77">IF(AC644=2,"เลขประจำตัวซ้ำ","")</f>
        <v/>
      </c>
      <c r="AC644" s="255">
        <f t="shared" si="73"/>
        <v>0</v>
      </c>
      <c r="AD644" s="255">
        <f t="shared" si="74"/>
        <v>3836</v>
      </c>
      <c r="AE644" s="256" t="str">
        <f t="shared" ref="AE644:AE707" si="78">IF(D644="เด็กชาย",1,IF(D644="นาย",1,IF(D644="เด็กหญิง",2,IF(D644="นางสาว",2,IF(D644="ด.ช.",1,IF(D644="ด.ญ.",2,IF(D644="น.ส.",2,"")))))))</f>
        <v/>
      </c>
      <c r="AF644" s="252" t="str">
        <f t="shared" si="72"/>
        <v>-</v>
      </c>
    </row>
    <row r="645" spans="1:32" ht="20.149999999999999" customHeight="1" x14ac:dyDescent="0.75">
      <c r="A645" s="31">
        <v>643</v>
      </c>
      <c r="B645" s="237"/>
      <c r="C645" s="257"/>
      <c r="D645" s="257"/>
      <c r="E645" s="262"/>
      <c r="F645" s="262"/>
      <c r="G645" s="253" t="str">
        <f t="shared" si="75"/>
        <v/>
      </c>
      <c r="H645" s="31" t="str">
        <f>IF(AND(B645=H$1),LOOKUP(9.99999999999999E+307,$H$2:H644)+1,"")</f>
        <v/>
      </c>
      <c r="I645" s="31" t="str">
        <f>IF(AND(B645=I$1),LOOKUP(9.99999999999999E+307,$I$2:I644)+1,"")</f>
        <v/>
      </c>
      <c r="J645" s="31">
        <f>IF(AND(B645=J$1),LOOKUP(9.99999999999999E+307,$J$2:J644)+1,"")</f>
        <v>479</v>
      </c>
      <c r="K645" s="31">
        <f>IF(AND(B645=K$1),LOOKUP(9.99999999999999E+307,$K$2:K644)+1,"")</f>
        <v>479</v>
      </c>
      <c r="L645" s="31">
        <f>IF(AND(B645=L$1),LOOKUP(9.99999999999999E+307,$L$2:L644)+1,"")</f>
        <v>479</v>
      </c>
      <c r="M645" s="31">
        <f>IF(AND(B645=M$1),LOOKUP(9.99999999999999E+307,$M$2:M644)+1,"")</f>
        <v>479</v>
      </c>
      <c r="N645" s="31" t="e">
        <f>IF(AND(B645=N$1),LOOKUP(9.99999999999999E+307,$N$2:N644)+1,"")</f>
        <v>#REF!</v>
      </c>
      <c r="O645" s="31" t="e">
        <f>IF(AND($B645=O$1),LOOKUP(9.99999999999999E+307,$O$2:O644)+1,"")</f>
        <v>#REF!</v>
      </c>
      <c r="P645" s="31" t="e">
        <f>IF(AND($B645=P$1),LOOKUP(9.99999999999999E+307,$P$2:P644)+1,"")</f>
        <v>#REF!</v>
      </c>
      <c r="Q645" s="31" t="e">
        <f>IF(AND($B645=Q$1),LOOKUP(9.99999999999999E+307,$Q$2:Q644)+1,"")</f>
        <v>#REF!</v>
      </c>
      <c r="R645" s="31">
        <f>IF(AND($B645=R$1),LOOKUP(9.99999999999999E+307,$R$2:R644)+1,"")</f>
        <v>479</v>
      </c>
      <c r="S645" s="31">
        <f>IF(AND($B645=S$1),LOOKUP(9.99999999999999E+307,$S$2:S644)+1,"")</f>
        <v>479</v>
      </c>
      <c r="T645" s="265"/>
      <c r="U645" s="265"/>
      <c r="V645" s="265"/>
      <c r="AA645" s="254" t="str">
        <f t="shared" si="76"/>
        <v/>
      </c>
      <c r="AB645" s="254" t="str">
        <f t="shared" si="77"/>
        <v/>
      </c>
      <c r="AC645" s="255">
        <f t="shared" si="73"/>
        <v>0</v>
      </c>
      <c r="AD645" s="255">
        <f t="shared" si="74"/>
        <v>3836</v>
      </c>
      <c r="AE645" s="256" t="str">
        <f t="shared" si="78"/>
        <v/>
      </c>
      <c r="AF645" s="252" t="str">
        <f t="shared" si="72"/>
        <v>-</v>
      </c>
    </row>
    <row r="646" spans="1:32" ht="20.149999999999999" customHeight="1" x14ac:dyDescent="0.75">
      <c r="A646" s="31">
        <v>644</v>
      </c>
      <c r="B646" s="237"/>
      <c r="C646" s="257"/>
      <c r="D646" s="257"/>
      <c r="E646" s="262"/>
      <c r="F646" s="262"/>
      <c r="G646" s="253" t="str">
        <f t="shared" si="75"/>
        <v/>
      </c>
      <c r="H646" s="31" t="str">
        <f>IF(AND(B646=H$1),LOOKUP(9.99999999999999E+307,$H$2:H645)+1,"")</f>
        <v/>
      </c>
      <c r="I646" s="31" t="str">
        <f>IF(AND(B646=I$1),LOOKUP(9.99999999999999E+307,$I$2:I645)+1,"")</f>
        <v/>
      </c>
      <c r="J646" s="31">
        <f>IF(AND(B646=J$1),LOOKUP(9.99999999999999E+307,$J$2:J645)+1,"")</f>
        <v>480</v>
      </c>
      <c r="K646" s="31">
        <f>IF(AND(B646=K$1),LOOKUP(9.99999999999999E+307,$K$2:K645)+1,"")</f>
        <v>480</v>
      </c>
      <c r="L646" s="31">
        <f>IF(AND(B646=L$1),LOOKUP(9.99999999999999E+307,$L$2:L645)+1,"")</f>
        <v>480</v>
      </c>
      <c r="M646" s="31">
        <f>IF(AND(B646=M$1),LOOKUP(9.99999999999999E+307,$M$2:M645)+1,"")</f>
        <v>480</v>
      </c>
      <c r="N646" s="31" t="e">
        <f>IF(AND(B646=N$1),LOOKUP(9.99999999999999E+307,$N$2:N645)+1,"")</f>
        <v>#REF!</v>
      </c>
      <c r="O646" s="31" t="e">
        <f>IF(AND($B646=O$1),LOOKUP(9.99999999999999E+307,$O$2:O645)+1,"")</f>
        <v>#REF!</v>
      </c>
      <c r="P646" s="31" t="e">
        <f>IF(AND($B646=P$1),LOOKUP(9.99999999999999E+307,$P$2:P645)+1,"")</f>
        <v>#REF!</v>
      </c>
      <c r="Q646" s="31" t="e">
        <f>IF(AND($B646=Q$1),LOOKUP(9.99999999999999E+307,$Q$2:Q645)+1,"")</f>
        <v>#REF!</v>
      </c>
      <c r="R646" s="31">
        <f>IF(AND($B646=R$1),LOOKUP(9.99999999999999E+307,$R$2:R645)+1,"")</f>
        <v>480</v>
      </c>
      <c r="S646" s="31">
        <f>IF(AND($B646=S$1),LOOKUP(9.99999999999999E+307,$S$2:S645)+1,"")</f>
        <v>480</v>
      </c>
      <c r="T646" s="265"/>
      <c r="U646" s="265"/>
      <c r="V646" s="265"/>
      <c r="AA646" s="254" t="str">
        <f t="shared" si="76"/>
        <v/>
      </c>
      <c r="AB646" s="254" t="str">
        <f t="shared" si="77"/>
        <v/>
      </c>
      <c r="AC646" s="255">
        <f t="shared" si="73"/>
        <v>0</v>
      </c>
      <c r="AD646" s="255">
        <f t="shared" si="74"/>
        <v>3836</v>
      </c>
      <c r="AE646" s="256" t="str">
        <f t="shared" si="78"/>
        <v/>
      </c>
      <c r="AF646" s="252" t="str">
        <f t="shared" si="72"/>
        <v>-</v>
      </c>
    </row>
    <row r="647" spans="1:32" ht="20.149999999999999" customHeight="1" x14ac:dyDescent="0.75">
      <c r="A647" s="31">
        <v>645</v>
      </c>
      <c r="B647" s="237"/>
      <c r="C647" s="257"/>
      <c r="D647" s="257"/>
      <c r="E647" s="262"/>
      <c r="F647" s="262"/>
      <c r="G647" s="253" t="str">
        <f t="shared" si="75"/>
        <v/>
      </c>
      <c r="H647" s="31" t="str">
        <f>IF(AND(B647=H$1),LOOKUP(9.99999999999999E+307,$H$2:H646)+1,"")</f>
        <v/>
      </c>
      <c r="I647" s="31" t="str">
        <f>IF(AND(B647=I$1),LOOKUP(9.99999999999999E+307,$I$2:I646)+1,"")</f>
        <v/>
      </c>
      <c r="J647" s="31">
        <f>IF(AND(B647=J$1),LOOKUP(9.99999999999999E+307,$J$2:J646)+1,"")</f>
        <v>481</v>
      </c>
      <c r="K647" s="31">
        <f>IF(AND(B647=K$1),LOOKUP(9.99999999999999E+307,$K$2:K646)+1,"")</f>
        <v>481</v>
      </c>
      <c r="L647" s="31">
        <f>IF(AND(B647=L$1),LOOKUP(9.99999999999999E+307,$L$2:L646)+1,"")</f>
        <v>481</v>
      </c>
      <c r="M647" s="31">
        <f>IF(AND(B647=M$1),LOOKUP(9.99999999999999E+307,$M$2:M646)+1,"")</f>
        <v>481</v>
      </c>
      <c r="N647" s="31" t="e">
        <f>IF(AND(B647=N$1),LOOKUP(9.99999999999999E+307,$N$2:N646)+1,"")</f>
        <v>#REF!</v>
      </c>
      <c r="O647" s="31" t="e">
        <f>IF(AND($B647=O$1),LOOKUP(9.99999999999999E+307,$O$2:O646)+1,"")</f>
        <v>#REF!</v>
      </c>
      <c r="P647" s="31" t="e">
        <f>IF(AND($B647=P$1),LOOKUP(9.99999999999999E+307,$P$2:P646)+1,"")</f>
        <v>#REF!</v>
      </c>
      <c r="Q647" s="31" t="e">
        <f>IF(AND($B647=Q$1),LOOKUP(9.99999999999999E+307,$Q$2:Q646)+1,"")</f>
        <v>#REF!</v>
      </c>
      <c r="R647" s="31">
        <f>IF(AND($B647=R$1),LOOKUP(9.99999999999999E+307,$R$2:R646)+1,"")</f>
        <v>481</v>
      </c>
      <c r="S647" s="31">
        <f>IF(AND($B647=S$1),LOOKUP(9.99999999999999E+307,$S$2:S646)+1,"")</f>
        <v>481</v>
      </c>
      <c r="T647" s="265"/>
      <c r="U647" s="265"/>
      <c r="V647" s="265"/>
      <c r="AA647" s="254" t="str">
        <f t="shared" si="76"/>
        <v/>
      </c>
      <c r="AB647" s="254" t="str">
        <f t="shared" si="77"/>
        <v/>
      </c>
      <c r="AC647" s="255">
        <f t="shared" si="73"/>
        <v>0</v>
      </c>
      <c r="AD647" s="255">
        <f t="shared" si="74"/>
        <v>3836</v>
      </c>
      <c r="AE647" s="256" t="str">
        <f t="shared" si="78"/>
        <v/>
      </c>
      <c r="AF647" s="252" t="str">
        <f t="shared" si="72"/>
        <v>-</v>
      </c>
    </row>
    <row r="648" spans="1:32" ht="20.149999999999999" customHeight="1" x14ac:dyDescent="0.75">
      <c r="A648" s="31">
        <v>646</v>
      </c>
      <c r="B648" s="237"/>
      <c r="C648" s="257"/>
      <c r="D648" s="257"/>
      <c r="E648" s="262"/>
      <c r="F648" s="262"/>
      <c r="G648" s="253" t="str">
        <f t="shared" si="75"/>
        <v/>
      </c>
      <c r="H648" s="31" t="str">
        <f>IF(AND(B648=H$1),LOOKUP(9.99999999999999E+307,$H$2:H647)+1,"")</f>
        <v/>
      </c>
      <c r="I648" s="31" t="str">
        <f>IF(AND(B648=I$1),LOOKUP(9.99999999999999E+307,$I$2:I647)+1,"")</f>
        <v/>
      </c>
      <c r="J648" s="31">
        <f>IF(AND(B648=J$1),LOOKUP(9.99999999999999E+307,$J$2:J647)+1,"")</f>
        <v>482</v>
      </c>
      <c r="K648" s="31">
        <f>IF(AND(B648=K$1),LOOKUP(9.99999999999999E+307,$K$2:K647)+1,"")</f>
        <v>482</v>
      </c>
      <c r="L648" s="31">
        <f>IF(AND(B648=L$1),LOOKUP(9.99999999999999E+307,$L$2:L647)+1,"")</f>
        <v>482</v>
      </c>
      <c r="M648" s="31">
        <f>IF(AND(B648=M$1),LOOKUP(9.99999999999999E+307,$M$2:M647)+1,"")</f>
        <v>482</v>
      </c>
      <c r="N648" s="31" t="e">
        <f>IF(AND(B648=N$1),LOOKUP(9.99999999999999E+307,$N$2:N647)+1,"")</f>
        <v>#REF!</v>
      </c>
      <c r="O648" s="31" t="e">
        <f>IF(AND($B648=O$1),LOOKUP(9.99999999999999E+307,$O$2:O647)+1,"")</f>
        <v>#REF!</v>
      </c>
      <c r="P648" s="31" t="e">
        <f>IF(AND($B648=P$1),LOOKUP(9.99999999999999E+307,$P$2:P647)+1,"")</f>
        <v>#REF!</v>
      </c>
      <c r="Q648" s="31" t="e">
        <f>IF(AND($B648=Q$1),LOOKUP(9.99999999999999E+307,$Q$2:Q647)+1,"")</f>
        <v>#REF!</v>
      </c>
      <c r="R648" s="31">
        <f>IF(AND($B648=R$1),LOOKUP(9.99999999999999E+307,$R$2:R647)+1,"")</f>
        <v>482</v>
      </c>
      <c r="S648" s="31">
        <f>IF(AND($B648=S$1),LOOKUP(9.99999999999999E+307,$S$2:S647)+1,"")</f>
        <v>482</v>
      </c>
      <c r="T648" s="265"/>
      <c r="U648" s="265"/>
      <c r="V648" s="265"/>
      <c r="AA648" s="254" t="str">
        <f t="shared" si="76"/>
        <v/>
      </c>
      <c r="AB648" s="254" t="str">
        <f t="shared" si="77"/>
        <v/>
      </c>
      <c r="AC648" s="255">
        <f t="shared" si="73"/>
        <v>0</v>
      </c>
      <c r="AD648" s="255">
        <f t="shared" si="74"/>
        <v>3836</v>
      </c>
      <c r="AE648" s="256" t="str">
        <f t="shared" si="78"/>
        <v/>
      </c>
      <c r="AF648" s="252" t="str">
        <f t="shared" si="72"/>
        <v>-</v>
      </c>
    </row>
    <row r="649" spans="1:32" ht="20.149999999999999" customHeight="1" x14ac:dyDescent="0.75">
      <c r="A649" s="31">
        <v>647</v>
      </c>
      <c r="B649" s="237"/>
      <c r="C649" s="257"/>
      <c r="D649" s="257"/>
      <c r="E649" s="262"/>
      <c r="F649" s="262"/>
      <c r="G649" s="253" t="str">
        <f t="shared" si="75"/>
        <v/>
      </c>
      <c r="H649" s="31" t="str">
        <f>IF(AND(B649=H$1),LOOKUP(9.99999999999999E+307,$H$2:H648)+1,"")</f>
        <v/>
      </c>
      <c r="I649" s="31" t="str">
        <f>IF(AND(B649=I$1),LOOKUP(9.99999999999999E+307,$I$2:I648)+1,"")</f>
        <v/>
      </c>
      <c r="J649" s="31">
        <f>IF(AND(B649=J$1),LOOKUP(9.99999999999999E+307,$J$2:J648)+1,"")</f>
        <v>483</v>
      </c>
      <c r="K649" s="31">
        <f>IF(AND(B649=K$1),LOOKUP(9.99999999999999E+307,$K$2:K648)+1,"")</f>
        <v>483</v>
      </c>
      <c r="L649" s="31">
        <f>IF(AND(B649=L$1),LOOKUP(9.99999999999999E+307,$L$2:L648)+1,"")</f>
        <v>483</v>
      </c>
      <c r="M649" s="31">
        <f>IF(AND(B649=M$1),LOOKUP(9.99999999999999E+307,$M$2:M648)+1,"")</f>
        <v>483</v>
      </c>
      <c r="N649" s="31" t="e">
        <f>IF(AND(B649=N$1),LOOKUP(9.99999999999999E+307,$N$2:N648)+1,"")</f>
        <v>#REF!</v>
      </c>
      <c r="O649" s="31" t="e">
        <f>IF(AND($B649=O$1),LOOKUP(9.99999999999999E+307,$O$2:O648)+1,"")</f>
        <v>#REF!</v>
      </c>
      <c r="P649" s="31" t="e">
        <f>IF(AND($B649=P$1),LOOKUP(9.99999999999999E+307,$P$2:P648)+1,"")</f>
        <v>#REF!</v>
      </c>
      <c r="Q649" s="31" t="e">
        <f>IF(AND($B649=Q$1),LOOKUP(9.99999999999999E+307,$Q$2:Q648)+1,"")</f>
        <v>#REF!</v>
      </c>
      <c r="R649" s="31">
        <f>IF(AND($B649=R$1),LOOKUP(9.99999999999999E+307,$R$2:R648)+1,"")</f>
        <v>483</v>
      </c>
      <c r="S649" s="31">
        <f>IF(AND($B649=S$1),LOOKUP(9.99999999999999E+307,$S$2:S648)+1,"")</f>
        <v>483</v>
      </c>
      <c r="T649" s="265"/>
      <c r="U649" s="265"/>
      <c r="V649" s="265"/>
      <c r="AA649" s="254" t="str">
        <f t="shared" si="76"/>
        <v/>
      </c>
      <c r="AB649" s="254" t="str">
        <f t="shared" si="77"/>
        <v/>
      </c>
      <c r="AC649" s="255">
        <f t="shared" si="73"/>
        <v>0</v>
      </c>
      <c r="AD649" s="255">
        <f t="shared" si="74"/>
        <v>3836</v>
      </c>
      <c r="AE649" s="256" t="str">
        <f t="shared" si="78"/>
        <v/>
      </c>
      <c r="AF649" s="252" t="str">
        <f t="shared" si="72"/>
        <v>-</v>
      </c>
    </row>
    <row r="650" spans="1:32" ht="20.149999999999999" customHeight="1" x14ac:dyDescent="0.75">
      <c r="A650" s="31">
        <v>648</v>
      </c>
      <c r="B650" s="237"/>
      <c r="C650" s="257"/>
      <c r="D650" s="257"/>
      <c r="E650" s="262"/>
      <c r="F650" s="262"/>
      <c r="G650" s="253" t="str">
        <f t="shared" si="75"/>
        <v/>
      </c>
      <c r="H650" s="31" t="str">
        <f>IF(AND(B650=H$1),LOOKUP(9.99999999999999E+307,$H$2:H649)+1,"")</f>
        <v/>
      </c>
      <c r="I650" s="31" t="str">
        <f>IF(AND(B650=I$1),LOOKUP(9.99999999999999E+307,$I$2:I649)+1,"")</f>
        <v/>
      </c>
      <c r="J650" s="31">
        <f>IF(AND(B650=J$1),LOOKUP(9.99999999999999E+307,$J$2:J649)+1,"")</f>
        <v>484</v>
      </c>
      <c r="K650" s="31">
        <f>IF(AND(B650=K$1),LOOKUP(9.99999999999999E+307,$K$2:K649)+1,"")</f>
        <v>484</v>
      </c>
      <c r="L650" s="31">
        <f>IF(AND(B650=L$1),LOOKUP(9.99999999999999E+307,$L$2:L649)+1,"")</f>
        <v>484</v>
      </c>
      <c r="M650" s="31">
        <f>IF(AND(B650=M$1),LOOKUP(9.99999999999999E+307,$M$2:M649)+1,"")</f>
        <v>484</v>
      </c>
      <c r="N650" s="31" t="e">
        <f>IF(AND(B650=N$1),LOOKUP(9.99999999999999E+307,$N$2:N649)+1,"")</f>
        <v>#REF!</v>
      </c>
      <c r="O650" s="31" t="e">
        <f>IF(AND($B650=O$1),LOOKUP(9.99999999999999E+307,$O$2:O649)+1,"")</f>
        <v>#REF!</v>
      </c>
      <c r="P650" s="31" t="e">
        <f>IF(AND($B650=P$1),LOOKUP(9.99999999999999E+307,$P$2:P649)+1,"")</f>
        <v>#REF!</v>
      </c>
      <c r="Q650" s="31" t="e">
        <f>IF(AND($B650=Q$1),LOOKUP(9.99999999999999E+307,$Q$2:Q649)+1,"")</f>
        <v>#REF!</v>
      </c>
      <c r="R650" s="31">
        <f>IF(AND($B650=R$1),LOOKUP(9.99999999999999E+307,$R$2:R649)+1,"")</f>
        <v>484</v>
      </c>
      <c r="S650" s="31">
        <f>IF(AND($B650=S$1),LOOKUP(9.99999999999999E+307,$S$2:S649)+1,"")</f>
        <v>484</v>
      </c>
      <c r="T650" s="265"/>
      <c r="U650" s="265"/>
      <c r="V650" s="265"/>
      <c r="AA650" s="254" t="str">
        <f t="shared" si="76"/>
        <v/>
      </c>
      <c r="AB650" s="254" t="str">
        <f t="shared" si="77"/>
        <v/>
      </c>
      <c r="AC650" s="255">
        <f t="shared" si="73"/>
        <v>0</v>
      </c>
      <c r="AD650" s="255">
        <f t="shared" si="74"/>
        <v>3836</v>
      </c>
      <c r="AE650" s="256" t="str">
        <f t="shared" si="78"/>
        <v/>
      </c>
      <c r="AF650" s="252" t="str">
        <f t="shared" si="72"/>
        <v>-</v>
      </c>
    </row>
    <row r="651" spans="1:32" ht="20.149999999999999" customHeight="1" x14ac:dyDescent="0.75">
      <c r="A651" s="31">
        <v>649</v>
      </c>
      <c r="B651" s="237"/>
      <c r="C651" s="257"/>
      <c r="D651" s="257"/>
      <c r="E651" s="262"/>
      <c r="F651" s="262"/>
      <c r="G651" s="253" t="str">
        <f t="shared" si="75"/>
        <v/>
      </c>
      <c r="H651" s="31" t="str">
        <f>IF(AND(B651=H$1),LOOKUP(9.99999999999999E+307,$H$2:H650)+1,"")</f>
        <v/>
      </c>
      <c r="I651" s="31" t="str">
        <f>IF(AND(B651=I$1),LOOKUP(9.99999999999999E+307,$I$2:I650)+1,"")</f>
        <v/>
      </c>
      <c r="J651" s="31">
        <f>IF(AND(B651=J$1),LOOKUP(9.99999999999999E+307,$J$2:J650)+1,"")</f>
        <v>485</v>
      </c>
      <c r="K651" s="31">
        <f>IF(AND(B651=K$1),LOOKUP(9.99999999999999E+307,$K$2:K650)+1,"")</f>
        <v>485</v>
      </c>
      <c r="L651" s="31">
        <f>IF(AND(B651=L$1),LOOKUP(9.99999999999999E+307,$L$2:L650)+1,"")</f>
        <v>485</v>
      </c>
      <c r="M651" s="31">
        <f>IF(AND(B651=M$1),LOOKUP(9.99999999999999E+307,$M$2:M650)+1,"")</f>
        <v>485</v>
      </c>
      <c r="N651" s="31" t="e">
        <f>IF(AND(B651=N$1),LOOKUP(9.99999999999999E+307,$N$2:N650)+1,"")</f>
        <v>#REF!</v>
      </c>
      <c r="O651" s="31" t="e">
        <f>IF(AND($B651=O$1),LOOKUP(9.99999999999999E+307,$O$2:O650)+1,"")</f>
        <v>#REF!</v>
      </c>
      <c r="P651" s="31" t="e">
        <f>IF(AND($B651=P$1),LOOKUP(9.99999999999999E+307,$P$2:P650)+1,"")</f>
        <v>#REF!</v>
      </c>
      <c r="Q651" s="31" t="e">
        <f>IF(AND($B651=Q$1),LOOKUP(9.99999999999999E+307,$Q$2:Q650)+1,"")</f>
        <v>#REF!</v>
      </c>
      <c r="R651" s="31">
        <f>IF(AND($B651=R$1),LOOKUP(9.99999999999999E+307,$R$2:R650)+1,"")</f>
        <v>485</v>
      </c>
      <c r="S651" s="31">
        <f>IF(AND($B651=S$1),LOOKUP(9.99999999999999E+307,$S$2:S650)+1,"")</f>
        <v>485</v>
      </c>
      <c r="T651" s="265"/>
      <c r="U651" s="265"/>
      <c r="V651" s="265"/>
      <c r="AA651" s="254" t="str">
        <f t="shared" si="76"/>
        <v/>
      </c>
      <c r="AB651" s="254" t="str">
        <f t="shared" si="77"/>
        <v/>
      </c>
      <c r="AC651" s="255">
        <f t="shared" si="73"/>
        <v>0</v>
      </c>
      <c r="AD651" s="255">
        <f t="shared" si="74"/>
        <v>3836</v>
      </c>
      <c r="AE651" s="256" t="str">
        <f t="shared" si="78"/>
        <v/>
      </c>
      <c r="AF651" s="252" t="str">
        <f t="shared" si="72"/>
        <v>-</v>
      </c>
    </row>
    <row r="652" spans="1:32" ht="20.149999999999999" customHeight="1" x14ac:dyDescent="0.75">
      <c r="A652" s="31">
        <v>650</v>
      </c>
      <c r="B652" s="237"/>
      <c r="C652" s="257"/>
      <c r="D652" s="257"/>
      <c r="E652" s="262"/>
      <c r="F652" s="262"/>
      <c r="G652" s="253" t="str">
        <f t="shared" si="75"/>
        <v/>
      </c>
      <c r="H652" s="31" t="str">
        <f>IF(AND(B652=H$1),LOOKUP(9.99999999999999E+307,$H$2:H651)+1,"")</f>
        <v/>
      </c>
      <c r="I652" s="31" t="str">
        <f>IF(AND(B652=I$1),LOOKUP(9.99999999999999E+307,$I$2:I651)+1,"")</f>
        <v/>
      </c>
      <c r="J652" s="31">
        <f>IF(AND(B652=J$1),LOOKUP(9.99999999999999E+307,$J$2:J651)+1,"")</f>
        <v>486</v>
      </c>
      <c r="K652" s="31">
        <f>IF(AND(B652=K$1),LOOKUP(9.99999999999999E+307,$K$2:K651)+1,"")</f>
        <v>486</v>
      </c>
      <c r="L652" s="31">
        <f>IF(AND(B652=L$1),LOOKUP(9.99999999999999E+307,$L$2:L651)+1,"")</f>
        <v>486</v>
      </c>
      <c r="M652" s="31">
        <f>IF(AND(B652=M$1),LOOKUP(9.99999999999999E+307,$M$2:M651)+1,"")</f>
        <v>486</v>
      </c>
      <c r="N652" s="31" t="e">
        <f>IF(AND(B652=N$1),LOOKUP(9.99999999999999E+307,$N$2:N651)+1,"")</f>
        <v>#REF!</v>
      </c>
      <c r="O652" s="31" t="e">
        <f>IF(AND($B652=O$1),LOOKUP(9.99999999999999E+307,$O$2:O651)+1,"")</f>
        <v>#REF!</v>
      </c>
      <c r="P652" s="31" t="e">
        <f>IF(AND($B652=P$1),LOOKUP(9.99999999999999E+307,$P$2:P651)+1,"")</f>
        <v>#REF!</v>
      </c>
      <c r="Q652" s="31" t="e">
        <f>IF(AND($B652=Q$1),LOOKUP(9.99999999999999E+307,$Q$2:Q651)+1,"")</f>
        <v>#REF!</v>
      </c>
      <c r="R652" s="31">
        <f>IF(AND($B652=R$1),LOOKUP(9.99999999999999E+307,$R$2:R651)+1,"")</f>
        <v>486</v>
      </c>
      <c r="S652" s="31">
        <f>IF(AND($B652=S$1),LOOKUP(9.99999999999999E+307,$S$2:S651)+1,"")</f>
        <v>486</v>
      </c>
      <c r="T652" s="265"/>
      <c r="U652" s="265"/>
      <c r="V652" s="265"/>
      <c r="AA652" s="254" t="str">
        <f t="shared" si="76"/>
        <v/>
      </c>
      <c r="AB652" s="254" t="str">
        <f t="shared" si="77"/>
        <v/>
      </c>
      <c r="AC652" s="255">
        <f t="shared" si="73"/>
        <v>0</v>
      </c>
      <c r="AD652" s="255">
        <f t="shared" si="74"/>
        <v>3836</v>
      </c>
      <c r="AE652" s="256" t="str">
        <f t="shared" si="78"/>
        <v/>
      </c>
      <c r="AF652" s="252" t="str">
        <f t="shared" si="72"/>
        <v>-</v>
      </c>
    </row>
    <row r="653" spans="1:32" ht="20.149999999999999" customHeight="1" x14ac:dyDescent="0.75">
      <c r="A653" s="31">
        <v>651</v>
      </c>
      <c r="B653" s="237"/>
      <c r="C653" s="257"/>
      <c r="D653" s="257"/>
      <c r="E653" s="262"/>
      <c r="F653" s="262"/>
      <c r="G653" s="253" t="str">
        <f t="shared" si="75"/>
        <v/>
      </c>
      <c r="H653" s="31" t="str">
        <f>IF(AND(B653=H$1),LOOKUP(9.99999999999999E+307,$H$2:H652)+1,"")</f>
        <v/>
      </c>
      <c r="I653" s="31" t="str">
        <f>IF(AND(B653=I$1),LOOKUP(9.99999999999999E+307,$I$2:I652)+1,"")</f>
        <v/>
      </c>
      <c r="J653" s="31">
        <f>IF(AND(B653=J$1),LOOKUP(9.99999999999999E+307,$J$2:J652)+1,"")</f>
        <v>487</v>
      </c>
      <c r="K653" s="31">
        <f>IF(AND(B653=K$1),LOOKUP(9.99999999999999E+307,$K$2:K652)+1,"")</f>
        <v>487</v>
      </c>
      <c r="L653" s="31">
        <f>IF(AND(B653=L$1),LOOKUP(9.99999999999999E+307,$L$2:L652)+1,"")</f>
        <v>487</v>
      </c>
      <c r="M653" s="31">
        <f>IF(AND(B653=M$1),LOOKUP(9.99999999999999E+307,$M$2:M652)+1,"")</f>
        <v>487</v>
      </c>
      <c r="N653" s="31" t="e">
        <f>IF(AND(B653=N$1),LOOKUP(9.99999999999999E+307,$N$2:N652)+1,"")</f>
        <v>#REF!</v>
      </c>
      <c r="O653" s="31" t="e">
        <f>IF(AND($B653=O$1),LOOKUP(9.99999999999999E+307,$O$2:O652)+1,"")</f>
        <v>#REF!</v>
      </c>
      <c r="P653" s="31" t="e">
        <f>IF(AND($B653=P$1),LOOKUP(9.99999999999999E+307,$P$2:P652)+1,"")</f>
        <v>#REF!</v>
      </c>
      <c r="Q653" s="31" t="e">
        <f>IF(AND($B653=Q$1),LOOKUP(9.99999999999999E+307,$Q$2:Q652)+1,"")</f>
        <v>#REF!</v>
      </c>
      <c r="R653" s="31">
        <f>IF(AND($B653=R$1),LOOKUP(9.99999999999999E+307,$R$2:R652)+1,"")</f>
        <v>487</v>
      </c>
      <c r="S653" s="31">
        <f>IF(AND($B653=S$1),LOOKUP(9.99999999999999E+307,$S$2:S652)+1,"")</f>
        <v>487</v>
      </c>
      <c r="T653" s="265"/>
      <c r="U653" s="265"/>
      <c r="V653" s="265"/>
      <c r="AA653" s="254" t="str">
        <f t="shared" si="76"/>
        <v/>
      </c>
      <c r="AB653" s="254" t="str">
        <f t="shared" si="77"/>
        <v/>
      </c>
      <c r="AC653" s="255">
        <f t="shared" si="73"/>
        <v>0</v>
      </c>
      <c r="AD653" s="255">
        <f t="shared" si="74"/>
        <v>3836</v>
      </c>
      <c r="AE653" s="256" t="str">
        <f t="shared" si="78"/>
        <v/>
      </c>
      <c r="AF653" s="252" t="str">
        <f t="shared" si="72"/>
        <v>-</v>
      </c>
    </row>
    <row r="654" spans="1:32" ht="20.149999999999999" customHeight="1" x14ac:dyDescent="0.75">
      <c r="A654" s="31">
        <v>652</v>
      </c>
      <c r="B654" s="237"/>
      <c r="C654" s="257"/>
      <c r="D654" s="257"/>
      <c r="E654" s="262"/>
      <c r="F654" s="262"/>
      <c r="G654" s="253" t="str">
        <f t="shared" si="75"/>
        <v/>
      </c>
      <c r="H654" s="31" t="str">
        <f>IF(AND(B654=H$1),LOOKUP(9.99999999999999E+307,$H$2:H653)+1,"")</f>
        <v/>
      </c>
      <c r="I654" s="31" t="str">
        <f>IF(AND(B654=I$1),LOOKUP(9.99999999999999E+307,$I$2:I653)+1,"")</f>
        <v/>
      </c>
      <c r="J654" s="31">
        <f>IF(AND(B654=J$1),LOOKUP(9.99999999999999E+307,$J$2:J653)+1,"")</f>
        <v>488</v>
      </c>
      <c r="K654" s="31">
        <f>IF(AND(B654=K$1),LOOKUP(9.99999999999999E+307,$K$2:K653)+1,"")</f>
        <v>488</v>
      </c>
      <c r="L654" s="31">
        <f>IF(AND(B654=L$1),LOOKUP(9.99999999999999E+307,$L$2:L653)+1,"")</f>
        <v>488</v>
      </c>
      <c r="M654" s="31">
        <f>IF(AND(B654=M$1),LOOKUP(9.99999999999999E+307,$M$2:M653)+1,"")</f>
        <v>488</v>
      </c>
      <c r="N654" s="31" t="e">
        <f>IF(AND(B654=N$1),LOOKUP(9.99999999999999E+307,$N$2:N653)+1,"")</f>
        <v>#REF!</v>
      </c>
      <c r="O654" s="31" t="e">
        <f>IF(AND($B654=O$1),LOOKUP(9.99999999999999E+307,$O$2:O653)+1,"")</f>
        <v>#REF!</v>
      </c>
      <c r="P654" s="31" t="e">
        <f>IF(AND($B654=P$1),LOOKUP(9.99999999999999E+307,$P$2:P653)+1,"")</f>
        <v>#REF!</v>
      </c>
      <c r="Q654" s="31" t="e">
        <f>IF(AND($B654=Q$1),LOOKUP(9.99999999999999E+307,$Q$2:Q653)+1,"")</f>
        <v>#REF!</v>
      </c>
      <c r="R654" s="31">
        <f>IF(AND($B654=R$1),LOOKUP(9.99999999999999E+307,$R$2:R653)+1,"")</f>
        <v>488</v>
      </c>
      <c r="S654" s="31">
        <f>IF(AND($B654=S$1),LOOKUP(9.99999999999999E+307,$S$2:S653)+1,"")</f>
        <v>488</v>
      </c>
      <c r="T654" s="265"/>
      <c r="U654" s="265"/>
      <c r="V654" s="265"/>
      <c r="AA654" s="254" t="str">
        <f t="shared" si="76"/>
        <v/>
      </c>
      <c r="AB654" s="254" t="str">
        <f t="shared" si="77"/>
        <v/>
      </c>
      <c r="AC654" s="255">
        <f t="shared" si="73"/>
        <v>0</v>
      </c>
      <c r="AD654" s="255">
        <f t="shared" si="74"/>
        <v>3836</v>
      </c>
      <c r="AE654" s="256" t="str">
        <f t="shared" si="78"/>
        <v/>
      </c>
      <c r="AF654" s="252" t="str">
        <f t="shared" si="72"/>
        <v>-</v>
      </c>
    </row>
    <row r="655" spans="1:32" ht="20.149999999999999" customHeight="1" x14ac:dyDescent="0.75">
      <c r="A655" s="31">
        <v>653</v>
      </c>
      <c r="B655" s="237"/>
      <c r="C655" s="257"/>
      <c r="D655" s="257"/>
      <c r="E655" s="262"/>
      <c r="F655" s="262"/>
      <c r="G655" s="253" t="str">
        <f t="shared" si="75"/>
        <v/>
      </c>
      <c r="H655" s="31" t="str">
        <f>IF(AND(B655=H$1),LOOKUP(9.99999999999999E+307,$H$2:H654)+1,"")</f>
        <v/>
      </c>
      <c r="I655" s="31" t="str">
        <f>IF(AND(B655=I$1),LOOKUP(9.99999999999999E+307,$I$2:I654)+1,"")</f>
        <v/>
      </c>
      <c r="J655" s="31">
        <f>IF(AND(B655=J$1),LOOKUP(9.99999999999999E+307,$J$2:J654)+1,"")</f>
        <v>489</v>
      </c>
      <c r="K655" s="31">
        <f>IF(AND(B655=K$1),LOOKUP(9.99999999999999E+307,$K$2:K654)+1,"")</f>
        <v>489</v>
      </c>
      <c r="L655" s="31">
        <f>IF(AND(B655=L$1),LOOKUP(9.99999999999999E+307,$L$2:L654)+1,"")</f>
        <v>489</v>
      </c>
      <c r="M655" s="31">
        <f>IF(AND(B655=M$1),LOOKUP(9.99999999999999E+307,$M$2:M654)+1,"")</f>
        <v>489</v>
      </c>
      <c r="N655" s="31" t="e">
        <f>IF(AND(B655=N$1),LOOKUP(9.99999999999999E+307,$N$2:N654)+1,"")</f>
        <v>#REF!</v>
      </c>
      <c r="O655" s="31" t="e">
        <f>IF(AND($B655=O$1),LOOKUP(9.99999999999999E+307,$O$2:O654)+1,"")</f>
        <v>#REF!</v>
      </c>
      <c r="P655" s="31" t="e">
        <f>IF(AND($B655=P$1),LOOKUP(9.99999999999999E+307,$P$2:P654)+1,"")</f>
        <v>#REF!</v>
      </c>
      <c r="Q655" s="31" t="e">
        <f>IF(AND($B655=Q$1),LOOKUP(9.99999999999999E+307,$Q$2:Q654)+1,"")</f>
        <v>#REF!</v>
      </c>
      <c r="R655" s="31">
        <f>IF(AND($B655=R$1),LOOKUP(9.99999999999999E+307,$R$2:R654)+1,"")</f>
        <v>489</v>
      </c>
      <c r="S655" s="31">
        <f>IF(AND($B655=S$1),LOOKUP(9.99999999999999E+307,$S$2:S654)+1,"")</f>
        <v>489</v>
      </c>
      <c r="T655" s="265"/>
      <c r="U655" s="265"/>
      <c r="V655" s="265"/>
      <c r="AA655" s="254" t="str">
        <f t="shared" si="76"/>
        <v/>
      </c>
      <c r="AB655" s="254" t="str">
        <f t="shared" si="77"/>
        <v/>
      </c>
      <c r="AC655" s="255">
        <f t="shared" si="73"/>
        <v>0</v>
      </c>
      <c r="AD655" s="255">
        <f t="shared" si="74"/>
        <v>3836</v>
      </c>
      <c r="AE655" s="256" t="str">
        <f t="shared" si="78"/>
        <v/>
      </c>
      <c r="AF655" s="252" t="str">
        <f t="shared" si="72"/>
        <v>-</v>
      </c>
    </row>
    <row r="656" spans="1:32" ht="20.149999999999999" customHeight="1" x14ac:dyDescent="0.75">
      <c r="A656" s="31">
        <v>654</v>
      </c>
      <c r="B656" s="237"/>
      <c r="C656" s="257"/>
      <c r="D656" s="257"/>
      <c r="E656" s="262"/>
      <c r="F656" s="262"/>
      <c r="G656" s="253" t="str">
        <f t="shared" si="75"/>
        <v/>
      </c>
      <c r="H656" s="31" t="str">
        <f>IF(AND(B656=H$1),LOOKUP(9.99999999999999E+307,$H$2:H655)+1,"")</f>
        <v/>
      </c>
      <c r="I656" s="31" t="str">
        <f>IF(AND(B656=I$1),LOOKUP(9.99999999999999E+307,$I$2:I655)+1,"")</f>
        <v/>
      </c>
      <c r="J656" s="31">
        <f>IF(AND(B656=J$1),LOOKUP(9.99999999999999E+307,$J$2:J655)+1,"")</f>
        <v>490</v>
      </c>
      <c r="K656" s="31">
        <f>IF(AND(B656=K$1),LOOKUP(9.99999999999999E+307,$K$2:K655)+1,"")</f>
        <v>490</v>
      </c>
      <c r="L656" s="31">
        <f>IF(AND(B656=L$1),LOOKUP(9.99999999999999E+307,$L$2:L655)+1,"")</f>
        <v>490</v>
      </c>
      <c r="M656" s="31">
        <f>IF(AND(B656=M$1),LOOKUP(9.99999999999999E+307,$M$2:M655)+1,"")</f>
        <v>490</v>
      </c>
      <c r="N656" s="31" t="e">
        <f>IF(AND(B656=N$1),LOOKUP(9.99999999999999E+307,$N$2:N655)+1,"")</f>
        <v>#REF!</v>
      </c>
      <c r="O656" s="31" t="e">
        <f>IF(AND($B656=O$1),LOOKUP(9.99999999999999E+307,$O$2:O655)+1,"")</f>
        <v>#REF!</v>
      </c>
      <c r="P656" s="31" t="e">
        <f>IF(AND($B656=P$1),LOOKUP(9.99999999999999E+307,$P$2:P655)+1,"")</f>
        <v>#REF!</v>
      </c>
      <c r="Q656" s="31" t="e">
        <f>IF(AND($B656=Q$1),LOOKUP(9.99999999999999E+307,$Q$2:Q655)+1,"")</f>
        <v>#REF!</v>
      </c>
      <c r="R656" s="31">
        <f>IF(AND($B656=R$1),LOOKUP(9.99999999999999E+307,$R$2:R655)+1,"")</f>
        <v>490</v>
      </c>
      <c r="S656" s="31">
        <f>IF(AND($B656=S$1),LOOKUP(9.99999999999999E+307,$S$2:S655)+1,"")</f>
        <v>490</v>
      </c>
      <c r="T656" s="265"/>
      <c r="U656" s="265"/>
      <c r="V656" s="265"/>
      <c r="AA656" s="254" t="str">
        <f t="shared" si="76"/>
        <v/>
      </c>
      <c r="AB656" s="254" t="str">
        <f t="shared" si="77"/>
        <v/>
      </c>
      <c r="AC656" s="255">
        <f t="shared" si="73"/>
        <v>0</v>
      </c>
      <c r="AD656" s="255">
        <f t="shared" si="74"/>
        <v>3836</v>
      </c>
      <c r="AE656" s="256" t="str">
        <f t="shared" si="78"/>
        <v/>
      </c>
      <c r="AF656" s="252" t="str">
        <f t="shared" si="72"/>
        <v>-</v>
      </c>
    </row>
    <row r="657" spans="1:32" ht="20.149999999999999" customHeight="1" x14ac:dyDescent="0.75">
      <c r="A657" s="31">
        <v>655</v>
      </c>
      <c r="B657" s="237"/>
      <c r="C657" s="257"/>
      <c r="D657" s="257"/>
      <c r="E657" s="262"/>
      <c r="F657" s="262"/>
      <c r="G657" s="253" t="str">
        <f t="shared" si="75"/>
        <v/>
      </c>
      <c r="H657" s="31" t="str">
        <f>IF(AND(B657=H$1),LOOKUP(9.99999999999999E+307,$H$2:H656)+1,"")</f>
        <v/>
      </c>
      <c r="I657" s="31" t="str">
        <f>IF(AND(B657=I$1),LOOKUP(9.99999999999999E+307,$I$2:I656)+1,"")</f>
        <v/>
      </c>
      <c r="J657" s="31">
        <f>IF(AND(B657=J$1),LOOKUP(9.99999999999999E+307,$J$2:J656)+1,"")</f>
        <v>491</v>
      </c>
      <c r="K657" s="31">
        <f>IF(AND(B657=K$1),LOOKUP(9.99999999999999E+307,$K$2:K656)+1,"")</f>
        <v>491</v>
      </c>
      <c r="L657" s="31">
        <f>IF(AND(B657=L$1),LOOKUP(9.99999999999999E+307,$L$2:L656)+1,"")</f>
        <v>491</v>
      </c>
      <c r="M657" s="31">
        <f>IF(AND(B657=M$1),LOOKUP(9.99999999999999E+307,$M$2:M656)+1,"")</f>
        <v>491</v>
      </c>
      <c r="N657" s="31" t="e">
        <f>IF(AND(B657=N$1),LOOKUP(9.99999999999999E+307,$N$2:N656)+1,"")</f>
        <v>#REF!</v>
      </c>
      <c r="O657" s="31" t="e">
        <f>IF(AND($B657=O$1),LOOKUP(9.99999999999999E+307,$O$2:O656)+1,"")</f>
        <v>#REF!</v>
      </c>
      <c r="P657" s="31" t="e">
        <f>IF(AND($B657=P$1),LOOKUP(9.99999999999999E+307,$P$2:P656)+1,"")</f>
        <v>#REF!</v>
      </c>
      <c r="Q657" s="31" t="e">
        <f>IF(AND($B657=Q$1),LOOKUP(9.99999999999999E+307,$Q$2:Q656)+1,"")</f>
        <v>#REF!</v>
      </c>
      <c r="R657" s="31">
        <f>IF(AND($B657=R$1),LOOKUP(9.99999999999999E+307,$R$2:R656)+1,"")</f>
        <v>491</v>
      </c>
      <c r="S657" s="31">
        <f>IF(AND($B657=S$1),LOOKUP(9.99999999999999E+307,$S$2:S656)+1,"")</f>
        <v>491</v>
      </c>
      <c r="T657" s="265"/>
      <c r="U657" s="265"/>
      <c r="V657" s="265"/>
      <c r="AA657" s="254" t="str">
        <f t="shared" si="76"/>
        <v/>
      </c>
      <c r="AB657" s="254" t="str">
        <f t="shared" si="77"/>
        <v/>
      </c>
      <c r="AC657" s="255">
        <f t="shared" si="73"/>
        <v>0</v>
      </c>
      <c r="AD657" s="255">
        <f t="shared" si="74"/>
        <v>3836</v>
      </c>
      <c r="AE657" s="256" t="str">
        <f t="shared" si="78"/>
        <v/>
      </c>
      <c r="AF657" s="252" t="str">
        <f t="shared" si="72"/>
        <v>-</v>
      </c>
    </row>
    <row r="658" spans="1:32" ht="20.149999999999999" customHeight="1" x14ac:dyDescent="0.75">
      <c r="A658" s="31">
        <v>656</v>
      </c>
      <c r="B658" s="237"/>
      <c r="C658" s="257"/>
      <c r="D658" s="257"/>
      <c r="E658" s="262"/>
      <c r="F658" s="262"/>
      <c r="G658" s="253" t="str">
        <f t="shared" si="75"/>
        <v/>
      </c>
      <c r="H658" s="31" t="str">
        <f>IF(AND(B658=H$1),LOOKUP(9.99999999999999E+307,$H$2:H657)+1,"")</f>
        <v/>
      </c>
      <c r="I658" s="31" t="str">
        <f>IF(AND(B658=I$1),LOOKUP(9.99999999999999E+307,$I$2:I657)+1,"")</f>
        <v/>
      </c>
      <c r="J658" s="31">
        <f>IF(AND(B658=J$1),LOOKUP(9.99999999999999E+307,$J$2:J657)+1,"")</f>
        <v>492</v>
      </c>
      <c r="K658" s="31">
        <f>IF(AND(B658=K$1),LOOKUP(9.99999999999999E+307,$K$2:K657)+1,"")</f>
        <v>492</v>
      </c>
      <c r="L658" s="31">
        <f>IF(AND(B658=L$1),LOOKUP(9.99999999999999E+307,$L$2:L657)+1,"")</f>
        <v>492</v>
      </c>
      <c r="M658" s="31">
        <f>IF(AND(B658=M$1),LOOKUP(9.99999999999999E+307,$M$2:M657)+1,"")</f>
        <v>492</v>
      </c>
      <c r="N658" s="31" t="e">
        <f>IF(AND(B658=N$1),LOOKUP(9.99999999999999E+307,$N$2:N657)+1,"")</f>
        <v>#REF!</v>
      </c>
      <c r="O658" s="31" t="e">
        <f>IF(AND($B658=O$1),LOOKUP(9.99999999999999E+307,$O$2:O657)+1,"")</f>
        <v>#REF!</v>
      </c>
      <c r="P658" s="31" t="e">
        <f>IF(AND($B658=P$1),LOOKUP(9.99999999999999E+307,$P$2:P657)+1,"")</f>
        <v>#REF!</v>
      </c>
      <c r="Q658" s="31" t="e">
        <f>IF(AND($B658=Q$1),LOOKUP(9.99999999999999E+307,$Q$2:Q657)+1,"")</f>
        <v>#REF!</v>
      </c>
      <c r="R658" s="31">
        <f>IF(AND($B658=R$1),LOOKUP(9.99999999999999E+307,$R$2:R657)+1,"")</f>
        <v>492</v>
      </c>
      <c r="S658" s="31">
        <f>IF(AND($B658=S$1),LOOKUP(9.99999999999999E+307,$S$2:S657)+1,"")</f>
        <v>492</v>
      </c>
      <c r="T658" s="265"/>
      <c r="U658" s="265"/>
      <c r="V658" s="265"/>
      <c r="AA658" s="254" t="str">
        <f t="shared" si="76"/>
        <v/>
      </c>
      <c r="AB658" s="254" t="str">
        <f t="shared" si="77"/>
        <v/>
      </c>
      <c r="AC658" s="255">
        <f t="shared" si="73"/>
        <v>0</v>
      </c>
      <c r="AD658" s="255">
        <f t="shared" si="74"/>
        <v>3836</v>
      </c>
      <c r="AE658" s="256" t="str">
        <f t="shared" si="78"/>
        <v/>
      </c>
      <c r="AF658" s="252" t="str">
        <f t="shared" si="72"/>
        <v>-</v>
      </c>
    </row>
    <row r="659" spans="1:32" ht="20.149999999999999" customHeight="1" x14ac:dyDescent="0.75">
      <c r="A659" s="31">
        <v>657</v>
      </c>
      <c r="B659" s="237"/>
      <c r="C659" s="257"/>
      <c r="D659" s="257"/>
      <c r="E659" s="262"/>
      <c r="F659" s="262"/>
      <c r="G659" s="253" t="str">
        <f t="shared" si="75"/>
        <v/>
      </c>
      <c r="H659" s="31" t="str">
        <f>IF(AND(B659=H$1),LOOKUP(9.99999999999999E+307,$H$2:H658)+1,"")</f>
        <v/>
      </c>
      <c r="I659" s="31" t="str">
        <f>IF(AND(B659=I$1),LOOKUP(9.99999999999999E+307,$I$2:I658)+1,"")</f>
        <v/>
      </c>
      <c r="J659" s="31">
        <f>IF(AND(B659=J$1),LOOKUP(9.99999999999999E+307,$J$2:J658)+1,"")</f>
        <v>493</v>
      </c>
      <c r="K659" s="31">
        <f>IF(AND(B659=K$1),LOOKUP(9.99999999999999E+307,$K$2:K658)+1,"")</f>
        <v>493</v>
      </c>
      <c r="L659" s="31">
        <f>IF(AND(B659=L$1),LOOKUP(9.99999999999999E+307,$L$2:L658)+1,"")</f>
        <v>493</v>
      </c>
      <c r="M659" s="31">
        <f>IF(AND(B659=M$1),LOOKUP(9.99999999999999E+307,$M$2:M658)+1,"")</f>
        <v>493</v>
      </c>
      <c r="N659" s="31" t="e">
        <f>IF(AND(B659=N$1),LOOKUP(9.99999999999999E+307,$N$2:N658)+1,"")</f>
        <v>#REF!</v>
      </c>
      <c r="O659" s="31" t="e">
        <f>IF(AND($B659=O$1),LOOKUP(9.99999999999999E+307,$O$2:O658)+1,"")</f>
        <v>#REF!</v>
      </c>
      <c r="P659" s="31" t="e">
        <f>IF(AND($B659=P$1),LOOKUP(9.99999999999999E+307,$P$2:P658)+1,"")</f>
        <v>#REF!</v>
      </c>
      <c r="Q659" s="31" t="e">
        <f>IF(AND($B659=Q$1),LOOKUP(9.99999999999999E+307,$Q$2:Q658)+1,"")</f>
        <v>#REF!</v>
      </c>
      <c r="R659" s="31">
        <f>IF(AND($B659=R$1),LOOKUP(9.99999999999999E+307,$R$2:R658)+1,"")</f>
        <v>493</v>
      </c>
      <c r="S659" s="31">
        <f>IF(AND($B659=S$1),LOOKUP(9.99999999999999E+307,$S$2:S658)+1,"")</f>
        <v>493</v>
      </c>
      <c r="T659" s="265"/>
      <c r="U659" s="265"/>
      <c r="V659" s="265"/>
      <c r="AA659" s="254" t="str">
        <f t="shared" si="76"/>
        <v/>
      </c>
      <c r="AB659" s="254" t="str">
        <f t="shared" si="77"/>
        <v/>
      </c>
      <c r="AC659" s="255">
        <f t="shared" si="73"/>
        <v>0</v>
      </c>
      <c r="AD659" s="255">
        <f t="shared" si="74"/>
        <v>3836</v>
      </c>
      <c r="AE659" s="256" t="str">
        <f t="shared" si="78"/>
        <v/>
      </c>
      <c r="AF659" s="252" t="str">
        <f t="shared" si="72"/>
        <v>-</v>
      </c>
    </row>
    <row r="660" spans="1:32" ht="20.149999999999999" customHeight="1" x14ac:dyDescent="0.75">
      <c r="A660" s="31">
        <v>658</v>
      </c>
      <c r="B660" s="237"/>
      <c r="C660" s="257"/>
      <c r="D660" s="257"/>
      <c r="E660" s="262"/>
      <c r="F660" s="262"/>
      <c r="G660" s="253" t="str">
        <f t="shared" si="75"/>
        <v/>
      </c>
      <c r="H660" s="31" t="str">
        <f>IF(AND(B660=H$1),LOOKUP(9.99999999999999E+307,$H$2:H659)+1,"")</f>
        <v/>
      </c>
      <c r="I660" s="31" t="str">
        <f>IF(AND(B660=I$1),LOOKUP(9.99999999999999E+307,$I$2:I659)+1,"")</f>
        <v/>
      </c>
      <c r="J660" s="31">
        <f>IF(AND(B660=J$1),LOOKUP(9.99999999999999E+307,$J$2:J659)+1,"")</f>
        <v>494</v>
      </c>
      <c r="K660" s="31">
        <f>IF(AND(B660=K$1),LOOKUP(9.99999999999999E+307,$K$2:K659)+1,"")</f>
        <v>494</v>
      </c>
      <c r="L660" s="31">
        <f>IF(AND(B660=L$1),LOOKUP(9.99999999999999E+307,$L$2:L659)+1,"")</f>
        <v>494</v>
      </c>
      <c r="M660" s="31">
        <f>IF(AND(B660=M$1),LOOKUP(9.99999999999999E+307,$M$2:M659)+1,"")</f>
        <v>494</v>
      </c>
      <c r="N660" s="31" t="e">
        <f>IF(AND(B660=N$1),LOOKUP(9.99999999999999E+307,$N$2:N659)+1,"")</f>
        <v>#REF!</v>
      </c>
      <c r="O660" s="31" t="e">
        <f>IF(AND($B660=O$1),LOOKUP(9.99999999999999E+307,$O$2:O659)+1,"")</f>
        <v>#REF!</v>
      </c>
      <c r="P660" s="31" t="e">
        <f>IF(AND($B660=P$1),LOOKUP(9.99999999999999E+307,$P$2:P659)+1,"")</f>
        <v>#REF!</v>
      </c>
      <c r="Q660" s="31" t="e">
        <f>IF(AND($B660=Q$1),LOOKUP(9.99999999999999E+307,$Q$2:Q659)+1,"")</f>
        <v>#REF!</v>
      </c>
      <c r="R660" s="31">
        <f>IF(AND($B660=R$1),LOOKUP(9.99999999999999E+307,$R$2:R659)+1,"")</f>
        <v>494</v>
      </c>
      <c r="S660" s="31">
        <f>IF(AND($B660=S$1),LOOKUP(9.99999999999999E+307,$S$2:S659)+1,"")</f>
        <v>494</v>
      </c>
      <c r="T660" s="265"/>
      <c r="U660" s="265"/>
      <c r="V660" s="265"/>
      <c r="AA660" s="254" t="str">
        <f t="shared" si="76"/>
        <v/>
      </c>
      <c r="AB660" s="254" t="str">
        <f t="shared" si="77"/>
        <v/>
      </c>
      <c r="AC660" s="255">
        <f t="shared" si="73"/>
        <v>0</v>
      </c>
      <c r="AD660" s="255">
        <f t="shared" si="74"/>
        <v>3836</v>
      </c>
      <c r="AE660" s="256" t="str">
        <f t="shared" si="78"/>
        <v/>
      </c>
      <c r="AF660" s="252" t="str">
        <f t="shared" si="72"/>
        <v>-</v>
      </c>
    </row>
    <row r="661" spans="1:32" ht="20.149999999999999" customHeight="1" x14ac:dyDescent="0.75">
      <c r="A661" s="31">
        <v>659</v>
      </c>
      <c r="B661" s="237"/>
      <c r="C661" s="257"/>
      <c r="D661" s="257"/>
      <c r="E661" s="262"/>
      <c r="F661" s="262"/>
      <c r="G661" s="253" t="str">
        <f t="shared" si="75"/>
        <v/>
      </c>
      <c r="H661" s="31" t="str">
        <f>IF(AND(B661=H$1),LOOKUP(9.99999999999999E+307,$H$2:H660)+1,"")</f>
        <v/>
      </c>
      <c r="I661" s="31" t="str">
        <f>IF(AND(B661=I$1),LOOKUP(9.99999999999999E+307,$I$2:I660)+1,"")</f>
        <v/>
      </c>
      <c r="J661" s="31">
        <f>IF(AND(B661=J$1),LOOKUP(9.99999999999999E+307,$J$2:J660)+1,"")</f>
        <v>495</v>
      </c>
      <c r="K661" s="31">
        <f>IF(AND(B661=K$1),LOOKUP(9.99999999999999E+307,$K$2:K660)+1,"")</f>
        <v>495</v>
      </c>
      <c r="L661" s="31">
        <f>IF(AND(B661=L$1),LOOKUP(9.99999999999999E+307,$L$2:L660)+1,"")</f>
        <v>495</v>
      </c>
      <c r="M661" s="31">
        <f>IF(AND(B661=M$1),LOOKUP(9.99999999999999E+307,$M$2:M660)+1,"")</f>
        <v>495</v>
      </c>
      <c r="N661" s="31" t="e">
        <f>IF(AND(B661=N$1),LOOKUP(9.99999999999999E+307,$N$2:N660)+1,"")</f>
        <v>#REF!</v>
      </c>
      <c r="O661" s="31" t="e">
        <f>IF(AND($B661=O$1),LOOKUP(9.99999999999999E+307,$O$2:O660)+1,"")</f>
        <v>#REF!</v>
      </c>
      <c r="P661" s="31" t="e">
        <f>IF(AND($B661=P$1),LOOKUP(9.99999999999999E+307,$P$2:P660)+1,"")</f>
        <v>#REF!</v>
      </c>
      <c r="Q661" s="31" t="e">
        <f>IF(AND($B661=Q$1),LOOKUP(9.99999999999999E+307,$Q$2:Q660)+1,"")</f>
        <v>#REF!</v>
      </c>
      <c r="R661" s="31">
        <f>IF(AND($B661=R$1),LOOKUP(9.99999999999999E+307,$R$2:R660)+1,"")</f>
        <v>495</v>
      </c>
      <c r="S661" s="31">
        <f>IF(AND($B661=S$1),LOOKUP(9.99999999999999E+307,$S$2:S660)+1,"")</f>
        <v>495</v>
      </c>
      <c r="T661" s="265"/>
      <c r="U661" s="265"/>
      <c r="V661" s="265"/>
      <c r="AA661" s="254" t="str">
        <f t="shared" si="76"/>
        <v/>
      </c>
      <c r="AB661" s="254" t="str">
        <f t="shared" si="77"/>
        <v/>
      </c>
      <c r="AC661" s="255">
        <f t="shared" si="73"/>
        <v>0</v>
      </c>
      <c r="AD661" s="255">
        <f t="shared" si="74"/>
        <v>3836</v>
      </c>
      <c r="AE661" s="256" t="str">
        <f t="shared" si="78"/>
        <v/>
      </c>
      <c r="AF661" s="252" t="str">
        <f t="shared" si="72"/>
        <v>-</v>
      </c>
    </row>
    <row r="662" spans="1:32" ht="20.149999999999999" customHeight="1" x14ac:dyDescent="0.75">
      <c r="A662" s="31">
        <v>660</v>
      </c>
      <c r="B662" s="237"/>
      <c r="C662" s="257"/>
      <c r="D662" s="257"/>
      <c r="E662" s="262"/>
      <c r="F662" s="262"/>
      <c r="G662" s="253" t="str">
        <f t="shared" si="75"/>
        <v/>
      </c>
      <c r="H662" s="31" t="str">
        <f>IF(AND(B662=H$1),LOOKUP(9.99999999999999E+307,$H$2:H661)+1,"")</f>
        <v/>
      </c>
      <c r="I662" s="31" t="str">
        <f>IF(AND(B662=I$1),LOOKUP(9.99999999999999E+307,$I$2:I661)+1,"")</f>
        <v/>
      </c>
      <c r="J662" s="31">
        <f>IF(AND(B662=J$1),LOOKUP(9.99999999999999E+307,$J$2:J661)+1,"")</f>
        <v>496</v>
      </c>
      <c r="K662" s="31">
        <f>IF(AND(B662=K$1),LOOKUP(9.99999999999999E+307,$K$2:K661)+1,"")</f>
        <v>496</v>
      </c>
      <c r="L662" s="31">
        <f>IF(AND(B662=L$1),LOOKUP(9.99999999999999E+307,$L$2:L661)+1,"")</f>
        <v>496</v>
      </c>
      <c r="M662" s="31">
        <f>IF(AND(B662=M$1),LOOKUP(9.99999999999999E+307,$M$2:M661)+1,"")</f>
        <v>496</v>
      </c>
      <c r="N662" s="31" t="e">
        <f>IF(AND(B662=N$1),LOOKUP(9.99999999999999E+307,$N$2:N661)+1,"")</f>
        <v>#REF!</v>
      </c>
      <c r="O662" s="31" t="e">
        <f>IF(AND($B662=O$1),LOOKUP(9.99999999999999E+307,$O$2:O661)+1,"")</f>
        <v>#REF!</v>
      </c>
      <c r="P662" s="31" t="e">
        <f>IF(AND($B662=P$1),LOOKUP(9.99999999999999E+307,$P$2:P661)+1,"")</f>
        <v>#REF!</v>
      </c>
      <c r="Q662" s="31" t="e">
        <f>IF(AND($B662=Q$1),LOOKUP(9.99999999999999E+307,$Q$2:Q661)+1,"")</f>
        <v>#REF!</v>
      </c>
      <c r="R662" s="31">
        <f>IF(AND($B662=R$1),LOOKUP(9.99999999999999E+307,$R$2:R661)+1,"")</f>
        <v>496</v>
      </c>
      <c r="S662" s="31">
        <f>IF(AND($B662=S$1),LOOKUP(9.99999999999999E+307,$S$2:S661)+1,"")</f>
        <v>496</v>
      </c>
      <c r="T662" s="265"/>
      <c r="U662" s="265"/>
      <c r="V662" s="265"/>
      <c r="AA662" s="254" t="str">
        <f t="shared" si="76"/>
        <v/>
      </c>
      <c r="AB662" s="254" t="str">
        <f t="shared" si="77"/>
        <v/>
      </c>
      <c r="AC662" s="255">
        <f t="shared" si="73"/>
        <v>0</v>
      </c>
      <c r="AD662" s="255">
        <f t="shared" si="74"/>
        <v>3836</v>
      </c>
      <c r="AE662" s="256" t="str">
        <f t="shared" si="78"/>
        <v/>
      </c>
      <c r="AF662" s="252" t="str">
        <f t="shared" si="72"/>
        <v>-</v>
      </c>
    </row>
    <row r="663" spans="1:32" ht="20.149999999999999" customHeight="1" x14ac:dyDescent="0.75">
      <c r="A663" s="31">
        <v>661</v>
      </c>
      <c r="B663" s="237"/>
      <c r="C663" s="257"/>
      <c r="D663" s="257"/>
      <c r="E663" s="262"/>
      <c r="F663" s="262"/>
      <c r="G663" s="253" t="str">
        <f t="shared" si="75"/>
        <v/>
      </c>
      <c r="H663" s="31" t="str">
        <f>IF(AND(B663=H$1),LOOKUP(9.99999999999999E+307,$H$2:H662)+1,"")</f>
        <v/>
      </c>
      <c r="I663" s="31" t="str">
        <f>IF(AND(B663=I$1),LOOKUP(9.99999999999999E+307,$I$2:I662)+1,"")</f>
        <v/>
      </c>
      <c r="J663" s="31">
        <f>IF(AND(B663=J$1),LOOKUP(9.99999999999999E+307,$J$2:J662)+1,"")</f>
        <v>497</v>
      </c>
      <c r="K663" s="31">
        <f>IF(AND(B663=K$1),LOOKUP(9.99999999999999E+307,$K$2:K662)+1,"")</f>
        <v>497</v>
      </c>
      <c r="L663" s="31">
        <f>IF(AND(B663=L$1),LOOKUP(9.99999999999999E+307,$L$2:L662)+1,"")</f>
        <v>497</v>
      </c>
      <c r="M663" s="31">
        <f>IF(AND(B663=M$1),LOOKUP(9.99999999999999E+307,$M$2:M662)+1,"")</f>
        <v>497</v>
      </c>
      <c r="N663" s="31" t="e">
        <f>IF(AND(B663=N$1),LOOKUP(9.99999999999999E+307,$N$2:N662)+1,"")</f>
        <v>#REF!</v>
      </c>
      <c r="O663" s="31" t="e">
        <f>IF(AND($B663=O$1),LOOKUP(9.99999999999999E+307,$O$2:O662)+1,"")</f>
        <v>#REF!</v>
      </c>
      <c r="P663" s="31" t="e">
        <f>IF(AND($B663=P$1),LOOKUP(9.99999999999999E+307,$P$2:P662)+1,"")</f>
        <v>#REF!</v>
      </c>
      <c r="Q663" s="31" t="e">
        <f>IF(AND($B663=Q$1),LOOKUP(9.99999999999999E+307,$Q$2:Q662)+1,"")</f>
        <v>#REF!</v>
      </c>
      <c r="R663" s="31">
        <f>IF(AND($B663=R$1),LOOKUP(9.99999999999999E+307,$R$2:R662)+1,"")</f>
        <v>497</v>
      </c>
      <c r="S663" s="31">
        <f>IF(AND($B663=S$1),LOOKUP(9.99999999999999E+307,$S$2:S662)+1,"")</f>
        <v>497</v>
      </c>
      <c r="T663" s="265"/>
      <c r="U663" s="265"/>
      <c r="V663" s="265"/>
      <c r="AA663" s="254" t="str">
        <f t="shared" si="76"/>
        <v/>
      </c>
      <c r="AB663" s="254" t="str">
        <f t="shared" si="77"/>
        <v/>
      </c>
      <c r="AC663" s="255">
        <f t="shared" si="73"/>
        <v>0</v>
      </c>
      <c r="AD663" s="255">
        <f t="shared" si="74"/>
        <v>3836</v>
      </c>
      <c r="AE663" s="256" t="str">
        <f t="shared" si="78"/>
        <v/>
      </c>
      <c r="AF663" s="252" t="str">
        <f t="shared" si="72"/>
        <v>-</v>
      </c>
    </row>
    <row r="664" spans="1:32" ht="20.149999999999999" customHeight="1" x14ac:dyDescent="0.75">
      <c r="A664" s="31">
        <v>662</v>
      </c>
      <c r="B664" s="237"/>
      <c r="C664" s="257"/>
      <c r="D664" s="257"/>
      <c r="E664" s="262"/>
      <c r="F664" s="262"/>
      <c r="G664" s="253" t="str">
        <f t="shared" si="75"/>
        <v/>
      </c>
      <c r="H664" s="31" t="str">
        <f>IF(AND(B664=H$1),LOOKUP(9.99999999999999E+307,$H$2:H663)+1,"")</f>
        <v/>
      </c>
      <c r="I664" s="31" t="str">
        <f>IF(AND(B664=I$1),LOOKUP(9.99999999999999E+307,$I$2:I663)+1,"")</f>
        <v/>
      </c>
      <c r="J664" s="31">
        <f>IF(AND(B664=J$1),LOOKUP(9.99999999999999E+307,$J$2:J663)+1,"")</f>
        <v>498</v>
      </c>
      <c r="K664" s="31">
        <f>IF(AND(B664=K$1),LOOKUP(9.99999999999999E+307,$K$2:K663)+1,"")</f>
        <v>498</v>
      </c>
      <c r="L664" s="31">
        <f>IF(AND(B664=L$1),LOOKUP(9.99999999999999E+307,$L$2:L663)+1,"")</f>
        <v>498</v>
      </c>
      <c r="M664" s="31">
        <f>IF(AND(B664=M$1),LOOKUP(9.99999999999999E+307,$M$2:M663)+1,"")</f>
        <v>498</v>
      </c>
      <c r="N664" s="31" t="e">
        <f>IF(AND(B664=N$1),LOOKUP(9.99999999999999E+307,$N$2:N663)+1,"")</f>
        <v>#REF!</v>
      </c>
      <c r="O664" s="31" t="e">
        <f>IF(AND($B664=O$1),LOOKUP(9.99999999999999E+307,$O$2:O663)+1,"")</f>
        <v>#REF!</v>
      </c>
      <c r="P664" s="31" t="e">
        <f>IF(AND($B664=P$1),LOOKUP(9.99999999999999E+307,$P$2:P663)+1,"")</f>
        <v>#REF!</v>
      </c>
      <c r="Q664" s="31" t="e">
        <f>IF(AND($B664=Q$1),LOOKUP(9.99999999999999E+307,$Q$2:Q663)+1,"")</f>
        <v>#REF!</v>
      </c>
      <c r="R664" s="31">
        <f>IF(AND($B664=R$1),LOOKUP(9.99999999999999E+307,$R$2:R663)+1,"")</f>
        <v>498</v>
      </c>
      <c r="S664" s="31">
        <f>IF(AND($B664=S$1),LOOKUP(9.99999999999999E+307,$S$2:S663)+1,"")</f>
        <v>498</v>
      </c>
      <c r="T664" s="265"/>
      <c r="U664" s="265"/>
      <c r="V664" s="265"/>
      <c r="AA664" s="254" t="str">
        <f t="shared" si="76"/>
        <v/>
      </c>
      <c r="AB664" s="254" t="str">
        <f t="shared" si="77"/>
        <v/>
      </c>
      <c r="AC664" s="255">
        <f t="shared" si="73"/>
        <v>0</v>
      </c>
      <c r="AD664" s="255">
        <f t="shared" si="74"/>
        <v>3836</v>
      </c>
      <c r="AE664" s="256" t="str">
        <f t="shared" si="78"/>
        <v/>
      </c>
      <c r="AF664" s="252" t="str">
        <f t="shared" si="72"/>
        <v>-</v>
      </c>
    </row>
    <row r="665" spans="1:32" ht="20.149999999999999" customHeight="1" x14ac:dyDescent="0.75">
      <c r="A665" s="31">
        <v>663</v>
      </c>
      <c r="B665" s="237"/>
      <c r="C665" s="257"/>
      <c r="D665" s="257"/>
      <c r="E665" s="262"/>
      <c r="F665" s="262"/>
      <c r="G665" s="253" t="str">
        <f t="shared" si="75"/>
        <v/>
      </c>
      <c r="H665" s="31" t="str">
        <f>IF(AND(B665=H$1),LOOKUP(9.99999999999999E+307,$H$2:H664)+1,"")</f>
        <v/>
      </c>
      <c r="I665" s="31" t="str">
        <f>IF(AND(B665=I$1),LOOKUP(9.99999999999999E+307,$I$2:I664)+1,"")</f>
        <v/>
      </c>
      <c r="J665" s="31">
        <f>IF(AND(B665=J$1),LOOKUP(9.99999999999999E+307,$J$2:J664)+1,"")</f>
        <v>499</v>
      </c>
      <c r="K665" s="31">
        <f>IF(AND(B665=K$1),LOOKUP(9.99999999999999E+307,$K$2:K664)+1,"")</f>
        <v>499</v>
      </c>
      <c r="L665" s="31">
        <f>IF(AND(B665=L$1),LOOKUP(9.99999999999999E+307,$L$2:L664)+1,"")</f>
        <v>499</v>
      </c>
      <c r="M665" s="31">
        <f>IF(AND(B665=M$1),LOOKUP(9.99999999999999E+307,$M$2:M664)+1,"")</f>
        <v>499</v>
      </c>
      <c r="N665" s="31" t="e">
        <f>IF(AND(B665=N$1),LOOKUP(9.99999999999999E+307,$N$2:N664)+1,"")</f>
        <v>#REF!</v>
      </c>
      <c r="O665" s="31" t="e">
        <f>IF(AND($B665=O$1),LOOKUP(9.99999999999999E+307,$O$2:O664)+1,"")</f>
        <v>#REF!</v>
      </c>
      <c r="P665" s="31" t="e">
        <f>IF(AND($B665=P$1),LOOKUP(9.99999999999999E+307,$P$2:P664)+1,"")</f>
        <v>#REF!</v>
      </c>
      <c r="Q665" s="31" t="e">
        <f>IF(AND($B665=Q$1),LOOKUP(9.99999999999999E+307,$Q$2:Q664)+1,"")</f>
        <v>#REF!</v>
      </c>
      <c r="R665" s="31">
        <f>IF(AND($B665=R$1),LOOKUP(9.99999999999999E+307,$R$2:R664)+1,"")</f>
        <v>499</v>
      </c>
      <c r="S665" s="31">
        <f>IF(AND($B665=S$1),LOOKUP(9.99999999999999E+307,$S$2:S664)+1,"")</f>
        <v>499</v>
      </c>
      <c r="T665" s="265"/>
      <c r="U665" s="265"/>
      <c r="V665" s="265"/>
      <c r="AA665" s="254" t="str">
        <f t="shared" si="76"/>
        <v/>
      </c>
      <c r="AB665" s="254" t="str">
        <f t="shared" si="77"/>
        <v/>
      </c>
      <c r="AC665" s="255">
        <f t="shared" si="73"/>
        <v>0</v>
      </c>
      <c r="AD665" s="255">
        <f t="shared" si="74"/>
        <v>3836</v>
      </c>
      <c r="AE665" s="256" t="str">
        <f t="shared" si="78"/>
        <v/>
      </c>
      <c r="AF665" s="252" t="str">
        <f t="shared" si="72"/>
        <v>-</v>
      </c>
    </row>
    <row r="666" spans="1:32" ht="20.149999999999999" customHeight="1" x14ac:dyDescent="0.75">
      <c r="A666" s="31">
        <v>664</v>
      </c>
      <c r="B666" s="237"/>
      <c r="C666" s="257"/>
      <c r="D666" s="257"/>
      <c r="E666" s="262"/>
      <c r="F666" s="262"/>
      <c r="G666" s="253" t="str">
        <f t="shared" si="75"/>
        <v/>
      </c>
      <c r="H666" s="31" t="str">
        <f>IF(AND(B666=H$1),LOOKUP(9.99999999999999E+307,$H$2:H665)+1,"")</f>
        <v/>
      </c>
      <c r="I666" s="31" t="str">
        <f>IF(AND(B666=I$1),LOOKUP(9.99999999999999E+307,$I$2:I665)+1,"")</f>
        <v/>
      </c>
      <c r="J666" s="31">
        <f>IF(AND(B666=J$1),LOOKUP(9.99999999999999E+307,$J$2:J665)+1,"")</f>
        <v>500</v>
      </c>
      <c r="K666" s="31">
        <f>IF(AND(B666=K$1),LOOKUP(9.99999999999999E+307,$K$2:K665)+1,"")</f>
        <v>500</v>
      </c>
      <c r="L666" s="31">
        <f>IF(AND(B666=L$1),LOOKUP(9.99999999999999E+307,$L$2:L665)+1,"")</f>
        <v>500</v>
      </c>
      <c r="M666" s="31">
        <f>IF(AND(B666=M$1),LOOKUP(9.99999999999999E+307,$M$2:M665)+1,"")</f>
        <v>500</v>
      </c>
      <c r="N666" s="31" t="e">
        <f>IF(AND(B666=N$1),LOOKUP(9.99999999999999E+307,$N$2:N665)+1,"")</f>
        <v>#REF!</v>
      </c>
      <c r="O666" s="31" t="e">
        <f>IF(AND($B666=O$1),LOOKUP(9.99999999999999E+307,$O$2:O665)+1,"")</f>
        <v>#REF!</v>
      </c>
      <c r="P666" s="31" t="e">
        <f>IF(AND($B666=P$1),LOOKUP(9.99999999999999E+307,$P$2:P665)+1,"")</f>
        <v>#REF!</v>
      </c>
      <c r="Q666" s="31" t="e">
        <f>IF(AND($B666=Q$1),LOOKUP(9.99999999999999E+307,$Q$2:Q665)+1,"")</f>
        <v>#REF!</v>
      </c>
      <c r="R666" s="31">
        <f>IF(AND($B666=R$1),LOOKUP(9.99999999999999E+307,$R$2:R665)+1,"")</f>
        <v>500</v>
      </c>
      <c r="S666" s="31">
        <f>IF(AND($B666=S$1),LOOKUP(9.99999999999999E+307,$S$2:S665)+1,"")</f>
        <v>500</v>
      </c>
      <c r="T666" s="265"/>
      <c r="U666" s="265"/>
      <c r="V666" s="265"/>
      <c r="AA666" s="254" t="str">
        <f t="shared" si="76"/>
        <v/>
      </c>
      <c r="AB666" s="254" t="str">
        <f t="shared" si="77"/>
        <v/>
      </c>
      <c r="AC666" s="255">
        <f t="shared" si="73"/>
        <v>0</v>
      </c>
      <c r="AD666" s="255">
        <f t="shared" si="74"/>
        <v>3836</v>
      </c>
      <c r="AE666" s="256" t="str">
        <f t="shared" si="78"/>
        <v/>
      </c>
      <c r="AF666" s="252" t="str">
        <f t="shared" si="72"/>
        <v>-</v>
      </c>
    </row>
    <row r="667" spans="1:32" ht="20.149999999999999" customHeight="1" x14ac:dyDescent="0.75">
      <c r="A667" s="31">
        <v>665</v>
      </c>
      <c r="B667" s="237"/>
      <c r="C667" s="257"/>
      <c r="D667" s="257"/>
      <c r="E667" s="262"/>
      <c r="F667" s="262"/>
      <c r="G667" s="253" t="str">
        <f t="shared" si="75"/>
        <v/>
      </c>
      <c r="H667" s="31" t="str">
        <f>IF(AND(B667=H$1),LOOKUP(9.99999999999999E+307,$H$2:H666)+1,"")</f>
        <v/>
      </c>
      <c r="I667" s="31" t="str">
        <f>IF(AND(B667=I$1),LOOKUP(9.99999999999999E+307,$I$2:I666)+1,"")</f>
        <v/>
      </c>
      <c r="J667" s="31">
        <f>IF(AND(B667=J$1),LOOKUP(9.99999999999999E+307,$J$2:J666)+1,"")</f>
        <v>501</v>
      </c>
      <c r="K667" s="31">
        <f>IF(AND(B667=K$1),LOOKUP(9.99999999999999E+307,$K$2:K666)+1,"")</f>
        <v>501</v>
      </c>
      <c r="L667" s="31">
        <f>IF(AND(B667=L$1),LOOKUP(9.99999999999999E+307,$L$2:L666)+1,"")</f>
        <v>501</v>
      </c>
      <c r="M667" s="31">
        <f>IF(AND(B667=M$1),LOOKUP(9.99999999999999E+307,$M$2:M666)+1,"")</f>
        <v>501</v>
      </c>
      <c r="N667" s="31" t="e">
        <f>IF(AND(B667=N$1),LOOKUP(9.99999999999999E+307,$N$2:N666)+1,"")</f>
        <v>#REF!</v>
      </c>
      <c r="O667" s="31" t="e">
        <f>IF(AND($B667=O$1),LOOKUP(9.99999999999999E+307,$O$2:O666)+1,"")</f>
        <v>#REF!</v>
      </c>
      <c r="P667" s="31" t="e">
        <f>IF(AND($B667=P$1),LOOKUP(9.99999999999999E+307,$P$2:P666)+1,"")</f>
        <v>#REF!</v>
      </c>
      <c r="Q667" s="31" t="e">
        <f>IF(AND($B667=Q$1),LOOKUP(9.99999999999999E+307,$Q$2:Q666)+1,"")</f>
        <v>#REF!</v>
      </c>
      <c r="R667" s="31">
        <f>IF(AND($B667=R$1),LOOKUP(9.99999999999999E+307,$R$2:R666)+1,"")</f>
        <v>501</v>
      </c>
      <c r="S667" s="31">
        <f>IF(AND($B667=S$1),LOOKUP(9.99999999999999E+307,$S$2:S666)+1,"")</f>
        <v>501</v>
      </c>
      <c r="T667" s="265"/>
      <c r="U667" s="265"/>
      <c r="V667" s="265"/>
      <c r="AA667" s="254" t="str">
        <f t="shared" si="76"/>
        <v/>
      </c>
      <c r="AB667" s="254" t="str">
        <f t="shared" si="77"/>
        <v/>
      </c>
      <c r="AC667" s="255">
        <f t="shared" si="73"/>
        <v>0</v>
      </c>
      <c r="AD667" s="255">
        <f t="shared" si="74"/>
        <v>3836</v>
      </c>
      <c r="AE667" s="256" t="str">
        <f t="shared" si="78"/>
        <v/>
      </c>
      <c r="AF667" s="252" t="str">
        <f t="shared" si="72"/>
        <v>-</v>
      </c>
    </row>
    <row r="668" spans="1:32" ht="20.149999999999999" customHeight="1" x14ac:dyDescent="0.75">
      <c r="A668" s="31">
        <v>666</v>
      </c>
      <c r="B668" s="237"/>
      <c r="C668" s="257"/>
      <c r="D668" s="257"/>
      <c r="E668" s="262"/>
      <c r="F668" s="262"/>
      <c r="G668" s="253" t="str">
        <f t="shared" si="75"/>
        <v/>
      </c>
      <c r="H668" s="31" t="str">
        <f>IF(AND(B668=H$1),LOOKUP(9.99999999999999E+307,$H$2:H667)+1,"")</f>
        <v/>
      </c>
      <c r="I668" s="31" t="str">
        <f>IF(AND(B668=I$1),LOOKUP(9.99999999999999E+307,$I$2:I667)+1,"")</f>
        <v/>
      </c>
      <c r="J668" s="31">
        <f>IF(AND(B668=J$1),LOOKUP(9.99999999999999E+307,$J$2:J667)+1,"")</f>
        <v>502</v>
      </c>
      <c r="K668" s="31">
        <f>IF(AND(B668=K$1),LOOKUP(9.99999999999999E+307,$K$2:K667)+1,"")</f>
        <v>502</v>
      </c>
      <c r="L668" s="31">
        <f>IF(AND(B668=L$1),LOOKUP(9.99999999999999E+307,$L$2:L667)+1,"")</f>
        <v>502</v>
      </c>
      <c r="M668" s="31">
        <f>IF(AND(B668=M$1),LOOKUP(9.99999999999999E+307,$M$2:M667)+1,"")</f>
        <v>502</v>
      </c>
      <c r="N668" s="31" t="e">
        <f>IF(AND(B668=N$1),LOOKUP(9.99999999999999E+307,$N$2:N667)+1,"")</f>
        <v>#REF!</v>
      </c>
      <c r="O668" s="31" t="e">
        <f>IF(AND($B668=O$1),LOOKUP(9.99999999999999E+307,$O$2:O667)+1,"")</f>
        <v>#REF!</v>
      </c>
      <c r="P668" s="31" t="e">
        <f>IF(AND($B668=P$1),LOOKUP(9.99999999999999E+307,$P$2:P667)+1,"")</f>
        <v>#REF!</v>
      </c>
      <c r="Q668" s="31" t="e">
        <f>IF(AND($B668=Q$1),LOOKUP(9.99999999999999E+307,$Q$2:Q667)+1,"")</f>
        <v>#REF!</v>
      </c>
      <c r="R668" s="31">
        <f>IF(AND($B668=R$1),LOOKUP(9.99999999999999E+307,$R$2:R667)+1,"")</f>
        <v>502</v>
      </c>
      <c r="S668" s="31">
        <f>IF(AND($B668=S$1),LOOKUP(9.99999999999999E+307,$S$2:S667)+1,"")</f>
        <v>502</v>
      </c>
      <c r="T668" s="265"/>
      <c r="U668" s="265"/>
      <c r="V668" s="265"/>
      <c r="AA668" s="254" t="str">
        <f t="shared" si="76"/>
        <v/>
      </c>
      <c r="AB668" s="254" t="str">
        <f t="shared" si="77"/>
        <v/>
      </c>
      <c r="AC668" s="255">
        <f t="shared" si="73"/>
        <v>0</v>
      </c>
      <c r="AD668" s="255">
        <f t="shared" si="74"/>
        <v>3836</v>
      </c>
      <c r="AE668" s="256" t="str">
        <f t="shared" si="78"/>
        <v/>
      </c>
      <c r="AF668" s="252" t="str">
        <f t="shared" si="72"/>
        <v>-</v>
      </c>
    </row>
    <row r="669" spans="1:32" ht="20.149999999999999" customHeight="1" x14ac:dyDescent="0.75">
      <c r="A669" s="31">
        <v>667</v>
      </c>
      <c r="B669" s="237"/>
      <c r="C669" s="257"/>
      <c r="D669" s="257"/>
      <c r="E669" s="262"/>
      <c r="F669" s="262"/>
      <c r="G669" s="253" t="str">
        <f t="shared" si="75"/>
        <v/>
      </c>
      <c r="H669" s="31" t="str">
        <f>IF(AND(B669=H$1),LOOKUP(9.99999999999999E+307,$H$2:H668)+1,"")</f>
        <v/>
      </c>
      <c r="I669" s="31" t="str">
        <f>IF(AND(B669=I$1),LOOKUP(9.99999999999999E+307,$I$2:I668)+1,"")</f>
        <v/>
      </c>
      <c r="J669" s="31">
        <f>IF(AND(B669=J$1),LOOKUP(9.99999999999999E+307,$J$2:J668)+1,"")</f>
        <v>503</v>
      </c>
      <c r="K669" s="31">
        <f>IF(AND(B669=K$1),LOOKUP(9.99999999999999E+307,$K$2:K668)+1,"")</f>
        <v>503</v>
      </c>
      <c r="L669" s="31">
        <f>IF(AND(B669=L$1),LOOKUP(9.99999999999999E+307,$L$2:L668)+1,"")</f>
        <v>503</v>
      </c>
      <c r="M669" s="31">
        <f>IF(AND(B669=M$1),LOOKUP(9.99999999999999E+307,$M$2:M668)+1,"")</f>
        <v>503</v>
      </c>
      <c r="N669" s="31" t="e">
        <f>IF(AND(B669=N$1),LOOKUP(9.99999999999999E+307,$N$2:N668)+1,"")</f>
        <v>#REF!</v>
      </c>
      <c r="O669" s="31" t="e">
        <f>IF(AND($B669=O$1),LOOKUP(9.99999999999999E+307,$O$2:O668)+1,"")</f>
        <v>#REF!</v>
      </c>
      <c r="P669" s="31" t="e">
        <f>IF(AND($B669=P$1),LOOKUP(9.99999999999999E+307,$P$2:P668)+1,"")</f>
        <v>#REF!</v>
      </c>
      <c r="Q669" s="31" t="e">
        <f>IF(AND($B669=Q$1),LOOKUP(9.99999999999999E+307,$Q$2:Q668)+1,"")</f>
        <v>#REF!</v>
      </c>
      <c r="R669" s="31">
        <f>IF(AND($B669=R$1),LOOKUP(9.99999999999999E+307,$R$2:R668)+1,"")</f>
        <v>503</v>
      </c>
      <c r="S669" s="31">
        <f>IF(AND($B669=S$1),LOOKUP(9.99999999999999E+307,$S$2:S668)+1,"")</f>
        <v>503</v>
      </c>
      <c r="T669" s="265"/>
      <c r="U669" s="265"/>
      <c r="V669" s="265"/>
      <c r="AA669" s="254" t="str">
        <f t="shared" si="76"/>
        <v/>
      </c>
      <c r="AB669" s="254" t="str">
        <f t="shared" si="77"/>
        <v/>
      </c>
      <c r="AC669" s="255">
        <f t="shared" si="73"/>
        <v>0</v>
      </c>
      <c r="AD669" s="255">
        <f t="shared" si="74"/>
        <v>3836</v>
      </c>
      <c r="AE669" s="256" t="str">
        <f t="shared" si="78"/>
        <v/>
      </c>
      <c r="AF669" s="252" t="str">
        <f t="shared" si="72"/>
        <v>-</v>
      </c>
    </row>
    <row r="670" spans="1:32" ht="20.149999999999999" customHeight="1" x14ac:dyDescent="0.75">
      <c r="A670" s="31">
        <v>668</v>
      </c>
      <c r="B670" s="237"/>
      <c r="C670" s="257"/>
      <c r="D670" s="257"/>
      <c r="E670" s="262"/>
      <c r="F670" s="262"/>
      <c r="G670" s="253" t="str">
        <f t="shared" si="75"/>
        <v/>
      </c>
      <c r="H670" s="31" t="str">
        <f>IF(AND(B670=H$1),LOOKUP(9.99999999999999E+307,$H$2:H669)+1,"")</f>
        <v/>
      </c>
      <c r="I670" s="31" t="str">
        <f>IF(AND(B670=I$1),LOOKUP(9.99999999999999E+307,$I$2:I669)+1,"")</f>
        <v/>
      </c>
      <c r="J670" s="31">
        <f>IF(AND(B670=J$1),LOOKUP(9.99999999999999E+307,$J$2:J669)+1,"")</f>
        <v>504</v>
      </c>
      <c r="K670" s="31">
        <f>IF(AND(B670=K$1),LOOKUP(9.99999999999999E+307,$K$2:K669)+1,"")</f>
        <v>504</v>
      </c>
      <c r="L670" s="31">
        <f>IF(AND(B670=L$1),LOOKUP(9.99999999999999E+307,$L$2:L669)+1,"")</f>
        <v>504</v>
      </c>
      <c r="M670" s="31">
        <f>IF(AND(B670=M$1),LOOKUP(9.99999999999999E+307,$M$2:M669)+1,"")</f>
        <v>504</v>
      </c>
      <c r="N670" s="31" t="e">
        <f>IF(AND(B670=N$1),LOOKUP(9.99999999999999E+307,$N$2:N669)+1,"")</f>
        <v>#REF!</v>
      </c>
      <c r="O670" s="31" t="e">
        <f>IF(AND($B670=O$1),LOOKUP(9.99999999999999E+307,$O$2:O669)+1,"")</f>
        <v>#REF!</v>
      </c>
      <c r="P670" s="31" t="e">
        <f>IF(AND($B670=P$1),LOOKUP(9.99999999999999E+307,$P$2:P669)+1,"")</f>
        <v>#REF!</v>
      </c>
      <c r="Q670" s="31" t="e">
        <f>IF(AND($B670=Q$1),LOOKUP(9.99999999999999E+307,$Q$2:Q669)+1,"")</f>
        <v>#REF!</v>
      </c>
      <c r="R670" s="31">
        <f>IF(AND($B670=R$1),LOOKUP(9.99999999999999E+307,$R$2:R669)+1,"")</f>
        <v>504</v>
      </c>
      <c r="S670" s="31">
        <f>IF(AND($B670=S$1),LOOKUP(9.99999999999999E+307,$S$2:S669)+1,"")</f>
        <v>504</v>
      </c>
      <c r="T670" s="265"/>
      <c r="U670" s="265"/>
      <c r="V670" s="265"/>
      <c r="AA670" s="254" t="str">
        <f t="shared" si="76"/>
        <v/>
      </c>
      <c r="AB670" s="254" t="str">
        <f t="shared" si="77"/>
        <v/>
      </c>
      <c r="AC670" s="255">
        <f t="shared" si="73"/>
        <v>0</v>
      </c>
      <c r="AD670" s="255">
        <f t="shared" si="74"/>
        <v>3836</v>
      </c>
      <c r="AE670" s="256" t="str">
        <f t="shared" si="78"/>
        <v/>
      </c>
      <c r="AF670" s="252" t="str">
        <f t="shared" si="72"/>
        <v>-</v>
      </c>
    </row>
    <row r="671" spans="1:32" ht="20.149999999999999" customHeight="1" x14ac:dyDescent="0.75">
      <c r="A671" s="31">
        <v>669</v>
      </c>
      <c r="B671" s="237"/>
      <c r="C671" s="257"/>
      <c r="D671" s="257"/>
      <c r="E671" s="262"/>
      <c r="F671" s="262"/>
      <c r="G671" s="253" t="str">
        <f t="shared" si="75"/>
        <v/>
      </c>
      <c r="H671" s="31" t="str">
        <f>IF(AND(B671=H$1),LOOKUP(9.99999999999999E+307,$H$2:H670)+1,"")</f>
        <v/>
      </c>
      <c r="I671" s="31" t="str">
        <f>IF(AND(B671=I$1),LOOKUP(9.99999999999999E+307,$I$2:I670)+1,"")</f>
        <v/>
      </c>
      <c r="J671" s="31">
        <f>IF(AND(B671=J$1),LOOKUP(9.99999999999999E+307,$J$2:J670)+1,"")</f>
        <v>505</v>
      </c>
      <c r="K671" s="31">
        <f>IF(AND(B671=K$1),LOOKUP(9.99999999999999E+307,$K$2:K670)+1,"")</f>
        <v>505</v>
      </c>
      <c r="L671" s="31">
        <f>IF(AND(B671=L$1),LOOKUP(9.99999999999999E+307,$L$2:L670)+1,"")</f>
        <v>505</v>
      </c>
      <c r="M671" s="31">
        <f>IF(AND(B671=M$1),LOOKUP(9.99999999999999E+307,$M$2:M670)+1,"")</f>
        <v>505</v>
      </c>
      <c r="N671" s="31" t="e">
        <f>IF(AND(B671=N$1),LOOKUP(9.99999999999999E+307,$N$2:N670)+1,"")</f>
        <v>#REF!</v>
      </c>
      <c r="O671" s="31" t="e">
        <f>IF(AND($B671=O$1),LOOKUP(9.99999999999999E+307,$O$2:O670)+1,"")</f>
        <v>#REF!</v>
      </c>
      <c r="P671" s="31" t="e">
        <f>IF(AND($B671=P$1),LOOKUP(9.99999999999999E+307,$P$2:P670)+1,"")</f>
        <v>#REF!</v>
      </c>
      <c r="Q671" s="31" t="e">
        <f>IF(AND($B671=Q$1),LOOKUP(9.99999999999999E+307,$Q$2:Q670)+1,"")</f>
        <v>#REF!</v>
      </c>
      <c r="R671" s="31">
        <f>IF(AND($B671=R$1),LOOKUP(9.99999999999999E+307,$R$2:R670)+1,"")</f>
        <v>505</v>
      </c>
      <c r="S671" s="31">
        <f>IF(AND($B671=S$1),LOOKUP(9.99999999999999E+307,$S$2:S670)+1,"")</f>
        <v>505</v>
      </c>
      <c r="T671" s="265"/>
      <c r="U671" s="265"/>
      <c r="V671" s="265"/>
      <c r="AA671" s="254" t="str">
        <f t="shared" si="76"/>
        <v/>
      </c>
      <c r="AB671" s="254" t="str">
        <f t="shared" si="77"/>
        <v/>
      </c>
      <c r="AC671" s="255">
        <f t="shared" si="73"/>
        <v>0</v>
      </c>
      <c r="AD671" s="255">
        <f t="shared" si="74"/>
        <v>3836</v>
      </c>
      <c r="AE671" s="256" t="str">
        <f t="shared" si="78"/>
        <v/>
      </c>
      <c r="AF671" s="252" t="str">
        <f t="shared" si="72"/>
        <v>-</v>
      </c>
    </row>
    <row r="672" spans="1:32" ht="20.149999999999999" customHeight="1" x14ac:dyDescent="0.75">
      <c r="A672" s="31">
        <v>670</v>
      </c>
      <c r="B672" s="237"/>
      <c r="C672" s="257"/>
      <c r="D672" s="257"/>
      <c r="E672" s="262"/>
      <c r="F672" s="262"/>
      <c r="G672" s="253" t="str">
        <f t="shared" si="75"/>
        <v/>
      </c>
      <c r="H672" s="31" t="str">
        <f>IF(AND(B672=H$1),LOOKUP(9.99999999999999E+307,$H$2:H671)+1,"")</f>
        <v/>
      </c>
      <c r="I672" s="31" t="str">
        <f>IF(AND(B672=I$1),LOOKUP(9.99999999999999E+307,$I$2:I671)+1,"")</f>
        <v/>
      </c>
      <c r="J672" s="31">
        <f>IF(AND(B672=J$1),LOOKUP(9.99999999999999E+307,$J$2:J671)+1,"")</f>
        <v>506</v>
      </c>
      <c r="K672" s="31">
        <f>IF(AND(B672=K$1),LOOKUP(9.99999999999999E+307,$K$2:K671)+1,"")</f>
        <v>506</v>
      </c>
      <c r="L672" s="31">
        <f>IF(AND(B672=L$1),LOOKUP(9.99999999999999E+307,$L$2:L671)+1,"")</f>
        <v>506</v>
      </c>
      <c r="M672" s="31">
        <f>IF(AND(B672=M$1),LOOKUP(9.99999999999999E+307,$M$2:M671)+1,"")</f>
        <v>506</v>
      </c>
      <c r="N672" s="31" t="e">
        <f>IF(AND(B672=N$1),LOOKUP(9.99999999999999E+307,$N$2:N671)+1,"")</f>
        <v>#REF!</v>
      </c>
      <c r="O672" s="31" t="e">
        <f>IF(AND($B672=O$1),LOOKUP(9.99999999999999E+307,$O$2:O671)+1,"")</f>
        <v>#REF!</v>
      </c>
      <c r="P672" s="31" t="e">
        <f>IF(AND($B672=P$1),LOOKUP(9.99999999999999E+307,$P$2:P671)+1,"")</f>
        <v>#REF!</v>
      </c>
      <c r="Q672" s="31" t="e">
        <f>IF(AND($B672=Q$1),LOOKUP(9.99999999999999E+307,$Q$2:Q671)+1,"")</f>
        <v>#REF!</v>
      </c>
      <c r="R672" s="31">
        <f>IF(AND($B672=R$1),LOOKUP(9.99999999999999E+307,$R$2:R671)+1,"")</f>
        <v>506</v>
      </c>
      <c r="S672" s="31">
        <f>IF(AND($B672=S$1),LOOKUP(9.99999999999999E+307,$S$2:S671)+1,"")</f>
        <v>506</v>
      </c>
      <c r="T672" s="265"/>
      <c r="U672" s="265"/>
      <c r="V672" s="265"/>
      <c r="AA672" s="254" t="str">
        <f t="shared" si="76"/>
        <v/>
      </c>
      <c r="AB672" s="254" t="str">
        <f t="shared" si="77"/>
        <v/>
      </c>
      <c r="AC672" s="255">
        <f t="shared" si="73"/>
        <v>0</v>
      </c>
      <c r="AD672" s="255">
        <f t="shared" si="74"/>
        <v>3836</v>
      </c>
      <c r="AE672" s="256" t="str">
        <f t="shared" si="78"/>
        <v/>
      </c>
      <c r="AF672" s="252" t="str">
        <f t="shared" si="72"/>
        <v>-</v>
      </c>
    </row>
    <row r="673" spans="1:32" ht="20.149999999999999" customHeight="1" x14ac:dyDescent="0.75">
      <c r="A673" s="31">
        <v>671</v>
      </c>
      <c r="B673" s="237"/>
      <c r="C673" s="257"/>
      <c r="D673" s="257"/>
      <c r="E673" s="262"/>
      <c r="F673" s="262"/>
      <c r="G673" s="253" t="str">
        <f t="shared" si="75"/>
        <v/>
      </c>
      <c r="H673" s="31" t="str">
        <f>IF(AND(B673=H$1),LOOKUP(9.99999999999999E+307,$H$2:H672)+1,"")</f>
        <v/>
      </c>
      <c r="I673" s="31" t="str">
        <f>IF(AND(B673=I$1),LOOKUP(9.99999999999999E+307,$I$2:I672)+1,"")</f>
        <v/>
      </c>
      <c r="J673" s="31">
        <f>IF(AND(B673=J$1),LOOKUP(9.99999999999999E+307,$J$2:J672)+1,"")</f>
        <v>507</v>
      </c>
      <c r="K673" s="31">
        <f>IF(AND(B673=K$1),LOOKUP(9.99999999999999E+307,$K$2:K672)+1,"")</f>
        <v>507</v>
      </c>
      <c r="L673" s="31">
        <f>IF(AND(B673=L$1),LOOKUP(9.99999999999999E+307,$L$2:L672)+1,"")</f>
        <v>507</v>
      </c>
      <c r="M673" s="31">
        <f>IF(AND(B673=M$1),LOOKUP(9.99999999999999E+307,$M$2:M672)+1,"")</f>
        <v>507</v>
      </c>
      <c r="N673" s="31" t="e">
        <f>IF(AND(B673=N$1),LOOKUP(9.99999999999999E+307,$N$2:N672)+1,"")</f>
        <v>#REF!</v>
      </c>
      <c r="O673" s="31" t="e">
        <f>IF(AND($B673=O$1),LOOKUP(9.99999999999999E+307,$O$2:O672)+1,"")</f>
        <v>#REF!</v>
      </c>
      <c r="P673" s="31" t="e">
        <f>IF(AND($B673=P$1),LOOKUP(9.99999999999999E+307,$P$2:P672)+1,"")</f>
        <v>#REF!</v>
      </c>
      <c r="Q673" s="31" t="e">
        <f>IF(AND($B673=Q$1),LOOKUP(9.99999999999999E+307,$Q$2:Q672)+1,"")</f>
        <v>#REF!</v>
      </c>
      <c r="R673" s="31">
        <f>IF(AND($B673=R$1),LOOKUP(9.99999999999999E+307,$R$2:R672)+1,"")</f>
        <v>507</v>
      </c>
      <c r="S673" s="31">
        <f>IF(AND($B673=S$1),LOOKUP(9.99999999999999E+307,$S$2:S672)+1,"")</f>
        <v>507</v>
      </c>
      <c r="T673" s="265"/>
      <c r="U673" s="265"/>
      <c r="V673" s="265"/>
      <c r="AA673" s="254" t="str">
        <f t="shared" si="76"/>
        <v/>
      </c>
      <c r="AB673" s="254" t="str">
        <f t="shared" si="77"/>
        <v/>
      </c>
      <c r="AC673" s="255">
        <f t="shared" si="73"/>
        <v>0</v>
      </c>
      <c r="AD673" s="255">
        <f t="shared" si="74"/>
        <v>3836</v>
      </c>
      <c r="AE673" s="256" t="str">
        <f t="shared" si="78"/>
        <v/>
      </c>
      <c r="AF673" s="252" t="str">
        <f t="shared" si="72"/>
        <v>-</v>
      </c>
    </row>
    <row r="674" spans="1:32" ht="20.149999999999999" customHeight="1" x14ac:dyDescent="0.75">
      <c r="A674" s="31">
        <v>672</v>
      </c>
      <c r="B674" s="237"/>
      <c r="C674" s="257"/>
      <c r="D674" s="257"/>
      <c r="E674" s="262"/>
      <c r="F674" s="262"/>
      <c r="G674" s="253" t="str">
        <f t="shared" si="75"/>
        <v/>
      </c>
      <c r="H674" s="31" t="str">
        <f>IF(AND(B674=H$1),LOOKUP(9.99999999999999E+307,$H$2:H673)+1,"")</f>
        <v/>
      </c>
      <c r="I674" s="31" t="str">
        <f>IF(AND(B674=I$1),LOOKUP(9.99999999999999E+307,$I$2:I673)+1,"")</f>
        <v/>
      </c>
      <c r="J674" s="31">
        <f>IF(AND(B674=J$1),LOOKUP(9.99999999999999E+307,$J$2:J673)+1,"")</f>
        <v>508</v>
      </c>
      <c r="K674" s="31">
        <f>IF(AND(B674=K$1),LOOKUP(9.99999999999999E+307,$K$2:K673)+1,"")</f>
        <v>508</v>
      </c>
      <c r="L674" s="31">
        <f>IF(AND(B674=L$1),LOOKUP(9.99999999999999E+307,$L$2:L673)+1,"")</f>
        <v>508</v>
      </c>
      <c r="M674" s="31">
        <f>IF(AND(B674=M$1),LOOKUP(9.99999999999999E+307,$M$2:M673)+1,"")</f>
        <v>508</v>
      </c>
      <c r="N674" s="31" t="e">
        <f>IF(AND(B674=N$1),LOOKUP(9.99999999999999E+307,$N$2:N673)+1,"")</f>
        <v>#REF!</v>
      </c>
      <c r="O674" s="31" t="e">
        <f>IF(AND($B674=O$1),LOOKUP(9.99999999999999E+307,$O$2:O673)+1,"")</f>
        <v>#REF!</v>
      </c>
      <c r="P674" s="31" t="e">
        <f>IF(AND($B674=P$1),LOOKUP(9.99999999999999E+307,$P$2:P673)+1,"")</f>
        <v>#REF!</v>
      </c>
      <c r="Q674" s="31" t="e">
        <f>IF(AND($B674=Q$1),LOOKUP(9.99999999999999E+307,$Q$2:Q673)+1,"")</f>
        <v>#REF!</v>
      </c>
      <c r="R674" s="31">
        <f>IF(AND($B674=R$1),LOOKUP(9.99999999999999E+307,$R$2:R673)+1,"")</f>
        <v>508</v>
      </c>
      <c r="S674" s="31">
        <f>IF(AND($B674=S$1),LOOKUP(9.99999999999999E+307,$S$2:S673)+1,"")</f>
        <v>508</v>
      </c>
      <c r="T674" s="265"/>
      <c r="U674" s="265"/>
      <c r="V674" s="265"/>
      <c r="AA674" s="254" t="str">
        <f t="shared" si="76"/>
        <v/>
      </c>
      <c r="AB674" s="254" t="str">
        <f t="shared" si="77"/>
        <v/>
      </c>
      <c r="AC674" s="255">
        <f t="shared" si="73"/>
        <v>0</v>
      </c>
      <c r="AD674" s="255">
        <f t="shared" si="74"/>
        <v>3836</v>
      </c>
      <c r="AE674" s="256" t="str">
        <f t="shared" si="78"/>
        <v/>
      </c>
      <c r="AF674" s="252" t="str">
        <f t="shared" si="72"/>
        <v>-</v>
      </c>
    </row>
    <row r="675" spans="1:32" ht="20.149999999999999" customHeight="1" x14ac:dyDescent="0.75">
      <c r="A675" s="31">
        <v>673</v>
      </c>
      <c r="B675" s="237"/>
      <c r="C675" s="257"/>
      <c r="D675" s="257"/>
      <c r="E675" s="262"/>
      <c r="F675" s="262"/>
      <c r="G675" s="253" t="str">
        <f t="shared" si="75"/>
        <v/>
      </c>
      <c r="H675" s="31" t="str">
        <f>IF(AND(B675=H$1),LOOKUP(9.99999999999999E+307,$H$2:H674)+1,"")</f>
        <v/>
      </c>
      <c r="I675" s="31" t="str">
        <f>IF(AND(B675=I$1),LOOKUP(9.99999999999999E+307,$I$2:I674)+1,"")</f>
        <v/>
      </c>
      <c r="J675" s="31">
        <f>IF(AND(B675=J$1),LOOKUP(9.99999999999999E+307,$J$2:J674)+1,"")</f>
        <v>509</v>
      </c>
      <c r="K675" s="31">
        <f>IF(AND(B675=K$1),LOOKUP(9.99999999999999E+307,$K$2:K674)+1,"")</f>
        <v>509</v>
      </c>
      <c r="L675" s="31">
        <f>IF(AND(B675=L$1),LOOKUP(9.99999999999999E+307,$L$2:L674)+1,"")</f>
        <v>509</v>
      </c>
      <c r="M675" s="31">
        <f>IF(AND(B675=M$1),LOOKUP(9.99999999999999E+307,$M$2:M674)+1,"")</f>
        <v>509</v>
      </c>
      <c r="N675" s="31" t="e">
        <f>IF(AND(B675=N$1),LOOKUP(9.99999999999999E+307,$N$2:N674)+1,"")</f>
        <v>#REF!</v>
      </c>
      <c r="O675" s="31" t="e">
        <f>IF(AND($B675=O$1),LOOKUP(9.99999999999999E+307,$O$2:O674)+1,"")</f>
        <v>#REF!</v>
      </c>
      <c r="P675" s="31" t="e">
        <f>IF(AND($B675=P$1),LOOKUP(9.99999999999999E+307,$P$2:P674)+1,"")</f>
        <v>#REF!</v>
      </c>
      <c r="Q675" s="31" t="e">
        <f>IF(AND($B675=Q$1),LOOKUP(9.99999999999999E+307,$Q$2:Q674)+1,"")</f>
        <v>#REF!</v>
      </c>
      <c r="R675" s="31">
        <f>IF(AND($B675=R$1),LOOKUP(9.99999999999999E+307,$R$2:R674)+1,"")</f>
        <v>509</v>
      </c>
      <c r="S675" s="31">
        <f>IF(AND($B675=S$1),LOOKUP(9.99999999999999E+307,$S$2:S674)+1,"")</f>
        <v>509</v>
      </c>
      <c r="T675" s="265"/>
      <c r="U675" s="265"/>
      <c r="V675" s="265"/>
      <c r="AA675" s="254" t="str">
        <f t="shared" si="76"/>
        <v/>
      </c>
      <c r="AB675" s="254" t="str">
        <f t="shared" si="77"/>
        <v/>
      </c>
      <c r="AC675" s="255">
        <f t="shared" si="73"/>
        <v>0</v>
      </c>
      <c r="AD675" s="255">
        <f t="shared" si="74"/>
        <v>3836</v>
      </c>
      <c r="AE675" s="256" t="str">
        <f t="shared" si="78"/>
        <v/>
      </c>
      <c r="AF675" s="252" t="str">
        <f t="shared" si="72"/>
        <v>-</v>
      </c>
    </row>
    <row r="676" spans="1:32" ht="20.149999999999999" customHeight="1" x14ac:dyDescent="0.75">
      <c r="A676" s="31">
        <v>674</v>
      </c>
      <c r="B676" s="237"/>
      <c r="C676" s="257"/>
      <c r="D676" s="257"/>
      <c r="E676" s="262"/>
      <c r="F676" s="262"/>
      <c r="G676" s="253" t="str">
        <f t="shared" si="75"/>
        <v/>
      </c>
      <c r="H676" s="31" t="str">
        <f>IF(AND(B676=H$1),LOOKUP(9.99999999999999E+307,$H$2:H675)+1,"")</f>
        <v/>
      </c>
      <c r="I676" s="31" t="str">
        <f>IF(AND(B676=I$1),LOOKUP(9.99999999999999E+307,$I$2:I675)+1,"")</f>
        <v/>
      </c>
      <c r="J676" s="31">
        <f>IF(AND(B676=J$1),LOOKUP(9.99999999999999E+307,$J$2:J675)+1,"")</f>
        <v>510</v>
      </c>
      <c r="K676" s="31">
        <f>IF(AND(B676=K$1),LOOKUP(9.99999999999999E+307,$K$2:K675)+1,"")</f>
        <v>510</v>
      </c>
      <c r="L676" s="31">
        <f>IF(AND(B676=L$1),LOOKUP(9.99999999999999E+307,$L$2:L675)+1,"")</f>
        <v>510</v>
      </c>
      <c r="M676" s="31">
        <f>IF(AND(B676=M$1),LOOKUP(9.99999999999999E+307,$M$2:M675)+1,"")</f>
        <v>510</v>
      </c>
      <c r="N676" s="31" t="e">
        <f>IF(AND(B676=N$1),LOOKUP(9.99999999999999E+307,$N$2:N675)+1,"")</f>
        <v>#REF!</v>
      </c>
      <c r="O676" s="31" t="e">
        <f>IF(AND($B676=O$1),LOOKUP(9.99999999999999E+307,$O$2:O675)+1,"")</f>
        <v>#REF!</v>
      </c>
      <c r="P676" s="31" t="e">
        <f>IF(AND($B676=P$1),LOOKUP(9.99999999999999E+307,$P$2:P675)+1,"")</f>
        <v>#REF!</v>
      </c>
      <c r="Q676" s="31" t="e">
        <f>IF(AND($B676=Q$1),LOOKUP(9.99999999999999E+307,$Q$2:Q675)+1,"")</f>
        <v>#REF!</v>
      </c>
      <c r="R676" s="31">
        <f>IF(AND($B676=R$1),LOOKUP(9.99999999999999E+307,$R$2:R675)+1,"")</f>
        <v>510</v>
      </c>
      <c r="S676" s="31">
        <f>IF(AND($B676=S$1),LOOKUP(9.99999999999999E+307,$S$2:S675)+1,"")</f>
        <v>510</v>
      </c>
      <c r="T676" s="265"/>
      <c r="U676" s="265"/>
      <c r="V676" s="265"/>
      <c r="AA676" s="254" t="str">
        <f t="shared" si="76"/>
        <v/>
      </c>
      <c r="AB676" s="254" t="str">
        <f t="shared" si="77"/>
        <v/>
      </c>
      <c r="AC676" s="255">
        <f t="shared" si="73"/>
        <v>0</v>
      </c>
      <c r="AD676" s="255">
        <f t="shared" si="74"/>
        <v>3836</v>
      </c>
      <c r="AE676" s="256" t="str">
        <f t="shared" si="78"/>
        <v/>
      </c>
      <c r="AF676" s="252" t="str">
        <f t="shared" si="72"/>
        <v>-</v>
      </c>
    </row>
    <row r="677" spans="1:32" ht="20.149999999999999" customHeight="1" x14ac:dyDescent="0.75">
      <c r="A677" s="31">
        <v>675</v>
      </c>
      <c r="B677" s="237"/>
      <c r="C677" s="257"/>
      <c r="D677" s="257"/>
      <c r="E677" s="262"/>
      <c r="F677" s="262"/>
      <c r="G677" s="253" t="str">
        <f t="shared" si="75"/>
        <v/>
      </c>
      <c r="H677" s="31" t="str">
        <f>IF(AND(B677=H$1),LOOKUP(9.99999999999999E+307,$H$2:H676)+1,"")</f>
        <v/>
      </c>
      <c r="I677" s="31" t="str">
        <f>IF(AND(B677=I$1),LOOKUP(9.99999999999999E+307,$I$2:I676)+1,"")</f>
        <v/>
      </c>
      <c r="J677" s="31">
        <f>IF(AND(B677=J$1),LOOKUP(9.99999999999999E+307,$J$2:J676)+1,"")</f>
        <v>511</v>
      </c>
      <c r="K677" s="31">
        <f>IF(AND(B677=K$1),LOOKUP(9.99999999999999E+307,$K$2:K676)+1,"")</f>
        <v>511</v>
      </c>
      <c r="L677" s="31">
        <f>IF(AND(B677=L$1),LOOKUP(9.99999999999999E+307,$L$2:L676)+1,"")</f>
        <v>511</v>
      </c>
      <c r="M677" s="31">
        <f>IF(AND(B677=M$1),LOOKUP(9.99999999999999E+307,$M$2:M676)+1,"")</f>
        <v>511</v>
      </c>
      <c r="N677" s="31" t="e">
        <f>IF(AND(B677=N$1),LOOKUP(9.99999999999999E+307,$N$2:N676)+1,"")</f>
        <v>#REF!</v>
      </c>
      <c r="O677" s="31" t="e">
        <f>IF(AND($B677=O$1),LOOKUP(9.99999999999999E+307,$O$2:O676)+1,"")</f>
        <v>#REF!</v>
      </c>
      <c r="P677" s="31" t="e">
        <f>IF(AND($B677=P$1),LOOKUP(9.99999999999999E+307,$P$2:P676)+1,"")</f>
        <v>#REF!</v>
      </c>
      <c r="Q677" s="31" t="e">
        <f>IF(AND($B677=Q$1),LOOKUP(9.99999999999999E+307,$Q$2:Q676)+1,"")</f>
        <v>#REF!</v>
      </c>
      <c r="R677" s="31">
        <f>IF(AND($B677=R$1),LOOKUP(9.99999999999999E+307,$R$2:R676)+1,"")</f>
        <v>511</v>
      </c>
      <c r="S677" s="31">
        <f>IF(AND($B677=S$1),LOOKUP(9.99999999999999E+307,$S$2:S676)+1,"")</f>
        <v>511</v>
      </c>
      <c r="T677" s="265"/>
      <c r="U677" s="265"/>
      <c r="V677" s="265"/>
      <c r="AA677" s="254" t="str">
        <f t="shared" si="76"/>
        <v/>
      </c>
      <c r="AB677" s="254" t="str">
        <f t="shared" si="77"/>
        <v/>
      </c>
      <c r="AC677" s="255">
        <f t="shared" si="73"/>
        <v>0</v>
      </c>
      <c r="AD677" s="255">
        <f t="shared" si="74"/>
        <v>3836</v>
      </c>
      <c r="AE677" s="256" t="str">
        <f t="shared" si="78"/>
        <v/>
      </c>
      <c r="AF677" s="252" t="str">
        <f t="shared" si="72"/>
        <v>-</v>
      </c>
    </row>
    <row r="678" spans="1:32" ht="20.149999999999999" customHeight="1" x14ac:dyDescent="0.75">
      <c r="A678" s="31">
        <v>676</v>
      </c>
      <c r="B678" s="237"/>
      <c r="C678" s="257"/>
      <c r="D678" s="257"/>
      <c r="E678" s="262"/>
      <c r="F678" s="262"/>
      <c r="G678" s="253" t="str">
        <f t="shared" si="75"/>
        <v/>
      </c>
      <c r="H678" s="31" t="str">
        <f>IF(AND(B678=H$1),LOOKUP(9.99999999999999E+307,$H$2:H677)+1,"")</f>
        <v/>
      </c>
      <c r="I678" s="31" t="str">
        <f>IF(AND(B678=I$1),LOOKUP(9.99999999999999E+307,$I$2:I677)+1,"")</f>
        <v/>
      </c>
      <c r="J678" s="31">
        <f>IF(AND(B678=J$1),LOOKUP(9.99999999999999E+307,$J$2:J677)+1,"")</f>
        <v>512</v>
      </c>
      <c r="K678" s="31">
        <f>IF(AND(B678=K$1),LOOKUP(9.99999999999999E+307,$K$2:K677)+1,"")</f>
        <v>512</v>
      </c>
      <c r="L678" s="31">
        <f>IF(AND(B678=L$1),LOOKUP(9.99999999999999E+307,$L$2:L677)+1,"")</f>
        <v>512</v>
      </c>
      <c r="M678" s="31">
        <f>IF(AND(B678=M$1),LOOKUP(9.99999999999999E+307,$M$2:M677)+1,"")</f>
        <v>512</v>
      </c>
      <c r="N678" s="31" t="e">
        <f>IF(AND(B678=N$1),LOOKUP(9.99999999999999E+307,$N$2:N677)+1,"")</f>
        <v>#REF!</v>
      </c>
      <c r="O678" s="31" t="e">
        <f>IF(AND($B678=O$1),LOOKUP(9.99999999999999E+307,$O$2:O677)+1,"")</f>
        <v>#REF!</v>
      </c>
      <c r="P678" s="31" t="e">
        <f>IF(AND($B678=P$1),LOOKUP(9.99999999999999E+307,$P$2:P677)+1,"")</f>
        <v>#REF!</v>
      </c>
      <c r="Q678" s="31" t="e">
        <f>IF(AND($B678=Q$1),LOOKUP(9.99999999999999E+307,$Q$2:Q677)+1,"")</f>
        <v>#REF!</v>
      </c>
      <c r="R678" s="31">
        <f>IF(AND($B678=R$1),LOOKUP(9.99999999999999E+307,$R$2:R677)+1,"")</f>
        <v>512</v>
      </c>
      <c r="S678" s="31">
        <f>IF(AND($B678=S$1),LOOKUP(9.99999999999999E+307,$S$2:S677)+1,"")</f>
        <v>512</v>
      </c>
      <c r="T678" s="265"/>
      <c r="U678" s="265"/>
      <c r="V678" s="265"/>
      <c r="AA678" s="254" t="str">
        <f t="shared" si="76"/>
        <v/>
      </c>
      <c r="AB678" s="254" t="str">
        <f t="shared" si="77"/>
        <v/>
      </c>
      <c r="AC678" s="255">
        <f t="shared" si="73"/>
        <v>0</v>
      </c>
      <c r="AD678" s="255">
        <f t="shared" si="74"/>
        <v>3836</v>
      </c>
      <c r="AE678" s="256" t="str">
        <f t="shared" si="78"/>
        <v/>
      </c>
      <c r="AF678" s="252" t="str">
        <f t="shared" si="72"/>
        <v>-</v>
      </c>
    </row>
    <row r="679" spans="1:32" ht="20.149999999999999" customHeight="1" x14ac:dyDescent="0.75">
      <c r="A679" s="31">
        <v>677</v>
      </c>
      <c r="B679" s="237"/>
      <c r="C679" s="257"/>
      <c r="D679" s="257"/>
      <c r="E679" s="262"/>
      <c r="F679" s="262"/>
      <c r="G679" s="253" t="str">
        <f t="shared" si="75"/>
        <v/>
      </c>
      <c r="H679" s="31" t="str">
        <f>IF(AND(B679=H$1),LOOKUP(9.99999999999999E+307,$H$2:H678)+1,"")</f>
        <v/>
      </c>
      <c r="I679" s="31" t="str">
        <f>IF(AND(B679=I$1),LOOKUP(9.99999999999999E+307,$I$2:I678)+1,"")</f>
        <v/>
      </c>
      <c r="J679" s="31">
        <f>IF(AND(B679=J$1),LOOKUP(9.99999999999999E+307,$J$2:J678)+1,"")</f>
        <v>513</v>
      </c>
      <c r="K679" s="31">
        <f>IF(AND(B679=K$1),LOOKUP(9.99999999999999E+307,$K$2:K678)+1,"")</f>
        <v>513</v>
      </c>
      <c r="L679" s="31">
        <f>IF(AND(B679=L$1),LOOKUP(9.99999999999999E+307,$L$2:L678)+1,"")</f>
        <v>513</v>
      </c>
      <c r="M679" s="31">
        <f>IF(AND(B679=M$1),LOOKUP(9.99999999999999E+307,$M$2:M678)+1,"")</f>
        <v>513</v>
      </c>
      <c r="N679" s="31" t="e">
        <f>IF(AND(B679=N$1),LOOKUP(9.99999999999999E+307,$N$2:N678)+1,"")</f>
        <v>#REF!</v>
      </c>
      <c r="O679" s="31" t="e">
        <f>IF(AND($B679=O$1),LOOKUP(9.99999999999999E+307,$O$2:O678)+1,"")</f>
        <v>#REF!</v>
      </c>
      <c r="P679" s="31" t="e">
        <f>IF(AND($B679=P$1),LOOKUP(9.99999999999999E+307,$P$2:P678)+1,"")</f>
        <v>#REF!</v>
      </c>
      <c r="Q679" s="31" t="e">
        <f>IF(AND($B679=Q$1),LOOKUP(9.99999999999999E+307,$Q$2:Q678)+1,"")</f>
        <v>#REF!</v>
      </c>
      <c r="R679" s="31">
        <f>IF(AND($B679=R$1),LOOKUP(9.99999999999999E+307,$R$2:R678)+1,"")</f>
        <v>513</v>
      </c>
      <c r="S679" s="31">
        <f>IF(AND($B679=S$1),LOOKUP(9.99999999999999E+307,$S$2:S678)+1,"")</f>
        <v>513</v>
      </c>
      <c r="T679" s="265"/>
      <c r="U679" s="265"/>
      <c r="V679" s="265"/>
      <c r="AA679" s="254" t="str">
        <f t="shared" si="76"/>
        <v/>
      </c>
      <c r="AB679" s="254" t="str">
        <f t="shared" si="77"/>
        <v/>
      </c>
      <c r="AC679" s="255">
        <f t="shared" si="73"/>
        <v>0</v>
      </c>
      <c r="AD679" s="255">
        <f t="shared" si="74"/>
        <v>3836</v>
      </c>
      <c r="AE679" s="256" t="str">
        <f t="shared" si="78"/>
        <v/>
      </c>
      <c r="AF679" s="252" t="str">
        <f t="shared" si="72"/>
        <v>-</v>
      </c>
    </row>
    <row r="680" spans="1:32" ht="20.149999999999999" customHeight="1" x14ac:dyDescent="0.75">
      <c r="A680" s="31">
        <v>678</v>
      </c>
      <c r="B680" s="237"/>
      <c r="C680" s="257"/>
      <c r="D680" s="257"/>
      <c r="E680" s="262"/>
      <c r="F680" s="262"/>
      <c r="G680" s="253" t="str">
        <f t="shared" si="75"/>
        <v/>
      </c>
      <c r="H680" s="31" t="str">
        <f>IF(AND(B680=H$1),LOOKUP(9.99999999999999E+307,$H$2:H679)+1,"")</f>
        <v/>
      </c>
      <c r="I680" s="31" t="str">
        <f>IF(AND(B680=I$1),LOOKUP(9.99999999999999E+307,$I$2:I679)+1,"")</f>
        <v/>
      </c>
      <c r="J680" s="31">
        <f>IF(AND(B680=J$1),LOOKUP(9.99999999999999E+307,$J$2:J679)+1,"")</f>
        <v>514</v>
      </c>
      <c r="K680" s="31">
        <f>IF(AND(B680=K$1),LOOKUP(9.99999999999999E+307,$K$2:K679)+1,"")</f>
        <v>514</v>
      </c>
      <c r="L680" s="31">
        <f>IF(AND(B680=L$1),LOOKUP(9.99999999999999E+307,$L$2:L679)+1,"")</f>
        <v>514</v>
      </c>
      <c r="M680" s="31">
        <f>IF(AND(B680=M$1),LOOKUP(9.99999999999999E+307,$M$2:M679)+1,"")</f>
        <v>514</v>
      </c>
      <c r="N680" s="31" t="e">
        <f>IF(AND(B680=N$1),LOOKUP(9.99999999999999E+307,$N$2:N679)+1,"")</f>
        <v>#REF!</v>
      </c>
      <c r="O680" s="31" t="e">
        <f>IF(AND($B680=O$1),LOOKUP(9.99999999999999E+307,$O$2:O679)+1,"")</f>
        <v>#REF!</v>
      </c>
      <c r="P680" s="31" t="e">
        <f>IF(AND($B680=P$1),LOOKUP(9.99999999999999E+307,$P$2:P679)+1,"")</f>
        <v>#REF!</v>
      </c>
      <c r="Q680" s="31" t="e">
        <f>IF(AND($B680=Q$1),LOOKUP(9.99999999999999E+307,$Q$2:Q679)+1,"")</f>
        <v>#REF!</v>
      </c>
      <c r="R680" s="31">
        <f>IF(AND($B680=R$1),LOOKUP(9.99999999999999E+307,$R$2:R679)+1,"")</f>
        <v>514</v>
      </c>
      <c r="S680" s="31">
        <f>IF(AND($B680=S$1),LOOKUP(9.99999999999999E+307,$S$2:S679)+1,"")</f>
        <v>514</v>
      </c>
      <c r="T680" s="265"/>
      <c r="U680" s="265"/>
      <c r="V680" s="265"/>
      <c r="AA680" s="254" t="str">
        <f t="shared" si="76"/>
        <v/>
      </c>
      <c r="AB680" s="254" t="str">
        <f t="shared" si="77"/>
        <v/>
      </c>
      <c r="AC680" s="255">
        <f t="shared" si="73"/>
        <v>0</v>
      </c>
      <c r="AD680" s="255">
        <f t="shared" si="74"/>
        <v>3836</v>
      </c>
      <c r="AE680" s="256" t="str">
        <f t="shared" si="78"/>
        <v/>
      </c>
      <c r="AF680" s="252" t="str">
        <f t="shared" si="72"/>
        <v>-</v>
      </c>
    </row>
    <row r="681" spans="1:32" ht="20.149999999999999" customHeight="1" x14ac:dyDescent="0.75">
      <c r="A681" s="31">
        <v>679</v>
      </c>
      <c r="B681" s="237"/>
      <c r="C681" s="257"/>
      <c r="D681" s="257"/>
      <c r="E681" s="262"/>
      <c r="F681" s="262"/>
      <c r="G681" s="253" t="str">
        <f t="shared" si="75"/>
        <v/>
      </c>
      <c r="H681" s="31" t="str">
        <f>IF(AND(B681=H$1),LOOKUP(9.99999999999999E+307,$H$2:H680)+1,"")</f>
        <v/>
      </c>
      <c r="I681" s="31" t="str">
        <f>IF(AND(B681=I$1),LOOKUP(9.99999999999999E+307,$I$2:I680)+1,"")</f>
        <v/>
      </c>
      <c r="J681" s="31">
        <f>IF(AND(B681=J$1),LOOKUP(9.99999999999999E+307,$J$2:J680)+1,"")</f>
        <v>515</v>
      </c>
      <c r="K681" s="31">
        <f>IF(AND(B681=K$1),LOOKUP(9.99999999999999E+307,$K$2:K680)+1,"")</f>
        <v>515</v>
      </c>
      <c r="L681" s="31">
        <f>IF(AND(B681=L$1),LOOKUP(9.99999999999999E+307,$L$2:L680)+1,"")</f>
        <v>515</v>
      </c>
      <c r="M681" s="31">
        <f>IF(AND(B681=M$1),LOOKUP(9.99999999999999E+307,$M$2:M680)+1,"")</f>
        <v>515</v>
      </c>
      <c r="N681" s="31" t="e">
        <f>IF(AND(B681=N$1),LOOKUP(9.99999999999999E+307,$N$2:N680)+1,"")</f>
        <v>#REF!</v>
      </c>
      <c r="O681" s="31" t="e">
        <f>IF(AND($B681=O$1),LOOKUP(9.99999999999999E+307,$O$2:O680)+1,"")</f>
        <v>#REF!</v>
      </c>
      <c r="P681" s="31" t="e">
        <f>IF(AND($B681=P$1),LOOKUP(9.99999999999999E+307,$P$2:P680)+1,"")</f>
        <v>#REF!</v>
      </c>
      <c r="Q681" s="31" t="e">
        <f>IF(AND($B681=Q$1),LOOKUP(9.99999999999999E+307,$Q$2:Q680)+1,"")</f>
        <v>#REF!</v>
      </c>
      <c r="R681" s="31">
        <f>IF(AND($B681=R$1),LOOKUP(9.99999999999999E+307,$R$2:R680)+1,"")</f>
        <v>515</v>
      </c>
      <c r="S681" s="31">
        <f>IF(AND($B681=S$1),LOOKUP(9.99999999999999E+307,$S$2:S680)+1,"")</f>
        <v>515</v>
      </c>
      <c r="T681" s="265"/>
      <c r="U681" s="265"/>
      <c r="V681" s="265"/>
      <c r="AA681" s="254" t="str">
        <f t="shared" si="76"/>
        <v/>
      </c>
      <c r="AB681" s="254" t="str">
        <f t="shared" si="77"/>
        <v/>
      </c>
      <c r="AC681" s="255">
        <f t="shared" si="73"/>
        <v>0</v>
      </c>
      <c r="AD681" s="255">
        <f t="shared" si="74"/>
        <v>3836</v>
      </c>
      <c r="AE681" s="256" t="str">
        <f t="shared" si="78"/>
        <v/>
      </c>
      <c r="AF681" s="252" t="str">
        <f t="shared" si="72"/>
        <v>-</v>
      </c>
    </row>
    <row r="682" spans="1:32" ht="20.149999999999999" customHeight="1" x14ac:dyDescent="0.75">
      <c r="A682" s="31">
        <v>680</v>
      </c>
      <c r="B682" s="237"/>
      <c r="C682" s="257"/>
      <c r="D682" s="257"/>
      <c r="E682" s="262"/>
      <c r="F682" s="262"/>
      <c r="G682" s="253" t="str">
        <f t="shared" si="75"/>
        <v/>
      </c>
      <c r="H682" s="31" t="str">
        <f>IF(AND(B682=H$1),LOOKUP(9.99999999999999E+307,$H$2:H681)+1,"")</f>
        <v/>
      </c>
      <c r="I682" s="31" t="str">
        <f>IF(AND(B682=I$1),LOOKUP(9.99999999999999E+307,$I$2:I681)+1,"")</f>
        <v/>
      </c>
      <c r="J682" s="31">
        <f>IF(AND(B682=J$1),LOOKUP(9.99999999999999E+307,$J$2:J681)+1,"")</f>
        <v>516</v>
      </c>
      <c r="K682" s="31">
        <f>IF(AND(B682=K$1),LOOKUP(9.99999999999999E+307,$K$2:K681)+1,"")</f>
        <v>516</v>
      </c>
      <c r="L682" s="31">
        <f>IF(AND(B682=L$1),LOOKUP(9.99999999999999E+307,$L$2:L681)+1,"")</f>
        <v>516</v>
      </c>
      <c r="M682" s="31">
        <f>IF(AND(B682=M$1),LOOKUP(9.99999999999999E+307,$M$2:M681)+1,"")</f>
        <v>516</v>
      </c>
      <c r="N682" s="31" t="e">
        <f>IF(AND(B682=N$1),LOOKUP(9.99999999999999E+307,$N$2:N681)+1,"")</f>
        <v>#REF!</v>
      </c>
      <c r="O682" s="31" t="e">
        <f>IF(AND($B682=O$1),LOOKUP(9.99999999999999E+307,$O$2:O681)+1,"")</f>
        <v>#REF!</v>
      </c>
      <c r="P682" s="31" t="e">
        <f>IF(AND($B682=P$1),LOOKUP(9.99999999999999E+307,$P$2:P681)+1,"")</f>
        <v>#REF!</v>
      </c>
      <c r="Q682" s="31" t="e">
        <f>IF(AND($B682=Q$1),LOOKUP(9.99999999999999E+307,$Q$2:Q681)+1,"")</f>
        <v>#REF!</v>
      </c>
      <c r="R682" s="31">
        <f>IF(AND($B682=R$1),LOOKUP(9.99999999999999E+307,$R$2:R681)+1,"")</f>
        <v>516</v>
      </c>
      <c r="S682" s="31">
        <f>IF(AND($B682=S$1),LOOKUP(9.99999999999999E+307,$S$2:S681)+1,"")</f>
        <v>516</v>
      </c>
      <c r="T682" s="265"/>
      <c r="U682" s="265"/>
      <c r="V682" s="265"/>
      <c r="AA682" s="254" t="str">
        <f t="shared" si="76"/>
        <v/>
      </c>
      <c r="AB682" s="254" t="str">
        <f t="shared" si="77"/>
        <v/>
      </c>
      <c r="AC682" s="255">
        <f t="shared" si="73"/>
        <v>0</v>
      </c>
      <c r="AD682" s="255">
        <f t="shared" si="74"/>
        <v>3836</v>
      </c>
      <c r="AE682" s="256" t="str">
        <f t="shared" si="78"/>
        <v/>
      </c>
      <c r="AF682" s="252" t="str">
        <f t="shared" si="72"/>
        <v>-</v>
      </c>
    </row>
    <row r="683" spans="1:32" ht="20.149999999999999" customHeight="1" x14ac:dyDescent="0.75">
      <c r="A683" s="31">
        <v>681</v>
      </c>
      <c r="B683" s="237"/>
      <c r="C683" s="257"/>
      <c r="D683" s="257"/>
      <c r="E683" s="262"/>
      <c r="F683" s="262"/>
      <c r="G683" s="253" t="str">
        <f t="shared" si="75"/>
        <v/>
      </c>
      <c r="H683" s="31" t="str">
        <f>IF(AND(B683=H$1),LOOKUP(9.99999999999999E+307,$H$2:H682)+1,"")</f>
        <v/>
      </c>
      <c r="I683" s="31" t="str">
        <f>IF(AND(B683=I$1),LOOKUP(9.99999999999999E+307,$I$2:I682)+1,"")</f>
        <v/>
      </c>
      <c r="J683" s="31">
        <f>IF(AND(B683=J$1),LOOKUP(9.99999999999999E+307,$J$2:J682)+1,"")</f>
        <v>517</v>
      </c>
      <c r="K683" s="31">
        <f>IF(AND(B683=K$1),LOOKUP(9.99999999999999E+307,$K$2:K682)+1,"")</f>
        <v>517</v>
      </c>
      <c r="L683" s="31">
        <f>IF(AND(B683=L$1),LOOKUP(9.99999999999999E+307,$L$2:L682)+1,"")</f>
        <v>517</v>
      </c>
      <c r="M683" s="31">
        <f>IF(AND(B683=M$1),LOOKUP(9.99999999999999E+307,$M$2:M682)+1,"")</f>
        <v>517</v>
      </c>
      <c r="N683" s="31" t="e">
        <f>IF(AND(B683=N$1),LOOKUP(9.99999999999999E+307,$N$2:N682)+1,"")</f>
        <v>#REF!</v>
      </c>
      <c r="O683" s="31" t="e">
        <f>IF(AND($B683=O$1),LOOKUP(9.99999999999999E+307,$O$2:O682)+1,"")</f>
        <v>#REF!</v>
      </c>
      <c r="P683" s="31" t="e">
        <f>IF(AND($B683=P$1),LOOKUP(9.99999999999999E+307,$P$2:P682)+1,"")</f>
        <v>#REF!</v>
      </c>
      <c r="Q683" s="31" t="e">
        <f>IF(AND($B683=Q$1),LOOKUP(9.99999999999999E+307,$Q$2:Q682)+1,"")</f>
        <v>#REF!</v>
      </c>
      <c r="R683" s="31">
        <f>IF(AND($B683=R$1),LOOKUP(9.99999999999999E+307,$R$2:R682)+1,"")</f>
        <v>517</v>
      </c>
      <c r="S683" s="31">
        <f>IF(AND($B683=S$1),LOOKUP(9.99999999999999E+307,$S$2:S682)+1,"")</f>
        <v>517</v>
      </c>
      <c r="T683" s="265"/>
      <c r="U683" s="265"/>
      <c r="V683" s="265"/>
      <c r="AA683" s="254" t="str">
        <f t="shared" si="76"/>
        <v/>
      </c>
      <c r="AB683" s="254" t="str">
        <f t="shared" si="77"/>
        <v/>
      </c>
      <c r="AC683" s="255">
        <f t="shared" si="73"/>
        <v>0</v>
      </c>
      <c r="AD683" s="255">
        <f t="shared" si="74"/>
        <v>3836</v>
      </c>
      <c r="AE683" s="256" t="str">
        <f t="shared" si="78"/>
        <v/>
      </c>
      <c r="AF683" s="252" t="str">
        <f t="shared" si="72"/>
        <v>-</v>
      </c>
    </row>
    <row r="684" spans="1:32" ht="20.149999999999999" customHeight="1" x14ac:dyDescent="0.75">
      <c r="A684" s="31">
        <v>682</v>
      </c>
      <c r="B684" s="237"/>
      <c r="C684" s="257"/>
      <c r="D684" s="257"/>
      <c r="E684" s="262"/>
      <c r="F684" s="262"/>
      <c r="G684" s="253" t="str">
        <f t="shared" si="75"/>
        <v/>
      </c>
      <c r="H684" s="31" t="str">
        <f>IF(AND(B684=H$1),LOOKUP(9.99999999999999E+307,$H$2:H683)+1,"")</f>
        <v/>
      </c>
      <c r="I684" s="31" t="str">
        <f>IF(AND(B684=I$1),LOOKUP(9.99999999999999E+307,$I$2:I683)+1,"")</f>
        <v/>
      </c>
      <c r="J684" s="31">
        <f>IF(AND(B684=J$1),LOOKUP(9.99999999999999E+307,$J$2:J683)+1,"")</f>
        <v>518</v>
      </c>
      <c r="K684" s="31">
        <f>IF(AND(B684=K$1),LOOKUP(9.99999999999999E+307,$K$2:K683)+1,"")</f>
        <v>518</v>
      </c>
      <c r="L684" s="31">
        <f>IF(AND(B684=L$1),LOOKUP(9.99999999999999E+307,$L$2:L683)+1,"")</f>
        <v>518</v>
      </c>
      <c r="M684" s="31">
        <f>IF(AND(B684=M$1),LOOKUP(9.99999999999999E+307,$M$2:M683)+1,"")</f>
        <v>518</v>
      </c>
      <c r="N684" s="31" t="e">
        <f>IF(AND(B684=N$1),LOOKUP(9.99999999999999E+307,$N$2:N683)+1,"")</f>
        <v>#REF!</v>
      </c>
      <c r="O684" s="31" t="e">
        <f>IF(AND($B684=O$1),LOOKUP(9.99999999999999E+307,$O$2:O683)+1,"")</f>
        <v>#REF!</v>
      </c>
      <c r="P684" s="31" t="e">
        <f>IF(AND($B684=P$1),LOOKUP(9.99999999999999E+307,$P$2:P683)+1,"")</f>
        <v>#REF!</v>
      </c>
      <c r="Q684" s="31" t="e">
        <f>IF(AND($B684=Q$1),LOOKUP(9.99999999999999E+307,$Q$2:Q683)+1,"")</f>
        <v>#REF!</v>
      </c>
      <c r="R684" s="31">
        <f>IF(AND($B684=R$1),LOOKUP(9.99999999999999E+307,$R$2:R683)+1,"")</f>
        <v>518</v>
      </c>
      <c r="S684" s="31">
        <f>IF(AND($B684=S$1),LOOKUP(9.99999999999999E+307,$S$2:S683)+1,"")</f>
        <v>518</v>
      </c>
      <c r="T684" s="265"/>
      <c r="U684" s="265"/>
      <c r="V684" s="265"/>
      <c r="AA684" s="254" t="str">
        <f t="shared" si="76"/>
        <v/>
      </c>
      <c r="AB684" s="254" t="str">
        <f t="shared" si="77"/>
        <v/>
      </c>
      <c r="AC684" s="255">
        <f t="shared" si="73"/>
        <v>0</v>
      </c>
      <c r="AD684" s="255">
        <f t="shared" si="74"/>
        <v>3836</v>
      </c>
      <c r="AE684" s="256" t="str">
        <f t="shared" si="78"/>
        <v/>
      </c>
      <c r="AF684" s="252" t="str">
        <f t="shared" si="72"/>
        <v>-</v>
      </c>
    </row>
    <row r="685" spans="1:32" ht="20.149999999999999" customHeight="1" x14ac:dyDescent="0.75">
      <c r="A685" s="31">
        <v>683</v>
      </c>
      <c r="B685" s="237"/>
      <c r="C685" s="257"/>
      <c r="D685" s="257"/>
      <c r="E685" s="262"/>
      <c r="F685" s="262"/>
      <c r="G685" s="253" t="str">
        <f t="shared" si="75"/>
        <v/>
      </c>
      <c r="H685" s="31" t="str">
        <f>IF(AND(B685=H$1),LOOKUP(9.99999999999999E+307,$H$2:H684)+1,"")</f>
        <v/>
      </c>
      <c r="I685" s="31" t="str">
        <f>IF(AND(B685=I$1),LOOKUP(9.99999999999999E+307,$I$2:I684)+1,"")</f>
        <v/>
      </c>
      <c r="J685" s="31">
        <f>IF(AND(B685=J$1),LOOKUP(9.99999999999999E+307,$J$2:J684)+1,"")</f>
        <v>519</v>
      </c>
      <c r="K685" s="31">
        <f>IF(AND(B685=K$1),LOOKUP(9.99999999999999E+307,$K$2:K684)+1,"")</f>
        <v>519</v>
      </c>
      <c r="L685" s="31">
        <f>IF(AND(B685=L$1),LOOKUP(9.99999999999999E+307,$L$2:L684)+1,"")</f>
        <v>519</v>
      </c>
      <c r="M685" s="31">
        <f>IF(AND(B685=M$1),LOOKUP(9.99999999999999E+307,$M$2:M684)+1,"")</f>
        <v>519</v>
      </c>
      <c r="N685" s="31" t="e">
        <f>IF(AND(B685=N$1),LOOKUP(9.99999999999999E+307,$N$2:N684)+1,"")</f>
        <v>#REF!</v>
      </c>
      <c r="O685" s="31" t="e">
        <f>IF(AND($B685=O$1),LOOKUP(9.99999999999999E+307,$O$2:O684)+1,"")</f>
        <v>#REF!</v>
      </c>
      <c r="P685" s="31" t="e">
        <f>IF(AND($B685=P$1),LOOKUP(9.99999999999999E+307,$P$2:P684)+1,"")</f>
        <v>#REF!</v>
      </c>
      <c r="Q685" s="31" t="e">
        <f>IF(AND($B685=Q$1),LOOKUP(9.99999999999999E+307,$Q$2:Q684)+1,"")</f>
        <v>#REF!</v>
      </c>
      <c r="R685" s="31">
        <f>IF(AND($B685=R$1),LOOKUP(9.99999999999999E+307,$R$2:R684)+1,"")</f>
        <v>519</v>
      </c>
      <c r="S685" s="31">
        <f>IF(AND($B685=S$1),LOOKUP(9.99999999999999E+307,$S$2:S684)+1,"")</f>
        <v>519</v>
      </c>
      <c r="T685" s="265"/>
      <c r="U685" s="265"/>
      <c r="V685" s="265"/>
      <c r="AA685" s="254" t="str">
        <f t="shared" si="76"/>
        <v/>
      </c>
      <c r="AB685" s="254" t="str">
        <f t="shared" si="77"/>
        <v/>
      </c>
      <c r="AC685" s="255">
        <f t="shared" si="73"/>
        <v>0</v>
      </c>
      <c r="AD685" s="255">
        <f t="shared" si="74"/>
        <v>3836</v>
      </c>
      <c r="AE685" s="256" t="str">
        <f t="shared" si="78"/>
        <v/>
      </c>
      <c r="AF685" s="252" t="str">
        <f t="shared" si="72"/>
        <v>-</v>
      </c>
    </row>
    <row r="686" spans="1:32" ht="20.149999999999999" customHeight="1" x14ac:dyDescent="0.75">
      <c r="A686" s="31">
        <v>684</v>
      </c>
      <c r="B686" s="237"/>
      <c r="C686" s="257"/>
      <c r="D686" s="257"/>
      <c r="E686" s="262"/>
      <c r="F686" s="262"/>
      <c r="G686" s="253" t="str">
        <f t="shared" si="75"/>
        <v/>
      </c>
      <c r="H686" s="31" t="str">
        <f>IF(AND(B686=H$1),LOOKUP(9.99999999999999E+307,$H$2:H685)+1,"")</f>
        <v/>
      </c>
      <c r="I686" s="31" t="str">
        <f>IF(AND(B686=I$1),LOOKUP(9.99999999999999E+307,$I$2:I685)+1,"")</f>
        <v/>
      </c>
      <c r="J686" s="31">
        <f>IF(AND(B686=J$1),LOOKUP(9.99999999999999E+307,$J$2:J685)+1,"")</f>
        <v>520</v>
      </c>
      <c r="K686" s="31">
        <f>IF(AND(B686=K$1),LOOKUP(9.99999999999999E+307,$K$2:K685)+1,"")</f>
        <v>520</v>
      </c>
      <c r="L686" s="31">
        <f>IF(AND(B686=L$1),LOOKUP(9.99999999999999E+307,$L$2:L685)+1,"")</f>
        <v>520</v>
      </c>
      <c r="M686" s="31">
        <f>IF(AND(B686=M$1),LOOKUP(9.99999999999999E+307,$M$2:M685)+1,"")</f>
        <v>520</v>
      </c>
      <c r="N686" s="31" t="e">
        <f>IF(AND(B686=N$1),LOOKUP(9.99999999999999E+307,$N$2:N685)+1,"")</f>
        <v>#REF!</v>
      </c>
      <c r="O686" s="31" t="e">
        <f>IF(AND($B686=O$1),LOOKUP(9.99999999999999E+307,$O$2:O685)+1,"")</f>
        <v>#REF!</v>
      </c>
      <c r="P686" s="31" t="e">
        <f>IF(AND($B686=P$1),LOOKUP(9.99999999999999E+307,$P$2:P685)+1,"")</f>
        <v>#REF!</v>
      </c>
      <c r="Q686" s="31" t="e">
        <f>IF(AND($B686=Q$1),LOOKUP(9.99999999999999E+307,$Q$2:Q685)+1,"")</f>
        <v>#REF!</v>
      </c>
      <c r="R686" s="31">
        <f>IF(AND($B686=R$1),LOOKUP(9.99999999999999E+307,$R$2:R685)+1,"")</f>
        <v>520</v>
      </c>
      <c r="S686" s="31">
        <f>IF(AND($B686=S$1),LOOKUP(9.99999999999999E+307,$S$2:S685)+1,"")</f>
        <v>520</v>
      </c>
      <c r="T686" s="265"/>
      <c r="U686" s="265"/>
      <c r="V686" s="265"/>
      <c r="AA686" s="254" t="str">
        <f t="shared" si="76"/>
        <v/>
      </c>
      <c r="AB686" s="254" t="str">
        <f t="shared" si="77"/>
        <v/>
      </c>
      <c r="AC686" s="255">
        <f t="shared" si="73"/>
        <v>0</v>
      </c>
      <c r="AD686" s="255">
        <f t="shared" si="74"/>
        <v>3836</v>
      </c>
      <c r="AE686" s="256" t="str">
        <f t="shared" si="78"/>
        <v/>
      </c>
      <c r="AF686" s="252" t="str">
        <f t="shared" si="72"/>
        <v>-</v>
      </c>
    </row>
    <row r="687" spans="1:32" ht="20.149999999999999" customHeight="1" x14ac:dyDescent="0.75">
      <c r="A687" s="31">
        <v>685</v>
      </c>
      <c r="B687" s="237"/>
      <c r="C687" s="257"/>
      <c r="D687" s="257"/>
      <c r="E687" s="262"/>
      <c r="F687" s="262"/>
      <c r="G687" s="253" t="str">
        <f t="shared" si="75"/>
        <v/>
      </c>
      <c r="H687" s="31" t="str">
        <f>IF(AND(B687=H$1),LOOKUP(9.99999999999999E+307,$H$2:H686)+1,"")</f>
        <v/>
      </c>
      <c r="I687" s="31" t="str">
        <f>IF(AND(B687=I$1),LOOKUP(9.99999999999999E+307,$I$2:I686)+1,"")</f>
        <v/>
      </c>
      <c r="J687" s="31">
        <f>IF(AND(B687=J$1),LOOKUP(9.99999999999999E+307,$J$2:J686)+1,"")</f>
        <v>521</v>
      </c>
      <c r="K687" s="31">
        <f>IF(AND(B687=K$1),LOOKUP(9.99999999999999E+307,$K$2:K686)+1,"")</f>
        <v>521</v>
      </c>
      <c r="L687" s="31">
        <f>IF(AND(B687=L$1),LOOKUP(9.99999999999999E+307,$L$2:L686)+1,"")</f>
        <v>521</v>
      </c>
      <c r="M687" s="31">
        <f>IF(AND(B687=M$1),LOOKUP(9.99999999999999E+307,$M$2:M686)+1,"")</f>
        <v>521</v>
      </c>
      <c r="N687" s="31" t="e">
        <f>IF(AND(B687=N$1),LOOKUP(9.99999999999999E+307,$N$2:N686)+1,"")</f>
        <v>#REF!</v>
      </c>
      <c r="O687" s="31" t="e">
        <f>IF(AND($B687=O$1),LOOKUP(9.99999999999999E+307,$O$2:O686)+1,"")</f>
        <v>#REF!</v>
      </c>
      <c r="P687" s="31" t="e">
        <f>IF(AND($B687=P$1),LOOKUP(9.99999999999999E+307,$P$2:P686)+1,"")</f>
        <v>#REF!</v>
      </c>
      <c r="Q687" s="31" t="e">
        <f>IF(AND($B687=Q$1),LOOKUP(9.99999999999999E+307,$Q$2:Q686)+1,"")</f>
        <v>#REF!</v>
      </c>
      <c r="R687" s="31">
        <f>IF(AND($B687=R$1),LOOKUP(9.99999999999999E+307,$R$2:R686)+1,"")</f>
        <v>521</v>
      </c>
      <c r="S687" s="31">
        <f>IF(AND($B687=S$1),LOOKUP(9.99999999999999E+307,$S$2:S686)+1,"")</f>
        <v>521</v>
      </c>
      <c r="T687" s="265"/>
      <c r="U687" s="265"/>
      <c r="V687" s="265"/>
      <c r="AA687" s="254" t="str">
        <f t="shared" si="76"/>
        <v/>
      </c>
      <c r="AB687" s="254" t="str">
        <f t="shared" si="77"/>
        <v/>
      </c>
      <c r="AC687" s="255">
        <f t="shared" si="73"/>
        <v>0</v>
      </c>
      <c r="AD687" s="255">
        <f t="shared" si="74"/>
        <v>3836</v>
      </c>
      <c r="AE687" s="256" t="str">
        <f t="shared" si="78"/>
        <v/>
      </c>
      <c r="AF687" s="252" t="str">
        <f t="shared" ref="AF687:AF750" si="79">CONCATENATE(B687,"-",AE687)</f>
        <v>-</v>
      </c>
    </row>
    <row r="688" spans="1:32" ht="20.149999999999999" customHeight="1" x14ac:dyDescent="0.75">
      <c r="A688" s="31">
        <v>686</v>
      </c>
      <c r="B688" s="237"/>
      <c r="C688" s="257"/>
      <c r="D688" s="257"/>
      <c r="E688" s="262"/>
      <c r="F688" s="262"/>
      <c r="G688" s="253" t="str">
        <f t="shared" si="75"/>
        <v/>
      </c>
      <c r="H688" s="31" t="str">
        <f>IF(AND(B688=H$1),LOOKUP(9.99999999999999E+307,$H$2:H687)+1,"")</f>
        <v/>
      </c>
      <c r="I688" s="31" t="str">
        <f>IF(AND(B688=I$1),LOOKUP(9.99999999999999E+307,$I$2:I687)+1,"")</f>
        <v/>
      </c>
      <c r="J688" s="31">
        <f>IF(AND(B688=J$1),LOOKUP(9.99999999999999E+307,$J$2:J687)+1,"")</f>
        <v>522</v>
      </c>
      <c r="K688" s="31">
        <f>IF(AND(B688=K$1),LOOKUP(9.99999999999999E+307,$K$2:K687)+1,"")</f>
        <v>522</v>
      </c>
      <c r="L688" s="31">
        <f>IF(AND(B688=L$1),LOOKUP(9.99999999999999E+307,$L$2:L687)+1,"")</f>
        <v>522</v>
      </c>
      <c r="M688" s="31">
        <f>IF(AND(B688=M$1),LOOKUP(9.99999999999999E+307,$M$2:M687)+1,"")</f>
        <v>522</v>
      </c>
      <c r="N688" s="31" t="e">
        <f>IF(AND(B688=N$1),LOOKUP(9.99999999999999E+307,$N$2:N687)+1,"")</f>
        <v>#REF!</v>
      </c>
      <c r="O688" s="31" t="e">
        <f>IF(AND($B688=O$1),LOOKUP(9.99999999999999E+307,$O$2:O687)+1,"")</f>
        <v>#REF!</v>
      </c>
      <c r="P688" s="31" t="e">
        <f>IF(AND($B688=P$1),LOOKUP(9.99999999999999E+307,$P$2:P687)+1,"")</f>
        <v>#REF!</v>
      </c>
      <c r="Q688" s="31" t="e">
        <f>IF(AND($B688=Q$1),LOOKUP(9.99999999999999E+307,$Q$2:Q687)+1,"")</f>
        <v>#REF!</v>
      </c>
      <c r="R688" s="31">
        <f>IF(AND($B688=R$1),LOOKUP(9.99999999999999E+307,$R$2:R687)+1,"")</f>
        <v>522</v>
      </c>
      <c r="S688" s="31">
        <f>IF(AND($B688=S$1),LOOKUP(9.99999999999999E+307,$S$2:S687)+1,"")</f>
        <v>522</v>
      </c>
      <c r="T688" s="265"/>
      <c r="U688" s="265"/>
      <c r="V688" s="265"/>
      <c r="AA688" s="254" t="str">
        <f t="shared" si="76"/>
        <v/>
      </c>
      <c r="AB688" s="254" t="str">
        <f t="shared" si="77"/>
        <v/>
      </c>
      <c r="AC688" s="255">
        <f t="shared" si="73"/>
        <v>0</v>
      </c>
      <c r="AD688" s="255">
        <f t="shared" si="74"/>
        <v>3836</v>
      </c>
      <c r="AE688" s="256" t="str">
        <f t="shared" si="78"/>
        <v/>
      </c>
      <c r="AF688" s="252" t="str">
        <f t="shared" si="79"/>
        <v>-</v>
      </c>
    </row>
    <row r="689" spans="1:32" ht="20.149999999999999" customHeight="1" x14ac:dyDescent="0.75">
      <c r="A689" s="31">
        <v>687</v>
      </c>
      <c r="B689" s="237"/>
      <c r="C689" s="257"/>
      <c r="D689" s="257"/>
      <c r="E689" s="262"/>
      <c r="F689" s="262"/>
      <c r="G689" s="253" t="str">
        <f t="shared" si="75"/>
        <v/>
      </c>
      <c r="H689" s="31" t="str">
        <f>IF(AND(B689=H$1),LOOKUP(9.99999999999999E+307,$H$2:H688)+1,"")</f>
        <v/>
      </c>
      <c r="I689" s="31" t="str">
        <f>IF(AND(B689=I$1),LOOKUP(9.99999999999999E+307,$I$2:I688)+1,"")</f>
        <v/>
      </c>
      <c r="J689" s="31">
        <f>IF(AND(B689=J$1),LOOKUP(9.99999999999999E+307,$J$2:J688)+1,"")</f>
        <v>523</v>
      </c>
      <c r="K689" s="31">
        <f>IF(AND(B689=K$1),LOOKUP(9.99999999999999E+307,$K$2:K688)+1,"")</f>
        <v>523</v>
      </c>
      <c r="L689" s="31">
        <f>IF(AND(B689=L$1),LOOKUP(9.99999999999999E+307,$L$2:L688)+1,"")</f>
        <v>523</v>
      </c>
      <c r="M689" s="31">
        <f>IF(AND(B689=M$1),LOOKUP(9.99999999999999E+307,$M$2:M688)+1,"")</f>
        <v>523</v>
      </c>
      <c r="N689" s="31" t="e">
        <f>IF(AND(B689=N$1),LOOKUP(9.99999999999999E+307,$N$2:N688)+1,"")</f>
        <v>#REF!</v>
      </c>
      <c r="O689" s="31" t="e">
        <f>IF(AND($B689=O$1),LOOKUP(9.99999999999999E+307,$O$2:O688)+1,"")</f>
        <v>#REF!</v>
      </c>
      <c r="P689" s="31" t="e">
        <f>IF(AND($B689=P$1),LOOKUP(9.99999999999999E+307,$P$2:P688)+1,"")</f>
        <v>#REF!</v>
      </c>
      <c r="Q689" s="31" t="e">
        <f>IF(AND($B689=Q$1),LOOKUP(9.99999999999999E+307,$Q$2:Q688)+1,"")</f>
        <v>#REF!</v>
      </c>
      <c r="R689" s="31">
        <f>IF(AND($B689=R$1),LOOKUP(9.99999999999999E+307,$R$2:R688)+1,"")</f>
        <v>523</v>
      </c>
      <c r="S689" s="31">
        <f>IF(AND($B689=S$1),LOOKUP(9.99999999999999E+307,$S$2:S688)+1,"")</f>
        <v>523</v>
      </c>
      <c r="T689" s="265"/>
      <c r="U689" s="265"/>
      <c r="V689" s="265"/>
      <c r="AA689" s="254" t="str">
        <f t="shared" si="76"/>
        <v/>
      </c>
      <c r="AB689" s="254" t="str">
        <f t="shared" si="77"/>
        <v/>
      </c>
      <c r="AC689" s="255">
        <f t="shared" si="73"/>
        <v>0</v>
      </c>
      <c r="AD689" s="255">
        <f t="shared" si="74"/>
        <v>3836</v>
      </c>
      <c r="AE689" s="256" t="str">
        <f t="shared" si="78"/>
        <v/>
      </c>
      <c r="AF689" s="252" t="str">
        <f t="shared" si="79"/>
        <v>-</v>
      </c>
    </row>
    <row r="690" spans="1:32" ht="20.149999999999999" customHeight="1" x14ac:dyDescent="0.75">
      <c r="A690" s="31">
        <v>688</v>
      </c>
      <c r="B690" s="237"/>
      <c r="C690" s="257"/>
      <c r="D690" s="257"/>
      <c r="E690" s="262"/>
      <c r="F690" s="262"/>
      <c r="G690" s="253" t="str">
        <f t="shared" si="75"/>
        <v/>
      </c>
      <c r="H690" s="31" t="str">
        <f>IF(AND(B690=H$1),LOOKUP(9.99999999999999E+307,$H$2:H689)+1,"")</f>
        <v/>
      </c>
      <c r="I690" s="31" t="str">
        <f>IF(AND(B690=I$1),LOOKUP(9.99999999999999E+307,$I$2:I689)+1,"")</f>
        <v/>
      </c>
      <c r="J690" s="31">
        <f>IF(AND(B690=J$1),LOOKUP(9.99999999999999E+307,$J$2:J689)+1,"")</f>
        <v>524</v>
      </c>
      <c r="K690" s="31">
        <f>IF(AND(B690=K$1),LOOKUP(9.99999999999999E+307,$K$2:K689)+1,"")</f>
        <v>524</v>
      </c>
      <c r="L690" s="31">
        <f>IF(AND(B690=L$1),LOOKUP(9.99999999999999E+307,$L$2:L689)+1,"")</f>
        <v>524</v>
      </c>
      <c r="M690" s="31">
        <f>IF(AND(B690=M$1),LOOKUP(9.99999999999999E+307,$M$2:M689)+1,"")</f>
        <v>524</v>
      </c>
      <c r="N690" s="31" t="e">
        <f>IF(AND(B690=N$1),LOOKUP(9.99999999999999E+307,$N$2:N689)+1,"")</f>
        <v>#REF!</v>
      </c>
      <c r="O690" s="31" t="e">
        <f>IF(AND($B690=O$1),LOOKUP(9.99999999999999E+307,$O$2:O689)+1,"")</f>
        <v>#REF!</v>
      </c>
      <c r="P690" s="31" t="e">
        <f>IF(AND($B690=P$1),LOOKUP(9.99999999999999E+307,$P$2:P689)+1,"")</f>
        <v>#REF!</v>
      </c>
      <c r="Q690" s="31" t="e">
        <f>IF(AND($B690=Q$1),LOOKUP(9.99999999999999E+307,$Q$2:Q689)+1,"")</f>
        <v>#REF!</v>
      </c>
      <c r="R690" s="31">
        <f>IF(AND($B690=R$1),LOOKUP(9.99999999999999E+307,$R$2:R689)+1,"")</f>
        <v>524</v>
      </c>
      <c r="S690" s="31">
        <f>IF(AND($B690=S$1),LOOKUP(9.99999999999999E+307,$S$2:S689)+1,"")</f>
        <v>524</v>
      </c>
      <c r="T690" s="265"/>
      <c r="U690" s="265"/>
      <c r="V690" s="265"/>
      <c r="AA690" s="254" t="str">
        <f t="shared" si="76"/>
        <v/>
      </c>
      <c r="AB690" s="254" t="str">
        <f t="shared" si="77"/>
        <v/>
      </c>
      <c r="AC690" s="255">
        <f t="shared" si="73"/>
        <v>0</v>
      </c>
      <c r="AD690" s="255">
        <f t="shared" si="74"/>
        <v>3836</v>
      </c>
      <c r="AE690" s="256" t="str">
        <f t="shared" si="78"/>
        <v/>
      </c>
      <c r="AF690" s="252" t="str">
        <f t="shared" si="79"/>
        <v>-</v>
      </c>
    </row>
    <row r="691" spans="1:32" ht="20.149999999999999" customHeight="1" x14ac:dyDescent="0.75">
      <c r="A691" s="31">
        <v>689</v>
      </c>
      <c r="B691" s="237"/>
      <c r="C691" s="257"/>
      <c r="D691" s="257"/>
      <c r="E691" s="262"/>
      <c r="F691" s="262"/>
      <c r="G691" s="253" t="str">
        <f t="shared" si="75"/>
        <v/>
      </c>
      <c r="H691" s="31" t="str">
        <f>IF(AND(B691=H$1),LOOKUP(9.99999999999999E+307,$H$2:H690)+1,"")</f>
        <v/>
      </c>
      <c r="I691" s="31" t="str">
        <f>IF(AND(B691=I$1),LOOKUP(9.99999999999999E+307,$I$2:I690)+1,"")</f>
        <v/>
      </c>
      <c r="J691" s="31">
        <f>IF(AND(B691=J$1),LOOKUP(9.99999999999999E+307,$J$2:J690)+1,"")</f>
        <v>525</v>
      </c>
      <c r="K691" s="31">
        <f>IF(AND(B691=K$1),LOOKUP(9.99999999999999E+307,$K$2:K690)+1,"")</f>
        <v>525</v>
      </c>
      <c r="L691" s="31">
        <f>IF(AND(B691=L$1),LOOKUP(9.99999999999999E+307,$L$2:L690)+1,"")</f>
        <v>525</v>
      </c>
      <c r="M691" s="31">
        <f>IF(AND(B691=M$1),LOOKUP(9.99999999999999E+307,$M$2:M690)+1,"")</f>
        <v>525</v>
      </c>
      <c r="N691" s="31" t="e">
        <f>IF(AND(B691=N$1),LOOKUP(9.99999999999999E+307,$N$2:N690)+1,"")</f>
        <v>#REF!</v>
      </c>
      <c r="O691" s="31" t="e">
        <f>IF(AND($B691=O$1),LOOKUP(9.99999999999999E+307,$O$2:O690)+1,"")</f>
        <v>#REF!</v>
      </c>
      <c r="P691" s="31" t="e">
        <f>IF(AND($B691=P$1),LOOKUP(9.99999999999999E+307,$P$2:P690)+1,"")</f>
        <v>#REF!</v>
      </c>
      <c r="Q691" s="31" t="e">
        <f>IF(AND($B691=Q$1),LOOKUP(9.99999999999999E+307,$Q$2:Q690)+1,"")</f>
        <v>#REF!</v>
      </c>
      <c r="R691" s="31">
        <f>IF(AND($B691=R$1),LOOKUP(9.99999999999999E+307,$R$2:R690)+1,"")</f>
        <v>525</v>
      </c>
      <c r="S691" s="31">
        <f>IF(AND($B691=S$1),LOOKUP(9.99999999999999E+307,$S$2:S690)+1,"")</f>
        <v>525</v>
      </c>
      <c r="T691" s="265"/>
      <c r="U691" s="265"/>
      <c r="V691" s="265"/>
      <c r="AA691" s="254" t="str">
        <f t="shared" si="76"/>
        <v/>
      </c>
      <c r="AB691" s="254" t="str">
        <f t="shared" si="77"/>
        <v/>
      </c>
      <c r="AC691" s="255">
        <f t="shared" si="73"/>
        <v>0</v>
      </c>
      <c r="AD691" s="255">
        <f t="shared" si="74"/>
        <v>3836</v>
      </c>
      <c r="AE691" s="256" t="str">
        <f t="shared" si="78"/>
        <v/>
      </c>
      <c r="AF691" s="252" t="str">
        <f t="shared" si="79"/>
        <v>-</v>
      </c>
    </row>
    <row r="692" spans="1:32" ht="20.149999999999999" customHeight="1" x14ac:dyDescent="0.75">
      <c r="A692" s="31">
        <v>690</v>
      </c>
      <c r="B692" s="237"/>
      <c r="C692" s="257"/>
      <c r="D692" s="257"/>
      <c r="E692" s="262"/>
      <c r="F692" s="262"/>
      <c r="G692" s="253" t="str">
        <f t="shared" si="75"/>
        <v/>
      </c>
      <c r="H692" s="31" t="str">
        <f>IF(AND(B692=H$1),LOOKUP(9.99999999999999E+307,$H$2:H691)+1,"")</f>
        <v/>
      </c>
      <c r="I692" s="31" t="str">
        <f>IF(AND(B692=I$1),LOOKUP(9.99999999999999E+307,$I$2:I691)+1,"")</f>
        <v/>
      </c>
      <c r="J692" s="31">
        <f>IF(AND(B692=J$1),LOOKUP(9.99999999999999E+307,$J$2:J691)+1,"")</f>
        <v>526</v>
      </c>
      <c r="K692" s="31">
        <f>IF(AND(B692=K$1),LOOKUP(9.99999999999999E+307,$K$2:K691)+1,"")</f>
        <v>526</v>
      </c>
      <c r="L692" s="31">
        <f>IF(AND(B692=L$1),LOOKUP(9.99999999999999E+307,$L$2:L691)+1,"")</f>
        <v>526</v>
      </c>
      <c r="M692" s="31">
        <f>IF(AND(B692=M$1),LOOKUP(9.99999999999999E+307,$M$2:M691)+1,"")</f>
        <v>526</v>
      </c>
      <c r="N692" s="31" t="e">
        <f>IF(AND(B692=N$1),LOOKUP(9.99999999999999E+307,$N$2:N691)+1,"")</f>
        <v>#REF!</v>
      </c>
      <c r="O692" s="31" t="e">
        <f>IF(AND($B692=O$1),LOOKUP(9.99999999999999E+307,$O$2:O691)+1,"")</f>
        <v>#REF!</v>
      </c>
      <c r="P692" s="31" t="e">
        <f>IF(AND($B692=P$1),LOOKUP(9.99999999999999E+307,$P$2:P691)+1,"")</f>
        <v>#REF!</v>
      </c>
      <c r="Q692" s="31" t="e">
        <f>IF(AND($B692=Q$1),LOOKUP(9.99999999999999E+307,$Q$2:Q691)+1,"")</f>
        <v>#REF!</v>
      </c>
      <c r="R692" s="31">
        <f>IF(AND($B692=R$1),LOOKUP(9.99999999999999E+307,$R$2:R691)+1,"")</f>
        <v>526</v>
      </c>
      <c r="S692" s="31">
        <f>IF(AND($B692=S$1),LOOKUP(9.99999999999999E+307,$S$2:S691)+1,"")</f>
        <v>526</v>
      </c>
      <c r="T692" s="265"/>
      <c r="U692" s="265"/>
      <c r="V692" s="265"/>
      <c r="AA692" s="254" t="str">
        <f t="shared" si="76"/>
        <v/>
      </c>
      <c r="AB692" s="254" t="str">
        <f t="shared" si="77"/>
        <v/>
      </c>
      <c r="AC692" s="255">
        <f t="shared" si="73"/>
        <v>0</v>
      </c>
      <c r="AD692" s="255">
        <f t="shared" si="74"/>
        <v>3836</v>
      </c>
      <c r="AE692" s="256" t="str">
        <f t="shared" si="78"/>
        <v/>
      </c>
      <c r="AF692" s="252" t="str">
        <f t="shared" si="79"/>
        <v>-</v>
      </c>
    </row>
    <row r="693" spans="1:32" ht="20.149999999999999" customHeight="1" x14ac:dyDescent="0.75">
      <c r="A693" s="31">
        <v>691</v>
      </c>
      <c r="B693" s="237"/>
      <c r="C693" s="257"/>
      <c r="D693" s="257"/>
      <c r="E693" s="262"/>
      <c r="F693" s="262"/>
      <c r="G693" s="253" t="str">
        <f t="shared" si="75"/>
        <v/>
      </c>
      <c r="H693" s="31" t="str">
        <f>IF(AND(B693=H$1),LOOKUP(9.99999999999999E+307,$H$2:H692)+1,"")</f>
        <v/>
      </c>
      <c r="I693" s="31" t="str">
        <f>IF(AND(B693=I$1),LOOKUP(9.99999999999999E+307,$I$2:I692)+1,"")</f>
        <v/>
      </c>
      <c r="J693" s="31">
        <f>IF(AND(B693=J$1),LOOKUP(9.99999999999999E+307,$J$2:J692)+1,"")</f>
        <v>527</v>
      </c>
      <c r="K693" s="31">
        <f>IF(AND(B693=K$1),LOOKUP(9.99999999999999E+307,$K$2:K692)+1,"")</f>
        <v>527</v>
      </c>
      <c r="L693" s="31">
        <f>IF(AND(B693=L$1),LOOKUP(9.99999999999999E+307,$L$2:L692)+1,"")</f>
        <v>527</v>
      </c>
      <c r="M693" s="31">
        <f>IF(AND(B693=M$1),LOOKUP(9.99999999999999E+307,$M$2:M692)+1,"")</f>
        <v>527</v>
      </c>
      <c r="N693" s="31" t="e">
        <f>IF(AND(B693=N$1),LOOKUP(9.99999999999999E+307,$N$2:N692)+1,"")</f>
        <v>#REF!</v>
      </c>
      <c r="O693" s="31" t="e">
        <f>IF(AND($B693=O$1),LOOKUP(9.99999999999999E+307,$O$2:O692)+1,"")</f>
        <v>#REF!</v>
      </c>
      <c r="P693" s="31" t="e">
        <f>IF(AND($B693=P$1),LOOKUP(9.99999999999999E+307,$P$2:P692)+1,"")</f>
        <v>#REF!</v>
      </c>
      <c r="Q693" s="31" t="e">
        <f>IF(AND($B693=Q$1),LOOKUP(9.99999999999999E+307,$Q$2:Q692)+1,"")</f>
        <v>#REF!</v>
      </c>
      <c r="R693" s="31">
        <f>IF(AND($B693=R$1),LOOKUP(9.99999999999999E+307,$R$2:R692)+1,"")</f>
        <v>527</v>
      </c>
      <c r="S693" s="31">
        <f>IF(AND($B693=S$1),LOOKUP(9.99999999999999E+307,$S$2:S692)+1,"")</f>
        <v>527</v>
      </c>
      <c r="T693" s="265"/>
      <c r="U693" s="265"/>
      <c r="V693" s="265"/>
      <c r="AA693" s="254" t="str">
        <f t="shared" si="76"/>
        <v/>
      </c>
      <c r="AB693" s="254" t="str">
        <f t="shared" si="77"/>
        <v/>
      </c>
      <c r="AC693" s="255">
        <f t="shared" si="73"/>
        <v>0</v>
      </c>
      <c r="AD693" s="255">
        <f t="shared" si="74"/>
        <v>3836</v>
      </c>
      <c r="AE693" s="256" t="str">
        <f t="shared" si="78"/>
        <v/>
      </c>
      <c r="AF693" s="252" t="str">
        <f t="shared" si="79"/>
        <v>-</v>
      </c>
    </row>
    <row r="694" spans="1:32" ht="20.149999999999999" customHeight="1" x14ac:dyDescent="0.75">
      <c r="A694" s="31">
        <v>692</v>
      </c>
      <c r="B694" s="237"/>
      <c r="C694" s="257"/>
      <c r="D694" s="257"/>
      <c r="E694" s="262"/>
      <c r="F694" s="262"/>
      <c r="G694" s="253" t="str">
        <f t="shared" si="75"/>
        <v/>
      </c>
      <c r="H694" s="31" t="str">
        <f>IF(AND(B694=H$1),LOOKUP(9.99999999999999E+307,$H$2:H693)+1,"")</f>
        <v/>
      </c>
      <c r="I694" s="31" t="str">
        <f>IF(AND(B694=I$1),LOOKUP(9.99999999999999E+307,$I$2:I693)+1,"")</f>
        <v/>
      </c>
      <c r="J694" s="31">
        <f>IF(AND(B694=J$1),LOOKUP(9.99999999999999E+307,$J$2:J693)+1,"")</f>
        <v>528</v>
      </c>
      <c r="K694" s="31">
        <f>IF(AND(B694=K$1),LOOKUP(9.99999999999999E+307,$K$2:K693)+1,"")</f>
        <v>528</v>
      </c>
      <c r="L694" s="31">
        <f>IF(AND(B694=L$1),LOOKUP(9.99999999999999E+307,$L$2:L693)+1,"")</f>
        <v>528</v>
      </c>
      <c r="M694" s="31">
        <f>IF(AND(B694=M$1),LOOKUP(9.99999999999999E+307,$M$2:M693)+1,"")</f>
        <v>528</v>
      </c>
      <c r="N694" s="31" t="e">
        <f>IF(AND(B694=N$1),LOOKUP(9.99999999999999E+307,$N$2:N693)+1,"")</f>
        <v>#REF!</v>
      </c>
      <c r="O694" s="31" t="e">
        <f>IF(AND($B694=O$1),LOOKUP(9.99999999999999E+307,$O$2:O693)+1,"")</f>
        <v>#REF!</v>
      </c>
      <c r="P694" s="31" t="e">
        <f>IF(AND($B694=P$1),LOOKUP(9.99999999999999E+307,$P$2:P693)+1,"")</f>
        <v>#REF!</v>
      </c>
      <c r="Q694" s="31" t="e">
        <f>IF(AND($B694=Q$1),LOOKUP(9.99999999999999E+307,$Q$2:Q693)+1,"")</f>
        <v>#REF!</v>
      </c>
      <c r="R694" s="31">
        <f>IF(AND($B694=R$1),LOOKUP(9.99999999999999E+307,$R$2:R693)+1,"")</f>
        <v>528</v>
      </c>
      <c r="S694" s="31">
        <f>IF(AND($B694=S$1),LOOKUP(9.99999999999999E+307,$S$2:S693)+1,"")</f>
        <v>528</v>
      </c>
      <c r="T694" s="265"/>
      <c r="U694" s="265"/>
      <c r="V694" s="265"/>
      <c r="AA694" s="254" t="str">
        <f t="shared" si="76"/>
        <v/>
      </c>
      <c r="AB694" s="254" t="str">
        <f t="shared" si="77"/>
        <v/>
      </c>
      <c r="AC694" s="255">
        <f t="shared" si="73"/>
        <v>0</v>
      </c>
      <c r="AD694" s="255">
        <f t="shared" si="74"/>
        <v>3836</v>
      </c>
      <c r="AE694" s="256" t="str">
        <f t="shared" si="78"/>
        <v/>
      </c>
      <c r="AF694" s="252" t="str">
        <f t="shared" si="79"/>
        <v>-</v>
      </c>
    </row>
    <row r="695" spans="1:32" ht="20.149999999999999" customHeight="1" x14ac:dyDescent="0.75">
      <c r="A695" s="31">
        <v>693</v>
      </c>
      <c r="B695" s="237"/>
      <c r="C695" s="257"/>
      <c r="D695" s="257"/>
      <c r="E695" s="262"/>
      <c r="F695" s="262"/>
      <c r="G695" s="253" t="str">
        <f t="shared" si="75"/>
        <v/>
      </c>
      <c r="H695" s="31" t="str">
        <f>IF(AND(B695=H$1),LOOKUP(9.99999999999999E+307,$H$2:H694)+1,"")</f>
        <v/>
      </c>
      <c r="I695" s="31" t="str">
        <f>IF(AND(B695=I$1),LOOKUP(9.99999999999999E+307,$I$2:I694)+1,"")</f>
        <v/>
      </c>
      <c r="J695" s="31">
        <f>IF(AND(B695=J$1),LOOKUP(9.99999999999999E+307,$J$2:J694)+1,"")</f>
        <v>529</v>
      </c>
      <c r="K695" s="31">
        <f>IF(AND(B695=K$1),LOOKUP(9.99999999999999E+307,$K$2:K694)+1,"")</f>
        <v>529</v>
      </c>
      <c r="L695" s="31">
        <f>IF(AND(B695=L$1),LOOKUP(9.99999999999999E+307,$L$2:L694)+1,"")</f>
        <v>529</v>
      </c>
      <c r="M695" s="31">
        <f>IF(AND(B695=M$1),LOOKUP(9.99999999999999E+307,$M$2:M694)+1,"")</f>
        <v>529</v>
      </c>
      <c r="N695" s="31" t="e">
        <f>IF(AND(B695=N$1),LOOKUP(9.99999999999999E+307,$N$2:N694)+1,"")</f>
        <v>#REF!</v>
      </c>
      <c r="O695" s="31" t="e">
        <f>IF(AND($B695=O$1),LOOKUP(9.99999999999999E+307,$O$2:O694)+1,"")</f>
        <v>#REF!</v>
      </c>
      <c r="P695" s="31" t="e">
        <f>IF(AND($B695=P$1),LOOKUP(9.99999999999999E+307,$P$2:P694)+1,"")</f>
        <v>#REF!</v>
      </c>
      <c r="Q695" s="31" t="e">
        <f>IF(AND($B695=Q$1),LOOKUP(9.99999999999999E+307,$Q$2:Q694)+1,"")</f>
        <v>#REF!</v>
      </c>
      <c r="R695" s="31">
        <f>IF(AND($B695=R$1),LOOKUP(9.99999999999999E+307,$R$2:R694)+1,"")</f>
        <v>529</v>
      </c>
      <c r="S695" s="31">
        <f>IF(AND($B695=S$1),LOOKUP(9.99999999999999E+307,$S$2:S694)+1,"")</f>
        <v>529</v>
      </c>
      <c r="T695" s="265"/>
      <c r="U695" s="265"/>
      <c r="V695" s="265"/>
      <c r="AA695" s="254" t="str">
        <f t="shared" si="76"/>
        <v/>
      </c>
      <c r="AB695" s="254" t="str">
        <f t="shared" si="77"/>
        <v/>
      </c>
      <c r="AC695" s="255">
        <f t="shared" si="73"/>
        <v>0</v>
      </c>
      <c r="AD695" s="255">
        <f t="shared" si="74"/>
        <v>3836</v>
      </c>
      <c r="AE695" s="256" t="str">
        <f t="shared" si="78"/>
        <v/>
      </c>
      <c r="AF695" s="252" t="str">
        <f t="shared" si="79"/>
        <v>-</v>
      </c>
    </row>
    <row r="696" spans="1:32" ht="20.149999999999999" customHeight="1" x14ac:dyDescent="0.75">
      <c r="A696" s="31">
        <v>694</v>
      </c>
      <c r="B696" s="237"/>
      <c r="C696" s="257"/>
      <c r="D696" s="257"/>
      <c r="E696" s="262"/>
      <c r="F696" s="262"/>
      <c r="G696" s="253" t="str">
        <f t="shared" si="75"/>
        <v/>
      </c>
      <c r="H696" s="31" t="str">
        <f>IF(AND(B696=H$1),LOOKUP(9.99999999999999E+307,$H$2:H695)+1,"")</f>
        <v/>
      </c>
      <c r="I696" s="31" t="str">
        <f>IF(AND(B696=I$1),LOOKUP(9.99999999999999E+307,$I$2:I695)+1,"")</f>
        <v/>
      </c>
      <c r="J696" s="31">
        <f>IF(AND(B696=J$1),LOOKUP(9.99999999999999E+307,$J$2:J695)+1,"")</f>
        <v>530</v>
      </c>
      <c r="K696" s="31">
        <f>IF(AND(B696=K$1),LOOKUP(9.99999999999999E+307,$K$2:K695)+1,"")</f>
        <v>530</v>
      </c>
      <c r="L696" s="31">
        <f>IF(AND(B696=L$1),LOOKUP(9.99999999999999E+307,$L$2:L695)+1,"")</f>
        <v>530</v>
      </c>
      <c r="M696" s="31">
        <f>IF(AND(B696=M$1),LOOKUP(9.99999999999999E+307,$M$2:M695)+1,"")</f>
        <v>530</v>
      </c>
      <c r="N696" s="31" t="e">
        <f>IF(AND(B696=N$1),LOOKUP(9.99999999999999E+307,$N$2:N695)+1,"")</f>
        <v>#REF!</v>
      </c>
      <c r="O696" s="31" t="e">
        <f>IF(AND($B696=O$1),LOOKUP(9.99999999999999E+307,$O$2:O695)+1,"")</f>
        <v>#REF!</v>
      </c>
      <c r="P696" s="31" t="e">
        <f>IF(AND($B696=P$1),LOOKUP(9.99999999999999E+307,$P$2:P695)+1,"")</f>
        <v>#REF!</v>
      </c>
      <c r="Q696" s="31" t="e">
        <f>IF(AND($B696=Q$1),LOOKUP(9.99999999999999E+307,$Q$2:Q695)+1,"")</f>
        <v>#REF!</v>
      </c>
      <c r="R696" s="31">
        <f>IF(AND($B696=R$1),LOOKUP(9.99999999999999E+307,$R$2:R695)+1,"")</f>
        <v>530</v>
      </c>
      <c r="S696" s="31">
        <f>IF(AND($B696=S$1),LOOKUP(9.99999999999999E+307,$S$2:S695)+1,"")</f>
        <v>530</v>
      </c>
      <c r="T696" s="265"/>
      <c r="U696" s="265"/>
      <c r="V696" s="265"/>
      <c r="AA696" s="254" t="str">
        <f t="shared" si="76"/>
        <v/>
      </c>
      <c r="AB696" s="254" t="str">
        <f t="shared" si="77"/>
        <v/>
      </c>
      <c r="AC696" s="255">
        <f t="shared" si="73"/>
        <v>0</v>
      </c>
      <c r="AD696" s="255">
        <f t="shared" si="74"/>
        <v>3836</v>
      </c>
      <c r="AE696" s="256" t="str">
        <f t="shared" si="78"/>
        <v/>
      </c>
      <c r="AF696" s="252" t="str">
        <f t="shared" si="79"/>
        <v>-</v>
      </c>
    </row>
    <row r="697" spans="1:32" ht="20.149999999999999" customHeight="1" x14ac:dyDescent="0.75">
      <c r="A697" s="31">
        <v>695</v>
      </c>
      <c r="B697" s="237"/>
      <c r="C697" s="257"/>
      <c r="D697" s="257"/>
      <c r="E697" s="262"/>
      <c r="F697" s="262"/>
      <c r="G697" s="253" t="str">
        <f t="shared" si="75"/>
        <v/>
      </c>
      <c r="H697" s="31" t="str">
        <f>IF(AND(B697=H$1),LOOKUP(9.99999999999999E+307,$H$2:H696)+1,"")</f>
        <v/>
      </c>
      <c r="I697" s="31" t="str">
        <f>IF(AND(B697=I$1),LOOKUP(9.99999999999999E+307,$I$2:I696)+1,"")</f>
        <v/>
      </c>
      <c r="J697" s="31">
        <f>IF(AND(B697=J$1),LOOKUP(9.99999999999999E+307,$J$2:J696)+1,"")</f>
        <v>531</v>
      </c>
      <c r="K697" s="31">
        <f>IF(AND(B697=K$1),LOOKUP(9.99999999999999E+307,$K$2:K696)+1,"")</f>
        <v>531</v>
      </c>
      <c r="L697" s="31">
        <f>IF(AND(B697=L$1),LOOKUP(9.99999999999999E+307,$L$2:L696)+1,"")</f>
        <v>531</v>
      </c>
      <c r="M697" s="31">
        <f>IF(AND(B697=M$1),LOOKUP(9.99999999999999E+307,$M$2:M696)+1,"")</f>
        <v>531</v>
      </c>
      <c r="N697" s="31" t="e">
        <f>IF(AND(B697=N$1),LOOKUP(9.99999999999999E+307,$N$2:N696)+1,"")</f>
        <v>#REF!</v>
      </c>
      <c r="O697" s="31" t="e">
        <f>IF(AND($B697=O$1),LOOKUP(9.99999999999999E+307,$O$2:O696)+1,"")</f>
        <v>#REF!</v>
      </c>
      <c r="P697" s="31" t="e">
        <f>IF(AND($B697=P$1),LOOKUP(9.99999999999999E+307,$P$2:P696)+1,"")</f>
        <v>#REF!</v>
      </c>
      <c r="Q697" s="31" t="e">
        <f>IF(AND($B697=Q$1),LOOKUP(9.99999999999999E+307,$Q$2:Q696)+1,"")</f>
        <v>#REF!</v>
      </c>
      <c r="R697" s="31">
        <f>IF(AND($B697=R$1),LOOKUP(9.99999999999999E+307,$R$2:R696)+1,"")</f>
        <v>531</v>
      </c>
      <c r="S697" s="31">
        <f>IF(AND($B697=S$1),LOOKUP(9.99999999999999E+307,$S$2:S696)+1,"")</f>
        <v>531</v>
      </c>
      <c r="T697" s="265"/>
      <c r="U697" s="265"/>
      <c r="V697" s="265"/>
      <c r="AA697" s="254" t="str">
        <f t="shared" si="76"/>
        <v/>
      </c>
      <c r="AB697" s="254" t="str">
        <f t="shared" si="77"/>
        <v/>
      </c>
      <c r="AC697" s="255">
        <f t="shared" si="73"/>
        <v>0</v>
      </c>
      <c r="AD697" s="255">
        <f t="shared" si="74"/>
        <v>3836</v>
      </c>
      <c r="AE697" s="256" t="str">
        <f t="shared" si="78"/>
        <v/>
      </c>
      <c r="AF697" s="252" t="str">
        <f t="shared" si="79"/>
        <v>-</v>
      </c>
    </row>
    <row r="698" spans="1:32" ht="20.149999999999999" customHeight="1" x14ac:dyDescent="0.75">
      <c r="A698" s="31">
        <v>696</v>
      </c>
      <c r="B698" s="237"/>
      <c r="C698" s="257"/>
      <c r="D698" s="257"/>
      <c r="E698" s="262"/>
      <c r="F698" s="262"/>
      <c r="G698" s="253" t="str">
        <f t="shared" si="75"/>
        <v/>
      </c>
      <c r="H698" s="31" t="str">
        <f>IF(AND(B698=H$1),LOOKUP(9.99999999999999E+307,$H$2:H697)+1,"")</f>
        <v/>
      </c>
      <c r="I698" s="31" t="str">
        <f>IF(AND(B698=I$1),LOOKUP(9.99999999999999E+307,$I$2:I697)+1,"")</f>
        <v/>
      </c>
      <c r="J698" s="31">
        <f>IF(AND(B698=J$1),LOOKUP(9.99999999999999E+307,$J$2:J697)+1,"")</f>
        <v>532</v>
      </c>
      <c r="K698" s="31">
        <f>IF(AND(B698=K$1),LOOKUP(9.99999999999999E+307,$K$2:K697)+1,"")</f>
        <v>532</v>
      </c>
      <c r="L698" s="31">
        <f>IF(AND(B698=L$1),LOOKUP(9.99999999999999E+307,$L$2:L697)+1,"")</f>
        <v>532</v>
      </c>
      <c r="M698" s="31">
        <f>IF(AND(B698=M$1),LOOKUP(9.99999999999999E+307,$M$2:M697)+1,"")</f>
        <v>532</v>
      </c>
      <c r="N698" s="31" t="e">
        <f>IF(AND(B698=N$1),LOOKUP(9.99999999999999E+307,$N$2:N697)+1,"")</f>
        <v>#REF!</v>
      </c>
      <c r="O698" s="31" t="e">
        <f>IF(AND($B698=O$1),LOOKUP(9.99999999999999E+307,$O$2:O697)+1,"")</f>
        <v>#REF!</v>
      </c>
      <c r="P698" s="31" t="e">
        <f>IF(AND($B698=P$1),LOOKUP(9.99999999999999E+307,$P$2:P697)+1,"")</f>
        <v>#REF!</v>
      </c>
      <c r="Q698" s="31" t="e">
        <f>IF(AND($B698=Q$1),LOOKUP(9.99999999999999E+307,$Q$2:Q697)+1,"")</f>
        <v>#REF!</v>
      </c>
      <c r="R698" s="31">
        <f>IF(AND($B698=R$1),LOOKUP(9.99999999999999E+307,$R$2:R697)+1,"")</f>
        <v>532</v>
      </c>
      <c r="S698" s="31">
        <f>IF(AND($B698=S$1),LOOKUP(9.99999999999999E+307,$S$2:S697)+1,"")</f>
        <v>532</v>
      </c>
      <c r="T698" s="265"/>
      <c r="U698" s="265"/>
      <c r="V698" s="265"/>
      <c r="AA698" s="254" t="str">
        <f t="shared" si="76"/>
        <v/>
      </c>
      <c r="AB698" s="254" t="str">
        <f t="shared" si="77"/>
        <v/>
      </c>
      <c r="AC698" s="255">
        <f t="shared" si="73"/>
        <v>0</v>
      </c>
      <c r="AD698" s="255">
        <f t="shared" si="74"/>
        <v>3836</v>
      </c>
      <c r="AE698" s="256" t="str">
        <f t="shared" si="78"/>
        <v/>
      </c>
      <c r="AF698" s="252" t="str">
        <f t="shared" si="79"/>
        <v>-</v>
      </c>
    </row>
    <row r="699" spans="1:32" ht="20.149999999999999" customHeight="1" x14ac:dyDescent="0.75">
      <c r="A699" s="31">
        <v>697</v>
      </c>
      <c r="B699" s="237"/>
      <c r="C699" s="257"/>
      <c r="D699" s="257"/>
      <c r="E699" s="262"/>
      <c r="F699" s="262"/>
      <c r="G699" s="253" t="str">
        <f t="shared" si="75"/>
        <v/>
      </c>
      <c r="H699" s="31" t="str">
        <f>IF(AND(B699=H$1),LOOKUP(9.99999999999999E+307,$H$2:H698)+1,"")</f>
        <v/>
      </c>
      <c r="I699" s="31" t="str">
        <f>IF(AND(B699=I$1),LOOKUP(9.99999999999999E+307,$I$2:I698)+1,"")</f>
        <v/>
      </c>
      <c r="J699" s="31">
        <f>IF(AND(B699=J$1),LOOKUP(9.99999999999999E+307,$J$2:J698)+1,"")</f>
        <v>533</v>
      </c>
      <c r="K699" s="31">
        <f>IF(AND(B699=K$1),LOOKUP(9.99999999999999E+307,$K$2:K698)+1,"")</f>
        <v>533</v>
      </c>
      <c r="L699" s="31">
        <f>IF(AND(B699=L$1),LOOKUP(9.99999999999999E+307,$L$2:L698)+1,"")</f>
        <v>533</v>
      </c>
      <c r="M699" s="31">
        <f>IF(AND(B699=M$1),LOOKUP(9.99999999999999E+307,$M$2:M698)+1,"")</f>
        <v>533</v>
      </c>
      <c r="N699" s="31" t="e">
        <f>IF(AND(B699=N$1),LOOKUP(9.99999999999999E+307,$N$2:N698)+1,"")</f>
        <v>#REF!</v>
      </c>
      <c r="O699" s="31" t="e">
        <f>IF(AND($B699=O$1),LOOKUP(9.99999999999999E+307,$O$2:O698)+1,"")</f>
        <v>#REF!</v>
      </c>
      <c r="P699" s="31" t="e">
        <f>IF(AND($B699=P$1),LOOKUP(9.99999999999999E+307,$P$2:P698)+1,"")</f>
        <v>#REF!</v>
      </c>
      <c r="Q699" s="31" t="e">
        <f>IF(AND($B699=Q$1),LOOKUP(9.99999999999999E+307,$Q$2:Q698)+1,"")</f>
        <v>#REF!</v>
      </c>
      <c r="R699" s="31">
        <f>IF(AND($B699=R$1),LOOKUP(9.99999999999999E+307,$R$2:R698)+1,"")</f>
        <v>533</v>
      </c>
      <c r="S699" s="31">
        <f>IF(AND($B699=S$1),LOOKUP(9.99999999999999E+307,$S$2:S698)+1,"")</f>
        <v>533</v>
      </c>
      <c r="T699" s="265"/>
      <c r="U699" s="265"/>
      <c r="V699" s="265"/>
      <c r="AA699" s="254" t="str">
        <f t="shared" si="76"/>
        <v/>
      </c>
      <c r="AB699" s="254" t="str">
        <f t="shared" si="77"/>
        <v/>
      </c>
      <c r="AC699" s="255">
        <f t="shared" si="73"/>
        <v>0</v>
      </c>
      <c r="AD699" s="255">
        <f t="shared" si="74"/>
        <v>3836</v>
      </c>
      <c r="AE699" s="256" t="str">
        <f t="shared" si="78"/>
        <v/>
      </c>
      <c r="AF699" s="252" t="str">
        <f t="shared" si="79"/>
        <v>-</v>
      </c>
    </row>
    <row r="700" spans="1:32" ht="20.149999999999999" customHeight="1" x14ac:dyDescent="0.75">
      <c r="A700" s="31">
        <v>698</v>
      </c>
      <c r="B700" s="237"/>
      <c r="C700" s="257"/>
      <c r="D700" s="257"/>
      <c r="E700" s="262"/>
      <c r="F700" s="262"/>
      <c r="G700" s="253" t="str">
        <f t="shared" si="75"/>
        <v/>
      </c>
      <c r="H700" s="31" t="str">
        <f>IF(AND(B700=H$1),LOOKUP(9.99999999999999E+307,$H$2:H699)+1,"")</f>
        <v/>
      </c>
      <c r="I700" s="31" t="str">
        <f>IF(AND(B700=I$1),LOOKUP(9.99999999999999E+307,$I$2:I699)+1,"")</f>
        <v/>
      </c>
      <c r="J700" s="31">
        <f>IF(AND(B700=J$1),LOOKUP(9.99999999999999E+307,$J$2:J699)+1,"")</f>
        <v>534</v>
      </c>
      <c r="K700" s="31">
        <f>IF(AND(B700=K$1),LOOKUP(9.99999999999999E+307,$K$2:K699)+1,"")</f>
        <v>534</v>
      </c>
      <c r="L700" s="31">
        <f>IF(AND(B700=L$1),LOOKUP(9.99999999999999E+307,$L$2:L699)+1,"")</f>
        <v>534</v>
      </c>
      <c r="M700" s="31">
        <f>IF(AND(B700=M$1),LOOKUP(9.99999999999999E+307,$M$2:M699)+1,"")</f>
        <v>534</v>
      </c>
      <c r="N700" s="31" t="e">
        <f>IF(AND(B700=N$1),LOOKUP(9.99999999999999E+307,$N$2:N699)+1,"")</f>
        <v>#REF!</v>
      </c>
      <c r="O700" s="31" t="e">
        <f>IF(AND($B700=O$1),LOOKUP(9.99999999999999E+307,$O$2:O699)+1,"")</f>
        <v>#REF!</v>
      </c>
      <c r="P700" s="31" t="e">
        <f>IF(AND($B700=P$1),LOOKUP(9.99999999999999E+307,$P$2:P699)+1,"")</f>
        <v>#REF!</v>
      </c>
      <c r="Q700" s="31" t="e">
        <f>IF(AND($B700=Q$1),LOOKUP(9.99999999999999E+307,$Q$2:Q699)+1,"")</f>
        <v>#REF!</v>
      </c>
      <c r="R700" s="31">
        <f>IF(AND($B700=R$1),LOOKUP(9.99999999999999E+307,$R$2:R699)+1,"")</f>
        <v>534</v>
      </c>
      <c r="S700" s="31">
        <f>IF(AND($B700=S$1),LOOKUP(9.99999999999999E+307,$S$2:S699)+1,"")</f>
        <v>534</v>
      </c>
      <c r="T700" s="265"/>
      <c r="U700" s="265"/>
      <c r="V700" s="265"/>
      <c r="AA700" s="254" t="str">
        <f t="shared" si="76"/>
        <v/>
      </c>
      <c r="AB700" s="254" t="str">
        <f t="shared" si="77"/>
        <v/>
      </c>
      <c r="AC700" s="255">
        <f t="shared" si="73"/>
        <v>0</v>
      </c>
      <c r="AD700" s="255">
        <f t="shared" si="74"/>
        <v>3836</v>
      </c>
      <c r="AE700" s="256" t="str">
        <f t="shared" si="78"/>
        <v/>
      </c>
      <c r="AF700" s="252" t="str">
        <f t="shared" si="79"/>
        <v>-</v>
      </c>
    </row>
    <row r="701" spans="1:32" ht="20.149999999999999" customHeight="1" x14ac:dyDescent="0.75">
      <c r="A701" s="31">
        <v>699</v>
      </c>
      <c r="B701" s="237"/>
      <c r="C701" s="257"/>
      <c r="D701" s="257"/>
      <c r="E701" s="262"/>
      <c r="F701" s="262"/>
      <c r="G701" s="253" t="str">
        <f t="shared" si="75"/>
        <v/>
      </c>
      <c r="H701" s="31" t="str">
        <f>IF(AND(B701=H$1),LOOKUP(9.99999999999999E+307,$H$2:H700)+1,"")</f>
        <v/>
      </c>
      <c r="I701" s="31" t="str">
        <f>IF(AND(B701=I$1),LOOKUP(9.99999999999999E+307,$I$2:I700)+1,"")</f>
        <v/>
      </c>
      <c r="J701" s="31">
        <f>IF(AND(B701=J$1),LOOKUP(9.99999999999999E+307,$J$2:J700)+1,"")</f>
        <v>535</v>
      </c>
      <c r="K701" s="31">
        <f>IF(AND(B701=K$1),LOOKUP(9.99999999999999E+307,$K$2:K700)+1,"")</f>
        <v>535</v>
      </c>
      <c r="L701" s="31">
        <f>IF(AND(B701=L$1),LOOKUP(9.99999999999999E+307,$L$2:L700)+1,"")</f>
        <v>535</v>
      </c>
      <c r="M701" s="31">
        <f>IF(AND(B701=M$1),LOOKUP(9.99999999999999E+307,$M$2:M700)+1,"")</f>
        <v>535</v>
      </c>
      <c r="N701" s="31" t="e">
        <f>IF(AND(B701=N$1),LOOKUP(9.99999999999999E+307,$N$2:N700)+1,"")</f>
        <v>#REF!</v>
      </c>
      <c r="O701" s="31" t="e">
        <f>IF(AND($B701=O$1),LOOKUP(9.99999999999999E+307,$O$2:O700)+1,"")</f>
        <v>#REF!</v>
      </c>
      <c r="P701" s="31" t="e">
        <f>IF(AND($B701=P$1),LOOKUP(9.99999999999999E+307,$P$2:P700)+1,"")</f>
        <v>#REF!</v>
      </c>
      <c r="Q701" s="31" t="e">
        <f>IF(AND($B701=Q$1),LOOKUP(9.99999999999999E+307,$Q$2:Q700)+1,"")</f>
        <v>#REF!</v>
      </c>
      <c r="R701" s="31">
        <f>IF(AND($B701=R$1),LOOKUP(9.99999999999999E+307,$R$2:R700)+1,"")</f>
        <v>535</v>
      </c>
      <c r="S701" s="31">
        <f>IF(AND($B701=S$1),LOOKUP(9.99999999999999E+307,$S$2:S700)+1,"")</f>
        <v>535</v>
      </c>
      <c r="T701" s="265"/>
      <c r="U701" s="265"/>
      <c r="V701" s="265"/>
      <c r="AA701" s="254" t="str">
        <f t="shared" si="76"/>
        <v/>
      </c>
      <c r="AB701" s="254" t="str">
        <f t="shared" si="77"/>
        <v/>
      </c>
      <c r="AC701" s="255">
        <f t="shared" si="73"/>
        <v>0</v>
      </c>
      <c r="AD701" s="255">
        <f t="shared" si="74"/>
        <v>3836</v>
      </c>
      <c r="AE701" s="256" t="str">
        <f t="shared" si="78"/>
        <v/>
      </c>
      <c r="AF701" s="252" t="str">
        <f t="shared" si="79"/>
        <v>-</v>
      </c>
    </row>
    <row r="702" spans="1:32" ht="20.149999999999999" customHeight="1" x14ac:dyDescent="0.75">
      <c r="A702" s="31">
        <v>700</v>
      </c>
      <c r="B702" s="237"/>
      <c r="C702" s="257"/>
      <c r="D702" s="257"/>
      <c r="E702" s="262"/>
      <c r="F702" s="262"/>
      <c r="G702" s="253" t="str">
        <f t="shared" si="75"/>
        <v/>
      </c>
      <c r="H702" s="31" t="str">
        <f>IF(AND(B702=H$1),LOOKUP(9.99999999999999E+307,$H$2:H701)+1,"")</f>
        <v/>
      </c>
      <c r="I702" s="31" t="str">
        <f>IF(AND(B702=I$1),LOOKUP(9.99999999999999E+307,$I$2:I701)+1,"")</f>
        <v/>
      </c>
      <c r="J702" s="31">
        <f>IF(AND(B702=J$1),LOOKUP(9.99999999999999E+307,$J$2:J701)+1,"")</f>
        <v>536</v>
      </c>
      <c r="K702" s="31">
        <f>IF(AND(B702=K$1),LOOKUP(9.99999999999999E+307,$K$2:K701)+1,"")</f>
        <v>536</v>
      </c>
      <c r="L702" s="31">
        <f>IF(AND(B702=L$1),LOOKUP(9.99999999999999E+307,$L$2:L701)+1,"")</f>
        <v>536</v>
      </c>
      <c r="M702" s="31">
        <f>IF(AND(B702=M$1),LOOKUP(9.99999999999999E+307,$M$2:M701)+1,"")</f>
        <v>536</v>
      </c>
      <c r="N702" s="31" t="e">
        <f>IF(AND(B702=N$1),LOOKUP(9.99999999999999E+307,$N$2:N701)+1,"")</f>
        <v>#REF!</v>
      </c>
      <c r="O702" s="31" t="e">
        <f>IF(AND($B702=O$1),LOOKUP(9.99999999999999E+307,$O$2:O701)+1,"")</f>
        <v>#REF!</v>
      </c>
      <c r="P702" s="31" t="e">
        <f>IF(AND($B702=P$1),LOOKUP(9.99999999999999E+307,$P$2:P701)+1,"")</f>
        <v>#REF!</v>
      </c>
      <c r="Q702" s="31" t="e">
        <f>IF(AND($B702=Q$1),LOOKUP(9.99999999999999E+307,$Q$2:Q701)+1,"")</f>
        <v>#REF!</v>
      </c>
      <c r="R702" s="31">
        <f>IF(AND($B702=R$1),LOOKUP(9.99999999999999E+307,$R$2:R701)+1,"")</f>
        <v>536</v>
      </c>
      <c r="S702" s="31">
        <f>IF(AND($B702=S$1),LOOKUP(9.99999999999999E+307,$S$2:S701)+1,"")</f>
        <v>536</v>
      </c>
      <c r="T702" s="265"/>
      <c r="U702" s="265"/>
      <c r="V702" s="265"/>
      <c r="AA702" s="254" t="str">
        <f t="shared" si="76"/>
        <v/>
      </c>
      <c r="AB702" s="254" t="str">
        <f t="shared" si="77"/>
        <v/>
      </c>
      <c r="AC702" s="255">
        <f t="shared" si="73"/>
        <v>0</v>
      </c>
      <c r="AD702" s="255">
        <f t="shared" si="74"/>
        <v>3836</v>
      </c>
      <c r="AE702" s="256" t="str">
        <f t="shared" si="78"/>
        <v/>
      </c>
      <c r="AF702" s="252" t="str">
        <f t="shared" si="79"/>
        <v>-</v>
      </c>
    </row>
    <row r="703" spans="1:32" ht="20.149999999999999" customHeight="1" x14ac:dyDescent="0.75">
      <c r="A703" s="31">
        <v>701</v>
      </c>
      <c r="B703" s="237"/>
      <c r="C703" s="257"/>
      <c r="D703" s="257"/>
      <c r="E703" s="262"/>
      <c r="F703" s="262"/>
      <c r="G703" s="253" t="str">
        <f t="shared" si="75"/>
        <v/>
      </c>
      <c r="H703" s="31" t="str">
        <f>IF(AND(B703=H$1),LOOKUP(9.99999999999999E+307,$H$2:H702)+1,"")</f>
        <v/>
      </c>
      <c r="I703" s="31" t="str">
        <f>IF(AND(B703=I$1),LOOKUP(9.99999999999999E+307,$I$2:I702)+1,"")</f>
        <v/>
      </c>
      <c r="J703" s="31">
        <f>IF(AND(B703=J$1),LOOKUP(9.99999999999999E+307,$J$2:J702)+1,"")</f>
        <v>537</v>
      </c>
      <c r="K703" s="31">
        <f>IF(AND(B703=K$1),LOOKUP(9.99999999999999E+307,$K$2:K702)+1,"")</f>
        <v>537</v>
      </c>
      <c r="L703" s="31">
        <f>IF(AND(B703=L$1),LOOKUP(9.99999999999999E+307,$L$2:L702)+1,"")</f>
        <v>537</v>
      </c>
      <c r="M703" s="31">
        <f>IF(AND(B703=M$1),LOOKUP(9.99999999999999E+307,$M$2:M702)+1,"")</f>
        <v>537</v>
      </c>
      <c r="N703" s="31" t="e">
        <f>IF(AND(B703=N$1),LOOKUP(9.99999999999999E+307,$N$2:N702)+1,"")</f>
        <v>#REF!</v>
      </c>
      <c r="O703" s="31" t="e">
        <f>IF(AND($B703=O$1),LOOKUP(9.99999999999999E+307,$O$2:O702)+1,"")</f>
        <v>#REF!</v>
      </c>
      <c r="P703" s="31" t="e">
        <f>IF(AND($B703=P$1),LOOKUP(9.99999999999999E+307,$P$2:P702)+1,"")</f>
        <v>#REF!</v>
      </c>
      <c r="Q703" s="31" t="e">
        <f>IF(AND($B703=Q$1),LOOKUP(9.99999999999999E+307,$Q$2:Q702)+1,"")</f>
        <v>#REF!</v>
      </c>
      <c r="R703" s="31">
        <f>IF(AND($B703=R$1),LOOKUP(9.99999999999999E+307,$R$2:R702)+1,"")</f>
        <v>537</v>
      </c>
      <c r="S703" s="31">
        <f>IF(AND($B703=S$1),LOOKUP(9.99999999999999E+307,$S$2:S702)+1,"")</f>
        <v>537</v>
      </c>
      <c r="T703" s="265"/>
      <c r="U703" s="265"/>
      <c r="V703" s="265"/>
      <c r="AA703" s="254" t="str">
        <f t="shared" si="76"/>
        <v/>
      </c>
      <c r="AB703" s="254" t="str">
        <f t="shared" si="77"/>
        <v/>
      </c>
      <c r="AC703" s="255">
        <f t="shared" si="73"/>
        <v>0</v>
      </c>
      <c r="AD703" s="255">
        <f t="shared" si="74"/>
        <v>3836</v>
      </c>
      <c r="AE703" s="256" t="str">
        <f t="shared" si="78"/>
        <v/>
      </c>
      <c r="AF703" s="252" t="str">
        <f t="shared" si="79"/>
        <v>-</v>
      </c>
    </row>
    <row r="704" spans="1:32" ht="20.149999999999999" customHeight="1" x14ac:dyDescent="0.75">
      <c r="A704" s="31">
        <v>702</v>
      </c>
      <c r="B704" s="237"/>
      <c r="C704" s="257"/>
      <c r="D704" s="257"/>
      <c r="E704" s="262"/>
      <c r="F704" s="262"/>
      <c r="G704" s="253" t="str">
        <f t="shared" si="75"/>
        <v/>
      </c>
      <c r="H704" s="31" t="str">
        <f>IF(AND(B704=H$1),LOOKUP(9.99999999999999E+307,$H$2:H703)+1,"")</f>
        <v/>
      </c>
      <c r="I704" s="31" t="str">
        <f>IF(AND(B704=I$1),LOOKUP(9.99999999999999E+307,$I$2:I703)+1,"")</f>
        <v/>
      </c>
      <c r="J704" s="31">
        <f>IF(AND(B704=J$1),LOOKUP(9.99999999999999E+307,$J$2:J703)+1,"")</f>
        <v>538</v>
      </c>
      <c r="K704" s="31">
        <f>IF(AND(B704=K$1),LOOKUP(9.99999999999999E+307,$K$2:K703)+1,"")</f>
        <v>538</v>
      </c>
      <c r="L704" s="31">
        <f>IF(AND(B704=L$1),LOOKUP(9.99999999999999E+307,$L$2:L703)+1,"")</f>
        <v>538</v>
      </c>
      <c r="M704" s="31">
        <f>IF(AND(B704=M$1),LOOKUP(9.99999999999999E+307,$M$2:M703)+1,"")</f>
        <v>538</v>
      </c>
      <c r="N704" s="31" t="e">
        <f>IF(AND(B704=N$1),LOOKUP(9.99999999999999E+307,$N$2:N703)+1,"")</f>
        <v>#REF!</v>
      </c>
      <c r="O704" s="31" t="e">
        <f>IF(AND($B704=O$1),LOOKUP(9.99999999999999E+307,$O$2:O703)+1,"")</f>
        <v>#REF!</v>
      </c>
      <c r="P704" s="31" t="e">
        <f>IF(AND($B704=P$1),LOOKUP(9.99999999999999E+307,$P$2:P703)+1,"")</f>
        <v>#REF!</v>
      </c>
      <c r="Q704" s="31" t="e">
        <f>IF(AND($B704=Q$1),LOOKUP(9.99999999999999E+307,$Q$2:Q703)+1,"")</f>
        <v>#REF!</v>
      </c>
      <c r="R704" s="31">
        <f>IF(AND($B704=R$1),LOOKUP(9.99999999999999E+307,$R$2:R703)+1,"")</f>
        <v>538</v>
      </c>
      <c r="S704" s="31">
        <f>IF(AND($B704=S$1),LOOKUP(9.99999999999999E+307,$S$2:S703)+1,"")</f>
        <v>538</v>
      </c>
      <c r="T704" s="265"/>
      <c r="U704" s="265"/>
      <c r="V704" s="265"/>
      <c r="AA704" s="254" t="str">
        <f t="shared" si="76"/>
        <v/>
      </c>
      <c r="AB704" s="254" t="str">
        <f t="shared" si="77"/>
        <v/>
      </c>
      <c r="AC704" s="255">
        <f t="shared" si="73"/>
        <v>0</v>
      </c>
      <c r="AD704" s="255">
        <f t="shared" si="74"/>
        <v>3836</v>
      </c>
      <c r="AE704" s="256" t="str">
        <f t="shared" si="78"/>
        <v/>
      </c>
      <c r="AF704" s="252" t="str">
        <f t="shared" si="79"/>
        <v>-</v>
      </c>
    </row>
    <row r="705" spans="1:32" ht="20.149999999999999" customHeight="1" x14ac:dyDescent="0.75">
      <c r="A705" s="31">
        <v>703</v>
      </c>
      <c r="B705" s="237"/>
      <c r="C705" s="257"/>
      <c r="D705" s="257"/>
      <c r="E705" s="262"/>
      <c r="F705" s="262"/>
      <c r="G705" s="253" t="str">
        <f t="shared" si="75"/>
        <v/>
      </c>
      <c r="H705" s="31" t="str">
        <f>IF(AND(B705=H$1),LOOKUP(9.99999999999999E+307,$H$2:H704)+1,"")</f>
        <v/>
      </c>
      <c r="I705" s="31" t="str">
        <f>IF(AND(B705=I$1),LOOKUP(9.99999999999999E+307,$I$2:I704)+1,"")</f>
        <v/>
      </c>
      <c r="J705" s="31">
        <f>IF(AND(B705=J$1),LOOKUP(9.99999999999999E+307,$J$2:J704)+1,"")</f>
        <v>539</v>
      </c>
      <c r="K705" s="31">
        <f>IF(AND(B705=K$1),LOOKUP(9.99999999999999E+307,$K$2:K704)+1,"")</f>
        <v>539</v>
      </c>
      <c r="L705" s="31">
        <f>IF(AND(B705=L$1),LOOKUP(9.99999999999999E+307,$L$2:L704)+1,"")</f>
        <v>539</v>
      </c>
      <c r="M705" s="31">
        <f>IF(AND(B705=M$1),LOOKUP(9.99999999999999E+307,$M$2:M704)+1,"")</f>
        <v>539</v>
      </c>
      <c r="N705" s="31" t="e">
        <f>IF(AND(B705=N$1),LOOKUP(9.99999999999999E+307,$N$2:N704)+1,"")</f>
        <v>#REF!</v>
      </c>
      <c r="O705" s="31" t="e">
        <f>IF(AND($B705=O$1),LOOKUP(9.99999999999999E+307,$O$2:O704)+1,"")</f>
        <v>#REF!</v>
      </c>
      <c r="P705" s="31" t="e">
        <f>IF(AND($B705=P$1),LOOKUP(9.99999999999999E+307,$P$2:P704)+1,"")</f>
        <v>#REF!</v>
      </c>
      <c r="Q705" s="31" t="e">
        <f>IF(AND($B705=Q$1),LOOKUP(9.99999999999999E+307,$Q$2:Q704)+1,"")</f>
        <v>#REF!</v>
      </c>
      <c r="R705" s="31">
        <f>IF(AND($B705=R$1),LOOKUP(9.99999999999999E+307,$R$2:R704)+1,"")</f>
        <v>539</v>
      </c>
      <c r="S705" s="31">
        <f>IF(AND($B705=S$1),LOOKUP(9.99999999999999E+307,$S$2:S704)+1,"")</f>
        <v>539</v>
      </c>
      <c r="T705" s="265"/>
      <c r="U705" s="265"/>
      <c r="V705" s="265"/>
      <c r="AA705" s="254" t="str">
        <f t="shared" si="76"/>
        <v/>
      </c>
      <c r="AB705" s="254" t="str">
        <f t="shared" si="77"/>
        <v/>
      </c>
      <c r="AC705" s="255">
        <f t="shared" si="73"/>
        <v>0</v>
      </c>
      <c r="AD705" s="255">
        <f t="shared" si="74"/>
        <v>3836</v>
      </c>
      <c r="AE705" s="256" t="str">
        <f t="shared" si="78"/>
        <v/>
      </c>
      <c r="AF705" s="252" t="str">
        <f t="shared" si="79"/>
        <v>-</v>
      </c>
    </row>
    <row r="706" spans="1:32" ht="20.149999999999999" customHeight="1" x14ac:dyDescent="0.75">
      <c r="A706" s="31">
        <v>704</v>
      </c>
      <c r="B706" s="237"/>
      <c r="C706" s="257"/>
      <c r="D706" s="257"/>
      <c r="E706" s="262"/>
      <c r="F706" s="262"/>
      <c r="G706" s="253" t="str">
        <f t="shared" si="75"/>
        <v/>
      </c>
      <c r="H706" s="31" t="str">
        <f>IF(AND(B706=H$1),LOOKUP(9.99999999999999E+307,$H$2:H705)+1,"")</f>
        <v/>
      </c>
      <c r="I706" s="31" t="str">
        <f>IF(AND(B706=I$1),LOOKUP(9.99999999999999E+307,$I$2:I705)+1,"")</f>
        <v/>
      </c>
      <c r="J706" s="31">
        <f>IF(AND(B706=J$1),LOOKUP(9.99999999999999E+307,$J$2:J705)+1,"")</f>
        <v>540</v>
      </c>
      <c r="K706" s="31">
        <f>IF(AND(B706=K$1),LOOKUP(9.99999999999999E+307,$K$2:K705)+1,"")</f>
        <v>540</v>
      </c>
      <c r="L706" s="31">
        <f>IF(AND(B706=L$1),LOOKUP(9.99999999999999E+307,$L$2:L705)+1,"")</f>
        <v>540</v>
      </c>
      <c r="M706" s="31">
        <f>IF(AND(B706=M$1),LOOKUP(9.99999999999999E+307,$M$2:M705)+1,"")</f>
        <v>540</v>
      </c>
      <c r="N706" s="31" t="e">
        <f>IF(AND(B706=N$1),LOOKUP(9.99999999999999E+307,$N$2:N705)+1,"")</f>
        <v>#REF!</v>
      </c>
      <c r="O706" s="31" t="e">
        <f>IF(AND($B706=O$1),LOOKUP(9.99999999999999E+307,$O$2:O705)+1,"")</f>
        <v>#REF!</v>
      </c>
      <c r="P706" s="31" t="e">
        <f>IF(AND($B706=P$1),LOOKUP(9.99999999999999E+307,$P$2:P705)+1,"")</f>
        <v>#REF!</v>
      </c>
      <c r="Q706" s="31" t="e">
        <f>IF(AND($B706=Q$1),LOOKUP(9.99999999999999E+307,$Q$2:Q705)+1,"")</f>
        <v>#REF!</v>
      </c>
      <c r="R706" s="31">
        <f>IF(AND($B706=R$1),LOOKUP(9.99999999999999E+307,$R$2:R705)+1,"")</f>
        <v>540</v>
      </c>
      <c r="S706" s="31">
        <f>IF(AND($B706=S$1),LOOKUP(9.99999999999999E+307,$S$2:S705)+1,"")</f>
        <v>540</v>
      </c>
      <c r="T706" s="265"/>
      <c r="U706" s="265"/>
      <c r="V706" s="265"/>
      <c r="AA706" s="254" t="str">
        <f t="shared" si="76"/>
        <v/>
      </c>
      <c r="AB706" s="254" t="str">
        <f t="shared" si="77"/>
        <v/>
      </c>
      <c r="AC706" s="255">
        <f t="shared" si="73"/>
        <v>0</v>
      </c>
      <c r="AD706" s="255">
        <f t="shared" si="74"/>
        <v>3836</v>
      </c>
      <c r="AE706" s="256" t="str">
        <f t="shared" si="78"/>
        <v/>
      </c>
      <c r="AF706" s="252" t="str">
        <f t="shared" si="79"/>
        <v>-</v>
      </c>
    </row>
    <row r="707" spans="1:32" ht="20.149999999999999" customHeight="1" x14ac:dyDescent="0.75">
      <c r="A707" s="31">
        <v>705</v>
      </c>
      <c r="B707" s="237"/>
      <c r="C707" s="257"/>
      <c r="D707" s="257"/>
      <c r="E707" s="262"/>
      <c r="F707" s="262"/>
      <c r="G707" s="253" t="str">
        <f t="shared" si="75"/>
        <v/>
      </c>
      <c r="H707" s="31" t="str">
        <f>IF(AND(B707=H$1),LOOKUP(9.99999999999999E+307,$H$2:H706)+1,"")</f>
        <v/>
      </c>
      <c r="I707" s="31" t="str">
        <f>IF(AND(B707=I$1),LOOKUP(9.99999999999999E+307,$I$2:I706)+1,"")</f>
        <v/>
      </c>
      <c r="J707" s="31">
        <f>IF(AND(B707=J$1),LOOKUP(9.99999999999999E+307,$J$2:J706)+1,"")</f>
        <v>541</v>
      </c>
      <c r="K707" s="31">
        <f>IF(AND(B707=K$1),LOOKUP(9.99999999999999E+307,$K$2:K706)+1,"")</f>
        <v>541</v>
      </c>
      <c r="L707" s="31">
        <f>IF(AND(B707=L$1),LOOKUP(9.99999999999999E+307,$L$2:L706)+1,"")</f>
        <v>541</v>
      </c>
      <c r="M707" s="31">
        <f>IF(AND(B707=M$1),LOOKUP(9.99999999999999E+307,$M$2:M706)+1,"")</f>
        <v>541</v>
      </c>
      <c r="N707" s="31" t="e">
        <f>IF(AND(B707=N$1),LOOKUP(9.99999999999999E+307,$N$2:N706)+1,"")</f>
        <v>#REF!</v>
      </c>
      <c r="O707" s="31" t="e">
        <f>IF(AND($B707=O$1),LOOKUP(9.99999999999999E+307,$O$2:O706)+1,"")</f>
        <v>#REF!</v>
      </c>
      <c r="P707" s="31" t="e">
        <f>IF(AND($B707=P$1),LOOKUP(9.99999999999999E+307,$P$2:P706)+1,"")</f>
        <v>#REF!</v>
      </c>
      <c r="Q707" s="31" t="e">
        <f>IF(AND($B707=Q$1),LOOKUP(9.99999999999999E+307,$Q$2:Q706)+1,"")</f>
        <v>#REF!</v>
      </c>
      <c r="R707" s="31">
        <f>IF(AND($B707=R$1),LOOKUP(9.99999999999999E+307,$R$2:R706)+1,"")</f>
        <v>541</v>
      </c>
      <c r="S707" s="31">
        <f>IF(AND($B707=S$1),LOOKUP(9.99999999999999E+307,$S$2:S706)+1,"")</f>
        <v>541</v>
      </c>
      <c r="T707" s="265"/>
      <c r="U707" s="265"/>
      <c r="V707" s="265"/>
      <c r="AA707" s="254" t="str">
        <f t="shared" si="76"/>
        <v/>
      </c>
      <c r="AB707" s="254" t="str">
        <f t="shared" si="77"/>
        <v/>
      </c>
      <c r="AC707" s="255">
        <f t="shared" ref="AC707:AC770" si="80">COUNTIF($C$3:$C$4002,C707)</f>
        <v>0</v>
      </c>
      <c r="AD707" s="255">
        <f t="shared" ref="AD707:AD770" si="81">SUMPRODUCT(--(E707&amp;F707=$E$3:$E$4002&amp;$F$3:$F$4002))</f>
        <v>3836</v>
      </c>
      <c r="AE707" s="256" t="str">
        <f t="shared" si="78"/>
        <v/>
      </c>
      <c r="AF707" s="252" t="str">
        <f t="shared" si="79"/>
        <v>-</v>
      </c>
    </row>
    <row r="708" spans="1:32" ht="20.149999999999999" customHeight="1" x14ac:dyDescent="0.75">
      <c r="A708" s="31">
        <v>706</v>
      </c>
      <c r="B708" s="237"/>
      <c r="C708" s="257"/>
      <c r="D708" s="257"/>
      <c r="E708" s="262"/>
      <c r="F708" s="262"/>
      <c r="G708" s="253" t="str">
        <f t="shared" ref="G708:G771" si="82">B708&amp;C708</f>
        <v/>
      </c>
      <c r="H708" s="31" t="str">
        <f>IF(AND(B708=H$1),LOOKUP(9.99999999999999E+307,$H$2:H707)+1,"")</f>
        <v/>
      </c>
      <c r="I708" s="31" t="str">
        <f>IF(AND(B708=I$1),LOOKUP(9.99999999999999E+307,$I$2:I707)+1,"")</f>
        <v/>
      </c>
      <c r="J708" s="31">
        <f>IF(AND(B708=J$1),LOOKUP(9.99999999999999E+307,$J$2:J707)+1,"")</f>
        <v>542</v>
      </c>
      <c r="K708" s="31">
        <f>IF(AND(B708=K$1),LOOKUP(9.99999999999999E+307,$K$2:K707)+1,"")</f>
        <v>542</v>
      </c>
      <c r="L708" s="31">
        <f>IF(AND(B708=L$1),LOOKUP(9.99999999999999E+307,$L$2:L707)+1,"")</f>
        <v>542</v>
      </c>
      <c r="M708" s="31">
        <f>IF(AND(B708=M$1),LOOKUP(9.99999999999999E+307,$M$2:M707)+1,"")</f>
        <v>542</v>
      </c>
      <c r="N708" s="31" t="e">
        <f>IF(AND(B708=N$1),LOOKUP(9.99999999999999E+307,$N$2:N707)+1,"")</f>
        <v>#REF!</v>
      </c>
      <c r="O708" s="31" t="e">
        <f>IF(AND($B708=O$1),LOOKUP(9.99999999999999E+307,$O$2:O707)+1,"")</f>
        <v>#REF!</v>
      </c>
      <c r="P708" s="31" t="e">
        <f>IF(AND($B708=P$1),LOOKUP(9.99999999999999E+307,$P$2:P707)+1,"")</f>
        <v>#REF!</v>
      </c>
      <c r="Q708" s="31" t="e">
        <f>IF(AND($B708=Q$1),LOOKUP(9.99999999999999E+307,$Q$2:Q707)+1,"")</f>
        <v>#REF!</v>
      </c>
      <c r="R708" s="31">
        <f>IF(AND($B708=R$1),LOOKUP(9.99999999999999E+307,$R$2:R707)+1,"")</f>
        <v>542</v>
      </c>
      <c r="S708" s="31">
        <f>IF(AND($B708=S$1),LOOKUP(9.99999999999999E+307,$S$2:S707)+1,"")</f>
        <v>542</v>
      </c>
      <c r="T708" s="265"/>
      <c r="U708" s="265"/>
      <c r="V708" s="265"/>
      <c r="AA708" s="254" t="str">
        <f t="shared" ref="AA708:AA771" si="83">IF(AD708=2,"นักเรียนซ้ำ","")</f>
        <v/>
      </c>
      <c r="AB708" s="254" t="str">
        <f t="shared" ref="AB708:AB771" si="84">IF(AC708=2,"เลขประจำตัวซ้ำ","")</f>
        <v/>
      </c>
      <c r="AC708" s="255">
        <f t="shared" si="80"/>
        <v>0</v>
      </c>
      <c r="AD708" s="255">
        <f t="shared" si="81"/>
        <v>3836</v>
      </c>
      <c r="AE708" s="256" t="str">
        <f t="shared" ref="AE708:AE771" si="85">IF(D708="เด็กชาย",1,IF(D708="นาย",1,IF(D708="เด็กหญิง",2,IF(D708="นางสาว",2,IF(D708="ด.ช.",1,IF(D708="ด.ญ.",2,IF(D708="น.ส.",2,"")))))))</f>
        <v/>
      </c>
      <c r="AF708" s="252" t="str">
        <f t="shared" si="79"/>
        <v>-</v>
      </c>
    </row>
    <row r="709" spans="1:32" ht="20.149999999999999" customHeight="1" x14ac:dyDescent="0.75">
      <c r="A709" s="31">
        <v>707</v>
      </c>
      <c r="B709" s="237"/>
      <c r="C709" s="257"/>
      <c r="D709" s="257"/>
      <c r="E709" s="262"/>
      <c r="F709" s="262"/>
      <c r="G709" s="253" t="str">
        <f t="shared" si="82"/>
        <v/>
      </c>
      <c r="H709" s="31" t="str">
        <f>IF(AND(B709=H$1),LOOKUP(9.99999999999999E+307,$H$2:H708)+1,"")</f>
        <v/>
      </c>
      <c r="I709" s="31" t="str">
        <f>IF(AND(B709=I$1),LOOKUP(9.99999999999999E+307,$I$2:I708)+1,"")</f>
        <v/>
      </c>
      <c r="J709" s="31">
        <f>IF(AND(B709=J$1),LOOKUP(9.99999999999999E+307,$J$2:J708)+1,"")</f>
        <v>543</v>
      </c>
      <c r="K709" s="31">
        <f>IF(AND(B709=K$1),LOOKUP(9.99999999999999E+307,$K$2:K708)+1,"")</f>
        <v>543</v>
      </c>
      <c r="L709" s="31">
        <f>IF(AND(B709=L$1),LOOKUP(9.99999999999999E+307,$L$2:L708)+1,"")</f>
        <v>543</v>
      </c>
      <c r="M709" s="31">
        <f>IF(AND(B709=M$1),LOOKUP(9.99999999999999E+307,$M$2:M708)+1,"")</f>
        <v>543</v>
      </c>
      <c r="N709" s="31" t="e">
        <f>IF(AND(B709=N$1),LOOKUP(9.99999999999999E+307,$N$2:N708)+1,"")</f>
        <v>#REF!</v>
      </c>
      <c r="O709" s="31" t="e">
        <f>IF(AND($B709=O$1),LOOKUP(9.99999999999999E+307,$O$2:O708)+1,"")</f>
        <v>#REF!</v>
      </c>
      <c r="P709" s="31" t="e">
        <f>IF(AND($B709=P$1),LOOKUP(9.99999999999999E+307,$P$2:P708)+1,"")</f>
        <v>#REF!</v>
      </c>
      <c r="Q709" s="31" t="e">
        <f>IF(AND($B709=Q$1),LOOKUP(9.99999999999999E+307,$Q$2:Q708)+1,"")</f>
        <v>#REF!</v>
      </c>
      <c r="R709" s="31">
        <f>IF(AND($B709=R$1),LOOKUP(9.99999999999999E+307,$R$2:R708)+1,"")</f>
        <v>543</v>
      </c>
      <c r="S709" s="31">
        <f>IF(AND($B709=S$1),LOOKUP(9.99999999999999E+307,$S$2:S708)+1,"")</f>
        <v>543</v>
      </c>
      <c r="T709" s="265"/>
      <c r="U709" s="265"/>
      <c r="V709" s="265"/>
      <c r="AA709" s="254" t="str">
        <f t="shared" si="83"/>
        <v/>
      </c>
      <c r="AB709" s="254" t="str">
        <f t="shared" si="84"/>
        <v/>
      </c>
      <c r="AC709" s="255">
        <f t="shared" si="80"/>
        <v>0</v>
      </c>
      <c r="AD709" s="255">
        <f t="shared" si="81"/>
        <v>3836</v>
      </c>
      <c r="AE709" s="256" t="str">
        <f t="shared" si="85"/>
        <v/>
      </c>
      <c r="AF709" s="252" t="str">
        <f t="shared" si="79"/>
        <v>-</v>
      </c>
    </row>
    <row r="710" spans="1:32" ht="20.149999999999999" customHeight="1" x14ac:dyDescent="0.75">
      <c r="A710" s="31">
        <v>708</v>
      </c>
      <c r="B710" s="237"/>
      <c r="C710" s="257"/>
      <c r="D710" s="257"/>
      <c r="E710" s="262"/>
      <c r="F710" s="262"/>
      <c r="G710" s="253" t="str">
        <f t="shared" si="82"/>
        <v/>
      </c>
      <c r="H710" s="31" t="str">
        <f>IF(AND(B710=H$1),LOOKUP(9.99999999999999E+307,$H$2:H709)+1,"")</f>
        <v/>
      </c>
      <c r="I710" s="31" t="str">
        <f>IF(AND(B710=I$1),LOOKUP(9.99999999999999E+307,$I$2:I709)+1,"")</f>
        <v/>
      </c>
      <c r="J710" s="31">
        <f>IF(AND(B710=J$1),LOOKUP(9.99999999999999E+307,$J$2:J709)+1,"")</f>
        <v>544</v>
      </c>
      <c r="K710" s="31">
        <f>IF(AND(B710=K$1),LOOKUP(9.99999999999999E+307,$K$2:K709)+1,"")</f>
        <v>544</v>
      </c>
      <c r="L710" s="31">
        <f>IF(AND(B710=L$1),LOOKUP(9.99999999999999E+307,$L$2:L709)+1,"")</f>
        <v>544</v>
      </c>
      <c r="M710" s="31">
        <f>IF(AND(B710=M$1),LOOKUP(9.99999999999999E+307,$M$2:M709)+1,"")</f>
        <v>544</v>
      </c>
      <c r="N710" s="31" t="e">
        <f>IF(AND(B710=N$1),LOOKUP(9.99999999999999E+307,$N$2:N709)+1,"")</f>
        <v>#REF!</v>
      </c>
      <c r="O710" s="31" t="e">
        <f>IF(AND($B710=O$1),LOOKUP(9.99999999999999E+307,$O$2:O709)+1,"")</f>
        <v>#REF!</v>
      </c>
      <c r="P710" s="31" t="e">
        <f>IF(AND($B710=P$1),LOOKUP(9.99999999999999E+307,$P$2:P709)+1,"")</f>
        <v>#REF!</v>
      </c>
      <c r="Q710" s="31" t="e">
        <f>IF(AND($B710=Q$1),LOOKUP(9.99999999999999E+307,$Q$2:Q709)+1,"")</f>
        <v>#REF!</v>
      </c>
      <c r="R710" s="31">
        <f>IF(AND($B710=R$1),LOOKUP(9.99999999999999E+307,$R$2:R709)+1,"")</f>
        <v>544</v>
      </c>
      <c r="S710" s="31">
        <f>IF(AND($B710=S$1),LOOKUP(9.99999999999999E+307,$S$2:S709)+1,"")</f>
        <v>544</v>
      </c>
      <c r="T710" s="265"/>
      <c r="U710" s="265"/>
      <c r="V710" s="265"/>
      <c r="AA710" s="254" t="str">
        <f t="shared" si="83"/>
        <v/>
      </c>
      <c r="AB710" s="254" t="str">
        <f t="shared" si="84"/>
        <v/>
      </c>
      <c r="AC710" s="255">
        <f t="shared" si="80"/>
        <v>0</v>
      </c>
      <c r="AD710" s="255">
        <f t="shared" si="81"/>
        <v>3836</v>
      </c>
      <c r="AE710" s="256" t="str">
        <f t="shared" si="85"/>
        <v/>
      </c>
      <c r="AF710" s="252" t="str">
        <f t="shared" si="79"/>
        <v>-</v>
      </c>
    </row>
    <row r="711" spans="1:32" ht="20.149999999999999" customHeight="1" x14ac:dyDescent="0.75">
      <c r="A711" s="31">
        <v>709</v>
      </c>
      <c r="B711" s="237"/>
      <c r="C711" s="257"/>
      <c r="D711" s="257"/>
      <c r="E711" s="262"/>
      <c r="F711" s="262"/>
      <c r="G711" s="253" t="str">
        <f t="shared" si="82"/>
        <v/>
      </c>
      <c r="H711" s="31" t="str">
        <f>IF(AND(B711=H$1),LOOKUP(9.99999999999999E+307,$H$2:H710)+1,"")</f>
        <v/>
      </c>
      <c r="I711" s="31" t="str">
        <f>IF(AND(B711=I$1),LOOKUP(9.99999999999999E+307,$I$2:I710)+1,"")</f>
        <v/>
      </c>
      <c r="J711" s="31">
        <f>IF(AND(B711=J$1),LOOKUP(9.99999999999999E+307,$J$2:J710)+1,"")</f>
        <v>545</v>
      </c>
      <c r="K711" s="31">
        <f>IF(AND(B711=K$1),LOOKUP(9.99999999999999E+307,$K$2:K710)+1,"")</f>
        <v>545</v>
      </c>
      <c r="L711" s="31">
        <f>IF(AND(B711=L$1),LOOKUP(9.99999999999999E+307,$L$2:L710)+1,"")</f>
        <v>545</v>
      </c>
      <c r="M711" s="31">
        <f>IF(AND(B711=M$1),LOOKUP(9.99999999999999E+307,$M$2:M710)+1,"")</f>
        <v>545</v>
      </c>
      <c r="N711" s="31" t="e">
        <f>IF(AND(B711=N$1),LOOKUP(9.99999999999999E+307,$N$2:N710)+1,"")</f>
        <v>#REF!</v>
      </c>
      <c r="O711" s="31" t="e">
        <f>IF(AND($B711=O$1),LOOKUP(9.99999999999999E+307,$O$2:O710)+1,"")</f>
        <v>#REF!</v>
      </c>
      <c r="P711" s="31" t="e">
        <f>IF(AND($B711=P$1),LOOKUP(9.99999999999999E+307,$P$2:P710)+1,"")</f>
        <v>#REF!</v>
      </c>
      <c r="Q711" s="31" t="e">
        <f>IF(AND($B711=Q$1),LOOKUP(9.99999999999999E+307,$Q$2:Q710)+1,"")</f>
        <v>#REF!</v>
      </c>
      <c r="R711" s="31">
        <f>IF(AND($B711=R$1),LOOKUP(9.99999999999999E+307,$R$2:R710)+1,"")</f>
        <v>545</v>
      </c>
      <c r="S711" s="31">
        <f>IF(AND($B711=S$1),LOOKUP(9.99999999999999E+307,$S$2:S710)+1,"")</f>
        <v>545</v>
      </c>
      <c r="T711" s="265"/>
      <c r="U711" s="265"/>
      <c r="V711" s="265"/>
      <c r="AA711" s="254" t="str">
        <f t="shared" si="83"/>
        <v/>
      </c>
      <c r="AB711" s="254" t="str">
        <f t="shared" si="84"/>
        <v/>
      </c>
      <c r="AC711" s="255">
        <f t="shared" si="80"/>
        <v>0</v>
      </c>
      <c r="AD711" s="255">
        <f t="shared" si="81"/>
        <v>3836</v>
      </c>
      <c r="AE711" s="256" t="str">
        <f t="shared" si="85"/>
        <v/>
      </c>
      <c r="AF711" s="252" t="str">
        <f t="shared" si="79"/>
        <v>-</v>
      </c>
    </row>
    <row r="712" spans="1:32" ht="20.149999999999999" customHeight="1" x14ac:dyDescent="0.75">
      <c r="A712" s="31">
        <v>710</v>
      </c>
      <c r="B712" s="237"/>
      <c r="C712" s="257"/>
      <c r="D712" s="257"/>
      <c r="E712" s="262"/>
      <c r="F712" s="262"/>
      <c r="G712" s="253" t="str">
        <f t="shared" si="82"/>
        <v/>
      </c>
      <c r="H712" s="31" t="str">
        <f>IF(AND(B712=H$1),LOOKUP(9.99999999999999E+307,$H$2:H711)+1,"")</f>
        <v/>
      </c>
      <c r="I712" s="31" t="str">
        <f>IF(AND(B712=I$1),LOOKUP(9.99999999999999E+307,$I$2:I711)+1,"")</f>
        <v/>
      </c>
      <c r="J712" s="31">
        <f>IF(AND(B712=J$1),LOOKUP(9.99999999999999E+307,$J$2:J711)+1,"")</f>
        <v>546</v>
      </c>
      <c r="K712" s="31">
        <f>IF(AND(B712=K$1),LOOKUP(9.99999999999999E+307,$K$2:K711)+1,"")</f>
        <v>546</v>
      </c>
      <c r="L712" s="31">
        <f>IF(AND(B712=L$1),LOOKUP(9.99999999999999E+307,$L$2:L711)+1,"")</f>
        <v>546</v>
      </c>
      <c r="M712" s="31">
        <f>IF(AND(B712=M$1),LOOKUP(9.99999999999999E+307,$M$2:M711)+1,"")</f>
        <v>546</v>
      </c>
      <c r="N712" s="31" t="e">
        <f>IF(AND(B712=N$1),LOOKUP(9.99999999999999E+307,$N$2:N711)+1,"")</f>
        <v>#REF!</v>
      </c>
      <c r="O712" s="31" t="e">
        <f>IF(AND($B712=O$1),LOOKUP(9.99999999999999E+307,$O$2:O711)+1,"")</f>
        <v>#REF!</v>
      </c>
      <c r="P712" s="31" t="e">
        <f>IF(AND($B712=P$1),LOOKUP(9.99999999999999E+307,$P$2:P711)+1,"")</f>
        <v>#REF!</v>
      </c>
      <c r="Q712" s="31" t="e">
        <f>IF(AND($B712=Q$1),LOOKUP(9.99999999999999E+307,$Q$2:Q711)+1,"")</f>
        <v>#REF!</v>
      </c>
      <c r="R712" s="31">
        <f>IF(AND($B712=R$1),LOOKUP(9.99999999999999E+307,$R$2:R711)+1,"")</f>
        <v>546</v>
      </c>
      <c r="S712" s="31">
        <f>IF(AND($B712=S$1),LOOKUP(9.99999999999999E+307,$S$2:S711)+1,"")</f>
        <v>546</v>
      </c>
      <c r="T712" s="265"/>
      <c r="U712" s="265"/>
      <c r="V712" s="265"/>
      <c r="AA712" s="254" t="str">
        <f t="shared" si="83"/>
        <v/>
      </c>
      <c r="AB712" s="254" t="str">
        <f t="shared" si="84"/>
        <v/>
      </c>
      <c r="AC712" s="255">
        <f t="shared" si="80"/>
        <v>0</v>
      </c>
      <c r="AD712" s="255">
        <f t="shared" si="81"/>
        <v>3836</v>
      </c>
      <c r="AE712" s="256" t="str">
        <f t="shared" si="85"/>
        <v/>
      </c>
      <c r="AF712" s="252" t="str">
        <f t="shared" si="79"/>
        <v>-</v>
      </c>
    </row>
    <row r="713" spans="1:32" ht="20.149999999999999" customHeight="1" x14ac:dyDescent="0.75">
      <c r="A713" s="31">
        <v>711</v>
      </c>
      <c r="B713" s="237"/>
      <c r="C713" s="257"/>
      <c r="D713" s="257"/>
      <c r="E713" s="262"/>
      <c r="F713" s="262"/>
      <c r="G713" s="253" t="str">
        <f t="shared" si="82"/>
        <v/>
      </c>
      <c r="H713" s="31" t="str">
        <f>IF(AND(B713=H$1),LOOKUP(9.99999999999999E+307,$H$2:H712)+1,"")</f>
        <v/>
      </c>
      <c r="I713" s="31" t="str">
        <f>IF(AND(B713=I$1),LOOKUP(9.99999999999999E+307,$I$2:I712)+1,"")</f>
        <v/>
      </c>
      <c r="J713" s="31">
        <f>IF(AND(B713=J$1),LOOKUP(9.99999999999999E+307,$J$2:J712)+1,"")</f>
        <v>547</v>
      </c>
      <c r="K713" s="31">
        <f>IF(AND(B713=K$1),LOOKUP(9.99999999999999E+307,$K$2:K712)+1,"")</f>
        <v>547</v>
      </c>
      <c r="L713" s="31">
        <f>IF(AND(B713=L$1),LOOKUP(9.99999999999999E+307,$L$2:L712)+1,"")</f>
        <v>547</v>
      </c>
      <c r="M713" s="31">
        <f>IF(AND(B713=M$1),LOOKUP(9.99999999999999E+307,$M$2:M712)+1,"")</f>
        <v>547</v>
      </c>
      <c r="N713" s="31" t="e">
        <f>IF(AND(B713=N$1),LOOKUP(9.99999999999999E+307,$N$2:N712)+1,"")</f>
        <v>#REF!</v>
      </c>
      <c r="O713" s="31" t="e">
        <f>IF(AND($B713=O$1),LOOKUP(9.99999999999999E+307,$O$2:O712)+1,"")</f>
        <v>#REF!</v>
      </c>
      <c r="P713" s="31" t="e">
        <f>IF(AND($B713=P$1),LOOKUP(9.99999999999999E+307,$P$2:P712)+1,"")</f>
        <v>#REF!</v>
      </c>
      <c r="Q713" s="31" t="e">
        <f>IF(AND($B713=Q$1),LOOKUP(9.99999999999999E+307,$Q$2:Q712)+1,"")</f>
        <v>#REF!</v>
      </c>
      <c r="R713" s="31">
        <f>IF(AND($B713=R$1),LOOKUP(9.99999999999999E+307,$R$2:R712)+1,"")</f>
        <v>547</v>
      </c>
      <c r="S713" s="31">
        <f>IF(AND($B713=S$1),LOOKUP(9.99999999999999E+307,$S$2:S712)+1,"")</f>
        <v>547</v>
      </c>
      <c r="T713" s="265"/>
      <c r="U713" s="265"/>
      <c r="V713" s="265"/>
      <c r="AA713" s="254" t="str">
        <f t="shared" si="83"/>
        <v/>
      </c>
      <c r="AB713" s="254" t="str">
        <f t="shared" si="84"/>
        <v/>
      </c>
      <c r="AC713" s="255">
        <f t="shared" si="80"/>
        <v>0</v>
      </c>
      <c r="AD713" s="255">
        <f t="shared" si="81"/>
        <v>3836</v>
      </c>
      <c r="AE713" s="256" t="str">
        <f t="shared" si="85"/>
        <v/>
      </c>
      <c r="AF713" s="252" t="str">
        <f t="shared" si="79"/>
        <v>-</v>
      </c>
    </row>
    <row r="714" spans="1:32" ht="20.149999999999999" customHeight="1" x14ac:dyDescent="0.75">
      <c r="A714" s="31">
        <v>712</v>
      </c>
      <c r="B714" s="237"/>
      <c r="C714" s="257"/>
      <c r="D714" s="257"/>
      <c r="E714" s="262"/>
      <c r="F714" s="262"/>
      <c r="G714" s="253" t="str">
        <f t="shared" si="82"/>
        <v/>
      </c>
      <c r="H714" s="31" t="str">
        <f>IF(AND(B714=H$1),LOOKUP(9.99999999999999E+307,$H$2:H713)+1,"")</f>
        <v/>
      </c>
      <c r="I714" s="31" t="str">
        <f>IF(AND(B714=I$1),LOOKUP(9.99999999999999E+307,$I$2:I713)+1,"")</f>
        <v/>
      </c>
      <c r="J714" s="31">
        <f>IF(AND(B714=J$1),LOOKUP(9.99999999999999E+307,$J$2:J713)+1,"")</f>
        <v>548</v>
      </c>
      <c r="K714" s="31">
        <f>IF(AND(B714=K$1),LOOKUP(9.99999999999999E+307,$K$2:K713)+1,"")</f>
        <v>548</v>
      </c>
      <c r="L714" s="31">
        <f>IF(AND(B714=L$1),LOOKUP(9.99999999999999E+307,$L$2:L713)+1,"")</f>
        <v>548</v>
      </c>
      <c r="M714" s="31">
        <f>IF(AND(B714=M$1),LOOKUP(9.99999999999999E+307,$M$2:M713)+1,"")</f>
        <v>548</v>
      </c>
      <c r="N714" s="31" t="e">
        <f>IF(AND(B714=N$1),LOOKUP(9.99999999999999E+307,$N$2:N713)+1,"")</f>
        <v>#REF!</v>
      </c>
      <c r="O714" s="31" t="e">
        <f>IF(AND($B714=O$1),LOOKUP(9.99999999999999E+307,$O$2:O713)+1,"")</f>
        <v>#REF!</v>
      </c>
      <c r="P714" s="31" t="e">
        <f>IF(AND($B714=P$1),LOOKUP(9.99999999999999E+307,$P$2:P713)+1,"")</f>
        <v>#REF!</v>
      </c>
      <c r="Q714" s="31" t="e">
        <f>IF(AND($B714=Q$1),LOOKUP(9.99999999999999E+307,$Q$2:Q713)+1,"")</f>
        <v>#REF!</v>
      </c>
      <c r="R714" s="31">
        <f>IF(AND($B714=R$1),LOOKUP(9.99999999999999E+307,$R$2:R713)+1,"")</f>
        <v>548</v>
      </c>
      <c r="S714" s="31">
        <f>IF(AND($B714=S$1),LOOKUP(9.99999999999999E+307,$S$2:S713)+1,"")</f>
        <v>548</v>
      </c>
      <c r="T714" s="265"/>
      <c r="U714" s="265"/>
      <c r="V714" s="265"/>
      <c r="AA714" s="254" t="str">
        <f t="shared" si="83"/>
        <v/>
      </c>
      <c r="AB714" s="254" t="str">
        <f t="shared" si="84"/>
        <v/>
      </c>
      <c r="AC714" s="255">
        <f t="shared" si="80"/>
        <v>0</v>
      </c>
      <c r="AD714" s="255">
        <f t="shared" si="81"/>
        <v>3836</v>
      </c>
      <c r="AE714" s="256" t="str">
        <f t="shared" si="85"/>
        <v/>
      </c>
      <c r="AF714" s="252" t="str">
        <f t="shared" si="79"/>
        <v>-</v>
      </c>
    </row>
    <row r="715" spans="1:32" ht="20.149999999999999" customHeight="1" x14ac:dyDescent="0.75">
      <c r="A715" s="31">
        <v>713</v>
      </c>
      <c r="B715" s="237"/>
      <c r="C715" s="257"/>
      <c r="D715" s="257"/>
      <c r="E715" s="262"/>
      <c r="F715" s="262"/>
      <c r="G715" s="253" t="str">
        <f t="shared" si="82"/>
        <v/>
      </c>
      <c r="H715" s="31" t="str">
        <f>IF(AND(B715=H$1),LOOKUP(9.99999999999999E+307,$H$2:H714)+1,"")</f>
        <v/>
      </c>
      <c r="I715" s="31" t="str">
        <f>IF(AND(B715=I$1),LOOKUP(9.99999999999999E+307,$I$2:I714)+1,"")</f>
        <v/>
      </c>
      <c r="J715" s="31">
        <f>IF(AND(B715=J$1),LOOKUP(9.99999999999999E+307,$J$2:J714)+1,"")</f>
        <v>549</v>
      </c>
      <c r="K715" s="31">
        <f>IF(AND(B715=K$1),LOOKUP(9.99999999999999E+307,$K$2:K714)+1,"")</f>
        <v>549</v>
      </c>
      <c r="L715" s="31">
        <f>IF(AND(B715=L$1),LOOKUP(9.99999999999999E+307,$L$2:L714)+1,"")</f>
        <v>549</v>
      </c>
      <c r="M715" s="31">
        <f>IF(AND(B715=M$1),LOOKUP(9.99999999999999E+307,$M$2:M714)+1,"")</f>
        <v>549</v>
      </c>
      <c r="N715" s="31" t="e">
        <f>IF(AND(B715=N$1),LOOKUP(9.99999999999999E+307,$N$2:N714)+1,"")</f>
        <v>#REF!</v>
      </c>
      <c r="O715" s="31" t="e">
        <f>IF(AND($B715=O$1),LOOKUP(9.99999999999999E+307,$O$2:O714)+1,"")</f>
        <v>#REF!</v>
      </c>
      <c r="P715" s="31" t="e">
        <f>IF(AND($B715=P$1),LOOKUP(9.99999999999999E+307,$P$2:P714)+1,"")</f>
        <v>#REF!</v>
      </c>
      <c r="Q715" s="31" t="e">
        <f>IF(AND($B715=Q$1),LOOKUP(9.99999999999999E+307,$Q$2:Q714)+1,"")</f>
        <v>#REF!</v>
      </c>
      <c r="R715" s="31">
        <f>IF(AND($B715=R$1),LOOKUP(9.99999999999999E+307,$R$2:R714)+1,"")</f>
        <v>549</v>
      </c>
      <c r="S715" s="31">
        <f>IF(AND($B715=S$1),LOOKUP(9.99999999999999E+307,$S$2:S714)+1,"")</f>
        <v>549</v>
      </c>
      <c r="T715" s="265"/>
      <c r="U715" s="265"/>
      <c r="V715" s="265"/>
      <c r="AA715" s="254" t="str">
        <f t="shared" si="83"/>
        <v/>
      </c>
      <c r="AB715" s="254" t="str">
        <f t="shared" si="84"/>
        <v/>
      </c>
      <c r="AC715" s="255">
        <f t="shared" si="80"/>
        <v>0</v>
      </c>
      <c r="AD715" s="255">
        <f t="shared" si="81"/>
        <v>3836</v>
      </c>
      <c r="AE715" s="256" t="str">
        <f t="shared" si="85"/>
        <v/>
      </c>
      <c r="AF715" s="252" t="str">
        <f t="shared" si="79"/>
        <v>-</v>
      </c>
    </row>
    <row r="716" spans="1:32" ht="20.149999999999999" customHeight="1" x14ac:dyDescent="0.75">
      <c r="A716" s="31">
        <v>714</v>
      </c>
      <c r="B716" s="237"/>
      <c r="C716" s="257"/>
      <c r="D716" s="257"/>
      <c r="E716" s="262"/>
      <c r="F716" s="262"/>
      <c r="G716" s="253" t="str">
        <f t="shared" si="82"/>
        <v/>
      </c>
      <c r="H716" s="31" t="str">
        <f>IF(AND(B716=H$1),LOOKUP(9.99999999999999E+307,$H$2:H715)+1,"")</f>
        <v/>
      </c>
      <c r="I716" s="31" t="str">
        <f>IF(AND(B716=I$1),LOOKUP(9.99999999999999E+307,$I$2:I715)+1,"")</f>
        <v/>
      </c>
      <c r="J716" s="31">
        <f>IF(AND(B716=J$1),LOOKUP(9.99999999999999E+307,$J$2:J715)+1,"")</f>
        <v>550</v>
      </c>
      <c r="K716" s="31">
        <f>IF(AND(B716=K$1),LOOKUP(9.99999999999999E+307,$K$2:K715)+1,"")</f>
        <v>550</v>
      </c>
      <c r="L716" s="31">
        <f>IF(AND(B716=L$1),LOOKUP(9.99999999999999E+307,$L$2:L715)+1,"")</f>
        <v>550</v>
      </c>
      <c r="M716" s="31">
        <f>IF(AND(B716=M$1),LOOKUP(9.99999999999999E+307,$M$2:M715)+1,"")</f>
        <v>550</v>
      </c>
      <c r="N716" s="31" t="e">
        <f>IF(AND(B716=N$1),LOOKUP(9.99999999999999E+307,$N$2:N715)+1,"")</f>
        <v>#REF!</v>
      </c>
      <c r="O716" s="31" t="e">
        <f>IF(AND($B716=O$1),LOOKUP(9.99999999999999E+307,$O$2:O715)+1,"")</f>
        <v>#REF!</v>
      </c>
      <c r="P716" s="31" t="e">
        <f>IF(AND($B716=P$1),LOOKUP(9.99999999999999E+307,$P$2:P715)+1,"")</f>
        <v>#REF!</v>
      </c>
      <c r="Q716" s="31" t="e">
        <f>IF(AND($B716=Q$1),LOOKUP(9.99999999999999E+307,$Q$2:Q715)+1,"")</f>
        <v>#REF!</v>
      </c>
      <c r="R716" s="31">
        <f>IF(AND($B716=R$1),LOOKUP(9.99999999999999E+307,$R$2:R715)+1,"")</f>
        <v>550</v>
      </c>
      <c r="S716" s="31">
        <f>IF(AND($B716=S$1),LOOKUP(9.99999999999999E+307,$S$2:S715)+1,"")</f>
        <v>550</v>
      </c>
      <c r="T716" s="265"/>
      <c r="U716" s="265"/>
      <c r="V716" s="265"/>
      <c r="AA716" s="254" t="str">
        <f t="shared" si="83"/>
        <v/>
      </c>
      <c r="AB716" s="254" t="str">
        <f t="shared" si="84"/>
        <v/>
      </c>
      <c r="AC716" s="255">
        <f t="shared" si="80"/>
        <v>0</v>
      </c>
      <c r="AD716" s="255">
        <f t="shared" si="81"/>
        <v>3836</v>
      </c>
      <c r="AE716" s="256" t="str">
        <f t="shared" si="85"/>
        <v/>
      </c>
      <c r="AF716" s="252" t="str">
        <f t="shared" si="79"/>
        <v>-</v>
      </c>
    </row>
    <row r="717" spans="1:32" ht="20.149999999999999" customHeight="1" x14ac:dyDescent="0.75">
      <c r="A717" s="31">
        <v>715</v>
      </c>
      <c r="B717" s="237"/>
      <c r="C717" s="257"/>
      <c r="D717" s="257"/>
      <c r="E717" s="262"/>
      <c r="F717" s="262"/>
      <c r="G717" s="253" t="str">
        <f t="shared" si="82"/>
        <v/>
      </c>
      <c r="H717" s="31" t="str">
        <f>IF(AND(B717=H$1),LOOKUP(9.99999999999999E+307,$H$2:H716)+1,"")</f>
        <v/>
      </c>
      <c r="I717" s="31" t="str">
        <f>IF(AND(B717=I$1),LOOKUP(9.99999999999999E+307,$I$2:I716)+1,"")</f>
        <v/>
      </c>
      <c r="J717" s="31">
        <f>IF(AND(B717=J$1),LOOKUP(9.99999999999999E+307,$J$2:J716)+1,"")</f>
        <v>551</v>
      </c>
      <c r="K717" s="31">
        <f>IF(AND(B717=K$1),LOOKUP(9.99999999999999E+307,$K$2:K716)+1,"")</f>
        <v>551</v>
      </c>
      <c r="L717" s="31">
        <f>IF(AND(B717=L$1),LOOKUP(9.99999999999999E+307,$L$2:L716)+1,"")</f>
        <v>551</v>
      </c>
      <c r="M717" s="31">
        <f>IF(AND(B717=M$1),LOOKUP(9.99999999999999E+307,$M$2:M716)+1,"")</f>
        <v>551</v>
      </c>
      <c r="N717" s="31" t="e">
        <f>IF(AND(B717=N$1),LOOKUP(9.99999999999999E+307,$N$2:N716)+1,"")</f>
        <v>#REF!</v>
      </c>
      <c r="O717" s="31" t="e">
        <f>IF(AND($B717=O$1),LOOKUP(9.99999999999999E+307,$O$2:O716)+1,"")</f>
        <v>#REF!</v>
      </c>
      <c r="P717" s="31" t="e">
        <f>IF(AND($B717=P$1),LOOKUP(9.99999999999999E+307,$P$2:P716)+1,"")</f>
        <v>#REF!</v>
      </c>
      <c r="Q717" s="31" t="e">
        <f>IF(AND($B717=Q$1),LOOKUP(9.99999999999999E+307,$Q$2:Q716)+1,"")</f>
        <v>#REF!</v>
      </c>
      <c r="R717" s="31">
        <f>IF(AND($B717=R$1),LOOKUP(9.99999999999999E+307,$R$2:R716)+1,"")</f>
        <v>551</v>
      </c>
      <c r="S717" s="31">
        <f>IF(AND($B717=S$1),LOOKUP(9.99999999999999E+307,$S$2:S716)+1,"")</f>
        <v>551</v>
      </c>
      <c r="T717" s="265"/>
      <c r="U717" s="265"/>
      <c r="V717" s="265"/>
      <c r="AA717" s="254" t="str">
        <f t="shared" si="83"/>
        <v/>
      </c>
      <c r="AB717" s="254" t="str">
        <f t="shared" si="84"/>
        <v/>
      </c>
      <c r="AC717" s="255">
        <f t="shared" si="80"/>
        <v>0</v>
      </c>
      <c r="AD717" s="255">
        <f t="shared" si="81"/>
        <v>3836</v>
      </c>
      <c r="AE717" s="256" t="str">
        <f t="shared" si="85"/>
        <v/>
      </c>
      <c r="AF717" s="252" t="str">
        <f t="shared" si="79"/>
        <v>-</v>
      </c>
    </row>
    <row r="718" spans="1:32" ht="20.149999999999999" customHeight="1" x14ac:dyDescent="0.75">
      <c r="A718" s="31">
        <v>716</v>
      </c>
      <c r="B718" s="237"/>
      <c r="C718" s="257"/>
      <c r="D718" s="257"/>
      <c r="E718" s="262"/>
      <c r="F718" s="262"/>
      <c r="G718" s="253" t="str">
        <f t="shared" si="82"/>
        <v/>
      </c>
      <c r="H718" s="31" t="str">
        <f>IF(AND(B718=H$1),LOOKUP(9.99999999999999E+307,$H$2:H717)+1,"")</f>
        <v/>
      </c>
      <c r="I718" s="31" t="str">
        <f>IF(AND(B718=I$1),LOOKUP(9.99999999999999E+307,$I$2:I717)+1,"")</f>
        <v/>
      </c>
      <c r="J718" s="31">
        <f>IF(AND(B718=J$1),LOOKUP(9.99999999999999E+307,$J$2:J717)+1,"")</f>
        <v>552</v>
      </c>
      <c r="K718" s="31">
        <f>IF(AND(B718=K$1),LOOKUP(9.99999999999999E+307,$K$2:K717)+1,"")</f>
        <v>552</v>
      </c>
      <c r="L718" s="31">
        <f>IF(AND(B718=L$1),LOOKUP(9.99999999999999E+307,$L$2:L717)+1,"")</f>
        <v>552</v>
      </c>
      <c r="M718" s="31">
        <f>IF(AND(B718=M$1),LOOKUP(9.99999999999999E+307,$M$2:M717)+1,"")</f>
        <v>552</v>
      </c>
      <c r="N718" s="31" t="e">
        <f>IF(AND(B718=N$1),LOOKUP(9.99999999999999E+307,$N$2:N717)+1,"")</f>
        <v>#REF!</v>
      </c>
      <c r="O718" s="31" t="e">
        <f>IF(AND($B718=O$1),LOOKUP(9.99999999999999E+307,$O$2:O717)+1,"")</f>
        <v>#REF!</v>
      </c>
      <c r="P718" s="31" t="e">
        <f>IF(AND($B718=P$1),LOOKUP(9.99999999999999E+307,$P$2:P717)+1,"")</f>
        <v>#REF!</v>
      </c>
      <c r="Q718" s="31" t="e">
        <f>IF(AND($B718=Q$1),LOOKUP(9.99999999999999E+307,$Q$2:Q717)+1,"")</f>
        <v>#REF!</v>
      </c>
      <c r="R718" s="31">
        <f>IF(AND($B718=R$1),LOOKUP(9.99999999999999E+307,$R$2:R717)+1,"")</f>
        <v>552</v>
      </c>
      <c r="S718" s="31">
        <f>IF(AND($B718=S$1),LOOKUP(9.99999999999999E+307,$S$2:S717)+1,"")</f>
        <v>552</v>
      </c>
      <c r="T718" s="265"/>
      <c r="U718" s="265"/>
      <c r="V718" s="265"/>
      <c r="AA718" s="254" t="str">
        <f t="shared" si="83"/>
        <v/>
      </c>
      <c r="AB718" s="254" t="str">
        <f t="shared" si="84"/>
        <v/>
      </c>
      <c r="AC718" s="255">
        <f t="shared" si="80"/>
        <v>0</v>
      </c>
      <c r="AD718" s="255">
        <f t="shared" si="81"/>
        <v>3836</v>
      </c>
      <c r="AE718" s="256" t="str">
        <f t="shared" si="85"/>
        <v/>
      </c>
      <c r="AF718" s="252" t="str">
        <f t="shared" si="79"/>
        <v>-</v>
      </c>
    </row>
    <row r="719" spans="1:32" ht="20.149999999999999" customHeight="1" x14ac:dyDescent="0.75">
      <c r="A719" s="31">
        <v>717</v>
      </c>
      <c r="B719" s="237"/>
      <c r="C719" s="257"/>
      <c r="D719" s="257"/>
      <c r="E719" s="262"/>
      <c r="F719" s="262"/>
      <c r="G719" s="253" t="str">
        <f t="shared" si="82"/>
        <v/>
      </c>
      <c r="H719" s="31" t="str">
        <f>IF(AND(B719=H$1),LOOKUP(9.99999999999999E+307,$H$2:H718)+1,"")</f>
        <v/>
      </c>
      <c r="I719" s="31" t="str">
        <f>IF(AND(B719=I$1),LOOKUP(9.99999999999999E+307,$I$2:I718)+1,"")</f>
        <v/>
      </c>
      <c r="J719" s="31">
        <f>IF(AND(B719=J$1),LOOKUP(9.99999999999999E+307,$J$2:J718)+1,"")</f>
        <v>553</v>
      </c>
      <c r="K719" s="31">
        <f>IF(AND(B719=K$1),LOOKUP(9.99999999999999E+307,$K$2:K718)+1,"")</f>
        <v>553</v>
      </c>
      <c r="L719" s="31">
        <f>IF(AND(B719=L$1),LOOKUP(9.99999999999999E+307,$L$2:L718)+1,"")</f>
        <v>553</v>
      </c>
      <c r="M719" s="31">
        <f>IF(AND(B719=M$1),LOOKUP(9.99999999999999E+307,$M$2:M718)+1,"")</f>
        <v>553</v>
      </c>
      <c r="N719" s="31" t="e">
        <f>IF(AND(B719=N$1),LOOKUP(9.99999999999999E+307,$N$2:N718)+1,"")</f>
        <v>#REF!</v>
      </c>
      <c r="O719" s="31" t="e">
        <f>IF(AND($B719=O$1),LOOKUP(9.99999999999999E+307,$O$2:O718)+1,"")</f>
        <v>#REF!</v>
      </c>
      <c r="P719" s="31" t="e">
        <f>IF(AND($B719=P$1),LOOKUP(9.99999999999999E+307,$P$2:P718)+1,"")</f>
        <v>#REF!</v>
      </c>
      <c r="Q719" s="31" t="e">
        <f>IF(AND($B719=Q$1),LOOKUP(9.99999999999999E+307,$Q$2:Q718)+1,"")</f>
        <v>#REF!</v>
      </c>
      <c r="R719" s="31">
        <f>IF(AND($B719=R$1),LOOKUP(9.99999999999999E+307,$R$2:R718)+1,"")</f>
        <v>553</v>
      </c>
      <c r="S719" s="31">
        <f>IF(AND($B719=S$1),LOOKUP(9.99999999999999E+307,$S$2:S718)+1,"")</f>
        <v>553</v>
      </c>
      <c r="T719" s="265"/>
      <c r="U719" s="265"/>
      <c r="V719" s="265"/>
      <c r="AA719" s="254" t="str">
        <f t="shared" si="83"/>
        <v/>
      </c>
      <c r="AB719" s="254" t="str">
        <f t="shared" si="84"/>
        <v/>
      </c>
      <c r="AC719" s="255">
        <f t="shared" si="80"/>
        <v>0</v>
      </c>
      <c r="AD719" s="255">
        <f t="shared" si="81"/>
        <v>3836</v>
      </c>
      <c r="AE719" s="256" t="str">
        <f t="shared" si="85"/>
        <v/>
      </c>
      <c r="AF719" s="252" t="str">
        <f t="shared" si="79"/>
        <v>-</v>
      </c>
    </row>
    <row r="720" spans="1:32" ht="20.149999999999999" customHeight="1" x14ac:dyDescent="0.75">
      <c r="A720" s="31">
        <v>718</v>
      </c>
      <c r="B720" s="237"/>
      <c r="C720" s="257"/>
      <c r="D720" s="257"/>
      <c r="E720" s="262"/>
      <c r="F720" s="262"/>
      <c r="G720" s="253" t="str">
        <f t="shared" si="82"/>
        <v/>
      </c>
      <c r="H720" s="31" t="str">
        <f>IF(AND(B720=H$1),LOOKUP(9.99999999999999E+307,$H$2:H719)+1,"")</f>
        <v/>
      </c>
      <c r="I720" s="31" t="str">
        <f>IF(AND(B720=I$1),LOOKUP(9.99999999999999E+307,$I$2:I719)+1,"")</f>
        <v/>
      </c>
      <c r="J720" s="31">
        <f>IF(AND(B720=J$1),LOOKUP(9.99999999999999E+307,$J$2:J719)+1,"")</f>
        <v>554</v>
      </c>
      <c r="K720" s="31">
        <f>IF(AND(B720=K$1),LOOKUP(9.99999999999999E+307,$K$2:K719)+1,"")</f>
        <v>554</v>
      </c>
      <c r="L720" s="31">
        <f>IF(AND(B720=L$1),LOOKUP(9.99999999999999E+307,$L$2:L719)+1,"")</f>
        <v>554</v>
      </c>
      <c r="M720" s="31">
        <f>IF(AND(B720=M$1),LOOKUP(9.99999999999999E+307,$M$2:M719)+1,"")</f>
        <v>554</v>
      </c>
      <c r="N720" s="31" t="e">
        <f>IF(AND(B720=N$1),LOOKUP(9.99999999999999E+307,$N$2:N719)+1,"")</f>
        <v>#REF!</v>
      </c>
      <c r="O720" s="31" t="e">
        <f>IF(AND($B720=O$1),LOOKUP(9.99999999999999E+307,$O$2:O719)+1,"")</f>
        <v>#REF!</v>
      </c>
      <c r="P720" s="31" t="e">
        <f>IF(AND($B720=P$1),LOOKUP(9.99999999999999E+307,$P$2:P719)+1,"")</f>
        <v>#REF!</v>
      </c>
      <c r="Q720" s="31" t="e">
        <f>IF(AND($B720=Q$1),LOOKUP(9.99999999999999E+307,$Q$2:Q719)+1,"")</f>
        <v>#REF!</v>
      </c>
      <c r="R720" s="31">
        <f>IF(AND($B720=R$1),LOOKUP(9.99999999999999E+307,$R$2:R719)+1,"")</f>
        <v>554</v>
      </c>
      <c r="S720" s="31">
        <f>IF(AND($B720=S$1),LOOKUP(9.99999999999999E+307,$S$2:S719)+1,"")</f>
        <v>554</v>
      </c>
      <c r="T720" s="265"/>
      <c r="U720" s="265"/>
      <c r="V720" s="265"/>
      <c r="AA720" s="254" t="str">
        <f t="shared" si="83"/>
        <v/>
      </c>
      <c r="AB720" s="254" t="str">
        <f t="shared" si="84"/>
        <v/>
      </c>
      <c r="AC720" s="255">
        <f t="shared" si="80"/>
        <v>0</v>
      </c>
      <c r="AD720" s="255">
        <f t="shared" si="81"/>
        <v>3836</v>
      </c>
      <c r="AE720" s="256" t="str">
        <f t="shared" si="85"/>
        <v/>
      </c>
      <c r="AF720" s="252" t="str">
        <f t="shared" si="79"/>
        <v>-</v>
      </c>
    </row>
    <row r="721" spans="1:32" ht="20.149999999999999" customHeight="1" x14ac:dyDescent="0.75">
      <c r="A721" s="31">
        <v>719</v>
      </c>
      <c r="B721" s="237"/>
      <c r="C721" s="263"/>
      <c r="D721" s="257"/>
      <c r="E721" s="262"/>
      <c r="F721" s="262"/>
      <c r="G721" s="253" t="str">
        <f t="shared" si="82"/>
        <v/>
      </c>
      <c r="H721" s="31" t="str">
        <f>IF(AND(B721=H$1),LOOKUP(9.99999999999999E+307,$H$2:H720)+1,"")</f>
        <v/>
      </c>
      <c r="I721" s="31" t="str">
        <f>IF(AND(B721=I$1),LOOKUP(9.99999999999999E+307,$I$2:I720)+1,"")</f>
        <v/>
      </c>
      <c r="J721" s="31">
        <f>IF(AND(B721=J$1),LOOKUP(9.99999999999999E+307,$J$2:J720)+1,"")</f>
        <v>555</v>
      </c>
      <c r="K721" s="31">
        <f>IF(AND(B721=K$1),LOOKUP(9.99999999999999E+307,$K$2:K720)+1,"")</f>
        <v>555</v>
      </c>
      <c r="L721" s="31">
        <f>IF(AND(B721=L$1),LOOKUP(9.99999999999999E+307,$L$2:L720)+1,"")</f>
        <v>555</v>
      </c>
      <c r="M721" s="31">
        <f>IF(AND(B721=M$1),LOOKUP(9.99999999999999E+307,$M$2:M720)+1,"")</f>
        <v>555</v>
      </c>
      <c r="N721" s="31" t="e">
        <f>IF(AND(B721=N$1),LOOKUP(9.99999999999999E+307,$N$2:N720)+1,"")</f>
        <v>#REF!</v>
      </c>
      <c r="O721" s="31" t="e">
        <f>IF(AND($B721=O$1),LOOKUP(9.99999999999999E+307,$O$2:O720)+1,"")</f>
        <v>#REF!</v>
      </c>
      <c r="P721" s="31" t="e">
        <f>IF(AND($B721=P$1),LOOKUP(9.99999999999999E+307,$P$2:P720)+1,"")</f>
        <v>#REF!</v>
      </c>
      <c r="Q721" s="31" t="e">
        <f>IF(AND($B721=Q$1),LOOKUP(9.99999999999999E+307,$Q$2:Q720)+1,"")</f>
        <v>#REF!</v>
      </c>
      <c r="R721" s="31">
        <f>IF(AND($B721=R$1),LOOKUP(9.99999999999999E+307,$R$2:R720)+1,"")</f>
        <v>555</v>
      </c>
      <c r="S721" s="31">
        <f>IF(AND($B721=S$1),LOOKUP(9.99999999999999E+307,$S$2:S720)+1,"")</f>
        <v>555</v>
      </c>
      <c r="T721" s="265"/>
      <c r="U721" s="265"/>
      <c r="V721" s="265"/>
      <c r="AA721" s="254" t="str">
        <f t="shared" si="83"/>
        <v/>
      </c>
      <c r="AB721" s="254" t="str">
        <f t="shared" si="84"/>
        <v/>
      </c>
      <c r="AC721" s="255">
        <f t="shared" si="80"/>
        <v>0</v>
      </c>
      <c r="AD721" s="255">
        <f t="shared" si="81"/>
        <v>3836</v>
      </c>
      <c r="AE721" s="256" t="str">
        <f t="shared" si="85"/>
        <v/>
      </c>
      <c r="AF721" s="252" t="str">
        <f t="shared" si="79"/>
        <v>-</v>
      </c>
    </row>
    <row r="722" spans="1:32" ht="20.149999999999999" customHeight="1" x14ac:dyDescent="0.75">
      <c r="A722" s="31">
        <v>720</v>
      </c>
      <c r="B722" s="237"/>
      <c r="C722" s="263"/>
      <c r="D722" s="257"/>
      <c r="E722" s="267"/>
      <c r="F722" s="262"/>
      <c r="G722" s="253" t="str">
        <f t="shared" si="82"/>
        <v/>
      </c>
      <c r="H722" s="31" t="str">
        <f>IF(AND(B722=H$1),LOOKUP(9.99999999999999E+307,$H$2:H721)+1,"")</f>
        <v/>
      </c>
      <c r="I722" s="31" t="str">
        <f>IF(AND(B722=I$1),LOOKUP(9.99999999999999E+307,$I$2:I721)+1,"")</f>
        <v/>
      </c>
      <c r="J722" s="31">
        <f>IF(AND(B722=J$1),LOOKUP(9.99999999999999E+307,$J$2:J721)+1,"")</f>
        <v>556</v>
      </c>
      <c r="K722" s="31">
        <f>IF(AND(B722=K$1),LOOKUP(9.99999999999999E+307,$K$2:K721)+1,"")</f>
        <v>556</v>
      </c>
      <c r="L722" s="31">
        <f>IF(AND(B722=L$1),LOOKUP(9.99999999999999E+307,$L$2:L721)+1,"")</f>
        <v>556</v>
      </c>
      <c r="M722" s="31">
        <f>IF(AND(B722=M$1),LOOKUP(9.99999999999999E+307,$M$2:M721)+1,"")</f>
        <v>556</v>
      </c>
      <c r="N722" s="31" t="e">
        <f>IF(AND(B722=N$1),LOOKUP(9.99999999999999E+307,$N$2:N721)+1,"")</f>
        <v>#REF!</v>
      </c>
      <c r="O722" s="31" t="e">
        <f>IF(AND($B722=O$1),LOOKUP(9.99999999999999E+307,$O$2:O721)+1,"")</f>
        <v>#REF!</v>
      </c>
      <c r="P722" s="31" t="e">
        <f>IF(AND($B722=P$1),LOOKUP(9.99999999999999E+307,$P$2:P721)+1,"")</f>
        <v>#REF!</v>
      </c>
      <c r="Q722" s="31" t="e">
        <f>IF(AND($B722=Q$1),LOOKUP(9.99999999999999E+307,$Q$2:Q721)+1,"")</f>
        <v>#REF!</v>
      </c>
      <c r="R722" s="31">
        <f>IF(AND($B722=R$1),LOOKUP(9.99999999999999E+307,$R$2:R721)+1,"")</f>
        <v>556</v>
      </c>
      <c r="S722" s="31">
        <f>IF(AND($B722=S$1),LOOKUP(9.99999999999999E+307,$S$2:S721)+1,"")</f>
        <v>556</v>
      </c>
      <c r="T722" s="265"/>
      <c r="U722" s="265"/>
      <c r="V722" s="265"/>
      <c r="AA722" s="254" t="str">
        <f t="shared" si="83"/>
        <v/>
      </c>
      <c r="AB722" s="254" t="str">
        <f t="shared" si="84"/>
        <v/>
      </c>
      <c r="AC722" s="255">
        <f t="shared" si="80"/>
        <v>0</v>
      </c>
      <c r="AD722" s="255">
        <f t="shared" si="81"/>
        <v>3836</v>
      </c>
      <c r="AE722" s="256" t="str">
        <f t="shared" si="85"/>
        <v/>
      </c>
      <c r="AF722" s="252" t="str">
        <f t="shared" si="79"/>
        <v>-</v>
      </c>
    </row>
    <row r="723" spans="1:32" ht="20.149999999999999" customHeight="1" x14ac:dyDescent="0.75">
      <c r="A723" s="31">
        <v>721</v>
      </c>
      <c r="B723" s="237"/>
      <c r="C723" s="257"/>
      <c r="D723" s="257"/>
      <c r="E723" s="262"/>
      <c r="F723" s="262"/>
      <c r="G723" s="253" t="str">
        <f t="shared" si="82"/>
        <v/>
      </c>
      <c r="H723" s="31" t="str">
        <f>IF(AND(B723=H$1),LOOKUP(9.99999999999999E+307,$H$2:H722)+1,"")</f>
        <v/>
      </c>
      <c r="I723" s="31" t="str">
        <f>IF(AND(B723=I$1),LOOKUP(9.99999999999999E+307,$I$2:I722)+1,"")</f>
        <v/>
      </c>
      <c r="J723" s="31">
        <f>IF(AND(B723=J$1),LOOKUP(9.99999999999999E+307,$J$2:J722)+1,"")</f>
        <v>557</v>
      </c>
      <c r="K723" s="31">
        <f>IF(AND(B723=K$1),LOOKUP(9.99999999999999E+307,$K$2:K722)+1,"")</f>
        <v>557</v>
      </c>
      <c r="L723" s="31">
        <f>IF(AND(B723=L$1),LOOKUP(9.99999999999999E+307,$L$2:L722)+1,"")</f>
        <v>557</v>
      </c>
      <c r="M723" s="31">
        <f>IF(AND(B723=M$1),LOOKUP(9.99999999999999E+307,$M$2:M722)+1,"")</f>
        <v>557</v>
      </c>
      <c r="N723" s="31" t="e">
        <f>IF(AND(B723=N$1),LOOKUP(9.99999999999999E+307,$N$2:N722)+1,"")</f>
        <v>#REF!</v>
      </c>
      <c r="O723" s="31" t="e">
        <f>IF(AND($B723=O$1),LOOKUP(9.99999999999999E+307,$O$2:O722)+1,"")</f>
        <v>#REF!</v>
      </c>
      <c r="P723" s="31" t="e">
        <f>IF(AND($B723=P$1),LOOKUP(9.99999999999999E+307,$P$2:P722)+1,"")</f>
        <v>#REF!</v>
      </c>
      <c r="Q723" s="31" t="e">
        <f>IF(AND($B723=Q$1),LOOKUP(9.99999999999999E+307,$Q$2:Q722)+1,"")</f>
        <v>#REF!</v>
      </c>
      <c r="R723" s="31">
        <f>IF(AND($B723=R$1),LOOKUP(9.99999999999999E+307,$R$2:R722)+1,"")</f>
        <v>557</v>
      </c>
      <c r="S723" s="31">
        <f>IF(AND($B723=S$1),LOOKUP(9.99999999999999E+307,$S$2:S722)+1,"")</f>
        <v>557</v>
      </c>
      <c r="T723" s="265"/>
      <c r="U723" s="265"/>
      <c r="V723" s="265"/>
      <c r="AA723" s="254" t="str">
        <f t="shared" si="83"/>
        <v/>
      </c>
      <c r="AB723" s="254" t="str">
        <f t="shared" si="84"/>
        <v/>
      </c>
      <c r="AC723" s="255">
        <f t="shared" si="80"/>
        <v>0</v>
      </c>
      <c r="AD723" s="255">
        <f t="shared" si="81"/>
        <v>3836</v>
      </c>
      <c r="AE723" s="256" t="str">
        <f t="shared" si="85"/>
        <v/>
      </c>
      <c r="AF723" s="252" t="str">
        <f t="shared" si="79"/>
        <v>-</v>
      </c>
    </row>
    <row r="724" spans="1:32" ht="20.149999999999999" customHeight="1" x14ac:dyDescent="0.75">
      <c r="A724" s="31">
        <v>722</v>
      </c>
      <c r="B724" s="237"/>
      <c r="C724" s="257"/>
      <c r="D724" s="257"/>
      <c r="E724" s="262"/>
      <c r="F724" s="262"/>
      <c r="G724" s="253" t="str">
        <f t="shared" si="82"/>
        <v/>
      </c>
      <c r="H724" s="31" t="str">
        <f>IF(AND(B724=H$1),LOOKUP(9.99999999999999E+307,$H$2:H723)+1,"")</f>
        <v/>
      </c>
      <c r="I724" s="31" t="str">
        <f>IF(AND(B724=I$1),LOOKUP(9.99999999999999E+307,$I$2:I723)+1,"")</f>
        <v/>
      </c>
      <c r="J724" s="31">
        <f>IF(AND(B724=J$1),LOOKUP(9.99999999999999E+307,$J$2:J723)+1,"")</f>
        <v>558</v>
      </c>
      <c r="K724" s="31">
        <f>IF(AND(B724=K$1),LOOKUP(9.99999999999999E+307,$K$2:K723)+1,"")</f>
        <v>558</v>
      </c>
      <c r="L724" s="31">
        <f>IF(AND(B724=L$1),LOOKUP(9.99999999999999E+307,$L$2:L723)+1,"")</f>
        <v>558</v>
      </c>
      <c r="M724" s="31">
        <f>IF(AND(B724=M$1),LOOKUP(9.99999999999999E+307,$M$2:M723)+1,"")</f>
        <v>558</v>
      </c>
      <c r="N724" s="31" t="e">
        <f>IF(AND(B724=N$1),LOOKUP(9.99999999999999E+307,$N$2:N723)+1,"")</f>
        <v>#REF!</v>
      </c>
      <c r="O724" s="31" t="e">
        <f>IF(AND($B724=O$1),LOOKUP(9.99999999999999E+307,$O$2:O723)+1,"")</f>
        <v>#REF!</v>
      </c>
      <c r="P724" s="31" t="e">
        <f>IF(AND($B724=P$1),LOOKUP(9.99999999999999E+307,$P$2:P723)+1,"")</f>
        <v>#REF!</v>
      </c>
      <c r="Q724" s="31" t="e">
        <f>IF(AND($B724=Q$1),LOOKUP(9.99999999999999E+307,$Q$2:Q723)+1,"")</f>
        <v>#REF!</v>
      </c>
      <c r="R724" s="31">
        <f>IF(AND($B724=R$1),LOOKUP(9.99999999999999E+307,$R$2:R723)+1,"")</f>
        <v>558</v>
      </c>
      <c r="S724" s="31">
        <f>IF(AND($B724=S$1),LOOKUP(9.99999999999999E+307,$S$2:S723)+1,"")</f>
        <v>558</v>
      </c>
      <c r="T724" s="265"/>
      <c r="U724" s="265"/>
      <c r="V724" s="265"/>
      <c r="AA724" s="254" t="str">
        <f t="shared" si="83"/>
        <v/>
      </c>
      <c r="AB724" s="254" t="str">
        <f t="shared" si="84"/>
        <v/>
      </c>
      <c r="AC724" s="255">
        <f t="shared" si="80"/>
        <v>0</v>
      </c>
      <c r="AD724" s="255">
        <f t="shared" si="81"/>
        <v>3836</v>
      </c>
      <c r="AE724" s="256" t="str">
        <f t="shared" si="85"/>
        <v/>
      </c>
      <c r="AF724" s="252" t="str">
        <f t="shared" si="79"/>
        <v>-</v>
      </c>
    </row>
    <row r="725" spans="1:32" ht="20.149999999999999" customHeight="1" x14ac:dyDescent="0.75">
      <c r="A725" s="31">
        <v>723</v>
      </c>
      <c r="B725" s="237"/>
      <c r="C725" s="257"/>
      <c r="D725" s="257"/>
      <c r="E725" s="262"/>
      <c r="F725" s="262"/>
      <c r="G725" s="253" t="str">
        <f t="shared" si="82"/>
        <v/>
      </c>
      <c r="H725" s="31" t="str">
        <f>IF(AND(B725=H$1),LOOKUP(9.99999999999999E+307,$H$2:H724)+1,"")</f>
        <v/>
      </c>
      <c r="I725" s="31" t="str">
        <f>IF(AND(B725=I$1),LOOKUP(9.99999999999999E+307,$I$2:I724)+1,"")</f>
        <v/>
      </c>
      <c r="J725" s="31">
        <f>IF(AND(B725=J$1),LOOKUP(9.99999999999999E+307,$J$2:J724)+1,"")</f>
        <v>559</v>
      </c>
      <c r="K725" s="31">
        <f>IF(AND(B725=K$1),LOOKUP(9.99999999999999E+307,$K$2:K724)+1,"")</f>
        <v>559</v>
      </c>
      <c r="L725" s="31">
        <f>IF(AND(B725=L$1),LOOKUP(9.99999999999999E+307,$L$2:L724)+1,"")</f>
        <v>559</v>
      </c>
      <c r="M725" s="31">
        <f>IF(AND(B725=M$1),LOOKUP(9.99999999999999E+307,$M$2:M724)+1,"")</f>
        <v>559</v>
      </c>
      <c r="N725" s="31" t="e">
        <f>IF(AND(B725=N$1),LOOKUP(9.99999999999999E+307,$N$2:N724)+1,"")</f>
        <v>#REF!</v>
      </c>
      <c r="O725" s="31" t="e">
        <f>IF(AND($B725=O$1),LOOKUP(9.99999999999999E+307,$O$2:O724)+1,"")</f>
        <v>#REF!</v>
      </c>
      <c r="P725" s="31" t="e">
        <f>IF(AND($B725=P$1),LOOKUP(9.99999999999999E+307,$P$2:P724)+1,"")</f>
        <v>#REF!</v>
      </c>
      <c r="Q725" s="31" t="e">
        <f>IF(AND($B725=Q$1),LOOKUP(9.99999999999999E+307,$Q$2:Q724)+1,"")</f>
        <v>#REF!</v>
      </c>
      <c r="R725" s="31">
        <f>IF(AND($B725=R$1),LOOKUP(9.99999999999999E+307,$R$2:R724)+1,"")</f>
        <v>559</v>
      </c>
      <c r="S725" s="31">
        <f>IF(AND($B725=S$1),LOOKUP(9.99999999999999E+307,$S$2:S724)+1,"")</f>
        <v>559</v>
      </c>
      <c r="T725" s="265"/>
      <c r="U725" s="265"/>
      <c r="V725" s="265"/>
      <c r="AA725" s="254" t="str">
        <f t="shared" si="83"/>
        <v/>
      </c>
      <c r="AB725" s="254" t="str">
        <f t="shared" si="84"/>
        <v/>
      </c>
      <c r="AC725" s="255">
        <f t="shared" si="80"/>
        <v>0</v>
      </c>
      <c r="AD725" s="255">
        <f t="shared" si="81"/>
        <v>3836</v>
      </c>
      <c r="AE725" s="256" t="str">
        <f t="shared" si="85"/>
        <v/>
      </c>
      <c r="AF725" s="252" t="str">
        <f t="shared" si="79"/>
        <v>-</v>
      </c>
    </row>
    <row r="726" spans="1:32" ht="20.149999999999999" customHeight="1" x14ac:dyDescent="0.75">
      <c r="A726" s="31">
        <v>724</v>
      </c>
      <c r="B726" s="237"/>
      <c r="C726" s="257"/>
      <c r="D726" s="257"/>
      <c r="E726" s="262"/>
      <c r="F726" s="262"/>
      <c r="G726" s="253" t="str">
        <f t="shared" si="82"/>
        <v/>
      </c>
      <c r="H726" s="31" t="str">
        <f>IF(AND(B726=H$1),LOOKUP(9.99999999999999E+307,$H$2:H725)+1,"")</f>
        <v/>
      </c>
      <c r="I726" s="31" t="str">
        <f>IF(AND(B726=I$1),LOOKUP(9.99999999999999E+307,$I$2:I725)+1,"")</f>
        <v/>
      </c>
      <c r="J726" s="31">
        <f>IF(AND(B726=J$1),LOOKUP(9.99999999999999E+307,$J$2:J725)+1,"")</f>
        <v>560</v>
      </c>
      <c r="K726" s="31">
        <f>IF(AND(B726=K$1),LOOKUP(9.99999999999999E+307,$K$2:K725)+1,"")</f>
        <v>560</v>
      </c>
      <c r="L726" s="31">
        <f>IF(AND(B726=L$1),LOOKUP(9.99999999999999E+307,$L$2:L725)+1,"")</f>
        <v>560</v>
      </c>
      <c r="M726" s="31">
        <f>IF(AND(B726=M$1),LOOKUP(9.99999999999999E+307,$M$2:M725)+1,"")</f>
        <v>560</v>
      </c>
      <c r="N726" s="31" t="e">
        <f>IF(AND(B726=N$1),LOOKUP(9.99999999999999E+307,$N$2:N725)+1,"")</f>
        <v>#REF!</v>
      </c>
      <c r="O726" s="31" t="e">
        <f>IF(AND($B726=O$1),LOOKUP(9.99999999999999E+307,$O$2:O725)+1,"")</f>
        <v>#REF!</v>
      </c>
      <c r="P726" s="31" t="e">
        <f>IF(AND($B726=P$1),LOOKUP(9.99999999999999E+307,$P$2:P725)+1,"")</f>
        <v>#REF!</v>
      </c>
      <c r="Q726" s="31" t="e">
        <f>IF(AND($B726=Q$1),LOOKUP(9.99999999999999E+307,$Q$2:Q725)+1,"")</f>
        <v>#REF!</v>
      </c>
      <c r="R726" s="31">
        <f>IF(AND($B726=R$1),LOOKUP(9.99999999999999E+307,$R$2:R725)+1,"")</f>
        <v>560</v>
      </c>
      <c r="S726" s="31">
        <f>IF(AND($B726=S$1),LOOKUP(9.99999999999999E+307,$S$2:S725)+1,"")</f>
        <v>560</v>
      </c>
      <c r="T726" s="265"/>
      <c r="U726" s="265"/>
      <c r="V726" s="265"/>
      <c r="AA726" s="254" t="str">
        <f t="shared" si="83"/>
        <v/>
      </c>
      <c r="AB726" s="254" t="str">
        <f t="shared" si="84"/>
        <v/>
      </c>
      <c r="AC726" s="255">
        <f t="shared" si="80"/>
        <v>0</v>
      </c>
      <c r="AD726" s="255">
        <f t="shared" si="81"/>
        <v>3836</v>
      </c>
      <c r="AE726" s="256" t="str">
        <f t="shared" si="85"/>
        <v/>
      </c>
      <c r="AF726" s="252" t="str">
        <f t="shared" si="79"/>
        <v>-</v>
      </c>
    </row>
    <row r="727" spans="1:32" ht="20.149999999999999" customHeight="1" x14ac:dyDescent="0.75">
      <c r="A727" s="31">
        <v>725</v>
      </c>
      <c r="B727" s="237"/>
      <c r="C727" s="257"/>
      <c r="D727" s="257"/>
      <c r="E727" s="262"/>
      <c r="F727" s="262"/>
      <c r="G727" s="253" t="str">
        <f t="shared" si="82"/>
        <v/>
      </c>
      <c r="H727" s="31" t="str">
        <f>IF(AND(B727=H$1),LOOKUP(9.99999999999999E+307,$H$2:H726)+1,"")</f>
        <v/>
      </c>
      <c r="I727" s="31" t="str">
        <f>IF(AND(B727=I$1),LOOKUP(9.99999999999999E+307,$I$2:I726)+1,"")</f>
        <v/>
      </c>
      <c r="J727" s="31">
        <f>IF(AND(B727=J$1),LOOKUP(9.99999999999999E+307,$J$2:J726)+1,"")</f>
        <v>561</v>
      </c>
      <c r="K727" s="31">
        <f>IF(AND(B727=K$1),LOOKUP(9.99999999999999E+307,$K$2:K726)+1,"")</f>
        <v>561</v>
      </c>
      <c r="L727" s="31">
        <f>IF(AND(B727=L$1),LOOKUP(9.99999999999999E+307,$L$2:L726)+1,"")</f>
        <v>561</v>
      </c>
      <c r="M727" s="31">
        <f>IF(AND(B727=M$1),LOOKUP(9.99999999999999E+307,$M$2:M726)+1,"")</f>
        <v>561</v>
      </c>
      <c r="N727" s="31" t="e">
        <f>IF(AND(B727=N$1),LOOKUP(9.99999999999999E+307,$N$2:N726)+1,"")</f>
        <v>#REF!</v>
      </c>
      <c r="O727" s="31" t="e">
        <f>IF(AND($B727=O$1),LOOKUP(9.99999999999999E+307,$O$2:O726)+1,"")</f>
        <v>#REF!</v>
      </c>
      <c r="P727" s="31" t="e">
        <f>IF(AND($B727=P$1),LOOKUP(9.99999999999999E+307,$P$2:P726)+1,"")</f>
        <v>#REF!</v>
      </c>
      <c r="Q727" s="31" t="e">
        <f>IF(AND($B727=Q$1),LOOKUP(9.99999999999999E+307,$Q$2:Q726)+1,"")</f>
        <v>#REF!</v>
      </c>
      <c r="R727" s="31">
        <f>IF(AND($B727=R$1),LOOKUP(9.99999999999999E+307,$R$2:R726)+1,"")</f>
        <v>561</v>
      </c>
      <c r="S727" s="31">
        <f>IF(AND($B727=S$1),LOOKUP(9.99999999999999E+307,$S$2:S726)+1,"")</f>
        <v>561</v>
      </c>
      <c r="T727" s="265"/>
      <c r="U727" s="265"/>
      <c r="V727" s="265"/>
      <c r="AA727" s="254" t="str">
        <f t="shared" si="83"/>
        <v/>
      </c>
      <c r="AB727" s="254" t="str">
        <f t="shared" si="84"/>
        <v/>
      </c>
      <c r="AC727" s="255">
        <f t="shared" si="80"/>
        <v>0</v>
      </c>
      <c r="AD727" s="255">
        <f t="shared" si="81"/>
        <v>3836</v>
      </c>
      <c r="AE727" s="256" t="str">
        <f t="shared" si="85"/>
        <v/>
      </c>
      <c r="AF727" s="252" t="str">
        <f t="shared" si="79"/>
        <v>-</v>
      </c>
    </row>
    <row r="728" spans="1:32" ht="20.149999999999999" customHeight="1" x14ac:dyDescent="0.75">
      <c r="A728" s="31">
        <v>726</v>
      </c>
      <c r="B728" s="237"/>
      <c r="C728" s="257"/>
      <c r="D728" s="257"/>
      <c r="E728" s="262"/>
      <c r="F728" s="262"/>
      <c r="G728" s="253" t="str">
        <f t="shared" si="82"/>
        <v/>
      </c>
      <c r="H728" s="31" t="str">
        <f>IF(AND(B728=H$1),LOOKUP(9.99999999999999E+307,$H$2:H727)+1,"")</f>
        <v/>
      </c>
      <c r="I728" s="31" t="str">
        <f>IF(AND(B728=I$1),LOOKUP(9.99999999999999E+307,$I$2:I727)+1,"")</f>
        <v/>
      </c>
      <c r="J728" s="31">
        <f>IF(AND(B728=J$1),LOOKUP(9.99999999999999E+307,$J$2:J727)+1,"")</f>
        <v>562</v>
      </c>
      <c r="K728" s="31">
        <f>IF(AND(B728=K$1),LOOKUP(9.99999999999999E+307,$K$2:K727)+1,"")</f>
        <v>562</v>
      </c>
      <c r="L728" s="31">
        <f>IF(AND(B728=L$1),LOOKUP(9.99999999999999E+307,$L$2:L727)+1,"")</f>
        <v>562</v>
      </c>
      <c r="M728" s="31">
        <f>IF(AND(B728=M$1),LOOKUP(9.99999999999999E+307,$M$2:M727)+1,"")</f>
        <v>562</v>
      </c>
      <c r="N728" s="31" t="e">
        <f>IF(AND(B728=N$1),LOOKUP(9.99999999999999E+307,$N$2:N727)+1,"")</f>
        <v>#REF!</v>
      </c>
      <c r="O728" s="31" t="e">
        <f>IF(AND($B728=O$1),LOOKUP(9.99999999999999E+307,$O$2:O727)+1,"")</f>
        <v>#REF!</v>
      </c>
      <c r="P728" s="31" t="e">
        <f>IF(AND($B728=P$1),LOOKUP(9.99999999999999E+307,$P$2:P727)+1,"")</f>
        <v>#REF!</v>
      </c>
      <c r="Q728" s="31" t="e">
        <f>IF(AND($B728=Q$1),LOOKUP(9.99999999999999E+307,$Q$2:Q727)+1,"")</f>
        <v>#REF!</v>
      </c>
      <c r="R728" s="31">
        <f>IF(AND($B728=R$1),LOOKUP(9.99999999999999E+307,$R$2:R727)+1,"")</f>
        <v>562</v>
      </c>
      <c r="S728" s="31">
        <f>IF(AND($B728=S$1),LOOKUP(9.99999999999999E+307,$S$2:S727)+1,"")</f>
        <v>562</v>
      </c>
      <c r="T728" s="265"/>
      <c r="U728" s="265"/>
      <c r="V728" s="265"/>
      <c r="AA728" s="254" t="str">
        <f t="shared" si="83"/>
        <v/>
      </c>
      <c r="AB728" s="254" t="str">
        <f t="shared" si="84"/>
        <v/>
      </c>
      <c r="AC728" s="255">
        <f t="shared" si="80"/>
        <v>0</v>
      </c>
      <c r="AD728" s="255">
        <f t="shared" si="81"/>
        <v>3836</v>
      </c>
      <c r="AE728" s="256" t="str">
        <f t="shared" si="85"/>
        <v/>
      </c>
      <c r="AF728" s="252" t="str">
        <f t="shared" si="79"/>
        <v>-</v>
      </c>
    </row>
    <row r="729" spans="1:32" ht="20.149999999999999" customHeight="1" x14ac:dyDescent="0.75">
      <c r="A729" s="31">
        <v>727</v>
      </c>
      <c r="B729" s="237"/>
      <c r="C729" s="257"/>
      <c r="D729" s="257"/>
      <c r="E729" s="262"/>
      <c r="F729" s="262"/>
      <c r="G729" s="253" t="str">
        <f t="shared" si="82"/>
        <v/>
      </c>
      <c r="H729" s="31" t="str">
        <f>IF(AND(B729=H$1),LOOKUP(9.99999999999999E+307,$H$2:H728)+1,"")</f>
        <v/>
      </c>
      <c r="I729" s="31" t="str">
        <f>IF(AND(B729=I$1),LOOKUP(9.99999999999999E+307,$I$2:I728)+1,"")</f>
        <v/>
      </c>
      <c r="J729" s="31">
        <f>IF(AND(B729=J$1),LOOKUP(9.99999999999999E+307,$J$2:J728)+1,"")</f>
        <v>563</v>
      </c>
      <c r="K729" s="31">
        <f>IF(AND(B729=K$1),LOOKUP(9.99999999999999E+307,$K$2:K728)+1,"")</f>
        <v>563</v>
      </c>
      <c r="L729" s="31">
        <f>IF(AND(B729=L$1),LOOKUP(9.99999999999999E+307,$L$2:L728)+1,"")</f>
        <v>563</v>
      </c>
      <c r="M729" s="31">
        <f>IF(AND(B729=M$1),LOOKUP(9.99999999999999E+307,$M$2:M728)+1,"")</f>
        <v>563</v>
      </c>
      <c r="N729" s="31" t="e">
        <f>IF(AND(B729=N$1),LOOKUP(9.99999999999999E+307,$N$2:N728)+1,"")</f>
        <v>#REF!</v>
      </c>
      <c r="O729" s="31" t="e">
        <f>IF(AND($B729=O$1),LOOKUP(9.99999999999999E+307,$O$2:O728)+1,"")</f>
        <v>#REF!</v>
      </c>
      <c r="P729" s="31" t="e">
        <f>IF(AND($B729=P$1),LOOKUP(9.99999999999999E+307,$P$2:P728)+1,"")</f>
        <v>#REF!</v>
      </c>
      <c r="Q729" s="31" t="e">
        <f>IF(AND($B729=Q$1),LOOKUP(9.99999999999999E+307,$Q$2:Q728)+1,"")</f>
        <v>#REF!</v>
      </c>
      <c r="R729" s="31">
        <f>IF(AND($B729=R$1),LOOKUP(9.99999999999999E+307,$R$2:R728)+1,"")</f>
        <v>563</v>
      </c>
      <c r="S729" s="31">
        <f>IF(AND($B729=S$1),LOOKUP(9.99999999999999E+307,$S$2:S728)+1,"")</f>
        <v>563</v>
      </c>
      <c r="T729" s="265"/>
      <c r="U729" s="265"/>
      <c r="V729" s="265"/>
      <c r="AA729" s="254" t="str">
        <f t="shared" si="83"/>
        <v/>
      </c>
      <c r="AB729" s="254" t="str">
        <f t="shared" si="84"/>
        <v/>
      </c>
      <c r="AC729" s="255">
        <f t="shared" si="80"/>
        <v>0</v>
      </c>
      <c r="AD729" s="255">
        <f t="shared" si="81"/>
        <v>3836</v>
      </c>
      <c r="AE729" s="256" t="str">
        <f t="shared" si="85"/>
        <v/>
      </c>
      <c r="AF729" s="252" t="str">
        <f t="shared" si="79"/>
        <v>-</v>
      </c>
    </row>
    <row r="730" spans="1:32" ht="20.149999999999999" customHeight="1" x14ac:dyDescent="0.75">
      <c r="A730" s="31">
        <v>728</v>
      </c>
      <c r="B730" s="237"/>
      <c r="C730" s="257"/>
      <c r="D730" s="257"/>
      <c r="E730" s="262"/>
      <c r="F730" s="262"/>
      <c r="G730" s="253" t="str">
        <f t="shared" si="82"/>
        <v/>
      </c>
      <c r="H730" s="31" t="str">
        <f>IF(AND(B730=H$1),LOOKUP(9.99999999999999E+307,$H$2:H729)+1,"")</f>
        <v/>
      </c>
      <c r="I730" s="31" t="str">
        <f>IF(AND(B730=I$1),LOOKUP(9.99999999999999E+307,$I$2:I729)+1,"")</f>
        <v/>
      </c>
      <c r="J730" s="31">
        <f>IF(AND(B730=J$1),LOOKUP(9.99999999999999E+307,$J$2:J729)+1,"")</f>
        <v>564</v>
      </c>
      <c r="K730" s="31">
        <f>IF(AND(B730=K$1),LOOKUP(9.99999999999999E+307,$K$2:K729)+1,"")</f>
        <v>564</v>
      </c>
      <c r="L730" s="31">
        <f>IF(AND(B730=L$1),LOOKUP(9.99999999999999E+307,$L$2:L729)+1,"")</f>
        <v>564</v>
      </c>
      <c r="M730" s="31">
        <f>IF(AND(B730=M$1),LOOKUP(9.99999999999999E+307,$M$2:M729)+1,"")</f>
        <v>564</v>
      </c>
      <c r="N730" s="31" t="e">
        <f>IF(AND(B730=N$1),LOOKUP(9.99999999999999E+307,$N$2:N729)+1,"")</f>
        <v>#REF!</v>
      </c>
      <c r="O730" s="31" t="e">
        <f>IF(AND($B730=O$1),LOOKUP(9.99999999999999E+307,$O$2:O729)+1,"")</f>
        <v>#REF!</v>
      </c>
      <c r="P730" s="31" t="e">
        <f>IF(AND($B730=P$1),LOOKUP(9.99999999999999E+307,$P$2:P729)+1,"")</f>
        <v>#REF!</v>
      </c>
      <c r="Q730" s="31" t="e">
        <f>IF(AND($B730=Q$1),LOOKUP(9.99999999999999E+307,$Q$2:Q729)+1,"")</f>
        <v>#REF!</v>
      </c>
      <c r="R730" s="31">
        <f>IF(AND($B730=R$1),LOOKUP(9.99999999999999E+307,$R$2:R729)+1,"")</f>
        <v>564</v>
      </c>
      <c r="S730" s="31">
        <f>IF(AND($B730=S$1),LOOKUP(9.99999999999999E+307,$S$2:S729)+1,"")</f>
        <v>564</v>
      </c>
      <c r="T730" s="265"/>
      <c r="U730" s="265"/>
      <c r="V730" s="265"/>
      <c r="AA730" s="254" t="str">
        <f t="shared" si="83"/>
        <v/>
      </c>
      <c r="AB730" s="254" t="str">
        <f t="shared" si="84"/>
        <v/>
      </c>
      <c r="AC730" s="255">
        <f t="shared" si="80"/>
        <v>0</v>
      </c>
      <c r="AD730" s="255">
        <f t="shared" si="81"/>
        <v>3836</v>
      </c>
      <c r="AE730" s="256" t="str">
        <f t="shared" si="85"/>
        <v/>
      </c>
      <c r="AF730" s="252" t="str">
        <f t="shared" si="79"/>
        <v>-</v>
      </c>
    </row>
    <row r="731" spans="1:32" ht="20.149999999999999" customHeight="1" x14ac:dyDescent="0.75">
      <c r="A731" s="31">
        <v>729</v>
      </c>
      <c r="B731" s="237"/>
      <c r="C731" s="257"/>
      <c r="D731" s="257"/>
      <c r="E731" s="262"/>
      <c r="F731" s="262"/>
      <c r="G731" s="253" t="str">
        <f t="shared" si="82"/>
        <v/>
      </c>
      <c r="H731" s="31" t="str">
        <f>IF(AND(B731=H$1),LOOKUP(9.99999999999999E+307,$H$2:H730)+1,"")</f>
        <v/>
      </c>
      <c r="I731" s="31" t="str">
        <f>IF(AND(B731=I$1),LOOKUP(9.99999999999999E+307,$I$2:I730)+1,"")</f>
        <v/>
      </c>
      <c r="J731" s="31">
        <f>IF(AND(B731=J$1),LOOKUP(9.99999999999999E+307,$J$2:J730)+1,"")</f>
        <v>565</v>
      </c>
      <c r="K731" s="31">
        <f>IF(AND(B731=K$1),LOOKUP(9.99999999999999E+307,$K$2:K730)+1,"")</f>
        <v>565</v>
      </c>
      <c r="L731" s="31">
        <f>IF(AND(B731=L$1),LOOKUP(9.99999999999999E+307,$L$2:L730)+1,"")</f>
        <v>565</v>
      </c>
      <c r="M731" s="31">
        <f>IF(AND(B731=M$1),LOOKUP(9.99999999999999E+307,$M$2:M730)+1,"")</f>
        <v>565</v>
      </c>
      <c r="N731" s="31" t="e">
        <f>IF(AND(B731=N$1),LOOKUP(9.99999999999999E+307,$N$2:N730)+1,"")</f>
        <v>#REF!</v>
      </c>
      <c r="O731" s="31" t="e">
        <f>IF(AND($B731=O$1),LOOKUP(9.99999999999999E+307,$O$2:O730)+1,"")</f>
        <v>#REF!</v>
      </c>
      <c r="P731" s="31" t="e">
        <f>IF(AND($B731=P$1),LOOKUP(9.99999999999999E+307,$P$2:P730)+1,"")</f>
        <v>#REF!</v>
      </c>
      <c r="Q731" s="31" t="e">
        <f>IF(AND($B731=Q$1),LOOKUP(9.99999999999999E+307,$Q$2:Q730)+1,"")</f>
        <v>#REF!</v>
      </c>
      <c r="R731" s="31">
        <f>IF(AND($B731=R$1),LOOKUP(9.99999999999999E+307,$R$2:R730)+1,"")</f>
        <v>565</v>
      </c>
      <c r="S731" s="31">
        <f>IF(AND($B731=S$1),LOOKUP(9.99999999999999E+307,$S$2:S730)+1,"")</f>
        <v>565</v>
      </c>
      <c r="T731" s="265"/>
      <c r="U731" s="265"/>
      <c r="V731" s="265"/>
      <c r="AA731" s="254" t="str">
        <f t="shared" si="83"/>
        <v/>
      </c>
      <c r="AB731" s="254" t="str">
        <f t="shared" si="84"/>
        <v/>
      </c>
      <c r="AC731" s="255">
        <f t="shared" si="80"/>
        <v>0</v>
      </c>
      <c r="AD731" s="255">
        <f t="shared" si="81"/>
        <v>3836</v>
      </c>
      <c r="AE731" s="256" t="str">
        <f t="shared" si="85"/>
        <v/>
      </c>
      <c r="AF731" s="252" t="str">
        <f t="shared" si="79"/>
        <v>-</v>
      </c>
    </row>
    <row r="732" spans="1:32" ht="20.149999999999999" customHeight="1" x14ac:dyDescent="0.75">
      <c r="A732" s="31">
        <v>730</v>
      </c>
      <c r="B732" s="237"/>
      <c r="C732" s="257"/>
      <c r="D732" s="257"/>
      <c r="E732" s="262"/>
      <c r="F732" s="262"/>
      <c r="G732" s="253" t="str">
        <f t="shared" si="82"/>
        <v/>
      </c>
      <c r="H732" s="31" t="str">
        <f>IF(AND(B732=H$1),LOOKUP(9.99999999999999E+307,$H$2:H731)+1,"")</f>
        <v/>
      </c>
      <c r="I732" s="31" t="str">
        <f>IF(AND(B732=I$1),LOOKUP(9.99999999999999E+307,$I$2:I731)+1,"")</f>
        <v/>
      </c>
      <c r="J732" s="31">
        <f>IF(AND(B732=J$1),LOOKUP(9.99999999999999E+307,$J$2:J731)+1,"")</f>
        <v>566</v>
      </c>
      <c r="K732" s="31">
        <f>IF(AND(B732=K$1),LOOKUP(9.99999999999999E+307,$K$2:K731)+1,"")</f>
        <v>566</v>
      </c>
      <c r="L732" s="31">
        <f>IF(AND(B732=L$1),LOOKUP(9.99999999999999E+307,$L$2:L731)+1,"")</f>
        <v>566</v>
      </c>
      <c r="M732" s="31">
        <f>IF(AND(B732=M$1),LOOKUP(9.99999999999999E+307,$M$2:M731)+1,"")</f>
        <v>566</v>
      </c>
      <c r="N732" s="31" t="e">
        <f>IF(AND(B732=N$1),LOOKUP(9.99999999999999E+307,$N$2:N731)+1,"")</f>
        <v>#REF!</v>
      </c>
      <c r="O732" s="31" t="e">
        <f>IF(AND($B732=O$1),LOOKUP(9.99999999999999E+307,$O$2:O731)+1,"")</f>
        <v>#REF!</v>
      </c>
      <c r="P732" s="31" t="e">
        <f>IF(AND($B732=P$1),LOOKUP(9.99999999999999E+307,$P$2:P731)+1,"")</f>
        <v>#REF!</v>
      </c>
      <c r="Q732" s="31" t="e">
        <f>IF(AND($B732=Q$1),LOOKUP(9.99999999999999E+307,$Q$2:Q731)+1,"")</f>
        <v>#REF!</v>
      </c>
      <c r="R732" s="31">
        <f>IF(AND($B732=R$1),LOOKUP(9.99999999999999E+307,$R$2:R731)+1,"")</f>
        <v>566</v>
      </c>
      <c r="S732" s="31">
        <f>IF(AND($B732=S$1),LOOKUP(9.99999999999999E+307,$S$2:S731)+1,"")</f>
        <v>566</v>
      </c>
      <c r="T732" s="265"/>
      <c r="U732" s="265"/>
      <c r="V732" s="265"/>
      <c r="AA732" s="254" t="str">
        <f t="shared" si="83"/>
        <v/>
      </c>
      <c r="AB732" s="254" t="str">
        <f t="shared" si="84"/>
        <v/>
      </c>
      <c r="AC732" s="255">
        <f t="shared" si="80"/>
        <v>0</v>
      </c>
      <c r="AD732" s="255">
        <f t="shared" si="81"/>
        <v>3836</v>
      </c>
      <c r="AE732" s="256" t="str">
        <f t="shared" si="85"/>
        <v/>
      </c>
      <c r="AF732" s="252" t="str">
        <f t="shared" si="79"/>
        <v>-</v>
      </c>
    </row>
    <row r="733" spans="1:32" ht="20.149999999999999" customHeight="1" x14ac:dyDescent="0.75">
      <c r="A733" s="31">
        <v>731</v>
      </c>
      <c r="B733" s="237"/>
      <c r="C733" s="257"/>
      <c r="D733" s="257"/>
      <c r="E733" s="262"/>
      <c r="F733" s="262"/>
      <c r="G733" s="253" t="str">
        <f t="shared" si="82"/>
        <v/>
      </c>
      <c r="H733" s="31" t="str">
        <f>IF(AND(B733=H$1),LOOKUP(9.99999999999999E+307,$H$2:H732)+1,"")</f>
        <v/>
      </c>
      <c r="I733" s="31" t="str">
        <f>IF(AND(B733=I$1),LOOKUP(9.99999999999999E+307,$I$2:I732)+1,"")</f>
        <v/>
      </c>
      <c r="J733" s="31">
        <f>IF(AND(B733=J$1),LOOKUP(9.99999999999999E+307,$J$2:J732)+1,"")</f>
        <v>567</v>
      </c>
      <c r="K733" s="31">
        <f>IF(AND(B733=K$1),LOOKUP(9.99999999999999E+307,$K$2:K732)+1,"")</f>
        <v>567</v>
      </c>
      <c r="L733" s="31">
        <f>IF(AND(B733=L$1),LOOKUP(9.99999999999999E+307,$L$2:L732)+1,"")</f>
        <v>567</v>
      </c>
      <c r="M733" s="31">
        <f>IF(AND(B733=M$1),LOOKUP(9.99999999999999E+307,$M$2:M732)+1,"")</f>
        <v>567</v>
      </c>
      <c r="N733" s="31" t="e">
        <f>IF(AND(B733=N$1),LOOKUP(9.99999999999999E+307,$N$2:N732)+1,"")</f>
        <v>#REF!</v>
      </c>
      <c r="O733" s="31" t="e">
        <f>IF(AND($B733=O$1),LOOKUP(9.99999999999999E+307,$O$2:O732)+1,"")</f>
        <v>#REF!</v>
      </c>
      <c r="P733" s="31" t="e">
        <f>IF(AND($B733=P$1),LOOKUP(9.99999999999999E+307,$P$2:P732)+1,"")</f>
        <v>#REF!</v>
      </c>
      <c r="Q733" s="31" t="e">
        <f>IF(AND($B733=Q$1),LOOKUP(9.99999999999999E+307,$Q$2:Q732)+1,"")</f>
        <v>#REF!</v>
      </c>
      <c r="R733" s="31">
        <f>IF(AND($B733=R$1),LOOKUP(9.99999999999999E+307,$R$2:R732)+1,"")</f>
        <v>567</v>
      </c>
      <c r="S733" s="31">
        <f>IF(AND($B733=S$1),LOOKUP(9.99999999999999E+307,$S$2:S732)+1,"")</f>
        <v>567</v>
      </c>
      <c r="T733" s="265"/>
      <c r="U733" s="265"/>
      <c r="V733" s="265"/>
      <c r="AA733" s="254" t="str">
        <f t="shared" si="83"/>
        <v/>
      </c>
      <c r="AB733" s="254" t="str">
        <f t="shared" si="84"/>
        <v/>
      </c>
      <c r="AC733" s="255">
        <f t="shared" si="80"/>
        <v>0</v>
      </c>
      <c r="AD733" s="255">
        <f t="shared" si="81"/>
        <v>3836</v>
      </c>
      <c r="AE733" s="256" t="str">
        <f t="shared" si="85"/>
        <v/>
      </c>
      <c r="AF733" s="252" t="str">
        <f t="shared" si="79"/>
        <v>-</v>
      </c>
    </row>
    <row r="734" spans="1:32" ht="20.149999999999999" customHeight="1" x14ac:dyDescent="0.75">
      <c r="A734" s="31">
        <v>732</v>
      </c>
      <c r="B734" s="237"/>
      <c r="C734" s="257"/>
      <c r="D734" s="257"/>
      <c r="E734" s="262"/>
      <c r="F734" s="262"/>
      <c r="G734" s="253" t="str">
        <f t="shared" si="82"/>
        <v/>
      </c>
      <c r="H734" s="31" t="str">
        <f>IF(AND(B734=H$1),LOOKUP(9.99999999999999E+307,$H$2:H733)+1,"")</f>
        <v/>
      </c>
      <c r="I734" s="31" t="str">
        <f>IF(AND(B734=I$1),LOOKUP(9.99999999999999E+307,$I$2:I733)+1,"")</f>
        <v/>
      </c>
      <c r="J734" s="31">
        <f>IF(AND(B734=J$1),LOOKUP(9.99999999999999E+307,$J$2:J733)+1,"")</f>
        <v>568</v>
      </c>
      <c r="K734" s="31">
        <f>IF(AND(B734=K$1),LOOKUP(9.99999999999999E+307,$K$2:K733)+1,"")</f>
        <v>568</v>
      </c>
      <c r="L734" s="31">
        <f>IF(AND(B734=L$1),LOOKUP(9.99999999999999E+307,$L$2:L733)+1,"")</f>
        <v>568</v>
      </c>
      <c r="M734" s="31">
        <f>IF(AND(B734=M$1),LOOKUP(9.99999999999999E+307,$M$2:M733)+1,"")</f>
        <v>568</v>
      </c>
      <c r="N734" s="31" t="e">
        <f>IF(AND(B734=N$1),LOOKUP(9.99999999999999E+307,$N$2:N733)+1,"")</f>
        <v>#REF!</v>
      </c>
      <c r="O734" s="31" t="e">
        <f>IF(AND($B734=O$1),LOOKUP(9.99999999999999E+307,$O$2:O733)+1,"")</f>
        <v>#REF!</v>
      </c>
      <c r="P734" s="31" t="e">
        <f>IF(AND($B734=P$1),LOOKUP(9.99999999999999E+307,$P$2:P733)+1,"")</f>
        <v>#REF!</v>
      </c>
      <c r="Q734" s="31" t="e">
        <f>IF(AND($B734=Q$1),LOOKUP(9.99999999999999E+307,$Q$2:Q733)+1,"")</f>
        <v>#REF!</v>
      </c>
      <c r="R734" s="31">
        <f>IF(AND($B734=R$1),LOOKUP(9.99999999999999E+307,$R$2:R733)+1,"")</f>
        <v>568</v>
      </c>
      <c r="S734" s="31">
        <f>IF(AND($B734=S$1),LOOKUP(9.99999999999999E+307,$S$2:S733)+1,"")</f>
        <v>568</v>
      </c>
      <c r="T734" s="265"/>
      <c r="U734" s="265"/>
      <c r="V734" s="265"/>
      <c r="AA734" s="254" t="str">
        <f t="shared" si="83"/>
        <v/>
      </c>
      <c r="AB734" s="254" t="str">
        <f t="shared" si="84"/>
        <v/>
      </c>
      <c r="AC734" s="255">
        <f t="shared" si="80"/>
        <v>0</v>
      </c>
      <c r="AD734" s="255">
        <f t="shared" si="81"/>
        <v>3836</v>
      </c>
      <c r="AE734" s="256" t="str">
        <f t="shared" si="85"/>
        <v/>
      </c>
      <c r="AF734" s="252" t="str">
        <f t="shared" si="79"/>
        <v>-</v>
      </c>
    </row>
    <row r="735" spans="1:32" ht="20.149999999999999" customHeight="1" x14ac:dyDescent="0.75">
      <c r="A735" s="31">
        <v>733</v>
      </c>
      <c r="B735" s="237"/>
      <c r="C735" s="257"/>
      <c r="D735" s="257"/>
      <c r="E735" s="262"/>
      <c r="F735" s="262"/>
      <c r="G735" s="253" t="str">
        <f t="shared" si="82"/>
        <v/>
      </c>
      <c r="H735" s="31" t="str">
        <f>IF(AND(B735=H$1),LOOKUP(9.99999999999999E+307,$H$2:H734)+1,"")</f>
        <v/>
      </c>
      <c r="I735" s="31" t="str">
        <f>IF(AND(B735=I$1),LOOKUP(9.99999999999999E+307,$I$2:I734)+1,"")</f>
        <v/>
      </c>
      <c r="J735" s="31">
        <f>IF(AND(B735=J$1),LOOKUP(9.99999999999999E+307,$J$2:J734)+1,"")</f>
        <v>569</v>
      </c>
      <c r="K735" s="31">
        <f>IF(AND(B735=K$1),LOOKUP(9.99999999999999E+307,$K$2:K734)+1,"")</f>
        <v>569</v>
      </c>
      <c r="L735" s="31">
        <f>IF(AND(B735=L$1),LOOKUP(9.99999999999999E+307,$L$2:L734)+1,"")</f>
        <v>569</v>
      </c>
      <c r="M735" s="31">
        <f>IF(AND(B735=M$1),LOOKUP(9.99999999999999E+307,$M$2:M734)+1,"")</f>
        <v>569</v>
      </c>
      <c r="N735" s="31" t="e">
        <f>IF(AND(B735=N$1),LOOKUP(9.99999999999999E+307,$N$2:N734)+1,"")</f>
        <v>#REF!</v>
      </c>
      <c r="O735" s="31" t="e">
        <f>IF(AND($B735=O$1),LOOKUP(9.99999999999999E+307,$O$2:O734)+1,"")</f>
        <v>#REF!</v>
      </c>
      <c r="P735" s="31" t="e">
        <f>IF(AND($B735=P$1),LOOKUP(9.99999999999999E+307,$P$2:P734)+1,"")</f>
        <v>#REF!</v>
      </c>
      <c r="Q735" s="31" t="e">
        <f>IF(AND($B735=Q$1),LOOKUP(9.99999999999999E+307,$Q$2:Q734)+1,"")</f>
        <v>#REF!</v>
      </c>
      <c r="R735" s="31">
        <f>IF(AND($B735=R$1),LOOKUP(9.99999999999999E+307,$R$2:R734)+1,"")</f>
        <v>569</v>
      </c>
      <c r="S735" s="31">
        <f>IF(AND($B735=S$1),LOOKUP(9.99999999999999E+307,$S$2:S734)+1,"")</f>
        <v>569</v>
      </c>
      <c r="T735" s="265"/>
      <c r="U735" s="265"/>
      <c r="V735" s="265"/>
      <c r="AA735" s="254" t="str">
        <f t="shared" si="83"/>
        <v/>
      </c>
      <c r="AB735" s="254" t="str">
        <f t="shared" si="84"/>
        <v/>
      </c>
      <c r="AC735" s="255">
        <f t="shared" si="80"/>
        <v>0</v>
      </c>
      <c r="AD735" s="255">
        <f t="shared" si="81"/>
        <v>3836</v>
      </c>
      <c r="AE735" s="256" t="str">
        <f t="shared" si="85"/>
        <v/>
      </c>
      <c r="AF735" s="252" t="str">
        <f t="shared" si="79"/>
        <v>-</v>
      </c>
    </row>
    <row r="736" spans="1:32" ht="20.149999999999999" customHeight="1" x14ac:dyDescent="0.75">
      <c r="A736" s="31">
        <v>734</v>
      </c>
      <c r="B736" s="237"/>
      <c r="C736" s="257"/>
      <c r="D736" s="257"/>
      <c r="E736" s="262"/>
      <c r="F736" s="262"/>
      <c r="G736" s="253" t="str">
        <f t="shared" si="82"/>
        <v/>
      </c>
      <c r="H736" s="31" t="str">
        <f>IF(AND(B736=H$1),LOOKUP(9.99999999999999E+307,$H$2:H735)+1,"")</f>
        <v/>
      </c>
      <c r="I736" s="31" t="str">
        <f>IF(AND(B736=I$1),LOOKUP(9.99999999999999E+307,$I$2:I735)+1,"")</f>
        <v/>
      </c>
      <c r="J736" s="31">
        <f>IF(AND(B736=J$1),LOOKUP(9.99999999999999E+307,$J$2:J735)+1,"")</f>
        <v>570</v>
      </c>
      <c r="K736" s="31">
        <f>IF(AND(B736=K$1),LOOKUP(9.99999999999999E+307,$K$2:K735)+1,"")</f>
        <v>570</v>
      </c>
      <c r="L736" s="31">
        <f>IF(AND(B736=L$1),LOOKUP(9.99999999999999E+307,$L$2:L735)+1,"")</f>
        <v>570</v>
      </c>
      <c r="M736" s="31">
        <f>IF(AND(B736=M$1),LOOKUP(9.99999999999999E+307,$M$2:M735)+1,"")</f>
        <v>570</v>
      </c>
      <c r="N736" s="31" t="e">
        <f>IF(AND(B736=N$1),LOOKUP(9.99999999999999E+307,$N$2:N735)+1,"")</f>
        <v>#REF!</v>
      </c>
      <c r="O736" s="31" t="e">
        <f>IF(AND($B736=O$1),LOOKUP(9.99999999999999E+307,$O$2:O735)+1,"")</f>
        <v>#REF!</v>
      </c>
      <c r="P736" s="31" t="e">
        <f>IF(AND($B736=P$1),LOOKUP(9.99999999999999E+307,$P$2:P735)+1,"")</f>
        <v>#REF!</v>
      </c>
      <c r="Q736" s="31" t="e">
        <f>IF(AND($B736=Q$1),LOOKUP(9.99999999999999E+307,$Q$2:Q735)+1,"")</f>
        <v>#REF!</v>
      </c>
      <c r="R736" s="31">
        <f>IF(AND($B736=R$1),LOOKUP(9.99999999999999E+307,$R$2:R735)+1,"")</f>
        <v>570</v>
      </c>
      <c r="S736" s="31">
        <f>IF(AND($B736=S$1),LOOKUP(9.99999999999999E+307,$S$2:S735)+1,"")</f>
        <v>570</v>
      </c>
      <c r="T736" s="265"/>
      <c r="U736" s="265"/>
      <c r="V736" s="265"/>
      <c r="AA736" s="254" t="str">
        <f t="shared" si="83"/>
        <v/>
      </c>
      <c r="AB736" s="254" t="str">
        <f t="shared" si="84"/>
        <v/>
      </c>
      <c r="AC736" s="255">
        <f t="shared" si="80"/>
        <v>0</v>
      </c>
      <c r="AD736" s="255">
        <f t="shared" si="81"/>
        <v>3836</v>
      </c>
      <c r="AE736" s="256" t="str">
        <f t="shared" si="85"/>
        <v/>
      </c>
      <c r="AF736" s="252" t="str">
        <f t="shared" si="79"/>
        <v>-</v>
      </c>
    </row>
    <row r="737" spans="1:32" ht="20.149999999999999" customHeight="1" x14ac:dyDescent="0.75">
      <c r="A737" s="31">
        <v>735</v>
      </c>
      <c r="B737" s="237"/>
      <c r="C737" s="257"/>
      <c r="D737" s="257"/>
      <c r="E737" s="262"/>
      <c r="F737" s="262"/>
      <c r="G737" s="253" t="str">
        <f t="shared" si="82"/>
        <v/>
      </c>
      <c r="H737" s="31" t="str">
        <f>IF(AND(B737=H$1),LOOKUP(9.99999999999999E+307,$H$2:H736)+1,"")</f>
        <v/>
      </c>
      <c r="I737" s="31" t="str">
        <f>IF(AND(B737=I$1),LOOKUP(9.99999999999999E+307,$I$2:I736)+1,"")</f>
        <v/>
      </c>
      <c r="J737" s="31">
        <f>IF(AND(B737=J$1),LOOKUP(9.99999999999999E+307,$J$2:J736)+1,"")</f>
        <v>571</v>
      </c>
      <c r="K737" s="31">
        <f>IF(AND(B737=K$1),LOOKUP(9.99999999999999E+307,$K$2:K736)+1,"")</f>
        <v>571</v>
      </c>
      <c r="L737" s="31">
        <f>IF(AND(B737=L$1),LOOKUP(9.99999999999999E+307,$L$2:L736)+1,"")</f>
        <v>571</v>
      </c>
      <c r="M737" s="31">
        <f>IF(AND(B737=M$1),LOOKUP(9.99999999999999E+307,$M$2:M736)+1,"")</f>
        <v>571</v>
      </c>
      <c r="N737" s="31" t="e">
        <f>IF(AND(B737=N$1),LOOKUP(9.99999999999999E+307,$N$2:N736)+1,"")</f>
        <v>#REF!</v>
      </c>
      <c r="O737" s="31" t="e">
        <f>IF(AND($B737=O$1),LOOKUP(9.99999999999999E+307,$O$2:O736)+1,"")</f>
        <v>#REF!</v>
      </c>
      <c r="P737" s="31" t="e">
        <f>IF(AND($B737=P$1),LOOKUP(9.99999999999999E+307,$P$2:P736)+1,"")</f>
        <v>#REF!</v>
      </c>
      <c r="Q737" s="31" t="e">
        <f>IF(AND($B737=Q$1),LOOKUP(9.99999999999999E+307,$Q$2:Q736)+1,"")</f>
        <v>#REF!</v>
      </c>
      <c r="R737" s="31">
        <f>IF(AND($B737=R$1),LOOKUP(9.99999999999999E+307,$R$2:R736)+1,"")</f>
        <v>571</v>
      </c>
      <c r="S737" s="31">
        <f>IF(AND($B737=S$1),LOOKUP(9.99999999999999E+307,$S$2:S736)+1,"")</f>
        <v>571</v>
      </c>
      <c r="T737" s="265"/>
      <c r="U737" s="265"/>
      <c r="V737" s="265"/>
      <c r="AA737" s="254" t="str">
        <f t="shared" si="83"/>
        <v/>
      </c>
      <c r="AB737" s="254" t="str">
        <f t="shared" si="84"/>
        <v/>
      </c>
      <c r="AC737" s="255">
        <f t="shared" si="80"/>
        <v>0</v>
      </c>
      <c r="AD737" s="255">
        <f t="shared" si="81"/>
        <v>3836</v>
      </c>
      <c r="AE737" s="256" t="str">
        <f t="shared" si="85"/>
        <v/>
      </c>
      <c r="AF737" s="252" t="str">
        <f t="shared" si="79"/>
        <v>-</v>
      </c>
    </row>
    <row r="738" spans="1:32" ht="20.149999999999999" customHeight="1" x14ac:dyDescent="0.75">
      <c r="A738" s="31">
        <v>736</v>
      </c>
      <c r="B738" s="237"/>
      <c r="C738" s="257"/>
      <c r="D738" s="257"/>
      <c r="E738" s="262"/>
      <c r="F738" s="262"/>
      <c r="G738" s="253" t="str">
        <f t="shared" si="82"/>
        <v/>
      </c>
      <c r="H738" s="31" t="str">
        <f>IF(AND(B738=H$1),LOOKUP(9.99999999999999E+307,$H$2:H737)+1,"")</f>
        <v/>
      </c>
      <c r="I738" s="31" t="str">
        <f>IF(AND(B738=I$1),LOOKUP(9.99999999999999E+307,$I$2:I737)+1,"")</f>
        <v/>
      </c>
      <c r="J738" s="31">
        <f>IF(AND(B738=J$1),LOOKUP(9.99999999999999E+307,$J$2:J737)+1,"")</f>
        <v>572</v>
      </c>
      <c r="K738" s="31">
        <f>IF(AND(B738=K$1),LOOKUP(9.99999999999999E+307,$K$2:K737)+1,"")</f>
        <v>572</v>
      </c>
      <c r="L738" s="31">
        <f>IF(AND(B738=L$1),LOOKUP(9.99999999999999E+307,$L$2:L737)+1,"")</f>
        <v>572</v>
      </c>
      <c r="M738" s="31">
        <f>IF(AND(B738=M$1),LOOKUP(9.99999999999999E+307,$M$2:M737)+1,"")</f>
        <v>572</v>
      </c>
      <c r="N738" s="31" t="e">
        <f>IF(AND(B738=N$1),LOOKUP(9.99999999999999E+307,$N$2:N737)+1,"")</f>
        <v>#REF!</v>
      </c>
      <c r="O738" s="31" t="e">
        <f>IF(AND($B738=O$1),LOOKUP(9.99999999999999E+307,$O$2:O737)+1,"")</f>
        <v>#REF!</v>
      </c>
      <c r="P738" s="31" t="e">
        <f>IF(AND($B738=P$1),LOOKUP(9.99999999999999E+307,$P$2:P737)+1,"")</f>
        <v>#REF!</v>
      </c>
      <c r="Q738" s="31" t="e">
        <f>IF(AND($B738=Q$1),LOOKUP(9.99999999999999E+307,$Q$2:Q737)+1,"")</f>
        <v>#REF!</v>
      </c>
      <c r="R738" s="31">
        <f>IF(AND($B738=R$1),LOOKUP(9.99999999999999E+307,$R$2:R737)+1,"")</f>
        <v>572</v>
      </c>
      <c r="S738" s="31">
        <f>IF(AND($B738=S$1),LOOKUP(9.99999999999999E+307,$S$2:S737)+1,"")</f>
        <v>572</v>
      </c>
      <c r="T738" s="265"/>
      <c r="U738" s="265"/>
      <c r="V738" s="265"/>
      <c r="AA738" s="254" t="str">
        <f t="shared" si="83"/>
        <v/>
      </c>
      <c r="AB738" s="254" t="str">
        <f t="shared" si="84"/>
        <v/>
      </c>
      <c r="AC738" s="255">
        <f t="shared" si="80"/>
        <v>0</v>
      </c>
      <c r="AD738" s="255">
        <f t="shared" si="81"/>
        <v>3836</v>
      </c>
      <c r="AE738" s="256" t="str">
        <f t="shared" si="85"/>
        <v/>
      </c>
      <c r="AF738" s="252" t="str">
        <f t="shared" si="79"/>
        <v>-</v>
      </c>
    </row>
    <row r="739" spans="1:32" ht="20.149999999999999" customHeight="1" x14ac:dyDescent="0.75">
      <c r="A739" s="31">
        <v>737</v>
      </c>
      <c r="B739" s="237"/>
      <c r="C739" s="257"/>
      <c r="D739" s="257"/>
      <c r="E739" s="262"/>
      <c r="F739" s="262"/>
      <c r="G739" s="253" t="str">
        <f t="shared" si="82"/>
        <v/>
      </c>
      <c r="H739" s="31" t="str">
        <f>IF(AND(B739=H$1),LOOKUP(9.99999999999999E+307,$H$2:H738)+1,"")</f>
        <v/>
      </c>
      <c r="I739" s="31" t="str">
        <f>IF(AND(B739=I$1),LOOKUP(9.99999999999999E+307,$I$2:I738)+1,"")</f>
        <v/>
      </c>
      <c r="J739" s="31">
        <f>IF(AND(B739=J$1),LOOKUP(9.99999999999999E+307,$J$2:J738)+1,"")</f>
        <v>573</v>
      </c>
      <c r="K739" s="31">
        <f>IF(AND(B739=K$1),LOOKUP(9.99999999999999E+307,$K$2:K738)+1,"")</f>
        <v>573</v>
      </c>
      <c r="L739" s="31">
        <f>IF(AND(B739=L$1),LOOKUP(9.99999999999999E+307,$L$2:L738)+1,"")</f>
        <v>573</v>
      </c>
      <c r="M739" s="31">
        <f>IF(AND(B739=M$1),LOOKUP(9.99999999999999E+307,$M$2:M738)+1,"")</f>
        <v>573</v>
      </c>
      <c r="N739" s="31" t="e">
        <f>IF(AND(B739=N$1),LOOKUP(9.99999999999999E+307,$N$2:N738)+1,"")</f>
        <v>#REF!</v>
      </c>
      <c r="O739" s="31" t="e">
        <f>IF(AND($B739=O$1),LOOKUP(9.99999999999999E+307,$O$2:O738)+1,"")</f>
        <v>#REF!</v>
      </c>
      <c r="P739" s="31" t="e">
        <f>IF(AND($B739=P$1),LOOKUP(9.99999999999999E+307,$P$2:P738)+1,"")</f>
        <v>#REF!</v>
      </c>
      <c r="Q739" s="31" t="e">
        <f>IF(AND($B739=Q$1),LOOKUP(9.99999999999999E+307,$Q$2:Q738)+1,"")</f>
        <v>#REF!</v>
      </c>
      <c r="R739" s="31">
        <f>IF(AND($B739=R$1),LOOKUP(9.99999999999999E+307,$R$2:R738)+1,"")</f>
        <v>573</v>
      </c>
      <c r="S739" s="31">
        <f>IF(AND($B739=S$1),LOOKUP(9.99999999999999E+307,$S$2:S738)+1,"")</f>
        <v>573</v>
      </c>
      <c r="T739" s="265"/>
      <c r="U739" s="265"/>
      <c r="V739" s="265"/>
      <c r="AA739" s="254" t="str">
        <f t="shared" si="83"/>
        <v/>
      </c>
      <c r="AB739" s="254" t="str">
        <f t="shared" si="84"/>
        <v/>
      </c>
      <c r="AC739" s="255">
        <f t="shared" si="80"/>
        <v>0</v>
      </c>
      <c r="AD739" s="255">
        <f t="shared" si="81"/>
        <v>3836</v>
      </c>
      <c r="AE739" s="256" t="str">
        <f t="shared" si="85"/>
        <v/>
      </c>
      <c r="AF739" s="252" t="str">
        <f t="shared" si="79"/>
        <v>-</v>
      </c>
    </row>
    <row r="740" spans="1:32" ht="20.149999999999999" customHeight="1" x14ac:dyDescent="0.75">
      <c r="A740" s="31">
        <v>738</v>
      </c>
      <c r="B740" s="237"/>
      <c r="C740" s="257"/>
      <c r="D740" s="257"/>
      <c r="E740" s="262"/>
      <c r="F740" s="262"/>
      <c r="G740" s="253" t="str">
        <f t="shared" si="82"/>
        <v/>
      </c>
      <c r="H740" s="31" t="str">
        <f>IF(AND(B740=H$1),LOOKUP(9.99999999999999E+307,$H$2:H739)+1,"")</f>
        <v/>
      </c>
      <c r="I740" s="31" t="str">
        <f>IF(AND(B740=I$1),LOOKUP(9.99999999999999E+307,$I$2:I739)+1,"")</f>
        <v/>
      </c>
      <c r="J740" s="31">
        <f>IF(AND(B740=J$1),LOOKUP(9.99999999999999E+307,$J$2:J739)+1,"")</f>
        <v>574</v>
      </c>
      <c r="K740" s="31">
        <f>IF(AND(B740=K$1),LOOKUP(9.99999999999999E+307,$K$2:K739)+1,"")</f>
        <v>574</v>
      </c>
      <c r="L740" s="31">
        <f>IF(AND(B740=L$1),LOOKUP(9.99999999999999E+307,$L$2:L739)+1,"")</f>
        <v>574</v>
      </c>
      <c r="M740" s="31">
        <f>IF(AND(B740=M$1),LOOKUP(9.99999999999999E+307,$M$2:M739)+1,"")</f>
        <v>574</v>
      </c>
      <c r="N740" s="31" t="e">
        <f>IF(AND(B740=N$1),LOOKUP(9.99999999999999E+307,$N$2:N739)+1,"")</f>
        <v>#REF!</v>
      </c>
      <c r="O740" s="31" t="e">
        <f>IF(AND($B740=O$1),LOOKUP(9.99999999999999E+307,$O$2:O739)+1,"")</f>
        <v>#REF!</v>
      </c>
      <c r="P740" s="31" t="e">
        <f>IF(AND($B740=P$1),LOOKUP(9.99999999999999E+307,$P$2:P739)+1,"")</f>
        <v>#REF!</v>
      </c>
      <c r="Q740" s="31" t="e">
        <f>IF(AND($B740=Q$1),LOOKUP(9.99999999999999E+307,$Q$2:Q739)+1,"")</f>
        <v>#REF!</v>
      </c>
      <c r="R740" s="31">
        <f>IF(AND($B740=R$1),LOOKUP(9.99999999999999E+307,$R$2:R739)+1,"")</f>
        <v>574</v>
      </c>
      <c r="S740" s="31">
        <f>IF(AND($B740=S$1),LOOKUP(9.99999999999999E+307,$S$2:S739)+1,"")</f>
        <v>574</v>
      </c>
      <c r="T740" s="265"/>
      <c r="U740" s="265"/>
      <c r="V740" s="265"/>
      <c r="AA740" s="254" t="str">
        <f t="shared" si="83"/>
        <v/>
      </c>
      <c r="AB740" s="254" t="str">
        <f t="shared" si="84"/>
        <v/>
      </c>
      <c r="AC740" s="255">
        <f t="shared" si="80"/>
        <v>0</v>
      </c>
      <c r="AD740" s="255">
        <f t="shared" si="81"/>
        <v>3836</v>
      </c>
      <c r="AE740" s="256" t="str">
        <f t="shared" si="85"/>
        <v/>
      </c>
      <c r="AF740" s="252" t="str">
        <f t="shared" si="79"/>
        <v>-</v>
      </c>
    </row>
    <row r="741" spans="1:32" ht="20.149999999999999" customHeight="1" x14ac:dyDescent="0.75">
      <c r="A741" s="31">
        <v>739</v>
      </c>
      <c r="B741" s="237"/>
      <c r="C741" s="257"/>
      <c r="D741" s="257"/>
      <c r="E741" s="262"/>
      <c r="F741" s="262"/>
      <c r="G741" s="253" t="str">
        <f t="shared" si="82"/>
        <v/>
      </c>
      <c r="H741" s="31" t="str">
        <f>IF(AND(B741=H$1),LOOKUP(9.99999999999999E+307,$H$2:H740)+1,"")</f>
        <v/>
      </c>
      <c r="I741" s="31" t="str">
        <f>IF(AND(B741=I$1),LOOKUP(9.99999999999999E+307,$I$2:I740)+1,"")</f>
        <v/>
      </c>
      <c r="J741" s="31">
        <f>IF(AND(B741=J$1),LOOKUP(9.99999999999999E+307,$J$2:J740)+1,"")</f>
        <v>575</v>
      </c>
      <c r="K741" s="31">
        <f>IF(AND(B741=K$1),LOOKUP(9.99999999999999E+307,$K$2:K740)+1,"")</f>
        <v>575</v>
      </c>
      <c r="L741" s="31">
        <f>IF(AND(B741=L$1),LOOKUP(9.99999999999999E+307,$L$2:L740)+1,"")</f>
        <v>575</v>
      </c>
      <c r="M741" s="31">
        <f>IF(AND(B741=M$1),LOOKUP(9.99999999999999E+307,$M$2:M740)+1,"")</f>
        <v>575</v>
      </c>
      <c r="N741" s="31" t="e">
        <f>IF(AND(B741=N$1),LOOKUP(9.99999999999999E+307,$N$2:N740)+1,"")</f>
        <v>#REF!</v>
      </c>
      <c r="O741" s="31" t="e">
        <f>IF(AND($B741=O$1),LOOKUP(9.99999999999999E+307,$O$2:O740)+1,"")</f>
        <v>#REF!</v>
      </c>
      <c r="P741" s="31" t="e">
        <f>IF(AND($B741=P$1),LOOKUP(9.99999999999999E+307,$P$2:P740)+1,"")</f>
        <v>#REF!</v>
      </c>
      <c r="Q741" s="31" t="e">
        <f>IF(AND($B741=Q$1),LOOKUP(9.99999999999999E+307,$Q$2:Q740)+1,"")</f>
        <v>#REF!</v>
      </c>
      <c r="R741" s="31">
        <f>IF(AND($B741=R$1),LOOKUP(9.99999999999999E+307,$R$2:R740)+1,"")</f>
        <v>575</v>
      </c>
      <c r="S741" s="31">
        <f>IF(AND($B741=S$1),LOOKUP(9.99999999999999E+307,$S$2:S740)+1,"")</f>
        <v>575</v>
      </c>
      <c r="T741" s="265"/>
      <c r="U741" s="265"/>
      <c r="V741" s="265"/>
      <c r="AA741" s="254" t="str">
        <f t="shared" si="83"/>
        <v/>
      </c>
      <c r="AB741" s="254" t="str">
        <f t="shared" si="84"/>
        <v/>
      </c>
      <c r="AC741" s="255">
        <f t="shared" si="80"/>
        <v>0</v>
      </c>
      <c r="AD741" s="255">
        <f t="shared" si="81"/>
        <v>3836</v>
      </c>
      <c r="AE741" s="256" t="str">
        <f t="shared" si="85"/>
        <v/>
      </c>
      <c r="AF741" s="252" t="str">
        <f t="shared" si="79"/>
        <v>-</v>
      </c>
    </row>
    <row r="742" spans="1:32" ht="20.149999999999999" customHeight="1" x14ac:dyDescent="0.75">
      <c r="A742" s="31">
        <v>740</v>
      </c>
      <c r="B742" s="237"/>
      <c r="C742" s="257"/>
      <c r="D742" s="257"/>
      <c r="E742" s="262"/>
      <c r="F742" s="262"/>
      <c r="G742" s="253" t="str">
        <f t="shared" si="82"/>
        <v/>
      </c>
      <c r="H742" s="31" t="str">
        <f>IF(AND(B742=H$1),LOOKUP(9.99999999999999E+307,$H$2:H741)+1,"")</f>
        <v/>
      </c>
      <c r="I742" s="31" t="str">
        <f>IF(AND(B742=I$1),LOOKUP(9.99999999999999E+307,$I$2:I741)+1,"")</f>
        <v/>
      </c>
      <c r="J742" s="31">
        <f>IF(AND(B742=J$1),LOOKUP(9.99999999999999E+307,$J$2:J741)+1,"")</f>
        <v>576</v>
      </c>
      <c r="K742" s="31">
        <f>IF(AND(B742=K$1),LOOKUP(9.99999999999999E+307,$K$2:K741)+1,"")</f>
        <v>576</v>
      </c>
      <c r="L742" s="31">
        <f>IF(AND(B742=L$1),LOOKUP(9.99999999999999E+307,$L$2:L741)+1,"")</f>
        <v>576</v>
      </c>
      <c r="M742" s="31">
        <f>IF(AND(B742=M$1),LOOKUP(9.99999999999999E+307,$M$2:M741)+1,"")</f>
        <v>576</v>
      </c>
      <c r="N742" s="31" t="e">
        <f>IF(AND(B742=N$1),LOOKUP(9.99999999999999E+307,$N$2:N741)+1,"")</f>
        <v>#REF!</v>
      </c>
      <c r="O742" s="31" t="e">
        <f>IF(AND($B742=O$1),LOOKUP(9.99999999999999E+307,$O$2:O741)+1,"")</f>
        <v>#REF!</v>
      </c>
      <c r="P742" s="31" t="e">
        <f>IF(AND($B742=P$1),LOOKUP(9.99999999999999E+307,$P$2:P741)+1,"")</f>
        <v>#REF!</v>
      </c>
      <c r="Q742" s="31" t="e">
        <f>IF(AND($B742=Q$1),LOOKUP(9.99999999999999E+307,$Q$2:Q741)+1,"")</f>
        <v>#REF!</v>
      </c>
      <c r="R742" s="31">
        <f>IF(AND($B742=R$1),LOOKUP(9.99999999999999E+307,$R$2:R741)+1,"")</f>
        <v>576</v>
      </c>
      <c r="S742" s="31">
        <f>IF(AND($B742=S$1),LOOKUP(9.99999999999999E+307,$S$2:S741)+1,"")</f>
        <v>576</v>
      </c>
      <c r="T742" s="265"/>
      <c r="U742" s="265"/>
      <c r="V742" s="265"/>
      <c r="AA742" s="254" t="str">
        <f t="shared" si="83"/>
        <v/>
      </c>
      <c r="AB742" s="254" t="str">
        <f t="shared" si="84"/>
        <v/>
      </c>
      <c r="AC742" s="255">
        <f t="shared" si="80"/>
        <v>0</v>
      </c>
      <c r="AD742" s="255">
        <f t="shared" si="81"/>
        <v>3836</v>
      </c>
      <c r="AE742" s="256" t="str">
        <f t="shared" si="85"/>
        <v/>
      </c>
      <c r="AF742" s="252" t="str">
        <f t="shared" si="79"/>
        <v>-</v>
      </c>
    </row>
    <row r="743" spans="1:32" ht="20.149999999999999" customHeight="1" x14ac:dyDescent="0.75">
      <c r="A743" s="31">
        <v>741</v>
      </c>
      <c r="B743" s="237"/>
      <c r="C743" s="257"/>
      <c r="D743" s="257"/>
      <c r="E743" s="262"/>
      <c r="F743" s="262"/>
      <c r="G743" s="253" t="str">
        <f t="shared" si="82"/>
        <v/>
      </c>
      <c r="H743" s="31" t="str">
        <f>IF(AND(B743=H$1),LOOKUP(9.99999999999999E+307,$H$2:H742)+1,"")</f>
        <v/>
      </c>
      <c r="I743" s="31" t="str">
        <f>IF(AND(B743=I$1),LOOKUP(9.99999999999999E+307,$I$2:I742)+1,"")</f>
        <v/>
      </c>
      <c r="J743" s="31">
        <f>IF(AND(B743=J$1),LOOKUP(9.99999999999999E+307,$J$2:J742)+1,"")</f>
        <v>577</v>
      </c>
      <c r="K743" s="31">
        <f>IF(AND(B743=K$1),LOOKUP(9.99999999999999E+307,$K$2:K742)+1,"")</f>
        <v>577</v>
      </c>
      <c r="L743" s="31">
        <f>IF(AND(B743=L$1),LOOKUP(9.99999999999999E+307,$L$2:L742)+1,"")</f>
        <v>577</v>
      </c>
      <c r="M743" s="31">
        <f>IF(AND(B743=M$1),LOOKUP(9.99999999999999E+307,$M$2:M742)+1,"")</f>
        <v>577</v>
      </c>
      <c r="N743" s="31" t="e">
        <f>IF(AND(B743=N$1),LOOKUP(9.99999999999999E+307,$N$2:N742)+1,"")</f>
        <v>#REF!</v>
      </c>
      <c r="O743" s="31" t="e">
        <f>IF(AND($B743=O$1),LOOKUP(9.99999999999999E+307,$O$2:O742)+1,"")</f>
        <v>#REF!</v>
      </c>
      <c r="P743" s="31" t="e">
        <f>IF(AND($B743=P$1),LOOKUP(9.99999999999999E+307,$P$2:P742)+1,"")</f>
        <v>#REF!</v>
      </c>
      <c r="Q743" s="31" t="e">
        <f>IF(AND($B743=Q$1),LOOKUP(9.99999999999999E+307,$Q$2:Q742)+1,"")</f>
        <v>#REF!</v>
      </c>
      <c r="R743" s="31">
        <f>IF(AND($B743=R$1),LOOKUP(9.99999999999999E+307,$R$2:R742)+1,"")</f>
        <v>577</v>
      </c>
      <c r="S743" s="31">
        <f>IF(AND($B743=S$1),LOOKUP(9.99999999999999E+307,$S$2:S742)+1,"")</f>
        <v>577</v>
      </c>
      <c r="T743" s="265"/>
      <c r="U743" s="265"/>
      <c r="V743" s="265"/>
      <c r="AA743" s="254" t="str">
        <f t="shared" si="83"/>
        <v/>
      </c>
      <c r="AB743" s="254" t="str">
        <f t="shared" si="84"/>
        <v/>
      </c>
      <c r="AC743" s="255">
        <f t="shared" si="80"/>
        <v>0</v>
      </c>
      <c r="AD743" s="255">
        <f t="shared" si="81"/>
        <v>3836</v>
      </c>
      <c r="AE743" s="256" t="str">
        <f t="shared" si="85"/>
        <v/>
      </c>
      <c r="AF743" s="252" t="str">
        <f t="shared" si="79"/>
        <v>-</v>
      </c>
    </row>
    <row r="744" spans="1:32" ht="20.149999999999999" customHeight="1" x14ac:dyDescent="0.75">
      <c r="A744" s="31">
        <v>742</v>
      </c>
      <c r="B744" s="237"/>
      <c r="C744" s="257"/>
      <c r="D744" s="257"/>
      <c r="E744" s="262"/>
      <c r="F744" s="262"/>
      <c r="G744" s="253" t="str">
        <f t="shared" si="82"/>
        <v/>
      </c>
      <c r="H744" s="31" t="str">
        <f>IF(AND(B744=H$1),LOOKUP(9.99999999999999E+307,$H$2:H743)+1,"")</f>
        <v/>
      </c>
      <c r="I744" s="31" t="str">
        <f>IF(AND(B744=I$1),LOOKUP(9.99999999999999E+307,$I$2:I743)+1,"")</f>
        <v/>
      </c>
      <c r="J744" s="31">
        <f>IF(AND(B744=J$1),LOOKUP(9.99999999999999E+307,$J$2:J743)+1,"")</f>
        <v>578</v>
      </c>
      <c r="K744" s="31">
        <f>IF(AND(B744=K$1),LOOKUP(9.99999999999999E+307,$K$2:K743)+1,"")</f>
        <v>578</v>
      </c>
      <c r="L744" s="31">
        <f>IF(AND(B744=L$1),LOOKUP(9.99999999999999E+307,$L$2:L743)+1,"")</f>
        <v>578</v>
      </c>
      <c r="M744" s="31">
        <f>IF(AND(B744=M$1),LOOKUP(9.99999999999999E+307,$M$2:M743)+1,"")</f>
        <v>578</v>
      </c>
      <c r="N744" s="31" t="e">
        <f>IF(AND(B744=N$1),LOOKUP(9.99999999999999E+307,$N$2:N743)+1,"")</f>
        <v>#REF!</v>
      </c>
      <c r="O744" s="31" t="e">
        <f>IF(AND($B744=O$1),LOOKUP(9.99999999999999E+307,$O$2:O743)+1,"")</f>
        <v>#REF!</v>
      </c>
      <c r="P744" s="31" t="e">
        <f>IF(AND($B744=P$1),LOOKUP(9.99999999999999E+307,$P$2:P743)+1,"")</f>
        <v>#REF!</v>
      </c>
      <c r="Q744" s="31" t="e">
        <f>IF(AND($B744=Q$1),LOOKUP(9.99999999999999E+307,$Q$2:Q743)+1,"")</f>
        <v>#REF!</v>
      </c>
      <c r="R744" s="31">
        <f>IF(AND($B744=R$1),LOOKUP(9.99999999999999E+307,$R$2:R743)+1,"")</f>
        <v>578</v>
      </c>
      <c r="S744" s="31">
        <f>IF(AND($B744=S$1),LOOKUP(9.99999999999999E+307,$S$2:S743)+1,"")</f>
        <v>578</v>
      </c>
      <c r="T744" s="265"/>
      <c r="U744" s="265"/>
      <c r="V744" s="265"/>
      <c r="AA744" s="254" t="str">
        <f t="shared" si="83"/>
        <v/>
      </c>
      <c r="AB744" s="254" t="str">
        <f t="shared" si="84"/>
        <v/>
      </c>
      <c r="AC744" s="255">
        <f t="shared" si="80"/>
        <v>0</v>
      </c>
      <c r="AD744" s="255">
        <f t="shared" si="81"/>
        <v>3836</v>
      </c>
      <c r="AE744" s="256" t="str">
        <f t="shared" si="85"/>
        <v/>
      </c>
      <c r="AF744" s="252" t="str">
        <f t="shared" si="79"/>
        <v>-</v>
      </c>
    </row>
    <row r="745" spans="1:32" ht="20.149999999999999" customHeight="1" x14ac:dyDescent="0.75">
      <c r="A745" s="31">
        <v>743</v>
      </c>
      <c r="B745" s="237"/>
      <c r="C745" s="257"/>
      <c r="D745" s="257"/>
      <c r="E745" s="262"/>
      <c r="F745" s="262"/>
      <c r="G745" s="253" t="str">
        <f t="shared" si="82"/>
        <v/>
      </c>
      <c r="H745" s="31" t="str">
        <f>IF(AND(B745=H$1),LOOKUP(9.99999999999999E+307,$H$2:H744)+1,"")</f>
        <v/>
      </c>
      <c r="I745" s="31" t="str">
        <f>IF(AND(B745=I$1),LOOKUP(9.99999999999999E+307,$I$2:I744)+1,"")</f>
        <v/>
      </c>
      <c r="J745" s="31">
        <f>IF(AND(B745=J$1),LOOKUP(9.99999999999999E+307,$J$2:J744)+1,"")</f>
        <v>579</v>
      </c>
      <c r="K745" s="31">
        <f>IF(AND(B745=K$1),LOOKUP(9.99999999999999E+307,$K$2:K744)+1,"")</f>
        <v>579</v>
      </c>
      <c r="L745" s="31">
        <f>IF(AND(B745=L$1),LOOKUP(9.99999999999999E+307,$L$2:L744)+1,"")</f>
        <v>579</v>
      </c>
      <c r="M745" s="31">
        <f>IF(AND(B745=M$1),LOOKUP(9.99999999999999E+307,$M$2:M744)+1,"")</f>
        <v>579</v>
      </c>
      <c r="N745" s="31" t="e">
        <f>IF(AND(B745=N$1),LOOKUP(9.99999999999999E+307,$N$2:N744)+1,"")</f>
        <v>#REF!</v>
      </c>
      <c r="O745" s="31" t="e">
        <f>IF(AND($B745=O$1),LOOKUP(9.99999999999999E+307,$O$2:O744)+1,"")</f>
        <v>#REF!</v>
      </c>
      <c r="P745" s="31" t="e">
        <f>IF(AND($B745=P$1),LOOKUP(9.99999999999999E+307,$P$2:P744)+1,"")</f>
        <v>#REF!</v>
      </c>
      <c r="Q745" s="31" t="e">
        <f>IF(AND($B745=Q$1),LOOKUP(9.99999999999999E+307,$Q$2:Q744)+1,"")</f>
        <v>#REF!</v>
      </c>
      <c r="R745" s="31">
        <f>IF(AND($B745=R$1),LOOKUP(9.99999999999999E+307,$R$2:R744)+1,"")</f>
        <v>579</v>
      </c>
      <c r="S745" s="31">
        <f>IF(AND($B745=S$1),LOOKUP(9.99999999999999E+307,$S$2:S744)+1,"")</f>
        <v>579</v>
      </c>
      <c r="T745" s="265"/>
      <c r="U745" s="265"/>
      <c r="V745" s="265"/>
      <c r="AA745" s="254" t="str">
        <f t="shared" si="83"/>
        <v/>
      </c>
      <c r="AB745" s="254" t="str">
        <f t="shared" si="84"/>
        <v/>
      </c>
      <c r="AC745" s="255">
        <f t="shared" si="80"/>
        <v>0</v>
      </c>
      <c r="AD745" s="255">
        <f t="shared" si="81"/>
        <v>3836</v>
      </c>
      <c r="AE745" s="256" t="str">
        <f t="shared" si="85"/>
        <v/>
      </c>
      <c r="AF745" s="252" t="str">
        <f t="shared" si="79"/>
        <v>-</v>
      </c>
    </row>
    <row r="746" spans="1:32" ht="20.149999999999999" customHeight="1" x14ac:dyDescent="0.75">
      <c r="A746" s="31">
        <v>744</v>
      </c>
      <c r="B746" s="237"/>
      <c r="C746" s="257"/>
      <c r="D746" s="257"/>
      <c r="E746" s="262"/>
      <c r="F746" s="262"/>
      <c r="G746" s="253" t="str">
        <f t="shared" si="82"/>
        <v/>
      </c>
      <c r="H746" s="31" t="str">
        <f>IF(AND(B746=H$1),LOOKUP(9.99999999999999E+307,$H$2:H745)+1,"")</f>
        <v/>
      </c>
      <c r="I746" s="31" t="str">
        <f>IF(AND(B746=I$1),LOOKUP(9.99999999999999E+307,$I$2:I745)+1,"")</f>
        <v/>
      </c>
      <c r="J746" s="31">
        <f>IF(AND(B746=J$1),LOOKUP(9.99999999999999E+307,$J$2:J745)+1,"")</f>
        <v>580</v>
      </c>
      <c r="K746" s="31">
        <f>IF(AND(B746=K$1),LOOKUP(9.99999999999999E+307,$K$2:K745)+1,"")</f>
        <v>580</v>
      </c>
      <c r="L746" s="31">
        <f>IF(AND(B746=L$1),LOOKUP(9.99999999999999E+307,$L$2:L745)+1,"")</f>
        <v>580</v>
      </c>
      <c r="M746" s="31">
        <f>IF(AND(B746=M$1),LOOKUP(9.99999999999999E+307,$M$2:M745)+1,"")</f>
        <v>580</v>
      </c>
      <c r="N746" s="31" t="e">
        <f>IF(AND(B746=N$1),LOOKUP(9.99999999999999E+307,$N$2:N745)+1,"")</f>
        <v>#REF!</v>
      </c>
      <c r="O746" s="31" t="e">
        <f>IF(AND($B746=O$1),LOOKUP(9.99999999999999E+307,$O$2:O745)+1,"")</f>
        <v>#REF!</v>
      </c>
      <c r="P746" s="31" t="e">
        <f>IF(AND($B746=P$1),LOOKUP(9.99999999999999E+307,$P$2:P745)+1,"")</f>
        <v>#REF!</v>
      </c>
      <c r="Q746" s="31" t="e">
        <f>IF(AND($B746=Q$1),LOOKUP(9.99999999999999E+307,$Q$2:Q745)+1,"")</f>
        <v>#REF!</v>
      </c>
      <c r="R746" s="31">
        <f>IF(AND($B746=R$1),LOOKUP(9.99999999999999E+307,$R$2:R745)+1,"")</f>
        <v>580</v>
      </c>
      <c r="S746" s="31">
        <f>IF(AND($B746=S$1),LOOKUP(9.99999999999999E+307,$S$2:S745)+1,"")</f>
        <v>580</v>
      </c>
      <c r="T746" s="265"/>
      <c r="U746" s="265"/>
      <c r="V746" s="265"/>
      <c r="AA746" s="254" t="str">
        <f t="shared" si="83"/>
        <v/>
      </c>
      <c r="AB746" s="254" t="str">
        <f t="shared" si="84"/>
        <v/>
      </c>
      <c r="AC746" s="255">
        <f t="shared" si="80"/>
        <v>0</v>
      </c>
      <c r="AD746" s="255">
        <f t="shared" si="81"/>
        <v>3836</v>
      </c>
      <c r="AE746" s="256" t="str">
        <f t="shared" si="85"/>
        <v/>
      </c>
      <c r="AF746" s="252" t="str">
        <f t="shared" si="79"/>
        <v>-</v>
      </c>
    </row>
    <row r="747" spans="1:32" ht="20.149999999999999" customHeight="1" x14ac:dyDescent="0.75">
      <c r="A747" s="31">
        <v>745</v>
      </c>
      <c r="B747" s="237"/>
      <c r="C747" s="257"/>
      <c r="D747" s="257"/>
      <c r="E747" s="262"/>
      <c r="F747" s="262"/>
      <c r="G747" s="253" t="str">
        <f t="shared" si="82"/>
        <v/>
      </c>
      <c r="H747" s="31" t="str">
        <f>IF(AND(B747=H$1),LOOKUP(9.99999999999999E+307,$H$2:H746)+1,"")</f>
        <v/>
      </c>
      <c r="I747" s="31" t="str">
        <f>IF(AND(B747=I$1),LOOKUP(9.99999999999999E+307,$I$2:I746)+1,"")</f>
        <v/>
      </c>
      <c r="J747" s="31">
        <f>IF(AND(B747=J$1),LOOKUP(9.99999999999999E+307,$J$2:J746)+1,"")</f>
        <v>581</v>
      </c>
      <c r="K747" s="31">
        <f>IF(AND(B747=K$1),LOOKUP(9.99999999999999E+307,$K$2:K746)+1,"")</f>
        <v>581</v>
      </c>
      <c r="L747" s="31">
        <f>IF(AND(B747=L$1),LOOKUP(9.99999999999999E+307,$L$2:L746)+1,"")</f>
        <v>581</v>
      </c>
      <c r="M747" s="31">
        <f>IF(AND(B747=M$1),LOOKUP(9.99999999999999E+307,$M$2:M746)+1,"")</f>
        <v>581</v>
      </c>
      <c r="N747" s="31" t="e">
        <f>IF(AND(B747=N$1),LOOKUP(9.99999999999999E+307,$N$2:N746)+1,"")</f>
        <v>#REF!</v>
      </c>
      <c r="O747" s="31" t="e">
        <f>IF(AND($B747=O$1),LOOKUP(9.99999999999999E+307,$O$2:O746)+1,"")</f>
        <v>#REF!</v>
      </c>
      <c r="P747" s="31" t="e">
        <f>IF(AND($B747=P$1),LOOKUP(9.99999999999999E+307,$P$2:P746)+1,"")</f>
        <v>#REF!</v>
      </c>
      <c r="Q747" s="31" t="e">
        <f>IF(AND($B747=Q$1),LOOKUP(9.99999999999999E+307,$Q$2:Q746)+1,"")</f>
        <v>#REF!</v>
      </c>
      <c r="R747" s="31">
        <f>IF(AND($B747=R$1),LOOKUP(9.99999999999999E+307,$R$2:R746)+1,"")</f>
        <v>581</v>
      </c>
      <c r="S747" s="31">
        <f>IF(AND($B747=S$1),LOOKUP(9.99999999999999E+307,$S$2:S746)+1,"")</f>
        <v>581</v>
      </c>
      <c r="T747" s="265"/>
      <c r="U747" s="265"/>
      <c r="V747" s="265"/>
      <c r="AA747" s="254" t="str">
        <f t="shared" si="83"/>
        <v/>
      </c>
      <c r="AB747" s="254" t="str">
        <f t="shared" si="84"/>
        <v/>
      </c>
      <c r="AC747" s="255">
        <f t="shared" si="80"/>
        <v>0</v>
      </c>
      <c r="AD747" s="255">
        <f t="shared" si="81"/>
        <v>3836</v>
      </c>
      <c r="AE747" s="256" t="str">
        <f t="shared" si="85"/>
        <v/>
      </c>
      <c r="AF747" s="252" t="str">
        <f t="shared" si="79"/>
        <v>-</v>
      </c>
    </row>
    <row r="748" spans="1:32" ht="20.149999999999999" customHeight="1" x14ac:dyDescent="0.75">
      <c r="A748" s="31">
        <v>746</v>
      </c>
      <c r="B748" s="237"/>
      <c r="C748" s="257"/>
      <c r="D748" s="257"/>
      <c r="E748" s="262"/>
      <c r="F748" s="262"/>
      <c r="G748" s="253" t="str">
        <f t="shared" si="82"/>
        <v/>
      </c>
      <c r="H748" s="31" t="str">
        <f>IF(AND(B748=H$1),LOOKUP(9.99999999999999E+307,$H$2:H747)+1,"")</f>
        <v/>
      </c>
      <c r="I748" s="31" t="str">
        <f>IF(AND(B748=I$1),LOOKUP(9.99999999999999E+307,$I$2:I747)+1,"")</f>
        <v/>
      </c>
      <c r="J748" s="31">
        <f>IF(AND(B748=J$1),LOOKUP(9.99999999999999E+307,$J$2:J747)+1,"")</f>
        <v>582</v>
      </c>
      <c r="K748" s="31">
        <f>IF(AND(B748=K$1),LOOKUP(9.99999999999999E+307,$K$2:K747)+1,"")</f>
        <v>582</v>
      </c>
      <c r="L748" s="31">
        <f>IF(AND(B748=L$1),LOOKUP(9.99999999999999E+307,$L$2:L747)+1,"")</f>
        <v>582</v>
      </c>
      <c r="M748" s="31">
        <f>IF(AND(B748=M$1),LOOKUP(9.99999999999999E+307,$M$2:M747)+1,"")</f>
        <v>582</v>
      </c>
      <c r="N748" s="31" t="e">
        <f>IF(AND(B748=N$1),LOOKUP(9.99999999999999E+307,$N$2:N747)+1,"")</f>
        <v>#REF!</v>
      </c>
      <c r="O748" s="31" t="e">
        <f>IF(AND($B748=O$1),LOOKUP(9.99999999999999E+307,$O$2:O747)+1,"")</f>
        <v>#REF!</v>
      </c>
      <c r="P748" s="31" t="e">
        <f>IF(AND($B748=P$1),LOOKUP(9.99999999999999E+307,$P$2:P747)+1,"")</f>
        <v>#REF!</v>
      </c>
      <c r="Q748" s="31" t="e">
        <f>IF(AND($B748=Q$1),LOOKUP(9.99999999999999E+307,$Q$2:Q747)+1,"")</f>
        <v>#REF!</v>
      </c>
      <c r="R748" s="31">
        <f>IF(AND($B748=R$1),LOOKUP(9.99999999999999E+307,$R$2:R747)+1,"")</f>
        <v>582</v>
      </c>
      <c r="S748" s="31">
        <f>IF(AND($B748=S$1),LOOKUP(9.99999999999999E+307,$S$2:S747)+1,"")</f>
        <v>582</v>
      </c>
      <c r="T748" s="265"/>
      <c r="U748" s="265"/>
      <c r="V748" s="265"/>
      <c r="AA748" s="254" t="str">
        <f t="shared" si="83"/>
        <v/>
      </c>
      <c r="AB748" s="254" t="str">
        <f t="shared" si="84"/>
        <v/>
      </c>
      <c r="AC748" s="255">
        <f t="shared" si="80"/>
        <v>0</v>
      </c>
      <c r="AD748" s="255">
        <f t="shared" si="81"/>
        <v>3836</v>
      </c>
      <c r="AE748" s="256" t="str">
        <f t="shared" si="85"/>
        <v/>
      </c>
      <c r="AF748" s="252" t="str">
        <f t="shared" si="79"/>
        <v>-</v>
      </c>
    </row>
    <row r="749" spans="1:32" ht="20.149999999999999" customHeight="1" x14ac:dyDescent="0.75">
      <c r="A749" s="31">
        <v>747</v>
      </c>
      <c r="B749" s="237"/>
      <c r="C749" s="257"/>
      <c r="D749" s="257"/>
      <c r="E749" s="262"/>
      <c r="F749" s="262"/>
      <c r="G749" s="253" t="str">
        <f t="shared" si="82"/>
        <v/>
      </c>
      <c r="H749" s="31" t="str">
        <f>IF(AND(B749=H$1),LOOKUP(9.99999999999999E+307,$H$2:H748)+1,"")</f>
        <v/>
      </c>
      <c r="I749" s="31" t="str">
        <f>IF(AND(B749=I$1),LOOKUP(9.99999999999999E+307,$I$2:I748)+1,"")</f>
        <v/>
      </c>
      <c r="J749" s="31">
        <f>IF(AND(B749=J$1),LOOKUP(9.99999999999999E+307,$J$2:J748)+1,"")</f>
        <v>583</v>
      </c>
      <c r="K749" s="31">
        <f>IF(AND(B749=K$1),LOOKUP(9.99999999999999E+307,$K$2:K748)+1,"")</f>
        <v>583</v>
      </c>
      <c r="L749" s="31">
        <f>IF(AND(B749=L$1),LOOKUP(9.99999999999999E+307,$L$2:L748)+1,"")</f>
        <v>583</v>
      </c>
      <c r="M749" s="31">
        <f>IF(AND(B749=M$1),LOOKUP(9.99999999999999E+307,$M$2:M748)+1,"")</f>
        <v>583</v>
      </c>
      <c r="N749" s="31" t="e">
        <f>IF(AND(B749=N$1),LOOKUP(9.99999999999999E+307,$N$2:N748)+1,"")</f>
        <v>#REF!</v>
      </c>
      <c r="O749" s="31" t="e">
        <f>IF(AND($B749=O$1),LOOKUP(9.99999999999999E+307,$O$2:O748)+1,"")</f>
        <v>#REF!</v>
      </c>
      <c r="P749" s="31" t="e">
        <f>IF(AND($B749=P$1),LOOKUP(9.99999999999999E+307,$P$2:P748)+1,"")</f>
        <v>#REF!</v>
      </c>
      <c r="Q749" s="31" t="e">
        <f>IF(AND($B749=Q$1),LOOKUP(9.99999999999999E+307,$Q$2:Q748)+1,"")</f>
        <v>#REF!</v>
      </c>
      <c r="R749" s="31">
        <f>IF(AND($B749=R$1),LOOKUP(9.99999999999999E+307,$R$2:R748)+1,"")</f>
        <v>583</v>
      </c>
      <c r="S749" s="31">
        <f>IF(AND($B749=S$1),LOOKUP(9.99999999999999E+307,$S$2:S748)+1,"")</f>
        <v>583</v>
      </c>
      <c r="T749" s="265"/>
      <c r="U749" s="265"/>
      <c r="V749" s="265"/>
      <c r="AA749" s="254" t="str">
        <f t="shared" si="83"/>
        <v/>
      </c>
      <c r="AB749" s="254" t="str">
        <f t="shared" si="84"/>
        <v/>
      </c>
      <c r="AC749" s="255">
        <f t="shared" si="80"/>
        <v>0</v>
      </c>
      <c r="AD749" s="255">
        <f t="shared" si="81"/>
        <v>3836</v>
      </c>
      <c r="AE749" s="256" t="str">
        <f t="shared" si="85"/>
        <v/>
      </c>
      <c r="AF749" s="252" t="str">
        <f t="shared" si="79"/>
        <v>-</v>
      </c>
    </row>
    <row r="750" spans="1:32" ht="20.149999999999999" customHeight="1" x14ac:dyDescent="0.75">
      <c r="A750" s="31">
        <v>748</v>
      </c>
      <c r="B750" s="237"/>
      <c r="C750" s="257"/>
      <c r="D750" s="257"/>
      <c r="E750" s="262"/>
      <c r="F750" s="262"/>
      <c r="G750" s="253" t="str">
        <f t="shared" si="82"/>
        <v/>
      </c>
      <c r="H750" s="31" t="str">
        <f>IF(AND(B750=H$1),LOOKUP(9.99999999999999E+307,$H$2:H749)+1,"")</f>
        <v/>
      </c>
      <c r="I750" s="31" t="str">
        <f>IF(AND(B750=I$1),LOOKUP(9.99999999999999E+307,$I$2:I749)+1,"")</f>
        <v/>
      </c>
      <c r="J750" s="31">
        <f>IF(AND(B750=J$1),LOOKUP(9.99999999999999E+307,$J$2:J749)+1,"")</f>
        <v>584</v>
      </c>
      <c r="K750" s="31">
        <f>IF(AND(B750=K$1),LOOKUP(9.99999999999999E+307,$K$2:K749)+1,"")</f>
        <v>584</v>
      </c>
      <c r="L750" s="31">
        <f>IF(AND(B750=L$1),LOOKUP(9.99999999999999E+307,$L$2:L749)+1,"")</f>
        <v>584</v>
      </c>
      <c r="M750" s="31">
        <f>IF(AND(B750=M$1),LOOKUP(9.99999999999999E+307,$M$2:M749)+1,"")</f>
        <v>584</v>
      </c>
      <c r="N750" s="31" t="e">
        <f>IF(AND(B750=N$1),LOOKUP(9.99999999999999E+307,$N$2:N749)+1,"")</f>
        <v>#REF!</v>
      </c>
      <c r="O750" s="31" t="e">
        <f>IF(AND($B750=O$1),LOOKUP(9.99999999999999E+307,$O$2:O749)+1,"")</f>
        <v>#REF!</v>
      </c>
      <c r="P750" s="31" t="e">
        <f>IF(AND($B750=P$1),LOOKUP(9.99999999999999E+307,$P$2:P749)+1,"")</f>
        <v>#REF!</v>
      </c>
      <c r="Q750" s="31" t="e">
        <f>IF(AND($B750=Q$1),LOOKUP(9.99999999999999E+307,$Q$2:Q749)+1,"")</f>
        <v>#REF!</v>
      </c>
      <c r="R750" s="31">
        <f>IF(AND($B750=R$1),LOOKUP(9.99999999999999E+307,$R$2:R749)+1,"")</f>
        <v>584</v>
      </c>
      <c r="S750" s="31">
        <f>IF(AND($B750=S$1),LOOKUP(9.99999999999999E+307,$S$2:S749)+1,"")</f>
        <v>584</v>
      </c>
      <c r="T750" s="265"/>
      <c r="U750" s="265"/>
      <c r="V750" s="265"/>
      <c r="AA750" s="254" t="str">
        <f t="shared" si="83"/>
        <v/>
      </c>
      <c r="AB750" s="254" t="str">
        <f t="shared" si="84"/>
        <v/>
      </c>
      <c r="AC750" s="255">
        <f t="shared" si="80"/>
        <v>0</v>
      </c>
      <c r="AD750" s="255">
        <f t="shared" si="81"/>
        <v>3836</v>
      </c>
      <c r="AE750" s="256" t="str">
        <f t="shared" si="85"/>
        <v/>
      </c>
      <c r="AF750" s="252" t="str">
        <f t="shared" si="79"/>
        <v>-</v>
      </c>
    </row>
    <row r="751" spans="1:32" ht="20.149999999999999" customHeight="1" x14ac:dyDescent="0.75">
      <c r="A751" s="31">
        <v>749</v>
      </c>
      <c r="B751" s="237"/>
      <c r="C751" s="257"/>
      <c r="D751" s="257"/>
      <c r="E751" s="262"/>
      <c r="F751" s="262"/>
      <c r="G751" s="253" t="str">
        <f t="shared" si="82"/>
        <v/>
      </c>
      <c r="H751" s="31" t="str">
        <f>IF(AND(B751=H$1),LOOKUP(9.99999999999999E+307,$H$2:H750)+1,"")</f>
        <v/>
      </c>
      <c r="I751" s="31" t="str">
        <f>IF(AND(B751=I$1),LOOKUP(9.99999999999999E+307,$I$2:I750)+1,"")</f>
        <v/>
      </c>
      <c r="J751" s="31">
        <f>IF(AND(B751=J$1),LOOKUP(9.99999999999999E+307,$J$2:J750)+1,"")</f>
        <v>585</v>
      </c>
      <c r="K751" s="31">
        <f>IF(AND(B751=K$1),LOOKUP(9.99999999999999E+307,$K$2:K750)+1,"")</f>
        <v>585</v>
      </c>
      <c r="L751" s="31">
        <f>IF(AND(B751=L$1),LOOKUP(9.99999999999999E+307,$L$2:L750)+1,"")</f>
        <v>585</v>
      </c>
      <c r="M751" s="31">
        <f>IF(AND(B751=M$1),LOOKUP(9.99999999999999E+307,$M$2:M750)+1,"")</f>
        <v>585</v>
      </c>
      <c r="N751" s="31" t="e">
        <f>IF(AND(B751=N$1),LOOKUP(9.99999999999999E+307,$N$2:N750)+1,"")</f>
        <v>#REF!</v>
      </c>
      <c r="O751" s="31" t="e">
        <f>IF(AND($B751=O$1),LOOKUP(9.99999999999999E+307,$O$2:O750)+1,"")</f>
        <v>#REF!</v>
      </c>
      <c r="P751" s="31" t="e">
        <f>IF(AND($B751=P$1),LOOKUP(9.99999999999999E+307,$P$2:P750)+1,"")</f>
        <v>#REF!</v>
      </c>
      <c r="Q751" s="31" t="e">
        <f>IF(AND($B751=Q$1),LOOKUP(9.99999999999999E+307,$Q$2:Q750)+1,"")</f>
        <v>#REF!</v>
      </c>
      <c r="R751" s="31">
        <f>IF(AND($B751=R$1),LOOKUP(9.99999999999999E+307,$R$2:R750)+1,"")</f>
        <v>585</v>
      </c>
      <c r="S751" s="31">
        <f>IF(AND($B751=S$1),LOOKUP(9.99999999999999E+307,$S$2:S750)+1,"")</f>
        <v>585</v>
      </c>
      <c r="T751" s="265"/>
      <c r="U751" s="265"/>
      <c r="V751" s="265"/>
      <c r="AA751" s="254" t="str">
        <f t="shared" si="83"/>
        <v/>
      </c>
      <c r="AB751" s="254" t="str">
        <f t="shared" si="84"/>
        <v/>
      </c>
      <c r="AC751" s="255">
        <f t="shared" si="80"/>
        <v>0</v>
      </c>
      <c r="AD751" s="255">
        <f t="shared" si="81"/>
        <v>3836</v>
      </c>
      <c r="AE751" s="256" t="str">
        <f t="shared" si="85"/>
        <v/>
      </c>
      <c r="AF751" s="252" t="str">
        <f t="shared" ref="AF751:AF814" si="86">CONCATENATE(B751,"-",AE751)</f>
        <v>-</v>
      </c>
    </row>
    <row r="752" spans="1:32" ht="20.149999999999999" customHeight="1" x14ac:dyDescent="0.75">
      <c r="A752" s="31">
        <v>750</v>
      </c>
      <c r="B752" s="237"/>
      <c r="C752" s="257"/>
      <c r="D752" s="257"/>
      <c r="E752" s="262"/>
      <c r="F752" s="262"/>
      <c r="G752" s="253" t="str">
        <f t="shared" si="82"/>
        <v/>
      </c>
      <c r="H752" s="31" t="str">
        <f>IF(AND(B752=H$1),LOOKUP(9.99999999999999E+307,$H$2:H751)+1,"")</f>
        <v/>
      </c>
      <c r="I752" s="31" t="str">
        <f>IF(AND(B752=I$1),LOOKUP(9.99999999999999E+307,$I$2:I751)+1,"")</f>
        <v/>
      </c>
      <c r="J752" s="31">
        <f>IF(AND(B752=J$1),LOOKUP(9.99999999999999E+307,$J$2:J751)+1,"")</f>
        <v>586</v>
      </c>
      <c r="K752" s="31">
        <f>IF(AND(B752=K$1),LOOKUP(9.99999999999999E+307,$K$2:K751)+1,"")</f>
        <v>586</v>
      </c>
      <c r="L752" s="31">
        <f>IF(AND(B752=L$1),LOOKUP(9.99999999999999E+307,$L$2:L751)+1,"")</f>
        <v>586</v>
      </c>
      <c r="M752" s="31">
        <f>IF(AND(B752=M$1),LOOKUP(9.99999999999999E+307,$M$2:M751)+1,"")</f>
        <v>586</v>
      </c>
      <c r="N752" s="31" t="e">
        <f>IF(AND(B752=N$1),LOOKUP(9.99999999999999E+307,$N$2:N751)+1,"")</f>
        <v>#REF!</v>
      </c>
      <c r="O752" s="31" t="e">
        <f>IF(AND($B752=O$1),LOOKUP(9.99999999999999E+307,$O$2:O751)+1,"")</f>
        <v>#REF!</v>
      </c>
      <c r="P752" s="31" t="e">
        <f>IF(AND($B752=P$1),LOOKUP(9.99999999999999E+307,$P$2:P751)+1,"")</f>
        <v>#REF!</v>
      </c>
      <c r="Q752" s="31" t="e">
        <f>IF(AND($B752=Q$1),LOOKUP(9.99999999999999E+307,$Q$2:Q751)+1,"")</f>
        <v>#REF!</v>
      </c>
      <c r="R752" s="31">
        <f>IF(AND($B752=R$1),LOOKUP(9.99999999999999E+307,$R$2:R751)+1,"")</f>
        <v>586</v>
      </c>
      <c r="S752" s="31">
        <f>IF(AND($B752=S$1),LOOKUP(9.99999999999999E+307,$S$2:S751)+1,"")</f>
        <v>586</v>
      </c>
      <c r="T752" s="265"/>
      <c r="U752" s="265"/>
      <c r="V752" s="265"/>
      <c r="AA752" s="254" t="str">
        <f t="shared" si="83"/>
        <v/>
      </c>
      <c r="AB752" s="254" t="str">
        <f t="shared" si="84"/>
        <v/>
      </c>
      <c r="AC752" s="255">
        <f t="shared" si="80"/>
        <v>0</v>
      </c>
      <c r="AD752" s="255">
        <f t="shared" si="81"/>
        <v>3836</v>
      </c>
      <c r="AE752" s="256" t="str">
        <f t="shared" si="85"/>
        <v/>
      </c>
      <c r="AF752" s="252" t="str">
        <f t="shared" si="86"/>
        <v>-</v>
      </c>
    </row>
    <row r="753" spans="1:32" ht="20.149999999999999" customHeight="1" x14ac:dyDescent="0.75">
      <c r="A753" s="31">
        <v>751</v>
      </c>
      <c r="B753" s="237"/>
      <c r="C753" s="257"/>
      <c r="D753" s="257"/>
      <c r="E753" s="262"/>
      <c r="F753" s="262"/>
      <c r="G753" s="253" t="str">
        <f t="shared" si="82"/>
        <v/>
      </c>
      <c r="H753" s="31" t="str">
        <f>IF(AND(B753=H$1),LOOKUP(9.99999999999999E+307,$H$2:H752)+1,"")</f>
        <v/>
      </c>
      <c r="I753" s="31" t="str">
        <f>IF(AND(B753=I$1),LOOKUP(9.99999999999999E+307,$I$2:I752)+1,"")</f>
        <v/>
      </c>
      <c r="J753" s="31">
        <f>IF(AND(B753=J$1),LOOKUP(9.99999999999999E+307,$J$2:J752)+1,"")</f>
        <v>587</v>
      </c>
      <c r="K753" s="31">
        <f>IF(AND(B753=K$1),LOOKUP(9.99999999999999E+307,$K$2:K752)+1,"")</f>
        <v>587</v>
      </c>
      <c r="L753" s="31">
        <f>IF(AND(B753=L$1),LOOKUP(9.99999999999999E+307,$L$2:L752)+1,"")</f>
        <v>587</v>
      </c>
      <c r="M753" s="31">
        <f>IF(AND(B753=M$1),LOOKUP(9.99999999999999E+307,$M$2:M752)+1,"")</f>
        <v>587</v>
      </c>
      <c r="N753" s="31" t="e">
        <f>IF(AND(B753=N$1),LOOKUP(9.99999999999999E+307,$N$2:N752)+1,"")</f>
        <v>#REF!</v>
      </c>
      <c r="O753" s="31" t="e">
        <f>IF(AND($B753=O$1),LOOKUP(9.99999999999999E+307,$O$2:O752)+1,"")</f>
        <v>#REF!</v>
      </c>
      <c r="P753" s="31" t="e">
        <f>IF(AND($B753=P$1),LOOKUP(9.99999999999999E+307,$P$2:P752)+1,"")</f>
        <v>#REF!</v>
      </c>
      <c r="Q753" s="31" t="e">
        <f>IF(AND($B753=Q$1),LOOKUP(9.99999999999999E+307,$Q$2:Q752)+1,"")</f>
        <v>#REF!</v>
      </c>
      <c r="R753" s="31">
        <f>IF(AND($B753=R$1),LOOKUP(9.99999999999999E+307,$R$2:R752)+1,"")</f>
        <v>587</v>
      </c>
      <c r="S753" s="31">
        <f>IF(AND($B753=S$1),LOOKUP(9.99999999999999E+307,$S$2:S752)+1,"")</f>
        <v>587</v>
      </c>
      <c r="T753" s="265"/>
      <c r="U753" s="265"/>
      <c r="V753" s="265"/>
      <c r="AA753" s="254" t="str">
        <f t="shared" si="83"/>
        <v/>
      </c>
      <c r="AB753" s="254" t="str">
        <f t="shared" si="84"/>
        <v/>
      </c>
      <c r="AC753" s="255">
        <f t="shared" si="80"/>
        <v>0</v>
      </c>
      <c r="AD753" s="255">
        <f t="shared" si="81"/>
        <v>3836</v>
      </c>
      <c r="AE753" s="256" t="str">
        <f t="shared" si="85"/>
        <v/>
      </c>
      <c r="AF753" s="252" t="str">
        <f t="shared" si="86"/>
        <v>-</v>
      </c>
    </row>
    <row r="754" spans="1:32" ht="20.149999999999999" customHeight="1" x14ac:dyDescent="0.75">
      <c r="A754" s="31">
        <v>752</v>
      </c>
      <c r="B754" s="237"/>
      <c r="C754" s="257"/>
      <c r="D754" s="257"/>
      <c r="E754" s="262"/>
      <c r="F754" s="262"/>
      <c r="G754" s="253" t="str">
        <f t="shared" si="82"/>
        <v/>
      </c>
      <c r="H754" s="31" t="str">
        <f>IF(AND(B754=H$1),LOOKUP(9.99999999999999E+307,$H$2:H753)+1,"")</f>
        <v/>
      </c>
      <c r="I754" s="31" t="str">
        <f>IF(AND(B754=I$1),LOOKUP(9.99999999999999E+307,$I$2:I753)+1,"")</f>
        <v/>
      </c>
      <c r="J754" s="31">
        <f>IF(AND(B754=J$1),LOOKUP(9.99999999999999E+307,$J$2:J753)+1,"")</f>
        <v>588</v>
      </c>
      <c r="K754" s="31">
        <f>IF(AND(B754=K$1),LOOKUP(9.99999999999999E+307,$K$2:K753)+1,"")</f>
        <v>588</v>
      </c>
      <c r="L754" s="31">
        <f>IF(AND(B754=L$1),LOOKUP(9.99999999999999E+307,$L$2:L753)+1,"")</f>
        <v>588</v>
      </c>
      <c r="M754" s="31">
        <f>IF(AND(B754=M$1),LOOKUP(9.99999999999999E+307,$M$2:M753)+1,"")</f>
        <v>588</v>
      </c>
      <c r="N754" s="31" t="e">
        <f>IF(AND(B754=N$1),LOOKUP(9.99999999999999E+307,$N$2:N753)+1,"")</f>
        <v>#REF!</v>
      </c>
      <c r="O754" s="31" t="e">
        <f>IF(AND($B754=O$1),LOOKUP(9.99999999999999E+307,$O$2:O753)+1,"")</f>
        <v>#REF!</v>
      </c>
      <c r="P754" s="31" t="e">
        <f>IF(AND($B754=P$1),LOOKUP(9.99999999999999E+307,$P$2:P753)+1,"")</f>
        <v>#REF!</v>
      </c>
      <c r="Q754" s="31" t="e">
        <f>IF(AND($B754=Q$1),LOOKUP(9.99999999999999E+307,$Q$2:Q753)+1,"")</f>
        <v>#REF!</v>
      </c>
      <c r="R754" s="31">
        <f>IF(AND($B754=R$1),LOOKUP(9.99999999999999E+307,$R$2:R753)+1,"")</f>
        <v>588</v>
      </c>
      <c r="S754" s="31">
        <f>IF(AND($B754=S$1),LOOKUP(9.99999999999999E+307,$S$2:S753)+1,"")</f>
        <v>588</v>
      </c>
      <c r="T754" s="265"/>
      <c r="U754" s="265"/>
      <c r="V754" s="265"/>
      <c r="AA754" s="254" t="str">
        <f t="shared" si="83"/>
        <v/>
      </c>
      <c r="AB754" s="254" t="str">
        <f t="shared" si="84"/>
        <v/>
      </c>
      <c r="AC754" s="255">
        <f t="shared" si="80"/>
        <v>0</v>
      </c>
      <c r="AD754" s="255">
        <f t="shared" si="81"/>
        <v>3836</v>
      </c>
      <c r="AE754" s="256" t="str">
        <f t="shared" si="85"/>
        <v/>
      </c>
      <c r="AF754" s="252" t="str">
        <f t="shared" si="86"/>
        <v>-</v>
      </c>
    </row>
    <row r="755" spans="1:32" ht="20.149999999999999" customHeight="1" x14ac:dyDescent="0.75">
      <c r="A755" s="31">
        <v>753</v>
      </c>
      <c r="B755" s="237"/>
      <c r="C755" s="257"/>
      <c r="D755" s="257"/>
      <c r="E755" s="262"/>
      <c r="F755" s="262"/>
      <c r="G755" s="253" t="str">
        <f t="shared" si="82"/>
        <v/>
      </c>
      <c r="H755" s="31" t="str">
        <f>IF(AND(B755=H$1),LOOKUP(9.99999999999999E+307,$H$2:H754)+1,"")</f>
        <v/>
      </c>
      <c r="I755" s="31" t="str">
        <f>IF(AND(B755=I$1),LOOKUP(9.99999999999999E+307,$I$2:I754)+1,"")</f>
        <v/>
      </c>
      <c r="J755" s="31">
        <f>IF(AND(B755=J$1),LOOKUP(9.99999999999999E+307,$J$2:J754)+1,"")</f>
        <v>589</v>
      </c>
      <c r="K755" s="31">
        <f>IF(AND(B755=K$1),LOOKUP(9.99999999999999E+307,$K$2:K754)+1,"")</f>
        <v>589</v>
      </c>
      <c r="L755" s="31">
        <f>IF(AND(B755=L$1),LOOKUP(9.99999999999999E+307,$L$2:L754)+1,"")</f>
        <v>589</v>
      </c>
      <c r="M755" s="31">
        <f>IF(AND(B755=M$1),LOOKUP(9.99999999999999E+307,$M$2:M754)+1,"")</f>
        <v>589</v>
      </c>
      <c r="N755" s="31" t="e">
        <f>IF(AND(B755=N$1),LOOKUP(9.99999999999999E+307,$N$2:N754)+1,"")</f>
        <v>#REF!</v>
      </c>
      <c r="O755" s="31" t="e">
        <f>IF(AND($B755=O$1),LOOKUP(9.99999999999999E+307,$O$2:O754)+1,"")</f>
        <v>#REF!</v>
      </c>
      <c r="P755" s="31" t="e">
        <f>IF(AND($B755=P$1),LOOKUP(9.99999999999999E+307,$P$2:P754)+1,"")</f>
        <v>#REF!</v>
      </c>
      <c r="Q755" s="31" t="e">
        <f>IF(AND($B755=Q$1),LOOKUP(9.99999999999999E+307,$Q$2:Q754)+1,"")</f>
        <v>#REF!</v>
      </c>
      <c r="R755" s="31">
        <f>IF(AND($B755=R$1),LOOKUP(9.99999999999999E+307,$R$2:R754)+1,"")</f>
        <v>589</v>
      </c>
      <c r="S755" s="31">
        <f>IF(AND($B755=S$1),LOOKUP(9.99999999999999E+307,$S$2:S754)+1,"")</f>
        <v>589</v>
      </c>
      <c r="T755" s="265"/>
      <c r="U755" s="265"/>
      <c r="V755" s="265"/>
      <c r="AA755" s="254" t="str">
        <f t="shared" si="83"/>
        <v/>
      </c>
      <c r="AB755" s="254" t="str">
        <f t="shared" si="84"/>
        <v/>
      </c>
      <c r="AC755" s="255">
        <f t="shared" si="80"/>
        <v>0</v>
      </c>
      <c r="AD755" s="255">
        <f t="shared" si="81"/>
        <v>3836</v>
      </c>
      <c r="AE755" s="256" t="str">
        <f t="shared" si="85"/>
        <v/>
      </c>
      <c r="AF755" s="252" t="str">
        <f t="shared" si="86"/>
        <v>-</v>
      </c>
    </row>
    <row r="756" spans="1:32" ht="20.149999999999999" customHeight="1" x14ac:dyDescent="0.75">
      <c r="A756" s="31">
        <v>754</v>
      </c>
      <c r="B756" s="237"/>
      <c r="C756" s="257"/>
      <c r="D756" s="257"/>
      <c r="E756" s="262"/>
      <c r="F756" s="262"/>
      <c r="G756" s="253" t="str">
        <f t="shared" si="82"/>
        <v/>
      </c>
      <c r="H756" s="31" t="str">
        <f>IF(AND(B756=H$1),LOOKUP(9.99999999999999E+307,$H$2:H755)+1,"")</f>
        <v/>
      </c>
      <c r="I756" s="31" t="str">
        <f>IF(AND(B756=I$1),LOOKUP(9.99999999999999E+307,$I$2:I755)+1,"")</f>
        <v/>
      </c>
      <c r="J756" s="31">
        <f>IF(AND(B756=J$1),LOOKUP(9.99999999999999E+307,$J$2:J755)+1,"")</f>
        <v>590</v>
      </c>
      <c r="K756" s="31">
        <f>IF(AND(B756=K$1),LOOKUP(9.99999999999999E+307,$K$2:K755)+1,"")</f>
        <v>590</v>
      </c>
      <c r="L756" s="31">
        <f>IF(AND(B756=L$1),LOOKUP(9.99999999999999E+307,$L$2:L755)+1,"")</f>
        <v>590</v>
      </c>
      <c r="M756" s="31">
        <f>IF(AND(B756=M$1),LOOKUP(9.99999999999999E+307,$M$2:M755)+1,"")</f>
        <v>590</v>
      </c>
      <c r="N756" s="31" t="e">
        <f>IF(AND(B756=N$1),LOOKUP(9.99999999999999E+307,$N$2:N755)+1,"")</f>
        <v>#REF!</v>
      </c>
      <c r="O756" s="31" t="e">
        <f>IF(AND($B756=O$1),LOOKUP(9.99999999999999E+307,$O$2:O755)+1,"")</f>
        <v>#REF!</v>
      </c>
      <c r="P756" s="31" t="e">
        <f>IF(AND($B756=P$1),LOOKUP(9.99999999999999E+307,$P$2:P755)+1,"")</f>
        <v>#REF!</v>
      </c>
      <c r="Q756" s="31" t="e">
        <f>IF(AND($B756=Q$1),LOOKUP(9.99999999999999E+307,$Q$2:Q755)+1,"")</f>
        <v>#REF!</v>
      </c>
      <c r="R756" s="31">
        <f>IF(AND($B756=R$1),LOOKUP(9.99999999999999E+307,$R$2:R755)+1,"")</f>
        <v>590</v>
      </c>
      <c r="S756" s="31">
        <f>IF(AND($B756=S$1),LOOKUP(9.99999999999999E+307,$S$2:S755)+1,"")</f>
        <v>590</v>
      </c>
      <c r="T756" s="265"/>
      <c r="U756" s="265"/>
      <c r="V756" s="265"/>
      <c r="AA756" s="254" t="str">
        <f t="shared" si="83"/>
        <v/>
      </c>
      <c r="AB756" s="254" t="str">
        <f t="shared" si="84"/>
        <v/>
      </c>
      <c r="AC756" s="255">
        <f t="shared" si="80"/>
        <v>0</v>
      </c>
      <c r="AD756" s="255">
        <f t="shared" si="81"/>
        <v>3836</v>
      </c>
      <c r="AE756" s="256" t="str">
        <f t="shared" si="85"/>
        <v/>
      </c>
      <c r="AF756" s="252" t="str">
        <f t="shared" si="86"/>
        <v>-</v>
      </c>
    </row>
    <row r="757" spans="1:32" ht="20.149999999999999" customHeight="1" x14ac:dyDescent="0.75">
      <c r="A757" s="31">
        <v>755</v>
      </c>
      <c r="B757" s="237"/>
      <c r="C757" s="257"/>
      <c r="D757" s="257"/>
      <c r="E757" s="262"/>
      <c r="F757" s="262"/>
      <c r="G757" s="253" t="str">
        <f t="shared" si="82"/>
        <v/>
      </c>
      <c r="H757" s="31" t="str">
        <f>IF(AND(B757=H$1),LOOKUP(9.99999999999999E+307,$H$2:H756)+1,"")</f>
        <v/>
      </c>
      <c r="I757" s="31" t="str">
        <f>IF(AND(B757=I$1),LOOKUP(9.99999999999999E+307,$I$2:I756)+1,"")</f>
        <v/>
      </c>
      <c r="J757" s="31">
        <f>IF(AND(B757=J$1),LOOKUP(9.99999999999999E+307,$J$2:J756)+1,"")</f>
        <v>591</v>
      </c>
      <c r="K757" s="31">
        <f>IF(AND(B757=K$1),LOOKUP(9.99999999999999E+307,$K$2:K756)+1,"")</f>
        <v>591</v>
      </c>
      <c r="L757" s="31">
        <f>IF(AND(B757=L$1),LOOKUP(9.99999999999999E+307,$L$2:L756)+1,"")</f>
        <v>591</v>
      </c>
      <c r="M757" s="31">
        <f>IF(AND(B757=M$1),LOOKUP(9.99999999999999E+307,$M$2:M756)+1,"")</f>
        <v>591</v>
      </c>
      <c r="N757" s="31" t="e">
        <f>IF(AND(B757=N$1),LOOKUP(9.99999999999999E+307,$N$2:N756)+1,"")</f>
        <v>#REF!</v>
      </c>
      <c r="O757" s="31" t="e">
        <f>IF(AND($B757=O$1),LOOKUP(9.99999999999999E+307,$O$2:O756)+1,"")</f>
        <v>#REF!</v>
      </c>
      <c r="P757" s="31" t="e">
        <f>IF(AND($B757=P$1),LOOKUP(9.99999999999999E+307,$P$2:P756)+1,"")</f>
        <v>#REF!</v>
      </c>
      <c r="Q757" s="31" t="e">
        <f>IF(AND($B757=Q$1),LOOKUP(9.99999999999999E+307,$Q$2:Q756)+1,"")</f>
        <v>#REF!</v>
      </c>
      <c r="R757" s="31">
        <f>IF(AND($B757=R$1),LOOKUP(9.99999999999999E+307,$R$2:R756)+1,"")</f>
        <v>591</v>
      </c>
      <c r="S757" s="31">
        <f>IF(AND($B757=S$1),LOOKUP(9.99999999999999E+307,$S$2:S756)+1,"")</f>
        <v>591</v>
      </c>
      <c r="T757" s="265"/>
      <c r="U757" s="265"/>
      <c r="V757" s="265"/>
      <c r="AA757" s="254" t="str">
        <f t="shared" si="83"/>
        <v/>
      </c>
      <c r="AB757" s="254" t="str">
        <f t="shared" si="84"/>
        <v/>
      </c>
      <c r="AC757" s="255">
        <f t="shared" si="80"/>
        <v>0</v>
      </c>
      <c r="AD757" s="255">
        <f t="shared" si="81"/>
        <v>3836</v>
      </c>
      <c r="AE757" s="256" t="str">
        <f t="shared" si="85"/>
        <v/>
      </c>
      <c r="AF757" s="252" t="str">
        <f t="shared" si="86"/>
        <v>-</v>
      </c>
    </row>
    <row r="758" spans="1:32" ht="20.149999999999999" customHeight="1" x14ac:dyDescent="0.75">
      <c r="A758" s="31">
        <v>756</v>
      </c>
      <c r="B758" s="237"/>
      <c r="C758" s="257"/>
      <c r="D758" s="257"/>
      <c r="E758" s="262"/>
      <c r="F758" s="262"/>
      <c r="G758" s="253" t="str">
        <f t="shared" si="82"/>
        <v/>
      </c>
      <c r="H758" s="31" t="str">
        <f>IF(AND(B758=H$1),LOOKUP(9.99999999999999E+307,$H$2:H757)+1,"")</f>
        <v/>
      </c>
      <c r="I758" s="31" t="str">
        <f>IF(AND(B758=I$1),LOOKUP(9.99999999999999E+307,$I$2:I757)+1,"")</f>
        <v/>
      </c>
      <c r="J758" s="31">
        <f>IF(AND(B758=J$1),LOOKUP(9.99999999999999E+307,$J$2:J757)+1,"")</f>
        <v>592</v>
      </c>
      <c r="K758" s="31">
        <f>IF(AND(B758=K$1),LOOKUP(9.99999999999999E+307,$K$2:K757)+1,"")</f>
        <v>592</v>
      </c>
      <c r="L758" s="31">
        <f>IF(AND(B758=L$1),LOOKUP(9.99999999999999E+307,$L$2:L757)+1,"")</f>
        <v>592</v>
      </c>
      <c r="M758" s="31">
        <f>IF(AND(B758=M$1),LOOKUP(9.99999999999999E+307,$M$2:M757)+1,"")</f>
        <v>592</v>
      </c>
      <c r="N758" s="31" t="e">
        <f>IF(AND(B758=N$1),LOOKUP(9.99999999999999E+307,$N$2:N757)+1,"")</f>
        <v>#REF!</v>
      </c>
      <c r="O758" s="31" t="e">
        <f>IF(AND($B758=O$1),LOOKUP(9.99999999999999E+307,$O$2:O757)+1,"")</f>
        <v>#REF!</v>
      </c>
      <c r="P758" s="31" t="e">
        <f>IF(AND($B758=P$1),LOOKUP(9.99999999999999E+307,$P$2:P757)+1,"")</f>
        <v>#REF!</v>
      </c>
      <c r="Q758" s="31" t="e">
        <f>IF(AND($B758=Q$1),LOOKUP(9.99999999999999E+307,$Q$2:Q757)+1,"")</f>
        <v>#REF!</v>
      </c>
      <c r="R758" s="31">
        <f>IF(AND($B758=R$1),LOOKUP(9.99999999999999E+307,$R$2:R757)+1,"")</f>
        <v>592</v>
      </c>
      <c r="S758" s="31">
        <f>IF(AND($B758=S$1),LOOKUP(9.99999999999999E+307,$S$2:S757)+1,"")</f>
        <v>592</v>
      </c>
      <c r="T758" s="265"/>
      <c r="U758" s="265"/>
      <c r="V758" s="265"/>
      <c r="AA758" s="254" t="str">
        <f t="shared" si="83"/>
        <v/>
      </c>
      <c r="AB758" s="254" t="str">
        <f t="shared" si="84"/>
        <v/>
      </c>
      <c r="AC758" s="255">
        <f t="shared" si="80"/>
        <v>0</v>
      </c>
      <c r="AD758" s="255">
        <f t="shared" si="81"/>
        <v>3836</v>
      </c>
      <c r="AE758" s="256" t="str">
        <f t="shared" si="85"/>
        <v/>
      </c>
      <c r="AF758" s="252" t="str">
        <f t="shared" si="86"/>
        <v>-</v>
      </c>
    </row>
    <row r="759" spans="1:32" ht="20.149999999999999" customHeight="1" x14ac:dyDescent="0.75">
      <c r="A759" s="31">
        <v>757</v>
      </c>
      <c r="B759" s="237"/>
      <c r="C759" s="257"/>
      <c r="D759" s="258"/>
      <c r="E759" s="268"/>
      <c r="F759" s="268"/>
      <c r="G759" s="253" t="str">
        <f t="shared" si="82"/>
        <v/>
      </c>
      <c r="H759" s="31" t="str">
        <f>IF(AND(B759=H$1),LOOKUP(9.99999999999999E+307,$H$2:H758)+1,"")</f>
        <v/>
      </c>
      <c r="I759" s="31" t="str">
        <f>IF(AND(B759=I$1),LOOKUP(9.99999999999999E+307,$I$2:I758)+1,"")</f>
        <v/>
      </c>
      <c r="J759" s="31">
        <f>IF(AND(B759=J$1),LOOKUP(9.99999999999999E+307,$J$2:J758)+1,"")</f>
        <v>593</v>
      </c>
      <c r="K759" s="31">
        <f>IF(AND(B759=K$1),LOOKUP(9.99999999999999E+307,$K$2:K758)+1,"")</f>
        <v>593</v>
      </c>
      <c r="L759" s="31">
        <f>IF(AND(B759=L$1),LOOKUP(9.99999999999999E+307,$L$2:L758)+1,"")</f>
        <v>593</v>
      </c>
      <c r="M759" s="31">
        <f>IF(AND(B759=M$1),LOOKUP(9.99999999999999E+307,$M$2:M758)+1,"")</f>
        <v>593</v>
      </c>
      <c r="N759" s="31" t="e">
        <f>IF(AND(B759=N$1),LOOKUP(9.99999999999999E+307,$N$2:N758)+1,"")</f>
        <v>#REF!</v>
      </c>
      <c r="O759" s="31" t="e">
        <f>IF(AND($B759=O$1),LOOKUP(9.99999999999999E+307,$O$2:O758)+1,"")</f>
        <v>#REF!</v>
      </c>
      <c r="P759" s="31" t="e">
        <f>IF(AND($B759=P$1),LOOKUP(9.99999999999999E+307,$P$2:P758)+1,"")</f>
        <v>#REF!</v>
      </c>
      <c r="Q759" s="31" t="e">
        <f>IF(AND($B759=Q$1),LOOKUP(9.99999999999999E+307,$Q$2:Q758)+1,"")</f>
        <v>#REF!</v>
      </c>
      <c r="R759" s="31">
        <f>IF(AND($B759=R$1),LOOKUP(9.99999999999999E+307,$R$2:R758)+1,"")</f>
        <v>593</v>
      </c>
      <c r="S759" s="31">
        <f>IF(AND($B759=S$1),LOOKUP(9.99999999999999E+307,$S$2:S758)+1,"")</f>
        <v>593</v>
      </c>
      <c r="T759" s="265"/>
      <c r="U759" s="265"/>
      <c r="V759" s="265"/>
      <c r="AA759" s="254" t="str">
        <f t="shared" si="83"/>
        <v/>
      </c>
      <c r="AB759" s="254" t="str">
        <f t="shared" si="84"/>
        <v/>
      </c>
      <c r="AC759" s="255">
        <f t="shared" si="80"/>
        <v>0</v>
      </c>
      <c r="AD759" s="255">
        <f t="shared" si="81"/>
        <v>3836</v>
      </c>
      <c r="AE759" s="256" t="str">
        <f t="shared" si="85"/>
        <v/>
      </c>
      <c r="AF759" s="252" t="str">
        <f t="shared" si="86"/>
        <v>-</v>
      </c>
    </row>
    <row r="760" spans="1:32" ht="20.149999999999999" customHeight="1" x14ac:dyDescent="0.75">
      <c r="A760" s="31">
        <v>758</v>
      </c>
      <c r="B760" s="237"/>
      <c r="C760" s="257"/>
      <c r="D760" s="258"/>
      <c r="E760" s="259"/>
      <c r="F760" s="259"/>
      <c r="G760" s="253" t="str">
        <f t="shared" si="82"/>
        <v/>
      </c>
      <c r="H760" s="31" t="str">
        <f>IF(AND(B760=H$1),LOOKUP(9.99999999999999E+307,$H$2:H759)+1,"")</f>
        <v/>
      </c>
      <c r="I760" s="31" t="str">
        <f>IF(AND(B760=I$1),LOOKUP(9.99999999999999E+307,$I$2:I759)+1,"")</f>
        <v/>
      </c>
      <c r="J760" s="31">
        <f>IF(AND(B760=J$1),LOOKUP(9.99999999999999E+307,$J$2:J759)+1,"")</f>
        <v>594</v>
      </c>
      <c r="K760" s="31">
        <f>IF(AND(B760=K$1),LOOKUP(9.99999999999999E+307,$K$2:K759)+1,"")</f>
        <v>594</v>
      </c>
      <c r="L760" s="31">
        <f>IF(AND(B760=L$1),LOOKUP(9.99999999999999E+307,$L$2:L759)+1,"")</f>
        <v>594</v>
      </c>
      <c r="M760" s="31">
        <f>IF(AND(B760=M$1),LOOKUP(9.99999999999999E+307,$M$2:M759)+1,"")</f>
        <v>594</v>
      </c>
      <c r="N760" s="31" t="e">
        <f>IF(AND(B760=N$1),LOOKUP(9.99999999999999E+307,$N$2:N759)+1,"")</f>
        <v>#REF!</v>
      </c>
      <c r="O760" s="31" t="e">
        <f>IF(AND($B760=O$1),LOOKUP(9.99999999999999E+307,$O$2:O759)+1,"")</f>
        <v>#REF!</v>
      </c>
      <c r="P760" s="31" t="e">
        <f>IF(AND($B760=P$1),LOOKUP(9.99999999999999E+307,$P$2:P759)+1,"")</f>
        <v>#REF!</v>
      </c>
      <c r="Q760" s="31" t="e">
        <f>IF(AND($B760=Q$1),LOOKUP(9.99999999999999E+307,$Q$2:Q759)+1,"")</f>
        <v>#REF!</v>
      </c>
      <c r="R760" s="31">
        <f>IF(AND($B760=R$1),LOOKUP(9.99999999999999E+307,$R$2:R759)+1,"")</f>
        <v>594</v>
      </c>
      <c r="S760" s="31">
        <f>IF(AND($B760=S$1),LOOKUP(9.99999999999999E+307,$S$2:S759)+1,"")</f>
        <v>594</v>
      </c>
      <c r="T760" s="265"/>
      <c r="U760" s="265"/>
      <c r="V760" s="265"/>
      <c r="AA760" s="254" t="str">
        <f t="shared" si="83"/>
        <v/>
      </c>
      <c r="AB760" s="254" t="str">
        <f t="shared" si="84"/>
        <v/>
      </c>
      <c r="AC760" s="255">
        <f t="shared" si="80"/>
        <v>0</v>
      </c>
      <c r="AD760" s="255">
        <f t="shared" si="81"/>
        <v>3836</v>
      </c>
      <c r="AE760" s="256" t="str">
        <f t="shared" si="85"/>
        <v/>
      </c>
      <c r="AF760" s="252" t="str">
        <f t="shared" si="86"/>
        <v>-</v>
      </c>
    </row>
    <row r="761" spans="1:32" ht="20.149999999999999" customHeight="1" x14ac:dyDescent="0.75">
      <c r="A761" s="31">
        <v>759</v>
      </c>
      <c r="B761" s="237"/>
      <c r="C761" s="257"/>
      <c r="D761" s="258"/>
      <c r="E761" s="259"/>
      <c r="F761" s="259"/>
      <c r="G761" s="253" t="str">
        <f t="shared" si="82"/>
        <v/>
      </c>
      <c r="H761" s="31" t="str">
        <f>IF(AND(B761=H$1),LOOKUP(9.99999999999999E+307,$H$2:H760)+1,"")</f>
        <v/>
      </c>
      <c r="I761" s="31" t="str">
        <f>IF(AND(B761=I$1),LOOKUP(9.99999999999999E+307,$I$2:I760)+1,"")</f>
        <v/>
      </c>
      <c r="J761" s="31">
        <f>IF(AND(B761=J$1),LOOKUP(9.99999999999999E+307,$J$2:J760)+1,"")</f>
        <v>595</v>
      </c>
      <c r="K761" s="31">
        <f>IF(AND(B761=K$1),LOOKUP(9.99999999999999E+307,$K$2:K760)+1,"")</f>
        <v>595</v>
      </c>
      <c r="L761" s="31">
        <f>IF(AND(B761=L$1),LOOKUP(9.99999999999999E+307,$L$2:L760)+1,"")</f>
        <v>595</v>
      </c>
      <c r="M761" s="31">
        <f>IF(AND(B761=M$1),LOOKUP(9.99999999999999E+307,$M$2:M760)+1,"")</f>
        <v>595</v>
      </c>
      <c r="N761" s="31" t="e">
        <f>IF(AND(B761=N$1),LOOKUP(9.99999999999999E+307,$N$2:N760)+1,"")</f>
        <v>#REF!</v>
      </c>
      <c r="O761" s="31" t="e">
        <f>IF(AND($B761=O$1),LOOKUP(9.99999999999999E+307,$O$2:O760)+1,"")</f>
        <v>#REF!</v>
      </c>
      <c r="P761" s="31" t="e">
        <f>IF(AND($B761=P$1),LOOKUP(9.99999999999999E+307,$P$2:P760)+1,"")</f>
        <v>#REF!</v>
      </c>
      <c r="Q761" s="31" t="e">
        <f>IF(AND($B761=Q$1),LOOKUP(9.99999999999999E+307,$Q$2:Q760)+1,"")</f>
        <v>#REF!</v>
      </c>
      <c r="R761" s="31">
        <f>IF(AND($B761=R$1),LOOKUP(9.99999999999999E+307,$R$2:R760)+1,"")</f>
        <v>595</v>
      </c>
      <c r="S761" s="31">
        <f>IF(AND($B761=S$1),LOOKUP(9.99999999999999E+307,$S$2:S760)+1,"")</f>
        <v>595</v>
      </c>
      <c r="T761" s="265"/>
      <c r="U761" s="265"/>
      <c r="V761" s="265"/>
      <c r="AA761" s="254" t="str">
        <f t="shared" si="83"/>
        <v/>
      </c>
      <c r="AB761" s="254" t="str">
        <f t="shared" si="84"/>
        <v/>
      </c>
      <c r="AC761" s="255">
        <f t="shared" si="80"/>
        <v>0</v>
      </c>
      <c r="AD761" s="255">
        <f t="shared" si="81"/>
        <v>3836</v>
      </c>
      <c r="AE761" s="256" t="str">
        <f t="shared" si="85"/>
        <v/>
      </c>
      <c r="AF761" s="252" t="str">
        <f t="shared" si="86"/>
        <v>-</v>
      </c>
    </row>
    <row r="762" spans="1:32" ht="20.149999999999999" customHeight="1" x14ac:dyDescent="0.75">
      <c r="A762" s="31">
        <v>760</v>
      </c>
      <c r="B762" s="237"/>
      <c r="C762" s="257"/>
      <c r="D762" s="258"/>
      <c r="E762" s="259"/>
      <c r="F762" s="259"/>
      <c r="G762" s="253" t="str">
        <f t="shared" si="82"/>
        <v/>
      </c>
      <c r="H762" s="31" t="str">
        <f>IF(AND(B762=H$1),LOOKUP(9.99999999999999E+307,$H$2:H761)+1,"")</f>
        <v/>
      </c>
      <c r="I762" s="31" t="str">
        <f>IF(AND(B762=I$1),LOOKUP(9.99999999999999E+307,$I$2:I761)+1,"")</f>
        <v/>
      </c>
      <c r="J762" s="31">
        <f>IF(AND(B762=J$1),LOOKUP(9.99999999999999E+307,$J$2:J761)+1,"")</f>
        <v>596</v>
      </c>
      <c r="K762" s="31">
        <f>IF(AND(B762=K$1),LOOKUP(9.99999999999999E+307,$K$2:K761)+1,"")</f>
        <v>596</v>
      </c>
      <c r="L762" s="31">
        <f>IF(AND(B762=L$1),LOOKUP(9.99999999999999E+307,$L$2:L761)+1,"")</f>
        <v>596</v>
      </c>
      <c r="M762" s="31">
        <f>IF(AND(B762=M$1),LOOKUP(9.99999999999999E+307,$M$2:M761)+1,"")</f>
        <v>596</v>
      </c>
      <c r="N762" s="31" t="e">
        <f>IF(AND(B762=N$1),LOOKUP(9.99999999999999E+307,$N$2:N761)+1,"")</f>
        <v>#REF!</v>
      </c>
      <c r="O762" s="31" t="e">
        <f>IF(AND($B762=O$1),LOOKUP(9.99999999999999E+307,$O$2:O761)+1,"")</f>
        <v>#REF!</v>
      </c>
      <c r="P762" s="31" t="e">
        <f>IF(AND($B762=P$1),LOOKUP(9.99999999999999E+307,$P$2:P761)+1,"")</f>
        <v>#REF!</v>
      </c>
      <c r="Q762" s="31" t="e">
        <f>IF(AND($B762=Q$1),LOOKUP(9.99999999999999E+307,$Q$2:Q761)+1,"")</f>
        <v>#REF!</v>
      </c>
      <c r="R762" s="31">
        <f>IF(AND($B762=R$1),LOOKUP(9.99999999999999E+307,$R$2:R761)+1,"")</f>
        <v>596</v>
      </c>
      <c r="S762" s="31">
        <f>IF(AND($B762=S$1),LOOKUP(9.99999999999999E+307,$S$2:S761)+1,"")</f>
        <v>596</v>
      </c>
      <c r="T762" s="265"/>
      <c r="U762" s="265"/>
      <c r="V762" s="265"/>
      <c r="AA762" s="254" t="str">
        <f t="shared" si="83"/>
        <v/>
      </c>
      <c r="AB762" s="254" t="str">
        <f t="shared" si="84"/>
        <v/>
      </c>
      <c r="AC762" s="255">
        <f t="shared" si="80"/>
        <v>0</v>
      </c>
      <c r="AD762" s="255">
        <f t="shared" si="81"/>
        <v>3836</v>
      </c>
      <c r="AE762" s="256" t="str">
        <f t="shared" si="85"/>
        <v/>
      </c>
      <c r="AF762" s="252" t="str">
        <f t="shared" si="86"/>
        <v>-</v>
      </c>
    </row>
    <row r="763" spans="1:32" ht="20.149999999999999" customHeight="1" x14ac:dyDescent="0.75">
      <c r="A763" s="31">
        <v>761</v>
      </c>
      <c r="B763" s="237"/>
      <c r="C763" s="257"/>
      <c r="D763" s="258"/>
      <c r="E763" s="259"/>
      <c r="F763" s="259"/>
      <c r="G763" s="253" t="str">
        <f t="shared" si="82"/>
        <v/>
      </c>
      <c r="H763" s="31" t="str">
        <f>IF(AND(B763=H$1),LOOKUP(9.99999999999999E+307,$H$2:H762)+1,"")</f>
        <v/>
      </c>
      <c r="I763" s="31" t="str">
        <f>IF(AND(B763=I$1),LOOKUP(9.99999999999999E+307,$I$2:I762)+1,"")</f>
        <v/>
      </c>
      <c r="J763" s="31">
        <f>IF(AND(B763=J$1),LOOKUP(9.99999999999999E+307,$J$2:J762)+1,"")</f>
        <v>597</v>
      </c>
      <c r="K763" s="31">
        <f>IF(AND(B763=K$1),LOOKUP(9.99999999999999E+307,$K$2:K762)+1,"")</f>
        <v>597</v>
      </c>
      <c r="L763" s="31">
        <f>IF(AND(B763=L$1),LOOKUP(9.99999999999999E+307,$L$2:L762)+1,"")</f>
        <v>597</v>
      </c>
      <c r="M763" s="31">
        <f>IF(AND(B763=M$1),LOOKUP(9.99999999999999E+307,$M$2:M762)+1,"")</f>
        <v>597</v>
      </c>
      <c r="N763" s="31" t="e">
        <f>IF(AND(B763=N$1),LOOKUP(9.99999999999999E+307,$N$2:N762)+1,"")</f>
        <v>#REF!</v>
      </c>
      <c r="O763" s="31" t="e">
        <f>IF(AND($B763=O$1),LOOKUP(9.99999999999999E+307,$O$2:O762)+1,"")</f>
        <v>#REF!</v>
      </c>
      <c r="P763" s="31" t="e">
        <f>IF(AND($B763=P$1),LOOKUP(9.99999999999999E+307,$P$2:P762)+1,"")</f>
        <v>#REF!</v>
      </c>
      <c r="Q763" s="31" t="e">
        <f>IF(AND($B763=Q$1),LOOKUP(9.99999999999999E+307,$Q$2:Q762)+1,"")</f>
        <v>#REF!</v>
      </c>
      <c r="R763" s="31">
        <f>IF(AND($B763=R$1),LOOKUP(9.99999999999999E+307,$R$2:R762)+1,"")</f>
        <v>597</v>
      </c>
      <c r="S763" s="31">
        <f>IF(AND($B763=S$1),LOOKUP(9.99999999999999E+307,$S$2:S762)+1,"")</f>
        <v>597</v>
      </c>
      <c r="T763" s="265"/>
      <c r="U763" s="265"/>
      <c r="V763" s="265"/>
      <c r="AA763" s="254" t="str">
        <f t="shared" si="83"/>
        <v/>
      </c>
      <c r="AB763" s="254" t="str">
        <f t="shared" si="84"/>
        <v/>
      </c>
      <c r="AC763" s="255">
        <f t="shared" si="80"/>
        <v>0</v>
      </c>
      <c r="AD763" s="255">
        <f t="shared" si="81"/>
        <v>3836</v>
      </c>
      <c r="AE763" s="256" t="str">
        <f t="shared" si="85"/>
        <v/>
      </c>
      <c r="AF763" s="252" t="str">
        <f t="shared" si="86"/>
        <v>-</v>
      </c>
    </row>
    <row r="764" spans="1:32" ht="20.149999999999999" customHeight="1" x14ac:dyDescent="0.75">
      <c r="A764" s="31">
        <v>762</v>
      </c>
      <c r="B764" s="237"/>
      <c r="C764" s="257"/>
      <c r="D764" s="269"/>
      <c r="E764" s="259"/>
      <c r="F764" s="259"/>
      <c r="G764" s="253" t="str">
        <f t="shared" si="82"/>
        <v/>
      </c>
      <c r="H764" s="31" t="str">
        <f>IF(AND(B764=H$1),LOOKUP(9.99999999999999E+307,$H$2:H763)+1,"")</f>
        <v/>
      </c>
      <c r="I764" s="31" t="str">
        <f>IF(AND(B764=I$1),LOOKUP(9.99999999999999E+307,$I$2:I763)+1,"")</f>
        <v/>
      </c>
      <c r="J764" s="31">
        <f>IF(AND(B764=J$1),LOOKUP(9.99999999999999E+307,$J$2:J763)+1,"")</f>
        <v>598</v>
      </c>
      <c r="K764" s="31">
        <f>IF(AND(B764=K$1),LOOKUP(9.99999999999999E+307,$K$2:K763)+1,"")</f>
        <v>598</v>
      </c>
      <c r="L764" s="31">
        <f>IF(AND(B764=L$1),LOOKUP(9.99999999999999E+307,$L$2:L763)+1,"")</f>
        <v>598</v>
      </c>
      <c r="M764" s="31">
        <f>IF(AND(B764=M$1),LOOKUP(9.99999999999999E+307,$M$2:M763)+1,"")</f>
        <v>598</v>
      </c>
      <c r="N764" s="31" t="e">
        <f>IF(AND(B764=N$1),LOOKUP(9.99999999999999E+307,$N$2:N763)+1,"")</f>
        <v>#REF!</v>
      </c>
      <c r="O764" s="31" t="e">
        <f>IF(AND($B764=O$1),LOOKUP(9.99999999999999E+307,$O$2:O763)+1,"")</f>
        <v>#REF!</v>
      </c>
      <c r="P764" s="31" t="e">
        <f>IF(AND($B764=P$1),LOOKUP(9.99999999999999E+307,$P$2:P763)+1,"")</f>
        <v>#REF!</v>
      </c>
      <c r="Q764" s="31" t="e">
        <f>IF(AND($B764=Q$1),LOOKUP(9.99999999999999E+307,$Q$2:Q763)+1,"")</f>
        <v>#REF!</v>
      </c>
      <c r="R764" s="31">
        <f>IF(AND($B764=R$1),LOOKUP(9.99999999999999E+307,$R$2:R763)+1,"")</f>
        <v>598</v>
      </c>
      <c r="S764" s="31">
        <f>IF(AND($B764=S$1),LOOKUP(9.99999999999999E+307,$S$2:S763)+1,"")</f>
        <v>598</v>
      </c>
      <c r="T764" s="265"/>
      <c r="U764" s="265"/>
      <c r="V764" s="265"/>
      <c r="AA764" s="254" t="str">
        <f t="shared" si="83"/>
        <v/>
      </c>
      <c r="AB764" s="254" t="str">
        <f t="shared" si="84"/>
        <v/>
      </c>
      <c r="AC764" s="255">
        <f t="shared" si="80"/>
        <v>0</v>
      </c>
      <c r="AD764" s="255">
        <f t="shared" si="81"/>
        <v>3836</v>
      </c>
      <c r="AE764" s="256" t="str">
        <f t="shared" si="85"/>
        <v/>
      </c>
      <c r="AF764" s="252" t="str">
        <f t="shared" si="86"/>
        <v>-</v>
      </c>
    </row>
    <row r="765" spans="1:32" ht="20.149999999999999" customHeight="1" x14ac:dyDescent="0.75">
      <c r="A765" s="31">
        <v>763</v>
      </c>
      <c r="B765" s="237"/>
      <c r="C765" s="257"/>
      <c r="D765" s="269"/>
      <c r="E765" s="259"/>
      <c r="F765" s="259"/>
      <c r="G765" s="253" t="str">
        <f t="shared" si="82"/>
        <v/>
      </c>
      <c r="H765" s="31" t="str">
        <f>IF(AND(B765=H$1),LOOKUP(9.99999999999999E+307,$H$2:H764)+1,"")</f>
        <v/>
      </c>
      <c r="I765" s="31" t="str">
        <f>IF(AND(B765=I$1),LOOKUP(9.99999999999999E+307,$I$2:I764)+1,"")</f>
        <v/>
      </c>
      <c r="J765" s="31">
        <f>IF(AND(B765=J$1),LOOKUP(9.99999999999999E+307,$J$2:J764)+1,"")</f>
        <v>599</v>
      </c>
      <c r="K765" s="31">
        <f>IF(AND(B765=K$1),LOOKUP(9.99999999999999E+307,$K$2:K764)+1,"")</f>
        <v>599</v>
      </c>
      <c r="L765" s="31">
        <f>IF(AND(B765=L$1),LOOKUP(9.99999999999999E+307,$L$2:L764)+1,"")</f>
        <v>599</v>
      </c>
      <c r="M765" s="31">
        <f>IF(AND(B765=M$1),LOOKUP(9.99999999999999E+307,$M$2:M764)+1,"")</f>
        <v>599</v>
      </c>
      <c r="N765" s="31" t="e">
        <f>IF(AND(B765=N$1),LOOKUP(9.99999999999999E+307,$N$2:N764)+1,"")</f>
        <v>#REF!</v>
      </c>
      <c r="O765" s="31" t="e">
        <f>IF(AND($B765=O$1),LOOKUP(9.99999999999999E+307,$O$2:O764)+1,"")</f>
        <v>#REF!</v>
      </c>
      <c r="P765" s="31" t="e">
        <f>IF(AND($B765=P$1),LOOKUP(9.99999999999999E+307,$P$2:P764)+1,"")</f>
        <v>#REF!</v>
      </c>
      <c r="Q765" s="31" t="e">
        <f>IF(AND($B765=Q$1),LOOKUP(9.99999999999999E+307,$Q$2:Q764)+1,"")</f>
        <v>#REF!</v>
      </c>
      <c r="R765" s="31">
        <f>IF(AND($B765=R$1),LOOKUP(9.99999999999999E+307,$R$2:R764)+1,"")</f>
        <v>599</v>
      </c>
      <c r="S765" s="31">
        <f>IF(AND($B765=S$1),LOOKUP(9.99999999999999E+307,$S$2:S764)+1,"")</f>
        <v>599</v>
      </c>
      <c r="T765" s="265"/>
      <c r="U765" s="265"/>
      <c r="V765" s="265"/>
      <c r="AA765" s="254" t="str">
        <f t="shared" si="83"/>
        <v/>
      </c>
      <c r="AB765" s="254" t="str">
        <f t="shared" si="84"/>
        <v/>
      </c>
      <c r="AC765" s="255">
        <f t="shared" si="80"/>
        <v>0</v>
      </c>
      <c r="AD765" s="255">
        <f t="shared" si="81"/>
        <v>3836</v>
      </c>
      <c r="AE765" s="256" t="str">
        <f t="shared" si="85"/>
        <v/>
      </c>
      <c r="AF765" s="252" t="str">
        <f t="shared" si="86"/>
        <v>-</v>
      </c>
    </row>
    <row r="766" spans="1:32" ht="20.149999999999999" customHeight="1" x14ac:dyDescent="0.75">
      <c r="A766" s="31">
        <v>764</v>
      </c>
      <c r="B766" s="237"/>
      <c r="C766" s="257"/>
      <c r="D766" s="258"/>
      <c r="E766" s="268"/>
      <c r="F766" s="268"/>
      <c r="G766" s="253" t="str">
        <f t="shared" si="82"/>
        <v/>
      </c>
      <c r="H766" s="31" t="str">
        <f>IF(AND(B766=H$1),LOOKUP(9.99999999999999E+307,$H$2:H765)+1,"")</f>
        <v/>
      </c>
      <c r="I766" s="31" t="str">
        <f>IF(AND(B766=I$1),LOOKUP(9.99999999999999E+307,$I$2:I765)+1,"")</f>
        <v/>
      </c>
      <c r="J766" s="31">
        <f>IF(AND(B766=J$1),LOOKUP(9.99999999999999E+307,$J$2:J765)+1,"")</f>
        <v>600</v>
      </c>
      <c r="K766" s="31">
        <f>IF(AND(B766=K$1),LOOKUP(9.99999999999999E+307,$K$2:K765)+1,"")</f>
        <v>600</v>
      </c>
      <c r="L766" s="31">
        <f>IF(AND(B766=L$1),LOOKUP(9.99999999999999E+307,$L$2:L765)+1,"")</f>
        <v>600</v>
      </c>
      <c r="M766" s="31">
        <f>IF(AND(B766=M$1),LOOKUP(9.99999999999999E+307,$M$2:M765)+1,"")</f>
        <v>600</v>
      </c>
      <c r="N766" s="31" t="e">
        <f>IF(AND(B766=N$1),LOOKUP(9.99999999999999E+307,$N$2:N765)+1,"")</f>
        <v>#REF!</v>
      </c>
      <c r="O766" s="31" t="e">
        <f>IF(AND($B766=O$1),LOOKUP(9.99999999999999E+307,$O$2:O765)+1,"")</f>
        <v>#REF!</v>
      </c>
      <c r="P766" s="31" t="e">
        <f>IF(AND($B766=P$1),LOOKUP(9.99999999999999E+307,$P$2:P765)+1,"")</f>
        <v>#REF!</v>
      </c>
      <c r="Q766" s="31" t="e">
        <f>IF(AND($B766=Q$1),LOOKUP(9.99999999999999E+307,$Q$2:Q765)+1,"")</f>
        <v>#REF!</v>
      </c>
      <c r="R766" s="31">
        <f>IF(AND($B766=R$1),LOOKUP(9.99999999999999E+307,$R$2:R765)+1,"")</f>
        <v>600</v>
      </c>
      <c r="S766" s="31">
        <f>IF(AND($B766=S$1),LOOKUP(9.99999999999999E+307,$S$2:S765)+1,"")</f>
        <v>600</v>
      </c>
      <c r="T766" s="265"/>
      <c r="U766" s="265"/>
      <c r="V766" s="265"/>
      <c r="AA766" s="254" t="str">
        <f t="shared" si="83"/>
        <v/>
      </c>
      <c r="AB766" s="254" t="str">
        <f t="shared" si="84"/>
        <v/>
      </c>
      <c r="AC766" s="255">
        <f t="shared" si="80"/>
        <v>0</v>
      </c>
      <c r="AD766" s="255">
        <f t="shared" si="81"/>
        <v>3836</v>
      </c>
      <c r="AE766" s="256" t="str">
        <f t="shared" si="85"/>
        <v/>
      </c>
      <c r="AF766" s="252" t="str">
        <f t="shared" si="86"/>
        <v>-</v>
      </c>
    </row>
    <row r="767" spans="1:32" ht="20.149999999999999" customHeight="1" x14ac:dyDescent="0.75">
      <c r="A767" s="31">
        <v>765</v>
      </c>
      <c r="B767" s="237"/>
      <c r="C767" s="257"/>
      <c r="D767" s="258"/>
      <c r="E767" s="268"/>
      <c r="F767" s="268"/>
      <c r="G767" s="253" t="str">
        <f t="shared" si="82"/>
        <v/>
      </c>
      <c r="H767" s="31" t="str">
        <f>IF(AND(B767=H$1),LOOKUP(9.99999999999999E+307,$H$2:H766)+1,"")</f>
        <v/>
      </c>
      <c r="I767" s="31" t="str">
        <f>IF(AND(B767=I$1),LOOKUP(9.99999999999999E+307,$I$2:I766)+1,"")</f>
        <v/>
      </c>
      <c r="J767" s="31">
        <f>IF(AND(B767=J$1),LOOKUP(9.99999999999999E+307,$J$2:J766)+1,"")</f>
        <v>601</v>
      </c>
      <c r="K767" s="31">
        <f>IF(AND(B767=K$1),LOOKUP(9.99999999999999E+307,$K$2:K766)+1,"")</f>
        <v>601</v>
      </c>
      <c r="L767" s="31">
        <f>IF(AND(B767=L$1),LOOKUP(9.99999999999999E+307,$L$2:L766)+1,"")</f>
        <v>601</v>
      </c>
      <c r="M767" s="31">
        <f>IF(AND(B767=M$1),LOOKUP(9.99999999999999E+307,$M$2:M766)+1,"")</f>
        <v>601</v>
      </c>
      <c r="N767" s="31" t="e">
        <f>IF(AND(B767=N$1),LOOKUP(9.99999999999999E+307,$N$2:N766)+1,"")</f>
        <v>#REF!</v>
      </c>
      <c r="O767" s="31" t="e">
        <f>IF(AND($B767=O$1),LOOKUP(9.99999999999999E+307,$O$2:O766)+1,"")</f>
        <v>#REF!</v>
      </c>
      <c r="P767" s="31" t="e">
        <f>IF(AND($B767=P$1),LOOKUP(9.99999999999999E+307,$P$2:P766)+1,"")</f>
        <v>#REF!</v>
      </c>
      <c r="Q767" s="31" t="e">
        <f>IF(AND($B767=Q$1),LOOKUP(9.99999999999999E+307,$Q$2:Q766)+1,"")</f>
        <v>#REF!</v>
      </c>
      <c r="R767" s="31">
        <f>IF(AND($B767=R$1),LOOKUP(9.99999999999999E+307,$R$2:R766)+1,"")</f>
        <v>601</v>
      </c>
      <c r="S767" s="31">
        <f>IF(AND($B767=S$1),LOOKUP(9.99999999999999E+307,$S$2:S766)+1,"")</f>
        <v>601</v>
      </c>
      <c r="T767" s="265"/>
      <c r="U767" s="265"/>
      <c r="V767" s="265"/>
      <c r="AA767" s="254" t="str">
        <f t="shared" si="83"/>
        <v/>
      </c>
      <c r="AB767" s="254" t="str">
        <f t="shared" si="84"/>
        <v/>
      </c>
      <c r="AC767" s="255">
        <f t="shared" si="80"/>
        <v>0</v>
      </c>
      <c r="AD767" s="255">
        <f t="shared" si="81"/>
        <v>3836</v>
      </c>
      <c r="AE767" s="256" t="str">
        <f t="shared" si="85"/>
        <v/>
      </c>
      <c r="AF767" s="252" t="str">
        <f t="shared" si="86"/>
        <v>-</v>
      </c>
    </row>
    <row r="768" spans="1:32" ht="20.149999999999999" customHeight="1" x14ac:dyDescent="0.75">
      <c r="A768" s="31">
        <v>766</v>
      </c>
      <c r="B768" s="237"/>
      <c r="C768" s="257"/>
      <c r="D768" s="258"/>
      <c r="E768" s="268"/>
      <c r="F768" s="268"/>
      <c r="G768" s="253" t="str">
        <f t="shared" si="82"/>
        <v/>
      </c>
      <c r="H768" s="31" t="str">
        <f>IF(AND(B768=H$1),LOOKUP(9.99999999999999E+307,$H$2:H767)+1,"")</f>
        <v/>
      </c>
      <c r="I768" s="31" t="str">
        <f>IF(AND(B768=I$1),LOOKUP(9.99999999999999E+307,$I$2:I767)+1,"")</f>
        <v/>
      </c>
      <c r="J768" s="31">
        <f>IF(AND(B768=J$1),LOOKUP(9.99999999999999E+307,$J$2:J767)+1,"")</f>
        <v>602</v>
      </c>
      <c r="K768" s="31">
        <f>IF(AND(B768=K$1),LOOKUP(9.99999999999999E+307,$K$2:K767)+1,"")</f>
        <v>602</v>
      </c>
      <c r="L768" s="31">
        <f>IF(AND(B768=L$1),LOOKUP(9.99999999999999E+307,$L$2:L767)+1,"")</f>
        <v>602</v>
      </c>
      <c r="M768" s="31">
        <f>IF(AND(B768=M$1),LOOKUP(9.99999999999999E+307,$M$2:M767)+1,"")</f>
        <v>602</v>
      </c>
      <c r="N768" s="31" t="e">
        <f>IF(AND(B768=N$1),LOOKUP(9.99999999999999E+307,$N$2:N767)+1,"")</f>
        <v>#REF!</v>
      </c>
      <c r="O768" s="31" t="e">
        <f>IF(AND($B768=O$1),LOOKUP(9.99999999999999E+307,$O$2:O767)+1,"")</f>
        <v>#REF!</v>
      </c>
      <c r="P768" s="31" t="e">
        <f>IF(AND($B768=P$1),LOOKUP(9.99999999999999E+307,$P$2:P767)+1,"")</f>
        <v>#REF!</v>
      </c>
      <c r="Q768" s="31" t="e">
        <f>IF(AND($B768=Q$1),LOOKUP(9.99999999999999E+307,$Q$2:Q767)+1,"")</f>
        <v>#REF!</v>
      </c>
      <c r="R768" s="31">
        <f>IF(AND($B768=R$1),LOOKUP(9.99999999999999E+307,$R$2:R767)+1,"")</f>
        <v>602</v>
      </c>
      <c r="S768" s="31">
        <f>IF(AND($B768=S$1),LOOKUP(9.99999999999999E+307,$S$2:S767)+1,"")</f>
        <v>602</v>
      </c>
      <c r="T768" s="265"/>
      <c r="U768" s="265"/>
      <c r="V768" s="265"/>
      <c r="AA768" s="254" t="str">
        <f t="shared" si="83"/>
        <v/>
      </c>
      <c r="AB768" s="254" t="str">
        <f t="shared" si="84"/>
        <v/>
      </c>
      <c r="AC768" s="255">
        <f t="shared" si="80"/>
        <v>0</v>
      </c>
      <c r="AD768" s="255">
        <f t="shared" si="81"/>
        <v>3836</v>
      </c>
      <c r="AE768" s="256" t="str">
        <f t="shared" si="85"/>
        <v/>
      </c>
      <c r="AF768" s="252" t="str">
        <f t="shared" si="86"/>
        <v>-</v>
      </c>
    </row>
    <row r="769" spans="1:32" ht="20.149999999999999" customHeight="1" x14ac:dyDescent="0.75">
      <c r="A769" s="31">
        <v>767</v>
      </c>
      <c r="B769" s="237"/>
      <c r="C769" s="257"/>
      <c r="D769" s="258"/>
      <c r="E769" s="268"/>
      <c r="F769" s="268"/>
      <c r="G769" s="253" t="str">
        <f t="shared" si="82"/>
        <v/>
      </c>
      <c r="H769" s="31" t="str">
        <f>IF(AND(B769=H$1),LOOKUP(9.99999999999999E+307,$H$2:H768)+1,"")</f>
        <v/>
      </c>
      <c r="I769" s="31" t="str">
        <f>IF(AND(B769=I$1),LOOKUP(9.99999999999999E+307,$I$2:I768)+1,"")</f>
        <v/>
      </c>
      <c r="J769" s="31">
        <f>IF(AND(B769=J$1),LOOKUP(9.99999999999999E+307,$J$2:J768)+1,"")</f>
        <v>603</v>
      </c>
      <c r="K769" s="31">
        <f>IF(AND(B769=K$1),LOOKUP(9.99999999999999E+307,$K$2:K768)+1,"")</f>
        <v>603</v>
      </c>
      <c r="L769" s="31">
        <f>IF(AND(B769=L$1),LOOKUP(9.99999999999999E+307,$L$2:L768)+1,"")</f>
        <v>603</v>
      </c>
      <c r="M769" s="31">
        <f>IF(AND(B769=M$1),LOOKUP(9.99999999999999E+307,$M$2:M768)+1,"")</f>
        <v>603</v>
      </c>
      <c r="N769" s="31" t="e">
        <f>IF(AND(B769=N$1),LOOKUP(9.99999999999999E+307,$N$2:N768)+1,"")</f>
        <v>#REF!</v>
      </c>
      <c r="O769" s="31" t="e">
        <f>IF(AND($B769=O$1),LOOKUP(9.99999999999999E+307,$O$2:O768)+1,"")</f>
        <v>#REF!</v>
      </c>
      <c r="P769" s="31" t="e">
        <f>IF(AND($B769=P$1),LOOKUP(9.99999999999999E+307,$P$2:P768)+1,"")</f>
        <v>#REF!</v>
      </c>
      <c r="Q769" s="31" t="e">
        <f>IF(AND($B769=Q$1),LOOKUP(9.99999999999999E+307,$Q$2:Q768)+1,"")</f>
        <v>#REF!</v>
      </c>
      <c r="R769" s="31">
        <f>IF(AND($B769=R$1),LOOKUP(9.99999999999999E+307,$R$2:R768)+1,"")</f>
        <v>603</v>
      </c>
      <c r="S769" s="31">
        <f>IF(AND($B769=S$1),LOOKUP(9.99999999999999E+307,$S$2:S768)+1,"")</f>
        <v>603</v>
      </c>
      <c r="T769" s="265"/>
      <c r="U769" s="265"/>
      <c r="V769" s="265"/>
      <c r="AA769" s="254" t="str">
        <f t="shared" si="83"/>
        <v/>
      </c>
      <c r="AB769" s="254" t="str">
        <f t="shared" si="84"/>
        <v/>
      </c>
      <c r="AC769" s="255">
        <f t="shared" si="80"/>
        <v>0</v>
      </c>
      <c r="AD769" s="255">
        <f t="shared" si="81"/>
        <v>3836</v>
      </c>
      <c r="AE769" s="256" t="str">
        <f t="shared" si="85"/>
        <v/>
      </c>
      <c r="AF769" s="252" t="str">
        <f t="shared" si="86"/>
        <v>-</v>
      </c>
    </row>
    <row r="770" spans="1:32" ht="20.149999999999999" customHeight="1" x14ac:dyDescent="0.75">
      <c r="A770" s="31">
        <v>768</v>
      </c>
      <c r="B770" s="237"/>
      <c r="C770" s="257"/>
      <c r="D770" s="258"/>
      <c r="E770" s="268"/>
      <c r="F770" s="268"/>
      <c r="G770" s="253" t="str">
        <f t="shared" si="82"/>
        <v/>
      </c>
      <c r="H770" s="31" t="str">
        <f>IF(AND(B770=H$1),LOOKUP(9.99999999999999E+307,$H$2:H769)+1,"")</f>
        <v/>
      </c>
      <c r="I770" s="31" t="str">
        <f>IF(AND(B770=I$1),LOOKUP(9.99999999999999E+307,$I$2:I769)+1,"")</f>
        <v/>
      </c>
      <c r="J770" s="31">
        <f>IF(AND(B770=J$1),LOOKUP(9.99999999999999E+307,$J$2:J769)+1,"")</f>
        <v>604</v>
      </c>
      <c r="K770" s="31">
        <f>IF(AND(B770=K$1),LOOKUP(9.99999999999999E+307,$K$2:K769)+1,"")</f>
        <v>604</v>
      </c>
      <c r="L770" s="31">
        <f>IF(AND(B770=L$1),LOOKUP(9.99999999999999E+307,$L$2:L769)+1,"")</f>
        <v>604</v>
      </c>
      <c r="M770" s="31">
        <f>IF(AND(B770=M$1),LOOKUP(9.99999999999999E+307,$M$2:M769)+1,"")</f>
        <v>604</v>
      </c>
      <c r="N770" s="31" t="e">
        <f>IF(AND(B770=N$1),LOOKUP(9.99999999999999E+307,$N$2:N769)+1,"")</f>
        <v>#REF!</v>
      </c>
      <c r="O770" s="31" t="e">
        <f>IF(AND($B770=O$1),LOOKUP(9.99999999999999E+307,$O$2:O769)+1,"")</f>
        <v>#REF!</v>
      </c>
      <c r="P770" s="31" t="e">
        <f>IF(AND($B770=P$1),LOOKUP(9.99999999999999E+307,$P$2:P769)+1,"")</f>
        <v>#REF!</v>
      </c>
      <c r="Q770" s="31" t="e">
        <f>IF(AND($B770=Q$1),LOOKUP(9.99999999999999E+307,$Q$2:Q769)+1,"")</f>
        <v>#REF!</v>
      </c>
      <c r="R770" s="31">
        <f>IF(AND($B770=R$1),LOOKUP(9.99999999999999E+307,$R$2:R769)+1,"")</f>
        <v>604</v>
      </c>
      <c r="S770" s="31">
        <f>IF(AND($B770=S$1),LOOKUP(9.99999999999999E+307,$S$2:S769)+1,"")</f>
        <v>604</v>
      </c>
      <c r="T770" s="265"/>
      <c r="U770" s="265"/>
      <c r="V770" s="265"/>
      <c r="AA770" s="254" t="str">
        <f t="shared" si="83"/>
        <v/>
      </c>
      <c r="AB770" s="254" t="str">
        <f t="shared" si="84"/>
        <v/>
      </c>
      <c r="AC770" s="255">
        <f t="shared" si="80"/>
        <v>0</v>
      </c>
      <c r="AD770" s="255">
        <f t="shared" si="81"/>
        <v>3836</v>
      </c>
      <c r="AE770" s="256" t="str">
        <f t="shared" si="85"/>
        <v/>
      </c>
      <c r="AF770" s="252" t="str">
        <f t="shared" si="86"/>
        <v>-</v>
      </c>
    </row>
    <row r="771" spans="1:32" ht="20.149999999999999" customHeight="1" x14ac:dyDescent="0.75">
      <c r="A771" s="31">
        <v>769</v>
      </c>
      <c r="B771" s="237"/>
      <c r="C771" s="257"/>
      <c r="D771" s="258"/>
      <c r="E771" s="268"/>
      <c r="F771" s="268"/>
      <c r="G771" s="253" t="str">
        <f t="shared" si="82"/>
        <v/>
      </c>
      <c r="H771" s="31" t="str">
        <f>IF(AND(B771=H$1),LOOKUP(9.99999999999999E+307,$H$2:H770)+1,"")</f>
        <v/>
      </c>
      <c r="I771" s="31" t="str">
        <f>IF(AND(B771=I$1),LOOKUP(9.99999999999999E+307,$I$2:I770)+1,"")</f>
        <v/>
      </c>
      <c r="J771" s="31">
        <f>IF(AND(B771=J$1),LOOKUP(9.99999999999999E+307,$J$2:J770)+1,"")</f>
        <v>605</v>
      </c>
      <c r="K771" s="31">
        <f>IF(AND(B771=K$1),LOOKUP(9.99999999999999E+307,$K$2:K770)+1,"")</f>
        <v>605</v>
      </c>
      <c r="L771" s="31">
        <f>IF(AND(B771=L$1),LOOKUP(9.99999999999999E+307,$L$2:L770)+1,"")</f>
        <v>605</v>
      </c>
      <c r="M771" s="31">
        <f>IF(AND(B771=M$1),LOOKUP(9.99999999999999E+307,$M$2:M770)+1,"")</f>
        <v>605</v>
      </c>
      <c r="N771" s="31" t="e">
        <f>IF(AND(B771=N$1),LOOKUP(9.99999999999999E+307,$N$2:N770)+1,"")</f>
        <v>#REF!</v>
      </c>
      <c r="O771" s="31" t="e">
        <f>IF(AND($B771=O$1),LOOKUP(9.99999999999999E+307,$O$2:O770)+1,"")</f>
        <v>#REF!</v>
      </c>
      <c r="P771" s="31" t="e">
        <f>IF(AND($B771=P$1),LOOKUP(9.99999999999999E+307,$P$2:P770)+1,"")</f>
        <v>#REF!</v>
      </c>
      <c r="Q771" s="31" t="e">
        <f>IF(AND($B771=Q$1),LOOKUP(9.99999999999999E+307,$Q$2:Q770)+1,"")</f>
        <v>#REF!</v>
      </c>
      <c r="R771" s="31">
        <f>IF(AND($B771=R$1),LOOKUP(9.99999999999999E+307,$R$2:R770)+1,"")</f>
        <v>605</v>
      </c>
      <c r="S771" s="31">
        <f>IF(AND($B771=S$1),LOOKUP(9.99999999999999E+307,$S$2:S770)+1,"")</f>
        <v>605</v>
      </c>
      <c r="T771" s="265"/>
      <c r="U771" s="265"/>
      <c r="V771" s="265"/>
      <c r="AA771" s="254" t="str">
        <f t="shared" si="83"/>
        <v/>
      </c>
      <c r="AB771" s="254" t="str">
        <f t="shared" si="84"/>
        <v/>
      </c>
      <c r="AC771" s="255">
        <f t="shared" ref="AC771:AC834" si="87">COUNTIF($C$3:$C$4002,C771)</f>
        <v>0</v>
      </c>
      <c r="AD771" s="255">
        <f t="shared" ref="AD771:AD834" si="88">SUMPRODUCT(--(E771&amp;F771=$E$3:$E$4002&amp;$F$3:$F$4002))</f>
        <v>3836</v>
      </c>
      <c r="AE771" s="256" t="str">
        <f t="shared" si="85"/>
        <v/>
      </c>
      <c r="AF771" s="252" t="str">
        <f t="shared" si="86"/>
        <v>-</v>
      </c>
    </row>
    <row r="772" spans="1:32" ht="20.149999999999999" customHeight="1" x14ac:dyDescent="0.75">
      <c r="A772" s="31">
        <v>770</v>
      </c>
      <c r="B772" s="237"/>
      <c r="C772" s="257"/>
      <c r="D772" s="258"/>
      <c r="E772" s="268"/>
      <c r="F772" s="268"/>
      <c r="G772" s="253" t="str">
        <f t="shared" ref="G772:G835" si="89">B772&amp;C772</f>
        <v/>
      </c>
      <c r="H772" s="31" t="str">
        <f>IF(AND(B772=H$1),LOOKUP(9.99999999999999E+307,$H$2:H771)+1,"")</f>
        <v/>
      </c>
      <c r="I772" s="31" t="str">
        <f>IF(AND(B772=I$1),LOOKUP(9.99999999999999E+307,$I$2:I771)+1,"")</f>
        <v/>
      </c>
      <c r="J772" s="31">
        <f>IF(AND(B772=J$1),LOOKUP(9.99999999999999E+307,$J$2:J771)+1,"")</f>
        <v>606</v>
      </c>
      <c r="K772" s="31">
        <f>IF(AND(B772=K$1),LOOKUP(9.99999999999999E+307,$K$2:K771)+1,"")</f>
        <v>606</v>
      </c>
      <c r="L772" s="31">
        <f>IF(AND(B772=L$1),LOOKUP(9.99999999999999E+307,$L$2:L771)+1,"")</f>
        <v>606</v>
      </c>
      <c r="M772" s="31">
        <f>IF(AND(B772=M$1),LOOKUP(9.99999999999999E+307,$M$2:M771)+1,"")</f>
        <v>606</v>
      </c>
      <c r="N772" s="31" t="e">
        <f>IF(AND(B772=N$1),LOOKUP(9.99999999999999E+307,$N$2:N771)+1,"")</f>
        <v>#REF!</v>
      </c>
      <c r="O772" s="31" t="e">
        <f>IF(AND($B772=O$1),LOOKUP(9.99999999999999E+307,$O$2:O771)+1,"")</f>
        <v>#REF!</v>
      </c>
      <c r="P772" s="31" t="e">
        <f>IF(AND($B772=P$1),LOOKUP(9.99999999999999E+307,$P$2:P771)+1,"")</f>
        <v>#REF!</v>
      </c>
      <c r="Q772" s="31" t="e">
        <f>IF(AND($B772=Q$1),LOOKUP(9.99999999999999E+307,$Q$2:Q771)+1,"")</f>
        <v>#REF!</v>
      </c>
      <c r="R772" s="31">
        <f>IF(AND($B772=R$1),LOOKUP(9.99999999999999E+307,$R$2:R771)+1,"")</f>
        <v>606</v>
      </c>
      <c r="S772" s="31">
        <f>IF(AND($B772=S$1),LOOKUP(9.99999999999999E+307,$S$2:S771)+1,"")</f>
        <v>606</v>
      </c>
      <c r="T772" s="265"/>
      <c r="U772" s="265"/>
      <c r="V772" s="265"/>
      <c r="AA772" s="254" t="str">
        <f t="shared" ref="AA772:AA835" si="90">IF(AD772=2,"นักเรียนซ้ำ","")</f>
        <v/>
      </c>
      <c r="AB772" s="254" t="str">
        <f t="shared" ref="AB772:AB835" si="91">IF(AC772=2,"เลขประจำตัวซ้ำ","")</f>
        <v/>
      </c>
      <c r="AC772" s="255">
        <f t="shared" si="87"/>
        <v>0</v>
      </c>
      <c r="AD772" s="255">
        <f t="shared" si="88"/>
        <v>3836</v>
      </c>
      <c r="AE772" s="256" t="str">
        <f t="shared" ref="AE772:AE835" si="92">IF(D772="เด็กชาย",1,IF(D772="นาย",1,IF(D772="เด็กหญิง",2,IF(D772="นางสาว",2,IF(D772="ด.ช.",1,IF(D772="ด.ญ.",2,IF(D772="น.ส.",2,"")))))))</f>
        <v/>
      </c>
      <c r="AF772" s="252" t="str">
        <f t="shared" si="86"/>
        <v>-</v>
      </c>
    </row>
    <row r="773" spans="1:32" ht="20.149999999999999" customHeight="1" x14ac:dyDescent="0.75">
      <c r="A773" s="31">
        <v>771</v>
      </c>
      <c r="B773" s="237"/>
      <c r="C773" s="270"/>
      <c r="D773" s="258"/>
      <c r="E773" s="259"/>
      <c r="F773" s="259"/>
      <c r="G773" s="253" t="str">
        <f t="shared" si="89"/>
        <v/>
      </c>
      <c r="H773" s="31" t="str">
        <f>IF(AND(B773=H$1),LOOKUP(9.99999999999999E+307,$H$2:H772)+1,"")</f>
        <v/>
      </c>
      <c r="I773" s="31" t="str">
        <f>IF(AND(B773=I$1),LOOKUP(9.99999999999999E+307,$I$2:I772)+1,"")</f>
        <v/>
      </c>
      <c r="J773" s="31">
        <f>IF(AND(B773=J$1),LOOKUP(9.99999999999999E+307,$J$2:J772)+1,"")</f>
        <v>607</v>
      </c>
      <c r="K773" s="31">
        <f>IF(AND(B773=K$1),LOOKUP(9.99999999999999E+307,$K$2:K772)+1,"")</f>
        <v>607</v>
      </c>
      <c r="L773" s="31">
        <f>IF(AND(B773=L$1),LOOKUP(9.99999999999999E+307,$L$2:L772)+1,"")</f>
        <v>607</v>
      </c>
      <c r="M773" s="31">
        <f>IF(AND(B773=M$1),LOOKUP(9.99999999999999E+307,$M$2:M772)+1,"")</f>
        <v>607</v>
      </c>
      <c r="N773" s="31" t="e">
        <f>IF(AND(B773=N$1),LOOKUP(9.99999999999999E+307,$N$2:N772)+1,"")</f>
        <v>#REF!</v>
      </c>
      <c r="O773" s="31" t="e">
        <f>IF(AND($B773=O$1),LOOKUP(9.99999999999999E+307,$O$2:O772)+1,"")</f>
        <v>#REF!</v>
      </c>
      <c r="P773" s="31" t="e">
        <f>IF(AND($B773=P$1),LOOKUP(9.99999999999999E+307,$P$2:P772)+1,"")</f>
        <v>#REF!</v>
      </c>
      <c r="Q773" s="31" t="e">
        <f>IF(AND($B773=Q$1),LOOKUP(9.99999999999999E+307,$Q$2:Q772)+1,"")</f>
        <v>#REF!</v>
      </c>
      <c r="R773" s="31">
        <f>IF(AND($B773=R$1),LOOKUP(9.99999999999999E+307,$R$2:R772)+1,"")</f>
        <v>607</v>
      </c>
      <c r="S773" s="31">
        <f>IF(AND($B773=S$1),LOOKUP(9.99999999999999E+307,$S$2:S772)+1,"")</f>
        <v>607</v>
      </c>
      <c r="T773" s="265"/>
      <c r="U773" s="265"/>
      <c r="V773" s="265"/>
      <c r="AA773" s="254" t="str">
        <f t="shared" si="90"/>
        <v/>
      </c>
      <c r="AB773" s="254" t="str">
        <f t="shared" si="91"/>
        <v/>
      </c>
      <c r="AC773" s="255">
        <f t="shared" si="87"/>
        <v>0</v>
      </c>
      <c r="AD773" s="255">
        <f t="shared" si="88"/>
        <v>3836</v>
      </c>
      <c r="AE773" s="256" t="str">
        <f t="shared" si="92"/>
        <v/>
      </c>
      <c r="AF773" s="252" t="str">
        <f t="shared" si="86"/>
        <v>-</v>
      </c>
    </row>
    <row r="774" spans="1:32" ht="20.149999999999999" customHeight="1" x14ac:dyDescent="0.75">
      <c r="A774" s="31">
        <v>772</v>
      </c>
      <c r="B774" s="237"/>
      <c r="C774" s="270"/>
      <c r="D774" s="258"/>
      <c r="E774" s="259"/>
      <c r="F774" s="259"/>
      <c r="G774" s="253" t="str">
        <f t="shared" si="89"/>
        <v/>
      </c>
      <c r="H774" s="31" t="str">
        <f>IF(AND(B774=H$1),LOOKUP(9.99999999999999E+307,$H$2:H773)+1,"")</f>
        <v/>
      </c>
      <c r="I774" s="31" t="str">
        <f>IF(AND(B774=I$1),LOOKUP(9.99999999999999E+307,$I$2:I773)+1,"")</f>
        <v/>
      </c>
      <c r="J774" s="31">
        <f>IF(AND(B774=J$1),LOOKUP(9.99999999999999E+307,$J$2:J773)+1,"")</f>
        <v>608</v>
      </c>
      <c r="K774" s="31">
        <f>IF(AND(B774=K$1),LOOKUP(9.99999999999999E+307,$K$2:K773)+1,"")</f>
        <v>608</v>
      </c>
      <c r="L774" s="31">
        <f>IF(AND(B774=L$1),LOOKUP(9.99999999999999E+307,$L$2:L773)+1,"")</f>
        <v>608</v>
      </c>
      <c r="M774" s="31">
        <f>IF(AND(B774=M$1),LOOKUP(9.99999999999999E+307,$M$2:M773)+1,"")</f>
        <v>608</v>
      </c>
      <c r="N774" s="31" t="e">
        <f>IF(AND(B774=N$1),LOOKUP(9.99999999999999E+307,$N$2:N773)+1,"")</f>
        <v>#REF!</v>
      </c>
      <c r="O774" s="31" t="e">
        <f>IF(AND($B774=O$1),LOOKUP(9.99999999999999E+307,$O$2:O773)+1,"")</f>
        <v>#REF!</v>
      </c>
      <c r="P774" s="31" t="e">
        <f>IF(AND($B774=P$1),LOOKUP(9.99999999999999E+307,$P$2:P773)+1,"")</f>
        <v>#REF!</v>
      </c>
      <c r="Q774" s="31" t="e">
        <f>IF(AND($B774=Q$1),LOOKUP(9.99999999999999E+307,$Q$2:Q773)+1,"")</f>
        <v>#REF!</v>
      </c>
      <c r="R774" s="31">
        <f>IF(AND($B774=R$1),LOOKUP(9.99999999999999E+307,$R$2:R773)+1,"")</f>
        <v>608</v>
      </c>
      <c r="S774" s="31">
        <f>IF(AND($B774=S$1),LOOKUP(9.99999999999999E+307,$S$2:S773)+1,"")</f>
        <v>608</v>
      </c>
      <c r="T774" s="265"/>
      <c r="U774" s="265"/>
      <c r="V774" s="265"/>
      <c r="AA774" s="254" t="str">
        <f t="shared" si="90"/>
        <v/>
      </c>
      <c r="AB774" s="254" t="str">
        <f t="shared" si="91"/>
        <v/>
      </c>
      <c r="AC774" s="255">
        <f t="shared" si="87"/>
        <v>0</v>
      </c>
      <c r="AD774" s="255">
        <f t="shared" si="88"/>
        <v>3836</v>
      </c>
      <c r="AE774" s="256" t="str">
        <f t="shared" si="92"/>
        <v/>
      </c>
      <c r="AF774" s="252" t="str">
        <f t="shared" si="86"/>
        <v>-</v>
      </c>
    </row>
    <row r="775" spans="1:32" ht="20.149999999999999" customHeight="1" x14ac:dyDescent="0.75">
      <c r="A775" s="31">
        <v>773</v>
      </c>
      <c r="B775" s="237"/>
      <c r="C775" s="270"/>
      <c r="D775" s="258"/>
      <c r="E775" s="259"/>
      <c r="F775" s="259"/>
      <c r="G775" s="253" t="str">
        <f t="shared" si="89"/>
        <v/>
      </c>
      <c r="H775" s="31" t="str">
        <f>IF(AND(B775=H$1),LOOKUP(9.99999999999999E+307,$H$2:H774)+1,"")</f>
        <v/>
      </c>
      <c r="I775" s="31" t="str">
        <f>IF(AND(B775=I$1),LOOKUP(9.99999999999999E+307,$I$2:I774)+1,"")</f>
        <v/>
      </c>
      <c r="J775" s="31">
        <f>IF(AND(B775=J$1),LOOKUP(9.99999999999999E+307,$J$2:J774)+1,"")</f>
        <v>609</v>
      </c>
      <c r="K775" s="31">
        <f>IF(AND(B775=K$1),LOOKUP(9.99999999999999E+307,$K$2:K774)+1,"")</f>
        <v>609</v>
      </c>
      <c r="L775" s="31">
        <f>IF(AND(B775=L$1),LOOKUP(9.99999999999999E+307,$L$2:L774)+1,"")</f>
        <v>609</v>
      </c>
      <c r="M775" s="31">
        <f>IF(AND(B775=M$1),LOOKUP(9.99999999999999E+307,$M$2:M774)+1,"")</f>
        <v>609</v>
      </c>
      <c r="N775" s="31" t="e">
        <f>IF(AND(B775=N$1),LOOKUP(9.99999999999999E+307,$N$2:N774)+1,"")</f>
        <v>#REF!</v>
      </c>
      <c r="O775" s="31" t="e">
        <f>IF(AND($B775=O$1),LOOKUP(9.99999999999999E+307,$O$2:O774)+1,"")</f>
        <v>#REF!</v>
      </c>
      <c r="P775" s="31" t="e">
        <f>IF(AND($B775=P$1),LOOKUP(9.99999999999999E+307,$P$2:P774)+1,"")</f>
        <v>#REF!</v>
      </c>
      <c r="Q775" s="31" t="e">
        <f>IF(AND($B775=Q$1),LOOKUP(9.99999999999999E+307,$Q$2:Q774)+1,"")</f>
        <v>#REF!</v>
      </c>
      <c r="R775" s="31">
        <f>IF(AND($B775=R$1),LOOKUP(9.99999999999999E+307,$R$2:R774)+1,"")</f>
        <v>609</v>
      </c>
      <c r="S775" s="31">
        <f>IF(AND($B775=S$1),LOOKUP(9.99999999999999E+307,$S$2:S774)+1,"")</f>
        <v>609</v>
      </c>
      <c r="T775" s="265"/>
      <c r="U775" s="265"/>
      <c r="V775" s="265"/>
      <c r="AA775" s="254" t="str">
        <f t="shared" si="90"/>
        <v/>
      </c>
      <c r="AB775" s="254" t="str">
        <f t="shared" si="91"/>
        <v/>
      </c>
      <c r="AC775" s="255">
        <f t="shared" si="87"/>
        <v>0</v>
      </c>
      <c r="AD775" s="255">
        <f t="shared" si="88"/>
        <v>3836</v>
      </c>
      <c r="AE775" s="256" t="str">
        <f t="shared" si="92"/>
        <v/>
      </c>
      <c r="AF775" s="252" t="str">
        <f t="shared" si="86"/>
        <v>-</v>
      </c>
    </row>
    <row r="776" spans="1:32" ht="20.149999999999999" customHeight="1" x14ac:dyDescent="0.75">
      <c r="A776" s="31">
        <v>774</v>
      </c>
      <c r="B776" s="237"/>
      <c r="C776" s="270"/>
      <c r="D776" s="258"/>
      <c r="E776" s="259"/>
      <c r="F776" s="259"/>
      <c r="G776" s="253" t="str">
        <f t="shared" si="89"/>
        <v/>
      </c>
      <c r="H776" s="31" t="str">
        <f>IF(AND(B776=H$1),LOOKUP(9.99999999999999E+307,$H$2:H775)+1,"")</f>
        <v/>
      </c>
      <c r="I776" s="31" t="str">
        <f>IF(AND(B776=I$1),LOOKUP(9.99999999999999E+307,$I$2:I775)+1,"")</f>
        <v/>
      </c>
      <c r="J776" s="31">
        <f>IF(AND(B776=J$1),LOOKUP(9.99999999999999E+307,$J$2:J775)+1,"")</f>
        <v>610</v>
      </c>
      <c r="K776" s="31">
        <f>IF(AND(B776=K$1),LOOKUP(9.99999999999999E+307,$K$2:K775)+1,"")</f>
        <v>610</v>
      </c>
      <c r="L776" s="31">
        <f>IF(AND(B776=L$1),LOOKUP(9.99999999999999E+307,$L$2:L775)+1,"")</f>
        <v>610</v>
      </c>
      <c r="M776" s="31">
        <f>IF(AND(B776=M$1),LOOKUP(9.99999999999999E+307,$M$2:M775)+1,"")</f>
        <v>610</v>
      </c>
      <c r="N776" s="31" t="e">
        <f>IF(AND(B776=N$1),LOOKUP(9.99999999999999E+307,$N$2:N775)+1,"")</f>
        <v>#REF!</v>
      </c>
      <c r="O776" s="31" t="e">
        <f>IF(AND($B776=O$1),LOOKUP(9.99999999999999E+307,$O$2:O775)+1,"")</f>
        <v>#REF!</v>
      </c>
      <c r="P776" s="31" t="e">
        <f>IF(AND($B776=P$1),LOOKUP(9.99999999999999E+307,$P$2:P775)+1,"")</f>
        <v>#REF!</v>
      </c>
      <c r="Q776" s="31" t="e">
        <f>IF(AND($B776=Q$1),LOOKUP(9.99999999999999E+307,$Q$2:Q775)+1,"")</f>
        <v>#REF!</v>
      </c>
      <c r="R776" s="31">
        <f>IF(AND($B776=R$1),LOOKUP(9.99999999999999E+307,$R$2:R775)+1,"")</f>
        <v>610</v>
      </c>
      <c r="S776" s="31">
        <f>IF(AND($B776=S$1),LOOKUP(9.99999999999999E+307,$S$2:S775)+1,"")</f>
        <v>610</v>
      </c>
      <c r="T776" s="265"/>
      <c r="U776" s="265"/>
      <c r="V776" s="265"/>
      <c r="AA776" s="254" t="str">
        <f t="shared" si="90"/>
        <v/>
      </c>
      <c r="AB776" s="254" t="str">
        <f t="shared" si="91"/>
        <v/>
      </c>
      <c r="AC776" s="255">
        <f t="shared" si="87"/>
        <v>0</v>
      </c>
      <c r="AD776" s="255">
        <f t="shared" si="88"/>
        <v>3836</v>
      </c>
      <c r="AE776" s="256" t="str">
        <f t="shared" si="92"/>
        <v/>
      </c>
      <c r="AF776" s="252" t="str">
        <f t="shared" si="86"/>
        <v>-</v>
      </c>
    </row>
    <row r="777" spans="1:32" ht="20.149999999999999" customHeight="1" x14ac:dyDescent="0.75">
      <c r="A777" s="31">
        <v>775</v>
      </c>
      <c r="B777" s="237"/>
      <c r="C777" s="270"/>
      <c r="D777" s="258"/>
      <c r="E777" s="259"/>
      <c r="F777" s="259"/>
      <c r="G777" s="253" t="str">
        <f t="shared" si="89"/>
        <v/>
      </c>
      <c r="H777" s="31" t="str">
        <f>IF(AND(B777=H$1),LOOKUP(9.99999999999999E+307,$H$2:H776)+1,"")</f>
        <v/>
      </c>
      <c r="I777" s="31" t="str">
        <f>IF(AND(B777=I$1),LOOKUP(9.99999999999999E+307,$I$2:I776)+1,"")</f>
        <v/>
      </c>
      <c r="J777" s="31">
        <f>IF(AND(B777=J$1),LOOKUP(9.99999999999999E+307,$J$2:J776)+1,"")</f>
        <v>611</v>
      </c>
      <c r="K777" s="31">
        <f>IF(AND(B777=K$1),LOOKUP(9.99999999999999E+307,$K$2:K776)+1,"")</f>
        <v>611</v>
      </c>
      <c r="L777" s="31">
        <f>IF(AND(B777=L$1),LOOKUP(9.99999999999999E+307,$L$2:L776)+1,"")</f>
        <v>611</v>
      </c>
      <c r="M777" s="31">
        <f>IF(AND(B777=M$1),LOOKUP(9.99999999999999E+307,$M$2:M776)+1,"")</f>
        <v>611</v>
      </c>
      <c r="N777" s="31" t="e">
        <f>IF(AND(B777=N$1),LOOKUP(9.99999999999999E+307,$N$2:N776)+1,"")</f>
        <v>#REF!</v>
      </c>
      <c r="O777" s="31" t="e">
        <f>IF(AND($B777=O$1),LOOKUP(9.99999999999999E+307,$O$2:O776)+1,"")</f>
        <v>#REF!</v>
      </c>
      <c r="P777" s="31" t="e">
        <f>IF(AND($B777=P$1),LOOKUP(9.99999999999999E+307,$P$2:P776)+1,"")</f>
        <v>#REF!</v>
      </c>
      <c r="Q777" s="31" t="e">
        <f>IF(AND($B777=Q$1),LOOKUP(9.99999999999999E+307,$Q$2:Q776)+1,"")</f>
        <v>#REF!</v>
      </c>
      <c r="R777" s="31">
        <f>IF(AND($B777=R$1),LOOKUP(9.99999999999999E+307,$R$2:R776)+1,"")</f>
        <v>611</v>
      </c>
      <c r="S777" s="31">
        <f>IF(AND($B777=S$1),LOOKUP(9.99999999999999E+307,$S$2:S776)+1,"")</f>
        <v>611</v>
      </c>
      <c r="T777" s="265"/>
      <c r="U777" s="265"/>
      <c r="V777" s="265"/>
      <c r="AA777" s="254" t="str">
        <f t="shared" si="90"/>
        <v/>
      </c>
      <c r="AB777" s="254" t="str">
        <f t="shared" si="91"/>
        <v/>
      </c>
      <c r="AC777" s="255">
        <f t="shared" si="87"/>
        <v>0</v>
      </c>
      <c r="AD777" s="255">
        <f t="shared" si="88"/>
        <v>3836</v>
      </c>
      <c r="AE777" s="256" t="str">
        <f t="shared" si="92"/>
        <v/>
      </c>
      <c r="AF777" s="252" t="str">
        <f t="shared" si="86"/>
        <v>-</v>
      </c>
    </row>
    <row r="778" spans="1:32" ht="20.149999999999999" customHeight="1" x14ac:dyDescent="0.75">
      <c r="A778" s="31">
        <v>776</v>
      </c>
      <c r="B778" s="237"/>
      <c r="C778" s="270"/>
      <c r="D778" s="258"/>
      <c r="E778" s="259"/>
      <c r="F778" s="259"/>
      <c r="G778" s="253" t="str">
        <f t="shared" si="89"/>
        <v/>
      </c>
      <c r="H778" s="31" t="str">
        <f>IF(AND(B778=H$1),LOOKUP(9.99999999999999E+307,$H$2:H777)+1,"")</f>
        <v/>
      </c>
      <c r="I778" s="31" t="str">
        <f>IF(AND(B778=I$1),LOOKUP(9.99999999999999E+307,$I$2:I777)+1,"")</f>
        <v/>
      </c>
      <c r="J778" s="31">
        <f>IF(AND(B778=J$1),LOOKUP(9.99999999999999E+307,$J$2:J777)+1,"")</f>
        <v>612</v>
      </c>
      <c r="K778" s="31">
        <f>IF(AND(B778=K$1),LOOKUP(9.99999999999999E+307,$K$2:K777)+1,"")</f>
        <v>612</v>
      </c>
      <c r="L778" s="31">
        <f>IF(AND(B778=L$1),LOOKUP(9.99999999999999E+307,$L$2:L777)+1,"")</f>
        <v>612</v>
      </c>
      <c r="M778" s="31">
        <f>IF(AND(B778=M$1),LOOKUP(9.99999999999999E+307,$M$2:M777)+1,"")</f>
        <v>612</v>
      </c>
      <c r="N778" s="31" t="e">
        <f>IF(AND(B778=N$1),LOOKUP(9.99999999999999E+307,$N$2:N777)+1,"")</f>
        <v>#REF!</v>
      </c>
      <c r="O778" s="31" t="e">
        <f>IF(AND($B778=O$1),LOOKUP(9.99999999999999E+307,$O$2:O777)+1,"")</f>
        <v>#REF!</v>
      </c>
      <c r="P778" s="31" t="e">
        <f>IF(AND($B778=P$1),LOOKUP(9.99999999999999E+307,$P$2:P777)+1,"")</f>
        <v>#REF!</v>
      </c>
      <c r="Q778" s="31" t="e">
        <f>IF(AND($B778=Q$1),LOOKUP(9.99999999999999E+307,$Q$2:Q777)+1,"")</f>
        <v>#REF!</v>
      </c>
      <c r="R778" s="31">
        <f>IF(AND($B778=R$1),LOOKUP(9.99999999999999E+307,$R$2:R777)+1,"")</f>
        <v>612</v>
      </c>
      <c r="S778" s="31">
        <f>IF(AND($B778=S$1),LOOKUP(9.99999999999999E+307,$S$2:S777)+1,"")</f>
        <v>612</v>
      </c>
      <c r="T778" s="265"/>
      <c r="U778" s="265"/>
      <c r="V778" s="265"/>
      <c r="AA778" s="254" t="str">
        <f t="shared" si="90"/>
        <v/>
      </c>
      <c r="AB778" s="254" t="str">
        <f t="shared" si="91"/>
        <v/>
      </c>
      <c r="AC778" s="255">
        <f t="shared" si="87"/>
        <v>0</v>
      </c>
      <c r="AD778" s="255">
        <f t="shared" si="88"/>
        <v>3836</v>
      </c>
      <c r="AE778" s="256" t="str">
        <f t="shared" si="92"/>
        <v/>
      </c>
      <c r="AF778" s="252" t="str">
        <f t="shared" si="86"/>
        <v>-</v>
      </c>
    </row>
    <row r="779" spans="1:32" ht="20.149999999999999" customHeight="1" x14ac:dyDescent="0.75">
      <c r="A779" s="31">
        <v>777</v>
      </c>
      <c r="B779" s="237"/>
      <c r="C779" s="270"/>
      <c r="D779" s="258"/>
      <c r="E779" s="259"/>
      <c r="F779" s="259"/>
      <c r="G779" s="253" t="str">
        <f t="shared" si="89"/>
        <v/>
      </c>
      <c r="H779" s="31" t="str">
        <f>IF(AND(B779=H$1),LOOKUP(9.99999999999999E+307,$H$2:H778)+1,"")</f>
        <v/>
      </c>
      <c r="I779" s="31" t="str">
        <f>IF(AND(B779=I$1),LOOKUP(9.99999999999999E+307,$I$2:I778)+1,"")</f>
        <v/>
      </c>
      <c r="J779" s="31">
        <f>IF(AND(B779=J$1),LOOKUP(9.99999999999999E+307,$J$2:J778)+1,"")</f>
        <v>613</v>
      </c>
      <c r="K779" s="31">
        <f>IF(AND(B779=K$1),LOOKUP(9.99999999999999E+307,$K$2:K778)+1,"")</f>
        <v>613</v>
      </c>
      <c r="L779" s="31">
        <f>IF(AND(B779=L$1),LOOKUP(9.99999999999999E+307,$L$2:L778)+1,"")</f>
        <v>613</v>
      </c>
      <c r="M779" s="31">
        <f>IF(AND(B779=M$1),LOOKUP(9.99999999999999E+307,$M$2:M778)+1,"")</f>
        <v>613</v>
      </c>
      <c r="N779" s="31" t="e">
        <f>IF(AND(B779=N$1),LOOKUP(9.99999999999999E+307,$N$2:N778)+1,"")</f>
        <v>#REF!</v>
      </c>
      <c r="O779" s="31" t="e">
        <f>IF(AND($B779=O$1),LOOKUP(9.99999999999999E+307,$O$2:O778)+1,"")</f>
        <v>#REF!</v>
      </c>
      <c r="P779" s="31" t="e">
        <f>IF(AND($B779=P$1),LOOKUP(9.99999999999999E+307,$P$2:P778)+1,"")</f>
        <v>#REF!</v>
      </c>
      <c r="Q779" s="31" t="e">
        <f>IF(AND($B779=Q$1),LOOKUP(9.99999999999999E+307,$Q$2:Q778)+1,"")</f>
        <v>#REF!</v>
      </c>
      <c r="R779" s="31">
        <f>IF(AND($B779=R$1),LOOKUP(9.99999999999999E+307,$R$2:R778)+1,"")</f>
        <v>613</v>
      </c>
      <c r="S779" s="31">
        <f>IF(AND($B779=S$1),LOOKUP(9.99999999999999E+307,$S$2:S778)+1,"")</f>
        <v>613</v>
      </c>
      <c r="T779" s="265"/>
      <c r="U779" s="265"/>
      <c r="V779" s="265"/>
      <c r="AA779" s="254" t="str">
        <f t="shared" si="90"/>
        <v/>
      </c>
      <c r="AB779" s="254" t="str">
        <f t="shared" si="91"/>
        <v/>
      </c>
      <c r="AC779" s="255">
        <f t="shared" si="87"/>
        <v>0</v>
      </c>
      <c r="AD779" s="255">
        <f t="shared" si="88"/>
        <v>3836</v>
      </c>
      <c r="AE779" s="256" t="str">
        <f t="shared" si="92"/>
        <v/>
      </c>
      <c r="AF779" s="252" t="str">
        <f t="shared" si="86"/>
        <v>-</v>
      </c>
    </row>
    <row r="780" spans="1:32" ht="20.149999999999999" customHeight="1" x14ac:dyDescent="0.75">
      <c r="A780" s="31">
        <v>778</v>
      </c>
      <c r="B780" s="237"/>
      <c r="C780" s="270"/>
      <c r="D780" s="258"/>
      <c r="E780" s="259"/>
      <c r="F780" s="259"/>
      <c r="G780" s="253" t="str">
        <f t="shared" si="89"/>
        <v/>
      </c>
      <c r="H780" s="31" t="str">
        <f>IF(AND(B780=H$1),LOOKUP(9.99999999999999E+307,$H$2:H779)+1,"")</f>
        <v/>
      </c>
      <c r="I780" s="31" t="str">
        <f>IF(AND(B780=I$1),LOOKUP(9.99999999999999E+307,$I$2:I779)+1,"")</f>
        <v/>
      </c>
      <c r="J780" s="31">
        <f>IF(AND(B780=J$1),LOOKUP(9.99999999999999E+307,$J$2:J779)+1,"")</f>
        <v>614</v>
      </c>
      <c r="K780" s="31">
        <f>IF(AND(B780=K$1),LOOKUP(9.99999999999999E+307,$K$2:K779)+1,"")</f>
        <v>614</v>
      </c>
      <c r="L780" s="31">
        <f>IF(AND(B780=L$1),LOOKUP(9.99999999999999E+307,$L$2:L779)+1,"")</f>
        <v>614</v>
      </c>
      <c r="M780" s="31">
        <f>IF(AND(B780=M$1),LOOKUP(9.99999999999999E+307,$M$2:M779)+1,"")</f>
        <v>614</v>
      </c>
      <c r="N780" s="31" t="e">
        <f>IF(AND(B780=N$1),LOOKUP(9.99999999999999E+307,$N$2:N779)+1,"")</f>
        <v>#REF!</v>
      </c>
      <c r="O780" s="31" t="e">
        <f>IF(AND($B780=O$1),LOOKUP(9.99999999999999E+307,$O$2:O779)+1,"")</f>
        <v>#REF!</v>
      </c>
      <c r="P780" s="31" t="e">
        <f>IF(AND($B780=P$1),LOOKUP(9.99999999999999E+307,$P$2:P779)+1,"")</f>
        <v>#REF!</v>
      </c>
      <c r="Q780" s="31" t="e">
        <f>IF(AND($B780=Q$1),LOOKUP(9.99999999999999E+307,$Q$2:Q779)+1,"")</f>
        <v>#REF!</v>
      </c>
      <c r="R780" s="31">
        <f>IF(AND($B780=R$1),LOOKUP(9.99999999999999E+307,$R$2:R779)+1,"")</f>
        <v>614</v>
      </c>
      <c r="S780" s="31">
        <f>IF(AND($B780=S$1),LOOKUP(9.99999999999999E+307,$S$2:S779)+1,"")</f>
        <v>614</v>
      </c>
      <c r="T780" s="265"/>
      <c r="U780" s="265"/>
      <c r="V780" s="265"/>
      <c r="AA780" s="254" t="str">
        <f t="shared" si="90"/>
        <v/>
      </c>
      <c r="AB780" s="254" t="str">
        <f t="shared" si="91"/>
        <v/>
      </c>
      <c r="AC780" s="255">
        <f t="shared" si="87"/>
        <v>0</v>
      </c>
      <c r="AD780" s="255">
        <f t="shared" si="88"/>
        <v>3836</v>
      </c>
      <c r="AE780" s="256" t="str">
        <f t="shared" si="92"/>
        <v/>
      </c>
      <c r="AF780" s="252" t="str">
        <f t="shared" si="86"/>
        <v>-</v>
      </c>
    </row>
    <row r="781" spans="1:32" ht="20.149999999999999" customHeight="1" x14ac:dyDescent="0.75">
      <c r="A781" s="31">
        <v>779</v>
      </c>
      <c r="B781" s="237"/>
      <c r="C781" s="270"/>
      <c r="D781" s="258"/>
      <c r="E781" s="259"/>
      <c r="F781" s="259"/>
      <c r="G781" s="253" t="str">
        <f t="shared" si="89"/>
        <v/>
      </c>
      <c r="H781" s="31" t="str">
        <f>IF(AND(B781=H$1),LOOKUP(9.99999999999999E+307,$H$2:H780)+1,"")</f>
        <v/>
      </c>
      <c r="I781" s="31" t="str">
        <f>IF(AND(B781=I$1),LOOKUP(9.99999999999999E+307,$I$2:I780)+1,"")</f>
        <v/>
      </c>
      <c r="J781" s="31">
        <f>IF(AND(B781=J$1),LOOKUP(9.99999999999999E+307,$J$2:J780)+1,"")</f>
        <v>615</v>
      </c>
      <c r="K781" s="31">
        <f>IF(AND(B781=K$1),LOOKUP(9.99999999999999E+307,$K$2:K780)+1,"")</f>
        <v>615</v>
      </c>
      <c r="L781" s="31">
        <f>IF(AND(B781=L$1),LOOKUP(9.99999999999999E+307,$L$2:L780)+1,"")</f>
        <v>615</v>
      </c>
      <c r="M781" s="31">
        <f>IF(AND(B781=M$1),LOOKUP(9.99999999999999E+307,$M$2:M780)+1,"")</f>
        <v>615</v>
      </c>
      <c r="N781" s="31" t="e">
        <f>IF(AND(B781=N$1),LOOKUP(9.99999999999999E+307,$N$2:N780)+1,"")</f>
        <v>#REF!</v>
      </c>
      <c r="O781" s="31" t="e">
        <f>IF(AND($B781=O$1),LOOKUP(9.99999999999999E+307,$O$2:O780)+1,"")</f>
        <v>#REF!</v>
      </c>
      <c r="P781" s="31" t="e">
        <f>IF(AND($B781=P$1),LOOKUP(9.99999999999999E+307,$P$2:P780)+1,"")</f>
        <v>#REF!</v>
      </c>
      <c r="Q781" s="31" t="e">
        <f>IF(AND($B781=Q$1),LOOKUP(9.99999999999999E+307,$Q$2:Q780)+1,"")</f>
        <v>#REF!</v>
      </c>
      <c r="R781" s="31">
        <f>IF(AND($B781=R$1),LOOKUP(9.99999999999999E+307,$R$2:R780)+1,"")</f>
        <v>615</v>
      </c>
      <c r="S781" s="31">
        <f>IF(AND($B781=S$1),LOOKUP(9.99999999999999E+307,$S$2:S780)+1,"")</f>
        <v>615</v>
      </c>
      <c r="T781" s="265"/>
      <c r="U781" s="265"/>
      <c r="V781" s="265"/>
      <c r="AA781" s="254" t="str">
        <f t="shared" si="90"/>
        <v/>
      </c>
      <c r="AB781" s="254" t="str">
        <f t="shared" si="91"/>
        <v/>
      </c>
      <c r="AC781" s="255">
        <f t="shared" si="87"/>
        <v>0</v>
      </c>
      <c r="AD781" s="255">
        <f t="shared" si="88"/>
        <v>3836</v>
      </c>
      <c r="AE781" s="256" t="str">
        <f t="shared" si="92"/>
        <v/>
      </c>
      <c r="AF781" s="252" t="str">
        <f t="shared" si="86"/>
        <v>-</v>
      </c>
    </row>
    <row r="782" spans="1:32" ht="20.149999999999999" customHeight="1" x14ac:dyDescent="0.75">
      <c r="A782" s="31">
        <v>780</v>
      </c>
      <c r="B782" s="237"/>
      <c r="C782" s="270"/>
      <c r="D782" s="258"/>
      <c r="E782" s="259"/>
      <c r="F782" s="259"/>
      <c r="G782" s="253" t="str">
        <f t="shared" si="89"/>
        <v/>
      </c>
      <c r="H782" s="31" t="str">
        <f>IF(AND(B782=H$1),LOOKUP(9.99999999999999E+307,$H$2:H781)+1,"")</f>
        <v/>
      </c>
      <c r="I782" s="31" t="str">
        <f>IF(AND(B782=I$1),LOOKUP(9.99999999999999E+307,$I$2:I781)+1,"")</f>
        <v/>
      </c>
      <c r="J782" s="31">
        <f>IF(AND(B782=J$1),LOOKUP(9.99999999999999E+307,$J$2:J781)+1,"")</f>
        <v>616</v>
      </c>
      <c r="K782" s="31">
        <f>IF(AND(B782=K$1),LOOKUP(9.99999999999999E+307,$K$2:K781)+1,"")</f>
        <v>616</v>
      </c>
      <c r="L782" s="31">
        <f>IF(AND(B782=L$1),LOOKUP(9.99999999999999E+307,$L$2:L781)+1,"")</f>
        <v>616</v>
      </c>
      <c r="M782" s="31">
        <f>IF(AND(B782=M$1),LOOKUP(9.99999999999999E+307,$M$2:M781)+1,"")</f>
        <v>616</v>
      </c>
      <c r="N782" s="31" t="e">
        <f>IF(AND(B782=N$1),LOOKUP(9.99999999999999E+307,$N$2:N781)+1,"")</f>
        <v>#REF!</v>
      </c>
      <c r="O782" s="31" t="e">
        <f>IF(AND($B782=O$1),LOOKUP(9.99999999999999E+307,$O$2:O781)+1,"")</f>
        <v>#REF!</v>
      </c>
      <c r="P782" s="31" t="e">
        <f>IF(AND($B782=P$1),LOOKUP(9.99999999999999E+307,$P$2:P781)+1,"")</f>
        <v>#REF!</v>
      </c>
      <c r="Q782" s="31" t="e">
        <f>IF(AND($B782=Q$1),LOOKUP(9.99999999999999E+307,$Q$2:Q781)+1,"")</f>
        <v>#REF!</v>
      </c>
      <c r="R782" s="31">
        <f>IF(AND($B782=R$1),LOOKUP(9.99999999999999E+307,$R$2:R781)+1,"")</f>
        <v>616</v>
      </c>
      <c r="S782" s="31">
        <f>IF(AND($B782=S$1),LOOKUP(9.99999999999999E+307,$S$2:S781)+1,"")</f>
        <v>616</v>
      </c>
      <c r="T782" s="265"/>
      <c r="U782" s="265"/>
      <c r="V782" s="265"/>
      <c r="AA782" s="254" t="str">
        <f t="shared" si="90"/>
        <v/>
      </c>
      <c r="AB782" s="254" t="str">
        <f t="shared" si="91"/>
        <v/>
      </c>
      <c r="AC782" s="255">
        <f t="shared" si="87"/>
        <v>0</v>
      </c>
      <c r="AD782" s="255">
        <f t="shared" si="88"/>
        <v>3836</v>
      </c>
      <c r="AE782" s="256" t="str">
        <f t="shared" si="92"/>
        <v/>
      </c>
      <c r="AF782" s="252" t="str">
        <f t="shared" si="86"/>
        <v>-</v>
      </c>
    </row>
    <row r="783" spans="1:32" ht="20.149999999999999" customHeight="1" x14ac:dyDescent="0.75">
      <c r="A783" s="31">
        <v>781</v>
      </c>
      <c r="B783" s="237"/>
      <c r="C783" s="270"/>
      <c r="D783" s="258"/>
      <c r="E783" s="259"/>
      <c r="F783" s="259"/>
      <c r="G783" s="253" t="str">
        <f t="shared" si="89"/>
        <v/>
      </c>
      <c r="H783" s="31" t="str">
        <f>IF(AND(B783=H$1),LOOKUP(9.99999999999999E+307,$H$2:H782)+1,"")</f>
        <v/>
      </c>
      <c r="I783" s="31" t="str">
        <f>IF(AND(B783=I$1),LOOKUP(9.99999999999999E+307,$I$2:I782)+1,"")</f>
        <v/>
      </c>
      <c r="J783" s="31">
        <f>IF(AND(B783=J$1),LOOKUP(9.99999999999999E+307,$J$2:J782)+1,"")</f>
        <v>617</v>
      </c>
      <c r="K783" s="31">
        <f>IF(AND(B783=K$1),LOOKUP(9.99999999999999E+307,$K$2:K782)+1,"")</f>
        <v>617</v>
      </c>
      <c r="L783" s="31">
        <f>IF(AND(B783=L$1),LOOKUP(9.99999999999999E+307,$L$2:L782)+1,"")</f>
        <v>617</v>
      </c>
      <c r="M783" s="31">
        <f>IF(AND(B783=M$1),LOOKUP(9.99999999999999E+307,$M$2:M782)+1,"")</f>
        <v>617</v>
      </c>
      <c r="N783" s="31" t="e">
        <f>IF(AND(B783=N$1),LOOKUP(9.99999999999999E+307,$N$2:N782)+1,"")</f>
        <v>#REF!</v>
      </c>
      <c r="O783" s="31" t="e">
        <f>IF(AND($B783=O$1),LOOKUP(9.99999999999999E+307,$O$2:O782)+1,"")</f>
        <v>#REF!</v>
      </c>
      <c r="P783" s="31" t="e">
        <f>IF(AND($B783=P$1),LOOKUP(9.99999999999999E+307,$P$2:P782)+1,"")</f>
        <v>#REF!</v>
      </c>
      <c r="Q783" s="31" t="e">
        <f>IF(AND($B783=Q$1),LOOKUP(9.99999999999999E+307,$Q$2:Q782)+1,"")</f>
        <v>#REF!</v>
      </c>
      <c r="R783" s="31">
        <f>IF(AND($B783=R$1),LOOKUP(9.99999999999999E+307,$R$2:R782)+1,"")</f>
        <v>617</v>
      </c>
      <c r="S783" s="31">
        <f>IF(AND($B783=S$1),LOOKUP(9.99999999999999E+307,$S$2:S782)+1,"")</f>
        <v>617</v>
      </c>
      <c r="T783" s="265"/>
      <c r="U783" s="265"/>
      <c r="V783" s="265"/>
      <c r="AA783" s="254" t="str">
        <f t="shared" si="90"/>
        <v/>
      </c>
      <c r="AB783" s="254" t="str">
        <f t="shared" si="91"/>
        <v/>
      </c>
      <c r="AC783" s="255">
        <f t="shared" si="87"/>
        <v>0</v>
      </c>
      <c r="AD783" s="255">
        <f t="shared" si="88"/>
        <v>3836</v>
      </c>
      <c r="AE783" s="256" t="str">
        <f t="shared" si="92"/>
        <v/>
      </c>
      <c r="AF783" s="252" t="str">
        <f t="shared" si="86"/>
        <v>-</v>
      </c>
    </row>
    <row r="784" spans="1:32" ht="20.149999999999999" customHeight="1" x14ac:dyDescent="0.75">
      <c r="A784" s="31">
        <v>782</v>
      </c>
      <c r="B784" s="237"/>
      <c r="C784" s="270"/>
      <c r="D784" s="258"/>
      <c r="E784" s="259"/>
      <c r="F784" s="259"/>
      <c r="G784" s="253" t="str">
        <f t="shared" si="89"/>
        <v/>
      </c>
      <c r="H784" s="31" t="str">
        <f>IF(AND(B784=H$1),LOOKUP(9.99999999999999E+307,$H$2:H783)+1,"")</f>
        <v/>
      </c>
      <c r="I784" s="31" t="str">
        <f>IF(AND(B784=I$1),LOOKUP(9.99999999999999E+307,$I$2:I783)+1,"")</f>
        <v/>
      </c>
      <c r="J784" s="31">
        <f>IF(AND(B784=J$1),LOOKUP(9.99999999999999E+307,$J$2:J783)+1,"")</f>
        <v>618</v>
      </c>
      <c r="K784" s="31">
        <f>IF(AND(B784=K$1),LOOKUP(9.99999999999999E+307,$K$2:K783)+1,"")</f>
        <v>618</v>
      </c>
      <c r="L784" s="31">
        <f>IF(AND(B784=L$1),LOOKUP(9.99999999999999E+307,$L$2:L783)+1,"")</f>
        <v>618</v>
      </c>
      <c r="M784" s="31">
        <f>IF(AND(B784=M$1),LOOKUP(9.99999999999999E+307,$M$2:M783)+1,"")</f>
        <v>618</v>
      </c>
      <c r="N784" s="31" t="e">
        <f>IF(AND(B784=N$1),LOOKUP(9.99999999999999E+307,$N$2:N783)+1,"")</f>
        <v>#REF!</v>
      </c>
      <c r="O784" s="31" t="e">
        <f>IF(AND($B784=O$1),LOOKUP(9.99999999999999E+307,$O$2:O783)+1,"")</f>
        <v>#REF!</v>
      </c>
      <c r="P784" s="31" t="e">
        <f>IF(AND($B784=P$1),LOOKUP(9.99999999999999E+307,$P$2:P783)+1,"")</f>
        <v>#REF!</v>
      </c>
      <c r="Q784" s="31" t="e">
        <f>IF(AND($B784=Q$1),LOOKUP(9.99999999999999E+307,$Q$2:Q783)+1,"")</f>
        <v>#REF!</v>
      </c>
      <c r="R784" s="31">
        <f>IF(AND($B784=R$1),LOOKUP(9.99999999999999E+307,$R$2:R783)+1,"")</f>
        <v>618</v>
      </c>
      <c r="S784" s="31">
        <f>IF(AND($B784=S$1),LOOKUP(9.99999999999999E+307,$S$2:S783)+1,"")</f>
        <v>618</v>
      </c>
      <c r="T784" s="265"/>
      <c r="U784" s="265"/>
      <c r="V784" s="265"/>
      <c r="AA784" s="254" t="str">
        <f t="shared" si="90"/>
        <v/>
      </c>
      <c r="AB784" s="254" t="str">
        <f t="shared" si="91"/>
        <v/>
      </c>
      <c r="AC784" s="255">
        <f t="shared" si="87"/>
        <v>0</v>
      </c>
      <c r="AD784" s="255">
        <f t="shared" si="88"/>
        <v>3836</v>
      </c>
      <c r="AE784" s="256" t="str">
        <f t="shared" si="92"/>
        <v/>
      </c>
      <c r="AF784" s="252" t="str">
        <f t="shared" si="86"/>
        <v>-</v>
      </c>
    </row>
    <row r="785" spans="1:32" ht="20.149999999999999" customHeight="1" x14ac:dyDescent="0.75">
      <c r="A785" s="31">
        <v>783</v>
      </c>
      <c r="B785" s="237"/>
      <c r="C785" s="270"/>
      <c r="D785" s="258"/>
      <c r="E785" s="259"/>
      <c r="F785" s="259"/>
      <c r="G785" s="253" t="str">
        <f t="shared" si="89"/>
        <v/>
      </c>
      <c r="H785" s="31" t="str">
        <f>IF(AND(B785=H$1),LOOKUP(9.99999999999999E+307,$H$2:H784)+1,"")</f>
        <v/>
      </c>
      <c r="I785" s="31" t="str">
        <f>IF(AND(B785=I$1),LOOKUP(9.99999999999999E+307,$I$2:I784)+1,"")</f>
        <v/>
      </c>
      <c r="J785" s="31">
        <f>IF(AND(B785=J$1),LOOKUP(9.99999999999999E+307,$J$2:J784)+1,"")</f>
        <v>619</v>
      </c>
      <c r="K785" s="31">
        <f>IF(AND(B785=K$1),LOOKUP(9.99999999999999E+307,$K$2:K784)+1,"")</f>
        <v>619</v>
      </c>
      <c r="L785" s="31">
        <f>IF(AND(B785=L$1),LOOKUP(9.99999999999999E+307,$L$2:L784)+1,"")</f>
        <v>619</v>
      </c>
      <c r="M785" s="31">
        <f>IF(AND(B785=M$1),LOOKUP(9.99999999999999E+307,$M$2:M784)+1,"")</f>
        <v>619</v>
      </c>
      <c r="N785" s="31" t="e">
        <f>IF(AND(B785=N$1),LOOKUP(9.99999999999999E+307,$N$2:N784)+1,"")</f>
        <v>#REF!</v>
      </c>
      <c r="O785" s="31" t="e">
        <f>IF(AND($B785=O$1),LOOKUP(9.99999999999999E+307,$O$2:O784)+1,"")</f>
        <v>#REF!</v>
      </c>
      <c r="P785" s="31" t="e">
        <f>IF(AND($B785=P$1),LOOKUP(9.99999999999999E+307,$P$2:P784)+1,"")</f>
        <v>#REF!</v>
      </c>
      <c r="Q785" s="31" t="e">
        <f>IF(AND($B785=Q$1),LOOKUP(9.99999999999999E+307,$Q$2:Q784)+1,"")</f>
        <v>#REF!</v>
      </c>
      <c r="R785" s="31">
        <f>IF(AND($B785=R$1),LOOKUP(9.99999999999999E+307,$R$2:R784)+1,"")</f>
        <v>619</v>
      </c>
      <c r="S785" s="31">
        <f>IF(AND($B785=S$1),LOOKUP(9.99999999999999E+307,$S$2:S784)+1,"")</f>
        <v>619</v>
      </c>
      <c r="T785" s="265"/>
      <c r="U785" s="265"/>
      <c r="V785" s="265"/>
      <c r="AA785" s="254" t="str">
        <f t="shared" si="90"/>
        <v/>
      </c>
      <c r="AB785" s="254" t="str">
        <f t="shared" si="91"/>
        <v/>
      </c>
      <c r="AC785" s="255">
        <f t="shared" si="87"/>
        <v>0</v>
      </c>
      <c r="AD785" s="255">
        <f t="shared" si="88"/>
        <v>3836</v>
      </c>
      <c r="AE785" s="256" t="str">
        <f t="shared" si="92"/>
        <v/>
      </c>
      <c r="AF785" s="252" t="str">
        <f t="shared" si="86"/>
        <v>-</v>
      </c>
    </row>
    <row r="786" spans="1:32" ht="20.149999999999999" customHeight="1" x14ac:dyDescent="0.75">
      <c r="A786" s="31">
        <v>784</v>
      </c>
      <c r="B786" s="237"/>
      <c r="C786" s="270"/>
      <c r="D786" s="258"/>
      <c r="E786" s="259"/>
      <c r="F786" s="259"/>
      <c r="G786" s="253" t="str">
        <f t="shared" si="89"/>
        <v/>
      </c>
      <c r="H786" s="31" t="str">
        <f>IF(AND(B786=H$1),LOOKUP(9.99999999999999E+307,$H$2:H785)+1,"")</f>
        <v/>
      </c>
      <c r="I786" s="31" t="str">
        <f>IF(AND(B786=I$1),LOOKUP(9.99999999999999E+307,$I$2:I785)+1,"")</f>
        <v/>
      </c>
      <c r="J786" s="31">
        <f>IF(AND(B786=J$1),LOOKUP(9.99999999999999E+307,$J$2:J785)+1,"")</f>
        <v>620</v>
      </c>
      <c r="K786" s="31">
        <f>IF(AND(B786=K$1),LOOKUP(9.99999999999999E+307,$K$2:K785)+1,"")</f>
        <v>620</v>
      </c>
      <c r="L786" s="31">
        <f>IF(AND(B786=L$1),LOOKUP(9.99999999999999E+307,$L$2:L785)+1,"")</f>
        <v>620</v>
      </c>
      <c r="M786" s="31">
        <f>IF(AND(B786=M$1),LOOKUP(9.99999999999999E+307,$M$2:M785)+1,"")</f>
        <v>620</v>
      </c>
      <c r="N786" s="31" t="e">
        <f>IF(AND(B786=N$1),LOOKUP(9.99999999999999E+307,$N$2:N785)+1,"")</f>
        <v>#REF!</v>
      </c>
      <c r="O786" s="31" t="e">
        <f>IF(AND($B786=O$1),LOOKUP(9.99999999999999E+307,$O$2:O785)+1,"")</f>
        <v>#REF!</v>
      </c>
      <c r="P786" s="31" t="e">
        <f>IF(AND($B786=P$1),LOOKUP(9.99999999999999E+307,$P$2:P785)+1,"")</f>
        <v>#REF!</v>
      </c>
      <c r="Q786" s="31" t="e">
        <f>IF(AND($B786=Q$1),LOOKUP(9.99999999999999E+307,$Q$2:Q785)+1,"")</f>
        <v>#REF!</v>
      </c>
      <c r="R786" s="31">
        <f>IF(AND($B786=R$1),LOOKUP(9.99999999999999E+307,$R$2:R785)+1,"")</f>
        <v>620</v>
      </c>
      <c r="S786" s="31">
        <f>IF(AND($B786=S$1),LOOKUP(9.99999999999999E+307,$S$2:S785)+1,"")</f>
        <v>620</v>
      </c>
      <c r="T786" s="265"/>
      <c r="U786" s="265"/>
      <c r="V786" s="265"/>
      <c r="AA786" s="254" t="str">
        <f t="shared" si="90"/>
        <v/>
      </c>
      <c r="AB786" s="254" t="str">
        <f t="shared" si="91"/>
        <v/>
      </c>
      <c r="AC786" s="255">
        <f t="shared" si="87"/>
        <v>0</v>
      </c>
      <c r="AD786" s="255">
        <f t="shared" si="88"/>
        <v>3836</v>
      </c>
      <c r="AE786" s="256" t="str">
        <f t="shared" si="92"/>
        <v/>
      </c>
      <c r="AF786" s="252" t="str">
        <f t="shared" si="86"/>
        <v>-</v>
      </c>
    </row>
    <row r="787" spans="1:32" ht="20.149999999999999" customHeight="1" x14ac:dyDescent="0.75">
      <c r="A787" s="31">
        <v>785</v>
      </c>
      <c r="B787" s="237"/>
      <c r="C787" s="270"/>
      <c r="D787" s="258"/>
      <c r="E787" s="259"/>
      <c r="F787" s="259"/>
      <c r="G787" s="253" t="str">
        <f t="shared" si="89"/>
        <v/>
      </c>
      <c r="H787" s="31" t="str">
        <f>IF(AND(B787=H$1),LOOKUP(9.99999999999999E+307,$H$2:H786)+1,"")</f>
        <v/>
      </c>
      <c r="I787" s="31" t="str">
        <f>IF(AND(B787=I$1),LOOKUP(9.99999999999999E+307,$I$2:I786)+1,"")</f>
        <v/>
      </c>
      <c r="J787" s="31">
        <f>IF(AND(B787=J$1),LOOKUP(9.99999999999999E+307,$J$2:J786)+1,"")</f>
        <v>621</v>
      </c>
      <c r="K787" s="31">
        <f>IF(AND(B787=K$1),LOOKUP(9.99999999999999E+307,$K$2:K786)+1,"")</f>
        <v>621</v>
      </c>
      <c r="L787" s="31">
        <f>IF(AND(B787=L$1),LOOKUP(9.99999999999999E+307,$L$2:L786)+1,"")</f>
        <v>621</v>
      </c>
      <c r="M787" s="31">
        <f>IF(AND(B787=M$1),LOOKUP(9.99999999999999E+307,$M$2:M786)+1,"")</f>
        <v>621</v>
      </c>
      <c r="N787" s="31" t="e">
        <f>IF(AND(B787=N$1),LOOKUP(9.99999999999999E+307,$N$2:N786)+1,"")</f>
        <v>#REF!</v>
      </c>
      <c r="O787" s="31" t="e">
        <f>IF(AND($B787=O$1),LOOKUP(9.99999999999999E+307,$O$2:O786)+1,"")</f>
        <v>#REF!</v>
      </c>
      <c r="P787" s="31" t="e">
        <f>IF(AND($B787=P$1),LOOKUP(9.99999999999999E+307,$P$2:P786)+1,"")</f>
        <v>#REF!</v>
      </c>
      <c r="Q787" s="31" t="e">
        <f>IF(AND($B787=Q$1),LOOKUP(9.99999999999999E+307,$Q$2:Q786)+1,"")</f>
        <v>#REF!</v>
      </c>
      <c r="R787" s="31">
        <f>IF(AND($B787=R$1),LOOKUP(9.99999999999999E+307,$R$2:R786)+1,"")</f>
        <v>621</v>
      </c>
      <c r="S787" s="31">
        <f>IF(AND($B787=S$1),LOOKUP(9.99999999999999E+307,$S$2:S786)+1,"")</f>
        <v>621</v>
      </c>
      <c r="T787" s="265"/>
      <c r="U787" s="265"/>
      <c r="V787" s="265"/>
      <c r="AA787" s="254" t="str">
        <f t="shared" si="90"/>
        <v/>
      </c>
      <c r="AB787" s="254" t="str">
        <f t="shared" si="91"/>
        <v/>
      </c>
      <c r="AC787" s="255">
        <f t="shared" si="87"/>
        <v>0</v>
      </c>
      <c r="AD787" s="255">
        <f t="shared" si="88"/>
        <v>3836</v>
      </c>
      <c r="AE787" s="256" t="str">
        <f t="shared" si="92"/>
        <v/>
      </c>
      <c r="AF787" s="252" t="str">
        <f t="shared" si="86"/>
        <v>-</v>
      </c>
    </row>
    <row r="788" spans="1:32" ht="20.149999999999999" customHeight="1" x14ac:dyDescent="0.75">
      <c r="A788" s="31">
        <v>786</v>
      </c>
      <c r="B788" s="237"/>
      <c r="C788" s="270"/>
      <c r="D788" s="258"/>
      <c r="E788" s="259"/>
      <c r="F788" s="259"/>
      <c r="G788" s="253" t="str">
        <f t="shared" si="89"/>
        <v/>
      </c>
      <c r="H788" s="31" t="str">
        <f>IF(AND(B788=H$1),LOOKUP(9.99999999999999E+307,$H$2:H787)+1,"")</f>
        <v/>
      </c>
      <c r="I788" s="31" t="str">
        <f>IF(AND(B788=I$1),LOOKUP(9.99999999999999E+307,$I$2:I787)+1,"")</f>
        <v/>
      </c>
      <c r="J788" s="31">
        <f>IF(AND(B788=J$1),LOOKUP(9.99999999999999E+307,$J$2:J787)+1,"")</f>
        <v>622</v>
      </c>
      <c r="K788" s="31">
        <f>IF(AND(B788=K$1),LOOKUP(9.99999999999999E+307,$K$2:K787)+1,"")</f>
        <v>622</v>
      </c>
      <c r="L788" s="31">
        <f>IF(AND(B788=L$1),LOOKUP(9.99999999999999E+307,$L$2:L787)+1,"")</f>
        <v>622</v>
      </c>
      <c r="M788" s="31">
        <f>IF(AND(B788=M$1),LOOKUP(9.99999999999999E+307,$M$2:M787)+1,"")</f>
        <v>622</v>
      </c>
      <c r="N788" s="31" t="e">
        <f>IF(AND(B788=N$1),LOOKUP(9.99999999999999E+307,$N$2:N787)+1,"")</f>
        <v>#REF!</v>
      </c>
      <c r="O788" s="31" t="e">
        <f>IF(AND($B788=O$1),LOOKUP(9.99999999999999E+307,$O$2:O787)+1,"")</f>
        <v>#REF!</v>
      </c>
      <c r="P788" s="31" t="e">
        <f>IF(AND($B788=P$1),LOOKUP(9.99999999999999E+307,$P$2:P787)+1,"")</f>
        <v>#REF!</v>
      </c>
      <c r="Q788" s="31" t="e">
        <f>IF(AND($B788=Q$1),LOOKUP(9.99999999999999E+307,$Q$2:Q787)+1,"")</f>
        <v>#REF!</v>
      </c>
      <c r="R788" s="31">
        <f>IF(AND($B788=R$1),LOOKUP(9.99999999999999E+307,$R$2:R787)+1,"")</f>
        <v>622</v>
      </c>
      <c r="S788" s="31">
        <f>IF(AND($B788=S$1),LOOKUP(9.99999999999999E+307,$S$2:S787)+1,"")</f>
        <v>622</v>
      </c>
      <c r="T788" s="265"/>
      <c r="U788" s="265"/>
      <c r="V788" s="265"/>
      <c r="AA788" s="254" t="str">
        <f t="shared" si="90"/>
        <v/>
      </c>
      <c r="AB788" s="254" t="str">
        <f t="shared" si="91"/>
        <v/>
      </c>
      <c r="AC788" s="255">
        <f t="shared" si="87"/>
        <v>0</v>
      </c>
      <c r="AD788" s="255">
        <f t="shared" si="88"/>
        <v>3836</v>
      </c>
      <c r="AE788" s="256" t="str">
        <f t="shared" si="92"/>
        <v/>
      </c>
      <c r="AF788" s="252" t="str">
        <f t="shared" si="86"/>
        <v>-</v>
      </c>
    </row>
    <row r="789" spans="1:32" ht="20.149999999999999" customHeight="1" x14ac:dyDescent="0.75">
      <c r="A789" s="31">
        <v>787</v>
      </c>
      <c r="B789" s="237"/>
      <c r="C789" s="270"/>
      <c r="D789" s="258"/>
      <c r="E789" s="259"/>
      <c r="F789" s="259"/>
      <c r="G789" s="253" t="str">
        <f t="shared" si="89"/>
        <v/>
      </c>
      <c r="H789" s="31" t="str">
        <f>IF(AND(B789=H$1),LOOKUP(9.99999999999999E+307,$H$2:H788)+1,"")</f>
        <v/>
      </c>
      <c r="I789" s="31" t="str">
        <f>IF(AND(B789=I$1),LOOKUP(9.99999999999999E+307,$I$2:I788)+1,"")</f>
        <v/>
      </c>
      <c r="J789" s="31">
        <f>IF(AND(B789=J$1),LOOKUP(9.99999999999999E+307,$J$2:J788)+1,"")</f>
        <v>623</v>
      </c>
      <c r="K789" s="31">
        <f>IF(AND(B789=K$1),LOOKUP(9.99999999999999E+307,$K$2:K788)+1,"")</f>
        <v>623</v>
      </c>
      <c r="L789" s="31">
        <f>IF(AND(B789=L$1),LOOKUP(9.99999999999999E+307,$L$2:L788)+1,"")</f>
        <v>623</v>
      </c>
      <c r="M789" s="31">
        <f>IF(AND(B789=M$1),LOOKUP(9.99999999999999E+307,$M$2:M788)+1,"")</f>
        <v>623</v>
      </c>
      <c r="N789" s="31" t="e">
        <f>IF(AND(B789=N$1),LOOKUP(9.99999999999999E+307,$N$2:N788)+1,"")</f>
        <v>#REF!</v>
      </c>
      <c r="O789" s="31" t="e">
        <f>IF(AND($B789=O$1),LOOKUP(9.99999999999999E+307,$O$2:O788)+1,"")</f>
        <v>#REF!</v>
      </c>
      <c r="P789" s="31" t="e">
        <f>IF(AND($B789=P$1),LOOKUP(9.99999999999999E+307,$P$2:P788)+1,"")</f>
        <v>#REF!</v>
      </c>
      <c r="Q789" s="31" t="e">
        <f>IF(AND($B789=Q$1),LOOKUP(9.99999999999999E+307,$Q$2:Q788)+1,"")</f>
        <v>#REF!</v>
      </c>
      <c r="R789" s="31">
        <f>IF(AND($B789=R$1),LOOKUP(9.99999999999999E+307,$R$2:R788)+1,"")</f>
        <v>623</v>
      </c>
      <c r="S789" s="31">
        <f>IF(AND($B789=S$1),LOOKUP(9.99999999999999E+307,$S$2:S788)+1,"")</f>
        <v>623</v>
      </c>
      <c r="T789" s="265"/>
      <c r="U789" s="265"/>
      <c r="V789" s="265"/>
      <c r="AA789" s="254" t="str">
        <f t="shared" si="90"/>
        <v/>
      </c>
      <c r="AB789" s="254" t="str">
        <f t="shared" si="91"/>
        <v/>
      </c>
      <c r="AC789" s="255">
        <f t="shared" si="87"/>
        <v>0</v>
      </c>
      <c r="AD789" s="255">
        <f t="shared" si="88"/>
        <v>3836</v>
      </c>
      <c r="AE789" s="256" t="str">
        <f t="shared" si="92"/>
        <v/>
      </c>
      <c r="AF789" s="252" t="str">
        <f t="shared" si="86"/>
        <v>-</v>
      </c>
    </row>
    <row r="790" spans="1:32" ht="20.149999999999999" customHeight="1" x14ac:dyDescent="0.75">
      <c r="A790" s="31">
        <v>788</v>
      </c>
      <c r="B790" s="237"/>
      <c r="C790" s="270"/>
      <c r="D790" s="258"/>
      <c r="E790" s="259"/>
      <c r="F790" s="259"/>
      <c r="G790" s="253" t="str">
        <f t="shared" si="89"/>
        <v/>
      </c>
      <c r="H790" s="31" t="str">
        <f>IF(AND(B790=H$1),LOOKUP(9.99999999999999E+307,$H$2:H789)+1,"")</f>
        <v/>
      </c>
      <c r="I790" s="31" t="str">
        <f>IF(AND(B790=I$1),LOOKUP(9.99999999999999E+307,$I$2:I789)+1,"")</f>
        <v/>
      </c>
      <c r="J790" s="31">
        <f>IF(AND(B790=J$1),LOOKUP(9.99999999999999E+307,$J$2:J789)+1,"")</f>
        <v>624</v>
      </c>
      <c r="K790" s="31">
        <f>IF(AND(B790=K$1),LOOKUP(9.99999999999999E+307,$K$2:K789)+1,"")</f>
        <v>624</v>
      </c>
      <c r="L790" s="31">
        <f>IF(AND(B790=L$1),LOOKUP(9.99999999999999E+307,$L$2:L789)+1,"")</f>
        <v>624</v>
      </c>
      <c r="M790" s="31">
        <f>IF(AND(B790=M$1),LOOKUP(9.99999999999999E+307,$M$2:M789)+1,"")</f>
        <v>624</v>
      </c>
      <c r="N790" s="31" t="e">
        <f>IF(AND(B790=N$1),LOOKUP(9.99999999999999E+307,$N$2:N789)+1,"")</f>
        <v>#REF!</v>
      </c>
      <c r="O790" s="31" t="e">
        <f>IF(AND($B790=O$1),LOOKUP(9.99999999999999E+307,$O$2:O789)+1,"")</f>
        <v>#REF!</v>
      </c>
      <c r="P790" s="31" t="e">
        <f>IF(AND($B790=P$1),LOOKUP(9.99999999999999E+307,$P$2:P789)+1,"")</f>
        <v>#REF!</v>
      </c>
      <c r="Q790" s="31" t="e">
        <f>IF(AND($B790=Q$1),LOOKUP(9.99999999999999E+307,$Q$2:Q789)+1,"")</f>
        <v>#REF!</v>
      </c>
      <c r="R790" s="31">
        <f>IF(AND($B790=R$1),LOOKUP(9.99999999999999E+307,$R$2:R789)+1,"")</f>
        <v>624</v>
      </c>
      <c r="S790" s="31">
        <f>IF(AND($B790=S$1),LOOKUP(9.99999999999999E+307,$S$2:S789)+1,"")</f>
        <v>624</v>
      </c>
      <c r="T790" s="265"/>
      <c r="U790" s="265"/>
      <c r="V790" s="265"/>
      <c r="AA790" s="254" t="str">
        <f t="shared" si="90"/>
        <v/>
      </c>
      <c r="AB790" s="254" t="str">
        <f t="shared" si="91"/>
        <v/>
      </c>
      <c r="AC790" s="255">
        <f t="shared" si="87"/>
        <v>0</v>
      </c>
      <c r="AD790" s="255">
        <f t="shared" si="88"/>
        <v>3836</v>
      </c>
      <c r="AE790" s="256" t="str">
        <f t="shared" si="92"/>
        <v/>
      </c>
      <c r="AF790" s="252" t="str">
        <f t="shared" si="86"/>
        <v>-</v>
      </c>
    </row>
    <row r="791" spans="1:32" ht="20.149999999999999" customHeight="1" x14ac:dyDescent="0.75">
      <c r="A791" s="31">
        <v>789</v>
      </c>
      <c r="B791" s="237"/>
      <c r="C791" s="270"/>
      <c r="D791" s="258"/>
      <c r="E791" s="259"/>
      <c r="F791" s="259"/>
      <c r="G791" s="253" t="str">
        <f t="shared" si="89"/>
        <v/>
      </c>
      <c r="H791" s="31" t="str">
        <f>IF(AND(B791=H$1),LOOKUP(9.99999999999999E+307,$H$2:H790)+1,"")</f>
        <v/>
      </c>
      <c r="I791" s="31" t="str">
        <f>IF(AND(B791=I$1),LOOKUP(9.99999999999999E+307,$I$2:I790)+1,"")</f>
        <v/>
      </c>
      <c r="J791" s="31">
        <f>IF(AND(B791=J$1),LOOKUP(9.99999999999999E+307,$J$2:J790)+1,"")</f>
        <v>625</v>
      </c>
      <c r="K791" s="31">
        <f>IF(AND(B791=K$1),LOOKUP(9.99999999999999E+307,$K$2:K790)+1,"")</f>
        <v>625</v>
      </c>
      <c r="L791" s="31">
        <f>IF(AND(B791=L$1),LOOKUP(9.99999999999999E+307,$L$2:L790)+1,"")</f>
        <v>625</v>
      </c>
      <c r="M791" s="31">
        <f>IF(AND(B791=M$1),LOOKUP(9.99999999999999E+307,$M$2:M790)+1,"")</f>
        <v>625</v>
      </c>
      <c r="N791" s="31" t="e">
        <f>IF(AND(B791=N$1),LOOKUP(9.99999999999999E+307,$N$2:N790)+1,"")</f>
        <v>#REF!</v>
      </c>
      <c r="O791" s="31" t="e">
        <f>IF(AND($B791=O$1),LOOKUP(9.99999999999999E+307,$O$2:O790)+1,"")</f>
        <v>#REF!</v>
      </c>
      <c r="P791" s="31" t="e">
        <f>IF(AND($B791=P$1),LOOKUP(9.99999999999999E+307,$P$2:P790)+1,"")</f>
        <v>#REF!</v>
      </c>
      <c r="Q791" s="31" t="e">
        <f>IF(AND($B791=Q$1),LOOKUP(9.99999999999999E+307,$Q$2:Q790)+1,"")</f>
        <v>#REF!</v>
      </c>
      <c r="R791" s="31">
        <f>IF(AND($B791=R$1),LOOKUP(9.99999999999999E+307,$R$2:R790)+1,"")</f>
        <v>625</v>
      </c>
      <c r="S791" s="31">
        <f>IF(AND($B791=S$1),LOOKUP(9.99999999999999E+307,$S$2:S790)+1,"")</f>
        <v>625</v>
      </c>
      <c r="T791" s="265"/>
      <c r="U791" s="265"/>
      <c r="V791" s="265"/>
      <c r="AA791" s="254" t="str">
        <f t="shared" si="90"/>
        <v/>
      </c>
      <c r="AB791" s="254" t="str">
        <f t="shared" si="91"/>
        <v/>
      </c>
      <c r="AC791" s="255">
        <f t="shared" si="87"/>
        <v>0</v>
      </c>
      <c r="AD791" s="255">
        <f t="shared" si="88"/>
        <v>3836</v>
      </c>
      <c r="AE791" s="256" t="str">
        <f t="shared" si="92"/>
        <v/>
      </c>
      <c r="AF791" s="252" t="str">
        <f t="shared" si="86"/>
        <v>-</v>
      </c>
    </row>
    <row r="792" spans="1:32" ht="20.149999999999999" customHeight="1" x14ac:dyDescent="0.75">
      <c r="A792" s="31">
        <v>790</v>
      </c>
      <c r="B792" s="237"/>
      <c r="C792" s="270"/>
      <c r="D792" s="258"/>
      <c r="E792" s="259"/>
      <c r="F792" s="259"/>
      <c r="G792" s="253" t="str">
        <f t="shared" si="89"/>
        <v/>
      </c>
      <c r="H792" s="31" t="str">
        <f>IF(AND(B792=H$1),LOOKUP(9.99999999999999E+307,$H$2:H791)+1,"")</f>
        <v/>
      </c>
      <c r="I792" s="31" t="str">
        <f>IF(AND(B792=I$1),LOOKUP(9.99999999999999E+307,$I$2:I791)+1,"")</f>
        <v/>
      </c>
      <c r="J792" s="31">
        <f>IF(AND(B792=J$1),LOOKUP(9.99999999999999E+307,$J$2:J791)+1,"")</f>
        <v>626</v>
      </c>
      <c r="K792" s="31">
        <f>IF(AND(B792=K$1),LOOKUP(9.99999999999999E+307,$K$2:K791)+1,"")</f>
        <v>626</v>
      </c>
      <c r="L792" s="31">
        <f>IF(AND(B792=L$1),LOOKUP(9.99999999999999E+307,$L$2:L791)+1,"")</f>
        <v>626</v>
      </c>
      <c r="M792" s="31">
        <f>IF(AND(B792=M$1),LOOKUP(9.99999999999999E+307,$M$2:M791)+1,"")</f>
        <v>626</v>
      </c>
      <c r="N792" s="31" t="e">
        <f>IF(AND(B792=N$1),LOOKUP(9.99999999999999E+307,$N$2:N791)+1,"")</f>
        <v>#REF!</v>
      </c>
      <c r="O792" s="31" t="e">
        <f>IF(AND($B792=O$1),LOOKUP(9.99999999999999E+307,$O$2:O791)+1,"")</f>
        <v>#REF!</v>
      </c>
      <c r="P792" s="31" t="e">
        <f>IF(AND($B792=P$1),LOOKUP(9.99999999999999E+307,$P$2:P791)+1,"")</f>
        <v>#REF!</v>
      </c>
      <c r="Q792" s="31" t="e">
        <f>IF(AND($B792=Q$1),LOOKUP(9.99999999999999E+307,$Q$2:Q791)+1,"")</f>
        <v>#REF!</v>
      </c>
      <c r="R792" s="31">
        <f>IF(AND($B792=R$1),LOOKUP(9.99999999999999E+307,$R$2:R791)+1,"")</f>
        <v>626</v>
      </c>
      <c r="S792" s="31">
        <f>IF(AND($B792=S$1),LOOKUP(9.99999999999999E+307,$S$2:S791)+1,"")</f>
        <v>626</v>
      </c>
      <c r="T792" s="265"/>
      <c r="U792" s="265"/>
      <c r="V792" s="265"/>
      <c r="AA792" s="254" t="str">
        <f t="shared" si="90"/>
        <v/>
      </c>
      <c r="AB792" s="254" t="str">
        <f t="shared" si="91"/>
        <v/>
      </c>
      <c r="AC792" s="255">
        <f t="shared" si="87"/>
        <v>0</v>
      </c>
      <c r="AD792" s="255">
        <f t="shared" si="88"/>
        <v>3836</v>
      </c>
      <c r="AE792" s="256" t="str">
        <f t="shared" si="92"/>
        <v/>
      </c>
      <c r="AF792" s="252" t="str">
        <f t="shared" si="86"/>
        <v>-</v>
      </c>
    </row>
    <row r="793" spans="1:32" ht="20.149999999999999" customHeight="1" x14ac:dyDescent="0.75">
      <c r="A793" s="31">
        <v>791</v>
      </c>
      <c r="B793" s="237"/>
      <c r="C793" s="270"/>
      <c r="D793" s="258"/>
      <c r="E793" s="259"/>
      <c r="F793" s="259"/>
      <c r="G793" s="253" t="str">
        <f t="shared" si="89"/>
        <v/>
      </c>
      <c r="H793" s="31" t="str">
        <f>IF(AND(B793=H$1),LOOKUP(9.99999999999999E+307,$H$2:H792)+1,"")</f>
        <v/>
      </c>
      <c r="I793" s="31" t="str">
        <f>IF(AND(B793=I$1),LOOKUP(9.99999999999999E+307,$I$2:I792)+1,"")</f>
        <v/>
      </c>
      <c r="J793" s="31">
        <f>IF(AND(B793=J$1),LOOKUP(9.99999999999999E+307,$J$2:J792)+1,"")</f>
        <v>627</v>
      </c>
      <c r="K793" s="31">
        <f>IF(AND(B793=K$1),LOOKUP(9.99999999999999E+307,$K$2:K792)+1,"")</f>
        <v>627</v>
      </c>
      <c r="L793" s="31">
        <f>IF(AND(B793=L$1),LOOKUP(9.99999999999999E+307,$L$2:L792)+1,"")</f>
        <v>627</v>
      </c>
      <c r="M793" s="31">
        <f>IF(AND(B793=M$1),LOOKUP(9.99999999999999E+307,$M$2:M792)+1,"")</f>
        <v>627</v>
      </c>
      <c r="N793" s="31" t="e">
        <f>IF(AND(B793=N$1),LOOKUP(9.99999999999999E+307,$N$2:N792)+1,"")</f>
        <v>#REF!</v>
      </c>
      <c r="O793" s="31" t="e">
        <f>IF(AND($B793=O$1),LOOKUP(9.99999999999999E+307,$O$2:O792)+1,"")</f>
        <v>#REF!</v>
      </c>
      <c r="P793" s="31" t="e">
        <f>IF(AND($B793=P$1),LOOKUP(9.99999999999999E+307,$P$2:P792)+1,"")</f>
        <v>#REF!</v>
      </c>
      <c r="Q793" s="31" t="e">
        <f>IF(AND($B793=Q$1),LOOKUP(9.99999999999999E+307,$Q$2:Q792)+1,"")</f>
        <v>#REF!</v>
      </c>
      <c r="R793" s="31">
        <f>IF(AND($B793=R$1),LOOKUP(9.99999999999999E+307,$R$2:R792)+1,"")</f>
        <v>627</v>
      </c>
      <c r="S793" s="31">
        <f>IF(AND($B793=S$1),LOOKUP(9.99999999999999E+307,$S$2:S792)+1,"")</f>
        <v>627</v>
      </c>
      <c r="T793" s="265"/>
      <c r="U793" s="265"/>
      <c r="V793" s="265"/>
      <c r="AA793" s="254" t="str">
        <f t="shared" si="90"/>
        <v/>
      </c>
      <c r="AB793" s="254" t="str">
        <f t="shared" si="91"/>
        <v/>
      </c>
      <c r="AC793" s="255">
        <f t="shared" si="87"/>
        <v>0</v>
      </c>
      <c r="AD793" s="255">
        <f t="shared" si="88"/>
        <v>3836</v>
      </c>
      <c r="AE793" s="256" t="str">
        <f t="shared" si="92"/>
        <v/>
      </c>
      <c r="AF793" s="252" t="str">
        <f t="shared" si="86"/>
        <v>-</v>
      </c>
    </row>
    <row r="794" spans="1:32" ht="20.149999999999999" customHeight="1" x14ac:dyDescent="0.75">
      <c r="A794" s="31">
        <v>792</v>
      </c>
      <c r="B794" s="237"/>
      <c r="C794" s="270"/>
      <c r="D794" s="258"/>
      <c r="E794" s="259"/>
      <c r="F794" s="259"/>
      <c r="G794" s="253" t="str">
        <f t="shared" si="89"/>
        <v/>
      </c>
      <c r="H794" s="31" t="str">
        <f>IF(AND(B794=H$1),LOOKUP(9.99999999999999E+307,$H$2:H793)+1,"")</f>
        <v/>
      </c>
      <c r="I794" s="31" t="str">
        <f>IF(AND(B794=I$1),LOOKUP(9.99999999999999E+307,$I$2:I793)+1,"")</f>
        <v/>
      </c>
      <c r="J794" s="31">
        <f>IF(AND(B794=J$1),LOOKUP(9.99999999999999E+307,$J$2:J793)+1,"")</f>
        <v>628</v>
      </c>
      <c r="K794" s="31">
        <f>IF(AND(B794=K$1),LOOKUP(9.99999999999999E+307,$K$2:K793)+1,"")</f>
        <v>628</v>
      </c>
      <c r="L794" s="31">
        <f>IF(AND(B794=L$1),LOOKUP(9.99999999999999E+307,$L$2:L793)+1,"")</f>
        <v>628</v>
      </c>
      <c r="M794" s="31">
        <f>IF(AND(B794=M$1),LOOKUP(9.99999999999999E+307,$M$2:M793)+1,"")</f>
        <v>628</v>
      </c>
      <c r="N794" s="31" t="e">
        <f>IF(AND(B794=N$1),LOOKUP(9.99999999999999E+307,$N$2:N793)+1,"")</f>
        <v>#REF!</v>
      </c>
      <c r="O794" s="31" t="e">
        <f>IF(AND($B794=O$1),LOOKUP(9.99999999999999E+307,$O$2:O793)+1,"")</f>
        <v>#REF!</v>
      </c>
      <c r="P794" s="31" t="e">
        <f>IF(AND($B794=P$1),LOOKUP(9.99999999999999E+307,$P$2:P793)+1,"")</f>
        <v>#REF!</v>
      </c>
      <c r="Q794" s="31" t="e">
        <f>IF(AND($B794=Q$1),LOOKUP(9.99999999999999E+307,$Q$2:Q793)+1,"")</f>
        <v>#REF!</v>
      </c>
      <c r="R794" s="31">
        <f>IF(AND($B794=R$1),LOOKUP(9.99999999999999E+307,$R$2:R793)+1,"")</f>
        <v>628</v>
      </c>
      <c r="S794" s="31">
        <f>IF(AND($B794=S$1),LOOKUP(9.99999999999999E+307,$S$2:S793)+1,"")</f>
        <v>628</v>
      </c>
      <c r="T794" s="265"/>
      <c r="U794" s="265"/>
      <c r="V794" s="265"/>
      <c r="AA794" s="254" t="str">
        <f t="shared" si="90"/>
        <v/>
      </c>
      <c r="AB794" s="254" t="str">
        <f t="shared" si="91"/>
        <v/>
      </c>
      <c r="AC794" s="255">
        <f t="shared" si="87"/>
        <v>0</v>
      </c>
      <c r="AD794" s="255">
        <f t="shared" si="88"/>
        <v>3836</v>
      </c>
      <c r="AE794" s="256" t="str">
        <f t="shared" si="92"/>
        <v/>
      </c>
      <c r="AF794" s="252" t="str">
        <f t="shared" si="86"/>
        <v>-</v>
      </c>
    </row>
    <row r="795" spans="1:32" ht="20.149999999999999" customHeight="1" x14ac:dyDescent="0.75">
      <c r="A795" s="31">
        <v>793</v>
      </c>
      <c r="B795" s="237"/>
      <c r="C795" s="270"/>
      <c r="D795" s="258"/>
      <c r="E795" s="259"/>
      <c r="F795" s="259"/>
      <c r="G795" s="253" t="str">
        <f t="shared" si="89"/>
        <v/>
      </c>
      <c r="H795" s="31" t="str">
        <f>IF(AND(B795=H$1),LOOKUP(9.99999999999999E+307,$H$2:H794)+1,"")</f>
        <v/>
      </c>
      <c r="I795" s="31" t="str">
        <f>IF(AND(B795=I$1),LOOKUP(9.99999999999999E+307,$I$2:I794)+1,"")</f>
        <v/>
      </c>
      <c r="J795" s="31">
        <f>IF(AND(B795=J$1),LOOKUP(9.99999999999999E+307,$J$2:J794)+1,"")</f>
        <v>629</v>
      </c>
      <c r="K795" s="31">
        <f>IF(AND(B795=K$1),LOOKUP(9.99999999999999E+307,$K$2:K794)+1,"")</f>
        <v>629</v>
      </c>
      <c r="L795" s="31">
        <f>IF(AND(B795=L$1),LOOKUP(9.99999999999999E+307,$L$2:L794)+1,"")</f>
        <v>629</v>
      </c>
      <c r="M795" s="31">
        <f>IF(AND(B795=M$1),LOOKUP(9.99999999999999E+307,$M$2:M794)+1,"")</f>
        <v>629</v>
      </c>
      <c r="N795" s="31" t="e">
        <f>IF(AND(B795=N$1),LOOKUP(9.99999999999999E+307,$N$2:N794)+1,"")</f>
        <v>#REF!</v>
      </c>
      <c r="O795" s="31" t="e">
        <f>IF(AND($B795=O$1),LOOKUP(9.99999999999999E+307,$O$2:O794)+1,"")</f>
        <v>#REF!</v>
      </c>
      <c r="P795" s="31" t="e">
        <f>IF(AND($B795=P$1),LOOKUP(9.99999999999999E+307,$P$2:P794)+1,"")</f>
        <v>#REF!</v>
      </c>
      <c r="Q795" s="31" t="e">
        <f>IF(AND($B795=Q$1),LOOKUP(9.99999999999999E+307,$Q$2:Q794)+1,"")</f>
        <v>#REF!</v>
      </c>
      <c r="R795" s="31">
        <f>IF(AND($B795=R$1),LOOKUP(9.99999999999999E+307,$R$2:R794)+1,"")</f>
        <v>629</v>
      </c>
      <c r="S795" s="31">
        <f>IF(AND($B795=S$1),LOOKUP(9.99999999999999E+307,$S$2:S794)+1,"")</f>
        <v>629</v>
      </c>
      <c r="T795" s="265"/>
      <c r="U795" s="265"/>
      <c r="V795" s="265"/>
      <c r="AA795" s="254" t="str">
        <f t="shared" si="90"/>
        <v/>
      </c>
      <c r="AB795" s="254" t="str">
        <f t="shared" si="91"/>
        <v/>
      </c>
      <c r="AC795" s="255">
        <f t="shared" si="87"/>
        <v>0</v>
      </c>
      <c r="AD795" s="255">
        <f t="shared" si="88"/>
        <v>3836</v>
      </c>
      <c r="AE795" s="256" t="str">
        <f t="shared" si="92"/>
        <v/>
      </c>
      <c r="AF795" s="252" t="str">
        <f t="shared" si="86"/>
        <v>-</v>
      </c>
    </row>
    <row r="796" spans="1:32" ht="20.149999999999999" customHeight="1" x14ac:dyDescent="0.75">
      <c r="A796" s="31">
        <v>794</v>
      </c>
      <c r="B796" s="237"/>
      <c r="C796" s="270"/>
      <c r="D796" s="258"/>
      <c r="E796" s="259"/>
      <c r="F796" s="259"/>
      <c r="G796" s="253" t="str">
        <f t="shared" si="89"/>
        <v/>
      </c>
      <c r="H796" s="31" t="str">
        <f>IF(AND(B796=H$1),LOOKUP(9.99999999999999E+307,$H$2:H795)+1,"")</f>
        <v/>
      </c>
      <c r="I796" s="31" t="str">
        <f>IF(AND(B796=I$1),LOOKUP(9.99999999999999E+307,$I$2:I795)+1,"")</f>
        <v/>
      </c>
      <c r="J796" s="31">
        <f>IF(AND(B796=J$1),LOOKUP(9.99999999999999E+307,$J$2:J795)+1,"")</f>
        <v>630</v>
      </c>
      <c r="K796" s="31">
        <f>IF(AND(B796=K$1),LOOKUP(9.99999999999999E+307,$K$2:K795)+1,"")</f>
        <v>630</v>
      </c>
      <c r="L796" s="31">
        <f>IF(AND(B796=L$1),LOOKUP(9.99999999999999E+307,$L$2:L795)+1,"")</f>
        <v>630</v>
      </c>
      <c r="M796" s="31">
        <f>IF(AND(B796=M$1),LOOKUP(9.99999999999999E+307,$M$2:M795)+1,"")</f>
        <v>630</v>
      </c>
      <c r="N796" s="31" t="e">
        <f>IF(AND(B796=N$1),LOOKUP(9.99999999999999E+307,$N$2:N795)+1,"")</f>
        <v>#REF!</v>
      </c>
      <c r="O796" s="31" t="e">
        <f>IF(AND($B796=O$1),LOOKUP(9.99999999999999E+307,$O$2:O795)+1,"")</f>
        <v>#REF!</v>
      </c>
      <c r="P796" s="31" t="e">
        <f>IF(AND($B796=P$1),LOOKUP(9.99999999999999E+307,$P$2:P795)+1,"")</f>
        <v>#REF!</v>
      </c>
      <c r="Q796" s="31" t="e">
        <f>IF(AND($B796=Q$1),LOOKUP(9.99999999999999E+307,$Q$2:Q795)+1,"")</f>
        <v>#REF!</v>
      </c>
      <c r="R796" s="31">
        <f>IF(AND($B796=R$1),LOOKUP(9.99999999999999E+307,$R$2:R795)+1,"")</f>
        <v>630</v>
      </c>
      <c r="S796" s="31">
        <f>IF(AND($B796=S$1),LOOKUP(9.99999999999999E+307,$S$2:S795)+1,"")</f>
        <v>630</v>
      </c>
      <c r="T796" s="265"/>
      <c r="U796" s="265"/>
      <c r="V796" s="265"/>
      <c r="AA796" s="254" t="str">
        <f t="shared" si="90"/>
        <v/>
      </c>
      <c r="AB796" s="254" t="str">
        <f t="shared" si="91"/>
        <v/>
      </c>
      <c r="AC796" s="255">
        <f t="shared" si="87"/>
        <v>0</v>
      </c>
      <c r="AD796" s="255">
        <f t="shared" si="88"/>
        <v>3836</v>
      </c>
      <c r="AE796" s="256" t="str">
        <f t="shared" si="92"/>
        <v/>
      </c>
      <c r="AF796" s="252" t="str">
        <f t="shared" si="86"/>
        <v>-</v>
      </c>
    </row>
    <row r="797" spans="1:32" ht="20.149999999999999" customHeight="1" x14ac:dyDescent="0.75">
      <c r="A797" s="31">
        <v>795</v>
      </c>
      <c r="B797" s="237"/>
      <c r="C797" s="270"/>
      <c r="D797" s="258"/>
      <c r="E797" s="259"/>
      <c r="F797" s="259"/>
      <c r="G797" s="253" t="str">
        <f t="shared" si="89"/>
        <v/>
      </c>
      <c r="H797" s="31" t="str">
        <f>IF(AND(B797=H$1),LOOKUP(9.99999999999999E+307,$H$2:H796)+1,"")</f>
        <v/>
      </c>
      <c r="I797" s="31" t="str">
        <f>IF(AND(B797=I$1),LOOKUP(9.99999999999999E+307,$I$2:I796)+1,"")</f>
        <v/>
      </c>
      <c r="J797" s="31">
        <f>IF(AND(B797=J$1),LOOKUP(9.99999999999999E+307,$J$2:J796)+1,"")</f>
        <v>631</v>
      </c>
      <c r="K797" s="31">
        <f>IF(AND(B797=K$1),LOOKUP(9.99999999999999E+307,$K$2:K796)+1,"")</f>
        <v>631</v>
      </c>
      <c r="L797" s="31">
        <f>IF(AND(B797=L$1),LOOKUP(9.99999999999999E+307,$L$2:L796)+1,"")</f>
        <v>631</v>
      </c>
      <c r="M797" s="31">
        <f>IF(AND(B797=M$1),LOOKUP(9.99999999999999E+307,$M$2:M796)+1,"")</f>
        <v>631</v>
      </c>
      <c r="N797" s="31" t="e">
        <f>IF(AND(B797=N$1),LOOKUP(9.99999999999999E+307,$N$2:N796)+1,"")</f>
        <v>#REF!</v>
      </c>
      <c r="O797" s="31" t="e">
        <f>IF(AND($B797=O$1),LOOKUP(9.99999999999999E+307,$O$2:O796)+1,"")</f>
        <v>#REF!</v>
      </c>
      <c r="P797" s="31" t="e">
        <f>IF(AND($B797=P$1),LOOKUP(9.99999999999999E+307,$P$2:P796)+1,"")</f>
        <v>#REF!</v>
      </c>
      <c r="Q797" s="31" t="e">
        <f>IF(AND($B797=Q$1),LOOKUP(9.99999999999999E+307,$Q$2:Q796)+1,"")</f>
        <v>#REF!</v>
      </c>
      <c r="R797" s="31">
        <f>IF(AND($B797=R$1),LOOKUP(9.99999999999999E+307,$R$2:R796)+1,"")</f>
        <v>631</v>
      </c>
      <c r="S797" s="31">
        <f>IF(AND($B797=S$1),LOOKUP(9.99999999999999E+307,$S$2:S796)+1,"")</f>
        <v>631</v>
      </c>
      <c r="T797" s="265"/>
      <c r="U797" s="265"/>
      <c r="V797" s="265"/>
      <c r="AA797" s="254" t="str">
        <f t="shared" si="90"/>
        <v/>
      </c>
      <c r="AB797" s="254" t="str">
        <f t="shared" si="91"/>
        <v/>
      </c>
      <c r="AC797" s="255">
        <f t="shared" si="87"/>
        <v>0</v>
      </c>
      <c r="AD797" s="255">
        <f t="shared" si="88"/>
        <v>3836</v>
      </c>
      <c r="AE797" s="256" t="str">
        <f t="shared" si="92"/>
        <v/>
      </c>
      <c r="AF797" s="252" t="str">
        <f t="shared" si="86"/>
        <v>-</v>
      </c>
    </row>
    <row r="798" spans="1:32" ht="20.149999999999999" customHeight="1" x14ac:dyDescent="0.75">
      <c r="A798" s="31">
        <v>796</v>
      </c>
      <c r="B798" s="237"/>
      <c r="C798" s="270"/>
      <c r="D798" s="258"/>
      <c r="E798" s="259"/>
      <c r="F798" s="259"/>
      <c r="G798" s="253" t="str">
        <f t="shared" si="89"/>
        <v/>
      </c>
      <c r="H798" s="31" t="str">
        <f>IF(AND(B798=H$1),LOOKUP(9.99999999999999E+307,$H$2:H797)+1,"")</f>
        <v/>
      </c>
      <c r="I798" s="31" t="str">
        <f>IF(AND(B798=I$1),LOOKUP(9.99999999999999E+307,$I$2:I797)+1,"")</f>
        <v/>
      </c>
      <c r="J798" s="31">
        <f>IF(AND(B798=J$1),LOOKUP(9.99999999999999E+307,$J$2:J797)+1,"")</f>
        <v>632</v>
      </c>
      <c r="K798" s="31">
        <f>IF(AND(B798=K$1),LOOKUP(9.99999999999999E+307,$K$2:K797)+1,"")</f>
        <v>632</v>
      </c>
      <c r="L798" s="31">
        <f>IF(AND(B798=L$1),LOOKUP(9.99999999999999E+307,$L$2:L797)+1,"")</f>
        <v>632</v>
      </c>
      <c r="M798" s="31">
        <f>IF(AND(B798=M$1),LOOKUP(9.99999999999999E+307,$M$2:M797)+1,"")</f>
        <v>632</v>
      </c>
      <c r="N798" s="31" t="e">
        <f>IF(AND(B798=N$1),LOOKUP(9.99999999999999E+307,$N$2:N797)+1,"")</f>
        <v>#REF!</v>
      </c>
      <c r="O798" s="31" t="e">
        <f>IF(AND($B798=O$1),LOOKUP(9.99999999999999E+307,$O$2:O797)+1,"")</f>
        <v>#REF!</v>
      </c>
      <c r="P798" s="31" t="e">
        <f>IF(AND($B798=P$1),LOOKUP(9.99999999999999E+307,$P$2:P797)+1,"")</f>
        <v>#REF!</v>
      </c>
      <c r="Q798" s="31" t="e">
        <f>IF(AND($B798=Q$1),LOOKUP(9.99999999999999E+307,$Q$2:Q797)+1,"")</f>
        <v>#REF!</v>
      </c>
      <c r="R798" s="31">
        <f>IF(AND($B798=R$1),LOOKUP(9.99999999999999E+307,$R$2:R797)+1,"")</f>
        <v>632</v>
      </c>
      <c r="S798" s="31">
        <f>IF(AND($B798=S$1),LOOKUP(9.99999999999999E+307,$S$2:S797)+1,"")</f>
        <v>632</v>
      </c>
      <c r="T798" s="265"/>
      <c r="U798" s="265"/>
      <c r="V798" s="265"/>
      <c r="AA798" s="254" t="str">
        <f t="shared" si="90"/>
        <v/>
      </c>
      <c r="AB798" s="254" t="str">
        <f t="shared" si="91"/>
        <v/>
      </c>
      <c r="AC798" s="255">
        <f t="shared" si="87"/>
        <v>0</v>
      </c>
      <c r="AD798" s="255">
        <f t="shared" si="88"/>
        <v>3836</v>
      </c>
      <c r="AE798" s="256" t="str">
        <f t="shared" si="92"/>
        <v/>
      </c>
      <c r="AF798" s="252" t="str">
        <f t="shared" si="86"/>
        <v>-</v>
      </c>
    </row>
    <row r="799" spans="1:32" ht="20.149999999999999" customHeight="1" x14ac:dyDescent="0.75">
      <c r="A799" s="31">
        <v>797</v>
      </c>
      <c r="B799" s="237"/>
      <c r="C799" s="270"/>
      <c r="D799" s="258"/>
      <c r="E799" s="259"/>
      <c r="F799" s="259"/>
      <c r="G799" s="253" t="str">
        <f t="shared" si="89"/>
        <v/>
      </c>
      <c r="H799" s="31" t="str">
        <f>IF(AND(B799=H$1),LOOKUP(9.99999999999999E+307,$H$2:H798)+1,"")</f>
        <v/>
      </c>
      <c r="I799" s="31" t="str">
        <f>IF(AND(B799=I$1),LOOKUP(9.99999999999999E+307,$I$2:I798)+1,"")</f>
        <v/>
      </c>
      <c r="J799" s="31">
        <f>IF(AND(B799=J$1),LOOKUP(9.99999999999999E+307,$J$2:J798)+1,"")</f>
        <v>633</v>
      </c>
      <c r="K799" s="31">
        <f>IF(AND(B799=K$1),LOOKUP(9.99999999999999E+307,$K$2:K798)+1,"")</f>
        <v>633</v>
      </c>
      <c r="L799" s="31">
        <f>IF(AND(B799=L$1),LOOKUP(9.99999999999999E+307,$L$2:L798)+1,"")</f>
        <v>633</v>
      </c>
      <c r="M799" s="31">
        <f>IF(AND(B799=M$1),LOOKUP(9.99999999999999E+307,$M$2:M798)+1,"")</f>
        <v>633</v>
      </c>
      <c r="N799" s="31" t="e">
        <f>IF(AND(B799=N$1),LOOKUP(9.99999999999999E+307,$N$2:N798)+1,"")</f>
        <v>#REF!</v>
      </c>
      <c r="O799" s="31" t="e">
        <f>IF(AND($B799=O$1),LOOKUP(9.99999999999999E+307,$O$2:O798)+1,"")</f>
        <v>#REF!</v>
      </c>
      <c r="P799" s="31" t="e">
        <f>IF(AND($B799=P$1),LOOKUP(9.99999999999999E+307,$P$2:P798)+1,"")</f>
        <v>#REF!</v>
      </c>
      <c r="Q799" s="31" t="e">
        <f>IF(AND($B799=Q$1),LOOKUP(9.99999999999999E+307,$Q$2:Q798)+1,"")</f>
        <v>#REF!</v>
      </c>
      <c r="R799" s="31">
        <f>IF(AND($B799=R$1),LOOKUP(9.99999999999999E+307,$R$2:R798)+1,"")</f>
        <v>633</v>
      </c>
      <c r="S799" s="31">
        <f>IF(AND($B799=S$1),LOOKUP(9.99999999999999E+307,$S$2:S798)+1,"")</f>
        <v>633</v>
      </c>
      <c r="T799" s="265"/>
      <c r="U799" s="265"/>
      <c r="V799" s="265"/>
      <c r="AA799" s="254" t="str">
        <f t="shared" si="90"/>
        <v/>
      </c>
      <c r="AB799" s="254" t="str">
        <f t="shared" si="91"/>
        <v/>
      </c>
      <c r="AC799" s="255">
        <f t="shared" si="87"/>
        <v>0</v>
      </c>
      <c r="AD799" s="255">
        <f t="shared" si="88"/>
        <v>3836</v>
      </c>
      <c r="AE799" s="256" t="str">
        <f t="shared" si="92"/>
        <v/>
      </c>
      <c r="AF799" s="252" t="str">
        <f t="shared" si="86"/>
        <v>-</v>
      </c>
    </row>
    <row r="800" spans="1:32" ht="20.149999999999999" customHeight="1" x14ac:dyDescent="0.75">
      <c r="A800" s="31">
        <v>798</v>
      </c>
      <c r="B800" s="237"/>
      <c r="C800" s="270"/>
      <c r="D800" s="258"/>
      <c r="E800" s="259"/>
      <c r="F800" s="259"/>
      <c r="G800" s="253" t="str">
        <f t="shared" si="89"/>
        <v/>
      </c>
      <c r="H800" s="31" t="str">
        <f>IF(AND(B800=H$1),LOOKUP(9.99999999999999E+307,$H$2:H799)+1,"")</f>
        <v/>
      </c>
      <c r="I800" s="31" t="str">
        <f>IF(AND(B800=I$1),LOOKUP(9.99999999999999E+307,$I$2:I799)+1,"")</f>
        <v/>
      </c>
      <c r="J800" s="31">
        <f>IF(AND(B800=J$1),LOOKUP(9.99999999999999E+307,$J$2:J799)+1,"")</f>
        <v>634</v>
      </c>
      <c r="K800" s="31">
        <f>IF(AND(B800=K$1),LOOKUP(9.99999999999999E+307,$K$2:K799)+1,"")</f>
        <v>634</v>
      </c>
      <c r="L800" s="31">
        <f>IF(AND(B800=L$1),LOOKUP(9.99999999999999E+307,$L$2:L799)+1,"")</f>
        <v>634</v>
      </c>
      <c r="M800" s="31">
        <f>IF(AND(B800=M$1),LOOKUP(9.99999999999999E+307,$M$2:M799)+1,"")</f>
        <v>634</v>
      </c>
      <c r="N800" s="31" t="e">
        <f>IF(AND(B800=N$1),LOOKUP(9.99999999999999E+307,$N$2:N799)+1,"")</f>
        <v>#REF!</v>
      </c>
      <c r="O800" s="31" t="e">
        <f>IF(AND($B800=O$1),LOOKUP(9.99999999999999E+307,$O$2:O799)+1,"")</f>
        <v>#REF!</v>
      </c>
      <c r="P800" s="31" t="e">
        <f>IF(AND($B800=P$1),LOOKUP(9.99999999999999E+307,$P$2:P799)+1,"")</f>
        <v>#REF!</v>
      </c>
      <c r="Q800" s="31" t="e">
        <f>IF(AND($B800=Q$1),LOOKUP(9.99999999999999E+307,$Q$2:Q799)+1,"")</f>
        <v>#REF!</v>
      </c>
      <c r="R800" s="31">
        <f>IF(AND($B800=R$1),LOOKUP(9.99999999999999E+307,$R$2:R799)+1,"")</f>
        <v>634</v>
      </c>
      <c r="S800" s="31">
        <f>IF(AND($B800=S$1),LOOKUP(9.99999999999999E+307,$S$2:S799)+1,"")</f>
        <v>634</v>
      </c>
      <c r="T800" s="265"/>
      <c r="U800" s="265"/>
      <c r="V800" s="265"/>
      <c r="AA800" s="254" t="str">
        <f t="shared" si="90"/>
        <v/>
      </c>
      <c r="AB800" s="254" t="str">
        <f t="shared" si="91"/>
        <v/>
      </c>
      <c r="AC800" s="255">
        <f t="shared" si="87"/>
        <v>0</v>
      </c>
      <c r="AD800" s="255">
        <f t="shared" si="88"/>
        <v>3836</v>
      </c>
      <c r="AE800" s="256" t="str">
        <f t="shared" si="92"/>
        <v/>
      </c>
      <c r="AF800" s="252" t="str">
        <f t="shared" si="86"/>
        <v>-</v>
      </c>
    </row>
    <row r="801" spans="1:32" ht="20.149999999999999" customHeight="1" x14ac:dyDescent="0.75">
      <c r="A801" s="31">
        <v>799</v>
      </c>
      <c r="B801" s="237"/>
      <c r="C801" s="270"/>
      <c r="D801" s="258"/>
      <c r="E801" s="259"/>
      <c r="F801" s="259"/>
      <c r="G801" s="253" t="str">
        <f t="shared" si="89"/>
        <v/>
      </c>
      <c r="H801" s="31" t="str">
        <f>IF(AND(B801=H$1),LOOKUP(9.99999999999999E+307,$H$2:H800)+1,"")</f>
        <v/>
      </c>
      <c r="I801" s="31" t="str">
        <f>IF(AND(B801=I$1),LOOKUP(9.99999999999999E+307,$I$2:I800)+1,"")</f>
        <v/>
      </c>
      <c r="J801" s="31">
        <f>IF(AND(B801=J$1),LOOKUP(9.99999999999999E+307,$J$2:J800)+1,"")</f>
        <v>635</v>
      </c>
      <c r="K801" s="31">
        <f>IF(AND(B801=K$1),LOOKUP(9.99999999999999E+307,$K$2:K800)+1,"")</f>
        <v>635</v>
      </c>
      <c r="L801" s="31">
        <f>IF(AND(B801=L$1),LOOKUP(9.99999999999999E+307,$L$2:L800)+1,"")</f>
        <v>635</v>
      </c>
      <c r="M801" s="31">
        <f>IF(AND(B801=M$1),LOOKUP(9.99999999999999E+307,$M$2:M800)+1,"")</f>
        <v>635</v>
      </c>
      <c r="N801" s="31" t="e">
        <f>IF(AND(B801=N$1),LOOKUP(9.99999999999999E+307,$N$2:N800)+1,"")</f>
        <v>#REF!</v>
      </c>
      <c r="O801" s="31" t="e">
        <f>IF(AND($B801=O$1),LOOKUP(9.99999999999999E+307,$O$2:O800)+1,"")</f>
        <v>#REF!</v>
      </c>
      <c r="P801" s="31" t="e">
        <f>IF(AND($B801=P$1),LOOKUP(9.99999999999999E+307,$P$2:P800)+1,"")</f>
        <v>#REF!</v>
      </c>
      <c r="Q801" s="31" t="e">
        <f>IF(AND($B801=Q$1),LOOKUP(9.99999999999999E+307,$Q$2:Q800)+1,"")</f>
        <v>#REF!</v>
      </c>
      <c r="R801" s="31">
        <f>IF(AND($B801=R$1),LOOKUP(9.99999999999999E+307,$R$2:R800)+1,"")</f>
        <v>635</v>
      </c>
      <c r="S801" s="31">
        <f>IF(AND($B801=S$1),LOOKUP(9.99999999999999E+307,$S$2:S800)+1,"")</f>
        <v>635</v>
      </c>
      <c r="T801" s="265"/>
      <c r="U801" s="265"/>
      <c r="V801" s="265"/>
      <c r="AA801" s="254" t="str">
        <f t="shared" si="90"/>
        <v/>
      </c>
      <c r="AB801" s="254" t="str">
        <f t="shared" si="91"/>
        <v/>
      </c>
      <c r="AC801" s="255">
        <f t="shared" si="87"/>
        <v>0</v>
      </c>
      <c r="AD801" s="255">
        <f t="shared" si="88"/>
        <v>3836</v>
      </c>
      <c r="AE801" s="256" t="str">
        <f t="shared" si="92"/>
        <v/>
      </c>
      <c r="AF801" s="252" t="str">
        <f t="shared" si="86"/>
        <v>-</v>
      </c>
    </row>
    <row r="802" spans="1:32" ht="20.149999999999999" customHeight="1" x14ac:dyDescent="0.75">
      <c r="A802" s="31">
        <v>800</v>
      </c>
      <c r="B802" s="237"/>
      <c r="C802" s="270"/>
      <c r="D802" s="258"/>
      <c r="E802" s="259"/>
      <c r="F802" s="259"/>
      <c r="G802" s="253" t="str">
        <f t="shared" si="89"/>
        <v/>
      </c>
      <c r="H802" s="31" t="str">
        <f>IF(AND(B802=H$1),LOOKUP(9.99999999999999E+307,$H$2:H801)+1,"")</f>
        <v/>
      </c>
      <c r="I802" s="31" t="str">
        <f>IF(AND(B802=I$1),LOOKUP(9.99999999999999E+307,$I$2:I801)+1,"")</f>
        <v/>
      </c>
      <c r="J802" s="31">
        <f>IF(AND(B802=J$1),LOOKUP(9.99999999999999E+307,$J$2:J801)+1,"")</f>
        <v>636</v>
      </c>
      <c r="K802" s="31">
        <f>IF(AND(B802=K$1),LOOKUP(9.99999999999999E+307,$K$2:K801)+1,"")</f>
        <v>636</v>
      </c>
      <c r="L802" s="31">
        <f>IF(AND(B802=L$1),LOOKUP(9.99999999999999E+307,$L$2:L801)+1,"")</f>
        <v>636</v>
      </c>
      <c r="M802" s="31">
        <f>IF(AND(B802=M$1),LOOKUP(9.99999999999999E+307,$M$2:M801)+1,"")</f>
        <v>636</v>
      </c>
      <c r="N802" s="31" t="e">
        <f>IF(AND(B802=N$1),LOOKUP(9.99999999999999E+307,$N$2:N801)+1,"")</f>
        <v>#REF!</v>
      </c>
      <c r="O802" s="31" t="e">
        <f>IF(AND($B802=O$1),LOOKUP(9.99999999999999E+307,$O$2:O801)+1,"")</f>
        <v>#REF!</v>
      </c>
      <c r="P802" s="31" t="e">
        <f>IF(AND($B802=P$1),LOOKUP(9.99999999999999E+307,$P$2:P801)+1,"")</f>
        <v>#REF!</v>
      </c>
      <c r="Q802" s="31" t="e">
        <f>IF(AND($B802=Q$1),LOOKUP(9.99999999999999E+307,$Q$2:Q801)+1,"")</f>
        <v>#REF!</v>
      </c>
      <c r="R802" s="31">
        <f>IF(AND($B802=R$1),LOOKUP(9.99999999999999E+307,$R$2:R801)+1,"")</f>
        <v>636</v>
      </c>
      <c r="S802" s="31">
        <f>IF(AND($B802=S$1),LOOKUP(9.99999999999999E+307,$S$2:S801)+1,"")</f>
        <v>636</v>
      </c>
      <c r="T802" s="265"/>
      <c r="U802" s="265"/>
      <c r="V802" s="265"/>
      <c r="AA802" s="254" t="str">
        <f t="shared" si="90"/>
        <v/>
      </c>
      <c r="AB802" s="254" t="str">
        <f t="shared" si="91"/>
        <v/>
      </c>
      <c r="AC802" s="255">
        <f t="shared" si="87"/>
        <v>0</v>
      </c>
      <c r="AD802" s="255">
        <f t="shared" si="88"/>
        <v>3836</v>
      </c>
      <c r="AE802" s="256" t="str">
        <f t="shared" si="92"/>
        <v/>
      </c>
      <c r="AF802" s="252" t="str">
        <f t="shared" si="86"/>
        <v>-</v>
      </c>
    </row>
    <row r="803" spans="1:32" ht="20.149999999999999" customHeight="1" x14ac:dyDescent="0.75">
      <c r="A803" s="31">
        <v>801</v>
      </c>
      <c r="B803" s="237"/>
      <c r="C803" s="270"/>
      <c r="D803" s="258"/>
      <c r="E803" s="259"/>
      <c r="F803" s="259"/>
      <c r="G803" s="253" t="str">
        <f t="shared" si="89"/>
        <v/>
      </c>
      <c r="H803" s="31" t="str">
        <f>IF(AND(B803=H$1),LOOKUP(9.99999999999999E+307,$H$2:H802)+1,"")</f>
        <v/>
      </c>
      <c r="I803" s="31" t="str">
        <f>IF(AND(B803=I$1),LOOKUP(9.99999999999999E+307,$I$2:I802)+1,"")</f>
        <v/>
      </c>
      <c r="J803" s="31">
        <f>IF(AND(B803=J$1),LOOKUP(9.99999999999999E+307,$J$2:J802)+1,"")</f>
        <v>637</v>
      </c>
      <c r="K803" s="31">
        <f>IF(AND(B803=K$1),LOOKUP(9.99999999999999E+307,$K$2:K802)+1,"")</f>
        <v>637</v>
      </c>
      <c r="L803" s="31">
        <f>IF(AND(B803=L$1),LOOKUP(9.99999999999999E+307,$L$2:L802)+1,"")</f>
        <v>637</v>
      </c>
      <c r="M803" s="31">
        <f>IF(AND(B803=M$1),LOOKUP(9.99999999999999E+307,$M$2:M802)+1,"")</f>
        <v>637</v>
      </c>
      <c r="N803" s="31" t="e">
        <f>IF(AND(B803=N$1),LOOKUP(9.99999999999999E+307,$N$2:N802)+1,"")</f>
        <v>#REF!</v>
      </c>
      <c r="O803" s="31" t="e">
        <f>IF(AND($B803=O$1),LOOKUP(9.99999999999999E+307,$O$2:O802)+1,"")</f>
        <v>#REF!</v>
      </c>
      <c r="P803" s="31" t="e">
        <f>IF(AND($B803=P$1),LOOKUP(9.99999999999999E+307,$P$2:P802)+1,"")</f>
        <v>#REF!</v>
      </c>
      <c r="Q803" s="31" t="e">
        <f>IF(AND($B803=Q$1),LOOKUP(9.99999999999999E+307,$Q$2:Q802)+1,"")</f>
        <v>#REF!</v>
      </c>
      <c r="R803" s="31">
        <f>IF(AND($B803=R$1),LOOKUP(9.99999999999999E+307,$R$2:R802)+1,"")</f>
        <v>637</v>
      </c>
      <c r="S803" s="31">
        <f>IF(AND($B803=S$1),LOOKUP(9.99999999999999E+307,$S$2:S802)+1,"")</f>
        <v>637</v>
      </c>
      <c r="T803" s="265"/>
      <c r="U803" s="265"/>
      <c r="V803" s="265"/>
      <c r="AA803" s="254" t="str">
        <f t="shared" si="90"/>
        <v/>
      </c>
      <c r="AB803" s="254" t="str">
        <f t="shared" si="91"/>
        <v/>
      </c>
      <c r="AC803" s="255">
        <f t="shared" si="87"/>
        <v>0</v>
      </c>
      <c r="AD803" s="255">
        <f t="shared" si="88"/>
        <v>3836</v>
      </c>
      <c r="AE803" s="256" t="str">
        <f t="shared" si="92"/>
        <v/>
      </c>
      <c r="AF803" s="252" t="str">
        <f t="shared" si="86"/>
        <v>-</v>
      </c>
    </row>
    <row r="804" spans="1:32" ht="20.149999999999999" customHeight="1" x14ac:dyDescent="0.75">
      <c r="A804" s="31">
        <v>802</v>
      </c>
      <c r="B804" s="237"/>
      <c r="C804" s="270"/>
      <c r="D804" s="258"/>
      <c r="E804" s="259"/>
      <c r="F804" s="259"/>
      <c r="G804" s="253" t="str">
        <f t="shared" si="89"/>
        <v/>
      </c>
      <c r="H804" s="31" t="str">
        <f>IF(AND(B804=H$1),LOOKUP(9.99999999999999E+307,$H$2:H803)+1,"")</f>
        <v/>
      </c>
      <c r="I804" s="31" t="str">
        <f>IF(AND(B804=I$1),LOOKUP(9.99999999999999E+307,$I$2:I803)+1,"")</f>
        <v/>
      </c>
      <c r="J804" s="31">
        <f>IF(AND(B804=J$1),LOOKUP(9.99999999999999E+307,$J$2:J803)+1,"")</f>
        <v>638</v>
      </c>
      <c r="K804" s="31">
        <f>IF(AND(B804=K$1),LOOKUP(9.99999999999999E+307,$K$2:K803)+1,"")</f>
        <v>638</v>
      </c>
      <c r="L804" s="31">
        <f>IF(AND(B804=L$1),LOOKUP(9.99999999999999E+307,$L$2:L803)+1,"")</f>
        <v>638</v>
      </c>
      <c r="M804" s="31">
        <f>IF(AND(B804=M$1),LOOKUP(9.99999999999999E+307,$M$2:M803)+1,"")</f>
        <v>638</v>
      </c>
      <c r="N804" s="31" t="e">
        <f>IF(AND(B804=N$1),LOOKUP(9.99999999999999E+307,$N$2:N803)+1,"")</f>
        <v>#REF!</v>
      </c>
      <c r="O804" s="31" t="e">
        <f>IF(AND($B804=O$1),LOOKUP(9.99999999999999E+307,$O$2:O803)+1,"")</f>
        <v>#REF!</v>
      </c>
      <c r="P804" s="31" t="e">
        <f>IF(AND($B804=P$1),LOOKUP(9.99999999999999E+307,$P$2:P803)+1,"")</f>
        <v>#REF!</v>
      </c>
      <c r="Q804" s="31" t="e">
        <f>IF(AND($B804=Q$1),LOOKUP(9.99999999999999E+307,$Q$2:Q803)+1,"")</f>
        <v>#REF!</v>
      </c>
      <c r="R804" s="31">
        <f>IF(AND($B804=R$1),LOOKUP(9.99999999999999E+307,$R$2:R803)+1,"")</f>
        <v>638</v>
      </c>
      <c r="S804" s="31">
        <f>IF(AND($B804=S$1),LOOKUP(9.99999999999999E+307,$S$2:S803)+1,"")</f>
        <v>638</v>
      </c>
      <c r="T804" s="265"/>
      <c r="U804" s="265"/>
      <c r="V804" s="265"/>
      <c r="AA804" s="254" t="str">
        <f t="shared" si="90"/>
        <v/>
      </c>
      <c r="AB804" s="254" t="str">
        <f t="shared" si="91"/>
        <v/>
      </c>
      <c r="AC804" s="255">
        <f t="shared" si="87"/>
        <v>0</v>
      </c>
      <c r="AD804" s="255">
        <f t="shared" si="88"/>
        <v>3836</v>
      </c>
      <c r="AE804" s="256" t="str">
        <f t="shared" si="92"/>
        <v/>
      </c>
      <c r="AF804" s="252" t="str">
        <f t="shared" si="86"/>
        <v>-</v>
      </c>
    </row>
    <row r="805" spans="1:32" ht="20.149999999999999" customHeight="1" x14ac:dyDescent="0.75">
      <c r="A805" s="31">
        <v>803</v>
      </c>
      <c r="B805" s="237"/>
      <c r="C805" s="270"/>
      <c r="D805" s="258"/>
      <c r="E805" s="259"/>
      <c r="F805" s="259"/>
      <c r="G805" s="253" t="str">
        <f t="shared" si="89"/>
        <v/>
      </c>
      <c r="H805" s="31" t="str">
        <f>IF(AND(B805=H$1),LOOKUP(9.99999999999999E+307,$H$2:H804)+1,"")</f>
        <v/>
      </c>
      <c r="I805" s="31" t="str">
        <f>IF(AND(B805=I$1),LOOKUP(9.99999999999999E+307,$I$2:I804)+1,"")</f>
        <v/>
      </c>
      <c r="J805" s="31">
        <f>IF(AND(B805=J$1),LOOKUP(9.99999999999999E+307,$J$2:J804)+1,"")</f>
        <v>639</v>
      </c>
      <c r="K805" s="31">
        <f>IF(AND(B805=K$1),LOOKUP(9.99999999999999E+307,$K$2:K804)+1,"")</f>
        <v>639</v>
      </c>
      <c r="L805" s="31">
        <f>IF(AND(B805=L$1),LOOKUP(9.99999999999999E+307,$L$2:L804)+1,"")</f>
        <v>639</v>
      </c>
      <c r="M805" s="31">
        <f>IF(AND(B805=M$1),LOOKUP(9.99999999999999E+307,$M$2:M804)+1,"")</f>
        <v>639</v>
      </c>
      <c r="N805" s="31" t="e">
        <f>IF(AND(B805=N$1),LOOKUP(9.99999999999999E+307,$N$2:N804)+1,"")</f>
        <v>#REF!</v>
      </c>
      <c r="O805" s="31" t="e">
        <f>IF(AND($B805=O$1),LOOKUP(9.99999999999999E+307,$O$2:O804)+1,"")</f>
        <v>#REF!</v>
      </c>
      <c r="P805" s="31" t="e">
        <f>IF(AND($B805=P$1),LOOKUP(9.99999999999999E+307,$P$2:P804)+1,"")</f>
        <v>#REF!</v>
      </c>
      <c r="Q805" s="31" t="e">
        <f>IF(AND($B805=Q$1),LOOKUP(9.99999999999999E+307,$Q$2:Q804)+1,"")</f>
        <v>#REF!</v>
      </c>
      <c r="R805" s="31">
        <f>IF(AND($B805=R$1),LOOKUP(9.99999999999999E+307,$R$2:R804)+1,"")</f>
        <v>639</v>
      </c>
      <c r="S805" s="31">
        <f>IF(AND($B805=S$1),LOOKUP(9.99999999999999E+307,$S$2:S804)+1,"")</f>
        <v>639</v>
      </c>
      <c r="T805" s="265"/>
      <c r="U805" s="265"/>
      <c r="V805" s="265"/>
      <c r="AA805" s="254" t="str">
        <f t="shared" si="90"/>
        <v/>
      </c>
      <c r="AB805" s="254" t="str">
        <f t="shared" si="91"/>
        <v/>
      </c>
      <c r="AC805" s="255">
        <f t="shared" si="87"/>
        <v>0</v>
      </c>
      <c r="AD805" s="255">
        <f t="shared" si="88"/>
        <v>3836</v>
      </c>
      <c r="AE805" s="256" t="str">
        <f t="shared" si="92"/>
        <v/>
      </c>
      <c r="AF805" s="252" t="str">
        <f t="shared" si="86"/>
        <v>-</v>
      </c>
    </row>
    <row r="806" spans="1:32" ht="20.149999999999999" customHeight="1" x14ac:dyDescent="0.75">
      <c r="A806" s="31">
        <v>804</v>
      </c>
      <c r="B806" s="237"/>
      <c r="C806" s="270"/>
      <c r="D806" s="258"/>
      <c r="E806" s="259"/>
      <c r="F806" s="259"/>
      <c r="G806" s="253" t="str">
        <f t="shared" si="89"/>
        <v/>
      </c>
      <c r="H806" s="31" t="str">
        <f>IF(AND(B806=H$1),LOOKUP(9.99999999999999E+307,$H$2:H805)+1,"")</f>
        <v/>
      </c>
      <c r="I806" s="31" t="str">
        <f>IF(AND(B806=I$1),LOOKUP(9.99999999999999E+307,$I$2:I805)+1,"")</f>
        <v/>
      </c>
      <c r="J806" s="31">
        <f>IF(AND(B806=J$1),LOOKUP(9.99999999999999E+307,$J$2:J805)+1,"")</f>
        <v>640</v>
      </c>
      <c r="K806" s="31">
        <f>IF(AND(B806=K$1),LOOKUP(9.99999999999999E+307,$K$2:K805)+1,"")</f>
        <v>640</v>
      </c>
      <c r="L806" s="31">
        <f>IF(AND(B806=L$1),LOOKUP(9.99999999999999E+307,$L$2:L805)+1,"")</f>
        <v>640</v>
      </c>
      <c r="M806" s="31">
        <f>IF(AND(B806=M$1),LOOKUP(9.99999999999999E+307,$M$2:M805)+1,"")</f>
        <v>640</v>
      </c>
      <c r="N806" s="31" t="e">
        <f>IF(AND(B806=N$1),LOOKUP(9.99999999999999E+307,$N$2:N805)+1,"")</f>
        <v>#REF!</v>
      </c>
      <c r="O806" s="31" t="e">
        <f>IF(AND($B806=O$1),LOOKUP(9.99999999999999E+307,$O$2:O805)+1,"")</f>
        <v>#REF!</v>
      </c>
      <c r="P806" s="31" t="e">
        <f>IF(AND($B806=P$1),LOOKUP(9.99999999999999E+307,$P$2:P805)+1,"")</f>
        <v>#REF!</v>
      </c>
      <c r="Q806" s="31" t="e">
        <f>IF(AND($B806=Q$1),LOOKUP(9.99999999999999E+307,$Q$2:Q805)+1,"")</f>
        <v>#REF!</v>
      </c>
      <c r="R806" s="31">
        <f>IF(AND($B806=R$1),LOOKUP(9.99999999999999E+307,$R$2:R805)+1,"")</f>
        <v>640</v>
      </c>
      <c r="S806" s="31">
        <f>IF(AND($B806=S$1),LOOKUP(9.99999999999999E+307,$S$2:S805)+1,"")</f>
        <v>640</v>
      </c>
      <c r="T806" s="265"/>
      <c r="U806" s="265"/>
      <c r="V806" s="265"/>
      <c r="AA806" s="254" t="str">
        <f t="shared" si="90"/>
        <v/>
      </c>
      <c r="AB806" s="254" t="str">
        <f t="shared" si="91"/>
        <v/>
      </c>
      <c r="AC806" s="255">
        <f t="shared" si="87"/>
        <v>0</v>
      </c>
      <c r="AD806" s="255">
        <f t="shared" si="88"/>
        <v>3836</v>
      </c>
      <c r="AE806" s="256" t="str">
        <f t="shared" si="92"/>
        <v/>
      </c>
      <c r="AF806" s="252" t="str">
        <f t="shared" si="86"/>
        <v>-</v>
      </c>
    </row>
    <row r="807" spans="1:32" ht="20.149999999999999" customHeight="1" x14ac:dyDescent="0.75">
      <c r="A807" s="31">
        <v>805</v>
      </c>
      <c r="B807" s="237"/>
      <c r="C807" s="270"/>
      <c r="D807" s="258"/>
      <c r="E807" s="259"/>
      <c r="F807" s="259"/>
      <c r="G807" s="253" t="str">
        <f t="shared" si="89"/>
        <v/>
      </c>
      <c r="H807" s="31" t="str">
        <f>IF(AND(B807=H$1),LOOKUP(9.99999999999999E+307,$H$2:H806)+1,"")</f>
        <v/>
      </c>
      <c r="I807" s="31" t="str">
        <f>IF(AND(B807=I$1),LOOKUP(9.99999999999999E+307,$I$2:I806)+1,"")</f>
        <v/>
      </c>
      <c r="J807" s="31">
        <f>IF(AND(B807=J$1),LOOKUP(9.99999999999999E+307,$J$2:J806)+1,"")</f>
        <v>641</v>
      </c>
      <c r="K807" s="31">
        <f>IF(AND(B807=K$1),LOOKUP(9.99999999999999E+307,$K$2:K806)+1,"")</f>
        <v>641</v>
      </c>
      <c r="L807" s="31">
        <f>IF(AND(B807=L$1),LOOKUP(9.99999999999999E+307,$L$2:L806)+1,"")</f>
        <v>641</v>
      </c>
      <c r="M807" s="31">
        <f>IF(AND(B807=M$1),LOOKUP(9.99999999999999E+307,$M$2:M806)+1,"")</f>
        <v>641</v>
      </c>
      <c r="N807" s="31" t="e">
        <f>IF(AND(B807=N$1),LOOKUP(9.99999999999999E+307,$N$2:N806)+1,"")</f>
        <v>#REF!</v>
      </c>
      <c r="O807" s="31" t="e">
        <f>IF(AND($B807=O$1),LOOKUP(9.99999999999999E+307,$O$2:O806)+1,"")</f>
        <v>#REF!</v>
      </c>
      <c r="P807" s="31" t="e">
        <f>IF(AND($B807=P$1),LOOKUP(9.99999999999999E+307,$P$2:P806)+1,"")</f>
        <v>#REF!</v>
      </c>
      <c r="Q807" s="31" t="e">
        <f>IF(AND($B807=Q$1),LOOKUP(9.99999999999999E+307,$Q$2:Q806)+1,"")</f>
        <v>#REF!</v>
      </c>
      <c r="R807" s="31">
        <f>IF(AND($B807=R$1),LOOKUP(9.99999999999999E+307,$R$2:R806)+1,"")</f>
        <v>641</v>
      </c>
      <c r="S807" s="31">
        <f>IF(AND($B807=S$1),LOOKUP(9.99999999999999E+307,$S$2:S806)+1,"")</f>
        <v>641</v>
      </c>
      <c r="T807" s="265"/>
      <c r="U807" s="265"/>
      <c r="V807" s="265"/>
      <c r="AA807" s="254" t="str">
        <f t="shared" si="90"/>
        <v/>
      </c>
      <c r="AB807" s="254" t="str">
        <f t="shared" si="91"/>
        <v/>
      </c>
      <c r="AC807" s="255">
        <f t="shared" si="87"/>
        <v>0</v>
      </c>
      <c r="AD807" s="255">
        <f t="shared" si="88"/>
        <v>3836</v>
      </c>
      <c r="AE807" s="256" t="str">
        <f t="shared" si="92"/>
        <v/>
      </c>
      <c r="AF807" s="252" t="str">
        <f t="shared" si="86"/>
        <v>-</v>
      </c>
    </row>
    <row r="808" spans="1:32" ht="20.149999999999999" customHeight="1" x14ac:dyDescent="0.75">
      <c r="A808" s="31">
        <v>806</v>
      </c>
      <c r="B808" s="237"/>
      <c r="C808" s="270"/>
      <c r="D808" s="258"/>
      <c r="E808" s="259"/>
      <c r="F808" s="259"/>
      <c r="G808" s="253" t="str">
        <f t="shared" si="89"/>
        <v/>
      </c>
      <c r="H808" s="31" t="str">
        <f>IF(AND(B808=H$1),LOOKUP(9.99999999999999E+307,$H$2:H807)+1,"")</f>
        <v/>
      </c>
      <c r="I808" s="31" t="str">
        <f>IF(AND(B808=I$1),LOOKUP(9.99999999999999E+307,$I$2:I807)+1,"")</f>
        <v/>
      </c>
      <c r="J808" s="31">
        <f>IF(AND(B808=J$1),LOOKUP(9.99999999999999E+307,$J$2:J807)+1,"")</f>
        <v>642</v>
      </c>
      <c r="K808" s="31">
        <f>IF(AND(B808=K$1),LOOKUP(9.99999999999999E+307,$K$2:K807)+1,"")</f>
        <v>642</v>
      </c>
      <c r="L808" s="31">
        <f>IF(AND(B808=L$1),LOOKUP(9.99999999999999E+307,$L$2:L807)+1,"")</f>
        <v>642</v>
      </c>
      <c r="M808" s="31">
        <f>IF(AND(B808=M$1),LOOKUP(9.99999999999999E+307,$M$2:M807)+1,"")</f>
        <v>642</v>
      </c>
      <c r="N808" s="31" t="e">
        <f>IF(AND(B808=N$1),LOOKUP(9.99999999999999E+307,$N$2:N807)+1,"")</f>
        <v>#REF!</v>
      </c>
      <c r="O808" s="31" t="e">
        <f>IF(AND($B808=O$1),LOOKUP(9.99999999999999E+307,$O$2:O807)+1,"")</f>
        <v>#REF!</v>
      </c>
      <c r="P808" s="31" t="e">
        <f>IF(AND($B808=P$1),LOOKUP(9.99999999999999E+307,$P$2:P807)+1,"")</f>
        <v>#REF!</v>
      </c>
      <c r="Q808" s="31" t="e">
        <f>IF(AND($B808=Q$1),LOOKUP(9.99999999999999E+307,$Q$2:Q807)+1,"")</f>
        <v>#REF!</v>
      </c>
      <c r="R808" s="31">
        <f>IF(AND($B808=R$1),LOOKUP(9.99999999999999E+307,$R$2:R807)+1,"")</f>
        <v>642</v>
      </c>
      <c r="S808" s="31">
        <f>IF(AND($B808=S$1),LOOKUP(9.99999999999999E+307,$S$2:S807)+1,"")</f>
        <v>642</v>
      </c>
      <c r="T808" s="265"/>
      <c r="U808" s="265"/>
      <c r="V808" s="265"/>
      <c r="AA808" s="254" t="str">
        <f t="shared" si="90"/>
        <v/>
      </c>
      <c r="AB808" s="254" t="str">
        <f t="shared" si="91"/>
        <v/>
      </c>
      <c r="AC808" s="255">
        <f t="shared" si="87"/>
        <v>0</v>
      </c>
      <c r="AD808" s="255">
        <f t="shared" si="88"/>
        <v>3836</v>
      </c>
      <c r="AE808" s="256" t="str">
        <f t="shared" si="92"/>
        <v/>
      </c>
      <c r="AF808" s="252" t="str">
        <f t="shared" si="86"/>
        <v>-</v>
      </c>
    </row>
    <row r="809" spans="1:32" ht="20.149999999999999" customHeight="1" x14ac:dyDescent="0.75">
      <c r="A809" s="31">
        <v>807</v>
      </c>
      <c r="B809" s="237"/>
      <c r="C809" s="270"/>
      <c r="D809" s="258"/>
      <c r="E809" s="259"/>
      <c r="F809" s="259"/>
      <c r="G809" s="253" t="str">
        <f t="shared" si="89"/>
        <v/>
      </c>
      <c r="H809" s="31" t="str">
        <f>IF(AND(B809=H$1),LOOKUP(9.99999999999999E+307,$H$2:H808)+1,"")</f>
        <v/>
      </c>
      <c r="I809" s="31" t="str">
        <f>IF(AND(B809=I$1),LOOKUP(9.99999999999999E+307,$I$2:I808)+1,"")</f>
        <v/>
      </c>
      <c r="J809" s="31">
        <f>IF(AND(B809=J$1),LOOKUP(9.99999999999999E+307,$J$2:J808)+1,"")</f>
        <v>643</v>
      </c>
      <c r="K809" s="31">
        <f>IF(AND(B809=K$1),LOOKUP(9.99999999999999E+307,$K$2:K808)+1,"")</f>
        <v>643</v>
      </c>
      <c r="L809" s="31">
        <f>IF(AND(B809=L$1),LOOKUP(9.99999999999999E+307,$L$2:L808)+1,"")</f>
        <v>643</v>
      </c>
      <c r="M809" s="31">
        <f>IF(AND(B809=M$1),LOOKUP(9.99999999999999E+307,$M$2:M808)+1,"")</f>
        <v>643</v>
      </c>
      <c r="N809" s="31" t="e">
        <f>IF(AND(B809=N$1),LOOKUP(9.99999999999999E+307,$N$2:N808)+1,"")</f>
        <v>#REF!</v>
      </c>
      <c r="O809" s="31" t="e">
        <f>IF(AND($B809=O$1),LOOKUP(9.99999999999999E+307,$O$2:O808)+1,"")</f>
        <v>#REF!</v>
      </c>
      <c r="P809" s="31" t="e">
        <f>IF(AND($B809=P$1),LOOKUP(9.99999999999999E+307,$P$2:P808)+1,"")</f>
        <v>#REF!</v>
      </c>
      <c r="Q809" s="31" t="e">
        <f>IF(AND($B809=Q$1),LOOKUP(9.99999999999999E+307,$Q$2:Q808)+1,"")</f>
        <v>#REF!</v>
      </c>
      <c r="R809" s="31">
        <f>IF(AND($B809=R$1),LOOKUP(9.99999999999999E+307,$R$2:R808)+1,"")</f>
        <v>643</v>
      </c>
      <c r="S809" s="31">
        <f>IF(AND($B809=S$1),LOOKUP(9.99999999999999E+307,$S$2:S808)+1,"")</f>
        <v>643</v>
      </c>
      <c r="T809" s="265"/>
      <c r="U809" s="265"/>
      <c r="V809" s="265"/>
      <c r="AA809" s="254" t="str">
        <f t="shared" si="90"/>
        <v/>
      </c>
      <c r="AB809" s="254" t="str">
        <f t="shared" si="91"/>
        <v/>
      </c>
      <c r="AC809" s="255">
        <f t="shared" si="87"/>
        <v>0</v>
      </c>
      <c r="AD809" s="255">
        <f t="shared" si="88"/>
        <v>3836</v>
      </c>
      <c r="AE809" s="256" t="str">
        <f t="shared" si="92"/>
        <v/>
      </c>
      <c r="AF809" s="252" t="str">
        <f t="shared" si="86"/>
        <v>-</v>
      </c>
    </row>
    <row r="810" spans="1:32" ht="20.149999999999999" customHeight="1" x14ac:dyDescent="0.75">
      <c r="A810" s="31">
        <v>808</v>
      </c>
      <c r="B810" s="237"/>
      <c r="C810" s="270"/>
      <c r="D810" s="258"/>
      <c r="E810" s="259"/>
      <c r="F810" s="259"/>
      <c r="G810" s="253" t="str">
        <f t="shared" si="89"/>
        <v/>
      </c>
      <c r="H810" s="31" t="str">
        <f>IF(AND(B810=H$1),LOOKUP(9.99999999999999E+307,$H$2:H809)+1,"")</f>
        <v/>
      </c>
      <c r="I810" s="31" t="str">
        <f>IF(AND(B810=I$1),LOOKUP(9.99999999999999E+307,$I$2:I809)+1,"")</f>
        <v/>
      </c>
      <c r="J810" s="31">
        <f>IF(AND(B810=J$1),LOOKUP(9.99999999999999E+307,$J$2:J809)+1,"")</f>
        <v>644</v>
      </c>
      <c r="K810" s="31">
        <f>IF(AND(B810=K$1),LOOKUP(9.99999999999999E+307,$K$2:K809)+1,"")</f>
        <v>644</v>
      </c>
      <c r="L810" s="31">
        <f>IF(AND(B810=L$1),LOOKUP(9.99999999999999E+307,$L$2:L809)+1,"")</f>
        <v>644</v>
      </c>
      <c r="M810" s="31">
        <f>IF(AND(B810=M$1),LOOKUP(9.99999999999999E+307,$M$2:M809)+1,"")</f>
        <v>644</v>
      </c>
      <c r="N810" s="31" t="e">
        <f>IF(AND(B810=N$1),LOOKUP(9.99999999999999E+307,$N$2:N809)+1,"")</f>
        <v>#REF!</v>
      </c>
      <c r="O810" s="31" t="e">
        <f>IF(AND($B810=O$1),LOOKUP(9.99999999999999E+307,$O$2:O809)+1,"")</f>
        <v>#REF!</v>
      </c>
      <c r="P810" s="31" t="e">
        <f>IF(AND($B810=P$1),LOOKUP(9.99999999999999E+307,$P$2:P809)+1,"")</f>
        <v>#REF!</v>
      </c>
      <c r="Q810" s="31" t="e">
        <f>IF(AND($B810=Q$1),LOOKUP(9.99999999999999E+307,$Q$2:Q809)+1,"")</f>
        <v>#REF!</v>
      </c>
      <c r="R810" s="31">
        <f>IF(AND($B810=R$1),LOOKUP(9.99999999999999E+307,$R$2:R809)+1,"")</f>
        <v>644</v>
      </c>
      <c r="S810" s="31">
        <f>IF(AND($B810=S$1),LOOKUP(9.99999999999999E+307,$S$2:S809)+1,"")</f>
        <v>644</v>
      </c>
      <c r="T810" s="265"/>
      <c r="U810" s="265"/>
      <c r="V810" s="265"/>
      <c r="AA810" s="254" t="str">
        <f t="shared" si="90"/>
        <v/>
      </c>
      <c r="AB810" s="254" t="str">
        <f t="shared" si="91"/>
        <v/>
      </c>
      <c r="AC810" s="255">
        <f t="shared" si="87"/>
        <v>0</v>
      </c>
      <c r="AD810" s="255">
        <f t="shared" si="88"/>
        <v>3836</v>
      </c>
      <c r="AE810" s="256" t="str">
        <f t="shared" si="92"/>
        <v/>
      </c>
      <c r="AF810" s="252" t="str">
        <f t="shared" si="86"/>
        <v>-</v>
      </c>
    </row>
    <row r="811" spans="1:32" ht="20.149999999999999" customHeight="1" x14ac:dyDescent="0.75">
      <c r="A811" s="31">
        <v>809</v>
      </c>
      <c r="B811" s="237"/>
      <c r="C811" s="270"/>
      <c r="D811" s="258"/>
      <c r="E811" s="259"/>
      <c r="F811" s="259"/>
      <c r="G811" s="253" t="str">
        <f t="shared" si="89"/>
        <v/>
      </c>
      <c r="H811" s="31" t="str">
        <f>IF(AND(B811=H$1),LOOKUP(9.99999999999999E+307,$H$2:H810)+1,"")</f>
        <v/>
      </c>
      <c r="I811" s="31" t="str">
        <f>IF(AND(B811=I$1),LOOKUP(9.99999999999999E+307,$I$2:I810)+1,"")</f>
        <v/>
      </c>
      <c r="J811" s="31">
        <f>IF(AND(B811=J$1),LOOKUP(9.99999999999999E+307,$J$2:J810)+1,"")</f>
        <v>645</v>
      </c>
      <c r="K811" s="31">
        <f>IF(AND(B811=K$1),LOOKUP(9.99999999999999E+307,$K$2:K810)+1,"")</f>
        <v>645</v>
      </c>
      <c r="L811" s="31">
        <f>IF(AND(B811=L$1),LOOKUP(9.99999999999999E+307,$L$2:L810)+1,"")</f>
        <v>645</v>
      </c>
      <c r="M811" s="31">
        <f>IF(AND(B811=M$1),LOOKUP(9.99999999999999E+307,$M$2:M810)+1,"")</f>
        <v>645</v>
      </c>
      <c r="N811" s="31" t="e">
        <f>IF(AND(B811=N$1),LOOKUP(9.99999999999999E+307,$N$2:N810)+1,"")</f>
        <v>#REF!</v>
      </c>
      <c r="O811" s="31" t="e">
        <f>IF(AND($B811=O$1),LOOKUP(9.99999999999999E+307,$O$2:O810)+1,"")</f>
        <v>#REF!</v>
      </c>
      <c r="P811" s="31" t="e">
        <f>IF(AND($B811=P$1),LOOKUP(9.99999999999999E+307,$P$2:P810)+1,"")</f>
        <v>#REF!</v>
      </c>
      <c r="Q811" s="31" t="e">
        <f>IF(AND($B811=Q$1),LOOKUP(9.99999999999999E+307,$Q$2:Q810)+1,"")</f>
        <v>#REF!</v>
      </c>
      <c r="R811" s="31">
        <f>IF(AND($B811=R$1),LOOKUP(9.99999999999999E+307,$R$2:R810)+1,"")</f>
        <v>645</v>
      </c>
      <c r="S811" s="31">
        <f>IF(AND($B811=S$1),LOOKUP(9.99999999999999E+307,$S$2:S810)+1,"")</f>
        <v>645</v>
      </c>
      <c r="T811" s="265"/>
      <c r="U811" s="265"/>
      <c r="V811" s="265"/>
      <c r="AA811" s="254" t="str">
        <f t="shared" si="90"/>
        <v/>
      </c>
      <c r="AB811" s="254" t="str">
        <f t="shared" si="91"/>
        <v/>
      </c>
      <c r="AC811" s="255">
        <f t="shared" si="87"/>
        <v>0</v>
      </c>
      <c r="AD811" s="255">
        <f t="shared" si="88"/>
        <v>3836</v>
      </c>
      <c r="AE811" s="256" t="str">
        <f t="shared" si="92"/>
        <v/>
      </c>
      <c r="AF811" s="252" t="str">
        <f t="shared" si="86"/>
        <v>-</v>
      </c>
    </row>
    <row r="812" spans="1:32" ht="20.149999999999999" customHeight="1" x14ac:dyDescent="0.75">
      <c r="A812" s="31">
        <v>810</v>
      </c>
      <c r="B812" s="237"/>
      <c r="C812" s="270"/>
      <c r="D812" s="258"/>
      <c r="E812" s="259"/>
      <c r="F812" s="259"/>
      <c r="G812" s="253" t="str">
        <f t="shared" si="89"/>
        <v/>
      </c>
      <c r="H812" s="31" t="str">
        <f>IF(AND(B812=H$1),LOOKUP(9.99999999999999E+307,$H$2:H811)+1,"")</f>
        <v/>
      </c>
      <c r="I812" s="31" t="str">
        <f>IF(AND(B812=I$1),LOOKUP(9.99999999999999E+307,$I$2:I811)+1,"")</f>
        <v/>
      </c>
      <c r="J812" s="31">
        <f>IF(AND(B812=J$1),LOOKUP(9.99999999999999E+307,$J$2:J811)+1,"")</f>
        <v>646</v>
      </c>
      <c r="K812" s="31">
        <f>IF(AND(B812=K$1),LOOKUP(9.99999999999999E+307,$K$2:K811)+1,"")</f>
        <v>646</v>
      </c>
      <c r="L812" s="31">
        <f>IF(AND(B812=L$1),LOOKUP(9.99999999999999E+307,$L$2:L811)+1,"")</f>
        <v>646</v>
      </c>
      <c r="M812" s="31">
        <f>IF(AND(B812=M$1),LOOKUP(9.99999999999999E+307,$M$2:M811)+1,"")</f>
        <v>646</v>
      </c>
      <c r="N812" s="31" t="e">
        <f>IF(AND(B812=N$1),LOOKUP(9.99999999999999E+307,$N$2:N811)+1,"")</f>
        <v>#REF!</v>
      </c>
      <c r="O812" s="31" t="e">
        <f>IF(AND($B812=O$1),LOOKUP(9.99999999999999E+307,$O$2:O811)+1,"")</f>
        <v>#REF!</v>
      </c>
      <c r="P812" s="31" t="e">
        <f>IF(AND($B812=P$1),LOOKUP(9.99999999999999E+307,$P$2:P811)+1,"")</f>
        <v>#REF!</v>
      </c>
      <c r="Q812" s="31" t="e">
        <f>IF(AND($B812=Q$1),LOOKUP(9.99999999999999E+307,$Q$2:Q811)+1,"")</f>
        <v>#REF!</v>
      </c>
      <c r="R812" s="31">
        <f>IF(AND($B812=R$1),LOOKUP(9.99999999999999E+307,$R$2:R811)+1,"")</f>
        <v>646</v>
      </c>
      <c r="S812" s="31">
        <f>IF(AND($B812=S$1),LOOKUP(9.99999999999999E+307,$S$2:S811)+1,"")</f>
        <v>646</v>
      </c>
      <c r="T812" s="265"/>
      <c r="U812" s="265"/>
      <c r="V812" s="265"/>
      <c r="AA812" s="254" t="str">
        <f t="shared" si="90"/>
        <v/>
      </c>
      <c r="AB812" s="254" t="str">
        <f t="shared" si="91"/>
        <v/>
      </c>
      <c r="AC812" s="255">
        <f t="shared" si="87"/>
        <v>0</v>
      </c>
      <c r="AD812" s="255">
        <f t="shared" si="88"/>
        <v>3836</v>
      </c>
      <c r="AE812" s="256" t="str">
        <f t="shared" si="92"/>
        <v/>
      </c>
      <c r="AF812" s="252" t="str">
        <f t="shared" si="86"/>
        <v>-</v>
      </c>
    </row>
    <row r="813" spans="1:32" ht="20.149999999999999" customHeight="1" x14ac:dyDescent="0.75">
      <c r="A813" s="31">
        <v>811</v>
      </c>
      <c r="B813" s="237"/>
      <c r="C813" s="270"/>
      <c r="D813" s="258"/>
      <c r="E813" s="259"/>
      <c r="F813" s="259"/>
      <c r="G813" s="253" t="str">
        <f t="shared" si="89"/>
        <v/>
      </c>
      <c r="H813" s="31" t="str">
        <f>IF(AND(B813=H$1),LOOKUP(9.99999999999999E+307,$H$2:H812)+1,"")</f>
        <v/>
      </c>
      <c r="I813" s="31" t="str">
        <f>IF(AND(B813=I$1),LOOKUP(9.99999999999999E+307,$I$2:I812)+1,"")</f>
        <v/>
      </c>
      <c r="J813" s="31">
        <f>IF(AND(B813=J$1),LOOKUP(9.99999999999999E+307,$J$2:J812)+1,"")</f>
        <v>647</v>
      </c>
      <c r="K813" s="31">
        <f>IF(AND(B813=K$1),LOOKUP(9.99999999999999E+307,$K$2:K812)+1,"")</f>
        <v>647</v>
      </c>
      <c r="L813" s="31">
        <f>IF(AND(B813=L$1),LOOKUP(9.99999999999999E+307,$L$2:L812)+1,"")</f>
        <v>647</v>
      </c>
      <c r="M813" s="31">
        <f>IF(AND(B813=M$1),LOOKUP(9.99999999999999E+307,$M$2:M812)+1,"")</f>
        <v>647</v>
      </c>
      <c r="N813" s="31" t="e">
        <f>IF(AND(B813=N$1),LOOKUP(9.99999999999999E+307,$N$2:N812)+1,"")</f>
        <v>#REF!</v>
      </c>
      <c r="O813" s="31" t="e">
        <f>IF(AND($B813=O$1),LOOKUP(9.99999999999999E+307,$O$2:O812)+1,"")</f>
        <v>#REF!</v>
      </c>
      <c r="P813" s="31" t="e">
        <f>IF(AND($B813=P$1),LOOKUP(9.99999999999999E+307,$P$2:P812)+1,"")</f>
        <v>#REF!</v>
      </c>
      <c r="Q813" s="31" t="e">
        <f>IF(AND($B813=Q$1),LOOKUP(9.99999999999999E+307,$Q$2:Q812)+1,"")</f>
        <v>#REF!</v>
      </c>
      <c r="R813" s="31">
        <f>IF(AND($B813=R$1),LOOKUP(9.99999999999999E+307,$R$2:R812)+1,"")</f>
        <v>647</v>
      </c>
      <c r="S813" s="31">
        <f>IF(AND($B813=S$1),LOOKUP(9.99999999999999E+307,$S$2:S812)+1,"")</f>
        <v>647</v>
      </c>
      <c r="T813" s="265"/>
      <c r="U813" s="265"/>
      <c r="V813" s="265"/>
      <c r="AA813" s="254" t="str">
        <f t="shared" si="90"/>
        <v/>
      </c>
      <c r="AB813" s="254" t="str">
        <f t="shared" si="91"/>
        <v/>
      </c>
      <c r="AC813" s="255">
        <f t="shared" si="87"/>
        <v>0</v>
      </c>
      <c r="AD813" s="255">
        <f t="shared" si="88"/>
        <v>3836</v>
      </c>
      <c r="AE813" s="256" t="str">
        <f t="shared" si="92"/>
        <v/>
      </c>
      <c r="AF813" s="252" t="str">
        <f t="shared" si="86"/>
        <v>-</v>
      </c>
    </row>
    <row r="814" spans="1:32" ht="20.149999999999999" customHeight="1" x14ac:dyDescent="0.75">
      <c r="A814" s="31">
        <v>812</v>
      </c>
      <c r="B814" s="237"/>
      <c r="C814" s="270"/>
      <c r="D814" s="258"/>
      <c r="E814" s="259"/>
      <c r="F814" s="259"/>
      <c r="G814" s="253" t="str">
        <f t="shared" si="89"/>
        <v/>
      </c>
      <c r="H814" s="31" t="str">
        <f>IF(AND(B814=H$1),LOOKUP(9.99999999999999E+307,$H$2:H813)+1,"")</f>
        <v/>
      </c>
      <c r="I814" s="31" t="str">
        <f>IF(AND(B814=I$1),LOOKUP(9.99999999999999E+307,$I$2:I813)+1,"")</f>
        <v/>
      </c>
      <c r="J814" s="31">
        <f>IF(AND(B814=J$1),LOOKUP(9.99999999999999E+307,$J$2:J813)+1,"")</f>
        <v>648</v>
      </c>
      <c r="K814" s="31">
        <f>IF(AND(B814=K$1),LOOKUP(9.99999999999999E+307,$K$2:K813)+1,"")</f>
        <v>648</v>
      </c>
      <c r="L814" s="31">
        <f>IF(AND(B814=L$1),LOOKUP(9.99999999999999E+307,$L$2:L813)+1,"")</f>
        <v>648</v>
      </c>
      <c r="M814" s="31">
        <f>IF(AND(B814=M$1),LOOKUP(9.99999999999999E+307,$M$2:M813)+1,"")</f>
        <v>648</v>
      </c>
      <c r="N814" s="31" t="e">
        <f>IF(AND(B814=N$1),LOOKUP(9.99999999999999E+307,$N$2:N813)+1,"")</f>
        <v>#REF!</v>
      </c>
      <c r="O814" s="31" t="e">
        <f>IF(AND($B814=O$1),LOOKUP(9.99999999999999E+307,$O$2:O813)+1,"")</f>
        <v>#REF!</v>
      </c>
      <c r="P814" s="31" t="e">
        <f>IF(AND($B814=P$1),LOOKUP(9.99999999999999E+307,$P$2:P813)+1,"")</f>
        <v>#REF!</v>
      </c>
      <c r="Q814" s="31" t="e">
        <f>IF(AND($B814=Q$1),LOOKUP(9.99999999999999E+307,$Q$2:Q813)+1,"")</f>
        <v>#REF!</v>
      </c>
      <c r="R814" s="31">
        <f>IF(AND($B814=R$1),LOOKUP(9.99999999999999E+307,$R$2:R813)+1,"")</f>
        <v>648</v>
      </c>
      <c r="S814" s="31">
        <f>IF(AND($B814=S$1),LOOKUP(9.99999999999999E+307,$S$2:S813)+1,"")</f>
        <v>648</v>
      </c>
      <c r="T814" s="265"/>
      <c r="U814" s="265"/>
      <c r="V814" s="265"/>
      <c r="AA814" s="254" t="str">
        <f t="shared" si="90"/>
        <v/>
      </c>
      <c r="AB814" s="254" t="str">
        <f t="shared" si="91"/>
        <v/>
      </c>
      <c r="AC814" s="255">
        <f t="shared" si="87"/>
        <v>0</v>
      </c>
      <c r="AD814" s="255">
        <f t="shared" si="88"/>
        <v>3836</v>
      </c>
      <c r="AE814" s="256" t="str">
        <f t="shared" si="92"/>
        <v/>
      </c>
      <c r="AF814" s="252" t="str">
        <f t="shared" si="86"/>
        <v>-</v>
      </c>
    </row>
    <row r="815" spans="1:32" ht="20.149999999999999" customHeight="1" x14ac:dyDescent="0.75">
      <c r="A815" s="31">
        <v>813</v>
      </c>
      <c r="B815" s="237"/>
      <c r="C815" s="270"/>
      <c r="D815" s="258"/>
      <c r="E815" s="259"/>
      <c r="F815" s="259"/>
      <c r="G815" s="253" t="str">
        <f t="shared" si="89"/>
        <v/>
      </c>
      <c r="H815" s="31" t="str">
        <f>IF(AND(B815=H$1),LOOKUP(9.99999999999999E+307,$H$2:H814)+1,"")</f>
        <v/>
      </c>
      <c r="I815" s="31" t="str">
        <f>IF(AND(B815=I$1),LOOKUP(9.99999999999999E+307,$I$2:I814)+1,"")</f>
        <v/>
      </c>
      <c r="J815" s="31">
        <f>IF(AND(B815=J$1),LOOKUP(9.99999999999999E+307,$J$2:J814)+1,"")</f>
        <v>649</v>
      </c>
      <c r="K815" s="31">
        <f>IF(AND(B815=K$1),LOOKUP(9.99999999999999E+307,$K$2:K814)+1,"")</f>
        <v>649</v>
      </c>
      <c r="L815" s="31">
        <f>IF(AND(B815=L$1),LOOKUP(9.99999999999999E+307,$L$2:L814)+1,"")</f>
        <v>649</v>
      </c>
      <c r="M815" s="31">
        <f>IF(AND(B815=M$1),LOOKUP(9.99999999999999E+307,$M$2:M814)+1,"")</f>
        <v>649</v>
      </c>
      <c r="N815" s="31" t="e">
        <f>IF(AND(B815=N$1),LOOKUP(9.99999999999999E+307,$N$2:N814)+1,"")</f>
        <v>#REF!</v>
      </c>
      <c r="O815" s="31" t="e">
        <f>IF(AND($B815=O$1),LOOKUP(9.99999999999999E+307,$O$2:O814)+1,"")</f>
        <v>#REF!</v>
      </c>
      <c r="P815" s="31" t="e">
        <f>IF(AND($B815=P$1),LOOKUP(9.99999999999999E+307,$P$2:P814)+1,"")</f>
        <v>#REF!</v>
      </c>
      <c r="Q815" s="31" t="e">
        <f>IF(AND($B815=Q$1),LOOKUP(9.99999999999999E+307,$Q$2:Q814)+1,"")</f>
        <v>#REF!</v>
      </c>
      <c r="R815" s="31">
        <f>IF(AND($B815=R$1),LOOKUP(9.99999999999999E+307,$R$2:R814)+1,"")</f>
        <v>649</v>
      </c>
      <c r="S815" s="31">
        <f>IF(AND($B815=S$1),LOOKUP(9.99999999999999E+307,$S$2:S814)+1,"")</f>
        <v>649</v>
      </c>
      <c r="T815" s="265"/>
      <c r="U815" s="265"/>
      <c r="V815" s="265"/>
      <c r="AA815" s="254" t="str">
        <f t="shared" si="90"/>
        <v/>
      </c>
      <c r="AB815" s="254" t="str">
        <f t="shared" si="91"/>
        <v/>
      </c>
      <c r="AC815" s="255">
        <f t="shared" si="87"/>
        <v>0</v>
      </c>
      <c r="AD815" s="255">
        <f t="shared" si="88"/>
        <v>3836</v>
      </c>
      <c r="AE815" s="256" t="str">
        <f t="shared" si="92"/>
        <v/>
      </c>
      <c r="AF815" s="252" t="str">
        <f t="shared" ref="AF815:AF878" si="93">CONCATENATE(B815,"-",AE815)</f>
        <v>-</v>
      </c>
    </row>
    <row r="816" spans="1:32" ht="20.149999999999999" customHeight="1" x14ac:dyDescent="0.75">
      <c r="A816" s="31">
        <v>814</v>
      </c>
      <c r="B816" s="237"/>
      <c r="C816" s="270"/>
      <c r="D816" s="258"/>
      <c r="E816" s="259"/>
      <c r="F816" s="259"/>
      <c r="G816" s="253" t="str">
        <f t="shared" si="89"/>
        <v/>
      </c>
      <c r="H816" s="31" t="str">
        <f>IF(AND(B816=H$1),LOOKUP(9.99999999999999E+307,$H$2:H815)+1,"")</f>
        <v/>
      </c>
      <c r="I816" s="31" t="str">
        <f>IF(AND(B816=I$1),LOOKUP(9.99999999999999E+307,$I$2:I815)+1,"")</f>
        <v/>
      </c>
      <c r="J816" s="31">
        <f>IF(AND(B816=J$1),LOOKUP(9.99999999999999E+307,$J$2:J815)+1,"")</f>
        <v>650</v>
      </c>
      <c r="K816" s="31">
        <f>IF(AND(B816=K$1),LOOKUP(9.99999999999999E+307,$K$2:K815)+1,"")</f>
        <v>650</v>
      </c>
      <c r="L816" s="31">
        <f>IF(AND(B816=L$1),LOOKUP(9.99999999999999E+307,$L$2:L815)+1,"")</f>
        <v>650</v>
      </c>
      <c r="M816" s="31">
        <f>IF(AND(B816=M$1),LOOKUP(9.99999999999999E+307,$M$2:M815)+1,"")</f>
        <v>650</v>
      </c>
      <c r="N816" s="31" t="e">
        <f>IF(AND(B816=N$1),LOOKUP(9.99999999999999E+307,$N$2:N815)+1,"")</f>
        <v>#REF!</v>
      </c>
      <c r="O816" s="31" t="e">
        <f>IF(AND($B816=O$1),LOOKUP(9.99999999999999E+307,$O$2:O815)+1,"")</f>
        <v>#REF!</v>
      </c>
      <c r="P816" s="31" t="e">
        <f>IF(AND($B816=P$1),LOOKUP(9.99999999999999E+307,$P$2:P815)+1,"")</f>
        <v>#REF!</v>
      </c>
      <c r="Q816" s="31" t="e">
        <f>IF(AND($B816=Q$1),LOOKUP(9.99999999999999E+307,$Q$2:Q815)+1,"")</f>
        <v>#REF!</v>
      </c>
      <c r="R816" s="31">
        <f>IF(AND($B816=R$1),LOOKUP(9.99999999999999E+307,$R$2:R815)+1,"")</f>
        <v>650</v>
      </c>
      <c r="S816" s="31">
        <f>IF(AND($B816=S$1),LOOKUP(9.99999999999999E+307,$S$2:S815)+1,"")</f>
        <v>650</v>
      </c>
      <c r="T816" s="265"/>
      <c r="U816" s="265"/>
      <c r="V816" s="265"/>
      <c r="AA816" s="254" t="str">
        <f t="shared" si="90"/>
        <v/>
      </c>
      <c r="AB816" s="254" t="str">
        <f t="shared" si="91"/>
        <v/>
      </c>
      <c r="AC816" s="255">
        <f t="shared" si="87"/>
        <v>0</v>
      </c>
      <c r="AD816" s="255">
        <f t="shared" si="88"/>
        <v>3836</v>
      </c>
      <c r="AE816" s="256" t="str">
        <f t="shared" si="92"/>
        <v/>
      </c>
      <c r="AF816" s="252" t="str">
        <f t="shared" si="93"/>
        <v>-</v>
      </c>
    </row>
    <row r="817" spans="1:32" ht="20.149999999999999" customHeight="1" x14ac:dyDescent="0.75">
      <c r="A817" s="31">
        <v>815</v>
      </c>
      <c r="B817" s="237"/>
      <c r="C817" s="270"/>
      <c r="D817" s="258"/>
      <c r="E817" s="259"/>
      <c r="F817" s="259"/>
      <c r="G817" s="253" t="str">
        <f t="shared" si="89"/>
        <v/>
      </c>
      <c r="H817" s="31" t="str">
        <f>IF(AND(B817=H$1),LOOKUP(9.99999999999999E+307,$H$2:H816)+1,"")</f>
        <v/>
      </c>
      <c r="I817" s="31" t="str">
        <f>IF(AND(B817=I$1),LOOKUP(9.99999999999999E+307,$I$2:I816)+1,"")</f>
        <v/>
      </c>
      <c r="J817" s="31">
        <f>IF(AND(B817=J$1),LOOKUP(9.99999999999999E+307,$J$2:J816)+1,"")</f>
        <v>651</v>
      </c>
      <c r="K817" s="31">
        <f>IF(AND(B817=K$1),LOOKUP(9.99999999999999E+307,$K$2:K816)+1,"")</f>
        <v>651</v>
      </c>
      <c r="L817" s="31">
        <f>IF(AND(B817=L$1),LOOKUP(9.99999999999999E+307,$L$2:L816)+1,"")</f>
        <v>651</v>
      </c>
      <c r="M817" s="31">
        <f>IF(AND(B817=M$1),LOOKUP(9.99999999999999E+307,$M$2:M816)+1,"")</f>
        <v>651</v>
      </c>
      <c r="N817" s="31" t="e">
        <f>IF(AND(B817=N$1),LOOKUP(9.99999999999999E+307,$N$2:N816)+1,"")</f>
        <v>#REF!</v>
      </c>
      <c r="O817" s="31" t="e">
        <f>IF(AND($B817=O$1),LOOKUP(9.99999999999999E+307,$O$2:O816)+1,"")</f>
        <v>#REF!</v>
      </c>
      <c r="P817" s="31" t="e">
        <f>IF(AND($B817=P$1),LOOKUP(9.99999999999999E+307,$P$2:P816)+1,"")</f>
        <v>#REF!</v>
      </c>
      <c r="Q817" s="31" t="e">
        <f>IF(AND($B817=Q$1),LOOKUP(9.99999999999999E+307,$Q$2:Q816)+1,"")</f>
        <v>#REF!</v>
      </c>
      <c r="R817" s="31">
        <f>IF(AND($B817=R$1),LOOKUP(9.99999999999999E+307,$R$2:R816)+1,"")</f>
        <v>651</v>
      </c>
      <c r="S817" s="31">
        <f>IF(AND($B817=S$1),LOOKUP(9.99999999999999E+307,$S$2:S816)+1,"")</f>
        <v>651</v>
      </c>
      <c r="T817" s="265"/>
      <c r="U817" s="265"/>
      <c r="V817" s="265"/>
      <c r="AA817" s="254" t="str">
        <f t="shared" si="90"/>
        <v/>
      </c>
      <c r="AB817" s="254" t="str">
        <f t="shared" si="91"/>
        <v/>
      </c>
      <c r="AC817" s="255">
        <f t="shared" si="87"/>
        <v>0</v>
      </c>
      <c r="AD817" s="255">
        <f t="shared" si="88"/>
        <v>3836</v>
      </c>
      <c r="AE817" s="256" t="str">
        <f t="shared" si="92"/>
        <v/>
      </c>
      <c r="AF817" s="252" t="str">
        <f t="shared" si="93"/>
        <v>-</v>
      </c>
    </row>
    <row r="818" spans="1:32" ht="20.149999999999999" customHeight="1" x14ac:dyDescent="0.75">
      <c r="A818" s="31">
        <v>816</v>
      </c>
      <c r="B818" s="237"/>
      <c r="C818" s="270"/>
      <c r="D818" s="258"/>
      <c r="E818" s="259"/>
      <c r="F818" s="259"/>
      <c r="G818" s="253" t="str">
        <f t="shared" si="89"/>
        <v/>
      </c>
      <c r="H818" s="31" t="str">
        <f>IF(AND(B818=H$1),LOOKUP(9.99999999999999E+307,$H$2:H817)+1,"")</f>
        <v/>
      </c>
      <c r="I818" s="31" t="str">
        <f>IF(AND(B818=I$1),LOOKUP(9.99999999999999E+307,$I$2:I817)+1,"")</f>
        <v/>
      </c>
      <c r="J818" s="31">
        <f>IF(AND(B818=J$1),LOOKUP(9.99999999999999E+307,$J$2:J817)+1,"")</f>
        <v>652</v>
      </c>
      <c r="K818" s="31">
        <f>IF(AND(B818=K$1),LOOKUP(9.99999999999999E+307,$K$2:K817)+1,"")</f>
        <v>652</v>
      </c>
      <c r="L818" s="31">
        <f>IF(AND(B818=L$1),LOOKUP(9.99999999999999E+307,$L$2:L817)+1,"")</f>
        <v>652</v>
      </c>
      <c r="M818" s="31">
        <f>IF(AND(B818=M$1),LOOKUP(9.99999999999999E+307,$M$2:M817)+1,"")</f>
        <v>652</v>
      </c>
      <c r="N818" s="31" t="e">
        <f>IF(AND(B818=N$1),LOOKUP(9.99999999999999E+307,$N$2:N817)+1,"")</f>
        <v>#REF!</v>
      </c>
      <c r="O818" s="31" t="e">
        <f>IF(AND($B818=O$1),LOOKUP(9.99999999999999E+307,$O$2:O817)+1,"")</f>
        <v>#REF!</v>
      </c>
      <c r="P818" s="31" t="e">
        <f>IF(AND($B818=P$1),LOOKUP(9.99999999999999E+307,$P$2:P817)+1,"")</f>
        <v>#REF!</v>
      </c>
      <c r="Q818" s="31" t="e">
        <f>IF(AND($B818=Q$1),LOOKUP(9.99999999999999E+307,$Q$2:Q817)+1,"")</f>
        <v>#REF!</v>
      </c>
      <c r="R818" s="31">
        <f>IF(AND($B818=R$1),LOOKUP(9.99999999999999E+307,$R$2:R817)+1,"")</f>
        <v>652</v>
      </c>
      <c r="S818" s="31">
        <f>IF(AND($B818=S$1),LOOKUP(9.99999999999999E+307,$S$2:S817)+1,"")</f>
        <v>652</v>
      </c>
      <c r="T818" s="265"/>
      <c r="U818" s="265"/>
      <c r="V818" s="265"/>
      <c r="AA818" s="254" t="str">
        <f t="shared" si="90"/>
        <v/>
      </c>
      <c r="AB818" s="254" t="str">
        <f t="shared" si="91"/>
        <v/>
      </c>
      <c r="AC818" s="255">
        <f t="shared" si="87"/>
        <v>0</v>
      </c>
      <c r="AD818" s="255">
        <f t="shared" si="88"/>
        <v>3836</v>
      </c>
      <c r="AE818" s="256" t="str">
        <f t="shared" si="92"/>
        <v/>
      </c>
      <c r="AF818" s="252" t="str">
        <f t="shared" si="93"/>
        <v>-</v>
      </c>
    </row>
    <row r="819" spans="1:32" ht="20.149999999999999" customHeight="1" x14ac:dyDescent="0.75">
      <c r="A819" s="31">
        <v>817</v>
      </c>
      <c r="B819" s="237"/>
      <c r="C819" s="270"/>
      <c r="D819" s="258"/>
      <c r="E819" s="259"/>
      <c r="F819" s="259"/>
      <c r="G819" s="253" t="str">
        <f t="shared" si="89"/>
        <v/>
      </c>
      <c r="H819" s="31" t="str">
        <f>IF(AND(B819=H$1),LOOKUP(9.99999999999999E+307,$H$2:H818)+1,"")</f>
        <v/>
      </c>
      <c r="I819" s="31" t="str">
        <f>IF(AND(B819=I$1),LOOKUP(9.99999999999999E+307,$I$2:I818)+1,"")</f>
        <v/>
      </c>
      <c r="J819" s="31">
        <f>IF(AND(B819=J$1),LOOKUP(9.99999999999999E+307,$J$2:J818)+1,"")</f>
        <v>653</v>
      </c>
      <c r="K819" s="31">
        <f>IF(AND(B819=K$1),LOOKUP(9.99999999999999E+307,$K$2:K818)+1,"")</f>
        <v>653</v>
      </c>
      <c r="L819" s="31">
        <f>IF(AND(B819=L$1),LOOKUP(9.99999999999999E+307,$L$2:L818)+1,"")</f>
        <v>653</v>
      </c>
      <c r="M819" s="31">
        <f>IF(AND(B819=M$1),LOOKUP(9.99999999999999E+307,$M$2:M818)+1,"")</f>
        <v>653</v>
      </c>
      <c r="N819" s="31" t="e">
        <f>IF(AND(B819=N$1),LOOKUP(9.99999999999999E+307,$N$2:N818)+1,"")</f>
        <v>#REF!</v>
      </c>
      <c r="O819" s="31" t="e">
        <f>IF(AND($B819=O$1),LOOKUP(9.99999999999999E+307,$O$2:O818)+1,"")</f>
        <v>#REF!</v>
      </c>
      <c r="P819" s="31" t="e">
        <f>IF(AND($B819=P$1),LOOKUP(9.99999999999999E+307,$P$2:P818)+1,"")</f>
        <v>#REF!</v>
      </c>
      <c r="Q819" s="31" t="e">
        <f>IF(AND($B819=Q$1),LOOKUP(9.99999999999999E+307,$Q$2:Q818)+1,"")</f>
        <v>#REF!</v>
      </c>
      <c r="R819" s="31">
        <f>IF(AND($B819=R$1),LOOKUP(9.99999999999999E+307,$R$2:R818)+1,"")</f>
        <v>653</v>
      </c>
      <c r="S819" s="31">
        <f>IF(AND($B819=S$1),LOOKUP(9.99999999999999E+307,$S$2:S818)+1,"")</f>
        <v>653</v>
      </c>
      <c r="T819" s="265"/>
      <c r="U819" s="265"/>
      <c r="V819" s="265"/>
      <c r="AA819" s="254" t="str">
        <f t="shared" si="90"/>
        <v/>
      </c>
      <c r="AB819" s="254" t="str">
        <f t="shared" si="91"/>
        <v/>
      </c>
      <c r="AC819" s="255">
        <f t="shared" si="87"/>
        <v>0</v>
      </c>
      <c r="AD819" s="255">
        <f t="shared" si="88"/>
        <v>3836</v>
      </c>
      <c r="AE819" s="256" t="str">
        <f t="shared" si="92"/>
        <v/>
      </c>
      <c r="AF819" s="252" t="str">
        <f t="shared" si="93"/>
        <v>-</v>
      </c>
    </row>
    <row r="820" spans="1:32" ht="20.149999999999999" customHeight="1" x14ac:dyDescent="0.75">
      <c r="A820" s="31">
        <v>818</v>
      </c>
      <c r="B820" s="237"/>
      <c r="C820" s="270"/>
      <c r="D820" s="258"/>
      <c r="E820" s="259"/>
      <c r="F820" s="259"/>
      <c r="G820" s="253" t="str">
        <f t="shared" si="89"/>
        <v/>
      </c>
      <c r="H820" s="31" t="str">
        <f>IF(AND(B820=H$1),LOOKUP(9.99999999999999E+307,$H$2:H819)+1,"")</f>
        <v/>
      </c>
      <c r="I820" s="31" t="str">
        <f>IF(AND(B820=I$1),LOOKUP(9.99999999999999E+307,$I$2:I819)+1,"")</f>
        <v/>
      </c>
      <c r="J820" s="31">
        <f>IF(AND(B820=J$1),LOOKUP(9.99999999999999E+307,$J$2:J819)+1,"")</f>
        <v>654</v>
      </c>
      <c r="K820" s="31">
        <f>IF(AND(B820=K$1),LOOKUP(9.99999999999999E+307,$K$2:K819)+1,"")</f>
        <v>654</v>
      </c>
      <c r="L820" s="31">
        <f>IF(AND(B820=L$1),LOOKUP(9.99999999999999E+307,$L$2:L819)+1,"")</f>
        <v>654</v>
      </c>
      <c r="M820" s="31">
        <f>IF(AND(B820=M$1),LOOKUP(9.99999999999999E+307,$M$2:M819)+1,"")</f>
        <v>654</v>
      </c>
      <c r="N820" s="31" t="e">
        <f>IF(AND(B820=N$1),LOOKUP(9.99999999999999E+307,$N$2:N819)+1,"")</f>
        <v>#REF!</v>
      </c>
      <c r="O820" s="31" t="e">
        <f>IF(AND($B820=O$1),LOOKUP(9.99999999999999E+307,$O$2:O819)+1,"")</f>
        <v>#REF!</v>
      </c>
      <c r="P820" s="31" t="e">
        <f>IF(AND($B820=P$1),LOOKUP(9.99999999999999E+307,$P$2:P819)+1,"")</f>
        <v>#REF!</v>
      </c>
      <c r="Q820" s="31" t="e">
        <f>IF(AND($B820=Q$1),LOOKUP(9.99999999999999E+307,$Q$2:Q819)+1,"")</f>
        <v>#REF!</v>
      </c>
      <c r="R820" s="31">
        <f>IF(AND($B820=R$1),LOOKUP(9.99999999999999E+307,$R$2:R819)+1,"")</f>
        <v>654</v>
      </c>
      <c r="S820" s="31">
        <f>IF(AND($B820=S$1),LOOKUP(9.99999999999999E+307,$S$2:S819)+1,"")</f>
        <v>654</v>
      </c>
      <c r="T820" s="265"/>
      <c r="U820" s="265"/>
      <c r="V820" s="265"/>
      <c r="AA820" s="254" t="str">
        <f t="shared" si="90"/>
        <v/>
      </c>
      <c r="AB820" s="254" t="str">
        <f t="shared" si="91"/>
        <v/>
      </c>
      <c r="AC820" s="255">
        <f t="shared" si="87"/>
        <v>0</v>
      </c>
      <c r="AD820" s="255">
        <f t="shared" si="88"/>
        <v>3836</v>
      </c>
      <c r="AE820" s="256" t="str">
        <f t="shared" si="92"/>
        <v/>
      </c>
      <c r="AF820" s="252" t="str">
        <f t="shared" si="93"/>
        <v>-</v>
      </c>
    </row>
    <row r="821" spans="1:32" ht="20.149999999999999" customHeight="1" x14ac:dyDescent="0.75">
      <c r="A821" s="31">
        <v>819</v>
      </c>
      <c r="B821" s="237"/>
      <c r="C821" s="270"/>
      <c r="D821" s="258"/>
      <c r="E821" s="259"/>
      <c r="F821" s="259"/>
      <c r="G821" s="253" t="str">
        <f t="shared" si="89"/>
        <v/>
      </c>
      <c r="H821" s="31" t="str">
        <f>IF(AND(B821=H$1),LOOKUP(9.99999999999999E+307,$H$2:H820)+1,"")</f>
        <v/>
      </c>
      <c r="I821" s="31" t="str">
        <f>IF(AND(B821=I$1),LOOKUP(9.99999999999999E+307,$I$2:I820)+1,"")</f>
        <v/>
      </c>
      <c r="J821" s="31">
        <f>IF(AND(B821=J$1),LOOKUP(9.99999999999999E+307,$J$2:J820)+1,"")</f>
        <v>655</v>
      </c>
      <c r="K821" s="31">
        <f>IF(AND(B821=K$1),LOOKUP(9.99999999999999E+307,$K$2:K820)+1,"")</f>
        <v>655</v>
      </c>
      <c r="L821" s="31">
        <f>IF(AND(B821=L$1),LOOKUP(9.99999999999999E+307,$L$2:L820)+1,"")</f>
        <v>655</v>
      </c>
      <c r="M821" s="31">
        <f>IF(AND(B821=M$1),LOOKUP(9.99999999999999E+307,$M$2:M820)+1,"")</f>
        <v>655</v>
      </c>
      <c r="N821" s="31" t="e">
        <f>IF(AND(B821=N$1),LOOKUP(9.99999999999999E+307,$N$2:N820)+1,"")</f>
        <v>#REF!</v>
      </c>
      <c r="O821" s="31" t="e">
        <f>IF(AND($B821=O$1),LOOKUP(9.99999999999999E+307,$O$2:O820)+1,"")</f>
        <v>#REF!</v>
      </c>
      <c r="P821" s="31" t="e">
        <f>IF(AND($B821=P$1),LOOKUP(9.99999999999999E+307,$P$2:P820)+1,"")</f>
        <v>#REF!</v>
      </c>
      <c r="Q821" s="31" t="e">
        <f>IF(AND($B821=Q$1),LOOKUP(9.99999999999999E+307,$Q$2:Q820)+1,"")</f>
        <v>#REF!</v>
      </c>
      <c r="R821" s="31">
        <f>IF(AND($B821=R$1),LOOKUP(9.99999999999999E+307,$R$2:R820)+1,"")</f>
        <v>655</v>
      </c>
      <c r="S821" s="31">
        <f>IF(AND($B821=S$1),LOOKUP(9.99999999999999E+307,$S$2:S820)+1,"")</f>
        <v>655</v>
      </c>
      <c r="T821" s="265"/>
      <c r="U821" s="265"/>
      <c r="V821" s="265"/>
      <c r="AA821" s="254" t="str">
        <f t="shared" si="90"/>
        <v/>
      </c>
      <c r="AB821" s="254" t="str">
        <f t="shared" si="91"/>
        <v/>
      </c>
      <c r="AC821" s="255">
        <f t="shared" si="87"/>
        <v>0</v>
      </c>
      <c r="AD821" s="255">
        <f t="shared" si="88"/>
        <v>3836</v>
      </c>
      <c r="AE821" s="256" t="str">
        <f t="shared" si="92"/>
        <v/>
      </c>
      <c r="AF821" s="252" t="str">
        <f t="shared" si="93"/>
        <v>-</v>
      </c>
    </row>
    <row r="822" spans="1:32" ht="20.149999999999999" customHeight="1" x14ac:dyDescent="0.75">
      <c r="A822" s="31">
        <v>820</v>
      </c>
      <c r="B822" s="237"/>
      <c r="C822" s="270"/>
      <c r="D822" s="258"/>
      <c r="E822" s="259"/>
      <c r="F822" s="259"/>
      <c r="G822" s="253" t="str">
        <f t="shared" si="89"/>
        <v/>
      </c>
      <c r="H822" s="31" t="str">
        <f>IF(AND(B822=H$1),LOOKUP(9.99999999999999E+307,$H$2:H821)+1,"")</f>
        <v/>
      </c>
      <c r="I822" s="31" t="str">
        <f>IF(AND(B822=I$1),LOOKUP(9.99999999999999E+307,$I$2:I821)+1,"")</f>
        <v/>
      </c>
      <c r="J822" s="31">
        <f>IF(AND(B822=J$1),LOOKUP(9.99999999999999E+307,$J$2:J821)+1,"")</f>
        <v>656</v>
      </c>
      <c r="K822" s="31">
        <f>IF(AND(B822=K$1),LOOKUP(9.99999999999999E+307,$K$2:K821)+1,"")</f>
        <v>656</v>
      </c>
      <c r="L822" s="31">
        <f>IF(AND(B822=L$1),LOOKUP(9.99999999999999E+307,$L$2:L821)+1,"")</f>
        <v>656</v>
      </c>
      <c r="M822" s="31">
        <f>IF(AND(B822=M$1),LOOKUP(9.99999999999999E+307,$M$2:M821)+1,"")</f>
        <v>656</v>
      </c>
      <c r="N822" s="31" t="e">
        <f>IF(AND(B822=N$1),LOOKUP(9.99999999999999E+307,$N$2:N821)+1,"")</f>
        <v>#REF!</v>
      </c>
      <c r="O822" s="31" t="e">
        <f>IF(AND($B822=O$1),LOOKUP(9.99999999999999E+307,$O$2:O821)+1,"")</f>
        <v>#REF!</v>
      </c>
      <c r="P822" s="31" t="e">
        <f>IF(AND($B822=P$1),LOOKUP(9.99999999999999E+307,$P$2:P821)+1,"")</f>
        <v>#REF!</v>
      </c>
      <c r="Q822" s="31" t="e">
        <f>IF(AND($B822=Q$1),LOOKUP(9.99999999999999E+307,$Q$2:Q821)+1,"")</f>
        <v>#REF!</v>
      </c>
      <c r="R822" s="31">
        <f>IF(AND($B822=R$1),LOOKUP(9.99999999999999E+307,$R$2:R821)+1,"")</f>
        <v>656</v>
      </c>
      <c r="S822" s="31">
        <f>IF(AND($B822=S$1),LOOKUP(9.99999999999999E+307,$S$2:S821)+1,"")</f>
        <v>656</v>
      </c>
      <c r="T822" s="265"/>
      <c r="U822" s="265"/>
      <c r="V822" s="265"/>
      <c r="AA822" s="254" t="str">
        <f t="shared" si="90"/>
        <v/>
      </c>
      <c r="AB822" s="254" t="str">
        <f t="shared" si="91"/>
        <v/>
      </c>
      <c r="AC822" s="255">
        <f t="shared" si="87"/>
        <v>0</v>
      </c>
      <c r="AD822" s="255">
        <f t="shared" si="88"/>
        <v>3836</v>
      </c>
      <c r="AE822" s="256" t="str">
        <f t="shared" si="92"/>
        <v/>
      </c>
      <c r="AF822" s="252" t="str">
        <f t="shared" si="93"/>
        <v>-</v>
      </c>
    </row>
    <row r="823" spans="1:32" ht="20.149999999999999" customHeight="1" x14ac:dyDescent="0.75">
      <c r="A823" s="31">
        <v>821</v>
      </c>
      <c r="B823" s="237"/>
      <c r="C823" s="270"/>
      <c r="D823" s="258"/>
      <c r="E823" s="259"/>
      <c r="F823" s="259"/>
      <c r="G823" s="253" t="str">
        <f t="shared" si="89"/>
        <v/>
      </c>
      <c r="H823" s="31" t="str">
        <f>IF(AND(B823=H$1),LOOKUP(9.99999999999999E+307,$H$2:H822)+1,"")</f>
        <v/>
      </c>
      <c r="I823" s="31" t="str">
        <f>IF(AND(B823=I$1),LOOKUP(9.99999999999999E+307,$I$2:I822)+1,"")</f>
        <v/>
      </c>
      <c r="J823" s="31">
        <f>IF(AND(B823=J$1),LOOKUP(9.99999999999999E+307,$J$2:J822)+1,"")</f>
        <v>657</v>
      </c>
      <c r="K823" s="31">
        <f>IF(AND(B823=K$1),LOOKUP(9.99999999999999E+307,$K$2:K822)+1,"")</f>
        <v>657</v>
      </c>
      <c r="L823" s="31">
        <f>IF(AND(B823=L$1),LOOKUP(9.99999999999999E+307,$L$2:L822)+1,"")</f>
        <v>657</v>
      </c>
      <c r="M823" s="31">
        <f>IF(AND(B823=M$1),LOOKUP(9.99999999999999E+307,$M$2:M822)+1,"")</f>
        <v>657</v>
      </c>
      <c r="N823" s="31" t="e">
        <f>IF(AND(B823=N$1),LOOKUP(9.99999999999999E+307,$N$2:N822)+1,"")</f>
        <v>#REF!</v>
      </c>
      <c r="O823" s="31" t="e">
        <f>IF(AND($B823=O$1),LOOKUP(9.99999999999999E+307,$O$2:O822)+1,"")</f>
        <v>#REF!</v>
      </c>
      <c r="P823" s="31" t="e">
        <f>IF(AND($B823=P$1),LOOKUP(9.99999999999999E+307,$P$2:P822)+1,"")</f>
        <v>#REF!</v>
      </c>
      <c r="Q823" s="31" t="e">
        <f>IF(AND($B823=Q$1),LOOKUP(9.99999999999999E+307,$Q$2:Q822)+1,"")</f>
        <v>#REF!</v>
      </c>
      <c r="R823" s="31">
        <f>IF(AND($B823=R$1),LOOKUP(9.99999999999999E+307,$R$2:R822)+1,"")</f>
        <v>657</v>
      </c>
      <c r="S823" s="31">
        <f>IF(AND($B823=S$1),LOOKUP(9.99999999999999E+307,$S$2:S822)+1,"")</f>
        <v>657</v>
      </c>
      <c r="T823" s="265"/>
      <c r="U823" s="265"/>
      <c r="V823" s="265"/>
      <c r="AA823" s="254" t="str">
        <f t="shared" si="90"/>
        <v/>
      </c>
      <c r="AB823" s="254" t="str">
        <f t="shared" si="91"/>
        <v/>
      </c>
      <c r="AC823" s="255">
        <f t="shared" si="87"/>
        <v>0</v>
      </c>
      <c r="AD823" s="255">
        <f t="shared" si="88"/>
        <v>3836</v>
      </c>
      <c r="AE823" s="256" t="str">
        <f t="shared" si="92"/>
        <v/>
      </c>
      <c r="AF823" s="252" t="str">
        <f t="shared" si="93"/>
        <v>-</v>
      </c>
    </row>
    <row r="824" spans="1:32" ht="20.149999999999999" customHeight="1" x14ac:dyDescent="0.75">
      <c r="A824" s="31">
        <v>822</v>
      </c>
      <c r="B824" s="237"/>
      <c r="C824" s="270"/>
      <c r="D824" s="258"/>
      <c r="E824" s="259"/>
      <c r="F824" s="259"/>
      <c r="G824" s="253" t="str">
        <f t="shared" si="89"/>
        <v/>
      </c>
      <c r="H824" s="31" t="str">
        <f>IF(AND(B824=H$1),LOOKUP(9.99999999999999E+307,$H$2:H823)+1,"")</f>
        <v/>
      </c>
      <c r="I824" s="31" t="str">
        <f>IF(AND(B824=I$1),LOOKUP(9.99999999999999E+307,$I$2:I823)+1,"")</f>
        <v/>
      </c>
      <c r="J824" s="31">
        <f>IF(AND(B824=J$1),LOOKUP(9.99999999999999E+307,$J$2:J823)+1,"")</f>
        <v>658</v>
      </c>
      <c r="K824" s="31">
        <f>IF(AND(B824=K$1),LOOKUP(9.99999999999999E+307,$K$2:K823)+1,"")</f>
        <v>658</v>
      </c>
      <c r="L824" s="31">
        <f>IF(AND(B824=L$1),LOOKUP(9.99999999999999E+307,$L$2:L823)+1,"")</f>
        <v>658</v>
      </c>
      <c r="M824" s="31">
        <f>IF(AND(B824=M$1),LOOKUP(9.99999999999999E+307,$M$2:M823)+1,"")</f>
        <v>658</v>
      </c>
      <c r="N824" s="31" t="e">
        <f>IF(AND(B824=N$1),LOOKUP(9.99999999999999E+307,$N$2:N823)+1,"")</f>
        <v>#REF!</v>
      </c>
      <c r="O824" s="31" t="e">
        <f>IF(AND($B824=O$1),LOOKUP(9.99999999999999E+307,$O$2:O823)+1,"")</f>
        <v>#REF!</v>
      </c>
      <c r="P824" s="31" t="e">
        <f>IF(AND($B824=P$1),LOOKUP(9.99999999999999E+307,$P$2:P823)+1,"")</f>
        <v>#REF!</v>
      </c>
      <c r="Q824" s="31" t="e">
        <f>IF(AND($B824=Q$1),LOOKUP(9.99999999999999E+307,$Q$2:Q823)+1,"")</f>
        <v>#REF!</v>
      </c>
      <c r="R824" s="31">
        <f>IF(AND($B824=R$1),LOOKUP(9.99999999999999E+307,$R$2:R823)+1,"")</f>
        <v>658</v>
      </c>
      <c r="S824" s="31">
        <f>IF(AND($B824=S$1),LOOKUP(9.99999999999999E+307,$S$2:S823)+1,"")</f>
        <v>658</v>
      </c>
      <c r="T824" s="265"/>
      <c r="U824" s="265"/>
      <c r="V824" s="265"/>
      <c r="AA824" s="254" t="str">
        <f t="shared" si="90"/>
        <v/>
      </c>
      <c r="AB824" s="254" t="str">
        <f t="shared" si="91"/>
        <v/>
      </c>
      <c r="AC824" s="255">
        <f t="shared" si="87"/>
        <v>0</v>
      </c>
      <c r="AD824" s="255">
        <f t="shared" si="88"/>
        <v>3836</v>
      </c>
      <c r="AE824" s="256" t="str">
        <f t="shared" si="92"/>
        <v/>
      </c>
      <c r="AF824" s="252" t="str">
        <f t="shared" si="93"/>
        <v>-</v>
      </c>
    </row>
    <row r="825" spans="1:32" ht="20.149999999999999" customHeight="1" x14ac:dyDescent="0.75">
      <c r="A825" s="31">
        <v>823</v>
      </c>
      <c r="B825" s="237"/>
      <c r="C825" s="270"/>
      <c r="D825" s="258"/>
      <c r="E825" s="259"/>
      <c r="F825" s="259"/>
      <c r="G825" s="253" t="str">
        <f t="shared" si="89"/>
        <v/>
      </c>
      <c r="H825" s="31" t="str">
        <f>IF(AND(B825=H$1),LOOKUP(9.99999999999999E+307,$H$2:H824)+1,"")</f>
        <v/>
      </c>
      <c r="I825" s="31" t="str">
        <f>IF(AND(B825=I$1),LOOKUP(9.99999999999999E+307,$I$2:I824)+1,"")</f>
        <v/>
      </c>
      <c r="J825" s="31">
        <f>IF(AND(B825=J$1),LOOKUP(9.99999999999999E+307,$J$2:J824)+1,"")</f>
        <v>659</v>
      </c>
      <c r="K825" s="31">
        <f>IF(AND(B825=K$1),LOOKUP(9.99999999999999E+307,$K$2:K824)+1,"")</f>
        <v>659</v>
      </c>
      <c r="L825" s="31">
        <f>IF(AND(B825=L$1),LOOKUP(9.99999999999999E+307,$L$2:L824)+1,"")</f>
        <v>659</v>
      </c>
      <c r="M825" s="31">
        <f>IF(AND(B825=M$1),LOOKUP(9.99999999999999E+307,$M$2:M824)+1,"")</f>
        <v>659</v>
      </c>
      <c r="N825" s="31" t="e">
        <f>IF(AND(B825=N$1),LOOKUP(9.99999999999999E+307,$N$2:N824)+1,"")</f>
        <v>#REF!</v>
      </c>
      <c r="O825" s="31" t="e">
        <f>IF(AND($B825=O$1),LOOKUP(9.99999999999999E+307,$O$2:O824)+1,"")</f>
        <v>#REF!</v>
      </c>
      <c r="P825" s="31" t="e">
        <f>IF(AND($B825=P$1),LOOKUP(9.99999999999999E+307,$P$2:P824)+1,"")</f>
        <v>#REF!</v>
      </c>
      <c r="Q825" s="31" t="e">
        <f>IF(AND($B825=Q$1),LOOKUP(9.99999999999999E+307,$Q$2:Q824)+1,"")</f>
        <v>#REF!</v>
      </c>
      <c r="R825" s="31">
        <f>IF(AND($B825=R$1),LOOKUP(9.99999999999999E+307,$R$2:R824)+1,"")</f>
        <v>659</v>
      </c>
      <c r="S825" s="31">
        <f>IF(AND($B825=S$1),LOOKUP(9.99999999999999E+307,$S$2:S824)+1,"")</f>
        <v>659</v>
      </c>
      <c r="T825" s="265"/>
      <c r="U825" s="265"/>
      <c r="V825" s="265"/>
      <c r="AA825" s="254" t="str">
        <f t="shared" si="90"/>
        <v/>
      </c>
      <c r="AB825" s="254" t="str">
        <f t="shared" si="91"/>
        <v/>
      </c>
      <c r="AC825" s="255">
        <f t="shared" si="87"/>
        <v>0</v>
      </c>
      <c r="AD825" s="255">
        <f t="shared" si="88"/>
        <v>3836</v>
      </c>
      <c r="AE825" s="256" t="str">
        <f t="shared" si="92"/>
        <v/>
      </c>
      <c r="AF825" s="252" t="str">
        <f t="shared" si="93"/>
        <v>-</v>
      </c>
    </row>
    <row r="826" spans="1:32" ht="20.149999999999999" customHeight="1" x14ac:dyDescent="0.75">
      <c r="A826" s="31">
        <v>824</v>
      </c>
      <c r="B826" s="237"/>
      <c r="C826" s="270"/>
      <c r="D826" s="258"/>
      <c r="E826" s="259"/>
      <c r="F826" s="259"/>
      <c r="G826" s="253" t="str">
        <f t="shared" si="89"/>
        <v/>
      </c>
      <c r="H826" s="31" t="str">
        <f>IF(AND(B826=H$1),LOOKUP(9.99999999999999E+307,$H$2:H825)+1,"")</f>
        <v/>
      </c>
      <c r="I826" s="31" t="str">
        <f>IF(AND(B826=I$1),LOOKUP(9.99999999999999E+307,$I$2:I825)+1,"")</f>
        <v/>
      </c>
      <c r="J826" s="31">
        <f>IF(AND(B826=J$1),LOOKUP(9.99999999999999E+307,$J$2:J825)+1,"")</f>
        <v>660</v>
      </c>
      <c r="K826" s="31">
        <f>IF(AND(B826=K$1),LOOKUP(9.99999999999999E+307,$K$2:K825)+1,"")</f>
        <v>660</v>
      </c>
      <c r="L826" s="31">
        <f>IF(AND(B826=L$1),LOOKUP(9.99999999999999E+307,$L$2:L825)+1,"")</f>
        <v>660</v>
      </c>
      <c r="M826" s="31">
        <f>IF(AND(B826=M$1),LOOKUP(9.99999999999999E+307,$M$2:M825)+1,"")</f>
        <v>660</v>
      </c>
      <c r="N826" s="31" t="e">
        <f>IF(AND(B826=N$1),LOOKUP(9.99999999999999E+307,$N$2:N825)+1,"")</f>
        <v>#REF!</v>
      </c>
      <c r="O826" s="31" t="e">
        <f>IF(AND($B826=O$1),LOOKUP(9.99999999999999E+307,$O$2:O825)+1,"")</f>
        <v>#REF!</v>
      </c>
      <c r="P826" s="31" t="e">
        <f>IF(AND($B826=P$1),LOOKUP(9.99999999999999E+307,$P$2:P825)+1,"")</f>
        <v>#REF!</v>
      </c>
      <c r="Q826" s="31" t="e">
        <f>IF(AND($B826=Q$1),LOOKUP(9.99999999999999E+307,$Q$2:Q825)+1,"")</f>
        <v>#REF!</v>
      </c>
      <c r="R826" s="31">
        <f>IF(AND($B826=R$1),LOOKUP(9.99999999999999E+307,$R$2:R825)+1,"")</f>
        <v>660</v>
      </c>
      <c r="S826" s="31">
        <f>IF(AND($B826=S$1),LOOKUP(9.99999999999999E+307,$S$2:S825)+1,"")</f>
        <v>660</v>
      </c>
      <c r="T826" s="265"/>
      <c r="U826" s="265"/>
      <c r="V826" s="265"/>
      <c r="AA826" s="254" t="str">
        <f t="shared" si="90"/>
        <v/>
      </c>
      <c r="AB826" s="254" t="str">
        <f t="shared" si="91"/>
        <v/>
      </c>
      <c r="AC826" s="255">
        <f t="shared" si="87"/>
        <v>0</v>
      </c>
      <c r="AD826" s="255">
        <f t="shared" si="88"/>
        <v>3836</v>
      </c>
      <c r="AE826" s="256" t="str">
        <f t="shared" si="92"/>
        <v/>
      </c>
      <c r="AF826" s="252" t="str">
        <f t="shared" si="93"/>
        <v>-</v>
      </c>
    </row>
    <row r="827" spans="1:32" ht="20.149999999999999" customHeight="1" x14ac:dyDescent="0.75">
      <c r="A827" s="31">
        <v>825</v>
      </c>
      <c r="B827" s="237"/>
      <c r="C827" s="270"/>
      <c r="D827" s="258"/>
      <c r="E827" s="259"/>
      <c r="F827" s="259"/>
      <c r="G827" s="253" t="str">
        <f t="shared" si="89"/>
        <v/>
      </c>
      <c r="H827" s="31" t="str">
        <f>IF(AND(B827=H$1),LOOKUP(9.99999999999999E+307,$H$2:H826)+1,"")</f>
        <v/>
      </c>
      <c r="I827" s="31" t="str">
        <f>IF(AND(B827=I$1),LOOKUP(9.99999999999999E+307,$I$2:I826)+1,"")</f>
        <v/>
      </c>
      <c r="J827" s="31">
        <f>IF(AND(B827=J$1),LOOKUP(9.99999999999999E+307,$J$2:J826)+1,"")</f>
        <v>661</v>
      </c>
      <c r="K827" s="31">
        <f>IF(AND(B827=K$1),LOOKUP(9.99999999999999E+307,$K$2:K826)+1,"")</f>
        <v>661</v>
      </c>
      <c r="L827" s="31">
        <f>IF(AND(B827=L$1),LOOKUP(9.99999999999999E+307,$L$2:L826)+1,"")</f>
        <v>661</v>
      </c>
      <c r="M827" s="31">
        <f>IF(AND(B827=M$1),LOOKUP(9.99999999999999E+307,$M$2:M826)+1,"")</f>
        <v>661</v>
      </c>
      <c r="N827" s="31" t="e">
        <f>IF(AND(B827=N$1),LOOKUP(9.99999999999999E+307,$N$2:N826)+1,"")</f>
        <v>#REF!</v>
      </c>
      <c r="O827" s="31" t="e">
        <f>IF(AND($B827=O$1),LOOKUP(9.99999999999999E+307,$O$2:O826)+1,"")</f>
        <v>#REF!</v>
      </c>
      <c r="P827" s="31" t="e">
        <f>IF(AND($B827=P$1),LOOKUP(9.99999999999999E+307,$P$2:P826)+1,"")</f>
        <v>#REF!</v>
      </c>
      <c r="Q827" s="31" t="e">
        <f>IF(AND($B827=Q$1),LOOKUP(9.99999999999999E+307,$Q$2:Q826)+1,"")</f>
        <v>#REF!</v>
      </c>
      <c r="R827" s="31">
        <f>IF(AND($B827=R$1),LOOKUP(9.99999999999999E+307,$R$2:R826)+1,"")</f>
        <v>661</v>
      </c>
      <c r="S827" s="31">
        <f>IF(AND($B827=S$1),LOOKUP(9.99999999999999E+307,$S$2:S826)+1,"")</f>
        <v>661</v>
      </c>
      <c r="T827" s="265"/>
      <c r="U827" s="265"/>
      <c r="V827" s="265"/>
      <c r="AA827" s="254" t="str">
        <f t="shared" si="90"/>
        <v/>
      </c>
      <c r="AB827" s="254" t="str">
        <f t="shared" si="91"/>
        <v/>
      </c>
      <c r="AC827" s="255">
        <f t="shared" si="87"/>
        <v>0</v>
      </c>
      <c r="AD827" s="255">
        <f t="shared" si="88"/>
        <v>3836</v>
      </c>
      <c r="AE827" s="256" t="str">
        <f t="shared" si="92"/>
        <v/>
      </c>
      <c r="AF827" s="252" t="str">
        <f t="shared" si="93"/>
        <v>-</v>
      </c>
    </row>
    <row r="828" spans="1:32" ht="20.149999999999999" customHeight="1" x14ac:dyDescent="0.75">
      <c r="A828" s="31">
        <v>826</v>
      </c>
      <c r="B828" s="237"/>
      <c r="C828" s="270"/>
      <c r="D828" s="258"/>
      <c r="E828" s="259"/>
      <c r="F828" s="259"/>
      <c r="G828" s="253" t="str">
        <f t="shared" si="89"/>
        <v/>
      </c>
      <c r="H828" s="31" t="str">
        <f>IF(AND(B828=H$1),LOOKUP(9.99999999999999E+307,$H$2:H827)+1,"")</f>
        <v/>
      </c>
      <c r="I828" s="31" t="str">
        <f>IF(AND(B828=I$1),LOOKUP(9.99999999999999E+307,$I$2:I827)+1,"")</f>
        <v/>
      </c>
      <c r="J828" s="31">
        <f>IF(AND(B828=J$1),LOOKUP(9.99999999999999E+307,$J$2:J827)+1,"")</f>
        <v>662</v>
      </c>
      <c r="K828" s="31">
        <f>IF(AND(B828=K$1),LOOKUP(9.99999999999999E+307,$K$2:K827)+1,"")</f>
        <v>662</v>
      </c>
      <c r="L828" s="31">
        <f>IF(AND(B828=L$1),LOOKUP(9.99999999999999E+307,$L$2:L827)+1,"")</f>
        <v>662</v>
      </c>
      <c r="M828" s="31">
        <f>IF(AND(B828=M$1),LOOKUP(9.99999999999999E+307,$M$2:M827)+1,"")</f>
        <v>662</v>
      </c>
      <c r="N828" s="31" t="e">
        <f>IF(AND(B828=N$1),LOOKUP(9.99999999999999E+307,$N$2:N827)+1,"")</f>
        <v>#REF!</v>
      </c>
      <c r="O828" s="31" t="e">
        <f>IF(AND($B828=O$1),LOOKUP(9.99999999999999E+307,$O$2:O827)+1,"")</f>
        <v>#REF!</v>
      </c>
      <c r="P828" s="31" t="e">
        <f>IF(AND($B828=P$1),LOOKUP(9.99999999999999E+307,$P$2:P827)+1,"")</f>
        <v>#REF!</v>
      </c>
      <c r="Q828" s="31" t="e">
        <f>IF(AND($B828=Q$1),LOOKUP(9.99999999999999E+307,$Q$2:Q827)+1,"")</f>
        <v>#REF!</v>
      </c>
      <c r="R828" s="31">
        <f>IF(AND($B828=R$1),LOOKUP(9.99999999999999E+307,$R$2:R827)+1,"")</f>
        <v>662</v>
      </c>
      <c r="S828" s="31">
        <f>IF(AND($B828=S$1),LOOKUP(9.99999999999999E+307,$S$2:S827)+1,"")</f>
        <v>662</v>
      </c>
      <c r="T828" s="265"/>
      <c r="U828" s="265"/>
      <c r="V828" s="265"/>
      <c r="AA828" s="254" t="str">
        <f t="shared" si="90"/>
        <v/>
      </c>
      <c r="AB828" s="254" t="str">
        <f t="shared" si="91"/>
        <v/>
      </c>
      <c r="AC828" s="255">
        <f t="shared" si="87"/>
        <v>0</v>
      </c>
      <c r="AD828" s="255">
        <f t="shared" si="88"/>
        <v>3836</v>
      </c>
      <c r="AE828" s="256" t="str">
        <f t="shared" si="92"/>
        <v/>
      </c>
      <c r="AF828" s="252" t="str">
        <f t="shared" si="93"/>
        <v>-</v>
      </c>
    </row>
    <row r="829" spans="1:32" ht="20.149999999999999" customHeight="1" x14ac:dyDescent="0.75">
      <c r="A829" s="31">
        <v>827</v>
      </c>
      <c r="B829" s="237"/>
      <c r="C829" s="270"/>
      <c r="D829" s="258"/>
      <c r="E829" s="259"/>
      <c r="F829" s="259"/>
      <c r="G829" s="253" t="str">
        <f t="shared" si="89"/>
        <v/>
      </c>
      <c r="H829" s="31" t="str">
        <f>IF(AND(B829=H$1),LOOKUP(9.99999999999999E+307,$H$2:H828)+1,"")</f>
        <v/>
      </c>
      <c r="I829" s="31" t="str">
        <f>IF(AND(B829=I$1),LOOKUP(9.99999999999999E+307,$I$2:I828)+1,"")</f>
        <v/>
      </c>
      <c r="J829" s="31">
        <f>IF(AND(B829=J$1),LOOKUP(9.99999999999999E+307,$J$2:J828)+1,"")</f>
        <v>663</v>
      </c>
      <c r="K829" s="31">
        <f>IF(AND(B829=K$1),LOOKUP(9.99999999999999E+307,$K$2:K828)+1,"")</f>
        <v>663</v>
      </c>
      <c r="L829" s="31">
        <f>IF(AND(B829=L$1),LOOKUP(9.99999999999999E+307,$L$2:L828)+1,"")</f>
        <v>663</v>
      </c>
      <c r="M829" s="31">
        <f>IF(AND(B829=M$1),LOOKUP(9.99999999999999E+307,$M$2:M828)+1,"")</f>
        <v>663</v>
      </c>
      <c r="N829" s="31" t="e">
        <f>IF(AND(B829=N$1),LOOKUP(9.99999999999999E+307,$N$2:N828)+1,"")</f>
        <v>#REF!</v>
      </c>
      <c r="O829" s="31" t="e">
        <f>IF(AND($B829=O$1),LOOKUP(9.99999999999999E+307,$O$2:O828)+1,"")</f>
        <v>#REF!</v>
      </c>
      <c r="P829" s="31" t="e">
        <f>IF(AND($B829=P$1),LOOKUP(9.99999999999999E+307,$P$2:P828)+1,"")</f>
        <v>#REF!</v>
      </c>
      <c r="Q829" s="31" t="e">
        <f>IF(AND($B829=Q$1),LOOKUP(9.99999999999999E+307,$Q$2:Q828)+1,"")</f>
        <v>#REF!</v>
      </c>
      <c r="R829" s="31">
        <f>IF(AND($B829=R$1),LOOKUP(9.99999999999999E+307,$R$2:R828)+1,"")</f>
        <v>663</v>
      </c>
      <c r="S829" s="31">
        <f>IF(AND($B829=S$1),LOOKUP(9.99999999999999E+307,$S$2:S828)+1,"")</f>
        <v>663</v>
      </c>
      <c r="T829" s="265"/>
      <c r="U829" s="265"/>
      <c r="V829" s="265"/>
      <c r="AA829" s="254" t="str">
        <f t="shared" si="90"/>
        <v/>
      </c>
      <c r="AB829" s="254" t="str">
        <f t="shared" si="91"/>
        <v/>
      </c>
      <c r="AC829" s="255">
        <f t="shared" si="87"/>
        <v>0</v>
      </c>
      <c r="AD829" s="255">
        <f t="shared" si="88"/>
        <v>3836</v>
      </c>
      <c r="AE829" s="256" t="str">
        <f t="shared" si="92"/>
        <v/>
      </c>
      <c r="AF829" s="252" t="str">
        <f t="shared" si="93"/>
        <v>-</v>
      </c>
    </row>
    <row r="830" spans="1:32" ht="20.149999999999999" customHeight="1" x14ac:dyDescent="0.75">
      <c r="A830" s="31">
        <v>828</v>
      </c>
      <c r="B830" s="237"/>
      <c r="C830" s="270"/>
      <c r="D830" s="258"/>
      <c r="E830" s="259"/>
      <c r="F830" s="259"/>
      <c r="G830" s="253" t="str">
        <f t="shared" si="89"/>
        <v/>
      </c>
      <c r="H830" s="31" t="str">
        <f>IF(AND(B830=H$1),LOOKUP(9.99999999999999E+307,$H$2:H829)+1,"")</f>
        <v/>
      </c>
      <c r="I830" s="31" t="str">
        <f>IF(AND(B830=I$1),LOOKUP(9.99999999999999E+307,$I$2:I829)+1,"")</f>
        <v/>
      </c>
      <c r="J830" s="31">
        <f>IF(AND(B830=J$1),LOOKUP(9.99999999999999E+307,$J$2:J829)+1,"")</f>
        <v>664</v>
      </c>
      <c r="K830" s="31">
        <f>IF(AND(B830=K$1),LOOKUP(9.99999999999999E+307,$K$2:K829)+1,"")</f>
        <v>664</v>
      </c>
      <c r="L830" s="31">
        <f>IF(AND(B830=L$1),LOOKUP(9.99999999999999E+307,$L$2:L829)+1,"")</f>
        <v>664</v>
      </c>
      <c r="M830" s="31">
        <f>IF(AND(B830=M$1),LOOKUP(9.99999999999999E+307,$M$2:M829)+1,"")</f>
        <v>664</v>
      </c>
      <c r="N830" s="31" t="e">
        <f>IF(AND(B830=N$1),LOOKUP(9.99999999999999E+307,$N$2:N829)+1,"")</f>
        <v>#REF!</v>
      </c>
      <c r="O830" s="31" t="e">
        <f>IF(AND($B830=O$1),LOOKUP(9.99999999999999E+307,$O$2:O829)+1,"")</f>
        <v>#REF!</v>
      </c>
      <c r="P830" s="31" t="e">
        <f>IF(AND($B830=P$1),LOOKUP(9.99999999999999E+307,$P$2:P829)+1,"")</f>
        <v>#REF!</v>
      </c>
      <c r="Q830" s="31" t="e">
        <f>IF(AND($B830=Q$1),LOOKUP(9.99999999999999E+307,$Q$2:Q829)+1,"")</f>
        <v>#REF!</v>
      </c>
      <c r="R830" s="31">
        <f>IF(AND($B830=R$1),LOOKUP(9.99999999999999E+307,$R$2:R829)+1,"")</f>
        <v>664</v>
      </c>
      <c r="S830" s="31">
        <f>IF(AND($B830=S$1),LOOKUP(9.99999999999999E+307,$S$2:S829)+1,"")</f>
        <v>664</v>
      </c>
      <c r="T830" s="265"/>
      <c r="U830" s="265"/>
      <c r="V830" s="265"/>
      <c r="AA830" s="254" t="str">
        <f t="shared" si="90"/>
        <v/>
      </c>
      <c r="AB830" s="254" t="str">
        <f t="shared" si="91"/>
        <v/>
      </c>
      <c r="AC830" s="255">
        <f t="shared" si="87"/>
        <v>0</v>
      </c>
      <c r="AD830" s="255">
        <f t="shared" si="88"/>
        <v>3836</v>
      </c>
      <c r="AE830" s="256" t="str">
        <f t="shared" si="92"/>
        <v/>
      </c>
      <c r="AF830" s="252" t="str">
        <f t="shared" si="93"/>
        <v>-</v>
      </c>
    </row>
    <row r="831" spans="1:32" ht="20.149999999999999" customHeight="1" x14ac:dyDescent="0.75">
      <c r="A831" s="31">
        <v>829</v>
      </c>
      <c r="B831" s="237"/>
      <c r="C831" s="270"/>
      <c r="D831" s="258"/>
      <c r="E831" s="259"/>
      <c r="F831" s="259"/>
      <c r="G831" s="253" t="str">
        <f t="shared" si="89"/>
        <v/>
      </c>
      <c r="H831" s="31" t="str">
        <f>IF(AND(B831=H$1),LOOKUP(9.99999999999999E+307,$H$2:H830)+1,"")</f>
        <v/>
      </c>
      <c r="I831" s="31" t="str">
        <f>IF(AND(B831=I$1),LOOKUP(9.99999999999999E+307,$I$2:I830)+1,"")</f>
        <v/>
      </c>
      <c r="J831" s="31">
        <f>IF(AND(B831=J$1),LOOKUP(9.99999999999999E+307,$J$2:J830)+1,"")</f>
        <v>665</v>
      </c>
      <c r="K831" s="31">
        <f>IF(AND(B831=K$1),LOOKUP(9.99999999999999E+307,$K$2:K830)+1,"")</f>
        <v>665</v>
      </c>
      <c r="L831" s="31">
        <f>IF(AND(B831=L$1),LOOKUP(9.99999999999999E+307,$L$2:L830)+1,"")</f>
        <v>665</v>
      </c>
      <c r="M831" s="31">
        <f>IF(AND(B831=M$1),LOOKUP(9.99999999999999E+307,$M$2:M830)+1,"")</f>
        <v>665</v>
      </c>
      <c r="N831" s="31" t="e">
        <f>IF(AND(B831=N$1),LOOKUP(9.99999999999999E+307,$N$2:N830)+1,"")</f>
        <v>#REF!</v>
      </c>
      <c r="O831" s="31" t="e">
        <f>IF(AND($B831=O$1),LOOKUP(9.99999999999999E+307,$O$2:O830)+1,"")</f>
        <v>#REF!</v>
      </c>
      <c r="P831" s="31" t="e">
        <f>IF(AND($B831=P$1),LOOKUP(9.99999999999999E+307,$P$2:P830)+1,"")</f>
        <v>#REF!</v>
      </c>
      <c r="Q831" s="31" t="e">
        <f>IF(AND($B831=Q$1),LOOKUP(9.99999999999999E+307,$Q$2:Q830)+1,"")</f>
        <v>#REF!</v>
      </c>
      <c r="R831" s="31">
        <f>IF(AND($B831=R$1),LOOKUP(9.99999999999999E+307,$R$2:R830)+1,"")</f>
        <v>665</v>
      </c>
      <c r="S831" s="31">
        <f>IF(AND($B831=S$1),LOOKUP(9.99999999999999E+307,$S$2:S830)+1,"")</f>
        <v>665</v>
      </c>
      <c r="T831" s="265"/>
      <c r="U831" s="265"/>
      <c r="V831" s="265"/>
      <c r="AA831" s="254" t="str">
        <f t="shared" si="90"/>
        <v/>
      </c>
      <c r="AB831" s="254" t="str">
        <f t="shared" si="91"/>
        <v/>
      </c>
      <c r="AC831" s="255">
        <f t="shared" si="87"/>
        <v>0</v>
      </c>
      <c r="AD831" s="255">
        <f t="shared" si="88"/>
        <v>3836</v>
      </c>
      <c r="AE831" s="256" t="str">
        <f t="shared" si="92"/>
        <v/>
      </c>
      <c r="AF831" s="252" t="str">
        <f t="shared" si="93"/>
        <v>-</v>
      </c>
    </row>
    <row r="832" spans="1:32" ht="20.149999999999999" customHeight="1" x14ac:dyDescent="0.75">
      <c r="A832" s="31">
        <v>830</v>
      </c>
      <c r="B832" s="237"/>
      <c r="C832" s="270"/>
      <c r="D832" s="258"/>
      <c r="E832" s="259"/>
      <c r="F832" s="259"/>
      <c r="G832" s="253" t="str">
        <f t="shared" si="89"/>
        <v/>
      </c>
      <c r="H832" s="31" t="str">
        <f>IF(AND(B832=H$1),LOOKUP(9.99999999999999E+307,$H$2:H831)+1,"")</f>
        <v/>
      </c>
      <c r="I832" s="31" t="str">
        <f>IF(AND(B832=I$1),LOOKUP(9.99999999999999E+307,$I$2:I831)+1,"")</f>
        <v/>
      </c>
      <c r="J832" s="31">
        <f>IF(AND(B832=J$1),LOOKUP(9.99999999999999E+307,$J$2:J831)+1,"")</f>
        <v>666</v>
      </c>
      <c r="K832" s="31">
        <f>IF(AND(B832=K$1),LOOKUP(9.99999999999999E+307,$K$2:K831)+1,"")</f>
        <v>666</v>
      </c>
      <c r="L832" s="31">
        <f>IF(AND(B832=L$1),LOOKUP(9.99999999999999E+307,$L$2:L831)+1,"")</f>
        <v>666</v>
      </c>
      <c r="M832" s="31">
        <f>IF(AND(B832=M$1),LOOKUP(9.99999999999999E+307,$M$2:M831)+1,"")</f>
        <v>666</v>
      </c>
      <c r="N832" s="31" t="e">
        <f>IF(AND(B832=N$1),LOOKUP(9.99999999999999E+307,$N$2:N831)+1,"")</f>
        <v>#REF!</v>
      </c>
      <c r="O832" s="31" t="e">
        <f>IF(AND($B832=O$1),LOOKUP(9.99999999999999E+307,$O$2:O831)+1,"")</f>
        <v>#REF!</v>
      </c>
      <c r="P832" s="31" t="e">
        <f>IF(AND($B832=P$1),LOOKUP(9.99999999999999E+307,$P$2:P831)+1,"")</f>
        <v>#REF!</v>
      </c>
      <c r="Q832" s="31" t="e">
        <f>IF(AND($B832=Q$1),LOOKUP(9.99999999999999E+307,$Q$2:Q831)+1,"")</f>
        <v>#REF!</v>
      </c>
      <c r="R832" s="31">
        <f>IF(AND($B832=R$1),LOOKUP(9.99999999999999E+307,$R$2:R831)+1,"")</f>
        <v>666</v>
      </c>
      <c r="S832" s="31">
        <f>IF(AND($B832=S$1),LOOKUP(9.99999999999999E+307,$S$2:S831)+1,"")</f>
        <v>666</v>
      </c>
      <c r="T832" s="265"/>
      <c r="U832" s="265"/>
      <c r="V832" s="265"/>
      <c r="AA832" s="254" t="str">
        <f t="shared" si="90"/>
        <v/>
      </c>
      <c r="AB832" s="254" t="str">
        <f t="shared" si="91"/>
        <v/>
      </c>
      <c r="AC832" s="255">
        <f t="shared" si="87"/>
        <v>0</v>
      </c>
      <c r="AD832" s="255">
        <f t="shared" si="88"/>
        <v>3836</v>
      </c>
      <c r="AE832" s="256" t="str">
        <f t="shared" si="92"/>
        <v/>
      </c>
      <c r="AF832" s="252" t="str">
        <f t="shared" si="93"/>
        <v>-</v>
      </c>
    </row>
    <row r="833" spans="1:32" ht="20.149999999999999" customHeight="1" x14ac:dyDescent="0.75">
      <c r="A833" s="31">
        <v>831</v>
      </c>
      <c r="B833" s="237"/>
      <c r="C833" s="270"/>
      <c r="D833" s="258"/>
      <c r="E833" s="259"/>
      <c r="F833" s="259"/>
      <c r="G833" s="253" t="str">
        <f t="shared" si="89"/>
        <v/>
      </c>
      <c r="H833" s="31" t="str">
        <f>IF(AND(B833=H$1),LOOKUP(9.99999999999999E+307,$H$2:H832)+1,"")</f>
        <v/>
      </c>
      <c r="I833" s="31" t="str">
        <f>IF(AND(B833=I$1),LOOKUP(9.99999999999999E+307,$I$2:I832)+1,"")</f>
        <v/>
      </c>
      <c r="J833" s="31">
        <f>IF(AND(B833=J$1),LOOKUP(9.99999999999999E+307,$J$2:J832)+1,"")</f>
        <v>667</v>
      </c>
      <c r="K833" s="31">
        <f>IF(AND(B833=K$1),LOOKUP(9.99999999999999E+307,$K$2:K832)+1,"")</f>
        <v>667</v>
      </c>
      <c r="L833" s="31">
        <f>IF(AND(B833=L$1),LOOKUP(9.99999999999999E+307,$L$2:L832)+1,"")</f>
        <v>667</v>
      </c>
      <c r="M833" s="31">
        <f>IF(AND(B833=M$1),LOOKUP(9.99999999999999E+307,$M$2:M832)+1,"")</f>
        <v>667</v>
      </c>
      <c r="N833" s="31" t="e">
        <f>IF(AND(B833=N$1),LOOKUP(9.99999999999999E+307,$N$2:N832)+1,"")</f>
        <v>#REF!</v>
      </c>
      <c r="O833" s="31" t="e">
        <f>IF(AND($B833=O$1),LOOKUP(9.99999999999999E+307,$O$2:O832)+1,"")</f>
        <v>#REF!</v>
      </c>
      <c r="P833" s="31" t="e">
        <f>IF(AND($B833=P$1),LOOKUP(9.99999999999999E+307,$P$2:P832)+1,"")</f>
        <v>#REF!</v>
      </c>
      <c r="Q833" s="31" t="e">
        <f>IF(AND($B833=Q$1),LOOKUP(9.99999999999999E+307,$Q$2:Q832)+1,"")</f>
        <v>#REF!</v>
      </c>
      <c r="R833" s="31">
        <f>IF(AND($B833=R$1),LOOKUP(9.99999999999999E+307,$R$2:R832)+1,"")</f>
        <v>667</v>
      </c>
      <c r="S833" s="31">
        <f>IF(AND($B833=S$1),LOOKUP(9.99999999999999E+307,$S$2:S832)+1,"")</f>
        <v>667</v>
      </c>
      <c r="T833" s="265"/>
      <c r="U833" s="265"/>
      <c r="V833" s="265"/>
      <c r="AA833" s="254" t="str">
        <f t="shared" si="90"/>
        <v/>
      </c>
      <c r="AB833" s="254" t="str">
        <f t="shared" si="91"/>
        <v/>
      </c>
      <c r="AC833" s="255">
        <f t="shared" si="87"/>
        <v>0</v>
      </c>
      <c r="AD833" s="255">
        <f t="shared" si="88"/>
        <v>3836</v>
      </c>
      <c r="AE833" s="256" t="str">
        <f t="shared" si="92"/>
        <v/>
      </c>
      <c r="AF833" s="252" t="str">
        <f t="shared" si="93"/>
        <v>-</v>
      </c>
    </row>
    <row r="834" spans="1:32" ht="20.149999999999999" customHeight="1" x14ac:dyDescent="0.75">
      <c r="A834" s="31">
        <v>832</v>
      </c>
      <c r="B834" s="237"/>
      <c r="C834" s="270"/>
      <c r="D834" s="258"/>
      <c r="E834" s="259"/>
      <c r="F834" s="259"/>
      <c r="G834" s="253" t="str">
        <f t="shared" si="89"/>
        <v/>
      </c>
      <c r="H834" s="31" t="str">
        <f>IF(AND(B834=H$1),LOOKUP(9.99999999999999E+307,$H$2:H833)+1,"")</f>
        <v/>
      </c>
      <c r="I834" s="31" t="str">
        <f>IF(AND(B834=I$1),LOOKUP(9.99999999999999E+307,$I$2:I833)+1,"")</f>
        <v/>
      </c>
      <c r="J834" s="31">
        <f>IF(AND(B834=J$1),LOOKUP(9.99999999999999E+307,$J$2:J833)+1,"")</f>
        <v>668</v>
      </c>
      <c r="K834" s="31">
        <f>IF(AND(B834=K$1),LOOKUP(9.99999999999999E+307,$K$2:K833)+1,"")</f>
        <v>668</v>
      </c>
      <c r="L834" s="31">
        <f>IF(AND(B834=L$1),LOOKUP(9.99999999999999E+307,$L$2:L833)+1,"")</f>
        <v>668</v>
      </c>
      <c r="M834" s="31">
        <f>IF(AND(B834=M$1),LOOKUP(9.99999999999999E+307,$M$2:M833)+1,"")</f>
        <v>668</v>
      </c>
      <c r="N834" s="31" t="e">
        <f>IF(AND(B834=N$1),LOOKUP(9.99999999999999E+307,$N$2:N833)+1,"")</f>
        <v>#REF!</v>
      </c>
      <c r="O834" s="31" t="e">
        <f>IF(AND($B834=O$1),LOOKUP(9.99999999999999E+307,$O$2:O833)+1,"")</f>
        <v>#REF!</v>
      </c>
      <c r="P834" s="31" t="e">
        <f>IF(AND($B834=P$1),LOOKUP(9.99999999999999E+307,$P$2:P833)+1,"")</f>
        <v>#REF!</v>
      </c>
      <c r="Q834" s="31" t="e">
        <f>IF(AND($B834=Q$1),LOOKUP(9.99999999999999E+307,$Q$2:Q833)+1,"")</f>
        <v>#REF!</v>
      </c>
      <c r="R834" s="31">
        <f>IF(AND($B834=R$1),LOOKUP(9.99999999999999E+307,$R$2:R833)+1,"")</f>
        <v>668</v>
      </c>
      <c r="S834" s="31">
        <f>IF(AND($B834=S$1),LOOKUP(9.99999999999999E+307,$S$2:S833)+1,"")</f>
        <v>668</v>
      </c>
      <c r="T834" s="265"/>
      <c r="U834" s="265"/>
      <c r="V834" s="265"/>
      <c r="AA834" s="254" t="str">
        <f t="shared" si="90"/>
        <v/>
      </c>
      <c r="AB834" s="254" t="str">
        <f t="shared" si="91"/>
        <v/>
      </c>
      <c r="AC834" s="255">
        <f t="shared" si="87"/>
        <v>0</v>
      </c>
      <c r="AD834" s="255">
        <f t="shared" si="88"/>
        <v>3836</v>
      </c>
      <c r="AE834" s="256" t="str">
        <f t="shared" si="92"/>
        <v/>
      </c>
      <c r="AF834" s="252" t="str">
        <f t="shared" si="93"/>
        <v>-</v>
      </c>
    </row>
    <row r="835" spans="1:32" ht="20.149999999999999" customHeight="1" x14ac:dyDescent="0.75">
      <c r="A835" s="31">
        <v>833</v>
      </c>
      <c r="B835" s="237"/>
      <c r="C835" s="270"/>
      <c r="D835" s="258"/>
      <c r="E835" s="259"/>
      <c r="F835" s="259"/>
      <c r="G835" s="253" t="str">
        <f t="shared" si="89"/>
        <v/>
      </c>
      <c r="H835" s="31" t="str">
        <f>IF(AND(B835=H$1),LOOKUP(9.99999999999999E+307,$H$2:H834)+1,"")</f>
        <v/>
      </c>
      <c r="I835" s="31" t="str">
        <f>IF(AND(B835=I$1),LOOKUP(9.99999999999999E+307,$I$2:I834)+1,"")</f>
        <v/>
      </c>
      <c r="J835" s="31">
        <f>IF(AND(B835=J$1),LOOKUP(9.99999999999999E+307,$J$2:J834)+1,"")</f>
        <v>669</v>
      </c>
      <c r="K835" s="31">
        <f>IF(AND(B835=K$1),LOOKUP(9.99999999999999E+307,$K$2:K834)+1,"")</f>
        <v>669</v>
      </c>
      <c r="L835" s="31">
        <f>IF(AND(B835=L$1),LOOKUP(9.99999999999999E+307,$L$2:L834)+1,"")</f>
        <v>669</v>
      </c>
      <c r="M835" s="31">
        <f>IF(AND(B835=M$1),LOOKUP(9.99999999999999E+307,$M$2:M834)+1,"")</f>
        <v>669</v>
      </c>
      <c r="N835" s="31" t="e">
        <f>IF(AND(B835=N$1),LOOKUP(9.99999999999999E+307,$N$2:N834)+1,"")</f>
        <v>#REF!</v>
      </c>
      <c r="O835" s="31" t="e">
        <f>IF(AND($B835=O$1),LOOKUP(9.99999999999999E+307,$O$2:O834)+1,"")</f>
        <v>#REF!</v>
      </c>
      <c r="P835" s="31" t="e">
        <f>IF(AND($B835=P$1),LOOKUP(9.99999999999999E+307,$P$2:P834)+1,"")</f>
        <v>#REF!</v>
      </c>
      <c r="Q835" s="31" t="e">
        <f>IF(AND($B835=Q$1),LOOKUP(9.99999999999999E+307,$Q$2:Q834)+1,"")</f>
        <v>#REF!</v>
      </c>
      <c r="R835" s="31">
        <f>IF(AND($B835=R$1),LOOKUP(9.99999999999999E+307,$R$2:R834)+1,"")</f>
        <v>669</v>
      </c>
      <c r="S835" s="31">
        <f>IF(AND($B835=S$1),LOOKUP(9.99999999999999E+307,$S$2:S834)+1,"")</f>
        <v>669</v>
      </c>
      <c r="T835" s="265"/>
      <c r="U835" s="265"/>
      <c r="V835" s="265"/>
      <c r="AA835" s="254" t="str">
        <f t="shared" si="90"/>
        <v/>
      </c>
      <c r="AB835" s="254" t="str">
        <f t="shared" si="91"/>
        <v/>
      </c>
      <c r="AC835" s="255">
        <f t="shared" ref="AC835:AC898" si="94">COUNTIF($C$3:$C$4002,C835)</f>
        <v>0</v>
      </c>
      <c r="AD835" s="255">
        <f t="shared" ref="AD835:AD898" si="95">SUMPRODUCT(--(E835&amp;F835=$E$3:$E$4002&amp;$F$3:$F$4002))</f>
        <v>3836</v>
      </c>
      <c r="AE835" s="256" t="str">
        <f t="shared" si="92"/>
        <v/>
      </c>
      <c r="AF835" s="252" t="str">
        <f t="shared" si="93"/>
        <v>-</v>
      </c>
    </row>
    <row r="836" spans="1:32" ht="20.149999999999999" customHeight="1" x14ac:dyDescent="0.75">
      <c r="A836" s="31">
        <v>834</v>
      </c>
      <c r="B836" s="237"/>
      <c r="C836" s="270"/>
      <c r="D836" s="258"/>
      <c r="E836" s="259"/>
      <c r="F836" s="259"/>
      <c r="G836" s="253" t="str">
        <f t="shared" ref="G836:G899" si="96">B836&amp;C836</f>
        <v/>
      </c>
      <c r="H836" s="31" t="str">
        <f>IF(AND(B836=H$1),LOOKUP(9.99999999999999E+307,$H$2:H835)+1,"")</f>
        <v/>
      </c>
      <c r="I836" s="31" t="str">
        <f>IF(AND(B836=I$1),LOOKUP(9.99999999999999E+307,$I$2:I835)+1,"")</f>
        <v/>
      </c>
      <c r="J836" s="31">
        <f>IF(AND(B836=J$1),LOOKUP(9.99999999999999E+307,$J$2:J835)+1,"")</f>
        <v>670</v>
      </c>
      <c r="K836" s="31">
        <f>IF(AND(B836=K$1),LOOKUP(9.99999999999999E+307,$K$2:K835)+1,"")</f>
        <v>670</v>
      </c>
      <c r="L836" s="31">
        <f>IF(AND(B836=L$1),LOOKUP(9.99999999999999E+307,$L$2:L835)+1,"")</f>
        <v>670</v>
      </c>
      <c r="M836" s="31">
        <f>IF(AND(B836=M$1),LOOKUP(9.99999999999999E+307,$M$2:M835)+1,"")</f>
        <v>670</v>
      </c>
      <c r="N836" s="31" t="e">
        <f>IF(AND(B836=N$1),LOOKUP(9.99999999999999E+307,$N$2:N835)+1,"")</f>
        <v>#REF!</v>
      </c>
      <c r="O836" s="31" t="e">
        <f>IF(AND($B836=O$1),LOOKUP(9.99999999999999E+307,$O$2:O835)+1,"")</f>
        <v>#REF!</v>
      </c>
      <c r="P836" s="31" t="e">
        <f>IF(AND($B836=P$1),LOOKUP(9.99999999999999E+307,$P$2:P835)+1,"")</f>
        <v>#REF!</v>
      </c>
      <c r="Q836" s="31" t="e">
        <f>IF(AND($B836=Q$1),LOOKUP(9.99999999999999E+307,$Q$2:Q835)+1,"")</f>
        <v>#REF!</v>
      </c>
      <c r="R836" s="31">
        <f>IF(AND($B836=R$1),LOOKUP(9.99999999999999E+307,$R$2:R835)+1,"")</f>
        <v>670</v>
      </c>
      <c r="S836" s="31">
        <f>IF(AND($B836=S$1),LOOKUP(9.99999999999999E+307,$S$2:S835)+1,"")</f>
        <v>670</v>
      </c>
      <c r="T836" s="265"/>
      <c r="U836" s="265"/>
      <c r="V836" s="265"/>
      <c r="AA836" s="254" t="str">
        <f t="shared" ref="AA836:AA899" si="97">IF(AD836=2,"นักเรียนซ้ำ","")</f>
        <v/>
      </c>
      <c r="AB836" s="254" t="str">
        <f t="shared" ref="AB836:AB899" si="98">IF(AC836=2,"เลขประจำตัวซ้ำ","")</f>
        <v/>
      </c>
      <c r="AC836" s="255">
        <f t="shared" si="94"/>
        <v>0</v>
      </c>
      <c r="AD836" s="255">
        <f t="shared" si="95"/>
        <v>3836</v>
      </c>
      <c r="AE836" s="256" t="str">
        <f t="shared" ref="AE836:AE899" si="99">IF(D836="เด็กชาย",1,IF(D836="นาย",1,IF(D836="เด็กหญิง",2,IF(D836="นางสาว",2,IF(D836="ด.ช.",1,IF(D836="ด.ญ.",2,IF(D836="น.ส.",2,"")))))))</f>
        <v/>
      </c>
      <c r="AF836" s="252" t="str">
        <f t="shared" si="93"/>
        <v>-</v>
      </c>
    </row>
    <row r="837" spans="1:32" ht="20.149999999999999" customHeight="1" x14ac:dyDescent="0.75">
      <c r="A837" s="31">
        <v>835</v>
      </c>
      <c r="B837" s="237"/>
      <c r="C837" s="270"/>
      <c r="D837" s="258"/>
      <c r="E837" s="259"/>
      <c r="F837" s="259"/>
      <c r="G837" s="253" t="str">
        <f t="shared" si="96"/>
        <v/>
      </c>
      <c r="H837" s="31" t="str">
        <f>IF(AND(B837=H$1),LOOKUP(9.99999999999999E+307,$H$2:H836)+1,"")</f>
        <v/>
      </c>
      <c r="I837" s="31" t="str">
        <f>IF(AND(B837=I$1),LOOKUP(9.99999999999999E+307,$I$2:I836)+1,"")</f>
        <v/>
      </c>
      <c r="J837" s="31">
        <f>IF(AND(B837=J$1),LOOKUP(9.99999999999999E+307,$J$2:J836)+1,"")</f>
        <v>671</v>
      </c>
      <c r="K837" s="31">
        <f>IF(AND(B837=K$1),LOOKUP(9.99999999999999E+307,$K$2:K836)+1,"")</f>
        <v>671</v>
      </c>
      <c r="L837" s="31">
        <f>IF(AND(B837=L$1),LOOKUP(9.99999999999999E+307,$L$2:L836)+1,"")</f>
        <v>671</v>
      </c>
      <c r="M837" s="31">
        <f>IF(AND(B837=M$1),LOOKUP(9.99999999999999E+307,$M$2:M836)+1,"")</f>
        <v>671</v>
      </c>
      <c r="N837" s="31" t="e">
        <f>IF(AND(B837=N$1),LOOKUP(9.99999999999999E+307,$N$2:N836)+1,"")</f>
        <v>#REF!</v>
      </c>
      <c r="O837" s="31" t="e">
        <f>IF(AND($B837=O$1),LOOKUP(9.99999999999999E+307,$O$2:O836)+1,"")</f>
        <v>#REF!</v>
      </c>
      <c r="P837" s="31" t="e">
        <f>IF(AND($B837=P$1),LOOKUP(9.99999999999999E+307,$P$2:P836)+1,"")</f>
        <v>#REF!</v>
      </c>
      <c r="Q837" s="31" t="e">
        <f>IF(AND($B837=Q$1),LOOKUP(9.99999999999999E+307,$Q$2:Q836)+1,"")</f>
        <v>#REF!</v>
      </c>
      <c r="R837" s="31">
        <f>IF(AND($B837=R$1),LOOKUP(9.99999999999999E+307,$R$2:R836)+1,"")</f>
        <v>671</v>
      </c>
      <c r="S837" s="31">
        <f>IF(AND($B837=S$1),LOOKUP(9.99999999999999E+307,$S$2:S836)+1,"")</f>
        <v>671</v>
      </c>
      <c r="T837" s="265"/>
      <c r="U837" s="265"/>
      <c r="V837" s="265"/>
      <c r="AA837" s="254" t="str">
        <f t="shared" si="97"/>
        <v/>
      </c>
      <c r="AB837" s="254" t="str">
        <f t="shared" si="98"/>
        <v/>
      </c>
      <c r="AC837" s="255">
        <f t="shared" si="94"/>
        <v>0</v>
      </c>
      <c r="AD837" s="255">
        <f t="shared" si="95"/>
        <v>3836</v>
      </c>
      <c r="AE837" s="256" t="str">
        <f t="shared" si="99"/>
        <v/>
      </c>
      <c r="AF837" s="252" t="str">
        <f t="shared" si="93"/>
        <v>-</v>
      </c>
    </row>
    <row r="838" spans="1:32" ht="20.149999999999999" customHeight="1" x14ac:dyDescent="0.75">
      <c r="A838" s="31">
        <v>836</v>
      </c>
      <c r="B838" s="237"/>
      <c r="C838" s="270"/>
      <c r="D838" s="258"/>
      <c r="E838" s="259"/>
      <c r="F838" s="259"/>
      <c r="G838" s="253" t="str">
        <f t="shared" si="96"/>
        <v/>
      </c>
      <c r="H838" s="31" t="str">
        <f>IF(AND(B838=H$1),LOOKUP(9.99999999999999E+307,$H$2:H837)+1,"")</f>
        <v/>
      </c>
      <c r="I838" s="31" t="str">
        <f>IF(AND(B838=I$1),LOOKUP(9.99999999999999E+307,$I$2:I837)+1,"")</f>
        <v/>
      </c>
      <c r="J838" s="31">
        <f>IF(AND(B838=J$1),LOOKUP(9.99999999999999E+307,$J$2:J837)+1,"")</f>
        <v>672</v>
      </c>
      <c r="K838" s="31">
        <f>IF(AND(B838=K$1),LOOKUP(9.99999999999999E+307,$K$2:K837)+1,"")</f>
        <v>672</v>
      </c>
      <c r="L838" s="31">
        <f>IF(AND(B838=L$1),LOOKUP(9.99999999999999E+307,$L$2:L837)+1,"")</f>
        <v>672</v>
      </c>
      <c r="M838" s="31">
        <f>IF(AND(B838=M$1),LOOKUP(9.99999999999999E+307,$M$2:M837)+1,"")</f>
        <v>672</v>
      </c>
      <c r="N838" s="31" t="e">
        <f>IF(AND(B838=N$1),LOOKUP(9.99999999999999E+307,$N$2:N837)+1,"")</f>
        <v>#REF!</v>
      </c>
      <c r="O838" s="31" t="e">
        <f>IF(AND($B838=O$1),LOOKUP(9.99999999999999E+307,$O$2:O837)+1,"")</f>
        <v>#REF!</v>
      </c>
      <c r="P838" s="31" t="e">
        <f>IF(AND($B838=P$1),LOOKUP(9.99999999999999E+307,$P$2:P837)+1,"")</f>
        <v>#REF!</v>
      </c>
      <c r="Q838" s="31" t="e">
        <f>IF(AND($B838=Q$1),LOOKUP(9.99999999999999E+307,$Q$2:Q837)+1,"")</f>
        <v>#REF!</v>
      </c>
      <c r="R838" s="31">
        <f>IF(AND($B838=R$1),LOOKUP(9.99999999999999E+307,$R$2:R837)+1,"")</f>
        <v>672</v>
      </c>
      <c r="S838" s="31">
        <f>IF(AND($B838=S$1),LOOKUP(9.99999999999999E+307,$S$2:S837)+1,"")</f>
        <v>672</v>
      </c>
      <c r="T838" s="265"/>
      <c r="U838" s="265"/>
      <c r="V838" s="265"/>
      <c r="AA838" s="254" t="str">
        <f t="shared" si="97"/>
        <v/>
      </c>
      <c r="AB838" s="254" t="str">
        <f t="shared" si="98"/>
        <v/>
      </c>
      <c r="AC838" s="255">
        <f t="shared" si="94"/>
        <v>0</v>
      </c>
      <c r="AD838" s="255">
        <f t="shared" si="95"/>
        <v>3836</v>
      </c>
      <c r="AE838" s="256" t="str">
        <f t="shared" si="99"/>
        <v/>
      </c>
      <c r="AF838" s="252" t="str">
        <f t="shared" si="93"/>
        <v>-</v>
      </c>
    </row>
    <row r="839" spans="1:32" ht="20.149999999999999" customHeight="1" x14ac:dyDescent="0.75">
      <c r="A839" s="31">
        <v>837</v>
      </c>
      <c r="B839" s="237"/>
      <c r="C839" s="270"/>
      <c r="D839" s="258"/>
      <c r="E839" s="259"/>
      <c r="F839" s="259"/>
      <c r="G839" s="253" t="str">
        <f t="shared" si="96"/>
        <v/>
      </c>
      <c r="H839" s="31" t="str">
        <f>IF(AND(B839=H$1),LOOKUP(9.99999999999999E+307,$H$2:H838)+1,"")</f>
        <v/>
      </c>
      <c r="I839" s="31" t="str">
        <f>IF(AND(B839=I$1),LOOKUP(9.99999999999999E+307,$I$2:I838)+1,"")</f>
        <v/>
      </c>
      <c r="J839" s="31">
        <f>IF(AND(B839=J$1),LOOKUP(9.99999999999999E+307,$J$2:J838)+1,"")</f>
        <v>673</v>
      </c>
      <c r="K839" s="31">
        <f>IF(AND(B839=K$1),LOOKUP(9.99999999999999E+307,$K$2:K838)+1,"")</f>
        <v>673</v>
      </c>
      <c r="L839" s="31">
        <f>IF(AND(B839=L$1),LOOKUP(9.99999999999999E+307,$L$2:L838)+1,"")</f>
        <v>673</v>
      </c>
      <c r="M839" s="31">
        <f>IF(AND(B839=M$1),LOOKUP(9.99999999999999E+307,$M$2:M838)+1,"")</f>
        <v>673</v>
      </c>
      <c r="N839" s="31" t="e">
        <f>IF(AND(B839=N$1),LOOKUP(9.99999999999999E+307,$N$2:N838)+1,"")</f>
        <v>#REF!</v>
      </c>
      <c r="O839" s="31" t="e">
        <f>IF(AND($B839=O$1),LOOKUP(9.99999999999999E+307,$O$2:O838)+1,"")</f>
        <v>#REF!</v>
      </c>
      <c r="P839" s="31" t="e">
        <f>IF(AND($B839=P$1),LOOKUP(9.99999999999999E+307,$P$2:P838)+1,"")</f>
        <v>#REF!</v>
      </c>
      <c r="Q839" s="31" t="e">
        <f>IF(AND($B839=Q$1),LOOKUP(9.99999999999999E+307,$Q$2:Q838)+1,"")</f>
        <v>#REF!</v>
      </c>
      <c r="R839" s="31">
        <f>IF(AND($B839=R$1),LOOKUP(9.99999999999999E+307,$R$2:R838)+1,"")</f>
        <v>673</v>
      </c>
      <c r="S839" s="31">
        <f>IF(AND($B839=S$1),LOOKUP(9.99999999999999E+307,$S$2:S838)+1,"")</f>
        <v>673</v>
      </c>
      <c r="T839" s="265"/>
      <c r="U839" s="265"/>
      <c r="V839" s="265"/>
      <c r="AA839" s="254" t="str">
        <f t="shared" si="97"/>
        <v/>
      </c>
      <c r="AB839" s="254" t="str">
        <f t="shared" si="98"/>
        <v/>
      </c>
      <c r="AC839" s="255">
        <f t="shared" si="94"/>
        <v>0</v>
      </c>
      <c r="AD839" s="255">
        <f t="shared" si="95"/>
        <v>3836</v>
      </c>
      <c r="AE839" s="256" t="str">
        <f t="shared" si="99"/>
        <v/>
      </c>
      <c r="AF839" s="252" t="str">
        <f t="shared" si="93"/>
        <v>-</v>
      </c>
    </row>
    <row r="840" spans="1:32" ht="20.149999999999999" customHeight="1" x14ac:dyDescent="0.75">
      <c r="A840" s="31">
        <v>838</v>
      </c>
      <c r="B840" s="237"/>
      <c r="C840" s="270"/>
      <c r="D840" s="258"/>
      <c r="E840" s="259"/>
      <c r="F840" s="259"/>
      <c r="G840" s="253" t="str">
        <f t="shared" si="96"/>
        <v/>
      </c>
      <c r="H840" s="31" t="str">
        <f>IF(AND(B840=H$1),LOOKUP(9.99999999999999E+307,$H$2:H839)+1,"")</f>
        <v/>
      </c>
      <c r="I840" s="31" t="str">
        <f>IF(AND(B840=I$1),LOOKUP(9.99999999999999E+307,$I$2:I839)+1,"")</f>
        <v/>
      </c>
      <c r="J840" s="31">
        <f>IF(AND(B840=J$1),LOOKUP(9.99999999999999E+307,$J$2:J839)+1,"")</f>
        <v>674</v>
      </c>
      <c r="K840" s="31">
        <f>IF(AND(B840=K$1),LOOKUP(9.99999999999999E+307,$K$2:K839)+1,"")</f>
        <v>674</v>
      </c>
      <c r="L840" s="31">
        <f>IF(AND(B840=L$1),LOOKUP(9.99999999999999E+307,$L$2:L839)+1,"")</f>
        <v>674</v>
      </c>
      <c r="M840" s="31">
        <f>IF(AND(B840=M$1),LOOKUP(9.99999999999999E+307,$M$2:M839)+1,"")</f>
        <v>674</v>
      </c>
      <c r="N840" s="31" t="e">
        <f>IF(AND(B840=N$1),LOOKUP(9.99999999999999E+307,$N$2:N839)+1,"")</f>
        <v>#REF!</v>
      </c>
      <c r="O840" s="31" t="e">
        <f>IF(AND($B840=O$1),LOOKUP(9.99999999999999E+307,$O$2:O839)+1,"")</f>
        <v>#REF!</v>
      </c>
      <c r="P840" s="31" t="e">
        <f>IF(AND($B840=P$1),LOOKUP(9.99999999999999E+307,$P$2:P839)+1,"")</f>
        <v>#REF!</v>
      </c>
      <c r="Q840" s="31" t="e">
        <f>IF(AND($B840=Q$1),LOOKUP(9.99999999999999E+307,$Q$2:Q839)+1,"")</f>
        <v>#REF!</v>
      </c>
      <c r="R840" s="31">
        <f>IF(AND($B840=R$1),LOOKUP(9.99999999999999E+307,$R$2:R839)+1,"")</f>
        <v>674</v>
      </c>
      <c r="S840" s="31">
        <f>IF(AND($B840=S$1),LOOKUP(9.99999999999999E+307,$S$2:S839)+1,"")</f>
        <v>674</v>
      </c>
      <c r="T840" s="265"/>
      <c r="U840" s="265"/>
      <c r="V840" s="265"/>
      <c r="AA840" s="254" t="str">
        <f t="shared" si="97"/>
        <v/>
      </c>
      <c r="AB840" s="254" t="str">
        <f t="shared" si="98"/>
        <v/>
      </c>
      <c r="AC840" s="255">
        <f t="shared" si="94"/>
        <v>0</v>
      </c>
      <c r="AD840" s="255">
        <f t="shared" si="95"/>
        <v>3836</v>
      </c>
      <c r="AE840" s="256" t="str">
        <f t="shared" si="99"/>
        <v/>
      </c>
      <c r="AF840" s="252" t="str">
        <f t="shared" si="93"/>
        <v>-</v>
      </c>
    </row>
    <row r="841" spans="1:32" ht="20.149999999999999" customHeight="1" x14ac:dyDescent="0.75">
      <c r="A841" s="31">
        <v>839</v>
      </c>
      <c r="B841" s="237"/>
      <c r="C841" s="270"/>
      <c r="D841" s="258"/>
      <c r="E841" s="259"/>
      <c r="F841" s="259"/>
      <c r="G841" s="253" t="str">
        <f t="shared" si="96"/>
        <v/>
      </c>
      <c r="H841" s="31" t="str">
        <f>IF(AND(B841=H$1),LOOKUP(9.99999999999999E+307,$H$2:H840)+1,"")</f>
        <v/>
      </c>
      <c r="I841" s="31" t="str">
        <f>IF(AND(B841=I$1),LOOKUP(9.99999999999999E+307,$I$2:I840)+1,"")</f>
        <v/>
      </c>
      <c r="J841" s="31">
        <f>IF(AND(B841=J$1),LOOKUP(9.99999999999999E+307,$J$2:J840)+1,"")</f>
        <v>675</v>
      </c>
      <c r="K841" s="31">
        <f>IF(AND(B841=K$1),LOOKUP(9.99999999999999E+307,$K$2:K840)+1,"")</f>
        <v>675</v>
      </c>
      <c r="L841" s="31">
        <f>IF(AND(B841=L$1),LOOKUP(9.99999999999999E+307,$L$2:L840)+1,"")</f>
        <v>675</v>
      </c>
      <c r="M841" s="31">
        <f>IF(AND(B841=M$1),LOOKUP(9.99999999999999E+307,$M$2:M840)+1,"")</f>
        <v>675</v>
      </c>
      <c r="N841" s="31" t="e">
        <f>IF(AND(B841=N$1),LOOKUP(9.99999999999999E+307,$N$2:N840)+1,"")</f>
        <v>#REF!</v>
      </c>
      <c r="O841" s="31" t="e">
        <f>IF(AND($B841=O$1),LOOKUP(9.99999999999999E+307,$O$2:O840)+1,"")</f>
        <v>#REF!</v>
      </c>
      <c r="P841" s="31" t="e">
        <f>IF(AND($B841=P$1),LOOKUP(9.99999999999999E+307,$P$2:P840)+1,"")</f>
        <v>#REF!</v>
      </c>
      <c r="Q841" s="31" t="e">
        <f>IF(AND($B841=Q$1),LOOKUP(9.99999999999999E+307,$Q$2:Q840)+1,"")</f>
        <v>#REF!</v>
      </c>
      <c r="R841" s="31">
        <f>IF(AND($B841=R$1),LOOKUP(9.99999999999999E+307,$R$2:R840)+1,"")</f>
        <v>675</v>
      </c>
      <c r="S841" s="31">
        <f>IF(AND($B841=S$1),LOOKUP(9.99999999999999E+307,$S$2:S840)+1,"")</f>
        <v>675</v>
      </c>
      <c r="T841" s="265"/>
      <c r="U841" s="265"/>
      <c r="V841" s="265"/>
      <c r="AA841" s="254" t="str">
        <f t="shared" si="97"/>
        <v/>
      </c>
      <c r="AB841" s="254" t="str">
        <f t="shared" si="98"/>
        <v/>
      </c>
      <c r="AC841" s="255">
        <f t="shared" si="94"/>
        <v>0</v>
      </c>
      <c r="AD841" s="255">
        <f t="shared" si="95"/>
        <v>3836</v>
      </c>
      <c r="AE841" s="256" t="str">
        <f t="shared" si="99"/>
        <v/>
      </c>
      <c r="AF841" s="252" t="str">
        <f t="shared" si="93"/>
        <v>-</v>
      </c>
    </row>
    <row r="842" spans="1:32" ht="20.149999999999999" customHeight="1" x14ac:dyDescent="0.75">
      <c r="A842" s="31">
        <v>840</v>
      </c>
      <c r="B842" s="237"/>
      <c r="C842" s="270"/>
      <c r="D842" s="258"/>
      <c r="E842" s="259"/>
      <c r="F842" s="259"/>
      <c r="G842" s="253" t="str">
        <f t="shared" si="96"/>
        <v/>
      </c>
      <c r="H842" s="31" t="str">
        <f>IF(AND(B842=H$1),LOOKUP(9.99999999999999E+307,$H$2:H841)+1,"")</f>
        <v/>
      </c>
      <c r="I842" s="31" t="str">
        <f>IF(AND(B842=I$1),LOOKUP(9.99999999999999E+307,$I$2:I841)+1,"")</f>
        <v/>
      </c>
      <c r="J842" s="31">
        <f>IF(AND(B842=J$1),LOOKUP(9.99999999999999E+307,$J$2:J841)+1,"")</f>
        <v>676</v>
      </c>
      <c r="K842" s="31">
        <f>IF(AND(B842=K$1),LOOKUP(9.99999999999999E+307,$K$2:K841)+1,"")</f>
        <v>676</v>
      </c>
      <c r="L842" s="31">
        <f>IF(AND(B842=L$1),LOOKUP(9.99999999999999E+307,$L$2:L841)+1,"")</f>
        <v>676</v>
      </c>
      <c r="M842" s="31">
        <f>IF(AND(B842=M$1),LOOKUP(9.99999999999999E+307,$M$2:M841)+1,"")</f>
        <v>676</v>
      </c>
      <c r="N842" s="31" t="e">
        <f>IF(AND(B842=N$1),LOOKUP(9.99999999999999E+307,$N$2:N841)+1,"")</f>
        <v>#REF!</v>
      </c>
      <c r="O842" s="31" t="e">
        <f>IF(AND($B842=O$1),LOOKUP(9.99999999999999E+307,$O$2:O841)+1,"")</f>
        <v>#REF!</v>
      </c>
      <c r="P842" s="31" t="e">
        <f>IF(AND($B842=P$1),LOOKUP(9.99999999999999E+307,$P$2:P841)+1,"")</f>
        <v>#REF!</v>
      </c>
      <c r="Q842" s="31" t="e">
        <f>IF(AND($B842=Q$1),LOOKUP(9.99999999999999E+307,$Q$2:Q841)+1,"")</f>
        <v>#REF!</v>
      </c>
      <c r="R842" s="31">
        <f>IF(AND($B842=R$1),LOOKUP(9.99999999999999E+307,$R$2:R841)+1,"")</f>
        <v>676</v>
      </c>
      <c r="S842" s="31">
        <f>IF(AND($B842=S$1),LOOKUP(9.99999999999999E+307,$S$2:S841)+1,"")</f>
        <v>676</v>
      </c>
      <c r="T842" s="265"/>
      <c r="U842" s="265"/>
      <c r="V842" s="265"/>
      <c r="AA842" s="254" t="str">
        <f t="shared" si="97"/>
        <v/>
      </c>
      <c r="AB842" s="254" t="str">
        <f t="shared" si="98"/>
        <v/>
      </c>
      <c r="AC842" s="255">
        <f t="shared" si="94"/>
        <v>0</v>
      </c>
      <c r="AD842" s="255">
        <f t="shared" si="95"/>
        <v>3836</v>
      </c>
      <c r="AE842" s="256" t="str">
        <f t="shared" si="99"/>
        <v/>
      </c>
      <c r="AF842" s="252" t="str">
        <f t="shared" si="93"/>
        <v>-</v>
      </c>
    </row>
    <row r="843" spans="1:32" ht="20.149999999999999" customHeight="1" x14ac:dyDescent="0.75">
      <c r="A843" s="31">
        <v>841</v>
      </c>
      <c r="B843" s="237"/>
      <c r="C843" s="270"/>
      <c r="D843" s="258"/>
      <c r="E843" s="259"/>
      <c r="F843" s="259"/>
      <c r="G843" s="253" t="str">
        <f t="shared" si="96"/>
        <v/>
      </c>
      <c r="H843" s="31" t="str">
        <f>IF(AND(B843=H$1),LOOKUP(9.99999999999999E+307,$H$2:H842)+1,"")</f>
        <v/>
      </c>
      <c r="I843" s="31" t="str">
        <f>IF(AND(B843=I$1),LOOKUP(9.99999999999999E+307,$I$2:I842)+1,"")</f>
        <v/>
      </c>
      <c r="J843" s="31">
        <f>IF(AND(B843=J$1),LOOKUP(9.99999999999999E+307,$J$2:J842)+1,"")</f>
        <v>677</v>
      </c>
      <c r="K843" s="31">
        <f>IF(AND(B843=K$1),LOOKUP(9.99999999999999E+307,$K$2:K842)+1,"")</f>
        <v>677</v>
      </c>
      <c r="L843" s="31">
        <f>IF(AND(B843=L$1),LOOKUP(9.99999999999999E+307,$L$2:L842)+1,"")</f>
        <v>677</v>
      </c>
      <c r="M843" s="31">
        <f>IF(AND(B843=M$1),LOOKUP(9.99999999999999E+307,$M$2:M842)+1,"")</f>
        <v>677</v>
      </c>
      <c r="N843" s="31" t="e">
        <f>IF(AND(B843=N$1),LOOKUP(9.99999999999999E+307,$N$2:N842)+1,"")</f>
        <v>#REF!</v>
      </c>
      <c r="O843" s="31" t="e">
        <f>IF(AND($B843=O$1),LOOKUP(9.99999999999999E+307,$O$2:O842)+1,"")</f>
        <v>#REF!</v>
      </c>
      <c r="P843" s="31" t="e">
        <f>IF(AND($B843=P$1),LOOKUP(9.99999999999999E+307,$P$2:P842)+1,"")</f>
        <v>#REF!</v>
      </c>
      <c r="Q843" s="31" t="e">
        <f>IF(AND($B843=Q$1),LOOKUP(9.99999999999999E+307,$Q$2:Q842)+1,"")</f>
        <v>#REF!</v>
      </c>
      <c r="R843" s="31">
        <f>IF(AND($B843=R$1),LOOKUP(9.99999999999999E+307,$R$2:R842)+1,"")</f>
        <v>677</v>
      </c>
      <c r="S843" s="31">
        <f>IF(AND($B843=S$1),LOOKUP(9.99999999999999E+307,$S$2:S842)+1,"")</f>
        <v>677</v>
      </c>
      <c r="T843" s="265"/>
      <c r="U843" s="265"/>
      <c r="V843" s="265"/>
      <c r="AA843" s="254" t="str">
        <f t="shared" si="97"/>
        <v/>
      </c>
      <c r="AB843" s="254" t="str">
        <f t="shared" si="98"/>
        <v/>
      </c>
      <c r="AC843" s="255">
        <f t="shared" si="94"/>
        <v>0</v>
      </c>
      <c r="AD843" s="255">
        <f t="shared" si="95"/>
        <v>3836</v>
      </c>
      <c r="AE843" s="256" t="str">
        <f t="shared" si="99"/>
        <v/>
      </c>
      <c r="AF843" s="252" t="str">
        <f t="shared" si="93"/>
        <v>-</v>
      </c>
    </row>
    <row r="844" spans="1:32" ht="20.149999999999999" customHeight="1" x14ac:dyDescent="0.75">
      <c r="A844" s="31">
        <v>842</v>
      </c>
      <c r="B844" s="237"/>
      <c r="C844" s="270"/>
      <c r="D844" s="258"/>
      <c r="E844" s="259"/>
      <c r="F844" s="259"/>
      <c r="G844" s="253" t="str">
        <f t="shared" si="96"/>
        <v/>
      </c>
      <c r="H844" s="31" t="str">
        <f>IF(AND(B844=H$1),LOOKUP(9.99999999999999E+307,$H$2:H843)+1,"")</f>
        <v/>
      </c>
      <c r="I844" s="31" t="str">
        <f>IF(AND(B844=I$1),LOOKUP(9.99999999999999E+307,$I$2:I843)+1,"")</f>
        <v/>
      </c>
      <c r="J844" s="31">
        <f>IF(AND(B844=J$1),LOOKUP(9.99999999999999E+307,$J$2:J843)+1,"")</f>
        <v>678</v>
      </c>
      <c r="K844" s="31">
        <f>IF(AND(B844=K$1),LOOKUP(9.99999999999999E+307,$K$2:K843)+1,"")</f>
        <v>678</v>
      </c>
      <c r="L844" s="31">
        <f>IF(AND(B844=L$1),LOOKUP(9.99999999999999E+307,$L$2:L843)+1,"")</f>
        <v>678</v>
      </c>
      <c r="M844" s="31">
        <f>IF(AND(B844=M$1),LOOKUP(9.99999999999999E+307,$M$2:M843)+1,"")</f>
        <v>678</v>
      </c>
      <c r="N844" s="31" t="e">
        <f>IF(AND(B844=N$1),LOOKUP(9.99999999999999E+307,$N$2:N843)+1,"")</f>
        <v>#REF!</v>
      </c>
      <c r="O844" s="31" t="e">
        <f>IF(AND($B844=O$1),LOOKUP(9.99999999999999E+307,$O$2:O843)+1,"")</f>
        <v>#REF!</v>
      </c>
      <c r="P844" s="31" t="e">
        <f>IF(AND($B844=P$1),LOOKUP(9.99999999999999E+307,$P$2:P843)+1,"")</f>
        <v>#REF!</v>
      </c>
      <c r="Q844" s="31" t="e">
        <f>IF(AND($B844=Q$1),LOOKUP(9.99999999999999E+307,$Q$2:Q843)+1,"")</f>
        <v>#REF!</v>
      </c>
      <c r="R844" s="31">
        <f>IF(AND($B844=R$1),LOOKUP(9.99999999999999E+307,$R$2:R843)+1,"")</f>
        <v>678</v>
      </c>
      <c r="S844" s="31">
        <f>IF(AND($B844=S$1),LOOKUP(9.99999999999999E+307,$S$2:S843)+1,"")</f>
        <v>678</v>
      </c>
      <c r="T844" s="265"/>
      <c r="U844" s="265"/>
      <c r="V844" s="265"/>
      <c r="AA844" s="254" t="str">
        <f t="shared" si="97"/>
        <v/>
      </c>
      <c r="AB844" s="254" t="str">
        <f t="shared" si="98"/>
        <v/>
      </c>
      <c r="AC844" s="255">
        <f t="shared" si="94"/>
        <v>0</v>
      </c>
      <c r="AD844" s="255">
        <f t="shared" si="95"/>
        <v>3836</v>
      </c>
      <c r="AE844" s="256" t="str">
        <f t="shared" si="99"/>
        <v/>
      </c>
      <c r="AF844" s="252" t="str">
        <f t="shared" si="93"/>
        <v>-</v>
      </c>
    </row>
    <row r="845" spans="1:32" ht="20.149999999999999" customHeight="1" x14ac:dyDescent="0.75">
      <c r="A845" s="31">
        <v>843</v>
      </c>
      <c r="B845" s="237"/>
      <c r="C845" s="270"/>
      <c r="D845" s="258"/>
      <c r="E845" s="259"/>
      <c r="F845" s="259"/>
      <c r="G845" s="253" t="str">
        <f t="shared" si="96"/>
        <v/>
      </c>
      <c r="H845" s="31" t="str">
        <f>IF(AND(B845=H$1),LOOKUP(9.99999999999999E+307,$H$2:H844)+1,"")</f>
        <v/>
      </c>
      <c r="I845" s="31" t="str">
        <f>IF(AND(B845=I$1),LOOKUP(9.99999999999999E+307,$I$2:I844)+1,"")</f>
        <v/>
      </c>
      <c r="J845" s="31">
        <f>IF(AND(B845=J$1),LOOKUP(9.99999999999999E+307,$J$2:J844)+1,"")</f>
        <v>679</v>
      </c>
      <c r="K845" s="31">
        <f>IF(AND(B845=K$1),LOOKUP(9.99999999999999E+307,$K$2:K844)+1,"")</f>
        <v>679</v>
      </c>
      <c r="L845" s="31">
        <f>IF(AND(B845=L$1),LOOKUP(9.99999999999999E+307,$L$2:L844)+1,"")</f>
        <v>679</v>
      </c>
      <c r="M845" s="31">
        <f>IF(AND(B845=M$1),LOOKUP(9.99999999999999E+307,$M$2:M844)+1,"")</f>
        <v>679</v>
      </c>
      <c r="N845" s="31" t="e">
        <f>IF(AND(B845=N$1),LOOKUP(9.99999999999999E+307,$N$2:N844)+1,"")</f>
        <v>#REF!</v>
      </c>
      <c r="O845" s="31" t="e">
        <f>IF(AND($B845=O$1),LOOKUP(9.99999999999999E+307,$O$2:O844)+1,"")</f>
        <v>#REF!</v>
      </c>
      <c r="P845" s="31" t="e">
        <f>IF(AND($B845=P$1),LOOKUP(9.99999999999999E+307,$P$2:P844)+1,"")</f>
        <v>#REF!</v>
      </c>
      <c r="Q845" s="31" t="e">
        <f>IF(AND($B845=Q$1),LOOKUP(9.99999999999999E+307,$Q$2:Q844)+1,"")</f>
        <v>#REF!</v>
      </c>
      <c r="R845" s="31">
        <f>IF(AND($B845=R$1),LOOKUP(9.99999999999999E+307,$R$2:R844)+1,"")</f>
        <v>679</v>
      </c>
      <c r="S845" s="31">
        <f>IF(AND($B845=S$1),LOOKUP(9.99999999999999E+307,$S$2:S844)+1,"")</f>
        <v>679</v>
      </c>
      <c r="T845" s="265"/>
      <c r="U845" s="265"/>
      <c r="V845" s="265"/>
      <c r="AA845" s="254" t="str">
        <f t="shared" si="97"/>
        <v/>
      </c>
      <c r="AB845" s="254" t="str">
        <f t="shared" si="98"/>
        <v/>
      </c>
      <c r="AC845" s="255">
        <f t="shared" si="94"/>
        <v>0</v>
      </c>
      <c r="AD845" s="255">
        <f t="shared" si="95"/>
        <v>3836</v>
      </c>
      <c r="AE845" s="256" t="str">
        <f t="shared" si="99"/>
        <v/>
      </c>
      <c r="AF845" s="252" t="str">
        <f t="shared" si="93"/>
        <v>-</v>
      </c>
    </row>
    <row r="846" spans="1:32" ht="20.149999999999999" customHeight="1" x14ac:dyDescent="0.75">
      <c r="A846" s="31">
        <v>844</v>
      </c>
      <c r="B846" s="237"/>
      <c r="C846" s="270"/>
      <c r="D846" s="258"/>
      <c r="E846" s="259"/>
      <c r="F846" s="259"/>
      <c r="G846" s="253" t="str">
        <f t="shared" si="96"/>
        <v/>
      </c>
      <c r="H846" s="31" t="str">
        <f>IF(AND(B846=H$1),LOOKUP(9.99999999999999E+307,$H$2:H845)+1,"")</f>
        <v/>
      </c>
      <c r="I846" s="31" t="str">
        <f>IF(AND(B846=I$1),LOOKUP(9.99999999999999E+307,$I$2:I845)+1,"")</f>
        <v/>
      </c>
      <c r="J846" s="31">
        <f>IF(AND(B846=J$1),LOOKUP(9.99999999999999E+307,$J$2:J845)+1,"")</f>
        <v>680</v>
      </c>
      <c r="K846" s="31">
        <f>IF(AND(B846=K$1),LOOKUP(9.99999999999999E+307,$K$2:K845)+1,"")</f>
        <v>680</v>
      </c>
      <c r="L846" s="31">
        <f>IF(AND(B846=L$1),LOOKUP(9.99999999999999E+307,$L$2:L845)+1,"")</f>
        <v>680</v>
      </c>
      <c r="M846" s="31">
        <f>IF(AND(B846=M$1),LOOKUP(9.99999999999999E+307,$M$2:M845)+1,"")</f>
        <v>680</v>
      </c>
      <c r="N846" s="31" t="e">
        <f>IF(AND(B846=N$1),LOOKUP(9.99999999999999E+307,$N$2:N845)+1,"")</f>
        <v>#REF!</v>
      </c>
      <c r="O846" s="31" t="e">
        <f>IF(AND($B846=O$1),LOOKUP(9.99999999999999E+307,$O$2:O845)+1,"")</f>
        <v>#REF!</v>
      </c>
      <c r="P846" s="31" t="e">
        <f>IF(AND($B846=P$1),LOOKUP(9.99999999999999E+307,$P$2:P845)+1,"")</f>
        <v>#REF!</v>
      </c>
      <c r="Q846" s="31" t="e">
        <f>IF(AND($B846=Q$1),LOOKUP(9.99999999999999E+307,$Q$2:Q845)+1,"")</f>
        <v>#REF!</v>
      </c>
      <c r="R846" s="31">
        <f>IF(AND($B846=R$1),LOOKUP(9.99999999999999E+307,$R$2:R845)+1,"")</f>
        <v>680</v>
      </c>
      <c r="S846" s="31">
        <f>IF(AND($B846=S$1),LOOKUP(9.99999999999999E+307,$S$2:S845)+1,"")</f>
        <v>680</v>
      </c>
      <c r="T846" s="265"/>
      <c r="U846" s="265"/>
      <c r="V846" s="265"/>
      <c r="AA846" s="254" t="str">
        <f t="shared" si="97"/>
        <v/>
      </c>
      <c r="AB846" s="254" t="str">
        <f t="shared" si="98"/>
        <v/>
      </c>
      <c r="AC846" s="255">
        <f t="shared" si="94"/>
        <v>0</v>
      </c>
      <c r="AD846" s="255">
        <f t="shared" si="95"/>
        <v>3836</v>
      </c>
      <c r="AE846" s="256" t="str">
        <f t="shared" si="99"/>
        <v/>
      </c>
      <c r="AF846" s="252" t="str">
        <f t="shared" si="93"/>
        <v>-</v>
      </c>
    </row>
    <row r="847" spans="1:32" ht="20.149999999999999" customHeight="1" x14ac:dyDescent="0.75">
      <c r="A847" s="31">
        <v>845</v>
      </c>
      <c r="B847" s="237"/>
      <c r="C847" s="270"/>
      <c r="D847" s="258"/>
      <c r="E847" s="259"/>
      <c r="F847" s="259"/>
      <c r="G847" s="253" t="str">
        <f t="shared" si="96"/>
        <v/>
      </c>
      <c r="H847" s="31" t="str">
        <f>IF(AND(B847=H$1),LOOKUP(9.99999999999999E+307,$H$2:H846)+1,"")</f>
        <v/>
      </c>
      <c r="I847" s="31" t="str">
        <f>IF(AND(B847=I$1),LOOKUP(9.99999999999999E+307,$I$2:I846)+1,"")</f>
        <v/>
      </c>
      <c r="J847" s="31">
        <f>IF(AND(B847=J$1),LOOKUP(9.99999999999999E+307,$J$2:J846)+1,"")</f>
        <v>681</v>
      </c>
      <c r="K847" s="31">
        <f>IF(AND(B847=K$1),LOOKUP(9.99999999999999E+307,$K$2:K846)+1,"")</f>
        <v>681</v>
      </c>
      <c r="L847" s="31">
        <f>IF(AND(B847=L$1),LOOKUP(9.99999999999999E+307,$L$2:L846)+1,"")</f>
        <v>681</v>
      </c>
      <c r="M847" s="31">
        <f>IF(AND(B847=M$1),LOOKUP(9.99999999999999E+307,$M$2:M846)+1,"")</f>
        <v>681</v>
      </c>
      <c r="N847" s="31" t="e">
        <f>IF(AND(B847=N$1),LOOKUP(9.99999999999999E+307,$N$2:N846)+1,"")</f>
        <v>#REF!</v>
      </c>
      <c r="O847" s="31" t="e">
        <f>IF(AND($B847=O$1),LOOKUP(9.99999999999999E+307,$O$2:O846)+1,"")</f>
        <v>#REF!</v>
      </c>
      <c r="P847" s="31" t="e">
        <f>IF(AND($B847=P$1),LOOKUP(9.99999999999999E+307,$P$2:P846)+1,"")</f>
        <v>#REF!</v>
      </c>
      <c r="Q847" s="31" t="e">
        <f>IF(AND($B847=Q$1),LOOKUP(9.99999999999999E+307,$Q$2:Q846)+1,"")</f>
        <v>#REF!</v>
      </c>
      <c r="R847" s="31">
        <f>IF(AND($B847=R$1),LOOKUP(9.99999999999999E+307,$R$2:R846)+1,"")</f>
        <v>681</v>
      </c>
      <c r="S847" s="31">
        <f>IF(AND($B847=S$1),LOOKUP(9.99999999999999E+307,$S$2:S846)+1,"")</f>
        <v>681</v>
      </c>
      <c r="T847" s="265"/>
      <c r="U847" s="265"/>
      <c r="V847" s="265"/>
      <c r="AA847" s="254" t="str">
        <f t="shared" si="97"/>
        <v/>
      </c>
      <c r="AB847" s="254" t="str">
        <f t="shared" si="98"/>
        <v/>
      </c>
      <c r="AC847" s="255">
        <f t="shared" si="94"/>
        <v>0</v>
      </c>
      <c r="AD847" s="255">
        <f t="shared" si="95"/>
        <v>3836</v>
      </c>
      <c r="AE847" s="256" t="str">
        <f t="shared" si="99"/>
        <v/>
      </c>
      <c r="AF847" s="252" t="str">
        <f t="shared" si="93"/>
        <v>-</v>
      </c>
    </row>
    <row r="848" spans="1:32" ht="20.149999999999999" customHeight="1" x14ac:dyDescent="0.75">
      <c r="A848" s="31">
        <v>846</v>
      </c>
      <c r="B848" s="237"/>
      <c r="C848" s="270"/>
      <c r="D848" s="258"/>
      <c r="E848" s="259"/>
      <c r="F848" s="259"/>
      <c r="G848" s="253" t="str">
        <f t="shared" si="96"/>
        <v/>
      </c>
      <c r="H848" s="31" t="str">
        <f>IF(AND(B848=H$1),LOOKUP(9.99999999999999E+307,$H$2:H847)+1,"")</f>
        <v/>
      </c>
      <c r="I848" s="31" t="str">
        <f>IF(AND(B848=I$1),LOOKUP(9.99999999999999E+307,$I$2:I847)+1,"")</f>
        <v/>
      </c>
      <c r="J848" s="31">
        <f>IF(AND(B848=J$1),LOOKUP(9.99999999999999E+307,$J$2:J847)+1,"")</f>
        <v>682</v>
      </c>
      <c r="K848" s="31">
        <f>IF(AND(B848=K$1),LOOKUP(9.99999999999999E+307,$K$2:K847)+1,"")</f>
        <v>682</v>
      </c>
      <c r="L848" s="31">
        <f>IF(AND(B848=L$1),LOOKUP(9.99999999999999E+307,$L$2:L847)+1,"")</f>
        <v>682</v>
      </c>
      <c r="M848" s="31">
        <f>IF(AND(B848=M$1),LOOKUP(9.99999999999999E+307,$M$2:M847)+1,"")</f>
        <v>682</v>
      </c>
      <c r="N848" s="31" t="e">
        <f>IF(AND(B848=N$1),LOOKUP(9.99999999999999E+307,$N$2:N847)+1,"")</f>
        <v>#REF!</v>
      </c>
      <c r="O848" s="31" t="e">
        <f>IF(AND($B848=O$1),LOOKUP(9.99999999999999E+307,$O$2:O847)+1,"")</f>
        <v>#REF!</v>
      </c>
      <c r="P848" s="31" t="e">
        <f>IF(AND($B848=P$1),LOOKUP(9.99999999999999E+307,$P$2:P847)+1,"")</f>
        <v>#REF!</v>
      </c>
      <c r="Q848" s="31" t="e">
        <f>IF(AND($B848=Q$1),LOOKUP(9.99999999999999E+307,$Q$2:Q847)+1,"")</f>
        <v>#REF!</v>
      </c>
      <c r="R848" s="31">
        <f>IF(AND($B848=R$1),LOOKUP(9.99999999999999E+307,$R$2:R847)+1,"")</f>
        <v>682</v>
      </c>
      <c r="S848" s="31">
        <f>IF(AND($B848=S$1),LOOKUP(9.99999999999999E+307,$S$2:S847)+1,"")</f>
        <v>682</v>
      </c>
      <c r="T848" s="265"/>
      <c r="U848" s="265"/>
      <c r="V848" s="265"/>
      <c r="AA848" s="254" t="str">
        <f t="shared" si="97"/>
        <v/>
      </c>
      <c r="AB848" s="254" t="str">
        <f t="shared" si="98"/>
        <v/>
      </c>
      <c r="AC848" s="255">
        <f t="shared" si="94"/>
        <v>0</v>
      </c>
      <c r="AD848" s="255">
        <f t="shared" si="95"/>
        <v>3836</v>
      </c>
      <c r="AE848" s="256" t="str">
        <f t="shared" si="99"/>
        <v/>
      </c>
      <c r="AF848" s="252" t="str">
        <f t="shared" si="93"/>
        <v>-</v>
      </c>
    </row>
    <row r="849" spans="1:32" ht="20.149999999999999" customHeight="1" x14ac:dyDescent="0.75">
      <c r="A849" s="31">
        <v>847</v>
      </c>
      <c r="B849" s="237"/>
      <c r="C849" s="270"/>
      <c r="D849" s="258"/>
      <c r="E849" s="259"/>
      <c r="F849" s="259"/>
      <c r="G849" s="253" t="str">
        <f t="shared" si="96"/>
        <v/>
      </c>
      <c r="H849" s="31" t="str">
        <f>IF(AND(B849=H$1),LOOKUP(9.99999999999999E+307,$H$2:H848)+1,"")</f>
        <v/>
      </c>
      <c r="I849" s="31" t="str">
        <f>IF(AND(B849=I$1),LOOKUP(9.99999999999999E+307,$I$2:I848)+1,"")</f>
        <v/>
      </c>
      <c r="J849" s="31">
        <f>IF(AND(B849=J$1),LOOKUP(9.99999999999999E+307,$J$2:J848)+1,"")</f>
        <v>683</v>
      </c>
      <c r="K849" s="31">
        <f>IF(AND(B849=K$1),LOOKUP(9.99999999999999E+307,$K$2:K848)+1,"")</f>
        <v>683</v>
      </c>
      <c r="L849" s="31">
        <f>IF(AND(B849=L$1),LOOKUP(9.99999999999999E+307,$L$2:L848)+1,"")</f>
        <v>683</v>
      </c>
      <c r="M849" s="31">
        <f>IF(AND(B849=M$1),LOOKUP(9.99999999999999E+307,$M$2:M848)+1,"")</f>
        <v>683</v>
      </c>
      <c r="N849" s="31" t="e">
        <f>IF(AND(B849=N$1),LOOKUP(9.99999999999999E+307,$N$2:N848)+1,"")</f>
        <v>#REF!</v>
      </c>
      <c r="O849" s="31" t="e">
        <f>IF(AND($B849=O$1),LOOKUP(9.99999999999999E+307,$O$2:O848)+1,"")</f>
        <v>#REF!</v>
      </c>
      <c r="P849" s="31" t="e">
        <f>IF(AND($B849=P$1),LOOKUP(9.99999999999999E+307,$P$2:P848)+1,"")</f>
        <v>#REF!</v>
      </c>
      <c r="Q849" s="31" t="e">
        <f>IF(AND($B849=Q$1),LOOKUP(9.99999999999999E+307,$Q$2:Q848)+1,"")</f>
        <v>#REF!</v>
      </c>
      <c r="R849" s="31">
        <f>IF(AND($B849=R$1),LOOKUP(9.99999999999999E+307,$R$2:R848)+1,"")</f>
        <v>683</v>
      </c>
      <c r="S849" s="31">
        <f>IF(AND($B849=S$1),LOOKUP(9.99999999999999E+307,$S$2:S848)+1,"")</f>
        <v>683</v>
      </c>
      <c r="T849" s="265"/>
      <c r="U849" s="265"/>
      <c r="V849" s="265"/>
      <c r="AA849" s="254" t="str">
        <f t="shared" si="97"/>
        <v/>
      </c>
      <c r="AB849" s="254" t="str">
        <f t="shared" si="98"/>
        <v/>
      </c>
      <c r="AC849" s="255">
        <f t="shared" si="94"/>
        <v>0</v>
      </c>
      <c r="AD849" s="255">
        <f t="shared" si="95"/>
        <v>3836</v>
      </c>
      <c r="AE849" s="256" t="str">
        <f t="shared" si="99"/>
        <v/>
      </c>
      <c r="AF849" s="252" t="str">
        <f t="shared" si="93"/>
        <v>-</v>
      </c>
    </row>
    <row r="850" spans="1:32" ht="20.149999999999999" customHeight="1" x14ac:dyDescent="0.75">
      <c r="A850" s="31">
        <v>848</v>
      </c>
      <c r="B850" s="237"/>
      <c r="C850" s="270"/>
      <c r="D850" s="258"/>
      <c r="E850" s="259"/>
      <c r="F850" s="259"/>
      <c r="G850" s="253" t="str">
        <f t="shared" si="96"/>
        <v/>
      </c>
      <c r="H850" s="31" t="str">
        <f>IF(AND(B850=H$1),LOOKUP(9.99999999999999E+307,$H$2:H849)+1,"")</f>
        <v/>
      </c>
      <c r="I850" s="31" t="str">
        <f>IF(AND(B850=I$1),LOOKUP(9.99999999999999E+307,$I$2:I849)+1,"")</f>
        <v/>
      </c>
      <c r="J850" s="31">
        <f>IF(AND(B850=J$1),LOOKUP(9.99999999999999E+307,$J$2:J849)+1,"")</f>
        <v>684</v>
      </c>
      <c r="K850" s="31">
        <f>IF(AND(B850=K$1),LOOKUP(9.99999999999999E+307,$K$2:K849)+1,"")</f>
        <v>684</v>
      </c>
      <c r="L850" s="31">
        <f>IF(AND(B850=L$1),LOOKUP(9.99999999999999E+307,$L$2:L849)+1,"")</f>
        <v>684</v>
      </c>
      <c r="M850" s="31">
        <f>IF(AND(B850=M$1),LOOKUP(9.99999999999999E+307,$M$2:M849)+1,"")</f>
        <v>684</v>
      </c>
      <c r="N850" s="31" t="e">
        <f>IF(AND(B850=N$1),LOOKUP(9.99999999999999E+307,$N$2:N849)+1,"")</f>
        <v>#REF!</v>
      </c>
      <c r="O850" s="31" t="e">
        <f>IF(AND($B850=O$1),LOOKUP(9.99999999999999E+307,$O$2:O849)+1,"")</f>
        <v>#REF!</v>
      </c>
      <c r="P850" s="31" t="e">
        <f>IF(AND($B850=P$1),LOOKUP(9.99999999999999E+307,$P$2:P849)+1,"")</f>
        <v>#REF!</v>
      </c>
      <c r="Q850" s="31" t="e">
        <f>IF(AND($B850=Q$1),LOOKUP(9.99999999999999E+307,$Q$2:Q849)+1,"")</f>
        <v>#REF!</v>
      </c>
      <c r="R850" s="31">
        <f>IF(AND($B850=R$1),LOOKUP(9.99999999999999E+307,$R$2:R849)+1,"")</f>
        <v>684</v>
      </c>
      <c r="S850" s="31">
        <f>IF(AND($B850=S$1),LOOKUP(9.99999999999999E+307,$S$2:S849)+1,"")</f>
        <v>684</v>
      </c>
      <c r="T850" s="265"/>
      <c r="U850" s="265"/>
      <c r="V850" s="265"/>
      <c r="AA850" s="254" t="str">
        <f t="shared" si="97"/>
        <v/>
      </c>
      <c r="AB850" s="254" t="str">
        <f t="shared" si="98"/>
        <v/>
      </c>
      <c r="AC850" s="255">
        <f t="shared" si="94"/>
        <v>0</v>
      </c>
      <c r="AD850" s="255">
        <f t="shared" si="95"/>
        <v>3836</v>
      </c>
      <c r="AE850" s="256" t="str">
        <f t="shared" si="99"/>
        <v/>
      </c>
      <c r="AF850" s="252" t="str">
        <f t="shared" si="93"/>
        <v>-</v>
      </c>
    </row>
    <row r="851" spans="1:32" ht="20.149999999999999" customHeight="1" x14ac:dyDescent="0.75">
      <c r="A851" s="31">
        <v>849</v>
      </c>
      <c r="B851" s="237"/>
      <c r="C851" s="270"/>
      <c r="D851" s="258"/>
      <c r="E851" s="259"/>
      <c r="F851" s="259"/>
      <c r="G851" s="253" t="str">
        <f t="shared" si="96"/>
        <v/>
      </c>
      <c r="H851" s="31" t="str">
        <f>IF(AND(B851=H$1),LOOKUP(9.99999999999999E+307,$H$2:H850)+1,"")</f>
        <v/>
      </c>
      <c r="I851" s="31" t="str">
        <f>IF(AND(B851=I$1),LOOKUP(9.99999999999999E+307,$I$2:I850)+1,"")</f>
        <v/>
      </c>
      <c r="J851" s="31">
        <f>IF(AND(B851=J$1),LOOKUP(9.99999999999999E+307,$J$2:J850)+1,"")</f>
        <v>685</v>
      </c>
      <c r="K851" s="31">
        <f>IF(AND(B851=K$1),LOOKUP(9.99999999999999E+307,$K$2:K850)+1,"")</f>
        <v>685</v>
      </c>
      <c r="L851" s="31">
        <f>IF(AND(B851=L$1),LOOKUP(9.99999999999999E+307,$L$2:L850)+1,"")</f>
        <v>685</v>
      </c>
      <c r="M851" s="31">
        <f>IF(AND(B851=M$1),LOOKUP(9.99999999999999E+307,$M$2:M850)+1,"")</f>
        <v>685</v>
      </c>
      <c r="N851" s="31" t="e">
        <f>IF(AND(B851=N$1),LOOKUP(9.99999999999999E+307,$N$2:N850)+1,"")</f>
        <v>#REF!</v>
      </c>
      <c r="O851" s="31" t="e">
        <f>IF(AND($B851=O$1),LOOKUP(9.99999999999999E+307,$O$2:O850)+1,"")</f>
        <v>#REF!</v>
      </c>
      <c r="P851" s="31" t="e">
        <f>IF(AND($B851=P$1),LOOKUP(9.99999999999999E+307,$P$2:P850)+1,"")</f>
        <v>#REF!</v>
      </c>
      <c r="Q851" s="31" t="e">
        <f>IF(AND($B851=Q$1),LOOKUP(9.99999999999999E+307,$Q$2:Q850)+1,"")</f>
        <v>#REF!</v>
      </c>
      <c r="R851" s="31">
        <f>IF(AND($B851=R$1),LOOKUP(9.99999999999999E+307,$R$2:R850)+1,"")</f>
        <v>685</v>
      </c>
      <c r="S851" s="31">
        <f>IF(AND($B851=S$1),LOOKUP(9.99999999999999E+307,$S$2:S850)+1,"")</f>
        <v>685</v>
      </c>
      <c r="T851" s="265"/>
      <c r="U851" s="265"/>
      <c r="V851" s="265"/>
      <c r="AA851" s="254" t="str">
        <f t="shared" si="97"/>
        <v/>
      </c>
      <c r="AB851" s="254" t="str">
        <f t="shared" si="98"/>
        <v/>
      </c>
      <c r="AC851" s="255">
        <f t="shared" si="94"/>
        <v>0</v>
      </c>
      <c r="AD851" s="255">
        <f t="shared" si="95"/>
        <v>3836</v>
      </c>
      <c r="AE851" s="256" t="str">
        <f t="shared" si="99"/>
        <v/>
      </c>
      <c r="AF851" s="252" t="str">
        <f t="shared" si="93"/>
        <v>-</v>
      </c>
    </row>
    <row r="852" spans="1:32" ht="20.149999999999999" customHeight="1" x14ac:dyDescent="0.75">
      <c r="A852" s="31">
        <v>850</v>
      </c>
      <c r="B852" s="237"/>
      <c r="C852" s="270"/>
      <c r="D852" s="258"/>
      <c r="E852" s="259"/>
      <c r="F852" s="259"/>
      <c r="G852" s="253" t="str">
        <f t="shared" si="96"/>
        <v/>
      </c>
      <c r="H852" s="31" t="str">
        <f>IF(AND(B852=H$1),LOOKUP(9.99999999999999E+307,$H$2:H851)+1,"")</f>
        <v/>
      </c>
      <c r="I852" s="31" t="str">
        <f>IF(AND(B852=I$1),LOOKUP(9.99999999999999E+307,$I$2:I851)+1,"")</f>
        <v/>
      </c>
      <c r="J852" s="31">
        <f>IF(AND(B852=J$1),LOOKUP(9.99999999999999E+307,$J$2:J851)+1,"")</f>
        <v>686</v>
      </c>
      <c r="K852" s="31">
        <f>IF(AND(B852=K$1),LOOKUP(9.99999999999999E+307,$K$2:K851)+1,"")</f>
        <v>686</v>
      </c>
      <c r="L852" s="31">
        <f>IF(AND(B852=L$1),LOOKUP(9.99999999999999E+307,$L$2:L851)+1,"")</f>
        <v>686</v>
      </c>
      <c r="M852" s="31">
        <f>IF(AND(B852=M$1),LOOKUP(9.99999999999999E+307,$M$2:M851)+1,"")</f>
        <v>686</v>
      </c>
      <c r="N852" s="31" t="e">
        <f>IF(AND(B852=N$1),LOOKUP(9.99999999999999E+307,$N$2:N851)+1,"")</f>
        <v>#REF!</v>
      </c>
      <c r="O852" s="31" t="e">
        <f>IF(AND($B852=O$1),LOOKUP(9.99999999999999E+307,$O$2:O851)+1,"")</f>
        <v>#REF!</v>
      </c>
      <c r="P852" s="31" t="e">
        <f>IF(AND($B852=P$1),LOOKUP(9.99999999999999E+307,$P$2:P851)+1,"")</f>
        <v>#REF!</v>
      </c>
      <c r="Q852" s="31" t="e">
        <f>IF(AND($B852=Q$1),LOOKUP(9.99999999999999E+307,$Q$2:Q851)+1,"")</f>
        <v>#REF!</v>
      </c>
      <c r="R852" s="31">
        <f>IF(AND($B852=R$1),LOOKUP(9.99999999999999E+307,$R$2:R851)+1,"")</f>
        <v>686</v>
      </c>
      <c r="S852" s="31">
        <f>IF(AND($B852=S$1),LOOKUP(9.99999999999999E+307,$S$2:S851)+1,"")</f>
        <v>686</v>
      </c>
      <c r="T852" s="265"/>
      <c r="U852" s="265"/>
      <c r="V852" s="265"/>
      <c r="AA852" s="254" t="str">
        <f t="shared" si="97"/>
        <v/>
      </c>
      <c r="AB852" s="254" t="str">
        <f t="shared" si="98"/>
        <v/>
      </c>
      <c r="AC852" s="255">
        <f t="shared" si="94"/>
        <v>0</v>
      </c>
      <c r="AD852" s="255">
        <f t="shared" si="95"/>
        <v>3836</v>
      </c>
      <c r="AE852" s="256" t="str">
        <f t="shared" si="99"/>
        <v/>
      </c>
      <c r="AF852" s="252" t="str">
        <f t="shared" si="93"/>
        <v>-</v>
      </c>
    </row>
    <row r="853" spans="1:32" ht="20.149999999999999" customHeight="1" x14ac:dyDescent="0.75">
      <c r="A853" s="31">
        <v>851</v>
      </c>
      <c r="B853" s="237"/>
      <c r="C853" s="270"/>
      <c r="D853" s="258"/>
      <c r="E853" s="259"/>
      <c r="F853" s="259"/>
      <c r="G853" s="253" t="str">
        <f t="shared" si="96"/>
        <v/>
      </c>
      <c r="H853" s="31" t="str">
        <f>IF(AND(B853=H$1),LOOKUP(9.99999999999999E+307,$H$2:H852)+1,"")</f>
        <v/>
      </c>
      <c r="I853" s="31" t="str">
        <f>IF(AND(B853=I$1),LOOKUP(9.99999999999999E+307,$I$2:I852)+1,"")</f>
        <v/>
      </c>
      <c r="J853" s="31">
        <f>IF(AND(B853=J$1),LOOKUP(9.99999999999999E+307,$J$2:J852)+1,"")</f>
        <v>687</v>
      </c>
      <c r="K853" s="31">
        <f>IF(AND(B853=K$1),LOOKUP(9.99999999999999E+307,$K$2:K852)+1,"")</f>
        <v>687</v>
      </c>
      <c r="L853" s="31">
        <f>IF(AND(B853=L$1),LOOKUP(9.99999999999999E+307,$L$2:L852)+1,"")</f>
        <v>687</v>
      </c>
      <c r="M853" s="31">
        <f>IF(AND(B853=M$1),LOOKUP(9.99999999999999E+307,$M$2:M852)+1,"")</f>
        <v>687</v>
      </c>
      <c r="N853" s="31" t="e">
        <f>IF(AND(B853=N$1),LOOKUP(9.99999999999999E+307,$N$2:N852)+1,"")</f>
        <v>#REF!</v>
      </c>
      <c r="O853" s="31" t="e">
        <f>IF(AND($B853=O$1),LOOKUP(9.99999999999999E+307,$O$2:O852)+1,"")</f>
        <v>#REF!</v>
      </c>
      <c r="P853" s="31" t="e">
        <f>IF(AND($B853=P$1),LOOKUP(9.99999999999999E+307,$P$2:P852)+1,"")</f>
        <v>#REF!</v>
      </c>
      <c r="Q853" s="31" t="e">
        <f>IF(AND($B853=Q$1),LOOKUP(9.99999999999999E+307,$Q$2:Q852)+1,"")</f>
        <v>#REF!</v>
      </c>
      <c r="R853" s="31">
        <f>IF(AND($B853=R$1),LOOKUP(9.99999999999999E+307,$R$2:R852)+1,"")</f>
        <v>687</v>
      </c>
      <c r="S853" s="31">
        <f>IF(AND($B853=S$1),LOOKUP(9.99999999999999E+307,$S$2:S852)+1,"")</f>
        <v>687</v>
      </c>
      <c r="T853" s="265"/>
      <c r="U853" s="265"/>
      <c r="V853" s="265"/>
      <c r="AA853" s="254" t="str">
        <f t="shared" si="97"/>
        <v/>
      </c>
      <c r="AB853" s="254" t="str">
        <f t="shared" si="98"/>
        <v/>
      </c>
      <c r="AC853" s="255">
        <f t="shared" si="94"/>
        <v>0</v>
      </c>
      <c r="AD853" s="255">
        <f t="shared" si="95"/>
        <v>3836</v>
      </c>
      <c r="AE853" s="256" t="str">
        <f t="shared" si="99"/>
        <v/>
      </c>
      <c r="AF853" s="252" t="str">
        <f t="shared" si="93"/>
        <v>-</v>
      </c>
    </row>
    <row r="854" spans="1:32" ht="20.149999999999999" customHeight="1" x14ac:dyDescent="0.75">
      <c r="A854" s="31">
        <v>852</v>
      </c>
      <c r="B854" s="237"/>
      <c r="C854" s="270"/>
      <c r="D854" s="258"/>
      <c r="E854" s="259"/>
      <c r="F854" s="259"/>
      <c r="G854" s="253" t="str">
        <f t="shared" si="96"/>
        <v/>
      </c>
      <c r="H854" s="31" t="str">
        <f>IF(AND(B854=H$1),LOOKUP(9.99999999999999E+307,$H$2:H853)+1,"")</f>
        <v/>
      </c>
      <c r="I854" s="31" t="str">
        <f>IF(AND(B854=I$1),LOOKUP(9.99999999999999E+307,$I$2:I853)+1,"")</f>
        <v/>
      </c>
      <c r="J854" s="31">
        <f>IF(AND(B854=J$1),LOOKUP(9.99999999999999E+307,$J$2:J853)+1,"")</f>
        <v>688</v>
      </c>
      <c r="K854" s="31">
        <f>IF(AND(B854=K$1),LOOKUP(9.99999999999999E+307,$K$2:K853)+1,"")</f>
        <v>688</v>
      </c>
      <c r="L854" s="31">
        <f>IF(AND(B854=L$1),LOOKUP(9.99999999999999E+307,$L$2:L853)+1,"")</f>
        <v>688</v>
      </c>
      <c r="M854" s="31">
        <f>IF(AND(B854=M$1),LOOKUP(9.99999999999999E+307,$M$2:M853)+1,"")</f>
        <v>688</v>
      </c>
      <c r="N854" s="31" t="e">
        <f>IF(AND(B854=N$1),LOOKUP(9.99999999999999E+307,$N$2:N853)+1,"")</f>
        <v>#REF!</v>
      </c>
      <c r="O854" s="31" t="e">
        <f>IF(AND($B854=O$1),LOOKUP(9.99999999999999E+307,$O$2:O853)+1,"")</f>
        <v>#REF!</v>
      </c>
      <c r="P854" s="31" t="e">
        <f>IF(AND($B854=P$1),LOOKUP(9.99999999999999E+307,$P$2:P853)+1,"")</f>
        <v>#REF!</v>
      </c>
      <c r="Q854" s="31" t="e">
        <f>IF(AND($B854=Q$1),LOOKUP(9.99999999999999E+307,$Q$2:Q853)+1,"")</f>
        <v>#REF!</v>
      </c>
      <c r="R854" s="31">
        <f>IF(AND($B854=R$1),LOOKUP(9.99999999999999E+307,$R$2:R853)+1,"")</f>
        <v>688</v>
      </c>
      <c r="S854" s="31">
        <f>IF(AND($B854=S$1),LOOKUP(9.99999999999999E+307,$S$2:S853)+1,"")</f>
        <v>688</v>
      </c>
      <c r="T854" s="265"/>
      <c r="U854" s="265"/>
      <c r="V854" s="265"/>
      <c r="AA854" s="254" t="str">
        <f t="shared" si="97"/>
        <v/>
      </c>
      <c r="AB854" s="254" t="str">
        <f t="shared" si="98"/>
        <v/>
      </c>
      <c r="AC854" s="255">
        <f t="shared" si="94"/>
        <v>0</v>
      </c>
      <c r="AD854" s="255">
        <f t="shared" si="95"/>
        <v>3836</v>
      </c>
      <c r="AE854" s="256" t="str">
        <f t="shared" si="99"/>
        <v/>
      </c>
      <c r="AF854" s="252" t="str">
        <f t="shared" si="93"/>
        <v>-</v>
      </c>
    </row>
    <row r="855" spans="1:32" ht="20.149999999999999" customHeight="1" x14ac:dyDescent="0.75">
      <c r="A855" s="31">
        <v>853</v>
      </c>
      <c r="B855" s="237"/>
      <c r="C855" s="270"/>
      <c r="D855" s="258"/>
      <c r="E855" s="259"/>
      <c r="F855" s="259"/>
      <c r="G855" s="253" t="str">
        <f t="shared" si="96"/>
        <v/>
      </c>
      <c r="H855" s="31" t="str">
        <f>IF(AND(B855=H$1),LOOKUP(9.99999999999999E+307,$H$2:H854)+1,"")</f>
        <v/>
      </c>
      <c r="I855" s="31" t="str">
        <f>IF(AND(B855=I$1),LOOKUP(9.99999999999999E+307,$I$2:I854)+1,"")</f>
        <v/>
      </c>
      <c r="J855" s="31">
        <f>IF(AND(B855=J$1),LOOKUP(9.99999999999999E+307,$J$2:J854)+1,"")</f>
        <v>689</v>
      </c>
      <c r="K855" s="31">
        <f>IF(AND(B855=K$1),LOOKUP(9.99999999999999E+307,$K$2:K854)+1,"")</f>
        <v>689</v>
      </c>
      <c r="L855" s="31">
        <f>IF(AND(B855=L$1),LOOKUP(9.99999999999999E+307,$L$2:L854)+1,"")</f>
        <v>689</v>
      </c>
      <c r="M855" s="31">
        <f>IF(AND(B855=M$1),LOOKUP(9.99999999999999E+307,$M$2:M854)+1,"")</f>
        <v>689</v>
      </c>
      <c r="N855" s="31" t="e">
        <f>IF(AND(B855=N$1),LOOKUP(9.99999999999999E+307,$N$2:N854)+1,"")</f>
        <v>#REF!</v>
      </c>
      <c r="O855" s="31" t="e">
        <f>IF(AND($B855=O$1),LOOKUP(9.99999999999999E+307,$O$2:O854)+1,"")</f>
        <v>#REF!</v>
      </c>
      <c r="P855" s="31" t="e">
        <f>IF(AND($B855=P$1),LOOKUP(9.99999999999999E+307,$P$2:P854)+1,"")</f>
        <v>#REF!</v>
      </c>
      <c r="Q855" s="31" t="e">
        <f>IF(AND($B855=Q$1),LOOKUP(9.99999999999999E+307,$Q$2:Q854)+1,"")</f>
        <v>#REF!</v>
      </c>
      <c r="R855" s="31">
        <f>IF(AND($B855=R$1),LOOKUP(9.99999999999999E+307,$R$2:R854)+1,"")</f>
        <v>689</v>
      </c>
      <c r="S855" s="31">
        <f>IF(AND($B855=S$1),LOOKUP(9.99999999999999E+307,$S$2:S854)+1,"")</f>
        <v>689</v>
      </c>
      <c r="T855" s="265"/>
      <c r="U855" s="265"/>
      <c r="V855" s="265"/>
      <c r="AA855" s="254" t="str">
        <f t="shared" si="97"/>
        <v/>
      </c>
      <c r="AB855" s="254" t="str">
        <f t="shared" si="98"/>
        <v/>
      </c>
      <c r="AC855" s="255">
        <f t="shared" si="94"/>
        <v>0</v>
      </c>
      <c r="AD855" s="255">
        <f t="shared" si="95"/>
        <v>3836</v>
      </c>
      <c r="AE855" s="256" t="str">
        <f t="shared" si="99"/>
        <v/>
      </c>
      <c r="AF855" s="252" t="str">
        <f t="shared" si="93"/>
        <v>-</v>
      </c>
    </row>
    <row r="856" spans="1:32" ht="20.149999999999999" customHeight="1" x14ac:dyDescent="0.75">
      <c r="A856" s="31">
        <v>854</v>
      </c>
      <c r="B856" s="237"/>
      <c r="C856" s="270"/>
      <c r="D856" s="258"/>
      <c r="E856" s="259"/>
      <c r="F856" s="259"/>
      <c r="G856" s="253" t="str">
        <f t="shared" si="96"/>
        <v/>
      </c>
      <c r="H856" s="31" t="str">
        <f>IF(AND(B856=H$1),LOOKUP(9.99999999999999E+307,$H$2:H855)+1,"")</f>
        <v/>
      </c>
      <c r="I856" s="31" t="str">
        <f>IF(AND(B856=I$1),LOOKUP(9.99999999999999E+307,$I$2:I855)+1,"")</f>
        <v/>
      </c>
      <c r="J856" s="31">
        <f>IF(AND(B856=J$1),LOOKUP(9.99999999999999E+307,$J$2:J855)+1,"")</f>
        <v>690</v>
      </c>
      <c r="K856" s="31">
        <f>IF(AND(B856=K$1),LOOKUP(9.99999999999999E+307,$K$2:K855)+1,"")</f>
        <v>690</v>
      </c>
      <c r="L856" s="31">
        <f>IF(AND(B856=L$1),LOOKUP(9.99999999999999E+307,$L$2:L855)+1,"")</f>
        <v>690</v>
      </c>
      <c r="M856" s="31">
        <f>IF(AND(B856=M$1),LOOKUP(9.99999999999999E+307,$M$2:M855)+1,"")</f>
        <v>690</v>
      </c>
      <c r="N856" s="31" t="e">
        <f>IF(AND(B856=N$1),LOOKUP(9.99999999999999E+307,$N$2:N855)+1,"")</f>
        <v>#REF!</v>
      </c>
      <c r="O856" s="31" t="e">
        <f>IF(AND($B856=O$1),LOOKUP(9.99999999999999E+307,$O$2:O855)+1,"")</f>
        <v>#REF!</v>
      </c>
      <c r="P856" s="31" t="e">
        <f>IF(AND($B856=P$1),LOOKUP(9.99999999999999E+307,$P$2:P855)+1,"")</f>
        <v>#REF!</v>
      </c>
      <c r="Q856" s="31" t="e">
        <f>IF(AND($B856=Q$1),LOOKUP(9.99999999999999E+307,$Q$2:Q855)+1,"")</f>
        <v>#REF!</v>
      </c>
      <c r="R856" s="31">
        <f>IF(AND($B856=R$1),LOOKUP(9.99999999999999E+307,$R$2:R855)+1,"")</f>
        <v>690</v>
      </c>
      <c r="S856" s="31">
        <f>IF(AND($B856=S$1),LOOKUP(9.99999999999999E+307,$S$2:S855)+1,"")</f>
        <v>690</v>
      </c>
      <c r="T856" s="265"/>
      <c r="U856" s="265"/>
      <c r="V856" s="265"/>
      <c r="AA856" s="254" t="str">
        <f t="shared" si="97"/>
        <v/>
      </c>
      <c r="AB856" s="254" t="str">
        <f t="shared" si="98"/>
        <v/>
      </c>
      <c r="AC856" s="255">
        <f t="shared" si="94"/>
        <v>0</v>
      </c>
      <c r="AD856" s="255">
        <f t="shared" si="95"/>
        <v>3836</v>
      </c>
      <c r="AE856" s="256" t="str">
        <f t="shared" si="99"/>
        <v/>
      </c>
      <c r="AF856" s="252" t="str">
        <f t="shared" si="93"/>
        <v>-</v>
      </c>
    </row>
    <row r="857" spans="1:32" ht="20.149999999999999" customHeight="1" x14ac:dyDescent="0.75">
      <c r="A857" s="31">
        <v>855</v>
      </c>
      <c r="B857" s="237"/>
      <c r="C857" s="270"/>
      <c r="D857" s="258"/>
      <c r="E857" s="259"/>
      <c r="F857" s="259"/>
      <c r="G857" s="253" t="str">
        <f t="shared" si="96"/>
        <v/>
      </c>
      <c r="H857" s="31" t="str">
        <f>IF(AND(B857=H$1),LOOKUP(9.99999999999999E+307,$H$2:H856)+1,"")</f>
        <v/>
      </c>
      <c r="I857" s="31" t="str">
        <f>IF(AND(B857=I$1),LOOKUP(9.99999999999999E+307,$I$2:I856)+1,"")</f>
        <v/>
      </c>
      <c r="J857" s="31">
        <f>IF(AND(B857=J$1),LOOKUP(9.99999999999999E+307,$J$2:J856)+1,"")</f>
        <v>691</v>
      </c>
      <c r="K857" s="31">
        <f>IF(AND(B857=K$1),LOOKUP(9.99999999999999E+307,$K$2:K856)+1,"")</f>
        <v>691</v>
      </c>
      <c r="L857" s="31">
        <f>IF(AND(B857=L$1),LOOKUP(9.99999999999999E+307,$L$2:L856)+1,"")</f>
        <v>691</v>
      </c>
      <c r="M857" s="31">
        <f>IF(AND(B857=M$1),LOOKUP(9.99999999999999E+307,$M$2:M856)+1,"")</f>
        <v>691</v>
      </c>
      <c r="N857" s="31" t="e">
        <f>IF(AND(B857=N$1),LOOKUP(9.99999999999999E+307,$N$2:N856)+1,"")</f>
        <v>#REF!</v>
      </c>
      <c r="O857" s="31" t="e">
        <f>IF(AND($B857=O$1),LOOKUP(9.99999999999999E+307,$O$2:O856)+1,"")</f>
        <v>#REF!</v>
      </c>
      <c r="P857" s="31" t="e">
        <f>IF(AND($B857=P$1),LOOKUP(9.99999999999999E+307,$P$2:P856)+1,"")</f>
        <v>#REF!</v>
      </c>
      <c r="Q857" s="31" t="e">
        <f>IF(AND($B857=Q$1),LOOKUP(9.99999999999999E+307,$Q$2:Q856)+1,"")</f>
        <v>#REF!</v>
      </c>
      <c r="R857" s="31">
        <f>IF(AND($B857=R$1),LOOKUP(9.99999999999999E+307,$R$2:R856)+1,"")</f>
        <v>691</v>
      </c>
      <c r="S857" s="31">
        <f>IF(AND($B857=S$1),LOOKUP(9.99999999999999E+307,$S$2:S856)+1,"")</f>
        <v>691</v>
      </c>
      <c r="T857" s="265"/>
      <c r="U857" s="265"/>
      <c r="V857" s="265"/>
      <c r="AA857" s="254" t="str">
        <f t="shared" si="97"/>
        <v/>
      </c>
      <c r="AB857" s="254" t="str">
        <f t="shared" si="98"/>
        <v/>
      </c>
      <c r="AC857" s="255">
        <f t="shared" si="94"/>
        <v>0</v>
      </c>
      <c r="AD857" s="255">
        <f t="shared" si="95"/>
        <v>3836</v>
      </c>
      <c r="AE857" s="256" t="str">
        <f t="shared" si="99"/>
        <v/>
      </c>
      <c r="AF857" s="252" t="str">
        <f t="shared" si="93"/>
        <v>-</v>
      </c>
    </row>
    <row r="858" spans="1:32" ht="20.149999999999999" customHeight="1" x14ac:dyDescent="0.75">
      <c r="A858" s="31">
        <v>856</v>
      </c>
      <c r="B858" s="237"/>
      <c r="C858" s="270"/>
      <c r="D858" s="258"/>
      <c r="E858" s="259"/>
      <c r="F858" s="259"/>
      <c r="G858" s="253" t="str">
        <f t="shared" si="96"/>
        <v/>
      </c>
      <c r="H858" s="31" t="str">
        <f>IF(AND(B858=H$1),LOOKUP(9.99999999999999E+307,$H$2:H857)+1,"")</f>
        <v/>
      </c>
      <c r="I858" s="31" t="str">
        <f>IF(AND(B858=I$1),LOOKUP(9.99999999999999E+307,$I$2:I857)+1,"")</f>
        <v/>
      </c>
      <c r="J858" s="31">
        <f>IF(AND(B858=J$1),LOOKUP(9.99999999999999E+307,$J$2:J857)+1,"")</f>
        <v>692</v>
      </c>
      <c r="K858" s="31">
        <f>IF(AND(B858=K$1),LOOKUP(9.99999999999999E+307,$K$2:K857)+1,"")</f>
        <v>692</v>
      </c>
      <c r="L858" s="31">
        <f>IF(AND(B858=L$1),LOOKUP(9.99999999999999E+307,$L$2:L857)+1,"")</f>
        <v>692</v>
      </c>
      <c r="M858" s="31">
        <f>IF(AND(B858=M$1),LOOKUP(9.99999999999999E+307,$M$2:M857)+1,"")</f>
        <v>692</v>
      </c>
      <c r="N858" s="31" t="e">
        <f>IF(AND(B858=N$1),LOOKUP(9.99999999999999E+307,$N$2:N857)+1,"")</f>
        <v>#REF!</v>
      </c>
      <c r="O858" s="31" t="e">
        <f>IF(AND($B858=O$1),LOOKUP(9.99999999999999E+307,$O$2:O857)+1,"")</f>
        <v>#REF!</v>
      </c>
      <c r="P858" s="31" t="e">
        <f>IF(AND($B858=P$1),LOOKUP(9.99999999999999E+307,$P$2:P857)+1,"")</f>
        <v>#REF!</v>
      </c>
      <c r="Q858" s="31" t="e">
        <f>IF(AND($B858=Q$1),LOOKUP(9.99999999999999E+307,$Q$2:Q857)+1,"")</f>
        <v>#REF!</v>
      </c>
      <c r="R858" s="31">
        <f>IF(AND($B858=R$1),LOOKUP(9.99999999999999E+307,$R$2:R857)+1,"")</f>
        <v>692</v>
      </c>
      <c r="S858" s="31">
        <f>IF(AND($B858=S$1),LOOKUP(9.99999999999999E+307,$S$2:S857)+1,"")</f>
        <v>692</v>
      </c>
      <c r="T858" s="265"/>
      <c r="U858" s="265"/>
      <c r="V858" s="265"/>
      <c r="AA858" s="254" t="str">
        <f t="shared" si="97"/>
        <v/>
      </c>
      <c r="AB858" s="254" t="str">
        <f t="shared" si="98"/>
        <v/>
      </c>
      <c r="AC858" s="255">
        <f t="shared" si="94"/>
        <v>0</v>
      </c>
      <c r="AD858" s="255">
        <f t="shared" si="95"/>
        <v>3836</v>
      </c>
      <c r="AE858" s="256" t="str">
        <f t="shared" si="99"/>
        <v/>
      </c>
      <c r="AF858" s="252" t="str">
        <f t="shared" si="93"/>
        <v>-</v>
      </c>
    </row>
    <row r="859" spans="1:32" ht="20.149999999999999" customHeight="1" x14ac:dyDescent="0.75">
      <c r="A859" s="31">
        <v>857</v>
      </c>
      <c r="B859" s="237"/>
      <c r="C859" s="270"/>
      <c r="D859" s="258"/>
      <c r="E859" s="259"/>
      <c r="F859" s="259"/>
      <c r="G859" s="253" t="str">
        <f t="shared" si="96"/>
        <v/>
      </c>
      <c r="H859" s="31" t="str">
        <f>IF(AND(B859=H$1),LOOKUP(9.99999999999999E+307,$H$2:H858)+1,"")</f>
        <v/>
      </c>
      <c r="I859" s="31" t="str">
        <f>IF(AND(B859=I$1),LOOKUP(9.99999999999999E+307,$I$2:I858)+1,"")</f>
        <v/>
      </c>
      <c r="J859" s="31">
        <f>IF(AND(B859=J$1),LOOKUP(9.99999999999999E+307,$J$2:J858)+1,"")</f>
        <v>693</v>
      </c>
      <c r="K859" s="31">
        <f>IF(AND(B859=K$1),LOOKUP(9.99999999999999E+307,$K$2:K858)+1,"")</f>
        <v>693</v>
      </c>
      <c r="L859" s="31">
        <f>IF(AND(B859=L$1),LOOKUP(9.99999999999999E+307,$L$2:L858)+1,"")</f>
        <v>693</v>
      </c>
      <c r="M859" s="31">
        <f>IF(AND(B859=M$1),LOOKUP(9.99999999999999E+307,$M$2:M858)+1,"")</f>
        <v>693</v>
      </c>
      <c r="N859" s="31" t="e">
        <f>IF(AND(B859=N$1),LOOKUP(9.99999999999999E+307,$N$2:N858)+1,"")</f>
        <v>#REF!</v>
      </c>
      <c r="O859" s="31" t="e">
        <f>IF(AND($B859=O$1),LOOKUP(9.99999999999999E+307,$O$2:O858)+1,"")</f>
        <v>#REF!</v>
      </c>
      <c r="P859" s="31" t="e">
        <f>IF(AND($B859=P$1),LOOKUP(9.99999999999999E+307,$P$2:P858)+1,"")</f>
        <v>#REF!</v>
      </c>
      <c r="Q859" s="31" t="e">
        <f>IF(AND($B859=Q$1),LOOKUP(9.99999999999999E+307,$Q$2:Q858)+1,"")</f>
        <v>#REF!</v>
      </c>
      <c r="R859" s="31">
        <f>IF(AND($B859=R$1),LOOKUP(9.99999999999999E+307,$R$2:R858)+1,"")</f>
        <v>693</v>
      </c>
      <c r="S859" s="31">
        <f>IF(AND($B859=S$1),LOOKUP(9.99999999999999E+307,$S$2:S858)+1,"")</f>
        <v>693</v>
      </c>
      <c r="T859" s="265"/>
      <c r="U859" s="265"/>
      <c r="V859" s="265"/>
      <c r="AA859" s="254" t="str">
        <f t="shared" si="97"/>
        <v/>
      </c>
      <c r="AB859" s="254" t="str">
        <f t="shared" si="98"/>
        <v/>
      </c>
      <c r="AC859" s="255">
        <f t="shared" si="94"/>
        <v>0</v>
      </c>
      <c r="AD859" s="255">
        <f t="shared" si="95"/>
        <v>3836</v>
      </c>
      <c r="AE859" s="256" t="str">
        <f t="shared" si="99"/>
        <v/>
      </c>
      <c r="AF859" s="252" t="str">
        <f t="shared" si="93"/>
        <v>-</v>
      </c>
    </row>
    <row r="860" spans="1:32" ht="20.149999999999999" customHeight="1" x14ac:dyDescent="0.75">
      <c r="A860" s="31">
        <v>858</v>
      </c>
      <c r="B860" s="237"/>
      <c r="C860" s="270"/>
      <c r="D860" s="258"/>
      <c r="E860" s="259"/>
      <c r="F860" s="259"/>
      <c r="G860" s="253" t="str">
        <f t="shared" si="96"/>
        <v/>
      </c>
      <c r="H860" s="31" t="str">
        <f>IF(AND(B860=H$1),LOOKUP(9.99999999999999E+307,$H$2:H859)+1,"")</f>
        <v/>
      </c>
      <c r="I860" s="31" t="str">
        <f>IF(AND(B860=I$1),LOOKUP(9.99999999999999E+307,$I$2:I859)+1,"")</f>
        <v/>
      </c>
      <c r="J860" s="31">
        <f>IF(AND(B860=J$1),LOOKUP(9.99999999999999E+307,$J$2:J859)+1,"")</f>
        <v>694</v>
      </c>
      <c r="K860" s="31">
        <f>IF(AND(B860=K$1),LOOKUP(9.99999999999999E+307,$K$2:K859)+1,"")</f>
        <v>694</v>
      </c>
      <c r="L860" s="31">
        <f>IF(AND(B860=L$1),LOOKUP(9.99999999999999E+307,$L$2:L859)+1,"")</f>
        <v>694</v>
      </c>
      <c r="M860" s="31">
        <f>IF(AND(B860=M$1),LOOKUP(9.99999999999999E+307,$M$2:M859)+1,"")</f>
        <v>694</v>
      </c>
      <c r="N860" s="31" t="e">
        <f>IF(AND(B860=N$1),LOOKUP(9.99999999999999E+307,$N$2:N859)+1,"")</f>
        <v>#REF!</v>
      </c>
      <c r="O860" s="31" t="e">
        <f>IF(AND($B860=O$1),LOOKUP(9.99999999999999E+307,$O$2:O859)+1,"")</f>
        <v>#REF!</v>
      </c>
      <c r="P860" s="31" t="e">
        <f>IF(AND($B860=P$1),LOOKUP(9.99999999999999E+307,$P$2:P859)+1,"")</f>
        <v>#REF!</v>
      </c>
      <c r="Q860" s="31" t="e">
        <f>IF(AND($B860=Q$1),LOOKUP(9.99999999999999E+307,$Q$2:Q859)+1,"")</f>
        <v>#REF!</v>
      </c>
      <c r="R860" s="31">
        <f>IF(AND($B860=R$1),LOOKUP(9.99999999999999E+307,$R$2:R859)+1,"")</f>
        <v>694</v>
      </c>
      <c r="S860" s="31">
        <f>IF(AND($B860=S$1),LOOKUP(9.99999999999999E+307,$S$2:S859)+1,"")</f>
        <v>694</v>
      </c>
      <c r="T860" s="265"/>
      <c r="U860" s="265"/>
      <c r="V860" s="265"/>
      <c r="AA860" s="254" t="str">
        <f t="shared" si="97"/>
        <v/>
      </c>
      <c r="AB860" s="254" t="str">
        <f t="shared" si="98"/>
        <v/>
      </c>
      <c r="AC860" s="255">
        <f t="shared" si="94"/>
        <v>0</v>
      </c>
      <c r="AD860" s="255">
        <f t="shared" si="95"/>
        <v>3836</v>
      </c>
      <c r="AE860" s="256" t="str">
        <f t="shared" si="99"/>
        <v/>
      </c>
      <c r="AF860" s="252" t="str">
        <f t="shared" si="93"/>
        <v>-</v>
      </c>
    </row>
    <row r="861" spans="1:32" ht="20.149999999999999" customHeight="1" x14ac:dyDescent="0.75">
      <c r="A861" s="31">
        <v>859</v>
      </c>
      <c r="B861" s="237"/>
      <c r="C861" s="270"/>
      <c r="D861" s="258"/>
      <c r="E861" s="259"/>
      <c r="F861" s="259"/>
      <c r="G861" s="253" t="str">
        <f t="shared" si="96"/>
        <v/>
      </c>
      <c r="H861" s="31" t="str">
        <f>IF(AND(B861=H$1),LOOKUP(9.99999999999999E+307,$H$2:H860)+1,"")</f>
        <v/>
      </c>
      <c r="I861" s="31" t="str">
        <f>IF(AND(B861=I$1),LOOKUP(9.99999999999999E+307,$I$2:I860)+1,"")</f>
        <v/>
      </c>
      <c r="J861" s="31">
        <f>IF(AND(B861=J$1),LOOKUP(9.99999999999999E+307,$J$2:J860)+1,"")</f>
        <v>695</v>
      </c>
      <c r="K861" s="31">
        <f>IF(AND(B861=K$1),LOOKUP(9.99999999999999E+307,$K$2:K860)+1,"")</f>
        <v>695</v>
      </c>
      <c r="L861" s="31">
        <f>IF(AND(B861=L$1),LOOKUP(9.99999999999999E+307,$L$2:L860)+1,"")</f>
        <v>695</v>
      </c>
      <c r="M861" s="31">
        <f>IF(AND(B861=M$1),LOOKUP(9.99999999999999E+307,$M$2:M860)+1,"")</f>
        <v>695</v>
      </c>
      <c r="N861" s="31" t="e">
        <f>IF(AND(B861=N$1),LOOKUP(9.99999999999999E+307,$N$2:N860)+1,"")</f>
        <v>#REF!</v>
      </c>
      <c r="O861" s="31" t="e">
        <f>IF(AND($B861=O$1),LOOKUP(9.99999999999999E+307,$O$2:O860)+1,"")</f>
        <v>#REF!</v>
      </c>
      <c r="P861" s="31" t="e">
        <f>IF(AND($B861=P$1),LOOKUP(9.99999999999999E+307,$P$2:P860)+1,"")</f>
        <v>#REF!</v>
      </c>
      <c r="Q861" s="31" t="e">
        <f>IF(AND($B861=Q$1),LOOKUP(9.99999999999999E+307,$Q$2:Q860)+1,"")</f>
        <v>#REF!</v>
      </c>
      <c r="R861" s="31">
        <f>IF(AND($B861=R$1),LOOKUP(9.99999999999999E+307,$R$2:R860)+1,"")</f>
        <v>695</v>
      </c>
      <c r="S861" s="31">
        <f>IF(AND($B861=S$1),LOOKUP(9.99999999999999E+307,$S$2:S860)+1,"")</f>
        <v>695</v>
      </c>
      <c r="T861" s="265"/>
      <c r="U861" s="265"/>
      <c r="V861" s="265"/>
      <c r="AA861" s="254" t="str">
        <f t="shared" si="97"/>
        <v/>
      </c>
      <c r="AB861" s="254" t="str">
        <f t="shared" si="98"/>
        <v/>
      </c>
      <c r="AC861" s="255">
        <f t="shared" si="94"/>
        <v>0</v>
      </c>
      <c r="AD861" s="255">
        <f t="shared" si="95"/>
        <v>3836</v>
      </c>
      <c r="AE861" s="256" t="str">
        <f t="shared" si="99"/>
        <v/>
      </c>
      <c r="AF861" s="252" t="str">
        <f t="shared" si="93"/>
        <v>-</v>
      </c>
    </row>
    <row r="862" spans="1:32" ht="20.149999999999999" customHeight="1" x14ac:dyDescent="0.75">
      <c r="A862" s="31">
        <v>860</v>
      </c>
      <c r="B862" s="237"/>
      <c r="C862" s="270"/>
      <c r="D862" s="258"/>
      <c r="E862" s="259"/>
      <c r="F862" s="259"/>
      <c r="G862" s="253" t="str">
        <f t="shared" si="96"/>
        <v/>
      </c>
      <c r="H862" s="31" t="str">
        <f>IF(AND(B862=H$1),LOOKUP(9.99999999999999E+307,$H$2:H861)+1,"")</f>
        <v/>
      </c>
      <c r="I862" s="31" t="str">
        <f>IF(AND(B862=I$1),LOOKUP(9.99999999999999E+307,$I$2:I861)+1,"")</f>
        <v/>
      </c>
      <c r="J862" s="31">
        <f>IF(AND(B862=J$1),LOOKUP(9.99999999999999E+307,$J$2:J861)+1,"")</f>
        <v>696</v>
      </c>
      <c r="K862" s="31">
        <f>IF(AND(B862=K$1),LOOKUP(9.99999999999999E+307,$K$2:K861)+1,"")</f>
        <v>696</v>
      </c>
      <c r="L862" s="31">
        <f>IF(AND(B862=L$1),LOOKUP(9.99999999999999E+307,$L$2:L861)+1,"")</f>
        <v>696</v>
      </c>
      <c r="M862" s="31">
        <f>IF(AND(B862=M$1),LOOKUP(9.99999999999999E+307,$M$2:M861)+1,"")</f>
        <v>696</v>
      </c>
      <c r="N862" s="31" t="e">
        <f>IF(AND(B862=N$1),LOOKUP(9.99999999999999E+307,$N$2:N861)+1,"")</f>
        <v>#REF!</v>
      </c>
      <c r="O862" s="31" t="e">
        <f>IF(AND($B862=O$1),LOOKUP(9.99999999999999E+307,$O$2:O861)+1,"")</f>
        <v>#REF!</v>
      </c>
      <c r="P862" s="31" t="e">
        <f>IF(AND($B862=P$1),LOOKUP(9.99999999999999E+307,$P$2:P861)+1,"")</f>
        <v>#REF!</v>
      </c>
      <c r="Q862" s="31" t="e">
        <f>IF(AND($B862=Q$1),LOOKUP(9.99999999999999E+307,$Q$2:Q861)+1,"")</f>
        <v>#REF!</v>
      </c>
      <c r="R862" s="31">
        <f>IF(AND($B862=R$1),LOOKUP(9.99999999999999E+307,$R$2:R861)+1,"")</f>
        <v>696</v>
      </c>
      <c r="S862" s="31">
        <f>IF(AND($B862=S$1),LOOKUP(9.99999999999999E+307,$S$2:S861)+1,"")</f>
        <v>696</v>
      </c>
      <c r="T862" s="265"/>
      <c r="U862" s="265"/>
      <c r="V862" s="265"/>
      <c r="AA862" s="254" t="str">
        <f t="shared" si="97"/>
        <v/>
      </c>
      <c r="AB862" s="254" t="str">
        <f t="shared" si="98"/>
        <v/>
      </c>
      <c r="AC862" s="255">
        <f t="shared" si="94"/>
        <v>0</v>
      </c>
      <c r="AD862" s="255">
        <f t="shared" si="95"/>
        <v>3836</v>
      </c>
      <c r="AE862" s="256" t="str">
        <f t="shared" si="99"/>
        <v/>
      </c>
      <c r="AF862" s="252" t="str">
        <f t="shared" si="93"/>
        <v>-</v>
      </c>
    </row>
    <row r="863" spans="1:32" ht="20.149999999999999" customHeight="1" x14ac:dyDescent="0.75">
      <c r="A863" s="31">
        <v>861</v>
      </c>
      <c r="B863" s="237"/>
      <c r="C863" s="270"/>
      <c r="D863" s="258"/>
      <c r="E863" s="259"/>
      <c r="F863" s="259"/>
      <c r="G863" s="253" t="str">
        <f t="shared" si="96"/>
        <v/>
      </c>
      <c r="H863" s="31" t="str">
        <f>IF(AND(B863=H$1),LOOKUP(9.99999999999999E+307,$H$2:H862)+1,"")</f>
        <v/>
      </c>
      <c r="I863" s="31" t="str">
        <f>IF(AND(B863=I$1),LOOKUP(9.99999999999999E+307,$I$2:I862)+1,"")</f>
        <v/>
      </c>
      <c r="J863" s="31">
        <f>IF(AND(B863=J$1),LOOKUP(9.99999999999999E+307,$J$2:J862)+1,"")</f>
        <v>697</v>
      </c>
      <c r="K863" s="31">
        <f>IF(AND(B863=K$1),LOOKUP(9.99999999999999E+307,$K$2:K862)+1,"")</f>
        <v>697</v>
      </c>
      <c r="L863" s="31">
        <f>IF(AND(B863=L$1),LOOKUP(9.99999999999999E+307,$L$2:L862)+1,"")</f>
        <v>697</v>
      </c>
      <c r="M863" s="31">
        <f>IF(AND(B863=M$1),LOOKUP(9.99999999999999E+307,$M$2:M862)+1,"")</f>
        <v>697</v>
      </c>
      <c r="N863" s="31" t="e">
        <f>IF(AND(B863=N$1),LOOKUP(9.99999999999999E+307,$N$2:N862)+1,"")</f>
        <v>#REF!</v>
      </c>
      <c r="O863" s="31" t="e">
        <f>IF(AND($B863=O$1),LOOKUP(9.99999999999999E+307,$O$2:O862)+1,"")</f>
        <v>#REF!</v>
      </c>
      <c r="P863" s="31" t="e">
        <f>IF(AND($B863=P$1),LOOKUP(9.99999999999999E+307,$P$2:P862)+1,"")</f>
        <v>#REF!</v>
      </c>
      <c r="Q863" s="31" t="e">
        <f>IF(AND($B863=Q$1),LOOKUP(9.99999999999999E+307,$Q$2:Q862)+1,"")</f>
        <v>#REF!</v>
      </c>
      <c r="R863" s="31">
        <f>IF(AND($B863=R$1),LOOKUP(9.99999999999999E+307,$R$2:R862)+1,"")</f>
        <v>697</v>
      </c>
      <c r="S863" s="31">
        <f>IF(AND($B863=S$1),LOOKUP(9.99999999999999E+307,$S$2:S862)+1,"")</f>
        <v>697</v>
      </c>
      <c r="T863" s="265"/>
      <c r="U863" s="265"/>
      <c r="V863" s="265"/>
      <c r="AA863" s="254" t="str">
        <f t="shared" si="97"/>
        <v/>
      </c>
      <c r="AB863" s="254" t="str">
        <f t="shared" si="98"/>
        <v/>
      </c>
      <c r="AC863" s="255">
        <f t="shared" si="94"/>
        <v>0</v>
      </c>
      <c r="AD863" s="255">
        <f t="shared" si="95"/>
        <v>3836</v>
      </c>
      <c r="AE863" s="256" t="str">
        <f t="shared" si="99"/>
        <v/>
      </c>
      <c r="AF863" s="252" t="str">
        <f t="shared" si="93"/>
        <v>-</v>
      </c>
    </row>
    <row r="864" spans="1:32" ht="20.149999999999999" customHeight="1" x14ac:dyDescent="0.75">
      <c r="A864" s="31">
        <v>862</v>
      </c>
      <c r="B864" s="237"/>
      <c r="C864" s="270"/>
      <c r="D864" s="258"/>
      <c r="E864" s="259"/>
      <c r="F864" s="259"/>
      <c r="G864" s="253" t="str">
        <f t="shared" si="96"/>
        <v/>
      </c>
      <c r="H864" s="31" t="str">
        <f>IF(AND(B864=H$1),LOOKUP(9.99999999999999E+307,$H$2:H863)+1,"")</f>
        <v/>
      </c>
      <c r="I864" s="31" t="str">
        <f>IF(AND(B864=I$1),LOOKUP(9.99999999999999E+307,$I$2:I863)+1,"")</f>
        <v/>
      </c>
      <c r="J864" s="31">
        <f>IF(AND(B864=J$1),LOOKUP(9.99999999999999E+307,$J$2:J863)+1,"")</f>
        <v>698</v>
      </c>
      <c r="K864" s="31">
        <f>IF(AND(B864=K$1),LOOKUP(9.99999999999999E+307,$K$2:K863)+1,"")</f>
        <v>698</v>
      </c>
      <c r="L864" s="31">
        <f>IF(AND(B864=L$1),LOOKUP(9.99999999999999E+307,$L$2:L863)+1,"")</f>
        <v>698</v>
      </c>
      <c r="M864" s="31">
        <f>IF(AND(B864=M$1),LOOKUP(9.99999999999999E+307,$M$2:M863)+1,"")</f>
        <v>698</v>
      </c>
      <c r="N864" s="31" t="e">
        <f>IF(AND(B864=N$1),LOOKUP(9.99999999999999E+307,$N$2:N863)+1,"")</f>
        <v>#REF!</v>
      </c>
      <c r="O864" s="31" t="e">
        <f>IF(AND($B864=O$1),LOOKUP(9.99999999999999E+307,$O$2:O863)+1,"")</f>
        <v>#REF!</v>
      </c>
      <c r="P864" s="31" t="e">
        <f>IF(AND($B864=P$1),LOOKUP(9.99999999999999E+307,$P$2:P863)+1,"")</f>
        <v>#REF!</v>
      </c>
      <c r="Q864" s="31" t="e">
        <f>IF(AND($B864=Q$1),LOOKUP(9.99999999999999E+307,$Q$2:Q863)+1,"")</f>
        <v>#REF!</v>
      </c>
      <c r="R864" s="31">
        <f>IF(AND($B864=R$1),LOOKUP(9.99999999999999E+307,$R$2:R863)+1,"")</f>
        <v>698</v>
      </c>
      <c r="S864" s="31">
        <f>IF(AND($B864=S$1),LOOKUP(9.99999999999999E+307,$S$2:S863)+1,"")</f>
        <v>698</v>
      </c>
      <c r="T864" s="265"/>
      <c r="U864" s="265"/>
      <c r="V864" s="265"/>
      <c r="AA864" s="254" t="str">
        <f t="shared" si="97"/>
        <v/>
      </c>
      <c r="AB864" s="254" t="str">
        <f t="shared" si="98"/>
        <v/>
      </c>
      <c r="AC864" s="255">
        <f t="shared" si="94"/>
        <v>0</v>
      </c>
      <c r="AD864" s="255">
        <f t="shared" si="95"/>
        <v>3836</v>
      </c>
      <c r="AE864" s="256" t="str">
        <f t="shared" si="99"/>
        <v/>
      </c>
      <c r="AF864" s="252" t="str">
        <f t="shared" si="93"/>
        <v>-</v>
      </c>
    </row>
    <row r="865" spans="1:32" ht="20.149999999999999" customHeight="1" x14ac:dyDescent="0.75">
      <c r="A865" s="31">
        <v>863</v>
      </c>
      <c r="B865" s="237"/>
      <c r="C865" s="270"/>
      <c r="D865" s="258"/>
      <c r="E865" s="259"/>
      <c r="F865" s="259"/>
      <c r="G865" s="253" t="str">
        <f t="shared" si="96"/>
        <v/>
      </c>
      <c r="H865" s="31" t="str">
        <f>IF(AND(B865=H$1),LOOKUP(9.99999999999999E+307,$H$2:H864)+1,"")</f>
        <v/>
      </c>
      <c r="I865" s="31" t="str">
        <f>IF(AND(B865=I$1),LOOKUP(9.99999999999999E+307,$I$2:I864)+1,"")</f>
        <v/>
      </c>
      <c r="J865" s="31">
        <f>IF(AND(B865=J$1),LOOKUP(9.99999999999999E+307,$J$2:J864)+1,"")</f>
        <v>699</v>
      </c>
      <c r="K865" s="31">
        <f>IF(AND(B865=K$1),LOOKUP(9.99999999999999E+307,$K$2:K864)+1,"")</f>
        <v>699</v>
      </c>
      <c r="L865" s="31">
        <f>IF(AND(B865=L$1),LOOKUP(9.99999999999999E+307,$L$2:L864)+1,"")</f>
        <v>699</v>
      </c>
      <c r="M865" s="31">
        <f>IF(AND(B865=M$1),LOOKUP(9.99999999999999E+307,$M$2:M864)+1,"")</f>
        <v>699</v>
      </c>
      <c r="N865" s="31" t="e">
        <f>IF(AND(B865=N$1),LOOKUP(9.99999999999999E+307,$N$2:N864)+1,"")</f>
        <v>#REF!</v>
      </c>
      <c r="O865" s="31" t="e">
        <f>IF(AND($B865=O$1),LOOKUP(9.99999999999999E+307,$O$2:O864)+1,"")</f>
        <v>#REF!</v>
      </c>
      <c r="P865" s="31" t="e">
        <f>IF(AND($B865=P$1),LOOKUP(9.99999999999999E+307,$P$2:P864)+1,"")</f>
        <v>#REF!</v>
      </c>
      <c r="Q865" s="31" t="e">
        <f>IF(AND($B865=Q$1),LOOKUP(9.99999999999999E+307,$Q$2:Q864)+1,"")</f>
        <v>#REF!</v>
      </c>
      <c r="R865" s="31">
        <f>IF(AND($B865=R$1),LOOKUP(9.99999999999999E+307,$R$2:R864)+1,"")</f>
        <v>699</v>
      </c>
      <c r="S865" s="31">
        <f>IF(AND($B865=S$1),LOOKUP(9.99999999999999E+307,$S$2:S864)+1,"")</f>
        <v>699</v>
      </c>
      <c r="T865" s="265"/>
      <c r="U865" s="265"/>
      <c r="V865" s="265"/>
      <c r="AA865" s="254" t="str">
        <f t="shared" si="97"/>
        <v/>
      </c>
      <c r="AB865" s="254" t="str">
        <f t="shared" si="98"/>
        <v/>
      </c>
      <c r="AC865" s="255">
        <f t="shared" si="94"/>
        <v>0</v>
      </c>
      <c r="AD865" s="255">
        <f t="shared" si="95"/>
        <v>3836</v>
      </c>
      <c r="AE865" s="256" t="str">
        <f t="shared" si="99"/>
        <v/>
      </c>
      <c r="AF865" s="252" t="str">
        <f t="shared" si="93"/>
        <v>-</v>
      </c>
    </row>
    <row r="866" spans="1:32" ht="20.149999999999999" customHeight="1" x14ac:dyDescent="0.75">
      <c r="A866" s="31">
        <v>864</v>
      </c>
      <c r="B866" s="237"/>
      <c r="C866" s="270"/>
      <c r="D866" s="258"/>
      <c r="E866" s="259"/>
      <c r="F866" s="259"/>
      <c r="G866" s="253" t="str">
        <f t="shared" si="96"/>
        <v/>
      </c>
      <c r="H866" s="31" t="str">
        <f>IF(AND(B866=H$1),LOOKUP(9.99999999999999E+307,$H$2:H865)+1,"")</f>
        <v/>
      </c>
      <c r="I866" s="31" t="str">
        <f>IF(AND(B866=I$1),LOOKUP(9.99999999999999E+307,$I$2:I865)+1,"")</f>
        <v/>
      </c>
      <c r="J866" s="31">
        <f>IF(AND(B866=J$1),LOOKUP(9.99999999999999E+307,$J$2:J865)+1,"")</f>
        <v>700</v>
      </c>
      <c r="K866" s="31">
        <f>IF(AND(B866=K$1),LOOKUP(9.99999999999999E+307,$K$2:K865)+1,"")</f>
        <v>700</v>
      </c>
      <c r="L866" s="31">
        <f>IF(AND(B866=L$1),LOOKUP(9.99999999999999E+307,$L$2:L865)+1,"")</f>
        <v>700</v>
      </c>
      <c r="M866" s="31">
        <f>IF(AND(B866=M$1),LOOKUP(9.99999999999999E+307,$M$2:M865)+1,"")</f>
        <v>700</v>
      </c>
      <c r="N866" s="31" t="e">
        <f>IF(AND(B866=N$1),LOOKUP(9.99999999999999E+307,$N$2:N865)+1,"")</f>
        <v>#REF!</v>
      </c>
      <c r="O866" s="31" t="e">
        <f>IF(AND($B866=O$1),LOOKUP(9.99999999999999E+307,$O$2:O865)+1,"")</f>
        <v>#REF!</v>
      </c>
      <c r="P866" s="31" t="e">
        <f>IF(AND($B866=P$1),LOOKUP(9.99999999999999E+307,$P$2:P865)+1,"")</f>
        <v>#REF!</v>
      </c>
      <c r="Q866" s="31" t="e">
        <f>IF(AND($B866=Q$1),LOOKUP(9.99999999999999E+307,$Q$2:Q865)+1,"")</f>
        <v>#REF!</v>
      </c>
      <c r="R866" s="31">
        <f>IF(AND($B866=R$1),LOOKUP(9.99999999999999E+307,$R$2:R865)+1,"")</f>
        <v>700</v>
      </c>
      <c r="S866" s="31">
        <f>IF(AND($B866=S$1),LOOKUP(9.99999999999999E+307,$S$2:S865)+1,"")</f>
        <v>700</v>
      </c>
      <c r="T866" s="265"/>
      <c r="U866" s="265"/>
      <c r="V866" s="265"/>
      <c r="AA866" s="254" t="str">
        <f t="shared" si="97"/>
        <v/>
      </c>
      <c r="AB866" s="254" t="str">
        <f t="shared" si="98"/>
        <v/>
      </c>
      <c r="AC866" s="255">
        <f t="shared" si="94"/>
        <v>0</v>
      </c>
      <c r="AD866" s="255">
        <f t="shared" si="95"/>
        <v>3836</v>
      </c>
      <c r="AE866" s="256" t="str">
        <f t="shared" si="99"/>
        <v/>
      </c>
      <c r="AF866" s="252" t="str">
        <f t="shared" si="93"/>
        <v>-</v>
      </c>
    </row>
    <row r="867" spans="1:32" ht="20.149999999999999" customHeight="1" x14ac:dyDescent="0.75">
      <c r="A867" s="31">
        <v>865</v>
      </c>
      <c r="B867" s="237"/>
      <c r="C867" s="270"/>
      <c r="D867" s="258"/>
      <c r="E867" s="259"/>
      <c r="F867" s="259"/>
      <c r="G867" s="253" t="str">
        <f t="shared" si="96"/>
        <v/>
      </c>
      <c r="H867" s="31" t="str">
        <f>IF(AND(B867=H$1),LOOKUP(9.99999999999999E+307,$H$2:H866)+1,"")</f>
        <v/>
      </c>
      <c r="I867" s="31" t="str">
        <f>IF(AND(B867=I$1),LOOKUP(9.99999999999999E+307,$I$2:I866)+1,"")</f>
        <v/>
      </c>
      <c r="J867" s="31">
        <f>IF(AND(B867=J$1),LOOKUP(9.99999999999999E+307,$J$2:J866)+1,"")</f>
        <v>701</v>
      </c>
      <c r="K867" s="31">
        <f>IF(AND(B867=K$1),LOOKUP(9.99999999999999E+307,$K$2:K866)+1,"")</f>
        <v>701</v>
      </c>
      <c r="L867" s="31">
        <f>IF(AND(B867=L$1),LOOKUP(9.99999999999999E+307,$L$2:L866)+1,"")</f>
        <v>701</v>
      </c>
      <c r="M867" s="31">
        <f>IF(AND(B867=M$1),LOOKUP(9.99999999999999E+307,$M$2:M866)+1,"")</f>
        <v>701</v>
      </c>
      <c r="N867" s="31" t="e">
        <f>IF(AND(B867=N$1),LOOKUP(9.99999999999999E+307,$N$2:N866)+1,"")</f>
        <v>#REF!</v>
      </c>
      <c r="O867" s="31" t="e">
        <f>IF(AND($B867=O$1),LOOKUP(9.99999999999999E+307,$O$2:O866)+1,"")</f>
        <v>#REF!</v>
      </c>
      <c r="P867" s="31" t="e">
        <f>IF(AND($B867=P$1),LOOKUP(9.99999999999999E+307,$P$2:P866)+1,"")</f>
        <v>#REF!</v>
      </c>
      <c r="Q867" s="31" t="e">
        <f>IF(AND($B867=Q$1),LOOKUP(9.99999999999999E+307,$Q$2:Q866)+1,"")</f>
        <v>#REF!</v>
      </c>
      <c r="R867" s="31">
        <f>IF(AND($B867=R$1),LOOKUP(9.99999999999999E+307,$R$2:R866)+1,"")</f>
        <v>701</v>
      </c>
      <c r="S867" s="31">
        <f>IF(AND($B867=S$1),LOOKUP(9.99999999999999E+307,$S$2:S866)+1,"")</f>
        <v>701</v>
      </c>
      <c r="T867" s="265"/>
      <c r="U867" s="265"/>
      <c r="V867" s="265"/>
      <c r="AA867" s="254" t="str">
        <f t="shared" si="97"/>
        <v/>
      </c>
      <c r="AB867" s="254" t="str">
        <f t="shared" si="98"/>
        <v/>
      </c>
      <c r="AC867" s="255">
        <f t="shared" si="94"/>
        <v>0</v>
      </c>
      <c r="AD867" s="255">
        <f t="shared" si="95"/>
        <v>3836</v>
      </c>
      <c r="AE867" s="256" t="str">
        <f t="shared" si="99"/>
        <v/>
      </c>
      <c r="AF867" s="252" t="str">
        <f t="shared" si="93"/>
        <v>-</v>
      </c>
    </row>
    <row r="868" spans="1:32" ht="20.149999999999999" customHeight="1" x14ac:dyDescent="0.75">
      <c r="A868" s="31">
        <v>866</v>
      </c>
      <c r="B868" s="237"/>
      <c r="C868" s="270"/>
      <c r="D868" s="258"/>
      <c r="E868" s="259"/>
      <c r="F868" s="259"/>
      <c r="G868" s="253" t="str">
        <f t="shared" si="96"/>
        <v/>
      </c>
      <c r="H868" s="31" t="str">
        <f>IF(AND(B868=H$1),LOOKUP(9.99999999999999E+307,$H$2:H867)+1,"")</f>
        <v/>
      </c>
      <c r="I868" s="31" t="str">
        <f>IF(AND(B868=I$1),LOOKUP(9.99999999999999E+307,$I$2:I867)+1,"")</f>
        <v/>
      </c>
      <c r="J868" s="31">
        <f>IF(AND(B868=J$1),LOOKUP(9.99999999999999E+307,$J$2:J867)+1,"")</f>
        <v>702</v>
      </c>
      <c r="K868" s="31">
        <f>IF(AND(B868=K$1),LOOKUP(9.99999999999999E+307,$K$2:K867)+1,"")</f>
        <v>702</v>
      </c>
      <c r="L868" s="31">
        <f>IF(AND(B868=L$1),LOOKUP(9.99999999999999E+307,$L$2:L867)+1,"")</f>
        <v>702</v>
      </c>
      <c r="M868" s="31">
        <f>IF(AND(B868=M$1),LOOKUP(9.99999999999999E+307,$M$2:M867)+1,"")</f>
        <v>702</v>
      </c>
      <c r="N868" s="31" t="e">
        <f>IF(AND(B868=N$1),LOOKUP(9.99999999999999E+307,$N$2:N867)+1,"")</f>
        <v>#REF!</v>
      </c>
      <c r="O868" s="31" t="e">
        <f>IF(AND($B868=O$1),LOOKUP(9.99999999999999E+307,$O$2:O867)+1,"")</f>
        <v>#REF!</v>
      </c>
      <c r="P868" s="31" t="e">
        <f>IF(AND($B868=P$1),LOOKUP(9.99999999999999E+307,$P$2:P867)+1,"")</f>
        <v>#REF!</v>
      </c>
      <c r="Q868" s="31" t="e">
        <f>IF(AND($B868=Q$1),LOOKUP(9.99999999999999E+307,$Q$2:Q867)+1,"")</f>
        <v>#REF!</v>
      </c>
      <c r="R868" s="31">
        <f>IF(AND($B868=R$1),LOOKUP(9.99999999999999E+307,$R$2:R867)+1,"")</f>
        <v>702</v>
      </c>
      <c r="S868" s="31">
        <f>IF(AND($B868=S$1),LOOKUP(9.99999999999999E+307,$S$2:S867)+1,"")</f>
        <v>702</v>
      </c>
      <c r="T868" s="265"/>
      <c r="U868" s="265"/>
      <c r="V868" s="265"/>
      <c r="AA868" s="254" t="str">
        <f t="shared" si="97"/>
        <v/>
      </c>
      <c r="AB868" s="254" t="str">
        <f t="shared" si="98"/>
        <v/>
      </c>
      <c r="AC868" s="255">
        <f t="shared" si="94"/>
        <v>0</v>
      </c>
      <c r="AD868" s="255">
        <f t="shared" si="95"/>
        <v>3836</v>
      </c>
      <c r="AE868" s="256" t="str">
        <f t="shared" si="99"/>
        <v/>
      </c>
      <c r="AF868" s="252" t="str">
        <f t="shared" si="93"/>
        <v>-</v>
      </c>
    </row>
    <row r="869" spans="1:32" ht="20.149999999999999" customHeight="1" x14ac:dyDescent="0.75">
      <c r="A869" s="31">
        <v>867</v>
      </c>
      <c r="B869" s="237"/>
      <c r="C869" s="270"/>
      <c r="D869" s="258"/>
      <c r="E869" s="259"/>
      <c r="F869" s="259"/>
      <c r="G869" s="253" t="str">
        <f t="shared" si="96"/>
        <v/>
      </c>
      <c r="H869" s="31" t="str">
        <f>IF(AND(B869=H$1),LOOKUP(9.99999999999999E+307,$H$2:H868)+1,"")</f>
        <v/>
      </c>
      <c r="I869" s="31" t="str">
        <f>IF(AND(B869=I$1),LOOKUP(9.99999999999999E+307,$I$2:I868)+1,"")</f>
        <v/>
      </c>
      <c r="J869" s="31">
        <f>IF(AND(B869=J$1),LOOKUP(9.99999999999999E+307,$J$2:J868)+1,"")</f>
        <v>703</v>
      </c>
      <c r="K869" s="31">
        <f>IF(AND(B869=K$1),LOOKUP(9.99999999999999E+307,$K$2:K868)+1,"")</f>
        <v>703</v>
      </c>
      <c r="L869" s="31">
        <f>IF(AND(B869=L$1),LOOKUP(9.99999999999999E+307,$L$2:L868)+1,"")</f>
        <v>703</v>
      </c>
      <c r="M869" s="31">
        <f>IF(AND(B869=M$1),LOOKUP(9.99999999999999E+307,$M$2:M868)+1,"")</f>
        <v>703</v>
      </c>
      <c r="N869" s="31" t="e">
        <f>IF(AND(B869=N$1),LOOKUP(9.99999999999999E+307,$N$2:N868)+1,"")</f>
        <v>#REF!</v>
      </c>
      <c r="O869" s="31" t="e">
        <f>IF(AND($B869=O$1),LOOKUP(9.99999999999999E+307,$O$2:O868)+1,"")</f>
        <v>#REF!</v>
      </c>
      <c r="P869" s="31" t="e">
        <f>IF(AND($B869=P$1),LOOKUP(9.99999999999999E+307,$P$2:P868)+1,"")</f>
        <v>#REF!</v>
      </c>
      <c r="Q869" s="31" t="e">
        <f>IF(AND($B869=Q$1),LOOKUP(9.99999999999999E+307,$Q$2:Q868)+1,"")</f>
        <v>#REF!</v>
      </c>
      <c r="R869" s="31">
        <f>IF(AND($B869=R$1),LOOKUP(9.99999999999999E+307,$R$2:R868)+1,"")</f>
        <v>703</v>
      </c>
      <c r="S869" s="31">
        <f>IF(AND($B869=S$1),LOOKUP(9.99999999999999E+307,$S$2:S868)+1,"")</f>
        <v>703</v>
      </c>
      <c r="T869" s="265"/>
      <c r="U869" s="265"/>
      <c r="V869" s="265"/>
      <c r="AA869" s="254" t="str">
        <f t="shared" si="97"/>
        <v/>
      </c>
      <c r="AB869" s="254" t="str">
        <f t="shared" si="98"/>
        <v/>
      </c>
      <c r="AC869" s="255">
        <f t="shared" si="94"/>
        <v>0</v>
      </c>
      <c r="AD869" s="255">
        <f t="shared" si="95"/>
        <v>3836</v>
      </c>
      <c r="AE869" s="256" t="str">
        <f t="shared" si="99"/>
        <v/>
      </c>
      <c r="AF869" s="252" t="str">
        <f t="shared" si="93"/>
        <v>-</v>
      </c>
    </row>
    <row r="870" spans="1:32" ht="20.149999999999999" customHeight="1" x14ac:dyDescent="0.75">
      <c r="A870" s="31">
        <v>868</v>
      </c>
      <c r="B870" s="237"/>
      <c r="C870" s="270"/>
      <c r="D870" s="258"/>
      <c r="E870" s="259"/>
      <c r="F870" s="259"/>
      <c r="G870" s="253" t="str">
        <f t="shared" si="96"/>
        <v/>
      </c>
      <c r="H870" s="31" t="str">
        <f>IF(AND(B870=H$1),LOOKUP(9.99999999999999E+307,$H$2:H869)+1,"")</f>
        <v/>
      </c>
      <c r="I870" s="31" t="str">
        <f>IF(AND(B870=I$1),LOOKUP(9.99999999999999E+307,$I$2:I869)+1,"")</f>
        <v/>
      </c>
      <c r="J870" s="31">
        <f>IF(AND(B870=J$1),LOOKUP(9.99999999999999E+307,$J$2:J869)+1,"")</f>
        <v>704</v>
      </c>
      <c r="K870" s="31">
        <f>IF(AND(B870=K$1),LOOKUP(9.99999999999999E+307,$K$2:K869)+1,"")</f>
        <v>704</v>
      </c>
      <c r="L870" s="31">
        <f>IF(AND(B870=L$1),LOOKUP(9.99999999999999E+307,$L$2:L869)+1,"")</f>
        <v>704</v>
      </c>
      <c r="M870" s="31">
        <f>IF(AND(B870=M$1),LOOKUP(9.99999999999999E+307,$M$2:M869)+1,"")</f>
        <v>704</v>
      </c>
      <c r="N870" s="31" t="e">
        <f>IF(AND(B870=N$1),LOOKUP(9.99999999999999E+307,$N$2:N869)+1,"")</f>
        <v>#REF!</v>
      </c>
      <c r="O870" s="31" t="e">
        <f>IF(AND($B870=O$1),LOOKUP(9.99999999999999E+307,$O$2:O869)+1,"")</f>
        <v>#REF!</v>
      </c>
      <c r="P870" s="31" t="e">
        <f>IF(AND($B870=P$1),LOOKUP(9.99999999999999E+307,$P$2:P869)+1,"")</f>
        <v>#REF!</v>
      </c>
      <c r="Q870" s="31" t="e">
        <f>IF(AND($B870=Q$1),LOOKUP(9.99999999999999E+307,$Q$2:Q869)+1,"")</f>
        <v>#REF!</v>
      </c>
      <c r="R870" s="31">
        <f>IF(AND($B870=R$1),LOOKUP(9.99999999999999E+307,$R$2:R869)+1,"")</f>
        <v>704</v>
      </c>
      <c r="S870" s="31">
        <f>IF(AND($B870=S$1),LOOKUP(9.99999999999999E+307,$S$2:S869)+1,"")</f>
        <v>704</v>
      </c>
      <c r="T870" s="265"/>
      <c r="U870" s="265"/>
      <c r="V870" s="265"/>
      <c r="AA870" s="254" t="str">
        <f t="shared" si="97"/>
        <v/>
      </c>
      <c r="AB870" s="254" t="str">
        <f t="shared" si="98"/>
        <v/>
      </c>
      <c r="AC870" s="255">
        <f t="shared" si="94"/>
        <v>0</v>
      </c>
      <c r="AD870" s="255">
        <f t="shared" si="95"/>
        <v>3836</v>
      </c>
      <c r="AE870" s="256" t="str">
        <f t="shared" si="99"/>
        <v/>
      </c>
      <c r="AF870" s="252" t="str">
        <f t="shared" si="93"/>
        <v>-</v>
      </c>
    </row>
    <row r="871" spans="1:32" ht="20.149999999999999" customHeight="1" x14ac:dyDescent="0.75">
      <c r="A871" s="31">
        <v>869</v>
      </c>
      <c r="B871" s="237"/>
      <c r="C871" s="270"/>
      <c r="D871" s="258"/>
      <c r="E871" s="259"/>
      <c r="F871" s="259"/>
      <c r="G871" s="253" t="str">
        <f t="shared" si="96"/>
        <v/>
      </c>
      <c r="H871" s="31" t="str">
        <f>IF(AND(B871=H$1),LOOKUP(9.99999999999999E+307,$H$2:H870)+1,"")</f>
        <v/>
      </c>
      <c r="I871" s="31" t="str">
        <f>IF(AND(B871=I$1),LOOKUP(9.99999999999999E+307,$I$2:I870)+1,"")</f>
        <v/>
      </c>
      <c r="J871" s="31">
        <f>IF(AND(B871=J$1),LOOKUP(9.99999999999999E+307,$J$2:J870)+1,"")</f>
        <v>705</v>
      </c>
      <c r="K871" s="31">
        <f>IF(AND(B871=K$1),LOOKUP(9.99999999999999E+307,$K$2:K870)+1,"")</f>
        <v>705</v>
      </c>
      <c r="L871" s="31">
        <f>IF(AND(B871=L$1),LOOKUP(9.99999999999999E+307,$L$2:L870)+1,"")</f>
        <v>705</v>
      </c>
      <c r="M871" s="31">
        <f>IF(AND(B871=M$1),LOOKUP(9.99999999999999E+307,$M$2:M870)+1,"")</f>
        <v>705</v>
      </c>
      <c r="N871" s="31" t="e">
        <f>IF(AND(B871=N$1),LOOKUP(9.99999999999999E+307,$N$2:N870)+1,"")</f>
        <v>#REF!</v>
      </c>
      <c r="O871" s="31" t="e">
        <f>IF(AND($B871=O$1),LOOKUP(9.99999999999999E+307,$O$2:O870)+1,"")</f>
        <v>#REF!</v>
      </c>
      <c r="P871" s="31" t="e">
        <f>IF(AND($B871=P$1),LOOKUP(9.99999999999999E+307,$P$2:P870)+1,"")</f>
        <v>#REF!</v>
      </c>
      <c r="Q871" s="31" t="e">
        <f>IF(AND($B871=Q$1),LOOKUP(9.99999999999999E+307,$Q$2:Q870)+1,"")</f>
        <v>#REF!</v>
      </c>
      <c r="R871" s="31">
        <f>IF(AND($B871=R$1),LOOKUP(9.99999999999999E+307,$R$2:R870)+1,"")</f>
        <v>705</v>
      </c>
      <c r="S871" s="31">
        <f>IF(AND($B871=S$1),LOOKUP(9.99999999999999E+307,$S$2:S870)+1,"")</f>
        <v>705</v>
      </c>
      <c r="T871" s="265"/>
      <c r="U871" s="265"/>
      <c r="V871" s="265"/>
      <c r="AA871" s="254" t="str">
        <f t="shared" si="97"/>
        <v/>
      </c>
      <c r="AB871" s="254" t="str">
        <f t="shared" si="98"/>
        <v/>
      </c>
      <c r="AC871" s="255">
        <f t="shared" si="94"/>
        <v>0</v>
      </c>
      <c r="AD871" s="255">
        <f t="shared" si="95"/>
        <v>3836</v>
      </c>
      <c r="AE871" s="256" t="str">
        <f t="shared" si="99"/>
        <v/>
      </c>
      <c r="AF871" s="252" t="str">
        <f t="shared" si="93"/>
        <v>-</v>
      </c>
    </row>
    <row r="872" spans="1:32" ht="20.149999999999999" customHeight="1" x14ac:dyDescent="0.75">
      <c r="A872" s="31">
        <v>870</v>
      </c>
      <c r="B872" s="237"/>
      <c r="C872" s="270"/>
      <c r="D872" s="258"/>
      <c r="E872" s="259"/>
      <c r="F872" s="259"/>
      <c r="G872" s="253" t="str">
        <f t="shared" si="96"/>
        <v/>
      </c>
      <c r="H872" s="31" t="str">
        <f>IF(AND(B872=H$1),LOOKUP(9.99999999999999E+307,$H$2:H871)+1,"")</f>
        <v/>
      </c>
      <c r="I872" s="31" t="str">
        <f>IF(AND(B872=I$1),LOOKUP(9.99999999999999E+307,$I$2:I871)+1,"")</f>
        <v/>
      </c>
      <c r="J872" s="31">
        <f>IF(AND(B872=J$1),LOOKUP(9.99999999999999E+307,$J$2:J871)+1,"")</f>
        <v>706</v>
      </c>
      <c r="K872" s="31">
        <f>IF(AND(B872=K$1),LOOKUP(9.99999999999999E+307,$K$2:K871)+1,"")</f>
        <v>706</v>
      </c>
      <c r="L872" s="31">
        <f>IF(AND(B872=L$1),LOOKUP(9.99999999999999E+307,$L$2:L871)+1,"")</f>
        <v>706</v>
      </c>
      <c r="M872" s="31">
        <f>IF(AND(B872=M$1),LOOKUP(9.99999999999999E+307,$M$2:M871)+1,"")</f>
        <v>706</v>
      </c>
      <c r="N872" s="31" t="e">
        <f>IF(AND(B872=N$1),LOOKUP(9.99999999999999E+307,$N$2:N871)+1,"")</f>
        <v>#REF!</v>
      </c>
      <c r="O872" s="31" t="e">
        <f>IF(AND($B872=O$1),LOOKUP(9.99999999999999E+307,$O$2:O871)+1,"")</f>
        <v>#REF!</v>
      </c>
      <c r="P872" s="31" t="e">
        <f>IF(AND($B872=P$1),LOOKUP(9.99999999999999E+307,$P$2:P871)+1,"")</f>
        <v>#REF!</v>
      </c>
      <c r="Q872" s="31" t="e">
        <f>IF(AND($B872=Q$1),LOOKUP(9.99999999999999E+307,$Q$2:Q871)+1,"")</f>
        <v>#REF!</v>
      </c>
      <c r="R872" s="31">
        <f>IF(AND($B872=R$1),LOOKUP(9.99999999999999E+307,$R$2:R871)+1,"")</f>
        <v>706</v>
      </c>
      <c r="S872" s="31">
        <f>IF(AND($B872=S$1),LOOKUP(9.99999999999999E+307,$S$2:S871)+1,"")</f>
        <v>706</v>
      </c>
      <c r="T872" s="265"/>
      <c r="U872" s="265"/>
      <c r="V872" s="265"/>
      <c r="AA872" s="254" t="str">
        <f t="shared" si="97"/>
        <v/>
      </c>
      <c r="AB872" s="254" t="str">
        <f t="shared" si="98"/>
        <v/>
      </c>
      <c r="AC872" s="255">
        <f t="shared" si="94"/>
        <v>0</v>
      </c>
      <c r="AD872" s="255">
        <f t="shared" si="95"/>
        <v>3836</v>
      </c>
      <c r="AE872" s="256" t="str">
        <f t="shared" si="99"/>
        <v/>
      </c>
      <c r="AF872" s="252" t="str">
        <f t="shared" si="93"/>
        <v>-</v>
      </c>
    </row>
    <row r="873" spans="1:32" ht="20.149999999999999" customHeight="1" x14ac:dyDescent="0.75">
      <c r="A873" s="31">
        <v>871</v>
      </c>
      <c r="B873" s="237"/>
      <c r="C873" s="270"/>
      <c r="D873" s="258"/>
      <c r="E873" s="259"/>
      <c r="F873" s="259"/>
      <c r="G873" s="253" t="str">
        <f t="shared" si="96"/>
        <v/>
      </c>
      <c r="H873" s="31" t="str">
        <f>IF(AND(B873=H$1),LOOKUP(9.99999999999999E+307,$H$2:H872)+1,"")</f>
        <v/>
      </c>
      <c r="I873" s="31" t="str">
        <f>IF(AND(B873=I$1),LOOKUP(9.99999999999999E+307,$I$2:I872)+1,"")</f>
        <v/>
      </c>
      <c r="J873" s="31">
        <f>IF(AND(B873=J$1),LOOKUP(9.99999999999999E+307,$J$2:J872)+1,"")</f>
        <v>707</v>
      </c>
      <c r="K873" s="31">
        <f>IF(AND(B873=K$1),LOOKUP(9.99999999999999E+307,$K$2:K872)+1,"")</f>
        <v>707</v>
      </c>
      <c r="L873" s="31">
        <f>IF(AND(B873=L$1),LOOKUP(9.99999999999999E+307,$L$2:L872)+1,"")</f>
        <v>707</v>
      </c>
      <c r="M873" s="31">
        <f>IF(AND(B873=M$1),LOOKUP(9.99999999999999E+307,$M$2:M872)+1,"")</f>
        <v>707</v>
      </c>
      <c r="N873" s="31" t="e">
        <f>IF(AND(B873=N$1),LOOKUP(9.99999999999999E+307,$N$2:N872)+1,"")</f>
        <v>#REF!</v>
      </c>
      <c r="O873" s="31" t="e">
        <f>IF(AND($B873=O$1),LOOKUP(9.99999999999999E+307,$O$2:O872)+1,"")</f>
        <v>#REF!</v>
      </c>
      <c r="P873" s="31" t="e">
        <f>IF(AND($B873=P$1),LOOKUP(9.99999999999999E+307,$P$2:P872)+1,"")</f>
        <v>#REF!</v>
      </c>
      <c r="Q873" s="31" t="e">
        <f>IF(AND($B873=Q$1),LOOKUP(9.99999999999999E+307,$Q$2:Q872)+1,"")</f>
        <v>#REF!</v>
      </c>
      <c r="R873" s="31">
        <f>IF(AND($B873=R$1),LOOKUP(9.99999999999999E+307,$R$2:R872)+1,"")</f>
        <v>707</v>
      </c>
      <c r="S873" s="31">
        <f>IF(AND($B873=S$1),LOOKUP(9.99999999999999E+307,$S$2:S872)+1,"")</f>
        <v>707</v>
      </c>
      <c r="T873" s="265"/>
      <c r="U873" s="265"/>
      <c r="V873" s="265"/>
      <c r="AA873" s="254" t="str">
        <f t="shared" si="97"/>
        <v/>
      </c>
      <c r="AB873" s="254" t="str">
        <f t="shared" si="98"/>
        <v/>
      </c>
      <c r="AC873" s="255">
        <f t="shared" si="94"/>
        <v>0</v>
      </c>
      <c r="AD873" s="255">
        <f t="shared" si="95"/>
        <v>3836</v>
      </c>
      <c r="AE873" s="256" t="str">
        <f t="shared" si="99"/>
        <v/>
      </c>
      <c r="AF873" s="252" t="str">
        <f t="shared" si="93"/>
        <v>-</v>
      </c>
    </row>
    <row r="874" spans="1:32" ht="20.149999999999999" customHeight="1" x14ac:dyDescent="0.75">
      <c r="A874" s="31">
        <v>872</v>
      </c>
      <c r="B874" s="237"/>
      <c r="C874" s="270"/>
      <c r="D874" s="258"/>
      <c r="E874" s="259"/>
      <c r="F874" s="259"/>
      <c r="G874" s="253" t="str">
        <f t="shared" si="96"/>
        <v/>
      </c>
      <c r="H874" s="31" t="str">
        <f>IF(AND(B874=H$1),LOOKUP(9.99999999999999E+307,$H$2:H873)+1,"")</f>
        <v/>
      </c>
      <c r="I874" s="31" t="str">
        <f>IF(AND(B874=I$1),LOOKUP(9.99999999999999E+307,$I$2:I873)+1,"")</f>
        <v/>
      </c>
      <c r="J874" s="31">
        <f>IF(AND(B874=J$1),LOOKUP(9.99999999999999E+307,$J$2:J873)+1,"")</f>
        <v>708</v>
      </c>
      <c r="K874" s="31">
        <f>IF(AND(B874=K$1),LOOKUP(9.99999999999999E+307,$K$2:K873)+1,"")</f>
        <v>708</v>
      </c>
      <c r="L874" s="31">
        <f>IF(AND(B874=L$1),LOOKUP(9.99999999999999E+307,$L$2:L873)+1,"")</f>
        <v>708</v>
      </c>
      <c r="M874" s="31">
        <f>IF(AND(B874=M$1),LOOKUP(9.99999999999999E+307,$M$2:M873)+1,"")</f>
        <v>708</v>
      </c>
      <c r="N874" s="31" t="e">
        <f>IF(AND(B874=N$1),LOOKUP(9.99999999999999E+307,$N$2:N873)+1,"")</f>
        <v>#REF!</v>
      </c>
      <c r="O874" s="31" t="e">
        <f>IF(AND($B874=O$1),LOOKUP(9.99999999999999E+307,$O$2:O873)+1,"")</f>
        <v>#REF!</v>
      </c>
      <c r="P874" s="31" t="e">
        <f>IF(AND($B874=P$1),LOOKUP(9.99999999999999E+307,$P$2:P873)+1,"")</f>
        <v>#REF!</v>
      </c>
      <c r="Q874" s="31" t="e">
        <f>IF(AND($B874=Q$1),LOOKUP(9.99999999999999E+307,$Q$2:Q873)+1,"")</f>
        <v>#REF!</v>
      </c>
      <c r="R874" s="31">
        <f>IF(AND($B874=R$1),LOOKUP(9.99999999999999E+307,$R$2:R873)+1,"")</f>
        <v>708</v>
      </c>
      <c r="S874" s="31">
        <f>IF(AND($B874=S$1),LOOKUP(9.99999999999999E+307,$S$2:S873)+1,"")</f>
        <v>708</v>
      </c>
      <c r="T874" s="265"/>
      <c r="U874" s="265"/>
      <c r="V874" s="265"/>
      <c r="AA874" s="254" t="str">
        <f t="shared" si="97"/>
        <v/>
      </c>
      <c r="AB874" s="254" t="str">
        <f t="shared" si="98"/>
        <v/>
      </c>
      <c r="AC874" s="255">
        <f t="shared" si="94"/>
        <v>0</v>
      </c>
      <c r="AD874" s="255">
        <f t="shared" si="95"/>
        <v>3836</v>
      </c>
      <c r="AE874" s="256" t="str">
        <f t="shared" si="99"/>
        <v/>
      </c>
      <c r="AF874" s="252" t="str">
        <f t="shared" si="93"/>
        <v>-</v>
      </c>
    </row>
    <row r="875" spans="1:32" ht="20.149999999999999" customHeight="1" x14ac:dyDescent="0.75">
      <c r="A875" s="31">
        <v>873</v>
      </c>
      <c r="B875" s="237"/>
      <c r="C875" s="270"/>
      <c r="D875" s="258"/>
      <c r="E875" s="259"/>
      <c r="F875" s="259"/>
      <c r="G875" s="253" t="str">
        <f t="shared" si="96"/>
        <v/>
      </c>
      <c r="H875" s="31" t="str">
        <f>IF(AND(B875=H$1),LOOKUP(9.99999999999999E+307,$H$2:H874)+1,"")</f>
        <v/>
      </c>
      <c r="I875" s="31" t="str">
        <f>IF(AND(B875=I$1),LOOKUP(9.99999999999999E+307,$I$2:I874)+1,"")</f>
        <v/>
      </c>
      <c r="J875" s="31">
        <f>IF(AND(B875=J$1),LOOKUP(9.99999999999999E+307,$J$2:J874)+1,"")</f>
        <v>709</v>
      </c>
      <c r="K875" s="31">
        <f>IF(AND(B875=K$1),LOOKUP(9.99999999999999E+307,$K$2:K874)+1,"")</f>
        <v>709</v>
      </c>
      <c r="L875" s="31">
        <f>IF(AND(B875=L$1),LOOKUP(9.99999999999999E+307,$L$2:L874)+1,"")</f>
        <v>709</v>
      </c>
      <c r="M875" s="31">
        <f>IF(AND(B875=M$1),LOOKUP(9.99999999999999E+307,$M$2:M874)+1,"")</f>
        <v>709</v>
      </c>
      <c r="N875" s="31" t="e">
        <f>IF(AND(B875=N$1),LOOKUP(9.99999999999999E+307,$N$2:N874)+1,"")</f>
        <v>#REF!</v>
      </c>
      <c r="O875" s="31" t="e">
        <f>IF(AND($B875=O$1),LOOKUP(9.99999999999999E+307,$O$2:O874)+1,"")</f>
        <v>#REF!</v>
      </c>
      <c r="P875" s="31" t="e">
        <f>IF(AND($B875=P$1),LOOKUP(9.99999999999999E+307,$P$2:P874)+1,"")</f>
        <v>#REF!</v>
      </c>
      <c r="Q875" s="31" t="e">
        <f>IF(AND($B875=Q$1),LOOKUP(9.99999999999999E+307,$Q$2:Q874)+1,"")</f>
        <v>#REF!</v>
      </c>
      <c r="R875" s="31">
        <f>IF(AND($B875=R$1),LOOKUP(9.99999999999999E+307,$R$2:R874)+1,"")</f>
        <v>709</v>
      </c>
      <c r="S875" s="31">
        <f>IF(AND($B875=S$1),LOOKUP(9.99999999999999E+307,$S$2:S874)+1,"")</f>
        <v>709</v>
      </c>
      <c r="T875" s="265"/>
      <c r="U875" s="265"/>
      <c r="V875" s="265"/>
      <c r="AA875" s="254" t="str">
        <f t="shared" si="97"/>
        <v/>
      </c>
      <c r="AB875" s="254" t="str">
        <f t="shared" si="98"/>
        <v/>
      </c>
      <c r="AC875" s="255">
        <f t="shared" si="94"/>
        <v>0</v>
      </c>
      <c r="AD875" s="255">
        <f t="shared" si="95"/>
        <v>3836</v>
      </c>
      <c r="AE875" s="256" t="str">
        <f t="shared" si="99"/>
        <v/>
      </c>
      <c r="AF875" s="252" t="str">
        <f t="shared" si="93"/>
        <v>-</v>
      </c>
    </row>
    <row r="876" spans="1:32" ht="20.149999999999999" customHeight="1" x14ac:dyDescent="0.75">
      <c r="A876" s="31">
        <v>874</v>
      </c>
      <c r="B876" s="237"/>
      <c r="C876" s="270"/>
      <c r="D876" s="258"/>
      <c r="E876" s="259"/>
      <c r="F876" s="259"/>
      <c r="G876" s="253" t="str">
        <f t="shared" si="96"/>
        <v/>
      </c>
      <c r="H876" s="31" t="str">
        <f>IF(AND(B876=H$1),LOOKUP(9.99999999999999E+307,$H$2:H875)+1,"")</f>
        <v/>
      </c>
      <c r="I876" s="31" t="str">
        <f>IF(AND(B876=I$1),LOOKUP(9.99999999999999E+307,$I$2:I875)+1,"")</f>
        <v/>
      </c>
      <c r="J876" s="31">
        <f>IF(AND(B876=J$1),LOOKUP(9.99999999999999E+307,$J$2:J875)+1,"")</f>
        <v>710</v>
      </c>
      <c r="K876" s="31">
        <f>IF(AND(B876=K$1),LOOKUP(9.99999999999999E+307,$K$2:K875)+1,"")</f>
        <v>710</v>
      </c>
      <c r="L876" s="31">
        <f>IF(AND(B876=L$1),LOOKUP(9.99999999999999E+307,$L$2:L875)+1,"")</f>
        <v>710</v>
      </c>
      <c r="M876" s="31">
        <f>IF(AND(B876=M$1),LOOKUP(9.99999999999999E+307,$M$2:M875)+1,"")</f>
        <v>710</v>
      </c>
      <c r="N876" s="31" t="e">
        <f>IF(AND(B876=N$1),LOOKUP(9.99999999999999E+307,$N$2:N875)+1,"")</f>
        <v>#REF!</v>
      </c>
      <c r="O876" s="31" t="e">
        <f>IF(AND($B876=O$1),LOOKUP(9.99999999999999E+307,$O$2:O875)+1,"")</f>
        <v>#REF!</v>
      </c>
      <c r="P876" s="31" t="e">
        <f>IF(AND($B876=P$1),LOOKUP(9.99999999999999E+307,$P$2:P875)+1,"")</f>
        <v>#REF!</v>
      </c>
      <c r="Q876" s="31" t="e">
        <f>IF(AND($B876=Q$1),LOOKUP(9.99999999999999E+307,$Q$2:Q875)+1,"")</f>
        <v>#REF!</v>
      </c>
      <c r="R876" s="31">
        <f>IF(AND($B876=R$1),LOOKUP(9.99999999999999E+307,$R$2:R875)+1,"")</f>
        <v>710</v>
      </c>
      <c r="S876" s="31">
        <f>IF(AND($B876=S$1),LOOKUP(9.99999999999999E+307,$S$2:S875)+1,"")</f>
        <v>710</v>
      </c>
      <c r="T876" s="265"/>
      <c r="U876" s="265"/>
      <c r="V876" s="265"/>
      <c r="AA876" s="254" t="str">
        <f t="shared" si="97"/>
        <v/>
      </c>
      <c r="AB876" s="254" t="str">
        <f t="shared" si="98"/>
        <v/>
      </c>
      <c r="AC876" s="255">
        <f t="shared" si="94"/>
        <v>0</v>
      </c>
      <c r="AD876" s="255">
        <f t="shared" si="95"/>
        <v>3836</v>
      </c>
      <c r="AE876" s="256" t="str">
        <f t="shared" si="99"/>
        <v/>
      </c>
      <c r="AF876" s="252" t="str">
        <f t="shared" si="93"/>
        <v>-</v>
      </c>
    </row>
    <row r="877" spans="1:32" ht="20.149999999999999" customHeight="1" x14ac:dyDescent="0.75">
      <c r="A877" s="31">
        <v>875</v>
      </c>
      <c r="B877" s="237"/>
      <c r="C877" s="270"/>
      <c r="D877" s="258"/>
      <c r="E877" s="259"/>
      <c r="F877" s="259"/>
      <c r="G877" s="253" t="str">
        <f t="shared" si="96"/>
        <v/>
      </c>
      <c r="H877" s="31" t="str">
        <f>IF(AND(B877=H$1),LOOKUP(9.99999999999999E+307,$H$2:H876)+1,"")</f>
        <v/>
      </c>
      <c r="I877" s="31" t="str">
        <f>IF(AND(B877=I$1),LOOKUP(9.99999999999999E+307,$I$2:I876)+1,"")</f>
        <v/>
      </c>
      <c r="J877" s="31">
        <f>IF(AND(B877=J$1),LOOKUP(9.99999999999999E+307,$J$2:J876)+1,"")</f>
        <v>711</v>
      </c>
      <c r="K877" s="31">
        <f>IF(AND(B877=K$1),LOOKUP(9.99999999999999E+307,$K$2:K876)+1,"")</f>
        <v>711</v>
      </c>
      <c r="L877" s="31">
        <f>IF(AND(B877=L$1),LOOKUP(9.99999999999999E+307,$L$2:L876)+1,"")</f>
        <v>711</v>
      </c>
      <c r="M877" s="31">
        <f>IF(AND(B877=M$1),LOOKUP(9.99999999999999E+307,$M$2:M876)+1,"")</f>
        <v>711</v>
      </c>
      <c r="N877" s="31" t="e">
        <f>IF(AND(B877=N$1),LOOKUP(9.99999999999999E+307,$N$2:N876)+1,"")</f>
        <v>#REF!</v>
      </c>
      <c r="O877" s="31" t="e">
        <f>IF(AND($B877=O$1),LOOKUP(9.99999999999999E+307,$O$2:O876)+1,"")</f>
        <v>#REF!</v>
      </c>
      <c r="P877" s="31" t="e">
        <f>IF(AND($B877=P$1),LOOKUP(9.99999999999999E+307,$P$2:P876)+1,"")</f>
        <v>#REF!</v>
      </c>
      <c r="Q877" s="31" t="e">
        <f>IF(AND($B877=Q$1),LOOKUP(9.99999999999999E+307,$Q$2:Q876)+1,"")</f>
        <v>#REF!</v>
      </c>
      <c r="R877" s="31">
        <f>IF(AND($B877=R$1),LOOKUP(9.99999999999999E+307,$R$2:R876)+1,"")</f>
        <v>711</v>
      </c>
      <c r="S877" s="31">
        <f>IF(AND($B877=S$1),LOOKUP(9.99999999999999E+307,$S$2:S876)+1,"")</f>
        <v>711</v>
      </c>
      <c r="T877" s="265"/>
      <c r="U877" s="265"/>
      <c r="V877" s="265"/>
      <c r="AA877" s="254" t="str">
        <f t="shared" si="97"/>
        <v/>
      </c>
      <c r="AB877" s="254" t="str">
        <f t="shared" si="98"/>
        <v/>
      </c>
      <c r="AC877" s="255">
        <f t="shared" si="94"/>
        <v>0</v>
      </c>
      <c r="AD877" s="255">
        <f t="shared" si="95"/>
        <v>3836</v>
      </c>
      <c r="AE877" s="256" t="str">
        <f t="shared" si="99"/>
        <v/>
      </c>
      <c r="AF877" s="252" t="str">
        <f t="shared" si="93"/>
        <v>-</v>
      </c>
    </row>
    <row r="878" spans="1:32" ht="20.149999999999999" customHeight="1" x14ac:dyDescent="0.75">
      <c r="A878" s="31">
        <v>876</v>
      </c>
      <c r="B878" s="237"/>
      <c r="C878" s="270"/>
      <c r="D878" s="258"/>
      <c r="E878" s="259"/>
      <c r="F878" s="259"/>
      <c r="G878" s="253" t="str">
        <f t="shared" si="96"/>
        <v/>
      </c>
      <c r="H878" s="31" t="str">
        <f>IF(AND(B878=H$1),LOOKUP(9.99999999999999E+307,$H$2:H877)+1,"")</f>
        <v/>
      </c>
      <c r="I878" s="31" t="str">
        <f>IF(AND(B878=I$1),LOOKUP(9.99999999999999E+307,$I$2:I877)+1,"")</f>
        <v/>
      </c>
      <c r="J878" s="31">
        <f>IF(AND(B878=J$1),LOOKUP(9.99999999999999E+307,$J$2:J877)+1,"")</f>
        <v>712</v>
      </c>
      <c r="K878" s="31">
        <f>IF(AND(B878=K$1),LOOKUP(9.99999999999999E+307,$K$2:K877)+1,"")</f>
        <v>712</v>
      </c>
      <c r="L878" s="31">
        <f>IF(AND(B878=L$1),LOOKUP(9.99999999999999E+307,$L$2:L877)+1,"")</f>
        <v>712</v>
      </c>
      <c r="M878" s="31">
        <f>IF(AND(B878=M$1),LOOKUP(9.99999999999999E+307,$M$2:M877)+1,"")</f>
        <v>712</v>
      </c>
      <c r="N878" s="31" t="e">
        <f>IF(AND(B878=N$1),LOOKUP(9.99999999999999E+307,$N$2:N877)+1,"")</f>
        <v>#REF!</v>
      </c>
      <c r="O878" s="31" t="e">
        <f>IF(AND($B878=O$1),LOOKUP(9.99999999999999E+307,$O$2:O877)+1,"")</f>
        <v>#REF!</v>
      </c>
      <c r="P878" s="31" t="e">
        <f>IF(AND($B878=P$1),LOOKUP(9.99999999999999E+307,$P$2:P877)+1,"")</f>
        <v>#REF!</v>
      </c>
      <c r="Q878" s="31" t="e">
        <f>IF(AND($B878=Q$1),LOOKUP(9.99999999999999E+307,$Q$2:Q877)+1,"")</f>
        <v>#REF!</v>
      </c>
      <c r="R878" s="31">
        <f>IF(AND($B878=R$1),LOOKUP(9.99999999999999E+307,$R$2:R877)+1,"")</f>
        <v>712</v>
      </c>
      <c r="S878" s="31">
        <f>IF(AND($B878=S$1),LOOKUP(9.99999999999999E+307,$S$2:S877)+1,"")</f>
        <v>712</v>
      </c>
      <c r="T878" s="265"/>
      <c r="U878" s="265"/>
      <c r="V878" s="265"/>
      <c r="AA878" s="254" t="str">
        <f t="shared" si="97"/>
        <v/>
      </c>
      <c r="AB878" s="254" t="str">
        <f t="shared" si="98"/>
        <v/>
      </c>
      <c r="AC878" s="255">
        <f t="shared" si="94"/>
        <v>0</v>
      </c>
      <c r="AD878" s="255">
        <f t="shared" si="95"/>
        <v>3836</v>
      </c>
      <c r="AE878" s="256" t="str">
        <f t="shared" si="99"/>
        <v/>
      </c>
      <c r="AF878" s="252" t="str">
        <f t="shared" si="93"/>
        <v>-</v>
      </c>
    </row>
    <row r="879" spans="1:32" ht="20.149999999999999" customHeight="1" x14ac:dyDescent="0.75">
      <c r="A879" s="31">
        <v>877</v>
      </c>
      <c r="B879" s="237"/>
      <c r="C879" s="270"/>
      <c r="D879" s="258"/>
      <c r="E879" s="259"/>
      <c r="F879" s="259"/>
      <c r="G879" s="253" t="str">
        <f t="shared" si="96"/>
        <v/>
      </c>
      <c r="H879" s="31" t="str">
        <f>IF(AND(B879=H$1),LOOKUP(9.99999999999999E+307,$H$2:H878)+1,"")</f>
        <v/>
      </c>
      <c r="I879" s="31" t="str">
        <f>IF(AND(B879=I$1),LOOKUP(9.99999999999999E+307,$I$2:I878)+1,"")</f>
        <v/>
      </c>
      <c r="J879" s="31">
        <f>IF(AND(B879=J$1),LOOKUP(9.99999999999999E+307,$J$2:J878)+1,"")</f>
        <v>713</v>
      </c>
      <c r="K879" s="31">
        <f>IF(AND(B879=K$1),LOOKUP(9.99999999999999E+307,$K$2:K878)+1,"")</f>
        <v>713</v>
      </c>
      <c r="L879" s="31">
        <f>IF(AND(B879=L$1),LOOKUP(9.99999999999999E+307,$L$2:L878)+1,"")</f>
        <v>713</v>
      </c>
      <c r="M879" s="31">
        <f>IF(AND(B879=M$1),LOOKUP(9.99999999999999E+307,$M$2:M878)+1,"")</f>
        <v>713</v>
      </c>
      <c r="N879" s="31" t="e">
        <f>IF(AND(B879=N$1),LOOKUP(9.99999999999999E+307,$N$2:N878)+1,"")</f>
        <v>#REF!</v>
      </c>
      <c r="O879" s="31" t="e">
        <f>IF(AND($B879=O$1),LOOKUP(9.99999999999999E+307,$O$2:O878)+1,"")</f>
        <v>#REF!</v>
      </c>
      <c r="P879" s="31" t="e">
        <f>IF(AND($B879=P$1),LOOKUP(9.99999999999999E+307,$P$2:P878)+1,"")</f>
        <v>#REF!</v>
      </c>
      <c r="Q879" s="31" t="e">
        <f>IF(AND($B879=Q$1),LOOKUP(9.99999999999999E+307,$Q$2:Q878)+1,"")</f>
        <v>#REF!</v>
      </c>
      <c r="R879" s="31">
        <f>IF(AND($B879=R$1),LOOKUP(9.99999999999999E+307,$R$2:R878)+1,"")</f>
        <v>713</v>
      </c>
      <c r="S879" s="31">
        <f>IF(AND($B879=S$1),LOOKUP(9.99999999999999E+307,$S$2:S878)+1,"")</f>
        <v>713</v>
      </c>
      <c r="T879" s="265"/>
      <c r="U879" s="265"/>
      <c r="V879" s="265"/>
      <c r="AA879" s="254" t="str">
        <f t="shared" si="97"/>
        <v/>
      </c>
      <c r="AB879" s="254" t="str">
        <f t="shared" si="98"/>
        <v/>
      </c>
      <c r="AC879" s="255">
        <f t="shared" si="94"/>
        <v>0</v>
      </c>
      <c r="AD879" s="255">
        <f t="shared" si="95"/>
        <v>3836</v>
      </c>
      <c r="AE879" s="256" t="str">
        <f t="shared" si="99"/>
        <v/>
      </c>
      <c r="AF879" s="252" t="str">
        <f t="shared" ref="AF879:AF942" si="100">CONCATENATE(B879,"-",AE879)</f>
        <v>-</v>
      </c>
    </row>
    <row r="880" spans="1:32" ht="20.149999999999999" customHeight="1" x14ac:dyDescent="0.75">
      <c r="A880" s="31">
        <v>878</v>
      </c>
      <c r="B880" s="237"/>
      <c r="C880" s="270"/>
      <c r="D880" s="258"/>
      <c r="E880" s="259"/>
      <c r="F880" s="259"/>
      <c r="G880" s="253" t="str">
        <f t="shared" si="96"/>
        <v/>
      </c>
      <c r="H880" s="31" t="str">
        <f>IF(AND(B880=H$1),LOOKUP(9.99999999999999E+307,$H$2:H879)+1,"")</f>
        <v/>
      </c>
      <c r="I880" s="31" t="str">
        <f>IF(AND(B880=I$1),LOOKUP(9.99999999999999E+307,$I$2:I879)+1,"")</f>
        <v/>
      </c>
      <c r="J880" s="31">
        <f>IF(AND(B880=J$1),LOOKUP(9.99999999999999E+307,$J$2:J879)+1,"")</f>
        <v>714</v>
      </c>
      <c r="K880" s="31">
        <f>IF(AND(B880=K$1),LOOKUP(9.99999999999999E+307,$K$2:K879)+1,"")</f>
        <v>714</v>
      </c>
      <c r="L880" s="31">
        <f>IF(AND(B880=L$1),LOOKUP(9.99999999999999E+307,$L$2:L879)+1,"")</f>
        <v>714</v>
      </c>
      <c r="M880" s="31">
        <f>IF(AND(B880=M$1),LOOKUP(9.99999999999999E+307,$M$2:M879)+1,"")</f>
        <v>714</v>
      </c>
      <c r="N880" s="31" t="e">
        <f>IF(AND(B880=N$1),LOOKUP(9.99999999999999E+307,$N$2:N879)+1,"")</f>
        <v>#REF!</v>
      </c>
      <c r="O880" s="31" t="e">
        <f>IF(AND($B880=O$1),LOOKUP(9.99999999999999E+307,$O$2:O879)+1,"")</f>
        <v>#REF!</v>
      </c>
      <c r="P880" s="31" t="e">
        <f>IF(AND($B880=P$1),LOOKUP(9.99999999999999E+307,$P$2:P879)+1,"")</f>
        <v>#REF!</v>
      </c>
      <c r="Q880" s="31" t="e">
        <f>IF(AND($B880=Q$1),LOOKUP(9.99999999999999E+307,$Q$2:Q879)+1,"")</f>
        <v>#REF!</v>
      </c>
      <c r="R880" s="31">
        <f>IF(AND($B880=R$1),LOOKUP(9.99999999999999E+307,$R$2:R879)+1,"")</f>
        <v>714</v>
      </c>
      <c r="S880" s="31">
        <f>IF(AND($B880=S$1),LOOKUP(9.99999999999999E+307,$S$2:S879)+1,"")</f>
        <v>714</v>
      </c>
      <c r="T880" s="265"/>
      <c r="U880" s="265"/>
      <c r="V880" s="265"/>
      <c r="AA880" s="254" t="str">
        <f t="shared" si="97"/>
        <v/>
      </c>
      <c r="AB880" s="254" t="str">
        <f t="shared" si="98"/>
        <v/>
      </c>
      <c r="AC880" s="255">
        <f t="shared" si="94"/>
        <v>0</v>
      </c>
      <c r="AD880" s="255">
        <f t="shared" si="95"/>
        <v>3836</v>
      </c>
      <c r="AE880" s="256" t="str">
        <f t="shared" si="99"/>
        <v/>
      </c>
      <c r="AF880" s="252" t="str">
        <f t="shared" si="100"/>
        <v>-</v>
      </c>
    </row>
    <row r="881" spans="1:32" ht="20.149999999999999" customHeight="1" x14ac:dyDescent="0.75">
      <c r="A881" s="31">
        <v>879</v>
      </c>
      <c r="B881" s="237"/>
      <c r="C881" s="270"/>
      <c r="D881" s="258"/>
      <c r="E881" s="259"/>
      <c r="F881" s="259"/>
      <c r="G881" s="253" t="str">
        <f t="shared" si="96"/>
        <v/>
      </c>
      <c r="H881" s="31" t="str">
        <f>IF(AND(B881=H$1),LOOKUP(9.99999999999999E+307,$H$2:H880)+1,"")</f>
        <v/>
      </c>
      <c r="I881" s="31" t="str">
        <f>IF(AND(B881=I$1),LOOKUP(9.99999999999999E+307,$I$2:I880)+1,"")</f>
        <v/>
      </c>
      <c r="J881" s="31">
        <f>IF(AND(B881=J$1),LOOKUP(9.99999999999999E+307,$J$2:J880)+1,"")</f>
        <v>715</v>
      </c>
      <c r="K881" s="31">
        <f>IF(AND(B881=K$1),LOOKUP(9.99999999999999E+307,$K$2:K880)+1,"")</f>
        <v>715</v>
      </c>
      <c r="L881" s="31">
        <f>IF(AND(B881=L$1),LOOKUP(9.99999999999999E+307,$L$2:L880)+1,"")</f>
        <v>715</v>
      </c>
      <c r="M881" s="31">
        <f>IF(AND(B881=M$1),LOOKUP(9.99999999999999E+307,$M$2:M880)+1,"")</f>
        <v>715</v>
      </c>
      <c r="N881" s="31" t="e">
        <f>IF(AND(B881=N$1),LOOKUP(9.99999999999999E+307,$N$2:N880)+1,"")</f>
        <v>#REF!</v>
      </c>
      <c r="O881" s="31" t="e">
        <f>IF(AND($B881=O$1),LOOKUP(9.99999999999999E+307,$O$2:O880)+1,"")</f>
        <v>#REF!</v>
      </c>
      <c r="P881" s="31" t="e">
        <f>IF(AND($B881=P$1),LOOKUP(9.99999999999999E+307,$P$2:P880)+1,"")</f>
        <v>#REF!</v>
      </c>
      <c r="Q881" s="31" t="e">
        <f>IF(AND($B881=Q$1),LOOKUP(9.99999999999999E+307,$Q$2:Q880)+1,"")</f>
        <v>#REF!</v>
      </c>
      <c r="R881" s="31">
        <f>IF(AND($B881=R$1),LOOKUP(9.99999999999999E+307,$R$2:R880)+1,"")</f>
        <v>715</v>
      </c>
      <c r="S881" s="31">
        <f>IF(AND($B881=S$1),LOOKUP(9.99999999999999E+307,$S$2:S880)+1,"")</f>
        <v>715</v>
      </c>
      <c r="T881" s="265"/>
      <c r="U881" s="265"/>
      <c r="V881" s="265"/>
      <c r="AA881" s="254" t="str">
        <f t="shared" si="97"/>
        <v/>
      </c>
      <c r="AB881" s="254" t="str">
        <f t="shared" si="98"/>
        <v/>
      </c>
      <c r="AC881" s="255">
        <f t="shared" si="94"/>
        <v>0</v>
      </c>
      <c r="AD881" s="255">
        <f t="shared" si="95"/>
        <v>3836</v>
      </c>
      <c r="AE881" s="256" t="str">
        <f t="shared" si="99"/>
        <v/>
      </c>
      <c r="AF881" s="252" t="str">
        <f t="shared" si="100"/>
        <v>-</v>
      </c>
    </row>
    <row r="882" spans="1:32" ht="20.149999999999999" customHeight="1" x14ac:dyDescent="0.75">
      <c r="A882" s="31">
        <v>880</v>
      </c>
      <c r="B882" s="237"/>
      <c r="C882" s="270"/>
      <c r="D882" s="258"/>
      <c r="E882" s="259"/>
      <c r="F882" s="259"/>
      <c r="G882" s="253" t="str">
        <f t="shared" si="96"/>
        <v/>
      </c>
      <c r="H882" s="31" t="str">
        <f>IF(AND(B882=H$1),LOOKUP(9.99999999999999E+307,$H$2:H881)+1,"")</f>
        <v/>
      </c>
      <c r="I882" s="31" t="str">
        <f>IF(AND(B882=I$1),LOOKUP(9.99999999999999E+307,$I$2:I881)+1,"")</f>
        <v/>
      </c>
      <c r="J882" s="31">
        <f>IF(AND(B882=J$1),LOOKUP(9.99999999999999E+307,$J$2:J881)+1,"")</f>
        <v>716</v>
      </c>
      <c r="K882" s="31">
        <f>IF(AND(B882=K$1),LOOKUP(9.99999999999999E+307,$K$2:K881)+1,"")</f>
        <v>716</v>
      </c>
      <c r="L882" s="31">
        <f>IF(AND(B882=L$1),LOOKUP(9.99999999999999E+307,$L$2:L881)+1,"")</f>
        <v>716</v>
      </c>
      <c r="M882" s="31">
        <f>IF(AND(B882=M$1),LOOKUP(9.99999999999999E+307,$M$2:M881)+1,"")</f>
        <v>716</v>
      </c>
      <c r="N882" s="31" t="e">
        <f>IF(AND(B882=N$1),LOOKUP(9.99999999999999E+307,$N$2:N881)+1,"")</f>
        <v>#REF!</v>
      </c>
      <c r="O882" s="31" t="e">
        <f>IF(AND($B882=O$1),LOOKUP(9.99999999999999E+307,$O$2:O881)+1,"")</f>
        <v>#REF!</v>
      </c>
      <c r="P882" s="31" t="e">
        <f>IF(AND($B882=P$1),LOOKUP(9.99999999999999E+307,$P$2:P881)+1,"")</f>
        <v>#REF!</v>
      </c>
      <c r="Q882" s="31" t="e">
        <f>IF(AND($B882=Q$1),LOOKUP(9.99999999999999E+307,$Q$2:Q881)+1,"")</f>
        <v>#REF!</v>
      </c>
      <c r="R882" s="31">
        <f>IF(AND($B882=R$1),LOOKUP(9.99999999999999E+307,$R$2:R881)+1,"")</f>
        <v>716</v>
      </c>
      <c r="S882" s="31">
        <f>IF(AND($B882=S$1),LOOKUP(9.99999999999999E+307,$S$2:S881)+1,"")</f>
        <v>716</v>
      </c>
      <c r="T882" s="265"/>
      <c r="U882" s="265"/>
      <c r="V882" s="265"/>
      <c r="AA882" s="254" t="str">
        <f t="shared" si="97"/>
        <v/>
      </c>
      <c r="AB882" s="254" t="str">
        <f t="shared" si="98"/>
        <v/>
      </c>
      <c r="AC882" s="255">
        <f t="shared" si="94"/>
        <v>0</v>
      </c>
      <c r="AD882" s="255">
        <f t="shared" si="95"/>
        <v>3836</v>
      </c>
      <c r="AE882" s="256" t="str">
        <f t="shared" si="99"/>
        <v/>
      </c>
      <c r="AF882" s="252" t="str">
        <f t="shared" si="100"/>
        <v>-</v>
      </c>
    </row>
    <row r="883" spans="1:32" ht="20.149999999999999" customHeight="1" x14ac:dyDescent="0.75">
      <c r="A883" s="31">
        <v>881</v>
      </c>
      <c r="B883" s="237"/>
      <c r="C883" s="270"/>
      <c r="D883" s="258"/>
      <c r="E883" s="259"/>
      <c r="F883" s="259"/>
      <c r="G883" s="253" t="str">
        <f t="shared" si="96"/>
        <v/>
      </c>
      <c r="H883" s="31" t="str">
        <f>IF(AND(B883=H$1),LOOKUP(9.99999999999999E+307,$H$2:H882)+1,"")</f>
        <v/>
      </c>
      <c r="I883" s="31" t="str">
        <f>IF(AND(B883=I$1),LOOKUP(9.99999999999999E+307,$I$2:I882)+1,"")</f>
        <v/>
      </c>
      <c r="J883" s="31">
        <f>IF(AND(B883=J$1),LOOKUP(9.99999999999999E+307,$J$2:J882)+1,"")</f>
        <v>717</v>
      </c>
      <c r="K883" s="31">
        <f>IF(AND(B883=K$1),LOOKUP(9.99999999999999E+307,$K$2:K882)+1,"")</f>
        <v>717</v>
      </c>
      <c r="L883" s="31">
        <f>IF(AND(B883=L$1),LOOKUP(9.99999999999999E+307,$L$2:L882)+1,"")</f>
        <v>717</v>
      </c>
      <c r="M883" s="31">
        <f>IF(AND(B883=M$1),LOOKUP(9.99999999999999E+307,$M$2:M882)+1,"")</f>
        <v>717</v>
      </c>
      <c r="N883" s="31" t="e">
        <f>IF(AND(B883=N$1),LOOKUP(9.99999999999999E+307,$N$2:N882)+1,"")</f>
        <v>#REF!</v>
      </c>
      <c r="O883" s="31" t="e">
        <f>IF(AND($B883=O$1),LOOKUP(9.99999999999999E+307,$O$2:O882)+1,"")</f>
        <v>#REF!</v>
      </c>
      <c r="P883" s="31" t="e">
        <f>IF(AND($B883=P$1),LOOKUP(9.99999999999999E+307,$P$2:P882)+1,"")</f>
        <v>#REF!</v>
      </c>
      <c r="Q883" s="31" t="e">
        <f>IF(AND($B883=Q$1),LOOKUP(9.99999999999999E+307,$Q$2:Q882)+1,"")</f>
        <v>#REF!</v>
      </c>
      <c r="R883" s="31">
        <f>IF(AND($B883=R$1),LOOKUP(9.99999999999999E+307,$R$2:R882)+1,"")</f>
        <v>717</v>
      </c>
      <c r="S883" s="31">
        <f>IF(AND($B883=S$1),LOOKUP(9.99999999999999E+307,$S$2:S882)+1,"")</f>
        <v>717</v>
      </c>
      <c r="T883" s="265"/>
      <c r="U883" s="265"/>
      <c r="V883" s="265"/>
      <c r="AA883" s="254" t="str">
        <f t="shared" si="97"/>
        <v/>
      </c>
      <c r="AB883" s="254" t="str">
        <f t="shared" si="98"/>
        <v/>
      </c>
      <c r="AC883" s="255">
        <f t="shared" si="94"/>
        <v>0</v>
      </c>
      <c r="AD883" s="255">
        <f t="shared" si="95"/>
        <v>3836</v>
      </c>
      <c r="AE883" s="256" t="str">
        <f t="shared" si="99"/>
        <v/>
      </c>
      <c r="AF883" s="252" t="str">
        <f t="shared" si="100"/>
        <v>-</v>
      </c>
    </row>
    <row r="884" spans="1:32" ht="20.149999999999999" customHeight="1" x14ac:dyDescent="0.75">
      <c r="A884" s="31">
        <v>882</v>
      </c>
      <c r="B884" s="237"/>
      <c r="C884" s="270"/>
      <c r="D884" s="258"/>
      <c r="E884" s="259"/>
      <c r="F884" s="259"/>
      <c r="G884" s="253" t="str">
        <f t="shared" si="96"/>
        <v/>
      </c>
      <c r="H884" s="31" t="str">
        <f>IF(AND(B884=H$1),LOOKUP(9.99999999999999E+307,$H$2:H883)+1,"")</f>
        <v/>
      </c>
      <c r="I884" s="31" t="str">
        <f>IF(AND(B884=I$1),LOOKUP(9.99999999999999E+307,$I$2:I883)+1,"")</f>
        <v/>
      </c>
      <c r="J884" s="31">
        <f>IF(AND(B884=J$1),LOOKUP(9.99999999999999E+307,$J$2:J883)+1,"")</f>
        <v>718</v>
      </c>
      <c r="K884" s="31">
        <f>IF(AND(B884=K$1),LOOKUP(9.99999999999999E+307,$K$2:K883)+1,"")</f>
        <v>718</v>
      </c>
      <c r="L884" s="31">
        <f>IF(AND(B884=L$1),LOOKUP(9.99999999999999E+307,$L$2:L883)+1,"")</f>
        <v>718</v>
      </c>
      <c r="M884" s="31">
        <f>IF(AND(B884=M$1),LOOKUP(9.99999999999999E+307,$M$2:M883)+1,"")</f>
        <v>718</v>
      </c>
      <c r="N884" s="31" t="e">
        <f>IF(AND(B884=N$1),LOOKUP(9.99999999999999E+307,$N$2:N883)+1,"")</f>
        <v>#REF!</v>
      </c>
      <c r="O884" s="31" t="e">
        <f>IF(AND($B884=O$1),LOOKUP(9.99999999999999E+307,$O$2:O883)+1,"")</f>
        <v>#REF!</v>
      </c>
      <c r="P884" s="31" t="e">
        <f>IF(AND($B884=P$1),LOOKUP(9.99999999999999E+307,$P$2:P883)+1,"")</f>
        <v>#REF!</v>
      </c>
      <c r="Q884" s="31" t="e">
        <f>IF(AND($B884=Q$1),LOOKUP(9.99999999999999E+307,$Q$2:Q883)+1,"")</f>
        <v>#REF!</v>
      </c>
      <c r="R884" s="31">
        <f>IF(AND($B884=R$1),LOOKUP(9.99999999999999E+307,$R$2:R883)+1,"")</f>
        <v>718</v>
      </c>
      <c r="S884" s="31">
        <f>IF(AND($B884=S$1),LOOKUP(9.99999999999999E+307,$S$2:S883)+1,"")</f>
        <v>718</v>
      </c>
      <c r="T884" s="265"/>
      <c r="U884" s="265"/>
      <c r="V884" s="265"/>
      <c r="AA884" s="254" t="str">
        <f t="shared" si="97"/>
        <v/>
      </c>
      <c r="AB884" s="254" t="str">
        <f t="shared" si="98"/>
        <v/>
      </c>
      <c r="AC884" s="255">
        <f t="shared" si="94"/>
        <v>0</v>
      </c>
      <c r="AD884" s="255">
        <f t="shared" si="95"/>
        <v>3836</v>
      </c>
      <c r="AE884" s="256" t="str">
        <f t="shared" si="99"/>
        <v/>
      </c>
      <c r="AF884" s="252" t="str">
        <f t="shared" si="100"/>
        <v>-</v>
      </c>
    </row>
    <row r="885" spans="1:32" ht="20.149999999999999" customHeight="1" x14ac:dyDescent="0.75">
      <c r="A885" s="31">
        <v>883</v>
      </c>
      <c r="B885" s="237"/>
      <c r="C885" s="270"/>
      <c r="D885" s="258"/>
      <c r="E885" s="259"/>
      <c r="F885" s="259"/>
      <c r="G885" s="253" t="str">
        <f t="shared" si="96"/>
        <v/>
      </c>
      <c r="H885" s="31" t="str">
        <f>IF(AND(B885=H$1),LOOKUP(9.99999999999999E+307,$H$2:H884)+1,"")</f>
        <v/>
      </c>
      <c r="I885" s="31" t="str">
        <f>IF(AND(B885=I$1),LOOKUP(9.99999999999999E+307,$I$2:I884)+1,"")</f>
        <v/>
      </c>
      <c r="J885" s="31">
        <f>IF(AND(B885=J$1),LOOKUP(9.99999999999999E+307,$J$2:J884)+1,"")</f>
        <v>719</v>
      </c>
      <c r="K885" s="31">
        <f>IF(AND(B885=K$1),LOOKUP(9.99999999999999E+307,$K$2:K884)+1,"")</f>
        <v>719</v>
      </c>
      <c r="L885" s="31">
        <f>IF(AND(B885=L$1),LOOKUP(9.99999999999999E+307,$L$2:L884)+1,"")</f>
        <v>719</v>
      </c>
      <c r="M885" s="31">
        <f>IF(AND(B885=M$1),LOOKUP(9.99999999999999E+307,$M$2:M884)+1,"")</f>
        <v>719</v>
      </c>
      <c r="N885" s="31" t="e">
        <f>IF(AND(B885=N$1),LOOKUP(9.99999999999999E+307,$N$2:N884)+1,"")</f>
        <v>#REF!</v>
      </c>
      <c r="O885" s="31" t="e">
        <f>IF(AND($B885=O$1),LOOKUP(9.99999999999999E+307,$O$2:O884)+1,"")</f>
        <v>#REF!</v>
      </c>
      <c r="P885" s="31" t="e">
        <f>IF(AND($B885=P$1),LOOKUP(9.99999999999999E+307,$P$2:P884)+1,"")</f>
        <v>#REF!</v>
      </c>
      <c r="Q885" s="31" t="e">
        <f>IF(AND($B885=Q$1),LOOKUP(9.99999999999999E+307,$Q$2:Q884)+1,"")</f>
        <v>#REF!</v>
      </c>
      <c r="R885" s="31">
        <f>IF(AND($B885=R$1),LOOKUP(9.99999999999999E+307,$R$2:R884)+1,"")</f>
        <v>719</v>
      </c>
      <c r="S885" s="31">
        <f>IF(AND($B885=S$1),LOOKUP(9.99999999999999E+307,$S$2:S884)+1,"")</f>
        <v>719</v>
      </c>
      <c r="T885" s="265"/>
      <c r="U885" s="265"/>
      <c r="V885" s="265"/>
      <c r="AA885" s="254" t="str">
        <f t="shared" si="97"/>
        <v/>
      </c>
      <c r="AB885" s="254" t="str">
        <f t="shared" si="98"/>
        <v/>
      </c>
      <c r="AC885" s="255">
        <f t="shared" si="94"/>
        <v>0</v>
      </c>
      <c r="AD885" s="255">
        <f t="shared" si="95"/>
        <v>3836</v>
      </c>
      <c r="AE885" s="256" t="str">
        <f t="shared" si="99"/>
        <v/>
      </c>
      <c r="AF885" s="252" t="str">
        <f t="shared" si="100"/>
        <v>-</v>
      </c>
    </row>
    <row r="886" spans="1:32" ht="20.149999999999999" customHeight="1" x14ac:dyDescent="0.75">
      <c r="A886" s="31">
        <v>884</v>
      </c>
      <c r="B886" s="237"/>
      <c r="C886" s="270"/>
      <c r="D886" s="258"/>
      <c r="E886" s="259"/>
      <c r="F886" s="259"/>
      <c r="G886" s="253" t="str">
        <f t="shared" si="96"/>
        <v/>
      </c>
      <c r="H886" s="31" t="str">
        <f>IF(AND(B886=H$1),LOOKUP(9.99999999999999E+307,$H$2:H885)+1,"")</f>
        <v/>
      </c>
      <c r="I886" s="31" t="str">
        <f>IF(AND(B886=I$1),LOOKUP(9.99999999999999E+307,$I$2:I885)+1,"")</f>
        <v/>
      </c>
      <c r="J886" s="31">
        <f>IF(AND(B886=J$1),LOOKUP(9.99999999999999E+307,$J$2:J885)+1,"")</f>
        <v>720</v>
      </c>
      <c r="K886" s="31">
        <f>IF(AND(B886=K$1),LOOKUP(9.99999999999999E+307,$K$2:K885)+1,"")</f>
        <v>720</v>
      </c>
      <c r="L886" s="31">
        <f>IF(AND(B886=L$1),LOOKUP(9.99999999999999E+307,$L$2:L885)+1,"")</f>
        <v>720</v>
      </c>
      <c r="M886" s="31">
        <f>IF(AND(B886=M$1),LOOKUP(9.99999999999999E+307,$M$2:M885)+1,"")</f>
        <v>720</v>
      </c>
      <c r="N886" s="31" t="e">
        <f>IF(AND(B886=N$1),LOOKUP(9.99999999999999E+307,$N$2:N885)+1,"")</f>
        <v>#REF!</v>
      </c>
      <c r="O886" s="31" t="e">
        <f>IF(AND($B886=O$1),LOOKUP(9.99999999999999E+307,$O$2:O885)+1,"")</f>
        <v>#REF!</v>
      </c>
      <c r="P886" s="31" t="e">
        <f>IF(AND($B886=P$1),LOOKUP(9.99999999999999E+307,$P$2:P885)+1,"")</f>
        <v>#REF!</v>
      </c>
      <c r="Q886" s="31" t="e">
        <f>IF(AND($B886=Q$1),LOOKUP(9.99999999999999E+307,$Q$2:Q885)+1,"")</f>
        <v>#REF!</v>
      </c>
      <c r="R886" s="31">
        <f>IF(AND($B886=R$1),LOOKUP(9.99999999999999E+307,$R$2:R885)+1,"")</f>
        <v>720</v>
      </c>
      <c r="S886" s="31">
        <f>IF(AND($B886=S$1),LOOKUP(9.99999999999999E+307,$S$2:S885)+1,"")</f>
        <v>720</v>
      </c>
      <c r="T886" s="265"/>
      <c r="U886" s="265"/>
      <c r="V886" s="265"/>
      <c r="AA886" s="254" t="str">
        <f t="shared" si="97"/>
        <v/>
      </c>
      <c r="AB886" s="254" t="str">
        <f t="shared" si="98"/>
        <v/>
      </c>
      <c r="AC886" s="255">
        <f t="shared" si="94"/>
        <v>0</v>
      </c>
      <c r="AD886" s="255">
        <f t="shared" si="95"/>
        <v>3836</v>
      </c>
      <c r="AE886" s="256" t="str">
        <f t="shared" si="99"/>
        <v/>
      </c>
      <c r="AF886" s="252" t="str">
        <f t="shared" si="100"/>
        <v>-</v>
      </c>
    </row>
    <row r="887" spans="1:32" ht="20.149999999999999" customHeight="1" x14ac:dyDescent="0.75">
      <c r="A887" s="31">
        <v>885</v>
      </c>
      <c r="B887" s="237"/>
      <c r="C887" s="270"/>
      <c r="D887" s="258"/>
      <c r="E887" s="259"/>
      <c r="F887" s="259"/>
      <c r="G887" s="253" t="str">
        <f t="shared" si="96"/>
        <v/>
      </c>
      <c r="H887" s="31" t="str">
        <f>IF(AND(B887=H$1),LOOKUP(9.99999999999999E+307,$H$2:H886)+1,"")</f>
        <v/>
      </c>
      <c r="I887" s="31" t="str">
        <f>IF(AND(B887=I$1),LOOKUP(9.99999999999999E+307,$I$2:I886)+1,"")</f>
        <v/>
      </c>
      <c r="J887" s="31">
        <f>IF(AND(B887=J$1),LOOKUP(9.99999999999999E+307,$J$2:J886)+1,"")</f>
        <v>721</v>
      </c>
      <c r="K887" s="31">
        <f>IF(AND(B887=K$1),LOOKUP(9.99999999999999E+307,$K$2:K886)+1,"")</f>
        <v>721</v>
      </c>
      <c r="L887" s="31">
        <f>IF(AND(B887=L$1),LOOKUP(9.99999999999999E+307,$L$2:L886)+1,"")</f>
        <v>721</v>
      </c>
      <c r="M887" s="31">
        <f>IF(AND(B887=M$1),LOOKUP(9.99999999999999E+307,$M$2:M886)+1,"")</f>
        <v>721</v>
      </c>
      <c r="N887" s="31" t="e">
        <f>IF(AND(B887=N$1),LOOKUP(9.99999999999999E+307,$N$2:N886)+1,"")</f>
        <v>#REF!</v>
      </c>
      <c r="O887" s="31" t="e">
        <f>IF(AND($B887=O$1),LOOKUP(9.99999999999999E+307,$O$2:O886)+1,"")</f>
        <v>#REF!</v>
      </c>
      <c r="P887" s="31" t="e">
        <f>IF(AND($B887=P$1),LOOKUP(9.99999999999999E+307,$P$2:P886)+1,"")</f>
        <v>#REF!</v>
      </c>
      <c r="Q887" s="31" t="e">
        <f>IF(AND($B887=Q$1),LOOKUP(9.99999999999999E+307,$Q$2:Q886)+1,"")</f>
        <v>#REF!</v>
      </c>
      <c r="R887" s="31">
        <f>IF(AND($B887=R$1),LOOKUP(9.99999999999999E+307,$R$2:R886)+1,"")</f>
        <v>721</v>
      </c>
      <c r="S887" s="31">
        <f>IF(AND($B887=S$1),LOOKUP(9.99999999999999E+307,$S$2:S886)+1,"")</f>
        <v>721</v>
      </c>
      <c r="T887" s="265"/>
      <c r="U887" s="265"/>
      <c r="V887" s="265"/>
      <c r="AA887" s="254" t="str">
        <f t="shared" si="97"/>
        <v/>
      </c>
      <c r="AB887" s="254" t="str">
        <f t="shared" si="98"/>
        <v/>
      </c>
      <c r="AC887" s="255">
        <f t="shared" si="94"/>
        <v>0</v>
      </c>
      <c r="AD887" s="255">
        <f t="shared" si="95"/>
        <v>3836</v>
      </c>
      <c r="AE887" s="256" t="str">
        <f t="shared" si="99"/>
        <v/>
      </c>
      <c r="AF887" s="252" t="str">
        <f t="shared" si="100"/>
        <v>-</v>
      </c>
    </row>
    <row r="888" spans="1:32" ht="20.149999999999999" customHeight="1" x14ac:dyDescent="0.75">
      <c r="A888" s="31">
        <v>886</v>
      </c>
      <c r="B888" s="237"/>
      <c r="C888" s="270"/>
      <c r="D888" s="258"/>
      <c r="E888" s="259"/>
      <c r="F888" s="259"/>
      <c r="G888" s="253" t="str">
        <f t="shared" si="96"/>
        <v/>
      </c>
      <c r="H888" s="31" t="str">
        <f>IF(AND(B888=H$1),LOOKUP(9.99999999999999E+307,$H$2:H887)+1,"")</f>
        <v/>
      </c>
      <c r="I888" s="31" t="str">
        <f>IF(AND(B888=I$1),LOOKUP(9.99999999999999E+307,$I$2:I887)+1,"")</f>
        <v/>
      </c>
      <c r="J888" s="31">
        <f>IF(AND(B888=J$1),LOOKUP(9.99999999999999E+307,$J$2:J887)+1,"")</f>
        <v>722</v>
      </c>
      <c r="K888" s="31">
        <f>IF(AND(B888=K$1),LOOKUP(9.99999999999999E+307,$K$2:K887)+1,"")</f>
        <v>722</v>
      </c>
      <c r="L888" s="31">
        <f>IF(AND(B888=L$1),LOOKUP(9.99999999999999E+307,$L$2:L887)+1,"")</f>
        <v>722</v>
      </c>
      <c r="M888" s="31">
        <f>IF(AND(B888=M$1),LOOKUP(9.99999999999999E+307,$M$2:M887)+1,"")</f>
        <v>722</v>
      </c>
      <c r="N888" s="31" t="e">
        <f>IF(AND(B888=N$1),LOOKUP(9.99999999999999E+307,$N$2:N887)+1,"")</f>
        <v>#REF!</v>
      </c>
      <c r="O888" s="31" t="e">
        <f>IF(AND($B888=O$1),LOOKUP(9.99999999999999E+307,$O$2:O887)+1,"")</f>
        <v>#REF!</v>
      </c>
      <c r="P888" s="31" t="e">
        <f>IF(AND($B888=P$1),LOOKUP(9.99999999999999E+307,$P$2:P887)+1,"")</f>
        <v>#REF!</v>
      </c>
      <c r="Q888" s="31" t="e">
        <f>IF(AND($B888=Q$1),LOOKUP(9.99999999999999E+307,$Q$2:Q887)+1,"")</f>
        <v>#REF!</v>
      </c>
      <c r="R888" s="31">
        <f>IF(AND($B888=R$1),LOOKUP(9.99999999999999E+307,$R$2:R887)+1,"")</f>
        <v>722</v>
      </c>
      <c r="S888" s="31">
        <f>IF(AND($B888=S$1),LOOKUP(9.99999999999999E+307,$S$2:S887)+1,"")</f>
        <v>722</v>
      </c>
      <c r="T888" s="265"/>
      <c r="U888" s="265"/>
      <c r="V888" s="265"/>
      <c r="AA888" s="254" t="str">
        <f t="shared" si="97"/>
        <v/>
      </c>
      <c r="AB888" s="254" t="str">
        <f t="shared" si="98"/>
        <v/>
      </c>
      <c r="AC888" s="255">
        <f t="shared" si="94"/>
        <v>0</v>
      </c>
      <c r="AD888" s="255">
        <f t="shared" si="95"/>
        <v>3836</v>
      </c>
      <c r="AE888" s="256" t="str">
        <f t="shared" si="99"/>
        <v/>
      </c>
      <c r="AF888" s="252" t="str">
        <f t="shared" si="100"/>
        <v>-</v>
      </c>
    </row>
    <row r="889" spans="1:32" ht="20.149999999999999" customHeight="1" x14ac:dyDescent="0.75">
      <c r="A889" s="31">
        <v>887</v>
      </c>
      <c r="B889" s="237"/>
      <c r="C889" s="270"/>
      <c r="D889" s="258"/>
      <c r="E889" s="259"/>
      <c r="F889" s="259"/>
      <c r="G889" s="253" t="str">
        <f t="shared" si="96"/>
        <v/>
      </c>
      <c r="H889" s="31" t="str">
        <f>IF(AND(B889=H$1),LOOKUP(9.99999999999999E+307,$H$2:H888)+1,"")</f>
        <v/>
      </c>
      <c r="I889" s="31" t="str">
        <f>IF(AND(B889=I$1),LOOKUP(9.99999999999999E+307,$I$2:I888)+1,"")</f>
        <v/>
      </c>
      <c r="J889" s="31">
        <f>IF(AND(B889=J$1),LOOKUP(9.99999999999999E+307,$J$2:J888)+1,"")</f>
        <v>723</v>
      </c>
      <c r="K889" s="31">
        <f>IF(AND(B889=K$1),LOOKUP(9.99999999999999E+307,$K$2:K888)+1,"")</f>
        <v>723</v>
      </c>
      <c r="L889" s="31">
        <f>IF(AND(B889=L$1),LOOKUP(9.99999999999999E+307,$L$2:L888)+1,"")</f>
        <v>723</v>
      </c>
      <c r="M889" s="31">
        <f>IF(AND(B889=M$1),LOOKUP(9.99999999999999E+307,$M$2:M888)+1,"")</f>
        <v>723</v>
      </c>
      <c r="N889" s="31" t="e">
        <f>IF(AND(B889=N$1),LOOKUP(9.99999999999999E+307,$N$2:N888)+1,"")</f>
        <v>#REF!</v>
      </c>
      <c r="O889" s="31" t="e">
        <f>IF(AND($B889=O$1),LOOKUP(9.99999999999999E+307,$O$2:O888)+1,"")</f>
        <v>#REF!</v>
      </c>
      <c r="P889" s="31" t="e">
        <f>IF(AND($B889=P$1),LOOKUP(9.99999999999999E+307,$P$2:P888)+1,"")</f>
        <v>#REF!</v>
      </c>
      <c r="Q889" s="31" t="e">
        <f>IF(AND($B889=Q$1),LOOKUP(9.99999999999999E+307,$Q$2:Q888)+1,"")</f>
        <v>#REF!</v>
      </c>
      <c r="R889" s="31">
        <f>IF(AND($B889=R$1),LOOKUP(9.99999999999999E+307,$R$2:R888)+1,"")</f>
        <v>723</v>
      </c>
      <c r="S889" s="31">
        <f>IF(AND($B889=S$1),LOOKUP(9.99999999999999E+307,$S$2:S888)+1,"")</f>
        <v>723</v>
      </c>
      <c r="T889" s="265"/>
      <c r="U889" s="265"/>
      <c r="V889" s="265"/>
      <c r="AA889" s="254" t="str">
        <f t="shared" si="97"/>
        <v/>
      </c>
      <c r="AB889" s="254" t="str">
        <f t="shared" si="98"/>
        <v/>
      </c>
      <c r="AC889" s="255">
        <f t="shared" si="94"/>
        <v>0</v>
      </c>
      <c r="AD889" s="255">
        <f t="shared" si="95"/>
        <v>3836</v>
      </c>
      <c r="AE889" s="256" t="str">
        <f t="shared" si="99"/>
        <v/>
      </c>
      <c r="AF889" s="252" t="str">
        <f t="shared" si="100"/>
        <v>-</v>
      </c>
    </row>
    <row r="890" spans="1:32" ht="20.149999999999999" customHeight="1" x14ac:dyDescent="0.75">
      <c r="A890" s="31">
        <v>888</v>
      </c>
      <c r="B890" s="237"/>
      <c r="C890" s="270"/>
      <c r="D890" s="258"/>
      <c r="E890" s="259"/>
      <c r="F890" s="259"/>
      <c r="G890" s="253" t="str">
        <f t="shared" si="96"/>
        <v/>
      </c>
      <c r="H890" s="31" t="str">
        <f>IF(AND(B890=H$1),LOOKUP(9.99999999999999E+307,$H$2:H889)+1,"")</f>
        <v/>
      </c>
      <c r="I890" s="31" t="str">
        <f>IF(AND(B890=I$1),LOOKUP(9.99999999999999E+307,$I$2:I889)+1,"")</f>
        <v/>
      </c>
      <c r="J890" s="31">
        <f>IF(AND(B890=J$1),LOOKUP(9.99999999999999E+307,$J$2:J889)+1,"")</f>
        <v>724</v>
      </c>
      <c r="K890" s="31">
        <f>IF(AND(B890=K$1),LOOKUP(9.99999999999999E+307,$K$2:K889)+1,"")</f>
        <v>724</v>
      </c>
      <c r="L890" s="31">
        <f>IF(AND(B890=L$1),LOOKUP(9.99999999999999E+307,$L$2:L889)+1,"")</f>
        <v>724</v>
      </c>
      <c r="M890" s="31">
        <f>IF(AND(B890=M$1),LOOKUP(9.99999999999999E+307,$M$2:M889)+1,"")</f>
        <v>724</v>
      </c>
      <c r="N890" s="31" t="e">
        <f>IF(AND(B890=N$1),LOOKUP(9.99999999999999E+307,$N$2:N889)+1,"")</f>
        <v>#REF!</v>
      </c>
      <c r="O890" s="31" t="e">
        <f>IF(AND($B890=O$1),LOOKUP(9.99999999999999E+307,$O$2:O889)+1,"")</f>
        <v>#REF!</v>
      </c>
      <c r="P890" s="31" t="e">
        <f>IF(AND($B890=P$1),LOOKUP(9.99999999999999E+307,$P$2:P889)+1,"")</f>
        <v>#REF!</v>
      </c>
      <c r="Q890" s="31" t="e">
        <f>IF(AND($B890=Q$1),LOOKUP(9.99999999999999E+307,$Q$2:Q889)+1,"")</f>
        <v>#REF!</v>
      </c>
      <c r="R890" s="31">
        <f>IF(AND($B890=R$1),LOOKUP(9.99999999999999E+307,$R$2:R889)+1,"")</f>
        <v>724</v>
      </c>
      <c r="S890" s="31">
        <f>IF(AND($B890=S$1),LOOKUP(9.99999999999999E+307,$S$2:S889)+1,"")</f>
        <v>724</v>
      </c>
      <c r="T890" s="265"/>
      <c r="U890" s="265"/>
      <c r="V890" s="265"/>
      <c r="AA890" s="254" t="str">
        <f t="shared" si="97"/>
        <v/>
      </c>
      <c r="AB890" s="254" t="str">
        <f t="shared" si="98"/>
        <v/>
      </c>
      <c r="AC890" s="255">
        <f t="shared" si="94"/>
        <v>0</v>
      </c>
      <c r="AD890" s="255">
        <f t="shared" si="95"/>
        <v>3836</v>
      </c>
      <c r="AE890" s="256" t="str">
        <f t="shared" si="99"/>
        <v/>
      </c>
      <c r="AF890" s="252" t="str">
        <f t="shared" si="100"/>
        <v>-</v>
      </c>
    </row>
    <row r="891" spans="1:32" ht="20.149999999999999" customHeight="1" x14ac:dyDescent="0.75">
      <c r="A891" s="31">
        <v>889</v>
      </c>
      <c r="B891" s="237"/>
      <c r="C891" s="270"/>
      <c r="D891" s="258"/>
      <c r="E891" s="259"/>
      <c r="F891" s="259"/>
      <c r="G891" s="253" t="str">
        <f t="shared" si="96"/>
        <v/>
      </c>
      <c r="H891" s="31" t="str">
        <f>IF(AND(B891=H$1),LOOKUP(9.99999999999999E+307,$H$2:H890)+1,"")</f>
        <v/>
      </c>
      <c r="I891" s="31" t="str">
        <f>IF(AND(B891=I$1),LOOKUP(9.99999999999999E+307,$I$2:I890)+1,"")</f>
        <v/>
      </c>
      <c r="J891" s="31">
        <f>IF(AND(B891=J$1),LOOKUP(9.99999999999999E+307,$J$2:J890)+1,"")</f>
        <v>725</v>
      </c>
      <c r="K891" s="31">
        <f>IF(AND(B891=K$1),LOOKUP(9.99999999999999E+307,$K$2:K890)+1,"")</f>
        <v>725</v>
      </c>
      <c r="L891" s="31">
        <f>IF(AND(B891=L$1),LOOKUP(9.99999999999999E+307,$L$2:L890)+1,"")</f>
        <v>725</v>
      </c>
      <c r="M891" s="31">
        <f>IF(AND(B891=M$1),LOOKUP(9.99999999999999E+307,$M$2:M890)+1,"")</f>
        <v>725</v>
      </c>
      <c r="N891" s="31" t="e">
        <f>IF(AND(B891=N$1),LOOKUP(9.99999999999999E+307,$N$2:N890)+1,"")</f>
        <v>#REF!</v>
      </c>
      <c r="O891" s="31" t="e">
        <f>IF(AND($B891=O$1),LOOKUP(9.99999999999999E+307,$O$2:O890)+1,"")</f>
        <v>#REF!</v>
      </c>
      <c r="P891" s="31" t="e">
        <f>IF(AND($B891=P$1),LOOKUP(9.99999999999999E+307,$P$2:P890)+1,"")</f>
        <v>#REF!</v>
      </c>
      <c r="Q891" s="31" t="e">
        <f>IF(AND($B891=Q$1),LOOKUP(9.99999999999999E+307,$Q$2:Q890)+1,"")</f>
        <v>#REF!</v>
      </c>
      <c r="R891" s="31">
        <f>IF(AND($B891=R$1),LOOKUP(9.99999999999999E+307,$R$2:R890)+1,"")</f>
        <v>725</v>
      </c>
      <c r="S891" s="31">
        <f>IF(AND($B891=S$1),LOOKUP(9.99999999999999E+307,$S$2:S890)+1,"")</f>
        <v>725</v>
      </c>
      <c r="T891" s="265"/>
      <c r="U891" s="265"/>
      <c r="V891" s="265"/>
      <c r="AA891" s="254" t="str">
        <f t="shared" si="97"/>
        <v/>
      </c>
      <c r="AB891" s="254" t="str">
        <f t="shared" si="98"/>
        <v/>
      </c>
      <c r="AC891" s="255">
        <f t="shared" si="94"/>
        <v>0</v>
      </c>
      <c r="AD891" s="255">
        <f t="shared" si="95"/>
        <v>3836</v>
      </c>
      <c r="AE891" s="256" t="str">
        <f t="shared" si="99"/>
        <v/>
      </c>
      <c r="AF891" s="252" t="str">
        <f t="shared" si="100"/>
        <v>-</v>
      </c>
    </row>
    <row r="892" spans="1:32" ht="20.149999999999999" customHeight="1" x14ac:dyDescent="0.75">
      <c r="A892" s="31">
        <v>890</v>
      </c>
      <c r="B892" s="237"/>
      <c r="C892" s="270"/>
      <c r="D892" s="258"/>
      <c r="E892" s="259"/>
      <c r="F892" s="259"/>
      <c r="G892" s="253" t="str">
        <f t="shared" si="96"/>
        <v/>
      </c>
      <c r="H892" s="31" t="str">
        <f>IF(AND(B892=H$1),LOOKUP(9.99999999999999E+307,$H$2:H891)+1,"")</f>
        <v/>
      </c>
      <c r="I892" s="31" t="str">
        <f>IF(AND(B892=I$1),LOOKUP(9.99999999999999E+307,$I$2:I891)+1,"")</f>
        <v/>
      </c>
      <c r="J892" s="31">
        <f>IF(AND(B892=J$1),LOOKUP(9.99999999999999E+307,$J$2:J891)+1,"")</f>
        <v>726</v>
      </c>
      <c r="K892" s="31">
        <f>IF(AND(B892=K$1),LOOKUP(9.99999999999999E+307,$K$2:K891)+1,"")</f>
        <v>726</v>
      </c>
      <c r="L892" s="31">
        <f>IF(AND(B892=L$1),LOOKUP(9.99999999999999E+307,$L$2:L891)+1,"")</f>
        <v>726</v>
      </c>
      <c r="M892" s="31">
        <f>IF(AND(B892=M$1),LOOKUP(9.99999999999999E+307,$M$2:M891)+1,"")</f>
        <v>726</v>
      </c>
      <c r="N892" s="31" t="e">
        <f>IF(AND(B892=N$1),LOOKUP(9.99999999999999E+307,$N$2:N891)+1,"")</f>
        <v>#REF!</v>
      </c>
      <c r="O892" s="31" t="e">
        <f>IF(AND($B892=O$1),LOOKUP(9.99999999999999E+307,$O$2:O891)+1,"")</f>
        <v>#REF!</v>
      </c>
      <c r="P892" s="31" t="e">
        <f>IF(AND($B892=P$1),LOOKUP(9.99999999999999E+307,$P$2:P891)+1,"")</f>
        <v>#REF!</v>
      </c>
      <c r="Q892" s="31" t="e">
        <f>IF(AND($B892=Q$1),LOOKUP(9.99999999999999E+307,$Q$2:Q891)+1,"")</f>
        <v>#REF!</v>
      </c>
      <c r="R892" s="31">
        <f>IF(AND($B892=R$1),LOOKUP(9.99999999999999E+307,$R$2:R891)+1,"")</f>
        <v>726</v>
      </c>
      <c r="S892" s="31">
        <f>IF(AND($B892=S$1),LOOKUP(9.99999999999999E+307,$S$2:S891)+1,"")</f>
        <v>726</v>
      </c>
      <c r="T892" s="265"/>
      <c r="U892" s="265"/>
      <c r="V892" s="265"/>
      <c r="AA892" s="254" t="str">
        <f t="shared" si="97"/>
        <v/>
      </c>
      <c r="AB892" s="254" t="str">
        <f t="shared" si="98"/>
        <v/>
      </c>
      <c r="AC892" s="255">
        <f t="shared" si="94"/>
        <v>0</v>
      </c>
      <c r="AD892" s="255">
        <f t="shared" si="95"/>
        <v>3836</v>
      </c>
      <c r="AE892" s="256" t="str">
        <f t="shared" si="99"/>
        <v/>
      </c>
      <c r="AF892" s="252" t="str">
        <f t="shared" si="100"/>
        <v>-</v>
      </c>
    </row>
    <row r="893" spans="1:32" ht="20.149999999999999" customHeight="1" x14ac:dyDescent="0.75">
      <c r="A893" s="31">
        <v>891</v>
      </c>
      <c r="B893" s="237"/>
      <c r="C893" s="270"/>
      <c r="D893" s="258"/>
      <c r="E893" s="259"/>
      <c r="F893" s="259"/>
      <c r="G893" s="253" t="str">
        <f t="shared" si="96"/>
        <v/>
      </c>
      <c r="H893" s="31" t="str">
        <f>IF(AND(B893=H$1),LOOKUP(9.99999999999999E+307,$H$2:H892)+1,"")</f>
        <v/>
      </c>
      <c r="I893" s="31" t="str">
        <f>IF(AND(B893=I$1),LOOKUP(9.99999999999999E+307,$I$2:I892)+1,"")</f>
        <v/>
      </c>
      <c r="J893" s="31">
        <f>IF(AND(B893=J$1),LOOKUP(9.99999999999999E+307,$J$2:J892)+1,"")</f>
        <v>727</v>
      </c>
      <c r="K893" s="31">
        <f>IF(AND(B893=K$1),LOOKUP(9.99999999999999E+307,$K$2:K892)+1,"")</f>
        <v>727</v>
      </c>
      <c r="L893" s="31">
        <f>IF(AND(B893=L$1),LOOKUP(9.99999999999999E+307,$L$2:L892)+1,"")</f>
        <v>727</v>
      </c>
      <c r="M893" s="31">
        <f>IF(AND(B893=M$1),LOOKUP(9.99999999999999E+307,$M$2:M892)+1,"")</f>
        <v>727</v>
      </c>
      <c r="N893" s="31" t="e">
        <f>IF(AND(B893=N$1),LOOKUP(9.99999999999999E+307,$N$2:N892)+1,"")</f>
        <v>#REF!</v>
      </c>
      <c r="O893" s="31" t="e">
        <f>IF(AND($B893=O$1),LOOKUP(9.99999999999999E+307,$O$2:O892)+1,"")</f>
        <v>#REF!</v>
      </c>
      <c r="P893" s="31" t="e">
        <f>IF(AND($B893=P$1),LOOKUP(9.99999999999999E+307,$P$2:P892)+1,"")</f>
        <v>#REF!</v>
      </c>
      <c r="Q893" s="31" t="e">
        <f>IF(AND($B893=Q$1),LOOKUP(9.99999999999999E+307,$Q$2:Q892)+1,"")</f>
        <v>#REF!</v>
      </c>
      <c r="R893" s="31">
        <f>IF(AND($B893=R$1),LOOKUP(9.99999999999999E+307,$R$2:R892)+1,"")</f>
        <v>727</v>
      </c>
      <c r="S893" s="31">
        <f>IF(AND($B893=S$1),LOOKUP(9.99999999999999E+307,$S$2:S892)+1,"")</f>
        <v>727</v>
      </c>
      <c r="T893" s="265"/>
      <c r="U893" s="265"/>
      <c r="V893" s="265"/>
      <c r="AA893" s="254" t="str">
        <f t="shared" si="97"/>
        <v/>
      </c>
      <c r="AB893" s="254" t="str">
        <f t="shared" si="98"/>
        <v/>
      </c>
      <c r="AC893" s="255">
        <f t="shared" si="94"/>
        <v>0</v>
      </c>
      <c r="AD893" s="255">
        <f t="shared" si="95"/>
        <v>3836</v>
      </c>
      <c r="AE893" s="256" t="str">
        <f t="shared" si="99"/>
        <v/>
      </c>
      <c r="AF893" s="252" t="str">
        <f t="shared" si="100"/>
        <v>-</v>
      </c>
    </row>
    <row r="894" spans="1:32" ht="20.149999999999999" customHeight="1" x14ac:dyDescent="0.75">
      <c r="A894" s="31">
        <v>892</v>
      </c>
      <c r="B894" s="237"/>
      <c r="C894" s="270"/>
      <c r="D894" s="258"/>
      <c r="E894" s="259"/>
      <c r="F894" s="259"/>
      <c r="G894" s="253" t="str">
        <f t="shared" si="96"/>
        <v/>
      </c>
      <c r="H894" s="31" t="str">
        <f>IF(AND(B894=H$1),LOOKUP(9.99999999999999E+307,$H$2:H893)+1,"")</f>
        <v/>
      </c>
      <c r="I894" s="31" t="str">
        <f>IF(AND(B894=I$1),LOOKUP(9.99999999999999E+307,$I$2:I893)+1,"")</f>
        <v/>
      </c>
      <c r="J894" s="31">
        <f>IF(AND(B894=J$1),LOOKUP(9.99999999999999E+307,$J$2:J893)+1,"")</f>
        <v>728</v>
      </c>
      <c r="K894" s="31">
        <f>IF(AND(B894=K$1),LOOKUP(9.99999999999999E+307,$K$2:K893)+1,"")</f>
        <v>728</v>
      </c>
      <c r="L894" s="31">
        <f>IF(AND(B894=L$1),LOOKUP(9.99999999999999E+307,$L$2:L893)+1,"")</f>
        <v>728</v>
      </c>
      <c r="M894" s="31">
        <f>IF(AND(B894=M$1),LOOKUP(9.99999999999999E+307,$M$2:M893)+1,"")</f>
        <v>728</v>
      </c>
      <c r="N894" s="31" t="e">
        <f>IF(AND(B894=N$1),LOOKUP(9.99999999999999E+307,$N$2:N893)+1,"")</f>
        <v>#REF!</v>
      </c>
      <c r="O894" s="31" t="e">
        <f>IF(AND($B894=O$1),LOOKUP(9.99999999999999E+307,$O$2:O893)+1,"")</f>
        <v>#REF!</v>
      </c>
      <c r="P894" s="31" t="e">
        <f>IF(AND($B894=P$1),LOOKUP(9.99999999999999E+307,$P$2:P893)+1,"")</f>
        <v>#REF!</v>
      </c>
      <c r="Q894" s="31" t="e">
        <f>IF(AND($B894=Q$1),LOOKUP(9.99999999999999E+307,$Q$2:Q893)+1,"")</f>
        <v>#REF!</v>
      </c>
      <c r="R894" s="31">
        <f>IF(AND($B894=R$1),LOOKUP(9.99999999999999E+307,$R$2:R893)+1,"")</f>
        <v>728</v>
      </c>
      <c r="S894" s="31">
        <f>IF(AND($B894=S$1),LOOKUP(9.99999999999999E+307,$S$2:S893)+1,"")</f>
        <v>728</v>
      </c>
      <c r="T894" s="265"/>
      <c r="U894" s="265"/>
      <c r="V894" s="265"/>
      <c r="AA894" s="254" t="str">
        <f t="shared" si="97"/>
        <v/>
      </c>
      <c r="AB894" s="254" t="str">
        <f t="shared" si="98"/>
        <v/>
      </c>
      <c r="AC894" s="255">
        <f t="shared" si="94"/>
        <v>0</v>
      </c>
      <c r="AD894" s="255">
        <f t="shared" si="95"/>
        <v>3836</v>
      </c>
      <c r="AE894" s="256" t="str">
        <f t="shared" si="99"/>
        <v/>
      </c>
      <c r="AF894" s="252" t="str">
        <f t="shared" si="100"/>
        <v>-</v>
      </c>
    </row>
    <row r="895" spans="1:32" ht="20.149999999999999" customHeight="1" x14ac:dyDescent="0.75">
      <c r="A895" s="31">
        <v>893</v>
      </c>
      <c r="B895" s="237"/>
      <c r="C895" s="270"/>
      <c r="D895" s="258"/>
      <c r="E895" s="259"/>
      <c r="F895" s="259"/>
      <c r="G895" s="253" t="str">
        <f t="shared" si="96"/>
        <v/>
      </c>
      <c r="H895" s="31" t="str">
        <f>IF(AND(B895=H$1),LOOKUP(9.99999999999999E+307,$H$2:H894)+1,"")</f>
        <v/>
      </c>
      <c r="I895" s="31" t="str">
        <f>IF(AND(B895=I$1),LOOKUP(9.99999999999999E+307,$I$2:I894)+1,"")</f>
        <v/>
      </c>
      <c r="J895" s="31">
        <f>IF(AND(B895=J$1),LOOKUP(9.99999999999999E+307,$J$2:J894)+1,"")</f>
        <v>729</v>
      </c>
      <c r="K895" s="31">
        <f>IF(AND(B895=K$1),LOOKUP(9.99999999999999E+307,$K$2:K894)+1,"")</f>
        <v>729</v>
      </c>
      <c r="L895" s="31">
        <f>IF(AND(B895=L$1),LOOKUP(9.99999999999999E+307,$L$2:L894)+1,"")</f>
        <v>729</v>
      </c>
      <c r="M895" s="31">
        <f>IF(AND(B895=M$1),LOOKUP(9.99999999999999E+307,$M$2:M894)+1,"")</f>
        <v>729</v>
      </c>
      <c r="N895" s="31" t="e">
        <f>IF(AND(B895=N$1),LOOKUP(9.99999999999999E+307,$N$2:N894)+1,"")</f>
        <v>#REF!</v>
      </c>
      <c r="O895" s="31" t="e">
        <f>IF(AND($B895=O$1),LOOKUP(9.99999999999999E+307,$O$2:O894)+1,"")</f>
        <v>#REF!</v>
      </c>
      <c r="P895" s="31" t="e">
        <f>IF(AND($B895=P$1),LOOKUP(9.99999999999999E+307,$P$2:P894)+1,"")</f>
        <v>#REF!</v>
      </c>
      <c r="Q895" s="31" t="e">
        <f>IF(AND($B895=Q$1),LOOKUP(9.99999999999999E+307,$Q$2:Q894)+1,"")</f>
        <v>#REF!</v>
      </c>
      <c r="R895" s="31">
        <f>IF(AND($B895=R$1),LOOKUP(9.99999999999999E+307,$R$2:R894)+1,"")</f>
        <v>729</v>
      </c>
      <c r="S895" s="31">
        <f>IF(AND($B895=S$1),LOOKUP(9.99999999999999E+307,$S$2:S894)+1,"")</f>
        <v>729</v>
      </c>
      <c r="T895" s="265"/>
      <c r="U895" s="265"/>
      <c r="V895" s="265"/>
      <c r="AA895" s="254" t="str">
        <f t="shared" si="97"/>
        <v/>
      </c>
      <c r="AB895" s="254" t="str">
        <f t="shared" si="98"/>
        <v/>
      </c>
      <c r="AC895" s="255">
        <f t="shared" si="94"/>
        <v>0</v>
      </c>
      <c r="AD895" s="255">
        <f t="shared" si="95"/>
        <v>3836</v>
      </c>
      <c r="AE895" s="256" t="str">
        <f t="shared" si="99"/>
        <v/>
      </c>
      <c r="AF895" s="252" t="str">
        <f t="shared" si="100"/>
        <v>-</v>
      </c>
    </row>
    <row r="896" spans="1:32" ht="20.149999999999999" customHeight="1" x14ac:dyDescent="0.75">
      <c r="A896" s="31">
        <v>894</v>
      </c>
      <c r="B896" s="237"/>
      <c r="C896" s="270"/>
      <c r="D896" s="258"/>
      <c r="E896" s="259"/>
      <c r="F896" s="259"/>
      <c r="G896" s="253" t="str">
        <f t="shared" si="96"/>
        <v/>
      </c>
      <c r="H896" s="31" t="str">
        <f>IF(AND(B896=H$1),LOOKUP(9.99999999999999E+307,$H$2:H895)+1,"")</f>
        <v/>
      </c>
      <c r="I896" s="31" t="str">
        <f>IF(AND(B896=I$1),LOOKUP(9.99999999999999E+307,$I$2:I895)+1,"")</f>
        <v/>
      </c>
      <c r="J896" s="31">
        <f>IF(AND(B896=J$1),LOOKUP(9.99999999999999E+307,$J$2:J895)+1,"")</f>
        <v>730</v>
      </c>
      <c r="K896" s="31">
        <f>IF(AND(B896=K$1),LOOKUP(9.99999999999999E+307,$K$2:K895)+1,"")</f>
        <v>730</v>
      </c>
      <c r="L896" s="31">
        <f>IF(AND(B896=L$1),LOOKUP(9.99999999999999E+307,$L$2:L895)+1,"")</f>
        <v>730</v>
      </c>
      <c r="M896" s="31">
        <f>IF(AND(B896=M$1),LOOKUP(9.99999999999999E+307,$M$2:M895)+1,"")</f>
        <v>730</v>
      </c>
      <c r="N896" s="31" t="e">
        <f>IF(AND(B896=N$1),LOOKUP(9.99999999999999E+307,$N$2:N895)+1,"")</f>
        <v>#REF!</v>
      </c>
      <c r="O896" s="31" t="e">
        <f>IF(AND($B896=O$1),LOOKUP(9.99999999999999E+307,$O$2:O895)+1,"")</f>
        <v>#REF!</v>
      </c>
      <c r="P896" s="31" t="e">
        <f>IF(AND($B896=P$1),LOOKUP(9.99999999999999E+307,$P$2:P895)+1,"")</f>
        <v>#REF!</v>
      </c>
      <c r="Q896" s="31" t="e">
        <f>IF(AND($B896=Q$1),LOOKUP(9.99999999999999E+307,$Q$2:Q895)+1,"")</f>
        <v>#REF!</v>
      </c>
      <c r="R896" s="31">
        <f>IF(AND($B896=R$1),LOOKUP(9.99999999999999E+307,$R$2:R895)+1,"")</f>
        <v>730</v>
      </c>
      <c r="S896" s="31">
        <f>IF(AND($B896=S$1),LOOKUP(9.99999999999999E+307,$S$2:S895)+1,"")</f>
        <v>730</v>
      </c>
      <c r="T896" s="265"/>
      <c r="U896" s="265"/>
      <c r="V896" s="265"/>
      <c r="AA896" s="254" t="str">
        <f t="shared" si="97"/>
        <v/>
      </c>
      <c r="AB896" s="254" t="str">
        <f t="shared" si="98"/>
        <v/>
      </c>
      <c r="AC896" s="255">
        <f t="shared" si="94"/>
        <v>0</v>
      </c>
      <c r="AD896" s="255">
        <f t="shared" si="95"/>
        <v>3836</v>
      </c>
      <c r="AE896" s="256" t="str">
        <f t="shared" si="99"/>
        <v/>
      </c>
      <c r="AF896" s="252" t="str">
        <f t="shared" si="100"/>
        <v>-</v>
      </c>
    </row>
    <row r="897" spans="1:32" ht="20.149999999999999" customHeight="1" x14ac:dyDescent="0.75">
      <c r="A897" s="31">
        <v>895</v>
      </c>
      <c r="B897" s="237"/>
      <c r="C897" s="270"/>
      <c r="D897" s="258"/>
      <c r="E897" s="259"/>
      <c r="F897" s="259"/>
      <c r="G897" s="253" t="str">
        <f t="shared" si="96"/>
        <v/>
      </c>
      <c r="H897" s="31" t="str">
        <f>IF(AND(B897=H$1),LOOKUP(9.99999999999999E+307,$H$2:H896)+1,"")</f>
        <v/>
      </c>
      <c r="I897" s="31" t="str">
        <f>IF(AND(B897=I$1),LOOKUP(9.99999999999999E+307,$I$2:I896)+1,"")</f>
        <v/>
      </c>
      <c r="J897" s="31">
        <f>IF(AND(B897=J$1),LOOKUP(9.99999999999999E+307,$J$2:J896)+1,"")</f>
        <v>731</v>
      </c>
      <c r="K897" s="31">
        <f>IF(AND(B897=K$1),LOOKUP(9.99999999999999E+307,$K$2:K896)+1,"")</f>
        <v>731</v>
      </c>
      <c r="L897" s="31">
        <f>IF(AND(B897=L$1),LOOKUP(9.99999999999999E+307,$L$2:L896)+1,"")</f>
        <v>731</v>
      </c>
      <c r="M897" s="31">
        <f>IF(AND(B897=M$1),LOOKUP(9.99999999999999E+307,$M$2:M896)+1,"")</f>
        <v>731</v>
      </c>
      <c r="N897" s="31" t="e">
        <f>IF(AND(B897=N$1),LOOKUP(9.99999999999999E+307,$N$2:N896)+1,"")</f>
        <v>#REF!</v>
      </c>
      <c r="O897" s="31" t="e">
        <f>IF(AND($B897=O$1),LOOKUP(9.99999999999999E+307,$O$2:O896)+1,"")</f>
        <v>#REF!</v>
      </c>
      <c r="P897" s="31" t="e">
        <f>IF(AND($B897=P$1),LOOKUP(9.99999999999999E+307,$P$2:P896)+1,"")</f>
        <v>#REF!</v>
      </c>
      <c r="Q897" s="31" t="e">
        <f>IF(AND($B897=Q$1),LOOKUP(9.99999999999999E+307,$Q$2:Q896)+1,"")</f>
        <v>#REF!</v>
      </c>
      <c r="R897" s="31">
        <f>IF(AND($B897=R$1),LOOKUP(9.99999999999999E+307,$R$2:R896)+1,"")</f>
        <v>731</v>
      </c>
      <c r="S897" s="31">
        <f>IF(AND($B897=S$1),LOOKUP(9.99999999999999E+307,$S$2:S896)+1,"")</f>
        <v>731</v>
      </c>
      <c r="T897" s="265"/>
      <c r="U897" s="265"/>
      <c r="V897" s="265"/>
      <c r="AA897" s="254" t="str">
        <f t="shared" si="97"/>
        <v/>
      </c>
      <c r="AB897" s="254" t="str">
        <f t="shared" si="98"/>
        <v/>
      </c>
      <c r="AC897" s="255">
        <f t="shared" si="94"/>
        <v>0</v>
      </c>
      <c r="AD897" s="255">
        <f t="shared" si="95"/>
        <v>3836</v>
      </c>
      <c r="AE897" s="256" t="str">
        <f t="shared" si="99"/>
        <v/>
      </c>
      <c r="AF897" s="252" t="str">
        <f t="shared" si="100"/>
        <v>-</v>
      </c>
    </row>
    <row r="898" spans="1:32" ht="20.149999999999999" customHeight="1" x14ac:dyDescent="0.75">
      <c r="A898" s="31">
        <v>896</v>
      </c>
      <c r="B898" s="237"/>
      <c r="C898" s="270"/>
      <c r="D898" s="258"/>
      <c r="E898" s="259"/>
      <c r="F898" s="259"/>
      <c r="G898" s="253" t="str">
        <f t="shared" si="96"/>
        <v/>
      </c>
      <c r="H898" s="31" t="str">
        <f>IF(AND(B898=H$1),LOOKUP(9.99999999999999E+307,$H$2:H897)+1,"")</f>
        <v/>
      </c>
      <c r="I898" s="31" t="str">
        <f>IF(AND(B898=I$1),LOOKUP(9.99999999999999E+307,$I$2:I897)+1,"")</f>
        <v/>
      </c>
      <c r="J898" s="31">
        <f>IF(AND(B898=J$1),LOOKUP(9.99999999999999E+307,$J$2:J897)+1,"")</f>
        <v>732</v>
      </c>
      <c r="K898" s="31">
        <f>IF(AND(B898=K$1),LOOKUP(9.99999999999999E+307,$K$2:K897)+1,"")</f>
        <v>732</v>
      </c>
      <c r="L898" s="31">
        <f>IF(AND(B898=L$1),LOOKUP(9.99999999999999E+307,$L$2:L897)+1,"")</f>
        <v>732</v>
      </c>
      <c r="M898" s="31">
        <f>IF(AND(B898=M$1),LOOKUP(9.99999999999999E+307,$M$2:M897)+1,"")</f>
        <v>732</v>
      </c>
      <c r="N898" s="31" t="e">
        <f>IF(AND(B898=N$1),LOOKUP(9.99999999999999E+307,$N$2:N897)+1,"")</f>
        <v>#REF!</v>
      </c>
      <c r="O898" s="31" t="e">
        <f>IF(AND($B898=O$1),LOOKUP(9.99999999999999E+307,$O$2:O897)+1,"")</f>
        <v>#REF!</v>
      </c>
      <c r="P898" s="31" t="e">
        <f>IF(AND($B898=P$1),LOOKUP(9.99999999999999E+307,$P$2:P897)+1,"")</f>
        <v>#REF!</v>
      </c>
      <c r="Q898" s="31" t="e">
        <f>IF(AND($B898=Q$1),LOOKUP(9.99999999999999E+307,$Q$2:Q897)+1,"")</f>
        <v>#REF!</v>
      </c>
      <c r="R898" s="31">
        <f>IF(AND($B898=R$1),LOOKUP(9.99999999999999E+307,$R$2:R897)+1,"")</f>
        <v>732</v>
      </c>
      <c r="S898" s="31">
        <f>IF(AND($B898=S$1),LOOKUP(9.99999999999999E+307,$S$2:S897)+1,"")</f>
        <v>732</v>
      </c>
      <c r="T898" s="265"/>
      <c r="U898" s="265"/>
      <c r="V898" s="265"/>
      <c r="AA898" s="254" t="str">
        <f t="shared" si="97"/>
        <v/>
      </c>
      <c r="AB898" s="254" t="str">
        <f t="shared" si="98"/>
        <v/>
      </c>
      <c r="AC898" s="255">
        <f t="shared" si="94"/>
        <v>0</v>
      </c>
      <c r="AD898" s="255">
        <f t="shared" si="95"/>
        <v>3836</v>
      </c>
      <c r="AE898" s="256" t="str">
        <f t="shared" si="99"/>
        <v/>
      </c>
      <c r="AF898" s="252" t="str">
        <f t="shared" si="100"/>
        <v>-</v>
      </c>
    </row>
    <row r="899" spans="1:32" ht="20.149999999999999" customHeight="1" x14ac:dyDescent="0.75">
      <c r="A899" s="31">
        <v>897</v>
      </c>
      <c r="B899" s="237"/>
      <c r="C899" s="270"/>
      <c r="D899" s="258"/>
      <c r="E899" s="259"/>
      <c r="F899" s="259"/>
      <c r="G899" s="253" t="str">
        <f t="shared" si="96"/>
        <v/>
      </c>
      <c r="H899" s="31" t="str">
        <f>IF(AND(B899=H$1),LOOKUP(9.99999999999999E+307,$H$2:H898)+1,"")</f>
        <v/>
      </c>
      <c r="I899" s="31" t="str">
        <f>IF(AND(B899=I$1),LOOKUP(9.99999999999999E+307,$I$2:I898)+1,"")</f>
        <v/>
      </c>
      <c r="J899" s="31">
        <f>IF(AND(B899=J$1),LOOKUP(9.99999999999999E+307,$J$2:J898)+1,"")</f>
        <v>733</v>
      </c>
      <c r="K899" s="31">
        <f>IF(AND(B899=K$1),LOOKUP(9.99999999999999E+307,$K$2:K898)+1,"")</f>
        <v>733</v>
      </c>
      <c r="L899" s="31">
        <f>IF(AND(B899=L$1),LOOKUP(9.99999999999999E+307,$L$2:L898)+1,"")</f>
        <v>733</v>
      </c>
      <c r="M899" s="31">
        <f>IF(AND(B899=M$1),LOOKUP(9.99999999999999E+307,$M$2:M898)+1,"")</f>
        <v>733</v>
      </c>
      <c r="N899" s="31" t="e">
        <f>IF(AND(B899=N$1),LOOKUP(9.99999999999999E+307,$N$2:N898)+1,"")</f>
        <v>#REF!</v>
      </c>
      <c r="O899" s="31" t="e">
        <f>IF(AND($B899=O$1),LOOKUP(9.99999999999999E+307,$O$2:O898)+1,"")</f>
        <v>#REF!</v>
      </c>
      <c r="P899" s="31" t="e">
        <f>IF(AND($B899=P$1),LOOKUP(9.99999999999999E+307,$P$2:P898)+1,"")</f>
        <v>#REF!</v>
      </c>
      <c r="Q899" s="31" t="e">
        <f>IF(AND($B899=Q$1),LOOKUP(9.99999999999999E+307,$Q$2:Q898)+1,"")</f>
        <v>#REF!</v>
      </c>
      <c r="R899" s="31">
        <f>IF(AND($B899=R$1),LOOKUP(9.99999999999999E+307,$R$2:R898)+1,"")</f>
        <v>733</v>
      </c>
      <c r="S899" s="31">
        <f>IF(AND($B899=S$1),LOOKUP(9.99999999999999E+307,$S$2:S898)+1,"")</f>
        <v>733</v>
      </c>
      <c r="T899" s="265"/>
      <c r="U899" s="265"/>
      <c r="V899" s="265"/>
      <c r="AA899" s="254" t="str">
        <f t="shared" si="97"/>
        <v/>
      </c>
      <c r="AB899" s="254" t="str">
        <f t="shared" si="98"/>
        <v/>
      </c>
      <c r="AC899" s="255">
        <f t="shared" ref="AC899:AC962" si="101">COUNTIF($C$3:$C$4002,C899)</f>
        <v>0</v>
      </c>
      <c r="AD899" s="255">
        <f t="shared" ref="AD899:AD962" si="102">SUMPRODUCT(--(E899&amp;F899=$E$3:$E$4002&amp;$F$3:$F$4002))</f>
        <v>3836</v>
      </c>
      <c r="AE899" s="256" t="str">
        <f t="shared" si="99"/>
        <v/>
      </c>
      <c r="AF899" s="252" t="str">
        <f t="shared" si="100"/>
        <v>-</v>
      </c>
    </row>
    <row r="900" spans="1:32" ht="20.149999999999999" customHeight="1" x14ac:dyDescent="0.75">
      <c r="A900" s="31">
        <v>898</v>
      </c>
      <c r="B900" s="237"/>
      <c r="C900" s="270"/>
      <c r="D900" s="258"/>
      <c r="E900" s="259"/>
      <c r="F900" s="259"/>
      <c r="G900" s="253" t="str">
        <f t="shared" ref="G900:G963" si="103">B900&amp;C900</f>
        <v/>
      </c>
      <c r="H900" s="31" t="str">
        <f>IF(AND(B900=H$1),LOOKUP(9.99999999999999E+307,$H$2:H899)+1,"")</f>
        <v/>
      </c>
      <c r="I900" s="31" t="str">
        <f>IF(AND(B900=I$1),LOOKUP(9.99999999999999E+307,$I$2:I899)+1,"")</f>
        <v/>
      </c>
      <c r="J900" s="31">
        <f>IF(AND(B900=J$1),LOOKUP(9.99999999999999E+307,$J$2:J899)+1,"")</f>
        <v>734</v>
      </c>
      <c r="K900" s="31">
        <f>IF(AND(B900=K$1),LOOKUP(9.99999999999999E+307,$K$2:K899)+1,"")</f>
        <v>734</v>
      </c>
      <c r="L900" s="31">
        <f>IF(AND(B900=L$1),LOOKUP(9.99999999999999E+307,$L$2:L899)+1,"")</f>
        <v>734</v>
      </c>
      <c r="M900" s="31">
        <f>IF(AND(B900=M$1),LOOKUP(9.99999999999999E+307,$M$2:M899)+1,"")</f>
        <v>734</v>
      </c>
      <c r="N900" s="31" t="e">
        <f>IF(AND(B900=N$1),LOOKUP(9.99999999999999E+307,$N$2:N899)+1,"")</f>
        <v>#REF!</v>
      </c>
      <c r="O900" s="31" t="e">
        <f>IF(AND($B900=O$1),LOOKUP(9.99999999999999E+307,$O$2:O899)+1,"")</f>
        <v>#REF!</v>
      </c>
      <c r="P900" s="31" t="e">
        <f>IF(AND($B900=P$1),LOOKUP(9.99999999999999E+307,$P$2:P899)+1,"")</f>
        <v>#REF!</v>
      </c>
      <c r="Q900" s="31" t="e">
        <f>IF(AND($B900=Q$1),LOOKUP(9.99999999999999E+307,$Q$2:Q899)+1,"")</f>
        <v>#REF!</v>
      </c>
      <c r="R900" s="31">
        <f>IF(AND($B900=R$1),LOOKUP(9.99999999999999E+307,$R$2:R899)+1,"")</f>
        <v>734</v>
      </c>
      <c r="S900" s="31">
        <f>IF(AND($B900=S$1),LOOKUP(9.99999999999999E+307,$S$2:S899)+1,"")</f>
        <v>734</v>
      </c>
      <c r="T900" s="265"/>
      <c r="U900" s="265"/>
      <c r="V900" s="265"/>
      <c r="AA900" s="254" t="str">
        <f t="shared" ref="AA900:AA963" si="104">IF(AD900=2,"นักเรียนซ้ำ","")</f>
        <v/>
      </c>
      <c r="AB900" s="254" t="str">
        <f t="shared" ref="AB900:AB963" si="105">IF(AC900=2,"เลขประจำตัวซ้ำ","")</f>
        <v/>
      </c>
      <c r="AC900" s="255">
        <f t="shared" si="101"/>
        <v>0</v>
      </c>
      <c r="AD900" s="255">
        <f t="shared" si="102"/>
        <v>3836</v>
      </c>
      <c r="AE900" s="256" t="str">
        <f t="shared" ref="AE900:AE963" si="106">IF(D900="เด็กชาย",1,IF(D900="นาย",1,IF(D900="เด็กหญิง",2,IF(D900="นางสาว",2,IF(D900="ด.ช.",1,IF(D900="ด.ญ.",2,IF(D900="น.ส.",2,"")))))))</f>
        <v/>
      </c>
      <c r="AF900" s="252" t="str">
        <f t="shared" si="100"/>
        <v>-</v>
      </c>
    </row>
    <row r="901" spans="1:32" ht="20.149999999999999" customHeight="1" x14ac:dyDescent="0.75">
      <c r="A901" s="31">
        <v>899</v>
      </c>
      <c r="B901" s="237"/>
      <c r="C901" s="270"/>
      <c r="D901" s="258"/>
      <c r="E901" s="259"/>
      <c r="F901" s="259"/>
      <c r="G901" s="253" t="str">
        <f t="shared" si="103"/>
        <v/>
      </c>
      <c r="H901" s="31" t="str">
        <f>IF(AND(B901=H$1),LOOKUP(9.99999999999999E+307,$H$2:H900)+1,"")</f>
        <v/>
      </c>
      <c r="I901" s="31" t="str">
        <f>IF(AND(B901=I$1),LOOKUP(9.99999999999999E+307,$I$2:I900)+1,"")</f>
        <v/>
      </c>
      <c r="J901" s="31">
        <f>IF(AND(B901=J$1),LOOKUP(9.99999999999999E+307,$J$2:J900)+1,"")</f>
        <v>735</v>
      </c>
      <c r="K901" s="31">
        <f>IF(AND(B901=K$1),LOOKUP(9.99999999999999E+307,$K$2:K900)+1,"")</f>
        <v>735</v>
      </c>
      <c r="L901" s="31">
        <f>IF(AND(B901=L$1),LOOKUP(9.99999999999999E+307,$L$2:L900)+1,"")</f>
        <v>735</v>
      </c>
      <c r="M901" s="31">
        <f>IF(AND(B901=M$1),LOOKUP(9.99999999999999E+307,$M$2:M900)+1,"")</f>
        <v>735</v>
      </c>
      <c r="N901" s="31" t="e">
        <f>IF(AND(B901=N$1),LOOKUP(9.99999999999999E+307,$N$2:N900)+1,"")</f>
        <v>#REF!</v>
      </c>
      <c r="O901" s="31" t="e">
        <f>IF(AND($B901=O$1),LOOKUP(9.99999999999999E+307,$O$2:O900)+1,"")</f>
        <v>#REF!</v>
      </c>
      <c r="P901" s="31" t="e">
        <f>IF(AND($B901=P$1),LOOKUP(9.99999999999999E+307,$P$2:P900)+1,"")</f>
        <v>#REF!</v>
      </c>
      <c r="Q901" s="31" t="e">
        <f>IF(AND($B901=Q$1),LOOKUP(9.99999999999999E+307,$Q$2:Q900)+1,"")</f>
        <v>#REF!</v>
      </c>
      <c r="R901" s="31">
        <f>IF(AND($B901=R$1),LOOKUP(9.99999999999999E+307,$R$2:R900)+1,"")</f>
        <v>735</v>
      </c>
      <c r="S901" s="31">
        <f>IF(AND($B901=S$1),LOOKUP(9.99999999999999E+307,$S$2:S900)+1,"")</f>
        <v>735</v>
      </c>
      <c r="T901" s="265"/>
      <c r="U901" s="265"/>
      <c r="V901" s="265"/>
      <c r="AA901" s="254" t="str">
        <f t="shared" si="104"/>
        <v/>
      </c>
      <c r="AB901" s="254" t="str">
        <f t="shared" si="105"/>
        <v/>
      </c>
      <c r="AC901" s="255">
        <f t="shared" si="101"/>
        <v>0</v>
      </c>
      <c r="AD901" s="255">
        <f t="shared" si="102"/>
        <v>3836</v>
      </c>
      <c r="AE901" s="256" t="str">
        <f t="shared" si="106"/>
        <v/>
      </c>
      <c r="AF901" s="252" t="str">
        <f t="shared" si="100"/>
        <v>-</v>
      </c>
    </row>
    <row r="902" spans="1:32" ht="20.149999999999999" customHeight="1" x14ac:dyDescent="0.75">
      <c r="A902" s="31">
        <v>900</v>
      </c>
      <c r="B902" s="237"/>
      <c r="C902" s="270"/>
      <c r="D902" s="258"/>
      <c r="E902" s="259"/>
      <c r="F902" s="259"/>
      <c r="G902" s="253" t="str">
        <f t="shared" si="103"/>
        <v/>
      </c>
      <c r="H902" s="31" t="str">
        <f>IF(AND(B902=H$1),LOOKUP(9.99999999999999E+307,$H$2:H901)+1,"")</f>
        <v/>
      </c>
      <c r="I902" s="31" t="str">
        <f>IF(AND(B902=I$1),LOOKUP(9.99999999999999E+307,$I$2:I901)+1,"")</f>
        <v/>
      </c>
      <c r="J902" s="31">
        <f>IF(AND(B902=J$1),LOOKUP(9.99999999999999E+307,$J$2:J901)+1,"")</f>
        <v>736</v>
      </c>
      <c r="K902" s="31">
        <f>IF(AND(B902=K$1),LOOKUP(9.99999999999999E+307,$K$2:K901)+1,"")</f>
        <v>736</v>
      </c>
      <c r="L902" s="31">
        <f>IF(AND(B902=L$1),LOOKUP(9.99999999999999E+307,$L$2:L901)+1,"")</f>
        <v>736</v>
      </c>
      <c r="M902" s="31">
        <f>IF(AND(B902=M$1),LOOKUP(9.99999999999999E+307,$M$2:M901)+1,"")</f>
        <v>736</v>
      </c>
      <c r="N902" s="31" t="e">
        <f>IF(AND(B902=N$1),LOOKUP(9.99999999999999E+307,$N$2:N901)+1,"")</f>
        <v>#REF!</v>
      </c>
      <c r="O902" s="31" t="e">
        <f>IF(AND($B902=O$1),LOOKUP(9.99999999999999E+307,$O$2:O901)+1,"")</f>
        <v>#REF!</v>
      </c>
      <c r="P902" s="31" t="e">
        <f>IF(AND($B902=P$1),LOOKUP(9.99999999999999E+307,$P$2:P901)+1,"")</f>
        <v>#REF!</v>
      </c>
      <c r="Q902" s="31" t="e">
        <f>IF(AND($B902=Q$1),LOOKUP(9.99999999999999E+307,$Q$2:Q901)+1,"")</f>
        <v>#REF!</v>
      </c>
      <c r="R902" s="31">
        <f>IF(AND($B902=R$1),LOOKUP(9.99999999999999E+307,$R$2:R901)+1,"")</f>
        <v>736</v>
      </c>
      <c r="S902" s="31">
        <f>IF(AND($B902=S$1),LOOKUP(9.99999999999999E+307,$S$2:S901)+1,"")</f>
        <v>736</v>
      </c>
      <c r="T902" s="265"/>
      <c r="U902" s="265"/>
      <c r="V902" s="265"/>
      <c r="AA902" s="254" t="str">
        <f t="shared" si="104"/>
        <v/>
      </c>
      <c r="AB902" s="254" t="str">
        <f t="shared" si="105"/>
        <v/>
      </c>
      <c r="AC902" s="255">
        <f t="shared" si="101"/>
        <v>0</v>
      </c>
      <c r="AD902" s="255">
        <f t="shared" si="102"/>
        <v>3836</v>
      </c>
      <c r="AE902" s="256" t="str">
        <f t="shared" si="106"/>
        <v/>
      </c>
      <c r="AF902" s="252" t="str">
        <f t="shared" si="100"/>
        <v>-</v>
      </c>
    </row>
    <row r="903" spans="1:32" ht="20.149999999999999" customHeight="1" x14ac:dyDescent="0.75">
      <c r="A903" s="31">
        <v>901</v>
      </c>
      <c r="B903" s="237"/>
      <c r="C903" s="270"/>
      <c r="D903" s="258"/>
      <c r="E903" s="259"/>
      <c r="F903" s="259"/>
      <c r="G903" s="253" t="str">
        <f t="shared" si="103"/>
        <v/>
      </c>
      <c r="H903" s="31" t="str">
        <f>IF(AND(B903=H$1),LOOKUP(9.99999999999999E+307,$H$2:H902)+1,"")</f>
        <v/>
      </c>
      <c r="I903" s="31" t="str">
        <f>IF(AND(B903=I$1),LOOKUP(9.99999999999999E+307,$I$2:I902)+1,"")</f>
        <v/>
      </c>
      <c r="J903" s="31">
        <f>IF(AND(B903=J$1),LOOKUP(9.99999999999999E+307,$J$2:J902)+1,"")</f>
        <v>737</v>
      </c>
      <c r="K903" s="31">
        <f>IF(AND(B903=K$1),LOOKUP(9.99999999999999E+307,$K$2:K902)+1,"")</f>
        <v>737</v>
      </c>
      <c r="L903" s="31">
        <f>IF(AND(B903=L$1),LOOKUP(9.99999999999999E+307,$L$2:L902)+1,"")</f>
        <v>737</v>
      </c>
      <c r="M903" s="31">
        <f>IF(AND(B903=M$1),LOOKUP(9.99999999999999E+307,$M$2:M902)+1,"")</f>
        <v>737</v>
      </c>
      <c r="N903" s="31" t="e">
        <f>IF(AND(B903=N$1),LOOKUP(9.99999999999999E+307,$N$2:N902)+1,"")</f>
        <v>#REF!</v>
      </c>
      <c r="O903" s="31" t="e">
        <f>IF(AND($B903=O$1),LOOKUP(9.99999999999999E+307,$O$2:O902)+1,"")</f>
        <v>#REF!</v>
      </c>
      <c r="P903" s="31" t="e">
        <f>IF(AND($B903=P$1),LOOKUP(9.99999999999999E+307,$P$2:P902)+1,"")</f>
        <v>#REF!</v>
      </c>
      <c r="Q903" s="31" t="e">
        <f>IF(AND($B903=Q$1),LOOKUP(9.99999999999999E+307,$Q$2:Q902)+1,"")</f>
        <v>#REF!</v>
      </c>
      <c r="R903" s="31">
        <f>IF(AND($B903=R$1),LOOKUP(9.99999999999999E+307,$R$2:R902)+1,"")</f>
        <v>737</v>
      </c>
      <c r="S903" s="31">
        <f>IF(AND($B903=S$1),LOOKUP(9.99999999999999E+307,$S$2:S902)+1,"")</f>
        <v>737</v>
      </c>
      <c r="T903" s="265"/>
      <c r="U903" s="265"/>
      <c r="V903" s="265"/>
      <c r="AA903" s="254" t="str">
        <f t="shared" si="104"/>
        <v/>
      </c>
      <c r="AB903" s="254" t="str">
        <f t="shared" si="105"/>
        <v/>
      </c>
      <c r="AC903" s="255">
        <f t="shared" si="101"/>
        <v>0</v>
      </c>
      <c r="AD903" s="255">
        <f t="shared" si="102"/>
        <v>3836</v>
      </c>
      <c r="AE903" s="256" t="str">
        <f t="shared" si="106"/>
        <v/>
      </c>
      <c r="AF903" s="252" t="str">
        <f t="shared" si="100"/>
        <v>-</v>
      </c>
    </row>
    <row r="904" spans="1:32" ht="20.149999999999999" customHeight="1" x14ac:dyDescent="0.75">
      <c r="A904" s="31">
        <v>902</v>
      </c>
      <c r="B904" s="237"/>
      <c r="C904" s="270"/>
      <c r="D904" s="258"/>
      <c r="E904" s="259"/>
      <c r="F904" s="259"/>
      <c r="G904" s="253" t="str">
        <f t="shared" si="103"/>
        <v/>
      </c>
      <c r="H904" s="31" t="str">
        <f>IF(AND(B904=H$1),LOOKUP(9.99999999999999E+307,$H$2:H903)+1,"")</f>
        <v/>
      </c>
      <c r="I904" s="31" t="str">
        <f>IF(AND(B904=I$1),LOOKUP(9.99999999999999E+307,$I$2:I903)+1,"")</f>
        <v/>
      </c>
      <c r="J904" s="31">
        <f>IF(AND(B904=J$1),LOOKUP(9.99999999999999E+307,$J$2:J903)+1,"")</f>
        <v>738</v>
      </c>
      <c r="K904" s="31">
        <f>IF(AND(B904=K$1),LOOKUP(9.99999999999999E+307,$K$2:K903)+1,"")</f>
        <v>738</v>
      </c>
      <c r="L904" s="31">
        <f>IF(AND(B904=L$1),LOOKUP(9.99999999999999E+307,$L$2:L903)+1,"")</f>
        <v>738</v>
      </c>
      <c r="M904" s="31">
        <f>IF(AND(B904=M$1),LOOKUP(9.99999999999999E+307,$M$2:M903)+1,"")</f>
        <v>738</v>
      </c>
      <c r="N904" s="31" t="e">
        <f>IF(AND(B904=N$1),LOOKUP(9.99999999999999E+307,$N$2:N903)+1,"")</f>
        <v>#REF!</v>
      </c>
      <c r="O904" s="31" t="e">
        <f>IF(AND($B904=O$1),LOOKUP(9.99999999999999E+307,$O$2:O903)+1,"")</f>
        <v>#REF!</v>
      </c>
      <c r="P904" s="31" t="e">
        <f>IF(AND($B904=P$1),LOOKUP(9.99999999999999E+307,$P$2:P903)+1,"")</f>
        <v>#REF!</v>
      </c>
      <c r="Q904" s="31" t="e">
        <f>IF(AND($B904=Q$1),LOOKUP(9.99999999999999E+307,$Q$2:Q903)+1,"")</f>
        <v>#REF!</v>
      </c>
      <c r="R904" s="31">
        <f>IF(AND($B904=R$1),LOOKUP(9.99999999999999E+307,$R$2:R903)+1,"")</f>
        <v>738</v>
      </c>
      <c r="S904" s="31">
        <f>IF(AND($B904=S$1),LOOKUP(9.99999999999999E+307,$S$2:S903)+1,"")</f>
        <v>738</v>
      </c>
      <c r="T904" s="265"/>
      <c r="U904" s="265"/>
      <c r="V904" s="265"/>
      <c r="AA904" s="254" t="str">
        <f t="shared" si="104"/>
        <v/>
      </c>
      <c r="AB904" s="254" t="str">
        <f t="shared" si="105"/>
        <v/>
      </c>
      <c r="AC904" s="255">
        <f t="shared" si="101"/>
        <v>0</v>
      </c>
      <c r="AD904" s="255">
        <f t="shared" si="102"/>
        <v>3836</v>
      </c>
      <c r="AE904" s="256" t="str">
        <f t="shared" si="106"/>
        <v/>
      </c>
      <c r="AF904" s="252" t="str">
        <f t="shared" si="100"/>
        <v>-</v>
      </c>
    </row>
    <row r="905" spans="1:32" ht="20.149999999999999" customHeight="1" x14ac:dyDescent="0.75">
      <c r="A905" s="31">
        <v>903</v>
      </c>
      <c r="B905" s="237"/>
      <c r="C905" s="270"/>
      <c r="D905" s="258"/>
      <c r="E905" s="259"/>
      <c r="F905" s="259"/>
      <c r="G905" s="253" t="str">
        <f t="shared" si="103"/>
        <v/>
      </c>
      <c r="H905" s="31" t="str">
        <f>IF(AND(B905=H$1),LOOKUP(9.99999999999999E+307,$H$2:H904)+1,"")</f>
        <v/>
      </c>
      <c r="I905" s="31" t="str">
        <f>IF(AND(B905=I$1),LOOKUP(9.99999999999999E+307,$I$2:I904)+1,"")</f>
        <v/>
      </c>
      <c r="J905" s="31">
        <f>IF(AND(B905=J$1),LOOKUP(9.99999999999999E+307,$J$2:J904)+1,"")</f>
        <v>739</v>
      </c>
      <c r="K905" s="31">
        <f>IF(AND(B905=K$1),LOOKUP(9.99999999999999E+307,$K$2:K904)+1,"")</f>
        <v>739</v>
      </c>
      <c r="L905" s="31">
        <f>IF(AND(B905=L$1),LOOKUP(9.99999999999999E+307,$L$2:L904)+1,"")</f>
        <v>739</v>
      </c>
      <c r="M905" s="31">
        <f>IF(AND(B905=M$1),LOOKUP(9.99999999999999E+307,$M$2:M904)+1,"")</f>
        <v>739</v>
      </c>
      <c r="N905" s="31" t="e">
        <f>IF(AND(B905=N$1),LOOKUP(9.99999999999999E+307,$N$2:N904)+1,"")</f>
        <v>#REF!</v>
      </c>
      <c r="O905" s="31" t="e">
        <f>IF(AND($B905=O$1),LOOKUP(9.99999999999999E+307,$O$2:O904)+1,"")</f>
        <v>#REF!</v>
      </c>
      <c r="P905" s="31" t="e">
        <f>IF(AND($B905=P$1),LOOKUP(9.99999999999999E+307,$P$2:P904)+1,"")</f>
        <v>#REF!</v>
      </c>
      <c r="Q905" s="31" t="e">
        <f>IF(AND($B905=Q$1),LOOKUP(9.99999999999999E+307,$Q$2:Q904)+1,"")</f>
        <v>#REF!</v>
      </c>
      <c r="R905" s="31">
        <f>IF(AND($B905=R$1),LOOKUP(9.99999999999999E+307,$R$2:R904)+1,"")</f>
        <v>739</v>
      </c>
      <c r="S905" s="31">
        <f>IF(AND($B905=S$1),LOOKUP(9.99999999999999E+307,$S$2:S904)+1,"")</f>
        <v>739</v>
      </c>
      <c r="T905" s="265"/>
      <c r="U905" s="265"/>
      <c r="V905" s="265"/>
      <c r="AA905" s="254" t="str">
        <f t="shared" si="104"/>
        <v/>
      </c>
      <c r="AB905" s="254" t="str">
        <f t="shared" si="105"/>
        <v/>
      </c>
      <c r="AC905" s="255">
        <f t="shared" si="101"/>
        <v>0</v>
      </c>
      <c r="AD905" s="255">
        <f t="shared" si="102"/>
        <v>3836</v>
      </c>
      <c r="AE905" s="256" t="str">
        <f t="shared" si="106"/>
        <v/>
      </c>
      <c r="AF905" s="252" t="str">
        <f t="shared" si="100"/>
        <v>-</v>
      </c>
    </row>
    <row r="906" spans="1:32" ht="20.149999999999999" customHeight="1" x14ac:dyDescent="0.75">
      <c r="A906" s="31">
        <v>904</v>
      </c>
      <c r="B906" s="237"/>
      <c r="C906" s="270"/>
      <c r="D906" s="258"/>
      <c r="E906" s="259"/>
      <c r="F906" s="259"/>
      <c r="G906" s="253" t="str">
        <f t="shared" si="103"/>
        <v/>
      </c>
      <c r="H906" s="31" t="str">
        <f>IF(AND(B906=H$1),LOOKUP(9.99999999999999E+307,$H$2:H905)+1,"")</f>
        <v/>
      </c>
      <c r="I906" s="31" t="str">
        <f>IF(AND(B906=I$1),LOOKUP(9.99999999999999E+307,$I$2:I905)+1,"")</f>
        <v/>
      </c>
      <c r="J906" s="31">
        <f>IF(AND(B906=J$1),LOOKUP(9.99999999999999E+307,$J$2:J905)+1,"")</f>
        <v>740</v>
      </c>
      <c r="K906" s="31">
        <f>IF(AND(B906=K$1),LOOKUP(9.99999999999999E+307,$K$2:K905)+1,"")</f>
        <v>740</v>
      </c>
      <c r="L906" s="31">
        <f>IF(AND(B906=L$1),LOOKUP(9.99999999999999E+307,$L$2:L905)+1,"")</f>
        <v>740</v>
      </c>
      <c r="M906" s="31">
        <f>IF(AND(B906=M$1),LOOKUP(9.99999999999999E+307,$M$2:M905)+1,"")</f>
        <v>740</v>
      </c>
      <c r="N906" s="31" t="e">
        <f>IF(AND(B906=N$1),LOOKUP(9.99999999999999E+307,$N$2:N905)+1,"")</f>
        <v>#REF!</v>
      </c>
      <c r="O906" s="31" t="e">
        <f>IF(AND($B906=O$1),LOOKUP(9.99999999999999E+307,$O$2:O905)+1,"")</f>
        <v>#REF!</v>
      </c>
      <c r="P906" s="31" t="e">
        <f>IF(AND($B906=P$1),LOOKUP(9.99999999999999E+307,$P$2:P905)+1,"")</f>
        <v>#REF!</v>
      </c>
      <c r="Q906" s="31" t="e">
        <f>IF(AND($B906=Q$1),LOOKUP(9.99999999999999E+307,$Q$2:Q905)+1,"")</f>
        <v>#REF!</v>
      </c>
      <c r="R906" s="31">
        <f>IF(AND($B906=R$1),LOOKUP(9.99999999999999E+307,$R$2:R905)+1,"")</f>
        <v>740</v>
      </c>
      <c r="S906" s="31">
        <f>IF(AND($B906=S$1),LOOKUP(9.99999999999999E+307,$S$2:S905)+1,"")</f>
        <v>740</v>
      </c>
      <c r="T906" s="265"/>
      <c r="U906" s="265"/>
      <c r="V906" s="265"/>
      <c r="AA906" s="254" t="str">
        <f t="shared" si="104"/>
        <v/>
      </c>
      <c r="AB906" s="254" t="str">
        <f t="shared" si="105"/>
        <v/>
      </c>
      <c r="AC906" s="255">
        <f t="shared" si="101"/>
        <v>0</v>
      </c>
      <c r="AD906" s="255">
        <f t="shared" si="102"/>
        <v>3836</v>
      </c>
      <c r="AE906" s="256" t="str">
        <f t="shared" si="106"/>
        <v/>
      </c>
      <c r="AF906" s="252" t="str">
        <f t="shared" si="100"/>
        <v>-</v>
      </c>
    </row>
    <row r="907" spans="1:32" ht="20.149999999999999" customHeight="1" x14ac:dyDescent="0.75">
      <c r="A907" s="31">
        <v>905</v>
      </c>
      <c r="B907" s="237"/>
      <c r="C907" s="270"/>
      <c r="D907" s="258"/>
      <c r="E907" s="259"/>
      <c r="F907" s="259"/>
      <c r="G907" s="253" t="str">
        <f t="shared" si="103"/>
        <v/>
      </c>
      <c r="H907" s="31" t="str">
        <f>IF(AND(B907=H$1),LOOKUP(9.99999999999999E+307,$H$2:H906)+1,"")</f>
        <v/>
      </c>
      <c r="I907" s="31" t="str">
        <f>IF(AND(B907=I$1),LOOKUP(9.99999999999999E+307,$I$2:I906)+1,"")</f>
        <v/>
      </c>
      <c r="J907" s="31">
        <f>IF(AND(B907=J$1),LOOKUP(9.99999999999999E+307,$J$2:J906)+1,"")</f>
        <v>741</v>
      </c>
      <c r="K907" s="31">
        <f>IF(AND(B907=K$1),LOOKUP(9.99999999999999E+307,$K$2:K906)+1,"")</f>
        <v>741</v>
      </c>
      <c r="L907" s="31">
        <f>IF(AND(B907=L$1),LOOKUP(9.99999999999999E+307,$L$2:L906)+1,"")</f>
        <v>741</v>
      </c>
      <c r="M907" s="31">
        <f>IF(AND(B907=M$1),LOOKUP(9.99999999999999E+307,$M$2:M906)+1,"")</f>
        <v>741</v>
      </c>
      <c r="N907" s="31" t="e">
        <f>IF(AND(B907=N$1),LOOKUP(9.99999999999999E+307,$N$2:N906)+1,"")</f>
        <v>#REF!</v>
      </c>
      <c r="O907" s="31" t="e">
        <f>IF(AND($B907=O$1),LOOKUP(9.99999999999999E+307,$O$2:O906)+1,"")</f>
        <v>#REF!</v>
      </c>
      <c r="P907" s="31" t="e">
        <f>IF(AND($B907=P$1),LOOKUP(9.99999999999999E+307,$P$2:P906)+1,"")</f>
        <v>#REF!</v>
      </c>
      <c r="Q907" s="31" t="e">
        <f>IF(AND($B907=Q$1),LOOKUP(9.99999999999999E+307,$Q$2:Q906)+1,"")</f>
        <v>#REF!</v>
      </c>
      <c r="R907" s="31">
        <f>IF(AND($B907=R$1),LOOKUP(9.99999999999999E+307,$R$2:R906)+1,"")</f>
        <v>741</v>
      </c>
      <c r="S907" s="31">
        <f>IF(AND($B907=S$1),LOOKUP(9.99999999999999E+307,$S$2:S906)+1,"")</f>
        <v>741</v>
      </c>
      <c r="T907" s="265"/>
      <c r="U907" s="265"/>
      <c r="V907" s="265"/>
      <c r="AA907" s="254" t="str">
        <f t="shared" si="104"/>
        <v/>
      </c>
      <c r="AB907" s="254" t="str">
        <f t="shared" si="105"/>
        <v/>
      </c>
      <c r="AC907" s="255">
        <f t="shared" si="101"/>
        <v>0</v>
      </c>
      <c r="AD907" s="255">
        <f t="shared" si="102"/>
        <v>3836</v>
      </c>
      <c r="AE907" s="256" t="str">
        <f t="shared" si="106"/>
        <v/>
      </c>
      <c r="AF907" s="252" t="str">
        <f t="shared" si="100"/>
        <v>-</v>
      </c>
    </row>
    <row r="908" spans="1:32" ht="20.149999999999999" customHeight="1" x14ac:dyDescent="0.75">
      <c r="A908" s="31">
        <v>906</v>
      </c>
      <c r="B908" s="237"/>
      <c r="C908" s="270"/>
      <c r="D908" s="258"/>
      <c r="E908" s="259"/>
      <c r="F908" s="259"/>
      <c r="G908" s="253" t="str">
        <f t="shared" si="103"/>
        <v/>
      </c>
      <c r="H908" s="31" t="str">
        <f>IF(AND(B908=H$1),LOOKUP(9.99999999999999E+307,$H$2:H907)+1,"")</f>
        <v/>
      </c>
      <c r="I908" s="31" t="str">
        <f>IF(AND(B908=I$1),LOOKUP(9.99999999999999E+307,$I$2:I907)+1,"")</f>
        <v/>
      </c>
      <c r="J908" s="31">
        <f>IF(AND(B908=J$1),LOOKUP(9.99999999999999E+307,$J$2:J907)+1,"")</f>
        <v>742</v>
      </c>
      <c r="K908" s="31">
        <f>IF(AND(B908=K$1),LOOKUP(9.99999999999999E+307,$K$2:K907)+1,"")</f>
        <v>742</v>
      </c>
      <c r="L908" s="31">
        <f>IF(AND(B908=L$1),LOOKUP(9.99999999999999E+307,$L$2:L907)+1,"")</f>
        <v>742</v>
      </c>
      <c r="M908" s="31">
        <f>IF(AND(B908=M$1),LOOKUP(9.99999999999999E+307,$M$2:M907)+1,"")</f>
        <v>742</v>
      </c>
      <c r="N908" s="31" t="e">
        <f>IF(AND(B908=N$1),LOOKUP(9.99999999999999E+307,$N$2:N907)+1,"")</f>
        <v>#REF!</v>
      </c>
      <c r="O908" s="31" t="e">
        <f>IF(AND($B908=O$1),LOOKUP(9.99999999999999E+307,$O$2:O907)+1,"")</f>
        <v>#REF!</v>
      </c>
      <c r="P908" s="31" t="e">
        <f>IF(AND($B908=P$1),LOOKUP(9.99999999999999E+307,$P$2:P907)+1,"")</f>
        <v>#REF!</v>
      </c>
      <c r="Q908" s="31" t="e">
        <f>IF(AND($B908=Q$1),LOOKUP(9.99999999999999E+307,$Q$2:Q907)+1,"")</f>
        <v>#REF!</v>
      </c>
      <c r="R908" s="31">
        <f>IF(AND($B908=R$1),LOOKUP(9.99999999999999E+307,$R$2:R907)+1,"")</f>
        <v>742</v>
      </c>
      <c r="S908" s="31">
        <f>IF(AND($B908=S$1),LOOKUP(9.99999999999999E+307,$S$2:S907)+1,"")</f>
        <v>742</v>
      </c>
      <c r="T908" s="265"/>
      <c r="U908" s="265"/>
      <c r="V908" s="265"/>
      <c r="AA908" s="254" t="str">
        <f t="shared" si="104"/>
        <v/>
      </c>
      <c r="AB908" s="254" t="str">
        <f t="shared" si="105"/>
        <v/>
      </c>
      <c r="AC908" s="255">
        <f t="shared" si="101"/>
        <v>0</v>
      </c>
      <c r="AD908" s="255">
        <f t="shared" si="102"/>
        <v>3836</v>
      </c>
      <c r="AE908" s="256" t="str">
        <f t="shared" si="106"/>
        <v/>
      </c>
      <c r="AF908" s="252" t="str">
        <f t="shared" si="100"/>
        <v>-</v>
      </c>
    </row>
    <row r="909" spans="1:32" ht="20.149999999999999" customHeight="1" x14ac:dyDescent="0.75">
      <c r="A909" s="31">
        <v>907</v>
      </c>
      <c r="B909" s="237"/>
      <c r="C909" s="271"/>
      <c r="D909" s="258"/>
      <c r="E909" s="259"/>
      <c r="F909" s="259"/>
      <c r="G909" s="253" t="str">
        <f t="shared" si="103"/>
        <v/>
      </c>
      <c r="H909" s="31" t="str">
        <f>IF(AND(B909=H$1),LOOKUP(9.99999999999999E+307,$H$2:H908)+1,"")</f>
        <v/>
      </c>
      <c r="I909" s="31" t="str">
        <f>IF(AND(B909=I$1),LOOKUP(9.99999999999999E+307,$I$2:I908)+1,"")</f>
        <v/>
      </c>
      <c r="J909" s="31">
        <f>IF(AND(B909=J$1),LOOKUP(9.99999999999999E+307,$J$2:J908)+1,"")</f>
        <v>743</v>
      </c>
      <c r="K909" s="31">
        <f>IF(AND(B909=K$1),LOOKUP(9.99999999999999E+307,$K$2:K908)+1,"")</f>
        <v>743</v>
      </c>
      <c r="L909" s="31">
        <f>IF(AND(B909=L$1),LOOKUP(9.99999999999999E+307,$L$2:L908)+1,"")</f>
        <v>743</v>
      </c>
      <c r="M909" s="31">
        <f>IF(AND(B909=M$1),LOOKUP(9.99999999999999E+307,$M$2:M908)+1,"")</f>
        <v>743</v>
      </c>
      <c r="N909" s="31" t="e">
        <f>IF(AND(B909=N$1),LOOKUP(9.99999999999999E+307,$N$2:N908)+1,"")</f>
        <v>#REF!</v>
      </c>
      <c r="O909" s="31" t="e">
        <f>IF(AND($B909=O$1),LOOKUP(9.99999999999999E+307,$O$2:O908)+1,"")</f>
        <v>#REF!</v>
      </c>
      <c r="P909" s="31" t="e">
        <f>IF(AND($B909=P$1),LOOKUP(9.99999999999999E+307,$P$2:P908)+1,"")</f>
        <v>#REF!</v>
      </c>
      <c r="Q909" s="31" t="e">
        <f>IF(AND($B909=Q$1),LOOKUP(9.99999999999999E+307,$Q$2:Q908)+1,"")</f>
        <v>#REF!</v>
      </c>
      <c r="R909" s="31">
        <f>IF(AND($B909=R$1),LOOKUP(9.99999999999999E+307,$R$2:R908)+1,"")</f>
        <v>743</v>
      </c>
      <c r="S909" s="31">
        <f>IF(AND($B909=S$1),LOOKUP(9.99999999999999E+307,$S$2:S908)+1,"")</f>
        <v>743</v>
      </c>
      <c r="T909" s="265"/>
      <c r="U909" s="265"/>
      <c r="V909" s="265"/>
      <c r="AA909" s="254" t="str">
        <f t="shared" si="104"/>
        <v/>
      </c>
      <c r="AB909" s="254" t="str">
        <f t="shared" si="105"/>
        <v/>
      </c>
      <c r="AC909" s="255">
        <f t="shared" si="101"/>
        <v>0</v>
      </c>
      <c r="AD909" s="255">
        <f t="shared" si="102"/>
        <v>3836</v>
      </c>
      <c r="AE909" s="256" t="str">
        <f t="shared" si="106"/>
        <v/>
      </c>
      <c r="AF909" s="252" t="str">
        <f t="shared" si="100"/>
        <v>-</v>
      </c>
    </row>
    <row r="910" spans="1:32" ht="20.149999999999999" customHeight="1" x14ac:dyDescent="0.75">
      <c r="A910" s="31">
        <v>908</v>
      </c>
      <c r="B910" s="237"/>
      <c r="C910" s="271"/>
      <c r="D910" s="258"/>
      <c r="E910" s="259"/>
      <c r="F910" s="259"/>
      <c r="G910" s="253" t="str">
        <f t="shared" si="103"/>
        <v/>
      </c>
      <c r="H910" s="31" t="str">
        <f>IF(AND(B910=H$1),LOOKUP(9.99999999999999E+307,$H$2:H909)+1,"")</f>
        <v/>
      </c>
      <c r="I910" s="31" t="str">
        <f>IF(AND(B910=I$1),LOOKUP(9.99999999999999E+307,$I$2:I909)+1,"")</f>
        <v/>
      </c>
      <c r="J910" s="31">
        <f>IF(AND(B910=J$1),LOOKUP(9.99999999999999E+307,$J$2:J909)+1,"")</f>
        <v>744</v>
      </c>
      <c r="K910" s="31">
        <f>IF(AND(B910=K$1),LOOKUP(9.99999999999999E+307,$K$2:K909)+1,"")</f>
        <v>744</v>
      </c>
      <c r="L910" s="31">
        <f>IF(AND(B910=L$1),LOOKUP(9.99999999999999E+307,$L$2:L909)+1,"")</f>
        <v>744</v>
      </c>
      <c r="M910" s="31">
        <f>IF(AND(B910=M$1),LOOKUP(9.99999999999999E+307,$M$2:M909)+1,"")</f>
        <v>744</v>
      </c>
      <c r="N910" s="31" t="e">
        <f>IF(AND(B910=N$1),LOOKUP(9.99999999999999E+307,$N$2:N909)+1,"")</f>
        <v>#REF!</v>
      </c>
      <c r="O910" s="31" t="e">
        <f>IF(AND($B910=O$1),LOOKUP(9.99999999999999E+307,$O$2:O909)+1,"")</f>
        <v>#REF!</v>
      </c>
      <c r="P910" s="31" t="e">
        <f>IF(AND($B910=P$1),LOOKUP(9.99999999999999E+307,$P$2:P909)+1,"")</f>
        <v>#REF!</v>
      </c>
      <c r="Q910" s="31" t="e">
        <f>IF(AND($B910=Q$1),LOOKUP(9.99999999999999E+307,$Q$2:Q909)+1,"")</f>
        <v>#REF!</v>
      </c>
      <c r="R910" s="31">
        <f>IF(AND($B910=R$1),LOOKUP(9.99999999999999E+307,$R$2:R909)+1,"")</f>
        <v>744</v>
      </c>
      <c r="S910" s="31">
        <f>IF(AND($B910=S$1),LOOKUP(9.99999999999999E+307,$S$2:S909)+1,"")</f>
        <v>744</v>
      </c>
      <c r="T910" s="265"/>
      <c r="U910" s="265"/>
      <c r="V910" s="265"/>
      <c r="AA910" s="254" t="str">
        <f t="shared" si="104"/>
        <v/>
      </c>
      <c r="AB910" s="254" t="str">
        <f t="shared" si="105"/>
        <v/>
      </c>
      <c r="AC910" s="255">
        <f t="shared" si="101"/>
        <v>0</v>
      </c>
      <c r="AD910" s="255">
        <f t="shared" si="102"/>
        <v>3836</v>
      </c>
      <c r="AE910" s="256" t="str">
        <f t="shared" si="106"/>
        <v/>
      </c>
      <c r="AF910" s="252" t="str">
        <f t="shared" si="100"/>
        <v>-</v>
      </c>
    </row>
    <row r="911" spans="1:32" ht="20.149999999999999" customHeight="1" x14ac:dyDescent="0.75">
      <c r="A911" s="31">
        <v>909</v>
      </c>
      <c r="B911" s="237"/>
      <c r="C911" s="271"/>
      <c r="D911" s="258"/>
      <c r="E911" s="259"/>
      <c r="F911" s="259"/>
      <c r="G911" s="253" t="str">
        <f t="shared" si="103"/>
        <v/>
      </c>
      <c r="H911" s="31" t="str">
        <f>IF(AND(B911=H$1),LOOKUP(9.99999999999999E+307,$H$2:H910)+1,"")</f>
        <v/>
      </c>
      <c r="I911" s="31" t="str">
        <f>IF(AND(B911=I$1),LOOKUP(9.99999999999999E+307,$I$2:I910)+1,"")</f>
        <v/>
      </c>
      <c r="J911" s="31">
        <f>IF(AND(B911=J$1),LOOKUP(9.99999999999999E+307,$J$2:J910)+1,"")</f>
        <v>745</v>
      </c>
      <c r="K911" s="31">
        <f>IF(AND(B911=K$1),LOOKUP(9.99999999999999E+307,$K$2:K910)+1,"")</f>
        <v>745</v>
      </c>
      <c r="L911" s="31">
        <f>IF(AND(B911=L$1),LOOKUP(9.99999999999999E+307,$L$2:L910)+1,"")</f>
        <v>745</v>
      </c>
      <c r="M911" s="31">
        <f>IF(AND(B911=M$1),LOOKUP(9.99999999999999E+307,$M$2:M910)+1,"")</f>
        <v>745</v>
      </c>
      <c r="N911" s="31" t="e">
        <f>IF(AND(B911=N$1),LOOKUP(9.99999999999999E+307,$N$2:N910)+1,"")</f>
        <v>#REF!</v>
      </c>
      <c r="O911" s="31" t="e">
        <f>IF(AND($B911=O$1),LOOKUP(9.99999999999999E+307,$O$2:O910)+1,"")</f>
        <v>#REF!</v>
      </c>
      <c r="P911" s="31" t="e">
        <f>IF(AND($B911=P$1),LOOKUP(9.99999999999999E+307,$P$2:P910)+1,"")</f>
        <v>#REF!</v>
      </c>
      <c r="Q911" s="31" t="e">
        <f>IF(AND($B911=Q$1),LOOKUP(9.99999999999999E+307,$Q$2:Q910)+1,"")</f>
        <v>#REF!</v>
      </c>
      <c r="R911" s="31">
        <f>IF(AND($B911=R$1),LOOKUP(9.99999999999999E+307,$R$2:R910)+1,"")</f>
        <v>745</v>
      </c>
      <c r="S911" s="31">
        <f>IF(AND($B911=S$1),LOOKUP(9.99999999999999E+307,$S$2:S910)+1,"")</f>
        <v>745</v>
      </c>
      <c r="T911" s="265"/>
      <c r="U911" s="265"/>
      <c r="V911" s="265"/>
      <c r="AA911" s="254" t="str">
        <f t="shared" si="104"/>
        <v/>
      </c>
      <c r="AB911" s="254" t="str">
        <f t="shared" si="105"/>
        <v/>
      </c>
      <c r="AC911" s="255">
        <f t="shared" si="101"/>
        <v>0</v>
      </c>
      <c r="AD911" s="255">
        <f t="shared" si="102"/>
        <v>3836</v>
      </c>
      <c r="AE911" s="256" t="str">
        <f t="shared" si="106"/>
        <v/>
      </c>
      <c r="AF911" s="252" t="str">
        <f t="shared" si="100"/>
        <v>-</v>
      </c>
    </row>
    <row r="912" spans="1:32" ht="20.149999999999999" customHeight="1" x14ac:dyDescent="0.75">
      <c r="A912" s="31">
        <v>910</v>
      </c>
      <c r="B912" s="237"/>
      <c r="C912" s="257"/>
      <c r="D912" s="258"/>
      <c r="E912" s="264"/>
      <c r="F912" s="264"/>
      <c r="G912" s="253" t="str">
        <f t="shared" si="103"/>
        <v/>
      </c>
      <c r="H912" s="31" t="str">
        <f>IF(AND(B912=H$1),LOOKUP(9.99999999999999E+307,$H$2:H911)+1,"")</f>
        <v/>
      </c>
      <c r="I912" s="31" t="str">
        <f>IF(AND(B912=I$1),LOOKUP(9.99999999999999E+307,$I$2:I911)+1,"")</f>
        <v/>
      </c>
      <c r="J912" s="31">
        <f>IF(AND(B912=J$1),LOOKUP(9.99999999999999E+307,$J$2:J911)+1,"")</f>
        <v>746</v>
      </c>
      <c r="K912" s="31">
        <f>IF(AND(B912=K$1),LOOKUP(9.99999999999999E+307,$K$2:K911)+1,"")</f>
        <v>746</v>
      </c>
      <c r="L912" s="31">
        <f>IF(AND(B912=L$1),LOOKUP(9.99999999999999E+307,$L$2:L911)+1,"")</f>
        <v>746</v>
      </c>
      <c r="M912" s="31">
        <f>IF(AND(B912=M$1),LOOKUP(9.99999999999999E+307,$M$2:M911)+1,"")</f>
        <v>746</v>
      </c>
      <c r="N912" s="31" t="e">
        <f>IF(AND(B912=N$1),LOOKUP(9.99999999999999E+307,$N$2:N911)+1,"")</f>
        <v>#REF!</v>
      </c>
      <c r="O912" s="31" t="e">
        <f>IF(AND($B912=O$1),LOOKUP(9.99999999999999E+307,$O$2:O911)+1,"")</f>
        <v>#REF!</v>
      </c>
      <c r="P912" s="31" t="e">
        <f>IF(AND($B912=P$1),LOOKUP(9.99999999999999E+307,$P$2:P911)+1,"")</f>
        <v>#REF!</v>
      </c>
      <c r="Q912" s="31" t="e">
        <f>IF(AND($B912=Q$1),LOOKUP(9.99999999999999E+307,$Q$2:Q911)+1,"")</f>
        <v>#REF!</v>
      </c>
      <c r="R912" s="31">
        <f>IF(AND($B912=R$1),LOOKUP(9.99999999999999E+307,$R$2:R911)+1,"")</f>
        <v>746</v>
      </c>
      <c r="S912" s="31">
        <f>IF(AND($B912=S$1),LOOKUP(9.99999999999999E+307,$S$2:S911)+1,"")</f>
        <v>746</v>
      </c>
      <c r="T912" s="265"/>
      <c r="U912" s="265"/>
      <c r="V912" s="265"/>
      <c r="AA912" s="254" t="str">
        <f t="shared" si="104"/>
        <v/>
      </c>
      <c r="AB912" s="254" t="str">
        <f t="shared" si="105"/>
        <v/>
      </c>
      <c r="AC912" s="255">
        <f t="shared" si="101"/>
        <v>0</v>
      </c>
      <c r="AD912" s="255">
        <f t="shared" si="102"/>
        <v>3836</v>
      </c>
      <c r="AE912" s="256" t="str">
        <f t="shared" si="106"/>
        <v/>
      </c>
      <c r="AF912" s="252" t="str">
        <f t="shared" si="100"/>
        <v>-</v>
      </c>
    </row>
    <row r="913" spans="1:32" ht="20.149999999999999" customHeight="1" x14ac:dyDescent="0.75">
      <c r="A913" s="31">
        <v>911</v>
      </c>
      <c r="B913" s="237"/>
      <c r="C913" s="270"/>
      <c r="D913" s="258"/>
      <c r="E913" s="259"/>
      <c r="F913" s="259"/>
      <c r="G913" s="253" t="str">
        <f t="shared" si="103"/>
        <v/>
      </c>
      <c r="H913" s="31" t="str">
        <f>IF(AND(B913=H$1),LOOKUP(9.99999999999999E+307,$H$2:H912)+1,"")</f>
        <v/>
      </c>
      <c r="I913" s="31" t="str">
        <f>IF(AND(B913=I$1),LOOKUP(9.99999999999999E+307,$I$2:I912)+1,"")</f>
        <v/>
      </c>
      <c r="J913" s="31">
        <f>IF(AND(B913=J$1),LOOKUP(9.99999999999999E+307,$J$2:J912)+1,"")</f>
        <v>747</v>
      </c>
      <c r="K913" s="31">
        <f>IF(AND(B913=K$1),LOOKUP(9.99999999999999E+307,$K$2:K912)+1,"")</f>
        <v>747</v>
      </c>
      <c r="L913" s="31">
        <f>IF(AND(B913=L$1),LOOKUP(9.99999999999999E+307,$L$2:L912)+1,"")</f>
        <v>747</v>
      </c>
      <c r="M913" s="31">
        <f>IF(AND(B913=M$1),LOOKUP(9.99999999999999E+307,$M$2:M912)+1,"")</f>
        <v>747</v>
      </c>
      <c r="N913" s="31" t="e">
        <f>IF(AND(B913=N$1),LOOKUP(9.99999999999999E+307,$N$2:N912)+1,"")</f>
        <v>#REF!</v>
      </c>
      <c r="O913" s="31" t="e">
        <f>IF(AND($B913=O$1),LOOKUP(9.99999999999999E+307,$O$2:O912)+1,"")</f>
        <v>#REF!</v>
      </c>
      <c r="P913" s="31" t="e">
        <f>IF(AND($B913=P$1),LOOKUP(9.99999999999999E+307,$P$2:P912)+1,"")</f>
        <v>#REF!</v>
      </c>
      <c r="Q913" s="31" t="e">
        <f>IF(AND($B913=Q$1),LOOKUP(9.99999999999999E+307,$Q$2:Q912)+1,"")</f>
        <v>#REF!</v>
      </c>
      <c r="R913" s="31">
        <f>IF(AND($B913=R$1),LOOKUP(9.99999999999999E+307,$R$2:R912)+1,"")</f>
        <v>747</v>
      </c>
      <c r="S913" s="31">
        <f>IF(AND($B913=S$1),LOOKUP(9.99999999999999E+307,$S$2:S912)+1,"")</f>
        <v>747</v>
      </c>
      <c r="T913" s="265"/>
      <c r="U913" s="265"/>
      <c r="V913" s="265"/>
      <c r="AA913" s="254" t="str">
        <f t="shared" si="104"/>
        <v/>
      </c>
      <c r="AB913" s="254" t="str">
        <f t="shared" si="105"/>
        <v/>
      </c>
      <c r="AC913" s="255">
        <f t="shared" si="101"/>
        <v>0</v>
      </c>
      <c r="AD913" s="255">
        <f t="shared" si="102"/>
        <v>3836</v>
      </c>
      <c r="AE913" s="256" t="str">
        <f t="shared" si="106"/>
        <v/>
      </c>
      <c r="AF913" s="252" t="str">
        <f t="shared" si="100"/>
        <v>-</v>
      </c>
    </row>
    <row r="914" spans="1:32" ht="20.149999999999999" customHeight="1" x14ac:dyDescent="0.75">
      <c r="A914" s="31">
        <v>912</v>
      </c>
      <c r="B914" s="237"/>
      <c r="C914" s="272"/>
      <c r="D914" s="258"/>
      <c r="E914" s="259"/>
      <c r="F914" s="259"/>
      <c r="G914" s="253" t="str">
        <f t="shared" si="103"/>
        <v/>
      </c>
      <c r="H914" s="31" t="str">
        <f>IF(AND(B914=H$1),LOOKUP(9.99999999999999E+307,$H$2:H913)+1,"")</f>
        <v/>
      </c>
      <c r="I914" s="31" t="str">
        <f>IF(AND(B914=I$1),LOOKUP(9.99999999999999E+307,$I$2:I913)+1,"")</f>
        <v/>
      </c>
      <c r="J914" s="31">
        <f>IF(AND(B914=J$1),LOOKUP(9.99999999999999E+307,$J$2:J913)+1,"")</f>
        <v>748</v>
      </c>
      <c r="K914" s="31">
        <f>IF(AND(B914=K$1),LOOKUP(9.99999999999999E+307,$K$2:K913)+1,"")</f>
        <v>748</v>
      </c>
      <c r="L914" s="31">
        <f>IF(AND(B914=L$1),LOOKUP(9.99999999999999E+307,$L$2:L913)+1,"")</f>
        <v>748</v>
      </c>
      <c r="M914" s="31">
        <f>IF(AND(B914=M$1),LOOKUP(9.99999999999999E+307,$M$2:M913)+1,"")</f>
        <v>748</v>
      </c>
      <c r="N914" s="31" t="e">
        <f>IF(AND(B914=N$1),LOOKUP(9.99999999999999E+307,$N$2:N913)+1,"")</f>
        <v>#REF!</v>
      </c>
      <c r="O914" s="31" t="e">
        <f>IF(AND($B914=O$1),LOOKUP(9.99999999999999E+307,$O$2:O913)+1,"")</f>
        <v>#REF!</v>
      </c>
      <c r="P914" s="31" t="e">
        <f>IF(AND($B914=P$1),LOOKUP(9.99999999999999E+307,$P$2:P913)+1,"")</f>
        <v>#REF!</v>
      </c>
      <c r="Q914" s="31" t="e">
        <f>IF(AND($B914=Q$1),LOOKUP(9.99999999999999E+307,$Q$2:Q913)+1,"")</f>
        <v>#REF!</v>
      </c>
      <c r="R914" s="31">
        <f>IF(AND($B914=R$1),LOOKUP(9.99999999999999E+307,$R$2:R913)+1,"")</f>
        <v>748</v>
      </c>
      <c r="S914" s="31">
        <f>IF(AND($B914=S$1),LOOKUP(9.99999999999999E+307,$S$2:S913)+1,"")</f>
        <v>748</v>
      </c>
      <c r="T914" s="265"/>
      <c r="U914" s="265"/>
      <c r="V914" s="265"/>
      <c r="AA914" s="254" t="str">
        <f t="shared" si="104"/>
        <v/>
      </c>
      <c r="AB914" s="254" t="str">
        <f t="shared" si="105"/>
        <v/>
      </c>
      <c r="AC914" s="255">
        <f t="shared" si="101"/>
        <v>0</v>
      </c>
      <c r="AD914" s="255">
        <f t="shared" si="102"/>
        <v>3836</v>
      </c>
      <c r="AE914" s="256" t="str">
        <f t="shared" si="106"/>
        <v/>
      </c>
      <c r="AF914" s="252" t="str">
        <f t="shared" si="100"/>
        <v>-</v>
      </c>
    </row>
    <row r="915" spans="1:32" ht="20.149999999999999" customHeight="1" x14ac:dyDescent="0.75">
      <c r="A915" s="31">
        <v>913</v>
      </c>
      <c r="B915" s="237"/>
      <c r="C915" s="270"/>
      <c r="D915" s="258"/>
      <c r="E915" s="259"/>
      <c r="F915" s="259"/>
      <c r="G915" s="253" t="str">
        <f t="shared" si="103"/>
        <v/>
      </c>
      <c r="H915" s="31" t="str">
        <f>IF(AND(B915=H$1),LOOKUP(9.99999999999999E+307,$H$2:H914)+1,"")</f>
        <v/>
      </c>
      <c r="I915" s="31" t="str">
        <f>IF(AND(B915=I$1),LOOKUP(9.99999999999999E+307,$I$2:I914)+1,"")</f>
        <v/>
      </c>
      <c r="J915" s="31">
        <f>IF(AND(B915=J$1),LOOKUP(9.99999999999999E+307,$J$2:J914)+1,"")</f>
        <v>749</v>
      </c>
      <c r="K915" s="31">
        <f>IF(AND(B915=K$1),LOOKUP(9.99999999999999E+307,$K$2:K914)+1,"")</f>
        <v>749</v>
      </c>
      <c r="L915" s="31">
        <f>IF(AND(B915=L$1),LOOKUP(9.99999999999999E+307,$L$2:L914)+1,"")</f>
        <v>749</v>
      </c>
      <c r="M915" s="31">
        <f>IF(AND(B915=M$1),LOOKUP(9.99999999999999E+307,$M$2:M914)+1,"")</f>
        <v>749</v>
      </c>
      <c r="N915" s="31" t="e">
        <f>IF(AND(B915=N$1),LOOKUP(9.99999999999999E+307,$N$2:N914)+1,"")</f>
        <v>#REF!</v>
      </c>
      <c r="O915" s="31" t="e">
        <f>IF(AND($B915=O$1),LOOKUP(9.99999999999999E+307,$O$2:O914)+1,"")</f>
        <v>#REF!</v>
      </c>
      <c r="P915" s="31" t="e">
        <f>IF(AND($B915=P$1),LOOKUP(9.99999999999999E+307,$P$2:P914)+1,"")</f>
        <v>#REF!</v>
      </c>
      <c r="Q915" s="31" t="e">
        <f>IF(AND($B915=Q$1),LOOKUP(9.99999999999999E+307,$Q$2:Q914)+1,"")</f>
        <v>#REF!</v>
      </c>
      <c r="R915" s="31">
        <f>IF(AND($B915=R$1),LOOKUP(9.99999999999999E+307,$R$2:R914)+1,"")</f>
        <v>749</v>
      </c>
      <c r="S915" s="31">
        <f>IF(AND($B915=S$1),LOOKUP(9.99999999999999E+307,$S$2:S914)+1,"")</f>
        <v>749</v>
      </c>
      <c r="T915" s="265"/>
      <c r="U915" s="265"/>
      <c r="V915" s="265"/>
      <c r="AA915" s="254" t="str">
        <f t="shared" si="104"/>
        <v/>
      </c>
      <c r="AB915" s="254" t="str">
        <f t="shared" si="105"/>
        <v/>
      </c>
      <c r="AC915" s="255">
        <f t="shared" si="101"/>
        <v>0</v>
      </c>
      <c r="AD915" s="255">
        <f t="shared" si="102"/>
        <v>3836</v>
      </c>
      <c r="AE915" s="256" t="str">
        <f t="shared" si="106"/>
        <v/>
      </c>
      <c r="AF915" s="252" t="str">
        <f t="shared" si="100"/>
        <v>-</v>
      </c>
    </row>
    <row r="916" spans="1:32" ht="20.149999999999999" customHeight="1" x14ac:dyDescent="0.75">
      <c r="A916" s="31">
        <v>914</v>
      </c>
      <c r="B916" s="237"/>
      <c r="C916" s="257"/>
      <c r="D916" s="258"/>
      <c r="E916" s="264"/>
      <c r="F916" s="264"/>
      <c r="G916" s="253" t="str">
        <f t="shared" si="103"/>
        <v/>
      </c>
      <c r="H916" s="31" t="str">
        <f>IF(AND(B916=H$1),LOOKUP(9.99999999999999E+307,$H$2:H915)+1,"")</f>
        <v/>
      </c>
      <c r="I916" s="31" t="str">
        <f>IF(AND(B916=I$1),LOOKUP(9.99999999999999E+307,$I$2:I915)+1,"")</f>
        <v/>
      </c>
      <c r="J916" s="31">
        <f>IF(AND(B916=J$1),LOOKUP(9.99999999999999E+307,$J$2:J915)+1,"")</f>
        <v>750</v>
      </c>
      <c r="K916" s="31">
        <f>IF(AND(B916=K$1),LOOKUP(9.99999999999999E+307,$K$2:K915)+1,"")</f>
        <v>750</v>
      </c>
      <c r="L916" s="31">
        <f>IF(AND(B916=L$1),LOOKUP(9.99999999999999E+307,$L$2:L915)+1,"")</f>
        <v>750</v>
      </c>
      <c r="M916" s="31">
        <f>IF(AND(B916=M$1),LOOKUP(9.99999999999999E+307,$M$2:M915)+1,"")</f>
        <v>750</v>
      </c>
      <c r="N916" s="31" t="e">
        <f>IF(AND(B916=N$1),LOOKUP(9.99999999999999E+307,$N$2:N915)+1,"")</f>
        <v>#REF!</v>
      </c>
      <c r="O916" s="31" t="e">
        <f>IF(AND($B916=O$1),LOOKUP(9.99999999999999E+307,$O$2:O915)+1,"")</f>
        <v>#REF!</v>
      </c>
      <c r="P916" s="31" t="e">
        <f>IF(AND($B916=P$1),LOOKUP(9.99999999999999E+307,$P$2:P915)+1,"")</f>
        <v>#REF!</v>
      </c>
      <c r="Q916" s="31" t="e">
        <f>IF(AND($B916=Q$1),LOOKUP(9.99999999999999E+307,$Q$2:Q915)+1,"")</f>
        <v>#REF!</v>
      </c>
      <c r="R916" s="31">
        <f>IF(AND($B916=R$1),LOOKUP(9.99999999999999E+307,$R$2:R915)+1,"")</f>
        <v>750</v>
      </c>
      <c r="S916" s="31">
        <f>IF(AND($B916=S$1),LOOKUP(9.99999999999999E+307,$S$2:S915)+1,"")</f>
        <v>750</v>
      </c>
      <c r="T916" s="265"/>
      <c r="U916" s="265"/>
      <c r="V916" s="265"/>
      <c r="AA916" s="254" t="str">
        <f t="shared" si="104"/>
        <v/>
      </c>
      <c r="AB916" s="254" t="str">
        <f t="shared" si="105"/>
        <v/>
      </c>
      <c r="AC916" s="255">
        <f t="shared" si="101"/>
        <v>0</v>
      </c>
      <c r="AD916" s="255">
        <f t="shared" si="102"/>
        <v>3836</v>
      </c>
      <c r="AE916" s="256" t="str">
        <f t="shared" si="106"/>
        <v/>
      </c>
      <c r="AF916" s="252" t="str">
        <f t="shared" si="100"/>
        <v>-</v>
      </c>
    </row>
    <row r="917" spans="1:32" ht="20.149999999999999" customHeight="1" x14ac:dyDescent="0.75">
      <c r="A917" s="31">
        <v>915</v>
      </c>
      <c r="B917" s="237"/>
      <c r="C917" s="270"/>
      <c r="D917" s="258"/>
      <c r="E917" s="259"/>
      <c r="F917" s="259"/>
      <c r="G917" s="253" t="str">
        <f t="shared" si="103"/>
        <v/>
      </c>
      <c r="H917" s="31" t="str">
        <f>IF(AND(B917=H$1),LOOKUP(9.99999999999999E+307,$H$2:H916)+1,"")</f>
        <v/>
      </c>
      <c r="I917" s="31" t="str">
        <f>IF(AND(B917=I$1),LOOKUP(9.99999999999999E+307,$I$2:I916)+1,"")</f>
        <v/>
      </c>
      <c r="J917" s="31">
        <f>IF(AND(B917=J$1),LOOKUP(9.99999999999999E+307,$J$2:J916)+1,"")</f>
        <v>751</v>
      </c>
      <c r="K917" s="31">
        <f>IF(AND(B917=K$1),LOOKUP(9.99999999999999E+307,$K$2:K916)+1,"")</f>
        <v>751</v>
      </c>
      <c r="L917" s="31">
        <f>IF(AND(B917=L$1),LOOKUP(9.99999999999999E+307,$L$2:L916)+1,"")</f>
        <v>751</v>
      </c>
      <c r="M917" s="31">
        <f>IF(AND(B917=M$1),LOOKUP(9.99999999999999E+307,$M$2:M916)+1,"")</f>
        <v>751</v>
      </c>
      <c r="N917" s="31" t="e">
        <f>IF(AND(B917=N$1),LOOKUP(9.99999999999999E+307,$N$2:N916)+1,"")</f>
        <v>#REF!</v>
      </c>
      <c r="O917" s="31" t="e">
        <f>IF(AND($B917=O$1),LOOKUP(9.99999999999999E+307,$O$2:O916)+1,"")</f>
        <v>#REF!</v>
      </c>
      <c r="P917" s="31" t="e">
        <f>IF(AND($B917=P$1),LOOKUP(9.99999999999999E+307,$P$2:P916)+1,"")</f>
        <v>#REF!</v>
      </c>
      <c r="Q917" s="31" t="e">
        <f>IF(AND($B917=Q$1),LOOKUP(9.99999999999999E+307,$Q$2:Q916)+1,"")</f>
        <v>#REF!</v>
      </c>
      <c r="R917" s="31">
        <f>IF(AND($B917=R$1),LOOKUP(9.99999999999999E+307,$R$2:R916)+1,"")</f>
        <v>751</v>
      </c>
      <c r="S917" s="31">
        <f>IF(AND($B917=S$1),LOOKUP(9.99999999999999E+307,$S$2:S916)+1,"")</f>
        <v>751</v>
      </c>
      <c r="T917" s="265"/>
      <c r="U917" s="265"/>
      <c r="V917" s="265"/>
      <c r="AA917" s="254" t="str">
        <f t="shared" si="104"/>
        <v/>
      </c>
      <c r="AB917" s="254" t="str">
        <f t="shared" si="105"/>
        <v/>
      </c>
      <c r="AC917" s="255">
        <f t="shared" si="101"/>
        <v>0</v>
      </c>
      <c r="AD917" s="255">
        <f t="shared" si="102"/>
        <v>3836</v>
      </c>
      <c r="AE917" s="256" t="str">
        <f t="shared" si="106"/>
        <v/>
      </c>
      <c r="AF917" s="252" t="str">
        <f t="shared" si="100"/>
        <v>-</v>
      </c>
    </row>
    <row r="918" spans="1:32" ht="20.149999999999999" customHeight="1" x14ac:dyDescent="0.75">
      <c r="A918" s="31">
        <v>916</v>
      </c>
      <c r="B918" s="237"/>
      <c r="C918" s="270"/>
      <c r="D918" s="258"/>
      <c r="E918" s="259"/>
      <c r="F918" s="259"/>
      <c r="G918" s="253" t="str">
        <f t="shared" si="103"/>
        <v/>
      </c>
      <c r="H918" s="31" t="str">
        <f>IF(AND(B918=H$1),LOOKUP(9.99999999999999E+307,$H$2:H917)+1,"")</f>
        <v/>
      </c>
      <c r="I918" s="31" t="str">
        <f>IF(AND(B918=I$1),LOOKUP(9.99999999999999E+307,$I$2:I917)+1,"")</f>
        <v/>
      </c>
      <c r="J918" s="31">
        <f>IF(AND(B918=J$1),LOOKUP(9.99999999999999E+307,$J$2:J917)+1,"")</f>
        <v>752</v>
      </c>
      <c r="K918" s="31">
        <f>IF(AND(B918=K$1),LOOKUP(9.99999999999999E+307,$K$2:K917)+1,"")</f>
        <v>752</v>
      </c>
      <c r="L918" s="31">
        <f>IF(AND(B918=L$1),LOOKUP(9.99999999999999E+307,$L$2:L917)+1,"")</f>
        <v>752</v>
      </c>
      <c r="M918" s="31">
        <f>IF(AND(B918=M$1),LOOKUP(9.99999999999999E+307,$M$2:M917)+1,"")</f>
        <v>752</v>
      </c>
      <c r="N918" s="31" t="e">
        <f>IF(AND(B918=N$1),LOOKUP(9.99999999999999E+307,$N$2:N917)+1,"")</f>
        <v>#REF!</v>
      </c>
      <c r="O918" s="31" t="e">
        <f>IF(AND($B918=O$1),LOOKUP(9.99999999999999E+307,$O$2:O917)+1,"")</f>
        <v>#REF!</v>
      </c>
      <c r="P918" s="31" t="e">
        <f>IF(AND($B918=P$1),LOOKUP(9.99999999999999E+307,$P$2:P917)+1,"")</f>
        <v>#REF!</v>
      </c>
      <c r="Q918" s="31" t="e">
        <f>IF(AND($B918=Q$1),LOOKUP(9.99999999999999E+307,$Q$2:Q917)+1,"")</f>
        <v>#REF!</v>
      </c>
      <c r="R918" s="31">
        <f>IF(AND($B918=R$1),LOOKUP(9.99999999999999E+307,$R$2:R917)+1,"")</f>
        <v>752</v>
      </c>
      <c r="S918" s="31">
        <f>IF(AND($B918=S$1),LOOKUP(9.99999999999999E+307,$S$2:S917)+1,"")</f>
        <v>752</v>
      </c>
      <c r="T918" s="265"/>
      <c r="U918" s="265"/>
      <c r="V918" s="265"/>
      <c r="AA918" s="254" t="str">
        <f t="shared" si="104"/>
        <v/>
      </c>
      <c r="AB918" s="254" t="str">
        <f t="shared" si="105"/>
        <v/>
      </c>
      <c r="AC918" s="255">
        <f t="shared" si="101"/>
        <v>0</v>
      </c>
      <c r="AD918" s="255">
        <f t="shared" si="102"/>
        <v>3836</v>
      </c>
      <c r="AE918" s="256" t="str">
        <f t="shared" si="106"/>
        <v/>
      </c>
      <c r="AF918" s="252" t="str">
        <f t="shared" si="100"/>
        <v>-</v>
      </c>
    </row>
    <row r="919" spans="1:32" ht="20.149999999999999" customHeight="1" x14ac:dyDescent="0.75">
      <c r="A919" s="31">
        <v>917</v>
      </c>
      <c r="B919" s="237"/>
      <c r="C919" s="272"/>
      <c r="D919" s="258"/>
      <c r="E919" s="259"/>
      <c r="F919" s="259"/>
      <c r="G919" s="253" t="str">
        <f t="shared" si="103"/>
        <v/>
      </c>
      <c r="H919" s="31" t="str">
        <f>IF(AND(B919=H$1),LOOKUP(9.99999999999999E+307,$H$2:H918)+1,"")</f>
        <v/>
      </c>
      <c r="I919" s="31" t="str">
        <f>IF(AND(B919=I$1),LOOKUP(9.99999999999999E+307,$I$2:I918)+1,"")</f>
        <v/>
      </c>
      <c r="J919" s="31">
        <f>IF(AND(B919=J$1),LOOKUP(9.99999999999999E+307,$J$2:J918)+1,"")</f>
        <v>753</v>
      </c>
      <c r="K919" s="31">
        <f>IF(AND(B919=K$1),LOOKUP(9.99999999999999E+307,$K$2:K918)+1,"")</f>
        <v>753</v>
      </c>
      <c r="L919" s="31">
        <f>IF(AND(B919=L$1),LOOKUP(9.99999999999999E+307,$L$2:L918)+1,"")</f>
        <v>753</v>
      </c>
      <c r="M919" s="31">
        <f>IF(AND(B919=M$1),LOOKUP(9.99999999999999E+307,$M$2:M918)+1,"")</f>
        <v>753</v>
      </c>
      <c r="N919" s="31" t="e">
        <f>IF(AND(B919=N$1),LOOKUP(9.99999999999999E+307,$N$2:N918)+1,"")</f>
        <v>#REF!</v>
      </c>
      <c r="O919" s="31" t="e">
        <f>IF(AND($B919=O$1),LOOKUP(9.99999999999999E+307,$O$2:O918)+1,"")</f>
        <v>#REF!</v>
      </c>
      <c r="P919" s="31" t="e">
        <f>IF(AND($B919=P$1),LOOKUP(9.99999999999999E+307,$P$2:P918)+1,"")</f>
        <v>#REF!</v>
      </c>
      <c r="Q919" s="31" t="e">
        <f>IF(AND($B919=Q$1),LOOKUP(9.99999999999999E+307,$Q$2:Q918)+1,"")</f>
        <v>#REF!</v>
      </c>
      <c r="R919" s="31">
        <f>IF(AND($B919=R$1),LOOKUP(9.99999999999999E+307,$R$2:R918)+1,"")</f>
        <v>753</v>
      </c>
      <c r="S919" s="31">
        <f>IF(AND($B919=S$1),LOOKUP(9.99999999999999E+307,$S$2:S918)+1,"")</f>
        <v>753</v>
      </c>
      <c r="T919" s="265"/>
      <c r="U919" s="265"/>
      <c r="V919" s="265"/>
      <c r="AA919" s="254" t="str">
        <f t="shared" si="104"/>
        <v/>
      </c>
      <c r="AB919" s="254" t="str">
        <f t="shared" si="105"/>
        <v/>
      </c>
      <c r="AC919" s="255">
        <f t="shared" si="101"/>
        <v>0</v>
      </c>
      <c r="AD919" s="255">
        <f t="shared" si="102"/>
        <v>3836</v>
      </c>
      <c r="AE919" s="256" t="str">
        <f t="shared" si="106"/>
        <v/>
      </c>
      <c r="AF919" s="252" t="str">
        <f t="shared" si="100"/>
        <v>-</v>
      </c>
    </row>
    <row r="920" spans="1:32" ht="20.149999999999999" customHeight="1" x14ac:dyDescent="0.75">
      <c r="A920" s="31">
        <v>918</v>
      </c>
      <c r="B920" s="237"/>
      <c r="C920" s="257"/>
      <c r="D920" s="258"/>
      <c r="E920" s="264"/>
      <c r="F920" s="264"/>
      <c r="G920" s="253" t="str">
        <f t="shared" si="103"/>
        <v/>
      </c>
      <c r="H920" s="31" t="str">
        <f>IF(AND(B920=H$1),LOOKUP(9.99999999999999E+307,$H$2:H919)+1,"")</f>
        <v/>
      </c>
      <c r="I920" s="31" t="str">
        <f>IF(AND(B920=I$1),LOOKUP(9.99999999999999E+307,$I$2:I919)+1,"")</f>
        <v/>
      </c>
      <c r="J920" s="31">
        <f>IF(AND(B920=J$1),LOOKUP(9.99999999999999E+307,$J$2:J919)+1,"")</f>
        <v>754</v>
      </c>
      <c r="K920" s="31">
        <f>IF(AND(B920=K$1),LOOKUP(9.99999999999999E+307,$K$2:K919)+1,"")</f>
        <v>754</v>
      </c>
      <c r="L920" s="31">
        <f>IF(AND(B920=L$1),LOOKUP(9.99999999999999E+307,$L$2:L919)+1,"")</f>
        <v>754</v>
      </c>
      <c r="M920" s="31">
        <f>IF(AND(B920=M$1),LOOKUP(9.99999999999999E+307,$M$2:M919)+1,"")</f>
        <v>754</v>
      </c>
      <c r="N920" s="31" t="e">
        <f>IF(AND(B920=N$1),LOOKUP(9.99999999999999E+307,$N$2:N919)+1,"")</f>
        <v>#REF!</v>
      </c>
      <c r="O920" s="31" t="e">
        <f>IF(AND($B920=O$1),LOOKUP(9.99999999999999E+307,$O$2:O919)+1,"")</f>
        <v>#REF!</v>
      </c>
      <c r="P920" s="31" t="e">
        <f>IF(AND($B920=P$1),LOOKUP(9.99999999999999E+307,$P$2:P919)+1,"")</f>
        <v>#REF!</v>
      </c>
      <c r="Q920" s="31" t="e">
        <f>IF(AND($B920=Q$1),LOOKUP(9.99999999999999E+307,$Q$2:Q919)+1,"")</f>
        <v>#REF!</v>
      </c>
      <c r="R920" s="31">
        <f>IF(AND($B920=R$1),LOOKUP(9.99999999999999E+307,$R$2:R919)+1,"")</f>
        <v>754</v>
      </c>
      <c r="S920" s="31">
        <f>IF(AND($B920=S$1),LOOKUP(9.99999999999999E+307,$S$2:S919)+1,"")</f>
        <v>754</v>
      </c>
      <c r="T920" s="265"/>
      <c r="U920" s="265"/>
      <c r="V920" s="265"/>
      <c r="AA920" s="254" t="str">
        <f t="shared" si="104"/>
        <v/>
      </c>
      <c r="AB920" s="254" t="str">
        <f t="shared" si="105"/>
        <v/>
      </c>
      <c r="AC920" s="255">
        <f t="shared" si="101"/>
        <v>0</v>
      </c>
      <c r="AD920" s="255">
        <f t="shared" si="102"/>
        <v>3836</v>
      </c>
      <c r="AE920" s="256" t="str">
        <f t="shared" si="106"/>
        <v/>
      </c>
      <c r="AF920" s="252" t="str">
        <f t="shared" si="100"/>
        <v>-</v>
      </c>
    </row>
    <row r="921" spans="1:32" ht="20.149999999999999" customHeight="1" x14ac:dyDescent="0.75">
      <c r="A921" s="31">
        <v>919</v>
      </c>
      <c r="B921" s="237"/>
      <c r="C921" s="271"/>
      <c r="D921" s="258"/>
      <c r="E921" s="259"/>
      <c r="F921" s="259"/>
      <c r="G921" s="253" t="str">
        <f t="shared" si="103"/>
        <v/>
      </c>
      <c r="H921" s="31" t="str">
        <f>IF(AND(B921=H$1),LOOKUP(9.99999999999999E+307,$H$2:H920)+1,"")</f>
        <v/>
      </c>
      <c r="I921" s="31" t="str">
        <f>IF(AND(B921=I$1),LOOKUP(9.99999999999999E+307,$I$2:I920)+1,"")</f>
        <v/>
      </c>
      <c r="J921" s="31">
        <f>IF(AND(B921=J$1),LOOKUP(9.99999999999999E+307,$J$2:J920)+1,"")</f>
        <v>755</v>
      </c>
      <c r="K921" s="31">
        <f>IF(AND(B921=K$1),LOOKUP(9.99999999999999E+307,$K$2:K920)+1,"")</f>
        <v>755</v>
      </c>
      <c r="L921" s="31">
        <f>IF(AND(B921=L$1),LOOKUP(9.99999999999999E+307,$L$2:L920)+1,"")</f>
        <v>755</v>
      </c>
      <c r="M921" s="31">
        <f>IF(AND(B921=M$1),LOOKUP(9.99999999999999E+307,$M$2:M920)+1,"")</f>
        <v>755</v>
      </c>
      <c r="N921" s="31" t="e">
        <f>IF(AND(B921=N$1),LOOKUP(9.99999999999999E+307,$N$2:N920)+1,"")</f>
        <v>#REF!</v>
      </c>
      <c r="O921" s="31" t="e">
        <f>IF(AND($B921=O$1),LOOKUP(9.99999999999999E+307,$O$2:O920)+1,"")</f>
        <v>#REF!</v>
      </c>
      <c r="P921" s="31" t="e">
        <f>IF(AND($B921=P$1),LOOKUP(9.99999999999999E+307,$P$2:P920)+1,"")</f>
        <v>#REF!</v>
      </c>
      <c r="Q921" s="31" t="e">
        <f>IF(AND($B921=Q$1),LOOKUP(9.99999999999999E+307,$Q$2:Q920)+1,"")</f>
        <v>#REF!</v>
      </c>
      <c r="R921" s="31">
        <f>IF(AND($B921=R$1),LOOKUP(9.99999999999999E+307,$R$2:R920)+1,"")</f>
        <v>755</v>
      </c>
      <c r="S921" s="31">
        <f>IF(AND($B921=S$1),LOOKUP(9.99999999999999E+307,$S$2:S920)+1,"")</f>
        <v>755</v>
      </c>
      <c r="T921" s="265"/>
      <c r="U921" s="265"/>
      <c r="V921" s="265"/>
      <c r="AA921" s="254" t="str">
        <f t="shared" si="104"/>
        <v/>
      </c>
      <c r="AB921" s="254" t="str">
        <f t="shared" si="105"/>
        <v/>
      </c>
      <c r="AC921" s="255">
        <f t="shared" si="101"/>
        <v>0</v>
      </c>
      <c r="AD921" s="255">
        <f t="shared" si="102"/>
        <v>3836</v>
      </c>
      <c r="AE921" s="256" t="str">
        <f t="shared" si="106"/>
        <v/>
      </c>
      <c r="AF921" s="252" t="str">
        <f t="shared" si="100"/>
        <v>-</v>
      </c>
    </row>
    <row r="922" spans="1:32" ht="20.149999999999999" customHeight="1" x14ac:dyDescent="0.75">
      <c r="A922" s="31">
        <v>920</v>
      </c>
      <c r="B922" s="237"/>
      <c r="C922" s="257"/>
      <c r="D922" s="258"/>
      <c r="E922" s="264"/>
      <c r="F922" s="264"/>
      <c r="G922" s="253" t="str">
        <f t="shared" si="103"/>
        <v/>
      </c>
      <c r="H922" s="31" t="str">
        <f>IF(AND(B922=H$1),LOOKUP(9.99999999999999E+307,$H$2:H921)+1,"")</f>
        <v/>
      </c>
      <c r="I922" s="31" t="str">
        <f>IF(AND(B922=I$1),LOOKUP(9.99999999999999E+307,$I$2:I921)+1,"")</f>
        <v/>
      </c>
      <c r="J922" s="31">
        <f>IF(AND(B922=J$1),LOOKUP(9.99999999999999E+307,$J$2:J921)+1,"")</f>
        <v>756</v>
      </c>
      <c r="K922" s="31">
        <f>IF(AND(B922=K$1),LOOKUP(9.99999999999999E+307,$K$2:K921)+1,"")</f>
        <v>756</v>
      </c>
      <c r="L922" s="31">
        <f>IF(AND(B922=L$1),LOOKUP(9.99999999999999E+307,$L$2:L921)+1,"")</f>
        <v>756</v>
      </c>
      <c r="M922" s="31">
        <f>IF(AND(B922=M$1),LOOKUP(9.99999999999999E+307,$M$2:M921)+1,"")</f>
        <v>756</v>
      </c>
      <c r="N922" s="31" t="e">
        <f>IF(AND(B922=N$1),LOOKUP(9.99999999999999E+307,$N$2:N921)+1,"")</f>
        <v>#REF!</v>
      </c>
      <c r="O922" s="31" t="e">
        <f>IF(AND($B922=O$1),LOOKUP(9.99999999999999E+307,$O$2:O921)+1,"")</f>
        <v>#REF!</v>
      </c>
      <c r="P922" s="31" t="e">
        <f>IF(AND($B922=P$1),LOOKUP(9.99999999999999E+307,$P$2:P921)+1,"")</f>
        <v>#REF!</v>
      </c>
      <c r="Q922" s="31" t="e">
        <f>IF(AND($B922=Q$1),LOOKUP(9.99999999999999E+307,$Q$2:Q921)+1,"")</f>
        <v>#REF!</v>
      </c>
      <c r="R922" s="31">
        <f>IF(AND($B922=R$1),LOOKUP(9.99999999999999E+307,$R$2:R921)+1,"")</f>
        <v>756</v>
      </c>
      <c r="S922" s="31">
        <f>IF(AND($B922=S$1),LOOKUP(9.99999999999999E+307,$S$2:S921)+1,"")</f>
        <v>756</v>
      </c>
      <c r="T922" s="265"/>
      <c r="U922" s="265"/>
      <c r="V922" s="265"/>
      <c r="AA922" s="254" t="str">
        <f t="shared" si="104"/>
        <v/>
      </c>
      <c r="AB922" s="254" t="str">
        <f t="shared" si="105"/>
        <v/>
      </c>
      <c r="AC922" s="255">
        <f t="shared" si="101"/>
        <v>0</v>
      </c>
      <c r="AD922" s="255">
        <f t="shared" si="102"/>
        <v>3836</v>
      </c>
      <c r="AE922" s="256" t="str">
        <f t="shared" si="106"/>
        <v/>
      </c>
      <c r="AF922" s="252" t="str">
        <f t="shared" si="100"/>
        <v>-</v>
      </c>
    </row>
    <row r="923" spans="1:32" ht="20.149999999999999" customHeight="1" x14ac:dyDescent="0.75">
      <c r="A923" s="31">
        <v>921</v>
      </c>
      <c r="B923" s="237"/>
      <c r="C923" s="271"/>
      <c r="D923" s="258"/>
      <c r="E923" s="259"/>
      <c r="F923" s="259"/>
      <c r="G923" s="253" t="str">
        <f t="shared" si="103"/>
        <v/>
      </c>
      <c r="H923" s="31" t="str">
        <f>IF(AND(B923=H$1),LOOKUP(9.99999999999999E+307,$H$2:H922)+1,"")</f>
        <v/>
      </c>
      <c r="I923" s="31" t="str">
        <f>IF(AND(B923=I$1),LOOKUP(9.99999999999999E+307,$I$2:I922)+1,"")</f>
        <v/>
      </c>
      <c r="J923" s="31">
        <f>IF(AND(B923=J$1),LOOKUP(9.99999999999999E+307,$J$2:J922)+1,"")</f>
        <v>757</v>
      </c>
      <c r="K923" s="31">
        <f>IF(AND(B923=K$1),LOOKUP(9.99999999999999E+307,$K$2:K922)+1,"")</f>
        <v>757</v>
      </c>
      <c r="L923" s="31">
        <f>IF(AND(B923=L$1),LOOKUP(9.99999999999999E+307,$L$2:L922)+1,"")</f>
        <v>757</v>
      </c>
      <c r="M923" s="31">
        <f>IF(AND(B923=M$1),LOOKUP(9.99999999999999E+307,$M$2:M922)+1,"")</f>
        <v>757</v>
      </c>
      <c r="N923" s="31" t="e">
        <f>IF(AND(B923=N$1),LOOKUP(9.99999999999999E+307,$N$2:N922)+1,"")</f>
        <v>#REF!</v>
      </c>
      <c r="O923" s="31" t="e">
        <f>IF(AND($B923=O$1),LOOKUP(9.99999999999999E+307,$O$2:O922)+1,"")</f>
        <v>#REF!</v>
      </c>
      <c r="P923" s="31" t="e">
        <f>IF(AND($B923=P$1),LOOKUP(9.99999999999999E+307,$P$2:P922)+1,"")</f>
        <v>#REF!</v>
      </c>
      <c r="Q923" s="31" t="e">
        <f>IF(AND($B923=Q$1),LOOKUP(9.99999999999999E+307,$Q$2:Q922)+1,"")</f>
        <v>#REF!</v>
      </c>
      <c r="R923" s="31">
        <f>IF(AND($B923=R$1),LOOKUP(9.99999999999999E+307,$R$2:R922)+1,"")</f>
        <v>757</v>
      </c>
      <c r="S923" s="31">
        <f>IF(AND($B923=S$1),LOOKUP(9.99999999999999E+307,$S$2:S922)+1,"")</f>
        <v>757</v>
      </c>
      <c r="T923" s="265"/>
      <c r="U923" s="265"/>
      <c r="V923" s="265"/>
      <c r="AA923" s="254" t="str">
        <f t="shared" si="104"/>
        <v/>
      </c>
      <c r="AB923" s="254" t="str">
        <f t="shared" si="105"/>
        <v/>
      </c>
      <c r="AC923" s="255">
        <f t="shared" si="101"/>
        <v>0</v>
      </c>
      <c r="AD923" s="255">
        <f t="shared" si="102"/>
        <v>3836</v>
      </c>
      <c r="AE923" s="256" t="str">
        <f t="shared" si="106"/>
        <v/>
      </c>
      <c r="AF923" s="252" t="str">
        <f t="shared" si="100"/>
        <v>-</v>
      </c>
    </row>
    <row r="924" spans="1:32" ht="20.149999999999999" customHeight="1" x14ac:dyDescent="0.75">
      <c r="A924" s="31">
        <v>922</v>
      </c>
      <c r="B924" s="237"/>
      <c r="C924" s="257"/>
      <c r="D924" s="258"/>
      <c r="E924" s="264"/>
      <c r="F924" s="264"/>
      <c r="G924" s="253" t="str">
        <f t="shared" si="103"/>
        <v/>
      </c>
      <c r="H924" s="31" t="str">
        <f>IF(AND(B924=H$1),LOOKUP(9.99999999999999E+307,$H$2:H923)+1,"")</f>
        <v/>
      </c>
      <c r="I924" s="31" t="str">
        <f>IF(AND(B924=I$1),LOOKUP(9.99999999999999E+307,$I$2:I923)+1,"")</f>
        <v/>
      </c>
      <c r="J924" s="31">
        <f>IF(AND(B924=J$1),LOOKUP(9.99999999999999E+307,$J$2:J923)+1,"")</f>
        <v>758</v>
      </c>
      <c r="K924" s="31">
        <f>IF(AND(B924=K$1),LOOKUP(9.99999999999999E+307,$K$2:K923)+1,"")</f>
        <v>758</v>
      </c>
      <c r="L924" s="31">
        <f>IF(AND(B924=L$1),LOOKUP(9.99999999999999E+307,$L$2:L923)+1,"")</f>
        <v>758</v>
      </c>
      <c r="M924" s="31">
        <f>IF(AND(B924=M$1),LOOKUP(9.99999999999999E+307,$M$2:M923)+1,"")</f>
        <v>758</v>
      </c>
      <c r="N924" s="31" t="e">
        <f>IF(AND(B924=N$1),LOOKUP(9.99999999999999E+307,$N$2:N923)+1,"")</f>
        <v>#REF!</v>
      </c>
      <c r="O924" s="31" t="e">
        <f>IF(AND($B924=O$1),LOOKUP(9.99999999999999E+307,$O$2:O923)+1,"")</f>
        <v>#REF!</v>
      </c>
      <c r="P924" s="31" t="e">
        <f>IF(AND($B924=P$1),LOOKUP(9.99999999999999E+307,$P$2:P923)+1,"")</f>
        <v>#REF!</v>
      </c>
      <c r="Q924" s="31" t="e">
        <f>IF(AND($B924=Q$1),LOOKUP(9.99999999999999E+307,$Q$2:Q923)+1,"")</f>
        <v>#REF!</v>
      </c>
      <c r="R924" s="31">
        <f>IF(AND($B924=R$1),LOOKUP(9.99999999999999E+307,$R$2:R923)+1,"")</f>
        <v>758</v>
      </c>
      <c r="S924" s="31">
        <f>IF(AND($B924=S$1),LOOKUP(9.99999999999999E+307,$S$2:S923)+1,"")</f>
        <v>758</v>
      </c>
      <c r="T924" s="265"/>
      <c r="U924" s="265"/>
      <c r="V924" s="265"/>
      <c r="AA924" s="254" t="str">
        <f t="shared" si="104"/>
        <v/>
      </c>
      <c r="AB924" s="254" t="str">
        <f t="shared" si="105"/>
        <v/>
      </c>
      <c r="AC924" s="255">
        <f t="shared" si="101"/>
        <v>0</v>
      </c>
      <c r="AD924" s="255">
        <f t="shared" si="102"/>
        <v>3836</v>
      </c>
      <c r="AE924" s="256" t="str">
        <f t="shared" si="106"/>
        <v/>
      </c>
      <c r="AF924" s="252" t="str">
        <f t="shared" si="100"/>
        <v>-</v>
      </c>
    </row>
    <row r="925" spans="1:32" ht="20.149999999999999" customHeight="1" x14ac:dyDescent="0.75">
      <c r="A925" s="31">
        <v>923</v>
      </c>
      <c r="B925" s="237"/>
      <c r="C925" s="269"/>
      <c r="D925" s="258"/>
      <c r="E925" s="259"/>
      <c r="F925" s="259"/>
      <c r="G925" s="253" t="str">
        <f t="shared" si="103"/>
        <v/>
      </c>
      <c r="H925" s="31" t="str">
        <f>IF(AND(B925=H$1),LOOKUP(9.99999999999999E+307,$H$2:H924)+1,"")</f>
        <v/>
      </c>
      <c r="I925" s="31" t="str">
        <f>IF(AND(B925=I$1),LOOKUP(9.99999999999999E+307,$I$2:I924)+1,"")</f>
        <v/>
      </c>
      <c r="J925" s="31">
        <f>IF(AND(B925=J$1),LOOKUP(9.99999999999999E+307,$J$2:J924)+1,"")</f>
        <v>759</v>
      </c>
      <c r="K925" s="31">
        <f>IF(AND(B925=K$1),LOOKUP(9.99999999999999E+307,$K$2:K924)+1,"")</f>
        <v>759</v>
      </c>
      <c r="L925" s="31">
        <f>IF(AND(B925=L$1),LOOKUP(9.99999999999999E+307,$L$2:L924)+1,"")</f>
        <v>759</v>
      </c>
      <c r="M925" s="31">
        <f>IF(AND(B925=M$1),LOOKUP(9.99999999999999E+307,$M$2:M924)+1,"")</f>
        <v>759</v>
      </c>
      <c r="N925" s="31" t="e">
        <f>IF(AND(B925=N$1),LOOKUP(9.99999999999999E+307,$N$2:N924)+1,"")</f>
        <v>#REF!</v>
      </c>
      <c r="O925" s="31" t="e">
        <f>IF(AND($B925=O$1),LOOKUP(9.99999999999999E+307,$O$2:O924)+1,"")</f>
        <v>#REF!</v>
      </c>
      <c r="P925" s="31" t="e">
        <f>IF(AND($B925=P$1),LOOKUP(9.99999999999999E+307,$P$2:P924)+1,"")</f>
        <v>#REF!</v>
      </c>
      <c r="Q925" s="31" t="e">
        <f>IF(AND($B925=Q$1),LOOKUP(9.99999999999999E+307,$Q$2:Q924)+1,"")</f>
        <v>#REF!</v>
      </c>
      <c r="R925" s="31">
        <f>IF(AND($B925=R$1),LOOKUP(9.99999999999999E+307,$R$2:R924)+1,"")</f>
        <v>759</v>
      </c>
      <c r="S925" s="31">
        <f>IF(AND($B925=S$1),LOOKUP(9.99999999999999E+307,$S$2:S924)+1,"")</f>
        <v>759</v>
      </c>
      <c r="T925" s="265"/>
      <c r="U925" s="265"/>
      <c r="V925" s="265"/>
      <c r="AA925" s="254" t="str">
        <f t="shared" si="104"/>
        <v/>
      </c>
      <c r="AB925" s="254" t="str">
        <f t="shared" si="105"/>
        <v/>
      </c>
      <c r="AC925" s="255">
        <f t="shared" si="101"/>
        <v>0</v>
      </c>
      <c r="AD925" s="255">
        <f t="shared" si="102"/>
        <v>3836</v>
      </c>
      <c r="AE925" s="256" t="str">
        <f t="shared" si="106"/>
        <v/>
      </c>
      <c r="AF925" s="252" t="str">
        <f t="shared" si="100"/>
        <v>-</v>
      </c>
    </row>
    <row r="926" spans="1:32" ht="20.149999999999999" customHeight="1" x14ac:dyDescent="0.75">
      <c r="A926" s="31">
        <v>924</v>
      </c>
      <c r="B926" s="237"/>
      <c r="C926" s="269"/>
      <c r="D926" s="258"/>
      <c r="E926" s="259"/>
      <c r="F926" s="259"/>
      <c r="G926" s="253" t="str">
        <f t="shared" si="103"/>
        <v/>
      </c>
      <c r="H926" s="31" t="str">
        <f>IF(AND(B926=H$1),LOOKUP(9.99999999999999E+307,$H$2:H925)+1,"")</f>
        <v/>
      </c>
      <c r="I926" s="31" t="str">
        <f>IF(AND(B926=I$1),LOOKUP(9.99999999999999E+307,$I$2:I925)+1,"")</f>
        <v/>
      </c>
      <c r="J926" s="31">
        <f>IF(AND(B926=J$1),LOOKUP(9.99999999999999E+307,$J$2:J925)+1,"")</f>
        <v>760</v>
      </c>
      <c r="K926" s="31">
        <f>IF(AND(B926=K$1),LOOKUP(9.99999999999999E+307,$K$2:K925)+1,"")</f>
        <v>760</v>
      </c>
      <c r="L926" s="31">
        <f>IF(AND(B926=L$1),LOOKUP(9.99999999999999E+307,$L$2:L925)+1,"")</f>
        <v>760</v>
      </c>
      <c r="M926" s="31">
        <f>IF(AND(B926=M$1),LOOKUP(9.99999999999999E+307,$M$2:M925)+1,"")</f>
        <v>760</v>
      </c>
      <c r="N926" s="31" t="e">
        <f>IF(AND(B926=N$1),LOOKUP(9.99999999999999E+307,$N$2:N925)+1,"")</f>
        <v>#REF!</v>
      </c>
      <c r="O926" s="31" t="e">
        <f>IF(AND($B926=O$1),LOOKUP(9.99999999999999E+307,$O$2:O925)+1,"")</f>
        <v>#REF!</v>
      </c>
      <c r="P926" s="31" t="e">
        <f>IF(AND($B926=P$1),LOOKUP(9.99999999999999E+307,$P$2:P925)+1,"")</f>
        <v>#REF!</v>
      </c>
      <c r="Q926" s="31" t="e">
        <f>IF(AND($B926=Q$1),LOOKUP(9.99999999999999E+307,$Q$2:Q925)+1,"")</f>
        <v>#REF!</v>
      </c>
      <c r="R926" s="31">
        <f>IF(AND($B926=R$1),LOOKUP(9.99999999999999E+307,$R$2:R925)+1,"")</f>
        <v>760</v>
      </c>
      <c r="S926" s="31">
        <f>IF(AND($B926=S$1),LOOKUP(9.99999999999999E+307,$S$2:S925)+1,"")</f>
        <v>760</v>
      </c>
      <c r="T926" s="265"/>
      <c r="U926" s="265"/>
      <c r="V926" s="265"/>
      <c r="AA926" s="254" t="str">
        <f t="shared" si="104"/>
        <v/>
      </c>
      <c r="AB926" s="254" t="str">
        <f t="shared" si="105"/>
        <v/>
      </c>
      <c r="AC926" s="255">
        <f t="shared" si="101"/>
        <v>0</v>
      </c>
      <c r="AD926" s="255">
        <f t="shared" si="102"/>
        <v>3836</v>
      </c>
      <c r="AE926" s="256" t="str">
        <f t="shared" si="106"/>
        <v/>
      </c>
      <c r="AF926" s="252" t="str">
        <f t="shared" si="100"/>
        <v>-</v>
      </c>
    </row>
    <row r="927" spans="1:32" ht="20.149999999999999" customHeight="1" x14ac:dyDescent="0.75">
      <c r="A927" s="31">
        <v>925</v>
      </c>
      <c r="B927" s="237"/>
      <c r="C927" s="269"/>
      <c r="D927" s="258"/>
      <c r="E927" s="259"/>
      <c r="F927" s="259"/>
      <c r="G927" s="253" t="str">
        <f t="shared" si="103"/>
        <v/>
      </c>
      <c r="H927" s="31" t="str">
        <f>IF(AND(B927=H$1),LOOKUP(9.99999999999999E+307,$H$2:H926)+1,"")</f>
        <v/>
      </c>
      <c r="I927" s="31" t="str">
        <f>IF(AND(B927=I$1),LOOKUP(9.99999999999999E+307,$I$2:I926)+1,"")</f>
        <v/>
      </c>
      <c r="J927" s="31">
        <f>IF(AND(B927=J$1),LOOKUP(9.99999999999999E+307,$J$2:J926)+1,"")</f>
        <v>761</v>
      </c>
      <c r="K927" s="31">
        <f>IF(AND(B927=K$1),LOOKUP(9.99999999999999E+307,$K$2:K926)+1,"")</f>
        <v>761</v>
      </c>
      <c r="L927" s="31">
        <f>IF(AND(B927=L$1),LOOKUP(9.99999999999999E+307,$L$2:L926)+1,"")</f>
        <v>761</v>
      </c>
      <c r="M927" s="31">
        <f>IF(AND(B927=M$1),LOOKUP(9.99999999999999E+307,$M$2:M926)+1,"")</f>
        <v>761</v>
      </c>
      <c r="N927" s="31" t="e">
        <f>IF(AND(B927=N$1),LOOKUP(9.99999999999999E+307,$N$2:N926)+1,"")</f>
        <v>#REF!</v>
      </c>
      <c r="O927" s="31" t="e">
        <f>IF(AND($B927=O$1),LOOKUP(9.99999999999999E+307,$O$2:O926)+1,"")</f>
        <v>#REF!</v>
      </c>
      <c r="P927" s="31" t="e">
        <f>IF(AND($B927=P$1),LOOKUP(9.99999999999999E+307,$P$2:P926)+1,"")</f>
        <v>#REF!</v>
      </c>
      <c r="Q927" s="31" t="e">
        <f>IF(AND($B927=Q$1),LOOKUP(9.99999999999999E+307,$Q$2:Q926)+1,"")</f>
        <v>#REF!</v>
      </c>
      <c r="R927" s="31">
        <f>IF(AND($B927=R$1),LOOKUP(9.99999999999999E+307,$R$2:R926)+1,"")</f>
        <v>761</v>
      </c>
      <c r="S927" s="31">
        <f>IF(AND($B927=S$1),LOOKUP(9.99999999999999E+307,$S$2:S926)+1,"")</f>
        <v>761</v>
      </c>
      <c r="T927" s="265"/>
      <c r="U927" s="265"/>
      <c r="V927" s="265"/>
      <c r="AA927" s="254" t="str">
        <f t="shared" si="104"/>
        <v/>
      </c>
      <c r="AB927" s="254" t="str">
        <f t="shared" si="105"/>
        <v/>
      </c>
      <c r="AC927" s="255">
        <f t="shared" si="101"/>
        <v>0</v>
      </c>
      <c r="AD927" s="255">
        <f t="shared" si="102"/>
        <v>3836</v>
      </c>
      <c r="AE927" s="256" t="str">
        <f t="shared" si="106"/>
        <v/>
      </c>
      <c r="AF927" s="252" t="str">
        <f t="shared" si="100"/>
        <v>-</v>
      </c>
    </row>
    <row r="928" spans="1:32" ht="20.149999999999999" customHeight="1" x14ac:dyDescent="0.75">
      <c r="A928" s="31">
        <v>926</v>
      </c>
      <c r="B928" s="237"/>
      <c r="C928" s="269"/>
      <c r="D928" s="258"/>
      <c r="E928" s="259"/>
      <c r="F928" s="259"/>
      <c r="G928" s="253" t="str">
        <f t="shared" si="103"/>
        <v/>
      </c>
      <c r="H928" s="31" t="str">
        <f>IF(AND(B928=H$1),LOOKUP(9.99999999999999E+307,$H$2:H927)+1,"")</f>
        <v/>
      </c>
      <c r="I928" s="31" t="str">
        <f>IF(AND(B928=I$1),LOOKUP(9.99999999999999E+307,$I$2:I927)+1,"")</f>
        <v/>
      </c>
      <c r="J928" s="31">
        <f>IF(AND(B928=J$1),LOOKUP(9.99999999999999E+307,$J$2:J927)+1,"")</f>
        <v>762</v>
      </c>
      <c r="K928" s="31">
        <f>IF(AND(B928=K$1),LOOKUP(9.99999999999999E+307,$K$2:K927)+1,"")</f>
        <v>762</v>
      </c>
      <c r="L928" s="31">
        <f>IF(AND(B928=L$1),LOOKUP(9.99999999999999E+307,$L$2:L927)+1,"")</f>
        <v>762</v>
      </c>
      <c r="M928" s="31">
        <f>IF(AND(B928=M$1),LOOKUP(9.99999999999999E+307,$M$2:M927)+1,"")</f>
        <v>762</v>
      </c>
      <c r="N928" s="31" t="e">
        <f>IF(AND(B928=N$1),LOOKUP(9.99999999999999E+307,$N$2:N927)+1,"")</f>
        <v>#REF!</v>
      </c>
      <c r="O928" s="31" t="e">
        <f>IF(AND($B928=O$1),LOOKUP(9.99999999999999E+307,$O$2:O927)+1,"")</f>
        <v>#REF!</v>
      </c>
      <c r="P928" s="31" t="e">
        <f>IF(AND($B928=P$1),LOOKUP(9.99999999999999E+307,$P$2:P927)+1,"")</f>
        <v>#REF!</v>
      </c>
      <c r="Q928" s="31" t="e">
        <f>IF(AND($B928=Q$1),LOOKUP(9.99999999999999E+307,$Q$2:Q927)+1,"")</f>
        <v>#REF!</v>
      </c>
      <c r="R928" s="31">
        <f>IF(AND($B928=R$1),LOOKUP(9.99999999999999E+307,$R$2:R927)+1,"")</f>
        <v>762</v>
      </c>
      <c r="S928" s="31">
        <f>IF(AND($B928=S$1),LOOKUP(9.99999999999999E+307,$S$2:S927)+1,"")</f>
        <v>762</v>
      </c>
      <c r="T928" s="265"/>
      <c r="U928" s="265"/>
      <c r="V928" s="265"/>
      <c r="AA928" s="254" t="str">
        <f t="shared" si="104"/>
        <v/>
      </c>
      <c r="AB928" s="254" t="str">
        <f t="shared" si="105"/>
        <v/>
      </c>
      <c r="AC928" s="255">
        <f t="shared" si="101"/>
        <v>0</v>
      </c>
      <c r="AD928" s="255">
        <f t="shared" si="102"/>
        <v>3836</v>
      </c>
      <c r="AE928" s="256" t="str">
        <f t="shared" si="106"/>
        <v/>
      </c>
      <c r="AF928" s="252" t="str">
        <f t="shared" si="100"/>
        <v>-</v>
      </c>
    </row>
    <row r="929" spans="1:32" ht="20.149999999999999" customHeight="1" x14ac:dyDescent="0.75">
      <c r="A929" s="31">
        <v>927</v>
      </c>
      <c r="B929" s="237"/>
      <c r="C929" s="269"/>
      <c r="D929" s="258"/>
      <c r="E929" s="259"/>
      <c r="F929" s="259"/>
      <c r="G929" s="253" t="str">
        <f t="shared" si="103"/>
        <v/>
      </c>
      <c r="H929" s="31" t="str">
        <f>IF(AND(B929=H$1),LOOKUP(9.99999999999999E+307,$H$2:H928)+1,"")</f>
        <v/>
      </c>
      <c r="I929" s="31" t="str">
        <f>IF(AND(B929=I$1),LOOKUP(9.99999999999999E+307,$I$2:I928)+1,"")</f>
        <v/>
      </c>
      <c r="J929" s="31">
        <f>IF(AND(B929=J$1),LOOKUP(9.99999999999999E+307,$J$2:J928)+1,"")</f>
        <v>763</v>
      </c>
      <c r="K929" s="31">
        <f>IF(AND(B929=K$1),LOOKUP(9.99999999999999E+307,$K$2:K928)+1,"")</f>
        <v>763</v>
      </c>
      <c r="L929" s="31">
        <f>IF(AND(B929=L$1),LOOKUP(9.99999999999999E+307,$L$2:L928)+1,"")</f>
        <v>763</v>
      </c>
      <c r="M929" s="31">
        <f>IF(AND(B929=M$1),LOOKUP(9.99999999999999E+307,$M$2:M928)+1,"")</f>
        <v>763</v>
      </c>
      <c r="N929" s="31" t="e">
        <f>IF(AND(B929=N$1),LOOKUP(9.99999999999999E+307,$N$2:N928)+1,"")</f>
        <v>#REF!</v>
      </c>
      <c r="O929" s="31" t="e">
        <f>IF(AND($B929=O$1),LOOKUP(9.99999999999999E+307,$O$2:O928)+1,"")</f>
        <v>#REF!</v>
      </c>
      <c r="P929" s="31" t="e">
        <f>IF(AND($B929=P$1),LOOKUP(9.99999999999999E+307,$P$2:P928)+1,"")</f>
        <v>#REF!</v>
      </c>
      <c r="Q929" s="31" t="e">
        <f>IF(AND($B929=Q$1),LOOKUP(9.99999999999999E+307,$Q$2:Q928)+1,"")</f>
        <v>#REF!</v>
      </c>
      <c r="R929" s="31">
        <f>IF(AND($B929=R$1),LOOKUP(9.99999999999999E+307,$R$2:R928)+1,"")</f>
        <v>763</v>
      </c>
      <c r="S929" s="31">
        <f>IF(AND($B929=S$1),LOOKUP(9.99999999999999E+307,$S$2:S928)+1,"")</f>
        <v>763</v>
      </c>
      <c r="T929" s="265"/>
      <c r="U929" s="265"/>
      <c r="V929" s="265"/>
      <c r="AA929" s="254" t="str">
        <f t="shared" si="104"/>
        <v/>
      </c>
      <c r="AB929" s="254" t="str">
        <f t="shared" si="105"/>
        <v/>
      </c>
      <c r="AC929" s="255">
        <f t="shared" si="101"/>
        <v>0</v>
      </c>
      <c r="AD929" s="255">
        <f t="shared" si="102"/>
        <v>3836</v>
      </c>
      <c r="AE929" s="256" t="str">
        <f t="shared" si="106"/>
        <v/>
      </c>
      <c r="AF929" s="252" t="str">
        <f t="shared" si="100"/>
        <v>-</v>
      </c>
    </row>
    <row r="930" spans="1:32" ht="20.149999999999999" customHeight="1" x14ac:dyDescent="0.75">
      <c r="A930" s="31">
        <v>928</v>
      </c>
      <c r="B930" s="237"/>
      <c r="C930" s="269"/>
      <c r="D930" s="258"/>
      <c r="E930" s="259"/>
      <c r="F930" s="259"/>
      <c r="G930" s="253" t="str">
        <f t="shared" si="103"/>
        <v/>
      </c>
      <c r="H930" s="31" t="str">
        <f>IF(AND(B930=H$1),LOOKUP(9.99999999999999E+307,$H$2:H929)+1,"")</f>
        <v/>
      </c>
      <c r="I930" s="31" t="str">
        <f>IF(AND(B930=I$1),LOOKUP(9.99999999999999E+307,$I$2:I929)+1,"")</f>
        <v/>
      </c>
      <c r="J930" s="31">
        <f>IF(AND(B930=J$1),LOOKUP(9.99999999999999E+307,$J$2:J929)+1,"")</f>
        <v>764</v>
      </c>
      <c r="K930" s="31">
        <f>IF(AND(B930=K$1),LOOKUP(9.99999999999999E+307,$K$2:K929)+1,"")</f>
        <v>764</v>
      </c>
      <c r="L930" s="31">
        <f>IF(AND(B930=L$1),LOOKUP(9.99999999999999E+307,$L$2:L929)+1,"")</f>
        <v>764</v>
      </c>
      <c r="M930" s="31">
        <f>IF(AND(B930=M$1),LOOKUP(9.99999999999999E+307,$M$2:M929)+1,"")</f>
        <v>764</v>
      </c>
      <c r="N930" s="31" t="e">
        <f>IF(AND(B930=N$1),LOOKUP(9.99999999999999E+307,$N$2:N929)+1,"")</f>
        <v>#REF!</v>
      </c>
      <c r="O930" s="31" t="e">
        <f>IF(AND($B930=O$1),LOOKUP(9.99999999999999E+307,$O$2:O929)+1,"")</f>
        <v>#REF!</v>
      </c>
      <c r="P930" s="31" t="e">
        <f>IF(AND($B930=P$1),LOOKUP(9.99999999999999E+307,$P$2:P929)+1,"")</f>
        <v>#REF!</v>
      </c>
      <c r="Q930" s="31" t="e">
        <f>IF(AND($B930=Q$1),LOOKUP(9.99999999999999E+307,$Q$2:Q929)+1,"")</f>
        <v>#REF!</v>
      </c>
      <c r="R930" s="31">
        <f>IF(AND($B930=R$1),LOOKUP(9.99999999999999E+307,$R$2:R929)+1,"")</f>
        <v>764</v>
      </c>
      <c r="S930" s="31">
        <f>IF(AND($B930=S$1),LOOKUP(9.99999999999999E+307,$S$2:S929)+1,"")</f>
        <v>764</v>
      </c>
      <c r="T930" s="265"/>
      <c r="U930" s="265"/>
      <c r="V930" s="265"/>
      <c r="AA930" s="254" t="str">
        <f t="shared" si="104"/>
        <v/>
      </c>
      <c r="AB930" s="254" t="str">
        <f t="shared" si="105"/>
        <v/>
      </c>
      <c r="AC930" s="255">
        <f t="shared" si="101"/>
        <v>0</v>
      </c>
      <c r="AD930" s="255">
        <f t="shared" si="102"/>
        <v>3836</v>
      </c>
      <c r="AE930" s="256" t="str">
        <f t="shared" si="106"/>
        <v/>
      </c>
      <c r="AF930" s="252" t="str">
        <f t="shared" si="100"/>
        <v>-</v>
      </c>
    </row>
    <row r="931" spans="1:32" ht="20.149999999999999" customHeight="1" x14ac:dyDescent="0.75">
      <c r="A931" s="31">
        <v>929</v>
      </c>
      <c r="B931" s="237"/>
      <c r="C931" s="257"/>
      <c r="D931" s="257"/>
      <c r="E931" s="264"/>
      <c r="F931" s="264"/>
      <c r="G931" s="253" t="str">
        <f t="shared" si="103"/>
        <v/>
      </c>
      <c r="H931" s="31" t="str">
        <f>IF(AND(B931=H$1),LOOKUP(9.99999999999999E+307,$H$2:H930)+1,"")</f>
        <v/>
      </c>
      <c r="I931" s="31" t="str">
        <f>IF(AND(B931=I$1),LOOKUP(9.99999999999999E+307,$I$2:I930)+1,"")</f>
        <v/>
      </c>
      <c r="J931" s="31">
        <f>IF(AND(B931=J$1),LOOKUP(9.99999999999999E+307,$J$2:J930)+1,"")</f>
        <v>765</v>
      </c>
      <c r="K931" s="31">
        <f>IF(AND(B931=K$1),LOOKUP(9.99999999999999E+307,$K$2:K930)+1,"")</f>
        <v>765</v>
      </c>
      <c r="L931" s="31">
        <f>IF(AND(B931=L$1),LOOKUP(9.99999999999999E+307,$L$2:L930)+1,"")</f>
        <v>765</v>
      </c>
      <c r="M931" s="31">
        <f>IF(AND(B931=M$1),LOOKUP(9.99999999999999E+307,$M$2:M930)+1,"")</f>
        <v>765</v>
      </c>
      <c r="N931" s="31" t="e">
        <f>IF(AND(B931=N$1),LOOKUP(9.99999999999999E+307,$N$2:N930)+1,"")</f>
        <v>#REF!</v>
      </c>
      <c r="O931" s="31" t="e">
        <f>IF(AND($B931=O$1),LOOKUP(9.99999999999999E+307,$O$2:O930)+1,"")</f>
        <v>#REF!</v>
      </c>
      <c r="P931" s="31" t="e">
        <f>IF(AND($B931=P$1),LOOKUP(9.99999999999999E+307,$P$2:P930)+1,"")</f>
        <v>#REF!</v>
      </c>
      <c r="Q931" s="31" t="e">
        <f>IF(AND($B931=Q$1),LOOKUP(9.99999999999999E+307,$Q$2:Q930)+1,"")</f>
        <v>#REF!</v>
      </c>
      <c r="R931" s="31">
        <f>IF(AND($B931=R$1),LOOKUP(9.99999999999999E+307,$R$2:R930)+1,"")</f>
        <v>765</v>
      </c>
      <c r="S931" s="31">
        <f>IF(AND($B931=S$1),LOOKUP(9.99999999999999E+307,$S$2:S930)+1,"")</f>
        <v>765</v>
      </c>
      <c r="T931" s="265"/>
      <c r="U931" s="265"/>
      <c r="V931" s="265"/>
      <c r="AA931" s="254" t="str">
        <f t="shared" si="104"/>
        <v/>
      </c>
      <c r="AB931" s="254" t="str">
        <f t="shared" si="105"/>
        <v/>
      </c>
      <c r="AC931" s="255">
        <f t="shared" si="101"/>
        <v>0</v>
      </c>
      <c r="AD931" s="255">
        <f t="shared" si="102"/>
        <v>3836</v>
      </c>
      <c r="AE931" s="256" t="str">
        <f t="shared" si="106"/>
        <v/>
      </c>
      <c r="AF931" s="252" t="str">
        <f t="shared" si="100"/>
        <v>-</v>
      </c>
    </row>
    <row r="932" spans="1:32" ht="20.149999999999999" customHeight="1" x14ac:dyDescent="0.75">
      <c r="A932" s="31">
        <v>930</v>
      </c>
      <c r="B932" s="237"/>
      <c r="C932" s="257"/>
      <c r="D932" s="257"/>
      <c r="E932" s="264"/>
      <c r="F932" s="264"/>
      <c r="G932" s="253" t="str">
        <f t="shared" si="103"/>
        <v/>
      </c>
      <c r="H932" s="31" t="str">
        <f>IF(AND(B932=H$1),LOOKUP(9.99999999999999E+307,$H$2:H931)+1,"")</f>
        <v/>
      </c>
      <c r="I932" s="31" t="str">
        <f>IF(AND(B932=I$1),LOOKUP(9.99999999999999E+307,$I$2:I931)+1,"")</f>
        <v/>
      </c>
      <c r="J932" s="31">
        <f>IF(AND(B932=J$1),LOOKUP(9.99999999999999E+307,$J$2:J931)+1,"")</f>
        <v>766</v>
      </c>
      <c r="K932" s="31">
        <f>IF(AND(B932=K$1),LOOKUP(9.99999999999999E+307,$K$2:K931)+1,"")</f>
        <v>766</v>
      </c>
      <c r="L932" s="31">
        <f>IF(AND(B932=L$1),LOOKUP(9.99999999999999E+307,$L$2:L931)+1,"")</f>
        <v>766</v>
      </c>
      <c r="M932" s="31">
        <f>IF(AND(B932=M$1),LOOKUP(9.99999999999999E+307,$M$2:M931)+1,"")</f>
        <v>766</v>
      </c>
      <c r="N932" s="31" t="e">
        <f>IF(AND(B932=N$1),LOOKUP(9.99999999999999E+307,$N$2:N931)+1,"")</f>
        <v>#REF!</v>
      </c>
      <c r="O932" s="31" t="e">
        <f>IF(AND($B932=O$1),LOOKUP(9.99999999999999E+307,$O$2:O931)+1,"")</f>
        <v>#REF!</v>
      </c>
      <c r="P932" s="31" t="e">
        <f>IF(AND($B932=P$1),LOOKUP(9.99999999999999E+307,$P$2:P931)+1,"")</f>
        <v>#REF!</v>
      </c>
      <c r="Q932" s="31" t="e">
        <f>IF(AND($B932=Q$1),LOOKUP(9.99999999999999E+307,$Q$2:Q931)+1,"")</f>
        <v>#REF!</v>
      </c>
      <c r="R932" s="31">
        <f>IF(AND($B932=R$1),LOOKUP(9.99999999999999E+307,$R$2:R931)+1,"")</f>
        <v>766</v>
      </c>
      <c r="S932" s="31">
        <f>IF(AND($B932=S$1),LOOKUP(9.99999999999999E+307,$S$2:S931)+1,"")</f>
        <v>766</v>
      </c>
      <c r="T932" s="265"/>
      <c r="U932" s="265"/>
      <c r="V932" s="265"/>
      <c r="AA932" s="254" t="str">
        <f t="shared" si="104"/>
        <v/>
      </c>
      <c r="AB932" s="254" t="str">
        <f t="shared" si="105"/>
        <v/>
      </c>
      <c r="AC932" s="255">
        <f t="shared" si="101"/>
        <v>0</v>
      </c>
      <c r="AD932" s="255">
        <f t="shared" si="102"/>
        <v>3836</v>
      </c>
      <c r="AE932" s="256" t="str">
        <f t="shared" si="106"/>
        <v/>
      </c>
      <c r="AF932" s="252" t="str">
        <f t="shared" si="100"/>
        <v>-</v>
      </c>
    </row>
    <row r="933" spans="1:32" ht="20.149999999999999" customHeight="1" x14ac:dyDescent="0.75">
      <c r="A933" s="31">
        <v>931</v>
      </c>
      <c r="B933" s="237"/>
      <c r="C933" s="257"/>
      <c r="D933" s="257"/>
      <c r="E933" s="264"/>
      <c r="F933" s="264"/>
      <c r="G933" s="253" t="str">
        <f t="shared" si="103"/>
        <v/>
      </c>
      <c r="H933" s="31" t="str">
        <f>IF(AND(B933=H$1),LOOKUP(9.99999999999999E+307,$H$2:H932)+1,"")</f>
        <v/>
      </c>
      <c r="I933" s="31" t="str">
        <f>IF(AND(B933=I$1),LOOKUP(9.99999999999999E+307,$I$2:I932)+1,"")</f>
        <v/>
      </c>
      <c r="J933" s="31">
        <f>IF(AND(B933=J$1),LOOKUP(9.99999999999999E+307,$J$2:J932)+1,"")</f>
        <v>767</v>
      </c>
      <c r="K933" s="31">
        <f>IF(AND(B933=K$1),LOOKUP(9.99999999999999E+307,$K$2:K932)+1,"")</f>
        <v>767</v>
      </c>
      <c r="L933" s="31">
        <f>IF(AND(B933=L$1),LOOKUP(9.99999999999999E+307,$L$2:L932)+1,"")</f>
        <v>767</v>
      </c>
      <c r="M933" s="31">
        <f>IF(AND(B933=M$1),LOOKUP(9.99999999999999E+307,$M$2:M932)+1,"")</f>
        <v>767</v>
      </c>
      <c r="N933" s="31" t="e">
        <f>IF(AND(B933=N$1),LOOKUP(9.99999999999999E+307,$N$2:N932)+1,"")</f>
        <v>#REF!</v>
      </c>
      <c r="O933" s="31" t="e">
        <f>IF(AND($B933=O$1),LOOKUP(9.99999999999999E+307,$O$2:O932)+1,"")</f>
        <v>#REF!</v>
      </c>
      <c r="P933" s="31" t="e">
        <f>IF(AND($B933=P$1),LOOKUP(9.99999999999999E+307,$P$2:P932)+1,"")</f>
        <v>#REF!</v>
      </c>
      <c r="Q933" s="31" t="e">
        <f>IF(AND($B933=Q$1),LOOKUP(9.99999999999999E+307,$Q$2:Q932)+1,"")</f>
        <v>#REF!</v>
      </c>
      <c r="R933" s="31">
        <f>IF(AND($B933=R$1),LOOKUP(9.99999999999999E+307,$R$2:R932)+1,"")</f>
        <v>767</v>
      </c>
      <c r="S933" s="31">
        <f>IF(AND($B933=S$1),LOOKUP(9.99999999999999E+307,$S$2:S932)+1,"")</f>
        <v>767</v>
      </c>
      <c r="T933" s="265"/>
      <c r="U933" s="265"/>
      <c r="V933" s="265"/>
      <c r="AA933" s="254" t="str">
        <f t="shared" si="104"/>
        <v/>
      </c>
      <c r="AB933" s="254" t="str">
        <f t="shared" si="105"/>
        <v/>
      </c>
      <c r="AC933" s="255">
        <f t="shared" si="101"/>
        <v>0</v>
      </c>
      <c r="AD933" s="255">
        <f t="shared" si="102"/>
        <v>3836</v>
      </c>
      <c r="AE933" s="256" t="str">
        <f t="shared" si="106"/>
        <v/>
      </c>
      <c r="AF933" s="252" t="str">
        <f t="shared" si="100"/>
        <v>-</v>
      </c>
    </row>
    <row r="934" spans="1:32" ht="20.149999999999999" customHeight="1" x14ac:dyDescent="0.75">
      <c r="A934" s="31">
        <v>932</v>
      </c>
      <c r="B934" s="237"/>
      <c r="C934" s="257"/>
      <c r="D934" s="258"/>
      <c r="E934" s="259"/>
      <c r="F934" s="259"/>
      <c r="G934" s="253" t="str">
        <f t="shared" si="103"/>
        <v/>
      </c>
      <c r="H934" s="31" t="str">
        <f>IF(AND(B934=H$1),LOOKUP(9.99999999999999E+307,$H$2:H933)+1,"")</f>
        <v/>
      </c>
      <c r="I934" s="31" t="str">
        <f>IF(AND(B934=I$1),LOOKUP(9.99999999999999E+307,$I$2:I933)+1,"")</f>
        <v/>
      </c>
      <c r="J934" s="31">
        <f>IF(AND(B934=J$1),LOOKUP(9.99999999999999E+307,$J$2:J933)+1,"")</f>
        <v>768</v>
      </c>
      <c r="K934" s="31">
        <f>IF(AND(B934=K$1),LOOKUP(9.99999999999999E+307,$K$2:K933)+1,"")</f>
        <v>768</v>
      </c>
      <c r="L934" s="31">
        <f>IF(AND(B934=L$1),LOOKUP(9.99999999999999E+307,$L$2:L933)+1,"")</f>
        <v>768</v>
      </c>
      <c r="M934" s="31">
        <f>IF(AND(B934=M$1),LOOKUP(9.99999999999999E+307,$M$2:M933)+1,"")</f>
        <v>768</v>
      </c>
      <c r="N934" s="31" t="e">
        <f>IF(AND(B934=N$1),LOOKUP(9.99999999999999E+307,$N$2:N933)+1,"")</f>
        <v>#REF!</v>
      </c>
      <c r="O934" s="31" t="e">
        <f>IF(AND($B934=O$1),LOOKUP(9.99999999999999E+307,$O$2:O933)+1,"")</f>
        <v>#REF!</v>
      </c>
      <c r="P934" s="31" t="e">
        <f>IF(AND($B934=P$1),LOOKUP(9.99999999999999E+307,$P$2:P933)+1,"")</f>
        <v>#REF!</v>
      </c>
      <c r="Q934" s="31" t="e">
        <f>IF(AND($B934=Q$1),LOOKUP(9.99999999999999E+307,$Q$2:Q933)+1,"")</f>
        <v>#REF!</v>
      </c>
      <c r="R934" s="31">
        <f>IF(AND($B934=R$1),LOOKUP(9.99999999999999E+307,$R$2:R933)+1,"")</f>
        <v>768</v>
      </c>
      <c r="S934" s="31">
        <f>IF(AND($B934=S$1),LOOKUP(9.99999999999999E+307,$S$2:S933)+1,"")</f>
        <v>768</v>
      </c>
      <c r="T934" s="265"/>
      <c r="U934" s="265"/>
      <c r="V934" s="265"/>
      <c r="AA934" s="254" t="str">
        <f t="shared" si="104"/>
        <v/>
      </c>
      <c r="AB934" s="254" t="str">
        <f t="shared" si="105"/>
        <v/>
      </c>
      <c r="AC934" s="255">
        <f t="shared" si="101"/>
        <v>0</v>
      </c>
      <c r="AD934" s="255">
        <f t="shared" si="102"/>
        <v>3836</v>
      </c>
      <c r="AE934" s="256" t="str">
        <f t="shared" si="106"/>
        <v/>
      </c>
      <c r="AF934" s="252" t="str">
        <f t="shared" si="100"/>
        <v>-</v>
      </c>
    </row>
    <row r="935" spans="1:32" ht="20.149999999999999" customHeight="1" x14ac:dyDescent="0.75">
      <c r="A935" s="31">
        <v>933</v>
      </c>
      <c r="B935" s="237"/>
      <c r="C935" s="270"/>
      <c r="D935" s="258"/>
      <c r="E935" s="259"/>
      <c r="F935" s="259"/>
      <c r="G935" s="253" t="str">
        <f t="shared" si="103"/>
        <v/>
      </c>
      <c r="H935" s="31" t="str">
        <f>IF(AND(B935=H$1),LOOKUP(9.99999999999999E+307,$H$2:H934)+1,"")</f>
        <v/>
      </c>
      <c r="I935" s="31" t="str">
        <f>IF(AND(B935=I$1),LOOKUP(9.99999999999999E+307,$I$2:I934)+1,"")</f>
        <v/>
      </c>
      <c r="J935" s="31">
        <f>IF(AND(B935=J$1),LOOKUP(9.99999999999999E+307,$J$2:J934)+1,"")</f>
        <v>769</v>
      </c>
      <c r="K935" s="31">
        <f>IF(AND(B935=K$1),LOOKUP(9.99999999999999E+307,$K$2:K934)+1,"")</f>
        <v>769</v>
      </c>
      <c r="L935" s="31">
        <f>IF(AND(B935=L$1),LOOKUP(9.99999999999999E+307,$L$2:L934)+1,"")</f>
        <v>769</v>
      </c>
      <c r="M935" s="31">
        <f>IF(AND(B935=M$1),LOOKUP(9.99999999999999E+307,$M$2:M934)+1,"")</f>
        <v>769</v>
      </c>
      <c r="N935" s="31" t="e">
        <f>IF(AND(B935=N$1),LOOKUP(9.99999999999999E+307,$N$2:N934)+1,"")</f>
        <v>#REF!</v>
      </c>
      <c r="O935" s="31" t="e">
        <f>IF(AND($B935=O$1),LOOKUP(9.99999999999999E+307,$O$2:O934)+1,"")</f>
        <v>#REF!</v>
      </c>
      <c r="P935" s="31" t="e">
        <f>IF(AND($B935=P$1),LOOKUP(9.99999999999999E+307,$P$2:P934)+1,"")</f>
        <v>#REF!</v>
      </c>
      <c r="Q935" s="31" t="e">
        <f>IF(AND($B935=Q$1),LOOKUP(9.99999999999999E+307,$Q$2:Q934)+1,"")</f>
        <v>#REF!</v>
      </c>
      <c r="R935" s="31">
        <f>IF(AND($B935=R$1),LOOKUP(9.99999999999999E+307,$R$2:R934)+1,"")</f>
        <v>769</v>
      </c>
      <c r="S935" s="31">
        <f>IF(AND($B935=S$1),LOOKUP(9.99999999999999E+307,$S$2:S934)+1,"")</f>
        <v>769</v>
      </c>
      <c r="T935" s="265"/>
      <c r="U935" s="265"/>
      <c r="V935" s="265"/>
      <c r="AA935" s="254" t="str">
        <f t="shared" si="104"/>
        <v/>
      </c>
      <c r="AB935" s="254" t="str">
        <f t="shared" si="105"/>
        <v/>
      </c>
      <c r="AC935" s="255">
        <f t="shared" si="101"/>
        <v>0</v>
      </c>
      <c r="AD935" s="255">
        <f t="shared" si="102"/>
        <v>3836</v>
      </c>
      <c r="AE935" s="256" t="str">
        <f t="shared" si="106"/>
        <v/>
      </c>
      <c r="AF935" s="252" t="str">
        <f t="shared" si="100"/>
        <v>-</v>
      </c>
    </row>
    <row r="936" spans="1:32" ht="20.149999999999999" customHeight="1" x14ac:dyDescent="0.75">
      <c r="A936" s="31">
        <v>934</v>
      </c>
      <c r="B936" s="237"/>
      <c r="C936" s="257"/>
      <c r="D936" s="258"/>
      <c r="E936" s="264"/>
      <c r="F936" s="264"/>
      <c r="G936" s="253" t="str">
        <f t="shared" si="103"/>
        <v/>
      </c>
      <c r="H936" s="31" t="str">
        <f>IF(AND(B936=H$1),LOOKUP(9.99999999999999E+307,$H$2:H935)+1,"")</f>
        <v/>
      </c>
      <c r="I936" s="31" t="str">
        <f>IF(AND(B936=I$1),LOOKUP(9.99999999999999E+307,$I$2:I935)+1,"")</f>
        <v/>
      </c>
      <c r="J936" s="31">
        <f>IF(AND(B936=J$1),LOOKUP(9.99999999999999E+307,$J$2:J935)+1,"")</f>
        <v>770</v>
      </c>
      <c r="K936" s="31">
        <f>IF(AND(B936=K$1),LOOKUP(9.99999999999999E+307,$K$2:K935)+1,"")</f>
        <v>770</v>
      </c>
      <c r="L936" s="31">
        <f>IF(AND(B936=L$1),LOOKUP(9.99999999999999E+307,$L$2:L935)+1,"")</f>
        <v>770</v>
      </c>
      <c r="M936" s="31">
        <f>IF(AND(B936=M$1),LOOKUP(9.99999999999999E+307,$M$2:M935)+1,"")</f>
        <v>770</v>
      </c>
      <c r="N936" s="31" t="e">
        <f>IF(AND(B936=N$1),LOOKUP(9.99999999999999E+307,$N$2:N935)+1,"")</f>
        <v>#REF!</v>
      </c>
      <c r="O936" s="31" t="e">
        <f>IF(AND($B936=O$1),LOOKUP(9.99999999999999E+307,$O$2:O935)+1,"")</f>
        <v>#REF!</v>
      </c>
      <c r="P936" s="31" t="e">
        <f>IF(AND($B936=P$1),LOOKUP(9.99999999999999E+307,$P$2:P935)+1,"")</f>
        <v>#REF!</v>
      </c>
      <c r="Q936" s="31" t="e">
        <f>IF(AND($B936=Q$1),LOOKUP(9.99999999999999E+307,$Q$2:Q935)+1,"")</f>
        <v>#REF!</v>
      </c>
      <c r="R936" s="31">
        <f>IF(AND($B936=R$1),LOOKUP(9.99999999999999E+307,$R$2:R935)+1,"")</f>
        <v>770</v>
      </c>
      <c r="S936" s="31">
        <f>IF(AND($B936=S$1),LOOKUP(9.99999999999999E+307,$S$2:S935)+1,"")</f>
        <v>770</v>
      </c>
      <c r="T936" s="265"/>
      <c r="U936" s="265"/>
      <c r="V936" s="265"/>
      <c r="AA936" s="254" t="str">
        <f t="shared" si="104"/>
        <v/>
      </c>
      <c r="AB936" s="254" t="str">
        <f t="shared" si="105"/>
        <v/>
      </c>
      <c r="AC936" s="255">
        <f t="shared" si="101"/>
        <v>0</v>
      </c>
      <c r="AD936" s="255">
        <f t="shared" si="102"/>
        <v>3836</v>
      </c>
      <c r="AE936" s="256" t="str">
        <f t="shared" si="106"/>
        <v/>
      </c>
      <c r="AF936" s="252" t="str">
        <f t="shared" si="100"/>
        <v>-</v>
      </c>
    </row>
    <row r="937" spans="1:32" ht="20.149999999999999" customHeight="1" x14ac:dyDescent="0.75">
      <c r="A937" s="31">
        <v>935</v>
      </c>
      <c r="B937" s="237"/>
      <c r="C937" s="257"/>
      <c r="D937" s="257"/>
      <c r="E937" s="264"/>
      <c r="F937" s="264"/>
      <c r="G937" s="253" t="str">
        <f t="shared" si="103"/>
        <v/>
      </c>
      <c r="H937" s="31" t="str">
        <f>IF(AND(B937=H$1),LOOKUP(9.99999999999999E+307,$H$2:H936)+1,"")</f>
        <v/>
      </c>
      <c r="I937" s="31" t="str">
        <f>IF(AND(B937=I$1),LOOKUP(9.99999999999999E+307,$I$2:I936)+1,"")</f>
        <v/>
      </c>
      <c r="J937" s="31">
        <f>IF(AND(B937=J$1),LOOKUP(9.99999999999999E+307,$J$2:J936)+1,"")</f>
        <v>771</v>
      </c>
      <c r="K937" s="31">
        <f>IF(AND(B937=K$1),LOOKUP(9.99999999999999E+307,$K$2:K936)+1,"")</f>
        <v>771</v>
      </c>
      <c r="L937" s="31">
        <f>IF(AND(B937=L$1),LOOKUP(9.99999999999999E+307,$L$2:L936)+1,"")</f>
        <v>771</v>
      </c>
      <c r="M937" s="31">
        <f>IF(AND(B937=M$1),LOOKUP(9.99999999999999E+307,$M$2:M936)+1,"")</f>
        <v>771</v>
      </c>
      <c r="N937" s="31" t="e">
        <f>IF(AND(B937=N$1),LOOKUP(9.99999999999999E+307,$N$2:N936)+1,"")</f>
        <v>#REF!</v>
      </c>
      <c r="O937" s="31" t="e">
        <f>IF(AND($B937=O$1),LOOKUP(9.99999999999999E+307,$O$2:O936)+1,"")</f>
        <v>#REF!</v>
      </c>
      <c r="P937" s="31" t="e">
        <f>IF(AND($B937=P$1),LOOKUP(9.99999999999999E+307,$P$2:P936)+1,"")</f>
        <v>#REF!</v>
      </c>
      <c r="Q937" s="31" t="e">
        <f>IF(AND($B937=Q$1),LOOKUP(9.99999999999999E+307,$Q$2:Q936)+1,"")</f>
        <v>#REF!</v>
      </c>
      <c r="R937" s="31">
        <f>IF(AND($B937=R$1),LOOKUP(9.99999999999999E+307,$R$2:R936)+1,"")</f>
        <v>771</v>
      </c>
      <c r="S937" s="31">
        <f>IF(AND($B937=S$1),LOOKUP(9.99999999999999E+307,$S$2:S936)+1,"")</f>
        <v>771</v>
      </c>
      <c r="T937" s="265"/>
      <c r="U937" s="265"/>
      <c r="V937" s="265"/>
      <c r="AA937" s="254" t="str">
        <f t="shared" si="104"/>
        <v/>
      </c>
      <c r="AB937" s="254" t="str">
        <f t="shared" si="105"/>
        <v/>
      </c>
      <c r="AC937" s="255">
        <f t="shared" si="101"/>
        <v>0</v>
      </c>
      <c r="AD937" s="255">
        <f t="shared" si="102"/>
        <v>3836</v>
      </c>
      <c r="AE937" s="256" t="str">
        <f t="shared" si="106"/>
        <v/>
      </c>
      <c r="AF937" s="252" t="str">
        <f t="shared" si="100"/>
        <v>-</v>
      </c>
    </row>
    <row r="938" spans="1:32" ht="20.149999999999999" customHeight="1" x14ac:dyDescent="0.75">
      <c r="A938" s="31">
        <v>936</v>
      </c>
      <c r="B938" s="237"/>
      <c r="C938" s="257"/>
      <c r="D938" s="257"/>
      <c r="E938" s="264"/>
      <c r="F938" s="264"/>
      <c r="G938" s="253" t="str">
        <f t="shared" si="103"/>
        <v/>
      </c>
      <c r="H938" s="31" t="str">
        <f>IF(AND(B938=H$1),LOOKUP(9.99999999999999E+307,$H$2:H937)+1,"")</f>
        <v/>
      </c>
      <c r="I938" s="31" t="str">
        <f>IF(AND(B938=I$1),LOOKUP(9.99999999999999E+307,$I$2:I937)+1,"")</f>
        <v/>
      </c>
      <c r="J938" s="31">
        <f>IF(AND(B938=J$1),LOOKUP(9.99999999999999E+307,$J$2:J937)+1,"")</f>
        <v>772</v>
      </c>
      <c r="K938" s="31">
        <f>IF(AND(B938=K$1),LOOKUP(9.99999999999999E+307,$K$2:K937)+1,"")</f>
        <v>772</v>
      </c>
      <c r="L938" s="31">
        <f>IF(AND(B938=L$1),LOOKUP(9.99999999999999E+307,$L$2:L937)+1,"")</f>
        <v>772</v>
      </c>
      <c r="M938" s="31">
        <f>IF(AND(B938=M$1),LOOKUP(9.99999999999999E+307,$M$2:M937)+1,"")</f>
        <v>772</v>
      </c>
      <c r="N938" s="31" t="e">
        <f>IF(AND(B938=N$1),LOOKUP(9.99999999999999E+307,$N$2:N937)+1,"")</f>
        <v>#REF!</v>
      </c>
      <c r="O938" s="31" t="e">
        <f>IF(AND($B938=O$1),LOOKUP(9.99999999999999E+307,$O$2:O937)+1,"")</f>
        <v>#REF!</v>
      </c>
      <c r="P938" s="31" t="e">
        <f>IF(AND($B938=P$1),LOOKUP(9.99999999999999E+307,$P$2:P937)+1,"")</f>
        <v>#REF!</v>
      </c>
      <c r="Q938" s="31" t="e">
        <f>IF(AND($B938=Q$1),LOOKUP(9.99999999999999E+307,$Q$2:Q937)+1,"")</f>
        <v>#REF!</v>
      </c>
      <c r="R938" s="31">
        <f>IF(AND($B938=R$1),LOOKUP(9.99999999999999E+307,$R$2:R937)+1,"")</f>
        <v>772</v>
      </c>
      <c r="S938" s="31">
        <f>IF(AND($B938=S$1),LOOKUP(9.99999999999999E+307,$S$2:S937)+1,"")</f>
        <v>772</v>
      </c>
      <c r="T938" s="265"/>
      <c r="U938" s="265"/>
      <c r="V938" s="265"/>
      <c r="AA938" s="254" t="str">
        <f t="shared" si="104"/>
        <v/>
      </c>
      <c r="AB938" s="254" t="str">
        <f t="shared" si="105"/>
        <v/>
      </c>
      <c r="AC938" s="255">
        <f t="shared" si="101"/>
        <v>0</v>
      </c>
      <c r="AD938" s="255">
        <f t="shared" si="102"/>
        <v>3836</v>
      </c>
      <c r="AE938" s="256" t="str">
        <f t="shared" si="106"/>
        <v/>
      </c>
      <c r="AF938" s="252" t="str">
        <f t="shared" si="100"/>
        <v>-</v>
      </c>
    </row>
    <row r="939" spans="1:32" ht="20.149999999999999" customHeight="1" x14ac:dyDescent="0.75">
      <c r="A939" s="31">
        <v>937</v>
      </c>
      <c r="B939" s="237"/>
      <c r="C939" s="272"/>
      <c r="D939" s="258"/>
      <c r="E939" s="259"/>
      <c r="F939" s="259"/>
      <c r="G939" s="253" t="str">
        <f t="shared" si="103"/>
        <v/>
      </c>
      <c r="H939" s="31" t="str">
        <f>IF(AND(B939=H$1),LOOKUP(9.99999999999999E+307,$H$2:H938)+1,"")</f>
        <v/>
      </c>
      <c r="I939" s="31" t="str">
        <f>IF(AND(B939=I$1),LOOKUP(9.99999999999999E+307,$I$2:I938)+1,"")</f>
        <v/>
      </c>
      <c r="J939" s="31">
        <f>IF(AND(B939=J$1),LOOKUP(9.99999999999999E+307,$J$2:J938)+1,"")</f>
        <v>773</v>
      </c>
      <c r="K939" s="31">
        <f>IF(AND(B939=K$1),LOOKUP(9.99999999999999E+307,$K$2:K938)+1,"")</f>
        <v>773</v>
      </c>
      <c r="L939" s="31">
        <f>IF(AND(B939=L$1),LOOKUP(9.99999999999999E+307,$L$2:L938)+1,"")</f>
        <v>773</v>
      </c>
      <c r="M939" s="31">
        <f>IF(AND(B939=M$1),LOOKUP(9.99999999999999E+307,$M$2:M938)+1,"")</f>
        <v>773</v>
      </c>
      <c r="N939" s="31" t="e">
        <f>IF(AND(B939=N$1),LOOKUP(9.99999999999999E+307,$N$2:N938)+1,"")</f>
        <v>#REF!</v>
      </c>
      <c r="O939" s="31" t="e">
        <f>IF(AND($B939=O$1),LOOKUP(9.99999999999999E+307,$O$2:O938)+1,"")</f>
        <v>#REF!</v>
      </c>
      <c r="P939" s="31" t="e">
        <f>IF(AND($B939=P$1),LOOKUP(9.99999999999999E+307,$P$2:P938)+1,"")</f>
        <v>#REF!</v>
      </c>
      <c r="Q939" s="31" t="e">
        <f>IF(AND($B939=Q$1),LOOKUP(9.99999999999999E+307,$Q$2:Q938)+1,"")</f>
        <v>#REF!</v>
      </c>
      <c r="R939" s="31">
        <f>IF(AND($B939=R$1),LOOKUP(9.99999999999999E+307,$R$2:R938)+1,"")</f>
        <v>773</v>
      </c>
      <c r="S939" s="31">
        <f>IF(AND($B939=S$1),LOOKUP(9.99999999999999E+307,$S$2:S938)+1,"")</f>
        <v>773</v>
      </c>
      <c r="T939" s="265"/>
      <c r="U939" s="265"/>
      <c r="V939" s="265"/>
      <c r="AA939" s="254" t="str">
        <f t="shared" si="104"/>
        <v/>
      </c>
      <c r="AB939" s="254" t="str">
        <f t="shared" si="105"/>
        <v/>
      </c>
      <c r="AC939" s="255">
        <f t="shared" si="101"/>
        <v>0</v>
      </c>
      <c r="AD939" s="255">
        <f t="shared" si="102"/>
        <v>3836</v>
      </c>
      <c r="AE939" s="256" t="str">
        <f t="shared" si="106"/>
        <v/>
      </c>
      <c r="AF939" s="252" t="str">
        <f t="shared" si="100"/>
        <v>-</v>
      </c>
    </row>
    <row r="940" spans="1:32" ht="20.149999999999999" customHeight="1" x14ac:dyDescent="0.75">
      <c r="A940" s="31">
        <v>938</v>
      </c>
      <c r="B940" s="237"/>
      <c r="C940" s="257"/>
      <c r="D940" s="258"/>
      <c r="E940" s="264"/>
      <c r="F940" s="264"/>
      <c r="G940" s="253" t="str">
        <f t="shared" si="103"/>
        <v/>
      </c>
      <c r="H940" s="31" t="str">
        <f>IF(AND(B940=H$1),LOOKUP(9.99999999999999E+307,$H$2:H939)+1,"")</f>
        <v/>
      </c>
      <c r="I940" s="31" t="str">
        <f>IF(AND(B940=I$1),LOOKUP(9.99999999999999E+307,$I$2:I939)+1,"")</f>
        <v/>
      </c>
      <c r="J940" s="31">
        <f>IF(AND(B940=J$1),LOOKUP(9.99999999999999E+307,$J$2:J939)+1,"")</f>
        <v>774</v>
      </c>
      <c r="K940" s="31">
        <f>IF(AND(B940=K$1),LOOKUP(9.99999999999999E+307,$K$2:K939)+1,"")</f>
        <v>774</v>
      </c>
      <c r="L940" s="31">
        <f>IF(AND(B940=L$1),LOOKUP(9.99999999999999E+307,$L$2:L939)+1,"")</f>
        <v>774</v>
      </c>
      <c r="M940" s="31">
        <f>IF(AND(B940=M$1),LOOKUP(9.99999999999999E+307,$M$2:M939)+1,"")</f>
        <v>774</v>
      </c>
      <c r="N940" s="31" t="e">
        <f>IF(AND(B940=N$1),LOOKUP(9.99999999999999E+307,$N$2:N939)+1,"")</f>
        <v>#REF!</v>
      </c>
      <c r="O940" s="31" t="e">
        <f>IF(AND($B940=O$1),LOOKUP(9.99999999999999E+307,$O$2:O939)+1,"")</f>
        <v>#REF!</v>
      </c>
      <c r="P940" s="31" t="e">
        <f>IF(AND($B940=P$1),LOOKUP(9.99999999999999E+307,$P$2:P939)+1,"")</f>
        <v>#REF!</v>
      </c>
      <c r="Q940" s="31" t="e">
        <f>IF(AND($B940=Q$1),LOOKUP(9.99999999999999E+307,$Q$2:Q939)+1,"")</f>
        <v>#REF!</v>
      </c>
      <c r="R940" s="31">
        <f>IF(AND($B940=R$1),LOOKUP(9.99999999999999E+307,$R$2:R939)+1,"")</f>
        <v>774</v>
      </c>
      <c r="S940" s="31">
        <f>IF(AND($B940=S$1),LOOKUP(9.99999999999999E+307,$S$2:S939)+1,"")</f>
        <v>774</v>
      </c>
      <c r="T940" s="265"/>
      <c r="U940" s="265"/>
      <c r="V940" s="265"/>
      <c r="AA940" s="254" t="str">
        <f t="shared" si="104"/>
        <v/>
      </c>
      <c r="AB940" s="254" t="str">
        <f t="shared" si="105"/>
        <v/>
      </c>
      <c r="AC940" s="255">
        <f t="shared" si="101"/>
        <v>0</v>
      </c>
      <c r="AD940" s="255">
        <f t="shared" si="102"/>
        <v>3836</v>
      </c>
      <c r="AE940" s="256" t="str">
        <f t="shared" si="106"/>
        <v/>
      </c>
      <c r="AF940" s="252" t="str">
        <f t="shared" si="100"/>
        <v>-</v>
      </c>
    </row>
    <row r="941" spans="1:32" ht="20.149999999999999" customHeight="1" x14ac:dyDescent="0.75">
      <c r="A941" s="31">
        <v>939</v>
      </c>
      <c r="B941" s="237"/>
      <c r="C941" s="257"/>
      <c r="D941" s="258"/>
      <c r="E941" s="264"/>
      <c r="F941" s="264"/>
      <c r="G941" s="253" t="str">
        <f t="shared" si="103"/>
        <v/>
      </c>
      <c r="H941" s="31" t="str">
        <f>IF(AND(B941=H$1),LOOKUP(9.99999999999999E+307,$H$2:H940)+1,"")</f>
        <v/>
      </c>
      <c r="I941" s="31" t="str">
        <f>IF(AND(B941=I$1),LOOKUP(9.99999999999999E+307,$I$2:I940)+1,"")</f>
        <v/>
      </c>
      <c r="J941" s="31">
        <f>IF(AND(B941=J$1),LOOKUP(9.99999999999999E+307,$J$2:J940)+1,"")</f>
        <v>775</v>
      </c>
      <c r="K941" s="31">
        <f>IF(AND(B941=K$1),LOOKUP(9.99999999999999E+307,$K$2:K940)+1,"")</f>
        <v>775</v>
      </c>
      <c r="L941" s="31">
        <f>IF(AND(B941=L$1),LOOKUP(9.99999999999999E+307,$L$2:L940)+1,"")</f>
        <v>775</v>
      </c>
      <c r="M941" s="31">
        <f>IF(AND(B941=M$1),LOOKUP(9.99999999999999E+307,$M$2:M940)+1,"")</f>
        <v>775</v>
      </c>
      <c r="N941" s="31" t="e">
        <f>IF(AND(B941=N$1),LOOKUP(9.99999999999999E+307,$N$2:N940)+1,"")</f>
        <v>#REF!</v>
      </c>
      <c r="O941" s="31" t="e">
        <f>IF(AND($B941=O$1),LOOKUP(9.99999999999999E+307,$O$2:O940)+1,"")</f>
        <v>#REF!</v>
      </c>
      <c r="P941" s="31" t="e">
        <f>IF(AND($B941=P$1),LOOKUP(9.99999999999999E+307,$P$2:P940)+1,"")</f>
        <v>#REF!</v>
      </c>
      <c r="Q941" s="31" t="e">
        <f>IF(AND($B941=Q$1),LOOKUP(9.99999999999999E+307,$Q$2:Q940)+1,"")</f>
        <v>#REF!</v>
      </c>
      <c r="R941" s="31">
        <f>IF(AND($B941=R$1),LOOKUP(9.99999999999999E+307,$R$2:R940)+1,"")</f>
        <v>775</v>
      </c>
      <c r="S941" s="31">
        <f>IF(AND($B941=S$1),LOOKUP(9.99999999999999E+307,$S$2:S940)+1,"")</f>
        <v>775</v>
      </c>
      <c r="T941" s="265"/>
      <c r="U941" s="265"/>
      <c r="V941" s="265"/>
      <c r="AA941" s="254" t="str">
        <f t="shared" si="104"/>
        <v/>
      </c>
      <c r="AB941" s="254" t="str">
        <f t="shared" si="105"/>
        <v/>
      </c>
      <c r="AC941" s="255">
        <f t="shared" si="101"/>
        <v>0</v>
      </c>
      <c r="AD941" s="255">
        <f t="shared" si="102"/>
        <v>3836</v>
      </c>
      <c r="AE941" s="256" t="str">
        <f t="shared" si="106"/>
        <v/>
      </c>
      <c r="AF941" s="252" t="str">
        <f t="shared" si="100"/>
        <v>-</v>
      </c>
    </row>
    <row r="942" spans="1:32" ht="20.149999999999999" customHeight="1" x14ac:dyDescent="0.75">
      <c r="A942" s="31">
        <v>940</v>
      </c>
      <c r="B942" s="237"/>
      <c r="C942" s="257"/>
      <c r="D942" s="257"/>
      <c r="E942" s="264"/>
      <c r="F942" s="264"/>
      <c r="G942" s="253" t="str">
        <f t="shared" si="103"/>
        <v/>
      </c>
      <c r="H942" s="31" t="str">
        <f>IF(AND(B942=H$1),LOOKUP(9.99999999999999E+307,$H$2:H941)+1,"")</f>
        <v/>
      </c>
      <c r="I942" s="31" t="str">
        <f>IF(AND(B942=I$1),LOOKUP(9.99999999999999E+307,$I$2:I941)+1,"")</f>
        <v/>
      </c>
      <c r="J942" s="31">
        <f>IF(AND(B942=J$1),LOOKUP(9.99999999999999E+307,$J$2:J941)+1,"")</f>
        <v>776</v>
      </c>
      <c r="K942" s="31">
        <f>IF(AND(B942=K$1),LOOKUP(9.99999999999999E+307,$K$2:K941)+1,"")</f>
        <v>776</v>
      </c>
      <c r="L942" s="31">
        <f>IF(AND(B942=L$1),LOOKUP(9.99999999999999E+307,$L$2:L941)+1,"")</f>
        <v>776</v>
      </c>
      <c r="M942" s="31">
        <f>IF(AND(B942=M$1),LOOKUP(9.99999999999999E+307,$M$2:M941)+1,"")</f>
        <v>776</v>
      </c>
      <c r="N942" s="31" t="e">
        <f>IF(AND(B942=N$1),LOOKUP(9.99999999999999E+307,$N$2:N941)+1,"")</f>
        <v>#REF!</v>
      </c>
      <c r="O942" s="31" t="e">
        <f>IF(AND($B942=O$1),LOOKUP(9.99999999999999E+307,$O$2:O941)+1,"")</f>
        <v>#REF!</v>
      </c>
      <c r="P942" s="31" t="e">
        <f>IF(AND($B942=P$1),LOOKUP(9.99999999999999E+307,$P$2:P941)+1,"")</f>
        <v>#REF!</v>
      </c>
      <c r="Q942" s="31" t="e">
        <f>IF(AND($B942=Q$1),LOOKUP(9.99999999999999E+307,$Q$2:Q941)+1,"")</f>
        <v>#REF!</v>
      </c>
      <c r="R942" s="31">
        <f>IF(AND($B942=R$1),LOOKUP(9.99999999999999E+307,$R$2:R941)+1,"")</f>
        <v>776</v>
      </c>
      <c r="S942" s="31">
        <f>IF(AND($B942=S$1),LOOKUP(9.99999999999999E+307,$S$2:S941)+1,"")</f>
        <v>776</v>
      </c>
      <c r="T942" s="265"/>
      <c r="U942" s="265"/>
      <c r="V942" s="265"/>
      <c r="AA942" s="254" t="str">
        <f t="shared" si="104"/>
        <v/>
      </c>
      <c r="AB942" s="254" t="str">
        <f t="shared" si="105"/>
        <v/>
      </c>
      <c r="AC942" s="255">
        <f t="shared" si="101"/>
        <v>0</v>
      </c>
      <c r="AD942" s="255">
        <f t="shared" si="102"/>
        <v>3836</v>
      </c>
      <c r="AE942" s="256" t="str">
        <f t="shared" si="106"/>
        <v/>
      </c>
      <c r="AF942" s="252" t="str">
        <f t="shared" si="100"/>
        <v>-</v>
      </c>
    </row>
    <row r="943" spans="1:32" ht="20.149999999999999" customHeight="1" x14ac:dyDescent="0.75">
      <c r="A943" s="31">
        <v>941</v>
      </c>
      <c r="B943" s="237"/>
      <c r="C943" s="257"/>
      <c r="D943" s="258"/>
      <c r="E943" s="264"/>
      <c r="F943" s="264"/>
      <c r="G943" s="253" t="str">
        <f t="shared" si="103"/>
        <v/>
      </c>
      <c r="H943" s="31" t="str">
        <f>IF(AND(B943=H$1),LOOKUP(9.99999999999999E+307,$H$2:H942)+1,"")</f>
        <v/>
      </c>
      <c r="I943" s="31" t="str">
        <f>IF(AND(B943=I$1),LOOKUP(9.99999999999999E+307,$I$2:I942)+1,"")</f>
        <v/>
      </c>
      <c r="J943" s="31">
        <f>IF(AND(B943=J$1),LOOKUP(9.99999999999999E+307,$J$2:J942)+1,"")</f>
        <v>777</v>
      </c>
      <c r="K943" s="31">
        <f>IF(AND(B943=K$1),LOOKUP(9.99999999999999E+307,$K$2:K942)+1,"")</f>
        <v>777</v>
      </c>
      <c r="L943" s="31">
        <f>IF(AND(B943=L$1),LOOKUP(9.99999999999999E+307,$L$2:L942)+1,"")</f>
        <v>777</v>
      </c>
      <c r="M943" s="31">
        <f>IF(AND(B943=M$1),LOOKUP(9.99999999999999E+307,$M$2:M942)+1,"")</f>
        <v>777</v>
      </c>
      <c r="N943" s="31" t="e">
        <f>IF(AND(B943=N$1),LOOKUP(9.99999999999999E+307,$N$2:N942)+1,"")</f>
        <v>#REF!</v>
      </c>
      <c r="O943" s="31" t="e">
        <f>IF(AND($B943=O$1),LOOKUP(9.99999999999999E+307,$O$2:O942)+1,"")</f>
        <v>#REF!</v>
      </c>
      <c r="P943" s="31" t="e">
        <f>IF(AND($B943=P$1),LOOKUP(9.99999999999999E+307,$P$2:P942)+1,"")</f>
        <v>#REF!</v>
      </c>
      <c r="Q943" s="31" t="e">
        <f>IF(AND($B943=Q$1),LOOKUP(9.99999999999999E+307,$Q$2:Q942)+1,"")</f>
        <v>#REF!</v>
      </c>
      <c r="R943" s="31">
        <f>IF(AND($B943=R$1),LOOKUP(9.99999999999999E+307,$R$2:R942)+1,"")</f>
        <v>777</v>
      </c>
      <c r="S943" s="31">
        <f>IF(AND($B943=S$1),LOOKUP(9.99999999999999E+307,$S$2:S942)+1,"")</f>
        <v>777</v>
      </c>
      <c r="T943" s="265"/>
      <c r="U943" s="265"/>
      <c r="V943" s="265"/>
      <c r="AA943" s="254" t="str">
        <f t="shared" si="104"/>
        <v/>
      </c>
      <c r="AB943" s="254" t="str">
        <f t="shared" si="105"/>
        <v/>
      </c>
      <c r="AC943" s="255">
        <f t="shared" si="101"/>
        <v>0</v>
      </c>
      <c r="AD943" s="255">
        <f t="shared" si="102"/>
        <v>3836</v>
      </c>
      <c r="AE943" s="256" t="str">
        <f t="shared" si="106"/>
        <v/>
      </c>
      <c r="AF943" s="252" t="str">
        <f t="shared" ref="AF943:AF1006" si="107">CONCATENATE(B943,"-",AE943)</f>
        <v>-</v>
      </c>
    </row>
    <row r="944" spans="1:32" ht="20.149999999999999" customHeight="1" x14ac:dyDescent="0.75">
      <c r="A944" s="31">
        <v>942</v>
      </c>
      <c r="B944" s="237"/>
      <c r="C944" s="257"/>
      <c r="D944" s="258"/>
      <c r="E944" s="264"/>
      <c r="F944" s="264"/>
      <c r="G944" s="253" t="str">
        <f t="shared" si="103"/>
        <v/>
      </c>
      <c r="H944" s="31" t="str">
        <f>IF(AND(B944=H$1),LOOKUP(9.99999999999999E+307,$H$2:H943)+1,"")</f>
        <v/>
      </c>
      <c r="I944" s="31" t="str">
        <f>IF(AND(B944=I$1),LOOKUP(9.99999999999999E+307,$I$2:I943)+1,"")</f>
        <v/>
      </c>
      <c r="J944" s="31">
        <f>IF(AND(B944=J$1),LOOKUP(9.99999999999999E+307,$J$2:J943)+1,"")</f>
        <v>778</v>
      </c>
      <c r="K944" s="31">
        <f>IF(AND(B944=K$1),LOOKUP(9.99999999999999E+307,$K$2:K943)+1,"")</f>
        <v>778</v>
      </c>
      <c r="L944" s="31">
        <f>IF(AND(B944=L$1),LOOKUP(9.99999999999999E+307,$L$2:L943)+1,"")</f>
        <v>778</v>
      </c>
      <c r="M944" s="31">
        <f>IF(AND(B944=M$1),LOOKUP(9.99999999999999E+307,$M$2:M943)+1,"")</f>
        <v>778</v>
      </c>
      <c r="N944" s="31" t="e">
        <f>IF(AND(B944=N$1),LOOKUP(9.99999999999999E+307,$N$2:N943)+1,"")</f>
        <v>#REF!</v>
      </c>
      <c r="O944" s="31" t="e">
        <f>IF(AND($B944=O$1),LOOKUP(9.99999999999999E+307,$O$2:O943)+1,"")</f>
        <v>#REF!</v>
      </c>
      <c r="P944" s="31" t="e">
        <f>IF(AND($B944=P$1),LOOKUP(9.99999999999999E+307,$P$2:P943)+1,"")</f>
        <v>#REF!</v>
      </c>
      <c r="Q944" s="31" t="e">
        <f>IF(AND($B944=Q$1),LOOKUP(9.99999999999999E+307,$Q$2:Q943)+1,"")</f>
        <v>#REF!</v>
      </c>
      <c r="R944" s="31">
        <f>IF(AND($B944=R$1),LOOKUP(9.99999999999999E+307,$R$2:R943)+1,"")</f>
        <v>778</v>
      </c>
      <c r="S944" s="31">
        <f>IF(AND($B944=S$1),LOOKUP(9.99999999999999E+307,$S$2:S943)+1,"")</f>
        <v>778</v>
      </c>
      <c r="T944" s="265"/>
      <c r="U944" s="265"/>
      <c r="V944" s="265"/>
      <c r="AA944" s="254" t="str">
        <f t="shared" si="104"/>
        <v/>
      </c>
      <c r="AB944" s="254" t="str">
        <f t="shared" si="105"/>
        <v/>
      </c>
      <c r="AC944" s="255">
        <f t="shared" si="101"/>
        <v>0</v>
      </c>
      <c r="AD944" s="255">
        <f t="shared" si="102"/>
        <v>3836</v>
      </c>
      <c r="AE944" s="256" t="str">
        <f t="shared" si="106"/>
        <v/>
      </c>
      <c r="AF944" s="252" t="str">
        <f t="shared" si="107"/>
        <v>-</v>
      </c>
    </row>
    <row r="945" spans="1:32" ht="20.149999999999999" customHeight="1" x14ac:dyDescent="0.75">
      <c r="A945" s="31">
        <v>943</v>
      </c>
      <c r="B945" s="237"/>
      <c r="C945" s="266"/>
      <c r="D945" s="258"/>
      <c r="E945" s="259"/>
      <c r="F945" s="259"/>
      <c r="G945" s="253" t="str">
        <f t="shared" si="103"/>
        <v/>
      </c>
      <c r="H945" s="31" t="str">
        <f>IF(AND(B945=H$1),LOOKUP(9.99999999999999E+307,$H$2:H944)+1,"")</f>
        <v/>
      </c>
      <c r="I945" s="31" t="str">
        <f>IF(AND(B945=I$1),LOOKUP(9.99999999999999E+307,$I$2:I944)+1,"")</f>
        <v/>
      </c>
      <c r="J945" s="31">
        <f>IF(AND(B945=J$1),LOOKUP(9.99999999999999E+307,$J$2:J944)+1,"")</f>
        <v>779</v>
      </c>
      <c r="K945" s="31">
        <f>IF(AND(B945=K$1),LOOKUP(9.99999999999999E+307,$K$2:K944)+1,"")</f>
        <v>779</v>
      </c>
      <c r="L945" s="31">
        <f>IF(AND(B945=L$1),LOOKUP(9.99999999999999E+307,$L$2:L944)+1,"")</f>
        <v>779</v>
      </c>
      <c r="M945" s="31">
        <f>IF(AND(B945=M$1),LOOKUP(9.99999999999999E+307,$M$2:M944)+1,"")</f>
        <v>779</v>
      </c>
      <c r="N945" s="31" t="e">
        <f>IF(AND(B945=N$1),LOOKUP(9.99999999999999E+307,$N$2:N944)+1,"")</f>
        <v>#REF!</v>
      </c>
      <c r="O945" s="31" t="e">
        <f>IF(AND($B945=O$1),LOOKUP(9.99999999999999E+307,$O$2:O944)+1,"")</f>
        <v>#REF!</v>
      </c>
      <c r="P945" s="31" t="e">
        <f>IF(AND($B945=P$1),LOOKUP(9.99999999999999E+307,$P$2:P944)+1,"")</f>
        <v>#REF!</v>
      </c>
      <c r="Q945" s="31" t="e">
        <f>IF(AND($B945=Q$1),LOOKUP(9.99999999999999E+307,$Q$2:Q944)+1,"")</f>
        <v>#REF!</v>
      </c>
      <c r="R945" s="31">
        <f>IF(AND($B945=R$1),LOOKUP(9.99999999999999E+307,$R$2:R944)+1,"")</f>
        <v>779</v>
      </c>
      <c r="S945" s="31">
        <f>IF(AND($B945=S$1),LOOKUP(9.99999999999999E+307,$S$2:S944)+1,"")</f>
        <v>779</v>
      </c>
      <c r="T945" s="265"/>
      <c r="U945" s="265"/>
      <c r="V945" s="265"/>
      <c r="AA945" s="254" t="str">
        <f t="shared" si="104"/>
        <v/>
      </c>
      <c r="AB945" s="254" t="str">
        <f t="shared" si="105"/>
        <v/>
      </c>
      <c r="AC945" s="255">
        <f t="shared" si="101"/>
        <v>0</v>
      </c>
      <c r="AD945" s="255">
        <f t="shared" si="102"/>
        <v>3836</v>
      </c>
      <c r="AE945" s="256" t="str">
        <f t="shared" si="106"/>
        <v/>
      </c>
      <c r="AF945" s="252" t="str">
        <f t="shared" si="107"/>
        <v>-</v>
      </c>
    </row>
    <row r="946" spans="1:32" ht="20.149999999999999" customHeight="1" x14ac:dyDescent="0.75">
      <c r="A946" s="31">
        <v>944</v>
      </c>
      <c r="B946" s="237"/>
      <c r="C946" s="269"/>
      <c r="D946" s="258"/>
      <c r="E946" s="259"/>
      <c r="F946" s="259"/>
      <c r="G946" s="253" t="str">
        <f t="shared" si="103"/>
        <v/>
      </c>
      <c r="H946" s="31" t="str">
        <f>IF(AND(B946=H$1),LOOKUP(9.99999999999999E+307,$H$2:H945)+1,"")</f>
        <v/>
      </c>
      <c r="I946" s="31" t="str">
        <f>IF(AND(B946=I$1),LOOKUP(9.99999999999999E+307,$I$2:I945)+1,"")</f>
        <v/>
      </c>
      <c r="J946" s="31">
        <f>IF(AND(B946=J$1),LOOKUP(9.99999999999999E+307,$J$2:J945)+1,"")</f>
        <v>780</v>
      </c>
      <c r="K946" s="31">
        <f>IF(AND(B946=K$1),LOOKUP(9.99999999999999E+307,$K$2:K945)+1,"")</f>
        <v>780</v>
      </c>
      <c r="L946" s="31">
        <f>IF(AND(B946=L$1),LOOKUP(9.99999999999999E+307,$L$2:L945)+1,"")</f>
        <v>780</v>
      </c>
      <c r="M946" s="31">
        <f>IF(AND(B946=M$1),LOOKUP(9.99999999999999E+307,$M$2:M945)+1,"")</f>
        <v>780</v>
      </c>
      <c r="N946" s="31" t="e">
        <f>IF(AND(B946=N$1),LOOKUP(9.99999999999999E+307,$N$2:N945)+1,"")</f>
        <v>#REF!</v>
      </c>
      <c r="O946" s="31" t="e">
        <f>IF(AND($B946=O$1),LOOKUP(9.99999999999999E+307,$O$2:O945)+1,"")</f>
        <v>#REF!</v>
      </c>
      <c r="P946" s="31" t="e">
        <f>IF(AND($B946=P$1),LOOKUP(9.99999999999999E+307,$P$2:P945)+1,"")</f>
        <v>#REF!</v>
      </c>
      <c r="Q946" s="31" t="e">
        <f>IF(AND($B946=Q$1),LOOKUP(9.99999999999999E+307,$Q$2:Q945)+1,"")</f>
        <v>#REF!</v>
      </c>
      <c r="R946" s="31">
        <f>IF(AND($B946=R$1),LOOKUP(9.99999999999999E+307,$R$2:R945)+1,"")</f>
        <v>780</v>
      </c>
      <c r="S946" s="31">
        <f>IF(AND($B946=S$1),LOOKUP(9.99999999999999E+307,$S$2:S945)+1,"")</f>
        <v>780</v>
      </c>
      <c r="T946" s="265"/>
      <c r="U946" s="265"/>
      <c r="V946" s="265"/>
      <c r="AA946" s="254" t="str">
        <f t="shared" si="104"/>
        <v/>
      </c>
      <c r="AB946" s="254" t="str">
        <f t="shared" si="105"/>
        <v/>
      </c>
      <c r="AC946" s="255">
        <f t="shared" si="101"/>
        <v>0</v>
      </c>
      <c r="AD946" s="255">
        <f t="shared" si="102"/>
        <v>3836</v>
      </c>
      <c r="AE946" s="256" t="str">
        <f t="shared" si="106"/>
        <v/>
      </c>
      <c r="AF946" s="252" t="str">
        <f t="shared" si="107"/>
        <v>-</v>
      </c>
    </row>
    <row r="947" spans="1:32" ht="20.149999999999999" customHeight="1" x14ac:dyDescent="0.75">
      <c r="A947" s="31">
        <v>945</v>
      </c>
      <c r="B947" s="237"/>
      <c r="C947" s="266"/>
      <c r="D947" s="258"/>
      <c r="E947" s="259"/>
      <c r="F947" s="259"/>
      <c r="G947" s="253" t="str">
        <f t="shared" si="103"/>
        <v/>
      </c>
      <c r="H947" s="31" t="str">
        <f>IF(AND(B947=H$1),LOOKUP(9.99999999999999E+307,$H$2:H946)+1,"")</f>
        <v/>
      </c>
      <c r="I947" s="31" t="str">
        <f>IF(AND(B947=I$1),LOOKUP(9.99999999999999E+307,$I$2:I946)+1,"")</f>
        <v/>
      </c>
      <c r="J947" s="31">
        <f>IF(AND(B947=J$1),LOOKUP(9.99999999999999E+307,$J$2:J946)+1,"")</f>
        <v>781</v>
      </c>
      <c r="K947" s="31">
        <f>IF(AND(B947=K$1),LOOKUP(9.99999999999999E+307,$K$2:K946)+1,"")</f>
        <v>781</v>
      </c>
      <c r="L947" s="31">
        <f>IF(AND(B947=L$1),LOOKUP(9.99999999999999E+307,$L$2:L946)+1,"")</f>
        <v>781</v>
      </c>
      <c r="M947" s="31">
        <f>IF(AND(B947=M$1),LOOKUP(9.99999999999999E+307,$M$2:M946)+1,"")</f>
        <v>781</v>
      </c>
      <c r="N947" s="31" t="e">
        <f>IF(AND(B947=N$1),LOOKUP(9.99999999999999E+307,$N$2:N946)+1,"")</f>
        <v>#REF!</v>
      </c>
      <c r="O947" s="31" t="e">
        <f>IF(AND($B947=O$1),LOOKUP(9.99999999999999E+307,$O$2:O946)+1,"")</f>
        <v>#REF!</v>
      </c>
      <c r="P947" s="31" t="e">
        <f>IF(AND($B947=P$1),LOOKUP(9.99999999999999E+307,$P$2:P946)+1,"")</f>
        <v>#REF!</v>
      </c>
      <c r="Q947" s="31" t="e">
        <f>IF(AND($B947=Q$1),LOOKUP(9.99999999999999E+307,$Q$2:Q946)+1,"")</f>
        <v>#REF!</v>
      </c>
      <c r="R947" s="31">
        <f>IF(AND($B947=R$1),LOOKUP(9.99999999999999E+307,$R$2:R946)+1,"")</f>
        <v>781</v>
      </c>
      <c r="S947" s="31">
        <f>IF(AND($B947=S$1),LOOKUP(9.99999999999999E+307,$S$2:S946)+1,"")</f>
        <v>781</v>
      </c>
      <c r="T947" s="265"/>
      <c r="U947" s="265"/>
      <c r="V947" s="265"/>
      <c r="AA947" s="254" t="str">
        <f t="shared" si="104"/>
        <v/>
      </c>
      <c r="AB947" s="254" t="str">
        <f t="shared" si="105"/>
        <v/>
      </c>
      <c r="AC947" s="255">
        <f t="shared" si="101"/>
        <v>0</v>
      </c>
      <c r="AD947" s="255">
        <f t="shared" si="102"/>
        <v>3836</v>
      </c>
      <c r="AE947" s="256" t="str">
        <f t="shared" si="106"/>
        <v/>
      </c>
      <c r="AF947" s="252" t="str">
        <f t="shared" si="107"/>
        <v>-</v>
      </c>
    </row>
    <row r="948" spans="1:32" ht="20.149999999999999" customHeight="1" x14ac:dyDescent="0.75">
      <c r="A948" s="31">
        <v>946</v>
      </c>
      <c r="B948" s="237"/>
      <c r="C948" s="266"/>
      <c r="D948" s="258"/>
      <c r="E948" s="259"/>
      <c r="F948" s="259"/>
      <c r="G948" s="253" t="str">
        <f t="shared" si="103"/>
        <v/>
      </c>
      <c r="H948" s="31" t="str">
        <f>IF(AND(B948=H$1),LOOKUP(9.99999999999999E+307,$H$2:H947)+1,"")</f>
        <v/>
      </c>
      <c r="I948" s="31" t="str">
        <f>IF(AND(B948=I$1),LOOKUP(9.99999999999999E+307,$I$2:I947)+1,"")</f>
        <v/>
      </c>
      <c r="J948" s="31">
        <f>IF(AND(B948=J$1),LOOKUP(9.99999999999999E+307,$J$2:J947)+1,"")</f>
        <v>782</v>
      </c>
      <c r="K948" s="31">
        <f>IF(AND(B948=K$1),LOOKUP(9.99999999999999E+307,$K$2:K947)+1,"")</f>
        <v>782</v>
      </c>
      <c r="L948" s="31">
        <f>IF(AND(B948=L$1),LOOKUP(9.99999999999999E+307,$L$2:L947)+1,"")</f>
        <v>782</v>
      </c>
      <c r="M948" s="31">
        <f>IF(AND(B948=M$1),LOOKUP(9.99999999999999E+307,$M$2:M947)+1,"")</f>
        <v>782</v>
      </c>
      <c r="N948" s="31" t="e">
        <f>IF(AND(B948=N$1),LOOKUP(9.99999999999999E+307,$N$2:N947)+1,"")</f>
        <v>#REF!</v>
      </c>
      <c r="O948" s="31" t="e">
        <f>IF(AND($B948=O$1),LOOKUP(9.99999999999999E+307,$O$2:O947)+1,"")</f>
        <v>#REF!</v>
      </c>
      <c r="P948" s="31" t="e">
        <f>IF(AND($B948=P$1),LOOKUP(9.99999999999999E+307,$P$2:P947)+1,"")</f>
        <v>#REF!</v>
      </c>
      <c r="Q948" s="31" t="e">
        <f>IF(AND($B948=Q$1),LOOKUP(9.99999999999999E+307,$Q$2:Q947)+1,"")</f>
        <v>#REF!</v>
      </c>
      <c r="R948" s="31">
        <f>IF(AND($B948=R$1),LOOKUP(9.99999999999999E+307,$R$2:R947)+1,"")</f>
        <v>782</v>
      </c>
      <c r="S948" s="31">
        <f>IF(AND($B948=S$1),LOOKUP(9.99999999999999E+307,$S$2:S947)+1,"")</f>
        <v>782</v>
      </c>
      <c r="T948" s="265"/>
      <c r="U948" s="265"/>
      <c r="V948" s="265"/>
      <c r="AA948" s="254" t="str">
        <f t="shared" si="104"/>
        <v/>
      </c>
      <c r="AB948" s="254" t="str">
        <f t="shared" si="105"/>
        <v/>
      </c>
      <c r="AC948" s="255">
        <f t="shared" si="101"/>
        <v>0</v>
      </c>
      <c r="AD948" s="255">
        <f t="shared" si="102"/>
        <v>3836</v>
      </c>
      <c r="AE948" s="256" t="str">
        <f t="shared" si="106"/>
        <v/>
      </c>
      <c r="AF948" s="252" t="str">
        <f t="shared" si="107"/>
        <v>-</v>
      </c>
    </row>
    <row r="949" spans="1:32" ht="20.149999999999999" customHeight="1" x14ac:dyDescent="0.75">
      <c r="A949" s="31">
        <v>947</v>
      </c>
      <c r="B949" s="237"/>
      <c r="C949" s="257"/>
      <c r="D949" s="258"/>
      <c r="E949" s="264"/>
      <c r="F949" s="264"/>
      <c r="G949" s="253" t="str">
        <f t="shared" si="103"/>
        <v/>
      </c>
      <c r="H949" s="31" t="str">
        <f>IF(AND(B949=H$1),LOOKUP(9.99999999999999E+307,$H$2:H948)+1,"")</f>
        <v/>
      </c>
      <c r="I949" s="31" t="str">
        <f>IF(AND(B949=I$1),LOOKUP(9.99999999999999E+307,$I$2:I948)+1,"")</f>
        <v/>
      </c>
      <c r="J949" s="31">
        <f>IF(AND(B949=J$1),LOOKUP(9.99999999999999E+307,$J$2:J948)+1,"")</f>
        <v>783</v>
      </c>
      <c r="K949" s="31">
        <f>IF(AND(B949=K$1),LOOKUP(9.99999999999999E+307,$K$2:K948)+1,"")</f>
        <v>783</v>
      </c>
      <c r="L949" s="31">
        <f>IF(AND(B949=L$1),LOOKUP(9.99999999999999E+307,$L$2:L948)+1,"")</f>
        <v>783</v>
      </c>
      <c r="M949" s="31">
        <f>IF(AND(B949=M$1),LOOKUP(9.99999999999999E+307,$M$2:M948)+1,"")</f>
        <v>783</v>
      </c>
      <c r="N949" s="31" t="e">
        <f>IF(AND(B949=N$1),LOOKUP(9.99999999999999E+307,$N$2:N948)+1,"")</f>
        <v>#REF!</v>
      </c>
      <c r="O949" s="31" t="e">
        <f>IF(AND($B949=O$1),LOOKUP(9.99999999999999E+307,$O$2:O948)+1,"")</f>
        <v>#REF!</v>
      </c>
      <c r="P949" s="31" t="e">
        <f>IF(AND($B949=P$1),LOOKUP(9.99999999999999E+307,$P$2:P948)+1,"")</f>
        <v>#REF!</v>
      </c>
      <c r="Q949" s="31" t="e">
        <f>IF(AND($B949=Q$1),LOOKUP(9.99999999999999E+307,$Q$2:Q948)+1,"")</f>
        <v>#REF!</v>
      </c>
      <c r="R949" s="31">
        <f>IF(AND($B949=R$1),LOOKUP(9.99999999999999E+307,$R$2:R948)+1,"")</f>
        <v>783</v>
      </c>
      <c r="S949" s="31">
        <f>IF(AND($B949=S$1),LOOKUP(9.99999999999999E+307,$S$2:S948)+1,"")</f>
        <v>783</v>
      </c>
      <c r="T949" s="265"/>
      <c r="U949" s="265"/>
      <c r="V949" s="265"/>
      <c r="AA949" s="254" t="str">
        <f t="shared" si="104"/>
        <v/>
      </c>
      <c r="AB949" s="254" t="str">
        <f t="shared" si="105"/>
        <v/>
      </c>
      <c r="AC949" s="255">
        <f t="shared" si="101"/>
        <v>0</v>
      </c>
      <c r="AD949" s="255">
        <f t="shared" si="102"/>
        <v>3836</v>
      </c>
      <c r="AE949" s="256" t="str">
        <f t="shared" si="106"/>
        <v/>
      </c>
      <c r="AF949" s="252" t="str">
        <f t="shared" si="107"/>
        <v>-</v>
      </c>
    </row>
    <row r="950" spans="1:32" ht="20.149999999999999" customHeight="1" x14ac:dyDescent="0.75">
      <c r="A950" s="31">
        <v>948</v>
      </c>
      <c r="B950" s="237"/>
      <c r="C950" s="266"/>
      <c r="D950" s="260"/>
      <c r="E950" s="261"/>
      <c r="F950" s="261"/>
      <c r="G950" s="253" t="str">
        <f t="shared" si="103"/>
        <v/>
      </c>
      <c r="H950" s="31" t="str">
        <f>IF(AND(B950=H$1),LOOKUP(9.99999999999999E+307,$H$2:H949)+1,"")</f>
        <v/>
      </c>
      <c r="I950" s="31" t="str">
        <f>IF(AND(B950=I$1),LOOKUP(9.99999999999999E+307,$I$2:I949)+1,"")</f>
        <v/>
      </c>
      <c r="J950" s="31">
        <f>IF(AND(B950=J$1),LOOKUP(9.99999999999999E+307,$J$2:J949)+1,"")</f>
        <v>784</v>
      </c>
      <c r="K950" s="31">
        <f>IF(AND(B950=K$1),LOOKUP(9.99999999999999E+307,$K$2:K949)+1,"")</f>
        <v>784</v>
      </c>
      <c r="L950" s="31">
        <f>IF(AND(B950=L$1),LOOKUP(9.99999999999999E+307,$L$2:L949)+1,"")</f>
        <v>784</v>
      </c>
      <c r="M950" s="31">
        <f>IF(AND(B950=M$1),LOOKUP(9.99999999999999E+307,$M$2:M949)+1,"")</f>
        <v>784</v>
      </c>
      <c r="N950" s="31" t="e">
        <f>IF(AND(B950=N$1),LOOKUP(9.99999999999999E+307,$N$2:N949)+1,"")</f>
        <v>#REF!</v>
      </c>
      <c r="O950" s="31" t="e">
        <f>IF(AND($B950=O$1),LOOKUP(9.99999999999999E+307,$O$2:O949)+1,"")</f>
        <v>#REF!</v>
      </c>
      <c r="P950" s="31" t="e">
        <f>IF(AND($B950=P$1),LOOKUP(9.99999999999999E+307,$P$2:P949)+1,"")</f>
        <v>#REF!</v>
      </c>
      <c r="Q950" s="31" t="e">
        <f>IF(AND($B950=Q$1),LOOKUP(9.99999999999999E+307,$Q$2:Q949)+1,"")</f>
        <v>#REF!</v>
      </c>
      <c r="R950" s="31">
        <f>IF(AND($B950=R$1),LOOKUP(9.99999999999999E+307,$R$2:R949)+1,"")</f>
        <v>784</v>
      </c>
      <c r="S950" s="31">
        <f>IF(AND($B950=S$1),LOOKUP(9.99999999999999E+307,$S$2:S949)+1,"")</f>
        <v>784</v>
      </c>
      <c r="T950" s="265"/>
      <c r="U950" s="265"/>
      <c r="V950" s="265"/>
      <c r="AA950" s="254" t="str">
        <f t="shared" si="104"/>
        <v/>
      </c>
      <c r="AB950" s="254" t="str">
        <f t="shared" si="105"/>
        <v/>
      </c>
      <c r="AC950" s="255">
        <f t="shared" si="101"/>
        <v>0</v>
      </c>
      <c r="AD950" s="255">
        <f t="shared" si="102"/>
        <v>3836</v>
      </c>
      <c r="AE950" s="256" t="str">
        <f t="shared" si="106"/>
        <v/>
      </c>
      <c r="AF950" s="252" t="str">
        <f t="shared" si="107"/>
        <v>-</v>
      </c>
    </row>
    <row r="951" spans="1:32" ht="20.149999999999999" customHeight="1" x14ac:dyDescent="0.75">
      <c r="A951" s="31">
        <v>949</v>
      </c>
      <c r="B951" s="237"/>
      <c r="C951" s="266"/>
      <c r="D951" s="258"/>
      <c r="E951" s="259"/>
      <c r="F951" s="259"/>
      <c r="G951" s="253" t="str">
        <f t="shared" si="103"/>
        <v/>
      </c>
      <c r="H951" s="31" t="str">
        <f>IF(AND(B951=H$1),LOOKUP(9.99999999999999E+307,$H$2:H950)+1,"")</f>
        <v/>
      </c>
      <c r="I951" s="31" t="str">
        <f>IF(AND(B951=I$1),LOOKUP(9.99999999999999E+307,$I$2:I950)+1,"")</f>
        <v/>
      </c>
      <c r="J951" s="31">
        <f>IF(AND(B951=J$1),LOOKUP(9.99999999999999E+307,$J$2:J950)+1,"")</f>
        <v>785</v>
      </c>
      <c r="K951" s="31">
        <f>IF(AND(B951=K$1),LOOKUP(9.99999999999999E+307,$K$2:K950)+1,"")</f>
        <v>785</v>
      </c>
      <c r="L951" s="31">
        <f>IF(AND(B951=L$1),LOOKUP(9.99999999999999E+307,$L$2:L950)+1,"")</f>
        <v>785</v>
      </c>
      <c r="M951" s="31">
        <f>IF(AND(B951=M$1),LOOKUP(9.99999999999999E+307,$M$2:M950)+1,"")</f>
        <v>785</v>
      </c>
      <c r="N951" s="31" t="e">
        <f>IF(AND(B951=N$1),LOOKUP(9.99999999999999E+307,$N$2:N950)+1,"")</f>
        <v>#REF!</v>
      </c>
      <c r="O951" s="31" t="e">
        <f>IF(AND($B951=O$1),LOOKUP(9.99999999999999E+307,$O$2:O950)+1,"")</f>
        <v>#REF!</v>
      </c>
      <c r="P951" s="31" t="e">
        <f>IF(AND($B951=P$1),LOOKUP(9.99999999999999E+307,$P$2:P950)+1,"")</f>
        <v>#REF!</v>
      </c>
      <c r="Q951" s="31" t="e">
        <f>IF(AND($B951=Q$1),LOOKUP(9.99999999999999E+307,$Q$2:Q950)+1,"")</f>
        <v>#REF!</v>
      </c>
      <c r="R951" s="31">
        <f>IF(AND($B951=R$1),LOOKUP(9.99999999999999E+307,$R$2:R950)+1,"")</f>
        <v>785</v>
      </c>
      <c r="S951" s="31">
        <f>IF(AND($B951=S$1),LOOKUP(9.99999999999999E+307,$S$2:S950)+1,"")</f>
        <v>785</v>
      </c>
      <c r="T951" s="265"/>
      <c r="U951" s="265"/>
      <c r="V951" s="265"/>
      <c r="AA951" s="254" t="str">
        <f t="shared" si="104"/>
        <v/>
      </c>
      <c r="AB951" s="254" t="str">
        <f t="shared" si="105"/>
        <v/>
      </c>
      <c r="AC951" s="255">
        <f t="shared" si="101"/>
        <v>0</v>
      </c>
      <c r="AD951" s="255">
        <f t="shared" si="102"/>
        <v>3836</v>
      </c>
      <c r="AE951" s="256" t="str">
        <f t="shared" si="106"/>
        <v/>
      </c>
      <c r="AF951" s="252" t="str">
        <f t="shared" si="107"/>
        <v>-</v>
      </c>
    </row>
    <row r="952" spans="1:32" ht="20.149999999999999" customHeight="1" x14ac:dyDescent="0.75">
      <c r="A952" s="31">
        <v>950</v>
      </c>
      <c r="B952" s="237"/>
      <c r="C952" s="266"/>
      <c r="D952" s="258"/>
      <c r="E952" s="259"/>
      <c r="F952" s="259"/>
      <c r="G952" s="253" t="str">
        <f t="shared" si="103"/>
        <v/>
      </c>
      <c r="H952" s="31" t="str">
        <f>IF(AND(B952=H$1),LOOKUP(9.99999999999999E+307,$H$2:H951)+1,"")</f>
        <v/>
      </c>
      <c r="I952" s="31" t="str">
        <f>IF(AND(B952=I$1),LOOKUP(9.99999999999999E+307,$I$2:I951)+1,"")</f>
        <v/>
      </c>
      <c r="J952" s="31">
        <f>IF(AND(B952=J$1),LOOKUP(9.99999999999999E+307,$J$2:J951)+1,"")</f>
        <v>786</v>
      </c>
      <c r="K952" s="31">
        <f>IF(AND(B952=K$1),LOOKUP(9.99999999999999E+307,$K$2:K951)+1,"")</f>
        <v>786</v>
      </c>
      <c r="L952" s="31">
        <f>IF(AND(B952=L$1),LOOKUP(9.99999999999999E+307,$L$2:L951)+1,"")</f>
        <v>786</v>
      </c>
      <c r="M952" s="31">
        <f>IF(AND(B952=M$1),LOOKUP(9.99999999999999E+307,$M$2:M951)+1,"")</f>
        <v>786</v>
      </c>
      <c r="N952" s="31" t="e">
        <f>IF(AND(B952=N$1),LOOKUP(9.99999999999999E+307,$N$2:N951)+1,"")</f>
        <v>#REF!</v>
      </c>
      <c r="O952" s="31" t="e">
        <f>IF(AND($B952=O$1),LOOKUP(9.99999999999999E+307,$O$2:O951)+1,"")</f>
        <v>#REF!</v>
      </c>
      <c r="P952" s="31" t="e">
        <f>IF(AND($B952=P$1),LOOKUP(9.99999999999999E+307,$P$2:P951)+1,"")</f>
        <v>#REF!</v>
      </c>
      <c r="Q952" s="31" t="e">
        <f>IF(AND($B952=Q$1),LOOKUP(9.99999999999999E+307,$Q$2:Q951)+1,"")</f>
        <v>#REF!</v>
      </c>
      <c r="R952" s="31">
        <f>IF(AND($B952=R$1),LOOKUP(9.99999999999999E+307,$R$2:R951)+1,"")</f>
        <v>786</v>
      </c>
      <c r="S952" s="31">
        <f>IF(AND($B952=S$1),LOOKUP(9.99999999999999E+307,$S$2:S951)+1,"")</f>
        <v>786</v>
      </c>
      <c r="T952" s="265"/>
      <c r="U952" s="265"/>
      <c r="V952" s="265"/>
      <c r="AA952" s="254" t="str">
        <f t="shared" si="104"/>
        <v/>
      </c>
      <c r="AB952" s="254" t="str">
        <f t="shared" si="105"/>
        <v/>
      </c>
      <c r="AC952" s="255">
        <f t="shared" si="101"/>
        <v>0</v>
      </c>
      <c r="AD952" s="255">
        <f t="shared" si="102"/>
        <v>3836</v>
      </c>
      <c r="AE952" s="256" t="str">
        <f t="shared" si="106"/>
        <v/>
      </c>
      <c r="AF952" s="252" t="str">
        <f t="shared" si="107"/>
        <v>-</v>
      </c>
    </row>
    <row r="953" spans="1:32" ht="20.149999999999999" customHeight="1" x14ac:dyDescent="0.75">
      <c r="A953" s="31">
        <v>951</v>
      </c>
      <c r="B953" s="237"/>
      <c r="C953" s="257"/>
      <c r="D953" s="258"/>
      <c r="E953" s="264"/>
      <c r="F953" s="264"/>
      <c r="G953" s="253" t="str">
        <f t="shared" si="103"/>
        <v/>
      </c>
      <c r="H953" s="31" t="str">
        <f>IF(AND(B953=H$1),LOOKUP(9.99999999999999E+307,$H$2:H952)+1,"")</f>
        <v/>
      </c>
      <c r="I953" s="31" t="str">
        <f>IF(AND(B953=I$1),LOOKUP(9.99999999999999E+307,$I$2:I952)+1,"")</f>
        <v/>
      </c>
      <c r="J953" s="31">
        <f>IF(AND(B953=J$1),LOOKUP(9.99999999999999E+307,$J$2:J952)+1,"")</f>
        <v>787</v>
      </c>
      <c r="K953" s="31">
        <f>IF(AND(B953=K$1),LOOKUP(9.99999999999999E+307,$K$2:K952)+1,"")</f>
        <v>787</v>
      </c>
      <c r="L953" s="31">
        <f>IF(AND(B953=L$1),LOOKUP(9.99999999999999E+307,$L$2:L952)+1,"")</f>
        <v>787</v>
      </c>
      <c r="M953" s="31">
        <f>IF(AND(B953=M$1),LOOKUP(9.99999999999999E+307,$M$2:M952)+1,"")</f>
        <v>787</v>
      </c>
      <c r="N953" s="31" t="e">
        <f>IF(AND(B953=N$1),LOOKUP(9.99999999999999E+307,$N$2:N952)+1,"")</f>
        <v>#REF!</v>
      </c>
      <c r="O953" s="31" t="e">
        <f>IF(AND($B953=O$1),LOOKUP(9.99999999999999E+307,$O$2:O952)+1,"")</f>
        <v>#REF!</v>
      </c>
      <c r="P953" s="31" t="e">
        <f>IF(AND($B953=P$1),LOOKUP(9.99999999999999E+307,$P$2:P952)+1,"")</f>
        <v>#REF!</v>
      </c>
      <c r="Q953" s="31" t="e">
        <f>IF(AND($B953=Q$1),LOOKUP(9.99999999999999E+307,$Q$2:Q952)+1,"")</f>
        <v>#REF!</v>
      </c>
      <c r="R953" s="31">
        <f>IF(AND($B953=R$1),LOOKUP(9.99999999999999E+307,$R$2:R952)+1,"")</f>
        <v>787</v>
      </c>
      <c r="S953" s="31">
        <f>IF(AND($B953=S$1),LOOKUP(9.99999999999999E+307,$S$2:S952)+1,"")</f>
        <v>787</v>
      </c>
      <c r="T953" s="265"/>
      <c r="U953" s="265"/>
      <c r="V953" s="265"/>
      <c r="AA953" s="254" t="str">
        <f t="shared" si="104"/>
        <v/>
      </c>
      <c r="AB953" s="254" t="str">
        <f t="shared" si="105"/>
        <v/>
      </c>
      <c r="AC953" s="255">
        <f t="shared" si="101"/>
        <v>0</v>
      </c>
      <c r="AD953" s="255">
        <f t="shared" si="102"/>
        <v>3836</v>
      </c>
      <c r="AE953" s="256" t="str">
        <f t="shared" si="106"/>
        <v/>
      </c>
      <c r="AF953" s="252" t="str">
        <f t="shared" si="107"/>
        <v>-</v>
      </c>
    </row>
    <row r="954" spans="1:32" ht="20.149999999999999" customHeight="1" x14ac:dyDescent="0.75">
      <c r="A954" s="31">
        <v>952</v>
      </c>
      <c r="B954" s="237"/>
      <c r="C954" s="257"/>
      <c r="D954" s="258"/>
      <c r="E954" s="264"/>
      <c r="F954" s="264"/>
      <c r="G954" s="253" t="str">
        <f t="shared" si="103"/>
        <v/>
      </c>
      <c r="H954" s="31" t="str">
        <f>IF(AND(B954=H$1),LOOKUP(9.99999999999999E+307,$H$2:H953)+1,"")</f>
        <v/>
      </c>
      <c r="I954" s="31" t="str">
        <f>IF(AND(B954=I$1),LOOKUP(9.99999999999999E+307,$I$2:I953)+1,"")</f>
        <v/>
      </c>
      <c r="J954" s="31">
        <f>IF(AND(B954=J$1),LOOKUP(9.99999999999999E+307,$J$2:J953)+1,"")</f>
        <v>788</v>
      </c>
      <c r="K954" s="31">
        <f>IF(AND(B954=K$1),LOOKUP(9.99999999999999E+307,$K$2:K953)+1,"")</f>
        <v>788</v>
      </c>
      <c r="L954" s="31">
        <f>IF(AND(B954=L$1),LOOKUP(9.99999999999999E+307,$L$2:L953)+1,"")</f>
        <v>788</v>
      </c>
      <c r="M954" s="31">
        <f>IF(AND(B954=M$1),LOOKUP(9.99999999999999E+307,$M$2:M953)+1,"")</f>
        <v>788</v>
      </c>
      <c r="N954" s="31" t="e">
        <f>IF(AND(B954=N$1),LOOKUP(9.99999999999999E+307,$N$2:N953)+1,"")</f>
        <v>#REF!</v>
      </c>
      <c r="O954" s="31" t="e">
        <f>IF(AND($B954=O$1),LOOKUP(9.99999999999999E+307,$O$2:O953)+1,"")</f>
        <v>#REF!</v>
      </c>
      <c r="P954" s="31" t="e">
        <f>IF(AND($B954=P$1),LOOKUP(9.99999999999999E+307,$P$2:P953)+1,"")</f>
        <v>#REF!</v>
      </c>
      <c r="Q954" s="31" t="e">
        <f>IF(AND($B954=Q$1),LOOKUP(9.99999999999999E+307,$Q$2:Q953)+1,"")</f>
        <v>#REF!</v>
      </c>
      <c r="R954" s="31">
        <f>IF(AND($B954=R$1),LOOKUP(9.99999999999999E+307,$R$2:R953)+1,"")</f>
        <v>788</v>
      </c>
      <c r="S954" s="31">
        <f>IF(AND($B954=S$1),LOOKUP(9.99999999999999E+307,$S$2:S953)+1,"")</f>
        <v>788</v>
      </c>
      <c r="T954" s="265"/>
      <c r="U954" s="265"/>
      <c r="V954" s="265"/>
      <c r="AA954" s="254" t="str">
        <f t="shared" si="104"/>
        <v/>
      </c>
      <c r="AB954" s="254" t="str">
        <f t="shared" si="105"/>
        <v/>
      </c>
      <c r="AC954" s="255">
        <f t="shared" si="101"/>
        <v>0</v>
      </c>
      <c r="AD954" s="255">
        <f t="shared" si="102"/>
        <v>3836</v>
      </c>
      <c r="AE954" s="256" t="str">
        <f t="shared" si="106"/>
        <v/>
      </c>
      <c r="AF954" s="252" t="str">
        <f t="shared" si="107"/>
        <v>-</v>
      </c>
    </row>
    <row r="955" spans="1:32" ht="20.149999999999999" customHeight="1" x14ac:dyDescent="0.75">
      <c r="A955" s="31">
        <v>953</v>
      </c>
      <c r="B955" s="237"/>
      <c r="C955" s="257"/>
      <c r="D955" s="258"/>
      <c r="E955" s="264"/>
      <c r="F955" s="264"/>
      <c r="G955" s="253" t="str">
        <f t="shared" si="103"/>
        <v/>
      </c>
      <c r="H955" s="31" t="str">
        <f>IF(AND(B955=H$1),LOOKUP(9.99999999999999E+307,$H$2:H954)+1,"")</f>
        <v/>
      </c>
      <c r="I955" s="31" t="str">
        <f>IF(AND(B955=I$1),LOOKUP(9.99999999999999E+307,$I$2:I954)+1,"")</f>
        <v/>
      </c>
      <c r="J955" s="31">
        <f>IF(AND(B955=J$1),LOOKUP(9.99999999999999E+307,$J$2:J954)+1,"")</f>
        <v>789</v>
      </c>
      <c r="K955" s="31">
        <f>IF(AND(B955=K$1),LOOKUP(9.99999999999999E+307,$K$2:K954)+1,"")</f>
        <v>789</v>
      </c>
      <c r="L955" s="31">
        <f>IF(AND(B955=L$1),LOOKUP(9.99999999999999E+307,$L$2:L954)+1,"")</f>
        <v>789</v>
      </c>
      <c r="M955" s="31">
        <f>IF(AND(B955=M$1),LOOKUP(9.99999999999999E+307,$M$2:M954)+1,"")</f>
        <v>789</v>
      </c>
      <c r="N955" s="31" t="e">
        <f>IF(AND(B955=N$1),LOOKUP(9.99999999999999E+307,$N$2:N954)+1,"")</f>
        <v>#REF!</v>
      </c>
      <c r="O955" s="31" t="e">
        <f>IF(AND($B955=O$1),LOOKUP(9.99999999999999E+307,$O$2:O954)+1,"")</f>
        <v>#REF!</v>
      </c>
      <c r="P955" s="31" t="e">
        <f>IF(AND($B955=P$1),LOOKUP(9.99999999999999E+307,$P$2:P954)+1,"")</f>
        <v>#REF!</v>
      </c>
      <c r="Q955" s="31" t="e">
        <f>IF(AND($B955=Q$1),LOOKUP(9.99999999999999E+307,$Q$2:Q954)+1,"")</f>
        <v>#REF!</v>
      </c>
      <c r="R955" s="31">
        <f>IF(AND($B955=R$1),LOOKUP(9.99999999999999E+307,$R$2:R954)+1,"")</f>
        <v>789</v>
      </c>
      <c r="S955" s="31">
        <f>IF(AND($B955=S$1),LOOKUP(9.99999999999999E+307,$S$2:S954)+1,"")</f>
        <v>789</v>
      </c>
      <c r="T955" s="265"/>
      <c r="U955" s="265"/>
      <c r="V955" s="265"/>
      <c r="AA955" s="254" t="str">
        <f t="shared" si="104"/>
        <v/>
      </c>
      <c r="AB955" s="254" t="str">
        <f t="shared" si="105"/>
        <v/>
      </c>
      <c r="AC955" s="255">
        <f t="shared" si="101"/>
        <v>0</v>
      </c>
      <c r="AD955" s="255">
        <f t="shared" si="102"/>
        <v>3836</v>
      </c>
      <c r="AE955" s="256" t="str">
        <f t="shared" si="106"/>
        <v/>
      </c>
      <c r="AF955" s="252" t="str">
        <f t="shared" si="107"/>
        <v>-</v>
      </c>
    </row>
    <row r="956" spans="1:32" ht="20.149999999999999" customHeight="1" x14ac:dyDescent="0.75">
      <c r="A956" s="31">
        <v>954</v>
      </c>
      <c r="B956" s="237"/>
      <c r="C956" s="266"/>
      <c r="D956" s="258"/>
      <c r="E956" s="259"/>
      <c r="F956" s="259"/>
      <c r="G956" s="253" t="str">
        <f t="shared" si="103"/>
        <v/>
      </c>
      <c r="H956" s="31" t="str">
        <f>IF(AND(B956=H$1),LOOKUP(9.99999999999999E+307,$H$2:H955)+1,"")</f>
        <v/>
      </c>
      <c r="I956" s="31" t="str">
        <f>IF(AND(B956=I$1),LOOKUP(9.99999999999999E+307,$I$2:I955)+1,"")</f>
        <v/>
      </c>
      <c r="J956" s="31">
        <f>IF(AND(B956=J$1),LOOKUP(9.99999999999999E+307,$J$2:J955)+1,"")</f>
        <v>790</v>
      </c>
      <c r="K956" s="31">
        <f>IF(AND(B956=K$1),LOOKUP(9.99999999999999E+307,$K$2:K955)+1,"")</f>
        <v>790</v>
      </c>
      <c r="L956" s="31">
        <f>IF(AND(B956=L$1),LOOKUP(9.99999999999999E+307,$L$2:L955)+1,"")</f>
        <v>790</v>
      </c>
      <c r="M956" s="31">
        <f>IF(AND(B956=M$1),LOOKUP(9.99999999999999E+307,$M$2:M955)+1,"")</f>
        <v>790</v>
      </c>
      <c r="N956" s="31" t="e">
        <f>IF(AND(B956=N$1),LOOKUP(9.99999999999999E+307,$N$2:N955)+1,"")</f>
        <v>#REF!</v>
      </c>
      <c r="O956" s="31" t="e">
        <f>IF(AND($B956=O$1),LOOKUP(9.99999999999999E+307,$O$2:O955)+1,"")</f>
        <v>#REF!</v>
      </c>
      <c r="P956" s="31" t="e">
        <f>IF(AND($B956=P$1),LOOKUP(9.99999999999999E+307,$P$2:P955)+1,"")</f>
        <v>#REF!</v>
      </c>
      <c r="Q956" s="31" t="e">
        <f>IF(AND($B956=Q$1),LOOKUP(9.99999999999999E+307,$Q$2:Q955)+1,"")</f>
        <v>#REF!</v>
      </c>
      <c r="R956" s="31">
        <f>IF(AND($B956=R$1),LOOKUP(9.99999999999999E+307,$R$2:R955)+1,"")</f>
        <v>790</v>
      </c>
      <c r="S956" s="31">
        <f>IF(AND($B956=S$1),LOOKUP(9.99999999999999E+307,$S$2:S955)+1,"")</f>
        <v>790</v>
      </c>
      <c r="T956" s="265"/>
      <c r="U956" s="265"/>
      <c r="V956" s="265"/>
      <c r="AA956" s="254" t="str">
        <f t="shared" si="104"/>
        <v/>
      </c>
      <c r="AB956" s="254" t="str">
        <f t="shared" si="105"/>
        <v/>
      </c>
      <c r="AC956" s="255">
        <f t="shared" si="101"/>
        <v>0</v>
      </c>
      <c r="AD956" s="255">
        <f t="shared" si="102"/>
        <v>3836</v>
      </c>
      <c r="AE956" s="256" t="str">
        <f t="shared" si="106"/>
        <v/>
      </c>
      <c r="AF956" s="252" t="str">
        <f t="shared" si="107"/>
        <v>-</v>
      </c>
    </row>
    <row r="957" spans="1:32" ht="20.149999999999999" customHeight="1" x14ac:dyDescent="0.75">
      <c r="A957" s="31">
        <v>955</v>
      </c>
      <c r="B957" s="237"/>
      <c r="C957" s="266"/>
      <c r="D957" s="258"/>
      <c r="E957" s="259"/>
      <c r="F957" s="259"/>
      <c r="G957" s="253" t="str">
        <f t="shared" si="103"/>
        <v/>
      </c>
      <c r="H957" s="31" t="str">
        <f>IF(AND(B957=H$1),LOOKUP(9.99999999999999E+307,$H$2:H956)+1,"")</f>
        <v/>
      </c>
      <c r="I957" s="31" t="str">
        <f>IF(AND(B957=I$1),LOOKUP(9.99999999999999E+307,$I$2:I956)+1,"")</f>
        <v/>
      </c>
      <c r="J957" s="31">
        <f>IF(AND(B957=J$1),LOOKUP(9.99999999999999E+307,$J$2:J956)+1,"")</f>
        <v>791</v>
      </c>
      <c r="K957" s="31">
        <f>IF(AND(B957=K$1),LOOKUP(9.99999999999999E+307,$K$2:K956)+1,"")</f>
        <v>791</v>
      </c>
      <c r="L957" s="31">
        <f>IF(AND(B957=L$1),LOOKUP(9.99999999999999E+307,$L$2:L956)+1,"")</f>
        <v>791</v>
      </c>
      <c r="M957" s="31">
        <f>IF(AND(B957=M$1),LOOKUP(9.99999999999999E+307,$M$2:M956)+1,"")</f>
        <v>791</v>
      </c>
      <c r="N957" s="31" t="e">
        <f>IF(AND(B957=N$1),LOOKUP(9.99999999999999E+307,$N$2:N956)+1,"")</f>
        <v>#REF!</v>
      </c>
      <c r="O957" s="31" t="e">
        <f>IF(AND($B957=O$1),LOOKUP(9.99999999999999E+307,$O$2:O956)+1,"")</f>
        <v>#REF!</v>
      </c>
      <c r="P957" s="31" t="e">
        <f>IF(AND($B957=P$1),LOOKUP(9.99999999999999E+307,$P$2:P956)+1,"")</f>
        <v>#REF!</v>
      </c>
      <c r="Q957" s="31" t="e">
        <f>IF(AND($B957=Q$1),LOOKUP(9.99999999999999E+307,$Q$2:Q956)+1,"")</f>
        <v>#REF!</v>
      </c>
      <c r="R957" s="31">
        <f>IF(AND($B957=R$1),LOOKUP(9.99999999999999E+307,$R$2:R956)+1,"")</f>
        <v>791</v>
      </c>
      <c r="S957" s="31">
        <f>IF(AND($B957=S$1),LOOKUP(9.99999999999999E+307,$S$2:S956)+1,"")</f>
        <v>791</v>
      </c>
      <c r="T957" s="265"/>
      <c r="U957" s="265"/>
      <c r="V957" s="265"/>
      <c r="AA957" s="254" t="str">
        <f t="shared" si="104"/>
        <v/>
      </c>
      <c r="AB957" s="254" t="str">
        <f t="shared" si="105"/>
        <v/>
      </c>
      <c r="AC957" s="255">
        <f t="shared" si="101"/>
        <v>0</v>
      </c>
      <c r="AD957" s="255">
        <f t="shared" si="102"/>
        <v>3836</v>
      </c>
      <c r="AE957" s="256" t="str">
        <f t="shared" si="106"/>
        <v/>
      </c>
      <c r="AF957" s="252" t="str">
        <f t="shared" si="107"/>
        <v>-</v>
      </c>
    </row>
    <row r="958" spans="1:32" ht="20.149999999999999" customHeight="1" x14ac:dyDescent="0.75">
      <c r="A958" s="31">
        <v>956</v>
      </c>
      <c r="B958" s="237"/>
      <c r="C958" s="266"/>
      <c r="D958" s="258"/>
      <c r="E958" s="259"/>
      <c r="F958" s="259"/>
      <c r="G958" s="253" t="str">
        <f t="shared" si="103"/>
        <v/>
      </c>
      <c r="H958" s="31" t="str">
        <f>IF(AND(B958=H$1),LOOKUP(9.99999999999999E+307,$H$2:H957)+1,"")</f>
        <v/>
      </c>
      <c r="I958" s="31" t="str">
        <f>IF(AND(B958=I$1),LOOKUP(9.99999999999999E+307,$I$2:I957)+1,"")</f>
        <v/>
      </c>
      <c r="J958" s="31">
        <f>IF(AND(B958=J$1),LOOKUP(9.99999999999999E+307,$J$2:J957)+1,"")</f>
        <v>792</v>
      </c>
      <c r="K958" s="31">
        <f>IF(AND(B958=K$1),LOOKUP(9.99999999999999E+307,$K$2:K957)+1,"")</f>
        <v>792</v>
      </c>
      <c r="L958" s="31">
        <f>IF(AND(B958=L$1),LOOKUP(9.99999999999999E+307,$L$2:L957)+1,"")</f>
        <v>792</v>
      </c>
      <c r="M958" s="31">
        <f>IF(AND(B958=M$1),LOOKUP(9.99999999999999E+307,$M$2:M957)+1,"")</f>
        <v>792</v>
      </c>
      <c r="N958" s="31" t="e">
        <f>IF(AND(B958=N$1),LOOKUP(9.99999999999999E+307,$N$2:N957)+1,"")</f>
        <v>#REF!</v>
      </c>
      <c r="O958" s="31" t="e">
        <f>IF(AND($B958=O$1),LOOKUP(9.99999999999999E+307,$O$2:O957)+1,"")</f>
        <v>#REF!</v>
      </c>
      <c r="P958" s="31" t="e">
        <f>IF(AND($B958=P$1),LOOKUP(9.99999999999999E+307,$P$2:P957)+1,"")</f>
        <v>#REF!</v>
      </c>
      <c r="Q958" s="31" t="e">
        <f>IF(AND($B958=Q$1),LOOKUP(9.99999999999999E+307,$Q$2:Q957)+1,"")</f>
        <v>#REF!</v>
      </c>
      <c r="R958" s="31">
        <f>IF(AND($B958=R$1),LOOKUP(9.99999999999999E+307,$R$2:R957)+1,"")</f>
        <v>792</v>
      </c>
      <c r="S958" s="31">
        <f>IF(AND($B958=S$1),LOOKUP(9.99999999999999E+307,$S$2:S957)+1,"")</f>
        <v>792</v>
      </c>
      <c r="T958" s="265"/>
      <c r="U958" s="265"/>
      <c r="V958" s="265"/>
      <c r="AA958" s="254" t="str">
        <f t="shared" si="104"/>
        <v/>
      </c>
      <c r="AB958" s="254" t="str">
        <f t="shared" si="105"/>
        <v/>
      </c>
      <c r="AC958" s="255">
        <f t="shared" si="101"/>
        <v>0</v>
      </c>
      <c r="AD958" s="255">
        <f t="shared" si="102"/>
        <v>3836</v>
      </c>
      <c r="AE958" s="256" t="str">
        <f t="shared" si="106"/>
        <v/>
      </c>
      <c r="AF958" s="252" t="str">
        <f t="shared" si="107"/>
        <v>-</v>
      </c>
    </row>
    <row r="959" spans="1:32" ht="20.149999999999999" customHeight="1" x14ac:dyDescent="0.75">
      <c r="A959" s="31">
        <v>957</v>
      </c>
      <c r="B959" s="237"/>
      <c r="C959" s="266"/>
      <c r="D959" s="258"/>
      <c r="E959" s="259"/>
      <c r="F959" s="259"/>
      <c r="G959" s="253" t="str">
        <f t="shared" si="103"/>
        <v/>
      </c>
      <c r="H959" s="31" t="str">
        <f>IF(AND(B959=H$1),LOOKUP(9.99999999999999E+307,$H$2:H958)+1,"")</f>
        <v/>
      </c>
      <c r="I959" s="31" t="str">
        <f>IF(AND(B959=I$1),LOOKUP(9.99999999999999E+307,$I$2:I958)+1,"")</f>
        <v/>
      </c>
      <c r="J959" s="31">
        <f>IF(AND(B959=J$1),LOOKUP(9.99999999999999E+307,$J$2:J958)+1,"")</f>
        <v>793</v>
      </c>
      <c r="K959" s="31">
        <f>IF(AND(B959=K$1),LOOKUP(9.99999999999999E+307,$K$2:K958)+1,"")</f>
        <v>793</v>
      </c>
      <c r="L959" s="31">
        <f>IF(AND(B959=L$1),LOOKUP(9.99999999999999E+307,$L$2:L958)+1,"")</f>
        <v>793</v>
      </c>
      <c r="M959" s="31">
        <f>IF(AND(B959=M$1),LOOKUP(9.99999999999999E+307,$M$2:M958)+1,"")</f>
        <v>793</v>
      </c>
      <c r="N959" s="31" t="e">
        <f>IF(AND(B959=N$1),LOOKUP(9.99999999999999E+307,$N$2:N958)+1,"")</f>
        <v>#REF!</v>
      </c>
      <c r="O959" s="31" t="e">
        <f>IF(AND($B959=O$1),LOOKUP(9.99999999999999E+307,$O$2:O958)+1,"")</f>
        <v>#REF!</v>
      </c>
      <c r="P959" s="31" t="e">
        <f>IF(AND($B959=P$1),LOOKUP(9.99999999999999E+307,$P$2:P958)+1,"")</f>
        <v>#REF!</v>
      </c>
      <c r="Q959" s="31" t="e">
        <f>IF(AND($B959=Q$1),LOOKUP(9.99999999999999E+307,$Q$2:Q958)+1,"")</f>
        <v>#REF!</v>
      </c>
      <c r="R959" s="31">
        <f>IF(AND($B959=R$1),LOOKUP(9.99999999999999E+307,$R$2:R958)+1,"")</f>
        <v>793</v>
      </c>
      <c r="S959" s="31">
        <f>IF(AND($B959=S$1),LOOKUP(9.99999999999999E+307,$S$2:S958)+1,"")</f>
        <v>793</v>
      </c>
      <c r="T959" s="265"/>
      <c r="U959" s="265"/>
      <c r="V959" s="265"/>
      <c r="AA959" s="254" t="str">
        <f t="shared" si="104"/>
        <v/>
      </c>
      <c r="AB959" s="254" t="str">
        <f t="shared" si="105"/>
        <v/>
      </c>
      <c r="AC959" s="255">
        <f t="shared" si="101"/>
        <v>0</v>
      </c>
      <c r="AD959" s="255">
        <f t="shared" si="102"/>
        <v>3836</v>
      </c>
      <c r="AE959" s="256" t="str">
        <f t="shared" si="106"/>
        <v/>
      </c>
      <c r="AF959" s="252" t="str">
        <f t="shared" si="107"/>
        <v>-</v>
      </c>
    </row>
    <row r="960" spans="1:32" ht="20.149999999999999" customHeight="1" x14ac:dyDescent="0.75">
      <c r="A960" s="31">
        <v>958</v>
      </c>
      <c r="B960" s="237"/>
      <c r="C960" s="272"/>
      <c r="D960" s="258"/>
      <c r="E960" s="259"/>
      <c r="F960" s="259"/>
      <c r="G960" s="253" t="str">
        <f t="shared" si="103"/>
        <v/>
      </c>
      <c r="H960" s="31" t="str">
        <f>IF(AND(B960=H$1),LOOKUP(9.99999999999999E+307,$H$2:H959)+1,"")</f>
        <v/>
      </c>
      <c r="I960" s="31" t="str">
        <f>IF(AND(B960=I$1),LOOKUP(9.99999999999999E+307,$I$2:I959)+1,"")</f>
        <v/>
      </c>
      <c r="J960" s="31">
        <f>IF(AND(B960=J$1),LOOKUP(9.99999999999999E+307,$J$2:J959)+1,"")</f>
        <v>794</v>
      </c>
      <c r="K960" s="31">
        <f>IF(AND(B960=K$1),LOOKUP(9.99999999999999E+307,$K$2:K959)+1,"")</f>
        <v>794</v>
      </c>
      <c r="L960" s="31">
        <f>IF(AND(B960=L$1),LOOKUP(9.99999999999999E+307,$L$2:L959)+1,"")</f>
        <v>794</v>
      </c>
      <c r="M960" s="31">
        <f>IF(AND(B960=M$1),LOOKUP(9.99999999999999E+307,$M$2:M959)+1,"")</f>
        <v>794</v>
      </c>
      <c r="N960" s="31" t="e">
        <f>IF(AND(B960=N$1),LOOKUP(9.99999999999999E+307,$N$2:N959)+1,"")</f>
        <v>#REF!</v>
      </c>
      <c r="O960" s="31" t="e">
        <f>IF(AND($B960=O$1),LOOKUP(9.99999999999999E+307,$O$2:O959)+1,"")</f>
        <v>#REF!</v>
      </c>
      <c r="P960" s="31" t="e">
        <f>IF(AND($B960=P$1),LOOKUP(9.99999999999999E+307,$P$2:P959)+1,"")</f>
        <v>#REF!</v>
      </c>
      <c r="Q960" s="31" t="e">
        <f>IF(AND($B960=Q$1),LOOKUP(9.99999999999999E+307,$Q$2:Q959)+1,"")</f>
        <v>#REF!</v>
      </c>
      <c r="R960" s="31">
        <f>IF(AND($B960=R$1),LOOKUP(9.99999999999999E+307,$R$2:R959)+1,"")</f>
        <v>794</v>
      </c>
      <c r="S960" s="31">
        <f>IF(AND($B960=S$1),LOOKUP(9.99999999999999E+307,$S$2:S959)+1,"")</f>
        <v>794</v>
      </c>
      <c r="T960" s="265"/>
      <c r="U960" s="265"/>
      <c r="V960" s="265"/>
      <c r="AA960" s="254" t="str">
        <f t="shared" si="104"/>
        <v/>
      </c>
      <c r="AB960" s="254" t="str">
        <f t="shared" si="105"/>
        <v/>
      </c>
      <c r="AC960" s="255">
        <f t="shared" si="101"/>
        <v>0</v>
      </c>
      <c r="AD960" s="255">
        <f t="shared" si="102"/>
        <v>3836</v>
      </c>
      <c r="AE960" s="256" t="str">
        <f t="shared" si="106"/>
        <v/>
      </c>
      <c r="AF960" s="252" t="str">
        <f t="shared" si="107"/>
        <v>-</v>
      </c>
    </row>
    <row r="961" spans="1:32" ht="20.149999999999999" customHeight="1" x14ac:dyDescent="0.75">
      <c r="A961" s="31">
        <v>959</v>
      </c>
      <c r="B961" s="237"/>
      <c r="C961" s="257"/>
      <c r="D961" s="257"/>
      <c r="E961" s="264"/>
      <c r="F961" s="264"/>
      <c r="G961" s="253" t="str">
        <f t="shared" si="103"/>
        <v/>
      </c>
      <c r="H961" s="31" t="str">
        <f>IF(AND(B961=H$1),LOOKUP(9.99999999999999E+307,$H$2:H960)+1,"")</f>
        <v/>
      </c>
      <c r="I961" s="31" t="str">
        <f>IF(AND(B961=I$1),LOOKUP(9.99999999999999E+307,$I$2:I960)+1,"")</f>
        <v/>
      </c>
      <c r="J961" s="31">
        <f>IF(AND(B961=J$1),LOOKUP(9.99999999999999E+307,$J$2:J960)+1,"")</f>
        <v>795</v>
      </c>
      <c r="K961" s="31">
        <f>IF(AND(B961=K$1),LOOKUP(9.99999999999999E+307,$K$2:K960)+1,"")</f>
        <v>795</v>
      </c>
      <c r="L961" s="31">
        <f>IF(AND(B961=L$1),LOOKUP(9.99999999999999E+307,$L$2:L960)+1,"")</f>
        <v>795</v>
      </c>
      <c r="M961" s="31">
        <f>IF(AND(B961=M$1),LOOKUP(9.99999999999999E+307,$M$2:M960)+1,"")</f>
        <v>795</v>
      </c>
      <c r="N961" s="31" t="e">
        <f>IF(AND(B961=N$1),LOOKUP(9.99999999999999E+307,$N$2:N960)+1,"")</f>
        <v>#REF!</v>
      </c>
      <c r="O961" s="31" t="e">
        <f>IF(AND($B961=O$1),LOOKUP(9.99999999999999E+307,$O$2:O960)+1,"")</f>
        <v>#REF!</v>
      </c>
      <c r="P961" s="31" t="e">
        <f>IF(AND($B961=P$1),LOOKUP(9.99999999999999E+307,$P$2:P960)+1,"")</f>
        <v>#REF!</v>
      </c>
      <c r="Q961" s="31" t="e">
        <f>IF(AND($B961=Q$1),LOOKUP(9.99999999999999E+307,$Q$2:Q960)+1,"")</f>
        <v>#REF!</v>
      </c>
      <c r="R961" s="31">
        <f>IF(AND($B961=R$1),LOOKUP(9.99999999999999E+307,$R$2:R960)+1,"")</f>
        <v>795</v>
      </c>
      <c r="S961" s="31">
        <f>IF(AND($B961=S$1),LOOKUP(9.99999999999999E+307,$S$2:S960)+1,"")</f>
        <v>795</v>
      </c>
      <c r="T961" s="265"/>
      <c r="U961" s="265"/>
      <c r="V961" s="265"/>
      <c r="AA961" s="254" t="str">
        <f t="shared" si="104"/>
        <v/>
      </c>
      <c r="AB961" s="254" t="str">
        <f t="shared" si="105"/>
        <v/>
      </c>
      <c r="AC961" s="255">
        <f t="shared" si="101"/>
        <v>0</v>
      </c>
      <c r="AD961" s="255">
        <f t="shared" si="102"/>
        <v>3836</v>
      </c>
      <c r="AE961" s="256" t="str">
        <f t="shared" si="106"/>
        <v/>
      </c>
      <c r="AF961" s="252" t="str">
        <f t="shared" si="107"/>
        <v>-</v>
      </c>
    </row>
    <row r="962" spans="1:32" ht="20.149999999999999" customHeight="1" x14ac:dyDescent="0.75">
      <c r="A962" s="31">
        <v>960</v>
      </c>
      <c r="B962" s="237"/>
      <c r="C962" s="257"/>
      <c r="D962" s="257"/>
      <c r="E962" s="264"/>
      <c r="F962" s="264"/>
      <c r="G962" s="253" t="str">
        <f t="shared" si="103"/>
        <v/>
      </c>
      <c r="H962" s="31" t="str">
        <f>IF(AND(B962=H$1),LOOKUP(9.99999999999999E+307,$H$2:H961)+1,"")</f>
        <v/>
      </c>
      <c r="I962" s="31" t="str">
        <f>IF(AND(B962=I$1),LOOKUP(9.99999999999999E+307,$I$2:I961)+1,"")</f>
        <v/>
      </c>
      <c r="J962" s="31">
        <f>IF(AND(B962=J$1),LOOKUP(9.99999999999999E+307,$J$2:J961)+1,"")</f>
        <v>796</v>
      </c>
      <c r="K962" s="31">
        <f>IF(AND(B962=K$1),LOOKUP(9.99999999999999E+307,$K$2:K961)+1,"")</f>
        <v>796</v>
      </c>
      <c r="L962" s="31">
        <f>IF(AND(B962=L$1),LOOKUP(9.99999999999999E+307,$L$2:L961)+1,"")</f>
        <v>796</v>
      </c>
      <c r="M962" s="31">
        <f>IF(AND(B962=M$1),LOOKUP(9.99999999999999E+307,$M$2:M961)+1,"")</f>
        <v>796</v>
      </c>
      <c r="N962" s="31" t="e">
        <f>IF(AND(B962=N$1),LOOKUP(9.99999999999999E+307,$N$2:N961)+1,"")</f>
        <v>#REF!</v>
      </c>
      <c r="O962" s="31" t="e">
        <f>IF(AND($B962=O$1),LOOKUP(9.99999999999999E+307,$O$2:O961)+1,"")</f>
        <v>#REF!</v>
      </c>
      <c r="P962" s="31" t="e">
        <f>IF(AND($B962=P$1),LOOKUP(9.99999999999999E+307,$P$2:P961)+1,"")</f>
        <v>#REF!</v>
      </c>
      <c r="Q962" s="31" t="e">
        <f>IF(AND($B962=Q$1),LOOKUP(9.99999999999999E+307,$Q$2:Q961)+1,"")</f>
        <v>#REF!</v>
      </c>
      <c r="R962" s="31">
        <f>IF(AND($B962=R$1),LOOKUP(9.99999999999999E+307,$R$2:R961)+1,"")</f>
        <v>796</v>
      </c>
      <c r="S962" s="31">
        <f>IF(AND($B962=S$1),LOOKUP(9.99999999999999E+307,$S$2:S961)+1,"")</f>
        <v>796</v>
      </c>
      <c r="T962" s="265"/>
      <c r="U962" s="265"/>
      <c r="V962" s="265"/>
      <c r="AA962" s="254" t="str">
        <f t="shared" si="104"/>
        <v/>
      </c>
      <c r="AB962" s="254" t="str">
        <f t="shared" si="105"/>
        <v/>
      </c>
      <c r="AC962" s="255">
        <f t="shared" si="101"/>
        <v>0</v>
      </c>
      <c r="AD962" s="255">
        <f t="shared" si="102"/>
        <v>3836</v>
      </c>
      <c r="AE962" s="256" t="str">
        <f t="shared" si="106"/>
        <v/>
      </c>
      <c r="AF962" s="252" t="str">
        <f t="shared" si="107"/>
        <v>-</v>
      </c>
    </row>
    <row r="963" spans="1:32" ht="20.149999999999999" customHeight="1" x14ac:dyDescent="0.75">
      <c r="A963" s="31">
        <v>961</v>
      </c>
      <c r="B963" s="237"/>
      <c r="C963" s="257"/>
      <c r="D963" s="257"/>
      <c r="E963" s="264"/>
      <c r="F963" s="264"/>
      <c r="G963" s="253" t="str">
        <f t="shared" si="103"/>
        <v/>
      </c>
      <c r="H963" s="31" t="str">
        <f>IF(AND(B963=H$1),LOOKUP(9.99999999999999E+307,$H$2:H962)+1,"")</f>
        <v/>
      </c>
      <c r="I963" s="31" t="str">
        <f>IF(AND(B963=I$1),LOOKUP(9.99999999999999E+307,$I$2:I962)+1,"")</f>
        <v/>
      </c>
      <c r="J963" s="31">
        <f>IF(AND(B963=J$1),LOOKUP(9.99999999999999E+307,$J$2:J962)+1,"")</f>
        <v>797</v>
      </c>
      <c r="K963" s="31">
        <f>IF(AND(B963=K$1),LOOKUP(9.99999999999999E+307,$K$2:K962)+1,"")</f>
        <v>797</v>
      </c>
      <c r="L963" s="31">
        <f>IF(AND(B963=L$1),LOOKUP(9.99999999999999E+307,$L$2:L962)+1,"")</f>
        <v>797</v>
      </c>
      <c r="M963" s="31">
        <f>IF(AND(B963=M$1),LOOKUP(9.99999999999999E+307,$M$2:M962)+1,"")</f>
        <v>797</v>
      </c>
      <c r="N963" s="31" t="e">
        <f>IF(AND(B963=N$1),LOOKUP(9.99999999999999E+307,$N$2:N962)+1,"")</f>
        <v>#REF!</v>
      </c>
      <c r="O963" s="31" t="e">
        <f>IF(AND($B963=O$1),LOOKUP(9.99999999999999E+307,$O$2:O962)+1,"")</f>
        <v>#REF!</v>
      </c>
      <c r="P963" s="31" t="e">
        <f>IF(AND($B963=P$1),LOOKUP(9.99999999999999E+307,$P$2:P962)+1,"")</f>
        <v>#REF!</v>
      </c>
      <c r="Q963" s="31" t="e">
        <f>IF(AND($B963=Q$1),LOOKUP(9.99999999999999E+307,$Q$2:Q962)+1,"")</f>
        <v>#REF!</v>
      </c>
      <c r="R963" s="31">
        <f>IF(AND($B963=R$1),LOOKUP(9.99999999999999E+307,$R$2:R962)+1,"")</f>
        <v>797</v>
      </c>
      <c r="S963" s="31">
        <f>IF(AND($B963=S$1),LOOKUP(9.99999999999999E+307,$S$2:S962)+1,"")</f>
        <v>797</v>
      </c>
      <c r="T963" s="265"/>
      <c r="U963" s="265"/>
      <c r="V963" s="265"/>
      <c r="AA963" s="254" t="str">
        <f t="shared" si="104"/>
        <v/>
      </c>
      <c r="AB963" s="254" t="str">
        <f t="shared" si="105"/>
        <v/>
      </c>
      <c r="AC963" s="255">
        <f t="shared" ref="AC963:AC1026" si="108">COUNTIF($C$3:$C$4002,C963)</f>
        <v>0</v>
      </c>
      <c r="AD963" s="255">
        <f t="shared" ref="AD963:AD1026" si="109">SUMPRODUCT(--(E963&amp;F963=$E$3:$E$4002&amp;$F$3:$F$4002))</f>
        <v>3836</v>
      </c>
      <c r="AE963" s="256" t="str">
        <f t="shared" si="106"/>
        <v/>
      </c>
      <c r="AF963" s="252" t="str">
        <f t="shared" si="107"/>
        <v>-</v>
      </c>
    </row>
    <row r="964" spans="1:32" ht="20.149999999999999" customHeight="1" x14ac:dyDescent="0.75">
      <c r="A964" s="31">
        <v>962</v>
      </c>
      <c r="B964" s="237"/>
      <c r="C964" s="257"/>
      <c r="D964" s="257"/>
      <c r="E964" s="262"/>
      <c r="F964" s="262"/>
      <c r="G964" s="253" t="str">
        <f t="shared" ref="G964:G1027" si="110">B964&amp;C964</f>
        <v/>
      </c>
      <c r="H964" s="31" t="str">
        <f>IF(AND(B964=H$1),LOOKUP(9.99999999999999E+307,$H$2:H963)+1,"")</f>
        <v/>
      </c>
      <c r="I964" s="31" t="str">
        <f>IF(AND(B964=I$1),LOOKUP(9.99999999999999E+307,$I$2:I963)+1,"")</f>
        <v/>
      </c>
      <c r="J964" s="31">
        <f>IF(AND(B964=J$1),LOOKUP(9.99999999999999E+307,$J$2:J963)+1,"")</f>
        <v>798</v>
      </c>
      <c r="K964" s="31">
        <f>IF(AND(B964=K$1),LOOKUP(9.99999999999999E+307,$K$2:K963)+1,"")</f>
        <v>798</v>
      </c>
      <c r="L964" s="31">
        <f>IF(AND(B964=L$1),LOOKUP(9.99999999999999E+307,$L$2:L963)+1,"")</f>
        <v>798</v>
      </c>
      <c r="M964" s="31">
        <f>IF(AND(B964=M$1),LOOKUP(9.99999999999999E+307,$M$2:M963)+1,"")</f>
        <v>798</v>
      </c>
      <c r="N964" s="31" t="e">
        <f>IF(AND(B964=N$1),LOOKUP(9.99999999999999E+307,$N$2:N963)+1,"")</f>
        <v>#REF!</v>
      </c>
      <c r="O964" s="31" t="e">
        <f>IF(AND($B964=O$1),LOOKUP(9.99999999999999E+307,$O$2:O963)+1,"")</f>
        <v>#REF!</v>
      </c>
      <c r="P964" s="31" t="e">
        <f>IF(AND($B964=P$1),LOOKUP(9.99999999999999E+307,$P$2:P963)+1,"")</f>
        <v>#REF!</v>
      </c>
      <c r="Q964" s="31" t="e">
        <f>IF(AND($B964=Q$1),LOOKUP(9.99999999999999E+307,$Q$2:Q963)+1,"")</f>
        <v>#REF!</v>
      </c>
      <c r="R964" s="31">
        <f>IF(AND($B964=R$1),LOOKUP(9.99999999999999E+307,$R$2:R963)+1,"")</f>
        <v>798</v>
      </c>
      <c r="S964" s="31">
        <f>IF(AND($B964=S$1),LOOKUP(9.99999999999999E+307,$S$2:S963)+1,"")</f>
        <v>798</v>
      </c>
      <c r="T964" s="265"/>
      <c r="U964" s="265"/>
      <c r="V964" s="265"/>
      <c r="AA964" s="254" t="str">
        <f t="shared" ref="AA964:AA1027" si="111">IF(AD964=2,"นักเรียนซ้ำ","")</f>
        <v/>
      </c>
      <c r="AB964" s="254" t="str">
        <f t="shared" ref="AB964:AB1027" si="112">IF(AC964=2,"เลขประจำตัวซ้ำ","")</f>
        <v/>
      </c>
      <c r="AC964" s="255">
        <f t="shared" si="108"/>
        <v>0</v>
      </c>
      <c r="AD964" s="255">
        <f t="shared" si="109"/>
        <v>3836</v>
      </c>
      <c r="AE964" s="256" t="str">
        <f t="shared" ref="AE964:AE1027" si="113">IF(D964="เด็กชาย",1,IF(D964="นาย",1,IF(D964="เด็กหญิง",2,IF(D964="นางสาว",2,IF(D964="ด.ช.",1,IF(D964="ด.ญ.",2,IF(D964="น.ส.",2,"")))))))</f>
        <v/>
      </c>
      <c r="AF964" s="252" t="str">
        <f t="shared" si="107"/>
        <v>-</v>
      </c>
    </row>
    <row r="965" spans="1:32" ht="20.149999999999999" customHeight="1" x14ac:dyDescent="0.75">
      <c r="A965" s="31">
        <v>963</v>
      </c>
      <c r="B965" s="237"/>
      <c r="C965" s="257"/>
      <c r="D965" s="257"/>
      <c r="E965" s="264"/>
      <c r="F965" s="264"/>
      <c r="G965" s="253" t="str">
        <f t="shared" si="110"/>
        <v/>
      </c>
      <c r="H965" s="31" t="str">
        <f>IF(AND(B965=H$1),LOOKUP(9.99999999999999E+307,$H$2:H964)+1,"")</f>
        <v/>
      </c>
      <c r="I965" s="31" t="str">
        <f>IF(AND(B965=I$1),LOOKUP(9.99999999999999E+307,$I$2:I964)+1,"")</f>
        <v/>
      </c>
      <c r="J965" s="31">
        <f>IF(AND(B965=J$1),LOOKUP(9.99999999999999E+307,$J$2:J964)+1,"")</f>
        <v>799</v>
      </c>
      <c r="K965" s="31">
        <f>IF(AND(B965=K$1),LOOKUP(9.99999999999999E+307,$K$2:K964)+1,"")</f>
        <v>799</v>
      </c>
      <c r="L965" s="31">
        <f>IF(AND(B965=L$1),LOOKUP(9.99999999999999E+307,$L$2:L964)+1,"")</f>
        <v>799</v>
      </c>
      <c r="M965" s="31">
        <f>IF(AND(B965=M$1),LOOKUP(9.99999999999999E+307,$M$2:M964)+1,"")</f>
        <v>799</v>
      </c>
      <c r="N965" s="31" t="e">
        <f>IF(AND(B965=N$1),LOOKUP(9.99999999999999E+307,$N$2:N964)+1,"")</f>
        <v>#REF!</v>
      </c>
      <c r="O965" s="31" t="e">
        <f>IF(AND($B965=O$1),LOOKUP(9.99999999999999E+307,$O$2:O964)+1,"")</f>
        <v>#REF!</v>
      </c>
      <c r="P965" s="31" t="e">
        <f>IF(AND($B965=P$1),LOOKUP(9.99999999999999E+307,$P$2:P964)+1,"")</f>
        <v>#REF!</v>
      </c>
      <c r="Q965" s="31" t="e">
        <f>IF(AND($B965=Q$1),LOOKUP(9.99999999999999E+307,$Q$2:Q964)+1,"")</f>
        <v>#REF!</v>
      </c>
      <c r="R965" s="31">
        <f>IF(AND($B965=R$1),LOOKUP(9.99999999999999E+307,$R$2:R964)+1,"")</f>
        <v>799</v>
      </c>
      <c r="S965" s="31">
        <f>IF(AND($B965=S$1),LOOKUP(9.99999999999999E+307,$S$2:S964)+1,"")</f>
        <v>799</v>
      </c>
      <c r="T965" s="265"/>
      <c r="U965" s="265"/>
      <c r="V965" s="265"/>
      <c r="AA965" s="254" t="str">
        <f t="shared" si="111"/>
        <v/>
      </c>
      <c r="AB965" s="254" t="str">
        <f t="shared" si="112"/>
        <v/>
      </c>
      <c r="AC965" s="255">
        <f t="shared" si="108"/>
        <v>0</v>
      </c>
      <c r="AD965" s="255">
        <f t="shared" si="109"/>
        <v>3836</v>
      </c>
      <c r="AE965" s="256" t="str">
        <f t="shared" si="113"/>
        <v/>
      </c>
      <c r="AF965" s="252" t="str">
        <f t="shared" si="107"/>
        <v>-</v>
      </c>
    </row>
    <row r="966" spans="1:32" ht="20.149999999999999" customHeight="1" x14ac:dyDescent="0.75">
      <c r="A966" s="31">
        <v>964</v>
      </c>
      <c r="B966" s="237"/>
      <c r="C966" s="257"/>
      <c r="D966" s="257"/>
      <c r="E966" s="264"/>
      <c r="F966" s="264"/>
      <c r="G966" s="253" t="str">
        <f t="shared" si="110"/>
        <v/>
      </c>
      <c r="H966" s="31" t="str">
        <f>IF(AND(B966=H$1),LOOKUP(9.99999999999999E+307,$H$2:H965)+1,"")</f>
        <v/>
      </c>
      <c r="I966" s="31" t="str">
        <f>IF(AND(B966=I$1),LOOKUP(9.99999999999999E+307,$I$2:I965)+1,"")</f>
        <v/>
      </c>
      <c r="J966" s="31">
        <f>IF(AND(B966=J$1),LOOKUP(9.99999999999999E+307,$J$2:J965)+1,"")</f>
        <v>800</v>
      </c>
      <c r="K966" s="31">
        <f>IF(AND(B966=K$1),LOOKUP(9.99999999999999E+307,$K$2:K965)+1,"")</f>
        <v>800</v>
      </c>
      <c r="L966" s="31">
        <f>IF(AND(B966=L$1),LOOKUP(9.99999999999999E+307,$L$2:L965)+1,"")</f>
        <v>800</v>
      </c>
      <c r="M966" s="31">
        <f>IF(AND(B966=M$1),LOOKUP(9.99999999999999E+307,$M$2:M965)+1,"")</f>
        <v>800</v>
      </c>
      <c r="N966" s="31" t="e">
        <f>IF(AND(B966=N$1),LOOKUP(9.99999999999999E+307,$N$2:N965)+1,"")</f>
        <v>#REF!</v>
      </c>
      <c r="O966" s="31" t="e">
        <f>IF(AND($B966=O$1),LOOKUP(9.99999999999999E+307,$O$2:O965)+1,"")</f>
        <v>#REF!</v>
      </c>
      <c r="P966" s="31" t="e">
        <f>IF(AND($B966=P$1),LOOKUP(9.99999999999999E+307,$P$2:P965)+1,"")</f>
        <v>#REF!</v>
      </c>
      <c r="Q966" s="31" t="e">
        <f>IF(AND($B966=Q$1),LOOKUP(9.99999999999999E+307,$Q$2:Q965)+1,"")</f>
        <v>#REF!</v>
      </c>
      <c r="R966" s="31">
        <f>IF(AND($B966=R$1),LOOKUP(9.99999999999999E+307,$R$2:R965)+1,"")</f>
        <v>800</v>
      </c>
      <c r="S966" s="31">
        <f>IF(AND($B966=S$1),LOOKUP(9.99999999999999E+307,$S$2:S965)+1,"")</f>
        <v>800</v>
      </c>
      <c r="T966" s="265"/>
      <c r="U966" s="265"/>
      <c r="V966" s="265"/>
      <c r="AA966" s="254" t="str">
        <f t="shared" si="111"/>
        <v/>
      </c>
      <c r="AB966" s="254" t="str">
        <f t="shared" si="112"/>
        <v/>
      </c>
      <c r="AC966" s="255">
        <f t="shared" si="108"/>
        <v>0</v>
      </c>
      <c r="AD966" s="255">
        <f t="shared" si="109"/>
        <v>3836</v>
      </c>
      <c r="AE966" s="256" t="str">
        <f t="shared" si="113"/>
        <v/>
      </c>
      <c r="AF966" s="252" t="str">
        <f t="shared" si="107"/>
        <v>-</v>
      </c>
    </row>
    <row r="967" spans="1:32" ht="20.149999999999999" customHeight="1" x14ac:dyDescent="0.75">
      <c r="A967" s="31">
        <v>965</v>
      </c>
      <c r="B967" s="237"/>
      <c r="C967" s="257"/>
      <c r="D967" s="257"/>
      <c r="E967" s="264"/>
      <c r="F967" s="264"/>
      <c r="G967" s="253" t="str">
        <f t="shared" si="110"/>
        <v/>
      </c>
      <c r="H967" s="31" t="str">
        <f>IF(AND(B967=H$1),LOOKUP(9.99999999999999E+307,$H$2:H966)+1,"")</f>
        <v/>
      </c>
      <c r="I967" s="31" t="str">
        <f>IF(AND(B967=I$1),LOOKUP(9.99999999999999E+307,$I$2:I966)+1,"")</f>
        <v/>
      </c>
      <c r="J967" s="31">
        <f>IF(AND(B967=J$1),LOOKUP(9.99999999999999E+307,$J$2:J966)+1,"")</f>
        <v>801</v>
      </c>
      <c r="K967" s="31">
        <f>IF(AND(B967=K$1),LOOKUP(9.99999999999999E+307,$K$2:K966)+1,"")</f>
        <v>801</v>
      </c>
      <c r="L967" s="31">
        <f>IF(AND(B967=L$1),LOOKUP(9.99999999999999E+307,$L$2:L966)+1,"")</f>
        <v>801</v>
      </c>
      <c r="M967" s="31">
        <f>IF(AND(B967=M$1),LOOKUP(9.99999999999999E+307,$M$2:M966)+1,"")</f>
        <v>801</v>
      </c>
      <c r="N967" s="31" t="e">
        <f>IF(AND(B967=N$1),LOOKUP(9.99999999999999E+307,$N$2:N966)+1,"")</f>
        <v>#REF!</v>
      </c>
      <c r="O967" s="31" t="e">
        <f>IF(AND($B967=O$1),LOOKUP(9.99999999999999E+307,$O$2:O966)+1,"")</f>
        <v>#REF!</v>
      </c>
      <c r="P967" s="31" t="e">
        <f>IF(AND($B967=P$1),LOOKUP(9.99999999999999E+307,$P$2:P966)+1,"")</f>
        <v>#REF!</v>
      </c>
      <c r="Q967" s="31" t="e">
        <f>IF(AND($B967=Q$1),LOOKUP(9.99999999999999E+307,$Q$2:Q966)+1,"")</f>
        <v>#REF!</v>
      </c>
      <c r="R967" s="31">
        <f>IF(AND($B967=R$1),LOOKUP(9.99999999999999E+307,$R$2:R966)+1,"")</f>
        <v>801</v>
      </c>
      <c r="S967" s="31">
        <f>IF(AND($B967=S$1),LOOKUP(9.99999999999999E+307,$S$2:S966)+1,"")</f>
        <v>801</v>
      </c>
      <c r="T967" s="265"/>
      <c r="U967" s="265"/>
      <c r="V967" s="265"/>
      <c r="AA967" s="254" t="str">
        <f t="shared" si="111"/>
        <v/>
      </c>
      <c r="AB967" s="254" t="str">
        <f t="shared" si="112"/>
        <v/>
      </c>
      <c r="AC967" s="255">
        <f t="shared" si="108"/>
        <v>0</v>
      </c>
      <c r="AD967" s="255">
        <f t="shared" si="109"/>
        <v>3836</v>
      </c>
      <c r="AE967" s="256" t="str">
        <f t="shared" si="113"/>
        <v/>
      </c>
      <c r="AF967" s="252" t="str">
        <f t="shared" si="107"/>
        <v>-</v>
      </c>
    </row>
    <row r="968" spans="1:32" ht="20.149999999999999" customHeight="1" x14ac:dyDescent="0.75">
      <c r="A968" s="31">
        <v>966</v>
      </c>
      <c r="B968" s="237"/>
      <c r="C968" s="257"/>
      <c r="D968" s="257"/>
      <c r="E968" s="264"/>
      <c r="F968" s="264"/>
      <c r="G968" s="253" t="str">
        <f t="shared" si="110"/>
        <v/>
      </c>
      <c r="H968" s="31" t="str">
        <f>IF(AND(B968=H$1),LOOKUP(9.99999999999999E+307,$H$2:H967)+1,"")</f>
        <v/>
      </c>
      <c r="I968" s="31" t="str">
        <f>IF(AND(B968=I$1),LOOKUP(9.99999999999999E+307,$I$2:I967)+1,"")</f>
        <v/>
      </c>
      <c r="J968" s="31">
        <f>IF(AND(B968=J$1),LOOKUP(9.99999999999999E+307,$J$2:J967)+1,"")</f>
        <v>802</v>
      </c>
      <c r="K968" s="31">
        <f>IF(AND(B968=K$1),LOOKUP(9.99999999999999E+307,$K$2:K967)+1,"")</f>
        <v>802</v>
      </c>
      <c r="L968" s="31">
        <f>IF(AND(B968=L$1),LOOKUP(9.99999999999999E+307,$L$2:L967)+1,"")</f>
        <v>802</v>
      </c>
      <c r="M968" s="31">
        <f>IF(AND(B968=M$1),LOOKUP(9.99999999999999E+307,$M$2:M967)+1,"")</f>
        <v>802</v>
      </c>
      <c r="N968" s="31" t="e">
        <f>IF(AND(B968=N$1),LOOKUP(9.99999999999999E+307,$N$2:N967)+1,"")</f>
        <v>#REF!</v>
      </c>
      <c r="O968" s="31" t="e">
        <f>IF(AND($B968=O$1),LOOKUP(9.99999999999999E+307,$O$2:O967)+1,"")</f>
        <v>#REF!</v>
      </c>
      <c r="P968" s="31" t="e">
        <f>IF(AND($B968=P$1),LOOKUP(9.99999999999999E+307,$P$2:P967)+1,"")</f>
        <v>#REF!</v>
      </c>
      <c r="Q968" s="31" t="e">
        <f>IF(AND($B968=Q$1),LOOKUP(9.99999999999999E+307,$Q$2:Q967)+1,"")</f>
        <v>#REF!</v>
      </c>
      <c r="R968" s="31">
        <f>IF(AND($B968=R$1),LOOKUP(9.99999999999999E+307,$R$2:R967)+1,"")</f>
        <v>802</v>
      </c>
      <c r="S968" s="31">
        <f>IF(AND($B968=S$1),LOOKUP(9.99999999999999E+307,$S$2:S967)+1,"")</f>
        <v>802</v>
      </c>
      <c r="T968" s="265"/>
      <c r="U968" s="265"/>
      <c r="V968" s="265"/>
      <c r="AA968" s="254" t="str">
        <f t="shared" si="111"/>
        <v/>
      </c>
      <c r="AB968" s="254" t="str">
        <f t="shared" si="112"/>
        <v/>
      </c>
      <c r="AC968" s="255">
        <f t="shared" si="108"/>
        <v>0</v>
      </c>
      <c r="AD968" s="255">
        <f t="shared" si="109"/>
        <v>3836</v>
      </c>
      <c r="AE968" s="256" t="str">
        <f t="shared" si="113"/>
        <v/>
      </c>
      <c r="AF968" s="252" t="str">
        <f t="shared" si="107"/>
        <v>-</v>
      </c>
    </row>
    <row r="969" spans="1:32" ht="20.149999999999999" customHeight="1" x14ac:dyDescent="0.75">
      <c r="A969" s="31">
        <v>967</v>
      </c>
      <c r="B969" s="237"/>
      <c r="C969" s="257"/>
      <c r="D969" s="257"/>
      <c r="E969" s="264"/>
      <c r="F969" s="264"/>
      <c r="G969" s="253" t="str">
        <f t="shared" si="110"/>
        <v/>
      </c>
      <c r="H969" s="31" t="str">
        <f>IF(AND(B969=H$1),LOOKUP(9.99999999999999E+307,$H$2:H968)+1,"")</f>
        <v/>
      </c>
      <c r="I969" s="31" t="str">
        <f>IF(AND(B969=I$1),LOOKUP(9.99999999999999E+307,$I$2:I968)+1,"")</f>
        <v/>
      </c>
      <c r="J969" s="31">
        <f>IF(AND(B969=J$1),LOOKUP(9.99999999999999E+307,$J$2:J968)+1,"")</f>
        <v>803</v>
      </c>
      <c r="K969" s="31">
        <f>IF(AND(B969=K$1),LOOKUP(9.99999999999999E+307,$K$2:K968)+1,"")</f>
        <v>803</v>
      </c>
      <c r="L969" s="31">
        <f>IF(AND(B969=L$1),LOOKUP(9.99999999999999E+307,$L$2:L968)+1,"")</f>
        <v>803</v>
      </c>
      <c r="M969" s="31">
        <f>IF(AND(B969=M$1),LOOKUP(9.99999999999999E+307,$M$2:M968)+1,"")</f>
        <v>803</v>
      </c>
      <c r="N969" s="31" t="e">
        <f>IF(AND(B969=N$1),LOOKUP(9.99999999999999E+307,$N$2:N968)+1,"")</f>
        <v>#REF!</v>
      </c>
      <c r="O969" s="31" t="e">
        <f>IF(AND($B969=O$1),LOOKUP(9.99999999999999E+307,$O$2:O968)+1,"")</f>
        <v>#REF!</v>
      </c>
      <c r="P969" s="31" t="e">
        <f>IF(AND($B969=P$1),LOOKUP(9.99999999999999E+307,$P$2:P968)+1,"")</f>
        <v>#REF!</v>
      </c>
      <c r="Q969" s="31" t="e">
        <f>IF(AND($B969=Q$1),LOOKUP(9.99999999999999E+307,$Q$2:Q968)+1,"")</f>
        <v>#REF!</v>
      </c>
      <c r="R969" s="31">
        <f>IF(AND($B969=R$1),LOOKUP(9.99999999999999E+307,$R$2:R968)+1,"")</f>
        <v>803</v>
      </c>
      <c r="S969" s="31">
        <f>IF(AND($B969=S$1),LOOKUP(9.99999999999999E+307,$S$2:S968)+1,"")</f>
        <v>803</v>
      </c>
      <c r="T969" s="265"/>
      <c r="U969" s="265"/>
      <c r="V969" s="265"/>
      <c r="AA969" s="254" t="str">
        <f t="shared" si="111"/>
        <v/>
      </c>
      <c r="AB969" s="254" t="str">
        <f t="shared" si="112"/>
        <v/>
      </c>
      <c r="AC969" s="255">
        <f t="shared" si="108"/>
        <v>0</v>
      </c>
      <c r="AD969" s="255">
        <f t="shared" si="109"/>
        <v>3836</v>
      </c>
      <c r="AE969" s="256" t="str">
        <f t="shared" si="113"/>
        <v/>
      </c>
      <c r="AF969" s="252" t="str">
        <f t="shared" si="107"/>
        <v>-</v>
      </c>
    </row>
    <row r="970" spans="1:32" ht="20.149999999999999" customHeight="1" x14ac:dyDescent="0.75">
      <c r="A970" s="31">
        <v>968</v>
      </c>
      <c r="B970" s="237"/>
      <c r="C970" s="257"/>
      <c r="D970" s="257"/>
      <c r="E970" s="264"/>
      <c r="F970" s="264"/>
      <c r="G970" s="253" t="str">
        <f t="shared" si="110"/>
        <v/>
      </c>
      <c r="H970" s="31" t="str">
        <f>IF(AND(B970=H$1),LOOKUP(9.99999999999999E+307,$H$2:H969)+1,"")</f>
        <v/>
      </c>
      <c r="I970" s="31" t="str">
        <f>IF(AND(B970=I$1),LOOKUP(9.99999999999999E+307,$I$2:I969)+1,"")</f>
        <v/>
      </c>
      <c r="J970" s="31">
        <f>IF(AND(B970=J$1),LOOKUP(9.99999999999999E+307,$J$2:J969)+1,"")</f>
        <v>804</v>
      </c>
      <c r="K970" s="31">
        <f>IF(AND(B970=K$1),LOOKUP(9.99999999999999E+307,$K$2:K969)+1,"")</f>
        <v>804</v>
      </c>
      <c r="L970" s="31">
        <f>IF(AND(B970=L$1),LOOKUP(9.99999999999999E+307,$L$2:L969)+1,"")</f>
        <v>804</v>
      </c>
      <c r="M970" s="31">
        <f>IF(AND(B970=M$1),LOOKUP(9.99999999999999E+307,$M$2:M969)+1,"")</f>
        <v>804</v>
      </c>
      <c r="N970" s="31" t="e">
        <f>IF(AND(B970=N$1),LOOKUP(9.99999999999999E+307,$N$2:N969)+1,"")</f>
        <v>#REF!</v>
      </c>
      <c r="O970" s="31" t="e">
        <f>IF(AND($B970=O$1),LOOKUP(9.99999999999999E+307,$O$2:O969)+1,"")</f>
        <v>#REF!</v>
      </c>
      <c r="P970" s="31" t="e">
        <f>IF(AND($B970=P$1),LOOKUP(9.99999999999999E+307,$P$2:P969)+1,"")</f>
        <v>#REF!</v>
      </c>
      <c r="Q970" s="31" t="e">
        <f>IF(AND($B970=Q$1),LOOKUP(9.99999999999999E+307,$Q$2:Q969)+1,"")</f>
        <v>#REF!</v>
      </c>
      <c r="R970" s="31">
        <f>IF(AND($B970=R$1),LOOKUP(9.99999999999999E+307,$R$2:R969)+1,"")</f>
        <v>804</v>
      </c>
      <c r="S970" s="31">
        <f>IF(AND($B970=S$1),LOOKUP(9.99999999999999E+307,$S$2:S969)+1,"")</f>
        <v>804</v>
      </c>
      <c r="T970" s="265"/>
      <c r="U970" s="265"/>
      <c r="V970" s="265"/>
      <c r="AA970" s="254" t="str">
        <f t="shared" si="111"/>
        <v/>
      </c>
      <c r="AB970" s="254" t="str">
        <f t="shared" si="112"/>
        <v/>
      </c>
      <c r="AC970" s="255">
        <f t="shared" si="108"/>
        <v>0</v>
      </c>
      <c r="AD970" s="255">
        <f t="shared" si="109"/>
        <v>3836</v>
      </c>
      <c r="AE970" s="256" t="str">
        <f t="shared" si="113"/>
        <v/>
      </c>
      <c r="AF970" s="252" t="str">
        <f t="shared" si="107"/>
        <v>-</v>
      </c>
    </row>
    <row r="971" spans="1:32" ht="20.149999999999999" customHeight="1" x14ac:dyDescent="0.75">
      <c r="A971" s="31">
        <v>969</v>
      </c>
      <c r="B971" s="237"/>
      <c r="C971" s="257"/>
      <c r="D971" s="257"/>
      <c r="E971" s="262"/>
      <c r="F971" s="262"/>
      <c r="G971" s="253" t="str">
        <f t="shared" si="110"/>
        <v/>
      </c>
      <c r="H971" s="31" t="str">
        <f>IF(AND(B971=H$1),LOOKUP(9.99999999999999E+307,$H$2:H970)+1,"")</f>
        <v/>
      </c>
      <c r="I971" s="31" t="str">
        <f>IF(AND(B971=I$1),LOOKUP(9.99999999999999E+307,$I$2:I970)+1,"")</f>
        <v/>
      </c>
      <c r="J971" s="31">
        <f>IF(AND(B971=J$1),LOOKUP(9.99999999999999E+307,$J$2:J970)+1,"")</f>
        <v>805</v>
      </c>
      <c r="K971" s="31">
        <f>IF(AND(B971=K$1),LOOKUP(9.99999999999999E+307,$K$2:K970)+1,"")</f>
        <v>805</v>
      </c>
      <c r="L971" s="31">
        <f>IF(AND(B971=L$1),LOOKUP(9.99999999999999E+307,$L$2:L970)+1,"")</f>
        <v>805</v>
      </c>
      <c r="M971" s="31">
        <f>IF(AND(B971=M$1),LOOKUP(9.99999999999999E+307,$M$2:M970)+1,"")</f>
        <v>805</v>
      </c>
      <c r="N971" s="31" t="e">
        <f>IF(AND(B971=N$1),LOOKUP(9.99999999999999E+307,$N$2:N970)+1,"")</f>
        <v>#REF!</v>
      </c>
      <c r="O971" s="31" t="e">
        <f>IF(AND($B971=O$1),LOOKUP(9.99999999999999E+307,$O$2:O970)+1,"")</f>
        <v>#REF!</v>
      </c>
      <c r="P971" s="31" t="e">
        <f>IF(AND($B971=P$1),LOOKUP(9.99999999999999E+307,$P$2:P970)+1,"")</f>
        <v>#REF!</v>
      </c>
      <c r="Q971" s="31" t="e">
        <f>IF(AND($B971=Q$1),LOOKUP(9.99999999999999E+307,$Q$2:Q970)+1,"")</f>
        <v>#REF!</v>
      </c>
      <c r="R971" s="31">
        <f>IF(AND($B971=R$1),LOOKUP(9.99999999999999E+307,$R$2:R970)+1,"")</f>
        <v>805</v>
      </c>
      <c r="S971" s="31">
        <f>IF(AND($B971=S$1),LOOKUP(9.99999999999999E+307,$S$2:S970)+1,"")</f>
        <v>805</v>
      </c>
      <c r="T971" s="265"/>
      <c r="U971" s="265"/>
      <c r="V971" s="265"/>
      <c r="AA971" s="254" t="str">
        <f t="shared" si="111"/>
        <v/>
      </c>
      <c r="AB971" s="254" t="str">
        <f t="shared" si="112"/>
        <v/>
      </c>
      <c r="AC971" s="255">
        <f t="shared" si="108"/>
        <v>0</v>
      </c>
      <c r="AD971" s="255">
        <f t="shared" si="109"/>
        <v>3836</v>
      </c>
      <c r="AE971" s="256" t="str">
        <f t="shared" si="113"/>
        <v/>
      </c>
      <c r="AF971" s="252" t="str">
        <f t="shared" si="107"/>
        <v>-</v>
      </c>
    </row>
    <row r="972" spans="1:32" ht="20.149999999999999" customHeight="1" x14ac:dyDescent="0.75">
      <c r="A972" s="31">
        <v>970</v>
      </c>
      <c r="B972" s="237"/>
      <c r="C972" s="257"/>
      <c r="D972" s="257"/>
      <c r="E972" s="264"/>
      <c r="F972" s="264"/>
      <c r="G972" s="253" t="str">
        <f t="shared" si="110"/>
        <v/>
      </c>
      <c r="H972" s="31" t="str">
        <f>IF(AND(B972=H$1),LOOKUP(9.99999999999999E+307,$H$2:H971)+1,"")</f>
        <v/>
      </c>
      <c r="I972" s="31" t="str">
        <f>IF(AND(B972=I$1),LOOKUP(9.99999999999999E+307,$I$2:I971)+1,"")</f>
        <v/>
      </c>
      <c r="J972" s="31">
        <f>IF(AND(B972=J$1),LOOKUP(9.99999999999999E+307,$J$2:J971)+1,"")</f>
        <v>806</v>
      </c>
      <c r="K972" s="31">
        <f>IF(AND(B972=K$1),LOOKUP(9.99999999999999E+307,$K$2:K971)+1,"")</f>
        <v>806</v>
      </c>
      <c r="L972" s="31">
        <f>IF(AND(B972=L$1),LOOKUP(9.99999999999999E+307,$L$2:L971)+1,"")</f>
        <v>806</v>
      </c>
      <c r="M972" s="31">
        <f>IF(AND(B972=M$1),LOOKUP(9.99999999999999E+307,$M$2:M971)+1,"")</f>
        <v>806</v>
      </c>
      <c r="N972" s="31" t="e">
        <f>IF(AND(B972=N$1),LOOKUP(9.99999999999999E+307,$N$2:N971)+1,"")</f>
        <v>#REF!</v>
      </c>
      <c r="O972" s="31" t="e">
        <f>IF(AND($B972=O$1),LOOKUP(9.99999999999999E+307,$O$2:O971)+1,"")</f>
        <v>#REF!</v>
      </c>
      <c r="P972" s="31" t="e">
        <f>IF(AND($B972=P$1),LOOKUP(9.99999999999999E+307,$P$2:P971)+1,"")</f>
        <v>#REF!</v>
      </c>
      <c r="Q972" s="31" t="e">
        <f>IF(AND($B972=Q$1),LOOKUP(9.99999999999999E+307,$Q$2:Q971)+1,"")</f>
        <v>#REF!</v>
      </c>
      <c r="R972" s="31">
        <f>IF(AND($B972=R$1),LOOKUP(9.99999999999999E+307,$R$2:R971)+1,"")</f>
        <v>806</v>
      </c>
      <c r="S972" s="31">
        <f>IF(AND($B972=S$1),LOOKUP(9.99999999999999E+307,$S$2:S971)+1,"")</f>
        <v>806</v>
      </c>
      <c r="T972" s="265"/>
      <c r="U972" s="265"/>
      <c r="V972" s="265"/>
      <c r="AA972" s="254" t="str">
        <f t="shared" si="111"/>
        <v/>
      </c>
      <c r="AB972" s="254" t="str">
        <f t="shared" si="112"/>
        <v/>
      </c>
      <c r="AC972" s="255">
        <f t="shared" si="108"/>
        <v>0</v>
      </c>
      <c r="AD972" s="255">
        <f t="shared" si="109"/>
        <v>3836</v>
      </c>
      <c r="AE972" s="256" t="str">
        <f t="shared" si="113"/>
        <v/>
      </c>
      <c r="AF972" s="252" t="str">
        <f t="shared" si="107"/>
        <v>-</v>
      </c>
    </row>
    <row r="973" spans="1:32" ht="20.149999999999999" customHeight="1" x14ac:dyDescent="0.75">
      <c r="A973" s="31">
        <v>971</v>
      </c>
      <c r="B973" s="237"/>
      <c r="C973" s="257"/>
      <c r="D973" s="257"/>
      <c r="E973" s="264"/>
      <c r="F973" s="264"/>
      <c r="G973" s="253" t="str">
        <f t="shared" si="110"/>
        <v/>
      </c>
      <c r="H973" s="31" t="str">
        <f>IF(AND(B973=H$1),LOOKUP(9.99999999999999E+307,$H$2:H972)+1,"")</f>
        <v/>
      </c>
      <c r="I973" s="31" t="str">
        <f>IF(AND(B973=I$1),LOOKUP(9.99999999999999E+307,$I$2:I972)+1,"")</f>
        <v/>
      </c>
      <c r="J973" s="31">
        <f>IF(AND(B973=J$1),LOOKUP(9.99999999999999E+307,$J$2:J972)+1,"")</f>
        <v>807</v>
      </c>
      <c r="K973" s="31">
        <f>IF(AND(B973=K$1),LOOKUP(9.99999999999999E+307,$K$2:K972)+1,"")</f>
        <v>807</v>
      </c>
      <c r="L973" s="31">
        <f>IF(AND(B973=L$1),LOOKUP(9.99999999999999E+307,$L$2:L972)+1,"")</f>
        <v>807</v>
      </c>
      <c r="M973" s="31">
        <f>IF(AND(B973=M$1),LOOKUP(9.99999999999999E+307,$M$2:M972)+1,"")</f>
        <v>807</v>
      </c>
      <c r="N973" s="31" t="e">
        <f>IF(AND(B973=N$1),LOOKUP(9.99999999999999E+307,$N$2:N972)+1,"")</f>
        <v>#REF!</v>
      </c>
      <c r="O973" s="31" t="e">
        <f>IF(AND($B973=O$1),LOOKUP(9.99999999999999E+307,$O$2:O972)+1,"")</f>
        <v>#REF!</v>
      </c>
      <c r="P973" s="31" t="e">
        <f>IF(AND($B973=P$1),LOOKUP(9.99999999999999E+307,$P$2:P972)+1,"")</f>
        <v>#REF!</v>
      </c>
      <c r="Q973" s="31" t="e">
        <f>IF(AND($B973=Q$1),LOOKUP(9.99999999999999E+307,$Q$2:Q972)+1,"")</f>
        <v>#REF!</v>
      </c>
      <c r="R973" s="31">
        <f>IF(AND($B973=R$1),LOOKUP(9.99999999999999E+307,$R$2:R972)+1,"")</f>
        <v>807</v>
      </c>
      <c r="S973" s="31">
        <f>IF(AND($B973=S$1),LOOKUP(9.99999999999999E+307,$S$2:S972)+1,"")</f>
        <v>807</v>
      </c>
      <c r="T973" s="265"/>
      <c r="U973" s="265"/>
      <c r="V973" s="265"/>
      <c r="AA973" s="254" t="str">
        <f t="shared" si="111"/>
        <v/>
      </c>
      <c r="AB973" s="254" t="str">
        <f t="shared" si="112"/>
        <v/>
      </c>
      <c r="AC973" s="255">
        <f t="shared" si="108"/>
        <v>0</v>
      </c>
      <c r="AD973" s="255">
        <f t="shared" si="109"/>
        <v>3836</v>
      </c>
      <c r="AE973" s="256" t="str">
        <f t="shared" si="113"/>
        <v/>
      </c>
      <c r="AF973" s="252" t="str">
        <f t="shared" si="107"/>
        <v>-</v>
      </c>
    </row>
    <row r="974" spans="1:32" ht="20.149999999999999" customHeight="1" x14ac:dyDescent="0.75">
      <c r="A974" s="31">
        <v>972</v>
      </c>
      <c r="B974" s="237"/>
      <c r="C974" s="257"/>
      <c r="D974" s="257"/>
      <c r="E974" s="264"/>
      <c r="F974" s="264"/>
      <c r="G974" s="253" t="str">
        <f t="shared" si="110"/>
        <v/>
      </c>
      <c r="H974" s="31" t="str">
        <f>IF(AND(B974=H$1),LOOKUP(9.99999999999999E+307,$H$2:H973)+1,"")</f>
        <v/>
      </c>
      <c r="I974" s="31" t="str">
        <f>IF(AND(B974=I$1),LOOKUP(9.99999999999999E+307,$I$2:I973)+1,"")</f>
        <v/>
      </c>
      <c r="J974" s="31">
        <f>IF(AND(B974=J$1),LOOKUP(9.99999999999999E+307,$J$2:J973)+1,"")</f>
        <v>808</v>
      </c>
      <c r="K974" s="31">
        <f>IF(AND(B974=K$1),LOOKUP(9.99999999999999E+307,$K$2:K973)+1,"")</f>
        <v>808</v>
      </c>
      <c r="L974" s="31">
        <f>IF(AND(B974=L$1),LOOKUP(9.99999999999999E+307,$L$2:L973)+1,"")</f>
        <v>808</v>
      </c>
      <c r="M974" s="31">
        <f>IF(AND(B974=M$1),LOOKUP(9.99999999999999E+307,$M$2:M973)+1,"")</f>
        <v>808</v>
      </c>
      <c r="N974" s="31" t="e">
        <f>IF(AND(B974=N$1),LOOKUP(9.99999999999999E+307,$N$2:N973)+1,"")</f>
        <v>#REF!</v>
      </c>
      <c r="O974" s="31" t="e">
        <f>IF(AND($B974=O$1),LOOKUP(9.99999999999999E+307,$O$2:O973)+1,"")</f>
        <v>#REF!</v>
      </c>
      <c r="P974" s="31" t="e">
        <f>IF(AND($B974=P$1),LOOKUP(9.99999999999999E+307,$P$2:P973)+1,"")</f>
        <v>#REF!</v>
      </c>
      <c r="Q974" s="31" t="e">
        <f>IF(AND($B974=Q$1),LOOKUP(9.99999999999999E+307,$Q$2:Q973)+1,"")</f>
        <v>#REF!</v>
      </c>
      <c r="R974" s="31">
        <f>IF(AND($B974=R$1),LOOKUP(9.99999999999999E+307,$R$2:R973)+1,"")</f>
        <v>808</v>
      </c>
      <c r="S974" s="31">
        <f>IF(AND($B974=S$1),LOOKUP(9.99999999999999E+307,$S$2:S973)+1,"")</f>
        <v>808</v>
      </c>
      <c r="T974" s="265"/>
      <c r="U974" s="265"/>
      <c r="V974" s="265"/>
      <c r="AA974" s="254" t="str">
        <f t="shared" si="111"/>
        <v/>
      </c>
      <c r="AB974" s="254" t="str">
        <f t="shared" si="112"/>
        <v/>
      </c>
      <c r="AC974" s="255">
        <f t="shared" si="108"/>
        <v>0</v>
      </c>
      <c r="AD974" s="255">
        <f t="shared" si="109"/>
        <v>3836</v>
      </c>
      <c r="AE974" s="256" t="str">
        <f t="shared" si="113"/>
        <v/>
      </c>
      <c r="AF974" s="252" t="str">
        <f t="shared" si="107"/>
        <v>-</v>
      </c>
    </row>
    <row r="975" spans="1:32" ht="20.149999999999999" customHeight="1" x14ac:dyDescent="0.75">
      <c r="A975" s="31">
        <v>973</v>
      </c>
      <c r="B975" s="237"/>
      <c r="C975" s="257"/>
      <c r="D975" s="257"/>
      <c r="E975" s="262"/>
      <c r="F975" s="262"/>
      <c r="G975" s="253" t="str">
        <f t="shared" si="110"/>
        <v/>
      </c>
      <c r="H975" s="31" t="str">
        <f>IF(AND(B975=H$1),LOOKUP(9.99999999999999E+307,$H$2:H974)+1,"")</f>
        <v/>
      </c>
      <c r="I975" s="31" t="str">
        <f>IF(AND(B975=I$1),LOOKUP(9.99999999999999E+307,$I$2:I974)+1,"")</f>
        <v/>
      </c>
      <c r="J975" s="31">
        <f>IF(AND(B975=J$1),LOOKUP(9.99999999999999E+307,$J$2:J974)+1,"")</f>
        <v>809</v>
      </c>
      <c r="K975" s="31">
        <f>IF(AND(B975=K$1),LOOKUP(9.99999999999999E+307,$K$2:K974)+1,"")</f>
        <v>809</v>
      </c>
      <c r="L975" s="31">
        <f>IF(AND(B975=L$1),LOOKUP(9.99999999999999E+307,$L$2:L974)+1,"")</f>
        <v>809</v>
      </c>
      <c r="M975" s="31">
        <f>IF(AND(B975=M$1),LOOKUP(9.99999999999999E+307,$M$2:M974)+1,"")</f>
        <v>809</v>
      </c>
      <c r="N975" s="31" t="e">
        <f>IF(AND(B975=N$1),LOOKUP(9.99999999999999E+307,$N$2:N974)+1,"")</f>
        <v>#REF!</v>
      </c>
      <c r="O975" s="31" t="e">
        <f>IF(AND($B975=O$1),LOOKUP(9.99999999999999E+307,$O$2:O974)+1,"")</f>
        <v>#REF!</v>
      </c>
      <c r="P975" s="31" t="e">
        <f>IF(AND($B975=P$1),LOOKUP(9.99999999999999E+307,$P$2:P974)+1,"")</f>
        <v>#REF!</v>
      </c>
      <c r="Q975" s="31" t="e">
        <f>IF(AND($B975=Q$1),LOOKUP(9.99999999999999E+307,$Q$2:Q974)+1,"")</f>
        <v>#REF!</v>
      </c>
      <c r="R975" s="31">
        <f>IF(AND($B975=R$1),LOOKUP(9.99999999999999E+307,$R$2:R974)+1,"")</f>
        <v>809</v>
      </c>
      <c r="S975" s="31">
        <f>IF(AND($B975=S$1),LOOKUP(9.99999999999999E+307,$S$2:S974)+1,"")</f>
        <v>809</v>
      </c>
      <c r="T975" s="265"/>
      <c r="U975" s="265"/>
      <c r="V975" s="265"/>
      <c r="AA975" s="254" t="str">
        <f t="shared" si="111"/>
        <v/>
      </c>
      <c r="AB975" s="254" t="str">
        <f t="shared" si="112"/>
        <v/>
      </c>
      <c r="AC975" s="255">
        <f t="shared" si="108"/>
        <v>0</v>
      </c>
      <c r="AD975" s="255">
        <f t="shared" si="109"/>
        <v>3836</v>
      </c>
      <c r="AE975" s="256" t="str">
        <f t="shared" si="113"/>
        <v/>
      </c>
      <c r="AF975" s="252" t="str">
        <f t="shared" si="107"/>
        <v>-</v>
      </c>
    </row>
    <row r="976" spans="1:32" ht="20.149999999999999" customHeight="1" x14ac:dyDescent="0.75">
      <c r="A976" s="31">
        <v>974</v>
      </c>
      <c r="B976" s="237"/>
      <c r="C976" s="257"/>
      <c r="D976" s="257"/>
      <c r="E976" s="262"/>
      <c r="F976" s="262"/>
      <c r="G976" s="253" t="str">
        <f t="shared" si="110"/>
        <v/>
      </c>
      <c r="H976" s="31" t="str">
        <f>IF(AND(B976=H$1),LOOKUP(9.99999999999999E+307,$H$2:H975)+1,"")</f>
        <v/>
      </c>
      <c r="I976" s="31" t="str">
        <f>IF(AND(B976=I$1),LOOKUP(9.99999999999999E+307,$I$2:I975)+1,"")</f>
        <v/>
      </c>
      <c r="J976" s="31">
        <f>IF(AND(B976=J$1),LOOKUP(9.99999999999999E+307,$J$2:J975)+1,"")</f>
        <v>810</v>
      </c>
      <c r="K976" s="31">
        <f>IF(AND(B976=K$1),LOOKUP(9.99999999999999E+307,$K$2:K975)+1,"")</f>
        <v>810</v>
      </c>
      <c r="L976" s="31">
        <f>IF(AND(B976=L$1),LOOKUP(9.99999999999999E+307,$L$2:L975)+1,"")</f>
        <v>810</v>
      </c>
      <c r="M976" s="31">
        <f>IF(AND(B976=M$1),LOOKUP(9.99999999999999E+307,$M$2:M975)+1,"")</f>
        <v>810</v>
      </c>
      <c r="N976" s="31" t="e">
        <f>IF(AND(B976=N$1),LOOKUP(9.99999999999999E+307,$N$2:N975)+1,"")</f>
        <v>#REF!</v>
      </c>
      <c r="O976" s="31" t="e">
        <f>IF(AND($B976=O$1),LOOKUP(9.99999999999999E+307,$O$2:O975)+1,"")</f>
        <v>#REF!</v>
      </c>
      <c r="P976" s="31" t="e">
        <f>IF(AND($B976=P$1),LOOKUP(9.99999999999999E+307,$P$2:P975)+1,"")</f>
        <v>#REF!</v>
      </c>
      <c r="Q976" s="31" t="e">
        <f>IF(AND($B976=Q$1),LOOKUP(9.99999999999999E+307,$Q$2:Q975)+1,"")</f>
        <v>#REF!</v>
      </c>
      <c r="R976" s="31">
        <f>IF(AND($B976=R$1),LOOKUP(9.99999999999999E+307,$R$2:R975)+1,"")</f>
        <v>810</v>
      </c>
      <c r="S976" s="31">
        <f>IF(AND($B976=S$1),LOOKUP(9.99999999999999E+307,$S$2:S975)+1,"")</f>
        <v>810</v>
      </c>
      <c r="T976" s="265"/>
      <c r="U976" s="265"/>
      <c r="V976" s="265"/>
      <c r="AA976" s="254" t="str">
        <f t="shared" si="111"/>
        <v/>
      </c>
      <c r="AB976" s="254" t="str">
        <f t="shared" si="112"/>
        <v/>
      </c>
      <c r="AC976" s="255">
        <f t="shared" si="108"/>
        <v>0</v>
      </c>
      <c r="AD976" s="255">
        <f t="shared" si="109"/>
        <v>3836</v>
      </c>
      <c r="AE976" s="256" t="str">
        <f t="shared" si="113"/>
        <v/>
      </c>
      <c r="AF976" s="252" t="str">
        <f t="shared" si="107"/>
        <v>-</v>
      </c>
    </row>
    <row r="977" spans="1:32" ht="20.149999999999999" customHeight="1" x14ac:dyDescent="0.75">
      <c r="A977" s="31">
        <v>975</v>
      </c>
      <c r="B977" s="237"/>
      <c r="C977" s="257"/>
      <c r="D977" s="257"/>
      <c r="E977" s="264"/>
      <c r="F977" s="264"/>
      <c r="G977" s="253" t="str">
        <f t="shared" si="110"/>
        <v/>
      </c>
      <c r="H977" s="31" t="str">
        <f>IF(AND(B977=H$1),LOOKUP(9.99999999999999E+307,$H$2:H976)+1,"")</f>
        <v/>
      </c>
      <c r="I977" s="31" t="str">
        <f>IF(AND(B977=I$1),LOOKUP(9.99999999999999E+307,$I$2:I976)+1,"")</f>
        <v/>
      </c>
      <c r="J977" s="31">
        <f>IF(AND(B977=J$1),LOOKUP(9.99999999999999E+307,$J$2:J976)+1,"")</f>
        <v>811</v>
      </c>
      <c r="K977" s="31">
        <f>IF(AND(B977=K$1),LOOKUP(9.99999999999999E+307,$K$2:K976)+1,"")</f>
        <v>811</v>
      </c>
      <c r="L977" s="31">
        <f>IF(AND(B977=L$1),LOOKUP(9.99999999999999E+307,$L$2:L976)+1,"")</f>
        <v>811</v>
      </c>
      <c r="M977" s="31">
        <f>IF(AND(B977=M$1),LOOKUP(9.99999999999999E+307,$M$2:M976)+1,"")</f>
        <v>811</v>
      </c>
      <c r="N977" s="31" t="e">
        <f>IF(AND(B977=N$1),LOOKUP(9.99999999999999E+307,$N$2:N976)+1,"")</f>
        <v>#REF!</v>
      </c>
      <c r="O977" s="31" t="e">
        <f>IF(AND($B977=O$1),LOOKUP(9.99999999999999E+307,$O$2:O976)+1,"")</f>
        <v>#REF!</v>
      </c>
      <c r="P977" s="31" t="e">
        <f>IF(AND($B977=P$1),LOOKUP(9.99999999999999E+307,$P$2:P976)+1,"")</f>
        <v>#REF!</v>
      </c>
      <c r="Q977" s="31" t="e">
        <f>IF(AND($B977=Q$1),LOOKUP(9.99999999999999E+307,$Q$2:Q976)+1,"")</f>
        <v>#REF!</v>
      </c>
      <c r="R977" s="31">
        <f>IF(AND($B977=R$1),LOOKUP(9.99999999999999E+307,$R$2:R976)+1,"")</f>
        <v>811</v>
      </c>
      <c r="S977" s="31">
        <f>IF(AND($B977=S$1),LOOKUP(9.99999999999999E+307,$S$2:S976)+1,"")</f>
        <v>811</v>
      </c>
      <c r="T977" s="265"/>
      <c r="U977" s="265"/>
      <c r="V977" s="265"/>
      <c r="AA977" s="254" t="str">
        <f t="shared" si="111"/>
        <v/>
      </c>
      <c r="AB977" s="254" t="str">
        <f t="shared" si="112"/>
        <v/>
      </c>
      <c r="AC977" s="255">
        <f t="shared" si="108"/>
        <v>0</v>
      </c>
      <c r="AD977" s="255">
        <f t="shared" si="109"/>
        <v>3836</v>
      </c>
      <c r="AE977" s="256" t="str">
        <f t="shared" si="113"/>
        <v/>
      </c>
      <c r="AF977" s="252" t="str">
        <f t="shared" si="107"/>
        <v>-</v>
      </c>
    </row>
    <row r="978" spans="1:32" ht="20.149999999999999" customHeight="1" x14ac:dyDescent="0.75">
      <c r="A978" s="31">
        <v>976</v>
      </c>
      <c r="B978" s="237"/>
      <c r="C978" s="257"/>
      <c r="D978" s="257"/>
      <c r="E978" s="264"/>
      <c r="F978" s="264"/>
      <c r="G978" s="253" t="str">
        <f t="shared" si="110"/>
        <v/>
      </c>
      <c r="H978" s="31" t="str">
        <f>IF(AND(B978=H$1),LOOKUP(9.99999999999999E+307,$H$2:H977)+1,"")</f>
        <v/>
      </c>
      <c r="I978" s="31" t="str">
        <f>IF(AND(B978=I$1),LOOKUP(9.99999999999999E+307,$I$2:I977)+1,"")</f>
        <v/>
      </c>
      <c r="J978" s="31">
        <f>IF(AND(B978=J$1),LOOKUP(9.99999999999999E+307,$J$2:J977)+1,"")</f>
        <v>812</v>
      </c>
      <c r="K978" s="31">
        <f>IF(AND(B978=K$1),LOOKUP(9.99999999999999E+307,$K$2:K977)+1,"")</f>
        <v>812</v>
      </c>
      <c r="L978" s="31">
        <f>IF(AND(B978=L$1),LOOKUP(9.99999999999999E+307,$L$2:L977)+1,"")</f>
        <v>812</v>
      </c>
      <c r="M978" s="31">
        <f>IF(AND(B978=M$1),LOOKUP(9.99999999999999E+307,$M$2:M977)+1,"")</f>
        <v>812</v>
      </c>
      <c r="N978" s="31" t="e">
        <f>IF(AND(B978=N$1),LOOKUP(9.99999999999999E+307,$N$2:N977)+1,"")</f>
        <v>#REF!</v>
      </c>
      <c r="O978" s="31" t="e">
        <f>IF(AND($B978=O$1),LOOKUP(9.99999999999999E+307,$O$2:O977)+1,"")</f>
        <v>#REF!</v>
      </c>
      <c r="P978" s="31" t="e">
        <f>IF(AND($B978=P$1),LOOKUP(9.99999999999999E+307,$P$2:P977)+1,"")</f>
        <v>#REF!</v>
      </c>
      <c r="Q978" s="31" t="e">
        <f>IF(AND($B978=Q$1),LOOKUP(9.99999999999999E+307,$Q$2:Q977)+1,"")</f>
        <v>#REF!</v>
      </c>
      <c r="R978" s="31">
        <f>IF(AND($B978=R$1),LOOKUP(9.99999999999999E+307,$R$2:R977)+1,"")</f>
        <v>812</v>
      </c>
      <c r="S978" s="31">
        <f>IF(AND($B978=S$1),LOOKUP(9.99999999999999E+307,$S$2:S977)+1,"")</f>
        <v>812</v>
      </c>
      <c r="T978" s="265"/>
      <c r="U978" s="265"/>
      <c r="V978" s="265"/>
      <c r="AA978" s="254" t="str">
        <f t="shared" si="111"/>
        <v/>
      </c>
      <c r="AB978" s="254" t="str">
        <f t="shared" si="112"/>
        <v/>
      </c>
      <c r="AC978" s="255">
        <f t="shared" si="108"/>
        <v>0</v>
      </c>
      <c r="AD978" s="255">
        <f t="shared" si="109"/>
        <v>3836</v>
      </c>
      <c r="AE978" s="256" t="str">
        <f t="shared" si="113"/>
        <v/>
      </c>
      <c r="AF978" s="252" t="str">
        <f t="shared" si="107"/>
        <v>-</v>
      </c>
    </row>
    <row r="979" spans="1:32" ht="20.149999999999999" customHeight="1" x14ac:dyDescent="0.75">
      <c r="A979" s="31">
        <v>977</v>
      </c>
      <c r="B979" s="237"/>
      <c r="C979" s="257"/>
      <c r="D979" s="257"/>
      <c r="E979" s="264"/>
      <c r="F979" s="264"/>
      <c r="G979" s="253" t="str">
        <f t="shared" si="110"/>
        <v/>
      </c>
      <c r="H979" s="31" t="str">
        <f>IF(AND(B979=H$1),LOOKUP(9.99999999999999E+307,$H$2:H978)+1,"")</f>
        <v/>
      </c>
      <c r="I979" s="31" t="str">
        <f>IF(AND(B979=I$1),LOOKUP(9.99999999999999E+307,$I$2:I978)+1,"")</f>
        <v/>
      </c>
      <c r="J979" s="31">
        <f>IF(AND(B979=J$1),LOOKUP(9.99999999999999E+307,$J$2:J978)+1,"")</f>
        <v>813</v>
      </c>
      <c r="K979" s="31">
        <f>IF(AND(B979=K$1),LOOKUP(9.99999999999999E+307,$K$2:K978)+1,"")</f>
        <v>813</v>
      </c>
      <c r="L979" s="31">
        <f>IF(AND(B979=L$1),LOOKUP(9.99999999999999E+307,$L$2:L978)+1,"")</f>
        <v>813</v>
      </c>
      <c r="M979" s="31">
        <f>IF(AND(B979=M$1),LOOKUP(9.99999999999999E+307,$M$2:M978)+1,"")</f>
        <v>813</v>
      </c>
      <c r="N979" s="31" t="e">
        <f>IF(AND(B979=N$1),LOOKUP(9.99999999999999E+307,$N$2:N978)+1,"")</f>
        <v>#REF!</v>
      </c>
      <c r="O979" s="31" t="e">
        <f>IF(AND($B979=O$1),LOOKUP(9.99999999999999E+307,$O$2:O978)+1,"")</f>
        <v>#REF!</v>
      </c>
      <c r="P979" s="31" t="e">
        <f>IF(AND($B979=P$1),LOOKUP(9.99999999999999E+307,$P$2:P978)+1,"")</f>
        <v>#REF!</v>
      </c>
      <c r="Q979" s="31" t="e">
        <f>IF(AND($B979=Q$1),LOOKUP(9.99999999999999E+307,$Q$2:Q978)+1,"")</f>
        <v>#REF!</v>
      </c>
      <c r="R979" s="31">
        <f>IF(AND($B979=R$1),LOOKUP(9.99999999999999E+307,$R$2:R978)+1,"")</f>
        <v>813</v>
      </c>
      <c r="S979" s="31">
        <f>IF(AND($B979=S$1),LOOKUP(9.99999999999999E+307,$S$2:S978)+1,"")</f>
        <v>813</v>
      </c>
      <c r="T979" s="265"/>
      <c r="U979" s="265"/>
      <c r="V979" s="265"/>
      <c r="AA979" s="254" t="str">
        <f t="shared" si="111"/>
        <v/>
      </c>
      <c r="AB979" s="254" t="str">
        <f t="shared" si="112"/>
        <v/>
      </c>
      <c r="AC979" s="255">
        <f t="shared" si="108"/>
        <v>0</v>
      </c>
      <c r="AD979" s="255">
        <f t="shared" si="109"/>
        <v>3836</v>
      </c>
      <c r="AE979" s="256" t="str">
        <f t="shared" si="113"/>
        <v/>
      </c>
      <c r="AF979" s="252" t="str">
        <f t="shared" si="107"/>
        <v>-</v>
      </c>
    </row>
    <row r="980" spans="1:32" ht="20.149999999999999" customHeight="1" x14ac:dyDescent="0.75">
      <c r="A980" s="31">
        <v>978</v>
      </c>
      <c r="B980" s="237"/>
      <c r="C980" s="257"/>
      <c r="D980" s="257"/>
      <c r="E980" s="264"/>
      <c r="F980" s="264"/>
      <c r="G980" s="253" t="str">
        <f t="shared" si="110"/>
        <v/>
      </c>
      <c r="H980" s="31" t="str">
        <f>IF(AND(B980=H$1),LOOKUP(9.99999999999999E+307,$H$2:H979)+1,"")</f>
        <v/>
      </c>
      <c r="I980" s="31" t="str">
        <f>IF(AND(B980=I$1),LOOKUP(9.99999999999999E+307,$I$2:I979)+1,"")</f>
        <v/>
      </c>
      <c r="J980" s="31">
        <f>IF(AND(B980=J$1),LOOKUP(9.99999999999999E+307,$J$2:J979)+1,"")</f>
        <v>814</v>
      </c>
      <c r="K980" s="31">
        <f>IF(AND(B980=K$1),LOOKUP(9.99999999999999E+307,$K$2:K979)+1,"")</f>
        <v>814</v>
      </c>
      <c r="L980" s="31">
        <f>IF(AND(B980=L$1),LOOKUP(9.99999999999999E+307,$L$2:L979)+1,"")</f>
        <v>814</v>
      </c>
      <c r="M980" s="31">
        <f>IF(AND(B980=M$1),LOOKUP(9.99999999999999E+307,$M$2:M979)+1,"")</f>
        <v>814</v>
      </c>
      <c r="N980" s="31" t="e">
        <f>IF(AND(B980=N$1),LOOKUP(9.99999999999999E+307,$N$2:N979)+1,"")</f>
        <v>#REF!</v>
      </c>
      <c r="O980" s="31" t="e">
        <f>IF(AND($B980=O$1),LOOKUP(9.99999999999999E+307,$O$2:O979)+1,"")</f>
        <v>#REF!</v>
      </c>
      <c r="P980" s="31" t="e">
        <f>IF(AND($B980=P$1),LOOKUP(9.99999999999999E+307,$P$2:P979)+1,"")</f>
        <v>#REF!</v>
      </c>
      <c r="Q980" s="31" t="e">
        <f>IF(AND($B980=Q$1),LOOKUP(9.99999999999999E+307,$Q$2:Q979)+1,"")</f>
        <v>#REF!</v>
      </c>
      <c r="R980" s="31">
        <f>IF(AND($B980=R$1),LOOKUP(9.99999999999999E+307,$R$2:R979)+1,"")</f>
        <v>814</v>
      </c>
      <c r="S980" s="31">
        <f>IF(AND($B980=S$1),LOOKUP(9.99999999999999E+307,$S$2:S979)+1,"")</f>
        <v>814</v>
      </c>
      <c r="T980" s="265"/>
      <c r="U980" s="265"/>
      <c r="V980" s="265"/>
      <c r="AA980" s="254" t="str">
        <f t="shared" si="111"/>
        <v/>
      </c>
      <c r="AB980" s="254" t="str">
        <f t="shared" si="112"/>
        <v/>
      </c>
      <c r="AC980" s="255">
        <f t="shared" si="108"/>
        <v>0</v>
      </c>
      <c r="AD980" s="255">
        <f t="shared" si="109"/>
        <v>3836</v>
      </c>
      <c r="AE980" s="256" t="str">
        <f t="shared" si="113"/>
        <v/>
      </c>
      <c r="AF980" s="252" t="str">
        <f t="shared" si="107"/>
        <v>-</v>
      </c>
    </row>
    <row r="981" spans="1:32" ht="20.149999999999999" customHeight="1" x14ac:dyDescent="0.75">
      <c r="A981" s="31">
        <v>979</v>
      </c>
      <c r="B981" s="237"/>
      <c r="C981" s="257"/>
      <c r="D981" s="257"/>
      <c r="E981" s="264"/>
      <c r="F981" s="264"/>
      <c r="G981" s="253" t="str">
        <f t="shared" si="110"/>
        <v/>
      </c>
      <c r="H981" s="31" t="str">
        <f>IF(AND(B981=H$1),LOOKUP(9.99999999999999E+307,$H$2:H980)+1,"")</f>
        <v/>
      </c>
      <c r="I981" s="31" t="str">
        <f>IF(AND(B981=I$1),LOOKUP(9.99999999999999E+307,$I$2:I980)+1,"")</f>
        <v/>
      </c>
      <c r="J981" s="31">
        <f>IF(AND(B981=J$1),LOOKUP(9.99999999999999E+307,$J$2:J980)+1,"")</f>
        <v>815</v>
      </c>
      <c r="K981" s="31">
        <f>IF(AND(B981=K$1),LOOKUP(9.99999999999999E+307,$K$2:K980)+1,"")</f>
        <v>815</v>
      </c>
      <c r="L981" s="31">
        <f>IF(AND(B981=L$1),LOOKUP(9.99999999999999E+307,$L$2:L980)+1,"")</f>
        <v>815</v>
      </c>
      <c r="M981" s="31">
        <f>IF(AND(B981=M$1),LOOKUP(9.99999999999999E+307,$M$2:M980)+1,"")</f>
        <v>815</v>
      </c>
      <c r="N981" s="31" t="e">
        <f>IF(AND(B981=N$1),LOOKUP(9.99999999999999E+307,$N$2:N980)+1,"")</f>
        <v>#REF!</v>
      </c>
      <c r="O981" s="31" t="e">
        <f>IF(AND($B981=O$1),LOOKUP(9.99999999999999E+307,$O$2:O980)+1,"")</f>
        <v>#REF!</v>
      </c>
      <c r="P981" s="31" t="e">
        <f>IF(AND($B981=P$1),LOOKUP(9.99999999999999E+307,$P$2:P980)+1,"")</f>
        <v>#REF!</v>
      </c>
      <c r="Q981" s="31" t="e">
        <f>IF(AND($B981=Q$1),LOOKUP(9.99999999999999E+307,$Q$2:Q980)+1,"")</f>
        <v>#REF!</v>
      </c>
      <c r="R981" s="31">
        <f>IF(AND($B981=R$1),LOOKUP(9.99999999999999E+307,$R$2:R980)+1,"")</f>
        <v>815</v>
      </c>
      <c r="S981" s="31">
        <f>IF(AND($B981=S$1),LOOKUP(9.99999999999999E+307,$S$2:S980)+1,"")</f>
        <v>815</v>
      </c>
      <c r="T981" s="265"/>
      <c r="U981" s="265"/>
      <c r="V981" s="265"/>
      <c r="AA981" s="254" t="str">
        <f t="shared" si="111"/>
        <v/>
      </c>
      <c r="AB981" s="254" t="str">
        <f t="shared" si="112"/>
        <v/>
      </c>
      <c r="AC981" s="255">
        <f t="shared" si="108"/>
        <v>0</v>
      </c>
      <c r="AD981" s="255">
        <f t="shared" si="109"/>
        <v>3836</v>
      </c>
      <c r="AE981" s="256" t="str">
        <f t="shared" si="113"/>
        <v/>
      </c>
      <c r="AF981" s="252" t="str">
        <f t="shared" si="107"/>
        <v>-</v>
      </c>
    </row>
    <row r="982" spans="1:32" ht="20.149999999999999" customHeight="1" x14ac:dyDescent="0.75">
      <c r="A982" s="31">
        <v>980</v>
      </c>
      <c r="B982" s="237"/>
      <c r="C982" s="257"/>
      <c r="D982" s="257"/>
      <c r="E982" s="264"/>
      <c r="F982" s="264"/>
      <c r="G982" s="253" t="str">
        <f t="shared" si="110"/>
        <v/>
      </c>
      <c r="H982" s="31" t="str">
        <f>IF(AND(B982=H$1),LOOKUP(9.99999999999999E+307,$H$2:H981)+1,"")</f>
        <v/>
      </c>
      <c r="I982" s="31" t="str">
        <f>IF(AND(B982=I$1),LOOKUP(9.99999999999999E+307,$I$2:I981)+1,"")</f>
        <v/>
      </c>
      <c r="J982" s="31">
        <f>IF(AND(B982=J$1),LOOKUP(9.99999999999999E+307,$J$2:J981)+1,"")</f>
        <v>816</v>
      </c>
      <c r="K982" s="31">
        <f>IF(AND(B982=K$1),LOOKUP(9.99999999999999E+307,$K$2:K981)+1,"")</f>
        <v>816</v>
      </c>
      <c r="L982" s="31">
        <f>IF(AND(B982=L$1),LOOKUP(9.99999999999999E+307,$L$2:L981)+1,"")</f>
        <v>816</v>
      </c>
      <c r="M982" s="31">
        <f>IF(AND(B982=M$1),LOOKUP(9.99999999999999E+307,$M$2:M981)+1,"")</f>
        <v>816</v>
      </c>
      <c r="N982" s="31" t="e">
        <f>IF(AND(B982=N$1),LOOKUP(9.99999999999999E+307,$N$2:N981)+1,"")</f>
        <v>#REF!</v>
      </c>
      <c r="O982" s="31" t="e">
        <f>IF(AND($B982=O$1),LOOKUP(9.99999999999999E+307,$O$2:O981)+1,"")</f>
        <v>#REF!</v>
      </c>
      <c r="P982" s="31" t="e">
        <f>IF(AND($B982=P$1),LOOKUP(9.99999999999999E+307,$P$2:P981)+1,"")</f>
        <v>#REF!</v>
      </c>
      <c r="Q982" s="31" t="e">
        <f>IF(AND($B982=Q$1),LOOKUP(9.99999999999999E+307,$Q$2:Q981)+1,"")</f>
        <v>#REF!</v>
      </c>
      <c r="R982" s="31">
        <f>IF(AND($B982=R$1),LOOKUP(9.99999999999999E+307,$R$2:R981)+1,"")</f>
        <v>816</v>
      </c>
      <c r="S982" s="31">
        <f>IF(AND($B982=S$1),LOOKUP(9.99999999999999E+307,$S$2:S981)+1,"")</f>
        <v>816</v>
      </c>
      <c r="T982" s="265"/>
      <c r="U982" s="265"/>
      <c r="V982" s="265"/>
      <c r="AA982" s="254" t="str">
        <f t="shared" si="111"/>
        <v/>
      </c>
      <c r="AB982" s="254" t="str">
        <f t="shared" si="112"/>
        <v/>
      </c>
      <c r="AC982" s="255">
        <f t="shared" si="108"/>
        <v>0</v>
      </c>
      <c r="AD982" s="255">
        <f t="shared" si="109"/>
        <v>3836</v>
      </c>
      <c r="AE982" s="256" t="str">
        <f t="shared" si="113"/>
        <v/>
      </c>
      <c r="AF982" s="252" t="str">
        <f t="shared" si="107"/>
        <v>-</v>
      </c>
    </row>
    <row r="983" spans="1:32" ht="20.149999999999999" customHeight="1" x14ac:dyDescent="0.75">
      <c r="A983" s="31">
        <v>981</v>
      </c>
      <c r="B983" s="237"/>
      <c r="C983" s="257"/>
      <c r="D983" s="257"/>
      <c r="E983" s="264"/>
      <c r="F983" s="264"/>
      <c r="G983" s="253" t="str">
        <f t="shared" si="110"/>
        <v/>
      </c>
      <c r="H983" s="31" t="str">
        <f>IF(AND(B983=H$1),LOOKUP(9.99999999999999E+307,$H$2:H982)+1,"")</f>
        <v/>
      </c>
      <c r="I983" s="31" t="str">
        <f>IF(AND(B983=I$1),LOOKUP(9.99999999999999E+307,$I$2:I982)+1,"")</f>
        <v/>
      </c>
      <c r="J983" s="31">
        <f>IF(AND(B983=J$1),LOOKUP(9.99999999999999E+307,$J$2:J982)+1,"")</f>
        <v>817</v>
      </c>
      <c r="K983" s="31">
        <f>IF(AND(B983=K$1),LOOKUP(9.99999999999999E+307,$K$2:K982)+1,"")</f>
        <v>817</v>
      </c>
      <c r="L983" s="31">
        <f>IF(AND(B983=L$1),LOOKUP(9.99999999999999E+307,$L$2:L982)+1,"")</f>
        <v>817</v>
      </c>
      <c r="M983" s="31">
        <f>IF(AND(B983=M$1),LOOKUP(9.99999999999999E+307,$M$2:M982)+1,"")</f>
        <v>817</v>
      </c>
      <c r="N983" s="31" t="e">
        <f>IF(AND(B983=N$1),LOOKUP(9.99999999999999E+307,$N$2:N982)+1,"")</f>
        <v>#REF!</v>
      </c>
      <c r="O983" s="31" t="e">
        <f>IF(AND($B983=O$1),LOOKUP(9.99999999999999E+307,$O$2:O982)+1,"")</f>
        <v>#REF!</v>
      </c>
      <c r="P983" s="31" t="e">
        <f>IF(AND($B983=P$1),LOOKUP(9.99999999999999E+307,$P$2:P982)+1,"")</f>
        <v>#REF!</v>
      </c>
      <c r="Q983" s="31" t="e">
        <f>IF(AND($B983=Q$1),LOOKUP(9.99999999999999E+307,$Q$2:Q982)+1,"")</f>
        <v>#REF!</v>
      </c>
      <c r="R983" s="31">
        <f>IF(AND($B983=R$1),LOOKUP(9.99999999999999E+307,$R$2:R982)+1,"")</f>
        <v>817</v>
      </c>
      <c r="S983" s="31">
        <f>IF(AND($B983=S$1),LOOKUP(9.99999999999999E+307,$S$2:S982)+1,"")</f>
        <v>817</v>
      </c>
      <c r="T983" s="265"/>
      <c r="U983" s="265"/>
      <c r="V983" s="265"/>
      <c r="AA983" s="254" t="str">
        <f t="shared" si="111"/>
        <v/>
      </c>
      <c r="AB983" s="254" t="str">
        <f t="shared" si="112"/>
        <v/>
      </c>
      <c r="AC983" s="255">
        <f t="shared" si="108"/>
        <v>0</v>
      </c>
      <c r="AD983" s="255">
        <f t="shared" si="109"/>
        <v>3836</v>
      </c>
      <c r="AE983" s="256" t="str">
        <f t="shared" si="113"/>
        <v/>
      </c>
      <c r="AF983" s="252" t="str">
        <f t="shared" si="107"/>
        <v>-</v>
      </c>
    </row>
    <row r="984" spans="1:32" ht="20.149999999999999" customHeight="1" x14ac:dyDescent="0.75">
      <c r="A984" s="31">
        <v>982</v>
      </c>
      <c r="B984" s="237"/>
      <c r="C984" s="257"/>
      <c r="D984" s="257"/>
      <c r="E984" s="264"/>
      <c r="F984" s="264"/>
      <c r="G984" s="253" t="str">
        <f t="shared" si="110"/>
        <v/>
      </c>
      <c r="H984" s="31" t="str">
        <f>IF(AND(B984=H$1),LOOKUP(9.99999999999999E+307,$H$2:H983)+1,"")</f>
        <v/>
      </c>
      <c r="I984" s="31" t="str">
        <f>IF(AND(B984=I$1),LOOKUP(9.99999999999999E+307,$I$2:I983)+1,"")</f>
        <v/>
      </c>
      <c r="J984" s="31">
        <f>IF(AND(B984=J$1),LOOKUP(9.99999999999999E+307,$J$2:J983)+1,"")</f>
        <v>818</v>
      </c>
      <c r="K984" s="31">
        <f>IF(AND(B984=K$1),LOOKUP(9.99999999999999E+307,$K$2:K983)+1,"")</f>
        <v>818</v>
      </c>
      <c r="L984" s="31">
        <f>IF(AND(B984=L$1),LOOKUP(9.99999999999999E+307,$L$2:L983)+1,"")</f>
        <v>818</v>
      </c>
      <c r="M984" s="31">
        <f>IF(AND(B984=M$1),LOOKUP(9.99999999999999E+307,$M$2:M983)+1,"")</f>
        <v>818</v>
      </c>
      <c r="N984" s="31" t="e">
        <f>IF(AND(B984=N$1),LOOKUP(9.99999999999999E+307,$N$2:N983)+1,"")</f>
        <v>#REF!</v>
      </c>
      <c r="O984" s="31" t="e">
        <f>IF(AND($B984=O$1),LOOKUP(9.99999999999999E+307,$O$2:O983)+1,"")</f>
        <v>#REF!</v>
      </c>
      <c r="P984" s="31" t="e">
        <f>IF(AND($B984=P$1),LOOKUP(9.99999999999999E+307,$P$2:P983)+1,"")</f>
        <v>#REF!</v>
      </c>
      <c r="Q984" s="31" t="e">
        <f>IF(AND($B984=Q$1),LOOKUP(9.99999999999999E+307,$Q$2:Q983)+1,"")</f>
        <v>#REF!</v>
      </c>
      <c r="R984" s="31">
        <f>IF(AND($B984=R$1),LOOKUP(9.99999999999999E+307,$R$2:R983)+1,"")</f>
        <v>818</v>
      </c>
      <c r="S984" s="31">
        <f>IF(AND($B984=S$1),LOOKUP(9.99999999999999E+307,$S$2:S983)+1,"")</f>
        <v>818</v>
      </c>
      <c r="T984" s="265"/>
      <c r="U984" s="265"/>
      <c r="V984" s="265"/>
      <c r="AA984" s="254" t="str">
        <f t="shared" si="111"/>
        <v/>
      </c>
      <c r="AB984" s="254" t="str">
        <f t="shared" si="112"/>
        <v/>
      </c>
      <c r="AC984" s="255">
        <f t="shared" si="108"/>
        <v>0</v>
      </c>
      <c r="AD984" s="255">
        <f t="shared" si="109"/>
        <v>3836</v>
      </c>
      <c r="AE984" s="256" t="str">
        <f t="shared" si="113"/>
        <v/>
      </c>
      <c r="AF984" s="252" t="str">
        <f t="shared" si="107"/>
        <v>-</v>
      </c>
    </row>
    <row r="985" spans="1:32" ht="20.149999999999999" customHeight="1" x14ac:dyDescent="0.75">
      <c r="A985" s="31">
        <v>983</v>
      </c>
      <c r="B985" s="237"/>
      <c r="C985" s="257"/>
      <c r="D985" s="257"/>
      <c r="E985" s="264"/>
      <c r="F985" s="264"/>
      <c r="G985" s="253" t="str">
        <f t="shared" si="110"/>
        <v/>
      </c>
      <c r="H985" s="31" t="str">
        <f>IF(AND(B985=H$1),LOOKUP(9.99999999999999E+307,$H$2:H984)+1,"")</f>
        <v/>
      </c>
      <c r="I985" s="31" t="str">
        <f>IF(AND(B985=I$1),LOOKUP(9.99999999999999E+307,$I$2:I984)+1,"")</f>
        <v/>
      </c>
      <c r="J985" s="31">
        <f>IF(AND(B985=J$1),LOOKUP(9.99999999999999E+307,$J$2:J984)+1,"")</f>
        <v>819</v>
      </c>
      <c r="K985" s="31">
        <f>IF(AND(B985=K$1),LOOKUP(9.99999999999999E+307,$K$2:K984)+1,"")</f>
        <v>819</v>
      </c>
      <c r="L985" s="31">
        <f>IF(AND(B985=L$1),LOOKUP(9.99999999999999E+307,$L$2:L984)+1,"")</f>
        <v>819</v>
      </c>
      <c r="M985" s="31">
        <f>IF(AND(B985=M$1),LOOKUP(9.99999999999999E+307,$M$2:M984)+1,"")</f>
        <v>819</v>
      </c>
      <c r="N985" s="31" t="e">
        <f>IF(AND(B985=N$1),LOOKUP(9.99999999999999E+307,$N$2:N984)+1,"")</f>
        <v>#REF!</v>
      </c>
      <c r="O985" s="31" t="e">
        <f>IF(AND($B985=O$1),LOOKUP(9.99999999999999E+307,$O$2:O984)+1,"")</f>
        <v>#REF!</v>
      </c>
      <c r="P985" s="31" t="e">
        <f>IF(AND($B985=P$1),LOOKUP(9.99999999999999E+307,$P$2:P984)+1,"")</f>
        <v>#REF!</v>
      </c>
      <c r="Q985" s="31" t="e">
        <f>IF(AND($B985=Q$1),LOOKUP(9.99999999999999E+307,$Q$2:Q984)+1,"")</f>
        <v>#REF!</v>
      </c>
      <c r="R985" s="31">
        <f>IF(AND($B985=R$1),LOOKUP(9.99999999999999E+307,$R$2:R984)+1,"")</f>
        <v>819</v>
      </c>
      <c r="S985" s="31">
        <f>IF(AND($B985=S$1),LOOKUP(9.99999999999999E+307,$S$2:S984)+1,"")</f>
        <v>819</v>
      </c>
      <c r="T985" s="265"/>
      <c r="U985" s="265"/>
      <c r="V985" s="265"/>
      <c r="AA985" s="254" t="str">
        <f t="shared" si="111"/>
        <v/>
      </c>
      <c r="AB985" s="254" t="str">
        <f t="shared" si="112"/>
        <v/>
      </c>
      <c r="AC985" s="255">
        <f t="shared" si="108"/>
        <v>0</v>
      </c>
      <c r="AD985" s="255">
        <f t="shared" si="109"/>
        <v>3836</v>
      </c>
      <c r="AE985" s="256" t="str">
        <f t="shared" si="113"/>
        <v/>
      </c>
      <c r="AF985" s="252" t="str">
        <f t="shared" si="107"/>
        <v>-</v>
      </c>
    </row>
    <row r="986" spans="1:32" ht="20.149999999999999" customHeight="1" x14ac:dyDescent="0.75">
      <c r="A986" s="31">
        <v>984</v>
      </c>
      <c r="B986" s="237"/>
      <c r="C986" s="257"/>
      <c r="D986" s="257"/>
      <c r="E986" s="264"/>
      <c r="F986" s="264"/>
      <c r="G986" s="253" t="str">
        <f t="shared" si="110"/>
        <v/>
      </c>
      <c r="H986" s="31" t="str">
        <f>IF(AND(B986=H$1),LOOKUP(9.99999999999999E+307,$H$2:H985)+1,"")</f>
        <v/>
      </c>
      <c r="I986" s="31" t="str">
        <f>IF(AND(B986=I$1),LOOKUP(9.99999999999999E+307,$I$2:I985)+1,"")</f>
        <v/>
      </c>
      <c r="J986" s="31">
        <f>IF(AND(B986=J$1),LOOKUP(9.99999999999999E+307,$J$2:J985)+1,"")</f>
        <v>820</v>
      </c>
      <c r="K986" s="31">
        <f>IF(AND(B986=K$1),LOOKUP(9.99999999999999E+307,$K$2:K985)+1,"")</f>
        <v>820</v>
      </c>
      <c r="L986" s="31">
        <f>IF(AND(B986=L$1),LOOKUP(9.99999999999999E+307,$L$2:L985)+1,"")</f>
        <v>820</v>
      </c>
      <c r="M986" s="31">
        <f>IF(AND(B986=M$1),LOOKUP(9.99999999999999E+307,$M$2:M985)+1,"")</f>
        <v>820</v>
      </c>
      <c r="N986" s="31" t="e">
        <f>IF(AND(B986=N$1),LOOKUP(9.99999999999999E+307,$N$2:N985)+1,"")</f>
        <v>#REF!</v>
      </c>
      <c r="O986" s="31" t="e">
        <f>IF(AND($B986=O$1),LOOKUP(9.99999999999999E+307,$O$2:O985)+1,"")</f>
        <v>#REF!</v>
      </c>
      <c r="P986" s="31" t="e">
        <f>IF(AND($B986=P$1),LOOKUP(9.99999999999999E+307,$P$2:P985)+1,"")</f>
        <v>#REF!</v>
      </c>
      <c r="Q986" s="31" t="e">
        <f>IF(AND($B986=Q$1),LOOKUP(9.99999999999999E+307,$Q$2:Q985)+1,"")</f>
        <v>#REF!</v>
      </c>
      <c r="R986" s="31">
        <f>IF(AND($B986=R$1),LOOKUP(9.99999999999999E+307,$R$2:R985)+1,"")</f>
        <v>820</v>
      </c>
      <c r="S986" s="31">
        <f>IF(AND($B986=S$1),LOOKUP(9.99999999999999E+307,$S$2:S985)+1,"")</f>
        <v>820</v>
      </c>
      <c r="T986" s="265"/>
      <c r="U986" s="265"/>
      <c r="V986" s="265"/>
      <c r="AA986" s="254" t="str">
        <f t="shared" si="111"/>
        <v/>
      </c>
      <c r="AB986" s="254" t="str">
        <f t="shared" si="112"/>
        <v/>
      </c>
      <c r="AC986" s="255">
        <f t="shared" si="108"/>
        <v>0</v>
      </c>
      <c r="AD986" s="255">
        <f t="shared" si="109"/>
        <v>3836</v>
      </c>
      <c r="AE986" s="256" t="str">
        <f t="shared" si="113"/>
        <v/>
      </c>
      <c r="AF986" s="252" t="str">
        <f t="shared" si="107"/>
        <v>-</v>
      </c>
    </row>
    <row r="987" spans="1:32" ht="20.149999999999999" customHeight="1" x14ac:dyDescent="0.75">
      <c r="A987" s="31">
        <v>985</v>
      </c>
      <c r="B987" s="237"/>
      <c r="C987" s="257"/>
      <c r="D987" s="257"/>
      <c r="E987" s="262"/>
      <c r="F987" s="262"/>
      <c r="G987" s="253" t="str">
        <f t="shared" si="110"/>
        <v/>
      </c>
      <c r="H987" s="31" t="str">
        <f>IF(AND(B987=H$1),LOOKUP(9.99999999999999E+307,$H$2:H986)+1,"")</f>
        <v/>
      </c>
      <c r="I987" s="31" t="str">
        <f>IF(AND(B987=I$1),LOOKUP(9.99999999999999E+307,$I$2:I986)+1,"")</f>
        <v/>
      </c>
      <c r="J987" s="31">
        <f>IF(AND(B987=J$1),LOOKUP(9.99999999999999E+307,$J$2:J986)+1,"")</f>
        <v>821</v>
      </c>
      <c r="K987" s="31">
        <f>IF(AND(B987=K$1),LOOKUP(9.99999999999999E+307,$K$2:K986)+1,"")</f>
        <v>821</v>
      </c>
      <c r="L987" s="31">
        <f>IF(AND(B987=L$1),LOOKUP(9.99999999999999E+307,$L$2:L986)+1,"")</f>
        <v>821</v>
      </c>
      <c r="M987" s="31">
        <f>IF(AND(B987=M$1),LOOKUP(9.99999999999999E+307,$M$2:M986)+1,"")</f>
        <v>821</v>
      </c>
      <c r="N987" s="31" t="e">
        <f>IF(AND(B987=N$1),LOOKUP(9.99999999999999E+307,$N$2:N986)+1,"")</f>
        <v>#REF!</v>
      </c>
      <c r="O987" s="31" t="e">
        <f>IF(AND($B987=O$1),LOOKUP(9.99999999999999E+307,$O$2:O986)+1,"")</f>
        <v>#REF!</v>
      </c>
      <c r="P987" s="31" t="e">
        <f>IF(AND($B987=P$1),LOOKUP(9.99999999999999E+307,$P$2:P986)+1,"")</f>
        <v>#REF!</v>
      </c>
      <c r="Q987" s="31" t="e">
        <f>IF(AND($B987=Q$1),LOOKUP(9.99999999999999E+307,$Q$2:Q986)+1,"")</f>
        <v>#REF!</v>
      </c>
      <c r="R987" s="31">
        <f>IF(AND($B987=R$1),LOOKUP(9.99999999999999E+307,$R$2:R986)+1,"")</f>
        <v>821</v>
      </c>
      <c r="S987" s="31">
        <f>IF(AND($B987=S$1),LOOKUP(9.99999999999999E+307,$S$2:S986)+1,"")</f>
        <v>821</v>
      </c>
      <c r="T987" s="265"/>
      <c r="U987" s="265"/>
      <c r="V987" s="265"/>
      <c r="AA987" s="254" t="str">
        <f t="shared" si="111"/>
        <v/>
      </c>
      <c r="AB987" s="254" t="str">
        <f t="shared" si="112"/>
        <v/>
      </c>
      <c r="AC987" s="255">
        <f t="shared" si="108"/>
        <v>0</v>
      </c>
      <c r="AD987" s="255">
        <f t="shared" si="109"/>
        <v>3836</v>
      </c>
      <c r="AE987" s="256" t="str">
        <f t="shared" si="113"/>
        <v/>
      </c>
      <c r="AF987" s="252" t="str">
        <f t="shared" si="107"/>
        <v>-</v>
      </c>
    </row>
    <row r="988" spans="1:32" ht="20.149999999999999" customHeight="1" x14ac:dyDescent="0.75">
      <c r="A988" s="31">
        <v>986</v>
      </c>
      <c r="B988" s="237"/>
      <c r="C988" s="257"/>
      <c r="D988" s="257"/>
      <c r="E988" s="262"/>
      <c r="F988" s="262"/>
      <c r="G988" s="253" t="str">
        <f t="shared" si="110"/>
        <v/>
      </c>
      <c r="H988" s="31" t="str">
        <f>IF(AND(B988=H$1),LOOKUP(9.99999999999999E+307,$H$2:H987)+1,"")</f>
        <v/>
      </c>
      <c r="I988" s="31" t="str">
        <f>IF(AND(B988=I$1),LOOKUP(9.99999999999999E+307,$I$2:I987)+1,"")</f>
        <v/>
      </c>
      <c r="J988" s="31">
        <f>IF(AND(B988=J$1),LOOKUP(9.99999999999999E+307,$J$2:J987)+1,"")</f>
        <v>822</v>
      </c>
      <c r="K988" s="31">
        <f>IF(AND(B988=K$1),LOOKUP(9.99999999999999E+307,$K$2:K987)+1,"")</f>
        <v>822</v>
      </c>
      <c r="L988" s="31">
        <f>IF(AND(B988=L$1),LOOKUP(9.99999999999999E+307,$L$2:L987)+1,"")</f>
        <v>822</v>
      </c>
      <c r="M988" s="31">
        <f>IF(AND(B988=M$1),LOOKUP(9.99999999999999E+307,$M$2:M987)+1,"")</f>
        <v>822</v>
      </c>
      <c r="N988" s="31" t="e">
        <f>IF(AND(B988=N$1),LOOKUP(9.99999999999999E+307,$N$2:N987)+1,"")</f>
        <v>#REF!</v>
      </c>
      <c r="O988" s="31" t="e">
        <f>IF(AND($B988=O$1),LOOKUP(9.99999999999999E+307,$O$2:O987)+1,"")</f>
        <v>#REF!</v>
      </c>
      <c r="P988" s="31" t="e">
        <f>IF(AND($B988=P$1),LOOKUP(9.99999999999999E+307,$P$2:P987)+1,"")</f>
        <v>#REF!</v>
      </c>
      <c r="Q988" s="31" t="e">
        <f>IF(AND($B988=Q$1),LOOKUP(9.99999999999999E+307,$Q$2:Q987)+1,"")</f>
        <v>#REF!</v>
      </c>
      <c r="R988" s="31">
        <f>IF(AND($B988=R$1),LOOKUP(9.99999999999999E+307,$R$2:R987)+1,"")</f>
        <v>822</v>
      </c>
      <c r="S988" s="31">
        <f>IF(AND($B988=S$1),LOOKUP(9.99999999999999E+307,$S$2:S987)+1,"")</f>
        <v>822</v>
      </c>
      <c r="T988" s="265"/>
      <c r="U988" s="265"/>
      <c r="V988" s="265"/>
      <c r="AA988" s="254" t="str">
        <f t="shared" si="111"/>
        <v/>
      </c>
      <c r="AB988" s="254" t="str">
        <f t="shared" si="112"/>
        <v/>
      </c>
      <c r="AC988" s="255">
        <f t="shared" si="108"/>
        <v>0</v>
      </c>
      <c r="AD988" s="255">
        <f t="shared" si="109"/>
        <v>3836</v>
      </c>
      <c r="AE988" s="256" t="str">
        <f t="shared" si="113"/>
        <v/>
      </c>
      <c r="AF988" s="252" t="str">
        <f t="shared" si="107"/>
        <v>-</v>
      </c>
    </row>
    <row r="989" spans="1:32" ht="20.149999999999999" customHeight="1" x14ac:dyDescent="0.75">
      <c r="A989" s="31">
        <v>987</v>
      </c>
      <c r="B989" s="237"/>
      <c r="C989" s="257"/>
      <c r="D989" s="257"/>
      <c r="E989" s="264"/>
      <c r="F989" s="264"/>
      <c r="G989" s="253" t="str">
        <f t="shared" si="110"/>
        <v/>
      </c>
      <c r="H989" s="31" t="str">
        <f>IF(AND(B989=H$1),LOOKUP(9.99999999999999E+307,$H$2:H988)+1,"")</f>
        <v/>
      </c>
      <c r="I989" s="31" t="str">
        <f>IF(AND(B989=I$1),LOOKUP(9.99999999999999E+307,$I$2:I988)+1,"")</f>
        <v/>
      </c>
      <c r="J989" s="31">
        <f>IF(AND(B989=J$1),LOOKUP(9.99999999999999E+307,$J$2:J988)+1,"")</f>
        <v>823</v>
      </c>
      <c r="K989" s="31">
        <f>IF(AND(B989=K$1),LOOKUP(9.99999999999999E+307,$K$2:K988)+1,"")</f>
        <v>823</v>
      </c>
      <c r="L989" s="31">
        <f>IF(AND(B989=L$1),LOOKUP(9.99999999999999E+307,$L$2:L988)+1,"")</f>
        <v>823</v>
      </c>
      <c r="M989" s="31">
        <f>IF(AND(B989=M$1),LOOKUP(9.99999999999999E+307,$M$2:M988)+1,"")</f>
        <v>823</v>
      </c>
      <c r="N989" s="31" t="e">
        <f>IF(AND(B989=N$1),LOOKUP(9.99999999999999E+307,$N$2:N988)+1,"")</f>
        <v>#REF!</v>
      </c>
      <c r="O989" s="31" t="e">
        <f>IF(AND($B989=O$1),LOOKUP(9.99999999999999E+307,$O$2:O988)+1,"")</f>
        <v>#REF!</v>
      </c>
      <c r="P989" s="31" t="e">
        <f>IF(AND($B989=P$1),LOOKUP(9.99999999999999E+307,$P$2:P988)+1,"")</f>
        <v>#REF!</v>
      </c>
      <c r="Q989" s="31" t="e">
        <f>IF(AND($B989=Q$1),LOOKUP(9.99999999999999E+307,$Q$2:Q988)+1,"")</f>
        <v>#REF!</v>
      </c>
      <c r="R989" s="31">
        <f>IF(AND($B989=R$1),LOOKUP(9.99999999999999E+307,$R$2:R988)+1,"")</f>
        <v>823</v>
      </c>
      <c r="S989" s="31">
        <f>IF(AND($B989=S$1),LOOKUP(9.99999999999999E+307,$S$2:S988)+1,"")</f>
        <v>823</v>
      </c>
      <c r="T989" s="265"/>
      <c r="U989" s="265"/>
      <c r="V989" s="265"/>
      <c r="AA989" s="254" t="str">
        <f t="shared" si="111"/>
        <v/>
      </c>
      <c r="AB989" s="254" t="str">
        <f t="shared" si="112"/>
        <v/>
      </c>
      <c r="AC989" s="255">
        <f t="shared" si="108"/>
        <v>0</v>
      </c>
      <c r="AD989" s="255">
        <f t="shared" si="109"/>
        <v>3836</v>
      </c>
      <c r="AE989" s="256" t="str">
        <f t="shared" si="113"/>
        <v/>
      </c>
      <c r="AF989" s="252" t="str">
        <f t="shared" si="107"/>
        <v>-</v>
      </c>
    </row>
    <row r="990" spans="1:32" ht="20.149999999999999" customHeight="1" x14ac:dyDescent="0.75">
      <c r="A990" s="31">
        <v>988</v>
      </c>
      <c r="B990" s="237"/>
      <c r="C990" s="257"/>
      <c r="D990" s="257"/>
      <c r="E990" s="264"/>
      <c r="F990" s="264"/>
      <c r="G990" s="253" t="str">
        <f t="shared" si="110"/>
        <v/>
      </c>
      <c r="H990" s="31" t="str">
        <f>IF(AND(B990=H$1),LOOKUP(9.99999999999999E+307,$H$2:H989)+1,"")</f>
        <v/>
      </c>
      <c r="I990" s="31" t="str">
        <f>IF(AND(B990=I$1),LOOKUP(9.99999999999999E+307,$I$2:I989)+1,"")</f>
        <v/>
      </c>
      <c r="J990" s="31">
        <f>IF(AND(B990=J$1),LOOKUP(9.99999999999999E+307,$J$2:J989)+1,"")</f>
        <v>824</v>
      </c>
      <c r="K990" s="31">
        <f>IF(AND(B990=K$1),LOOKUP(9.99999999999999E+307,$K$2:K989)+1,"")</f>
        <v>824</v>
      </c>
      <c r="L990" s="31">
        <f>IF(AND(B990=L$1),LOOKUP(9.99999999999999E+307,$L$2:L989)+1,"")</f>
        <v>824</v>
      </c>
      <c r="M990" s="31">
        <f>IF(AND(B990=M$1),LOOKUP(9.99999999999999E+307,$M$2:M989)+1,"")</f>
        <v>824</v>
      </c>
      <c r="N990" s="31" t="e">
        <f>IF(AND(B990=N$1),LOOKUP(9.99999999999999E+307,$N$2:N989)+1,"")</f>
        <v>#REF!</v>
      </c>
      <c r="O990" s="31" t="e">
        <f>IF(AND($B990=O$1),LOOKUP(9.99999999999999E+307,$O$2:O989)+1,"")</f>
        <v>#REF!</v>
      </c>
      <c r="P990" s="31" t="e">
        <f>IF(AND($B990=P$1),LOOKUP(9.99999999999999E+307,$P$2:P989)+1,"")</f>
        <v>#REF!</v>
      </c>
      <c r="Q990" s="31" t="e">
        <f>IF(AND($B990=Q$1),LOOKUP(9.99999999999999E+307,$Q$2:Q989)+1,"")</f>
        <v>#REF!</v>
      </c>
      <c r="R990" s="31">
        <f>IF(AND($B990=R$1),LOOKUP(9.99999999999999E+307,$R$2:R989)+1,"")</f>
        <v>824</v>
      </c>
      <c r="S990" s="31">
        <f>IF(AND($B990=S$1),LOOKUP(9.99999999999999E+307,$S$2:S989)+1,"")</f>
        <v>824</v>
      </c>
      <c r="T990" s="265"/>
      <c r="U990" s="265"/>
      <c r="V990" s="265"/>
      <c r="AA990" s="254" t="str">
        <f t="shared" si="111"/>
        <v/>
      </c>
      <c r="AB990" s="254" t="str">
        <f t="shared" si="112"/>
        <v/>
      </c>
      <c r="AC990" s="255">
        <f t="shared" si="108"/>
        <v>0</v>
      </c>
      <c r="AD990" s="255">
        <f t="shared" si="109"/>
        <v>3836</v>
      </c>
      <c r="AE990" s="256" t="str">
        <f t="shared" si="113"/>
        <v/>
      </c>
      <c r="AF990" s="252" t="str">
        <f t="shared" si="107"/>
        <v>-</v>
      </c>
    </row>
    <row r="991" spans="1:32" ht="20.149999999999999" customHeight="1" x14ac:dyDescent="0.75">
      <c r="A991" s="31">
        <v>989</v>
      </c>
      <c r="B991" s="237"/>
      <c r="C991" s="257"/>
      <c r="D991" s="257"/>
      <c r="E991" s="264"/>
      <c r="F991" s="264"/>
      <c r="G991" s="253" t="str">
        <f t="shared" si="110"/>
        <v/>
      </c>
      <c r="H991" s="31" t="str">
        <f>IF(AND(B991=H$1),LOOKUP(9.99999999999999E+307,$H$2:H990)+1,"")</f>
        <v/>
      </c>
      <c r="I991" s="31" t="str">
        <f>IF(AND(B991=I$1),LOOKUP(9.99999999999999E+307,$I$2:I990)+1,"")</f>
        <v/>
      </c>
      <c r="J991" s="31">
        <f>IF(AND(B991=J$1),LOOKUP(9.99999999999999E+307,$J$2:J990)+1,"")</f>
        <v>825</v>
      </c>
      <c r="K991" s="31">
        <f>IF(AND(B991=K$1),LOOKUP(9.99999999999999E+307,$K$2:K990)+1,"")</f>
        <v>825</v>
      </c>
      <c r="L991" s="31">
        <f>IF(AND(B991=L$1),LOOKUP(9.99999999999999E+307,$L$2:L990)+1,"")</f>
        <v>825</v>
      </c>
      <c r="M991" s="31">
        <f>IF(AND(B991=M$1),LOOKUP(9.99999999999999E+307,$M$2:M990)+1,"")</f>
        <v>825</v>
      </c>
      <c r="N991" s="31" t="e">
        <f>IF(AND(B991=N$1),LOOKUP(9.99999999999999E+307,$N$2:N990)+1,"")</f>
        <v>#REF!</v>
      </c>
      <c r="O991" s="31" t="e">
        <f>IF(AND($B991=O$1),LOOKUP(9.99999999999999E+307,$O$2:O990)+1,"")</f>
        <v>#REF!</v>
      </c>
      <c r="P991" s="31" t="e">
        <f>IF(AND($B991=P$1),LOOKUP(9.99999999999999E+307,$P$2:P990)+1,"")</f>
        <v>#REF!</v>
      </c>
      <c r="Q991" s="31" t="e">
        <f>IF(AND($B991=Q$1),LOOKUP(9.99999999999999E+307,$Q$2:Q990)+1,"")</f>
        <v>#REF!</v>
      </c>
      <c r="R991" s="31">
        <f>IF(AND($B991=R$1),LOOKUP(9.99999999999999E+307,$R$2:R990)+1,"")</f>
        <v>825</v>
      </c>
      <c r="S991" s="31">
        <f>IF(AND($B991=S$1),LOOKUP(9.99999999999999E+307,$S$2:S990)+1,"")</f>
        <v>825</v>
      </c>
      <c r="T991" s="265"/>
      <c r="U991" s="265"/>
      <c r="V991" s="265"/>
      <c r="AA991" s="254" t="str">
        <f t="shared" si="111"/>
        <v/>
      </c>
      <c r="AB991" s="254" t="str">
        <f t="shared" si="112"/>
        <v/>
      </c>
      <c r="AC991" s="255">
        <f t="shared" si="108"/>
        <v>0</v>
      </c>
      <c r="AD991" s="255">
        <f t="shared" si="109"/>
        <v>3836</v>
      </c>
      <c r="AE991" s="256" t="str">
        <f t="shared" si="113"/>
        <v/>
      </c>
      <c r="AF991" s="252" t="str">
        <f t="shared" si="107"/>
        <v>-</v>
      </c>
    </row>
    <row r="992" spans="1:32" ht="20.149999999999999" customHeight="1" x14ac:dyDescent="0.75">
      <c r="A992" s="31">
        <v>990</v>
      </c>
      <c r="B992" s="237"/>
      <c r="C992" s="257"/>
      <c r="D992" s="257"/>
      <c r="E992" s="264"/>
      <c r="F992" s="264"/>
      <c r="G992" s="253" t="str">
        <f t="shared" si="110"/>
        <v/>
      </c>
      <c r="H992" s="31" t="str">
        <f>IF(AND(B992=H$1),LOOKUP(9.99999999999999E+307,$H$2:H991)+1,"")</f>
        <v/>
      </c>
      <c r="I992" s="31" t="str">
        <f>IF(AND(B992=I$1),LOOKUP(9.99999999999999E+307,$I$2:I991)+1,"")</f>
        <v/>
      </c>
      <c r="J992" s="31">
        <f>IF(AND(B992=J$1),LOOKUP(9.99999999999999E+307,$J$2:J991)+1,"")</f>
        <v>826</v>
      </c>
      <c r="K992" s="31">
        <f>IF(AND(B992=K$1),LOOKUP(9.99999999999999E+307,$K$2:K991)+1,"")</f>
        <v>826</v>
      </c>
      <c r="L992" s="31">
        <f>IF(AND(B992=L$1),LOOKUP(9.99999999999999E+307,$L$2:L991)+1,"")</f>
        <v>826</v>
      </c>
      <c r="M992" s="31">
        <f>IF(AND(B992=M$1),LOOKUP(9.99999999999999E+307,$M$2:M991)+1,"")</f>
        <v>826</v>
      </c>
      <c r="N992" s="31" t="e">
        <f>IF(AND(B992=N$1),LOOKUP(9.99999999999999E+307,$N$2:N991)+1,"")</f>
        <v>#REF!</v>
      </c>
      <c r="O992" s="31" t="e">
        <f>IF(AND($B992=O$1),LOOKUP(9.99999999999999E+307,$O$2:O991)+1,"")</f>
        <v>#REF!</v>
      </c>
      <c r="P992" s="31" t="e">
        <f>IF(AND($B992=P$1),LOOKUP(9.99999999999999E+307,$P$2:P991)+1,"")</f>
        <v>#REF!</v>
      </c>
      <c r="Q992" s="31" t="e">
        <f>IF(AND($B992=Q$1),LOOKUP(9.99999999999999E+307,$Q$2:Q991)+1,"")</f>
        <v>#REF!</v>
      </c>
      <c r="R992" s="31">
        <f>IF(AND($B992=R$1),LOOKUP(9.99999999999999E+307,$R$2:R991)+1,"")</f>
        <v>826</v>
      </c>
      <c r="S992" s="31">
        <f>IF(AND($B992=S$1),LOOKUP(9.99999999999999E+307,$S$2:S991)+1,"")</f>
        <v>826</v>
      </c>
      <c r="T992" s="265"/>
      <c r="U992" s="265"/>
      <c r="V992" s="265"/>
      <c r="AA992" s="254" t="str">
        <f t="shared" si="111"/>
        <v/>
      </c>
      <c r="AB992" s="254" t="str">
        <f t="shared" si="112"/>
        <v/>
      </c>
      <c r="AC992" s="255">
        <f t="shared" si="108"/>
        <v>0</v>
      </c>
      <c r="AD992" s="255">
        <f t="shared" si="109"/>
        <v>3836</v>
      </c>
      <c r="AE992" s="256" t="str">
        <f t="shared" si="113"/>
        <v/>
      </c>
      <c r="AF992" s="252" t="str">
        <f t="shared" si="107"/>
        <v>-</v>
      </c>
    </row>
    <row r="993" spans="1:32" ht="20.149999999999999" customHeight="1" x14ac:dyDescent="0.75">
      <c r="A993" s="31">
        <v>991</v>
      </c>
      <c r="B993" s="237"/>
      <c r="C993" s="257"/>
      <c r="D993" s="257"/>
      <c r="E993" s="264"/>
      <c r="F993" s="264"/>
      <c r="G993" s="253" t="str">
        <f t="shared" si="110"/>
        <v/>
      </c>
      <c r="H993" s="31" t="str">
        <f>IF(AND(B993=H$1),LOOKUP(9.99999999999999E+307,$H$2:H992)+1,"")</f>
        <v/>
      </c>
      <c r="I993" s="31" t="str">
        <f>IF(AND(B993=I$1),LOOKUP(9.99999999999999E+307,$I$2:I992)+1,"")</f>
        <v/>
      </c>
      <c r="J993" s="31">
        <f>IF(AND(B993=J$1),LOOKUP(9.99999999999999E+307,$J$2:J992)+1,"")</f>
        <v>827</v>
      </c>
      <c r="K993" s="31">
        <f>IF(AND(B993=K$1),LOOKUP(9.99999999999999E+307,$K$2:K992)+1,"")</f>
        <v>827</v>
      </c>
      <c r="L993" s="31">
        <f>IF(AND(B993=L$1),LOOKUP(9.99999999999999E+307,$L$2:L992)+1,"")</f>
        <v>827</v>
      </c>
      <c r="M993" s="31">
        <f>IF(AND(B993=M$1),LOOKUP(9.99999999999999E+307,$M$2:M992)+1,"")</f>
        <v>827</v>
      </c>
      <c r="N993" s="31" t="e">
        <f>IF(AND(B993=N$1),LOOKUP(9.99999999999999E+307,$N$2:N992)+1,"")</f>
        <v>#REF!</v>
      </c>
      <c r="O993" s="31" t="e">
        <f>IF(AND($B993=O$1),LOOKUP(9.99999999999999E+307,$O$2:O992)+1,"")</f>
        <v>#REF!</v>
      </c>
      <c r="P993" s="31" t="e">
        <f>IF(AND($B993=P$1),LOOKUP(9.99999999999999E+307,$P$2:P992)+1,"")</f>
        <v>#REF!</v>
      </c>
      <c r="Q993" s="31" t="e">
        <f>IF(AND($B993=Q$1),LOOKUP(9.99999999999999E+307,$Q$2:Q992)+1,"")</f>
        <v>#REF!</v>
      </c>
      <c r="R993" s="31">
        <f>IF(AND($B993=R$1),LOOKUP(9.99999999999999E+307,$R$2:R992)+1,"")</f>
        <v>827</v>
      </c>
      <c r="S993" s="31">
        <f>IF(AND($B993=S$1),LOOKUP(9.99999999999999E+307,$S$2:S992)+1,"")</f>
        <v>827</v>
      </c>
      <c r="T993" s="265"/>
      <c r="U993" s="265"/>
      <c r="V993" s="265"/>
      <c r="AA993" s="254" t="str">
        <f t="shared" si="111"/>
        <v/>
      </c>
      <c r="AB993" s="254" t="str">
        <f t="shared" si="112"/>
        <v/>
      </c>
      <c r="AC993" s="255">
        <f t="shared" si="108"/>
        <v>0</v>
      </c>
      <c r="AD993" s="255">
        <f t="shared" si="109"/>
        <v>3836</v>
      </c>
      <c r="AE993" s="256" t="str">
        <f t="shared" si="113"/>
        <v/>
      </c>
      <c r="AF993" s="252" t="str">
        <f t="shared" si="107"/>
        <v>-</v>
      </c>
    </row>
    <row r="994" spans="1:32" ht="20.149999999999999" customHeight="1" x14ac:dyDescent="0.75">
      <c r="A994" s="31">
        <v>992</v>
      </c>
      <c r="B994" s="237"/>
      <c r="C994" s="257"/>
      <c r="D994" s="257"/>
      <c r="E994" s="264"/>
      <c r="F994" s="264"/>
      <c r="G994" s="253" t="str">
        <f t="shared" si="110"/>
        <v/>
      </c>
      <c r="H994" s="31" t="str">
        <f>IF(AND(B994=H$1),LOOKUP(9.99999999999999E+307,$H$2:H993)+1,"")</f>
        <v/>
      </c>
      <c r="I994" s="31" t="str">
        <f>IF(AND(B994=I$1),LOOKUP(9.99999999999999E+307,$I$2:I993)+1,"")</f>
        <v/>
      </c>
      <c r="J994" s="31">
        <f>IF(AND(B994=J$1),LOOKUP(9.99999999999999E+307,$J$2:J993)+1,"")</f>
        <v>828</v>
      </c>
      <c r="K994" s="31">
        <f>IF(AND(B994=K$1),LOOKUP(9.99999999999999E+307,$K$2:K993)+1,"")</f>
        <v>828</v>
      </c>
      <c r="L994" s="31">
        <f>IF(AND(B994=L$1),LOOKUP(9.99999999999999E+307,$L$2:L993)+1,"")</f>
        <v>828</v>
      </c>
      <c r="M994" s="31">
        <f>IF(AND(B994=M$1),LOOKUP(9.99999999999999E+307,$M$2:M993)+1,"")</f>
        <v>828</v>
      </c>
      <c r="N994" s="31" t="e">
        <f>IF(AND(B994=N$1),LOOKUP(9.99999999999999E+307,$N$2:N993)+1,"")</f>
        <v>#REF!</v>
      </c>
      <c r="O994" s="31" t="e">
        <f>IF(AND($B994=O$1),LOOKUP(9.99999999999999E+307,$O$2:O993)+1,"")</f>
        <v>#REF!</v>
      </c>
      <c r="P994" s="31" t="e">
        <f>IF(AND($B994=P$1),LOOKUP(9.99999999999999E+307,$P$2:P993)+1,"")</f>
        <v>#REF!</v>
      </c>
      <c r="Q994" s="31" t="e">
        <f>IF(AND($B994=Q$1),LOOKUP(9.99999999999999E+307,$Q$2:Q993)+1,"")</f>
        <v>#REF!</v>
      </c>
      <c r="R994" s="31">
        <f>IF(AND($B994=R$1),LOOKUP(9.99999999999999E+307,$R$2:R993)+1,"")</f>
        <v>828</v>
      </c>
      <c r="S994" s="31">
        <f>IF(AND($B994=S$1),LOOKUP(9.99999999999999E+307,$S$2:S993)+1,"")</f>
        <v>828</v>
      </c>
      <c r="T994" s="265"/>
      <c r="U994" s="265"/>
      <c r="V994" s="265"/>
      <c r="AA994" s="254" t="str">
        <f t="shared" si="111"/>
        <v/>
      </c>
      <c r="AB994" s="254" t="str">
        <f t="shared" si="112"/>
        <v/>
      </c>
      <c r="AC994" s="255">
        <f t="shared" si="108"/>
        <v>0</v>
      </c>
      <c r="AD994" s="255">
        <f t="shared" si="109"/>
        <v>3836</v>
      </c>
      <c r="AE994" s="256" t="str">
        <f t="shared" si="113"/>
        <v/>
      </c>
      <c r="AF994" s="252" t="str">
        <f t="shared" si="107"/>
        <v>-</v>
      </c>
    </row>
    <row r="995" spans="1:32" ht="20.149999999999999" customHeight="1" x14ac:dyDescent="0.75">
      <c r="A995" s="31">
        <v>993</v>
      </c>
      <c r="B995" s="237"/>
      <c r="C995" s="257"/>
      <c r="D995" s="257"/>
      <c r="E995" s="264"/>
      <c r="F995" s="264"/>
      <c r="G995" s="253" t="str">
        <f t="shared" si="110"/>
        <v/>
      </c>
      <c r="H995" s="31" t="str">
        <f>IF(AND(B995=H$1),LOOKUP(9.99999999999999E+307,$H$2:H994)+1,"")</f>
        <v/>
      </c>
      <c r="I995" s="31" t="str">
        <f>IF(AND(B995=I$1),LOOKUP(9.99999999999999E+307,$I$2:I994)+1,"")</f>
        <v/>
      </c>
      <c r="J995" s="31">
        <f>IF(AND(B995=J$1),LOOKUP(9.99999999999999E+307,$J$2:J994)+1,"")</f>
        <v>829</v>
      </c>
      <c r="K995" s="31">
        <f>IF(AND(B995=K$1),LOOKUP(9.99999999999999E+307,$K$2:K994)+1,"")</f>
        <v>829</v>
      </c>
      <c r="L995" s="31">
        <f>IF(AND(B995=L$1),LOOKUP(9.99999999999999E+307,$L$2:L994)+1,"")</f>
        <v>829</v>
      </c>
      <c r="M995" s="31">
        <f>IF(AND(B995=M$1),LOOKUP(9.99999999999999E+307,$M$2:M994)+1,"")</f>
        <v>829</v>
      </c>
      <c r="N995" s="31" t="e">
        <f>IF(AND(B995=N$1),LOOKUP(9.99999999999999E+307,$N$2:N994)+1,"")</f>
        <v>#REF!</v>
      </c>
      <c r="O995" s="31" t="e">
        <f>IF(AND($B995=O$1),LOOKUP(9.99999999999999E+307,$O$2:O994)+1,"")</f>
        <v>#REF!</v>
      </c>
      <c r="P995" s="31" t="e">
        <f>IF(AND($B995=P$1),LOOKUP(9.99999999999999E+307,$P$2:P994)+1,"")</f>
        <v>#REF!</v>
      </c>
      <c r="Q995" s="31" t="e">
        <f>IF(AND($B995=Q$1),LOOKUP(9.99999999999999E+307,$Q$2:Q994)+1,"")</f>
        <v>#REF!</v>
      </c>
      <c r="R995" s="31">
        <f>IF(AND($B995=R$1),LOOKUP(9.99999999999999E+307,$R$2:R994)+1,"")</f>
        <v>829</v>
      </c>
      <c r="S995" s="31">
        <f>IF(AND($B995=S$1),LOOKUP(9.99999999999999E+307,$S$2:S994)+1,"")</f>
        <v>829</v>
      </c>
      <c r="T995" s="265"/>
      <c r="U995" s="265"/>
      <c r="V995" s="265"/>
      <c r="AA995" s="254" t="str">
        <f t="shared" si="111"/>
        <v/>
      </c>
      <c r="AB995" s="254" t="str">
        <f t="shared" si="112"/>
        <v/>
      </c>
      <c r="AC995" s="255">
        <f t="shared" si="108"/>
        <v>0</v>
      </c>
      <c r="AD995" s="255">
        <f t="shared" si="109"/>
        <v>3836</v>
      </c>
      <c r="AE995" s="256" t="str">
        <f t="shared" si="113"/>
        <v/>
      </c>
      <c r="AF995" s="252" t="str">
        <f t="shared" si="107"/>
        <v>-</v>
      </c>
    </row>
    <row r="996" spans="1:32" ht="20.149999999999999" customHeight="1" x14ac:dyDescent="0.75">
      <c r="A996" s="31">
        <v>994</v>
      </c>
      <c r="B996" s="237"/>
      <c r="C996" s="257"/>
      <c r="D996" s="257"/>
      <c r="E996" s="262"/>
      <c r="F996" s="262"/>
      <c r="G996" s="253" t="str">
        <f t="shared" si="110"/>
        <v/>
      </c>
      <c r="H996" s="31" t="str">
        <f>IF(AND(B996=H$1),LOOKUP(9.99999999999999E+307,$H$2:H995)+1,"")</f>
        <v/>
      </c>
      <c r="I996" s="31" t="str">
        <f>IF(AND(B996=I$1),LOOKUP(9.99999999999999E+307,$I$2:I995)+1,"")</f>
        <v/>
      </c>
      <c r="J996" s="31">
        <f>IF(AND(B996=J$1),LOOKUP(9.99999999999999E+307,$J$2:J995)+1,"")</f>
        <v>830</v>
      </c>
      <c r="K996" s="31">
        <f>IF(AND(B996=K$1),LOOKUP(9.99999999999999E+307,$K$2:K995)+1,"")</f>
        <v>830</v>
      </c>
      <c r="L996" s="31">
        <f>IF(AND(B996=L$1),LOOKUP(9.99999999999999E+307,$L$2:L995)+1,"")</f>
        <v>830</v>
      </c>
      <c r="M996" s="31">
        <f>IF(AND(B996=M$1),LOOKUP(9.99999999999999E+307,$M$2:M995)+1,"")</f>
        <v>830</v>
      </c>
      <c r="N996" s="31" t="e">
        <f>IF(AND(B996=N$1),LOOKUP(9.99999999999999E+307,$N$2:N995)+1,"")</f>
        <v>#REF!</v>
      </c>
      <c r="O996" s="31" t="e">
        <f>IF(AND($B996=O$1),LOOKUP(9.99999999999999E+307,$O$2:O995)+1,"")</f>
        <v>#REF!</v>
      </c>
      <c r="P996" s="31" t="e">
        <f>IF(AND($B996=P$1),LOOKUP(9.99999999999999E+307,$P$2:P995)+1,"")</f>
        <v>#REF!</v>
      </c>
      <c r="Q996" s="31" t="e">
        <f>IF(AND($B996=Q$1),LOOKUP(9.99999999999999E+307,$Q$2:Q995)+1,"")</f>
        <v>#REF!</v>
      </c>
      <c r="R996" s="31">
        <f>IF(AND($B996=R$1),LOOKUP(9.99999999999999E+307,$R$2:R995)+1,"")</f>
        <v>830</v>
      </c>
      <c r="S996" s="31">
        <f>IF(AND($B996=S$1),LOOKUP(9.99999999999999E+307,$S$2:S995)+1,"")</f>
        <v>830</v>
      </c>
      <c r="T996" s="265"/>
      <c r="U996" s="265"/>
      <c r="V996" s="265"/>
      <c r="AA996" s="254" t="str">
        <f t="shared" si="111"/>
        <v/>
      </c>
      <c r="AB996" s="254" t="str">
        <f t="shared" si="112"/>
        <v/>
      </c>
      <c r="AC996" s="255">
        <f t="shared" si="108"/>
        <v>0</v>
      </c>
      <c r="AD996" s="255">
        <f t="shared" si="109"/>
        <v>3836</v>
      </c>
      <c r="AE996" s="256" t="str">
        <f t="shared" si="113"/>
        <v/>
      </c>
      <c r="AF996" s="252" t="str">
        <f t="shared" si="107"/>
        <v>-</v>
      </c>
    </row>
    <row r="997" spans="1:32" ht="20.149999999999999" customHeight="1" x14ac:dyDescent="0.75">
      <c r="A997" s="31">
        <v>995</v>
      </c>
      <c r="B997" s="237"/>
      <c r="C997" s="257"/>
      <c r="D997" s="257"/>
      <c r="E997" s="262"/>
      <c r="F997" s="262"/>
      <c r="G997" s="253" t="str">
        <f t="shared" si="110"/>
        <v/>
      </c>
      <c r="H997" s="31" t="str">
        <f>IF(AND(B997=H$1),LOOKUP(9.99999999999999E+307,$H$2:H996)+1,"")</f>
        <v/>
      </c>
      <c r="I997" s="31" t="str">
        <f>IF(AND(B997=I$1),LOOKUP(9.99999999999999E+307,$I$2:I996)+1,"")</f>
        <v/>
      </c>
      <c r="J997" s="31">
        <f>IF(AND(B997=J$1),LOOKUP(9.99999999999999E+307,$J$2:J996)+1,"")</f>
        <v>831</v>
      </c>
      <c r="K997" s="31">
        <f>IF(AND(B997=K$1),LOOKUP(9.99999999999999E+307,$K$2:K996)+1,"")</f>
        <v>831</v>
      </c>
      <c r="L997" s="31">
        <f>IF(AND(B997=L$1),LOOKUP(9.99999999999999E+307,$L$2:L996)+1,"")</f>
        <v>831</v>
      </c>
      <c r="M997" s="31">
        <f>IF(AND(B997=M$1),LOOKUP(9.99999999999999E+307,$M$2:M996)+1,"")</f>
        <v>831</v>
      </c>
      <c r="N997" s="31" t="e">
        <f>IF(AND(B997=N$1),LOOKUP(9.99999999999999E+307,$N$2:N996)+1,"")</f>
        <v>#REF!</v>
      </c>
      <c r="O997" s="31" t="e">
        <f>IF(AND($B997=O$1),LOOKUP(9.99999999999999E+307,$O$2:O996)+1,"")</f>
        <v>#REF!</v>
      </c>
      <c r="P997" s="31" t="e">
        <f>IF(AND($B997=P$1),LOOKUP(9.99999999999999E+307,$P$2:P996)+1,"")</f>
        <v>#REF!</v>
      </c>
      <c r="Q997" s="31" t="e">
        <f>IF(AND($B997=Q$1),LOOKUP(9.99999999999999E+307,$Q$2:Q996)+1,"")</f>
        <v>#REF!</v>
      </c>
      <c r="R997" s="31">
        <f>IF(AND($B997=R$1),LOOKUP(9.99999999999999E+307,$R$2:R996)+1,"")</f>
        <v>831</v>
      </c>
      <c r="S997" s="31">
        <f>IF(AND($B997=S$1),LOOKUP(9.99999999999999E+307,$S$2:S996)+1,"")</f>
        <v>831</v>
      </c>
      <c r="T997" s="265"/>
      <c r="U997" s="265"/>
      <c r="V997" s="265"/>
      <c r="AA997" s="254" t="str">
        <f t="shared" si="111"/>
        <v/>
      </c>
      <c r="AB997" s="254" t="str">
        <f t="shared" si="112"/>
        <v/>
      </c>
      <c r="AC997" s="255">
        <f t="shared" si="108"/>
        <v>0</v>
      </c>
      <c r="AD997" s="255">
        <f t="shared" si="109"/>
        <v>3836</v>
      </c>
      <c r="AE997" s="256" t="str">
        <f t="shared" si="113"/>
        <v/>
      </c>
      <c r="AF997" s="252" t="str">
        <f t="shared" si="107"/>
        <v>-</v>
      </c>
    </row>
    <row r="998" spans="1:32" ht="20.149999999999999" customHeight="1" x14ac:dyDescent="0.75">
      <c r="A998" s="31">
        <v>996</v>
      </c>
      <c r="B998" s="237"/>
      <c r="C998" s="257"/>
      <c r="D998" s="257"/>
      <c r="E998" s="264"/>
      <c r="F998" s="264"/>
      <c r="G998" s="253" t="str">
        <f t="shared" si="110"/>
        <v/>
      </c>
      <c r="H998" s="31" t="str">
        <f>IF(AND(B998=H$1),LOOKUP(9.99999999999999E+307,$H$2:H997)+1,"")</f>
        <v/>
      </c>
      <c r="I998" s="31" t="str">
        <f>IF(AND(B998=I$1),LOOKUP(9.99999999999999E+307,$I$2:I997)+1,"")</f>
        <v/>
      </c>
      <c r="J998" s="31">
        <f>IF(AND(B998=J$1),LOOKUP(9.99999999999999E+307,$J$2:J997)+1,"")</f>
        <v>832</v>
      </c>
      <c r="K998" s="31">
        <f>IF(AND(B998=K$1),LOOKUP(9.99999999999999E+307,$K$2:K997)+1,"")</f>
        <v>832</v>
      </c>
      <c r="L998" s="31">
        <f>IF(AND(B998=L$1),LOOKUP(9.99999999999999E+307,$L$2:L997)+1,"")</f>
        <v>832</v>
      </c>
      <c r="M998" s="31">
        <f>IF(AND(B998=M$1),LOOKUP(9.99999999999999E+307,$M$2:M997)+1,"")</f>
        <v>832</v>
      </c>
      <c r="N998" s="31" t="e">
        <f>IF(AND(B998=N$1),LOOKUP(9.99999999999999E+307,$N$2:N997)+1,"")</f>
        <v>#REF!</v>
      </c>
      <c r="O998" s="31" t="e">
        <f>IF(AND($B998=O$1),LOOKUP(9.99999999999999E+307,$O$2:O997)+1,"")</f>
        <v>#REF!</v>
      </c>
      <c r="P998" s="31" t="e">
        <f>IF(AND($B998=P$1),LOOKUP(9.99999999999999E+307,$P$2:P997)+1,"")</f>
        <v>#REF!</v>
      </c>
      <c r="Q998" s="31" t="e">
        <f>IF(AND($B998=Q$1),LOOKUP(9.99999999999999E+307,$Q$2:Q997)+1,"")</f>
        <v>#REF!</v>
      </c>
      <c r="R998" s="31">
        <f>IF(AND($B998=R$1),LOOKUP(9.99999999999999E+307,$R$2:R997)+1,"")</f>
        <v>832</v>
      </c>
      <c r="S998" s="31">
        <f>IF(AND($B998=S$1),LOOKUP(9.99999999999999E+307,$S$2:S997)+1,"")</f>
        <v>832</v>
      </c>
      <c r="T998" s="265"/>
      <c r="U998" s="265"/>
      <c r="V998" s="265"/>
      <c r="AA998" s="254" t="str">
        <f t="shared" si="111"/>
        <v/>
      </c>
      <c r="AB998" s="254" t="str">
        <f t="shared" si="112"/>
        <v/>
      </c>
      <c r="AC998" s="255">
        <f t="shared" si="108"/>
        <v>0</v>
      </c>
      <c r="AD998" s="255">
        <f t="shared" si="109"/>
        <v>3836</v>
      </c>
      <c r="AE998" s="256" t="str">
        <f t="shared" si="113"/>
        <v/>
      </c>
      <c r="AF998" s="252" t="str">
        <f t="shared" si="107"/>
        <v>-</v>
      </c>
    </row>
    <row r="999" spans="1:32" ht="20.149999999999999" customHeight="1" x14ac:dyDescent="0.75">
      <c r="A999" s="31">
        <v>997</v>
      </c>
      <c r="B999" s="237"/>
      <c r="C999" s="257"/>
      <c r="D999" s="257"/>
      <c r="E999" s="262"/>
      <c r="F999" s="262"/>
      <c r="G999" s="253" t="str">
        <f t="shared" si="110"/>
        <v/>
      </c>
      <c r="H999" s="31" t="str">
        <f>IF(AND(B999=H$1),LOOKUP(9.99999999999999E+307,$H$2:H998)+1,"")</f>
        <v/>
      </c>
      <c r="I999" s="31" t="str">
        <f>IF(AND(B999=I$1),LOOKUP(9.99999999999999E+307,$I$2:I998)+1,"")</f>
        <v/>
      </c>
      <c r="J999" s="31">
        <f>IF(AND(B999=J$1),LOOKUP(9.99999999999999E+307,$J$2:J998)+1,"")</f>
        <v>833</v>
      </c>
      <c r="K999" s="31">
        <f>IF(AND(B999=K$1),LOOKUP(9.99999999999999E+307,$K$2:K998)+1,"")</f>
        <v>833</v>
      </c>
      <c r="L999" s="31">
        <f>IF(AND(B999=L$1),LOOKUP(9.99999999999999E+307,$L$2:L998)+1,"")</f>
        <v>833</v>
      </c>
      <c r="M999" s="31">
        <f>IF(AND(B999=M$1),LOOKUP(9.99999999999999E+307,$M$2:M998)+1,"")</f>
        <v>833</v>
      </c>
      <c r="N999" s="31" t="e">
        <f>IF(AND(B999=N$1),LOOKUP(9.99999999999999E+307,$N$2:N998)+1,"")</f>
        <v>#REF!</v>
      </c>
      <c r="O999" s="31" t="e">
        <f>IF(AND($B999=O$1),LOOKUP(9.99999999999999E+307,$O$2:O998)+1,"")</f>
        <v>#REF!</v>
      </c>
      <c r="P999" s="31" t="e">
        <f>IF(AND($B999=P$1),LOOKUP(9.99999999999999E+307,$P$2:P998)+1,"")</f>
        <v>#REF!</v>
      </c>
      <c r="Q999" s="31" t="e">
        <f>IF(AND($B999=Q$1),LOOKUP(9.99999999999999E+307,$Q$2:Q998)+1,"")</f>
        <v>#REF!</v>
      </c>
      <c r="R999" s="31">
        <f>IF(AND($B999=R$1),LOOKUP(9.99999999999999E+307,$R$2:R998)+1,"")</f>
        <v>833</v>
      </c>
      <c r="S999" s="31">
        <f>IF(AND($B999=S$1),LOOKUP(9.99999999999999E+307,$S$2:S998)+1,"")</f>
        <v>833</v>
      </c>
      <c r="T999" s="265"/>
      <c r="U999" s="265"/>
      <c r="V999" s="265"/>
      <c r="AA999" s="254" t="str">
        <f t="shared" si="111"/>
        <v/>
      </c>
      <c r="AB999" s="254" t="str">
        <f t="shared" si="112"/>
        <v/>
      </c>
      <c r="AC999" s="255">
        <f t="shared" si="108"/>
        <v>0</v>
      </c>
      <c r="AD999" s="255">
        <f t="shared" si="109"/>
        <v>3836</v>
      </c>
      <c r="AE999" s="256" t="str">
        <f t="shared" si="113"/>
        <v/>
      </c>
      <c r="AF999" s="252" t="str">
        <f t="shared" si="107"/>
        <v>-</v>
      </c>
    </row>
    <row r="1000" spans="1:32" ht="20.149999999999999" customHeight="1" x14ac:dyDescent="0.75">
      <c r="A1000" s="31">
        <v>998</v>
      </c>
      <c r="B1000" s="237"/>
      <c r="C1000" s="257"/>
      <c r="D1000" s="257"/>
      <c r="E1000" s="264"/>
      <c r="F1000" s="264"/>
      <c r="G1000" s="253" t="str">
        <f t="shared" si="110"/>
        <v/>
      </c>
      <c r="H1000" s="31" t="str">
        <f>IF(AND(B1000=H$1),LOOKUP(9.99999999999999E+307,$H$2:H999)+1,"")</f>
        <v/>
      </c>
      <c r="I1000" s="31" t="str">
        <f>IF(AND(B1000=I$1),LOOKUP(9.99999999999999E+307,$I$2:I999)+1,"")</f>
        <v/>
      </c>
      <c r="J1000" s="31">
        <f>IF(AND(B1000=J$1),LOOKUP(9.99999999999999E+307,$J$2:J999)+1,"")</f>
        <v>834</v>
      </c>
      <c r="K1000" s="31">
        <f>IF(AND(B1000=K$1),LOOKUP(9.99999999999999E+307,$K$2:K999)+1,"")</f>
        <v>834</v>
      </c>
      <c r="L1000" s="31">
        <f>IF(AND(B1000=L$1),LOOKUP(9.99999999999999E+307,$L$2:L999)+1,"")</f>
        <v>834</v>
      </c>
      <c r="M1000" s="31">
        <f>IF(AND(B1000=M$1),LOOKUP(9.99999999999999E+307,$M$2:M999)+1,"")</f>
        <v>834</v>
      </c>
      <c r="N1000" s="31" t="e">
        <f>IF(AND(B1000=N$1),LOOKUP(9.99999999999999E+307,$N$2:N999)+1,"")</f>
        <v>#REF!</v>
      </c>
      <c r="O1000" s="31" t="e">
        <f>IF(AND($B1000=O$1),LOOKUP(9.99999999999999E+307,$O$2:O999)+1,"")</f>
        <v>#REF!</v>
      </c>
      <c r="P1000" s="31" t="e">
        <f>IF(AND($B1000=P$1),LOOKUP(9.99999999999999E+307,$P$2:P999)+1,"")</f>
        <v>#REF!</v>
      </c>
      <c r="Q1000" s="31" t="e">
        <f>IF(AND($B1000=Q$1),LOOKUP(9.99999999999999E+307,$Q$2:Q999)+1,"")</f>
        <v>#REF!</v>
      </c>
      <c r="R1000" s="31">
        <f>IF(AND($B1000=R$1),LOOKUP(9.99999999999999E+307,$R$2:R999)+1,"")</f>
        <v>834</v>
      </c>
      <c r="S1000" s="31">
        <f>IF(AND($B1000=S$1),LOOKUP(9.99999999999999E+307,$S$2:S999)+1,"")</f>
        <v>834</v>
      </c>
      <c r="T1000" s="265"/>
      <c r="U1000" s="265"/>
      <c r="V1000" s="265"/>
      <c r="AA1000" s="254" t="str">
        <f t="shared" si="111"/>
        <v/>
      </c>
      <c r="AB1000" s="254" t="str">
        <f t="shared" si="112"/>
        <v/>
      </c>
      <c r="AC1000" s="255">
        <f t="shared" si="108"/>
        <v>0</v>
      </c>
      <c r="AD1000" s="255">
        <f t="shared" si="109"/>
        <v>3836</v>
      </c>
      <c r="AE1000" s="256" t="str">
        <f t="shared" si="113"/>
        <v/>
      </c>
      <c r="AF1000" s="252" t="str">
        <f t="shared" si="107"/>
        <v>-</v>
      </c>
    </row>
    <row r="1001" spans="1:32" ht="20.149999999999999" customHeight="1" x14ac:dyDescent="0.75">
      <c r="A1001" s="31">
        <v>999</v>
      </c>
      <c r="B1001" s="237"/>
      <c r="C1001" s="257"/>
      <c r="D1001" s="257"/>
      <c r="E1001" s="264"/>
      <c r="F1001" s="264"/>
      <c r="G1001" s="253" t="str">
        <f t="shared" si="110"/>
        <v/>
      </c>
      <c r="H1001" s="31" t="str">
        <f>IF(AND(B1001=H$1),LOOKUP(9.99999999999999E+307,$H$2:H1000)+1,"")</f>
        <v/>
      </c>
      <c r="I1001" s="31" t="str">
        <f>IF(AND(B1001=I$1),LOOKUP(9.99999999999999E+307,$I$2:I1000)+1,"")</f>
        <v/>
      </c>
      <c r="J1001" s="31">
        <f>IF(AND(B1001=J$1),LOOKUP(9.99999999999999E+307,$J$2:J1000)+1,"")</f>
        <v>835</v>
      </c>
      <c r="K1001" s="31">
        <f>IF(AND(B1001=K$1),LOOKUP(9.99999999999999E+307,$K$2:K1000)+1,"")</f>
        <v>835</v>
      </c>
      <c r="L1001" s="31">
        <f>IF(AND(B1001=L$1),LOOKUP(9.99999999999999E+307,$L$2:L1000)+1,"")</f>
        <v>835</v>
      </c>
      <c r="M1001" s="31">
        <f>IF(AND(B1001=M$1),LOOKUP(9.99999999999999E+307,$M$2:M1000)+1,"")</f>
        <v>835</v>
      </c>
      <c r="N1001" s="31" t="e">
        <f>IF(AND(B1001=N$1),LOOKUP(9.99999999999999E+307,$N$2:N1000)+1,"")</f>
        <v>#REF!</v>
      </c>
      <c r="O1001" s="31" t="e">
        <f>IF(AND($B1001=O$1),LOOKUP(9.99999999999999E+307,$O$2:O1000)+1,"")</f>
        <v>#REF!</v>
      </c>
      <c r="P1001" s="31" t="e">
        <f>IF(AND($B1001=P$1),LOOKUP(9.99999999999999E+307,$P$2:P1000)+1,"")</f>
        <v>#REF!</v>
      </c>
      <c r="Q1001" s="31" t="e">
        <f>IF(AND($B1001=Q$1),LOOKUP(9.99999999999999E+307,$Q$2:Q1000)+1,"")</f>
        <v>#REF!</v>
      </c>
      <c r="R1001" s="31">
        <f>IF(AND($B1001=R$1),LOOKUP(9.99999999999999E+307,$R$2:R1000)+1,"")</f>
        <v>835</v>
      </c>
      <c r="S1001" s="31">
        <f>IF(AND($B1001=S$1),LOOKUP(9.99999999999999E+307,$S$2:S1000)+1,"")</f>
        <v>835</v>
      </c>
      <c r="T1001" s="265"/>
      <c r="U1001" s="265"/>
      <c r="V1001" s="265"/>
      <c r="AA1001" s="254" t="str">
        <f t="shared" si="111"/>
        <v/>
      </c>
      <c r="AB1001" s="254" t="str">
        <f t="shared" si="112"/>
        <v/>
      </c>
      <c r="AC1001" s="255">
        <f t="shared" si="108"/>
        <v>0</v>
      </c>
      <c r="AD1001" s="255">
        <f t="shared" si="109"/>
        <v>3836</v>
      </c>
      <c r="AE1001" s="256" t="str">
        <f t="shared" si="113"/>
        <v/>
      </c>
      <c r="AF1001" s="252" t="str">
        <f t="shared" si="107"/>
        <v>-</v>
      </c>
    </row>
    <row r="1002" spans="1:32" ht="20.149999999999999" customHeight="1" x14ac:dyDescent="0.75">
      <c r="A1002" s="31">
        <v>1000</v>
      </c>
      <c r="B1002" s="237"/>
      <c r="C1002" s="257"/>
      <c r="D1002" s="257"/>
      <c r="E1002" s="264"/>
      <c r="F1002" s="264"/>
      <c r="G1002" s="253" t="str">
        <f t="shared" si="110"/>
        <v/>
      </c>
      <c r="H1002" s="31" t="str">
        <f>IF(AND(B1002=H$1),LOOKUP(9.99999999999999E+307,$H$2:H1001)+1,"")</f>
        <v/>
      </c>
      <c r="I1002" s="31" t="str">
        <f>IF(AND(B1002=I$1),LOOKUP(9.99999999999999E+307,$I$2:I1001)+1,"")</f>
        <v/>
      </c>
      <c r="J1002" s="31">
        <f>IF(AND(B1002=J$1),LOOKUP(9.99999999999999E+307,$J$2:J1001)+1,"")</f>
        <v>836</v>
      </c>
      <c r="K1002" s="31">
        <f>IF(AND(B1002=K$1),LOOKUP(9.99999999999999E+307,$K$2:K1001)+1,"")</f>
        <v>836</v>
      </c>
      <c r="L1002" s="31">
        <f>IF(AND(B1002=L$1),LOOKUP(9.99999999999999E+307,$L$2:L1001)+1,"")</f>
        <v>836</v>
      </c>
      <c r="M1002" s="31">
        <f>IF(AND(B1002=M$1),LOOKUP(9.99999999999999E+307,$M$2:M1001)+1,"")</f>
        <v>836</v>
      </c>
      <c r="N1002" s="31" t="e">
        <f>IF(AND(B1002=N$1),LOOKUP(9.99999999999999E+307,$N$2:N1001)+1,"")</f>
        <v>#REF!</v>
      </c>
      <c r="O1002" s="31" t="e">
        <f>IF(AND($B1002=O$1),LOOKUP(9.99999999999999E+307,$O$2:O1001)+1,"")</f>
        <v>#REF!</v>
      </c>
      <c r="P1002" s="31" t="e">
        <f>IF(AND($B1002=P$1),LOOKUP(9.99999999999999E+307,$P$2:P1001)+1,"")</f>
        <v>#REF!</v>
      </c>
      <c r="Q1002" s="31" t="e">
        <f>IF(AND($B1002=Q$1),LOOKUP(9.99999999999999E+307,$Q$2:Q1001)+1,"")</f>
        <v>#REF!</v>
      </c>
      <c r="R1002" s="31">
        <f>IF(AND($B1002=R$1),LOOKUP(9.99999999999999E+307,$R$2:R1001)+1,"")</f>
        <v>836</v>
      </c>
      <c r="S1002" s="31">
        <f>IF(AND($B1002=S$1),LOOKUP(9.99999999999999E+307,$S$2:S1001)+1,"")</f>
        <v>836</v>
      </c>
      <c r="T1002" s="265"/>
      <c r="U1002" s="265"/>
      <c r="V1002" s="265"/>
      <c r="AA1002" s="254" t="str">
        <f t="shared" si="111"/>
        <v/>
      </c>
      <c r="AB1002" s="254" t="str">
        <f t="shared" si="112"/>
        <v/>
      </c>
      <c r="AC1002" s="255">
        <f t="shared" si="108"/>
        <v>0</v>
      </c>
      <c r="AD1002" s="255">
        <f t="shared" si="109"/>
        <v>3836</v>
      </c>
      <c r="AE1002" s="256" t="str">
        <f t="shared" si="113"/>
        <v/>
      </c>
      <c r="AF1002" s="252" t="str">
        <f t="shared" si="107"/>
        <v>-</v>
      </c>
    </row>
    <row r="1003" spans="1:32" ht="20.149999999999999" customHeight="1" x14ac:dyDescent="0.75">
      <c r="A1003" s="31">
        <v>1001</v>
      </c>
      <c r="B1003" s="237"/>
      <c r="C1003" s="257"/>
      <c r="D1003" s="257"/>
      <c r="E1003" s="264"/>
      <c r="F1003" s="264"/>
      <c r="G1003" s="253" t="str">
        <f t="shared" si="110"/>
        <v/>
      </c>
      <c r="H1003" s="31" t="str">
        <f>IF(AND(B1003=H$1),LOOKUP(9.99999999999999E+307,$H$2:H1002)+1,"")</f>
        <v/>
      </c>
      <c r="I1003" s="31" t="str">
        <f>IF(AND(B1003=I$1),LOOKUP(9.99999999999999E+307,$I$2:I1002)+1,"")</f>
        <v/>
      </c>
      <c r="J1003" s="31">
        <f>IF(AND(B1003=J$1),LOOKUP(9.99999999999999E+307,$J$2:J1002)+1,"")</f>
        <v>837</v>
      </c>
      <c r="K1003" s="31">
        <f>IF(AND(B1003=K$1),LOOKUP(9.99999999999999E+307,$K$2:K1002)+1,"")</f>
        <v>837</v>
      </c>
      <c r="L1003" s="31">
        <f>IF(AND(B1003=L$1),LOOKUP(9.99999999999999E+307,$L$2:L1002)+1,"")</f>
        <v>837</v>
      </c>
      <c r="M1003" s="31">
        <f>IF(AND(B1003=M$1),LOOKUP(9.99999999999999E+307,$M$2:M1002)+1,"")</f>
        <v>837</v>
      </c>
      <c r="N1003" s="31" t="e">
        <f>IF(AND(B1003=N$1),LOOKUP(9.99999999999999E+307,$N$2:N1002)+1,"")</f>
        <v>#REF!</v>
      </c>
      <c r="O1003" s="31" t="e">
        <f>IF(AND($B1003=O$1),LOOKUP(9.99999999999999E+307,$O$2:O1002)+1,"")</f>
        <v>#REF!</v>
      </c>
      <c r="P1003" s="31" t="e">
        <f>IF(AND($B1003=P$1),LOOKUP(9.99999999999999E+307,$P$2:P1002)+1,"")</f>
        <v>#REF!</v>
      </c>
      <c r="Q1003" s="31" t="e">
        <f>IF(AND($B1003=Q$1),LOOKUP(9.99999999999999E+307,$Q$2:Q1002)+1,"")</f>
        <v>#REF!</v>
      </c>
      <c r="R1003" s="31">
        <f>IF(AND($B1003=R$1),LOOKUP(9.99999999999999E+307,$R$2:R1002)+1,"")</f>
        <v>837</v>
      </c>
      <c r="S1003" s="31">
        <f>IF(AND($B1003=S$1),LOOKUP(9.99999999999999E+307,$S$2:S1002)+1,"")</f>
        <v>837</v>
      </c>
      <c r="T1003" s="265"/>
      <c r="U1003" s="265"/>
      <c r="V1003" s="265"/>
      <c r="AA1003" s="254" t="str">
        <f t="shared" si="111"/>
        <v/>
      </c>
      <c r="AB1003" s="254" t="str">
        <f t="shared" si="112"/>
        <v/>
      </c>
      <c r="AC1003" s="255">
        <f t="shared" si="108"/>
        <v>0</v>
      </c>
      <c r="AD1003" s="255">
        <f t="shared" si="109"/>
        <v>3836</v>
      </c>
      <c r="AE1003" s="256" t="str">
        <f t="shared" si="113"/>
        <v/>
      </c>
      <c r="AF1003" s="252" t="str">
        <f t="shared" si="107"/>
        <v>-</v>
      </c>
    </row>
    <row r="1004" spans="1:32" ht="20.149999999999999" customHeight="1" x14ac:dyDescent="0.75">
      <c r="A1004" s="31">
        <v>1002</v>
      </c>
      <c r="B1004" s="237"/>
      <c r="C1004" s="257"/>
      <c r="D1004" s="257"/>
      <c r="E1004" s="264"/>
      <c r="F1004" s="264"/>
      <c r="G1004" s="253" t="str">
        <f t="shared" si="110"/>
        <v/>
      </c>
      <c r="H1004" s="31" t="str">
        <f>IF(AND(B1004=H$1),LOOKUP(9.99999999999999E+307,$H$2:H1003)+1,"")</f>
        <v/>
      </c>
      <c r="I1004" s="31" t="str">
        <f>IF(AND(B1004=I$1),LOOKUP(9.99999999999999E+307,$I$2:I1003)+1,"")</f>
        <v/>
      </c>
      <c r="J1004" s="31">
        <f>IF(AND(B1004=J$1),LOOKUP(9.99999999999999E+307,$J$2:J1003)+1,"")</f>
        <v>838</v>
      </c>
      <c r="K1004" s="31">
        <f>IF(AND(B1004=K$1),LOOKUP(9.99999999999999E+307,$K$2:K1003)+1,"")</f>
        <v>838</v>
      </c>
      <c r="L1004" s="31">
        <f>IF(AND(B1004=L$1),LOOKUP(9.99999999999999E+307,$L$2:L1003)+1,"")</f>
        <v>838</v>
      </c>
      <c r="M1004" s="31">
        <f>IF(AND(B1004=M$1),LOOKUP(9.99999999999999E+307,$M$2:M1003)+1,"")</f>
        <v>838</v>
      </c>
      <c r="N1004" s="31" t="e">
        <f>IF(AND(B1004=N$1),LOOKUP(9.99999999999999E+307,$N$2:N1003)+1,"")</f>
        <v>#REF!</v>
      </c>
      <c r="O1004" s="31" t="e">
        <f>IF(AND($B1004=O$1),LOOKUP(9.99999999999999E+307,$O$2:O1003)+1,"")</f>
        <v>#REF!</v>
      </c>
      <c r="P1004" s="31" t="e">
        <f>IF(AND($B1004=P$1),LOOKUP(9.99999999999999E+307,$P$2:P1003)+1,"")</f>
        <v>#REF!</v>
      </c>
      <c r="Q1004" s="31" t="e">
        <f>IF(AND($B1004=Q$1),LOOKUP(9.99999999999999E+307,$Q$2:Q1003)+1,"")</f>
        <v>#REF!</v>
      </c>
      <c r="R1004" s="31">
        <f>IF(AND($B1004=R$1),LOOKUP(9.99999999999999E+307,$R$2:R1003)+1,"")</f>
        <v>838</v>
      </c>
      <c r="S1004" s="31">
        <f>IF(AND($B1004=S$1),LOOKUP(9.99999999999999E+307,$S$2:S1003)+1,"")</f>
        <v>838</v>
      </c>
      <c r="T1004" s="265"/>
      <c r="U1004" s="265"/>
      <c r="V1004" s="265"/>
      <c r="AA1004" s="254" t="str">
        <f t="shared" si="111"/>
        <v/>
      </c>
      <c r="AB1004" s="254" t="str">
        <f t="shared" si="112"/>
        <v/>
      </c>
      <c r="AC1004" s="255">
        <f t="shared" si="108"/>
        <v>0</v>
      </c>
      <c r="AD1004" s="255">
        <f t="shared" si="109"/>
        <v>3836</v>
      </c>
      <c r="AE1004" s="256" t="str">
        <f t="shared" si="113"/>
        <v/>
      </c>
      <c r="AF1004" s="252" t="str">
        <f t="shared" si="107"/>
        <v>-</v>
      </c>
    </row>
    <row r="1005" spans="1:32" ht="20.149999999999999" customHeight="1" x14ac:dyDescent="0.75">
      <c r="A1005" s="31">
        <v>1003</v>
      </c>
      <c r="B1005" s="237"/>
      <c r="C1005" s="257"/>
      <c r="D1005" s="257"/>
      <c r="E1005" s="264"/>
      <c r="F1005" s="264"/>
      <c r="G1005" s="253" t="str">
        <f t="shared" si="110"/>
        <v/>
      </c>
      <c r="H1005" s="31" t="str">
        <f>IF(AND(B1005=H$1),LOOKUP(9.99999999999999E+307,$H$2:H1004)+1,"")</f>
        <v/>
      </c>
      <c r="I1005" s="31" t="str">
        <f>IF(AND(B1005=I$1),LOOKUP(9.99999999999999E+307,$I$2:I1004)+1,"")</f>
        <v/>
      </c>
      <c r="J1005" s="31">
        <f>IF(AND(B1005=J$1),LOOKUP(9.99999999999999E+307,$J$2:J1004)+1,"")</f>
        <v>839</v>
      </c>
      <c r="K1005" s="31">
        <f>IF(AND(B1005=K$1),LOOKUP(9.99999999999999E+307,$K$2:K1004)+1,"")</f>
        <v>839</v>
      </c>
      <c r="L1005" s="31">
        <f>IF(AND(B1005=L$1),LOOKUP(9.99999999999999E+307,$L$2:L1004)+1,"")</f>
        <v>839</v>
      </c>
      <c r="M1005" s="31">
        <f>IF(AND(B1005=M$1),LOOKUP(9.99999999999999E+307,$M$2:M1004)+1,"")</f>
        <v>839</v>
      </c>
      <c r="N1005" s="31" t="e">
        <f>IF(AND(B1005=N$1),LOOKUP(9.99999999999999E+307,$N$2:N1004)+1,"")</f>
        <v>#REF!</v>
      </c>
      <c r="O1005" s="31" t="e">
        <f>IF(AND($B1005=O$1),LOOKUP(9.99999999999999E+307,$O$2:O1004)+1,"")</f>
        <v>#REF!</v>
      </c>
      <c r="P1005" s="31" t="e">
        <f>IF(AND($B1005=P$1),LOOKUP(9.99999999999999E+307,$P$2:P1004)+1,"")</f>
        <v>#REF!</v>
      </c>
      <c r="Q1005" s="31" t="e">
        <f>IF(AND($B1005=Q$1),LOOKUP(9.99999999999999E+307,$Q$2:Q1004)+1,"")</f>
        <v>#REF!</v>
      </c>
      <c r="R1005" s="31">
        <f>IF(AND($B1005=R$1),LOOKUP(9.99999999999999E+307,$R$2:R1004)+1,"")</f>
        <v>839</v>
      </c>
      <c r="S1005" s="31">
        <f>IF(AND($B1005=S$1),LOOKUP(9.99999999999999E+307,$S$2:S1004)+1,"")</f>
        <v>839</v>
      </c>
      <c r="T1005" s="265"/>
      <c r="U1005" s="265"/>
      <c r="V1005" s="265"/>
      <c r="AA1005" s="254" t="str">
        <f t="shared" si="111"/>
        <v/>
      </c>
      <c r="AB1005" s="254" t="str">
        <f t="shared" si="112"/>
        <v/>
      </c>
      <c r="AC1005" s="255">
        <f t="shared" si="108"/>
        <v>0</v>
      </c>
      <c r="AD1005" s="255">
        <f t="shared" si="109"/>
        <v>3836</v>
      </c>
      <c r="AE1005" s="256" t="str">
        <f t="shared" si="113"/>
        <v/>
      </c>
      <c r="AF1005" s="252" t="str">
        <f t="shared" si="107"/>
        <v>-</v>
      </c>
    </row>
    <row r="1006" spans="1:32" ht="20.149999999999999" customHeight="1" x14ac:dyDescent="0.75">
      <c r="A1006" s="31">
        <v>1004</v>
      </c>
      <c r="B1006" s="237"/>
      <c r="C1006" s="257"/>
      <c r="D1006" s="257"/>
      <c r="E1006" s="264"/>
      <c r="F1006" s="264"/>
      <c r="G1006" s="253" t="str">
        <f t="shared" si="110"/>
        <v/>
      </c>
      <c r="H1006" s="31" t="str">
        <f>IF(AND(B1006=H$1),LOOKUP(9.99999999999999E+307,$H$2:H1005)+1,"")</f>
        <v/>
      </c>
      <c r="I1006" s="31" t="str">
        <f>IF(AND(B1006=I$1),LOOKUP(9.99999999999999E+307,$I$2:I1005)+1,"")</f>
        <v/>
      </c>
      <c r="J1006" s="31">
        <f>IF(AND(B1006=J$1),LOOKUP(9.99999999999999E+307,$J$2:J1005)+1,"")</f>
        <v>840</v>
      </c>
      <c r="K1006" s="31">
        <f>IF(AND(B1006=K$1),LOOKUP(9.99999999999999E+307,$K$2:K1005)+1,"")</f>
        <v>840</v>
      </c>
      <c r="L1006" s="31">
        <f>IF(AND(B1006=L$1),LOOKUP(9.99999999999999E+307,$L$2:L1005)+1,"")</f>
        <v>840</v>
      </c>
      <c r="M1006" s="31">
        <f>IF(AND(B1006=M$1),LOOKUP(9.99999999999999E+307,$M$2:M1005)+1,"")</f>
        <v>840</v>
      </c>
      <c r="N1006" s="31" t="e">
        <f>IF(AND(B1006=N$1),LOOKUP(9.99999999999999E+307,$N$2:N1005)+1,"")</f>
        <v>#REF!</v>
      </c>
      <c r="O1006" s="31" t="e">
        <f>IF(AND($B1006=O$1),LOOKUP(9.99999999999999E+307,$O$2:O1005)+1,"")</f>
        <v>#REF!</v>
      </c>
      <c r="P1006" s="31" t="e">
        <f>IF(AND($B1006=P$1),LOOKUP(9.99999999999999E+307,$P$2:P1005)+1,"")</f>
        <v>#REF!</v>
      </c>
      <c r="Q1006" s="31" t="e">
        <f>IF(AND($B1006=Q$1),LOOKUP(9.99999999999999E+307,$Q$2:Q1005)+1,"")</f>
        <v>#REF!</v>
      </c>
      <c r="R1006" s="31">
        <f>IF(AND($B1006=R$1),LOOKUP(9.99999999999999E+307,$R$2:R1005)+1,"")</f>
        <v>840</v>
      </c>
      <c r="S1006" s="31">
        <f>IF(AND($B1006=S$1),LOOKUP(9.99999999999999E+307,$S$2:S1005)+1,"")</f>
        <v>840</v>
      </c>
      <c r="T1006" s="265"/>
      <c r="U1006" s="265"/>
      <c r="V1006" s="265"/>
      <c r="AA1006" s="254" t="str">
        <f t="shared" si="111"/>
        <v/>
      </c>
      <c r="AB1006" s="254" t="str">
        <f t="shared" si="112"/>
        <v/>
      </c>
      <c r="AC1006" s="255">
        <f t="shared" si="108"/>
        <v>0</v>
      </c>
      <c r="AD1006" s="255">
        <f t="shared" si="109"/>
        <v>3836</v>
      </c>
      <c r="AE1006" s="256" t="str">
        <f t="shared" si="113"/>
        <v/>
      </c>
      <c r="AF1006" s="252" t="str">
        <f t="shared" si="107"/>
        <v>-</v>
      </c>
    </row>
    <row r="1007" spans="1:32" ht="20.149999999999999" customHeight="1" x14ac:dyDescent="0.75">
      <c r="A1007" s="31">
        <v>1005</v>
      </c>
      <c r="B1007" s="237"/>
      <c r="C1007" s="257"/>
      <c r="D1007" s="257"/>
      <c r="E1007" s="264"/>
      <c r="F1007" s="264"/>
      <c r="G1007" s="253" t="str">
        <f t="shared" si="110"/>
        <v/>
      </c>
      <c r="H1007" s="31" t="str">
        <f>IF(AND(B1007=H$1),LOOKUP(9.99999999999999E+307,$H$2:H1006)+1,"")</f>
        <v/>
      </c>
      <c r="I1007" s="31" t="str">
        <f>IF(AND(B1007=I$1),LOOKUP(9.99999999999999E+307,$I$2:I1006)+1,"")</f>
        <v/>
      </c>
      <c r="J1007" s="31">
        <f>IF(AND(B1007=J$1),LOOKUP(9.99999999999999E+307,$J$2:J1006)+1,"")</f>
        <v>841</v>
      </c>
      <c r="K1007" s="31">
        <f>IF(AND(B1007=K$1),LOOKUP(9.99999999999999E+307,$K$2:K1006)+1,"")</f>
        <v>841</v>
      </c>
      <c r="L1007" s="31">
        <f>IF(AND(B1007=L$1),LOOKUP(9.99999999999999E+307,$L$2:L1006)+1,"")</f>
        <v>841</v>
      </c>
      <c r="M1007" s="31">
        <f>IF(AND(B1007=M$1),LOOKUP(9.99999999999999E+307,$M$2:M1006)+1,"")</f>
        <v>841</v>
      </c>
      <c r="N1007" s="31" t="e">
        <f>IF(AND(B1007=N$1),LOOKUP(9.99999999999999E+307,$N$2:N1006)+1,"")</f>
        <v>#REF!</v>
      </c>
      <c r="O1007" s="31" t="e">
        <f>IF(AND($B1007=O$1),LOOKUP(9.99999999999999E+307,$O$2:O1006)+1,"")</f>
        <v>#REF!</v>
      </c>
      <c r="P1007" s="31" t="e">
        <f>IF(AND($B1007=P$1),LOOKUP(9.99999999999999E+307,$P$2:P1006)+1,"")</f>
        <v>#REF!</v>
      </c>
      <c r="Q1007" s="31" t="e">
        <f>IF(AND($B1007=Q$1),LOOKUP(9.99999999999999E+307,$Q$2:Q1006)+1,"")</f>
        <v>#REF!</v>
      </c>
      <c r="R1007" s="31">
        <f>IF(AND($B1007=R$1),LOOKUP(9.99999999999999E+307,$R$2:R1006)+1,"")</f>
        <v>841</v>
      </c>
      <c r="S1007" s="31">
        <f>IF(AND($B1007=S$1),LOOKUP(9.99999999999999E+307,$S$2:S1006)+1,"")</f>
        <v>841</v>
      </c>
      <c r="T1007" s="265"/>
      <c r="U1007" s="265"/>
      <c r="V1007" s="265"/>
      <c r="AA1007" s="254" t="str">
        <f t="shared" si="111"/>
        <v/>
      </c>
      <c r="AB1007" s="254" t="str">
        <f t="shared" si="112"/>
        <v/>
      </c>
      <c r="AC1007" s="255">
        <f t="shared" si="108"/>
        <v>0</v>
      </c>
      <c r="AD1007" s="255">
        <f t="shared" si="109"/>
        <v>3836</v>
      </c>
      <c r="AE1007" s="256" t="str">
        <f t="shared" si="113"/>
        <v/>
      </c>
      <c r="AF1007" s="252" t="str">
        <f t="shared" ref="AF1007:AF1070" si="114">CONCATENATE(B1007,"-",AE1007)</f>
        <v>-</v>
      </c>
    </row>
    <row r="1008" spans="1:32" ht="20.149999999999999" customHeight="1" x14ac:dyDescent="0.75">
      <c r="A1008" s="31">
        <v>1006</v>
      </c>
      <c r="B1008" s="237"/>
      <c r="C1008" s="257"/>
      <c r="D1008" s="257"/>
      <c r="E1008" s="264"/>
      <c r="F1008" s="264"/>
      <c r="G1008" s="253" t="str">
        <f t="shared" si="110"/>
        <v/>
      </c>
      <c r="H1008" s="31" t="str">
        <f>IF(AND(B1008=H$1),LOOKUP(9.99999999999999E+307,$H$2:H1007)+1,"")</f>
        <v/>
      </c>
      <c r="I1008" s="31" t="str">
        <f>IF(AND(B1008=I$1),LOOKUP(9.99999999999999E+307,$I$2:I1007)+1,"")</f>
        <v/>
      </c>
      <c r="J1008" s="31">
        <f>IF(AND(B1008=J$1),LOOKUP(9.99999999999999E+307,$J$2:J1007)+1,"")</f>
        <v>842</v>
      </c>
      <c r="K1008" s="31">
        <f>IF(AND(B1008=K$1),LOOKUP(9.99999999999999E+307,$K$2:K1007)+1,"")</f>
        <v>842</v>
      </c>
      <c r="L1008" s="31">
        <f>IF(AND(B1008=L$1),LOOKUP(9.99999999999999E+307,$L$2:L1007)+1,"")</f>
        <v>842</v>
      </c>
      <c r="M1008" s="31">
        <f>IF(AND(B1008=M$1),LOOKUP(9.99999999999999E+307,$M$2:M1007)+1,"")</f>
        <v>842</v>
      </c>
      <c r="N1008" s="31" t="e">
        <f>IF(AND(B1008=N$1),LOOKUP(9.99999999999999E+307,$N$2:N1007)+1,"")</f>
        <v>#REF!</v>
      </c>
      <c r="O1008" s="31" t="e">
        <f>IF(AND($B1008=O$1),LOOKUP(9.99999999999999E+307,$O$2:O1007)+1,"")</f>
        <v>#REF!</v>
      </c>
      <c r="P1008" s="31" t="e">
        <f>IF(AND($B1008=P$1),LOOKUP(9.99999999999999E+307,$P$2:P1007)+1,"")</f>
        <v>#REF!</v>
      </c>
      <c r="Q1008" s="31" t="e">
        <f>IF(AND($B1008=Q$1),LOOKUP(9.99999999999999E+307,$Q$2:Q1007)+1,"")</f>
        <v>#REF!</v>
      </c>
      <c r="R1008" s="31">
        <f>IF(AND($B1008=R$1),LOOKUP(9.99999999999999E+307,$R$2:R1007)+1,"")</f>
        <v>842</v>
      </c>
      <c r="S1008" s="31">
        <f>IF(AND($B1008=S$1),LOOKUP(9.99999999999999E+307,$S$2:S1007)+1,"")</f>
        <v>842</v>
      </c>
      <c r="T1008" s="265"/>
      <c r="U1008" s="265"/>
      <c r="V1008" s="265"/>
      <c r="AA1008" s="254" t="str">
        <f t="shared" si="111"/>
        <v/>
      </c>
      <c r="AB1008" s="254" t="str">
        <f t="shared" si="112"/>
        <v/>
      </c>
      <c r="AC1008" s="255">
        <f t="shared" si="108"/>
        <v>0</v>
      </c>
      <c r="AD1008" s="255">
        <f t="shared" si="109"/>
        <v>3836</v>
      </c>
      <c r="AE1008" s="256" t="str">
        <f t="shared" si="113"/>
        <v/>
      </c>
      <c r="AF1008" s="252" t="str">
        <f t="shared" si="114"/>
        <v>-</v>
      </c>
    </row>
    <row r="1009" spans="1:32" ht="20.149999999999999" customHeight="1" x14ac:dyDescent="0.75">
      <c r="A1009" s="31">
        <v>1007</v>
      </c>
      <c r="B1009" s="237"/>
      <c r="C1009" s="257"/>
      <c r="D1009" s="257"/>
      <c r="E1009" s="264"/>
      <c r="F1009" s="264"/>
      <c r="G1009" s="253" t="str">
        <f t="shared" si="110"/>
        <v/>
      </c>
      <c r="H1009" s="31" t="str">
        <f>IF(AND(B1009=H$1),LOOKUP(9.99999999999999E+307,$H$2:H1008)+1,"")</f>
        <v/>
      </c>
      <c r="I1009" s="31" t="str">
        <f>IF(AND(B1009=I$1),LOOKUP(9.99999999999999E+307,$I$2:I1008)+1,"")</f>
        <v/>
      </c>
      <c r="J1009" s="31">
        <f>IF(AND(B1009=J$1),LOOKUP(9.99999999999999E+307,$J$2:J1008)+1,"")</f>
        <v>843</v>
      </c>
      <c r="K1009" s="31">
        <f>IF(AND(B1009=K$1),LOOKUP(9.99999999999999E+307,$K$2:K1008)+1,"")</f>
        <v>843</v>
      </c>
      <c r="L1009" s="31">
        <f>IF(AND(B1009=L$1),LOOKUP(9.99999999999999E+307,$L$2:L1008)+1,"")</f>
        <v>843</v>
      </c>
      <c r="M1009" s="31">
        <f>IF(AND(B1009=M$1),LOOKUP(9.99999999999999E+307,$M$2:M1008)+1,"")</f>
        <v>843</v>
      </c>
      <c r="N1009" s="31" t="e">
        <f>IF(AND(B1009=N$1),LOOKUP(9.99999999999999E+307,$N$2:N1008)+1,"")</f>
        <v>#REF!</v>
      </c>
      <c r="O1009" s="31" t="e">
        <f>IF(AND($B1009=O$1),LOOKUP(9.99999999999999E+307,$O$2:O1008)+1,"")</f>
        <v>#REF!</v>
      </c>
      <c r="P1009" s="31" t="e">
        <f>IF(AND($B1009=P$1),LOOKUP(9.99999999999999E+307,$P$2:P1008)+1,"")</f>
        <v>#REF!</v>
      </c>
      <c r="Q1009" s="31" t="e">
        <f>IF(AND($B1009=Q$1),LOOKUP(9.99999999999999E+307,$Q$2:Q1008)+1,"")</f>
        <v>#REF!</v>
      </c>
      <c r="R1009" s="31">
        <f>IF(AND($B1009=R$1),LOOKUP(9.99999999999999E+307,$R$2:R1008)+1,"")</f>
        <v>843</v>
      </c>
      <c r="S1009" s="31">
        <f>IF(AND($B1009=S$1),LOOKUP(9.99999999999999E+307,$S$2:S1008)+1,"")</f>
        <v>843</v>
      </c>
      <c r="T1009" s="265"/>
      <c r="U1009" s="265"/>
      <c r="V1009" s="265"/>
      <c r="AA1009" s="254" t="str">
        <f t="shared" si="111"/>
        <v/>
      </c>
      <c r="AB1009" s="254" t="str">
        <f t="shared" si="112"/>
        <v/>
      </c>
      <c r="AC1009" s="255">
        <f t="shared" si="108"/>
        <v>0</v>
      </c>
      <c r="AD1009" s="255">
        <f t="shared" si="109"/>
        <v>3836</v>
      </c>
      <c r="AE1009" s="256" t="str">
        <f t="shared" si="113"/>
        <v/>
      </c>
      <c r="AF1009" s="252" t="str">
        <f t="shared" si="114"/>
        <v>-</v>
      </c>
    </row>
    <row r="1010" spans="1:32" ht="20.149999999999999" customHeight="1" x14ac:dyDescent="0.75">
      <c r="A1010" s="31">
        <v>1008</v>
      </c>
      <c r="B1010" s="237"/>
      <c r="C1010" s="257"/>
      <c r="D1010" s="257"/>
      <c r="E1010" s="264"/>
      <c r="F1010" s="264"/>
      <c r="G1010" s="253" t="str">
        <f t="shared" si="110"/>
        <v/>
      </c>
      <c r="H1010" s="31" t="str">
        <f>IF(AND(B1010=H$1),LOOKUP(9.99999999999999E+307,$H$2:H1009)+1,"")</f>
        <v/>
      </c>
      <c r="I1010" s="31" t="str">
        <f>IF(AND(B1010=I$1),LOOKUP(9.99999999999999E+307,$I$2:I1009)+1,"")</f>
        <v/>
      </c>
      <c r="J1010" s="31">
        <f>IF(AND(B1010=J$1),LOOKUP(9.99999999999999E+307,$J$2:J1009)+1,"")</f>
        <v>844</v>
      </c>
      <c r="K1010" s="31">
        <f>IF(AND(B1010=K$1),LOOKUP(9.99999999999999E+307,$K$2:K1009)+1,"")</f>
        <v>844</v>
      </c>
      <c r="L1010" s="31">
        <f>IF(AND(B1010=L$1),LOOKUP(9.99999999999999E+307,$L$2:L1009)+1,"")</f>
        <v>844</v>
      </c>
      <c r="M1010" s="31">
        <f>IF(AND(B1010=M$1),LOOKUP(9.99999999999999E+307,$M$2:M1009)+1,"")</f>
        <v>844</v>
      </c>
      <c r="N1010" s="31" t="e">
        <f>IF(AND(B1010=N$1),LOOKUP(9.99999999999999E+307,$N$2:N1009)+1,"")</f>
        <v>#REF!</v>
      </c>
      <c r="O1010" s="31" t="e">
        <f>IF(AND($B1010=O$1),LOOKUP(9.99999999999999E+307,$O$2:O1009)+1,"")</f>
        <v>#REF!</v>
      </c>
      <c r="P1010" s="31" t="e">
        <f>IF(AND($B1010=P$1),LOOKUP(9.99999999999999E+307,$P$2:P1009)+1,"")</f>
        <v>#REF!</v>
      </c>
      <c r="Q1010" s="31" t="e">
        <f>IF(AND($B1010=Q$1),LOOKUP(9.99999999999999E+307,$Q$2:Q1009)+1,"")</f>
        <v>#REF!</v>
      </c>
      <c r="R1010" s="31">
        <f>IF(AND($B1010=R$1),LOOKUP(9.99999999999999E+307,$R$2:R1009)+1,"")</f>
        <v>844</v>
      </c>
      <c r="S1010" s="31">
        <f>IF(AND($B1010=S$1),LOOKUP(9.99999999999999E+307,$S$2:S1009)+1,"")</f>
        <v>844</v>
      </c>
      <c r="T1010" s="265"/>
      <c r="U1010" s="265"/>
      <c r="V1010" s="265"/>
      <c r="AA1010" s="254" t="str">
        <f t="shared" si="111"/>
        <v/>
      </c>
      <c r="AB1010" s="254" t="str">
        <f t="shared" si="112"/>
        <v/>
      </c>
      <c r="AC1010" s="255">
        <f t="shared" si="108"/>
        <v>0</v>
      </c>
      <c r="AD1010" s="255">
        <f t="shared" si="109"/>
        <v>3836</v>
      </c>
      <c r="AE1010" s="256" t="str">
        <f t="shared" si="113"/>
        <v/>
      </c>
      <c r="AF1010" s="252" t="str">
        <f t="shared" si="114"/>
        <v>-</v>
      </c>
    </row>
    <row r="1011" spans="1:32" ht="20.149999999999999" customHeight="1" x14ac:dyDescent="0.75">
      <c r="A1011" s="31">
        <v>1009</v>
      </c>
      <c r="B1011" s="237"/>
      <c r="C1011" s="257"/>
      <c r="D1011" s="257"/>
      <c r="E1011" s="264"/>
      <c r="F1011" s="264"/>
      <c r="G1011" s="253" t="str">
        <f t="shared" si="110"/>
        <v/>
      </c>
      <c r="H1011" s="31" t="str">
        <f>IF(AND(B1011=H$1),LOOKUP(9.99999999999999E+307,$H$2:H1010)+1,"")</f>
        <v/>
      </c>
      <c r="I1011" s="31" t="str">
        <f>IF(AND(B1011=I$1),LOOKUP(9.99999999999999E+307,$I$2:I1010)+1,"")</f>
        <v/>
      </c>
      <c r="J1011" s="31">
        <f>IF(AND(B1011=J$1),LOOKUP(9.99999999999999E+307,$J$2:J1010)+1,"")</f>
        <v>845</v>
      </c>
      <c r="K1011" s="31">
        <f>IF(AND(B1011=K$1),LOOKUP(9.99999999999999E+307,$K$2:K1010)+1,"")</f>
        <v>845</v>
      </c>
      <c r="L1011" s="31">
        <f>IF(AND(B1011=L$1),LOOKUP(9.99999999999999E+307,$L$2:L1010)+1,"")</f>
        <v>845</v>
      </c>
      <c r="M1011" s="31">
        <f>IF(AND(B1011=M$1),LOOKUP(9.99999999999999E+307,$M$2:M1010)+1,"")</f>
        <v>845</v>
      </c>
      <c r="N1011" s="31" t="e">
        <f>IF(AND(B1011=N$1),LOOKUP(9.99999999999999E+307,$N$2:N1010)+1,"")</f>
        <v>#REF!</v>
      </c>
      <c r="O1011" s="31" t="e">
        <f>IF(AND($B1011=O$1),LOOKUP(9.99999999999999E+307,$O$2:O1010)+1,"")</f>
        <v>#REF!</v>
      </c>
      <c r="P1011" s="31" t="e">
        <f>IF(AND($B1011=P$1),LOOKUP(9.99999999999999E+307,$P$2:P1010)+1,"")</f>
        <v>#REF!</v>
      </c>
      <c r="Q1011" s="31" t="e">
        <f>IF(AND($B1011=Q$1),LOOKUP(9.99999999999999E+307,$Q$2:Q1010)+1,"")</f>
        <v>#REF!</v>
      </c>
      <c r="R1011" s="31">
        <f>IF(AND($B1011=R$1),LOOKUP(9.99999999999999E+307,$R$2:R1010)+1,"")</f>
        <v>845</v>
      </c>
      <c r="S1011" s="31">
        <f>IF(AND($B1011=S$1),LOOKUP(9.99999999999999E+307,$S$2:S1010)+1,"")</f>
        <v>845</v>
      </c>
      <c r="T1011" s="265"/>
      <c r="U1011" s="265"/>
      <c r="V1011" s="265"/>
      <c r="AA1011" s="254" t="str">
        <f t="shared" si="111"/>
        <v/>
      </c>
      <c r="AB1011" s="254" t="str">
        <f t="shared" si="112"/>
        <v/>
      </c>
      <c r="AC1011" s="255">
        <f t="shared" si="108"/>
        <v>0</v>
      </c>
      <c r="AD1011" s="255">
        <f t="shared" si="109"/>
        <v>3836</v>
      </c>
      <c r="AE1011" s="256" t="str">
        <f t="shared" si="113"/>
        <v/>
      </c>
      <c r="AF1011" s="252" t="str">
        <f t="shared" si="114"/>
        <v>-</v>
      </c>
    </row>
    <row r="1012" spans="1:32" ht="20.149999999999999" customHeight="1" x14ac:dyDescent="0.75">
      <c r="A1012" s="31">
        <v>1010</v>
      </c>
      <c r="B1012" s="237"/>
      <c r="C1012" s="257"/>
      <c r="D1012" s="257"/>
      <c r="E1012" s="264"/>
      <c r="F1012" s="264"/>
      <c r="G1012" s="253" t="str">
        <f t="shared" si="110"/>
        <v/>
      </c>
      <c r="H1012" s="31" t="str">
        <f>IF(AND(B1012=H$1),LOOKUP(9.99999999999999E+307,$H$2:H1011)+1,"")</f>
        <v/>
      </c>
      <c r="I1012" s="31" t="str">
        <f>IF(AND(B1012=I$1),LOOKUP(9.99999999999999E+307,$I$2:I1011)+1,"")</f>
        <v/>
      </c>
      <c r="J1012" s="31">
        <f>IF(AND(B1012=J$1),LOOKUP(9.99999999999999E+307,$J$2:J1011)+1,"")</f>
        <v>846</v>
      </c>
      <c r="K1012" s="31">
        <f>IF(AND(B1012=K$1),LOOKUP(9.99999999999999E+307,$K$2:K1011)+1,"")</f>
        <v>846</v>
      </c>
      <c r="L1012" s="31">
        <f>IF(AND(B1012=L$1),LOOKUP(9.99999999999999E+307,$L$2:L1011)+1,"")</f>
        <v>846</v>
      </c>
      <c r="M1012" s="31">
        <f>IF(AND(B1012=M$1),LOOKUP(9.99999999999999E+307,$M$2:M1011)+1,"")</f>
        <v>846</v>
      </c>
      <c r="N1012" s="31" t="e">
        <f>IF(AND(B1012=N$1),LOOKUP(9.99999999999999E+307,$N$2:N1011)+1,"")</f>
        <v>#REF!</v>
      </c>
      <c r="O1012" s="31" t="e">
        <f>IF(AND($B1012=O$1),LOOKUP(9.99999999999999E+307,$O$2:O1011)+1,"")</f>
        <v>#REF!</v>
      </c>
      <c r="P1012" s="31" t="e">
        <f>IF(AND($B1012=P$1),LOOKUP(9.99999999999999E+307,$P$2:P1011)+1,"")</f>
        <v>#REF!</v>
      </c>
      <c r="Q1012" s="31" t="e">
        <f>IF(AND($B1012=Q$1),LOOKUP(9.99999999999999E+307,$Q$2:Q1011)+1,"")</f>
        <v>#REF!</v>
      </c>
      <c r="R1012" s="31">
        <f>IF(AND($B1012=R$1),LOOKUP(9.99999999999999E+307,$R$2:R1011)+1,"")</f>
        <v>846</v>
      </c>
      <c r="S1012" s="31">
        <f>IF(AND($B1012=S$1),LOOKUP(9.99999999999999E+307,$S$2:S1011)+1,"")</f>
        <v>846</v>
      </c>
      <c r="T1012" s="265"/>
      <c r="U1012" s="265"/>
      <c r="V1012" s="265"/>
      <c r="AA1012" s="254" t="str">
        <f t="shared" si="111"/>
        <v/>
      </c>
      <c r="AB1012" s="254" t="str">
        <f t="shared" si="112"/>
        <v/>
      </c>
      <c r="AC1012" s="255">
        <f t="shared" si="108"/>
        <v>0</v>
      </c>
      <c r="AD1012" s="255">
        <f t="shared" si="109"/>
        <v>3836</v>
      </c>
      <c r="AE1012" s="256" t="str">
        <f t="shared" si="113"/>
        <v/>
      </c>
      <c r="AF1012" s="252" t="str">
        <f t="shared" si="114"/>
        <v>-</v>
      </c>
    </row>
    <row r="1013" spans="1:32" ht="20.149999999999999" customHeight="1" x14ac:dyDescent="0.75">
      <c r="A1013" s="31">
        <v>1011</v>
      </c>
      <c r="B1013" s="237"/>
      <c r="C1013" s="257"/>
      <c r="D1013" s="257"/>
      <c r="E1013" s="262"/>
      <c r="F1013" s="262"/>
      <c r="G1013" s="253" t="str">
        <f t="shared" si="110"/>
        <v/>
      </c>
      <c r="H1013" s="31" t="str">
        <f>IF(AND(B1013=H$1),LOOKUP(9.99999999999999E+307,$H$2:H1012)+1,"")</f>
        <v/>
      </c>
      <c r="I1013" s="31" t="str">
        <f>IF(AND(B1013=I$1),LOOKUP(9.99999999999999E+307,$I$2:I1012)+1,"")</f>
        <v/>
      </c>
      <c r="J1013" s="31">
        <f>IF(AND(B1013=J$1),LOOKUP(9.99999999999999E+307,$J$2:J1012)+1,"")</f>
        <v>847</v>
      </c>
      <c r="K1013" s="31">
        <f>IF(AND(B1013=K$1),LOOKUP(9.99999999999999E+307,$K$2:K1012)+1,"")</f>
        <v>847</v>
      </c>
      <c r="L1013" s="31">
        <f>IF(AND(B1013=L$1),LOOKUP(9.99999999999999E+307,$L$2:L1012)+1,"")</f>
        <v>847</v>
      </c>
      <c r="M1013" s="31">
        <f>IF(AND(B1013=M$1),LOOKUP(9.99999999999999E+307,$M$2:M1012)+1,"")</f>
        <v>847</v>
      </c>
      <c r="N1013" s="31" t="e">
        <f>IF(AND(B1013=N$1),LOOKUP(9.99999999999999E+307,$N$2:N1012)+1,"")</f>
        <v>#REF!</v>
      </c>
      <c r="O1013" s="31" t="e">
        <f>IF(AND($B1013=O$1),LOOKUP(9.99999999999999E+307,$O$2:O1012)+1,"")</f>
        <v>#REF!</v>
      </c>
      <c r="P1013" s="31" t="e">
        <f>IF(AND($B1013=P$1),LOOKUP(9.99999999999999E+307,$P$2:P1012)+1,"")</f>
        <v>#REF!</v>
      </c>
      <c r="Q1013" s="31" t="e">
        <f>IF(AND($B1013=Q$1),LOOKUP(9.99999999999999E+307,$Q$2:Q1012)+1,"")</f>
        <v>#REF!</v>
      </c>
      <c r="R1013" s="31">
        <f>IF(AND($B1013=R$1),LOOKUP(9.99999999999999E+307,$R$2:R1012)+1,"")</f>
        <v>847</v>
      </c>
      <c r="S1013" s="31">
        <f>IF(AND($B1013=S$1),LOOKUP(9.99999999999999E+307,$S$2:S1012)+1,"")</f>
        <v>847</v>
      </c>
      <c r="T1013" s="265"/>
      <c r="U1013" s="265"/>
      <c r="V1013" s="265"/>
      <c r="AA1013" s="254" t="str">
        <f t="shared" si="111"/>
        <v/>
      </c>
      <c r="AB1013" s="254" t="str">
        <f t="shared" si="112"/>
        <v/>
      </c>
      <c r="AC1013" s="255">
        <f t="shared" si="108"/>
        <v>0</v>
      </c>
      <c r="AD1013" s="255">
        <f t="shared" si="109"/>
        <v>3836</v>
      </c>
      <c r="AE1013" s="256" t="str">
        <f t="shared" si="113"/>
        <v/>
      </c>
      <c r="AF1013" s="252" t="str">
        <f t="shared" si="114"/>
        <v>-</v>
      </c>
    </row>
    <row r="1014" spans="1:32" ht="20.149999999999999" customHeight="1" x14ac:dyDescent="0.75">
      <c r="A1014" s="31">
        <v>1012</v>
      </c>
      <c r="B1014" s="237"/>
      <c r="C1014" s="257"/>
      <c r="D1014" s="257"/>
      <c r="E1014" s="264"/>
      <c r="F1014" s="264"/>
      <c r="G1014" s="253" t="str">
        <f t="shared" si="110"/>
        <v/>
      </c>
      <c r="H1014" s="31" t="str">
        <f>IF(AND(B1014=H$1),LOOKUP(9.99999999999999E+307,$H$2:H1013)+1,"")</f>
        <v/>
      </c>
      <c r="I1014" s="31" t="str">
        <f>IF(AND(B1014=I$1),LOOKUP(9.99999999999999E+307,$I$2:I1013)+1,"")</f>
        <v/>
      </c>
      <c r="J1014" s="31">
        <f>IF(AND(B1014=J$1),LOOKUP(9.99999999999999E+307,$J$2:J1013)+1,"")</f>
        <v>848</v>
      </c>
      <c r="K1014" s="31">
        <f>IF(AND(B1014=K$1),LOOKUP(9.99999999999999E+307,$K$2:K1013)+1,"")</f>
        <v>848</v>
      </c>
      <c r="L1014" s="31">
        <f>IF(AND(B1014=L$1),LOOKUP(9.99999999999999E+307,$L$2:L1013)+1,"")</f>
        <v>848</v>
      </c>
      <c r="M1014" s="31">
        <f>IF(AND(B1014=M$1),LOOKUP(9.99999999999999E+307,$M$2:M1013)+1,"")</f>
        <v>848</v>
      </c>
      <c r="N1014" s="31" t="e">
        <f>IF(AND(B1014=N$1),LOOKUP(9.99999999999999E+307,$N$2:N1013)+1,"")</f>
        <v>#REF!</v>
      </c>
      <c r="O1014" s="31" t="e">
        <f>IF(AND($B1014=O$1),LOOKUP(9.99999999999999E+307,$O$2:O1013)+1,"")</f>
        <v>#REF!</v>
      </c>
      <c r="P1014" s="31" t="e">
        <f>IF(AND($B1014=P$1),LOOKUP(9.99999999999999E+307,$P$2:P1013)+1,"")</f>
        <v>#REF!</v>
      </c>
      <c r="Q1014" s="31" t="e">
        <f>IF(AND($B1014=Q$1),LOOKUP(9.99999999999999E+307,$Q$2:Q1013)+1,"")</f>
        <v>#REF!</v>
      </c>
      <c r="R1014" s="31">
        <f>IF(AND($B1014=R$1),LOOKUP(9.99999999999999E+307,$R$2:R1013)+1,"")</f>
        <v>848</v>
      </c>
      <c r="S1014" s="31">
        <f>IF(AND($B1014=S$1),LOOKUP(9.99999999999999E+307,$S$2:S1013)+1,"")</f>
        <v>848</v>
      </c>
      <c r="T1014" s="265"/>
      <c r="U1014" s="265"/>
      <c r="V1014" s="265"/>
      <c r="AA1014" s="254" t="str">
        <f t="shared" si="111"/>
        <v/>
      </c>
      <c r="AB1014" s="254" t="str">
        <f t="shared" si="112"/>
        <v/>
      </c>
      <c r="AC1014" s="255">
        <f t="shared" si="108"/>
        <v>0</v>
      </c>
      <c r="AD1014" s="255">
        <f t="shared" si="109"/>
        <v>3836</v>
      </c>
      <c r="AE1014" s="256" t="str">
        <f t="shared" si="113"/>
        <v/>
      </c>
      <c r="AF1014" s="252" t="str">
        <f t="shared" si="114"/>
        <v>-</v>
      </c>
    </row>
    <row r="1015" spans="1:32" ht="20.149999999999999" customHeight="1" x14ac:dyDescent="0.75">
      <c r="A1015" s="31">
        <v>1013</v>
      </c>
      <c r="B1015" s="237"/>
      <c r="C1015" s="257"/>
      <c r="D1015" s="257"/>
      <c r="E1015" s="262"/>
      <c r="F1015" s="262"/>
      <c r="G1015" s="253" t="str">
        <f t="shared" si="110"/>
        <v/>
      </c>
      <c r="H1015" s="31" t="str">
        <f>IF(AND(B1015=H$1),LOOKUP(9.99999999999999E+307,$H$2:H1014)+1,"")</f>
        <v/>
      </c>
      <c r="I1015" s="31" t="str">
        <f>IF(AND(B1015=I$1),LOOKUP(9.99999999999999E+307,$I$2:I1014)+1,"")</f>
        <v/>
      </c>
      <c r="J1015" s="31">
        <f>IF(AND(B1015=J$1),LOOKUP(9.99999999999999E+307,$J$2:J1014)+1,"")</f>
        <v>849</v>
      </c>
      <c r="K1015" s="31">
        <f>IF(AND(B1015=K$1),LOOKUP(9.99999999999999E+307,$K$2:K1014)+1,"")</f>
        <v>849</v>
      </c>
      <c r="L1015" s="31">
        <f>IF(AND(B1015=L$1),LOOKUP(9.99999999999999E+307,$L$2:L1014)+1,"")</f>
        <v>849</v>
      </c>
      <c r="M1015" s="31">
        <f>IF(AND(B1015=M$1),LOOKUP(9.99999999999999E+307,$M$2:M1014)+1,"")</f>
        <v>849</v>
      </c>
      <c r="N1015" s="31" t="e">
        <f>IF(AND(B1015=N$1),LOOKUP(9.99999999999999E+307,$N$2:N1014)+1,"")</f>
        <v>#REF!</v>
      </c>
      <c r="O1015" s="31" t="e">
        <f>IF(AND($B1015=O$1),LOOKUP(9.99999999999999E+307,$O$2:O1014)+1,"")</f>
        <v>#REF!</v>
      </c>
      <c r="P1015" s="31" t="e">
        <f>IF(AND($B1015=P$1),LOOKUP(9.99999999999999E+307,$P$2:P1014)+1,"")</f>
        <v>#REF!</v>
      </c>
      <c r="Q1015" s="31" t="e">
        <f>IF(AND($B1015=Q$1),LOOKUP(9.99999999999999E+307,$Q$2:Q1014)+1,"")</f>
        <v>#REF!</v>
      </c>
      <c r="R1015" s="31">
        <f>IF(AND($B1015=R$1),LOOKUP(9.99999999999999E+307,$R$2:R1014)+1,"")</f>
        <v>849</v>
      </c>
      <c r="S1015" s="31">
        <f>IF(AND($B1015=S$1),LOOKUP(9.99999999999999E+307,$S$2:S1014)+1,"")</f>
        <v>849</v>
      </c>
      <c r="T1015" s="265"/>
      <c r="U1015" s="265"/>
      <c r="V1015" s="265"/>
      <c r="AA1015" s="254" t="str">
        <f t="shared" si="111"/>
        <v/>
      </c>
      <c r="AB1015" s="254" t="str">
        <f t="shared" si="112"/>
        <v/>
      </c>
      <c r="AC1015" s="255">
        <f t="shared" si="108"/>
        <v>0</v>
      </c>
      <c r="AD1015" s="255">
        <f t="shared" si="109"/>
        <v>3836</v>
      </c>
      <c r="AE1015" s="256" t="str">
        <f t="shared" si="113"/>
        <v/>
      </c>
      <c r="AF1015" s="252" t="str">
        <f t="shared" si="114"/>
        <v>-</v>
      </c>
    </row>
    <row r="1016" spans="1:32" ht="20.149999999999999" customHeight="1" x14ac:dyDescent="0.75">
      <c r="A1016" s="31">
        <v>1014</v>
      </c>
      <c r="B1016" s="237"/>
      <c r="C1016" s="257"/>
      <c r="D1016" s="257"/>
      <c r="E1016" s="264"/>
      <c r="F1016" s="264"/>
      <c r="G1016" s="253" t="str">
        <f t="shared" si="110"/>
        <v/>
      </c>
      <c r="H1016" s="31" t="str">
        <f>IF(AND(B1016=H$1),LOOKUP(9.99999999999999E+307,$H$2:H1015)+1,"")</f>
        <v/>
      </c>
      <c r="I1016" s="31" t="str">
        <f>IF(AND(B1016=I$1),LOOKUP(9.99999999999999E+307,$I$2:I1015)+1,"")</f>
        <v/>
      </c>
      <c r="J1016" s="31">
        <f>IF(AND(B1016=J$1),LOOKUP(9.99999999999999E+307,$J$2:J1015)+1,"")</f>
        <v>850</v>
      </c>
      <c r="K1016" s="31">
        <f>IF(AND(B1016=K$1),LOOKUP(9.99999999999999E+307,$K$2:K1015)+1,"")</f>
        <v>850</v>
      </c>
      <c r="L1016" s="31">
        <f>IF(AND(B1016=L$1),LOOKUP(9.99999999999999E+307,$L$2:L1015)+1,"")</f>
        <v>850</v>
      </c>
      <c r="M1016" s="31">
        <f>IF(AND(B1016=M$1),LOOKUP(9.99999999999999E+307,$M$2:M1015)+1,"")</f>
        <v>850</v>
      </c>
      <c r="N1016" s="31" t="e">
        <f>IF(AND(B1016=N$1),LOOKUP(9.99999999999999E+307,$N$2:N1015)+1,"")</f>
        <v>#REF!</v>
      </c>
      <c r="O1016" s="31" t="e">
        <f>IF(AND($B1016=O$1),LOOKUP(9.99999999999999E+307,$O$2:O1015)+1,"")</f>
        <v>#REF!</v>
      </c>
      <c r="P1016" s="31" t="e">
        <f>IF(AND($B1016=P$1),LOOKUP(9.99999999999999E+307,$P$2:P1015)+1,"")</f>
        <v>#REF!</v>
      </c>
      <c r="Q1016" s="31" t="e">
        <f>IF(AND($B1016=Q$1),LOOKUP(9.99999999999999E+307,$Q$2:Q1015)+1,"")</f>
        <v>#REF!</v>
      </c>
      <c r="R1016" s="31">
        <f>IF(AND($B1016=R$1),LOOKUP(9.99999999999999E+307,$R$2:R1015)+1,"")</f>
        <v>850</v>
      </c>
      <c r="S1016" s="31">
        <f>IF(AND($B1016=S$1),LOOKUP(9.99999999999999E+307,$S$2:S1015)+1,"")</f>
        <v>850</v>
      </c>
      <c r="T1016" s="265"/>
      <c r="U1016" s="265"/>
      <c r="V1016" s="265"/>
      <c r="AA1016" s="254" t="str">
        <f t="shared" si="111"/>
        <v/>
      </c>
      <c r="AB1016" s="254" t="str">
        <f t="shared" si="112"/>
        <v/>
      </c>
      <c r="AC1016" s="255">
        <f t="shared" si="108"/>
        <v>0</v>
      </c>
      <c r="AD1016" s="255">
        <f t="shared" si="109"/>
        <v>3836</v>
      </c>
      <c r="AE1016" s="256" t="str">
        <f t="shared" si="113"/>
        <v/>
      </c>
      <c r="AF1016" s="252" t="str">
        <f t="shared" si="114"/>
        <v>-</v>
      </c>
    </row>
    <row r="1017" spans="1:32" ht="20.149999999999999" customHeight="1" x14ac:dyDescent="0.75">
      <c r="A1017" s="31">
        <v>1015</v>
      </c>
      <c r="B1017" s="237"/>
      <c r="C1017" s="257"/>
      <c r="D1017" s="257"/>
      <c r="E1017" s="264"/>
      <c r="F1017" s="264"/>
      <c r="G1017" s="253" t="str">
        <f t="shared" si="110"/>
        <v/>
      </c>
      <c r="H1017" s="31" t="str">
        <f>IF(AND(B1017=H$1),LOOKUP(9.99999999999999E+307,$H$2:H1016)+1,"")</f>
        <v/>
      </c>
      <c r="I1017" s="31" t="str">
        <f>IF(AND(B1017=I$1),LOOKUP(9.99999999999999E+307,$I$2:I1016)+1,"")</f>
        <v/>
      </c>
      <c r="J1017" s="31">
        <f>IF(AND(B1017=J$1),LOOKUP(9.99999999999999E+307,$J$2:J1016)+1,"")</f>
        <v>851</v>
      </c>
      <c r="K1017" s="31">
        <f>IF(AND(B1017=K$1),LOOKUP(9.99999999999999E+307,$K$2:K1016)+1,"")</f>
        <v>851</v>
      </c>
      <c r="L1017" s="31">
        <f>IF(AND(B1017=L$1),LOOKUP(9.99999999999999E+307,$L$2:L1016)+1,"")</f>
        <v>851</v>
      </c>
      <c r="M1017" s="31">
        <f>IF(AND(B1017=M$1),LOOKUP(9.99999999999999E+307,$M$2:M1016)+1,"")</f>
        <v>851</v>
      </c>
      <c r="N1017" s="31" t="e">
        <f>IF(AND(B1017=N$1),LOOKUP(9.99999999999999E+307,$N$2:N1016)+1,"")</f>
        <v>#REF!</v>
      </c>
      <c r="O1017" s="31" t="e">
        <f>IF(AND($B1017=O$1),LOOKUP(9.99999999999999E+307,$O$2:O1016)+1,"")</f>
        <v>#REF!</v>
      </c>
      <c r="P1017" s="31" t="e">
        <f>IF(AND($B1017=P$1),LOOKUP(9.99999999999999E+307,$P$2:P1016)+1,"")</f>
        <v>#REF!</v>
      </c>
      <c r="Q1017" s="31" t="e">
        <f>IF(AND($B1017=Q$1),LOOKUP(9.99999999999999E+307,$Q$2:Q1016)+1,"")</f>
        <v>#REF!</v>
      </c>
      <c r="R1017" s="31">
        <f>IF(AND($B1017=R$1),LOOKUP(9.99999999999999E+307,$R$2:R1016)+1,"")</f>
        <v>851</v>
      </c>
      <c r="S1017" s="31">
        <f>IF(AND($B1017=S$1),LOOKUP(9.99999999999999E+307,$S$2:S1016)+1,"")</f>
        <v>851</v>
      </c>
      <c r="T1017" s="265"/>
      <c r="U1017" s="265"/>
      <c r="V1017" s="265"/>
      <c r="AA1017" s="254" t="str">
        <f t="shared" si="111"/>
        <v/>
      </c>
      <c r="AB1017" s="254" t="str">
        <f t="shared" si="112"/>
        <v/>
      </c>
      <c r="AC1017" s="255">
        <f t="shared" si="108"/>
        <v>0</v>
      </c>
      <c r="AD1017" s="255">
        <f t="shared" si="109"/>
        <v>3836</v>
      </c>
      <c r="AE1017" s="256" t="str">
        <f t="shared" si="113"/>
        <v/>
      </c>
      <c r="AF1017" s="252" t="str">
        <f t="shared" si="114"/>
        <v>-</v>
      </c>
    </row>
    <row r="1018" spans="1:32" ht="20.149999999999999" customHeight="1" x14ac:dyDescent="0.75">
      <c r="A1018" s="31">
        <v>1016</v>
      </c>
      <c r="B1018" s="237"/>
      <c r="C1018" s="257"/>
      <c r="D1018" s="257"/>
      <c r="E1018" s="264"/>
      <c r="F1018" s="264"/>
      <c r="G1018" s="253" t="str">
        <f t="shared" si="110"/>
        <v/>
      </c>
      <c r="H1018" s="31" t="str">
        <f>IF(AND(B1018=H$1),LOOKUP(9.99999999999999E+307,$H$2:H1017)+1,"")</f>
        <v/>
      </c>
      <c r="I1018" s="31" t="str">
        <f>IF(AND(B1018=I$1),LOOKUP(9.99999999999999E+307,$I$2:I1017)+1,"")</f>
        <v/>
      </c>
      <c r="J1018" s="31">
        <f>IF(AND(B1018=J$1),LOOKUP(9.99999999999999E+307,$J$2:J1017)+1,"")</f>
        <v>852</v>
      </c>
      <c r="K1018" s="31">
        <f>IF(AND(B1018=K$1),LOOKUP(9.99999999999999E+307,$K$2:K1017)+1,"")</f>
        <v>852</v>
      </c>
      <c r="L1018" s="31">
        <f>IF(AND(B1018=L$1),LOOKUP(9.99999999999999E+307,$L$2:L1017)+1,"")</f>
        <v>852</v>
      </c>
      <c r="M1018" s="31">
        <f>IF(AND(B1018=M$1),LOOKUP(9.99999999999999E+307,$M$2:M1017)+1,"")</f>
        <v>852</v>
      </c>
      <c r="N1018" s="31" t="e">
        <f>IF(AND(B1018=N$1),LOOKUP(9.99999999999999E+307,$N$2:N1017)+1,"")</f>
        <v>#REF!</v>
      </c>
      <c r="O1018" s="31" t="e">
        <f>IF(AND($B1018=O$1),LOOKUP(9.99999999999999E+307,$O$2:O1017)+1,"")</f>
        <v>#REF!</v>
      </c>
      <c r="P1018" s="31" t="e">
        <f>IF(AND($B1018=P$1),LOOKUP(9.99999999999999E+307,$P$2:P1017)+1,"")</f>
        <v>#REF!</v>
      </c>
      <c r="Q1018" s="31" t="e">
        <f>IF(AND($B1018=Q$1),LOOKUP(9.99999999999999E+307,$Q$2:Q1017)+1,"")</f>
        <v>#REF!</v>
      </c>
      <c r="R1018" s="31">
        <f>IF(AND($B1018=R$1),LOOKUP(9.99999999999999E+307,$R$2:R1017)+1,"")</f>
        <v>852</v>
      </c>
      <c r="S1018" s="31">
        <f>IF(AND($B1018=S$1),LOOKUP(9.99999999999999E+307,$S$2:S1017)+1,"")</f>
        <v>852</v>
      </c>
      <c r="T1018" s="265"/>
      <c r="U1018" s="265"/>
      <c r="V1018" s="265"/>
      <c r="AA1018" s="254" t="str">
        <f t="shared" si="111"/>
        <v/>
      </c>
      <c r="AB1018" s="254" t="str">
        <f t="shared" si="112"/>
        <v/>
      </c>
      <c r="AC1018" s="255">
        <f t="shared" si="108"/>
        <v>0</v>
      </c>
      <c r="AD1018" s="255">
        <f t="shared" si="109"/>
        <v>3836</v>
      </c>
      <c r="AE1018" s="256" t="str">
        <f t="shared" si="113"/>
        <v/>
      </c>
      <c r="AF1018" s="252" t="str">
        <f t="shared" si="114"/>
        <v>-</v>
      </c>
    </row>
    <row r="1019" spans="1:32" ht="20.149999999999999" customHeight="1" x14ac:dyDescent="0.75">
      <c r="A1019" s="31">
        <v>1017</v>
      </c>
      <c r="B1019" s="237"/>
      <c r="C1019" s="257"/>
      <c r="D1019" s="257"/>
      <c r="E1019" s="264"/>
      <c r="F1019" s="264"/>
      <c r="G1019" s="253" t="str">
        <f t="shared" si="110"/>
        <v/>
      </c>
      <c r="H1019" s="31" t="str">
        <f>IF(AND(B1019=H$1),LOOKUP(9.99999999999999E+307,$H$2:H1018)+1,"")</f>
        <v/>
      </c>
      <c r="I1019" s="31" t="str">
        <f>IF(AND(B1019=I$1),LOOKUP(9.99999999999999E+307,$I$2:I1018)+1,"")</f>
        <v/>
      </c>
      <c r="J1019" s="31">
        <f>IF(AND(B1019=J$1),LOOKUP(9.99999999999999E+307,$J$2:J1018)+1,"")</f>
        <v>853</v>
      </c>
      <c r="K1019" s="31">
        <f>IF(AND(B1019=K$1),LOOKUP(9.99999999999999E+307,$K$2:K1018)+1,"")</f>
        <v>853</v>
      </c>
      <c r="L1019" s="31">
        <f>IF(AND(B1019=L$1),LOOKUP(9.99999999999999E+307,$L$2:L1018)+1,"")</f>
        <v>853</v>
      </c>
      <c r="M1019" s="31">
        <f>IF(AND(B1019=M$1),LOOKUP(9.99999999999999E+307,$M$2:M1018)+1,"")</f>
        <v>853</v>
      </c>
      <c r="N1019" s="31" t="e">
        <f>IF(AND(B1019=N$1),LOOKUP(9.99999999999999E+307,$N$2:N1018)+1,"")</f>
        <v>#REF!</v>
      </c>
      <c r="O1019" s="31" t="e">
        <f>IF(AND($B1019=O$1),LOOKUP(9.99999999999999E+307,$O$2:O1018)+1,"")</f>
        <v>#REF!</v>
      </c>
      <c r="P1019" s="31" t="e">
        <f>IF(AND($B1019=P$1),LOOKUP(9.99999999999999E+307,$P$2:P1018)+1,"")</f>
        <v>#REF!</v>
      </c>
      <c r="Q1019" s="31" t="e">
        <f>IF(AND($B1019=Q$1),LOOKUP(9.99999999999999E+307,$Q$2:Q1018)+1,"")</f>
        <v>#REF!</v>
      </c>
      <c r="R1019" s="31">
        <f>IF(AND($B1019=R$1),LOOKUP(9.99999999999999E+307,$R$2:R1018)+1,"")</f>
        <v>853</v>
      </c>
      <c r="S1019" s="31">
        <f>IF(AND($B1019=S$1),LOOKUP(9.99999999999999E+307,$S$2:S1018)+1,"")</f>
        <v>853</v>
      </c>
      <c r="T1019" s="265"/>
      <c r="U1019" s="265"/>
      <c r="V1019" s="265"/>
      <c r="AA1019" s="254" t="str">
        <f t="shared" si="111"/>
        <v/>
      </c>
      <c r="AB1019" s="254" t="str">
        <f t="shared" si="112"/>
        <v/>
      </c>
      <c r="AC1019" s="255">
        <f t="shared" si="108"/>
        <v>0</v>
      </c>
      <c r="AD1019" s="255">
        <f t="shared" si="109"/>
        <v>3836</v>
      </c>
      <c r="AE1019" s="256" t="str">
        <f t="shared" si="113"/>
        <v/>
      </c>
      <c r="AF1019" s="252" t="str">
        <f t="shared" si="114"/>
        <v>-</v>
      </c>
    </row>
    <row r="1020" spans="1:32" ht="20.149999999999999" customHeight="1" x14ac:dyDescent="0.75">
      <c r="A1020" s="31">
        <v>1018</v>
      </c>
      <c r="B1020" s="237"/>
      <c r="C1020" s="257"/>
      <c r="D1020" s="257"/>
      <c r="E1020" s="262"/>
      <c r="F1020" s="262"/>
      <c r="G1020" s="253" t="str">
        <f t="shared" si="110"/>
        <v/>
      </c>
      <c r="H1020" s="31" t="str">
        <f>IF(AND(B1020=H$1),LOOKUP(9.99999999999999E+307,$H$2:H1019)+1,"")</f>
        <v/>
      </c>
      <c r="I1020" s="31" t="str">
        <f>IF(AND(B1020=I$1),LOOKUP(9.99999999999999E+307,$I$2:I1019)+1,"")</f>
        <v/>
      </c>
      <c r="J1020" s="31">
        <f>IF(AND(B1020=J$1),LOOKUP(9.99999999999999E+307,$J$2:J1019)+1,"")</f>
        <v>854</v>
      </c>
      <c r="K1020" s="31">
        <f>IF(AND(B1020=K$1),LOOKUP(9.99999999999999E+307,$K$2:K1019)+1,"")</f>
        <v>854</v>
      </c>
      <c r="L1020" s="31">
        <f>IF(AND(B1020=L$1),LOOKUP(9.99999999999999E+307,$L$2:L1019)+1,"")</f>
        <v>854</v>
      </c>
      <c r="M1020" s="31">
        <f>IF(AND(B1020=M$1),LOOKUP(9.99999999999999E+307,$M$2:M1019)+1,"")</f>
        <v>854</v>
      </c>
      <c r="N1020" s="31" t="e">
        <f>IF(AND(B1020=N$1),LOOKUP(9.99999999999999E+307,$N$2:N1019)+1,"")</f>
        <v>#REF!</v>
      </c>
      <c r="O1020" s="31" t="e">
        <f>IF(AND($B1020=O$1),LOOKUP(9.99999999999999E+307,$O$2:O1019)+1,"")</f>
        <v>#REF!</v>
      </c>
      <c r="P1020" s="31" t="e">
        <f>IF(AND($B1020=P$1),LOOKUP(9.99999999999999E+307,$P$2:P1019)+1,"")</f>
        <v>#REF!</v>
      </c>
      <c r="Q1020" s="31" t="e">
        <f>IF(AND($B1020=Q$1),LOOKUP(9.99999999999999E+307,$Q$2:Q1019)+1,"")</f>
        <v>#REF!</v>
      </c>
      <c r="R1020" s="31">
        <f>IF(AND($B1020=R$1),LOOKUP(9.99999999999999E+307,$R$2:R1019)+1,"")</f>
        <v>854</v>
      </c>
      <c r="S1020" s="31">
        <f>IF(AND($B1020=S$1),LOOKUP(9.99999999999999E+307,$S$2:S1019)+1,"")</f>
        <v>854</v>
      </c>
      <c r="T1020" s="265"/>
      <c r="U1020" s="265"/>
      <c r="V1020" s="265"/>
      <c r="AA1020" s="254" t="str">
        <f t="shared" si="111"/>
        <v/>
      </c>
      <c r="AB1020" s="254" t="str">
        <f t="shared" si="112"/>
        <v/>
      </c>
      <c r="AC1020" s="255">
        <f t="shared" si="108"/>
        <v>0</v>
      </c>
      <c r="AD1020" s="255">
        <f t="shared" si="109"/>
        <v>3836</v>
      </c>
      <c r="AE1020" s="256" t="str">
        <f t="shared" si="113"/>
        <v/>
      </c>
      <c r="AF1020" s="252" t="str">
        <f t="shared" si="114"/>
        <v>-</v>
      </c>
    </row>
    <row r="1021" spans="1:32" ht="20.149999999999999" customHeight="1" x14ac:dyDescent="0.75">
      <c r="A1021" s="31">
        <v>1019</v>
      </c>
      <c r="B1021" s="237"/>
      <c r="C1021" s="257"/>
      <c r="D1021" s="257"/>
      <c r="E1021" s="264"/>
      <c r="F1021" s="264"/>
      <c r="G1021" s="253" t="str">
        <f t="shared" si="110"/>
        <v/>
      </c>
      <c r="H1021" s="31" t="str">
        <f>IF(AND(B1021=H$1),LOOKUP(9.99999999999999E+307,$H$2:H1020)+1,"")</f>
        <v/>
      </c>
      <c r="I1021" s="31" t="str">
        <f>IF(AND(B1021=I$1),LOOKUP(9.99999999999999E+307,$I$2:I1020)+1,"")</f>
        <v/>
      </c>
      <c r="J1021" s="31">
        <f>IF(AND(B1021=J$1),LOOKUP(9.99999999999999E+307,$J$2:J1020)+1,"")</f>
        <v>855</v>
      </c>
      <c r="K1021" s="31">
        <f>IF(AND(B1021=K$1),LOOKUP(9.99999999999999E+307,$K$2:K1020)+1,"")</f>
        <v>855</v>
      </c>
      <c r="L1021" s="31">
        <f>IF(AND(B1021=L$1),LOOKUP(9.99999999999999E+307,$L$2:L1020)+1,"")</f>
        <v>855</v>
      </c>
      <c r="M1021" s="31">
        <f>IF(AND(B1021=M$1),LOOKUP(9.99999999999999E+307,$M$2:M1020)+1,"")</f>
        <v>855</v>
      </c>
      <c r="N1021" s="31" t="e">
        <f>IF(AND(B1021=N$1),LOOKUP(9.99999999999999E+307,$N$2:N1020)+1,"")</f>
        <v>#REF!</v>
      </c>
      <c r="O1021" s="31" t="e">
        <f>IF(AND($B1021=O$1),LOOKUP(9.99999999999999E+307,$O$2:O1020)+1,"")</f>
        <v>#REF!</v>
      </c>
      <c r="P1021" s="31" t="e">
        <f>IF(AND($B1021=P$1),LOOKUP(9.99999999999999E+307,$P$2:P1020)+1,"")</f>
        <v>#REF!</v>
      </c>
      <c r="Q1021" s="31" t="e">
        <f>IF(AND($B1021=Q$1),LOOKUP(9.99999999999999E+307,$Q$2:Q1020)+1,"")</f>
        <v>#REF!</v>
      </c>
      <c r="R1021" s="31">
        <f>IF(AND($B1021=R$1),LOOKUP(9.99999999999999E+307,$R$2:R1020)+1,"")</f>
        <v>855</v>
      </c>
      <c r="S1021" s="31">
        <f>IF(AND($B1021=S$1),LOOKUP(9.99999999999999E+307,$S$2:S1020)+1,"")</f>
        <v>855</v>
      </c>
      <c r="T1021" s="265"/>
      <c r="U1021" s="265"/>
      <c r="V1021" s="265"/>
      <c r="AA1021" s="254" t="str">
        <f t="shared" si="111"/>
        <v/>
      </c>
      <c r="AB1021" s="254" t="str">
        <f t="shared" si="112"/>
        <v/>
      </c>
      <c r="AC1021" s="255">
        <f t="shared" si="108"/>
        <v>0</v>
      </c>
      <c r="AD1021" s="255">
        <f t="shared" si="109"/>
        <v>3836</v>
      </c>
      <c r="AE1021" s="256" t="str">
        <f t="shared" si="113"/>
        <v/>
      </c>
      <c r="AF1021" s="252" t="str">
        <f t="shared" si="114"/>
        <v>-</v>
      </c>
    </row>
    <row r="1022" spans="1:32" ht="20.149999999999999" customHeight="1" x14ac:dyDescent="0.75">
      <c r="A1022" s="31">
        <v>1020</v>
      </c>
      <c r="B1022" s="237"/>
      <c r="C1022" s="257"/>
      <c r="D1022" s="257"/>
      <c r="E1022" s="264"/>
      <c r="F1022" s="264"/>
      <c r="G1022" s="253" t="str">
        <f t="shared" si="110"/>
        <v/>
      </c>
      <c r="H1022" s="31" t="str">
        <f>IF(AND(B1022=H$1),LOOKUP(9.99999999999999E+307,$H$2:H1021)+1,"")</f>
        <v/>
      </c>
      <c r="I1022" s="31" t="str">
        <f>IF(AND(B1022=I$1),LOOKUP(9.99999999999999E+307,$I$2:I1021)+1,"")</f>
        <v/>
      </c>
      <c r="J1022" s="31">
        <f>IF(AND(B1022=J$1),LOOKUP(9.99999999999999E+307,$J$2:J1021)+1,"")</f>
        <v>856</v>
      </c>
      <c r="K1022" s="31">
        <f>IF(AND(B1022=K$1),LOOKUP(9.99999999999999E+307,$K$2:K1021)+1,"")</f>
        <v>856</v>
      </c>
      <c r="L1022" s="31">
        <f>IF(AND(B1022=L$1),LOOKUP(9.99999999999999E+307,$L$2:L1021)+1,"")</f>
        <v>856</v>
      </c>
      <c r="M1022" s="31">
        <f>IF(AND(B1022=M$1),LOOKUP(9.99999999999999E+307,$M$2:M1021)+1,"")</f>
        <v>856</v>
      </c>
      <c r="N1022" s="31" t="e">
        <f>IF(AND(B1022=N$1),LOOKUP(9.99999999999999E+307,$N$2:N1021)+1,"")</f>
        <v>#REF!</v>
      </c>
      <c r="O1022" s="31" t="e">
        <f>IF(AND($B1022=O$1),LOOKUP(9.99999999999999E+307,$O$2:O1021)+1,"")</f>
        <v>#REF!</v>
      </c>
      <c r="P1022" s="31" t="e">
        <f>IF(AND($B1022=P$1),LOOKUP(9.99999999999999E+307,$P$2:P1021)+1,"")</f>
        <v>#REF!</v>
      </c>
      <c r="Q1022" s="31" t="e">
        <f>IF(AND($B1022=Q$1),LOOKUP(9.99999999999999E+307,$Q$2:Q1021)+1,"")</f>
        <v>#REF!</v>
      </c>
      <c r="R1022" s="31">
        <f>IF(AND($B1022=R$1),LOOKUP(9.99999999999999E+307,$R$2:R1021)+1,"")</f>
        <v>856</v>
      </c>
      <c r="S1022" s="31">
        <f>IF(AND($B1022=S$1),LOOKUP(9.99999999999999E+307,$S$2:S1021)+1,"")</f>
        <v>856</v>
      </c>
      <c r="T1022" s="265"/>
      <c r="U1022" s="265"/>
      <c r="V1022" s="265"/>
      <c r="AA1022" s="254" t="str">
        <f t="shared" si="111"/>
        <v/>
      </c>
      <c r="AB1022" s="254" t="str">
        <f t="shared" si="112"/>
        <v/>
      </c>
      <c r="AC1022" s="255">
        <f t="shared" si="108"/>
        <v>0</v>
      </c>
      <c r="AD1022" s="255">
        <f t="shared" si="109"/>
        <v>3836</v>
      </c>
      <c r="AE1022" s="256" t="str">
        <f t="shared" si="113"/>
        <v/>
      </c>
      <c r="AF1022" s="252" t="str">
        <f t="shared" si="114"/>
        <v>-</v>
      </c>
    </row>
    <row r="1023" spans="1:32" ht="20.149999999999999" customHeight="1" x14ac:dyDescent="0.75">
      <c r="A1023" s="31">
        <v>1021</v>
      </c>
      <c r="B1023" s="237"/>
      <c r="C1023" s="257"/>
      <c r="D1023" s="257"/>
      <c r="E1023" s="264"/>
      <c r="F1023" s="264"/>
      <c r="G1023" s="253" t="str">
        <f t="shared" si="110"/>
        <v/>
      </c>
      <c r="H1023" s="31" t="str">
        <f>IF(AND(B1023=H$1),LOOKUP(9.99999999999999E+307,$H$2:H1022)+1,"")</f>
        <v/>
      </c>
      <c r="I1023" s="31" t="str">
        <f>IF(AND(B1023=I$1),LOOKUP(9.99999999999999E+307,$I$2:I1022)+1,"")</f>
        <v/>
      </c>
      <c r="J1023" s="31">
        <f>IF(AND(B1023=J$1),LOOKUP(9.99999999999999E+307,$J$2:J1022)+1,"")</f>
        <v>857</v>
      </c>
      <c r="K1023" s="31">
        <f>IF(AND(B1023=K$1),LOOKUP(9.99999999999999E+307,$K$2:K1022)+1,"")</f>
        <v>857</v>
      </c>
      <c r="L1023" s="31">
        <f>IF(AND(B1023=L$1),LOOKUP(9.99999999999999E+307,$L$2:L1022)+1,"")</f>
        <v>857</v>
      </c>
      <c r="M1023" s="31">
        <f>IF(AND(B1023=M$1),LOOKUP(9.99999999999999E+307,$M$2:M1022)+1,"")</f>
        <v>857</v>
      </c>
      <c r="N1023" s="31" t="e">
        <f>IF(AND(B1023=N$1),LOOKUP(9.99999999999999E+307,$N$2:N1022)+1,"")</f>
        <v>#REF!</v>
      </c>
      <c r="O1023" s="31" t="e">
        <f>IF(AND($B1023=O$1),LOOKUP(9.99999999999999E+307,$O$2:O1022)+1,"")</f>
        <v>#REF!</v>
      </c>
      <c r="P1023" s="31" t="e">
        <f>IF(AND($B1023=P$1),LOOKUP(9.99999999999999E+307,$P$2:P1022)+1,"")</f>
        <v>#REF!</v>
      </c>
      <c r="Q1023" s="31" t="e">
        <f>IF(AND($B1023=Q$1),LOOKUP(9.99999999999999E+307,$Q$2:Q1022)+1,"")</f>
        <v>#REF!</v>
      </c>
      <c r="R1023" s="31">
        <f>IF(AND($B1023=R$1),LOOKUP(9.99999999999999E+307,$R$2:R1022)+1,"")</f>
        <v>857</v>
      </c>
      <c r="S1023" s="31">
        <f>IF(AND($B1023=S$1),LOOKUP(9.99999999999999E+307,$S$2:S1022)+1,"")</f>
        <v>857</v>
      </c>
      <c r="T1023" s="265"/>
      <c r="U1023" s="265"/>
      <c r="V1023" s="265"/>
      <c r="AA1023" s="254" t="str">
        <f t="shared" si="111"/>
        <v/>
      </c>
      <c r="AB1023" s="254" t="str">
        <f t="shared" si="112"/>
        <v/>
      </c>
      <c r="AC1023" s="255">
        <f t="shared" si="108"/>
        <v>0</v>
      </c>
      <c r="AD1023" s="255">
        <f t="shared" si="109"/>
        <v>3836</v>
      </c>
      <c r="AE1023" s="256" t="str">
        <f t="shared" si="113"/>
        <v/>
      </c>
      <c r="AF1023" s="252" t="str">
        <f t="shared" si="114"/>
        <v>-</v>
      </c>
    </row>
    <row r="1024" spans="1:32" ht="20.149999999999999" customHeight="1" x14ac:dyDescent="0.75">
      <c r="A1024" s="31">
        <v>1022</v>
      </c>
      <c r="B1024" s="237"/>
      <c r="C1024" s="257"/>
      <c r="D1024" s="257"/>
      <c r="E1024" s="264"/>
      <c r="F1024" s="264"/>
      <c r="G1024" s="253" t="str">
        <f t="shared" si="110"/>
        <v/>
      </c>
      <c r="H1024" s="31" t="str">
        <f>IF(AND(B1024=H$1),LOOKUP(9.99999999999999E+307,$H$2:H1023)+1,"")</f>
        <v/>
      </c>
      <c r="I1024" s="31" t="str">
        <f>IF(AND(B1024=I$1),LOOKUP(9.99999999999999E+307,$I$2:I1023)+1,"")</f>
        <v/>
      </c>
      <c r="J1024" s="31">
        <f>IF(AND(B1024=J$1),LOOKUP(9.99999999999999E+307,$J$2:J1023)+1,"")</f>
        <v>858</v>
      </c>
      <c r="K1024" s="31">
        <f>IF(AND(B1024=K$1),LOOKUP(9.99999999999999E+307,$K$2:K1023)+1,"")</f>
        <v>858</v>
      </c>
      <c r="L1024" s="31">
        <f>IF(AND(B1024=L$1),LOOKUP(9.99999999999999E+307,$L$2:L1023)+1,"")</f>
        <v>858</v>
      </c>
      <c r="M1024" s="31">
        <f>IF(AND(B1024=M$1),LOOKUP(9.99999999999999E+307,$M$2:M1023)+1,"")</f>
        <v>858</v>
      </c>
      <c r="N1024" s="31" t="e">
        <f>IF(AND(B1024=N$1),LOOKUP(9.99999999999999E+307,$N$2:N1023)+1,"")</f>
        <v>#REF!</v>
      </c>
      <c r="O1024" s="31" t="e">
        <f>IF(AND($B1024=O$1),LOOKUP(9.99999999999999E+307,$O$2:O1023)+1,"")</f>
        <v>#REF!</v>
      </c>
      <c r="P1024" s="31" t="e">
        <f>IF(AND($B1024=P$1),LOOKUP(9.99999999999999E+307,$P$2:P1023)+1,"")</f>
        <v>#REF!</v>
      </c>
      <c r="Q1024" s="31" t="e">
        <f>IF(AND($B1024=Q$1),LOOKUP(9.99999999999999E+307,$Q$2:Q1023)+1,"")</f>
        <v>#REF!</v>
      </c>
      <c r="R1024" s="31">
        <f>IF(AND($B1024=R$1),LOOKUP(9.99999999999999E+307,$R$2:R1023)+1,"")</f>
        <v>858</v>
      </c>
      <c r="S1024" s="31">
        <f>IF(AND($B1024=S$1),LOOKUP(9.99999999999999E+307,$S$2:S1023)+1,"")</f>
        <v>858</v>
      </c>
      <c r="T1024" s="265"/>
      <c r="U1024" s="265"/>
      <c r="V1024" s="265"/>
      <c r="AA1024" s="254" t="str">
        <f t="shared" si="111"/>
        <v/>
      </c>
      <c r="AB1024" s="254" t="str">
        <f t="shared" si="112"/>
        <v/>
      </c>
      <c r="AC1024" s="255">
        <f t="shared" si="108"/>
        <v>0</v>
      </c>
      <c r="AD1024" s="255">
        <f t="shared" si="109"/>
        <v>3836</v>
      </c>
      <c r="AE1024" s="256" t="str">
        <f t="shared" si="113"/>
        <v/>
      </c>
      <c r="AF1024" s="252" t="str">
        <f t="shared" si="114"/>
        <v>-</v>
      </c>
    </row>
    <row r="1025" spans="1:32" ht="20.149999999999999" customHeight="1" x14ac:dyDescent="0.75">
      <c r="A1025" s="31">
        <v>1023</v>
      </c>
      <c r="B1025" s="237"/>
      <c r="C1025" s="257"/>
      <c r="D1025" s="257"/>
      <c r="E1025" s="264"/>
      <c r="F1025" s="264"/>
      <c r="G1025" s="253" t="str">
        <f t="shared" si="110"/>
        <v/>
      </c>
      <c r="H1025" s="31" t="str">
        <f>IF(AND(B1025=H$1),LOOKUP(9.99999999999999E+307,$H$2:H1024)+1,"")</f>
        <v/>
      </c>
      <c r="I1025" s="31" t="str">
        <f>IF(AND(B1025=I$1),LOOKUP(9.99999999999999E+307,$I$2:I1024)+1,"")</f>
        <v/>
      </c>
      <c r="J1025" s="31">
        <f>IF(AND(B1025=J$1),LOOKUP(9.99999999999999E+307,$J$2:J1024)+1,"")</f>
        <v>859</v>
      </c>
      <c r="K1025" s="31">
        <f>IF(AND(B1025=K$1),LOOKUP(9.99999999999999E+307,$K$2:K1024)+1,"")</f>
        <v>859</v>
      </c>
      <c r="L1025" s="31">
        <f>IF(AND(B1025=L$1),LOOKUP(9.99999999999999E+307,$L$2:L1024)+1,"")</f>
        <v>859</v>
      </c>
      <c r="M1025" s="31">
        <f>IF(AND(B1025=M$1),LOOKUP(9.99999999999999E+307,$M$2:M1024)+1,"")</f>
        <v>859</v>
      </c>
      <c r="N1025" s="31" t="e">
        <f>IF(AND(B1025=N$1),LOOKUP(9.99999999999999E+307,$N$2:N1024)+1,"")</f>
        <v>#REF!</v>
      </c>
      <c r="O1025" s="31" t="e">
        <f>IF(AND($B1025=O$1),LOOKUP(9.99999999999999E+307,$O$2:O1024)+1,"")</f>
        <v>#REF!</v>
      </c>
      <c r="P1025" s="31" t="e">
        <f>IF(AND($B1025=P$1),LOOKUP(9.99999999999999E+307,$P$2:P1024)+1,"")</f>
        <v>#REF!</v>
      </c>
      <c r="Q1025" s="31" t="e">
        <f>IF(AND($B1025=Q$1),LOOKUP(9.99999999999999E+307,$Q$2:Q1024)+1,"")</f>
        <v>#REF!</v>
      </c>
      <c r="R1025" s="31">
        <f>IF(AND($B1025=R$1),LOOKUP(9.99999999999999E+307,$R$2:R1024)+1,"")</f>
        <v>859</v>
      </c>
      <c r="S1025" s="31">
        <f>IF(AND($B1025=S$1),LOOKUP(9.99999999999999E+307,$S$2:S1024)+1,"")</f>
        <v>859</v>
      </c>
      <c r="T1025" s="265"/>
      <c r="U1025" s="265"/>
      <c r="V1025" s="265"/>
      <c r="AA1025" s="254" t="str">
        <f t="shared" si="111"/>
        <v/>
      </c>
      <c r="AB1025" s="254" t="str">
        <f t="shared" si="112"/>
        <v/>
      </c>
      <c r="AC1025" s="255">
        <f t="shared" si="108"/>
        <v>0</v>
      </c>
      <c r="AD1025" s="255">
        <f t="shared" si="109"/>
        <v>3836</v>
      </c>
      <c r="AE1025" s="256" t="str">
        <f t="shared" si="113"/>
        <v/>
      </c>
      <c r="AF1025" s="252" t="str">
        <f t="shared" si="114"/>
        <v>-</v>
      </c>
    </row>
    <row r="1026" spans="1:32" ht="20.149999999999999" customHeight="1" x14ac:dyDescent="0.75">
      <c r="A1026" s="31">
        <v>1024</v>
      </c>
      <c r="B1026" s="237"/>
      <c r="C1026" s="257"/>
      <c r="D1026" s="257"/>
      <c r="E1026" s="264"/>
      <c r="F1026" s="264"/>
      <c r="G1026" s="253" t="str">
        <f t="shared" si="110"/>
        <v/>
      </c>
      <c r="H1026" s="31" t="str">
        <f>IF(AND(B1026=H$1),LOOKUP(9.99999999999999E+307,$H$2:H1025)+1,"")</f>
        <v/>
      </c>
      <c r="I1026" s="31" t="str">
        <f>IF(AND(B1026=I$1),LOOKUP(9.99999999999999E+307,$I$2:I1025)+1,"")</f>
        <v/>
      </c>
      <c r="J1026" s="31">
        <f>IF(AND(B1026=J$1),LOOKUP(9.99999999999999E+307,$J$2:J1025)+1,"")</f>
        <v>860</v>
      </c>
      <c r="K1026" s="31">
        <f>IF(AND(B1026=K$1),LOOKUP(9.99999999999999E+307,$K$2:K1025)+1,"")</f>
        <v>860</v>
      </c>
      <c r="L1026" s="31">
        <f>IF(AND(B1026=L$1),LOOKUP(9.99999999999999E+307,$L$2:L1025)+1,"")</f>
        <v>860</v>
      </c>
      <c r="M1026" s="31">
        <f>IF(AND(B1026=M$1),LOOKUP(9.99999999999999E+307,$M$2:M1025)+1,"")</f>
        <v>860</v>
      </c>
      <c r="N1026" s="31" t="e">
        <f>IF(AND(B1026=N$1),LOOKUP(9.99999999999999E+307,$N$2:N1025)+1,"")</f>
        <v>#REF!</v>
      </c>
      <c r="O1026" s="31" t="e">
        <f>IF(AND($B1026=O$1),LOOKUP(9.99999999999999E+307,$O$2:O1025)+1,"")</f>
        <v>#REF!</v>
      </c>
      <c r="P1026" s="31" t="e">
        <f>IF(AND($B1026=P$1),LOOKUP(9.99999999999999E+307,$P$2:P1025)+1,"")</f>
        <v>#REF!</v>
      </c>
      <c r="Q1026" s="31" t="e">
        <f>IF(AND($B1026=Q$1),LOOKUP(9.99999999999999E+307,$Q$2:Q1025)+1,"")</f>
        <v>#REF!</v>
      </c>
      <c r="R1026" s="31">
        <f>IF(AND($B1026=R$1),LOOKUP(9.99999999999999E+307,$R$2:R1025)+1,"")</f>
        <v>860</v>
      </c>
      <c r="S1026" s="31">
        <f>IF(AND($B1026=S$1),LOOKUP(9.99999999999999E+307,$S$2:S1025)+1,"")</f>
        <v>860</v>
      </c>
      <c r="T1026" s="265"/>
      <c r="U1026" s="265"/>
      <c r="V1026" s="265"/>
      <c r="AA1026" s="254" t="str">
        <f t="shared" si="111"/>
        <v/>
      </c>
      <c r="AB1026" s="254" t="str">
        <f t="shared" si="112"/>
        <v/>
      </c>
      <c r="AC1026" s="255">
        <f t="shared" si="108"/>
        <v>0</v>
      </c>
      <c r="AD1026" s="255">
        <f t="shared" si="109"/>
        <v>3836</v>
      </c>
      <c r="AE1026" s="256" t="str">
        <f t="shared" si="113"/>
        <v/>
      </c>
      <c r="AF1026" s="252" t="str">
        <f t="shared" si="114"/>
        <v>-</v>
      </c>
    </row>
    <row r="1027" spans="1:32" ht="20.149999999999999" customHeight="1" x14ac:dyDescent="0.75">
      <c r="A1027" s="31">
        <v>1025</v>
      </c>
      <c r="B1027" s="237"/>
      <c r="C1027" s="257"/>
      <c r="D1027" s="257"/>
      <c r="E1027" s="264"/>
      <c r="F1027" s="264"/>
      <c r="G1027" s="253" t="str">
        <f t="shared" si="110"/>
        <v/>
      </c>
      <c r="H1027" s="31" t="str">
        <f>IF(AND(B1027=H$1),LOOKUP(9.99999999999999E+307,$H$2:H1026)+1,"")</f>
        <v/>
      </c>
      <c r="I1027" s="31" t="str">
        <f>IF(AND(B1027=I$1),LOOKUP(9.99999999999999E+307,$I$2:I1026)+1,"")</f>
        <v/>
      </c>
      <c r="J1027" s="31">
        <f>IF(AND(B1027=J$1),LOOKUP(9.99999999999999E+307,$J$2:J1026)+1,"")</f>
        <v>861</v>
      </c>
      <c r="K1027" s="31">
        <f>IF(AND(B1027=K$1),LOOKUP(9.99999999999999E+307,$K$2:K1026)+1,"")</f>
        <v>861</v>
      </c>
      <c r="L1027" s="31">
        <f>IF(AND(B1027=L$1),LOOKUP(9.99999999999999E+307,$L$2:L1026)+1,"")</f>
        <v>861</v>
      </c>
      <c r="M1027" s="31">
        <f>IF(AND(B1027=M$1),LOOKUP(9.99999999999999E+307,$M$2:M1026)+1,"")</f>
        <v>861</v>
      </c>
      <c r="N1027" s="31" t="e">
        <f>IF(AND(B1027=N$1),LOOKUP(9.99999999999999E+307,$N$2:N1026)+1,"")</f>
        <v>#REF!</v>
      </c>
      <c r="O1027" s="31" t="e">
        <f>IF(AND($B1027=O$1),LOOKUP(9.99999999999999E+307,$O$2:O1026)+1,"")</f>
        <v>#REF!</v>
      </c>
      <c r="P1027" s="31" t="e">
        <f>IF(AND($B1027=P$1),LOOKUP(9.99999999999999E+307,$P$2:P1026)+1,"")</f>
        <v>#REF!</v>
      </c>
      <c r="Q1027" s="31" t="e">
        <f>IF(AND($B1027=Q$1),LOOKUP(9.99999999999999E+307,$Q$2:Q1026)+1,"")</f>
        <v>#REF!</v>
      </c>
      <c r="R1027" s="31">
        <f>IF(AND($B1027=R$1),LOOKUP(9.99999999999999E+307,$R$2:R1026)+1,"")</f>
        <v>861</v>
      </c>
      <c r="S1027" s="31">
        <f>IF(AND($B1027=S$1),LOOKUP(9.99999999999999E+307,$S$2:S1026)+1,"")</f>
        <v>861</v>
      </c>
      <c r="T1027" s="265"/>
      <c r="U1027" s="265"/>
      <c r="V1027" s="265"/>
      <c r="AA1027" s="254" t="str">
        <f t="shared" si="111"/>
        <v/>
      </c>
      <c r="AB1027" s="254" t="str">
        <f t="shared" si="112"/>
        <v/>
      </c>
      <c r="AC1027" s="255">
        <f t="shared" ref="AC1027:AC1090" si="115">COUNTIF($C$3:$C$4002,C1027)</f>
        <v>0</v>
      </c>
      <c r="AD1027" s="255">
        <f t="shared" ref="AD1027:AD1090" si="116">SUMPRODUCT(--(E1027&amp;F1027=$E$3:$E$4002&amp;$F$3:$F$4002))</f>
        <v>3836</v>
      </c>
      <c r="AE1027" s="256" t="str">
        <f t="shared" si="113"/>
        <v/>
      </c>
      <c r="AF1027" s="252" t="str">
        <f t="shared" si="114"/>
        <v>-</v>
      </c>
    </row>
    <row r="1028" spans="1:32" ht="20.149999999999999" customHeight="1" x14ac:dyDescent="0.75">
      <c r="A1028" s="31">
        <v>1026</v>
      </c>
      <c r="B1028" s="237"/>
      <c r="C1028" s="257"/>
      <c r="D1028" s="257"/>
      <c r="E1028" s="264"/>
      <c r="F1028" s="264"/>
      <c r="G1028" s="253" t="str">
        <f t="shared" ref="G1028:G1091" si="117">B1028&amp;C1028</f>
        <v/>
      </c>
      <c r="H1028" s="31" t="str">
        <f>IF(AND(B1028=H$1),LOOKUP(9.99999999999999E+307,$H$2:H1027)+1,"")</f>
        <v/>
      </c>
      <c r="I1028" s="31" t="str">
        <f>IF(AND(B1028=I$1),LOOKUP(9.99999999999999E+307,$I$2:I1027)+1,"")</f>
        <v/>
      </c>
      <c r="J1028" s="31">
        <f>IF(AND(B1028=J$1),LOOKUP(9.99999999999999E+307,$J$2:J1027)+1,"")</f>
        <v>862</v>
      </c>
      <c r="K1028" s="31">
        <f>IF(AND(B1028=K$1),LOOKUP(9.99999999999999E+307,$K$2:K1027)+1,"")</f>
        <v>862</v>
      </c>
      <c r="L1028" s="31">
        <f>IF(AND(B1028=L$1),LOOKUP(9.99999999999999E+307,$L$2:L1027)+1,"")</f>
        <v>862</v>
      </c>
      <c r="M1028" s="31">
        <f>IF(AND(B1028=M$1),LOOKUP(9.99999999999999E+307,$M$2:M1027)+1,"")</f>
        <v>862</v>
      </c>
      <c r="N1028" s="31" t="e">
        <f>IF(AND(B1028=N$1),LOOKUP(9.99999999999999E+307,$N$2:N1027)+1,"")</f>
        <v>#REF!</v>
      </c>
      <c r="O1028" s="31" t="e">
        <f>IF(AND($B1028=O$1),LOOKUP(9.99999999999999E+307,$O$2:O1027)+1,"")</f>
        <v>#REF!</v>
      </c>
      <c r="P1028" s="31" t="e">
        <f>IF(AND($B1028=P$1),LOOKUP(9.99999999999999E+307,$P$2:P1027)+1,"")</f>
        <v>#REF!</v>
      </c>
      <c r="Q1028" s="31" t="e">
        <f>IF(AND($B1028=Q$1),LOOKUP(9.99999999999999E+307,$Q$2:Q1027)+1,"")</f>
        <v>#REF!</v>
      </c>
      <c r="R1028" s="31">
        <f>IF(AND($B1028=R$1),LOOKUP(9.99999999999999E+307,$R$2:R1027)+1,"")</f>
        <v>862</v>
      </c>
      <c r="S1028" s="31">
        <f>IF(AND($B1028=S$1),LOOKUP(9.99999999999999E+307,$S$2:S1027)+1,"")</f>
        <v>862</v>
      </c>
      <c r="T1028" s="265"/>
      <c r="U1028" s="265"/>
      <c r="V1028" s="265"/>
      <c r="AA1028" s="254" t="str">
        <f t="shared" ref="AA1028:AA1091" si="118">IF(AD1028=2,"นักเรียนซ้ำ","")</f>
        <v/>
      </c>
      <c r="AB1028" s="254" t="str">
        <f t="shared" ref="AB1028:AB1091" si="119">IF(AC1028=2,"เลขประจำตัวซ้ำ","")</f>
        <v/>
      </c>
      <c r="AC1028" s="255">
        <f t="shared" si="115"/>
        <v>0</v>
      </c>
      <c r="AD1028" s="255">
        <f t="shared" si="116"/>
        <v>3836</v>
      </c>
      <c r="AE1028" s="256" t="str">
        <f t="shared" ref="AE1028:AE1091" si="120">IF(D1028="เด็กชาย",1,IF(D1028="นาย",1,IF(D1028="เด็กหญิง",2,IF(D1028="นางสาว",2,IF(D1028="ด.ช.",1,IF(D1028="ด.ญ.",2,IF(D1028="น.ส.",2,"")))))))</f>
        <v/>
      </c>
      <c r="AF1028" s="252" t="str">
        <f t="shared" si="114"/>
        <v>-</v>
      </c>
    </row>
    <row r="1029" spans="1:32" ht="20.149999999999999" customHeight="1" x14ac:dyDescent="0.75">
      <c r="A1029" s="31">
        <v>1027</v>
      </c>
      <c r="B1029" s="237"/>
      <c r="C1029" s="257"/>
      <c r="D1029" s="257"/>
      <c r="E1029" s="264"/>
      <c r="F1029" s="264"/>
      <c r="G1029" s="253" t="str">
        <f t="shared" si="117"/>
        <v/>
      </c>
      <c r="H1029" s="31" t="str">
        <f>IF(AND(B1029=H$1),LOOKUP(9.99999999999999E+307,$H$2:H1028)+1,"")</f>
        <v/>
      </c>
      <c r="I1029" s="31" t="str">
        <f>IF(AND(B1029=I$1),LOOKUP(9.99999999999999E+307,$I$2:I1028)+1,"")</f>
        <v/>
      </c>
      <c r="J1029" s="31">
        <f>IF(AND(B1029=J$1),LOOKUP(9.99999999999999E+307,$J$2:J1028)+1,"")</f>
        <v>863</v>
      </c>
      <c r="K1029" s="31">
        <f>IF(AND(B1029=K$1),LOOKUP(9.99999999999999E+307,$K$2:K1028)+1,"")</f>
        <v>863</v>
      </c>
      <c r="L1029" s="31">
        <f>IF(AND(B1029=L$1),LOOKUP(9.99999999999999E+307,$L$2:L1028)+1,"")</f>
        <v>863</v>
      </c>
      <c r="M1029" s="31">
        <f>IF(AND(B1029=M$1),LOOKUP(9.99999999999999E+307,$M$2:M1028)+1,"")</f>
        <v>863</v>
      </c>
      <c r="N1029" s="31" t="e">
        <f>IF(AND(B1029=N$1),LOOKUP(9.99999999999999E+307,$N$2:N1028)+1,"")</f>
        <v>#REF!</v>
      </c>
      <c r="O1029" s="31" t="e">
        <f>IF(AND($B1029=O$1),LOOKUP(9.99999999999999E+307,$O$2:O1028)+1,"")</f>
        <v>#REF!</v>
      </c>
      <c r="P1029" s="31" t="e">
        <f>IF(AND($B1029=P$1),LOOKUP(9.99999999999999E+307,$P$2:P1028)+1,"")</f>
        <v>#REF!</v>
      </c>
      <c r="Q1029" s="31" t="e">
        <f>IF(AND($B1029=Q$1),LOOKUP(9.99999999999999E+307,$Q$2:Q1028)+1,"")</f>
        <v>#REF!</v>
      </c>
      <c r="R1029" s="31">
        <f>IF(AND($B1029=R$1),LOOKUP(9.99999999999999E+307,$R$2:R1028)+1,"")</f>
        <v>863</v>
      </c>
      <c r="S1029" s="31">
        <f>IF(AND($B1029=S$1),LOOKUP(9.99999999999999E+307,$S$2:S1028)+1,"")</f>
        <v>863</v>
      </c>
      <c r="T1029" s="265"/>
      <c r="U1029" s="265"/>
      <c r="V1029" s="265"/>
      <c r="AA1029" s="254" t="str">
        <f t="shared" si="118"/>
        <v/>
      </c>
      <c r="AB1029" s="254" t="str">
        <f t="shared" si="119"/>
        <v/>
      </c>
      <c r="AC1029" s="255">
        <f t="shared" si="115"/>
        <v>0</v>
      </c>
      <c r="AD1029" s="255">
        <f t="shared" si="116"/>
        <v>3836</v>
      </c>
      <c r="AE1029" s="256" t="str">
        <f t="shared" si="120"/>
        <v/>
      </c>
      <c r="AF1029" s="252" t="str">
        <f t="shared" si="114"/>
        <v>-</v>
      </c>
    </row>
    <row r="1030" spans="1:32" ht="20.149999999999999" customHeight="1" x14ac:dyDescent="0.75">
      <c r="A1030" s="31">
        <v>1028</v>
      </c>
      <c r="B1030" s="237"/>
      <c r="C1030" s="257"/>
      <c r="D1030" s="257"/>
      <c r="E1030" s="264"/>
      <c r="F1030" s="264"/>
      <c r="G1030" s="253" t="str">
        <f t="shared" si="117"/>
        <v/>
      </c>
      <c r="H1030" s="31" t="str">
        <f>IF(AND(B1030=H$1),LOOKUP(9.99999999999999E+307,$H$2:H1029)+1,"")</f>
        <v/>
      </c>
      <c r="I1030" s="31" t="str">
        <f>IF(AND(B1030=I$1),LOOKUP(9.99999999999999E+307,$I$2:I1029)+1,"")</f>
        <v/>
      </c>
      <c r="J1030" s="31">
        <f>IF(AND(B1030=J$1),LOOKUP(9.99999999999999E+307,$J$2:J1029)+1,"")</f>
        <v>864</v>
      </c>
      <c r="K1030" s="31">
        <f>IF(AND(B1030=K$1),LOOKUP(9.99999999999999E+307,$K$2:K1029)+1,"")</f>
        <v>864</v>
      </c>
      <c r="L1030" s="31">
        <f>IF(AND(B1030=L$1),LOOKUP(9.99999999999999E+307,$L$2:L1029)+1,"")</f>
        <v>864</v>
      </c>
      <c r="M1030" s="31">
        <f>IF(AND(B1030=M$1),LOOKUP(9.99999999999999E+307,$M$2:M1029)+1,"")</f>
        <v>864</v>
      </c>
      <c r="N1030" s="31" t="e">
        <f>IF(AND(B1030=N$1),LOOKUP(9.99999999999999E+307,$N$2:N1029)+1,"")</f>
        <v>#REF!</v>
      </c>
      <c r="O1030" s="31" t="e">
        <f>IF(AND($B1030=O$1),LOOKUP(9.99999999999999E+307,$O$2:O1029)+1,"")</f>
        <v>#REF!</v>
      </c>
      <c r="P1030" s="31" t="e">
        <f>IF(AND($B1030=P$1),LOOKUP(9.99999999999999E+307,$P$2:P1029)+1,"")</f>
        <v>#REF!</v>
      </c>
      <c r="Q1030" s="31" t="e">
        <f>IF(AND($B1030=Q$1),LOOKUP(9.99999999999999E+307,$Q$2:Q1029)+1,"")</f>
        <v>#REF!</v>
      </c>
      <c r="R1030" s="31">
        <f>IF(AND($B1030=R$1),LOOKUP(9.99999999999999E+307,$R$2:R1029)+1,"")</f>
        <v>864</v>
      </c>
      <c r="S1030" s="31">
        <f>IF(AND($B1030=S$1),LOOKUP(9.99999999999999E+307,$S$2:S1029)+1,"")</f>
        <v>864</v>
      </c>
      <c r="T1030" s="265"/>
      <c r="U1030" s="265"/>
      <c r="V1030" s="265"/>
      <c r="AA1030" s="254" t="str">
        <f t="shared" si="118"/>
        <v/>
      </c>
      <c r="AB1030" s="254" t="str">
        <f t="shared" si="119"/>
        <v/>
      </c>
      <c r="AC1030" s="255">
        <f t="shared" si="115"/>
        <v>0</v>
      </c>
      <c r="AD1030" s="255">
        <f t="shared" si="116"/>
        <v>3836</v>
      </c>
      <c r="AE1030" s="256" t="str">
        <f t="shared" si="120"/>
        <v/>
      </c>
      <c r="AF1030" s="252" t="str">
        <f t="shared" si="114"/>
        <v>-</v>
      </c>
    </row>
    <row r="1031" spans="1:32" ht="20.149999999999999" customHeight="1" x14ac:dyDescent="0.75">
      <c r="A1031" s="31">
        <v>1029</v>
      </c>
      <c r="B1031" s="237"/>
      <c r="C1031" s="257"/>
      <c r="D1031" s="257"/>
      <c r="E1031" s="264"/>
      <c r="F1031" s="264"/>
      <c r="G1031" s="253" t="str">
        <f t="shared" si="117"/>
        <v/>
      </c>
      <c r="H1031" s="31" t="str">
        <f>IF(AND(B1031=H$1),LOOKUP(9.99999999999999E+307,$H$2:H1030)+1,"")</f>
        <v/>
      </c>
      <c r="I1031" s="31" t="str">
        <f>IF(AND(B1031=I$1),LOOKUP(9.99999999999999E+307,$I$2:I1030)+1,"")</f>
        <v/>
      </c>
      <c r="J1031" s="31">
        <f>IF(AND(B1031=J$1),LOOKUP(9.99999999999999E+307,$J$2:J1030)+1,"")</f>
        <v>865</v>
      </c>
      <c r="K1031" s="31">
        <f>IF(AND(B1031=K$1),LOOKUP(9.99999999999999E+307,$K$2:K1030)+1,"")</f>
        <v>865</v>
      </c>
      <c r="L1031" s="31">
        <f>IF(AND(B1031=L$1),LOOKUP(9.99999999999999E+307,$L$2:L1030)+1,"")</f>
        <v>865</v>
      </c>
      <c r="M1031" s="31">
        <f>IF(AND(B1031=M$1),LOOKUP(9.99999999999999E+307,$M$2:M1030)+1,"")</f>
        <v>865</v>
      </c>
      <c r="N1031" s="31" t="e">
        <f>IF(AND(B1031=N$1),LOOKUP(9.99999999999999E+307,$N$2:N1030)+1,"")</f>
        <v>#REF!</v>
      </c>
      <c r="O1031" s="31" t="e">
        <f>IF(AND($B1031=O$1),LOOKUP(9.99999999999999E+307,$O$2:O1030)+1,"")</f>
        <v>#REF!</v>
      </c>
      <c r="P1031" s="31" t="e">
        <f>IF(AND($B1031=P$1),LOOKUP(9.99999999999999E+307,$P$2:P1030)+1,"")</f>
        <v>#REF!</v>
      </c>
      <c r="Q1031" s="31" t="e">
        <f>IF(AND($B1031=Q$1),LOOKUP(9.99999999999999E+307,$Q$2:Q1030)+1,"")</f>
        <v>#REF!</v>
      </c>
      <c r="R1031" s="31">
        <f>IF(AND($B1031=R$1),LOOKUP(9.99999999999999E+307,$R$2:R1030)+1,"")</f>
        <v>865</v>
      </c>
      <c r="S1031" s="31">
        <f>IF(AND($B1031=S$1),LOOKUP(9.99999999999999E+307,$S$2:S1030)+1,"")</f>
        <v>865</v>
      </c>
      <c r="T1031" s="265"/>
      <c r="U1031" s="265"/>
      <c r="V1031" s="265"/>
      <c r="AA1031" s="254" t="str">
        <f t="shared" si="118"/>
        <v/>
      </c>
      <c r="AB1031" s="254" t="str">
        <f t="shared" si="119"/>
        <v/>
      </c>
      <c r="AC1031" s="255">
        <f t="shared" si="115"/>
        <v>0</v>
      </c>
      <c r="AD1031" s="255">
        <f t="shared" si="116"/>
        <v>3836</v>
      </c>
      <c r="AE1031" s="256" t="str">
        <f t="shared" si="120"/>
        <v/>
      </c>
      <c r="AF1031" s="252" t="str">
        <f t="shared" si="114"/>
        <v>-</v>
      </c>
    </row>
    <row r="1032" spans="1:32" ht="20.149999999999999" customHeight="1" x14ac:dyDescent="0.75">
      <c r="A1032" s="31">
        <v>1030</v>
      </c>
      <c r="B1032" s="237"/>
      <c r="C1032" s="257"/>
      <c r="D1032" s="257"/>
      <c r="E1032" s="264"/>
      <c r="F1032" s="264"/>
      <c r="G1032" s="253" t="str">
        <f t="shared" si="117"/>
        <v/>
      </c>
      <c r="H1032" s="31" t="str">
        <f>IF(AND(B1032=H$1),LOOKUP(9.99999999999999E+307,$H$2:H1031)+1,"")</f>
        <v/>
      </c>
      <c r="I1032" s="31" t="str">
        <f>IF(AND(B1032=I$1),LOOKUP(9.99999999999999E+307,$I$2:I1031)+1,"")</f>
        <v/>
      </c>
      <c r="J1032" s="31">
        <f>IF(AND(B1032=J$1),LOOKUP(9.99999999999999E+307,$J$2:J1031)+1,"")</f>
        <v>866</v>
      </c>
      <c r="K1032" s="31">
        <f>IF(AND(B1032=K$1),LOOKUP(9.99999999999999E+307,$K$2:K1031)+1,"")</f>
        <v>866</v>
      </c>
      <c r="L1032" s="31">
        <f>IF(AND(B1032=L$1),LOOKUP(9.99999999999999E+307,$L$2:L1031)+1,"")</f>
        <v>866</v>
      </c>
      <c r="M1032" s="31">
        <f>IF(AND(B1032=M$1),LOOKUP(9.99999999999999E+307,$M$2:M1031)+1,"")</f>
        <v>866</v>
      </c>
      <c r="N1032" s="31" t="e">
        <f>IF(AND(B1032=N$1),LOOKUP(9.99999999999999E+307,$N$2:N1031)+1,"")</f>
        <v>#REF!</v>
      </c>
      <c r="O1032" s="31" t="e">
        <f>IF(AND($B1032=O$1),LOOKUP(9.99999999999999E+307,$O$2:O1031)+1,"")</f>
        <v>#REF!</v>
      </c>
      <c r="P1032" s="31" t="e">
        <f>IF(AND($B1032=P$1),LOOKUP(9.99999999999999E+307,$P$2:P1031)+1,"")</f>
        <v>#REF!</v>
      </c>
      <c r="Q1032" s="31" t="e">
        <f>IF(AND($B1032=Q$1),LOOKUP(9.99999999999999E+307,$Q$2:Q1031)+1,"")</f>
        <v>#REF!</v>
      </c>
      <c r="R1032" s="31">
        <f>IF(AND($B1032=R$1),LOOKUP(9.99999999999999E+307,$R$2:R1031)+1,"")</f>
        <v>866</v>
      </c>
      <c r="S1032" s="31">
        <f>IF(AND($B1032=S$1),LOOKUP(9.99999999999999E+307,$S$2:S1031)+1,"")</f>
        <v>866</v>
      </c>
      <c r="T1032" s="265"/>
      <c r="U1032" s="265"/>
      <c r="V1032" s="265"/>
      <c r="AA1032" s="254" t="str">
        <f t="shared" si="118"/>
        <v/>
      </c>
      <c r="AB1032" s="254" t="str">
        <f t="shared" si="119"/>
        <v/>
      </c>
      <c r="AC1032" s="255">
        <f t="shared" si="115"/>
        <v>0</v>
      </c>
      <c r="AD1032" s="255">
        <f t="shared" si="116"/>
        <v>3836</v>
      </c>
      <c r="AE1032" s="256" t="str">
        <f t="shared" si="120"/>
        <v/>
      </c>
      <c r="AF1032" s="252" t="str">
        <f t="shared" si="114"/>
        <v>-</v>
      </c>
    </row>
    <row r="1033" spans="1:32" ht="20.149999999999999" customHeight="1" x14ac:dyDescent="0.75">
      <c r="A1033" s="31">
        <v>1031</v>
      </c>
      <c r="B1033" s="237"/>
      <c r="C1033" s="257"/>
      <c r="D1033" s="257"/>
      <c r="E1033" s="264"/>
      <c r="F1033" s="264"/>
      <c r="G1033" s="253" t="str">
        <f t="shared" si="117"/>
        <v/>
      </c>
      <c r="H1033" s="31" t="str">
        <f>IF(AND(B1033=H$1),LOOKUP(9.99999999999999E+307,$H$2:H1032)+1,"")</f>
        <v/>
      </c>
      <c r="I1033" s="31" t="str">
        <f>IF(AND(B1033=I$1),LOOKUP(9.99999999999999E+307,$I$2:I1032)+1,"")</f>
        <v/>
      </c>
      <c r="J1033" s="31">
        <f>IF(AND(B1033=J$1),LOOKUP(9.99999999999999E+307,$J$2:J1032)+1,"")</f>
        <v>867</v>
      </c>
      <c r="K1033" s="31">
        <f>IF(AND(B1033=K$1),LOOKUP(9.99999999999999E+307,$K$2:K1032)+1,"")</f>
        <v>867</v>
      </c>
      <c r="L1033" s="31">
        <f>IF(AND(B1033=L$1),LOOKUP(9.99999999999999E+307,$L$2:L1032)+1,"")</f>
        <v>867</v>
      </c>
      <c r="M1033" s="31">
        <f>IF(AND(B1033=M$1),LOOKUP(9.99999999999999E+307,$M$2:M1032)+1,"")</f>
        <v>867</v>
      </c>
      <c r="N1033" s="31" t="e">
        <f>IF(AND(B1033=N$1),LOOKUP(9.99999999999999E+307,$N$2:N1032)+1,"")</f>
        <v>#REF!</v>
      </c>
      <c r="O1033" s="31" t="e">
        <f>IF(AND($B1033=O$1),LOOKUP(9.99999999999999E+307,$O$2:O1032)+1,"")</f>
        <v>#REF!</v>
      </c>
      <c r="P1033" s="31" t="e">
        <f>IF(AND($B1033=P$1),LOOKUP(9.99999999999999E+307,$P$2:P1032)+1,"")</f>
        <v>#REF!</v>
      </c>
      <c r="Q1033" s="31" t="e">
        <f>IF(AND($B1033=Q$1),LOOKUP(9.99999999999999E+307,$Q$2:Q1032)+1,"")</f>
        <v>#REF!</v>
      </c>
      <c r="R1033" s="31">
        <f>IF(AND($B1033=R$1),LOOKUP(9.99999999999999E+307,$R$2:R1032)+1,"")</f>
        <v>867</v>
      </c>
      <c r="S1033" s="31">
        <f>IF(AND($B1033=S$1),LOOKUP(9.99999999999999E+307,$S$2:S1032)+1,"")</f>
        <v>867</v>
      </c>
      <c r="T1033" s="265"/>
      <c r="U1033" s="265"/>
      <c r="V1033" s="265"/>
      <c r="AA1033" s="254" t="str">
        <f t="shared" si="118"/>
        <v/>
      </c>
      <c r="AB1033" s="254" t="str">
        <f t="shared" si="119"/>
        <v/>
      </c>
      <c r="AC1033" s="255">
        <f t="shared" si="115"/>
        <v>0</v>
      </c>
      <c r="AD1033" s="255">
        <f t="shared" si="116"/>
        <v>3836</v>
      </c>
      <c r="AE1033" s="256" t="str">
        <f t="shared" si="120"/>
        <v/>
      </c>
      <c r="AF1033" s="252" t="str">
        <f t="shared" si="114"/>
        <v>-</v>
      </c>
    </row>
    <row r="1034" spans="1:32" ht="20.149999999999999" customHeight="1" x14ac:dyDescent="0.75">
      <c r="A1034" s="31">
        <v>1032</v>
      </c>
      <c r="B1034" s="237"/>
      <c r="C1034" s="257"/>
      <c r="D1034" s="257"/>
      <c r="E1034" s="264"/>
      <c r="F1034" s="264"/>
      <c r="G1034" s="253" t="str">
        <f t="shared" si="117"/>
        <v/>
      </c>
      <c r="H1034" s="31" t="str">
        <f>IF(AND(B1034=H$1),LOOKUP(9.99999999999999E+307,$H$2:H1033)+1,"")</f>
        <v/>
      </c>
      <c r="I1034" s="31" t="str">
        <f>IF(AND(B1034=I$1),LOOKUP(9.99999999999999E+307,$I$2:I1033)+1,"")</f>
        <v/>
      </c>
      <c r="J1034" s="31">
        <f>IF(AND(B1034=J$1),LOOKUP(9.99999999999999E+307,$J$2:J1033)+1,"")</f>
        <v>868</v>
      </c>
      <c r="K1034" s="31">
        <f>IF(AND(B1034=K$1),LOOKUP(9.99999999999999E+307,$K$2:K1033)+1,"")</f>
        <v>868</v>
      </c>
      <c r="L1034" s="31">
        <f>IF(AND(B1034=L$1),LOOKUP(9.99999999999999E+307,$L$2:L1033)+1,"")</f>
        <v>868</v>
      </c>
      <c r="M1034" s="31">
        <f>IF(AND(B1034=M$1),LOOKUP(9.99999999999999E+307,$M$2:M1033)+1,"")</f>
        <v>868</v>
      </c>
      <c r="N1034" s="31" t="e">
        <f>IF(AND(B1034=N$1),LOOKUP(9.99999999999999E+307,$N$2:N1033)+1,"")</f>
        <v>#REF!</v>
      </c>
      <c r="O1034" s="31" t="e">
        <f>IF(AND($B1034=O$1),LOOKUP(9.99999999999999E+307,$O$2:O1033)+1,"")</f>
        <v>#REF!</v>
      </c>
      <c r="P1034" s="31" t="e">
        <f>IF(AND($B1034=P$1),LOOKUP(9.99999999999999E+307,$P$2:P1033)+1,"")</f>
        <v>#REF!</v>
      </c>
      <c r="Q1034" s="31" t="e">
        <f>IF(AND($B1034=Q$1),LOOKUP(9.99999999999999E+307,$Q$2:Q1033)+1,"")</f>
        <v>#REF!</v>
      </c>
      <c r="R1034" s="31">
        <f>IF(AND($B1034=R$1),LOOKUP(9.99999999999999E+307,$R$2:R1033)+1,"")</f>
        <v>868</v>
      </c>
      <c r="S1034" s="31">
        <f>IF(AND($B1034=S$1),LOOKUP(9.99999999999999E+307,$S$2:S1033)+1,"")</f>
        <v>868</v>
      </c>
      <c r="T1034" s="265"/>
      <c r="U1034" s="265"/>
      <c r="V1034" s="265"/>
      <c r="AA1034" s="254" t="str">
        <f t="shared" si="118"/>
        <v/>
      </c>
      <c r="AB1034" s="254" t="str">
        <f t="shared" si="119"/>
        <v/>
      </c>
      <c r="AC1034" s="255">
        <f t="shared" si="115"/>
        <v>0</v>
      </c>
      <c r="AD1034" s="255">
        <f t="shared" si="116"/>
        <v>3836</v>
      </c>
      <c r="AE1034" s="256" t="str">
        <f t="shared" si="120"/>
        <v/>
      </c>
      <c r="AF1034" s="252" t="str">
        <f t="shared" si="114"/>
        <v>-</v>
      </c>
    </row>
    <row r="1035" spans="1:32" ht="20.149999999999999" customHeight="1" x14ac:dyDescent="0.75">
      <c r="A1035" s="31">
        <v>1033</v>
      </c>
      <c r="B1035" s="237"/>
      <c r="C1035" s="257"/>
      <c r="D1035" s="257"/>
      <c r="E1035" s="262"/>
      <c r="F1035" s="262"/>
      <c r="G1035" s="253" t="str">
        <f t="shared" si="117"/>
        <v/>
      </c>
      <c r="H1035" s="31" t="str">
        <f>IF(AND(B1035=H$1),LOOKUP(9.99999999999999E+307,$H$2:H1034)+1,"")</f>
        <v/>
      </c>
      <c r="I1035" s="31" t="str">
        <f>IF(AND(B1035=I$1),LOOKUP(9.99999999999999E+307,$I$2:I1034)+1,"")</f>
        <v/>
      </c>
      <c r="J1035" s="31">
        <f>IF(AND(B1035=J$1),LOOKUP(9.99999999999999E+307,$J$2:J1034)+1,"")</f>
        <v>869</v>
      </c>
      <c r="K1035" s="31">
        <f>IF(AND(B1035=K$1),LOOKUP(9.99999999999999E+307,$K$2:K1034)+1,"")</f>
        <v>869</v>
      </c>
      <c r="L1035" s="31">
        <f>IF(AND(B1035=L$1),LOOKUP(9.99999999999999E+307,$L$2:L1034)+1,"")</f>
        <v>869</v>
      </c>
      <c r="M1035" s="31">
        <f>IF(AND(B1035=M$1),LOOKUP(9.99999999999999E+307,$M$2:M1034)+1,"")</f>
        <v>869</v>
      </c>
      <c r="N1035" s="31" t="e">
        <f>IF(AND(B1035=N$1),LOOKUP(9.99999999999999E+307,$N$2:N1034)+1,"")</f>
        <v>#REF!</v>
      </c>
      <c r="O1035" s="31" t="e">
        <f>IF(AND($B1035=O$1),LOOKUP(9.99999999999999E+307,$O$2:O1034)+1,"")</f>
        <v>#REF!</v>
      </c>
      <c r="P1035" s="31" t="e">
        <f>IF(AND($B1035=P$1),LOOKUP(9.99999999999999E+307,$P$2:P1034)+1,"")</f>
        <v>#REF!</v>
      </c>
      <c r="Q1035" s="31" t="e">
        <f>IF(AND($B1035=Q$1),LOOKUP(9.99999999999999E+307,$Q$2:Q1034)+1,"")</f>
        <v>#REF!</v>
      </c>
      <c r="R1035" s="31">
        <f>IF(AND($B1035=R$1),LOOKUP(9.99999999999999E+307,$R$2:R1034)+1,"")</f>
        <v>869</v>
      </c>
      <c r="S1035" s="31">
        <f>IF(AND($B1035=S$1),LOOKUP(9.99999999999999E+307,$S$2:S1034)+1,"")</f>
        <v>869</v>
      </c>
      <c r="T1035" s="265"/>
      <c r="U1035" s="265"/>
      <c r="V1035" s="265"/>
      <c r="AA1035" s="254" t="str">
        <f t="shared" si="118"/>
        <v/>
      </c>
      <c r="AB1035" s="254" t="str">
        <f t="shared" si="119"/>
        <v/>
      </c>
      <c r="AC1035" s="255">
        <f t="shared" si="115"/>
        <v>0</v>
      </c>
      <c r="AD1035" s="255">
        <f t="shared" si="116"/>
        <v>3836</v>
      </c>
      <c r="AE1035" s="256" t="str">
        <f t="shared" si="120"/>
        <v/>
      </c>
      <c r="AF1035" s="252" t="str">
        <f t="shared" si="114"/>
        <v>-</v>
      </c>
    </row>
    <row r="1036" spans="1:32" ht="20.149999999999999" customHeight="1" x14ac:dyDescent="0.75">
      <c r="A1036" s="31">
        <v>1034</v>
      </c>
      <c r="B1036" s="237"/>
      <c r="C1036" s="257"/>
      <c r="D1036" s="257"/>
      <c r="E1036" s="262"/>
      <c r="F1036" s="262"/>
      <c r="G1036" s="253" t="str">
        <f t="shared" si="117"/>
        <v/>
      </c>
      <c r="H1036" s="31" t="str">
        <f>IF(AND(B1036=H$1),LOOKUP(9.99999999999999E+307,$H$2:H1035)+1,"")</f>
        <v/>
      </c>
      <c r="I1036" s="31" t="str">
        <f>IF(AND(B1036=I$1),LOOKUP(9.99999999999999E+307,$I$2:I1035)+1,"")</f>
        <v/>
      </c>
      <c r="J1036" s="31">
        <f>IF(AND(B1036=J$1),LOOKUP(9.99999999999999E+307,$J$2:J1035)+1,"")</f>
        <v>870</v>
      </c>
      <c r="K1036" s="31">
        <f>IF(AND(B1036=K$1),LOOKUP(9.99999999999999E+307,$K$2:K1035)+1,"")</f>
        <v>870</v>
      </c>
      <c r="L1036" s="31">
        <f>IF(AND(B1036=L$1),LOOKUP(9.99999999999999E+307,$L$2:L1035)+1,"")</f>
        <v>870</v>
      </c>
      <c r="M1036" s="31">
        <f>IF(AND(B1036=M$1),LOOKUP(9.99999999999999E+307,$M$2:M1035)+1,"")</f>
        <v>870</v>
      </c>
      <c r="N1036" s="31" t="e">
        <f>IF(AND(B1036=N$1),LOOKUP(9.99999999999999E+307,$N$2:N1035)+1,"")</f>
        <v>#REF!</v>
      </c>
      <c r="O1036" s="31" t="e">
        <f>IF(AND($B1036=O$1),LOOKUP(9.99999999999999E+307,$O$2:O1035)+1,"")</f>
        <v>#REF!</v>
      </c>
      <c r="P1036" s="31" t="e">
        <f>IF(AND($B1036=P$1),LOOKUP(9.99999999999999E+307,$P$2:P1035)+1,"")</f>
        <v>#REF!</v>
      </c>
      <c r="Q1036" s="31" t="e">
        <f>IF(AND($B1036=Q$1),LOOKUP(9.99999999999999E+307,$Q$2:Q1035)+1,"")</f>
        <v>#REF!</v>
      </c>
      <c r="R1036" s="31">
        <f>IF(AND($B1036=R$1),LOOKUP(9.99999999999999E+307,$R$2:R1035)+1,"")</f>
        <v>870</v>
      </c>
      <c r="S1036" s="31">
        <f>IF(AND($B1036=S$1),LOOKUP(9.99999999999999E+307,$S$2:S1035)+1,"")</f>
        <v>870</v>
      </c>
      <c r="T1036" s="265"/>
      <c r="U1036" s="265"/>
      <c r="V1036" s="265"/>
      <c r="AA1036" s="254" t="str">
        <f t="shared" si="118"/>
        <v/>
      </c>
      <c r="AB1036" s="254" t="str">
        <f t="shared" si="119"/>
        <v/>
      </c>
      <c r="AC1036" s="255">
        <f t="shared" si="115"/>
        <v>0</v>
      </c>
      <c r="AD1036" s="255">
        <f t="shared" si="116"/>
        <v>3836</v>
      </c>
      <c r="AE1036" s="256" t="str">
        <f t="shared" si="120"/>
        <v/>
      </c>
      <c r="AF1036" s="252" t="str">
        <f t="shared" si="114"/>
        <v>-</v>
      </c>
    </row>
    <row r="1037" spans="1:32" ht="20.149999999999999" customHeight="1" x14ac:dyDescent="0.75">
      <c r="A1037" s="31">
        <v>1035</v>
      </c>
      <c r="B1037" s="237"/>
      <c r="C1037" s="257"/>
      <c r="D1037" s="257"/>
      <c r="E1037" s="264"/>
      <c r="F1037" s="264"/>
      <c r="G1037" s="253" t="str">
        <f t="shared" si="117"/>
        <v/>
      </c>
      <c r="H1037" s="31" t="str">
        <f>IF(AND(B1037=H$1),LOOKUP(9.99999999999999E+307,$H$2:H1036)+1,"")</f>
        <v/>
      </c>
      <c r="I1037" s="31" t="str">
        <f>IF(AND(B1037=I$1),LOOKUP(9.99999999999999E+307,$I$2:I1036)+1,"")</f>
        <v/>
      </c>
      <c r="J1037" s="31">
        <f>IF(AND(B1037=J$1),LOOKUP(9.99999999999999E+307,$J$2:J1036)+1,"")</f>
        <v>871</v>
      </c>
      <c r="K1037" s="31">
        <f>IF(AND(B1037=K$1),LOOKUP(9.99999999999999E+307,$K$2:K1036)+1,"")</f>
        <v>871</v>
      </c>
      <c r="L1037" s="31">
        <f>IF(AND(B1037=L$1),LOOKUP(9.99999999999999E+307,$L$2:L1036)+1,"")</f>
        <v>871</v>
      </c>
      <c r="M1037" s="31">
        <f>IF(AND(B1037=M$1),LOOKUP(9.99999999999999E+307,$M$2:M1036)+1,"")</f>
        <v>871</v>
      </c>
      <c r="N1037" s="31" t="e">
        <f>IF(AND(B1037=N$1),LOOKUP(9.99999999999999E+307,$N$2:N1036)+1,"")</f>
        <v>#REF!</v>
      </c>
      <c r="O1037" s="31" t="e">
        <f>IF(AND($B1037=O$1),LOOKUP(9.99999999999999E+307,$O$2:O1036)+1,"")</f>
        <v>#REF!</v>
      </c>
      <c r="P1037" s="31" t="e">
        <f>IF(AND($B1037=P$1),LOOKUP(9.99999999999999E+307,$P$2:P1036)+1,"")</f>
        <v>#REF!</v>
      </c>
      <c r="Q1037" s="31" t="e">
        <f>IF(AND($B1037=Q$1),LOOKUP(9.99999999999999E+307,$Q$2:Q1036)+1,"")</f>
        <v>#REF!</v>
      </c>
      <c r="R1037" s="31">
        <f>IF(AND($B1037=R$1),LOOKUP(9.99999999999999E+307,$R$2:R1036)+1,"")</f>
        <v>871</v>
      </c>
      <c r="S1037" s="31">
        <f>IF(AND($B1037=S$1),LOOKUP(9.99999999999999E+307,$S$2:S1036)+1,"")</f>
        <v>871</v>
      </c>
      <c r="T1037" s="265"/>
      <c r="U1037" s="265"/>
      <c r="V1037" s="265"/>
      <c r="AA1037" s="254" t="str">
        <f t="shared" si="118"/>
        <v/>
      </c>
      <c r="AB1037" s="254" t="str">
        <f t="shared" si="119"/>
        <v/>
      </c>
      <c r="AC1037" s="255">
        <f t="shared" si="115"/>
        <v>0</v>
      </c>
      <c r="AD1037" s="255">
        <f t="shared" si="116"/>
        <v>3836</v>
      </c>
      <c r="AE1037" s="256" t="str">
        <f t="shared" si="120"/>
        <v/>
      </c>
      <c r="AF1037" s="252" t="str">
        <f t="shared" si="114"/>
        <v>-</v>
      </c>
    </row>
    <row r="1038" spans="1:32" ht="20.149999999999999" customHeight="1" x14ac:dyDescent="0.75">
      <c r="A1038" s="31">
        <v>1036</v>
      </c>
      <c r="B1038" s="237"/>
      <c r="C1038" s="257"/>
      <c r="D1038" s="257"/>
      <c r="E1038" s="264"/>
      <c r="F1038" s="264"/>
      <c r="G1038" s="253" t="str">
        <f t="shared" si="117"/>
        <v/>
      </c>
      <c r="H1038" s="31" t="str">
        <f>IF(AND(B1038=H$1),LOOKUP(9.99999999999999E+307,$H$2:H1037)+1,"")</f>
        <v/>
      </c>
      <c r="I1038" s="31" t="str">
        <f>IF(AND(B1038=I$1),LOOKUP(9.99999999999999E+307,$I$2:I1037)+1,"")</f>
        <v/>
      </c>
      <c r="J1038" s="31">
        <f>IF(AND(B1038=J$1),LOOKUP(9.99999999999999E+307,$J$2:J1037)+1,"")</f>
        <v>872</v>
      </c>
      <c r="K1038" s="31">
        <f>IF(AND(B1038=K$1),LOOKUP(9.99999999999999E+307,$K$2:K1037)+1,"")</f>
        <v>872</v>
      </c>
      <c r="L1038" s="31">
        <f>IF(AND(B1038=L$1),LOOKUP(9.99999999999999E+307,$L$2:L1037)+1,"")</f>
        <v>872</v>
      </c>
      <c r="M1038" s="31">
        <f>IF(AND(B1038=M$1),LOOKUP(9.99999999999999E+307,$M$2:M1037)+1,"")</f>
        <v>872</v>
      </c>
      <c r="N1038" s="31" t="e">
        <f>IF(AND(B1038=N$1),LOOKUP(9.99999999999999E+307,$N$2:N1037)+1,"")</f>
        <v>#REF!</v>
      </c>
      <c r="O1038" s="31" t="e">
        <f>IF(AND($B1038=O$1),LOOKUP(9.99999999999999E+307,$O$2:O1037)+1,"")</f>
        <v>#REF!</v>
      </c>
      <c r="P1038" s="31" t="e">
        <f>IF(AND($B1038=P$1),LOOKUP(9.99999999999999E+307,$P$2:P1037)+1,"")</f>
        <v>#REF!</v>
      </c>
      <c r="Q1038" s="31" t="e">
        <f>IF(AND($B1038=Q$1),LOOKUP(9.99999999999999E+307,$Q$2:Q1037)+1,"")</f>
        <v>#REF!</v>
      </c>
      <c r="R1038" s="31">
        <f>IF(AND($B1038=R$1),LOOKUP(9.99999999999999E+307,$R$2:R1037)+1,"")</f>
        <v>872</v>
      </c>
      <c r="S1038" s="31">
        <f>IF(AND($B1038=S$1),LOOKUP(9.99999999999999E+307,$S$2:S1037)+1,"")</f>
        <v>872</v>
      </c>
      <c r="T1038" s="265"/>
      <c r="U1038" s="265"/>
      <c r="V1038" s="265"/>
      <c r="AA1038" s="254" t="str">
        <f t="shared" si="118"/>
        <v/>
      </c>
      <c r="AB1038" s="254" t="str">
        <f t="shared" si="119"/>
        <v/>
      </c>
      <c r="AC1038" s="255">
        <f t="shared" si="115"/>
        <v>0</v>
      </c>
      <c r="AD1038" s="255">
        <f t="shared" si="116"/>
        <v>3836</v>
      </c>
      <c r="AE1038" s="256" t="str">
        <f t="shared" si="120"/>
        <v/>
      </c>
      <c r="AF1038" s="252" t="str">
        <f t="shared" si="114"/>
        <v>-</v>
      </c>
    </row>
    <row r="1039" spans="1:32" ht="20.149999999999999" customHeight="1" x14ac:dyDescent="0.75">
      <c r="A1039" s="31">
        <v>1037</v>
      </c>
      <c r="B1039" s="237"/>
      <c r="C1039" s="257"/>
      <c r="D1039" s="257"/>
      <c r="E1039" s="264"/>
      <c r="F1039" s="264"/>
      <c r="G1039" s="253" t="str">
        <f t="shared" si="117"/>
        <v/>
      </c>
      <c r="H1039" s="31" t="str">
        <f>IF(AND(B1039=H$1),LOOKUP(9.99999999999999E+307,$H$2:H1038)+1,"")</f>
        <v/>
      </c>
      <c r="I1039" s="31" t="str">
        <f>IF(AND(B1039=I$1),LOOKUP(9.99999999999999E+307,$I$2:I1038)+1,"")</f>
        <v/>
      </c>
      <c r="J1039" s="31">
        <f>IF(AND(B1039=J$1),LOOKUP(9.99999999999999E+307,$J$2:J1038)+1,"")</f>
        <v>873</v>
      </c>
      <c r="K1039" s="31">
        <f>IF(AND(B1039=K$1),LOOKUP(9.99999999999999E+307,$K$2:K1038)+1,"")</f>
        <v>873</v>
      </c>
      <c r="L1039" s="31">
        <f>IF(AND(B1039=L$1),LOOKUP(9.99999999999999E+307,$L$2:L1038)+1,"")</f>
        <v>873</v>
      </c>
      <c r="M1039" s="31">
        <f>IF(AND(B1039=M$1),LOOKUP(9.99999999999999E+307,$M$2:M1038)+1,"")</f>
        <v>873</v>
      </c>
      <c r="N1039" s="31" t="e">
        <f>IF(AND(B1039=N$1),LOOKUP(9.99999999999999E+307,$N$2:N1038)+1,"")</f>
        <v>#REF!</v>
      </c>
      <c r="O1039" s="31" t="e">
        <f>IF(AND($B1039=O$1),LOOKUP(9.99999999999999E+307,$O$2:O1038)+1,"")</f>
        <v>#REF!</v>
      </c>
      <c r="P1039" s="31" t="e">
        <f>IF(AND($B1039=P$1),LOOKUP(9.99999999999999E+307,$P$2:P1038)+1,"")</f>
        <v>#REF!</v>
      </c>
      <c r="Q1039" s="31" t="e">
        <f>IF(AND($B1039=Q$1),LOOKUP(9.99999999999999E+307,$Q$2:Q1038)+1,"")</f>
        <v>#REF!</v>
      </c>
      <c r="R1039" s="31">
        <f>IF(AND($B1039=R$1),LOOKUP(9.99999999999999E+307,$R$2:R1038)+1,"")</f>
        <v>873</v>
      </c>
      <c r="S1039" s="31">
        <f>IF(AND($B1039=S$1),LOOKUP(9.99999999999999E+307,$S$2:S1038)+1,"")</f>
        <v>873</v>
      </c>
      <c r="T1039" s="265"/>
      <c r="U1039" s="265"/>
      <c r="V1039" s="265"/>
      <c r="AA1039" s="254" t="str">
        <f t="shared" si="118"/>
        <v/>
      </c>
      <c r="AB1039" s="254" t="str">
        <f t="shared" si="119"/>
        <v/>
      </c>
      <c r="AC1039" s="255">
        <f t="shared" si="115"/>
        <v>0</v>
      </c>
      <c r="AD1039" s="255">
        <f t="shared" si="116"/>
        <v>3836</v>
      </c>
      <c r="AE1039" s="256" t="str">
        <f t="shared" si="120"/>
        <v/>
      </c>
      <c r="AF1039" s="252" t="str">
        <f t="shared" si="114"/>
        <v>-</v>
      </c>
    </row>
    <row r="1040" spans="1:32" ht="20.149999999999999" customHeight="1" x14ac:dyDescent="0.75">
      <c r="A1040" s="31">
        <v>1038</v>
      </c>
      <c r="B1040" s="237"/>
      <c r="C1040" s="257"/>
      <c r="D1040" s="257"/>
      <c r="E1040" s="264"/>
      <c r="F1040" s="264"/>
      <c r="G1040" s="253" t="str">
        <f t="shared" si="117"/>
        <v/>
      </c>
      <c r="H1040" s="31" t="str">
        <f>IF(AND(B1040=H$1),LOOKUP(9.99999999999999E+307,$H$2:H1039)+1,"")</f>
        <v/>
      </c>
      <c r="I1040" s="31" t="str">
        <f>IF(AND(B1040=I$1),LOOKUP(9.99999999999999E+307,$I$2:I1039)+1,"")</f>
        <v/>
      </c>
      <c r="J1040" s="31">
        <f>IF(AND(B1040=J$1),LOOKUP(9.99999999999999E+307,$J$2:J1039)+1,"")</f>
        <v>874</v>
      </c>
      <c r="K1040" s="31">
        <f>IF(AND(B1040=K$1),LOOKUP(9.99999999999999E+307,$K$2:K1039)+1,"")</f>
        <v>874</v>
      </c>
      <c r="L1040" s="31">
        <f>IF(AND(B1040=L$1),LOOKUP(9.99999999999999E+307,$L$2:L1039)+1,"")</f>
        <v>874</v>
      </c>
      <c r="M1040" s="31">
        <f>IF(AND(B1040=M$1),LOOKUP(9.99999999999999E+307,$M$2:M1039)+1,"")</f>
        <v>874</v>
      </c>
      <c r="N1040" s="31" t="e">
        <f>IF(AND(B1040=N$1),LOOKUP(9.99999999999999E+307,$N$2:N1039)+1,"")</f>
        <v>#REF!</v>
      </c>
      <c r="O1040" s="31" t="e">
        <f>IF(AND($B1040=O$1),LOOKUP(9.99999999999999E+307,$O$2:O1039)+1,"")</f>
        <v>#REF!</v>
      </c>
      <c r="P1040" s="31" t="e">
        <f>IF(AND($B1040=P$1),LOOKUP(9.99999999999999E+307,$P$2:P1039)+1,"")</f>
        <v>#REF!</v>
      </c>
      <c r="Q1040" s="31" t="e">
        <f>IF(AND($B1040=Q$1),LOOKUP(9.99999999999999E+307,$Q$2:Q1039)+1,"")</f>
        <v>#REF!</v>
      </c>
      <c r="R1040" s="31">
        <f>IF(AND($B1040=R$1),LOOKUP(9.99999999999999E+307,$R$2:R1039)+1,"")</f>
        <v>874</v>
      </c>
      <c r="S1040" s="31">
        <f>IF(AND($B1040=S$1),LOOKUP(9.99999999999999E+307,$S$2:S1039)+1,"")</f>
        <v>874</v>
      </c>
      <c r="T1040" s="265"/>
      <c r="U1040" s="265"/>
      <c r="V1040" s="265"/>
      <c r="AA1040" s="254" t="str">
        <f t="shared" si="118"/>
        <v/>
      </c>
      <c r="AB1040" s="254" t="str">
        <f t="shared" si="119"/>
        <v/>
      </c>
      <c r="AC1040" s="255">
        <f t="shared" si="115"/>
        <v>0</v>
      </c>
      <c r="AD1040" s="255">
        <f t="shared" si="116"/>
        <v>3836</v>
      </c>
      <c r="AE1040" s="256" t="str">
        <f t="shared" si="120"/>
        <v/>
      </c>
      <c r="AF1040" s="252" t="str">
        <f t="shared" si="114"/>
        <v>-</v>
      </c>
    </row>
    <row r="1041" spans="1:32" ht="20.149999999999999" customHeight="1" x14ac:dyDescent="0.75">
      <c r="A1041" s="31">
        <v>1039</v>
      </c>
      <c r="B1041" s="237"/>
      <c r="C1041" s="257"/>
      <c r="D1041" s="257"/>
      <c r="E1041" s="264"/>
      <c r="F1041" s="264"/>
      <c r="G1041" s="253" t="str">
        <f t="shared" si="117"/>
        <v/>
      </c>
      <c r="H1041" s="31" t="str">
        <f>IF(AND(B1041=H$1),LOOKUP(9.99999999999999E+307,$H$2:H1040)+1,"")</f>
        <v/>
      </c>
      <c r="I1041" s="31" t="str">
        <f>IF(AND(B1041=I$1),LOOKUP(9.99999999999999E+307,$I$2:I1040)+1,"")</f>
        <v/>
      </c>
      <c r="J1041" s="31">
        <f>IF(AND(B1041=J$1),LOOKUP(9.99999999999999E+307,$J$2:J1040)+1,"")</f>
        <v>875</v>
      </c>
      <c r="K1041" s="31">
        <f>IF(AND(B1041=K$1),LOOKUP(9.99999999999999E+307,$K$2:K1040)+1,"")</f>
        <v>875</v>
      </c>
      <c r="L1041" s="31">
        <f>IF(AND(B1041=L$1),LOOKUP(9.99999999999999E+307,$L$2:L1040)+1,"")</f>
        <v>875</v>
      </c>
      <c r="M1041" s="31">
        <f>IF(AND(B1041=M$1),LOOKUP(9.99999999999999E+307,$M$2:M1040)+1,"")</f>
        <v>875</v>
      </c>
      <c r="N1041" s="31" t="e">
        <f>IF(AND(B1041=N$1),LOOKUP(9.99999999999999E+307,$N$2:N1040)+1,"")</f>
        <v>#REF!</v>
      </c>
      <c r="O1041" s="31" t="e">
        <f>IF(AND($B1041=O$1),LOOKUP(9.99999999999999E+307,$O$2:O1040)+1,"")</f>
        <v>#REF!</v>
      </c>
      <c r="P1041" s="31" t="e">
        <f>IF(AND($B1041=P$1),LOOKUP(9.99999999999999E+307,$P$2:P1040)+1,"")</f>
        <v>#REF!</v>
      </c>
      <c r="Q1041" s="31" t="e">
        <f>IF(AND($B1041=Q$1),LOOKUP(9.99999999999999E+307,$Q$2:Q1040)+1,"")</f>
        <v>#REF!</v>
      </c>
      <c r="R1041" s="31">
        <f>IF(AND($B1041=R$1),LOOKUP(9.99999999999999E+307,$R$2:R1040)+1,"")</f>
        <v>875</v>
      </c>
      <c r="S1041" s="31">
        <f>IF(AND($B1041=S$1),LOOKUP(9.99999999999999E+307,$S$2:S1040)+1,"")</f>
        <v>875</v>
      </c>
      <c r="T1041" s="265"/>
      <c r="U1041" s="265"/>
      <c r="V1041" s="265"/>
      <c r="AA1041" s="254" t="str">
        <f t="shared" si="118"/>
        <v/>
      </c>
      <c r="AB1041" s="254" t="str">
        <f t="shared" si="119"/>
        <v/>
      </c>
      <c r="AC1041" s="255">
        <f t="shared" si="115"/>
        <v>0</v>
      </c>
      <c r="AD1041" s="255">
        <f t="shared" si="116"/>
        <v>3836</v>
      </c>
      <c r="AE1041" s="256" t="str">
        <f t="shared" si="120"/>
        <v/>
      </c>
      <c r="AF1041" s="252" t="str">
        <f t="shared" si="114"/>
        <v>-</v>
      </c>
    </row>
    <row r="1042" spans="1:32" ht="20.149999999999999" customHeight="1" x14ac:dyDescent="0.75">
      <c r="A1042" s="31">
        <v>1040</v>
      </c>
      <c r="B1042" s="237"/>
      <c r="C1042" s="257"/>
      <c r="D1042" s="257"/>
      <c r="E1042" s="262"/>
      <c r="F1042" s="262"/>
      <c r="G1042" s="253" t="str">
        <f t="shared" si="117"/>
        <v/>
      </c>
      <c r="H1042" s="31" t="str">
        <f>IF(AND(B1042=H$1),LOOKUP(9.99999999999999E+307,$H$2:H1041)+1,"")</f>
        <v/>
      </c>
      <c r="I1042" s="31" t="str">
        <f>IF(AND(B1042=I$1),LOOKUP(9.99999999999999E+307,$I$2:I1041)+1,"")</f>
        <v/>
      </c>
      <c r="J1042" s="31">
        <f>IF(AND(B1042=J$1),LOOKUP(9.99999999999999E+307,$J$2:J1041)+1,"")</f>
        <v>876</v>
      </c>
      <c r="K1042" s="31">
        <f>IF(AND(B1042=K$1),LOOKUP(9.99999999999999E+307,$K$2:K1041)+1,"")</f>
        <v>876</v>
      </c>
      <c r="L1042" s="31">
        <f>IF(AND(B1042=L$1),LOOKUP(9.99999999999999E+307,$L$2:L1041)+1,"")</f>
        <v>876</v>
      </c>
      <c r="M1042" s="31">
        <f>IF(AND(B1042=M$1),LOOKUP(9.99999999999999E+307,$M$2:M1041)+1,"")</f>
        <v>876</v>
      </c>
      <c r="N1042" s="31" t="e">
        <f>IF(AND(B1042=N$1),LOOKUP(9.99999999999999E+307,$N$2:N1041)+1,"")</f>
        <v>#REF!</v>
      </c>
      <c r="O1042" s="31" t="e">
        <f>IF(AND($B1042=O$1),LOOKUP(9.99999999999999E+307,$O$2:O1041)+1,"")</f>
        <v>#REF!</v>
      </c>
      <c r="P1042" s="31" t="e">
        <f>IF(AND($B1042=P$1),LOOKUP(9.99999999999999E+307,$P$2:P1041)+1,"")</f>
        <v>#REF!</v>
      </c>
      <c r="Q1042" s="31" t="e">
        <f>IF(AND($B1042=Q$1),LOOKUP(9.99999999999999E+307,$Q$2:Q1041)+1,"")</f>
        <v>#REF!</v>
      </c>
      <c r="R1042" s="31">
        <f>IF(AND($B1042=R$1),LOOKUP(9.99999999999999E+307,$R$2:R1041)+1,"")</f>
        <v>876</v>
      </c>
      <c r="S1042" s="31">
        <f>IF(AND($B1042=S$1),LOOKUP(9.99999999999999E+307,$S$2:S1041)+1,"")</f>
        <v>876</v>
      </c>
      <c r="T1042" s="265"/>
      <c r="U1042" s="265"/>
      <c r="V1042" s="265"/>
      <c r="AA1042" s="254" t="str">
        <f t="shared" si="118"/>
        <v/>
      </c>
      <c r="AB1042" s="254" t="str">
        <f t="shared" si="119"/>
        <v/>
      </c>
      <c r="AC1042" s="255">
        <f t="shared" si="115"/>
        <v>0</v>
      </c>
      <c r="AD1042" s="255">
        <f t="shared" si="116"/>
        <v>3836</v>
      </c>
      <c r="AE1042" s="256" t="str">
        <f t="shared" si="120"/>
        <v/>
      </c>
      <c r="AF1042" s="252" t="str">
        <f t="shared" si="114"/>
        <v>-</v>
      </c>
    </row>
    <row r="1043" spans="1:32" ht="20.149999999999999" customHeight="1" x14ac:dyDescent="0.75">
      <c r="A1043" s="31">
        <v>1041</v>
      </c>
      <c r="B1043" s="237"/>
      <c r="C1043" s="257"/>
      <c r="D1043" s="257"/>
      <c r="E1043" s="264"/>
      <c r="F1043" s="264"/>
      <c r="G1043" s="253" t="str">
        <f t="shared" si="117"/>
        <v/>
      </c>
      <c r="H1043" s="31" t="str">
        <f>IF(AND(B1043=H$1),LOOKUP(9.99999999999999E+307,$H$2:H1042)+1,"")</f>
        <v/>
      </c>
      <c r="I1043" s="31" t="str">
        <f>IF(AND(B1043=I$1),LOOKUP(9.99999999999999E+307,$I$2:I1042)+1,"")</f>
        <v/>
      </c>
      <c r="J1043" s="31">
        <f>IF(AND(B1043=J$1),LOOKUP(9.99999999999999E+307,$J$2:J1042)+1,"")</f>
        <v>877</v>
      </c>
      <c r="K1043" s="31">
        <f>IF(AND(B1043=K$1),LOOKUP(9.99999999999999E+307,$K$2:K1042)+1,"")</f>
        <v>877</v>
      </c>
      <c r="L1043" s="31">
        <f>IF(AND(B1043=L$1),LOOKUP(9.99999999999999E+307,$L$2:L1042)+1,"")</f>
        <v>877</v>
      </c>
      <c r="M1043" s="31">
        <f>IF(AND(B1043=M$1),LOOKUP(9.99999999999999E+307,$M$2:M1042)+1,"")</f>
        <v>877</v>
      </c>
      <c r="N1043" s="31" t="e">
        <f>IF(AND(B1043=N$1),LOOKUP(9.99999999999999E+307,$N$2:N1042)+1,"")</f>
        <v>#REF!</v>
      </c>
      <c r="O1043" s="31" t="e">
        <f>IF(AND($B1043=O$1),LOOKUP(9.99999999999999E+307,$O$2:O1042)+1,"")</f>
        <v>#REF!</v>
      </c>
      <c r="P1043" s="31" t="e">
        <f>IF(AND($B1043=P$1),LOOKUP(9.99999999999999E+307,$P$2:P1042)+1,"")</f>
        <v>#REF!</v>
      </c>
      <c r="Q1043" s="31" t="e">
        <f>IF(AND($B1043=Q$1),LOOKUP(9.99999999999999E+307,$Q$2:Q1042)+1,"")</f>
        <v>#REF!</v>
      </c>
      <c r="R1043" s="31">
        <f>IF(AND($B1043=R$1),LOOKUP(9.99999999999999E+307,$R$2:R1042)+1,"")</f>
        <v>877</v>
      </c>
      <c r="S1043" s="31">
        <f>IF(AND($B1043=S$1),LOOKUP(9.99999999999999E+307,$S$2:S1042)+1,"")</f>
        <v>877</v>
      </c>
      <c r="T1043" s="265"/>
      <c r="U1043" s="265"/>
      <c r="V1043" s="265"/>
      <c r="AA1043" s="254" t="str">
        <f t="shared" si="118"/>
        <v/>
      </c>
      <c r="AB1043" s="254" t="str">
        <f t="shared" si="119"/>
        <v/>
      </c>
      <c r="AC1043" s="255">
        <f t="shared" si="115"/>
        <v>0</v>
      </c>
      <c r="AD1043" s="255">
        <f t="shared" si="116"/>
        <v>3836</v>
      </c>
      <c r="AE1043" s="256" t="str">
        <f t="shared" si="120"/>
        <v/>
      </c>
      <c r="AF1043" s="252" t="str">
        <f t="shared" si="114"/>
        <v>-</v>
      </c>
    </row>
    <row r="1044" spans="1:32" ht="20.149999999999999" customHeight="1" x14ac:dyDescent="0.75">
      <c r="A1044" s="31">
        <v>1042</v>
      </c>
      <c r="B1044" s="237"/>
      <c r="C1044" s="257"/>
      <c r="D1044" s="257"/>
      <c r="E1044" s="264"/>
      <c r="F1044" s="264"/>
      <c r="G1044" s="253" t="str">
        <f t="shared" si="117"/>
        <v/>
      </c>
      <c r="H1044" s="31" t="str">
        <f>IF(AND(B1044=H$1),LOOKUP(9.99999999999999E+307,$H$2:H1043)+1,"")</f>
        <v/>
      </c>
      <c r="I1044" s="31" t="str">
        <f>IF(AND(B1044=I$1),LOOKUP(9.99999999999999E+307,$I$2:I1043)+1,"")</f>
        <v/>
      </c>
      <c r="J1044" s="31">
        <f>IF(AND(B1044=J$1),LOOKUP(9.99999999999999E+307,$J$2:J1043)+1,"")</f>
        <v>878</v>
      </c>
      <c r="K1044" s="31">
        <f>IF(AND(B1044=K$1),LOOKUP(9.99999999999999E+307,$K$2:K1043)+1,"")</f>
        <v>878</v>
      </c>
      <c r="L1044" s="31">
        <f>IF(AND(B1044=L$1),LOOKUP(9.99999999999999E+307,$L$2:L1043)+1,"")</f>
        <v>878</v>
      </c>
      <c r="M1044" s="31">
        <f>IF(AND(B1044=M$1),LOOKUP(9.99999999999999E+307,$M$2:M1043)+1,"")</f>
        <v>878</v>
      </c>
      <c r="N1044" s="31" t="e">
        <f>IF(AND(B1044=N$1),LOOKUP(9.99999999999999E+307,$N$2:N1043)+1,"")</f>
        <v>#REF!</v>
      </c>
      <c r="O1044" s="31" t="e">
        <f>IF(AND($B1044=O$1),LOOKUP(9.99999999999999E+307,$O$2:O1043)+1,"")</f>
        <v>#REF!</v>
      </c>
      <c r="P1044" s="31" t="e">
        <f>IF(AND($B1044=P$1),LOOKUP(9.99999999999999E+307,$P$2:P1043)+1,"")</f>
        <v>#REF!</v>
      </c>
      <c r="Q1044" s="31" t="e">
        <f>IF(AND($B1044=Q$1),LOOKUP(9.99999999999999E+307,$Q$2:Q1043)+1,"")</f>
        <v>#REF!</v>
      </c>
      <c r="R1044" s="31">
        <f>IF(AND($B1044=R$1),LOOKUP(9.99999999999999E+307,$R$2:R1043)+1,"")</f>
        <v>878</v>
      </c>
      <c r="S1044" s="31">
        <f>IF(AND($B1044=S$1),LOOKUP(9.99999999999999E+307,$S$2:S1043)+1,"")</f>
        <v>878</v>
      </c>
      <c r="T1044" s="265"/>
      <c r="U1044" s="265"/>
      <c r="V1044" s="265"/>
      <c r="AA1044" s="254" t="str">
        <f t="shared" si="118"/>
        <v/>
      </c>
      <c r="AB1044" s="254" t="str">
        <f t="shared" si="119"/>
        <v/>
      </c>
      <c r="AC1044" s="255">
        <f t="shared" si="115"/>
        <v>0</v>
      </c>
      <c r="AD1044" s="255">
        <f t="shared" si="116"/>
        <v>3836</v>
      </c>
      <c r="AE1044" s="256" t="str">
        <f t="shared" si="120"/>
        <v/>
      </c>
      <c r="AF1044" s="252" t="str">
        <f t="shared" si="114"/>
        <v>-</v>
      </c>
    </row>
    <row r="1045" spans="1:32" ht="20.149999999999999" customHeight="1" x14ac:dyDescent="0.75">
      <c r="A1045" s="31">
        <v>1043</v>
      </c>
      <c r="B1045" s="237"/>
      <c r="C1045" s="257"/>
      <c r="D1045" s="257"/>
      <c r="E1045" s="264"/>
      <c r="F1045" s="264"/>
      <c r="G1045" s="253" t="str">
        <f t="shared" si="117"/>
        <v/>
      </c>
      <c r="H1045" s="31" t="str">
        <f>IF(AND(B1045=H$1),LOOKUP(9.99999999999999E+307,$H$2:H1044)+1,"")</f>
        <v/>
      </c>
      <c r="I1045" s="31" t="str">
        <f>IF(AND(B1045=I$1),LOOKUP(9.99999999999999E+307,$I$2:I1044)+1,"")</f>
        <v/>
      </c>
      <c r="J1045" s="31">
        <f>IF(AND(B1045=J$1),LOOKUP(9.99999999999999E+307,$J$2:J1044)+1,"")</f>
        <v>879</v>
      </c>
      <c r="K1045" s="31">
        <f>IF(AND(B1045=K$1),LOOKUP(9.99999999999999E+307,$K$2:K1044)+1,"")</f>
        <v>879</v>
      </c>
      <c r="L1045" s="31">
        <f>IF(AND(B1045=L$1),LOOKUP(9.99999999999999E+307,$L$2:L1044)+1,"")</f>
        <v>879</v>
      </c>
      <c r="M1045" s="31">
        <f>IF(AND(B1045=M$1),LOOKUP(9.99999999999999E+307,$M$2:M1044)+1,"")</f>
        <v>879</v>
      </c>
      <c r="N1045" s="31" t="e">
        <f>IF(AND(B1045=N$1),LOOKUP(9.99999999999999E+307,$N$2:N1044)+1,"")</f>
        <v>#REF!</v>
      </c>
      <c r="O1045" s="31" t="e">
        <f>IF(AND($B1045=O$1),LOOKUP(9.99999999999999E+307,$O$2:O1044)+1,"")</f>
        <v>#REF!</v>
      </c>
      <c r="P1045" s="31" t="e">
        <f>IF(AND($B1045=P$1),LOOKUP(9.99999999999999E+307,$P$2:P1044)+1,"")</f>
        <v>#REF!</v>
      </c>
      <c r="Q1045" s="31" t="e">
        <f>IF(AND($B1045=Q$1),LOOKUP(9.99999999999999E+307,$Q$2:Q1044)+1,"")</f>
        <v>#REF!</v>
      </c>
      <c r="R1045" s="31">
        <f>IF(AND($B1045=R$1),LOOKUP(9.99999999999999E+307,$R$2:R1044)+1,"")</f>
        <v>879</v>
      </c>
      <c r="S1045" s="31">
        <f>IF(AND($B1045=S$1),LOOKUP(9.99999999999999E+307,$S$2:S1044)+1,"")</f>
        <v>879</v>
      </c>
      <c r="T1045" s="265"/>
      <c r="U1045" s="265"/>
      <c r="V1045" s="265"/>
      <c r="AA1045" s="254" t="str">
        <f t="shared" si="118"/>
        <v/>
      </c>
      <c r="AB1045" s="254" t="str">
        <f t="shared" si="119"/>
        <v/>
      </c>
      <c r="AC1045" s="255">
        <f t="shared" si="115"/>
        <v>0</v>
      </c>
      <c r="AD1045" s="255">
        <f t="shared" si="116"/>
        <v>3836</v>
      </c>
      <c r="AE1045" s="256" t="str">
        <f t="shared" si="120"/>
        <v/>
      </c>
      <c r="AF1045" s="252" t="str">
        <f t="shared" si="114"/>
        <v>-</v>
      </c>
    </row>
    <row r="1046" spans="1:32" ht="20.149999999999999" customHeight="1" x14ac:dyDescent="0.75">
      <c r="A1046" s="31">
        <v>1044</v>
      </c>
      <c r="B1046" s="237"/>
      <c r="C1046" s="257"/>
      <c r="D1046" s="257"/>
      <c r="E1046" s="264"/>
      <c r="F1046" s="264"/>
      <c r="G1046" s="253" t="str">
        <f t="shared" si="117"/>
        <v/>
      </c>
      <c r="H1046" s="31" t="str">
        <f>IF(AND(B1046=H$1),LOOKUP(9.99999999999999E+307,$H$2:H1045)+1,"")</f>
        <v/>
      </c>
      <c r="I1046" s="31" t="str">
        <f>IF(AND(B1046=I$1),LOOKUP(9.99999999999999E+307,$I$2:I1045)+1,"")</f>
        <v/>
      </c>
      <c r="J1046" s="31">
        <f>IF(AND(B1046=J$1),LOOKUP(9.99999999999999E+307,$J$2:J1045)+1,"")</f>
        <v>880</v>
      </c>
      <c r="K1046" s="31">
        <f>IF(AND(B1046=K$1),LOOKUP(9.99999999999999E+307,$K$2:K1045)+1,"")</f>
        <v>880</v>
      </c>
      <c r="L1046" s="31">
        <f>IF(AND(B1046=L$1),LOOKUP(9.99999999999999E+307,$L$2:L1045)+1,"")</f>
        <v>880</v>
      </c>
      <c r="M1046" s="31">
        <f>IF(AND(B1046=M$1),LOOKUP(9.99999999999999E+307,$M$2:M1045)+1,"")</f>
        <v>880</v>
      </c>
      <c r="N1046" s="31" t="e">
        <f>IF(AND(B1046=N$1),LOOKUP(9.99999999999999E+307,$N$2:N1045)+1,"")</f>
        <v>#REF!</v>
      </c>
      <c r="O1046" s="31" t="e">
        <f>IF(AND($B1046=O$1),LOOKUP(9.99999999999999E+307,$O$2:O1045)+1,"")</f>
        <v>#REF!</v>
      </c>
      <c r="P1046" s="31" t="e">
        <f>IF(AND($B1046=P$1),LOOKUP(9.99999999999999E+307,$P$2:P1045)+1,"")</f>
        <v>#REF!</v>
      </c>
      <c r="Q1046" s="31" t="e">
        <f>IF(AND($B1046=Q$1),LOOKUP(9.99999999999999E+307,$Q$2:Q1045)+1,"")</f>
        <v>#REF!</v>
      </c>
      <c r="R1046" s="31">
        <f>IF(AND($B1046=R$1),LOOKUP(9.99999999999999E+307,$R$2:R1045)+1,"")</f>
        <v>880</v>
      </c>
      <c r="S1046" s="31">
        <f>IF(AND($B1046=S$1),LOOKUP(9.99999999999999E+307,$S$2:S1045)+1,"")</f>
        <v>880</v>
      </c>
      <c r="T1046" s="265"/>
      <c r="U1046" s="265"/>
      <c r="V1046" s="265"/>
      <c r="AA1046" s="254" t="str">
        <f t="shared" si="118"/>
        <v/>
      </c>
      <c r="AB1046" s="254" t="str">
        <f t="shared" si="119"/>
        <v/>
      </c>
      <c r="AC1046" s="255">
        <f t="shared" si="115"/>
        <v>0</v>
      </c>
      <c r="AD1046" s="255">
        <f t="shared" si="116"/>
        <v>3836</v>
      </c>
      <c r="AE1046" s="256" t="str">
        <f t="shared" si="120"/>
        <v/>
      </c>
      <c r="AF1046" s="252" t="str">
        <f t="shared" si="114"/>
        <v>-</v>
      </c>
    </row>
    <row r="1047" spans="1:32" ht="20.149999999999999" customHeight="1" x14ac:dyDescent="0.75">
      <c r="A1047" s="31">
        <v>1045</v>
      </c>
      <c r="B1047" s="237"/>
      <c r="C1047" s="257"/>
      <c r="D1047" s="257"/>
      <c r="E1047" s="264"/>
      <c r="F1047" s="264"/>
      <c r="G1047" s="253" t="str">
        <f t="shared" si="117"/>
        <v/>
      </c>
      <c r="H1047" s="31" t="str">
        <f>IF(AND(B1047=H$1),LOOKUP(9.99999999999999E+307,$H$2:H1046)+1,"")</f>
        <v/>
      </c>
      <c r="I1047" s="31" t="str">
        <f>IF(AND(B1047=I$1),LOOKUP(9.99999999999999E+307,$I$2:I1046)+1,"")</f>
        <v/>
      </c>
      <c r="J1047" s="31">
        <f>IF(AND(B1047=J$1),LOOKUP(9.99999999999999E+307,$J$2:J1046)+1,"")</f>
        <v>881</v>
      </c>
      <c r="K1047" s="31">
        <f>IF(AND(B1047=K$1),LOOKUP(9.99999999999999E+307,$K$2:K1046)+1,"")</f>
        <v>881</v>
      </c>
      <c r="L1047" s="31">
        <f>IF(AND(B1047=L$1),LOOKUP(9.99999999999999E+307,$L$2:L1046)+1,"")</f>
        <v>881</v>
      </c>
      <c r="M1047" s="31">
        <f>IF(AND(B1047=M$1),LOOKUP(9.99999999999999E+307,$M$2:M1046)+1,"")</f>
        <v>881</v>
      </c>
      <c r="N1047" s="31" t="e">
        <f>IF(AND(B1047=N$1),LOOKUP(9.99999999999999E+307,$N$2:N1046)+1,"")</f>
        <v>#REF!</v>
      </c>
      <c r="O1047" s="31" t="e">
        <f>IF(AND($B1047=O$1),LOOKUP(9.99999999999999E+307,$O$2:O1046)+1,"")</f>
        <v>#REF!</v>
      </c>
      <c r="P1047" s="31" t="e">
        <f>IF(AND($B1047=P$1),LOOKUP(9.99999999999999E+307,$P$2:P1046)+1,"")</f>
        <v>#REF!</v>
      </c>
      <c r="Q1047" s="31" t="e">
        <f>IF(AND($B1047=Q$1),LOOKUP(9.99999999999999E+307,$Q$2:Q1046)+1,"")</f>
        <v>#REF!</v>
      </c>
      <c r="R1047" s="31">
        <f>IF(AND($B1047=R$1),LOOKUP(9.99999999999999E+307,$R$2:R1046)+1,"")</f>
        <v>881</v>
      </c>
      <c r="S1047" s="31">
        <f>IF(AND($B1047=S$1),LOOKUP(9.99999999999999E+307,$S$2:S1046)+1,"")</f>
        <v>881</v>
      </c>
      <c r="T1047" s="265"/>
      <c r="U1047" s="265"/>
      <c r="V1047" s="265"/>
      <c r="AA1047" s="254" t="str">
        <f t="shared" si="118"/>
        <v/>
      </c>
      <c r="AB1047" s="254" t="str">
        <f t="shared" si="119"/>
        <v/>
      </c>
      <c r="AC1047" s="255">
        <f t="shared" si="115"/>
        <v>0</v>
      </c>
      <c r="AD1047" s="255">
        <f t="shared" si="116"/>
        <v>3836</v>
      </c>
      <c r="AE1047" s="256" t="str">
        <f t="shared" si="120"/>
        <v/>
      </c>
      <c r="AF1047" s="252" t="str">
        <f t="shared" si="114"/>
        <v>-</v>
      </c>
    </row>
    <row r="1048" spans="1:32" ht="20.149999999999999" customHeight="1" x14ac:dyDescent="0.75">
      <c r="A1048" s="31">
        <v>1046</v>
      </c>
      <c r="B1048" s="237"/>
      <c r="C1048" s="257"/>
      <c r="D1048" s="257"/>
      <c r="E1048" s="262"/>
      <c r="F1048" s="262"/>
      <c r="G1048" s="253" t="str">
        <f t="shared" si="117"/>
        <v/>
      </c>
      <c r="H1048" s="31" t="str">
        <f>IF(AND(B1048=H$1),LOOKUP(9.99999999999999E+307,$H$2:H1047)+1,"")</f>
        <v/>
      </c>
      <c r="I1048" s="31" t="str">
        <f>IF(AND(B1048=I$1),LOOKUP(9.99999999999999E+307,$I$2:I1047)+1,"")</f>
        <v/>
      </c>
      <c r="J1048" s="31">
        <f>IF(AND(B1048=J$1),LOOKUP(9.99999999999999E+307,$J$2:J1047)+1,"")</f>
        <v>882</v>
      </c>
      <c r="K1048" s="31">
        <f>IF(AND(B1048=K$1),LOOKUP(9.99999999999999E+307,$K$2:K1047)+1,"")</f>
        <v>882</v>
      </c>
      <c r="L1048" s="31">
        <f>IF(AND(B1048=L$1),LOOKUP(9.99999999999999E+307,$L$2:L1047)+1,"")</f>
        <v>882</v>
      </c>
      <c r="M1048" s="31">
        <f>IF(AND(B1048=M$1),LOOKUP(9.99999999999999E+307,$M$2:M1047)+1,"")</f>
        <v>882</v>
      </c>
      <c r="N1048" s="31" t="e">
        <f>IF(AND(B1048=N$1),LOOKUP(9.99999999999999E+307,$N$2:N1047)+1,"")</f>
        <v>#REF!</v>
      </c>
      <c r="O1048" s="31" t="e">
        <f>IF(AND($B1048=O$1),LOOKUP(9.99999999999999E+307,$O$2:O1047)+1,"")</f>
        <v>#REF!</v>
      </c>
      <c r="P1048" s="31" t="e">
        <f>IF(AND($B1048=P$1),LOOKUP(9.99999999999999E+307,$P$2:P1047)+1,"")</f>
        <v>#REF!</v>
      </c>
      <c r="Q1048" s="31" t="e">
        <f>IF(AND($B1048=Q$1),LOOKUP(9.99999999999999E+307,$Q$2:Q1047)+1,"")</f>
        <v>#REF!</v>
      </c>
      <c r="R1048" s="31">
        <f>IF(AND($B1048=R$1),LOOKUP(9.99999999999999E+307,$R$2:R1047)+1,"")</f>
        <v>882</v>
      </c>
      <c r="S1048" s="31">
        <f>IF(AND($B1048=S$1),LOOKUP(9.99999999999999E+307,$S$2:S1047)+1,"")</f>
        <v>882</v>
      </c>
      <c r="T1048" s="265"/>
      <c r="U1048" s="265"/>
      <c r="V1048" s="265"/>
      <c r="AA1048" s="254" t="str">
        <f t="shared" si="118"/>
        <v/>
      </c>
      <c r="AB1048" s="254" t="str">
        <f t="shared" si="119"/>
        <v/>
      </c>
      <c r="AC1048" s="255">
        <f t="shared" si="115"/>
        <v>0</v>
      </c>
      <c r="AD1048" s="255">
        <f t="shared" si="116"/>
        <v>3836</v>
      </c>
      <c r="AE1048" s="256" t="str">
        <f t="shared" si="120"/>
        <v/>
      </c>
      <c r="AF1048" s="252" t="str">
        <f t="shared" si="114"/>
        <v>-</v>
      </c>
    </row>
    <row r="1049" spans="1:32" ht="20.149999999999999" customHeight="1" x14ac:dyDescent="0.75">
      <c r="A1049" s="31">
        <v>1047</v>
      </c>
      <c r="B1049" s="237"/>
      <c r="C1049" s="257"/>
      <c r="D1049" s="257"/>
      <c r="E1049" s="264"/>
      <c r="F1049" s="264"/>
      <c r="G1049" s="253" t="str">
        <f t="shared" si="117"/>
        <v/>
      </c>
      <c r="H1049" s="31" t="str">
        <f>IF(AND(B1049=H$1),LOOKUP(9.99999999999999E+307,$H$2:H1048)+1,"")</f>
        <v/>
      </c>
      <c r="I1049" s="31" t="str">
        <f>IF(AND(B1049=I$1),LOOKUP(9.99999999999999E+307,$I$2:I1048)+1,"")</f>
        <v/>
      </c>
      <c r="J1049" s="31">
        <f>IF(AND(B1049=J$1),LOOKUP(9.99999999999999E+307,$J$2:J1048)+1,"")</f>
        <v>883</v>
      </c>
      <c r="K1049" s="31">
        <f>IF(AND(B1049=K$1),LOOKUP(9.99999999999999E+307,$K$2:K1048)+1,"")</f>
        <v>883</v>
      </c>
      <c r="L1049" s="31">
        <f>IF(AND(B1049=L$1),LOOKUP(9.99999999999999E+307,$L$2:L1048)+1,"")</f>
        <v>883</v>
      </c>
      <c r="M1049" s="31">
        <f>IF(AND(B1049=M$1),LOOKUP(9.99999999999999E+307,$M$2:M1048)+1,"")</f>
        <v>883</v>
      </c>
      <c r="N1049" s="31" t="e">
        <f>IF(AND(B1049=N$1),LOOKUP(9.99999999999999E+307,$N$2:N1048)+1,"")</f>
        <v>#REF!</v>
      </c>
      <c r="O1049" s="31" t="e">
        <f>IF(AND($B1049=O$1),LOOKUP(9.99999999999999E+307,$O$2:O1048)+1,"")</f>
        <v>#REF!</v>
      </c>
      <c r="P1049" s="31" t="e">
        <f>IF(AND($B1049=P$1),LOOKUP(9.99999999999999E+307,$P$2:P1048)+1,"")</f>
        <v>#REF!</v>
      </c>
      <c r="Q1049" s="31" t="e">
        <f>IF(AND($B1049=Q$1),LOOKUP(9.99999999999999E+307,$Q$2:Q1048)+1,"")</f>
        <v>#REF!</v>
      </c>
      <c r="R1049" s="31">
        <f>IF(AND($B1049=R$1),LOOKUP(9.99999999999999E+307,$R$2:R1048)+1,"")</f>
        <v>883</v>
      </c>
      <c r="S1049" s="31">
        <f>IF(AND($B1049=S$1),LOOKUP(9.99999999999999E+307,$S$2:S1048)+1,"")</f>
        <v>883</v>
      </c>
      <c r="T1049" s="265"/>
      <c r="U1049" s="265"/>
      <c r="V1049" s="265"/>
      <c r="AA1049" s="254" t="str">
        <f t="shared" si="118"/>
        <v/>
      </c>
      <c r="AB1049" s="254" t="str">
        <f t="shared" si="119"/>
        <v/>
      </c>
      <c r="AC1049" s="255">
        <f t="shared" si="115"/>
        <v>0</v>
      </c>
      <c r="AD1049" s="255">
        <f t="shared" si="116"/>
        <v>3836</v>
      </c>
      <c r="AE1049" s="256" t="str">
        <f t="shared" si="120"/>
        <v/>
      </c>
      <c r="AF1049" s="252" t="str">
        <f t="shared" si="114"/>
        <v>-</v>
      </c>
    </row>
    <row r="1050" spans="1:32" ht="20.149999999999999" customHeight="1" x14ac:dyDescent="0.75">
      <c r="A1050" s="31">
        <v>1048</v>
      </c>
      <c r="B1050" s="237"/>
      <c r="C1050" s="257"/>
      <c r="D1050" s="257"/>
      <c r="E1050" s="264"/>
      <c r="F1050" s="264"/>
      <c r="G1050" s="253" t="str">
        <f t="shared" si="117"/>
        <v/>
      </c>
      <c r="H1050" s="31" t="str">
        <f>IF(AND(B1050=H$1),LOOKUP(9.99999999999999E+307,$H$2:H1049)+1,"")</f>
        <v/>
      </c>
      <c r="I1050" s="31" t="str">
        <f>IF(AND(B1050=I$1),LOOKUP(9.99999999999999E+307,$I$2:I1049)+1,"")</f>
        <v/>
      </c>
      <c r="J1050" s="31">
        <f>IF(AND(B1050=J$1),LOOKUP(9.99999999999999E+307,$J$2:J1049)+1,"")</f>
        <v>884</v>
      </c>
      <c r="K1050" s="31">
        <f>IF(AND(B1050=K$1),LOOKUP(9.99999999999999E+307,$K$2:K1049)+1,"")</f>
        <v>884</v>
      </c>
      <c r="L1050" s="31">
        <f>IF(AND(B1050=L$1),LOOKUP(9.99999999999999E+307,$L$2:L1049)+1,"")</f>
        <v>884</v>
      </c>
      <c r="M1050" s="31">
        <f>IF(AND(B1050=M$1),LOOKUP(9.99999999999999E+307,$M$2:M1049)+1,"")</f>
        <v>884</v>
      </c>
      <c r="N1050" s="31" t="e">
        <f>IF(AND(B1050=N$1),LOOKUP(9.99999999999999E+307,$N$2:N1049)+1,"")</f>
        <v>#REF!</v>
      </c>
      <c r="O1050" s="31" t="e">
        <f>IF(AND($B1050=O$1),LOOKUP(9.99999999999999E+307,$O$2:O1049)+1,"")</f>
        <v>#REF!</v>
      </c>
      <c r="P1050" s="31" t="e">
        <f>IF(AND($B1050=P$1),LOOKUP(9.99999999999999E+307,$P$2:P1049)+1,"")</f>
        <v>#REF!</v>
      </c>
      <c r="Q1050" s="31" t="e">
        <f>IF(AND($B1050=Q$1),LOOKUP(9.99999999999999E+307,$Q$2:Q1049)+1,"")</f>
        <v>#REF!</v>
      </c>
      <c r="R1050" s="31">
        <f>IF(AND($B1050=R$1),LOOKUP(9.99999999999999E+307,$R$2:R1049)+1,"")</f>
        <v>884</v>
      </c>
      <c r="S1050" s="31">
        <f>IF(AND($B1050=S$1),LOOKUP(9.99999999999999E+307,$S$2:S1049)+1,"")</f>
        <v>884</v>
      </c>
      <c r="T1050" s="265"/>
      <c r="U1050" s="265"/>
      <c r="V1050" s="265"/>
      <c r="AA1050" s="254" t="str">
        <f t="shared" si="118"/>
        <v/>
      </c>
      <c r="AB1050" s="254" t="str">
        <f t="shared" si="119"/>
        <v/>
      </c>
      <c r="AC1050" s="255">
        <f t="shared" si="115"/>
        <v>0</v>
      </c>
      <c r="AD1050" s="255">
        <f t="shared" si="116"/>
        <v>3836</v>
      </c>
      <c r="AE1050" s="256" t="str">
        <f t="shared" si="120"/>
        <v/>
      </c>
      <c r="AF1050" s="252" t="str">
        <f t="shared" si="114"/>
        <v>-</v>
      </c>
    </row>
    <row r="1051" spans="1:32" ht="20.149999999999999" customHeight="1" x14ac:dyDescent="0.75">
      <c r="A1051" s="31">
        <v>1049</v>
      </c>
      <c r="B1051" s="237"/>
      <c r="C1051" s="257"/>
      <c r="D1051" s="257"/>
      <c r="E1051" s="262"/>
      <c r="F1051" s="262"/>
      <c r="G1051" s="253" t="str">
        <f t="shared" si="117"/>
        <v/>
      </c>
      <c r="H1051" s="31" t="str">
        <f>IF(AND(B1051=H$1),LOOKUP(9.99999999999999E+307,$H$2:H1050)+1,"")</f>
        <v/>
      </c>
      <c r="I1051" s="31" t="str">
        <f>IF(AND(B1051=I$1),LOOKUP(9.99999999999999E+307,$I$2:I1050)+1,"")</f>
        <v/>
      </c>
      <c r="J1051" s="31">
        <f>IF(AND(B1051=J$1),LOOKUP(9.99999999999999E+307,$J$2:J1050)+1,"")</f>
        <v>885</v>
      </c>
      <c r="K1051" s="31">
        <f>IF(AND(B1051=K$1),LOOKUP(9.99999999999999E+307,$K$2:K1050)+1,"")</f>
        <v>885</v>
      </c>
      <c r="L1051" s="31">
        <f>IF(AND(B1051=L$1),LOOKUP(9.99999999999999E+307,$L$2:L1050)+1,"")</f>
        <v>885</v>
      </c>
      <c r="M1051" s="31">
        <f>IF(AND(B1051=M$1),LOOKUP(9.99999999999999E+307,$M$2:M1050)+1,"")</f>
        <v>885</v>
      </c>
      <c r="N1051" s="31" t="e">
        <f>IF(AND(B1051=N$1),LOOKUP(9.99999999999999E+307,$N$2:N1050)+1,"")</f>
        <v>#REF!</v>
      </c>
      <c r="O1051" s="31" t="e">
        <f>IF(AND($B1051=O$1),LOOKUP(9.99999999999999E+307,$O$2:O1050)+1,"")</f>
        <v>#REF!</v>
      </c>
      <c r="P1051" s="31" t="e">
        <f>IF(AND($B1051=P$1),LOOKUP(9.99999999999999E+307,$P$2:P1050)+1,"")</f>
        <v>#REF!</v>
      </c>
      <c r="Q1051" s="31" t="e">
        <f>IF(AND($B1051=Q$1),LOOKUP(9.99999999999999E+307,$Q$2:Q1050)+1,"")</f>
        <v>#REF!</v>
      </c>
      <c r="R1051" s="31">
        <f>IF(AND($B1051=R$1),LOOKUP(9.99999999999999E+307,$R$2:R1050)+1,"")</f>
        <v>885</v>
      </c>
      <c r="S1051" s="31">
        <f>IF(AND($B1051=S$1),LOOKUP(9.99999999999999E+307,$S$2:S1050)+1,"")</f>
        <v>885</v>
      </c>
      <c r="T1051" s="265"/>
      <c r="U1051" s="265"/>
      <c r="V1051" s="265"/>
      <c r="AA1051" s="254" t="str">
        <f t="shared" si="118"/>
        <v/>
      </c>
      <c r="AB1051" s="254" t="str">
        <f t="shared" si="119"/>
        <v/>
      </c>
      <c r="AC1051" s="255">
        <f t="shared" si="115"/>
        <v>0</v>
      </c>
      <c r="AD1051" s="255">
        <f t="shared" si="116"/>
        <v>3836</v>
      </c>
      <c r="AE1051" s="256" t="str">
        <f t="shared" si="120"/>
        <v/>
      </c>
      <c r="AF1051" s="252" t="str">
        <f t="shared" si="114"/>
        <v>-</v>
      </c>
    </row>
    <row r="1052" spans="1:32" ht="20.149999999999999" customHeight="1" x14ac:dyDescent="0.75">
      <c r="A1052" s="31">
        <v>1050</v>
      </c>
      <c r="B1052" s="237"/>
      <c r="C1052" s="257"/>
      <c r="D1052" s="257"/>
      <c r="E1052" s="264"/>
      <c r="F1052" s="264"/>
      <c r="G1052" s="253" t="str">
        <f t="shared" si="117"/>
        <v/>
      </c>
      <c r="H1052" s="31" t="str">
        <f>IF(AND(B1052=H$1),LOOKUP(9.99999999999999E+307,$H$2:H1051)+1,"")</f>
        <v/>
      </c>
      <c r="I1052" s="31" t="str">
        <f>IF(AND(B1052=I$1),LOOKUP(9.99999999999999E+307,$I$2:I1051)+1,"")</f>
        <v/>
      </c>
      <c r="J1052" s="31">
        <f>IF(AND(B1052=J$1),LOOKUP(9.99999999999999E+307,$J$2:J1051)+1,"")</f>
        <v>886</v>
      </c>
      <c r="K1052" s="31">
        <f>IF(AND(B1052=K$1),LOOKUP(9.99999999999999E+307,$K$2:K1051)+1,"")</f>
        <v>886</v>
      </c>
      <c r="L1052" s="31">
        <f>IF(AND(B1052=L$1),LOOKUP(9.99999999999999E+307,$L$2:L1051)+1,"")</f>
        <v>886</v>
      </c>
      <c r="M1052" s="31">
        <f>IF(AND(B1052=M$1),LOOKUP(9.99999999999999E+307,$M$2:M1051)+1,"")</f>
        <v>886</v>
      </c>
      <c r="N1052" s="31" t="e">
        <f>IF(AND(B1052=N$1),LOOKUP(9.99999999999999E+307,$N$2:N1051)+1,"")</f>
        <v>#REF!</v>
      </c>
      <c r="O1052" s="31" t="e">
        <f>IF(AND($B1052=O$1),LOOKUP(9.99999999999999E+307,$O$2:O1051)+1,"")</f>
        <v>#REF!</v>
      </c>
      <c r="P1052" s="31" t="e">
        <f>IF(AND($B1052=P$1),LOOKUP(9.99999999999999E+307,$P$2:P1051)+1,"")</f>
        <v>#REF!</v>
      </c>
      <c r="Q1052" s="31" t="e">
        <f>IF(AND($B1052=Q$1),LOOKUP(9.99999999999999E+307,$Q$2:Q1051)+1,"")</f>
        <v>#REF!</v>
      </c>
      <c r="R1052" s="31">
        <f>IF(AND($B1052=R$1),LOOKUP(9.99999999999999E+307,$R$2:R1051)+1,"")</f>
        <v>886</v>
      </c>
      <c r="S1052" s="31">
        <f>IF(AND($B1052=S$1),LOOKUP(9.99999999999999E+307,$S$2:S1051)+1,"")</f>
        <v>886</v>
      </c>
      <c r="T1052" s="265"/>
      <c r="U1052" s="265"/>
      <c r="V1052" s="265"/>
      <c r="AA1052" s="254" t="str">
        <f t="shared" si="118"/>
        <v/>
      </c>
      <c r="AB1052" s="254" t="str">
        <f t="shared" si="119"/>
        <v/>
      </c>
      <c r="AC1052" s="255">
        <f t="shared" si="115"/>
        <v>0</v>
      </c>
      <c r="AD1052" s="255">
        <f t="shared" si="116"/>
        <v>3836</v>
      </c>
      <c r="AE1052" s="256" t="str">
        <f t="shared" si="120"/>
        <v/>
      </c>
      <c r="AF1052" s="252" t="str">
        <f t="shared" si="114"/>
        <v>-</v>
      </c>
    </row>
    <row r="1053" spans="1:32" ht="20.149999999999999" customHeight="1" x14ac:dyDescent="0.75">
      <c r="A1053" s="31">
        <v>1051</v>
      </c>
      <c r="B1053" s="237"/>
      <c r="C1053" s="257"/>
      <c r="D1053" s="257"/>
      <c r="E1053" s="264"/>
      <c r="F1053" s="264"/>
      <c r="G1053" s="253" t="str">
        <f t="shared" si="117"/>
        <v/>
      </c>
      <c r="H1053" s="31" t="str">
        <f>IF(AND(B1053=H$1),LOOKUP(9.99999999999999E+307,$H$2:H1052)+1,"")</f>
        <v/>
      </c>
      <c r="I1053" s="31" t="str">
        <f>IF(AND(B1053=I$1),LOOKUP(9.99999999999999E+307,$I$2:I1052)+1,"")</f>
        <v/>
      </c>
      <c r="J1053" s="31">
        <f>IF(AND(B1053=J$1),LOOKUP(9.99999999999999E+307,$J$2:J1052)+1,"")</f>
        <v>887</v>
      </c>
      <c r="K1053" s="31">
        <f>IF(AND(B1053=K$1),LOOKUP(9.99999999999999E+307,$K$2:K1052)+1,"")</f>
        <v>887</v>
      </c>
      <c r="L1053" s="31">
        <f>IF(AND(B1053=L$1),LOOKUP(9.99999999999999E+307,$L$2:L1052)+1,"")</f>
        <v>887</v>
      </c>
      <c r="M1053" s="31">
        <f>IF(AND(B1053=M$1),LOOKUP(9.99999999999999E+307,$M$2:M1052)+1,"")</f>
        <v>887</v>
      </c>
      <c r="N1053" s="31" t="e">
        <f>IF(AND(B1053=N$1),LOOKUP(9.99999999999999E+307,$N$2:N1052)+1,"")</f>
        <v>#REF!</v>
      </c>
      <c r="O1053" s="31" t="e">
        <f>IF(AND($B1053=O$1),LOOKUP(9.99999999999999E+307,$O$2:O1052)+1,"")</f>
        <v>#REF!</v>
      </c>
      <c r="P1053" s="31" t="e">
        <f>IF(AND($B1053=P$1),LOOKUP(9.99999999999999E+307,$P$2:P1052)+1,"")</f>
        <v>#REF!</v>
      </c>
      <c r="Q1053" s="31" t="e">
        <f>IF(AND($B1053=Q$1),LOOKUP(9.99999999999999E+307,$Q$2:Q1052)+1,"")</f>
        <v>#REF!</v>
      </c>
      <c r="R1053" s="31">
        <f>IF(AND($B1053=R$1),LOOKUP(9.99999999999999E+307,$R$2:R1052)+1,"")</f>
        <v>887</v>
      </c>
      <c r="S1053" s="31">
        <f>IF(AND($B1053=S$1),LOOKUP(9.99999999999999E+307,$S$2:S1052)+1,"")</f>
        <v>887</v>
      </c>
      <c r="T1053" s="265"/>
      <c r="U1053" s="265"/>
      <c r="V1053" s="265"/>
      <c r="AA1053" s="254" t="str">
        <f t="shared" si="118"/>
        <v/>
      </c>
      <c r="AB1053" s="254" t="str">
        <f t="shared" si="119"/>
        <v/>
      </c>
      <c r="AC1053" s="255">
        <f t="shared" si="115"/>
        <v>0</v>
      </c>
      <c r="AD1053" s="255">
        <f t="shared" si="116"/>
        <v>3836</v>
      </c>
      <c r="AE1053" s="256" t="str">
        <f t="shared" si="120"/>
        <v/>
      </c>
      <c r="AF1053" s="252" t="str">
        <f t="shared" si="114"/>
        <v>-</v>
      </c>
    </row>
    <row r="1054" spans="1:32" ht="20.149999999999999" customHeight="1" x14ac:dyDescent="0.75">
      <c r="A1054" s="31">
        <v>1052</v>
      </c>
      <c r="B1054" s="237"/>
      <c r="C1054" s="257"/>
      <c r="D1054" s="257"/>
      <c r="E1054" s="264"/>
      <c r="F1054" s="264"/>
      <c r="G1054" s="253" t="str">
        <f t="shared" si="117"/>
        <v/>
      </c>
      <c r="H1054" s="31" t="str">
        <f>IF(AND(B1054=H$1),LOOKUP(9.99999999999999E+307,$H$2:H1053)+1,"")</f>
        <v/>
      </c>
      <c r="I1054" s="31" t="str">
        <f>IF(AND(B1054=I$1),LOOKUP(9.99999999999999E+307,$I$2:I1053)+1,"")</f>
        <v/>
      </c>
      <c r="J1054" s="31">
        <f>IF(AND(B1054=J$1),LOOKUP(9.99999999999999E+307,$J$2:J1053)+1,"")</f>
        <v>888</v>
      </c>
      <c r="K1054" s="31">
        <f>IF(AND(B1054=K$1),LOOKUP(9.99999999999999E+307,$K$2:K1053)+1,"")</f>
        <v>888</v>
      </c>
      <c r="L1054" s="31">
        <f>IF(AND(B1054=L$1),LOOKUP(9.99999999999999E+307,$L$2:L1053)+1,"")</f>
        <v>888</v>
      </c>
      <c r="M1054" s="31">
        <f>IF(AND(B1054=M$1),LOOKUP(9.99999999999999E+307,$M$2:M1053)+1,"")</f>
        <v>888</v>
      </c>
      <c r="N1054" s="31" t="e">
        <f>IF(AND(B1054=N$1),LOOKUP(9.99999999999999E+307,$N$2:N1053)+1,"")</f>
        <v>#REF!</v>
      </c>
      <c r="O1054" s="31" t="e">
        <f>IF(AND($B1054=O$1),LOOKUP(9.99999999999999E+307,$O$2:O1053)+1,"")</f>
        <v>#REF!</v>
      </c>
      <c r="P1054" s="31" t="e">
        <f>IF(AND($B1054=P$1),LOOKUP(9.99999999999999E+307,$P$2:P1053)+1,"")</f>
        <v>#REF!</v>
      </c>
      <c r="Q1054" s="31" t="e">
        <f>IF(AND($B1054=Q$1),LOOKUP(9.99999999999999E+307,$Q$2:Q1053)+1,"")</f>
        <v>#REF!</v>
      </c>
      <c r="R1054" s="31">
        <f>IF(AND($B1054=R$1),LOOKUP(9.99999999999999E+307,$R$2:R1053)+1,"")</f>
        <v>888</v>
      </c>
      <c r="S1054" s="31">
        <f>IF(AND($B1054=S$1),LOOKUP(9.99999999999999E+307,$S$2:S1053)+1,"")</f>
        <v>888</v>
      </c>
      <c r="T1054" s="265"/>
      <c r="U1054" s="265"/>
      <c r="V1054" s="265"/>
      <c r="AA1054" s="254" t="str">
        <f t="shared" si="118"/>
        <v/>
      </c>
      <c r="AB1054" s="254" t="str">
        <f t="shared" si="119"/>
        <v/>
      </c>
      <c r="AC1054" s="255">
        <f t="shared" si="115"/>
        <v>0</v>
      </c>
      <c r="AD1054" s="255">
        <f t="shared" si="116"/>
        <v>3836</v>
      </c>
      <c r="AE1054" s="256" t="str">
        <f t="shared" si="120"/>
        <v/>
      </c>
      <c r="AF1054" s="252" t="str">
        <f t="shared" si="114"/>
        <v>-</v>
      </c>
    </row>
    <row r="1055" spans="1:32" ht="20.149999999999999" customHeight="1" x14ac:dyDescent="0.75">
      <c r="A1055" s="31">
        <v>1053</v>
      </c>
      <c r="B1055" s="237"/>
      <c r="C1055" s="257"/>
      <c r="D1055" s="257"/>
      <c r="E1055" s="264"/>
      <c r="F1055" s="264"/>
      <c r="G1055" s="253" t="str">
        <f t="shared" si="117"/>
        <v/>
      </c>
      <c r="H1055" s="31" t="str">
        <f>IF(AND(B1055=H$1),LOOKUP(9.99999999999999E+307,$H$2:H1054)+1,"")</f>
        <v/>
      </c>
      <c r="I1055" s="31" t="str">
        <f>IF(AND(B1055=I$1),LOOKUP(9.99999999999999E+307,$I$2:I1054)+1,"")</f>
        <v/>
      </c>
      <c r="J1055" s="31">
        <f>IF(AND(B1055=J$1),LOOKUP(9.99999999999999E+307,$J$2:J1054)+1,"")</f>
        <v>889</v>
      </c>
      <c r="K1055" s="31">
        <f>IF(AND(B1055=K$1),LOOKUP(9.99999999999999E+307,$K$2:K1054)+1,"")</f>
        <v>889</v>
      </c>
      <c r="L1055" s="31">
        <f>IF(AND(B1055=L$1),LOOKUP(9.99999999999999E+307,$L$2:L1054)+1,"")</f>
        <v>889</v>
      </c>
      <c r="M1055" s="31">
        <f>IF(AND(B1055=M$1),LOOKUP(9.99999999999999E+307,$M$2:M1054)+1,"")</f>
        <v>889</v>
      </c>
      <c r="N1055" s="31" t="e">
        <f>IF(AND(B1055=N$1),LOOKUP(9.99999999999999E+307,$N$2:N1054)+1,"")</f>
        <v>#REF!</v>
      </c>
      <c r="O1055" s="31" t="e">
        <f>IF(AND($B1055=O$1),LOOKUP(9.99999999999999E+307,$O$2:O1054)+1,"")</f>
        <v>#REF!</v>
      </c>
      <c r="P1055" s="31" t="e">
        <f>IF(AND($B1055=P$1),LOOKUP(9.99999999999999E+307,$P$2:P1054)+1,"")</f>
        <v>#REF!</v>
      </c>
      <c r="Q1055" s="31" t="e">
        <f>IF(AND($B1055=Q$1),LOOKUP(9.99999999999999E+307,$Q$2:Q1054)+1,"")</f>
        <v>#REF!</v>
      </c>
      <c r="R1055" s="31">
        <f>IF(AND($B1055=R$1),LOOKUP(9.99999999999999E+307,$R$2:R1054)+1,"")</f>
        <v>889</v>
      </c>
      <c r="S1055" s="31">
        <f>IF(AND($B1055=S$1),LOOKUP(9.99999999999999E+307,$S$2:S1054)+1,"")</f>
        <v>889</v>
      </c>
      <c r="T1055" s="265"/>
      <c r="U1055" s="265"/>
      <c r="V1055" s="265"/>
      <c r="AA1055" s="254" t="str">
        <f t="shared" si="118"/>
        <v/>
      </c>
      <c r="AB1055" s="254" t="str">
        <f t="shared" si="119"/>
        <v/>
      </c>
      <c r="AC1055" s="255">
        <f t="shared" si="115"/>
        <v>0</v>
      </c>
      <c r="AD1055" s="255">
        <f t="shared" si="116"/>
        <v>3836</v>
      </c>
      <c r="AE1055" s="256" t="str">
        <f t="shared" si="120"/>
        <v/>
      </c>
      <c r="AF1055" s="252" t="str">
        <f t="shared" si="114"/>
        <v>-</v>
      </c>
    </row>
    <row r="1056" spans="1:32" ht="20.149999999999999" customHeight="1" x14ac:dyDescent="0.75">
      <c r="A1056" s="31">
        <v>1054</v>
      </c>
      <c r="B1056" s="237"/>
      <c r="C1056" s="257"/>
      <c r="D1056" s="257"/>
      <c r="E1056" s="264"/>
      <c r="F1056" s="264"/>
      <c r="G1056" s="253" t="str">
        <f t="shared" si="117"/>
        <v/>
      </c>
      <c r="H1056" s="31" t="str">
        <f>IF(AND(B1056=H$1),LOOKUP(9.99999999999999E+307,$H$2:H1055)+1,"")</f>
        <v/>
      </c>
      <c r="I1056" s="31" t="str">
        <f>IF(AND(B1056=I$1),LOOKUP(9.99999999999999E+307,$I$2:I1055)+1,"")</f>
        <v/>
      </c>
      <c r="J1056" s="31">
        <f>IF(AND(B1056=J$1),LOOKUP(9.99999999999999E+307,$J$2:J1055)+1,"")</f>
        <v>890</v>
      </c>
      <c r="K1056" s="31">
        <f>IF(AND(B1056=K$1),LOOKUP(9.99999999999999E+307,$K$2:K1055)+1,"")</f>
        <v>890</v>
      </c>
      <c r="L1056" s="31">
        <f>IF(AND(B1056=L$1),LOOKUP(9.99999999999999E+307,$L$2:L1055)+1,"")</f>
        <v>890</v>
      </c>
      <c r="M1056" s="31">
        <f>IF(AND(B1056=M$1),LOOKUP(9.99999999999999E+307,$M$2:M1055)+1,"")</f>
        <v>890</v>
      </c>
      <c r="N1056" s="31" t="e">
        <f>IF(AND(B1056=N$1),LOOKUP(9.99999999999999E+307,$N$2:N1055)+1,"")</f>
        <v>#REF!</v>
      </c>
      <c r="O1056" s="31" t="e">
        <f>IF(AND($B1056=O$1),LOOKUP(9.99999999999999E+307,$O$2:O1055)+1,"")</f>
        <v>#REF!</v>
      </c>
      <c r="P1056" s="31" t="e">
        <f>IF(AND($B1056=P$1),LOOKUP(9.99999999999999E+307,$P$2:P1055)+1,"")</f>
        <v>#REF!</v>
      </c>
      <c r="Q1056" s="31" t="e">
        <f>IF(AND($B1056=Q$1),LOOKUP(9.99999999999999E+307,$Q$2:Q1055)+1,"")</f>
        <v>#REF!</v>
      </c>
      <c r="R1056" s="31">
        <f>IF(AND($B1056=R$1),LOOKUP(9.99999999999999E+307,$R$2:R1055)+1,"")</f>
        <v>890</v>
      </c>
      <c r="S1056" s="31">
        <f>IF(AND($B1056=S$1),LOOKUP(9.99999999999999E+307,$S$2:S1055)+1,"")</f>
        <v>890</v>
      </c>
      <c r="T1056" s="265"/>
      <c r="U1056" s="265"/>
      <c r="V1056" s="265"/>
      <c r="AA1056" s="254" t="str">
        <f t="shared" si="118"/>
        <v/>
      </c>
      <c r="AB1056" s="254" t="str">
        <f t="shared" si="119"/>
        <v/>
      </c>
      <c r="AC1056" s="255">
        <f t="shared" si="115"/>
        <v>0</v>
      </c>
      <c r="AD1056" s="255">
        <f t="shared" si="116"/>
        <v>3836</v>
      </c>
      <c r="AE1056" s="256" t="str">
        <f t="shared" si="120"/>
        <v/>
      </c>
      <c r="AF1056" s="252" t="str">
        <f t="shared" si="114"/>
        <v>-</v>
      </c>
    </row>
    <row r="1057" spans="1:32" ht="20.149999999999999" customHeight="1" x14ac:dyDescent="0.75">
      <c r="A1057" s="31">
        <v>1055</v>
      </c>
      <c r="B1057" s="237"/>
      <c r="C1057" s="257"/>
      <c r="D1057" s="257"/>
      <c r="E1057" s="264"/>
      <c r="F1057" s="264"/>
      <c r="G1057" s="253" t="str">
        <f t="shared" si="117"/>
        <v/>
      </c>
      <c r="H1057" s="31" t="str">
        <f>IF(AND(B1057=H$1),LOOKUP(9.99999999999999E+307,$H$2:H1056)+1,"")</f>
        <v/>
      </c>
      <c r="I1057" s="31" t="str">
        <f>IF(AND(B1057=I$1),LOOKUP(9.99999999999999E+307,$I$2:I1056)+1,"")</f>
        <v/>
      </c>
      <c r="J1057" s="31">
        <f>IF(AND(B1057=J$1),LOOKUP(9.99999999999999E+307,$J$2:J1056)+1,"")</f>
        <v>891</v>
      </c>
      <c r="K1057" s="31">
        <f>IF(AND(B1057=K$1),LOOKUP(9.99999999999999E+307,$K$2:K1056)+1,"")</f>
        <v>891</v>
      </c>
      <c r="L1057" s="31">
        <f>IF(AND(B1057=L$1),LOOKUP(9.99999999999999E+307,$L$2:L1056)+1,"")</f>
        <v>891</v>
      </c>
      <c r="M1057" s="31">
        <f>IF(AND(B1057=M$1),LOOKUP(9.99999999999999E+307,$M$2:M1056)+1,"")</f>
        <v>891</v>
      </c>
      <c r="N1057" s="31" t="e">
        <f>IF(AND(B1057=N$1),LOOKUP(9.99999999999999E+307,$N$2:N1056)+1,"")</f>
        <v>#REF!</v>
      </c>
      <c r="O1057" s="31" t="e">
        <f>IF(AND($B1057=O$1),LOOKUP(9.99999999999999E+307,$O$2:O1056)+1,"")</f>
        <v>#REF!</v>
      </c>
      <c r="P1057" s="31" t="e">
        <f>IF(AND($B1057=P$1),LOOKUP(9.99999999999999E+307,$P$2:P1056)+1,"")</f>
        <v>#REF!</v>
      </c>
      <c r="Q1057" s="31" t="e">
        <f>IF(AND($B1057=Q$1),LOOKUP(9.99999999999999E+307,$Q$2:Q1056)+1,"")</f>
        <v>#REF!</v>
      </c>
      <c r="R1057" s="31">
        <f>IF(AND($B1057=R$1),LOOKUP(9.99999999999999E+307,$R$2:R1056)+1,"")</f>
        <v>891</v>
      </c>
      <c r="S1057" s="31">
        <f>IF(AND($B1057=S$1),LOOKUP(9.99999999999999E+307,$S$2:S1056)+1,"")</f>
        <v>891</v>
      </c>
      <c r="T1057" s="265"/>
      <c r="U1057" s="265"/>
      <c r="V1057" s="265"/>
      <c r="AA1057" s="254" t="str">
        <f t="shared" si="118"/>
        <v/>
      </c>
      <c r="AB1057" s="254" t="str">
        <f t="shared" si="119"/>
        <v/>
      </c>
      <c r="AC1057" s="255">
        <f t="shared" si="115"/>
        <v>0</v>
      </c>
      <c r="AD1057" s="255">
        <f t="shared" si="116"/>
        <v>3836</v>
      </c>
      <c r="AE1057" s="256" t="str">
        <f t="shared" si="120"/>
        <v/>
      </c>
      <c r="AF1057" s="252" t="str">
        <f t="shared" si="114"/>
        <v>-</v>
      </c>
    </row>
    <row r="1058" spans="1:32" ht="20.149999999999999" customHeight="1" x14ac:dyDescent="0.75">
      <c r="A1058" s="31">
        <v>1056</v>
      </c>
      <c r="B1058" s="237"/>
      <c r="C1058" s="257"/>
      <c r="D1058" s="257"/>
      <c r="E1058" s="264"/>
      <c r="F1058" s="264"/>
      <c r="G1058" s="253" t="str">
        <f t="shared" si="117"/>
        <v/>
      </c>
      <c r="H1058" s="31" t="str">
        <f>IF(AND(B1058=H$1),LOOKUP(9.99999999999999E+307,$H$2:H1057)+1,"")</f>
        <v/>
      </c>
      <c r="I1058" s="31" t="str">
        <f>IF(AND(B1058=I$1),LOOKUP(9.99999999999999E+307,$I$2:I1057)+1,"")</f>
        <v/>
      </c>
      <c r="J1058" s="31">
        <f>IF(AND(B1058=J$1),LOOKUP(9.99999999999999E+307,$J$2:J1057)+1,"")</f>
        <v>892</v>
      </c>
      <c r="K1058" s="31">
        <f>IF(AND(B1058=K$1),LOOKUP(9.99999999999999E+307,$K$2:K1057)+1,"")</f>
        <v>892</v>
      </c>
      <c r="L1058" s="31">
        <f>IF(AND(B1058=L$1),LOOKUP(9.99999999999999E+307,$L$2:L1057)+1,"")</f>
        <v>892</v>
      </c>
      <c r="M1058" s="31">
        <f>IF(AND(B1058=M$1),LOOKUP(9.99999999999999E+307,$M$2:M1057)+1,"")</f>
        <v>892</v>
      </c>
      <c r="N1058" s="31" t="e">
        <f>IF(AND(B1058=N$1),LOOKUP(9.99999999999999E+307,$N$2:N1057)+1,"")</f>
        <v>#REF!</v>
      </c>
      <c r="O1058" s="31" t="e">
        <f>IF(AND($B1058=O$1),LOOKUP(9.99999999999999E+307,$O$2:O1057)+1,"")</f>
        <v>#REF!</v>
      </c>
      <c r="P1058" s="31" t="e">
        <f>IF(AND($B1058=P$1),LOOKUP(9.99999999999999E+307,$P$2:P1057)+1,"")</f>
        <v>#REF!</v>
      </c>
      <c r="Q1058" s="31" t="e">
        <f>IF(AND($B1058=Q$1),LOOKUP(9.99999999999999E+307,$Q$2:Q1057)+1,"")</f>
        <v>#REF!</v>
      </c>
      <c r="R1058" s="31">
        <f>IF(AND($B1058=R$1),LOOKUP(9.99999999999999E+307,$R$2:R1057)+1,"")</f>
        <v>892</v>
      </c>
      <c r="S1058" s="31">
        <f>IF(AND($B1058=S$1),LOOKUP(9.99999999999999E+307,$S$2:S1057)+1,"")</f>
        <v>892</v>
      </c>
      <c r="T1058" s="265"/>
      <c r="U1058" s="265"/>
      <c r="V1058" s="265"/>
      <c r="AA1058" s="254" t="str">
        <f t="shared" si="118"/>
        <v/>
      </c>
      <c r="AB1058" s="254" t="str">
        <f t="shared" si="119"/>
        <v/>
      </c>
      <c r="AC1058" s="255">
        <f t="shared" si="115"/>
        <v>0</v>
      </c>
      <c r="AD1058" s="255">
        <f t="shared" si="116"/>
        <v>3836</v>
      </c>
      <c r="AE1058" s="256" t="str">
        <f t="shared" si="120"/>
        <v/>
      </c>
      <c r="AF1058" s="252" t="str">
        <f t="shared" si="114"/>
        <v>-</v>
      </c>
    </row>
    <row r="1059" spans="1:32" ht="20.149999999999999" customHeight="1" x14ac:dyDescent="0.75">
      <c r="A1059" s="31">
        <v>1057</v>
      </c>
      <c r="B1059" s="237"/>
      <c r="C1059" s="257"/>
      <c r="D1059" s="257"/>
      <c r="E1059" s="264"/>
      <c r="F1059" s="264"/>
      <c r="G1059" s="253" t="str">
        <f t="shared" si="117"/>
        <v/>
      </c>
      <c r="H1059" s="31" t="str">
        <f>IF(AND(B1059=H$1),LOOKUP(9.99999999999999E+307,$H$2:H1058)+1,"")</f>
        <v/>
      </c>
      <c r="I1059" s="31" t="str">
        <f>IF(AND(B1059=I$1),LOOKUP(9.99999999999999E+307,$I$2:I1058)+1,"")</f>
        <v/>
      </c>
      <c r="J1059" s="31">
        <f>IF(AND(B1059=J$1),LOOKUP(9.99999999999999E+307,$J$2:J1058)+1,"")</f>
        <v>893</v>
      </c>
      <c r="K1059" s="31">
        <f>IF(AND(B1059=K$1),LOOKUP(9.99999999999999E+307,$K$2:K1058)+1,"")</f>
        <v>893</v>
      </c>
      <c r="L1059" s="31">
        <f>IF(AND(B1059=L$1),LOOKUP(9.99999999999999E+307,$L$2:L1058)+1,"")</f>
        <v>893</v>
      </c>
      <c r="M1059" s="31">
        <f>IF(AND(B1059=M$1),LOOKUP(9.99999999999999E+307,$M$2:M1058)+1,"")</f>
        <v>893</v>
      </c>
      <c r="N1059" s="31" t="e">
        <f>IF(AND(B1059=N$1),LOOKUP(9.99999999999999E+307,$N$2:N1058)+1,"")</f>
        <v>#REF!</v>
      </c>
      <c r="O1059" s="31" t="e">
        <f>IF(AND($B1059=O$1),LOOKUP(9.99999999999999E+307,$O$2:O1058)+1,"")</f>
        <v>#REF!</v>
      </c>
      <c r="P1059" s="31" t="e">
        <f>IF(AND($B1059=P$1),LOOKUP(9.99999999999999E+307,$P$2:P1058)+1,"")</f>
        <v>#REF!</v>
      </c>
      <c r="Q1059" s="31" t="e">
        <f>IF(AND($B1059=Q$1),LOOKUP(9.99999999999999E+307,$Q$2:Q1058)+1,"")</f>
        <v>#REF!</v>
      </c>
      <c r="R1059" s="31">
        <f>IF(AND($B1059=R$1),LOOKUP(9.99999999999999E+307,$R$2:R1058)+1,"")</f>
        <v>893</v>
      </c>
      <c r="S1059" s="31">
        <f>IF(AND($B1059=S$1),LOOKUP(9.99999999999999E+307,$S$2:S1058)+1,"")</f>
        <v>893</v>
      </c>
      <c r="T1059" s="265"/>
      <c r="U1059" s="265"/>
      <c r="V1059" s="265"/>
      <c r="AA1059" s="254" t="str">
        <f t="shared" si="118"/>
        <v/>
      </c>
      <c r="AB1059" s="254" t="str">
        <f t="shared" si="119"/>
        <v/>
      </c>
      <c r="AC1059" s="255">
        <f t="shared" si="115"/>
        <v>0</v>
      </c>
      <c r="AD1059" s="255">
        <f t="shared" si="116"/>
        <v>3836</v>
      </c>
      <c r="AE1059" s="256" t="str">
        <f t="shared" si="120"/>
        <v/>
      </c>
      <c r="AF1059" s="252" t="str">
        <f t="shared" si="114"/>
        <v>-</v>
      </c>
    </row>
    <row r="1060" spans="1:32" ht="20.149999999999999" customHeight="1" x14ac:dyDescent="0.75">
      <c r="A1060" s="31">
        <v>1058</v>
      </c>
      <c r="B1060" s="237"/>
      <c r="C1060" s="257"/>
      <c r="D1060" s="257"/>
      <c r="E1060" s="264"/>
      <c r="F1060" s="264"/>
      <c r="G1060" s="253" t="str">
        <f t="shared" si="117"/>
        <v/>
      </c>
      <c r="H1060" s="31" t="str">
        <f>IF(AND(B1060=H$1),LOOKUP(9.99999999999999E+307,$H$2:H1059)+1,"")</f>
        <v/>
      </c>
      <c r="I1060" s="31" t="str">
        <f>IF(AND(B1060=I$1),LOOKUP(9.99999999999999E+307,$I$2:I1059)+1,"")</f>
        <v/>
      </c>
      <c r="J1060" s="31">
        <f>IF(AND(B1060=J$1),LOOKUP(9.99999999999999E+307,$J$2:J1059)+1,"")</f>
        <v>894</v>
      </c>
      <c r="K1060" s="31">
        <f>IF(AND(B1060=K$1),LOOKUP(9.99999999999999E+307,$K$2:K1059)+1,"")</f>
        <v>894</v>
      </c>
      <c r="L1060" s="31">
        <f>IF(AND(B1060=L$1),LOOKUP(9.99999999999999E+307,$L$2:L1059)+1,"")</f>
        <v>894</v>
      </c>
      <c r="M1060" s="31">
        <f>IF(AND(B1060=M$1),LOOKUP(9.99999999999999E+307,$M$2:M1059)+1,"")</f>
        <v>894</v>
      </c>
      <c r="N1060" s="31" t="e">
        <f>IF(AND(B1060=N$1),LOOKUP(9.99999999999999E+307,$N$2:N1059)+1,"")</f>
        <v>#REF!</v>
      </c>
      <c r="O1060" s="31" t="e">
        <f>IF(AND($B1060=O$1),LOOKUP(9.99999999999999E+307,$O$2:O1059)+1,"")</f>
        <v>#REF!</v>
      </c>
      <c r="P1060" s="31" t="e">
        <f>IF(AND($B1060=P$1),LOOKUP(9.99999999999999E+307,$P$2:P1059)+1,"")</f>
        <v>#REF!</v>
      </c>
      <c r="Q1060" s="31" t="e">
        <f>IF(AND($B1060=Q$1),LOOKUP(9.99999999999999E+307,$Q$2:Q1059)+1,"")</f>
        <v>#REF!</v>
      </c>
      <c r="R1060" s="31">
        <f>IF(AND($B1060=R$1),LOOKUP(9.99999999999999E+307,$R$2:R1059)+1,"")</f>
        <v>894</v>
      </c>
      <c r="S1060" s="31">
        <f>IF(AND($B1060=S$1),LOOKUP(9.99999999999999E+307,$S$2:S1059)+1,"")</f>
        <v>894</v>
      </c>
      <c r="T1060" s="265"/>
      <c r="U1060" s="265"/>
      <c r="V1060" s="265"/>
      <c r="AA1060" s="254" t="str">
        <f t="shared" si="118"/>
        <v/>
      </c>
      <c r="AB1060" s="254" t="str">
        <f t="shared" si="119"/>
        <v/>
      </c>
      <c r="AC1060" s="255">
        <f t="shared" si="115"/>
        <v>0</v>
      </c>
      <c r="AD1060" s="255">
        <f t="shared" si="116"/>
        <v>3836</v>
      </c>
      <c r="AE1060" s="256" t="str">
        <f t="shared" si="120"/>
        <v/>
      </c>
      <c r="AF1060" s="252" t="str">
        <f t="shared" si="114"/>
        <v>-</v>
      </c>
    </row>
    <row r="1061" spans="1:32" ht="20.149999999999999" customHeight="1" x14ac:dyDescent="0.75">
      <c r="A1061" s="31">
        <v>1059</v>
      </c>
      <c r="B1061" s="237"/>
      <c r="C1061" s="257"/>
      <c r="D1061" s="257"/>
      <c r="E1061" s="264"/>
      <c r="F1061" s="264"/>
      <c r="G1061" s="253" t="str">
        <f t="shared" si="117"/>
        <v/>
      </c>
      <c r="H1061" s="31" t="str">
        <f>IF(AND(B1061=H$1),LOOKUP(9.99999999999999E+307,$H$2:H1060)+1,"")</f>
        <v/>
      </c>
      <c r="I1061" s="31" t="str">
        <f>IF(AND(B1061=I$1),LOOKUP(9.99999999999999E+307,$I$2:I1060)+1,"")</f>
        <v/>
      </c>
      <c r="J1061" s="31">
        <f>IF(AND(B1061=J$1),LOOKUP(9.99999999999999E+307,$J$2:J1060)+1,"")</f>
        <v>895</v>
      </c>
      <c r="K1061" s="31">
        <f>IF(AND(B1061=K$1),LOOKUP(9.99999999999999E+307,$K$2:K1060)+1,"")</f>
        <v>895</v>
      </c>
      <c r="L1061" s="31">
        <f>IF(AND(B1061=L$1),LOOKUP(9.99999999999999E+307,$L$2:L1060)+1,"")</f>
        <v>895</v>
      </c>
      <c r="M1061" s="31">
        <f>IF(AND(B1061=M$1),LOOKUP(9.99999999999999E+307,$M$2:M1060)+1,"")</f>
        <v>895</v>
      </c>
      <c r="N1061" s="31" t="e">
        <f>IF(AND(B1061=N$1),LOOKUP(9.99999999999999E+307,$N$2:N1060)+1,"")</f>
        <v>#REF!</v>
      </c>
      <c r="O1061" s="31" t="e">
        <f>IF(AND($B1061=O$1),LOOKUP(9.99999999999999E+307,$O$2:O1060)+1,"")</f>
        <v>#REF!</v>
      </c>
      <c r="P1061" s="31" t="e">
        <f>IF(AND($B1061=P$1),LOOKUP(9.99999999999999E+307,$P$2:P1060)+1,"")</f>
        <v>#REF!</v>
      </c>
      <c r="Q1061" s="31" t="e">
        <f>IF(AND($B1061=Q$1),LOOKUP(9.99999999999999E+307,$Q$2:Q1060)+1,"")</f>
        <v>#REF!</v>
      </c>
      <c r="R1061" s="31">
        <f>IF(AND($B1061=R$1),LOOKUP(9.99999999999999E+307,$R$2:R1060)+1,"")</f>
        <v>895</v>
      </c>
      <c r="S1061" s="31">
        <f>IF(AND($B1061=S$1),LOOKUP(9.99999999999999E+307,$S$2:S1060)+1,"")</f>
        <v>895</v>
      </c>
      <c r="T1061" s="265"/>
      <c r="U1061" s="265"/>
      <c r="V1061" s="265"/>
      <c r="AA1061" s="254" t="str">
        <f t="shared" si="118"/>
        <v/>
      </c>
      <c r="AB1061" s="254" t="str">
        <f t="shared" si="119"/>
        <v/>
      </c>
      <c r="AC1061" s="255">
        <f t="shared" si="115"/>
        <v>0</v>
      </c>
      <c r="AD1061" s="255">
        <f t="shared" si="116"/>
        <v>3836</v>
      </c>
      <c r="AE1061" s="256" t="str">
        <f t="shared" si="120"/>
        <v/>
      </c>
      <c r="AF1061" s="252" t="str">
        <f t="shared" si="114"/>
        <v>-</v>
      </c>
    </row>
    <row r="1062" spans="1:32" ht="20.149999999999999" customHeight="1" x14ac:dyDescent="0.75">
      <c r="A1062" s="31">
        <v>1060</v>
      </c>
      <c r="B1062" s="237"/>
      <c r="C1062" s="257"/>
      <c r="D1062" s="257"/>
      <c r="E1062" s="262"/>
      <c r="F1062" s="262"/>
      <c r="G1062" s="253" t="str">
        <f t="shared" si="117"/>
        <v/>
      </c>
      <c r="H1062" s="31" t="str">
        <f>IF(AND(B1062=H$1),LOOKUP(9.99999999999999E+307,$H$2:H1061)+1,"")</f>
        <v/>
      </c>
      <c r="I1062" s="31" t="str">
        <f>IF(AND(B1062=I$1),LOOKUP(9.99999999999999E+307,$I$2:I1061)+1,"")</f>
        <v/>
      </c>
      <c r="J1062" s="31">
        <f>IF(AND(B1062=J$1),LOOKUP(9.99999999999999E+307,$J$2:J1061)+1,"")</f>
        <v>896</v>
      </c>
      <c r="K1062" s="31">
        <f>IF(AND(B1062=K$1),LOOKUP(9.99999999999999E+307,$K$2:K1061)+1,"")</f>
        <v>896</v>
      </c>
      <c r="L1062" s="31">
        <f>IF(AND(B1062=L$1),LOOKUP(9.99999999999999E+307,$L$2:L1061)+1,"")</f>
        <v>896</v>
      </c>
      <c r="M1062" s="31">
        <f>IF(AND(B1062=M$1),LOOKUP(9.99999999999999E+307,$M$2:M1061)+1,"")</f>
        <v>896</v>
      </c>
      <c r="N1062" s="31" t="e">
        <f>IF(AND(B1062=N$1),LOOKUP(9.99999999999999E+307,$N$2:N1061)+1,"")</f>
        <v>#REF!</v>
      </c>
      <c r="O1062" s="31" t="e">
        <f>IF(AND($B1062=O$1),LOOKUP(9.99999999999999E+307,$O$2:O1061)+1,"")</f>
        <v>#REF!</v>
      </c>
      <c r="P1062" s="31" t="e">
        <f>IF(AND($B1062=P$1),LOOKUP(9.99999999999999E+307,$P$2:P1061)+1,"")</f>
        <v>#REF!</v>
      </c>
      <c r="Q1062" s="31" t="e">
        <f>IF(AND($B1062=Q$1),LOOKUP(9.99999999999999E+307,$Q$2:Q1061)+1,"")</f>
        <v>#REF!</v>
      </c>
      <c r="R1062" s="31">
        <f>IF(AND($B1062=R$1),LOOKUP(9.99999999999999E+307,$R$2:R1061)+1,"")</f>
        <v>896</v>
      </c>
      <c r="S1062" s="31">
        <f>IF(AND($B1062=S$1),LOOKUP(9.99999999999999E+307,$S$2:S1061)+1,"")</f>
        <v>896</v>
      </c>
      <c r="T1062" s="265"/>
      <c r="U1062" s="265"/>
      <c r="V1062" s="265"/>
      <c r="AA1062" s="254" t="str">
        <f t="shared" si="118"/>
        <v/>
      </c>
      <c r="AB1062" s="254" t="str">
        <f t="shared" si="119"/>
        <v/>
      </c>
      <c r="AC1062" s="255">
        <f t="shared" si="115"/>
        <v>0</v>
      </c>
      <c r="AD1062" s="255">
        <f t="shared" si="116"/>
        <v>3836</v>
      </c>
      <c r="AE1062" s="256" t="str">
        <f t="shared" si="120"/>
        <v/>
      </c>
      <c r="AF1062" s="252" t="str">
        <f t="shared" si="114"/>
        <v>-</v>
      </c>
    </row>
    <row r="1063" spans="1:32" ht="20.149999999999999" customHeight="1" x14ac:dyDescent="0.75">
      <c r="A1063" s="31">
        <v>1061</v>
      </c>
      <c r="B1063" s="237"/>
      <c r="C1063" s="257"/>
      <c r="D1063" s="257"/>
      <c r="E1063" s="264"/>
      <c r="F1063" s="264"/>
      <c r="G1063" s="253" t="str">
        <f t="shared" si="117"/>
        <v/>
      </c>
      <c r="H1063" s="31" t="str">
        <f>IF(AND(B1063=H$1),LOOKUP(9.99999999999999E+307,$H$2:H1062)+1,"")</f>
        <v/>
      </c>
      <c r="I1063" s="31" t="str">
        <f>IF(AND(B1063=I$1),LOOKUP(9.99999999999999E+307,$I$2:I1062)+1,"")</f>
        <v/>
      </c>
      <c r="J1063" s="31">
        <f>IF(AND(B1063=J$1),LOOKUP(9.99999999999999E+307,$J$2:J1062)+1,"")</f>
        <v>897</v>
      </c>
      <c r="K1063" s="31">
        <f>IF(AND(B1063=K$1),LOOKUP(9.99999999999999E+307,$K$2:K1062)+1,"")</f>
        <v>897</v>
      </c>
      <c r="L1063" s="31">
        <f>IF(AND(B1063=L$1),LOOKUP(9.99999999999999E+307,$L$2:L1062)+1,"")</f>
        <v>897</v>
      </c>
      <c r="M1063" s="31">
        <f>IF(AND(B1063=M$1),LOOKUP(9.99999999999999E+307,$M$2:M1062)+1,"")</f>
        <v>897</v>
      </c>
      <c r="N1063" s="31" t="e">
        <f>IF(AND(B1063=N$1),LOOKUP(9.99999999999999E+307,$N$2:N1062)+1,"")</f>
        <v>#REF!</v>
      </c>
      <c r="O1063" s="31" t="e">
        <f>IF(AND($B1063=O$1),LOOKUP(9.99999999999999E+307,$O$2:O1062)+1,"")</f>
        <v>#REF!</v>
      </c>
      <c r="P1063" s="31" t="e">
        <f>IF(AND($B1063=P$1),LOOKUP(9.99999999999999E+307,$P$2:P1062)+1,"")</f>
        <v>#REF!</v>
      </c>
      <c r="Q1063" s="31" t="e">
        <f>IF(AND($B1063=Q$1),LOOKUP(9.99999999999999E+307,$Q$2:Q1062)+1,"")</f>
        <v>#REF!</v>
      </c>
      <c r="R1063" s="31">
        <f>IF(AND($B1063=R$1),LOOKUP(9.99999999999999E+307,$R$2:R1062)+1,"")</f>
        <v>897</v>
      </c>
      <c r="S1063" s="31">
        <f>IF(AND($B1063=S$1),LOOKUP(9.99999999999999E+307,$S$2:S1062)+1,"")</f>
        <v>897</v>
      </c>
      <c r="T1063" s="265"/>
      <c r="U1063" s="265"/>
      <c r="V1063" s="265"/>
      <c r="AA1063" s="254" t="str">
        <f t="shared" si="118"/>
        <v/>
      </c>
      <c r="AB1063" s="254" t="str">
        <f t="shared" si="119"/>
        <v/>
      </c>
      <c r="AC1063" s="255">
        <f t="shared" si="115"/>
        <v>0</v>
      </c>
      <c r="AD1063" s="255">
        <f t="shared" si="116"/>
        <v>3836</v>
      </c>
      <c r="AE1063" s="256" t="str">
        <f t="shared" si="120"/>
        <v/>
      </c>
      <c r="AF1063" s="252" t="str">
        <f t="shared" si="114"/>
        <v>-</v>
      </c>
    </row>
    <row r="1064" spans="1:32" ht="20.149999999999999" customHeight="1" x14ac:dyDescent="0.75">
      <c r="A1064" s="31">
        <v>1062</v>
      </c>
      <c r="B1064" s="237"/>
      <c r="C1064" s="257"/>
      <c r="D1064" s="257"/>
      <c r="E1064" s="264"/>
      <c r="F1064" s="264"/>
      <c r="G1064" s="253" t="str">
        <f t="shared" si="117"/>
        <v/>
      </c>
      <c r="H1064" s="31" t="str">
        <f>IF(AND(B1064=H$1),LOOKUP(9.99999999999999E+307,$H$2:H1063)+1,"")</f>
        <v/>
      </c>
      <c r="I1064" s="31" t="str">
        <f>IF(AND(B1064=I$1),LOOKUP(9.99999999999999E+307,$I$2:I1063)+1,"")</f>
        <v/>
      </c>
      <c r="J1064" s="31">
        <f>IF(AND(B1064=J$1),LOOKUP(9.99999999999999E+307,$J$2:J1063)+1,"")</f>
        <v>898</v>
      </c>
      <c r="K1064" s="31">
        <f>IF(AND(B1064=K$1),LOOKUP(9.99999999999999E+307,$K$2:K1063)+1,"")</f>
        <v>898</v>
      </c>
      <c r="L1064" s="31">
        <f>IF(AND(B1064=L$1),LOOKUP(9.99999999999999E+307,$L$2:L1063)+1,"")</f>
        <v>898</v>
      </c>
      <c r="M1064" s="31">
        <f>IF(AND(B1064=M$1),LOOKUP(9.99999999999999E+307,$M$2:M1063)+1,"")</f>
        <v>898</v>
      </c>
      <c r="N1064" s="31" t="e">
        <f>IF(AND(B1064=N$1),LOOKUP(9.99999999999999E+307,$N$2:N1063)+1,"")</f>
        <v>#REF!</v>
      </c>
      <c r="O1064" s="31" t="e">
        <f>IF(AND($B1064=O$1),LOOKUP(9.99999999999999E+307,$O$2:O1063)+1,"")</f>
        <v>#REF!</v>
      </c>
      <c r="P1064" s="31" t="e">
        <f>IF(AND($B1064=P$1),LOOKUP(9.99999999999999E+307,$P$2:P1063)+1,"")</f>
        <v>#REF!</v>
      </c>
      <c r="Q1064" s="31" t="e">
        <f>IF(AND($B1064=Q$1),LOOKUP(9.99999999999999E+307,$Q$2:Q1063)+1,"")</f>
        <v>#REF!</v>
      </c>
      <c r="R1064" s="31">
        <f>IF(AND($B1064=R$1),LOOKUP(9.99999999999999E+307,$R$2:R1063)+1,"")</f>
        <v>898</v>
      </c>
      <c r="S1064" s="31">
        <f>IF(AND($B1064=S$1),LOOKUP(9.99999999999999E+307,$S$2:S1063)+1,"")</f>
        <v>898</v>
      </c>
      <c r="T1064" s="265"/>
      <c r="U1064" s="265"/>
      <c r="V1064" s="265"/>
      <c r="AA1064" s="254" t="str">
        <f t="shared" si="118"/>
        <v/>
      </c>
      <c r="AB1064" s="254" t="str">
        <f t="shared" si="119"/>
        <v/>
      </c>
      <c r="AC1064" s="255">
        <f t="shared" si="115"/>
        <v>0</v>
      </c>
      <c r="AD1064" s="255">
        <f t="shared" si="116"/>
        <v>3836</v>
      </c>
      <c r="AE1064" s="256" t="str">
        <f t="shared" si="120"/>
        <v/>
      </c>
      <c r="AF1064" s="252" t="str">
        <f t="shared" si="114"/>
        <v>-</v>
      </c>
    </row>
    <row r="1065" spans="1:32" ht="20.149999999999999" customHeight="1" x14ac:dyDescent="0.75">
      <c r="A1065" s="31">
        <v>1063</v>
      </c>
      <c r="B1065" s="237"/>
      <c r="C1065" s="257"/>
      <c r="D1065" s="257"/>
      <c r="E1065" s="264"/>
      <c r="F1065" s="264"/>
      <c r="G1065" s="253" t="str">
        <f t="shared" si="117"/>
        <v/>
      </c>
      <c r="H1065" s="31" t="str">
        <f>IF(AND(B1065=H$1),LOOKUP(9.99999999999999E+307,$H$2:H1064)+1,"")</f>
        <v/>
      </c>
      <c r="I1065" s="31" t="str">
        <f>IF(AND(B1065=I$1),LOOKUP(9.99999999999999E+307,$I$2:I1064)+1,"")</f>
        <v/>
      </c>
      <c r="J1065" s="31">
        <f>IF(AND(B1065=J$1),LOOKUP(9.99999999999999E+307,$J$2:J1064)+1,"")</f>
        <v>899</v>
      </c>
      <c r="K1065" s="31">
        <f>IF(AND(B1065=K$1),LOOKUP(9.99999999999999E+307,$K$2:K1064)+1,"")</f>
        <v>899</v>
      </c>
      <c r="L1065" s="31">
        <f>IF(AND(B1065=L$1),LOOKUP(9.99999999999999E+307,$L$2:L1064)+1,"")</f>
        <v>899</v>
      </c>
      <c r="M1065" s="31">
        <f>IF(AND(B1065=M$1),LOOKUP(9.99999999999999E+307,$M$2:M1064)+1,"")</f>
        <v>899</v>
      </c>
      <c r="N1065" s="31" t="e">
        <f>IF(AND(B1065=N$1),LOOKUP(9.99999999999999E+307,$N$2:N1064)+1,"")</f>
        <v>#REF!</v>
      </c>
      <c r="O1065" s="31" t="e">
        <f>IF(AND($B1065=O$1),LOOKUP(9.99999999999999E+307,$O$2:O1064)+1,"")</f>
        <v>#REF!</v>
      </c>
      <c r="P1065" s="31" t="e">
        <f>IF(AND($B1065=P$1),LOOKUP(9.99999999999999E+307,$P$2:P1064)+1,"")</f>
        <v>#REF!</v>
      </c>
      <c r="Q1065" s="31" t="e">
        <f>IF(AND($B1065=Q$1),LOOKUP(9.99999999999999E+307,$Q$2:Q1064)+1,"")</f>
        <v>#REF!</v>
      </c>
      <c r="R1065" s="31">
        <f>IF(AND($B1065=R$1),LOOKUP(9.99999999999999E+307,$R$2:R1064)+1,"")</f>
        <v>899</v>
      </c>
      <c r="S1065" s="31">
        <f>IF(AND($B1065=S$1),LOOKUP(9.99999999999999E+307,$S$2:S1064)+1,"")</f>
        <v>899</v>
      </c>
      <c r="T1065" s="265"/>
      <c r="U1065" s="265"/>
      <c r="V1065" s="265"/>
      <c r="AA1065" s="254" t="str">
        <f t="shared" si="118"/>
        <v/>
      </c>
      <c r="AB1065" s="254" t="str">
        <f t="shared" si="119"/>
        <v/>
      </c>
      <c r="AC1065" s="255">
        <f t="shared" si="115"/>
        <v>0</v>
      </c>
      <c r="AD1065" s="255">
        <f t="shared" si="116"/>
        <v>3836</v>
      </c>
      <c r="AE1065" s="256" t="str">
        <f t="shared" si="120"/>
        <v/>
      </c>
      <c r="AF1065" s="252" t="str">
        <f t="shared" si="114"/>
        <v>-</v>
      </c>
    </row>
    <row r="1066" spans="1:32" ht="20.149999999999999" customHeight="1" x14ac:dyDescent="0.75">
      <c r="A1066" s="31">
        <v>1064</v>
      </c>
      <c r="B1066" s="237"/>
      <c r="C1066" s="257"/>
      <c r="D1066" s="257"/>
      <c r="E1066" s="264"/>
      <c r="F1066" s="264"/>
      <c r="G1066" s="253" t="str">
        <f t="shared" si="117"/>
        <v/>
      </c>
      <c r="H1066" s="31" t="str">
        <f>IF(AND(B1066=H$1),LOOKUP(9.99999999999999E+307,$H$2:H1065)+1,"")</f>
        <v/>
      </c>
      <c r="I1066" s="31" t="str">
        <f>IF(AND(B1066=I$1),LOOKUP(9.99999999999999E+307,$I$2:I1065)+1,"")</f>
        <v/>
      </c>
      <c r="J1066" s="31">
        <f>IF(AND(B1066=J$1),LOOKUP(9.99999999999999E+307,$J$2:J1065)+1,"")</f>
        <v>900</v>
      </c>
      <c r="K1066" s="31">
        <f>IF(AND(B1066=K$1),LOOKUP(9.99999999999999E+307,$K$2:K1065)+1,"")</f>
        <v>900</v>
      </c>
      <c r="L1066" s="31">
        <f>IF(AND(B1066=L$1),LOOKUP(9.99999999999999E+307,$L$2:L1065)+1,"")</f>
        <v>900</v>
      </c>
      <c r="M1066" s="31">
        <f>IF(AND(B1066=M$1),LOOKUP(9.99999999999999E+307,$M$2:M1065)+1,"")</f>
        <v>900</v>
      </c>
      <c r="N1066" s="31" t="e">
        <f>IF(AND(B1066=N$1),LOOKUP(9.99999999999999E+307,$N$2:N1065)+1,"")</f>
        <v>#REF!</v>
      </c>
      <c r="O1066" s="31" t="e">
        <f>IF(AND($B1066=O$1),LOOKUP(9.99999999999999E+307,$O$2:O1065)+1,"")</f>
        <v>#REF!</v>
      </c>
      <c r="P1066" s="31" t="e">
        <f>IF(AND($B1066=P$1),LOOKUP(9.99999999999999E+307,$P$2:P1065)+1,"")</f>
        <v>#REF!</v>
      </c>
      <c r="Q1066" s="31" t="e">
        <f>IF(AND($B1066=Q$1),LOOKUP(9.99999999999999E+307,$Q$2:Q1065)+1,"")</f>
        <v>#REF!</v>
      </c>
      <c r="R1066" s="31">
        <f>IF(AND($B1066=R$1),LOOKUP(9.99999999999999E+307,$R$2:R1065)+1,"")</f>
        <v>900</v>
      </c>
      <c r="S1066" s="31">
        <f>IF(AND($B1066=S$1),LOOKUP(9.99999999999999E+307,$S$2:S1065)+1,"")</f>
        <v>900</v>
      </c>
      <c r="T1066" s="265"/>
      <c r="U1066" s="265"/>
      <c r="V1066" s="265"/>
      <c r="AA1066" s="254" t="str">
        <f t="shared" si="118"/>
        <v/>
      </c>
      <c r="AB1066" s="254" t="str">
        <f t="shared" si="119"/>
        <v/>
      </c>
      <c r="AC1066" s="255">
        <f t="shared" si="115"/>
        <v>0</v>
      </c>
      <c r="AD1066" s="255">
        <f t="shared" si="116"/>
        <v>3836</v>
      </c>
      <c r="AE1066" s="256" t="str">
        <f t="shared" si="120"/>
        <v/>
      </c>
      <c r="AF1066" s="252" t="str">
        <f t="shared" si="114"/>
        <v>-</v>
      </c>
    </row>
    <row r="1067" spans="1:32" ht="20.149999999999999" customHeight="1" x14ac:dyDescent="0.75">
      <c r="A1067" s="31">
        <v>1065</v>
      </c>
      <c r="B1067" s="237"/>
      <c r="C1067" s="257"/>
      <c r="D1067" s="257"/>
      <c r="E1067" s="264"/>
      <c r="F1067" s="264"/>
      <c r="G1067" s="253" t="str">
        <f t="shared" si="117"/>
        <v/>
      </c>
      <c r="H1067" s="31" t="str">
        <f>IF(AND(B1067=H$1),LOOKUP(9.99999999999999E+307,$H$2:H1066)+1,"")</f>
        <v/>
      </c>
      <c r="I1067" s="31" t="str">
        <f>IF(AND(B1067=I$1),LOOKUP(9.99999999999999E+307,$I$2:I1066)+1,"")</f>
        <v/>
      </c>
      <c r="J1067" s="31">
        <f>IF(AND(B1067=J$1),LOOKUP(9.99999999999999E+307,$J$2:J1066)+1,"")</f>
        <v>901</v>
      </c>
      <c r="K1067" s="31">
        <f>IF(AND(B1067=K$1),LOOKUP(9.99999999999999E+307,$K$2:K1066)+1,"")</f>
        <v>901</v>
      </c>
      <c r="L1067" s="31">
        <f>IF(AND(B1067=L$1),LOOKUP(9.99999999999999E+307,$L$2:L1066)+1,"")</f>
        <v>901</v>
      </c>
      <c r="M1067" s="31">
        <f>IF(AND(B1067=M$1),LOOKUP(9.99999999999999E+307,$M$2:M1066)+1,"")</f>
        <v>901</v>
      </c>
      <c r="N1067" s="31" t="e">
        <f>IF(AND(B1067=N$1),LOOKUP(9.99999999999999E+307,$N$2:N1066)+1,"")</f>
        <v>#REF!</v>
      </c>
      <c r="O1067" s="31" t="e">
        <f>IF(AND($B1067=O$1),LOOKUP(9.99999999999999E+307,$O$2:O1066)+1,"")</f>
        <v>#REF!</v>
      </c>
      <c r="P1067" s="31" t="e">
        <f>IF(AND($B1067=P$1),LOOKUP(9.99999999999999E+307,$P$2:P1066)+1,"")</f>
        <v>#REF!</v>
      </c>
      <c r="Q1067" s="31" t="e">
        <f>IF(AND($B1067=Q$1),LOOKUP(9.99999999999999E+307,$Q$2:Q1066)+1,"")</f>
        <v>#REF!</v>
      </c>
      <c r="R1067" s="31">
        <f>IF(AND($B1067=R$1),LOOKUP(9.99999999999999E+307,$R$2:R1066)+1,"")</f>
        <v>901</v>
      </c>
      <c r="S1067" s="31">
        <f>IF(AND($B1067=S$1),LOOKUP(9.99999999999999E+307,$S$2:S1066)+1,"")</f>
        <v>901</v>
      </c>
      <c r="T1067" s="265"/>
      <c r="U1067" s="265"/>
      <c r="V1067" s="265"/>
      <c r="AA1067" s="254" t="str">
        <f t="shared" si="118"/>
        <v/>
      </c>
      <c r="AB1067" s="254" t="str">
        <f t="shared" si="119"/>
        <v/>
      </c>
      <c r="AC1067" s="255">
        <f t="shared" si="115"/>
        <v>0</v>
      </c>
      <c r="AD1067" s="255">
        <f t="shared" si="116"/>
        <v>3836</v>
      </c>
      <c r="AE1067" s="256" t="str">
        <f t="shared" si="120"/>
        <v/>
      </c>
      <c r="AF1067" s="252" t="str">
        <f t="shared" si="114"/>
        <v>-</v>
      </c>
    </row>
    <row r="1068" spans="1:32" ht="20.149999999999999" customHeight="1" x14ac:dyDescent="0.75">
      <c r="A1068" s="31">
        <v>1066</v>
      </c>
      <c r="B1068" s="237"/>
      <c r="C1068" s="257"/>
      <c r="D1068" s="257"/>
      <c r="E1068" s="264"/>
      <c r="F1068" s="264"/>
      <c r="G1068" s="253" t="str">
        <f t="shared" si="117"/>
        <v/>
      </c>
      <c r="H1068" s="31" t="str">
        <f>IF(AND(B1068=H$1),LOOKUP(9.99999999999999E+307,$H$2:H1067)+1,"")</f>
        <v/>
      </c>
      <c r="I1068" s="31" t="str">
        <f>IF(AND(B1068=I$1),LOOKUP(9.99999999999999E+307,$I$2:I1067)+1,"")</f>
        <v/>
      </c>
      <c r="J1068" s="31">
        <f>IF(AND(B1068=J$1),LOOKUP(9.99999999999999E+307,$J$2:J1067)+1,"")</f>
        <v>902</v>
      </c>
      <c r="K1068" s="31">
        <f>IF(AND(B1068=K$1),LOOKUP(9.99999999999999E+307,$K$2:K1067)+1,"")</f>
        <v>902</v>
      </c>
      <c r="L1068" s="31">
        <f>IF(AND(B1068=L$1),LOOKUP(9.99999999999999E+307,$L$2:L1067)+1,"")</f>
        <v>902</v>
      </c>
      <c r="M1068" s="31">
        <f>IF(AND(B1068=M$1),LOOKUP(9.99999999999999E+307,$M$2:M1067)+1,"")</f>
        <v>902</v>
      </c>
      <c r="N1068" s="31" t="e">
        <f>IF(AND(B1068=N$1),LOOKUP(9.99999999999999E+307,$N$2:N1067)+1,"")</f>
        <v>#REF!</v>
      </c>
      <c r="O1068" s="31" t="e">
        <f>IF(AND($B1068=O$1),LOOKUP(9.99999999999999E+307,$O$2:O1067)+1,"")</f>
        <v>#REF!</v>
      </c>
      <c r="P1068" s="31" t="e">
        <f>IF(AND($B1068=P$1),LOOKUP(9.99999999999999E+307,$P$2:P1067)+1,"")</f>
        <v>#REF!</v>
      </c>
      <c r="Q1068" s="31" t="e">
        <f>IF(AND($B1068=Q$1),LOOKUP(9.99999999999999E+307,$Q$2:Q1067)+1,"")</f>
        <v>#REF!</v>
      </c>
      <c r="R1068" s="31">
        <f>IF(AND($B1068=R$1),LOOKUP(9.99999999999999E+307,$R$2:R1067)+1,"")</f>
        <v>902</v>
      </c>
      <c r="S1068" s="31">
        <f>IF(AND($B1068=S$1),LOOKUP(9.99999999999999E+307,$S$2:S1067)+1,"")</f>
        <v>902</v>
      </c>
      <c r="T1068" s="265"/>
      <c r="U1068" s="265"/>
      <c r="V1068" s="265"/>
      <c r="AA1068" s="254" t="str">
        <f t="shared" si="118"/>
        <v/>
      </c>
      <c r="AB1068" s="254" t="str">
        <f t="shared" si="119"/>
        <v/>
      </c>
      <c r="AC1068" s="255">
        <f t="shared" si="115"/>
        <v>0</v>
      </c>
      <c r="AD1068" s="255">
        <f t="shared" si="116"/>
        <v>3836</v>
      </c>
      <c r="AE1068" s="256" t="str">
        <f t="shared" si="120"/>
        <v/>
      </c>
      <c r="AF1068" s="252" t="str">
        <f t="shared" si="114"/>
        <v>-</v>
      </c>
    </row>
    <row r="1069" spans="1:32" ht="20.149999999999999" customHeight="1" x14ac:dyDescent="0.75">
      <c r="A1069" s="31">
        <v>1067</v>
      </c>
      <c r="B1069" s="237"/>
      <c r="C1069" s="257"/>
      <c r="D1069" s="257"/>
      <c r="E1069" s="264"/>
      <c r="F1069" s="264"/>
      <c r="G1069" s="253" t="str">
        <f t="shared" si="117"/>
        <v/>
      </c>
      <c r="H1069" s="31" t="str">
        <f>IF(AND(B1069=H$1),LOOKUP(9.99999999999999E+307,$H$2:H1068)+1,"")</f>
        <v/>
      </c>
      <c r="I1069" s="31" t="str">
        <f>IF(AND(B1069=I$1),LOOKUP(9.99999999999999E+307,$I$2:I1068)+1,"")</f>
        <v/>
      </c>
      <c r="J1069" s="31">
        <f>IF(AND(B1069=J$1),LOOKUP(9.99999999999999E+307,$J$2:J1068)+1,"")</f>
        <v>903</v>
      </c>
      <c r="K1069" s="31">
        <f>IF(AND(B1069=K$1),LOOKUP(9.99999999999999E+307,$K$2:K1068)+1,"")</f>
        <v>903</v>
      </c>
      <c r="L1069" s="31">
        <f>IF(AND(B1069=L$1),LOOKUP(9.99999999999999E+307,$L$2:L1068)+1,"")</f>
        <v>903</v>
      </c>
      <c r="M1069" s="31">
        <f>IF(AND(B1069=M$1),LOOKUP(9.99999999999999E+307,$M$2:M1068)+1,"")</f>
        <v>903</v>
      </c>
      <c r="N1069" s="31" t="e">
        <f>IF(AND(B1069=N$1),LOOKUP(9.99999999999999E+307,$N$2:N1068)+1,"")</f>
        <v>#REF!</v>
      </c>
      <c r="O1069" s="31" t="e">
        <f>IF(AND($B1069=O$1),LOOKUP(9.99999999999999E+307,$O$2:O1068)+1,"")</f>
        <v>#REF!</v>
      </c>
      <c r="P1069" s="31" t="e">
        <f>IF(AND($B1069=P$1),LOOKUP(9.99999999999999E+307,$P$2:P1068)+1,"")</f>
        <v>#REF!</v>
      </c>
      <c r="Q1069" s="31" t="e">
        <f>IF(AND($B1069=Q$1),LOOKUP(9.99999999999999E+307,$Q$2:Q1068)+1,"")</f>
        <v>#REF!</v>
      </c>
      <c r="R1069" s="31">
        <f>IF(AND($B1069=R$1),LOOKUP(9.99999999999999E+307,$R$2:R1068)+1,"")</f>
        <v>903</v>
      </c>
      <c r="S1069" s="31">
        <f>IF(AND($B1069=S$1),LOOKUP(9.99999999999999E+307,$S$2:S1068)+1,"")</f>
        <v>903</v>
      </c>
      <c r="T1069" s="265"/>
      <c r="U1069" s="265"/>
      <c r="V1069" s="265"/>
      <c r="AA1069" s="254" t="str">
        <f t="shared" si="118"/>
        <v/>
      </c>
      <c r="AB1069" s="254" t="str">
        <f t="shared" si="119"/>
        <v/>
      </c>
      <c r="AC1069" s="255">
        <f t="shared" si="115"/>
        <v>0</v>
      </c>
      <c r="AD1069" s="255">
        <f t="shared" si="116"/>
        <v>3836</v>
      </c>
      <c r="AE1069" s="256" t="str">
        <f t="shared" si="120"/>
        <v/>
      </c>
      <c r="AF1069" s="252" t="str">
        <f t="shared" si="114"/>
        <v>-</v>
      </c>
    </row>
    <row r="1070" spans="1:32" ht="20.149999999999999" customHeight="1" x14ac:dyDescent="0.75">
      <c r="A1070" s="31">
        <v>1068</v>
      </c>
      <c r="B1070" s="237"/>
      <c r="C1070" s="257"/>
      <c r="D1070" s="257"/>
      <c r="E1070" s="264"/>
      <c r="F1070" s="264"/>
      <c r="G1070" s="253" t="str">
        <f t="shared" si="117"/>
        <v/>
      </c>
      <c r="H1070" s="31" t="str">
        <f>IF(AND(B1070=H$1),LOOKUP(9.99999999999999E+307,$H$2:H1069)+1,"")</f>
        <v/>
      </c>
      <c r="I1070" s="31" t="str">
        <f>IF(AND(B1070=I$1),LOOKUP(9.99999999999999E+307,$I$2:I1069)+1,"")</f>
        <v/>
      </c>
      <c r="J1070" s="31">
        <f>IF(AND(B1070=J$1),LOOKUP(9.99999999999999E+307,$J$2:J1069)+1,"")</f>
        <v>904</v>
      </c>
      <c r="K1070" s="31">
        <f>IF(AND(B1070=K$1),LOOKUP(9.99999999999999E+307,$K$2:K1069)+1,"")</f>
        <v>904</v>
      </c>
      <c r="L1070" s="31">
        <f>IF(AND(B1070=L$1),LOOKUP(9.99999999999999E+307,$L$2:L1069)+1,"")</f>
        <v>904</v>
      </c>
      <c r="M1070" s="31">
        <f>IF(AND(B1070=M$1),LOOKUP(9.99999999999999E+307,$M$2:M1069)+1,"")</f>
        <v>904</v>
      </c>
      <c r="N1070" s="31" t="e">
        <f>IF(AND(B1070=N$1),LOOKUP(9.99999999999999E+307,$N$2:N1069)+1,"")</f>
        <v>#REF!</v>
      </c>
      <c r="O1070" s="31" t="e">
        <f>IF(AND($B1070=O$1),LOOKUP(9.99999999999999E+307,$O$2:O1069)+1,"")</f>
        <v>#REF!</v>
      </c>
      <c r="P1070" s="31" t="e">
        <f>IF(AND($B1070=P$1),LOOKUP(9.99999999999999E+307,$P$2:P1069)+1,"")</f>
        <v>#REF!</v>
      </c>
      <c r="Q1070" s="31" t="e">
        <f>IF(AND($B1070=Q$1),LOOKUP(9.99999999999999E+307,$Q$2:Q1069)+1,"")</f>
        <v>#REF!</v>
      </c>
      <c r="R1070" s="31">
        <f>IF(AND($B1070=R$1),LOOKUP(9.99999999999999E+307,$R$2:R1069)+1,"")</f>
        <v>904</v>
      </c>
      <c r="S1070" s="31">
        <f>IF(AND($B1070=S$1),LOOKUP(9.99999999999999E+307,$S$2:S1069)+1,"")</f>
        <v>904</v>
      </c>
      <c r="T1070" s="265"/>
      <c r="U1070" s="265"/>
      <c r="V1070" s="265"/>
      <c r="AA1070" s="254" t="str">
        <f t="shared" si="118"/>
        <v/>
      </c>
      <c r="AB1070" s="254" t="str">
        <f t="shared" si="119"/>
        <v/>
      </c>
      <c r="AC1070" s="255">
        <f t="shared" si="115"/>
        <v>0</v>
      </c>
      <c r="AD1070" s="255">
        <f t="shared" si="116"/>
        <v>3836</v>
      </c>
      <c r="AE1070" s="256" t="str">
        <f t="shared" si="120"/>
        <v/>
      </c>
      <c r="AF1070" s="252" t="str">
        <f t="shared" si="114"/>
        <v>-</v>
      </c>
    </row>
    <row r="1071" spans="1:32" ht="20.149999999999999" customHeight="1" x14ac:dyDescent="0.75">
      <c r="A1071" s="31">
        <v>1069</v>
      </c>
      <c r="B1071" s="237"/>
      <c r="C1071" s="257"/>
      <c r="D1071" s="257"/>
      <c r="E1071" s="264"/>
      <c r="F1071" s="264"/>
      <c r="G1071" s="253" t="str">
        <f t="shared" si="117"/>
        <v/>
      </c>
      <c r="H1071" s="31" t="str">
        <f>IF(AND(B1071=H$1),LOOKUP(9.99999999999999E+307,$H$2:H1070)+1,"")</f>
        <v/>
      </c>
      <c r="I1071" s="31" t="str">
        <f>IF(AND(B1071=I$1),LOOKUP(9.99999999999999E+307,$I$2:I1070)+1,"")</f>
        <v/>
      </c>
      <c r="J1071" s="31">
        <f>IF(AND(B1071=J$1),LOOKUP(9.99999999999999E+307,$J$2:J1070)+1,"")</f>
        <v>905</v>
      </c>
      <c r="K1071" s="31">
        <f>IF(AND(B1071=K$1),LOOKUP(9.99999999999999E+307,$K$2:K1070)+1,"")</f>
        <v>905</v>
      </c>
      <c r="L1071" s="31">
        <f>IF(AND(B1071=L$1),LOOKUP(9.99999999999999E+307,$L$2:L1070)+1,"")</f>
        <v>905</v>
      </c>
      <c r="M1071" s="31">
        <f>IF(AND(B1071=M$1),LOOKUP(9.99999999999999E+307,$M$2:M1070)+1,"")</f>
        <v>905</v>
      </c>
      <c r="N1071" s="31" t="e">
        <f>IF(AND(B1071=N$1),LOOKUP(9.99999999999999E+307,$N$2:N1070)+1,"")</f>
        <v>#REF!</v>
      </c>
      <c r="O1071" s="31" t="e">
        <f>IF(AND($B1071=O$1),LOOKUP(9.99999999999999E+307,$O$2:O1070)+1,"")</f>
        <v>#REF!</v>
      </c>
      <c r="P1071" s="31" t="e">
        <f>IF(AND($B1071=P$1),LOOKUP(9.99999999999999E+307,$P$2:P1070)+1,"")</f>
        <v>#REF!</v>
      </c>
      <c r="Q1071" s="31" t="e">
        <f>IF(AND($B1071=Q$1),LOOKUP(9.99999999999999E+307,$Q$2:Q1070)+1,"")</f>
        <v>#REF!</v>
      </c>
      <c r="R1071" s="31">
        <f>IF(AND($B1071=R$1),LOOKUP(9.99999999999999E+307,$R$2:R1070)+1,"")</f>
        <v>905</v>
      </c>
      <c r="S1071" s="31">
        <f>IF(AND($B1071=S$1),LOOKUP(9.99999999999999E+307,$S$2:S1070)+1,"")</f>
        <v>905</v>
      </c>
      <c r="T1071" s="265"/>
      <c r="U1071" s="265"/>
      <c r="V1071" s="265"/>
      <c r="AA1071" s="254" t="str">
        <f t="shared" si="118"/>
        <v/>
      </c>
      <c r="AB1071" s="254" t="str">
        <f t="shared" si="119"/>
        <v/>
      </c>
      <c r="AC1071" s="255">
        <f t="shared" si="115"/>
        <v>0</v>
      </c>
      <c r="AD1071" s="255">
        <f t="shared" si="116"/>
        <v>3836</v>
      </c>
      <c r="AE1071" s="256" t="str">
        <f t="shared" si="120"/>
        <v/>
      </c>
      <c r="AF1071" s="252" t="str">
        <f t="shared" ref="AF1071:AF1134" si="121">CONCATENATE(B1071,"-",AE1071)</f>
        <v>-</v>
      </c>
    </row>
    <row r="1072" spans="1:32" ht="20.149999999999999" customHeight="1" x14ac:dyDescent="0.75">
      <c r="A1072" s="31">
        <v>1070</v>
      </c>
      <c r="B1072" s="237"/>
      <c r="C1072" s="257"/>
      <c r="D1072" s="257"/>
      <c r="E1072" s="264"/>
      <c r="F1072" s="264"/>
      <c r="G1072" s="253" t="str">
        <f t="shared" si="117"/>
        <v/>
      </c>
      <c r="H1072" s="31" t="str">
        <f>IF(AND(B1072=H$1),LOOKUP(9.99999999999999E+307,$H$2:H1071)+1,"")</f>
        <v/>
      </c>
      <c r="I1072" s="31" t="str">
        <f>IF(AND(B1072=I$1),LOOKUP(9.99999999999999E+307,$I$2:I1071)+1,"")</f>
        <v/>
      </c>
      <c r="J1072" s="31">
        <f>IF(AND(B1072=J$1),LOOKUP(9.99999999999999E+307,$J$2:J1071)+1,"")</f>
        <v>906</v>
      </c>
      <c r="K1072" s="31">
        <f>IF(AND(B1072=K$1),LOOKUP(9.99999999999999E+307,$K$2:K1071)+1,"")</f>
        <v>906</v>
      </c>
      <c r="L1072" s="31">
        <f>IF(AND(B1072=L$1),LOOKUP(9.99999999999999E+307,$L$2:L1071)+1,"")</f>
        <v>906</v>
      </c>
      <c r="M1072" s="31">
        <f>IF(AND(B1072=M$1),LOOKUP(9.99999999999999E+307,$M$2:M1071)+1,"")</f>
        <v>906</v>
      </c>
      <c r="N1072" s="31" t="e">
        <f>IF(AND(B1072=N$1),LOOKUP(9.99999999999999E+307,$N$2:N1071)+1,"")</f>
        <v>#REF!</v>
      </c>
      <c r="O1072" s="31" t="e">
        <f>IF(AND($B1072=O$1),LOOKUP(9.99999999999999E+307,$O$2:O1071)+1,"")</f>
        <v>#REF!</v>
      </c>
      <c r="P1072" s="31" t="e">
        <f>IF(AND($B1072=P$1),LOOKUP(9.99999999999999E+307,$P$2:P1071)+1,"")</f>
        <v>#REF!</v>
      </c>
      <c r="Q1072" s="31" t="e">
        <f>IF(AND($B1072=Q$1),LOOKUP(9.99999999999999E+307,$Q$2:Q1071)+1,"")</f>
        <v>#REF!</v>
      </c>
      <c r="R1072" s="31">
        <f>IF(AND($B1072=R$1),LOOKUP(9.99999999999999E+307,$R$2:R1071)+1,"")</f>
        <v>906</v>
      </c>
      <c r="S1072" s="31">
        <f>IF(AND($B1072=S$1),LOOKUP(9.99999999999999E+307,$S$2:S1071)+1,"")</f>
        <v>906</v>
      </c>
      <c r="T1072" s="265"/>
      <c r="U1072" s="265"/>
      <c r="V1072" s="265"/>
      <c r="AA1072" s="254" t="str">
        <f t="shared" si="118"/>
        <v/>
      </c>
      <c r="AB1072" s="254" t="str">
        <f t="shared" si="119"/>
        <v/>
      </c>
      <c r="AC1072" s="255">
        <f t="shared" si="115"/>
        <v>0</v>
      </c>
      <c r="AD1072" s="255">
        <f t="shared" si="116"/>
        <v>3836</v>
      </c>
      <c r="AE1072" s="256" t="str">
        <f t="shared" si="120"/>
        <v/>
      </c>
      <c r="AF1072" s="252" t="str">
        <f t="shared" si="121"/>
        <v>-</v>
      </c>
    </row>
    <row r="1073" spans="1:32" ht="20.149999999999999" customHeight="1" x14ac:dyDescent="0.75">
      <c r="A1073" s="31">
        <v>1071</v>
      </c>
      <c r="B1073" s="237"/>
      <c r="C1073" s="257"/>
      <c r="D1073" s="257"/>
      <c r="E1073" s="264"/>
      <c r="F1073" s="264"/>
      <c r="G1073" s="253" t="str">
        <f t="shared" si="117"/>
        <v/>
      </c>
      <c r="H1073" s="31" t="str">
        <f>IF(AND(B1073=H$1),LOOKUP(9.99999999999999E+307,$H$2:H1072)+1,"")</f>
        <v/>
      </c>
      <c r="I1073" s="31" t="str">
        <f>IF(AND(B1073=I$1),LOOKUP(9.99999999999999E+307,$I$2:I1072)+1,"")</f>
        <v/>
      </c>
      <c r="J1073" s="31">
        <f>IF(AND(B1073=J$1),LOOKUP(9.99999999999999E+307,$J$2:J1072)+1,"")</f>
        <v>907</v>
      </c>
      <c r="K1073" s="31">
        <f>IF(AND(B1073=K$1),LOOKUP(9.99999999999999E+307,$K$2:K1072)+1,"")</f>
        <v>907</v>
      </c>
      <c r="L1073" s="31">
        <f>IF(AND(B1073=L$1),LOOKUP(9.99999999999999E+307,$L$2:L1072)+1,"")</f>
        <v>907</v>
      </c>
      <c r="M1073" s="31">
        <f>IF(AND(B1073=M$1),LOOKUP(9.99999999999999E+307,$M$2:M1072)+1,"")</f>
        <v>907</v>
      </c>
      <c r="N1073" s="31" t="e">
        <f>IF(AND(B1073=N$1),LOOKUP(9.99999999999999E+307,$N$2:N1072)+1,"")</f>
        <v>#REF!</v>
      </c>
      <c r="O1073" s="31" t="e">
        <f>IF(AND($B1073=O$1),LOOKUP(9.99999999999999E+307,$O$2:O1072)+1,"")</f>
        <v>#REF!</v>
      </c>
      <c r="P1073" s="31" t="e">
        <f>IF(AND($B1073=P$1),LOOKUP(9.99999999999999E+307,$P$2:P1072)+1,"")</f>
        <v>#REF!</v>
      </c>
      <c r="Q1073" s="31" t="e">
        <f>IF(AND($B1073=Q$1),LOOKUP(9.99999999999999E+307,$Q$2:Q1072)+1,"")</f>
        <v>#REF!</v>
      </c>
      <c r="R1073" s="31">
        <f>IF(AND($B1073=R$1),LOOKUP(9.99999999999999E+307,$R$2:R1072)+1,"")</f>
        <v>907</v>
      </c>
      <c r="S1073" s="31">
        <f>IF(AND($B1073=S$1),LOOKUP(9.99999999999999E+307,$S$2:S1072)+1,"")</f>
        <v>907</v>
      </c>
      <c r="T1073" s="265"/>
      <c r="U1073" s="265"/>
      <c r="V1073" s="265"/>
      <c r="AA1073" s="254" t="str">
        <f t="shared" si="118"/>
        <v/>
      </c>
      <c r="AB1073" s="254" t="str">
        <f t="shared" si="119"/>
        <v/>
      </c>
      <c r="AC1073" s="255">
        <f t="shared" si="115"/>
        <v>0</v>
      </c>
      <c r="AD1073" s="255">
        <f t="shared" si="116"/>
        <v>3836</v>
      </c>
      <c r="AE1073" s="256" t="str">
        <f t="shared" si="120"/>
        <v/>
      </c>
      <c r="AF1073" s="252" t="str">
        <f t="shared" si="121"/>
        <v>-</v>
      </c>
    </row>
    <row r="1074" spans="1:32" ht="20.149999999999999" customHeight="1" x14ac:dyDescent="0.75">
      <c r="A1074" s="31">
        <v>1072</v>
      </c>
      <c r="B1074" s="237"/>
      <c r="C1074" s="257"/>
      <c r="D1074" s="257"/>
      <c r="E1074" s="264"/>
      <c r="F1074" s="264"/>
      <c r="G1074" s="253" t="str">
        <f t="shared" si="117"/>
        <v/>
      </c>
      <c r="H1074" s="31" t="str">
        <f>IF(AND(B1074=H$1),LOOKUP(9.99999999999999E+307,$H$2:H1073)+1,"")</f>
        <v/>
      </c>
      <c r="I1074" s="31" t="str">
        <f>IF(AND(B1074=I$1),LOOKUP(9.99999999999999E+307,$I$2:I1073)+1,"")</f>
        <v/>
      </c>
      <c r="J1074" s="31">
        <f>IF(AND(B1074=J$1),LOOKUP(9.99999999999999E+307,$J$2:J1073)+1,"")</f>
        <v>908</v>
      </c>
      <c r="K1074" s="31">
        <f>IF(AND(B1074=K$1),LOOKUP(9.99999999999999E+307,$K$2:K1073)+1,"")</f>
        <v>908</v>
      </c>
      <c r="L1074" s="31">
        <f>IF(AND(B1074=L$1),LOOKUP(9.99999999999999E+307,$L$2:L1073)+1,"")</f>
        <v>908</v>
      </c>
      <c r="M1074" s="31">
        <f>IF(AND(B1074=M$1),LOOKUP(9.99999999999999E+307,$M$2:M1073)+1,"")</f>
        <v>908</v>
      </c>
      <c r="N1074" s="31" t="e">
        <f>IF(AND(B1074=N$1),LOOKUP(9.99999999999999E+307,$N$2:N1073)+1,"")</f>
        <v>#REF!</v>
      </c>
      <c r="O1074" s="31" t="e">
        <f>IF(AND($B1074=O$1),LOOKUP(9.99999999999999E+307,$O$2:O1073)+1,"")</f>
        <v>#REF!</v>
      </c>
      <c r="P1074" s="31" t="e">
        <f>IF(AND($B1074=P$1),LOOKUP(9.99999999999999E+307,$P$2:P1073)+1,"")</f>
        <v>#REF!</v>
      </c>
      <c r="Q1074" s="31" t="e">
        <f>IF(AND($B1074=Q$1),LOOKUP(9.99999999999999E+307,$Q$2:Q1073)+1,"")</f>
        <v>#REF!</v>
      </c>
      <c r="R1074" s="31">
        <f>IF(AND($B1074=R$1),LOOKUP(9.99999999999999E+307,$R$2:R1073)+1,"")</f>
        <v>908</v>
      </c>
      <c r="S1074" s="31">
        <f>IF(AND($B1074=S$1),LOOKUP(9.99999999999999E+307,$S$2:S1073)+1,"")</f>
        <v>908</v>
      </c>
      <c r="T1074" s="265"/>
      <c r="U1074" s="265"/>
      <c r="V1074" s="265"/>
      <c r="AA1074" s="254" t="str">
        <f t="shared" si="118"/>
        <v/>
      </c>
      <c r="AB1074" s="254" t="str">
        <f t="shared" si="119"/>
        <v/>
      </c>
      <c r="AC1074" s="255">
        <f t="shared" si="115"/>
        <v>0</v>
      </c>
      <c r="AD1074" s="255">
        <f t="shared" si="116"/>
        <v>3836</v>
      </c>
      <c r="AE1074" s="256" t="str">
        <f t="shared" si="120"/>
        <v/>
      </c>
      <c r="AF1074" s="252" t="str">
        <f t="shared" si="121"/>
        <v>-</v>
      </c>
    </row>
    <row r="1075" spans="1:32" ht="20.149999999999999" customHeight="1" x14ac:dyDescent="0.75">
      <c r="A1075" s="31">
        <v>1073</v>
      </c>
      <c r="B1075" s="237"/>
      <c r="C1075" s="257"/>
      <c r="D1075" s="257"/>
      <c r="E1075" s="264"/>
      <c r="F1075" s="264"/>
      <c r="G1075" s="253" t="str">
        <f t="shared" si="117"/>
        <v/>
      </c>
      <c r="H1075" s="31" t="str">
        <f>IF(AND(B1075=H$1),LOOKUP(9.99999999999999E+307,$H$2:H1074)+1,"")</f>
        <v/>
      </c>
      <c r="I1075" s="31" t="str">
        <f>IF(AND(B1075=I$1),LOOKUP(9.99999999999999E+307,$I$2:I1074)+1,"")</f>
        <v/>
      </c>
      <c r="J1075" s="31">
        <f>IF(AND(B1075=J$1),LOOKUP(9.99999999999999E+307,$J$2:J1074)+1,"")</f>
        <v>909</v>
      </c>
      <c r="K1075" s="31">
        <f>IF(AND(B1075=K$1),LOOKUP(9.99999999999999E+307,$K$2:K1074)+1,"")</f>
        <v>909</v>
      </c>
      <c r="L1075" s="31">
        <f>IF(AND(B1075=L$1),LOOKUP(9.99999999999999E+307,$L$2:L1074)+1,"")</f>
        <v>909</v>
      </c>
      <c r="M1075" s="31">
        <f>IF(AND(B1075=M$1),LOOKUP(9.99999999999999E+307,$M$2:M1074)+1,"")</f>
        <v>909</v>
      </c>
      <c r="N1075" s="31" t="e">
        <f>IF(AND(B1075=N$1),LOOKUP(9.99999999999999E+307,$N$2:N1074)+1,"")</f>
        <v>#REF!</v>
      </c>
      <c r="O1075" s="31" t="e">
        <f>IF(AND($B1075=O$1),LOOKUP(9.99999999999999E+307,$O$2:O1074)+1,"")</f>
        <v>#REF!</v>
      </c>
      <c r="P1075" s="31" t="e">
        <f>IF(AND($B1075=P$1),LOOKUP(9.99999999999999E+307,$P$2:P1074)+1,"")</f>
        <v>#REF!</v>
      </c>
      <c r="Q1075" s="31" t="e">
        <f>IF(AND($B1075=Q$1),LOOKUP(9.99999999999999E+307,$Q$2:Q1074)+1,"")</f>
        <v>#REF!</v>
      </c>
      <c r="R1075" s="31">
        <f>IF(AND($B1075=R$1),LOOKUP(9.99999999999999E+307,$R$2:R1074)+1,"")</f>
        <v>909</v>
      </c>
      <c r="S1075" s="31">
        <f>IF(AND($B1075=S$1),LOOKUP(9.99999999999999E+307,$S$2:S1074)+1,"")</f>
        <v>909</v>
      </c>
      <c r="T1075" s="265"/>
      <c r="U1075" s="265"/>
      <c r="V1075" s="265"/>
      <c r="AA1075" s="254" t="str">
        <f t="shared" si="118"/>
        <v/>
      </c>
      <c r="AB1075" s="254" t="str">
        <f t="shared" si="119"/>
        <v/>
      </c>
      <c r="AC1075" s="255">
        <f t="shared" si="115"/>
        <v>0</v>
      </c>
      <c r="AD1075" s="255">
        <f t="shared" si="116"/>
        <v>3836</v>
      </c>
      <c r="AE1075" s="256" t="str">
        <f t="shared" si="120"/>
        <v/>
      </c>
      <c r="AF1075" s="252" t="str">
        <f t="shared" si="121"/>
        <v>-</v>
      </c>
    </row>
    <row r="1076" spans="1:32" ht="20.149999999999999" customHeight="1" x14ac:dyDescent="0.75">
      <c r="A1076" s="31">
        <v>1074</v>
      </c>
      <c r="B1076" s="237"/>
      <c r="C1076" s="257"/>
      <c r="D1076" s="257"/>
      <c r="E1076" s="264"/>
      <c r="F1076" s="264"/>
      <c r="G1076" s="253" t="str">
        <f t="shared" si="117"/>
        <v/>
      </c>
      <c r="H1076" s="31" t="str">
        <f>IF(AND(B1076=H$1),LOOKUP(9.99999999999999E+307,$H$2:H1075)+1,"")</f>
        <v/>
      </c>
      <c r="I1076" s="31" t="str">
        <f>IF(AND(B1076=I$1),LOOKUP(9.99999999999999E+307,$I$2:I1075)+1,"")</f>
        <v/>
      </c>
      <c r="J1076" s="31">
        <f>IF(AND(B1076=J$1),LOOKUP(9.99999999999999E+307,$J$2:J1075)+1,"")</f>
        <v>910</v>
      </c>
      <c r="K1076" s="31">
        <f>IF(AND(B1076=K$1),LOOKUP(9.99999999999999E+307,$K$2:K1075)+1,"")</f>
        <v>910</v>
      </c>
      <c r="L1076" s="31">
        <f>IF(AND(B1076=L$1),LOOKUP(9.99999999999999E+307,$L$2:L1075)+1,"")</f>
        <v>910</v>
      </c>
      <c r="M1076" s="31">
        <f>IF(AND(B1076=M$1),LOOKUP(9.99999999999999E+307,$M$2:M1075)+1,"")</f>
        <v>910</v>
      </c>
      <c r="N1076" s="31" t="e">
        <f>IF(AND(B1076=N$1),LOOKUP(9.99999999999999E+307,$N$2:N1075)+1,"")</f>
        <v>#REF!</v>
      </c>
      <c r="O1076" s="31" t="e">
        <f>IF(AND($B1076=O$1),LOOKUP(9.99999999999999E+307,$O$2:O1075)+1,"")</f>
        <v>#REF!</v>
      </c>
      <c r="P1076" s="31" t="e">
        <f>IF(AND($B1076=P$1),LOOKUP(9.99999999999999E+307,$P$2:P1075)+1,"")</f>
        <v>#REF!</v>
      </c>
      <c r="Q1076" s="31" t="e">
        <f>IF(AND($B1076=Q$1),LOOKUP(9.99999999999999E+307,$Q$2:Q1075)+1,"")</f>
        <v>#REF!</v>
      </c>
      <c r="R1076" s="31">
        <f>IF(AND($B1076=R$1),LOOKUP(9.99999999999999E+307,$R$2:R1075)+1,"")</f>
        <v>910</v>
      </c>
      <c r="S1076" s="31">
        <f>IF(AND($B1076=S$1),LOOKUP(9.99999999999999E+307,$S$2:S1075)+1,"")</f>
        <v>910</v>
      </c>
      <c r="T1076" s="265"/>
      <c r="U1076" s="265"/>
      <c r="V1076" s="265"/>
      <c r="AA1076" s="254" t="str">
        <f t="shared" si="118"/>
        <v/>
      </c>
      <c r="AB1076" s="254" t="str">
        <f t="shared" si="119"/>
        <v/>
      </c>
      <c r="AC1076" s="255">
        <f t="shared" si="115"/>
        <v>0</v>
      </c>
      <c r="AD1076" s="255">
        <f t="shared" si="116"/>
        <v>3836</v>
      </c>
      <c r="AE1076" s="256" t="str">
        <f t="shared" si="120"/>
        <v/>
      </c>
      <c r="AF1076" s="252" t="str">
        <f t="shared" si="121"/>
        <v>-</v>
      </c>
    </row>
    <row r="1077" spans="1:32" ht="20.149999999999999" customHeight="1" x14ac:dyDescent="0.75">
      <c r="A1077" s="31">
        <v>1075</v>
      </c>
      <c r="B1077" s="237"/>
      <c r="C1077" s="257"/>
      <c r="D1077" s="257"/>
      <c r="E1077" s="264"/>
      <c r="F1077" s="264"/>
      <c r="G1077" s="253" t="str">
        <f t="shared" si="117"/>
        <v/>
      </c>
      <c r="H1077" s="31" t="str">
        <f>IF(AND(B1077=H$1),LOOKUP(9.99999999999999E+307,$H$2:H1076)+1,"")</f>
        <v/>
      </c>
      <c r="I1077" s="31" t="str">
        <f>IF(AND(B1077=I$1),LOOKUP(9.99999999999999E+307,$I$2:I1076)+1,"")</f>
        <v/>
      </c>
      <c r="J1077" s="31">
        <f>IF(AND(B1077=J$1),LOOKUP(9.99999999999999E+307,$J$2:J1076)+1,"")</f>
        <v>911</v>
      </c>
      <c r="K1077" s="31">
        <f>IF(AND(B1077=K$1),LOOKUP(9.99999999999999E+307,$K$2:K1076)+1,"")</f>
        <v>911</v>
      </c>
      <c r="L1077" s="31">
        <f>IF(AND(B1077=L$1),LOOKUP(9.99999999999999E+307,$L$2:L1076)+1,"")</f>
        <v>911</v>
      </c>
      <c r="M1077" s="31">
        <f>IF(AND(B1077=M$1),LOOKUP(9.99999999999999E+307,$M$2:M1076)+1,"")</f>
        <v>911</v>
      </c>
      <c r="N1077" s="31" t="e">
        <f>IF(AND(B1077=N$1),LOOKUP(9.99999999999999E+307,$N$2:N1076)+1,"")</f>
        <v>#REF!</v>
      </c>
      <c r="O1077" s="31" t="e">
        <f>IF(AND($B1077=O$1),LOOKUP(9.99999999999999E+307,$O$2:O1076)+1,"")</f>
        <v>#REF!</v>
      </c>
      <c r="P1077" s="31" t="e">
        <f>IF(AND($B1077=P$1),LOOKUP(9.99999999999999E+307,$P$2:P1076)+1,"")</f>
        <v>#REF!</v>
      </c>
      <c r="Q1077" s="31" t="e">
        <f>IF(AND($B1077=Q$1),LOOKUP(9.99999999999999E+307,$Q$2:Q1076)+1,"")</f>
        <v>#REF!</v>
      </c>
      <c r="R1077" s="31">
        <f>IF(AND($B1077=R$1),LOOKUP(9.99999999999999E+307,$R$2:R1076)+1,"")</f>
        <v>911</v>
      </c>
      <c r="S1077" s="31">
        <f>IF(AND($B1077=S$1),LOOKUP(9.99999999999999E+307,$S$2:S1076)+1,"")</f>
        <v>911</v>
      </c>
      <c r="T1077" s="265"/>
      <c r="U1077" s="265"/>
      <c r="V1077" s="265"/>
      <c r="AA1077" s="254" t="str">
        <f t="shared" si="118"/>
        <v/>
      </c>
      <c r="AB1077" s="254" t="str">
        <f t="shared" si="119"/>
        <v/>
      </c>
      <c r="AC1077" s="255">
        <f t="shared" si="115"/>
        <v>0</v>
      </c>
      <c r="AD1077" s="255">
        <f t="shared" si="116"/>
        <v>3836</v>
      </c>
      <c r="AE1077" s="256" t="str">
        <f t="shared" si="120"/>
        <v/>
      </c>
      <c r="AF1077" s="252" t="str">
        <f t="shared" si="121"/>
        <v>-</v>
      </c>
    </row>
    <row r="1078" spans="1:32" ht="20.149999999999999" customHeight="1" x14ac:dyDescent="0.75">
      <c r="A1078" s="31">
        <v>1076</v>
      </c>
      <c r="B1078" s="237"/>
      <c r="C1078" s="257"/>
      <c r="D1078" s="257"/>
      <c r="E1078" s="264"/>
      <c r="F1078" s="264"/>
      <c r="G1078" s="253" t="str">
        <f t="shared" si="117"/>
        <v/>
      </c>
      <c r="H1078" s="31" t="str">
        <f>IF(AND(B1078=H$1),LOOKUP(9.99999999999999E+307,$H$2:H1077)+1,"")</f>
        <v/>
      </c>
      <c r="I1078" s="31" t="str">
        <f>IF(AND(B1078=I$1),LOOKUP(9.99999999999999E+307,$I$2:I1077)+1,"")</f>
        <v/>
      </c>
      <c r="J1078" s="31">
        <f>IF(AND(B1078=J$1),LOOKUP(9.99999999999999E+307,$J$2:J1077)+1,"")</f>
        <v>912</v>
      </c>
      <c r="K1078" s="31">
        <f>IF(AND(B1078=K$1),LOOKUP(9.99999999999999E+307,$K$2:K1077)+1,"")</f>
        <v>912</v>
      </c>
      <c r="L1078" s="31">
        <f>IF(AND(B1078=L$1),LOOKUP(9.99999999999999E+307,$L$2:L1077)+1,"")</f>
        <v>912</v>
      </c>
      <c r="M1078" s="31">
        <f>IF(AND(B1078=M$1),LOOKUP(9.99999999999999E+307,$M$2:M1077)+1,"")</f>
        <v>912</v>
      </c>
      <c r="N1078" s="31" t="e">
        <f>IF(AND(B1078=N$1),LOOKUP(9.99999999999999E+307,$N$2:N1077)+1,"")</f>
        <v>#REF!</v>
      </c>
      <c r="O1078" s="31" t="e">
        <f>IF(AND($B1078=O$1),LOOKUP(9.99999999999999E+307,$O$2:O1077)+1,"")</f>
        <v>#REF!</v>
      </c>
      <c r="P1078" s="31" t="e">
        <f>IF(AND($B1078=P$1),LOOKUP(9.99999999999999E+307,$P$2:P1077)+1,"")</f>
        <v>#REF!</v>
      </c>
      <c r="Q1078" s="31" t="e">
        <f>IF(AND($B1078=Q$1),LOOKUP(9.99999999999999E+307,$Q$2:Q1077)+1,"")</f>
        <v>#REF!</v>
      </c>
      <c r="R1078" s="31">
        <f>IF(AND($B1078=R$1),LOOKUP(9.99999999999999E+307,$R$2:R1077)+1,"")</f>
        <v>912</v>
      </c>
      <c r="S1078" s="31">
        <f>IF(AND($B1078=S$1),LOOKUP(9.99999999999999E+307,$S$2:S1077)+1,"")</f>
        <v>912</v>
      </c>
      <c r="T1078" s="265"/>
      <c r="U1078" s="265"/>
      <c r="V1078" s="265"/>
      <c r="AA1078" s="254" t="str">
        <f t="shared" si="118"/>
        <v/>
      </c>
      <c r="AB1078" s="254" t="str">
        <f t="shared" si="119"/>
        <v/>
      </c>
      <c r="AC1078" s="255">
        <f t="shared" si="115"/>
        <v>0</v>
      </c>
      <c r="AD1078" s="255">
        <f t="shared" si="116"/>
        <v>3836</v>
      </c>
      <c r="AE1078" s="256" t="str">
        <f t="shared" si="120"/>
        <v/>
      </c>
      <c r="AF1078" s="252" t="str">
        <f t="shared" si="121"/>
        <v>-</v>
      </c>
    </row>
    <row r="1079" spans="1:32" ht="20.149999999999999" customHeight="1" x14ac:dyDescent="0.75">
      <c r="A1079" s="31">
        <v>1077</v>
      </c>
      <c r="B1079" s="237"/>
      <c r="C1079" s="257"/>
      <c r="D1079" s="257"/>
      <c r="E1079" s="264"/>
      <c r="F1079" s="264"/>
      <c r="G1079" s="253" t="str">
        <f t="shared" si="117"/>
        <v/>
      </c>
      <c r="H1079" s="31" t="str">
        <f>IF(AND(B1079=H$1),LOOKUP(9.99999999999999E+307,$H$2:H1078)+1,"")</f>
        <v/>
      </c>
      <c r="I1079" s="31" t="str">
        <f>IF(AND(B1079=I$1),LOOKUP(9.99999999999999E+307,$I$2:I1078)+1,"")</f>
        <v/>
      </c>
      <c r="J1079" s="31">
        <f>IF(AND(B1079=J$1),LOOKUP(9.99999999999999E+307,$J$2:J1078)+1,"")</f>
        <v>913</v>
      </c>
      <c r="K1079" s="31">
        <f>IF(AND(B1079=K$1),LOOKUP(9.99999999999999E+307,$K$2:K1078)+1,"")</f>
        <v>913</v>
      </c>
      <c r="L1079" s="31">
        <f>IF(AND(B1079=L$1),LOOKUP(9.99999999999999E+307,$L$2:L1078)+1,"")</f>
        <v>913</v>
      </c>
      <c r="M1079" s="31">
        <f>IF(AND(B1079=M$1),LOOKUP(9.99999999999999E+307,$M$2:M1078)+1,"")</f>
        <v>913</v>
      </c>
      <c r="N1079" s="31" t="e">
        <f>IF(AND(B1079=N$1),LOOKUP(9.99999999999999E+307,$N$2:N1078)+1,"")</f>
        <v>#REF!</v>
      </c>
      <c r="O1079" s="31" t="e">
        <f>IF(AND($B1079=O$1),LOOKUP(9.99999999999999E+307,$O$2:O1078)+1,"")</f>
        <v>#REF!</v>
      </c>
      <c r="P1079" s="31" t="e">
        <f>IF(AND($B1079=P$1),LOOKUP(9.99999999999999E+307,$P$2:P1078)+1,"")</f>
        <v>#REF!</v>
      </c>
      <c r="Q1079" s="31" t="e">
        <f>IF(AND($B1079=Q$1),LOOKUP(9.99999999999999E+307,$Q$2:Q1078)+1,"")</f>
        <v>#REF!</v>
      </c>
      <c r="R1079" s="31">
        <f>IF(AND($B1079=R$1),LOOKUP(9.99999999999999E+307,$R$2:R1078)+1,"")</f>
        <v>913</v>
      </c>
      <c r="S1079" s="31">
        <f>IF(AND($B1079=S$1),LOOKUP(9.99999999999999E+307,$S$2:S1078)+1,"")</f>
        <v>913</v>
      </c>
      <c r="T1079" s="265"/>
      <c r="U1079" s="265"/>
      <c r="V1079" s="265"/>
      <c r="AA1079" s="254" t="str">
        <f t="shared" si="118"/>
        <v/>
      </c>
      <c r="AB1079" s="254" t="str">
        <f t="shared" si="119"/>
        <v/>
      </c>
      <c r="AC1079" s="255">
        <f t="shared" si="115"/>
        <v>0</v>
      </c>
      <c r="AD1079" s="255">
        <f t="shared" si="116"/>
        <v>3836</v>
      </c>
      <c r="AE1079" s="256" t="str">
        <f t="shared" si="120"/>
        <v/>
      </c>
      <c r="AF1079" s="252" t="str">
        <f t="shared" si="121"/>
        <v>-</v>
      </c>
    </row>
    <row r="1080" spans="1:32" ht="20.149999999999999" customHeight="1" x14ac:dyDescent="0.75">
      <c r="A1080" s="31">
        <v>1078</v>
      </c>
      <c r="B1080" s="237"/>
      <c r="C1080" s="257"/>
      <c r="D1080" s="257"/>
      <c r="E1080" s="264"/>
      <c r="F1080" s="264"/>
      <c r="G1080" s="253" t="str">
        <f t="shared" si="117"/>
        <v/>
      </c>
      <c r="H1080" s="31" t="str">
        <f>IF(AND(B1080=H$1),LOOKUP(9.99999999999999E+307,$H$2:H1079)+1,"")</f>
        <v/>
      </c>
      <c r="I1080" s="31" t="str">
        <f>IF(AND(B1080=I$1),LOOKUP(9.99999999999999E+307,$I$2:I1079)+1,"")</f>
        <v/>
      </c>
      <c r="J1080" s="31">
        <f>IF(AND(B1080=J$1),LOOKUP(9.99999999999999E+307,$J$2:J1079)+1,"")</f>
        <v>914</v>
      </c>
      <c r="K1080" s="31">
        <f>IF(AND(B1080=K$1),LOOKUP(9.99999999999999E+307,$K$2:K1079)+1,"")</f>
        <v>914</v>
      </c>
      <c r="L1080" s="31">
        <f>IF(AND(B1080=L$1),LOOKUP(9.99999999999999E+307,$L$2:L1079)+1,"")</f>
        <v>914</v>
      </c>
      <c r="M1080" s="31">
        <f>IF(AND(B1080=M$1),LOOKUP(9.99999999999999E+307,$M$2:M1079)+1,"")</f>
        <v>914</v>
      </c>
      <c r="N1080" s="31" t="e">
        <f>IF(AND(B1080=N$1),LOOKUP(9.99999999999999E+307,$N$2:N1079)+1,"")</f>
        <v>#REF!</v>
      </c>
      <c r="O1080" s="31" t="e">
        <f>IF(AND($B1080=O$1),LOOKUP(9.99999999999999E+307,$O$2:O1079)+1,"")</f>
        <v>#REF!</v>
      </c>
      <c r="P1080" s="31" t="e">
        <f>IF(AND($B1080=P$1),LOOKUP(9.99999999999999E+307,$P$2:P1079)+1,"")</f>
        <v>#REF!</v>
      </c>
      <c r="Q1080" s="31" t="e">
        <f>IF(AND($B1080=Q$1),LOOKUP(9.99999999999999E+307,$Q$2:Q1079)+1,"")</f>
        <v>#REF!</v>
      </c>
      <c r="R1080" s="31">
        <f>IF(AND($B1080=R$1),LOOKUP(9.99999999999999E+307,$R$2:R1079)+1,"")</f>
        <v>914</v>
      </c>
      <c r="S1080" s="31">
        <f>IF(AND($B1080=S$1),LOOKUP(9.99999999999999E+307,$S$2:S1079)+1,"")</f>
        <v>914</v>
      </c>
      <c r="T1080" s="265"/>
      <c r="U1080" s="265"/>
      <c r="V1080" s="265"/>
      <c r="AA1080" s="254" t="str">
        <f t="shared" si="118"/>
        <v/>
      </c>
      <c r="AB1080" s="254" t="str">
        <f t="shared" si="119"/>
        <v/>
      </c>
      <c r="AC1080" s="255">
        <f t="shared" si="115"/>
        <v>0</v>
      </c>
      <c r="AD1080" s="255">
        <f t="shared" si="116"/>
        <v>3836</v>
      </c>
      <c r="AE1080" s="256" t="str">
        <f t="shared" si="120"/>
        <v/>
      </c>
      <c r="AF1080" s="252" t="str">
        <f t="shared" si="121"/>
        <v>-</v>
      </c>
    </row>
    <row r="1081" spans="1:32" ht="20.149999999999999" customHeight="1" x14ac:dyDescent="0.75">
      <c r="A1081" s="31">
        <v>1079</v>
      </c>
      <c r="B1081" s="237"/>
      <c r="C1081" s="257"/>
      <c r="D1081" s="257"/>
      <c r="E1081" s="264"/>
      <c r="F1081" s="264"/>
      <c r="G1081" s="253" t="str">
        <f t="shared" si="117"/>
        <v/>
      </c>
      <c r="H1081" s="31" t="str">
        <f>IF(AND(B1081=H$1),LOOKUP(9.99999999999999E+307,$H$2:H1080)+1,"")</f>
        <v/>
      </c>
      <c r="I1081" s="31" t="str">
        <f>IF(AND(B1081=I$1),LOOKUP(9.99999999999999E+307,$I$2:I1080)+1,"")</f>
        <v/>
      </c>
      <c r="J1081" s="31">
        <f>IF(AND(B1081=J$1),LOOKUP(9.99999999999999E+307,$J$2:J1080)+1,"")</f>
        <v>915</v>
      </c>
      <c r="K1081" s="31">
        <f>IF(AND(B1081=K$1),LOOKUP(9.99999999999999E+307,$K$2:K1080)+1,"")</f>
        <v>915</v>
      </c>
      <c r="L1081" s="31">
        <f>IF(AND(B1081=L$1),LOOKUP(9.99999999999999E+307,$L$2:L1080)+1,"")</f>
        <v>915</v>
      </c>
      <c r="M1081" s="31">
        <f>IF(AND(B1081=M$1),LOOKUP(9.99999999999999E+307,$M$2:M1080)+1,"")</f>
        <v>915</v>
      </c>
      <c r="N1081" s="31" t="e">
        <f>IF(AND(B1081=N$1),LOOKUP(9.99999999999999E+307,$N$2:N1080)+1,"")</f>
        <v>#REF!</v>
      </c>
      <c r="O1081" s="31" t="e">
        <f>IF(AND($B1081=O$1),LOOKUP(9.99999999999999E+307,$O$2:O1080)+1,"")</f>
        <v>#REF!</v>
      </c>
      <c r="P1081" s="31" t="e">
        <f>IF(AND($B1081=P$1),LOOKUP(9.99999999999999E+307,$P$2:P1080)+1,"")</f>
        <v>#REF!</v>
      </c>
      <c r="Q1081" s="31" t="e">
        <f>IF(AND($B1081=Q$1),LOOKUP(9.99999999999999E+307,$Q$2:Q1080)+1,"")</f>
        <v>#REF!</v>
      </c>
      <c r="R1081" s="31">
        <f>IF(AND($B1081=R$1),LOOKUP(9.99999999999999E+307,$R$2:R1080)+1,"")</f>
        <v>915</v>
      </c>
      <c r="S1081" s="31">
        <f>IF(AND($B1081=S$1),LOOKUP(9.99999999999999E+307,$S$2:S1080)+1,"")</f>
        <v>915</v>
      </c>
      <c r="T1081" s="265"/>
      <c r="U1081" s="265"/>
      <c r="V1081" s="265"/>
      <c r="AA1081" s="254" t="str">
        <f t="shared" si="118"/>
        <v/>
      </c>
      <c r="AB1081" s="254" t="str">
        <f t="shared" si="119"/>
        <v/>
      </c>
      <c r="AC1081" s="255">
        <f t="shared" si="115"/>
        <v>0</v>
      </c>
      <c r="AD1081" s="255">
        <f t="shared" si="116"/>
        <v>3836</v>
      </c>
      <c r="AE1081" s="256" t="str">
        <f t="shared" si="120"/>
        <v/>
      </c>
      <c r="AF1081" s="252" t="str">
        <f t="shared" si="121"/>
        <v>-</v>
      </c>
    </row>
    <row r="1082" spans="1:32" ht="20.149999999999999" customHeight="1" x14ac:dyDescent="0.75">
      <c r="A1082" s="31">
        <v>1080</v>
      </c>
      <c r="B1082" s="237"/>
      <c r="C1082" s="257"/>
      <c r="D1082" s="257"/>
      <c r="E1082" s="264"/>
      <c r="F1082" s="264"/>
      <c r="G1082" s="253" t="str">
        <f t="shared" si="117"/>
        <v/>
      </c>
      <c r="H1082" s="31" t="str">
        <f>IF(AND(B1082=H$1),LOOKUP(9.99999999999999E+307,$H$2:H1081)+1,"")</f>
        <v/>
      </c>
      <c r="I1082" s="31" t="str">
        <f>IF(AND(B1082=I$1),LOOKUP(9.99999999999999E+307,$I$2:I1081)+1,"")</f>
        <v/>
      </c>
      <c r="J1082" s="31">
        <f>IF(AND(B1082=J$1),LOOKUP(9.99999999999999E+307,$J$2:J1081)+1,"")</f>
        <v>916</v>
      </c>
      <c r="K1082" s="31">
        <f>IF(AND(B1082=K$1),LOOKUP(9.99999999999999E+307,$K$2:K1081)+1,"")</f>
        <v>916</v>
      </c>
      <c r="L1082" s="31">
        <f>IF(AND(B1082=L$1),LOOKUP(9.99999999999999E+307,$L$2:L1081)+1,"")</f>
        <v>916</v>
      </c>
      <c r="M1082" s="31">
        <f>IF(AND(B1082=M$1),LOOKUP(9.99999999999999E+307,$M$2:M1081)+1,"")</f>
        <v>916</v>
      </c>
      <c r="N1082" s="31" t="e">
        <f>IF(AND(B1082=N$1),LOOKUP(9.99999999999999E+307,$N$2:N1081)+1,"")</f>
        <v>#REF!</v>
      </c>
      <c r="O1082" s="31" t="e">
        <f>IF(AND($B1082=O$1),LOOKUP(9.99999999999999E+307,$O$2:O1081)+1,"")</f>
        <v>#REF!</v>
      </c>
      <c r="P1082" s="31" t="e">
        <f>IF(AND($B1082=P$1),LOOKUP(9.99999999999999E+307,$P$2:P1081)+1,"")</f>
        <v>#REF!</v>
      </c>
      <c r="Q1082" s="31" t="e">
        <f>IF(AND($B1082=Q$1),LOOKUP(9.99999999999999E+307,$Q$2:Q1081)+1,"")</f>
        <v>#REF!</v>
      </c>
      <c r="R1082" s="31">
        <f>IF(AND($B1082=R$1),LOOKUP(9.99999999999999E+307,$R$2:R1081)+1,"")</f>
        <v>916</v>
      </c>
      <c r="S1082" s="31">
        <f>IF(AND($B1082=S$1),LOOKUP(9.99999999999999E+307,$S$2:S1081)+1,"")</f>
        <v>916</v>
      </c>
      <c r="T1082" s="265"/>
      <c r="U1082" s="265"/>
      <c r="V1082" s="265"/>
      <c r="AA1082" s="254" t="str">
        <f t="shared" si="118"/>
        <v/>
      </c>
      <c r="AB1082" s="254" t="str">
        <f t="shared" si="119"/>
        <v/>
      </c>
      <c r="AC1082" s="255">
        <f t="shared" si="115"/>
        <v>0</v>
      </c>
      <c r="AD1082" s="255">
        <f t="shared" si="116"/>
        <v>3836</v>
      </c>
      <c r="AE1082" s="256" t="str">
        <f t="shared" si="120"/>
        <v/>
      </c>
      <c r="AF1082" s="252" t="str">
        <f t="shared" si="121"/>
        <v>-</v>
      </c>
    </row>
    <row r="1083" spans="1:32" ht="20.149999999999999" customHeight="1" x14ac:dyDescent="0.75">
      <c r="A1083" s="31">
        <v>1081</v>
      </c>
      <c r="B1083" s="237"/>
      <c r="C1083" s="257"/>
      <c r="D1083" s="257"/>
      <c r="E1083" s="264"/>
      <c r="F1083" s="264"/>
      <c r="G1083" s="253" t="str">
        <f t="shared" si="117"/>
        <v/>
      </c>
      <c r="H1083" s="31" t="str">
        <f>IF(AND(B1083=H$1),LOOKUP(9.99999999999999E+307,$H$2:H1082)+1,"")</f>
        <v/>
      </c>
      <c r="I1083" s="31" t="str">
        <f>IF(AND(B1083=I$1),LOOKUP(9.99999999999999E+307,$I$2:I1082)+1,"")</f>
        <v/>
      </c>
      <c r="J1083" s="31">
        <f>IF(AND(B1083=J$1),LOOKUP(9.99999999999999E+307,$J$2:J1082)+1,"")</f>
        <v>917</v>
      </c>
      <c r="K1083" s="31">
        <f>IF(AND(B1083=K$1),LOOKUP(9.99999999999999E+307,$K$2:K1082)+1,"")</f>
        <v>917</v>
      </c>
      <c r="L1083" s="31">
        <f>IF(AND(B1083=L$1),LOOKUP(9.99999999999999E+307,$L$2:L1082)+1,"")</f>
        <v>917</v>
      </c>
      <c r="M1083" s="31">
        <f>IF(AND(B1083=M$1),LOOKUP(9.99999999999999E+307,$M$2:M1082)+1,"")</f>
        <v>917</v>
      </c>
      <c r="N1083" s="31" t="e">
        <f>IF(AND(B1083=N$1),LOOKUP(9.99999999999999E+307,$N$2:N1082)+1,"")</f>
        <v>#REF!</v>
      </c>
      <c r="O1083" s="31" t="e">
        <f>IF(AND($B1083=O$1),LOOKUP(9.99999999999999E+307,$O$2:O1082)+1,"")</f>
        <v>#REF!</v>
      </c>
      <c r="P1083" s="31" t="e">
        <f>IF(AND($B1083=P$1),LOOKUP(9.99999999999999E+307,$P$2:P1082)+1,"")</f>
        <v>#REF!</v>
      </c>
      <c r="Q1083" s="31" t="e">
        <f>IF(AND($B1083=Q$1),LOOKUP(9.99999999999999E+307,$Q$2:Q1082)+1,"")</f>
        <v>#REF!</v>
      </c>
      <c r="R1083" s="31">
        <f>IF(AND($B1083=R$1),LOOKUP(9.99999999999999E+307,$R$2:R1082)+1,"")</f>
        <v>917</v>
      </c>
      <c r="S1083" s="31">
        <f>IF(AND($B1083=S$1),LOOKUP(9.99999999999999E+307,$S$2:S1082)+1,"")</f>
        <v>917</v>
      </c>
      <c r="T1083" s="265"/>
      <c r="U1083" s="265"/>
      <c r="V1083" s="265"/>
      <c r="AA1083" s="254" t="str">
        <f t="shared" si="118"/>
        <v/>
      </c>
      <c r="AB1083" s="254" t="str">
        <f t="shared" si="119"/>
        <v/>
      </c>
      <c r="AC1083" s="255">
        <f t="shared" si="115"/>
        <v>0</v>
      </c>
      <c r="AD1083" s="255">
        <f t="shared" si="116"/>
        <v>3836</v>
      </c>
      <c r="AE1083" s="256" t="str">
        <f t="shared" si="120"/>
        <v/>
      </c>
      <c r="AF1083" s="252" t="str">
        <f t="shared" si="121"/>
        <v>-</v>
      </c>
    </row>
    <row r="1084" spans="1:32" ht="20.149999999999999" customHeight="1" x14ac:dyDescent="0.75">
      <c r="A1084" s="31">
        <v>1082</v>
      </c>
      <c r="B1084" s="237"/>
      <c r="C1084" s="257"/>
      <c r="D1084" s="257"/>
      <c r="E1084" s="264"/>
      <c r="F1084" s="264"/>
      <c r="G1084" s="253" t="str">
        <f t="shared" si="117"/>
        <v/>
      </c>
      <c r="H1084" s="31" t="str">
        <f>IF(AND(B1084=H$1),LOOKUP(9.99999999999999E+307,$H$2:H1083)+1,"")</f>
        <v/>
      </c>
      <c r="I1084" s="31" t="str">
        <f>IF(AND(B1084=I$1),LOOKUP(9.99999999999999E+307,$I$2:I1083)+1,"")</f>
        <v/>
      </c>
      <c r="J1084" s="31">
        <f>IF(AND(B1084=J$1),LOOKUP(9.99999999999999E+307,$J$2:J1083)+1,"")</f>
        <v>918</v>
      </c>
      <c r="K1084" s="31">
        <f>IF(AND(B1084=K$1),LOOKUP(9.99999999999999E+307,$K$2:K1083)+1,"")</f>
        <v>918</v>
      </c>
      <c r="L1084" s="31">
        <f>IF(AND(B1084=L$1),LOOKUP(9.99999999999999E+307,$L$2:L1083)+1,"")</f>
        <v>918</v>
      </c>
      <c r="M1084" s="31">
        <f>IF(AND(B1084=M$1),LOOKUP(9.99999999999999E+307,$M$2:M1083)+1,"")</f>
        <v>918</v>
      </c>
      <c r="N1084" s="31" t="e">
        <f>IF(AND(B1084=N$1),LOOKUP(9.99999999999999E+307,$N$2:N1083)+1,"")</f>
        <v>#REF!</v>
      </c>
      <c r="O1084" s="31" t="e">
        <f>IF(AND($B1084=O$1),LOOKUP(9.99999999999999E+307,$O$2:O1083)+1,"")</f>
        <v>#REF!</v>
      </c>
      <c r="P1084" s="31" t="e">
        <f>IF(AND($B1084=P$1),LOOKUP(9.99999999999999E+307,$P$2:P1083)+1,"")</f>
        <v>#REF!</v>
      </c>
      <c r="Q1084" s="31" t="e">
        <f>IF(AND($B1084=Q$1),LOOKUP(9.99999999999999E+307,$Q$2:Q1083)+1,"")</f>
        <v>#REF!</v>
      </c>
      <c r="R1084" s="31">
        <f>IF(AND($B1084=R$1),LOOKUP(9.99999999999999E+307,$R$2:R1083)+1,"")</f>
        <v>918</v>
      </c>
      <c r="S1084" s="31">
        <f>IF(AND($B1084=S$1),LOOKUP(9.99999999999999E+307,$S$2:S1083)+1,"")</f>
        <v>918</v>
      </c>
      <c r="T1084" s="265"/>
      <c r="U1084" s="265"/>
      <c r="V1084" s="265"/>
      <c r="AA1084" s="254" t="str">
        <f t="shared" si="118"/>
        <v/>
      </c>
      <c r="AB1084" s="254" t="str">
        <f t="shared" si="119"/>
        <v/>
      </c>
      <c r="AC1084" s="255">
        <f t="shared" si="115"/>
        <v>0</v>
      </c>
      <c r="AD1084" s="255">
        <f t="shared" si="116"/>
        <v>3836</v>
      </c>
      <c r="AE1084" s="256" t="str">
        <f t="shared" si="120"/>
        <v/>
      </c>
      <c r="AF1084" s="252" t="str">
        <f t="shared" si="121"/>
        <v>-</v>
      </c>
    </row>
    <row r="1085" spans="1:32" ht="20.149999999999999" customHeight="1" x14ac:dyDescent="0.75">
      <c r="A1085" s="31">
        <v>1083</v>
      </c>
      <c r="B1085" s="237"/>
      <c r="C1085" s="257"/>
      <c r="D1085" s="257"/>
      <c r="E1085" s="264"/>
      <c r="F1085" s="264"/>
      <c r="G1085" s="253" t="str">
        <f t="shared" si="117"/>
        <v/>
      </c>
      <c r="H1085" s="31" t="str">
        <f>IF(AND(B1085=H$1),LOOKUP(9.99999999999999E+307,$H$2:H1084)+1,"")</f>
        <v/>
      </c>
      <c r="I1085" s="31" t="str">
        <f>IF(AND(B1085=I$1),LOOKUP(9.99999999999999E+307,$I$2:I1084)+1,"")</f>
        <v/>
      </c>
      <c r="J1085" s="31">
        <f>IF(AND(B1085=J$1),LOOKUP(9.99999999999999E+307,$J$2:J1084)+1,"")</f>
        <v>919</v>
      </c>
      <c r="K1085" s="31">
        <f>IF(AND(B1085=K$1),LOOKUP(9.99999999999999E+307,$K$2:K1084)+1,"")</f>
        <v>919</v>
      </c>
      <c r="L1085" s="31">
        <f>IF(AND(B1085=L$1),LOOKUP(9.99999999999999E+307,$L$2:L1084)+1,"")</f>
        <v>919</v>
      </c>
      <c r="M1085" s="31">
        <f>IF(AND(B1085=M$1),LOOKUP(9.99999999999999E+307,$M$2:M1084)+1,"")</f>
        <v>919</v>
      </c>
      <c r="N1085" s="31" t="e">
        <f>IF(AND(B1085=N$1),LOOKUP(9.99999999999999E+307,$N$2:N1084)+1,"")</f>
        <v>#REF!</v>
      </c>
      <c r="O1085" s="31" t="e">
        <f>IF(AND($B1085=O$1),LOOKUP(9.99999999999999E+307,$O$2:O1084)+1,"")</f>
        <v>#REF!</v>
      </c>
      <c r="P1085" s="31" t="e">
        <f>IF(AND($B1085=P$1),LOOKUP(9.99999999999999E+307,$P$2:P1084)+1,"")</f>
        <v>#REF!</v>
      </c>
      <c r="Q1085" s="31" t="e">
        <f>IF(AND($B1085=Q$1),LOOKUP(9.99999999999999E+307,$Q$2:Q1084)+1,"")</f>
        <v>#REF!</v>
      </c>
      <c r="R1085" s="31">
        <f>IF(AND($B1085=R$1),LOOKUP(9.99999999999999E+307,$R$2:R1084)+1,"")</f>
        <v>919</v>
      </c>
      <c r="S1085" s="31">
        <f>IF(AND($B1085=S$1),LOOKUP(9.99999999999999E+307,$S$2:S1084)+1,"")</f>
        <v>919</v>
      </c>
      <c r="T1085" s="265"/>
      <c r="U1085" s="265"/>
      <c r="V1085" s="265"/>
      <c r="AA1085" s="254" t="str">
        <f t="shared" si="118"/>
        <v/>
      </c>
      <c r="AB1085" s="254" t="str">
        <f t="shared" si="119"/>
        <v/>
      </c>
      <c r="AC1085" s="255">
        <f t="shared" si="115"/>
        <v>0</v>
      </c>
      <c r="AD1085" s="255">
        <f t="shared" si="116"/>
        <v>3836</v>
      </c>
      <c r="AE1085" s="256" t="str">
        <f t="shared" si="120"/>
        <v/>
      </c>
      <c r="AF1085" s="252" t="str">
        <f t="shared" si="121"/>
        <v>-</v>
      </c>
    </row>
    <row r="1086" spans="1:32" ht="20.149999999999999" customHeight="1" x14ac:dyDescent="0.75">
      <c r="A1086" s="31">
        <v>1084</v>
      </c>
      <c r="B1086" s="237"/>
      <c r="C1086" s="257"/>
      <c r="D1086" s="257"/>
      <c r="E1086" s="264"/>
      <c r="F1086" s="264"/>
      <c r="G1086" s="253" t="str">
        <f t="shared" si="117"/>
        <v/>
      </c>
      <c r="H1086" s="31" t="str">
        <f>IF(AND(B1086=H$1),LOOKUP(9.99999999999999E+307,$H$2:H1085)+1,"")</f>
        <v/>
      </c>
      <c r="I1086" s="31" t="str">
        <f>IF(AND(B1086=I$1),LOOKUP(9.99999999999999E+307,$I$2:I1085)+1,"")</f>
        <v/>
      </c>
      <c r="J1086" s="31">
        <f>IF(AND(B1086=J$1),LOOKUP(9.99999999999999E+307,$J$2:J1085)+1,"")</f>
        <v>920</v>
      </c>
      <c r="K1086" s="31">
        <f>IF(AND(B1086=K$1),LOOKUP(9.99999999999999E+307,$K$2:K1085)+1,"")</f>
        <v>920</v>
      </c>
      <c r="L1086" s="31">
        <f>IF(AND(B1086=L$1),LOOKUP(9.99999999999999E+307,$L$2:L1085)+1,"")</f>
        <v>920</v>
      </c>
      <c r="M1086" s="31">
        <f>IF(AND(B1086=M$1),LOOKUP(9.99999999999999E+307,$M$2:M1085)+1,"")</f>
        <v>920</v>
      </c>
      <c r="N1086" s="31" t="e">
        <f>IF(AND(B1086=N$1),LOOKUP(9.99999999999999E+307,$N$2:N1085)+1,"")</f>
        <v>#REF!</v>
      </c>
      <c r="O1086" s="31" t="e">
        <f>IF(AND($B1086=O$1),LOOKUP(9.99999999999999E+307,$O$2:O1085)+1,"")</f>
        <v>#REF!</v>
      </c>
      <c r="P1086" s="31" t="e">
        <f>IF(AND($B1086=P$1),LOOKUP(9.99999999999999E+307,$P$2:P1085)+1,"")</f>
        <v>#REF!</v>
      </c>
      <c r="Q1086" s="31" t="e">
        <f>IF(AND($B1086=Q$1),LOOKUP(9.99999999999999E+307,$Q$2:Q1085)+1,"")</f>
        <v>#REF!</v>
      </c>
      <c r="R1086" s="31">
        <f>IF(AND($B1086=R$1),LOOKUP(9.99999999999999E+307,$R$2:R1085)+1,"")</f>
        <v>920</v>
      </c>
      <c r="S1086" s="31">
        <f>IF(AND($B1086=S$1),LOOKUP(9.99999999999999E+307,$S$2:S1085)+1,"")</f>
        <v>920</v>
      </c>
      <c r="T1086" s="265"/>
      <c r="U1086" s="265"/>
      <c r="V1086" s="265"/>
      <c r="AA1086" s="254" t="str">
        <f t="shared" si="118"/>
        <v/>
      </c>
      <c r="AB1086" s="254" t="str">
        <f t="shared" si="119"/>
        <v/>
      </c>
      <c r="AC1086" s="255">
        <f t="shared" si="115"/>
        <v>0</v>
      </c>
      <c r="AD1086" s="255">
        <f t="shared" si="116"/>
        <v>3836</v>
      </c>
      <c r="AE1086" s="256" t="str">
        <f t="shared" si="120"/>
        <v/>
      </c>
      <c r="AF1086" s="252" t="str">
        <f t="shared" si="121"/>
        <v>-</v>
      </c>
    </row>
    <row r="1087" spans="1:32" ht="20.149999999999999" customHeight="1" x14ac:dyDescent="0.75">
      <c r="A1087" s="31">
        <v>1085</v>
      </c>
      <c r="B1087" s="237"/>
      <c r="C1087" s="257"/>
      <c r="D1087" s="257"/>
      <c r="E1087" s="264"/>
      <c r="F1087" s="264"/>
      <c r="G1087" s="253" t="str">
        <f t="shared" si="117"/>
        <v/>
      </c>
      <c r="H1087" s="31" t="str">
        <f>IF(AND(B1087=H$1),LOOKUP(9.99999999999999E+307,$H$2:H1086)+1,"")</f>
        <v/>
      </c>
      <c r="I1087" s="31" t="str">
        <f>IF(AND(B1087=I$1),LOOKUP(9.99999999999999E+307,$I$2:I1086)+1,"")</f>
        <v/>
      </c>
      <c r="J1087" s="31">
        <f>IF(AND(B1087=J$1),LOOKUP(9.99999999999999E+307,$J$2:J1086)+1,"")</f>
        <v>921</v>
      </c>
      <c r="K1087" s="31">
        <f>IF(AND(B1087=K$1),LOOKUP(9.99999999999999E+307,$K$2:K1086)+1,"")</f>
        <v>921</v>
      </c>
      <c r="L1087" s="31">
        <f>IF(AND(B1087=L$1),LOOKUP(9.99999999999999E+307,$L$2:L1086)+1,"")</f>
        <v>921</v>
      </c>
      <c r="M1087" s="31">
        <f>IF(AND(B1087=M$1),LOOKUP(9.99999999999999E+307,$M$2:M1086)+1,"")</f>
        <v>921</v>
      </c>
      <c r="N1087" s="31" t="e">
        <f>IF(AND(B1087=N$1),LOOKUP(9.99999999999999E+307,$N$2:N1086)+1,"")</f>
        <v>#REF!</v>
      </c>
      <c r="O1087" s="31" t="e">
        <f>IF(AND($B1087=O$1),LOOKUP(9.99999999999999E+307,$O$2:O1086)+1,"")</f>
        <v>#REF!</v>
      </c>
      <c r="P1087" s="31" t="e">
        <f>IF(AND($B1087=P$1),LOOKUP(9.99999999999999E+307,$P$2:P1086)+1,"")</f>
        <v>#REF!</v>
      </c>
      <c r="Q1087" s="31" t="e">
        <f>IF(AND($B1087=Q$1),LOOKUP(9.99999999999999E+307,$Q$2:Q1086)+1,"")</f>
        <v>#REF!</v>
      </c>
      <c r="R1087" s="31">
        <f>IF(AND($B1087=R$1),LOOKUP(9.99999999999999E+307,$R$2:R1086)+1,"")</f>
        <v>921</v>
      </c>
      <c r="S1087" s="31">
        <f>IF(AND($B1087=S$1),LOOKUP(9.99999999999999E+307,$S$2:S1086)+1,"")</f>
        <v>921</v>
      </c>
      <c r="T1087" s="265"/>
      <c r="U1087" s="265"/>
      <c r="V1087" s="265"/>
      <c r="AA1087" s="254" t="str">
        <f t="shared" si="118"/>
        <v/>
      </c>
      <c r="AB1087" s="254" t="str">
        <f t="shared" si="119"/>
        <v/>
      </c>
      <c r="AC1087" s="255">
        <f t="shared" si="115"/>
        <v>0</v>
      </c>
      <c r="AD1087" s="255">
        <f t="shared" si="116"/>
        <v>3836</v>
      </c>
      <c r="AE1087" s="256" t="str">
        <f t="shared" si="120"/>
        <v/>
      </c>
      <c r="AF1087" s="252" t="str">
        <f t="shared" si="121"/>
        <v>-</v>
      </c>
    </row>
    <row r="1088" spans="1:32" ht="20.149999999999999" customHeight="1" x14ac:dyDescent="0.75">
      <c r="A1088" s="31">
        <v>1086</v>
      </c>
      <c r="B1088" s="237"/>
      <c r="C1088" s="257"/>
      <c r="D1088" s="257"/>
      <c r="E1088" s="264"/>
      <c r="F1088" s="264"/>
      <c r="G1088" s="253" t="str">
        <f t="shared" si="117"/>
        <v/>
      </c>
      <c r="H1088" s="31" t="str">
        <f>IF(AND(B1088=H$1),LOOKUP(9.99999999999999E+307,$H$2:H1087)+1,"")</f>
        <v/>
      </c>
      <c r="I1088" s="31" t="str">
        <f>IF(AND(B1088=I$1),LOOKUP(9.99999999999999E+307,$I$2:I1087)+1,"")</f>
        <v/>
      </c>
      <c r="J1088" s="31">
        <f>IF(AND(B1088=J$1),LOOKUP(9.99999999999999E+307,$J$2:J1087)+1,"")</f>
        <v>922</v>
      </c>
      <c r="K1088" s="31">
        <f>IF(AND(B1088=K$1),LOOKUP(9.99999999999999E+307,$K$2:K1087)+1,"")</f>
        <v>922</v>
      </c>
      <c r="L1088" s="31">
        <f>IF(AND(B1088=L$1),LOOKUP(9.99999999999999E+307,$L$2:L1087)+1,"")</f>
        <v>922</v>
      </c>
      <c r="M1088" s="31">
        <f>IF(AND(B1088=M$1),LOOKUP(9.99999999999999E+307,$M$2:M1087)+1,"")</f>
        <v>922</v>
      </c>
      <c r="N1088" s="31" t="e">
        <f>IF(AND(B1088=N$1),LOOKUP(9.99999999999999E+307,$N$2:N1087)+1,"")</f>
        <v>#REF!</v>
      </c>
      <c r="O1088" s="31" t="e">
        <f>IF(AND($B1088=O$1),LOOKUP(9.99999999999999E+307,$O$2:O1087)+1,"")</f>
        <v>#REF!</v>
      </c>
      <c r="P1088" s="31" t="e">
        <f>IF(AND($B1088=P$1),LOOKUP(9.99999999999999E+307,$P$2:P1087)+1,"")</f>
        <v>#REF!</v>
      </c>
      <c r="Q1088" s="31" t="e">
        <f>IF(AND($B1088=Q$1),LOOKUP(9.99999999999999E+307,$Q$2:Q1087)+1,"")</f>
        <v>#REF!</v>
      </c>
      <c r="R1088" s="31">
        <f>IF(AND($B1088=R$1),LOOKUP(9.99999999999999E+307,$R$2:R1087)+1,"")</f>
        <v>922</v>
      </c>
      <c r="S1088" s="31">
        <f>IF(AND($B1088=S$1),LOOKUP(9.99999999999999E+307,$S$2:S1087)+1,"")</f>
        <v>922</v>
      </c>
      <c r="T1088" s="265"/>
      <c r="U1088" s="265"/>
      <c r="V1088" s="265"/>
      <c r="AA1088" s="254" t="str">
        <f t="shared" si="118"/>
        <v/>
      </c>
      <c r="AB1088" s="254" t="str">
        <f t="shared" si="119"/>
        <v/>
      </c>
      <c r="AC1088" s="255">
        <f t="shared" si="115"/>
        <v>0</v>
      </c>
      <c r="AD1088" s="255">
        <f t="shared" si="116"/>
        <v>3836</v>
      </c>
      <c r="AE1088" s="256" t="str">
        <f t="shared" si="120"/>
        <v/>
      </c>
      <c r="AF1088" s="252" t="str">
        <f t="shared" si="121"/>
        <v>-</v>
      </c>
    </row>
    <row r="1089" spans="1:32" ht="20.149999999999999" customHeight="1" x14ac:dyDescent="0.75">
      <c r="A1089" s="31">
        <v>1087</v>
      </c>
      <c r="B1089" s="237"/>
      <c r="C1089" s="257"/>
      <c r="D1089" s="257"/>
      <c r="E1089" s="264"/>
      <c r="F1089" s="264"/>
      <c r="G1089" s="253" t="str">
        <f t="shared" si="117"/>
        <v/>
      </c>
      <c r="H1089" s="31" t="str">
        <f>IF(AND(B1089=H$1),LOOKUP(9.99999999999999E+307,$H$2:H1088)+1,"")</f>
        <v/>
      </c>
      <c r="I1089" s="31" t="str">
        <f>IF(AND(B1089=I$1),LOOKUP(9.99999999999999E+307,$I$2:I1088)+1,"")</f>
        <v/>
      </c>
      <c r="J1089" s="31">
        <f>IF(AND(B1089=J$1),LOOKUP(9.99999999999999E+307,$J$2:J1088)+1,"")</f>
        <v>923</v>
      </c>
      <c r="K1089" s="31">
        <f>IF(AND(B1089=K$1),LOOKUP(9.99999999999999E+307,$K$2:K1088)+1,"")</f>
        <v>923</v>
      </c>
      <c r="L1089" s="31">
        <f>IF(AND(B1089=L$1),LOOKUP(9.99999999999999E+307,$L$2:L1088)+1,"")</f>
        <v>923</v>
      </c>
      <c r="M1089" s="31">
        <f>IF(AND(B1089=M$1),LOOKUP(9.99999999999999E+307,$M$2:M1088)+1,"")</f>
        <v>923</v>
      </c>
      <c r="N1089" s="31" t="e">
        <f>IF(AND(B1089=N$1),LOOKUP(9.99999999999999E+307,$N$2:N1088)+1,"")</f>
        <v>#REF!</v>
      </c>
      <c r="O1089" s="31" t="e">
        <f>IF(AND($B1089=O$1),LOOKUP(9.99999999999999E+307,$O$2:O1088)+1,"")</f>
        <v>#REF!</v>
      </c>
      <c r="P1089" s="31" t="e">
        <f>IF(AND($B1089=P$1),LOOKUP(9.99999999999999E+307,$P$2:P1088)+1,"")</f>
        <v>#REF!</v>
      </c>
      <c r="Q1089" s="31" t="e">
        <f>IF(AND($B1089=Q$1),LOOKUP(9.99999999999999E+307,$Q$2:Q1088)+1,"")</f>
        <v>#REF!</v>
      </c>
      <c r="R1089" s="31">
        <f>IF(AND($B1089=R$1),LOOKUP(9.99999999999999E+307,$R$2:R1088)+1,"")</f>
        <v>923</v>
      </c>
      <c r="S1089" s="31">
        <f>IF(AND($B1089=S$1),LOOKUP(9.99999999999999E+307,$S$2:S1088)+1,"")</f>
        <v>923</v>
      </c>
      <c r="T1089" s="265"/>
      <c r="U1089" s="265"/>
      <c r="V1089" s="265"/>
      <c r="AA1089" s="254" t="str">
        <f t="shared" si="118"/>
        <v/>
      </c>
      <c r="AB1089" s="254" t="str">
        <f t="shared" si="119"/>
        <v/>
      </c>
      <c r="AC1089" s="255">
        <f t="shared" si="115"/>
        <v>0</v>
      </c>
      <c r="AD1089" s="255">
        <f t="shared" si="116"/>
        <v>3836</v>
      </c>
      <c r="AE1089" s="256" t="str">
        <f t="shared" si="120"/>
        <v/>
      </c>
      <c r="AF1089" s="252" t="str">
        <f t="shared" si="121"/>
        <v>-</v>
      </c>
    </row>
    <row r="1090" spans="1:32" ht="20.149999999999999" customHeight="1" x14ac:dyDescent="0.75">
      <c r="A1090" s="31">
        <v>1088</v>
      </c>
      <c r="B1090" s="237"/>
      <c r="C1090" s="257"/>
      <c r="D1090" s="257"/>
      <c r="E1090" s="264"/>
      <c r="F1090" s="264"/>
      <c r="G1090" s="253" t="str">
        <f t="shared" si="117"/>
        <v/>
      </c>
      <c r="H1090" s="31" t="str">
        <f>IF(AND(B1090=H$1),LOOKUP(9.99999999999999E+307,$H$2:H1089)+1,"")</f>
        <v/>
      </c>
      <c r="I1090" s="31" t="str">
        <f>IF(AND(B1090=I$1),LOOKUP(9.99999999999999E+307,$I$2:I1089)+1,"")</f>
        <v/>
      </c>
      <c r="J1090" s="31">
        <f>IF(AND(B1090=J$1),LOOKUP(9.99999999999999E+307,$J$2:J1089)+1,"")</f>
        <v>924</v>
      </c>
      <c r="K1090" s="31">
        <f>IF(AND(B1090=K$1),LOOKUP(9.99999999999999E+307,$K$2:K1089)+1,"")</f>
        <v>924</v>
      </c>
      <c r="L1090" s="31">
        <f>IF(AND(B1090=L$1),LOOKUP(9.99999999999999E+307,$L$2:L1089)+1,"")</f>
        <v>924</v>
      </c>
      <c r="M1090" s="31">
        <f>IF(AND(B1090=M$1),LOOKUP(9.99999999999999E+307,$M$2:M1089)+1,"")</f>
        <v>924</v>
      </c>
      <c r="N1090" s="31" t="e">
        <f>IF(AND(B1090=N$1),LOOKUP(9.99999999999999E+307,$N$2:N1089)+1,"")</f>
        <v>#REF!</v>
      </c>
      <c r="O1090" s="31" t="e">
        <f>IF(AND($B1090=O$1),LOOKUP(9.99999999999999E+307,$O$2:O1089)+1,"")</f>
        <v>#REF!</v>
      </c>
      <c r="P1090" s="31" t="e">
        <f>IF(AND($B1090=P$1),LOOKUP(9.99999999999999E+307,$P$2:P1089)+1,"")</f>
        <v>#REF!</v>
      </c>
      <c r="Q1090" s="31" t="e">
        <f>IF(AND($B1090=Q$1),LOOKUP(9.99999999999999E+307,$Q$2:Q1089)+1,"")</f>
        <v>#REF!</v>
      </c>
      <c r="R1090" s="31">
        <f>IF(AND($B1090=R$1),LOOKUP(9.99999999999999E+307,$R$2:R1089)+1,"")</f>
        <v>924</v>
      </c>
      <c r="S1090" s="31">
        <f>IF(AND($B1090=S$1),LOOKUP(9.99999999999999E+307,$S$2:S1089)+1,"")</f>
        <v>924</v>
      </c>
      <c r="T1090" s="265"/>
      <c r="U1090" s="265"/>
      <c r="V1090" s="265"/>
      <c r="AA1090" s="254" t="str">
        <f t="shared" si="118"/>
        <v/>
      </c>
      <c r="AB1090" s="254" t="str">
        <f t="shared" si="119"/>
        <v/>
      </c>
      <c r="AC1090" s="255">
        <f t="shared" si="115"/>
        <v>0</v>
      </c>
      <c r="AD1090" s="255">
        <f t="shared" si="116"/>
        <v>3836</v>
      </c>
      <c r="AE1090" s="256" t="str">
        <f t="shared" si="120"/>
        <v/>
      </c>
      <c r="AF1090" s="252" t="str">
        <f t="shared" si="121"/>
        <v>-</v>
      </c>
    </row>
    <row r="1091" spans="1:32" ht="20.149999999999999" customHeight="1" x14ac:dyDescent="0.75">
      <c r="A1091" s="31">
        <v>1089</v>
      </c>
      <c r="B1091" s="237"/>
      <c r="C1091" s="257"/>
      <c r="D1091" s="257"/>
      <c r="E1091" s="264"/>
      <c r="F1091" s="264"/>
      <c r="G1091" s="253" t="str">
        <f t="shared" si="117"/>
        <v/>
      </c>
      <c r="H1091" s="31" t="str">
        <f>IF(AND(B1091=H$1),LOOKUP(9.99999999999999E+307,$H$2:H1090)+1,"")</f>
        <v/>
      </c>
      <c r="I1091" s="31" t="str">
        <f>IF(AND(B1091=I$1),LOOKUP(9.99999999999999E+307,$I$2:I1090)+1,"")</f>
        <v/>
      </c>
      <c r="J1091" s="31">
        <f>IF(AND(B1091=J$1),LOOKUP(9.99999999999999E+307,$J$2:J1090)+1,"")</f>
        <v>925</v>
      </c>
      <c r="K1091" s="31">
        <f>IF(AND(B1091=K$1),LOOKUP(9.99999999999999E+307,$K$2:K1090)+1,"")</f>
        <v>925</v>
      </c>
      <c r="L1091" s="31">
        <f>IF(AND(B1091=L$1),LOOKUP(9.99999999999999E+307,$L$2:L1090)+1,"")</f>
        <v>925</v>
      </c>
      <c r="M1091" s="31">
        <f>IF(AND(B1091=M$1),LOOKUP(9.99999999999999E+307,$M$2:M1090)+1,"")</f>
        <v>925</v>
      </c>
      <c r="N1091" s="31" t="e">
        <f>IF(AND(B1091=N$1),LOOKUP(9.99999999999999E+307,$N$2:N1090)+1,"")</f>
        <v>#REF!</v>
      </c>
      <c r="O1091" s="31" t="e">
        <f>IF(AND($B1091=O$1),LOOKUP(9.99999999999999E+307,$O$2:O1090)+1,"")</f>
        <v>#REF!</v>
      </c>
      <c r="P1091" s="31" t="e">
        <f>IF(AND($B1091=P$1),LOOKUP(9.99999999999999E+307,$P$2:P1090)+1,"")</f>
        <v>#REF!</v>
      </c>
      <c r="Q1091" s="31" t="e">
        <f>IF(AND($B1091=Q$1),LOOKUP(9.99999999999999E+307,$Q$2:Q1090)+1,"")</f>
        <v>#REF!</v>
      </c>
      <c r="R1091" s="31">
        <f>IF(AND($B1091=R$1),LOOKUP(9.99999999999999E+307,$R$2:R1090)+1,"")</f>
        <v>925</v>
      </c>
      <c r="S1091" s="31">
        <f>IF(AND($B1091=S$1),LOOKUP(9.99999999999999E+307,$S$2:S1090)+1,"")</f>
        <v>925</v>
      </c>
      <c r="T1091" s="265"/>
      <c r="U1091" s="265"/>
      <c r="V1091" s="265"/>
      <c r="AA1091" s="254" t="str">
        <f t="shared" si="118"/>
        <v/>
      </c>
      <c r="AB1091" s="254" t="str">
        <f t="shared" si="119"/>
        <v/>
      </c>
      <c r="AC1091" s="255">
        <f t="shared" ref="AC1091:AC1154" si="122">COUNTIF($C$3:$C$4002,C1091)</f>
        <v>0</v>
      </c>
      <c r="AD1091" s="255">
        <f t="shared" ref="AD1091:AD1154" si="123">SUMPRODUCT(--(E1091&amp;F1091=$E$3:$E$4002&amp;$F$3:$F$4002))</f>
        <v>3836</v>
      </c>
      <c r="AE1091" s="256" t="str">
        <f t="shared" si="120"/>
        <v/>
      </c>
      <c r="AF1091" s="252" t="str">
        <f t="shared" si="121"/>
        <v>-</v>
      </c>
    </row>
    <row r="1092" spans="1:32" ht="20.149999999999999" customHeight="1" x14ac:dyDescent="0.75">
      <c r="A1092" s="31">
        <v>1090</v>
      </c>
      <c r="B1092" s="237"/>
      <c r="C1092" s="257"/>
      <c r="D1092" s="257"/>
      <c r="E1092" s="264"/>
      <c r="F1092" s="264"/>
      <c r="G1092" s="253" t="str">
        <f t="shared" ref="G1092:G1155" si="124">B1092&amp;C1092</f>
        <v/>
      </c>
      <c r="H1092" s="31" t="str">
        <f>IF(AND(B1092=H$1),LOOKUP(9.99999999999999E+307,$H$2:H1091)+1,"")</f>
        <v/>
      </c>
      <c r="I1092" s="31" t="str">
        <f>IF(AND(B1092=I$1),LOOKUP(9.99999999999999E+307,$I$2:I1091)+1,"")</f>
        <v/>
      </c>
      <c r="J1092" s="31">
        <f>IF(AND(B1092=J$1),LOOKUP(9.99999999999999E+307,$J$2:J1091)+1,"")</f>
        <v>926</v>
      </c>
      <c r="K1092" s="31">
        <f>IF(AND(B1092=K$1),LOOKUP(9.99999999999999E+307,$K$2:K1091)+1,"")</f>
        <v>926</v>
      </c>
      <c r="L1092" s="31">
        <f>IF(AND(B1092=L$1),LOOKUP(9.99999999999999E+307,$L$2:L1091)+1,"")</f>
        <v>926</v>
      </c>
      <c r="M1092" s="31">
        <f>IF(AND(B1092=M$1),LOOKUP(9.99999999999999E+307,$M$2:M1091)+1,"")</f>
        <v>926</v>
      </c>
      <c r="N1092" s="31" t="e">
        <f>IF(AND(B1092=N$1),LOOKUP(9.99999999999999E+307,$N$2:N1091)+1,"")</f>
        <v>#REF!</v>
      </c>
      <c r="O1092" s="31" t="e">
        <f>IF(AND($B1092=O$1),LOOKUP(9.99999999999999E+307,$O$2:O1091)+1,"")</f>
        <v>#REF!</v>
      </c>
      <c r="P1092" s="31" t="e">
        <f>IF(AND($B1092=P$1),LOOKUP(9.99999999999999E+307,$P$2:P1091)+1,"")</f>
        <v>#REF!</v>
      </c>
      <c r="Q1092" s="31" t="e">
        <f>IF(AND($B1092=Q$1),LOOKUP(9.99999999999999E+307,$Q$2:Q1091)+1,"")</f>
        <v>#REF!</v>
      </c>
      <c r="R1092" s="31">
        <f>IF(AND($B1092=R$1),LOOKUP(9.99999999999999E+307,$R$2:R1091)+1,"")</f>
        <v>926</v>
      </c>
      <c r="S1092" s="31">
        <f>IF(AND($B1092=S$1),LOOKUP(9.99999999999999E+307,$S$2:S1091)+1,"")</f>
        <v>926</v>
      </c>
      <c r="T1092" s="265"/>
      <c r="U1092" s="265"/>
      <c r="V1092" s="265"/>
      <c r="AA1092" s="254" t="str">
        <f t="shared" ref="AA1092:AA1155" si="125">IF(AD1092=2,"นักเรียนซ้ำ","")</f>
        <v/>
      </c>
      <c r="AB1092" s="254" t="str">
        <f t="shared" ref="AB1092:AB1155" si="126">IF(AC1092=2,"เลขประจำตัวซ้ำ","")</f>
        <v/>
      </c>
      <c r="AC1092" s="255">
        <f t="shared" si="122"/>
        <v>0</v>
      </c>
      <c r="AD1092" s="255">
        <f t="shared" si="123"/>
        <v>3836</v>
      </c>
      <c r="AE1092" s="256" t="str">
        <f t="shared" ref="AE1092:AE1155" si="127">IF(D1092="เด็กชาย",1,IF(D1092="นาย",1,IF(D1092="เด็กหญิง",2,IF(D1092="นางสาว",2,IF(D1092="ด.ช.",1,IF(D1092="ด.ญ.",2,IF(D1092="น.ส.",2,"")))))))</f>
        <v/>
      </c>
      <c r="AF1092" s="252" t="str">
        <f t="shared" si="121"/>
        <v>-</v>
      </c>
    </row>
    <row r="1093" spans="1:32" ht="20.149999999999999" customHeight="1" x14ac:dyDescent="0.75">
      <c r="A1093" s="31">
        <v>1091</v>
      </c>
      <c r="B1093" s="237"/>
      <c r="C1093" s="257"/>
      <c r="D1093" s="257"/>
      <c r="E1093" s="264"/>
      <c r="F1093" s="264"/>
      <c r="G1093" s="253" t="str">
        <f t="shared" si="124"/>
        <v/>
      </c>
      <c r="H1093" s="31" t="str">
        <f>IF(AND(B1093=H$1),LOOKUP(9.99999999999999E+307,$H$2:H1092)+1,"")</f>
        <v/>
      </c>
      <c r="I1093" s="31" t="str">
        <f>IF(AND(B1093=I$1),LOOKUP(9.99999999999999E+307,$I$2:I1092)+1,"")</f>
        <v/>
      </c>
      <c r="J1093" s="31">
        <f>IF(AND(B1093=J$1),LOOKUP(9.99999999999999E+307,$J$2:J1092)+1,"")</f>
        <v>927</v>
      </c>
      <c r="K1093" s="31">
        <f>IF(AND(B1093=K$1),LOOKUP(9.99999999999999E+307,$K$2:K1092)+1,"")</f>
        <v>927</v>
      </c>
      <c r="L1093" s="31">
        <f>IF(AND(B1093=L$1),LOOKUP(9.99999999999999E+307,$L$2:L1092)+1,"")</f>
        <v>927</v>
      </c>
      <c r="M1093" s="31">
        <f>IF(AND(B1093=M$1),LOOKUP(9.99999999999999E+307,$M$2:M1092)+1,"")</f>
        <v>927</v>
      </c>
      <c r="N1093" s="31" t="e">
        <f>IF(AND(B1093=N$1),LOOKUP(9.99999999999999E+307,$N$2:N1092)+1,"")</f>
        <v>#REF!</v>
      </c>
      <c r="O1093" s="31" t="e">
        <f>IF(AND($B1093=O$1),LOOKUP(9.99999999999999E+307,$O$2:O1092)+1,"")</f>
        <v>#REF!</v>
      </c>
      <c r="P1093" s="31" t="e">
        <f>IF(AND($B1093=P$1),LOOKUP(9.99999999999999E+307,$P$2:P1092)+1,"")</f>
        <v>#REF!</v>
      </c>
      <c r="Q1093" s="31" t="e">
        <f>IF(AND($B1093=Q$1),LOOKUP(9.99999999999999E+307,$Q$2:Q1092)+1,"")</f>
        <v>#REF!</v>
      </c>
      <c r="R1093" s="31">
        <f>IF(AND($B1093=R$1),LOOKUP(9.99999999999999E+307,$R$2:R1092)+1,"")</f>
        <v>927</v>
      </c>
      <c r="S1093" s="31">
        <f>IF(AND($B1093=S$1),LOOKUP(9.99999999999999E+307,$S$2:S1092)+1,"")</f>
        <v>927</v>
      </c>
      <c r="T1093" s="265"/>
      <c r="U1093" s="265"/>
      <c r="V1093" s="265"/>
      <c r="AA1093" s="254" t="str">
        <f t="shared" si="125"/>
        <v/>
      </c>
      <c r="AB1093" s="254" t="str">
        <f t="shared" si="126"/>
        <v/>
      </c>
      <c r="AC1093" s="255">
        <f t="shared" si="122"/>
        <v>0</v>
      </c>
      <c r="AD1093" s="255">
        <f t="shared" si="123"/>
        <v>3836</v>
      </c>
      <c r="AE1093" s="256" t="str">
        <f t="shared" si="127"/>
        <v/>
      </c>
      <c r="AF1093" s="252" t="str">
        <f t="shared" si="121"/>
        <v>-</v>
      </c>
    </row>
    <row r="1094" spans="1:32" ht="20.149999999999999" customHeight="1" x14ac:dyDescent="0.75">
      <c r="A1094" s="31">
        <v>1092</v>
      </c>
      <c r="B1094" s="237"/>
      <c r="C1094" s="257"/>
      <c r="D1094" s="257"/>
      <c r="E1094" s="264"/>
      <c r="F1094" s="264"/>
      <c r="G1094" s="253" t="str">
        <f t="shared" si="124"/>
        <v/>
      </c>
      <c r="H1094" s="31" t="str">
        <f>IF(AND(B1094=H$1),LOOKUP(9.99999999999999E+307,$H$2:H1093)+1,"")</f>
        <v/>
      </c>
      <c r="I1094" s="31" t="str">
        <f>IF(AND(B1094=I$1),LOOKUP(9.99999999999999E+307,$I$2:I1093)+1,"")</f>
        <v/>
      </c>
      <c r="J1094" s="31">
        <f>IF(AND(B1094=J$1),LOOKUP(9.99999999999999E+307,$J$2:J1093)+1,"")</f>
        <v>928</v>
      </c>
      <c r="K1094" s="31">
        <f>IF(AND(B1094=K$1),LOOKUP(9.99999999999999E+307,$K$2:K1093)+1,"")</f>
        <v>928</v>
      </c>
      <c r="L1094" s="31">
        <f>IF(AND(B1094=L$1),LOOKUP(9.99999999999999E+307,$L$2:L1093)+1,"")</f>
        <v>928</v>
      </c>
      <c r="M1094" s="31">
        <f>IF(AND(B1094=M$1),LOOKUP(9.99999999999999E+307,$M$2:M1093)+1,"")</f>
        <v>928</v>
      </c>
      <c r="N1094" s="31" t="e">
        <f>IF(AND(B1094=N$1),LOOKUP(9.99999999999999E+307,$N$2:N1093)+1,"")</f>
        <v>#REF!</v>
      </c>
      <c r="O1094" s="31" t="e">
        <f>IF(AND($B1094=O$1),LOOKUP(9.99999999999999E+307,$O$2:O1093)+1,"")</f>
        <v>#REF!</v>
      </c>
      <c r="P1094" s="31" t="e">
        <f>IF(AND($B1094=P$1),LOOKUP(9.99999999999999E+307,$P$2:P1093)+1,"")</f>
        <v>#REF!</v>
      </c>
      <c r="Q1094" s="31" t="e">
        <f>IF(AND($B1094=Q$1),LOOKUP(9.99999999999999E+307,$Q$2:Q1093)+1,"")</f>
        <v>#REF!</v>
      </c>
      <c r="R1094" s="31">
        <f>IF(AND($B1094=R$1),LOOKUP(9.99999999999999E+307,$R$2:R1093)+1,"")</f>
        <v>928</v>
      </c>
      <c r="S1094" s="31">
        <f>IF(AND($B1094=S$1),LOOKUP(9.99999999999999E+307,$S$2:S1093)+1,"")</f>
        <v>928</v>
      </c>
      <c r="T1094" s="265"/>
      <c r="U1094" s="265"/>
      <c r="V1094" s="265"/>
      <c r="AA1094" s="254" t="str">
        <f t="shared" si="125"/>
        <v/>
      </c>
      <c r="AB1094" s="254" t="str">
        <f t="shared" si="126"/>
        <v/>
      </c>
      <c r="AC1094" s="255">
        <f t="shared" si="122"/>
        <v>0</v>
      </c>
      <c r="AD1094" s="255">
        <f t="shared" si="123"/>
        <v>3836</v>
      </c>
      <c r="AE1094" s="256" t="str">
        <f t="shared" si="127"/>
        <v/>
      </c>
      <c r="AF1094" s="252" t="str">
        <f t="shared" si="121"/>
        <v>-</v>
      </c>
    </row>
    <row r="1095" spans="1:32" ht="20.149999999999999" customHeight="1" x14ac:dyDescent="0.75">
      <c r="A1095" s="31">
        <v>1093</v>
      </c>
      <c r="B1095" s="237"/>
      <c r="C1095" s="257"/>
      <c r="D1095" s="257"/>
      <c r="E1095" s="264"/>
      <c r="F1095" s="264"/>
      <c r="G1095" s="253" t="str">
        <f t="shared" si="124"/>
        <v/>
      </c>
      <c r="H1095" s="31" t="str">
        <f>IF(AND(B1095=H$1),LOOKUP(9.99999999999999E+307,$H$2:H1094)+1,"")</f>
        <v/>
      </c>
      <c r="I1095" s="31" t="str">
        <f>IF(AND(B1095=I$1),LOOKUP(9.99999999999999E+307,$I$2:I1094)+1,"")</f>
        <v/>
      </c>
      <c r="J1095" s="31">
        <f>IF(AND(B1095=J$1),LOOKUP(9.99999999999999E+307,$J$2:J1094)+1,"")</f>
        <v>929</v>
      </c>
      <c r="K1095" s="31">
        <f>IF(AND(B1095=K$1),LOOKUP(9.99999999999999E+307,$K$2:K1094)+1,"")</f>
        <v>929</v>
      </c>
      <c r="L1095" s="31">
        <f>IF(AND(B1095=L$1),LOOKUP(9.99999999999999E+307,$L$2:L1094)+1,"")</f>
        <v>929</v>
      </c>
      <c r="M1095" s="31">
        <f>IF(AND(B1095=M$1),LOOKUP(9.99999999999999E+307,$M$2:M1094)+1,"")</f>
        <v>929</v>
      </c>
      <c r="N1095" s="31" t="e">
        <f>IF(AND(B1095=N$1),LOOKUP(9.99999999999999E+307,$N$2:N1094)+1,"")</f>
        <v>#REF!</v>
      </c>
      <c r="O1095" s="31" t="e">
        <f>IF(AND($B1095=O$1),LOOKUP(9.99999999999999E+307,$O$2:O1094)+1,"")</f>
        <v>#REF!</v>
      </c>
      <c r="P1095" s="31" t="e">
        <f>IF(AND($B1095=P$1),LOOKUP(9.99999999999999E+307,$P$2:P1094)+1,"")</f>
        <v>#REF!</v>
      </c>
      <c r="Q1095" s="31" t="e">
        <f>IF(AND($B1095=Q$1),LOOKUP(9.99999999999999E+307,$Q$2:Q1094)+1,"")</f>
        <v>#REF!</v>
      </c>
      <c r="R1095" s="31">
        <f>IF(AND($B1095=R$1),LOOKUP(9.99999999999999E+307,$R$2:R1094)+1,"")</f>
        <v>929</v>
      </c>
      <c r="S1095" s="31">
        <f>IF(AND($B1095=S$1),LOOKUP(9.99999999999999E+307,$S$2:S1094)+1,"")</f>
        <v>929</v>
      </c>
      <c r="T1095" s="265"/>
      <c r="U1095" s="265"/>
      <c r="V1095" s="265"/>
      <c r="AA1095" s="254" t="str">
        <f t="shared" si="125"/>
        <v/>
      </c>
      <c r="AB1095" s="254" t="str">
        <f t="shared" si="126"/>
        <v/>
      </c>
      <c r="AC1095" s="255">
        <f t="shared" si="122"/>
        <v>0</v>
      </c>
      <c r="AD1095" s="255">
        <f t="shared" si="123"/>
        <v>3836</v>
      </c>
      <c r="AE1095" s="256" t="str">
        <f t="shared" si="127"/>
        <v/>
      </c>
      <c r="AF1095" s="252" t="str">
        <f t="shared" si="121"/>
        <v>-</v>
      </c>
    </row>
    <row r="1096" spans="1:32" ht="20.149999999999999" customHeight="1" x14ac:dyDescent="0.75">
      <c r="A1096" s="31">
        <v>1094</v>
      </c>
      <c r="B1096" s="237"/>
      <c r="C1096" s="257"/>
      <c r="D1096" s="257"/>
      <c r="E1096" s="264"/>
      <c r="F1096" s="264"/>
      <c r="G1096" s="253" t="str">
        <f t="shared" si="124"/>
        <v/>
      </c>
      <c r="H1096" s="31" t="str">
        <f>IF(AND(B1096=H$1),LOOKUP(9.99999999999999E+307,$H$2:H1095)+1,"")</f>
        <v/>
      </c>
      <c r="I1096" s="31" t="str">
        <f>IF(AND(B1096=I$1),LOOKUP(9.99999999999999E+307,$I$2:I1095)+1,"")</f>
        <v/>
      </c>
      <c r="J1096" s="31">
        <f>IF(AND(B1096=J$1),LOOKUP(9.99999999999999E+307,$J$2:J1095)+1,"")</f>
        <v>930</v>
      </c>
      <c r="K1096" s="31">
        <f>IF(AND(B1096=K$1),LOOKUP(9.99999999999999E+307,$K$2:K1095)+1,"")</f>
        <v>930</v>
      </c>
      <c r="L1096" s="31">
        <f>IF(AND(B1096=L$1),LOOKUP(9.99999999999999E+307,$L$2:L1095)+1,"")</f>
        <v>930</v>
      </c>
      <c r="M1096" s="31">
        <f>IF(AND(B1096=M$1),LOOKUP(9.99999999999999E+307,$M$2:M1095)+1,"")</f>
        <v>930</v>
      </c>
      <c r="N1096" s="31" t="e">
        <f>IF(AND(B1096=N$1),LOOKUP(9.99999999999999E+307,$N$2:N1095)+1,"")</f>
        <v>#REF!</v>
      </c>
      <c r="O1096" s="31" t="e">
        <f>IF(AND($B1096=O$1),LOOKUP(9.99999999999999E+307,$O$2:O1095)+1,"")</f>
        <v>#REF!</v>
      </c>
      <c r="P1096" s="31" t="e">
        <f>IF(AND($B1096=P$1),LOOKUP(9.99999999999999E+307,$P$2:P1095)+1,"")</f>
        <v>#REF!</v>
      </c>
      <c r="Q1096" s="31" t="e">
        <f>IF(AND($B1096=Q$1),LOOKUP(9.99999999999999E+307,$Q$2:Q1095)+1,"")</f>
        <v>#REF!</v>
      </c>
      <c r="R1096" s="31">
        <f>IF(AND($B1096=R$1),LOOKUP(9.99999999999999E+307,$R$2:R1095)+1,"")</f>
        <v>930</v>
      </c>
      <c r="S1096" s="31">
        <f>IF(AND($B1096=S$1),LOOKUP(9.99999999999999E+307,$S$2:S1095)+1,"")</f>
        <v>930</v>
      </c>
      <c r="T1096" s="265"/>
      <c r="U1096" s="265"/>
      <c r="V1096" s="265"/>
      <c r="AA1096" s="254" t="str">
        <f t="shared" si="125"/>
        <v/>
      </c>
      <c r="AB1096" s="254" t="str">
        <f t="shared" si="126"/>
        <v/>
      </c>
      <c r="AC1096" s="255">
        <f t="shared" si="122"/>
        <v>0</v>
      </c>
      <c r="AD1096" s="255">
        <f t="shared" si="123"/>
        <v>3836</v>
      </c>
      <c r="AE1096" s="256" t="str">
        <f t="shared" si="127"/>
        <v/>
      </c>
      <c r="AF1096" s="252" t="str">
        <f t="shared" si="121"/>
        <v>-</v>
      </c>
    </row>
    <row r="1097" spans="1:32" ht="20.149999999999999" customHeight="1" x14ac:dyDescent="0.75">
      <c r="A1097" s="31">
        <v>1095</v>
      </c>
      <c r="B1097" s="237"/>
      <c r="C1097" s="257"/>
      <c r="D1097" s="257"/>
      <c r="E1097" s="264"/>
      <c r="F1097" s="264"/>
      <c r="G1097" s="253" t="str">
        <f t="shared" si="124"/>
        <v/>
      </c>
      <c r="H1097" s="31" t="str">
        <f>IF(AND(B1097=H$1),LOOKUP(9.99999999999999E+307,$H$2:H1096)+1,"")</f>
        <v/>
      </c>
      <c r="I1097" s="31" t="str">
        <f>IF(AND(B1097=I$1),LOOKUP(9.99999999999999E+307,$I$2:I1096)+1,"")</f>
        <v/>
      </c>
      <c r="J1097" s="31">
        <f>IF(AND(B1097=J$1),LOOKUP(9.99999999999999E+307,$J$2:J1096)+1,"")</f>
        <v>931</v>
      </c>
      <c r="K1097" s="31">
        <f>IF(AND(B1097=K$1),LOOKUP(9.99999999999999E+307,$K$2:K1096)+1,"")</f>
        <v>931</v>
      </c>
      <c r="L1097" s="31">
        <f>IF(AND(B1097=L$1),LOOKUP(9.99999999999999E+307,$L$2:L1096)+1,"")</f>
        <v>931</v>
      </c>
      <c r="M1097" s="31">
        <f>IF(AND(B1097=M$1),LOOKUP(9.99999999999999E+307,$M$2:M1096)+1,"")</f>
        <v>931</v>
      </c>
      <c r="N1097" s="31" t="e">
        <f>IF(AND(B1097=N$1),LOOKUP(9.99999999999999E+307,$N$2:N1096)+1,"")</f>
        <v>#REF!</v>
      </c>
      <c r="O1097" s="31" t="e">
        <f>IF(AND($B1097=O$1),LOOKUP(9.99999999999999E+307,$O$2:O1096)+1,"")</f>
        <v>#REF!</v>
      </c>
      <c r="P1097" s="31" t="e">
        <f>IF(AND($B1097=P$1),LOOKUP(9.99999999999999E+307,$P$2:P1096)+1,"")</f>
        <v>#REF!</v>
      </c>
      <c r="Q1097" s="31" t="e">
        <f>IF(AND($B1097=Q$1),LOOKUP(9.99999999999999E+307,$Q$2:Q1096)+1,"")</f>
        <v>#REF!</v>
      </c>
      <c r="R1097" s="31">
        <f>IF(AND($B1097=R$1),LOOKUP(9.99999999999999E+307,$R$2:R1096)+1,"")</f>
        <v>931</v>
      </c>
      <c r="S1097" s="31">
        <f>IF(AND($B1097=S$1),LOOKUP(9.99999999999999E+307,$S$2:S1096)+1,"")</f>
        <v>931</v>
      </c>
      <c r="T1097" s="265"/>
      <c r="U1097" s="265"/>
      <c r="V1097" s="265"/>
      <c r="AA1097" s="254" t="str">
        <f t="shared" si="125"/>
        <v/>
      </c>
      <c r="AB1097" s="254" t="str">
        <f t="shared" si="126"/>
        <v/>
      </c>
      <c r="AC1097" s="255">
        <f t="shared" si="122"/>
        <v>0</v>
      </c>
      <c r="AD1097" s="255">
        <f t="shared" si="123"/>
        <v>3836</v>
      </c>
      <c r="AE1097" s="256" t="str">
        <f t="shared" si="127"/>
        <v/>
      </c>
      <c r="AF1097" s="252" t="str">
        <f t="shared" si="121"/>
        <v>-</v>
      </c>
    </row>
    <row r="1098" spans="1:32" ht="20.149999999999999" customHeight="1" x14ac:dyDescent="0.75">
      <c r="A1098" s="31">
        <v>1096</v>
      </c>
      <c r="B1098" s="237"/>
      <c r="C1098" s="257"/>
      <c r="D1098" s="257"/>
      <c r="E1098" s="264"/>
      <c r="F1098" s="264"/>
      <c r="G1098" s="253" t="str">
        <f t="shared" si="124"/>
        <v/>
      </c>
      <c r="H1098" s="31" t="str">
        <f>IF(AND(B1098=H$1),LOOKUP(9.99999999999999E+307,$H$2:H1097)+1,"")</f>
        <v/>
      </c>
      <c r="I1098" s="31" t="str">
        <f>IF(AND(B1098=I$1),LOOKUP(9.99999999999999E+307,$I$2:I1097)+1,"")</f>
        <v/>
      </c>
      <c r="J1098" s="31">
        <f>IF(AND(B1098=J$1),LOOKUP(9.99999999999999E+307,$J$2:J1097)+1,"")</f>
        <v>932</v>
      </c>
      <c r="K1098" s="31">
        <f>IF(AND(B1098=K$1),LOOKUP(9.99999999999999E+307,$K$2:K1097)+1,"")</f>
        <v>932</v>
      </c>
      <c r="L1098" s="31">
        <f>IF(AND(B1098=L$1),LOOKUP(9.99999999999999E+307,$L$2:L1097)+1,"")</f>
        <v>932</v>
      </c>
      <c r="M1098" s="31">
        <f>IF(AND(B1098=M$1),LOOKUP(9.99999999999999E+307,$M$2:M1097)+1,"")</f>
        <v>932</v>
      </c>
      <c r="N1098" s="31" t="e">
        <f>IF(AND(B1098=N$1),LOOKUP(9.99999999999999E+307,$N$2:N1097)+1,"")</f>
        <v>#REF!</v>
      </c>
      <c r="O1098" s="31" t="e">
        <f>IF(AND($B1098=O$1),LOOKUP(9.99999999999999E+307,$O$2:O1097)+1,"")</f>
        <v>#REF!</v>
      </c>
      <c r="P1098" s="31" t="e">
        <f>IF(AND($B1098=P$1),LOOKUP(9.99999999999999E+307,$P$2:P1097)+1,"")</f>
        <v>#REF!</v>
      </c>
      <c r="Q1098" s="31" t="e">
        <f>IF(AND($B1098=Q$1),LOOKUP(9.99999999999999E+307,$Q$2:Q1097)+1,"")</f>
        <v>#REF!</v>
      </c>
      <c r="R1098" s="31">
        <f>IF(AND($B1098=R$1),LOOKUP(9.99999999999999E+307,$R$2:R1097)+1,"")</f>
        <v>932</v>
      </c>
      <c r="S1098" s="31">
        <f>IF(AND($B1098=S$1),LOOKUP(9.99999999999999E+307,$S$2:S1097)+1,"")</f>
        <v>932</v>
      </c>
      <c r="T1098" s="265"/>
      <c r="U1098" s="265"/>
      <c r="V1098" s="265"/>
      <c r="AA1098" s="254" t="str">
        <f t="shared" si="125"/>
        <v/>
      </c>
      <c r="AB1098" s="254" t="str">
        <f t="shared" si="126"/>
        <v/>
      </c>
      <c r="AC1098" s="255">
        <f t="shared" si="122"/>
        <v>0</v>
      </c>
      <c r="AD1098" s="255">
        <f t="shared" si="123"/>
        <v>3836</v>
      </c>
      <c r="AE1098" s="256" t="str">
        <f t="shared" si="127"/>
        <v/>
      </c>
      <c r="AF1098" s="252" t="str">
        <f t="shared" si="121"/>
        <v>-</v>
      </c>
    </row>
    <row r="1099" spans="1:32" ht="20.149999999999999" customHeight="1" x14ac:dyDescent="0.75">
      <c r="A1099" s="31">
        <v>1097</v>
      </c>
      <c r="B1099" s="237"/>
      <c r="C1099" s="257"/>
      <c r="D1099" s="257"/>
      <c r="E1099" s="264"/>
      <c r="F1099" s="264"/>
      <c r="G1099" s="253" t="str">
        <f t="shared" si="124"/>
        <v/>
      </c>
      <c r="H1099" s="31" t="str">
        <f>IF(AND(B1099=H$1),LOOKUP(9.99999999999999E+307,$H$2:H1098)+1,"")</f>
        <v/>
      </c>
      <c r="I1099" s="31" t="str">
        <f>IF(AND(B1099=I$1),LOOKUP(9.99999999999999E+307,$I$2:I1098)+1,"")</f>
        <v/>
      </c>
      <c r="J1099" s="31">
        <f>IF(AND(B1099=J$1),LOOKUP(9.99999999999999E+307,$J$2:J1098)+1,"")</f>
        <v>933</v>
      </c>
      <c r="K1099" s="31">
        <f>IF(AND(B1099=K$1),LOOKUP(9.99999999999999E+307,$K$2:K1098)+1,"")</f>
        <v>933</v>
      </c>
      <c r="L1099" s="31">
        <f>IF(AND(B1099=L$1),LOOKUP(9.99999999999999E+307,$L$2:L1098)+1,"")</f>
        <v>933</v>
      </c>
      <c r="M1099" s="31">
        <f>IF(AND(B1099=M$1),LOOKUP(9.99999999999999E+307,$M$2:M1098)+1,"")</f>
        <v>933</v>
      </c>
      <c r="N1099" s="31" t="e">
        <f>IF(AND(B1099=N$1),LOOKUP(9.99999999999999E+307,$N$2:N1098)+1,"")</f>
        <v>#REF!</v>
      </c>
      <c r="O1099" s="31" t="e">
        <f>IF(AND($B1099=O$1),LOOKUP(9.99999999999999E+307,$O$2:O1098)+1,"")</f>
        <v>#REF!</v>
      </c>
      <c r="P1099" s="31" t="e">
        <f>IF(AND($B1099=P$1),LOOKUP(9.99999999999999E+307,$P$2:P1098)+1,"")</f>
        <v>#REF!</v>
      </c>
      <c r="Q1099" s="31" t="e">
        <f>IF(AND($B1099=Q$1),LOOKUP(9.99999999999999E+307,$Q$2:Q1098)+1,"")</f>
        <v>#REF!</v>
      </c>
      <c r="R1099" s="31">
        <f>IF(AND($B1099=R$1),LOOKUP(9.99999999999999E+307,$R$2:R1098)+1,"")</f>
        <v>933</v>
      </c>
      <c r="S1099" s="31">
        <f>IF(AND($B1099=S$1),LOOKUP(9.99999999999999E+307,$S$2:S1098)+1,"")</f>
        <v>933</v>
      </c>
      <c r="T1099" s="265"/>
      <c r="U1099" s="265"/>
      <c r="V1099" s="265"/>
      <c r="AA1099" s="254" t="str">
        <f t="shared" si="125"/>
        <v/>
      </c>
      <c r="AB1099" s="254" t="str">
        <f t="shared" si="126"/>
        <v/>
      </c>
      <c r="AC1099" s="255">
        <f t="shared" si="122"/>
        <v>0</v>
      </c>
      <c r="AD1099" s="255">
        <f t="shared" si="123"/>
        <v>3836</v>
      </c>
      <c r="AE1099" s="256" t="str">
        <f t="shared" si="127"/>
        <v/>
      </c>
      <c r="AF1099" s="252" t="str">
        <f t="shared" si="121"/>
        <v>-</v>
      </c>
    </row>
    <row r="1100" spans="1:32" ht="20.149999999999999" customHeight="1" x14ac:dyDescent="0.75">
      <c r="A1100" s="31">
        <v>1098</v>
      </c>
      <c r="B1100" s="237"/>
      <c r="C1100" s="257"/>
      <c r="D1100" s="257"/>
      <c r="E1100" s="262"/>
      <c r="F1100" s="262"/>
      <c r="G1100" s="253" t="str">
        <f t="shared" si="124"/>
        <v/>
      </c>
      <c r="H1100" s="31" t="str">
        <f>IF(AND(B1100=H$1),LOOKUP(9.99999999999999E+307,$H$2:H1099)+1,"")</f>
        <v/>
      </c>
      <c r="I1100" s="31" t="str">
        <f>IF(AND(B1100=I$1),LOOKUP(9.99999999999999E+307,$I$2:I1099)+1,"")</f>
        <v/>
      </c>
      <c r="J1100" s="31">
        <f>IF(AND(B1100=J$1),LOOKUP(9.99999999999999E+307,$J$2:J1099)+1,"")</f>
        <v>934</v>
      </c>
      <c r="K1100" s="31">
        <f>IF(AND(B1100=K$1),LOOKUP(9.99999999999999E+307,$K$2:K1099)+1,"")</f>
        <v>934</v>
      </c>
      <c r="L1100" s="31">
        <f>IF(AND(B1100=L$1),LOOKUP(9.99999999999999E+307,$L$2:L1099)+1,"")</f>
        <v>934</v>
      </c>
      <c r="M1100" s="31">
        <f>IF(AND(B1100=M$1),LOOKUP(9.99999999999999E+307,$M$2:M1099)+1,"")</f>
        <v>934</v>
      </c>
      <c r="N1100" s="31" t="e">
        <f>IF(AND(B1100=N$1),LOOKUP(9.99999999999999E+307,$N$2:N1099)+1,"")</f>
        <v>#REF!</v>
      </c>
      <c r="O1100" s="31" t="e">
        <f>IF(AND($B1100=O$1),LOOKUP(9.99999999999999E+307,$O$2:O1099)+1,"")</f>
        <v>#REF!</v>
      </c>
      <c r="P1100" s="31" t="e">
        <f>IF(AND($B1100=P$1),LOOKUP(9.99999999999999E+307,$P$2:P1099)+1,"")</f>
        <v>#REF!</v>
      </c>
      <c r="Q1100" s="31" t="e">
        <f>IF(AND($B1100=Q$1),LOOKUP(9.99999999999999E+307,$Q$2:Q1099)+1,"")</f>
        <v>#REF!</v>
      </c>
      <c r="R1100" s="31">
        <f>IF(AND($B1100=R$1),LOOKUP(9.99999999999999E+307,$R$2:R1099)+1,"")</f>
        <v>934</v>
      </c>
      <c r="S1100" s="31">
        <f>IF(AND($B1100=S$1),LOOKUP(9.99999999999999E+307,$S$2:S1099)+1,"")</f>
        <v>934</v>
      </c>
      <c r="T1100" s="265"/>
      <c r="U1100" s="265"/>
      <c r="V1100" s="265"/>
      <c r="AA1100" s="254" t="str">
        <f t="shared" si="125"/>
        <v/>
      </c>
      <c r="AB1100" s="254" t="str">
        <f t="shared" si="126"/>
        <v/>
      </c>
      <c r="AC1100" s="255">
        <f t="shared" si="122"/>
        <v>0</v>
      </c>
      <c r="AD1100" s="255">
        <f t="shared" si="123"/>
        <v>3836</v>
      </c>
      <c r="AE1100" s="256" t="str">
        <f t="shared" si="127"/>
        <v/>
      </c>
      <c r="AF1100" s="252" t="str">
        <f t="shared" si="121"/>
        <v>-</v>
      </c>
    </row>
    <row r="1101" spans="1:32" ht="20.149999999999999" customHeight="1" x14ac:dyDescent="0.75">
      <c r="A1101" s="31">
        <v>1099</v>
      </c>
      <c r="B1101" s="237"/>
      <c r="C1101" s="257"/>
      <c r="D1101" s="257"/>
      <c r="E1101" s="264"/>
      <c r="F1101" s="264"/>
      <c r="G1101" s="253" t="str">
        <f t="shared" si="124"/>
        <v/>
      </c>
      <c r="H1101" s="31" t="str">
        <f>IF(AND(B1101=H$1),LOOKUP(9.99999999999999E+307,$H$2:H1100)+1,"")</f>
        <v/>
      </c>
      <c r="I1101" s="31" t="str">
        <f>IF(AND(B1101=I$1),LOOKUP(9.99999999999999E+307,$I$2:I1100)+1,"")</f>
        <v/>
      </c>
      <c r="J1101" s="31">
        <f>IF(AND(B1101=J$1),LOOKUP(9.99999999999999E+307,$J$2:J1100)+1,"")</f>
        <v>935</v>
      </c>
      <c r="K1101" s="31">
        <f>IF(AND(B1101=K$1),LOOKUP(9.99999999999999E+307,$K$2:K1100)+1,"")</f>
        <v>935</v>
      </c>
      <c r="L1101" s="31">
        <f>IF(AND(B1101=L$1),LOOKUP(9.99999999999999E+307,$L$2:L1100)+1,"")</f>
        <v>935</v>
      </c>
      <c r="M1101" s="31">
        <f>IF(AND(B1101=M$1),LOOKUP(9.99999999999999E+307,$M$2:M1100)+1,"")</f>
        <v>935</v>
      </c>
      <c r="N1101" s="31" t="e">
        <f>IF(AND(B1101=N$1),LOOKUP(9.99999999999999E+307,$N$2:N1100)+1,"")</f>
        <v>#REF!</v>
      </c>
      <c r="O1101" s="31" t="e">
        <f>IF(AND($B1101=O$1),LOOKUP(9.99999999999999E+307,$O$2:O1100)+1,"")</f>
        <v>#REF!</v>
      </c>
      <c r="P1101" s="31" t="e">
        <f>IF(AND($B1101=P$1),LOOKUP(9.99999999999999E+307,$P$2:P1100)+1,"")</f>
        <v>#REF!</v>
      </c>
      <c r="Q1101" s="31" t="e">
        <f>IF(AND($B1101=Q$1),LOOKUP(9.99999999999999E+307,$Q$2:Q1100)+1,"")</f>
        <v>#REF!</v>
      </c>
      <c r="R1101" s="31">
        <f>IF(AND($B1101=R$1),LOOKUP(9.99999999999999E+307,$R$2:R1100)+1,"")</f>
        <v>935</v>
      </c>
      <c r="S1101" s="31">
        <f>IF(AND($B1101=S$1),LOOKUP(9.99999999999999E+307,$S$2:S1100)+1,"")</f>
        <v>935</v>
      </c>
      <c r="T1101" s="265"/>
      <c r="U1101" s="265"/>
      <c r="V1101" s="265"/>
      <c r="AA1101" s="254" t="str">
        <f t="shared" si="125"/>
        <v/>
      </c>
      <c r="AB1101" s="254" t="str">
        <f t="shared" si="126"/>
        <v/>
      </c>
      <c r="AC1101" s="255">
        <f t="shared" si="122"/>
        <v>0</v>
      </c>
      <c r="AD1101" s="255">
        <f t="shared" si="123"/>
        <v>3836</v>
      </c>
      <c r="AE1101" s="256" t="str">
        <f t="shared" si="127"/>
        <v/>
      </c>
      <c r="AF1101" s="252" t="str">
        <f t="shared" si="121"/>
        <v>-</v>
      </c>
    </row>
    <row r="1102" spans="1:32" ht="20.149999999999999" customHeight="1" x14ac:dyDescent="0.75">
      <c r="A1102" s="31">
        <v>1100</v>
      </c>
      <c r="B1102" s="237"/>
      <c r="C1102" s="257"/>
      <c r="D1102" s="257"/>
      <c r="E1102" s="264"/>
      <c r="F1102" s="264"/>
      <c r="G1102" s="253" t="str">
        <f t="shared" si="124"/>
        <v/>
      </c>
      <c r="H1102" s="31" t="str">
        <f>IF(AND(B1102=H$1),LOOKUP(9.99999999999999E+307,$H$2:H1101)+1,"")</f>
        <v/>
      </c>
      <c r="I1102" s="31" t="str">
        <f>IF(AND(B1102=I$1),LOOKUP(9.99999999999999E+307,$I$2:I1101)+1,"")</f>
        <v/>
      </c>
      <c r="J1102" s="31">
        <f>IF(AND(B1102=J$1),LOOKUP(9.99999999999999E+307,$J$2:J1101)+1,"")</f>
        <v>936</v>
      </c>
      <c r="K1102" s="31">
        <f>IF(AND(B1102=K$1),LOOKUP(9.99999999999999E+307,$K$2:K1101)+1,"")</f>
        <v>936</v>
      </c>
      <c r="L1102" s="31">
        <f>IF(AND(B1102=L$1),LOOKUP(9.99999999999999E+307,$L$2:L1101)+1,"")</f>
        <v>936</v>
      </c>
      <c r="M1102" s="31">
        <f>IF(AND(B1102=M$1),LOOKUP(9.99999999999999E+307,$M$2:M1101)+1,"")</f>
        <v>936</v>
      </c>
      <c r="N1102" s="31" t="e">
        <f>IF(AND(B1102=N$1),LOOKUP(9.99999999999999E+307,$N$2:N1101)+1,"")</f>
        <v>#REF!</v>
      </c>
      <c r="O1102" s="31" t="e">
        <f>IF(AND($B1102=O$1),LOOKUP(9.99999999999999E+307,$O$2:O1101)+1,"")</f>
        <v>#REF!</v>
      </c>
      <c r="P1102" s="31" t="e">
        <f>IF(AND($B1102=P$1),LOOKUP(9.99999999999999E+307,$P$2:P1101)+1,"")</f>
        <v>#REF!</v>
      </c>
      <c r="Q1102" s="31" t="e">
        <f>IF(AND($B1102=Q$1),LOOKUP(9.99999999999999E+307,$Q$2:Q1101)+1,"")</f>
        <v>#REF!</v>
      </c>
      <c r="R1102" s="31">
        <f>IF(AND($B1102=R$1),LOOKUP(9.99999999999999E+307,$R$2:R1101)+1,"")</f>
        <v>936</v>
      </c>
      <c r="S1102" s="31">
        <f>IF(AND($B1102=S$1),LOOKUP(9.99999999999999E+307,$S$2:S1101)+1,"")</f>
        <v>936</v>
      </c>
      <c r="T1102" s="265"/>
      <c r="U1102" s="265"/>
      <c r="V1102" s="265"/>
      <c r="AA1102" s="254" t="str">
        <f t="shared" si="125"/>
        <v/>
      </c>
      <c r="AB1102" s="254" t="str">
        <f t="shared" si="126"/>
        <v/>
      </c>
      <c r="AC1102" s="255">
        <f t="shared" si="122"/>
        <v>0</v>
      </c>
      <c r="AD1102" s="255">
        <f t="shared" si="123"/>
        <v>3836</v>
      </c>
      <c r="AE1102" s="256" t="str">
        <f t="shared" si="127"/>
        <v/>
      </c>
      <c r="AF1102" s="252" t="str">
        <f t="shared" si="121"/>
        <v>-</v>
      </c>
    </row>
    <row r="1103" spans="1:32" ht="20.149999999999999" customHeight="1" x14ac:dyDescent="0.75">
      <c r="A1103" s="31">
        <v>1101</v>
      </c>
      <c r="B1103" s="237"/>
      <c r="C1103" s="257"/>
      <c r="D1103" s="257"/>
      <c r="E1103" s="264"/>
      <c r="F1103" s="264"/>
      <c r="G1103" s="253" t="str">
        <f t="shared" si="124"/>
        <v/>
      </c>
      <c r="H1103" s="31" t="str">
        <f>IF(AND(B1103=H$1),LOOKUP(9.99999999999999E+307,$H$2:H1102)+1,"")</f>
        <v/>
      </c>
      <c r="I1103" s="31" t="str">
        <f>IF(AND(B1103=I$1),LOOKUP(9.99999999999999E+307,$I$2:I1102)+1,"")</f>
        <v/>
      </c>
      <c r="J1103" s="31">
        <f>IF(AND(B1103=J$1),LOOKUP(9.99999999999999E+307,$J$2:J1102)+1,"")</f>
        <v>937</v>
      </c>
      <c r="K1103" s="31">
        <f>IF(AND(B1103=K$1),LOOKUP(9.99999999999999E+307,$K$2:K1102)+1,"")</f>
        <v>937</v>
      </c>
      <c r="L1103" s="31">
        <f>IF(AND(B1103=L$1),LOOKUP(9.99999999999999E+307,$L$2:L1102)+1,"")</f>
        <v>937</v>
      </c>
      <c r="M1103" s="31">
        <f>IF(AND(B1103=M$1),LOOKUP(9.99999999999999E+307,$M$2:M1102)+1,"")</f>
        <v>937</v>
      </c>
      <c r="N1103" s="31" t="e">
        <f>IF(AND(B1103=N$1),LOOKUP(9.99999999999999E+307,$N$2:N1102)+1,"")</f>
        <v>#REF!</v>
      </c>
      <c r="O1103" s="31" t="e">
        <f>IF(AND($B1103=O$1),LOOKUP(9.99999999999999E+307,$O$2:O1102)+1,"")</f>
        <v>#REF!</v>
      </c>
      <c r="P1103" s="31" t="e">
        <f>IF(AND($B1103=P$1),LOOKUP(9.99999999999999E+307,$P$2:P1102)+1,"")</f>
        <v>#REF!</v>
      </c>
      <c r="Q1103" s="31" t="e">
        <f>IF(AND($B1103=Q$1),LOOKUP(9.99999999999999E+307,$Q$2:Q1102)+1,"")</f>
        <v>#REF!</v>
      </c>
      <c r="R1103" s="31">
        <f>IF(AND($B1103=R$1),LOOKUP(9.99999999999999E+307,$R$2:R1102)+1,"")</f>
        <v>937</v>
      </c>
      <c r="S1103" s="31">
        <f>IF(AND($B1103=S$1),LOOKUP(9.99999999999999E+307,$S$2:S1102)+1,"")</f>
        <v>937</v>
      </c>
      <c r="T1103" s="265"/>
      <c r="U1103" s="265"/>
      <c r="V1103" s="265"/>
      <c r="AA1103" s="254" t="str">
        <f t="shared" si="125"/>
        <v/>
      </c>
      <c r="AB1103" s="254" t="str">
        <f t="shared" si="126"/>
        <v/>
      </c>
      <c r="AC1103" s="255">
        <f t="shared" si="122"/>
        <v>0</v>
      </c>
      <c r="AD1103" s="255">
        <f t="shared" si="123"/>
        <v>3836</v>
      </c>
      <c r="AE1103" s="256" t="str">
        <f t="shared" si="127"/>
        <v/>
      </c>
      <c r="AF1103" s="252" t="str">
        <f t="shared" si="121"/>
        <v>-</v>
      </c>
    </row>
    <row r="1104" spans="1:32" ht="20.149999999999999" customHeight="1" x14ac:dyDescent="0.75">
      <c r="A1104" s="31">
        <v>1102</v>
      </c>
      <c r="B1104" s="237"/>
      <c r="C1104" s="257"/>
      <c r="D1104" s="257"/>
      <c r="E1104" s="264"/>
      <c r="F1104" s="264"/>
      <c r="G1104" s="253" t="str">
        <f t="shared" si="124"/>
        <v/>
      </c>
      <c r="H1104" s="31" t="str">
        <f>IF(AND(B1104=H$1),LOOKUP(9.99999999999999E+307,$H$2:H1103)+1,"")</f>
        <v/>
      </c>
      <c r="I1104" s="31" t="str">
        <f>IF(AND(B1104=I$1),LOOKUP(9.99999999999999E+307,$I$2:I1103)+1,"")</f>
        <v/>
      </c>
      <c r="J1104" s="31">
        <f>IF(AND(B1104=J$1),LOOKUP(9.99999999999999E+307,$J$2:J1103)+1,"")</f>
        <v>938</v>
      </c>
      <c r="K1104" s="31">
        <f>IF(AND(B1104=K$1),LOOKUP(9.99999999999999E+307,$K$2:K1103)+1,"")</f>
        <v>938</v>
      </c>
      <c r="L1104" s="31">
        <f>IF(AND(B1104=L$1),LOOKUP(9.99999999999999E+307,$L$2:L1103)+1,"")</f>
        <v>938</v>
      </c>
      <c r="M1104" s="31">
        <f>IF(AND(B1104=M$1),LOOKUP(9.99999999999999E+307,$M$2:M1103)+1,"")</f>
        <v>938</v>
      </c>
      <c r="N1104" s="31" t="e">
        <f>IF(AND(B1104=N$1),LOOKUP(9.99999999999999E+307,$N$2:N1103)+1,"")</f>
        <v>#REF!</v>
      </c>
      <c r="O1104" s="31" t="e">
        <f>IF(AND($B1104=O$1),LOOKUP(9.99999999999999E+307,$O$2:O1103)+1,"")</f>
        <v>#REF!</v>
      </c>
      <c r="P1104" s="31" t="e">
        <f>IF(AND($B1104=P$1),LOOKUP(9.99999999999999E+307,$P$2:P1103)+1,"")</f>
        <v>#REF!</v>
      </c>
      <c r="Q1104" s="31" t="e">
        <f>IF(AND($B1104=Q$1),LOOKUP(9.99999999999999E+307,$Q$2:Q1103)+1,"")</f>
        <v>#REF!</v>
      </c>
      <c r="R1104" s="31">
        <f>IF(AND($B1104=R$1),LOOKUP(9.99999999999999E+307,$R$2:R1103)+1,"")</f>
        <v>938</v>
      </c>
      <c r="S1104" s="31">
        <f>IF(AND($B1104=S$1),LOOKUP(9.99999999999999E+307,$S$2:S1103)+1,"")</f>
        <v>938</v>
      </c>
      <c r="T1104" s="265"/>
      <c r="U1104" s="265"/>
      <c r="V1104" s="265"/>
      <c r="AA1104" s="254" t="str">
        <f t="shared" si="125"/>
        <v/>
      </c>
      <c r="AB1104" s="254" t="str">
        <f t="shared" si="126"/>
        <v/>
      </c>
      <c r="AC1104" s="255">
        <f t="shared" si="122"/>
        <v>0</v>
      </c>
      <c r="AD1104" s="255">
        <f t="shared" si="123"/>
        <v>3836</v>
      </c>
      <c r="AE1104" s="256" t="str">
        <f t="shared" si="127"/>
        <v/>
      </c>
      <c r="AF1104" s="252" t="str">
        <f t="shared" si="121"/>
        <v>-</v>
      </c>
    </row>
    <row r="1105" spans="1:32" ht="20.149999999999999" customHeight="1" x14ac:dyDescent="0.75">
      <c r="A1105" s="31">
        <v>1103</v>
      </c>
      <c r="B1105" s="237"/>
      <c r="C1105" s="257"/>
      <c r="D1105" s="257"/>
      <c r="E1105" s="262"/>
      <c r="F1105" s="262"/>
      <c r="G1105" s="253" t="str">
        <f t="shared" si="124"/>
        <v/>
      </c>
      <c r="H1105" s="31" t="str">
        <f>IF(AND(B1105=H$1),LOOKUP(9.99999999999999E+307,$H$2:H1104)+1,"")</f>
        <v/>
      </c>
      <c r="I1105" s="31" t="str">
        <f>IF(AND(B1105=I$1),LOOKUP(9.99999999999999E+307,$I$2:I1104)+1,"")</f>
        <v/>
      </c>
      <c r="J1105" s="31">
        <f>IF(AND(B1105=J$1),LOOKUP(9.99999999999999E+307,$J$2:J1104)+1,"")</f>
        <v>939</v>
      </c>
      <c r="K1105" s="31">
        <f>IF(AND(B1105=K$1),LOOKUP(9.99999999999999E+307,$K$2:K1104)+1,"")</f>
        <v>939</v>
      </c>
      <c r="L1105" s="31">
        <f>IF(AND(B1105=L$1),LOOKUP(9.99999999999999E+307,$L$2:L1104)+1,"")</f>
        <v>939</v>
      </c>
      <c r="M1105" s="31">
        <f>IF(AND(B1105=M$1),LOOKUP(9.99999999999999E+307,$M$2:M1104)+1,"")</f>
        <v>939</v>
      </c>
      <c r="N1105" s="31" t="e">
        <f>IF(AND(B1105=N$1),LOOKUP(9.99999999999999E+307,$N$2:N1104)+1,"")</f>
        <v>#REF!</v>
      </c>
      <c r="O1105" s="31" t="e">
        <f>IF(AND($B1105=O$1),LOOKUP(9.99999999999999E+307,$O$2:O1104)+1,"")</f>
        <v>#REF!</v>
      </c>
      <c r="P1105" s="31" t="e">
        <f>IF(AND($B1105=P$1),LOOKUP(9.99999999999999E+307,$P$2:P1104)+1,"")</f>
        <v>#REF!</v>
      </c>
      <c r="Q1105" s="31" t="e">
        <f>IF(AND($B1105=Q$1),LOOKUP(9.99999999999999E+307,$Q$2:Q1104)+1,"")</f>
        <v>#REF!</v>
      </c>
      <c r="R1105" s="31">
        <f>IF(AND($B1105=R$1),LOOKUP(9.99999999999999E+307,$R$2:R1104)+1,"")</f>
        <v>939</v>
      </c>
      <c r="S1105" s="31">
        <f>IF(AND($B1105=S$1),LOOKUP(9.99999999999999E+307,$S$2:S1104)+1,"")</f>
        <v>939</v>
      </c>
      <c r="T1105" s="265"/>
      <c r="U1105" s="265"/>
      <c r="V1105" s="265"/>
      <c r="AA1105" s="254" t="str">
        <f t="shared" si="125"/>
        <v/>
      </c>
      <c r="AB1105" s="254" t="str">
        <f t="shared" si="126"/>
        <v/>
      </c>
      <c r="AC1105" s="255">
        <f t="shared" si="122"/>
        <v>0</v>
      </c>
      <c r="AD1105" s="255">
        <f t="shared" si="123"/>
        <v>3836</v>
      </c>
      <c r="AE1105" s="256" t="str">
        <f t="shared" si="127"/>
        <v/>
      </c>
      <c r="AF1105" s="252" t="str">
        <f t="shared" si="121"/>
        <v>-</v>
      </c>
    </row>
    <row r="1106" spans="1:32" ht="20.149999999999999" customHeight="1" x14ac:dyDescent="0.75">
      <c r="A1106" s="31">
        <v>1104</v>
      </c>
      <c r="B1106" s="237"/>
      <c r="C1106" s="257"/>
      <c r="D1106" s="257"/>
      <c r="E1106" s="264"/>
      <c r="F1106" s="264"/>
      <c r="G1106" s="253" t="str">
        <f t="shared" si="124"/>
        <v/>
      </c>
      <c r="H1106" s="31" t="str">
        <f>IF(AND(B1106=H$1),LOOKUP(9.99999999999999E+307,$H$2:H1105)+1,"")</f>
        <v/>
      </c>
      <c r="I1106" s="31" t="str">
        <f>IF(AND(B1106=I$1),LOOKUP(9.99999999999999E+307,$I$2:I1105)+1,"")</f>
        <v/>
      </c>
      <c r="J1106" s="31">
        <f>IF(AND(B1106=J$1),LOOKUP(9.99999999999999E+307,$J$2:J1105)+1,"")</f>
        <v>940</v>
      </c>
      <c r="K1106" s="31">
        <f>IF(AND(B1106=K$1),LOOKUP(9.99999999999999E+307,$K$2:K1105)+1,"")</f>
        <v>940</v>
      </c>
      <c r="L1106" s="31">
        <f>IF(AND(B1106=L$1),LOOKUP(9.99999999999999E+307,$L$2:L1105)+1,"")</f>
        <v>940</v>
      </c>
      <c r="M1106" s="31">
        <f>IF(AND(B1106=M$1),LOOKUP(9.99999999999999E+307,$M$2:M1105)+1,"")</f>
        <v>940</v>
      </c>
      <c r="N1106" s="31" t="e">
        <f>IF(AND(B1106=N$1),LOOKUP(9.99999999999999E+307,$N$2:N1105)+1,"")</f>
        <v>#REF!</v>
      </c>
      <c r="O1106" s="31" t="e">
        <f>IF(AND($B1106=O$1),LOOKUP(9.99999999999999E+307,$O$2:O1105)+1,"")</f>
        <v>#REF!</v>
      </c>
      <c r="P1106" s="31" t="e">
        <f>IF(AND($B1106=P$1),LOOKUP(9.99999999999999E+307,$P$2:P1105)+1,"")</f>
        <v>#REF!</v>
      </c>
      <c r="Q1106" s="31" t="e">
        <f>IF(AND($B1106=Q$1),LOOKUP(9.99999999999999E+307,$Q$2:Q1105)+1,"")</f>
        <v>#REF!</v>
      </c>
      <c r="R1106" s="31">
        <f>IF(AND($B1106=R$1),LOOKUP(9.99999999999999E+307,$R$2:R1105)+1,"")</f>
        <v>940</v>
      </c>
      <c r="S1106" s="31">
        <f>IF(AND($B1106=S$1),LOOKUP(9.99999999999999E+307,$S$2:S1105)+1,"")</f>
        <v>940</v>
      </c>
      <c r="T1106" s="265"/>
      <c r="U1106" s="265"/>
      <c r="V1106" s="265"/>
      <c r="AA1106" s="254" t="str">
        <f t="shared" si="125"/>
        <v/>
      </c>
      <c r="AB1106" s="254" t="str">
        <f t="shared" si="126"/>
        <v/>
      </c>
      <c r="AC1106" s="255">
        <f t="shared" si="122"/>
        <v>0</v>
      </c>
      <c r="AD1106" s="255">
        <f t="shared" si="123"/>
        <v>3836</v>
      </c>
      <c r="AE1106" s="256" t="str">
        <f t="shared" si="127"/>
        <v/>
      </c>
      <c r="AF1106" s="252" t="str">
        <f t="shared" si="121"/>
        <v>-</v>
      </c>
    </row>
    <row r="1107" spans="1:32" ht="20.149999999999999" customHeight="1" x14ac:dyDescent="0.75">
      <c r="A1107" s="31">
        <v>1105</v>
      </c>
      <c r="B1107" s="237"/>
      <c r="C1107" s="257"/>
      <c r="D1107" s="257"/>
      <c r="E1107" s="264"/>
      <c r="F1107" s="264"/>
      <c r="G1107" s="253" t="str">
        <f t="shared" si="124"/>
        <v/>
      </c>
      <c r="H1107" s="31" t="str">
        <f>IF(AND(B1107=H$1),LOOKUP(9.99999999999999E+307,$H$2:H1106)+1,"")</f>
        <v/>
      </c>
      <c r="I1107" s="31" t="str">
        <f>IF(AND(B1107=I$1),LOOKUP(9.99999999999999E+307,$I$2:I1106)+1,"")</f>
        <v/>
      </c>
      <c r="J1107" s="31">
        <f>IF(AND(B1107=J$1),LOOKUP(9.99999999999999E+307,$J$2:J1106)+1,"")</f>
        <v>941</v>
      </c>
      <c r="K1107" s="31">
        <f>IF(AND(B1107=K$1),LOOKUP(9.99999999999999E+307,$K$2:K1106)+1,"")</f>
        <v>941</v>
      </c>
      <c r="L1107" s="31">
        <f>IF(AND(B1107=L$1),LOOKUP(9.99999999999999E+307,$L$2:L1106)+1,"")</f>
        <v>941</v>
      </c>
      <c r="M1107" s="31">
        <f>IF(AND(B1107=M$1),LOOKUP(9.99999999999999E+307,$M$2:M1106)+1,"")</f>
        <v>941</v>
      </c>
      <c r="N1107" s="31" t="e">
        <f>IF(AND(B1107=N$1),LOOKUP(9.99999999999999E+307,$N$2:N1106)+1,"")</f>
        <v>#REF!</v>
      </c>
      <c r="O1107" s="31" t="e">
        <f>IF(AND($B1107=O$1),LOOKUP(9.99999999999999E+307,$O$2:O1106)+1,"")</f>
        <v>#REF!</v>
      </c>
      <c r="P1107" s="31" t="e">
        <f>IF(AND($B1107=P$1),LOOKUP(9.99999999999999E+307,$P$2:P1106)+1,"")</f>
        <v>#REF!</v>
      </c>
      <c r="Q1107" s="31" t="e">
        <f>IF(AND($B1107=Q$1),LOOKUP(9.99999999999999E+307,$Q$2:Q1106)+1,"")</f>
        <v>#REF!</v>
      </c>
      <c r="R1107" s="31">
        <f>IF(AND($B1107=R$1),LOOKUP(9.99999999999999E+307,$R$2:R1106)+1,"")</f>
        <v>941</v>
      </c>
      <c r="S1107" s="31">
        <f>IF(AND($B1107=S$1),LOOKUP(9.99999999999999E+307,$S$2:S1106)+1,"")</f>
        <v>941</v>
      </c>
      <c r="T1107" s="265"/>
      <c r="U1107" s="265"/>
      <c r="V1107" s="265"/>
      <c r="AA1107" s="254" t="str">
        <f t="shared" si="125"/>
        <v/>
      </c>
      <c r="AB1107" s="254" t="str">
        <f t="shared" si="126"/>
        <v/>
      </c>
      <c r="AC1107" s="255">
        <f t="shared" si="122"/>
        <v>0</v>
      </c>
      <c r="AD1107" s="255">
        <f t="shared" si="123"/>
        <v>3836</v>
      </c>
      <c r="AE1107" s="256" t="str">
        <f t="shared" si="127"/>
        <v/>
      </c>
      <c r="AF1107" s="252" t="str">
        <f t="shared" si="121"/>
        <v>-</v>
      </c>
    </row>
    <row r="1108" spans="1:32" ht="20.149999999999999" customHeight="1" x14ac:dyDescent="0.75">
      <c r="A1108" s="31">
        <v>1106</v>
      </c>
      <c r="B1108" s="237"/>
      <c r="C1108" s="257"/>
      <c r="D1108" s="257"/>
      <c r="E1108" s="264"/>
      <c r="F1108" s="264"/>
      <c r="G1108" s="253" t="str">
        <f t="shared" si="124"/>
        <v/>
      </c>
      <c r="H1108" s="31" t="str">
        <f>IF(AND(B1108=H$1),LOOKUP(9.99999999999999E+307,$H$2:H1107)+1,"")</f>
        <v/>
      </c>
      <c r="I1108" s="31" t="str">
        <f>IF(AND(B1108=I$1),LOOKUP(9.99999999999999E+307,$I$2:I1107)+1,"")</f>
        <v/>
      </c>
      <c r="J1108" s="31">
        <f>IF(AND(B1108=J$1),LOOKUP(9.99999999999999E+307,$J$2:J1107)+1,"")</f>
        <v>942</v>
      </c>
      <c r="K1108" s="31">
        <f>IF(AND(B1108=K$1),LOOKUP(9.99999999999999E+307,$K$2:K1107)+1,"")</f>
        <v>942</v>
      </c>
      <c r="L1108" s="31">
        <f>IF(AND(B1108=L$1),LOOKUP(9.99999999999999E+307,$L$2:L1107)+1,"")</f>
        <v>942</v>
      </c>
      <c r="M1108" s="31">
        <f>IF(AND(B1108=M$1),LOOKUP(9.99999999999999E+307,$M$2:M1107)+1,"")</f>
        <v>942</v>
      </c>
      <c r="N1108" s="31" t="e">
        <f>IF(AND(B1108=N$1),LOOKUP(9.99999999999999E+307,$N$2:N1107)+1,"")</f>
        <v>#REF!</v>
      </c>
      <c r="O1108" s="31" t="e">
        <f>IF(AND($B1108=O$1),LOOKUP(9.99999999999999E+307,$O$2:O1107)+1,"")</f>
        <v>#REF!</v>
      </c>
      <c r="P1108" s="31" t="e">
        <f>IF(AND($B1108=P$1),LOOKUP(9.99999999999999E+307,$P$2:P1107)+1,"")</f>
        <v>#REF!</v>
      </c>
      <c r="Q1108" s="31" t="e">
        <f>IF(AND($B1108=Q$1),LOOKUP(9.99999999999999E+307,$Q$2:Q1107)+1,"")</f>
        <v>#REF!</v>
      </c>
      <c r="R1108" s="31">
        <f>IF(AND($B1108=R$1),LOOKUP(9.99999999999999E+307,$R$2:R1107)+1,"")</f>
        <v>942</v>
      </c>
      <c r="S1108" s="31">
        <f>IF(AND($B1108=S$1),LOOKUP(9.99999999999999E+307,$S$2:S1107)+1,"")</f>
        <v>942</v>
      </c>
      <c r="T1108" s="265"/>
      <c r="U1108" s="265"/>
      <c r="V1108" s="265"/>
      <c r="AA1108" s="254" t="str">
        <f t="shared" si="125"/>
        <v/>
      </c>
      <c r="AB1108" s="254" t="str">
        <f t="shared" si="126"/>
        <v/>
      </c>
      <c r="AC1108" s="255">
        <f t="shared" si="122"/>
        <v>0</v>
      </c>
      <c r="AD1108" s="255">
        <f t="shared" si="123"/>
        <v>3836</v>
      </c>
      <c r="AE1108" s="256" t="str">
        <f t="shared" si="127"/>
        <v/>
      </c>
      <c r="AF1108" s="252" t="str">
        <f t="shared" si="121"/>
        <v>-</v>
      </c>
    </row>
    <row r="1109" spans="1:32" ht="20.149999999999999" customHeight="1" x14ac:dyDescent="0.75">
      <c r="A1109" s="31">
        <v>1107</v>
      </c>
      <c r="B1109" s="237"/>
      <c r="C1109" s="257"/>
      <c r="D1109" s="257"/>
      <c r="E1109" s="264"/>
      <c r="F1109" s="264"/>
      <c r="G1109" s="253" t="str">
        <f t="shared" si="124"/>
        <v/>
      </c>
      <c r="H1109" s="31" t="str">
        <f>IF(AND(B1109=H$1),LOOKUP(9.99999999999999E+307,$H$2:H1108)+1,"")</f>
        <v/>
      </c>
      <c r="I1109" s="31" t="str">
        <f>IF(AND(B1109=I$1),LOOKUP(9.99999999999999E+307,$I$2:I1108)+1,"")</f>
        <v/>
      </c>
      <c r="J1109" s="31">
        <f>IF(AND(B1109=J$1),LOOKUP(9.99999999999999E+307,$J$2:J1108)+1,"")</f>
        <v>943</v>
      </c>
      <c r="K1109" s="31">
        <f>IF(AND(B1109=K$1),LOOKUP(9.99999999999999E+307,$K$2:K1108)+1,"")</f>
        <v>943</v>
      </c>
      <c r="L1109" s="31">
        <f>IF(AND(B1109=L$1),LOOKUP(9.99999999999999E+307,$L$2:L1108)+1,"")</f>
        <v>943</v>
      </c>
      <c r="M1109" s="31">
        <f>IF(AND(B1109=M$1),LOOKUP(9.99999999999999E+307,$M$2:M1108)+1,"")</f>
        <v>943</v>
      </c>
      <c r="N1109" s="31" t="e">
        <f>IF(AND(B1109=N$1),LOOKUP(9.99999999999999E+307,$N$2:N1108)+1,"")</f>
        <v>#REF!</v>
      </c>
      <c r="O1109" s="31" t="e">
        <f>IF(AND($B1109=O$1),LOOKUP(9.99999999999999E+307,$O$2:O1108)+1,"")</f>
        <v>#REF!</v>
      </c>
      <c r="P1109" s="31" t="e">
        <f>IF(AND($B1109=P$1),LOOKUP(9.99999999999999E+307,$P$2:P1108)+1,"")</f>
        <v>#REF!</v>
      </c>
      <c r="Q1109" s="31" t="e">
        <f>IF(AND($B1109=Q$1),LOOKUP(9.99999999999999E+307,$Q$2:Q1108)+1,"")</f>
        <v>#REF!</v>
      </c>
      <c r="R1109" s="31">
        <f>IF(AND($B1109=R$1),LOOKUP(9.99999999999999E+307,$R$2:R1108)+1,"")</f>
        <v>943</v>
      </c>
      <c r="S1109" s="31">
        <f>IF(AND($B1109=S$1),LOOKUP(9.99999999999999E+307,$S$2:S1108)+1,"")</f>
        <v>943</v>
      </c>
      <c r="T1109" s="265"/>
      <c r="U1109" s="265"/>
      <c r="V1109" s="265"/>
      <c r="AA1109" s="254" t="str">
        <f t="shared" si="125"/>
        <v/>
      </c>
      <c r="AB1109" s="254" t="str">
        <f t="shared" si="126"/>
        <v/>
      </c>
      <c r="AC1109" s="255">
        <f t="shared" si="122"/>
        <v>0</v>
      </c>
      <c r="AD1109" s="255">
        <f t="shared" si="123"/>
        <v>3836</v>
      </c>
      <c r="AE1109" s="256" t="str">
        <f t="shared" si="127"/>
        <v/>
      </c>
      <c r="AF1109" s="252" t="str">
        <f t="shared" si="121"/>
        <v>-</v>
      </c>
    </row>
    <row r="1110" spans="1:32" ht="20.149999999999999" customHeight="1" x14ac:dyDescent="0.75">
      <c r="A1110" s="31">
        <v>1108</v>
      </c>
      <c r="B1110" s="237"/>
      <c r="C1110" s="257"/>
      <c r="D1110" s="257"/>
      <c r="E1110" s="264"/>
      <c r="F1110" s="264"/>
      <c r="G1110" s="253" t="str">
        <f t="shared" si="124"/>
        <v/>
      </c>
      <c r="H1110" s="31" t="str">
        <f>IF(AND(B1110=H$1),LOOKUP(9.99999999999999E+307,$H$2:H1109)+1,"")</f>
        <v/>
      </c>
      <c r="I1110" s="31" t="str">
        <f>IF(AND(B1110=I$1),LOOKUP(9.99999999999999E+307,$I$2:I1109)+1,"")</f>
        <v/>
      </c>
      <c r="J1110" s="31">
        <f>IF(AND(B1110=J$1),LOOKUP(9.99999999999999E+307,$J$2:J1109)+1,"")</f>
        <v>944</v>
      </c>
      <c r="K1110" s="31">
        <f>IF(AND(B1110=K$1),LOOKUP(9.99999999999999E+307,$K$2:K1109)+1,"")</f>
        <v>944</v>
      </c>
      <c r="L1110" s="31">
        <f>IF(AND(B1110=L$1),LOOKUP(9.99999999999999E+307,$L$2:L1109)+1,"")</f>
        <v>944</v>
      </c>
      <c r="M1110" s="31">
        <f>IF(AND(B1110=M$1),LOOKUP(9.99999999999999E+307,$M$2:M1109)+1,"")</f>
        <v>944</v>
      </c>
      <c r="N1110" s="31" t="e">
        <f>IF(AND(B1110=N$1),LOOKUP(9.99999999999999E+307,$N$2:N1109)+1,"")</f>
        <v>#REF!</v>
      </c>
      <c r="O1110" s="31" t="e">
        <f>IF(AND($B1110=O$1),LOOKUP(9.99999999999999E+307,$O$2:O1109)+1,"")</f>
        <v>#REF!</v>
      </c>
      <c r="P1110" s="31" t="e">
        <f>IF(AND($B1110=P$1),LOOKUP(9.99999999999999E+307,$P$2:P1109)+1,"")</f>
        <v>#REF!</v>
      </c>
      <c r="Q1110" s="31" t="e">
        <f>IF(AND($B1110=Q$1),LOOKUP(9.99999999999999E+307,$Q$2:Q1109)+1,"")</f>
        <v>#REF!</v>
      </c>
      <c r="R1110" s="31">
        <f>IF(AND($B1110=R$1),LOOKUP(9.99999999999999E+307,$R$2:R1109)+1,"")</f>
        <v>944</v>
      </c>
      <c r="S1110" s="31">
        <f>IF(AND($B1110=S$1),LOOKUP(9.99999999999999E+307,$S$2:S1109)+1,"")</f>
        <v>944</v>
      </c>
      <c r="T1110" s="265"/>
      <c r="U1110" s="265"/>
      <c r="V1110" s="265"/>
      <c r="AA1110" s="254" t="str">
        <f t="shared" si="125"/>
        <v/>
      </c>
      <c r="AB1110" s="254" t="str">
        <f t="shared" si="126"/>
        <v/>
      </c>
      <c r="AC1110" s="255">
        <f t="shared" si="122"/>
        <v>0</v>
      </c>
      <c r="AD1110" s="255">
        <f t="shared" si="123"/>
        <v>3836</v>
      </c>
      <c r="AE1110" s="256" t="str">
        <f t="shared" si="127"/>
        <v/>
      </c>
      <c r="AF1110" s="252" t="str">
        <f t="shared" si="121"/>
        <v>-</v>
      </c>
    </row>
    <row r="1111" spans="1:32" ht="20.149999999999999" customHeight="1" x14ac:dyDescent="0.75">
      <c r="A1111" s="31">
        <v>1109</v>
      </c>
      <c r="B1111" s="237"/>
      <c r="C1111" s="257"/>
      <c r="D1111" s="257"/>
      <c r="E1111" s="262"/>
      <c r="F1111" s="262"/>
      <c r="G1111" s="253" t="str">
        <f t="shared" si="124"/>
        <v/>
      </c>
      <c r="H1111" s="31" t="str">
        <f>IF(AND(B1111=H$1),LOOKUP(9.99999999999999E+307,$H$2:H1110)+1,"")</f>
        <v/>
      </c>
      <c r="I1111" s="31" t="str">
        <f>IF(AND(B1111=I$1),LOOKUP(9.99999999999999E+307,$I$2:I1110)+1,"")</f>
        <v/>
      </c>
      <c r="J1111" s="31">
        <f>IF(AND(B1111=J$1),LOOKUP(9.99999999999999E+307,$J$2:J1110)+1,"")</f>
        <v>945</v>
      </c>
      <c r="K1111" s="31">
        <f>IF(AND(B1111=K$1),LOOKUP(9.99999999999999E+307,$K$2:K1110)+1,"")</f>
        <v>945</v>
      </c>
      <c r="L1111" s="31">
        <f>IF(AND(B1111=L$1),LOOKUP(9.99999999999999E+307,$L$2:L1110)+1,"")</f>
        <v>945</v>
      </c>
      <c r="M1111" s="31">
        <f>IF(AND(B1111=M$1),LOOKUP(9.99999999999999E+307,$M$2:M1110)+1,"")</f>
        <v>945</v>
      </c>
      <c r="N1111" s="31" t="e">
        <f>IF(AND(B1111=N$1),LOOKUP(9.99999999999999E+307,$N$2:N1110)+1,"")</f>
        <v>#REF!</v>
      </c>
      <c r="O1111" s="31" t="e">
        <f>IF(AND($B1111=O$1),LOOKUP(9.99999999999999E+307,$O$2:O1110)+1,"")</f>
        <v>#REF!</v>
      </c>
      <c r="P1111" s="31" t="e">
        <f>IF(AND($B1111=P$1),LOOKUP(9.99999999999999E+307,$P$2:P1110)+1,"")</f>
        <v>#REF!</v>
      </c>
      <c r="Q1111" s="31" t="e">
        <f>IF(AND($B1111=Q$1),LOOKUP(9.99999999999999E+307,$Q$2:Q1110)+1,"")</f>
        <v>#REF!</v>
      </c>
      <c r="R1111" s="31">
        <f>IF(AND($B1111=R$1),LOOKUP(9.99999999999999E+307,$R$2:R1110)+1,"")</f>
        <v>945</v>
      </c>
      <c r="S1111" s="31">
        <f>IF(AND($B1111=S$1),LOOKUP(9.99999999999999E+307,$S$2:S1110)+1,"")</f>
        <v>945</v>
      </c>
      <c r="T1111" s="265"/>
      <c r="U1111" s="265"/>
      <c r="V1111" s="265"/>
      <c r="AA1111" s="254" t="str">
        <f t="shared" si="125"/>
        <v/>
      </c>
      <c r="AB1111" s="254" t="str">
        <f t="shared" si="126"/>
        <v/>
      </c>
      <c r="AC1111" s="255">
        <f t="shared" si="122"/>
        <v>0</v>
      </c>
      <c r="AD1111" s="255">
        <f t="shared" si="123"/>
        <v>3836</v>
      </c>
      <c r="AE1111" s="256" t="str">
        <f t="shared" si="127"/>
        <v/>
      </c>
      <c r="AF1111" s="252" t="str">
        <f t="shared" si="121"/>
        <v>-</v>
      </c>
    </row>
    <row r="1112" spans="1:32" ht="20.149999999999999" customHeight="1" x14ac:dyDescent="0.75">
      <c r="A1112" s="31">
        <v>1110</v>
      </c>
      <c r="B1112" s="237"/>
      <c r="C1112" s="257"/>
      <c r="D1112" s="257"/>
      <c r="E1112" s="262"/>
      <c r="F1112" s="262"/>
      <c r="G1112" s="253" t="str">
        <f t="shared" si="124"/>
        <v/>
      </c>
      <c r="H1112" s="31" t="str">
        <f>IF(AND(B1112=H$1),LOOKUP(9.99999999999999E+307,$H$2:H1111)+1,"")</f>
        <v/>
      </c>
      <c r="I1112" s="31" t="str">
        <f>IF(AND(B1112=I$1),LOOKUP(9.99999999999999E+307,$I$2:I1111)+1,"")</f>
        <v/>
      </c>
      <c r="J1112" s="31">
        <f>IF(AND(B1112=J$1),LOOKUP(9.99999999999999E+307,$J$2:J1111)+1,"")</f>
        <v>946</v>
      </c>
      <c r="K1112" s="31">
        <f>IF(AND(B1112=K$1),LOOKUP(9.99999999999999E+307,$K$2:K1111)+1,"")</f>
        <v>946</v>
      </c>
      <c r="L1112" s="31">
        <f>IF(AND(B1112=L$1),LOOKUP(9.99999999999999E+307,$L$2:L1111)+1,"")</f>
        <v>946</v>
      </c>
      <c r="M1112" s="31">
        <f>IF(AND(B1112=M$1),LOOKUP(9.99999999999999E+307,$M$2:M1111)+1,"")</f>
        <v>946</v>
      </c>
      <c r="N1112" s="31" t="e">
        <f>IF(AND(B1112=N$1),LOOKUP(9.99999999999999E+307,$N$2:N1111)+1,"")</f>
        <v>#REF!</v>
      </c>
      <c r="O1112" s="31" t="e">
        <f>IF(AND($B1112=O$1),LOOKUP(9.99999999999999E+307,$O$2:O1111)+1,"")</f>
        <v>#REF!</v>
      </c>
      <c r="P1112" s="31" t="e">
        <f>IF(AND($B1112=P$1),LOOKUP(9.99999999999999E+307,$P$2:P1111)+1,"")</f>
        <v>#REF!</v>
      </c>
      <c r="Q1112" s="31" t="e">
        <f>IF(AND($B1112=Q$1),LOOKUP(9.99999999999999E+307,$Q$2:Q1111)+1,"")</f>
        <v>#REF!</v>
      </c>
      <c r="R1112" s="31">
        <f>IF(AND($B1112=R$1),LOOKUP(9.99999999999999E+307,$R$2:R1111)+1,"")</f>
        <v>946</v>
      </c>
      <c r="S1112" s="31">
        <f>IF(AND($B1112=S$1),LOOKUP(9.99999999999999E+307,$S$2:S1111)+1,"")</f>
        <v>946</v>
      </c>
      <c r="T1112" s="265"/>
      <c r="U1112" s="265"/>
      <c r="V1112" s="265"/>
      <c r="AA1112" s="254" t="str">
        <f t="shared" si="125"/>
        <v/>
      </c>
      <c r="AB1112" s="254" t="str">
        <f t="shared" si="126"/>
        <v/>
      </c>
      <c r="AC1112" s="255">
        <f t="shared" si="122"/>
        <v>0</v>
      </c>
      <c r="AD1112" s="255">
        <f t="shared" si="123"/>
        <v>3836</v>
      </c>
      <c r="AE1112" s="256" t="str">
        <f t="shared" si="127"/>
        <v/>
      </c>
      <c r="AF1112" s="252" t="str">
        <f t="shared" si="121"/>
        <v>-</v>
      </c>
    </row>
    <row r="1113" spans="1:32" ht="20.149999999999999" customHeight="1" x14ac:dyDescent="0.75">
      <c r="A1113" s="31">
        <v>1111</v>
      </c>
      <c r="B1113" s="237"/>
      <c r="C1113" s="257"/>
      <c r="D1113" s="257"/>
      <c r="E1113" s="264"/>
      <c r="F1113" s="264"/>
      <c r="G1113" s="253" t="str">
        <f t="shared" si="124"/>
        <v/>
      </c>
      <c r="H1113" s="31" t="str">
        <f>IF(AND(B1113=H$1),LOOKUP(9.99999999999999E+307,$H$2:H1112)+1,"")</f>
        <v/>
      </c>
      <c r="I1113" s="31" t="str">
        <f>IF(AND(B1113=I$1),LOOKUP(9.99999999999999E+307,$I$2:I1112)+1,"")</f>
        <v/>
      </c>
      <c r="J1113" s="31">
        <f>IF(AND(B1113=J$1),LOOKUP(9.99999999999999E+307,$J$2:J1112)+1,"")</f>
        <v>947</v>
      </c>
      <c r="K1113" s="31">
        <f>IF(AND(B1113=K$1),LOOKUP(9.99999999999999E+307,$K$2:K1112)+1,"")</f>
        <v>947</v>
      </c>
      <c r="L1113" s="31">
        <f>IF(AND(B1113=L$1),LOOKUP(9.99999999999999E+307,$L$2:L1112)+1,"")</f>
        <v>947</v>
      </c>
      <c r="M1113" s="31">
        <f>IF(AND(B1113=M$1),LOOKUP(9.99999999999999E+307,$M$2:M1112)+1,"")</f>
        <v>947</v>
      </c>
      <c r="N1113" s="31" t="e">
        <f>IF(AND(B1113=N$1),LOOKUP(9.99999999999999E+307,$N$2:N1112)+1,"")</f>
        <v>#REF!</v>
      </c>
      <c r="O1113" s="31" t="e">
        <f>IF(AND($B1113=O$1),LOOKUP(9.99999999999999E+307,$O$2:O1112)+1,"")</f>
        <v>#REF!</v>
      </c>
      <c r="P1113" s="31" t="e">
        <f>IF(AND($B1113=P$1),LOOKUP(9.99999999999999E+307,$P$2:P1112)+1,"")</f>
        <v>#REF!</v>
      </c>
      <c r="Q1113" s="31" t="e">
        <f>IF(AND($B1113=Q$1),LOOKUP(9.99999999999999E+307,$Q$2:Q1112)+1,"")</f>
        <v>#REF!</v>
      </c>
      <c r="R1113" s="31">
        <f>IF(AND($B1113=R$1),LOOKUP(9.99999999999999E+307,$R$2:R1112)+1,"")</f>
        <v>947</v>
      </c>
      <c r="S1113" s="31">
        <f>IF(AND($B1113=S$1),LOOKUP(9.99999999999999E+307,$S$2:S1112)+1,"")</f>
        <v>947</v>
      </c>
      <c r="T1113" s="265"/>
      <c r="U1113" s="265"/>
      <c r="V1113" s="265"/>
      <c r="AA1113" s="254" t="str">
        <f t="shared" si="125"/>
        <v/>
      </c>
      <c r="AB1113" s="254" t="str">
        <f t="shared" si="126"/>
        <v/>
      </c>
      <c r="AC1113" s="255">
        <f t="shared" si="122"/>
        <v>0</v>
      </c>
      <c r="AD1113" s="255">
        <f t="shared" si="123"/>
        <v>3836</v>
      </c>
      <c r="AE1113" s="256" t="str">
        <f t="shared" si="127"/>
        <v/>
      </c>
      <c r="AF1113" s="252" t="str">
        <f t="shared" si="121"/>
        <v>-</v>
      </c>
    </row>
    <row r="1114" spans="1:32" ht="20.149999999999999" customHeight="1" x14ac:dyDescent="0.75">
      <c r="A1114" s="31">
        <v>1112</v>
      </c>
      <c r="B1114" s="237"/>
      <c r="C1114" s="257"/>
      <c r="D1114" s="257"/>
      <c r="E1114" s="262"/>
      <c r="F1114" s="262"/>
      <c r="G1114" s="253" t="str">
        <f t="shared" si="124"/>
        <v/>
      </c>
      <c r="H1114" s="31" t="str">
        <f>IF(AND(B1114=H$1),LOOKUP(9.99999999999999E+307,$H$2:H1113)+1,"")</f>
        <v/>
      </c>
      <c r="I1114" s="31" t="str">
        <f>IF(AND(B1114=I$1),LOOKUP(9.99999999999999E+307,$I$2:I1113)+1,"")</f>
        <v/>
      </c>
      <c r="J1114" s="31">
        <f>IF(AND(B1114=J$1),LOOKUP(9.99999999999999E+307,$J$2:J1113)+1,"")</f>
        <v>948</v>
      </c>
      <c r="K1114" s="31">
        <f>IF(AND(B1114=K$1),LOOKUP(9.99999999999999E+307,$K$2:K1113)+1,"")</f>
        <v>948</v>
      </c>
      <c r="L1114" s="31">
        <f>IF(AND(B1114=L$1),LOOKUP(9.99999999999999E+307,$L$2:L1113)+1,"")</f>
        <v>948</v>
      </c>
      <c r="M1114" s="31">
        <f>IF(AND(B1114=M$1),LOOKUP(9.99999999999999E+307,$M$2:M1113)+1,"")</f>
        <v>948</v>
      </c>
      <c r="N1114" s="31" t="e">
        <f>IF(AND(B1114=N$1),LOOKUP(9.99999999999999E+307,$N$2:N1113)+1,"")</f>
        <v>#REF!</v>
      </c>
      <c r="O1114" s="31" t="e">
        <f>IF(AND($B1114=O$1),LOOKUP(9.99999999999999E+307,$O$2:O1113)+1,"")</f>
        <v>#REF!</v>
      </c>
      <c r="P1114" s="31" t="e">
        <f>IF(AND($B1114=P$1),LOOKUP(9.99999999999999E+307,$P$2:P1113)+1,"")</f>
        <v>#REF!</v>
      </c>
      <c r="Q1114" s="31" t="e">
        <f>IF(AND($B1114=Q$1),LOOKUP(9.99999999999999E+307,$Q$2:Q1113)+1,"")</f>
        <v>#REF!</v>
      </c>
      <c r="R1114" s="31">
        <f>IF(AND($B1114=R$1),LOOKUP(9.99999999999999E+307,$R$2:R1113)+1,"")</f>
        <v>948</v>
      </c>
      <c r="S1114" s="31">
        <f>IF(AND($B1114=S$1),LOOKUP(9.99999999999999E+307,$S$2:S1113)+1,"")</f>
        <v>948</v>
      </c>
      <c r="T1114" s="265"/>
      <c r="U1114" s="265"/>
      <c r="V1114" s="265"/>
      <c r="AA1114" s="254" t="str">
        <f t="shared" si="125"/>
        <v/>
      </c>
      <c r="AB1114" s="254" t="str">
        <f t="shared" si="126"/>
        <v/>
      </c>
      <c r="AC1114" s="255">
        <f t="shared" si="122"/>
        <v>0</v>
      </c>
      <c r="AD1114" s="255">
        <f t="shared" si="123"/>
        <v>3836</v>
      </c>
      <c r="AE1114" s="256" t="str">
        <f t="shared" si="127"/>
        <v/>
      </c>
      <c r="AF1114" s="252" t="str">
        <f t="shared" si="121"/>
        <v>-</v>
      </c>
    </row>
    <row r="1115" spans="1:32" ht="20.149999999999999" customHeight="1" x14ac:dyDescent="0.75">
      <c r="A1115" s="31">
        <v>1113</v>
      </c>
      <c r="B1115" s="237"/>
      <c r="C1115" s="257"/>
      <c r="D1115" s="257"/>
      <c r="E1115" s="264"/>
      <c r="F1115" s="264"/>
      <c r="G1115" s="253" t="str">
        <f t="shared" si="124"/>
        <v/>
      </c>
      <c r="H1115" s="31" t="str">
        <f>IF(AND(B1115=H$1),LOOKUP(9.99999999999999E+307,$H$2:H1114)+1,"")</f>
        <v/>
      </c>
      <c r="I1115" s="31" t="str">
        <f>IF(AND(B1115=I$1),LOOKUP(9.99999999999999E+307,$I$2:I1114)+1,"")</f>
        <v/>
      </c>
      <c r="J1115" s="31">
        <f>IF(AND(B1115=J$1),LOOKUP(9.99999999999999E+307,$J$2:J1114)+1,"")</f>
        <v>949</v>
      </c>
      <c r="K1115" s="31">
        <f>IF(AND(B1115=K$1),LOOKUP(9.99999999999999E+307,$K$2:K1114)+1,"")</f>
        <v>949</v>
      </c>
      <c r="L1115" s="31">
        <f>IF(AND(B1115=L$1),LOOKUP(9.99999999999999E+307,$L$2:L1114)+1,"")</f>
        <v>949</v>
      </c>
      <c r="M1115" s="31">
        <f>IF(AND(B1115=M$1),LOOKUP(9.99999999999999E+307,$M$2:M1114)+1,"")</f>
        <v>949</v>
      </c>
      <c r="N1115" s="31" t="e">
        <f>IF(AND(B1115=N$1),LOOKUP(9.99999999999999E+307,$N$2:N1114)+1,"")</f>
        <v>#REF!</v>
      </c>
      <c r="O1115" s="31" t="e">
        <f>IF(AND($B1115=O$1),LOOKUP(9.99999999999999E+307,$O$2:O1114)+1,"")</f>
        <v>#REF!</v>
      </c>
      <c r="P1115" s="31" t="e">
        <f>IF(AND($B1115=P$1),LOOKUP(9.99999999999999E+307,$P$2:P1114)+1,"")</f>
        <v>#REF!</v>
      </c>
      <c r="Q1115" s="31" t="e">
        <f>IF(AND($B1115=Q$1),LOOKUP(9.99999999999999E+307,$Q$2:Q1114)+1,"")</f>
        <v>#REF!</v>
      </c>
      <c r="R1115" s="31">
        <f>IF(AND($B1115=R$1),LOOKUP(9.99999999999999E+307,$R$2:R1114)+1,"")</f>
        <v>949</v>
      </c>
      <c r="S1115" s="31">
        <f>IF(AND($B1115=S$1),LOOKUP(9.99999999999999E+307,$S$2:S1114)+1,"")</f>
        <v>949</v>
      </c>
      <c r="T1115" s="265"/>
      <c r="U1115" s="265"/>
      <c r="V1115" s="265"/>
      <c r="AA1115" s="254" t="str">
        <f t="shared" si="125"/>
        <v/>
      </c>
      <c r="AB1115" s="254" t="str">
        <f t="shared" si="126"/>
        <v/>
      </c>
      <c r="AC1115" s="255">
        <f t="shared" si="122"/>
        <v>0</v>
      </c>
      <c r="AD1115" s="255">
        <f t="shared" si="123"/>
        <v>3836</v>
      </c>
      <c r="AE1115" s="256" t="str">
        <f t="shared" si="127"/>
        <v/>
      </c>
      <c r="AF1115" s="252" t="str">
        <f t="shared" si="121"/>
        <v>-</v>
      </c>
    </row>
    <row r="1116" spans="1:32" ht="20.149999999999999" customHeight="1" x14ac:dyDescent="0.75">
      <c r="A1116" s="31">
        <v>1114</v>
      </c>
      <c r="B1116" s="237"/>
      <c r="C1116" s="257"/>
      <c r="D1116" s="257"/>
      <c r="E1116" s="264"/>
      <c r="F1116" s="264"/>
      <c r="G1116" s="253" t="str">
        <f t="shared" si="124"/>
        <v/>
      </c>
      <c r="H1116" s="31" t="str">
        <f>IF(AND(B1116=H$1),LOOKUP(9.99999999999999E+307,$H$2:H1115)+1,"")</f>
        <v/>
      </c>
      <c r="I1116" s="31" t="str">
        <f>IF(AND(B1116=I$1),LOOKUP(9.99999999999999E+307,$I$2:I1115)+1,"")</f>
        <v/>
      </c>
      <c r="J1116" s="31">
        <f>IF(AND(B1116=J$1),LOOKUP(9.99999999999999E+307,$J$2:J1115)+1,"")</f>
        <v>950</v>
      </c>
      <c r="K1116" s="31">
        <f>IF(AND(B1116=K$1),LOOKUP(9.99999999999999E+307,$K$2:K1115)+1,"")</f>
        <v>950</v>
      </c>
      <c r="L1116" s="31">
        <f>IF(AND(B1116=L$1),LOOKUP(9.99999999999999E+307,$L$2:L1115)+1,"")</f>
        <v>950</v>
      </c>
      <c r="M1116" s="31">
        <f>IF(AND(B1116=M$1),LOOKUP(9.99999999999999E+307,$M$2:M1115)+1,"")</f>
        <v>950</v>
      </c>
      <c r="N1116" s="31" t="e">
        <f>IF(AND(B1116=N$1),LOOKUP(9.99999999999999E+307,$N$2:N1115)+1,"")</f>
        <v>#REF!</v>
      </c>
      <c r="O1116" s="31" t="e">
        <f>IF(AND($B1116=O$1),LOOKUP(9.99999999999999E+307,$O$2:O1115)+1,"")</f>
        <v>#REF!</v>
      </c>
      <c r="P1116" s="31" t="e">
        <f>IF(AND($B1116=P$1),LOOKUP(9.99999999999999E+307,$P$2:P1115)+1,"")</f>
        <v>#REF!</v>
      </c>
      <c r="Q1116" s="31" t="e">
        <f>IF(AND($B1116=Q$1),LOOKUP(9.99999999999999E+307,$Q$2:Q1115)+1,"")</f>
        <v>#REF!</v>
      </c>
      <c r="R1116" s="31">
        <f>IF(AND($B1116=R$1),LOOKUP(9.99999999999999E+307,$R$2:R1115)+1,"")</f>
        <v>950</v>
      </c>
      <c r="S1116" s="31">
        <f>IF(AND($B1116=S$1),LOOKUP(9.99999999999999E+307,$S$2:S1115)+1,"")</f>
        <v>950</v>
      </c>
      <c r="T1116" s="265"/>
      <c r="U1116" s="265"/>
      <c r="V1116" s="265"/>
      <c r="AA1116" s="254" t="str">
        <f t="shared" si="125"/>
        <v/>
      </c>
      <c r="AB1116" s="254" t="str">
        <f t="shared" si="126"/>
        <v/>
      </c>
      <c r="AC1116" s="255">
        <f t="shared" si="122"/>
        <v>0</v>
      </c>
      <c r="AD1116" s="255">
        <f t="shared" si="123"/>
        <v>3836</v>
      </c>
      <c r="AE1116" s="256" t="str">
        <f t="shared" si="127"/>
        <v/>
      </c>
      <c r="AF1116" s="252" t="str">
        <f t="shared" si="121"/>
        <v>-</v>
      </c>
    </row>
    <row r="1117" spans="1:32" ht="20.149999999999999" customHeight="1" x14ac:dyDescent="0.75">
      <c r="A1117" s="31">
        <v>1115</v>
      </c>
      <c r="B1117" s="237"/>
      <c r="C1117" s="257"/>
      <c r="D1117" s="257"/>
      <c r="E1117" s="264"/>
      <c r="F1117" s="264"/>
      <c r="G1117" s="253" t="str">
        <f t="shared" si="124"/>
        <v/>
      </c>
      <c r="H1117" s="31" t="str">
        <f>IF(AND(B1117=H$1),LOOKUP(9.99999999999999E+307,$H$2:H1116)+1,"")</f>
        <v/>
      </c>
      <c r="I1117" s="31" t="str">
        <f>IF(AND(B1117=I$1),LOOKUP(9.99999999999999E+307,$I$2:I1116)+1,"")</f>
        <v/>
      </c>
      <c r="J1117" s="31">
        <f>IF(AND(B1117=J$1),LOOKUP(9.99999999999999E+307,$J$2:J1116)+1,"")</f>
        <v>951</v>
      </c>
      <c r="K1117" s="31">
        <f>IF(AND(B1117=K$1),LOOKUP(9.99999999999999E+307,$K$2:K1116)+1,"")</f>
        <v>951</v>
      </c>
      <c r="L1117" s="31">
        <f>IF(AND(B1117=L$1),LOOKUP(9.99999999999999E+307,$L$2:L1116)+1,"")</f>
        <v>951</v>
      </c>
      <c r="M1117" s="31">
        <f>IF(AND(B1117=M$1),LOOKUP(9.99999999999999E+307,$M$2:M1116)+1,"")</f>
        <v>951</v>
      </c>
      <c r="N1117" s="31" t="e">
        <f>IF(AND(B1117=N$1),LOOKUP(9.99999999999999E+307,$N$2:N1116)+1,"")</f>
        <v>#REF!</v>
      </c>
      <c r="O1117" s="31" t="e">
        <f>IF(AND($B1117=O$1),LOOKUP(9.99999999999999E+307,$O$2:O1116)+1,"")</f>
        <v>#REF!</v>
      </c>
      <c r="P1117" s="31" t="e">
        <f>IF(AND($B1117=P$1),LOOKUP(9.99999999999999E+307,$P$2:P1116)+1,"")</f>
        <v>#REF!</v>
      </c>
      <c r="Q1117" s="31" t="e">
        <f>IF(AND($B1117=Q$1),LOOKUP(9.99999999999999E+307,$Q$2:Q1116)+1,"")</f>
        <v>#REF!</v>
      </c>
      <c r="R1117" s="31">
        <f>IF(AND($B1117=R$1),LOOKUP(9.99999999999999E+307,$R$2:R1116)+1,"")</f>
        <v>951</v>
      </c>
      <c r="S1117" s="31">
        <f>IF(AND($B1117=S$1),LOOKUP(9.99999999999999E+307,$S$2:S1116)+1,"")</f>
        <v>951</v>
      </c>
      <c r="T1117" s="265"/>
      <c r="U1117" s="265"/>
      <c r="V1117" s="265"/>
      <c r="AA1117" s="254" t="str">
        <f t="shared" si="125"/>
        <v/>
      </c>
      <c r="AB1117" s="254" t="str">
        <f t="shared" si="126"/>
        <v/>
      </c>
      <c r="AC1117" s="255">
        <f t="shared" si="122"/>
        <v>0</v>
      </c>
      <c r="AD1117" s="255">
        <f t="shared" si="123"/>
        <v>3836</v>
      </c>
      <c r="AE1117" s="256" t="str">
        <f t="shared" si="127"/>
        <v/>
      </c>
      <c r="AF1117" s="252" t="str">
        <f t="shared" si="121"/>
        <v>-</v>
      </c>
    </row>
    <row r="1118" spans="1:32" ht="20.149999999999999" customHeight="1" x14ac:dyDescent="0.75">
      <c r="A1118" s="31">
        <v>1116</v>
      </c>
      <c r="B1118" s="237"/>
      <c r="C1118" s="257"/>
      <c r="D1118" s="257"/>
      <c r="E1118" s="264"/>
      <c r="F1118" s="264"/>
      <c r="G1118" s="253" t="str">
        <f t="shared" si="124"/>
        <v/>
      </c>
      <c r="H1118" s="31" t="str">
        <f>IF(AND(B1118=H$1),LOOKUP(9.99999999999999E+307,$H$2:H1117)+1,"")</f>
        <v/>
      </c>
      <c r="I1118" s="31" t="str">
        <f>IF(AND(B1118=I$1),LOOKUP(9.99999999999999E+307,$I$2:I1117)+1,"")</f>
        <v/>
      </c>
      <c r="J1118" s="31">
        <f>IF(AND(B1118=J$1),LOOKUP(9.99999999999999E+307,$J$2:J1117)+1,"")</f>
        <v>952</v>
      </c>
      <c r="K1118" s="31">
        <f>IF(AND(B1118=K$1),LOOKUP(9.99999999999999E+307,$K$2:K1117)+1,"")</f>
        <v>952</v>
      </c>
      <c r="L1118" s="31">
        <f>IF(AND(B1118=L$1),LOOKUP(9.99999999999999E+307,$L$2:L1117)+1,"")</f>
        <v>952</v>
      </c>
      <c r="M1118" s="31">
        <f>IF(AND(B1118=M$1),LOOKUP(9.99999999999999E+307,$M$2:M1117)+1,"")</f>
        <v>952</v>
      </c>
      <c r="N1118" s="31" t="e">
        <f>IF(AND(B1118=N$1),LOOKUP(9.99999999999999E+307,$N$2:N1117)+1,"")</f>
        <v>#REF!</v>
      </c>
      <c r="O1118" s="31" t="e">
        <f>IF(AND($B1118=O$1),LOOKUP(9.99999999999999E+307,$O$2:O1117)+1,"")</f>
        <v>#REF!</v>
      </c>
      <c r="P1118" s="31" t="e">
        <f>IF(AND($B1118=P$1),LOOKUP(9.99999999999999E+307,$P$2:P1117)+1,"")</f>
        <v>#REF!</v>
      </c>
      <c r="Q1118" s="31" t="e">
        <f>IF(AND($B1118=Q$1),LOOKUP(9.99999999999999E+307,$Q$2:Q1117)+1,"")</f>
        <v>#REF!</v>
      </c>
      <c r="R1118" s="31">
        <f>IF(AND($B1118=R$1),LOOKUP(9.99999999999999E+307,$R$2:R1117)+1,"")</f>
        <v>952</v>
      </c>
      <c r="S1118" s="31">
        <f>IF(AND($B1118=S$1),LOOKUP(9.99999999999999E+307,$S$2:S1117)+1,"")</f>
        <v>952</v>
      </c>
      <c r="T1118" s="265"/>
      <c r="U1118" s="265"/>
      <c r="V1118" s="265"/>
      <c r="AA1118" s="254" t="str">
        <f t="shared" si="125"/>
        <v/>
      </c>
      <c r="AB1118" s="254" t="str">
        <f t="shared" si="126"/>
        <v/>
      </c>
      <c r="AC1118" s="255">
        <f t="shared" si="122"/>
        <v>0</v>
      </c>
      <c r="AD1118" s="255">
        <f t="shared" si="123"/>
        <v>3836</v>
      </c>
      <c r="AE1118" s="256" t="str">
        <f t="shared" si="127"/>
        <v/>
      </c>
      <c r="AF1118" s="252" t="str">
        <f t="shared" si="121"/>
        <v>-</v>
      </c>
    </row>
    <row r="1119" spans="1:32" ht="20.149999999999999" customHeight="1" x14ac:dyDescent="0.75">
      <c r="A1119" s="31">
        <v>1117</v>
      </c>
      <c r="B1119" s="237"/>
      <c r="C1119" s="257"/>
      <c r="D1119" s="257"/>
      <c r="E1119" s="264"/>
      <c r="F1119" s="264"/>
      <c r="G1119" s="253" t="str">
        <f t="shared" si="124"/>
        <v/>
      </c>
      <c r="H1119" s="31" t="str">
        <f>IF(AND(B1119=H$1),LOOKUP(9.99999999999999E+307,$H$2:H1118)+1,"")</f>
        <v/>
      </c>
      <c r="I1119" s="31" t="str">
        <f>IF(AND(B1119=I$1),LOOKUP(9.99999999999999E+307,$I$2:I1118)+1,"")</f>
        <v/>
      </c>
      <c r="J1119" s="31">
        <f>IF(AND(B1119=J$1),LOOKUP(9.99999999999999E+307,$J$2:J1118)+1,"")</f>
        <v>953</v>
      </c>
      <c r="K1119" s="31">
        <f>IF(AND(B1119=K$1),LOOKUP(9.99999999999999E+307,$K$2:K1118)+1,"")</f>
        <v>953</v>
      </c>
      <c r="L1119" s="31">
        <f>IF(AND(B1119=L$1),LOOKUP(9.99999999999999E+307,$L$2:L1118)+1,"")</f>
        <v>953</v>
      </c>
      <c r="M1119" s="31">
        <f>IF(AND(B1119=M$1),LOOKUP(9.99999999999999E+307,$M$2:M1118)+1,"")</f>
        <v>953</v>
      </c>
      <c r="N1119" s="31" t="e">
        <f>IF(AND(B1119=N$1),LOOKUP(9.99999999999999E+307,$N$2:N1118)+1,"")</f>
        <v>#REF!</v>
      </c>
      <c r="O1119" s="31" t="e">
        <f>IF(AND($B1119=O$1),LOOKUP(9.99999999999999E+307,$O$2:O1118)+1,"")</f>
        <v>#REF!</v>
      </c>
      <c r="P1119" s="31" t="e">
        <f>IF(AND($B1119=P$1),LOOKUP(9.99999999999999E+307,$P$2:P1118)+1,"")</f>
        <v>#REF!</v>
      </c>
      <c r="Q1119" s="31" t="e">
        <f>IF(AND($B1119=Q$1),LOOKUP(9.99999999999999E+307,$Q$2:Q1118)+1,"")</f>
        <v>#REF!</v>
      </c>
      <c r="R1119" s="31">
        <f>IF(AND($B1119=R$1),LOOKUP(9.99999999999999E+307,$R$2:R1118)+1,"")</f>
        <v>953</v>
      </c>
      <c r="S1119" s="31">
        <f>IF(AND($B1119=S$1),LOOKUP(9.99999999999999E+307,$S$2:S1118)+1,"")</f>
        <v>953</v>
      </c>
      <c r="T1119" s="265"/>
      <c r="U1119" s="265"/>
      <c r="V1119" s="265"/>
      <c r="AA1119" s="254" t="str">
        <f t="shared" si="125"/>
        <v/>
      </c>
      <c r="AB1119" s="254" t="str">
        <f t="shared" si="126"/>
        <v/>
      </c>
      <c r="AC1119" s="255">
        <f t="shared" si="122"/>
        <v>0</v>
      </c>
      <c r="AD1119" s="255">
        <f t="shared" si="123"/>
        <v>3836</v>
      </c>
      <c r="AE1119" s="256" t="str">
        <f t="shared" si="127"/>
        <v/>
      </c>
      <c r="AF1119" s="252" t="str">
        <f t="shared" si="121"/>
        <v>-</v>
      </c>
    </row>
    <row r="1120" spans="1:32" ht="20.149999999999999" customHeight="1" x14ac:dyDescent="0.75">
      <c r="A1120" s="31">
        <v>1118</v>
      </c>
      <c r="B1120" s="237"/>
      <c r="C1120" s="257"/>
      <c r="D1120" s="257"/>
      <c r="E1120" s="264"/>
      <c r="F1120" s="264"/>
      <c r="G1120" s="253" t="str">
        <f t="shared" si="124"/>
        <v/>
      </c>
      <c r="H1120" s="31" t="str">
        <f>IF(AND(B1120=H$1),LOOKUP(9.99999999999999E+307,$H$2:H1119)+1,"")</f>
        <v/>
      </c>
      <c r="I1120" s="31" t="str">
        <f>IF(AND(B1120=I$1),LOOKUP(9.99999999999999E+307,$I$2:I1119)+1,"")</f>
        <v/>
      </c>
      <c r="J1120" s="31">
        <f>IF(AND(B1120=J$1),LOOKUP(9.99999999999999E+307,$J$2:J1119)+1,"")</f>
        <v>954</v>
      </c>
      <c r="K1120" s="31">
        <f>IF(AND(B1120=K$1),LOOKUP(9.99999999999999E+307,$K$2:K1119)+1,"")</f>
        <v>954</v>
      </c>
      <c r="L1120" s="31">
        <f>IF(AND(B1120=L$1),LOOKUP(9.99999999999999E+307,$L$2:L1119)+1,"")</f>
        <v>954</v>
      </c>
      <c r="M1120" s="31">
        <f>IF(AND(B1120=M$1),LOOKUP(9.99999999999999E+307,$M$2:M1119)+1,"")</f>
        <v>954</v>
      </c>
      <c r="N1120" s="31" t="e">
        <f>IF(AND(B1120=N$1),LOOKUP(9.99999999999999E+307,$N$2:N1119)+1,"")</f>
        <v>#REF!</v>
      </c>
      <c r="O1120" s="31" t="e">
        <f>IF(AND($B1120=O$1),LOOKUP(9.99999999999999E+307,$O$2:O1119)+1,"")</f>
        <v>#REF!</v>
      </c>
      <c r="P1120" s="31" t="e">
        <f>IF(AND($B1120=P$1),LOOKUP(9.99999999999999E+307,$P$2:P1119)+1,"")</f>
        <v>#REF!</v>
      </c>
      <c r="Q1120" s="31" t="e">
        <f>IF(AND($B1120=Q$1),LOOKUP(9.99999999999999E+307,$Q$2:Q1119)+1,"")</f>
        <v>#REF!</v>
      </c>
      <c r="R1120" s="31">
        <f>IF(AND($B1120=R$1),LOOKUP(9.99999999999999E+307,$R$2:R1119)+1,"")</f>
        <v>954</v>
      </c>
      <c r="S1120" s="31">
        <f>IF(AND($B1120=S$1),LOOKUP(9.99999999999999E+307,$S$2:S1119)+1,"")</f>
        <v>954</v>
      </c>
      <c r="T1120" s="265"/>
      <c r="U1120" s="265"/>
      <c r="V1120" s="265"/>
      <c r="AA1120" s="254" t="str">
        <f t="shared" si="125"/>
        <v/>
      </c>
      <c r="AB1120" s="254" t="str">
        <f t="shared" si="126"/>
        <v/>
      </c>
      <c r="AC1120" s="255">
        <f t="shared" si="122"/>
        <v>0</v>
      </c>
      <c r="AD1120" s="255">
        <f t="shared" si="123"/>
        <v>3836</v>
      </c>
      <c r="AE1120" s="256" t="str">
        <f t="shared" si="127"/>
        <v/>
      </c>
      <c r="AF1120" s="252" t="str">
        <f t="shared" si="121"/>
        <v>-</v>
      </c>
    </row>
    <row r="1121" spans="1:32" ht="20.149999999999999" customHeight="1" x14ac:dyDescent="0.75">
      <c r="A1121" s="31">
        <v>1119</v>
      </c>
      <c r="B1121" s="237"/>
      <c r="C1121" s="257"/>
      <c r="D1121" s="257"/>
      <c r="E1121" s="264"/>
      <c r="F1121" s="264"/>
      <c r="G1121" s="253" t="str">
        <f t="shared" si="124"/>
        <v/>
      </c>
      <c r="H1121" s="31" t="str">
        <f>IF(AND(B1121=H$1),LOOKUP(9.99999999999999E+307,$H$2:H1120)+1,"")</f>
        <v/>
      </c>
      <c r="I1121" s="31" t="str">
        <f>IF(AND(B1121=I$1),LOOKUP(9.99999999999999E+307,$I$2:I1120)+1,"")</f>
        <v/>
      </c>
      <c r="J1121" s="31">
        <f>IF(AND(B1121=J$1),LOOKUP(9.99999999999999E+307,$J$2:J1120)+1,"")</f>
        <v>955</v>
      </c>
      <c r="K1121" s="31">
        <f>IF(AND(B1121=K$1),LOOKUP(9.99999999999999E+307,$K$2:K1120)+1,"")</f>
        <v>955</v>
      </c>
      <c r="L1121" s="31">
        <f>IF(AND(B1121=L$1),LOOKUP(9.99999999999999E+307,$L$2:L1120)+1,"")</f>
        <v>955</v>
      </c>
      <c r="M1121" s="31">
        <f>IF(AND(B1121=M$1),LOOKUP(9.99999999999999E+307,$M$2:M1120)+1,"")</f>
        <v>955</v>
      </c>
      <c r="N1121" s="31" t="e">
        <f>IF(AND(B1121=N$1),LOOKUP(9.99999999999999E+307,$N$2:N1120)+1,"")</f>
        <v>#REF!</v>
      </c>
      <c r="O1121" s="31" t="e">
        <f>IF(AND($B1121=O$1),LOOKUP(9.99999999999999E+307,$O$2:O1120)+1,"")</f>
        <v>#REF!</v>
      </c>
      <c r="P1121" s="31" t="e">
        <f>IF(AND($B1121=P$1),LOOKUP(9.99999999999999E+307,$P$2:P1120)+1,"")</f>
        <v>#REF!</v>
      </c>
      <c r="Q1121" s="31" t="e">
        <f>IF(AND($B1121=Q$1),LOOKUP(9.99999999999999E+307,$Q$2:Q1120)+1,"")</f>
        <v>#REF!</v>
      </c>
      <c r="R1121" s="31">
        <f>IF(AND($B1121=R$1),LOOKUP(9.99999999999999E+307,$R$2:R1120)+1,"")</f>
        <v>955</v>
      </c>
      <c r="S1121" s="31">
        <f>IF(AND($B1121=S$1),LOOKUP(9.99999999999999E+307,$S$2:S1120)+1,"")</f>
        <v>955</v>
      </c>
      <c r="T1121" s="265"/>
      <c r="U1121" s="265"/>
      <c r="V1121" s="265"/>
      <c r="AA1121" s="254" t="str">
        <f t="shared" si="125"/>
        <v/>
      </c>
      <c r="AB1121" s="254" t="str">
        <f t="shared" si="126"/>
        <v/>
      </c>
      <c r="AC1121" s="255">
        <f t="shared" si="122"/>
        <v>0</v>
      </c>
      <c r="AD1121" s="255">
        <f t="shared" si="123"/>
        <v>3836</v>
      </c>
      <c r="AE1121" s="256" t="str">
        <f t="shared" si="127"/>
        <v/>
      </c>
      <c r="AF1121" s="252" t="str">
        <f t="shared" si="121"/>
        <v>-</v>
      </c>
    </row>
    <row r="1122" spans="1:32" ht="20.149999999999999" customHeight="1" x14ac:dyDescent="0.75">
      <c r="A1122" s="31">
        <v>1120</v>
      </c>
      <c r="B1122" s="237"/>
      <c r="C1122" s="257"/>
      <c r="D1122" s="257"/>
      <c r="E1122" s="264"/>
      <c r="F1122" s="264"/>
      <c r="G1122" s="253" t="str">
        <f t="shared" si="124"/>
        <v/>
      </c>
      <c r="H1122" s="31" t="str">
        <f>IF(AND(B1122=H$1),LOOKUP(9.99999999999999E+307,$H$2:H1121)+1,"")</f>
        <v/>
      </c>
      <c r="I1122" s="31" t="str">
        <f>IF(AND(B1122=I$1),LOOKUP(9.99999999999999E+307,$I$2:I1121)+1,"")</f>
        <v/>
      </c>
      <c r="J1122" s="31">
        <f>IF(AND(B1122=J$1),LOOKUP(9.99999999999999E+307,$J$2:J1121)+1,"")</f>
        <v>956</v>
      </c>
      <c r="K1122" s="31">
        <f>IF(AND(B1122=K$1),LOOKUP(9.99999999999999E+307,$K$2:K1121)+1,"")</f>
        <v>956</v>
      </c>
      <c r="L1122" s="31">
        <f>IF(AND(B1122=L$1),LOOKUP(9.99999999999999E+307,$L$2:L1121)+1,"")</f>
        <v>956</v>
      </c>
      <c r="M1122" s="31">
        <f>IF(AND(B1122=M$1),LOOKUP(9.99999999999999E+307,$M$2:M1121)+1,"")</f>
        <v>956</v>
      </c>
      <c r="N1122" s="31" t="e">
        <f>IF(AND(B1122=N$1),LOOKUP(9.99999999999999E+307,$N$2:N1121)+1,"")</f>
        <v>#REF!</v>
      </c>
      <c r="O1122" s="31" t="e">
        <f>IF(AND($B1122=O$1),LOOKUP(9.99999999999999E+307,$O$2:O1121)+1,"")</f>
        <v>#REF!</v>
      </c>
      <c r="P1122" s="31" t="e">
        <f>IF(AND($B1122=P$1),LOOKUP(9.99999999999999E+307,$P$2:P1121)+1,"")</f>
        <v>#REF!</v>
      </c>
      <c r="Q1122" s="31" t="e">
        <f>IF(AND($B1122=Q$1),LOOKUP(9.99999999999999E+307,$Q$2:Q1121)+1,"")</f>
        <v>#REF!</v>
      </c>
      <c r="R1122" s="31">
        <f>IF(AND($B1122=R$1),LOOKUP(9.99999999999999E+307,$R$2:R1121)+1,"")</f>
        <v>956</v>
      </c>
      <c r="S1122" s="31">
        <f>IF(AND($B1122=S$1),LOOKUP(9.99999999999999E+307,$S$2:S1121)+1,"")</f>
        <v>956</v>
      </c>
      <c r="T1122" s="265"/>
      <c r="U1122" s="265"/>
      <c r="V1122" s="265"/>
      <c r="AA1122" s="254" t="str">
        <f t="shared" si="125"/>
        <v/>
      </c>
      <c r="AB1122" s="254" t="str">
        <f t="shared" si="126"/>
        <v/>
      </c>
      <c r="AC1122" s="255">
        <f t="shared" si="122"/>
        <v>0</v>
      </c>
      <c r="AD1122" s="255">
        <f t="shared" si="123"/>
        <v>3836</v>
      </c>
      <c r="AE1122" s="256" t="str">
        <f t="shared" si="127"/>
        <v/>
      </c>
      <c r="AF1122" s="252" t="str">
        <f t="shared" si="121"/>
        <v>-</v>
      </c>
    </row>
    <row r="1123" spans="1:32" ht="20.149999999999999" customHeight="1" x14ac:dyDescent="0.75">
      <c r="A1123" s="31">
        <v>1121</v>
      </c>
      <c r="B1123" s="237"/>
      <c r="C1123" s="257"/>
      <c r="D1123" s="257"/>
      <c r="E1123" s="264"/>
      <c r="F1123" s="264"/>
      <c r="G1123" s="253" t="str">
        <f t="shared" si="124"/>
        <v/>
      </c>
      <c r="H1123" s="31" t="str">
        <f>IF(AND(B1123=H$1),LOOKUP(9.99999999999999E+307,$H$2:H1122)+1,"")</f>
        <v/>
      </c>
      <c r="I1123" s="31" t="str">
        <f>IF(AND(B1123=I$1),LOOKUP(9.99999999999999E+307,$I$2:I1122)+1,"")</f>
        <v/>
      </c>
      <c r="J1123" s="31">
        <f>IF(AND(B1123=J$1),LOOKUP(9.99999999999999E+307,$J$2:J1122)+1,"")</f>
        <v>957</v>
      </c>
      <c r="K1123" s="31">
        <f>IF(AND(B1123=K$1),LOOKUP(9.99999999999999E+307,$K$2:K1122)+1,"")</f>
        <v>957</v>
      </c>
      <c r="L1123" s="31">
        <f>IF(AND(B1123=L$1),LOOKUP(9.99999999999999E+307,$L$2:L1122)+1,"")</f>
        <v>957</v>
      </c>
      <c r="M1123" s="31">
        <f>IF(AND(B1123=M$1),LOOKUP(9.99999999999999E+307,$M$2:M1122)+1,"")</f>
        <v>957</v>
      </c>
      <c r="N1123" s="31" t="e">
        <f>IF(AND(B1123=N$1),LOOKUP(9.99999999999999E+307,$N$2:N1122)+1,"")</f>
        <v>#REF!</v>
      </c>
      <c r="O1123" s="31" t="e">
        <f>IF(AND($B1123=O$1),LOOKUP(9.99999999999999E+307,$O$2:O1122)+1,"")</f>
        <v>#REF!</v>
      </c>
      <c r="P1123" s="31" t="e">
        <f>IF(AND($B1123=P$1),LOOKUP(9.99999999999999E+307,$P$2:P1122)+1,"")</f>
        <v>#REF!</v>
      </c>
      <c r="Q1123" s="31" t="e">
        <f>IF(AND($B1123=Q$1),LOOKUP(9.99999999999999E+307,$Q$2:Q1122)+1,"")</f>
        <v>#REF!</v>
      </c>
      <c r="R1123" s="31">
        <f>IF(AND($B1123=R$1),LOOKUP(9.99999999999999E+307,$R$2:R1122)+1,"")</f>
        <v>957</v>
      </c>
      <c r="S1123" s="31">
        <f>IF(AND($B1123=S$1),LOOKUP(9.99999999999999E+307,$S$2:S1122)+1,"")</f>
        <v>957</v>
      </c>
      <c r="T1123" s="265"/>
      <c r="U1123" s="265"/>
      <c r="V1123" s="265"/>
      <c r="AA1123" s="254" t="str">
        <f t="shared" si="125"/>
        <v/>
      </c>
      <c r="AB1123" s="254" t="str">
        <f t="shared" si="126"/>
        <v/>
      </c>
      <c r="AC1123" s="255">
        <f t="shared" si="122"/>
        <v>0</v>
      </c>
      <c r="AD1123" s="255">
        <f t="shared" si="123"/>
        <v>3836</v>
      </c>
      <c r="AE1123" s="256" t="str">
        <f t="shared" si="127"/>
        <v/>
      </c>
      <c r="AF1123" s="252" t="str">
        <f t="shared" si="121"/>
        <v>-</v>
      </c>
    </row>
    <row r="1124" spans="1:32" ht="20.149999999999999" customHeight="1" x14ac:dyDescent="0.75">
      <c r="A1124" s="31">
        <v>1122</v>
      </c>
      <c r="B1124" s="237"/>
      <c r="C1124" s="257"/>
      <c r="D1124" s="257"/>
      <c r="E1124" s="264"/>
      <c r="F1124" s="264"/>
      <c r="G1124" s="253" t="str">
        <f t="shared" si="124"/>
        <v/>
      </c>
      <c r="H1124" s="31" t="str">
        <f>IF(AND(B1124=H$1),LOOKUP(9.99999999999999E+307,$H$2:H1123)+1,"")</f>
        <v/>
      </c>
      <c r="I1124" s="31" t="str">
        <f>IF(AND(B1124=I$1),LOOKUP(9.99999999999999E+307,$I$2:I1123)+1,"")</f>
        <v/>
      </c>
      <c r="J1124" s="31">
        <f>IF(AND(B1124=J$1),LOOKUP(9.99999999999999E+307,$J$2:J1123)+1,"")</f>
        <v>958</v>
      </c>
      <c r="K1124" s="31">
        <f>IF(AND(B1124=K$1),LOOKUP(9.99999999999999E+307,$K$2:K1123)+1,"")</f>
        <v>958</v>
      </c>
      <c r="L1124" s="31">
        <f>IF(AND(B1124=L$1),LOOKUP(9.99999999999999E+307,$L$2:L1123)+1,"")</f>
        <v>958</v>
      </c>
      <c r="M1124" s="31">
        <f>IF(AND(B1124=M$1),LOOKUP(9.99999999999999E+307,$M$2:M1123)+1,"")</f>
        <v>958</v>
      </c>
      <c r="N1124" s="31" t="e">
        <f>IF(AND(B1124=N$1),LOOKUP(9.99999999999999E+307,$N$2:N1123)+1,"")</f>
        <v>#REF!</v>
      </c>
      <c r="O1124" s="31" t="e">
        <f>IF(AND($B1124=O$1),LOOKUP(9.99999999999999E+307,$O$2:O1123)+1,"")</f>
        <v>#REF!</v>
      </c>
      <c r="P1124" s="31" t="e">
        <f>IF(AND($B1124=P$1),LOOKUP(9.99999999999999E+307,$P$2:P1123)+1,"")</f>
        <v>#REF!</v>
      </c>
      <c r="Q1124" s="31" t="e">
        <f>IF(AND($B1124=Q$1),LOOKUP(9.99999999999999E+307,$Q$2:Q1123)+1,"")</f>
        <v>#REF!</v>
      </c>
      <c r="R1124" s="31">
        <f>IF(AND($B1124=R$1),LOOKUP(9.99999999999999E+307,$R$2:R1123)+1,"")</f>
        <v>958</v>
      </c>
      <c r="S1124" s="31">
        <f>IF(AND($B1124=S$1),LOOKUP(9.99999999999999E+307,$S$2:S1123)+1,"")</f>
        <v>958</v>
      </c>
      <c r="T1124" s="265"/>
      <c r="U1124" s="265"/>
      <c r="V1124" s="265"/>
      <c r="AA1124" s="254" t="str">
        <f t="shared" si="125"/>
        <v/>
      </c>
      <c r="AB1124" s="254" t="str">
        <f t="shared" si="126"/>
        <v/>
      </c>
      <c r="AC1124" s="255">
        <f t="shared" si="122"/>
        <v>0</v>
      </c>
      <c r="AD1124" s="255">
        <f t="shared" si="123"/>
        <v>3836</v>
      </c>
      <c r="AE1124" s="256" t="str">
        <f t="shared" si="127"/>
        <v/>
      </c>
      <c r="AF1124" s="252" t="str">
        <f t="shared" si="121"/>
        <v>-</v>
      </c>
    </row>
    <row r="1125" spans="1:32" ht="20.149999999999999" customHeight="1" x14ac:dyDescent="0.75">
      <c r="A1125" s="31">
        <v>1123</v>
      </c>
      <c r="B1125" s="237"/>
      <c r="C1125" s="257"/>
      <c r="D1125" s="257"/>
      <c r="E1125" s="264"/>
      <c r="F1125" s="264"/>
      <c r="G1125" s="253" t="str">
        <f t="shared" si="124"/>
        <v/>
      </c>
      <c r="H1125" s="31" t="str">
        <f>IF(AND(B1125=H$1),LOOKUP(9.99999999999999E+307,$H$2:H1124)+1,"")</f>
        <v/>
      </c>
      <c r="I1125" s="31" t="str">
        <f>IF(AND(B1125=I$1),LOOKUP(9.99999999999999E+307,$I$2:I1124)+1,"")</f>
        <v/>
      </c>
      <c r="J1125" s="31">
        <f>IF(AND(B1125=J$1),LOOKUP(9.99999999999999E+307,$J$2:J1124)+1,"")</f>
        <v>959</v>
      </c>
      <c r="K1125" s="31">
        <f>IF(AND(B1125=K$1),LOOKUP(9.99999999999999E+307,$K$2:K1124)+1,"")</f>
        <v>959</v>
      </c>
      <c r="L1125" s="31">
        <f>IF(AND(B1125=L$1),LOOKUP(9.99999999999999E+307,$L$2:L1124)+1,"")</f>
        <v>959</v>
      </c>
      <c r="M1125" s="31">
        <f>IF(AND(B1125=M$1),LOOKUP(9.99999999999999E+307,$M$2:M1124)+1,"")</f>
        <v>959</v>
      </c>
      <c r="N1125" s="31" t="e">
        <f>IF(AND(B1125=N$1),LOOKUP(9.99999999999999E+307,$N$2:N1124)+1,"")</f>
        <v>#REF!</v>
      </c>
      <c r="O1125" s="31" t="e">
        <f>IF(AND($B1125=O$1),LOOKUP(9.99999999999999E+307,$O$2:O1124)+1,"")</f>
        <v>#REF!</v>
      </c>
      <c r="P1125" s="31" t="e">
        <f>IF(AND($B1125=P$1),LOOKUP(9.99999999999999E+307,$P$2:P1124)+1,"")</f>
        <v>#REF!</v>
      </c>
      <c r="Q1125" s="31" t="e">
        <f>IF(AND($B1125=Q$1),LOOKUP(9.99999999999999E+307,$Q$2:Q1124)+1,"")</f>
        <v>#REF!</v>
      </c>
      <c r="R1125" s="31">
        <f>IF(AND($B1125=R$1),LOOKUP(9.99999999999999E+307,$R$2:R1124)+1,"")</f>
        <v>959</v>
      </c>
      <c r="S1125" s="31">
        <f>IF(AND($B1125=S$1),LOOKUP(9.99999999999999E+307,$S$2:S1124)+1,"")</f>
        <v>959</v>
      </c>
      <c r="T1125" s="265"/>
      <c r="U1125" s="265"/>
      <c r="V1125" s="265"/>
      <c r="AA1125" s="254" t="str">
        <f t="shared" si="125"/>
        <v/>
      </c>
      <c r="AB1125" s="254" t="str">
        <f t="shared" si="126"/>
        <v/>
      </c>
      <c r="AC1125" s="255">
        <f t="shared" si="122"/>
        <v>0</v>
      </c>
      <c r="AD1125" s="255">
        <f t="shared" si="123"/>
        <v>3836</v>
      </c>
      <c r="AE1125" s="256" t="str">
        <f t="shared" si="127"/>
        <v/>
      </c>
      <c r="AF1125" s="252" t="str">
        <f t="shared" si="121"/>
        <v>-</v>
      </c>
    </row>
    <row r="1126" spans="1:32" ht="20.149999999999999" customHeight="1" x14ac:dyDescent="0.75">
      <c r="A1126" s="31">
        <v>1124</v>
      </c>
      <c r="B1126" s="237"/>
      <c r="C1126" s="257"/>
      <c r="D1126" s="257"/>
      <c r="E1126" s="264"/>
      <c r="F1126" s="264"/>
      <c r="G1126" s="253" t="str">
        <f t="shared" si="124"/>
        <v/>
      </c>
      <c r="H1126" s="31" t="str">
        <f>IF(AND(B1126=H$1),LOOKUP(9.99999999999999E+307,$H$2:H1125)+1,"")</f>
        <v/>
      </c>
      <c r="I1126" s="31" t="str">
        <f>IF(AND(B1126=I$1),LOOKUP(9.99999999999999E+307,$I$2:I1125)+1,"")</f>
        <v/>
      </c>
      <c r="J1126" s="31">
        <f>IF(AND(B1126=J$1),LOOKUP(9.99999999999999E+307,$J$2:J1125)+1,"")</f>
        <v>960</v>
      </c>
      <c r="K1126" s="31">
        <f>IF(AND(B1126=K$1),LOOKUP(9.99999999999999E+307,$K$2:K1125)+1,"")</f>
        <v>960</v>
      </c>
      <c r="L1126" s="31">
        <f>IF(AND(B1126=L$1),LOOKUP(9.99999999999999E+307,$L$2:L1125)+1,"")</f>
        <v>960</v>
      </c>
      <c r="M1126" s="31">
        <f>IF(AND(B1126=M$1),LOOKUP(9.99999999999999E+307,$M$2:M1125)+1,"")</f>
        <v>960</v>
      </c>
      <c r="N1126" s="31" t="e">
        <f>IF(AND(B1126=N$1),LOOKUP(9.99999999999999E+307,$N$2:N1125)+1,"")</f>
        <v>#REF!</v>
      </c>
      <c r="O1126" s="31" t="e">
        <f>IF(AND($B1126=O$1),LOOKUP(9.99999999999999E+307,$O$2:O1125)+1,"")</f>
        <v>#REF!</v>
      </c>
      <c r="P1126" s="31" t="e">
        <f>IF(AND($B1126=P$1),LOOKUP(9.99999999999999E+307,$P$2:P1125)+1,"")</f>
        <v>#REF!</v>
      </c>
      <c r="Q1126" s="31" t="e">
        <f>IF(AND($B1126=Q$1),LOOKUP(9.99999999999999E+307,$Q$2:Q1125)+1,"")</f>
        <v>#REF!</v>
      </c>
      <c r="R1126" s="31">
        <f>IF(AND($B1126=R$1),LOOKUP(9.99999999999999E+307,$R$2:R1125)+1,"")</f>
        <v>960</v>
      </c>
      <c r="S1126" s="31">
        <f>IF(AND($B1126=S$1),LOOKUP(9.99999999999999E+307,$S$2:S1125)+1,"")</f>
        <v>960</v>
      </c>
      <c r="T1126" s="265"/>
      <c r="U1126" s="265"/>
      <c r="V1126" s="265"/>
      <c r="AA1126" s="254" t="str">
        <f t="shared" si="125"/>
        <v/>
      </c>
      <c r="AB1126" s="254" t="str">
        <f t="shared" si="126"/>
        <v/>
      </c>
      <c r="AC1126" s="255">
        <f t="shared" si="122"/>
        <v>0</v>
      </c>
      <c r="AD1126" s="255">
        <f t="shared" si="123"/>
        <v>3836</v>
      </c>
      <c r="AE1126" s="256" t="str">
        <f t="shared" si="127"/>
        <v/>
      </c>
      <c r="AF1126" s="252" t="str">
        <f t="shared" si="121"/>
        <v>-</v>
      </c>
    </row>
    <row r="1127" spans="1:32" ht="20.149999999999999" customHeight="1" x14ac:dyDescent="0.75">
      <c r="A1127" s="31">
        <v>1125</v>
      </c>
      <c r="B1127" s="237"/>
      <c r="C1127" s="257"/>
      <c r="D1127" s="257"/>
      <c r="E1127" s="264"/>
      <c r="F1127" s="264"/>
      <c r="G1127" s="253" t="str">
        <f t="shared" si="124"/>
        <v/>
      </c>
      <c r="H1127" s="31" t="str">
        <f>IF(AND(B1127=H$1),LOOKUP(9.99999999999999E+307,$H$2:H1126)+1,"")</f>
        <v/>
      </c>
      <c r="I1127" s="31" t="str">
        <f>IF(AND(B1127=I$1),LOOKUP(9.99999999999999E+307,$I$2:I1126)+1,"")</f>
        <v/>
      </c>
      <c r="J1127" s="31">
        <f>IF(AND(B1127=J$1),LOOKUP(9.99999999999999E+307,$J$2:J1126)+1,"")</f>
        <v>961</v>
      </c>
      <c r="K1127" s="31">
        <f>IF(AND(B1127=K$1),LOOKUP(9.99999999999999E+307,$K$2:K1126)+1,"")</f>
        <v>961</v>
      </c>
      <c r="L1127" s="31">
        <f>IF(AND(B1127=L$1),LOOKUP(9.99999999999999E+307,$L$2:L1126)+1,"")</f>
        <v>961</v>
      </c>
      <c r="M1127" s="31">
        <f>IF(AND(B1127=M$1),LOOKUP(9.99999999999999E+307,$M$2:M1126)+1,"")</f>
        <v>961</v>
      </c>
      <c r="N1127" s="31" t="e">
        <f>IF(AND(B1127=N$1),LOOKUP(9.99999999999999E+307,$N$2:N1126)+1,"")</f>
        <v>#REF!</v>
      </c>
      <c r="O1127" s="31" t="e">
        <f>IF(AND($B1127=O$1),LOOKUP(9.99999999999999E+307,$O$2:O1126)+1,"")</f>
        <v>#REF!</v>
      </c>
      <c r="P1127" s="31" t="e">
        <f>IF(AND($B1127=P$1),LOOKUP(9.99999999999999E+307,$P$2:P1126)+1,"")</f>
        <v>#REF!</v>
      </c>
      <c r="Q1127" s="31" t="e">
        <f>IF(AND($B1127=Q$1),LOOKUP(9.99999999999999E+307,$Q$2:Q1126)+1,"")</f>
        <v>#REF!</v>
      </c>
      <c r="R1127" s="31">
        <f>IF(AND($B1127=R$1),LOOKUP(9.99999999999999E+307,$R$2:R1126)+1,"")</f>
        <v>961</v>
      </c>
      <c r="S1127" s="31">
        <f>IF(AND($B1127=S$1),LOOKUP(9.99999999999999E+307,$S$2:S1126)+1,"")</f>
        <v>961</v>
      </c>
      <c r="T1127" s="265"/>
      <c r="U1127" s="265"/>
      <c r="V1127" s="265"/>
      <c r="AA1127" s="254" t="str">
        <f t="shared" si="125"/>
        <v/>
      </c>
      <c r="AB1127" s="254" t="str">
        <f t="shared" si="126"/>
        <v/>
      </c>
      <c r="AC1127" s="255">
        <f t="shared" si="122"/>
        <v>0</v>
      </c>
      <c r="AD1127" s="255">
        <f t="shared" si="123"/>
        <v>3836</v>
      </c>
      <c r="AE1127" s="256" t="str">
        <f t="shared" si="127"/>
        <v/>
      </c>
      <c r="AF1127" s="252" t="str">
        <f t="shared" si="121"/>
        <v>-</v>
      </c>
    </row>
    <row r="1128" spans="1:32" ht="20.149999999999999" customHeight="1" x14ac:dyDescent="0.75">
      <c r="A1128" s="31">
        <v>1126</v>
      </c>
      <c r="B1128" s="237"/>
      <c r="C1128" s="257"/>
      <c r="D1128" s="257"/>
      <c r="E1128" s="262"/>
      <c r="F1128" s="262"/>
      <c r="G1128" s="253" t="str">
        <f t="shared" si="124"/>
        <v/>
      </c>
      <c r="H1128" s="31" t="str">
        <f>IF(AND(B1128=H$1),LOOKUP(9.99999999999999E+307,$H$2:H1127)+1,"")</f>
        <v/>
      </c>
      <c r="I1128" s="31" t="str">
        <f>IF(AND(B1128=I$1),LOOKUP(9.99999999999999E+307,$I$2:I1127)+1,"")</f>
        <v/>
      </c>
      <c r="J1128" s="31">
        <f>IF(AND(B1128=J$1),LOOKUP(9.99999999999999E+307,$J$2:J1127)+1,"")</f>
        <v>962</v>
      </c>
      <c r="K1128" s="31">
        <f>IF(AND(B1128=K$1),LOOKUP(9.99999999999999E+307,$K$2:K1127)+1,"")</f>
        <v>962</v>
      </c>
      <c r="L1128" s="31">
        <f>IF(AND(B1128=L$1),LOOKUP(9.99999999999999E+307,$L$2:L1127)+1,"")</f>
        <v>962</v>
      </c>
      <c r="M1128" s="31">
        <f>IF(AND(B1128=M$1),LOOKUP(9.99999999999999E+307,$M$2:M1127)+1,"")</f>
        <v>962</v>
      </c>
      <c r="N1128" s="31" t="e">
        <f>IF(AND(B1128=N$1),LOOKUP(9.99999999999999E+307,$N$2:N1127)+1,"")</f>
        <v>#REF!</v>
      </c>
      <c r="O1128" s="31" t="e">
        <f>IF(AND($B1128=O$1),LOOKUP(9.99999999999999E+307,$O$2:O1127)+1,"")</f>
        <v>#REF!</v>
      </c>
      <c r="P1128" s="31" t="e">
        <f>IF(AND($B1128=P$1),LOOKUP(9.99999999999999E+307,$P$2:P1127)+1,"")</f>
        <v>#REF!</v>
      </c>
      <c r="Q1128" s="31" t="e">
        <f>IF(AND($B1128=Q$1),LOOKUP(9.99999999999999E+307,$Q$2:Q1127)+1,"")</f>
        <v>#REF!</v>
      </c>
      <c r="R1128" s="31">
        <f>IF(AND($B1128=R$1),LOOKUP(9.99999999999999E+307,$R$2:R1127)+1,"")</f>
        <v>962</v>
      </c>
      <c r="S1128" s="31">
        <f>IF(AND($B1128=S$1),LOOKUP(9.99999999999999E+307,$S$2:S1127)+1,"")</f>
        <v>962</v>
      </c>
      <c r="T1128" s="265"/>
      <c r="U1128" s="265"/>
      <c r="V1128" s="265"/>
      <c r="AA1128" s="254" t="str">
        <f t="shared" si="125"/>
        <v/>
      </c>
      <c r="AB1128" s="254" t="str">
        <f t="shared" si="126"/>
        <v/>
      </c>
      <c r="AC1128" s="255">
        <f t="shared" si="122"/>
        <v>0</v>
      </c>
      <c r="AD1128" s="255">
        <f t="shared" si="123"/>
        <v>3836</v>
      </c>
      <c r="AE1128" s="256" t="str">
        <f t="shared" si="127"/>
        <v/>
      </c>
      <c r="AF1128" s="252" t="str">
        <f t="shared" si="121"/>
        <v>-</v>
      </c>
    </row>
    <row r="1129" spans="1:32" ht="20.149999999999999" customHeight="1" x14ac:dyDescent="0.75">
      <c r="A1129" s="31">
        <v>1127</v>
      </c>
      <c r="B1129" s="237"/>
      <c r="C1129" s="257"/>
      <c r="D1129" s="257"/>
      <c r="E1129" s="262"/>
      <c r="F1129" s="262"/>
      <c r="G1129" s="253" t="str">
        <f t="shared" si="124"/>
        <v/>
      </c>
      <c r="H1129" s="31" t="str">
        <f>IF(AND(B1129=H$1),LOOKUP(9.99999999999999E+307,$H$2:H1128)+1,"")</f>
        <v/>
      </c>
      <c r="I1129" s="31" t="str">
        <f>IF(AND(B1129=I$1),LOOKUP(9.99999999999999E+307,$I$2:I1128)+1,"")</f>
        <v/>
      </c>
      <c r="J1129" s="31">
        <f>IF(AND(B1129=J$1),LOOKUP(9.99999999999999E+307,$J$2:J1128)+1,"")</f>
        <v>963</v>
      </c>
      <c r="K1129" s="31">
        <f>IF(AND(B1129=K$1),LOOKUP(9.99999999999999E+307,$K$2:K1128)+1,"")</f>
        <v>963</v>
      </c>
      <c r="L1129" s="31">
        <f>IF(AND(B1129=L$1),LOOKUP(9.99999999999999E+307,$L$2:L1128)+1,"")</f>
        <v>963</v>
      </c>
      <c r="M1129" s="31">
        <f>IF(AND(B1129=M$1),LOOKUP(9.99999999999999E+307,$M$2:M1128)+1,"")</f>
        <v>963</v>
      </c>
      <c r="N1129" s="31" t="e">
        <f>IF(AND(B1129=N$1),LOOKUP(9.99999999999999E+307,$N$2:N1128)+1,"")</f>
        <v>#REF!</v>
      </c>
      <c r="O1129" s="31" t="e">
        <f>IF(AND($B1129=O$1),LOOKUP(9.99999999999999E+307,$O$2:O1128)+1,"")</f>
        <v>#REF!</v>
      </c>
      <c r="P1129" s="31" t="e">
        <f>IF(AND($B1129=P$1),LOOKUP(9.99999999999999E+307,$P$2:P1128)+1,"")</f>
        <v>#REF!</v>
      </c>
      <c r="Q1129" s="31" t="e">
        <f>IF(AND($B1129=Q$1),LOOKUP(9.99999999999999E+307,$Q$2:Q1128)+1,"")</f>
        <v>#REF!</v>
      </c>
      <c r="R1129" s="31">
        <f>IF(AND($B1129=R$1),LOOKUP(9.99999999999999E+307,$R$2:R1128)+1,"")</f>
        <v>963</v>
      </c>
      <c r="S1129" s="31">
        <f>IF(AND($B1129=S$1),LOOKUP(9.99999999999999E+307,$S$2:S1128)+1,"")</f>
        <v>963</v>
      </c>
      <c r="T1129" s="265"/>
      <c r="U1129" s="265"/>
      <c r="V1129" s="265"/>
      <c r="AA1129" s="254" t="str">
        <f t="shared" si="125"/>
        <v/>
      </c>
      <c r="AB1129" s="254" t="str">
        <f t="shared" si="126"/>
        <v/>
      </c>
      <c r="AC1129" s="255">
        <f t="shared" si="122"/>
        <v>0</v>
      </c>
      <c r="AD1129" s="255">
        <f t="shared" si="123"/>
        <v>3836</v>
      </c>
      <c r="AE1129" s="256" t="str">
        <f t="shared" si="127"/>
        <v/>
      </c>
      <c r="AF1129" s="252" t="str">
        <f t="shared" si="121"/>
        <v>-</v>
      </c>
    </row>
    <row r="1130" spans="1:32" ht="20.149999999999999" customHeight="1" x14ac:dyDescent="0.75">
      <c r="A1130" s="31">
        <v>1128</v>
      </c>
      <c r="B1130" s="237"/>
      <c r="C1130" s="257"/>
      <c r="D1130" s="257"/>
      <c r="E1130" s="264"/>
      <c r="F1130" s="264"/>
      <c r="G1130" s="253" t="str">
        <f t="shared" si="124"/>
        <v/>
      </c>
      <c r="H1130" s="31" t="str">
        <f>IF(AND(B1130=H$1),LOOKUP(9.99999999999999E+307,$H$2:H1129)+1,"")</f>
        <v/>
      </c>
      <c r="I1130" s="31" t="str">
        <f>IF(AND(B1130=I$1),LOOKUP(9.99999999999999E+307,$I$2:I1129)+1,"")</f>
        <v/>
      </c>
      <c r="J1130" s="31">
        <f>IF(AND(B1130=J$1),LOOKUP(9.99999999999999E+307,$J$2:J1129)+1,"")</f>
        <v>964</v>
      </c>
      <c r="K1130" s="31">
        <f>IF(AND(B1130=K$1),LOOKUP(9.99999999999999E+307,$K$2:K1129)+1,"")</f>
        <v>964</v>
      </c>
      <c r="L1130" s="31">
        <f>IF(AND(B1130=L$1),LOOKUP(9.99999999999999E+307,$L$2:L1129)+1,"")</f>
        <v>964</v>
      </c>
      <c r="M1130" s="31">
        <f>IF(AND(B1130=M$1),LOOKUP(9.99999999999999E+307,$M$2:M1129)+1,"")</f>
        <v>964</v>
      </c>
      <c r="N1130" s="31" t="e">
        <f>IF(AND(B1130=N$1),LOOKUP(9.99999999999999E+307,$N$2:N1129)+1,"")</f>
        <v>#REF!</v>
      </c>
      <c r="O1130" s="31" t="e">
        <f>IF(AND($B1130=O$1),LOOKUP(9.99999999999999E+307,$O$2:O1129)+1,"")</f>
        <v>#REF!</v>
      </c>
      <c r="P1130" s="31" t="e">
        <f>IF(AND($B1130=P$1),LOOKUP(9.99999999999999E+307,$P$2:P1129)+1,"")</f>
        <v>#REF!</v>
      </c>
      <c r="Q1130" s="31" t="e">
        <f>IF(AND($B1130=Q$1),LOOKUP(9.99999999999999E+307,$Q$2:Q1129)+1,"")</f>
        <v>#REF!</v>
      </c>
      <c r="R1130" s="31">
        <f>IF(AND($B1130=R$1),LOOKUP(9.99999999999999E+307,$R$2:R1129)+1,"")</f>
        <v>964</v>
      </c>
      <c r="S1130" s="31">
        <f>IF(AND($B1130=S$1),LOOKUP(9.99999999999999E+307,$S$2:S1129)+1,"")</f>
        <v>964</v>
      </c>
      <c r="T1130" s="265"/>
      <c r="U1130" s="265"/>
      <c r="V1130" s="265"/>
      <c r="AA1130" s="254" t="str">
        <f t="shared" si="125"/>
        <v/>
      </c>
      <c r="AB1130" s="254" t="str">
        <f t="shared" si="126"/>
        <v/>
      </c>
      <c r="AC1130" s="255">
        <f t="shared" si="122"/>
        <v>0</v>
      </c>
      <c r="AD1130" s="255">
        <f t="shared" si="123"/>
        <v>3836</v>
      </c>
      <c r="AE1130" s="256" t="str">
        <f t="shared" si="127"/>
        <v/>
      </c>
      <c r="AF1130" s="252" t="str">
        <f t="shared" si="121"/>
        <v>-</v>
      </c>
    </row>
    <row r="1131" spans="1:32" ht="20.149999999999999" customHeight="1" x14ac:dyDescent="0.75">
      <c r="A1131" s="31">
        <v>1129</v>
      </c>
      <c r="B1131" s="237"/>
      <c r="C1131" s="257"/>
      <c r="D1131" s="257"/>
      <c r="E1131" s="264"/>
      <c r="F1131" s="264"/>
      <c r="G1131" s="253" t="str">
        <f t="shared" si="124"/>
        <v/>
      </c>
      <c r="H1131" s="31" t="str">
        <f>IF(AND(B1131=H$1),LOOKUP(9.99999999999999E+307,$H$2:H1130)+1,"")</f>
        <v/>
      </c>
      <c r="I1131" s="31" t="str">
        <f>IF(AND(B1131=I$1),LOOKUP(9.99999999999999E+307,$I$2:I1130)+1,"")</f>
        <v/>
      </c>
      <c r="J1131" s="31">
        <f>IF(AND(B1131=J$1),LOOKUP(9.99999999999999E+307,$J$2:J1130)+1,"")</f>
        <v>965</v>
      </c>
      <c r="K1131" s="31">
        <f>IF(AND(B1131=K$1),LOOKUP(9.99999999999999E+307,$K$2:K1130)+1,"")</f>
        <v>965</v>
      </c>
      <c r="L1131" s="31">
        <f>IF(AND(B1131=L$1),LOOKUP(9.99999999999999E+307,$L$2:L1130)+1,"")</f>
        <v>965</v>
      </c>
      <c r="M1131" s="31">
        <f>IF(AND(B1131=M$1),LOOKUP(9.99999999999999E+307,$M$2:M1130)+1,"")</f>
        <v>965</v>
      </c>
      <c r="N1131" s="31" t="e">
        <f>IF(AND(B1131=N$1),LOOKUP(9.99999999999999E+307,$N$2:N1130)+1,"")</f>
        <v>#REF!</v>
      </c>
      <c r="O1131" s="31" t="e">
        <f>IF(AND($B1131=O$1),LOOKUP(9.99999999999999E+307,$O$2:O1130)+1,"")</f>
        <v>#REF!</v>
      </c>
      <c r="P1131" s="31" t="e">
        <f>IF(AND($B1131=P$1),LOOKUP(9.99999999999999E+307,$P$2:P1130)+1,"")</f>
        <v>#REF!</v>
      </c>
      <c r="Q1131" s="31" t="e">
        <f>IF(AND($B1131=Q$1),LOOKUP(9.99999999999999E+307,$Q$2:Q1130)+1,"")</f>
        <v>#REF!</v>
      </c>
      <c r="R1131" s="31">
        <f>IF(AND($B1131=R$1),LOOKUP(9.99999999999999E+307,$R$2:R1130)+1,"")</f>
        <v>965</v>
      </c>
      <c r="S1131" s="31">
        <f>IF(AND($B1131=S$1),LOOKUP(9.99999999999999E+307,$S$2:S1130)+1,"")</f>
        <v>965</v>
      </c>
      <c r="T1131" s="265"/>
      <c r="U1131" s="265"/>
      <c r="V1131" s="265"/>
      <c r="AA1131" s="254" t="str">
        <f t="shared" si="125"/>
        <v/>
      </c>
      <c r="AB1131" s="254" t="str">
        <f t="shared" si="126"/>
        <v/>
      </c>
      <c r="AC1131" s="255">
        <f t="shared" si="122"/>
        <v>0</v>
      </c>
      <c r="AD1131" s="255">
        <f t="shared" si="123"/>
        <v>3836</v>
      </c>
      <c r="AE1131" s="256" t="str">
        <f t="shared" si="127"/>
        <v/>
      </c>
      <c r="AF1131" s="252" t="str">
        <f t="shared" si="121"/>
        <v>-</v>
      </c>
    </row>
    <row r="1132" spans="1:32" ht="20.149999999999999" customHeight="1" x14ac:dyDescent="0.75">
      <c r="A1132" s="31">
        <v>1130</v>
      </c>
      <c r="B1132" s="237"/>
      <c r="C1132" s="257"/>
      <c r="D1132" s="257"/>
      <c r="E1132" s="264"/>
      <c r="F1132" s="264"/>
      <c r="G1132" s="253" t="str">
        <f t="shared" si="124"/>
        <v/>
      </c>
      <c r="H1132" s="31" t="str">
        <f>IF(AND(B1132=H$1),LOOKUP(9.99999999999999E+307,$H$2:H1131)+1,"")</f>
        <v/>
      </c>
      <c r="I1132" s="31" t="str">
        <f>IF(AND(B1132=I$1),LOOKUP(9.99999999999999E+307,$I$2:I1131)+1,"")</f>
        <v/>
      </c>
      <c r="J1132" s="31">
        <f>IF(AND(B1132=J$1),LOOKUP(9.99999999999999E+307,$J$2:J1131)+1,"")</f>
        <v>966</v>
      </c>
      <c r="K1132" s="31">
        <f>IF(AND(B1132=K$1),LOOKUP(9.99999999999999E+307,$K$2:K1131)+1,"")</f>
        <v>966</v>
      </c>
      <c r="L1132" s="31">
        <f>IF(AND(B1132=L$1),LOOKUP(9.99999999999999E+307,$L$2:L1131)+1,"")</f>
        <v>966</v>
      </c>
      <c r="M1132" s="31">
        <f>IF(AND(B1132=M$1),LOOKUP(9.99999999999999E+307,$M$2:M1131)+1,"")</f>
        <v>966</v>
      </c>
      <c r="N1132" s="31" t="e">
        <f>IF(AND(B1132=N$1),LOOKUP(9.99999999999999E+307,$N$2:N1131)+1,"")</f>
        <v>#REF!</v>
      </c>
      <c r="O1132" s="31" t="e">
        <f>IF(AND($B1132=O$1),LOOKUP(9.99999999999999E+307,$O$2:O1131)+1,"")</f>
        <v>#REF!</v>
      </c>
      <c r="P1132" s="31" t="e">
        <f>IF(AND($B1132=P$1),LOOKUP(9.99999999999999E+307,$P$2:P1131)+1,"")</f>
        <v>#REF!</v>
      </c>
      <c r="Q1132" s="31" t="e">
        <f>IF(AND($B1132=Q$1),LOOKUP(9.99999999999999E+307,$Q$2:Q1131)+1,"")</f>
        <v>#REF!</v>
      </c>
      <c r="R1132" s="31">
        <f>IF(AND($B1132=R$1),LOOKUP(9.99999999999999E+307,$R$2:R1131)+1,"")</f>
        <v>966</v>
      </c>
      <c r="S1132" s="31">
        <f>IF(AND($B1132=S$1),LOOKUP(9.99999999999999E+307,$S$2:S1131)+1,"")</f>
        <v>966</v>
      </c>
      <c r="T1132" s="265"/>
      <c r="U1132" s="265"/>
      <c r="V1132" s="265"/>
      <c r="AA1132" s="254" t="str">
        <f t="shared" si="125"/>
        <v/>
      </c>
      <c r="AB1132" s="254" t="str">
        <f t="shared" si="126"/>
        <v/>
      </c>
      <c r="AC1132" s="255">
        <f t="shared" si="122"/>
        <v>0</v>
      </c>
      <c r="AD1132" s="255">
        <f t="shared" si="123"/>
        <v>3836</v>
      </c>
      <c r="AE1132" s="256" t="str">
        <f t="shared" si="127"/>
        <v/>
      </c>
      <c r="AF1132" s="252" t="str">
        <f t="shared" si="121"/>
        <v>-</v>
      </c>
    </row>
    <row r="1133" spans="1:32" ht="20.149999999999999" customHeight="1" x14ac:dyDescent="0.75">
      <c r="A1133" s="31">
        <v>1131</v>
      </c>
      <c r="B1133" s="237"/>
      <c r="C1133" s="257"/>
      <c r="D1133" s="257"/>
      <c r="E1133" s="264"/>
      <c r="F1133" s="264"/>
      <c r="G1133" s="253" t="str">
        <f t="shared" si="124"/>
        <v/>
      </c>
      <c r="H1133" s="31" t="str">
        <f>IF(AND(B1133=H$1),LOOKUP(9.99999999999999E+307,$H$2:H1132)+1,"")</f>
        <v/>
      </c>
      <c r="I1133" s="31" t="str">
        <f>IF(AND(B1133=I$1),LOOKUP(9.99999999999999E+307,$I$2:I1132)+1,"")</f>
        <v/>
      </c>
      <c r="J1133" s="31">
        <f>IF(AND(B1133=J$1),LOOKUP(9.99999999999999E+307,$J$2:J1132)+1,"")</f>
        <v>967</v>
      </c>
      <c r="K1133" s="31">
        <f>IF(AND(B1133=K$1),LOOKUP(9.99999999999999E+307,$K$2:K1132)+1,"")</f>
        <v>967</v>
      </c>
      <c r="L1133" s="31">
        <f>IF(AND(B1133=L$1),LOOKUP(9.99999999999999E+307,$L$2:L1132)+1,"")</f>
        <v>967</v>
      </c>
      <c r="M1133" s="31">
        <f>IF(AND(B1133=M$1),LOOKUP(9.99999999999999E+307,$M$2:M1132)+1,"")</f>
        <v>967</v>
      </c>
      <c r="N1133" s="31" t="e">
        <f>IF(AND(B1133=N$1),LOOKUP(9.99999999999999E+307,$N$2:N1132)+1,"")</f>
        <v>#REF!</v>
      </c>
      <c r="O1133" s="31" t="e">
        <f>IF(AND($B1133=O$1),LOOKUP(9.99999999999999E+307,$O$2:O1132)+1,"")</f>
        <v>#REF!</v>
      </c>
      <c r="P1133" s="31" t="e">
        <f>IF(AND($B1133=P$1),LOOKUP(9.99999999999999E+307,$P$2:P1132)+1,"")</f>
        <v>#REF!</v>
      </c>
      <c r="Q1133" s="31" t="e">
        <f>IF(AND($B1133=Q$1),LOOKUP(9.99999999999999E+307,$Q$2:Q1132)+1,"")</f>
        <v>#REF!</v>
      </c>
      <c r="R1133" s="31">
        <f>IF(AND($B1133=R$1),LOOKUP(9.99999999999999E+307,$R$2:R1132)+1,"")</f>
        <v>967</v>
      </c>
      <c r="S1133" s="31">
        <f>IF(AND($B1133=S$1),LOOKUP(9.99999999999999E+307,$S$2:S1132)+1,"")</f>
        <v>967</v>
      </c>
      <c r="T1133" s="265"/>
      <c r="U1133" s="265"/>
      <c r="V1133" s="265"/>
      <c r="AA1133" s="254" t="str">
        <f t="shared" si="125"/>
        <v/>
      </c>
      <c r="AB1133" s="254" t="str">
        <f t="shared" si="126"/>
        <v/>
      </c>
      <c r="AC1133" s="255">
        <f t="shared" si="122"/>
        <v>0</v>
      </c>
      <c r="AD1133" s="255">
        <f t="shared" si="123"/>
        <v>3836</v>
      </c>
      <c r="AE1133" s="256" t="str">
        <f t="shared" si="127"/>
        <v/>
      </c>
      <c r="AF1133" s="252" t="str">
        <f t="shared" si="121"/>
        <v>-</v>
      </c>
    </row>
    <row r="1134" spans="1:32" ht="20.149999999999999" customHeight="1" x14ac:dyDescent="0.75">
      <c r="A1134" s="31">
        <v>1132</v>
      </c>
      <c r="B1134" s="237"/>
      <c r="C1134" s="257"/>
      <c r="D1134" s="257"/>
      <c r="E1134" s="264"/>
      <c r="F1134" s="264"/>
      <c r="G1134" s="253" t="str">
        <f t="shared" si="124"/>
        <v/>
      </c>
      <c r="H1134" s="31" t="str">
        <f>IF(AND(B1134=H$1),LOOKUP(9.99999999999999E+307,$H$2:H1133)+1,"")</f>
        <v/>
      </c>
      <c r="I1134" s="31" t="str">
        <f>IF(AND(B1134=I$1),LOOKUP(9.99999999999999E+307,$I$2:I1133)+1,"")</f>
        <v/>
      </c>
      <c r="J1134" s="31">
        <f>IF(AND(B1134=J$1),LOOKUP(9.99999999999999E+307,$J$2:J1133)+1,"")</f>
        <v>968</v>
      </c>
      <c r="K1134" s="31">
        <f>IF(AND(B1134=K$1),LOOKUP(9.99999999999999E+307,$K$2:K1133)+1,"")</f>
        <v>968</v>
      </c>
      <c r="L1134" s="31">
        <f>IF(AND(B1134=L$1),LOOKUP(9.99999999999999E+307,$L$2:L1133)+1,"")</f>
        <v>968</v>
      </c>
      <c r="M1134" s="31">
        <f>IF(AND(B1134=M$1),LOOKUP(9.99999999999999E+307,$M$2:M1133)+1,"")</f>
        <v>968</v>
      </c>
      <c r="N1134" s="31" t="e">
        <f>IF(AND(B1134=N$1),LOOKUP(9.99999999999999E+307,$N$2:N1133)+1,"")</f>
        <v>#REF!</v>
      </c>
      <c r="O1134" s="31" t="e">
        <f>IF(AND($B1134=O$1),LOOKUP(9.99999999999999E+307,$O$2:O1133)+1,"")</f>
        <v>#REF!</v>
      </c>
      <c r="P1134" s="31" t="e">
        <f>IF(AND($B1134=P$1),LOOKUP(9.99999999999999E+307,$P$2:P1133)+1,"")</f>
        <v>#REF!</v>
      </c>
      <c r="Q1134" s="31" t="e">
        <f>IF(AND($B1134=Q$1),LOOKUP(9.99999999999999E+307,$Q$2:Q1133)+1,"")</f>
        <v>#REF!</v>
      </c>
      <c r="R1134" s="31">
        <f>IF(AND($B1134=R$1),LOOKUP(9.99999999999999E+307,$R$2:R1133)+1,"")</f>
        <v>968</v>
      </c>
      <c r="S1134" s="31">
        <f>IF(AND($B1134=S$1),LOOKUP(9.99999999999999E+307,$S$2:S1133)+1,"")</f>
        <v>968</v>
      </c>
      <c r="T1134" s="265"/>
      <c r="U1134" s="265"/>
      <c r="V1134" s="265"/>
      <c r="AA1134" s="254" t="str">
        <f t="shared" si="125"/>
        <v/>
      </c>
      <c r="AB1134" s="254" t="str">
        <f t="shared" si="126"/>
        <v/>
      </c>
      <c r="AC1134" s="255">
        <f t="shared" si="122"/>
        <v>0</v>
      </c>
      <c r="AD1134" s="255">
        <f t="shared" si="123"/>
        <v>3836</v>
      </c>
      <c r="AE1134" s="256" t="str">
        <f t="shared" si="127"/>
        <v/>
      </c>
      <c r="AF1134" s="252" t="str">
        <f t="shared" si="121"/>
        <v>-</v>
      </c>
    </row>
    <row r="1135" spans="1:32" ht="20.149999999999999" customHeight="1" x14ac:dyDescent="0.75">
      <c r="A1135" s="31">
        <v>1133</v>
      </c>
      <c r="B1135" s="237"/>
      <c r="C1135" s="257"/>
      <c r="D1135" s="257"/>
      <c r="E1135" s="264"/>
      <c r="F1135" s="264"/>
      <c r="G1135" s="253" t="str">
        <f t="shared" si="124"/>
        <v/>
      </c>
      <c r="H1135" s="31" t="str">
        <f>IF(AND(B1135=H$1),LOOKUP(9.99999999999999E+307,$H$2:H1134)+1,"")</f>
        <v/>
      </c>
      <c r="I1135" s="31" t="str">
        <f>IF(AND(B1135=I$1),LOOKUP(9.99999999999999E+307,$I$2:I1134)+1,"")</f>
        <v/>
      </c>
      <c r="J1135" s="31">
        <f>IF(AND(B1135=J$1),LOOKUP(9.99999999999999E+307,$J$2:J1134)+1,"")</f>
        <v>969</v>
      </c>
      <c r="K1135" s="31">
        <f>IF(AND(B1135=K$1),LOOKUP(9.99999999999999E+307,$K$2:K1134)+1,"")</f>
        <v>969</v>
      </c>
      <c r="L1135" s="31">
        <f>IF(AND(B1135=L$1),LOOKUP(9.99999999999999E+307,$L$2:L1134)+1,"")</f>
        <v>969</v>
      </c>
      <c r="M1135" s="31">
        <f>IF(AND(B1135=M$1),LOOKUP(9.99999999999999E+307,$M$2:M1134)+1,"")</f>
        <v>969</v>
      </c>
      <c r="N1135" s="31" t="e">
        <f>IF(AND(B1135=N$1),LOOKUP(9.99999999999999E+307,$N$2:N1134)+1,"")</f>
        <v>#REF!</v>
      </c>
      <c r="O1135" s="31" t="e">
        <f>IF(AND($B1135=O$1),LOOKUP(9.99999999999999E+307,$O$2:O1134)+1,"")</f>
        <v>#REF!</v>
      </c>
      <c r="P1135" s="31" t="e">
        <f>IF(AND($B1135=P$1),LOOKUP(9.99999999999999E+307,$P$2:P1134)+1,"")</f>
        <v>#REF!</v>
      </c>
      <c r="Q1135" s="31" t="e">
        <f>IF(AND($B1135=Q$1),LOOKUP(9.99999999999999E+307,$Q$2:Q1134)+1,"")</f>
        <v>#REF!</v>
      </c>
      <c r="R1135" s="31">
        <f>IF(AND($B1135=R$1),LOOKUP(9.99999999999999E+307,$R$2:R1134)+1,"")</f>
        <v>969</v>
      </c>
      <c r="S1135" s="31">
        <f>IF(AND($B1135=S$1),LOOKUP(9.99999999999999E+307,$S$2:S1134)+1,"")</f>
        <v>969</v>
      </c>
      <c r="T1135" s="265"/>
      <c r="U1135" s="265"/>
      <c r="V1135" s="265"/>
      <c r="AA1135" s="254" t="str">
        <f t="shared" si="125"/>
        <v/>
      </c>
      <c r="AB1135" s="254" t="str">
        <f t="shared" si="126"/>
        <v/>
      </c>
      <c r="AC1135" s="255">
        <f t="shared" si="122"/>
        <v>0</v>
      </c>
      <c r="AD1135" s="255">
        <f t="shared" si="123"/>
        <v>3836</v>
      </c>
      <c r="AE1135" s="256" t="str">
        <f t="shared" si="127"/>
        <v/>
      </c>
      <c r="AF1135" s="252" t="str">
        <f t="shared" ref="AF1135:AF1198" si="128">CONCATENATE(B1135,"-",AE1135)</f>
        <v>-</v>
      </c>
    </row>
    <row r="1136" spans="1:32" ht="20.149999999999999" customHeight="1" x14ac:dyDescent="0.75">
      <c r="A1136" s="31">
        <v>1134</v>
      </c>
      <c r="B1136" s="237"/>
      <c r="C1136" s="257"/>
      <c r="D1136" s="257"/>
      <c r="E1136" s="264"/>
      <c r="F1136" s="264"/>
      <c r="G1136" s="253" t="str">
        <f t="shared" si="124"/>
        <v/>
      </c>
      <c r="H1136" s="31" t="str">
        <f>IF(AND(B1136=H$1),LOOKUP(9.99999999999999E+307,$H$2:H1135)+1,"")</f>
        <v/>
      </c>
      <c r="I1136" s="31" t="str">
        <f>IF(AND(B1136=I$1),LOOKUP(9.99999999999999E+307,$I$2:I1135)+1,"")</f>
        <v/>
      </c>
      <c r="J1136" s="31">
        <f>IF(AND(B1136=J$1),LOOKUP(9.99999999999999E+307,$J$2:J1135)+1,"")</f>
        <v>970</v>
      </c>
      <c r="K1136" s="31">
        <f>IF(AND(B1136=K$1),LOOKUP(9.99999999999999E+307,$K$2:K1135)+1,"")</f>
        <v>970</v>
      </c>
      <c r="L1136" s="31">
        <f>IF(AND(B1136=L$1),LOOKUP(9.99999999999999E+307,$L$2:L1135)+1,"")</f>
        <v>970</v>
      </c>
      <c r="M1136" s="31">
        <f>IF(AND(B1136=M$1),LOOKUP(9.99999999999999E+307,$M$2:M1135)+1,"")</f>
        <v>970</v>
      </c>
      <c r="N1136" s="31" t="e">
        <f>IF(AND(B1136=N$1),LOOKUP(9.99999999999999E+307,$N$2:N1135)+1,"")</f>
        <v>#REF!</v>
      </c>
      <c r="O1136" s="31" t="e">
        <f>IF(AND($B1136=O$1),LOOKUP(9.99999999999999E+307,$O$2:O1135)+1,"")</f>
        <v>#REF!</v>
      </c>
      <c r="P1136" s="31" t="e">
        <f>IF(AND($B1136=P$1),LOOKUP(9.99999999999999E+307,$P$2:P1135)+1,"")</f>
        <v>#REF!</v>
      </c>
      <c r="Q1136" s="31" t="e">
        <f>IF(AND($B1136=Q$1),LOOKUP(9.99999999999999E+307,$Q$2:Q1135)+1,"")</f>
        <v>#REF!</v>
      </c>
      <c r="R1136" s="31">
        <f>IF(AND($B1136=R$1),LOOKUP(9.99999999999999E+307,$R$2:R1135)+1,"")</f>
        <v>970</v>
      </c>
      <c r="S1136" s="31">
        <f>IF(AND($B1136=S$1),LOOKUP(9.99999999999999E+307,$S$2:S1135)+1,"")</f>
        <v>970</v>
      </c>
      <c r="T1136" s="265"/>
      <c r="U1136" s="265"/>
      <c r="V1136" s="265"/>
      <c r="AA1136" s="254" t="str">
        <f t="shared" si="125"/>
        <v/>
      </c>
      <c r="AB1136" s="254" t="str">
        <f t="shared" si="126"/>
        <v/>
      </c>
      <c r="AC1136" s="255">
        <f t="shared" si="122"/>
        <v>0</v>
      </c>
      <c r="AD1136" s="255">
        <f t="shared" si="123"/>
        <v>3836</v>
      </c>
      <c r="AE1136" s="256" t="str">
        <f t="shared" si="127"/>
        <v/>
      </c>
      <c r="AF1136" s="252" t="str">
        <f t="shared" si="128"/>
        <v>-</v>
      </c>
    </row>
    <row r="1137" spans="1:32" ht="20.149999999999999" customHeight="1" x14ac:dyDescent="0.75">
      <c r="A1137" s="31">
        <v>1135</v>
      </c>
      <c r="B1137" s="237"/>
      <c r="C1137" s="257"/>
      <c r="D1137" s="257"/>
      <c r="E1137" s="264"/>
      <c r="F1137" s="264"/>
      <c r="G1137" s="253" t="str">
        <f t="shared" si="124"/>
        <v/>
      </c>
      <c r="H1137" s="31" t="str">
        <f>IF(AND(B1137=H$1),LOOKUP(9.99999999999999E+307,$H$2:H1136)+1,"")</f>
        <v/>
      </c>
      <c r="I1137" s="31" t="str">
        <f>IF(AND(B1137=I$1),LOOKUP(9.99999999999999E+307,$I$2:I1136)+1,"")</f>
        <v/>
      </c>
      <c r="J1137" s="31">
        <f>IF(AND(B1137=J$1),LOOKUP(9.99999999999999E+307,$J$2:J1136)+1,"")</f>
        <v>971</v>
      </c>
      <c r="K1137" s="31">
        <f>IF(AND(B1137=K$1),LOOKUP(9.99999999999999E+307,$K$2:K1136)+1,"")</f>
        <v>971</v>
      </c>
      <c r="L1137" s="31">
        <f>IF(AND(B1137=L$1),LOOKUP(9.99999999999999E+307,$L$2:L1136)+1,"")</f>
        <v>971</v>
      </c>
      <c r="M1137" s="31">
        <f>IF(AND(B1137=M$1),LOOKUP(9.99999999999999E+307,$M$2:M1136)+1,"")</f>
        <v>971</v>
      </c>
      <c r="N1137" s="31" t="e">
        <f>IF(AND(B1137=N$1),LOOKUP(9.99999999999999E+307,$N$2:N1136)+1,"")</f>
        <v>#REF!</v>
      </c>
      <c r="O1137" s="31" t="e">
        <f>IF(AND($B1137=O$1),LOOKUP(9.99999999999999E+307,$O$2:O1136)+1,"")</f>
        <v>#REF!</v>
      </c>
      <c r="P1137" s="31" t="e">
        <f>IF(AND($B1137=P$1),LOOKUP(9.99999999999999E+307,$P$2:P1136)+1,"")</f>
        <v>#REF!</v>
      </c>
      <c r="Q1137" s="31" t="e">
        <f>IF(AND($B1137=Q$1),LOOKUP(9.99999999999999E+307,$Q$2:Q1136)+1,"")</f>
        <v>#REF!</v>
      </c>
      <c r="R1137" s="31">
        <f>IF(AND($B1137=R$1),LOOKUP(9.99999999999999E+307,$R$2:R1136)+1,"")</f>
        <v>971</v>
      </c>
      <c r="S1137" s="31">
        <f>IF(AND($B1137=S$1),LOOKUP(9.99999999999999E+307,$S$2:S1136)+1,"")</f>
        <v>971</v>
      </c>
      <c r="T1137" s="265"/>
      <c r="U1137" s="265"/>
      <c r="V1137" s="265"/>
      <c r="AA1137" s="254" t="str">
        <f t="shared" si="125"/>
        <v/>
      </c>
      <c r="AB1137" s="254" t="str">
        <f t="shared" si="126"/>
        <v/>
      </c>
      <c r="AC1137" s="255">
        <f t="shared" si="122"/>
        <v>0</v>
      </c>
      <c r="AD1137" s="255">
        <f t="shared" si="123"/>
        <v>3836</v>
      </c>
      <c r="AE1137" s="256" t="str">
        <f t="shared" si="127"/>
        <v/>
      </c>
      <c r="AF1137" s="252" t="str">
        <f t="shared" si="128"/>
        <v>-</v>
      </c>
    </row>
    <row r="1138" spans="1:32" ht="20.149999999999999" customHeight="1" x14ac:dyDescent="0.75">
      <c r="A1138" s="31">
        <v>1136</v>
      </c>
      <c r="B1138" s="237"/>
      <c r="C1138" s="257"/>
      <c r="D1138" s="257"/>
      <c r="E1138" s="262"/>
      <c r="F1138" s="262"/>
      <c r="G1138" s="253" t="str">
        <f t="shared" si="124"/>
        <v/>
      </c>
      <c r="H1138" s="31" t="str">
        <f>IF(AND(B1138=H$1),LOOKUP(9.99999999999999E+307,$H$2:H1137)+1,"")</f>
        <v/>
      </c>
      <c r="I1138" s="31" t="str">
        <f>IF(AND(B1138=I$1),LOOKUP(9.99999999999999E+307,$I$2:I1137)+1,"")</f>
        <v/>
      </c>
      <c r="J1138" s="31">
        <f>IF(AND(B1138=J$1),LOOKUP(9.99999999999999E+307,$J$2:J1137)+1,"")</f>
        <v>972</v>
      </c>
      <c r="K1138" s="31">
        <f>IF(AND(B1138=K$1),LOOKUP(9.99999999999999E+307,$K$2:K1137)+1,"")</f>
        <v>972</v>
      </c>
      <c r="L1138" s="31">
        <f>IF(AND(B1138=L$1),LOOKUP(9.99999999999999E+307,$L$2:L1137)+1,"")</f>
        <v>972</v>
      </c>
      <c r="M1138" s="31">
        <f>IF(AND(B1138=M$1),LOOKUP(9.99999999999999E+307,$M$2:M1137)+1,"")</f>
        <v>972</v>
      </c>
      <c r="N1138" s="31" t="e">
        <f>IF(AND(B1138=N$1),LOOKUP(9.99999999999999E+307,$N$2:N1137)+1,"")</f>
        <v>#REF!</v>
      </c>
      <c r="O1138" s="31" t="e">
        <f>IF(AND($B1138=O$1),LOOKUP(9.99999999999999E+307,$O$2:O1137)+1,"")</f>
        <v>#REF!</v>
      </c>
      <c r="P1138" s="31" t="e">
        <f>IF(AND($B1138=P$1),LOOKUP(9.99999999999999E+307,$P$2:P1137)+1,"")</f>
        <v>#REF!</v>
      </c>
      <c r="Q1138" s="31" t="e">
        <f>IF(AND($B1138=Q$1),LOOKUP(9.99999999999999E+307,$Q$2:Q1137)+1,"")</f>
        <v>#REF!</v>
      </c>
      <c r="R1138" s="31">
        <f>IF(AND($B1138=R$1),LOOKUP(9.99999999999999E+307,$R$2:R1137)+1,"")</f>
        <v>972</v>
      </c>
      <c r="S1138" s="31">
        <f>IF(AND($B1138=S$1),LOOKUP(9.99999999999999E+307,$S$2:S1137)+1,"")</f>
        <v>972</v>
      </c>
      <c r="T1138" s="265"/>
      <c r="U1138" s="265"/>
      <c r="V1138" s="265"/>
      <c r="AA1138" s="254" t="str">
        <f t="shared" si="125"/>
        <v/>
      </c>
      <c r="AB1138" s="254" t="str">
        <f t="shared" si="126"/>
        <v/>
      </c>
      <c r="AC1138" s="255">
        <f t="shared" si="122"/>
        <v>0</v>
      </c>
      <c r="AD1138" s="255">
        <f t="shared" si="123"/>
        <v>3836</v>
      </c>
      <c r="AE1138" s="256" t="str">
        <f t="shared" si="127"/>
        <v/>
      </c>
      <c r="AF1138" s="252" t="str">
        <f t="shared" si="128"/>
        <v>-</v>
      </c>
    </row>
    <row r="1139" spans="1:32" ht="20.149999999999999" customHeight="1" x14ac:dyDescent="0.75">
      <c r="A1139" s="31">
        <v>1137</v>
      </c>
      <c r="B1139" s="237"/>
      <c r="C1139" s="257"/>
      <c r="D1139" s="257"/>
      <c r="E1139" s="262"/>
      <c r="F1139" s="262"/>
      <c r="G1139" s="253" t="str">
        <f t="shared" si="124"/>
        <v/>
      </c>
      <c r="H1139" s="31" t="str">
        <f>IF(AND(B1139=H$1),LOOKUP(9.99999999999999E+307,$H$2:H1138)+1,"")</f>
        <v/>
      </c>
      <c r="I1139" s="31" t="str">
        <f>IF(AND(B1139=I$1),LOOKUP(9.99999999999999E+307,$I$2:I1138)+1,"")</f>
        <v/>
      </c>
      <c r="J1139" s="31">
        <f>IF(AND(B1139=J$1),LOOKUP(9.99999999999999E+307,$J$2:J1138)+1,"")</f>
        <v>973</v>
      </c>
      <c r="K1139" s="31">
        <f>IF(AND(B1139=K$1),LOOKUP(9.99999999999999E+307,$K$2:K1138)+1,"")</f>
        <v>973</v>
      </c>
      <c r="L1139" s="31">
        <f>IF(AND(B1139=L$1),LOOKUP(9.99999999999999E+307,$L$2:L1138)+1,"")</f>
        <v>973</v>
      </c>
      <c r="M1139" s="31">
        <f>IF(AND(B1139=M$1),LOOKUP(9.99999999999999E+307,$M$2:M1138)+1,"")</f>
        <v>973</v>
      </c>
      <c r="N1139" s="31" t="e">
        <f>IF(AND(B1139=N$1),LOOKUP(9.99999999999999E+307,$N$2:N1138)+1,"")</f>
        <v>#REF!</v>
      </c>
      <c r="O1139" s="31" t="e">
        <f>IF(AND($B1139=O$1),LOOKUP(9.99999999999999E+307,$O$2:O1138)+1,"")</f>
        <v>#REF!</v>
      </c>
      <c r="P1139" s="31" t="e">
        <f>IF(AND($B1139=P$1),LOOKUP(9.99999999999999E+307,$P$2:P1138)+1,"")</f>
        <v>#REF!</v>
      </c>
      <c r="Q1139" s="31" t="e">
        <f>IF(AND($B1139=Q$1),LOOKUP(9.99999999999999E+307,$Q$2:Q1138)+1,"")</f>
        <v>#REF!</v>
      </c>
      <c r="R1139" s="31">
        <f>IF(AND($B1139=R$1),LOOKUP(9.99999999999999E+307,$R$2:R1138)+1,"")</f>
        <v>973</v>
      </c>
      <c r="S1139" s="31">
        <f>IF(AND($B1139=S$1),LOOKUP(9.99999999999999E+307,$S$2:S1138)+1,"")</f>
        <v>973</v>
      </c>
      <c r="T1139" s="265"/>
      <c r="U1139" s="265"/>
      <c r="V1139" s="265"/>
      <c r="AA1139" s="254" t="str">
        <f t="shared" si="125"/>
        <v/>
      </c>
      <c r="AB1139" s="254" t="str">
        <f t="shared" si="126"/>
        <v/>
      </c>
      <c r="AC1139" s="255">
        <f t="shared" si="122"/>
        <v>0</v>
      </c>
      <c r="AD1139" s="255">
        <f t="shared" si="123"/>
        <v>3836</v>
      </c>
      <c r="AE1139" s="256" t="str">
        <f t="shared" si="127"/>
        <v/>
      </c>
      <c r="AF1139" s="252" t="str">
        <f t="shared" si="128"/>
        <v>-</v>
      </c>
    </row>
    <row r="1140" spans="1:32" ht="20.149999999999999" customHeight="1" x14ac:dyDescent="0.75">
      <c r="A1140" s="31">
        <v>1138</v>
      </c>
      <c r="B1140" s="237"/>
      <c r="C1140" s="257"/>
      <c r="D1140" s="257"/>
      <c r="E1140" s="262"/>
      <c r="F1140" s="262"/>
      <c r="G1140" s="253" t="str">
        <f t="shared" si="124"/>
        <v/>
      </c>
      <c r="H1140" s="31" t="str">
        <f>IF(AND(B1140=H$1),LOOKUP(9.99999999999999E+307,$H$2:H1139)+1,"")</f>
        <v/>
      </c>
      <c r="I1140" s="31" t="str">
        <f>IF(AND(B1140=I$1),LOOKUP(9.99999999999999E+307,$I$2:I1139)+1,"")</f>
        <v/>
      </c>
      <c r="J1140" s="31">
        <f>IF(AND(B1140=J$1),LOOKUP(9.99999999999999E+307,$J$2:J1139)+1,"")</f>
        <v>974</v>
      </c>
      <c r="K1140" s="31">
        <f>IF(AND(B1140=K$1),LOOKUP(9.99999999999999E+307,$K$2:K1139)+1,"")</f>
        <v>974</v>
      </c>
      <c r="L1140" s="31">
        <f>IF(AND(B1140=L$1),LOOKUP(9.99999999999999E+307,$L$2:L1139)+1,"")</f>
        <v>974</v>
      </c>
      <c r="M1140" s="31">
        <f>IF(AND(B1140=M$1),LOOKUP(9.99999999999999E+307,$M$2:M1139)+1,"")</f>
        <v>974</v>
      </c>
      <c r="N1140" s="31" t="e">
        <f>IF(AND(B1140=N$1),LOOKUP(9.99999999999999E+307,$N$2:N1139)+1,"")</f>
        <v>#REF!</v>
      </c>
      <c r="O1140" s="31" t="e">
        <f>IF(AND($B1140=O$1),LOOKUP(9.99999999999999E+307,$O$2:O1139)+1,"")</f>
        <v>#REF!</v>
      </c>
      <c r="P1140" s="31" t="e">
        <f>IF(AND($B1140=P$1),LOOKUP(9.99999999999999E+307,$P$2:P1139)+1,"")</f>
        <v>#REF!</v>
      </c>
      <c r="Q1140" s="31" t="e">
        <f>IF(AND($B1140=Q$1),LOOKUP(9.99999999999999E+307,$Q$2:Q1139)+1,"")</f>
        <v>#REF!</v>
      </c>
      <c r="R1140" s="31">
        <f>IF(AND($B1140=R$1),LOOKUP(9.99999999999999E+307,$R$2:R1139)+1,"")</f>
        <v>974</v>
      </c>
      <c r="S1140" s="31">
        <f>IF(AND($B1140=S$1),LOOKUP(9.99999999999999E+307,$S$2:S1139)+1,"")</f>
        <v>974</v>
      </c>
      <c r="T1140" s="265"/>
      <c r="U1140" s="265"/>
      <c r="V1140" s="265"/>
      <c r="AA1140" s="254" t="str">
        <f t="shared" si="125"/>
        <v/>
      </c>
      <c r="AB1140" s="254" t="str">
        <f t="shared" si="126"/>
        <v/>
      </c>
      <c r="AC1140" s="255">
        <f t="shared" si="122"/>
        <v>0</v>
      </c>
      <c r="AD1140" s="255">
        <f t="shared" si="123"/>
        <v>3836</v>
      </c>
      <c r="AE1140" s="256" t="str">
        <f t="shared" si="127"/>
        <v/>
      </c>
      <c r="AF1140" s="252" t="str">
        <f t="shared" si="128"/>
        <v>-</v>
      </c>
    </row>
    <row r="1141" spans="1:32" ht="20.149999999999999" customHeight="1" x14ac:dyDescent="0.75">
      <c r="A1141" s="31">
        <v>1139</v>
      </c>
      <c r="B1141" s="237"/>
      <c r="C1141" s="257"/>
      <c r="D1141" s="257"/>
      <c r="E1141" s="262"/>
      <c r="F1141" s="262"/>
      <c r="G1141" s="253" t="str">
        <f t="shared" si="124"/>
        <v/>
      </c>
      <c r="H1141" s="31" t="str">
        <f>IF(AND(B1141=H$1),LOOKUP(9.99999999999999E+307,$H$2:H1140)+1,"")</f>
        <v/>
      </c>
      <c r="I1141" s="31" t="str">
        <f>IF(AND(B1141=I$1),LOOKUP(9.99999999999999E+307,$I$2:I1140)+1,"")</f>
        <v/>
      </c>
      <c r="J1141" s="31">
        <f>IF(AND(B1141=J$1),LOOKUP(9.99999999999999E+307,$J$2:J1140)+1,"")</f>
        <v>975</v>
      </c>
      <c r="K1141" s="31">
        <f>IF(AND(B1141=K$1),LOOKUP(9.99999999999999E+307,$K$2:K1140)+1,"")</f>
        <v>975</v>
      </c>
      <c r="L1141" s="31">
        <f>IF(AND(B1141=L$1),LOOKUP(9.99999999999999E+307,$L$2:L1140)+1,"")</f>
        <v>975</v>
      </c>
      <c r="M1141" s="31">
        <f>IF(AND(B1141=M$1),LOOKUP(9.99999999999999E+307,$M$2:M1140)+1,"")</f>
        <v>975</v>
      </c>
      <c r="N1141" s="31" t="e">
        <f>IF(AND(B1141=N$1),LOOKUP(9.99999999999999E+307,$N$2:N1140)+1,"")</f>
        <v>#REF!</v>
      </c>
      <c r="O1141" s="31" t="e">
        <f>IF(AND($B1141=O$1),LOOKUP(9.99999999999999E+307,$O$2:O1140)+1,"")</f>
        <v>#REF!</v>
      </c>
      <c r="P1141" s="31" t="e">
        <f>IF(AND($B1141=P$1),LOOKUP(9.99999999999999E+307,$P$2:P1140)+1,"")</f>
        <v>#REF!</v>
      </c>
      <c r="Q1141" s="31" t="e">
        <f>IF(AND($B1141=Q$1),LOOKUP(9.99999999999999E+307,$Q$2:Q1140)+1,"")</f>
        <v>#REF!</v>
      </c>
      <c r="R1141" s="31">
        <f>IF(AND($B1141=R$1),LOOKUP(9.99999999999999E+307,$R$2:R1140)+1,"")</f>
        <v>975</v>
      </c>
      <c r="S1141" s="31">
        <f>IF(AND($B1141=S$1),LOOKUP(9.99999999999999E+307,$S$2:S1140)+1,"")</f>
        <v>975</v>
      </c>
      <c r="T1141" s="265"/>
      <c r="U1141" s="265"/>
      <c r="V1141" s="265"/>
      <c r="AA1141" s="254" t="str">
        <f t="shared" si="125"/>
        <v/>
      </c>
      <c r="AB1141" s="254" t="str">
        <f t="shared" si="126"/>
        <v/>
      </c>
      <c r="AC1141" s="255">
        <f t="shared" si="122"/>
        <v>0</v>
      </c>
      <c r="AD1141" s="255">
        <f t="shared" si="123"/>
        <v>3836</v>
      </c>
      <c r="AE1141" s="256" t="str">
        <f t="shared" si="127"/>
        <v/>
      </c>
      <c r="AF1141" s="252" t="str">
        <f t="shared" si="128"/>
        <v>-</v>
      </c>
    </row>
    <row r="1142" spans="1:32" ht="20.149999999999999" customHeight="1" x14ac:dyDescent="0.75">
      <c r="A1142" s="31">
        <v>1140</v>
      </c>
      <c r="B1142" s="237"/>
      <c r="C1142" s="257"/>
      <c r="D1142" s="257"/>
      <c r="E1142" s="262"/>
      <c r="F1142" s="262"/>
      <c r="G1142" s="253" t="str">
        <f t="shared" si="124"/>
        <v/>
      </c>
      <c r="H1142" s="31" t="str">
        <f>IF(AND(B1142=H$1),LOOKUP(9.99999999999999E+307,$H$2:H1141)+1,"")</f>
        <v/>
      </c>
      <c r="I1142" s="31" t="str">
        <f>IF(AND(B1142=I$1),LOOKUP(9.99999999999999E+307,$I$2:I1141)+1,"")</f>
        <v/>
      </c>
      <c r="J1142" s="31">
        <f>IF(AND(B1142=J$1),LOOKUP(9.99999999999999E+307,$J$2:J1141)+1,"")</f>
        <v>976</v>
      </c>
      <c r="K1142" s="31">
        <f>IF(AND(B1142=K$1),LOOKUP(9.99999999999999E+307,$K$2:K1141)+1,"")</f>
        <v>976</v>
      </c>
      <c r="L1142" s="31">
        <f>IF(AND(B1142=L$1),LOOKUP(9.99999999999999E+307,$L$2:L1141)+1,"")</f>
        <v>976</v>
      </c>
      <c r="M1142" s="31">
        <f>IF(AND(B1142=M$1),LOOKUP(9.99999999999999E+307,$M$2:M1141)+1,"")</f>
        <v>976</v>
      </c>
      <c r="N1142" s="31" t="e">
        <f>IF(AND(B1142=N$1),LOOKUP(9.99999999999999E+307,$N$2:N1141)+1,"")</f>
        <v>#REF!</v>
      </c>
      <c r="O1142" s="31" t="e">
        <f>IF(AND($B1142=O$1),LOOKUP(9.99999999999999E+307,$O$2:O1141)+1,"")</f>
        <v>#REF!</v>
      </c>
      <c r="P1142" s="31" t="e">
        <f>IF(AND($B1142=P$1),LOOKUP(9.99999999999999E+307,$P$2:P1141)+1,"")</f>
        <v>#REF!</v>
      </c>
      <c r="Q1142" s="31" t="e">
        <f>IF(AND($B1142=Q$1),LOOKUP(9.99999999999999E+307,$Q$2:Q1141)+1,"")</f>
        <v>#REF!</v>
      </c>
      <c r="R1142" s="31">
        <f>IF(AND($B1142=R$1),LOOKUP(9.99999999999999E+307,$R$2:R1141)+1,"")</f>
        <v>976</v>
      </c>
      <c r="S1142" s="31">
        <f>IF(AND($B1142=S$1),LOOKUP(9.99999999999999E+307,$S$2:S1141)+1,"")</f>
        <v>976</v>
      </c>
      <c r="T1142" s="265"/>
      <c r="U1142" s="265"/>
      <c r="V1142" s="265"/>
      <c r="AA1142" s="254" t="str">
        <f t="shared" si="125"/>
        <v/>
      </c>
      <c r="AB1142" s="254" t="str">
        <f t="shared" si="126"/>
        <v/>
      </c>
      <c r="AC1142" s="255">
        <f t="shared" si="122"/>
        <v>0</v>
      </c>
      <c r="AD1142" s="255">
        <f t="shared" si="123"/>
        <v>3836</v>
      </c>
      <c r="AE1142" s="256" t="str">
        <f t="shared" si="127"/>
        <v/>
      </c>
      <c r="AF1142" s="252" t="str">
        <f t="shared" si="128"/>
        <v>-</v>
      </c>
    </row>
    <row r="1143" spans="1:32" ht="20.149999999999999" customHeight="1" x14ac:dyDescent="0.75">
      <c r="A1143" s="31">
        <v>1141</v>
      </c>
      <c r="B1143" s="237"/>
      <c r="C1143" s="257"/>
      <c r="D1143" s="257"/>
      <c r="E1143" s="262"/>
      <c r="F1143" s="262"/>
      <c r="G1143" s="253" t="str">
        <f t="shared" si="124"/>
        <v/>
      </c>
      <c r="H1143" s="31" t="str">
        <f>IF(AND(B1143=H$1),LOOKUP(9.99999999999999E+307,$H$2:H1142)+1,"")</f>
        <v/>
      </c>
      <c r="I1143" s="31" t="str">
        <f>IF(AND(B1143=I$1),LOOKUP(9.99999999999999E+307,$I$2:I1142)+1,"")</f>
        <v/>
      </c>
      <c r="J1143" s="31">
        <f>IF(AND(B1143=J$1),LOOKUP(9.99999999999999E+307,$J$2:J1142)+1,"")</f>
        <v>977</v>
      </c>
      <c r="K1143" s="31">
        <f>IF(AND(B1143=K$1),LOOKUP(9.99999999999999E+307,$K$2:K1142)+1,"")</f>
        <v>977</v>
      </c>
      <c r="L1143" s="31">
        <f>IF(AND(B1143=L$1),LOOKUP(9.99999999999999E+307,$L$2:L1142)+1,"")</f>
        <v>977</v>
      </c>
      <c r="M1143" s="31">
        <f>IF(AND(B1143=M$1),LOOKUP(9.99999999999999E+307,$M$2:M1142)+1,"")</f>
        <v>977</v>
      </c>
      <c r="N1143" s="31" t="e">
        <f>IF(AND(B1143=N$1),LOOKUP(9.99999999999999E+307,$N$2:N1142)+1,"")</f>
        <v>#REF!</v>
      </c>
      <c r="O1143" s="31" t="e">
        <f>IF(AND($B1143=O$1),LOOKUP(9.99999999999999E+307,$O$2:O1142)+1,"")</f>
        <v>#REF!</v>
      </c>
      <c r="P1143" s="31" t="e">
        <f>IF(AND($B1143=P$1),LOOKUP(9.99999999999999E+307,$P$2:P1142)+1,"")</f>
        <v>#REF!</v>
      </c>
      <c r="Q1143" s="31" t="e">
        <f>IF(AND($B1143=Q$1),LOOKUP(9.99999999999999E+307,$Q$2:Q1142)+1,"")</f>
        <v>#REF!</v>
      </c>
      <c r="R1143" s="31">
        <f>IF(AND($B1143=R$1),LOOKUP(9.99999999999999E+307,$R$2:R1142)+1,"")</f>
        <v>977</v>
      </c>
      <c r="S1143" s="31">
        <f>IF(AND($B1143=S$1),LOOKUP(9.99999999999999E+307,$S$2:S1142)+1,"")</f>
        <v>977</v>
      </c>
      <c r="T1143" s="265"/>
      <c r="U1143" s="265"/>
      <c r="V1143" s="265"/>
      <c r="AA1143" s="254" t="str">
        <f t="shared" si="125"/>
        <v/>
      </c>
      <c r="AB1143" s="254" t="str">
        <f t="shared" si="126"/>
        <v/>
      </c>
      <c r="AC1143" s="255">
        <f t="shared" si="122"/>
        <v>0</v>
      </c>
      <c r="AD1143" s="255">
        <f t="shared" si="123"/>
        <v>3836</v>
      </c>
      <c r="AE1143" s="256" t="str">
        <f t="shared" si="127"/>
        <v/>
      </c>
      <c r="AF1143" s="252" t="str">
        <f t="shared" si="128"/>
        <v>-</v>
      </c>
    </row>
    <row r="1144" spans="1:32" ht="20.149999999999999" customHeight="1" x14ac:dyDescent="0.75">
      <c r="A1144" s="31">
        <v>1142</v>
      </c>
      <c r="B1144" s="237"/>
      <c r="C1144" s="257"/>
      <c r="D1144" s="257"/>
      <c r="E1144" s="262"/>
      <c r="F1144" s="262"/>
      <c r="G1144" s="253" t="str">
        <f t="shared" si="124"/>
        <v/>
      </c>
      <c r="H1144" s="31" t="str">
        <f>IF(AND(B1144=H$1),LOOKUP(9.99999999999999E+307,$H$2:H1143)+1,"")</f>
        <v/>
      </c>
      <c r="I1144" s="31" t="str">
        <f>IF(AND(B1144=I$1),LOOKUP(9.99999999999999E+307,$I$2:I1143)+1,"")</f>
        <v/>
      </c>
      <c r="J1144" s="31">
        <f>IF(AND(B1144=J$1),LOOKUP(9.99999999999999E+307,$J$2:J1143)+1,"")</f>
        <v>978</v>
      </c>
      <c r="K1144" s="31">
        <f>IF(AND(B1144=K$1),LOOKUP(9.99999999999999E+307,$K$2:K1143)+1,"")</f>
        <v>978</v>
      </c>
      <c r="L1144" s="31">
        <f>IF(AND(B1144=L$1),LOOKUP(9.99999999999999E+307,$L$2:L1143)+1,"")</f>
        <v>978</v>
      </c>
      <c r="M1144" s="31">
        <f>IF(AND(B1144=M$1),LOOKUP(9.99999999999999E+307,$M$2:M1143)+1,"")</f>
        <v>978</v>
      </c>
      <c r="N1144" s="31" t="e">
        <f>IF(AND(B1144=N$1),LOOKUP(9.99999999999999E+307,$N$2:N1143)+1,"")</f>
        <v>#REF!</v>
      </c>
      <c r="O1144" s="31" t="e">
        <f>IF(AND($B1144=O$1),LOOKUP(9.99999999999999E+307,$O$2:O1143)+1,"")</f>
        <v>#REF!</v>
      </c>
      <c r="P1144" s="31" t="e">
        <f>IF(AND($B1144=P$1),LOOKUP(9.99999999999999E+307,$P$2:P1143)+1,"")</f>
        <v>#REF!</v>
      </c>
      <c r="Q1144" s="31" t="e">
        <f>IF(AND($B1144=Q$1),LOOKUP(9.99999999999999E+307,$Q$2:Q1143)+1,"")</f>
        <v>#REF!</v>
      </c>
      <c r="R1144" s="31">
        <f>IF(AND($B1144=R$1),LOOKUP(9.99999999999999E+307,$R$2:R1143)+1,"")</f>
        <v>978</v>
      </c>
      <c r="S1144" s="31">
        <f>IF(AND($B1144=S$1),LOOKUP(9.99999999999999E+307,$S$2:S1143)+1,"")</f>
        <v>978</v>
      </c>
      <c r="T1144" s="265"/>
      <c r="U1144" s="265"/>
      <c r="V1144" s="265"/>
      <c r="AA1144" s="254" t="str">
        <f t="shared" si="125"/>
        <v/>
      </c>
      <c r="AB1144" s="254" t="str">
        <f t="shared" si="126"/>
        <v/>
      </c>
      <c r="AC1144" s="255">
        <f t="shared" si="122"/>
        <v>0</v>
      </c>
      <c r="AD1144" s="255">
        <f t="shared" si="123"/>
        <v>3836</v>
      </c>
      <c r="AE1144" s="256" t="str">
        <f t="shared" si="127"/>
        <v/>
      </c>
      <c r="AF1144" s="252" t="str">
        <f t="shared" si="128"/>
        <v>-</v>
      </c>
    </row>
    <row r="1145" spans="1:32" ht="20.149999999999999" customHeight="1" x14ac:dyDescent="0.75">
      <c r="A1145" s="31">
        <v>1143</v>
      </c>
      <c r="B1145" s="237"/>
      <c r="C1145" s="257"/>
      <c r="D1145" s="257"/>
      <c r="E1145" s="262"/>
      <c r="F1145" s="262"/>
      <c r="G1145" s="253" t="str">
        <f t="shared" si="124"/>
        <v/>
      </c>
      <c r="H1145" s="31" t="str">
        <f>IF(AND(B1145=H$1),LOOKUP(9.99999999999999E+307,$H$2:H1144)+1,"")</f>
        <v/>
      </c>
      <c r="I1145" s="31" t="str">
        <f>IF(AND(B1145=I$1),LOOKUP(9.99999999999999E+307,$I$2:I1144)+1,"")</f>
        <v/>
      </c>
      <c r="J1145" s="31">
        <f>IF(AND(B1145=J$1),LOOKUP(9.99999999999999E+307,$J$2:J1144)+1,"")</f>
        <v>979</v>
      </c>
      <c r="K1145" s="31">
        <f>IF(AND(B1145=K$1),LOOKUP(9.99999999999999E+307,$K$2:K1144)+1,"")</f>
        <v>979</v>
      </c>
      <c r="L1145" s="31">
        <f>IF(AND(B1145=L$1),LOOKUP(9.99999999999999E+307,$L$2:L1144)+1,"")</f>
        <v>979</v>
      </c>
      <c r="M1145" s="31">
        <f>IF(AND(B1145=M$1),LOOKUP(9.99999999999999E+307,$M$2:M1144)+1,"")</f>
        <v>979</v>
      </c>
      <c r="N1145" s="31" t="e">
        <f>IF(AND(B1145=N$1),LOOKUP(9.99999999999999E+307,$N$2:N1144)+1,"")</f>
        <v>#REF!</v>
      </c>
      <c r="O1145" s="31" t="e">
        <f>IF(AND($B1145=O$1),LOOKUP(9.99999999999999E+307,$O$2:O1144)+1,"")</f>
        <v>#REF!</v>
      </c>
      <c r="P1145" s="31" t="e">
        <f>IF(AND($B1145=P$1),LOOKUP(9.99999999999999E+307,$P$2:P1144)+1,"")</f>
        <v>#REF!</v>
      </c>
      <c r="Q1145" s="31" t="e">
        <f>IF(AND($B1145=Q$1),LOOKUP(9.99999999999999E+307,$Q$2:Q1144)+1,"")</f>
        <v>#REF!</v>
      </c>
      <c r="R1145" s="31">
        <f>IF(AND($B1145=R$1),LOOKUP(9.99999999999999E+307,$R$2:R1144)+1,"")</f>
        <v>979</v>
      </c>
      <c r="S1145" s="31">
        <f>IF(AND($B1145=S$1),LOOKUP(9.99999999999999E+307,$S$2:S1144)+1,"")</f>
        <v>979</v>
      </c>
      <c r="T1145" s="265"/>
      <c r="U1145" s="265"/>
      <c r="V1145" s="265"/>
      <c r="AA1145" s="254" t="str">
        <f t="shared" si="125"/>
        <v/>
      </c>
      <c r="AB1145" s="254" t="str">
        <f t="shared" si="126"/>
        <v/>
      </c>
      <c r="AC1145" s="255">
        <f t="shared" si="122"/>
        <v>0</v>
      </c>
      <c r="AD1145" s="255">
        <f t="shared" si="123"/>
        <v>3836</v>
      </c>
      <c r="AE1145" s="256" t="str">
        <f t="shared" si="127"/>
        <v/>
      </c>
      <c r="AF1145" s="252" t="str">
        <f t="shared" si="128"/>
        <v>-</v>
      </c>
    </row>
    <row r="1146" spans="1:32" ht="20.149999999999999" customHeight="1" x14ac:dyDescent="0.75">
      <c r="A1146" s="31">
        <v>1144</v>
      </c>
      <c r="B1146" s="237"/>
      <c r="C1146" s="257"/>
      <c r="D1146" s="257"/>
      <c r="E1146" s="262"/>
      <c r="F1146" s="262"/>
      <c r="G1146" s="253" t="str">
        <f t="shared" si="124"/>
        <v/>
      </c>
      <c r="H1146" s="31" t="str">
        <f>IF(AND(B1146=H$1),LOOKUP(9.99999999999999E+307,$H$2:H1145)+1,"")</f>
        <v/>
      </c>
      <c r="I1146" s="31" t="str">
        <f>IF(AND(B1146=I$1),LOOKUP(9.99999999999999E+307,$I$2:I1145)+1,"")</f>
        <v/>
      </c>
      <c r="J1146" s="31">
        <f>IF(AND(B1146=J$1),LOOKUP(9.99999999999999E+307,$J$2:J1145)+1,"")</f>
        <v>980</v>
      </c>
      <c r="K1146" s="31">
        <f>IF(AND(B1146=K$1),LOOKUP(9.99999999999999E+307,$K$2:K1145)+1,"")</f>
        <v>980</v>
      </c>
      <c r="L1146" s="31">
        <f>IF(AND(B1146=L$1),LOOKUP(9.99999999999999E+307,$L$2:L1145)+1,"")</f>
        <v>980</v>
      </c>
      <c r="M1146" s="31">
        <f>IF(AND(B1146=M$1),LOOKUP(9.99999999999999E+307,$M$2:M1145)+1,"")</f>
        <v>980</v>
      </c>
      <c r="N1146" s="31" t="e">
        <f>IF(AND(B1146=N$1),LOOKUP(9.99999999999999E+307,$N$2:N1145)+1,"")</f>
        <v>#REF!</v>
      </c>
      <c r="O1146" s="31" t="e">
        <f>IF(AND($B1146=O$1),LOOKUP(9.99999999999999E+307,$O$2:O1145)+1,"")</f>
        <v>#REF!</v>
      </c>
      <c r="P1146" s="31" t="e">
        <f>IF(AND($B1146=P$1),LOOKUP(9.99999999999999E+307,$P$2:P1145)+1,"")</f>
        <v>#REF!</v>
      </c>
      <c r="Q1146" s="31" t="e">
        <f>IF(AND($B1146=Q$1),LOOKUP(9.99999999999999E+307,$Q$2:Q1145)+1,"")</f>
        <v>#REF!</v>
      </c>
      <c r="R1146" s="31">
        <f>IF(AND($B1146=R$1),LOOKUP(9.99999999999999E+307,$R$2:R1145)+1,"")</f>
        <v>980</v>
      </c>
      <c r="S1146" s="31">
        <f>IF(AND($B1146=S$1),LOOKUP(9.99999999999999E+307,$S$2:S1145)+1,"")</f>
        <v>980</v>
      </c>
      <c r="T1146" s="265"/>
      <c r="U1146" s="265"/>
      <c r="V1146" s="265"/>
      <c r="AA1146" s="254" t="str">
        <f t="shared" si="125"/>
        <v/>
      </c>
      <c r="AB1146" s="254" t="str">
        <f t="shared" si="126"/>
        <v/>
      </c>
      <c r="AC1146" s="255">
        <f t="shared" si="122"/>
        <v>0</v>
      </c>
      <c r="AD1146" s="255">
        <f t="shared" si="123"/>
        <v>3836</v>
      </c>
      <c r="AE1146" s="256" t="str">
        <f t="shared" si="127"/>
        <v/>
      </c>
      <c r="AF1146" s="252" t="str">
        <f t="shared" si="128"/>
        <v>-</v>
      </c>
    </row>
    <row r="1147" spans="1:32" ht="20.149999999999999" customHeight="1" x14ac:dyDescent="0.75">
      <c r="A1147" s="31">
        <v>1145</v>
      </c>
      <c r="B1147" s="237"/>
      <c r="C1147" s="257"/>
      <c r="D1147" s="257"/>
      <c r="E1147" s="262"/>
      <c r="F1147" s="262"/>
      <c r="G1147" s="253" t="str">
        <f t="shared" si="124"/>
        <v/>
      </c>
      <c r="H1147" s="31" t="str">
        <f>IF(AND(B1147=H$1),LOOKUP(9.99999999999999E+307,$H$2:H1146)+1,"")</f>
        <v/>
      </c>
      <c r="I1147" s="31" t="str">
        <f>IF(AND(B1147=I$1),LOOKUP(9.99999999999999E+307,$I$2:I1146)+1,"")</f>
        <v/>
      </c>
      <c r="J1147" s="31">
        <f>IF(AND(B1147=J$1),LOOKUP(9.99999999999999E+307,$J$2:J1146)+1,"")</f>
        <v>981</v>
      </c>
      <c r="K1147" s="31">
        <f>IF(AND(B1147=K$1),LOOKUP(9.99999999999999E+307,$K$2:K1146)+1,"")</f>
        <v>981</v>
      </c>
      <c r="L1147" s="31">
        <f>IF(AND(B1147=L$1),LOOKUP(9.99999999999999E+307,$L$2:L1146)+1,"")</f>
        <v>981</v>
      </c>
      <c r="M1147" s="31">
        <f>IF(AND(B1147=M$1),LOOKUP(9.99999999999999E+307,$M$2:M1146)+1,"")</f>
        <v>981</v>
      </c>
      <c r="N1147" s="31" t="e">
        <f>IF(AND(B1147=N$1),LOOKUP(9.99999999999999E+307,$N$2:N1146)+1,"")</f>
        <v>#REF!</v>
      </c>
      <c r="O1147" s="31" t="e">
        <f>IF(AND($B1147=O$1),LOOKUP(9.99999999999999E+307,$O$2:O1146)+1,"")</f>
        <v>#REF!</v>
      </c>
      <c r="P1147" s="31" t="e">
        <f>IF(AND($B1147=P$1),LOOKUP(9.99999999999999E+307,$P$2:P1146)+1,"")</f>
        <v>#REF!</v>
      </c>
      <c r="Q1147" s="31" t="e">
        <f>IF(AND($B1147=Q$1),LOOKUP(9.99999999999999E+307,$Q$2:Q1146)+1,"")</f>
        <v>#REF!</v>
      </c>
      <c r="R1147" s="31">
        <f>IF(AND($B1147=R$1),LOOKUP(9.99999999999999E+307,$R$2:R1146)+1,"")</f>
        <v>981</v>
      </c>
      <c r="S1147" s="31">
        <f>IF(AND($B1147=S$1),LOOKUP(9.99999999999999E+307,$S$2:S1146)+1,"")</f>
        <v>981</v>
      </c>
      <c r="T1147" s="265"/>
      <c r="U1147" s="265"/>
      <c r="V1147" s="265"/>
      <c r="AA1147" s="254" t="str">
        <f t="shared" si="125"/>
        <v/>
      </c>
      <c r="AB1147" s="254" t="str">
        <f t="shared" si="126"/>
        <v/>
      </c>
      <c r="AC1147" s="255">
        <f t="shared" si="122"/>
        <v>0</v>
      </c>
      <c r="AD1147" s="255">
        <f t="shared" si="123"/>
        <v>3836</v>
      </c>
      <c r="AE1147" s="256" t="str">
        <f t="shared" si="127"/>
        <v/>
      </c>
      <c r="AF1147" s="252" t="str">
        <f t="shared" si="128"/>
        <v>-</v>
      </c>
    </row>
    <row r="1148" spans="1:32" ht="20.149999999999999" customHeight="1" x14ac:dyDescent="0.75">
      <c r="A1148" s="31">
        <v>1146</v>
      </c>
      <c r="B1148" s="237"/>
      <c r="C1148" s="257"/>
      <c r="D1148" s="257"/>
      <c r="E1148" s="262"/>
      <c r="F1148" s="262"/>
      <c r="G1148" s="253" t="str">
        <f t="shared" si="124"/>
        <v/>
      </c>
      <c r="H1148" s="31" t="str">
        <f>IF(AND(B1148=H$1),LOOKUP(9.99999999999999E+307,$H$2:H1147)+1,"")</f>
        <v/>
      </c>
      <c r="I1148" s="31" t="str">
        <f>IF(AND(B1148=I$1),LOOKUP(9.99999999999999E+307,$I$2:I1147)+1,"")</f>
        <v/>
      </c>
      <c r="J1148" s="31">
        <f>IF(AND(B1148=J$1),LOOKUP(9.99999999999999E+307,$J$2:J1147)+1,"")</f>
        <v>982</v>
      </c>
      <c r="K1148" s="31">
        <f>IF(AND(B1148=K$1),LOOKUP(9.99999999999999E+307,$K$2:K1147)+1,"")</f>
        <v>982</v>
      </c>
      <c r="L1148" s="31">
        <f>IF(AND(B1148=L$1),LOOKUP(9.99999999999999E+307,$L$2:L1147)+1,"")</f>
        <v>982</v>
      </c>
      <c r="M1148" s="31">
        <f>IF(AND(B1148=M$1),LOOKUP(9.99999999999999E+307,$M$2:M1147)+1,"")</f>
        <v>982</v>
      </c>
      <c r="N1148" s="31" t="e">
        <f>IF(AND(B1148=N$1),LOOKUP(9.99999999999999E+307,$N$2:N1147)+1,"")</f>
        <v>#REF!</v>
      </c>
      <c r="O1148" s="31" t="e">
        <f>IF(AND($B1148=O$1),LOOKUP(9.99999999999999E+307,$O$2:O1147)+1,"")</f>
        <v>#REF!</v>
      </c>
      <c r="P1148" s="31" t="e">
        <f>IF(AND($B1148=P$1),LOOKUP(9.99999999999999E+307,$P$2:P1147)+1,"")</f>
        <v>#REF!</v>
      </c>
      <c r="Q1148" s="31" t="e">
        <f>IF(AND($B1148=Q$1),LOOKUP(9.99999999999999E+307,$Q$2:Q1147)+1,"")</f>
        <v>#REF!</v>
      </c>
      <c r="R1148" s="31">
        <f>IF(AND($B1148=R$1),LOOKUP(9.99999999999999E+307,$R$2:R1147)+1,"")</f>
        <v>982</v>
      </c>
      <c r="S1148" s="31">
        <f>IF(AND($B1148=S$1),LOOKUP(9.99999999999999E+307,$S$2:S1147)+1,"")</f>
        <v>982</v>
      </c>
      <c r="T1148" s="265"/>
      <c r="U1148" s="265"/>
      <c r="V1148" s="265"/>
      <c r="AA1148" s="254" t="str">
        <f t="shared" si="125"/>
        <v/>
      </c>
      <c r="AB1148" s="254" t="str">
        <f t="shared" si="126"/>
        <v/>
      </c>
      <c r="AC1148" s="255">
        <f t="shared" si="122"/>
        <v>0</v>
      </c>
      <c r="AD1148" s="255">
        <f t="shared" si="123"/>
        <v>3836</v>
      </c>
      <c r="AE1148" s="256" t="str">
        <f t="shared" si="127"/>
        <v/>
      </c>
      <c r="AF1148" s="252" t="str">
        <f t="shared" si="128"/>
        <v>-</v>
      </c>
    </row>
    <row r="1149" spans="1:32" ht="20.149999999999999" customHeight="1" x14ac:dyDescent="0.75">
      <c r="A1149" s="31">
        <v>1147</v>
      </c>
      <c r="B1149" s="237"/>
      <c r="C1149" s="257"/>
      <c r="D1149" s="257"/>
      <c r="E1149" s="262"/>
      <c r="F1149" s="262"/>
      <c r="G1149" s="253" t="str">
        <f t="shared" si="124"/>
        <v/>
      </c>
      <c r="H1149" s="31" t="str">
        <f>IF(AND(B1149=H$1),LOOKUP(9.99999999999999E+307,$H$2:H1148)+1,"")</f>
        <v/>
      </c>
      <c r="I1149" s="31" t="str">
        <f>IF(AND(B1149=I$1),LOOKUP(9.99999999999999E+307,$I$2:I1148)+1,"")</f>
        <v/>
      </c>
      <c r="J1149" s="31">
        <f>IF(AND(B1149=J$1),LOOKUP(9.99999999999999E+307,$J$2:J1148)+1,"")</f>
        <v>983</v>
      </c>
      <c r="K1149" s="31">
        <f>IF(AND(B1149=K$1),LOOKUP(9.99999999999999E+307,$K$2:K1148)+1,"")</f>
        <v>983</v>
      </c>
      <c r="L1149" s="31">
        <f>IF(AND(B1149=L$1),LOOKUP(9.99999999999999E+307,$L$2:L1148)+1,"")</f>
        <v>983</v>
      </c>
      <c r="M1149" s="31">
        <f>IF(AND(B1149=M$1),LOOKUP(9.99999999999999E+307,$M$2:M1148)+1,"")</f>
        <v>983</v>
      </c>
      <c r="N1149" s="31" t="e">
        <f>IF(AND(B1149=N$1),LOOKUP(9.99999999999999E+307,$N$2:N1148)+1,"")</f>
        <v>#REF!</v>
      </c>
      <c r="O1149" s="31" t="e">
        <f>IF(AND($B1149=O$1),LOOKUP(9.99999999999999E+307,$O$2:O1148)+1,"")</f>
        <v>#REF!</v>
      </c>
      <c r="P1149" s="31" t="e">
        <f>IF(AND($B1149=P$1),LOOKUP(9.99999999999999E+307,$P$2:P1148)+1,"")</f>
        <v>#REF!</v>
      </c>
      <c r="Q1149" s="31" t="e">
        <f>IF(AND($B1149=Q$1),LOOKUP(9.99999999999999E+307,$Q$2:Q1148)+1,"")</f>
        <v>#REF!</v>
      </c>
      <c r="R1149" s="31">
        <f>IF(AND($B1149=R$1),LOOKUP(9.99999999999999E+307,$R$2:R1148)+1,"")</f>
        <v>983</v>
      </c>
      <c r="S1149" s="31">
        <f>IF(AND($B1149=S$1),LOOKUP(9.99999999999999E+307,$S$2:S1148)+1,"")</f>
        <v>983</v>
      </c>
      <c r="T1149" s="265"/>
      <c r="U1149" s="265"/>
      <c r="V1149" s="265"/>
      <c r="AA1149" s="254" t="str">
        <f t="shared" si="125"/>
        <v/>
      </c>
      <c r="AB1149" s="254" t="str">
        <f t="shared" si="126"/>
        <v/>
      </c>
      <c r="AC1149" s="255">
        <f t="shared" si="122"/>
        <v>0</v>
      </c>
      <c r="AD1149" s="255">
        <f t="shared" si="123"/>
        <v>3836</v>
      </c>
      <c r="AE1149" s="256" t="str">
        <f t="shared" si="127"/>
        <v/>
      </c>
      <c r="AF1149" s="252" t="str">
        <f t="shared" si="128"/>
        <v>-</v>
      </c>
    </row>
    <row r="1150" spans="1:32" ht="20.149999999999999" customHeight="1" x14ac:dyDescent="0.75">
      <c r="A1150" s="31">
        <v>1148</v>
      </c>
      <c r="B1150" s="237"/>
      <c r="C1150" s="257"/>
      <c r="D1150" s="257"/>
      <c r="E1150" s="262"/>
      <c r="F1150" s="262"/>
      <c r="G1150" s="253" t="str">
        <f t="shared" si="124"/>
        <v/>
      </c>
      <c r="H1150" s="31" t="str">
        <f>IF(AND(B1150=H$1),LOOKUP(9.99999999999999E+307,$H$2:H1149)+1,"")</f>
        <v/>
      </c>
      <c r="I1150" s="31" t="str">
        <f>IF(AND(B1150=I$1),LOOKUP(9.99999999999999E+307,$I$2:I1149)+1,"")</f>
        <v/>
      </c>
      <c r="J1150" s="31">
        <f>IF(AND(B1150=J$1),LOOKUP(9.99999999999999E+307,$J$2:J1149)+1,"")</f>
        <v>984</v>
      </c>
      <c r="K1150" s="31">
        <f>IF(AND(B1150=K$1),LOOKUP(9.99999999999999E+307,$K$2:K1149)+1,"")</f>
        <v>984</v>
      </c>
      <c r="L1150" s="31">
        <f>IF(AND(B1150=L$1),LOOKUP(9.99999999999999E+307,$L$2:L1149)+1,"")</f>
        <v>984</v>
      </c>
      <c r="M1150" s="31">
        <f>IF(AND(B1150=M$1),LOOKUP(9.99999999999999E+307,$M$2:M1149)+1,"")</f>
        <v>984</v>
      </c>
      <c r="N1150" s="31" t="e">
        <f>IF(AND(B1150=N$1),LOOKUP(9.99999999999999E+307,$N$2:N1149)+1,"")</f>
        <v>#REF!</v>
      </c>
      <c r="O1150" s="31" t="e">
        <f>IF(AND($B1150=O$1),LOOKUP(9.99999999999999E+307,$O$2:O1149)+1,"")</f>
        <v>#REF!</v>
      </c>
      <c r="P1150" s="31" t="e">
        <f>IF(AND($B1150=P$1),LOOKUP(9.99999999999999E+307,$P$2:P1149)+1,"")</f>
        <v>#REF!</v>
      </c>
      <c r="Q1150" s="31" t="e">
        <f>IF(AND($B1150=Q$1),LOOKUP(9.99999999999999E+307,$Q$2:Q1149)+1,"")</f>
        <v>#REF!</v>
      </c>
      <c r="R1150" s="31">
        <f>IF(AND($B1150=R$1),LOOKUP(9.99999999999999E+307,$R$2:R1149)+1,"")</f>
        <v>984</v>
      </c>
      <c r="S1150" s="31">
        <f>IF(AND($B1150=S$1),LOOKUP(9.99999999999999E+307,$S$2:S1149)+1,"")</f>
        <v>984</v>
      </c>
      <c r="T1150" s="265"/>
      <c r="U1150" s="265"/>
      <c r="V1150" s="265"/>
      <c r="AA1150" s="254" t="str">
        <f t="shared" si="125"/>
        <v/>
      </c>
      <c r="AB1150" s="254" t="str">
        <f t="shared" si="126"/>
        <v/>
      </c>
      <c r="AC1150" s="255">
        <f t="shared" si="122"/>
        <v>0</v>
      </c>
      <c r="AD1150" s="255">
        <f t="shared" si="123"/>
        <v>3836</v>
      </c>
      <c r="AE1150" s="256" t="str">
        <f t="shared" si="127"/>
        <v/>
      </c>
      <c r="AF1150" s="252" t="str">
        <f t="shared" si="128"/>
        <v>-</v>
      </c>
    </row>
    <row r="1151" spans="1:32" ht="20.149999999999999" customHeight="1" x14ac:dyDescent="0.75">
      <c r="A1151" s="31">
        <v>1149</v>
      </c>
      <c r="B1151" s="237"/>
      <c r="C1151" s="257"/>
      <c r="D1151" s="257"/>
      <c r="E1151" s="262"/>
      <c r="F1151" s="262"/>
      <c r="G1151" s="253" t="str">
        <f t="shared" si="124"/>
        <v/>
      </c>
      <c r="H1151" s="31" t="str">
        <f>IF(AND(B1151=H$1),LOOKUP(9.99999999999999E+307,$H$2:H1150)+1,"")</f>
        <v/>
      </c>
      <c r="I1151" s="31" t="str">
        <f>IF(AND(B1151=I$1),LOOKUP(9.99999999999999E+307,$I$2:I1150)+1,"")</f>
        <v/>
      </c>
      <c r="J1151" s="31">
        <f>IF(AND(B1151=J$1),LOOKUP(9.99999999999999E+307,$J$2:J1150)+1,"")</f>
        <v>985</v>
      </c>
      <c r="K1151" s="31">
        <f>IF(AND(B1151=K$1),LOOKUP(9.99999999999999E+307,$K$2:K1150)+1,"")</f>
        <v>985</v>
      </c>
      <c r="L1151" s="31">
        <f>IF(AND(B1151=L$1),LOOKUP(9.99999999999999E+307,$L$2:L1150)+1,"")</f>
        <v>985</v>
      </c>
      <c r="M1151" s="31">
        <f>IF(AND(B1151=M$1),LOOKUP(9.99999999999999E+307,$M$2:M1150)+1,"")</f>
        <v>985</v>
      </c>
      <c r="N1151" s="31" t="e">
        <f>IF(AND(B1151=N$1),LOOKUP(9.99999999999999E+307,$N$2:N1150)+1,"")</f>
        <v>#REF!</v>
      </c>
      <c r="O1151" s="31" t="e">
        <f>IF(AND($B1151=O$1),LOOKUP(9.99999999999999E+307,$O$2:O1150)+1,"")</f>
        <v>#REF!</v>
      </c>
      <c r="P1151" s="31" t="e">
        <f>IF(AND($B1151=P$1),LOOKUP(9.99999999999999E+307,$P$2:P1150)+1,"")</f>
        <v>#REF!</v>
      </c>
      <c r="Q1151" s="31" t="e">
        <f>IF(AND($B1151=Q$1),LOOKUP(9.99999999999999E+307,$Q$2:Q1150)+1,"")</f>
        <v>#REF!</v>
      </c>
      <c r="R1151" s="31">
        <f>IF(AND($B1151=R$1),LOOKUP(9.99999999999999E+307,$R$2:R1150)+1,"")</f>
        <v>985</v>
      </c>
      <c r="S1151" s="31">
        <f>IF(AND($B1151=S$1),LOOKUP(9.99999999999999E+307,$S$2:S1150)+1,"")</f>
        <v>985</v>
      </c>
      <c r="T1151" s="265"/>
      <c r="U1151" s="265"/>
      <c r="V1151" s="265"/>
      <c r="AA1151" s="254" t="str">
        <f t="shared" si="125"/>
        <v/>
      </c>
      <c r="AB1151" s="254" t="str">
        <f t="shared" si="126"/>
        <v/>
      </c>
      <c r="AC1151" s="255">
        <f t="shared" si="122"/>
        <v>0</v>
      </c>
      <c r="AD1151" s="255">
        <f t="shared" si="123"/>
        <v>3836</v>
      </c>
      <c r="AE1151" s="256" t="str">
        <f t="shared" si="127"/>
        <v/>
      </c>
      <c r="AF1151" s="252" t="str">
        <f t="shared" si="128"/>
        <v>-</v>
      </c>
    </row>
    <row r="1152" spans="1:32" ht="20.149999999999999" customHeight="1" x14ac:dyDescent="0.75">
      <c r="A1152" s="31">
        <v>1150</v>
      </c>
      <c r="B1152" s="237"/>
      <c r="C1152" s="257"/>
      <c r="D1152" s="257"/>
      <c r="E1152" s="262"/>
      <c r="F1152" s="262"/>
      <c r="G1152" s="253" t="str">
        <f t="shared" si="124"/>
        <v/>
      </c>
      <c r="H1152" s="31" t="str">
        <f>IF(AND(B1152=H$1),LOOKUP(9.99999999999999E+307,$H$2:H1151)+1,"")</f>
        <v/>
      </c>
      <c r="I1152" s="31" t="str">
        <f>IF(AND(B1152=I$1),LOOKUP(9.99999999999999E+307,$I$2:I1151)+1,"")</f>
        <v/>
      </c>
      <c r="J1152" s="31">
        <f>IF(AND(B1152=J$1),LOOKUP(9.99999999999999E+307,$J$2:J1151)+1,"")</f>
        <v>986</v>
      </c>
      <c r="K1152" s="31">
        <f>IF(AND(B1152=K$1),LOOKUP(9.99999999999999E+307,$K$2:K1151)+1,"")</f>
        <v>986</v>
      </c>
      <c r="L1152" s="31">
        <f>IF(AND(B1152=L$1),LOOKUP(9.99999999999999E+307,$L$2:L1151)+1,"")</f>
        <v>986</v>
      </c>
      <c r="M1152" s="31">
        <f>IF(AND(B1152=M$1),LOOKUP(9.99999999999999E+307,$M$2:M1151)+1,"")</f>
        <v>986</v>
      </c>
      <c r="N1152" s="31" t="e">
        <f>IF(AND(B1152=N$1),LOOKUP(9.99999999999999E+307,$N$2:N1151)+1,"")</f>
        <v>#REF!</v>
      </c>
      <c r="O1152" s="31" t="e">
        <f>IF(AND($B1152=O$1),LOOKUP(9.99999999999999E+307,$O$2:O1151)+1,"")</f>
        <v>#REF!</v>
      </c>
      <c r="P1152" s="31" t="e">
        <f>IF(AND($B1152=P$1),LOOKUP(9.99999999999999E+307,$P$2:P1151)+1,"")</f>
        <v>#REF!</v>
      </c>
      <c r="Q1152" s="31" t="e">
        <f>IF(AND($B1152=Q$1),LOOKUP(9.99999999999999E+307,$Q$2:Q1151)+1,"")</f>
        <v>#REF!</v>
      </c>
      <c r="R1152" s="31">
        <f>IF(AND($B1152=R$1),LOOKUP(9.99999999999999E+307,$R$2:R1151)+1,"")</f>
        <v>986</v>
      </c>
      <c r="S1152" s="31">
        <f>IF(AND($B1152=S$1),LOOKUP(9.99999999999999E+307,$S$2:S1151)+1,"")</f>
        <v>986</v>
      </c>
      <c r="T1152" s="265"/>
      <c r="U1152" s="265"/>
      <c r="V1152" s="265"/>
      <c r="AA1152" s="254" t="str">
        <f t="shared" si="125"/>
        <v/>
      </c>
      <c r="AB1152" s="254" t="str">
        <f t="shared" si="126"/>
        <v/>
      </c>
      <c r="AC1152" s="255">
        <f t="shared" si="122"/>
        <v>0</v>
      </c>
      <c r="AD1152" s="255">
        <f t="shared" si="123"/>
        <v>3836</v>
      </c>
      <c r="AE1152" s="256" t="str">
        <f t="shared" si="127"/>
        <v/>
      </c>
      <c r="AF1152" s="252" t="str">
        <f t="shared" si="128"/>
        <v>-</v>
      </c>
    </row>
    <row r="1153" spans="1:32" ht="20.149999999999999" customHeight="1" x14ac:dyDescent="0.75">
      <c r="A1153" s="31">
        <v>1151</v>
      </c>
      <c r="B1153" s="237"/>
      <c r="C1153" s="257"/>
      <c r="D1153" s="257"/>
      <c r="E1153" s="262"/>
      <c r="F1153" s="262"/>
      <c r="G1153" s="253" t="str">
        <f t="shared" si="124"/>
        <v/>
      </c>
      <c r="H1153" s="31" t="str">
        <f>IF(AND(B1153=H$1),LOOKUP(9.99999999999999E+307,$H$2:H1152)+1,"")</f>
        <v/>
      </c>
      <c r="I1153" s="31" t="str">
        <f>IF(AND(B1153=I$1),LOOKUP(9.99999999999999E+307,$I$2:I1152)+1,"")</f>
        <v/>
      </c>
      <c r="J1153" s="31">
        <f>IF(AND(B1153=J$1),LOOKUP(9.99999999999999E+307,$J$2:J1152)+1,"")</f>
        <v>987</v>
      </c>
      <c r="K1153" s="31">
        <f>IF(AND(B1153=K$1),LOOKUP(9.99999999999999E+307,$K$2:K1152)+1,"")</f>
        <v>987</v>
      </c>
      <c r="L1153" s="31">
        <f>IF(AND(B1153=L$1),LOOKUP(9.99999999999999E+307,$L$2:L1152)+1,"")</f>
        <v>987</v>
      </c>
      <c r="M1153" s="31">
        <f>IF(AND(B1153=M$1),LOOKUP(9.99999999999999E+307,$M$2:M1152)+1,"")</f>
        <v>987</v>
      </c>
      <c r="N1153" s="31" t="e">
        <f>IF(AND(B1153=N$1),LOOKUP(9.99999999999999E+307,$N$2:N1152)+1,"")</f>
        <v>#REF!</v>
      </c>
      <c r="O1153" s="31" t="e">
        <f>IF(AND($B1153=O$1),LOOKUP(9.99999999999999E+307,$O$2:O1152)+1,"")</f>
        <v>#REF!</v>
      </c>
      <c r="P1153" s="31" t="e">
        <f>IF(AND($B1153=P$1),LOOKUP(9.99999999999999E+307,$P$2:P1152)+1,"")</f>
        <v>#REF!</v>
      </c>
      <c r="Q1153" s="31" t="e">
        <f>IF(AND($B1153=Q$1),LOOKUP(9.99999999999999E+307,$Q$2:Q1152)+1,"")</f>
        <v>#REF!</v>
      </c>
      <c r="R1153" s="31">
        <f>IF(AND($B1153=R$1),LOOKUP(9.99999999999999E+307,$R$2:R1152)+1,"")</f>
        <v>987</v>
      </c>
      <c r="S1153" s="31">
        <f>IF(AND($B1153=S$1),LOOKUP(9.99999999999999E+307,$S$2:S1152)+1,"")</f>
        <v>987</v>
      </c>
      <c r="T1153" s="265"/>
      <c r="U1153" s="265"/>
      <c r="V1153" s="265"/>
      <c r="AA1153" s="254" t="str">
        <f t="shared" si="125"/>
        <v/>
      </c>
      <c r="AB1153" s="254" t="str">
        <f t="shared" si="126"/>
        <v/>
      </c>
      <c r="AC1153" s="255">
        <f t="shared" si="122"/>
        <v>0</v>
      </c>
      <c r="AD1153" s="255">
        <f t="shared" si="123"/>
        <v>3836</v>
      </c>
      <c r="AE1153" s="256" t="str">
        <f t="shared" si="127"/>
        <v/>
      </c>
      <c r="AF1153" s="252" t="str">
        <f t="shared" si="128"/>
        <v>-</v>
      </c>
    </row>
    <row r="1154" spans="1:32" ht="20.149999999999999" customHeight="1" x14ac:dyDescent="0.75">
      <c r="A1154" s="31">
        <v>1152</v>
      </c>
      <c r="B1154" s="237"/>
      <c r="C1154" s="257"/>
      <c r="D1154" s="257"/>
      <c r="E1154" s="262"/>
      <c r="F1154" s="262"/>
      <c r="G1154" s="253" t="str">
        <f t="shared" si="124"/>
        <v/>
      </c>
      <c r="H1154" s="31" t="str">
        <f>IF(AND(B1154=H$1),LOOKUP(9.99999999999999E+307,$H$2:H1153)+1,"")</f>
        <v/>
      </c>
      <c r="I1154" s="31" t="str">
        <f>IF(AND(B1154=I$1),LOOKUP(9.99999999999999E+307,$I$2:I1153)+1,"")</f>
        <v/>
      </c>
      <c r="J1154" s="31">
        <f>IF(AND(B1154=J$1),LOOKUP(9.99999999999999E+307,$J$2:J1153)+1,"")</f>
        <v>988</v>
      </c>
      <c r="K1154" s="31">
        <f>IF(AND(B1154=K$1),LOOKUP(9.99999999999999E+307,$K$2:K1153)+1,"")</f>
        <v>988</v>
      </c>
      <c r="L1154" s="31">
        <f>IF(AND(B1154=L$1),LOOKUP(9.99999999999999E+307,$L$2:L1153)+1,"")</f>
        <v>988</v>
      </c>
      <c r="M1154" s="31">
        <f>IF(AND(B1154=M$1),LOOKUP(9.99999999999999E+307,$M$2:M1153)+1,"")</f>
        <v>988</v>
      </c>
      <c r="N1154" s="31" t="e">
        <f>IF(AND(B1154=N$1),LOOKUP(9.99999999999999E+307,$N$2:N1153)+1,"")</f>
        <v>#REF!</v>
      </c>
      <c r="O1154" s="31" t="e">
        <f>IF(AND($B1154=O$1),LOOKUP(9.99999999999999E+307,$O$2:O1153)+1,"")</f>
        <v>#REF!</v>
      </c>
      <c r="P1154" s="31" t="e">
        <f>IF(AND($B1154=P$1),LOOKUP(9.99999999999999E+307,$P$2:P1153)+1,"")</f>
        <v>#REF!</v>
      </c>
      <c r="Q1154" s="31" t="e">
        <f>IF(AND($B1154=Q$1),LOOKUP(9.99999999999999E+307,$Q$2:Q1153)+1,"")</f>
        <v>#REF!</v>
      </c>
      <c r="R1154" s="31">
        <f>IF(AND($B1154=R$1),LOOKUP(9.99999999999999E+307,$R$2:R1153)+1,"")</f>
        <v>988</v>
      </c>
      <c r="S1154" s="31">
        <f>IF(AND($B1154=S$1),LOOKUP(9.99999999999999E+307,$S$2:S1153)+1,"")</f>
        <v>988</v>
      </c>
      <c r="T1154" s="265"/>
      <c r="U1154" s="265"/>
      <c r="V1154" s="265"/>
      <c r="AA1154" s="254" t="str">
        <f t="shared" si="125"/>
        <v/>
      </c>
      <c r="AB1154" s="254" t="str">
        <f t="shared" si="126"/>
        <v/>
      </c>
      <c r="AC1154" s="255">
        <f t="shared" si="122"/>
        <v>0</v>
      </c>
      <c r="AD1154" s="255">
        <f t="shared" si="123"/>
        <v>3836</v>
      </c>
      <c r="AE1154" s="256" t="str">
        <f t="shared" si="127"/>
        <v/>
      </c>
      <c r="AF1154" s="252" t="str">
        <f t="shared" si="128"/>
        <v>-</v>
      </c>
    </row>
    <row r="1155" spans="1:32" ht="20.149999999999999" customHeight="1" x14ac:dyDescent="0.75">
      <c r="A1155" s="31">
        <v>1153</v>
      </c>
      <c r="B1155" s="237"/>
      <c r="C1155" s="257"/>
      <c r="D1155" s="257"/>
      <c r="E1155" s="262"/>
      <c r="F1155" s="262"/>
      <c r="G1155" s="253" t="str">
        <f t="shared" si="124"/>
        <v/>
      </c>
      <c r="H1155" s="31" t="str">
        <f>IF(AND(B1155=H$1),LOOKUP(9.99999999999999E+307,$H$2:H1154)+1,"")</f>
        <v/>
      </c>
      <c r="I1155" s="31" t="str">
        <f>IF(AND(B1155=I$1),LOOKUP(9.99999999999999E+307,$I$2:I1154)+1,"")</f>
        <v/>
      </c>
      <c r="J1155" s="31">
        <f>IF(AND(B1155=J$1),LOOKUP(9.99999999999999E+307,$J$2:J1154)+1,"")</f>
        <v>989</v>
      </c>
      <c r="K1155" s="31">
        <f>IF(AND(B1155=K$1),LOOKUP(9.99999999999999E+307,$K$2:K1154)+1,"")</f>
        <v>989</v>
      </c>
      <c r="L1155" s="31">
        <f>IF(AND(B1155=L$1),LOOKUP(9.99999999999999E+307,$L$2:L1154)+1,"")</f>
        <v>989</v>
      </c>
      <c r="M1155" s="31">
        <f>IF(AND(B1155=M$1),LOOKUP(9.99999999999999E+307,$M$2:M1154)+1,"")</f>
        <v>989</v>
      </c>
      <c r="N1155" s="31" t="e">
        <f>IF(AND(B1155=N$1),LOOKUP(9.99999999999999E+307,$N$2:N1154)+1,"")</f>
        <v>#REF!</v>
      </c>
      <c r="O1155" s="31" t="e">
        <f>IF(AND($B1155=O$1),LOOKUP(9.99999999999999E+307,$O$2:O1154)+1,"")</f>
        <v>#REF!</v>
      </c>
      <c r="P1155" s="31" t="e">
        <f>IF(AND($B1155=P$1),LOOKUP(9.99999999999999E+307,$P$2:P1154)+1,"")</f>
        <v>#REF!</v>
      </c>
      <c r="Q1155" s="31" t="e">
        <f>IF(AND($B1155=Q$1),LOOKUP(9.99999999999999E+307,$Q$2:Q1154)+1,"")</f>
        <v>#REF!</v>
      </c>
      <c r="R1155" s="31">
        <f>IF(AND($B1155=R$1),LOOKUP(9.99999999999999E+307,$R$2:R1154)+1,"")</f>
        <v>989</v>
      </c>
      <c r="S1155" s="31">
        <f>IF(AND($B1155=S$1),LOOKUP(9.99999999999999E+307,$S$2:S1154)+1,"")</f>
        <v>989</v>
      </c>
      <c r="T1155" s="265"/>
      <c r="U1155" s="265"/>
      <c r="V1155" s="265"/>
      <c r="AA1155" s="254" t="str">
        <f t="shared" si="125"/>
        <v/>
      </c>
      <c r="AB1155" s="254" t="str">
        <f t="shared" si="126"/>
        <v/>
      </c>
      <c r="AC1155" s="255">
        <f t="shared" ref="AC1155:AC1218" si="129">COUNTIF($C$3:$C$4002,C1155)</f>
        <v>0</v>
      </c>
      <c r="AD1155" s="255">
        <f t="shared" ref="AD1155:AD1218" si="130">SUMPRODUCT(--(E1155&amp;F1155=$E$3:$E$4002&amp;$F$3:$F$4002))</f>
        <v>3836</v>
      </c>
      <c r="AE1155" s="256" t="str">
        <f t="shared" si="127"/>
        <v/>
      </c>
      <c r="AF1155" s="252" t="str">
        <f t="shared" si="128"/>
        <v>-</v>
      </c>
    </row>
    <row r="1156" spans="1:32" ht="20.149999999999999" customHeight="1" x14ac:dyDescent="0.75">
      <c r="A1156" s="31">
        <v>1154</v>
      </c>
      <c r="B1156" s="237"/>
      <c r="C1156" s="257"/>
      <c r="D1156" s="257"/>
      <c r="E1156" s="262"/>
      <c r="F1156" s="262"/>
      <c r="G1156" s="253" t="str">
        <f t="shared" ref="G1156:G1219" si="131">B1156&amp;C1156</f>
        <v/>
      </c>
      <c r="H1156" s="31" t="str">
        <f>IF(AND(B1156=H$1),LOOKUP(9.99999999999999E+307,$H$2:H1155)+1,"")</f>
        <v/>
      </c>
      <c r="I1156" s="31" t="str">
        <f>IF(AND(B1156=I$1),LOOKUP(9.99999999999999E+307,$I$2:I1155)+1,"")</f>
        <v/>
      </c>
      <c r="J1156" s="31">
        <f>IF(AND(B1156=J$1),LOOKUP(9.99999999999999E+307,$J$2:J1155)+1,"")</f>
        <v>990</v>
      </c>
      <c r="K1156" s="31">
        <f>IF(AND(B1156=K$1),LOOKUP(9.99999999999999E+307,$K$2:K1155)+1,"")</f>
        <v>990</v>
      </c>
      <c r="L1156" s="31">
        <f>IF(AND(B1156=L$1),LOOKUP(9.99999999999999E+307,$L$2:L1155)+1,"")</f>
        <v>990</v>
      </c>
      <c r="M1156" s="31">
        <f>IF(AND(B1156=M$1),LOOKUP(9.99999999999999E+307,$M$2:M1155)+1,"")</f>
        <v>990</v>
      </c>
      <c r="N1156" s="31" t="e">
        <f>IF(AND(B1156=N$1),LOOKUP(9.99999999999999E+307,$N$2:N1155)+1,"")</f>
        <v>#REF!</v>
      </c>
      <c r="O1156" s="31" t="e">
        <f>IF(AND($B1156=O$1),LOOKUP(9.99999999999999E+307,$O$2:O1155)+1,"")</f>
        <v>#REF!</v>
      </c>
      <c r="P1156" s="31" t="e">
        <f>IF(AND($B1156=P$1),LOOKUP(9.99999999999999E+307,$P$2:P1155)+1,"")</f>
        <v>#REF!</v>
      </c>
      <c r="Q1156" s="31" t="e">
        <f>IF(AND($B1156=Q$1),LOOKUP(9.99999999999999E+307,$Q$2:Q1155)+1,"")</f>
        <v>#REF!</v>
      </c>
      <c r="R1156" s="31">
        <f>IF(AND($B1156=R$1),LOOKUP(9.99999999999999E+307,$R$2:R1155)+1,"")</f>
        <v>990</v>
      </c>
      <c r="S1156" s="31">
        <f>IF(AND($B1156=S$1),LOOKUP(9.99999999999999E+307,$S$2:S1155)+1,"")</f>
        <v>990</v>
      </c>
      <c r="T1156" s="265"/>
      <c r="U1156" s="265"/>
      <c r="V1156" s="265"/>
      <c r="AA1156" s="254" t="str">
        <f t="shared" ref="AA1156:AA1219" si="132">IF(AD1156=2,"นักเรียนซ้ำ","")</f>
        <v/>
      </c>
      <c r="AB1156" s="254" t="str">
        <f t="shared" ref="AB1156:AB1219" si="133">IF(AC1156=2,"เลขประจำตัวซ้ำ","")</f>
        <v/>
      </c>
      <c r="AC1156" s="255">
        <f t="shared" si="129"/>
        <v>0</v>
      </c>
      <c r="AD1156" s="255">
        <f t="shared" si="130"/>
        <v>3836</v>
      </c>
      <c r="AE1156" s="256" t="str">
        <f t="shared" ref="AE1156:AE1219" si="134">IF(D1156="เด็กชาย",1,IF(D1156="นาย",1,IF(D1156="เด็กหญิง",2,IF(D1156="นางสาว",2,IF(D1156="ด.ช.",1,IF(D1156="ด.ญ.",2,IF(D1156="น.ส.",2,"")))))))</f>
        <v/>
      </c>
      <c r="AF1156" s="252" t="str">
        <f t="shared" si="128"/>
        <v>-</v>
      </c>
    </row>
    <row r="1157" spans="1:32" ht="20.149999999999999" customHeight="1" x14ac:dyDescent="0.75">
      <c r="A1157" s="31">
        <v>1155</v>
      </c>
      <c r="B1157" s="237"/>
      <c r="C1157" s="257"/>
      <c r="D1157" s="257"/>
      <c r="E1157" s="262"/>
      <c r="F1157" s="262"/>
      <c r="G1157" s="253" t="str">
        <f t="shared" si="131"/>
        <v/>
      </c>
      <c r="H1157" s="31" t="str">
        <f>IF(AND(B1157=H$1),LOOKUP(9.99999999999999E+307,$H$2:H1156)+1,"")</f>
        <v/>
      </c>
      <c r="I1157" s="31" t="str">
        <f>IF(AND(B1157=I$1),LOOKUP(9.99999999999999E+307,$I$2:I1156)+1,"")</f>
        <v/>
      </c>
      <c r="J1157" s="31">
        <f>IF(AND(B1157=J$1),LOOKUP(9.99999999999999E+307,$J$2:J1156)+1,"")</f>
        <v>991</v>
      </c>
      <c r="K1157" s="31">
        <f>IF(AND(B1157=K$1),LOOKUP(9.99999999999999E+307,$K$2:K1156)+1,"")</f>
        <v>991</v>
      </c>
      <c r="L1157" s="31">
        <f>IF(AND(B1157=L$1),LOOKUP(9.99999999999999E+307,$L$2:L1156)+1,"")</f>
        <v>991</v>
      </c>
      <c r="M1157" s="31">
        <f>IF(AND(B1157=M$1),LOOKUP(9.99999999999999E+307,$M$2:M1156)+1,"")</f>
        <v>991</v>
      </c>
      <c r="N1157" s="31" t="e">
        <f>IF(AND(B1157=N$1),LOOKUP(9.99999999999999E+307,$N$2:N1156)+1,"")</f>
        <v>#REF!</v>
      </c>
      <c r="O1157" s="31" t="e">
        <f>IF(AND($B1157=O$1),LOOKUP(9.99999999999999E+307,$O$2:O1156)+1,"")</f>
        <v>#REF!</v>
      </c>
      <c r="P1157" s="31" t="e">
        <f>IF(AND($B1157=P$1),LOOKUP(9.99999999999999E+307,$P$2:P1156)+1,"")</f>
        <v>#REF!</v>
      </c>
      <c r="Q1157" s="31" t="e">
        <f>IF(AND($B1157=Q$1),LOOKUP(9.99999999999999E+307,$Q$2:Q1156)+1,"")</f>
        <v>#REF!</v>
      </c>
      <c r="R1157" s="31">
        <f>IF(AND($B1157=R$1),LOOKUP(9.99999999999999E+307,$R$2:R1156)+1,"")</f>
        <v>991</v>
      </c>
      <c r="S1157" s="31">
        <f>IF(AND($B1157=S$1),LOOKUP(9.99999999999999E+307,$S$2:S1156)+1,"")</f>
        <v>991</v>
      </c>
      <c r="T1157" s="265"/>
      <c r="U1157" s="265"/>
      <c r="V1157" s="265"/>
      <c r="AA1157" s="254" t="str">
        <f t="shared" si="132"/>
        <v/>
      </c>
      <c r="AB1157" s="254" t="str">
        <f t="shared" si="133"/>
        <v/>
      </c>
      <c r="AC1157" s="255">
        <f t="shared" si="129"/>
        <v>0</v>
      </c>
      <c r="AD1157" s="255">
        <f t="shared" si="130"/>
        <v>3836</v>
      </c>
      <c r="AE1157" s="256" t="str">
        <f t="shared" si="134"/>
        <v/>
      </c>
      <c r="AF1157" s="252" t="str">
        <f t="shared" si="128"/>
        <v>-</v>
      </c>
    </row>
    <row r="1158" spans="1:32" ht="20.149999999999999" customHeight="1" x14ac:dyDescent="0.75">
      <c r="A1158" s="31">
        <v>1156</v>
      </c>
      <c r="B1158" s="237"/>
      <c r="C1158" s="257"/>
      <c r="D1158" s="257"/>
      <c r="E1158" s="262"/>
      <c r="F1158" s="262"/>
      <c r="G1158" s="253" t="str">
        <f t="shared" si="131"/>
        <v/>
      </c>
      <c r="H1158" s="31" t="str">
        <f>IF(AND(B1158=H$1),LOOKUP(9.99999999999999E+307,$H$2:H1157)+1,"")</f>
        <v/>
      </c>
      <c r="I1158" s="31" t="str">
        <f>IF(AND(B1158=I$1),LOOKUP(9.99999999999999E+307,$I$2:I1157)+1,"")</f>
        <v/>
      </c>
      <c r="J1158" s="31">
        <f>IF(AND(B1158=J$1),LOOKUP(9.99999999999999E+307,$J$2:J1157)+1,"")</f>
        <v>992</v>
      </c>
      <c r="K1158" s="31">
        <f>IF(AND(B1158=K$1),LOOKUP(9.99999999999999E+307,$K$2:K1157)+1,"")</f>
        <v>992</v>
      </c>
      <c r="L1158" s="31">
        <f>IF(AND(B1158=L$1),LOOKUP(9.99999999999999E+307,$L$2:L1157)+1,"")</f>
        <v>992</v>
      </c>
      <c r="M1158" s="31">
        <f>IF(AND(B1158=M$1),LOOKUP(9.99999999999999E+307,$M$2:M1157)+1,"")</f>
        <v>992</v>
      </c>
      <c r="N1158" s="31" t="e">
        <f>IF(AND(B1158=N$1),LOOKUP(9.99999999999999E+307,$N$2:N1157)+1,"")</f>
        <v>#REF!</v>
      </c>
      <c r="O1158" s="31" t="e">
        <f>IF(AND($B1158=O$1),LOOKUP(9.99999999999999E+307,$O$2:O1157)+1,"")</f>
        <v>#REF!</v>
      </c>
      <c r="P1158" s="31" t="e">
        <f>IF(AND($B1158=P$1),LOOKUP(9.99999999999999E+307,$P$2:P1157)+1,"")</f>
        <v>#REF!</v>
      </c>
      <c r="Q1158" s="31" t="e">
        <f>IF(AND($B1158=Q$1),LOOKUP(9.99999999999999E+307,$Q$2:Q1157)+1,"")</f>
        <v>#REF!</v>
      </c>
      <c r="R1158" s="31">
        <f>IF(AND($B1158=R$1),LOOKUP(9.99999999999999E+307,$R$2:R1157)+1,"")</f>
        <v>992</v>
      </c>
      <c r="S1158" s="31">
        <f>IF(AND($B1158=S$1),LOOKUP(9.99999999999999E+307,$S$2:S1157)+1,"")</f>
        <v>992</v>
      </c>
      <c r="T1158" s="265"/>
      <c r="U1158" s="265"/>
      <c r="V1158" s="265"/>
      <c r="AA1158" s="254" t="str">
        <f t="shared" si="132"/>
        <v/>
      </c>
      <c r="AB1158" s="254" t="str">
        <f t="shared" si="133"/>
        <v/>
      </c>
      <c r="AC1158" s="255">
        <f t="shared" si="129"/>
        <v>0</v>
      </c>
      <c r="AD1158" s="255">
        <f t="shared" si="130"/>
        <v>3836</v>
      </c>
      <c r="AE1158" s="256" t="str">
        <f t="shared" si="134"/>
        <v/>
      </c>
      <c r="AF1158" s="252" t="str">
        <f t="shared" si="128"/>
        <v>-</v>
      </c>
    </row>
    <row r="1159" spans="1:32" ht="20.149999999999999" customHeight="1" x14ac:dyDescent="0.75">
      <c r="A1159" s="31">
        <v>1157</v>
      </c>
      <c r="B1159" s="237"/>
      <c r="C1159" s="257"/>
      <c r="D1159" s="257"/>
      <c r="E1159" s="262"/>
      <c r="F1159" s="262"/>
      <c r="G1159" s="253" t="str">
        <f t="shared" si="131"/>
        <v/>
      </c>
      <c r="H1159" s="31" t="str">
        <f>IF(AND(B1159=H$1),LOOKUP(9.99999999999999E+307,$H$2:H1158)+1,"")</f>
        <v/>
      </c>
      <c r="I1159" s="31" t="str">
        <f>IF(AND(B1159=I$1),LOOKUP(9.99999999999999E+307,$I$2:I1158)+1,"")</f>
        <v/>
      </c>
      <c r="J1159" s="31">
        <f>IF(AND(B1159=J$1),LOOKUP(9.99999999999999E+307,$J$2:J1158)+1,"")</f>
        <v>993</v>
      </c>
      <c r="K1159" s="31">
        <f>IF(AND(B1159=K$1),LOOKUP(9.99999999999999E+307,$K$2:K1158)+1,"")</f>
        <v>993</v>
      </c>
      <c r="L1159" s="31">
        <f>IF(AND(B1159=L$1),LOOKUP(9.99999999999999E+307,$L$2:L1158)+1,"")</f>
        <v>993</v>
      </c>
      <c r="M1159" s="31">
        <f>IF(AND(B1159=M$1),LOOKUP(9.99999999999999E+307,$M$2:M1158)+1,"")</f>
        <v>993</v>
      </c>
      <c r="N1159" s="31" t="e">
        <f>IF(AND(B1159=N$1),LOOKUP(9.99999999999999E+307,$N$2:N1158)+1,"")</f>
        <v>#REF!</v>
      </c>
      <c r="O1159" s="31" t="e">
        <f>IF(AND($B1159=O$1),LOOKUP(9.99999999999999E+307,$O$2:O1158)+1,"")</f>
        <v>#REF!</v>
      </c>
      <c r="P1159" s="31" t="e">
        <f>IF(AND($B1159=P$1),LOOKUP(9.99999999999999E+307,$P$2:P1158)+1,"")</f>
        <v>#REF!</v>
      </c>
      <c r="Q1159" s="31" t="e">
        <f>IF(AND($B1159=Q$1),LOOKUP(9.99999999999999E+307,$Q$2:Q1158)+1,"")</f>
        <v>#REF!</v>
      </c>
      <c r="R1159" s="31">
        <f>IF(AND($B1159=R$1),LOOKUP(9.99999999999999E+307,$R$2:R1158)+1,"")</f>
        <v>993</v>
      </c>
      <c r="S1159" s="31">
        <f>IF(AND($B1159=S$1),LOOKUP(9.99999999999999E+307,$S$2:S1158)+1,"")</f>
        <v>993</v>
      </c>
      <c r="T1159" s="265"/>
      <c r="U1159" s="265"/>
      <c r="V1159" s="265"/>
      <c r="AA1159" s="254" t="str">
        <f t="shared" si="132"/>
        <v/>
      </c>
      <c r="AB1159" s="254" t="str">
        <f t="shared" si="133"/>
        <v/>
      </c>
      <c r="AC1159" s="255">
        <f t="shared" si="129"/>
        <v>0</v>
      </c>
      <c r="AD1159" s="255">
        <f t="shared" si="130"/>
        <v>3836</v>
      </c>
      <c r="AE1159" s="256" t="str">
        <f t="shared" si="134"/>
        <v/>
      </c>
      <c r="AF1159" s="252" t="str">
        <f t="shared" si="128"/>
        <v>-</v>
      </c>
    </row>
    <row r="1160" spans="1:32" ht="20.149999999999999" customHeight="1" x14ac:dyDescent="0.75">
      <c r="A1160" s="31">
        <v>1158</v>
      </c>
      <c r="B1160" s="237"/>
      <c r="C1160" s="257"/>
      <c r="D1160" s="257"/>
      <c r="E1160" s="262"/>
      <c r="F1160" s="262"/>
      <c r="G1160" s="253" t="str">
        <f t="shared" si="131"/>
        <v/>
      </c>
      <c r="H1160" s="31" t="str">
        <f>IF(AND(B1160=H$1),LOOKUP(9.99999999999999E+307,$H$2:H1159)+1,"")</f>
        <v/>
      </c>
      <c r="I1160" s="31" t="str">
        <f>IF(AND(B1160=I$1),LOOKUP(9.99999999999999E+307,$I$2:I1159)+1,"")</f>
        <v/>
      </c>
      <c r="J1160" s="31">
        <f>IF(AND(B1160=J$1),LOOKUP(9.99999999999999E+307,$J$2:J1159)+1,"")</f>
        <v>994</v>
      </c>
      <c r="K1160" s="31">
        <f>IF(AND(B1160=K$1),LOOKUP(9.99999999999999E+307,$K$2:K1159)+1,"")</f>
        <v>994</v>
      </c>
      <c r="L1160" s="31">
        <f>IF(AND(B1160=L$1),LOOKUP(9.99999999999999E+307,$L$2:L1159)+1,"")</f>
        <v>994</v>
      </c>
      <c r="M1160" s="31">
        <f>IF(AND(B1160=M$1),LOOKUP(9.99999999999999E+307,$M$2:M1159)+1,"")</f>
        <v>994</v>
      </c>
      <c r="N1160" s="31" t="e">
        <f>IF(AND(B1160=N$1),LOOKUP(9.99999999999999E+307,$N$2:N1159)+1,"")</f>
        <v>#REF!</v>
      </c>
      <c r="O1160" s="31" t="e">
        <f>IF(AND($B1160=O$1),LOOKUP(9.99999999999999E+307,$O$2:O1159)+1,"")</f>
        <v>#REF!</v>
      </c>
      <c r="P1160" s="31" t="e">
        <f>IF(AND($B1160=P$1),LOOKUP(9.99999999999999E+307,$P$2:P1159)+1,"")</f>
        <v>#REF!</v>
      </c>
      <c r="Q1160" s="31" t="e">
        <f>IF(AND($B1160=Q$1),LOOKUP(9.99999999999999E+307,$Q$2:Q1159)+1,"")</f>
        <v>#REF!</v>
      </c>
      <c r="R1160" s="31">
        <f>IF(AND($B1160=R$1),LOOKUP(9.99999999999999E+307,$R$2:R1159)+1,"")</f>
        <v>994</v>
      </c>
      <c r="S1160" s="31">
        <f>IF(AND($B1160=S$1),LOOKUP(9.99999999999999E+307,$S$2:S1159)+1,"")</f>
        <v>994</v>
      </c>
      <c r="T1160" s="265"/>
      <c r="U1160" s="265"/>
      <c r="V1160" s="265"/>
      <c r="AA1160" s="254" t="str">
        <f t="shared" si="132"/>
        <v/>
      </c>
      <c r="AB1160" s="254" t="str">
        <f t="shared" si="133"/>
        <v/>
      </c>
      <c r="AC1160" s="255">
        <f t="shared" si="129"/>
        <v>0</v>
      </c>
      <c r="AD1160" s="255">
        <f t="shared" si="130"/>
        <v>3836</v>
      </c>
      <c r="AE1160" s="256" t="str">
        <f t="shared" si="134"/>
        <v/>
      </c>
      <c r="AF1160" s="252" t="str">
        <f t="shared" si="128"/>
        <v>-</v>
      </c>
    </row>
    <row r="1161" spans="1:32" ht="20.149999999999999" customHeight="1" x14ac:dyDescent="0.75">
      <c r="A1161" s="31">
        <v>1159</v>
      </c>
      <c r="B1161" s="237"/>
      <c r="C1161" s="257"/>
      <c r="D1161" s="257"/>
      <c r="E1161" s="262"/>
      <c r="F1161" s="262"/>
      <c r="G1161" s="253" t="str">
        <f t="shared" si="131"/>
        <v/>
      </c>
      <c r="H1161" s="31" t="str">
        <f>IF(AND(B1161=H$1),LOOKUP(9.99999999999999E+307,$H$2:H1160)+1,"")</f>
        <v/>
      </c>
      <c r="I1161" s="31" t="str">
        <f>IF(AND(B1161=I$1),LOOKUP(9.99999999999999E+307,$I$2:I1160)+1,"")</f>
        <v/>
      </c>
      <c r="J1161" s="31">
        <f>IF(AND(B1161=J$1),LOOKUP(9.99999999999999E+307,$J$2:J1160)+1,"")</f>
        <v>995</v>
      </c>
      <c r="K1161" s="31">
        <f>IF(AND(B1161=K$1),LOOKUP(9.99999999999999E+307,$K$2:K1160)+1,"")</f>
        <v>995</v>
      </c>
      <c r="L1161" s="31">
        <f>IF(AND(B1161=L$1),LOOKUP(9.99999999999999E+307,$L$2:L1160)+1,"")</f>
        <v>995</v>
      </c>
      <c r="M1161" s="31">
        <f>IF(AND(B1161=M$1),LOOKUP(9.99999999999999E+307,$M$2:M1160)+1,"")</f>
        <v>995</v>
      </c>
      <c r="N1161" s="31" t="e">
        <f>IF(AND(B1161=N$1),LOOKUP(9.99999999999999E+307,$N$2:N1160)+1,"")</f>
        <v>#REF!</v>
      </c>
      <c r="O1161" s="31" t="e">
        <f>IF(AND($B1161=O$1),LOOKUP(9.99999999999999E+307,$O$2:O1160)+1,"")</f>
        <v>#REF!</v>
      </c>
      <c r="P1161" s="31" t="e">
        <f>IF(AND($B1161=P$1),LOOKUP(9.99999999999999E+307,$P$2:P1160)+1,"")</f>
        <v>#REF!</v>
      </c>
      <c r="Q1161" s="31" t="e">
        <f>IF(AND($B1161=Q$1),LOOKUP(9.99999999999999E+307,$Q$2:Q1160)+1,"")</f>
        <v>#REF!</v>
      </c>
      <c r="R1161" s="31">
        <f>IF(AND($B1161=R$1),LOOKUP(9.99999999999999E+307,$R$2:R1160)+1,"")</f>
        <v>995</v>
      </c>
      <c r="S1161" s="31">
        <f>IF(AND($B1161=S$1),LOOKUP(9.99999999999999E+307,$S$2:S1160)+1,"")</f>
        <v>995</v>
      </c>
      <c r="T1161" s="265"/>
      <c r="U1161" s="265"/>
      <c r="V1161" s="265"/>
      <c r="AA1161" s="254" t="str">
        <f t="shared" si="132"/>
        <v/>
      </c>
      <c r="AB1161" s="254" t="str">
        <f t="shared" si="133"/>
        <v/>
      </c>
      <c r="AC1161" s="255">
        <f t="shared" si="129"/>
        <v>0</v>
      </c>
      <c r="AD1161" s="255">
        <f t="shared" si="130"/>
        <v>3836</v>
      </c>
      <c r="AE1161" s="256" t="str">
        <f t="shared" si="134"/>
        <v/>
      </c>
      <c r="AF1161" s="252" t="str">
        <f t="shared" si="128"/>
        <v>-</v>
      </c>
    </row>
    <row r="1162" spans="1:32" ht="20.149999999999999" customHeight="1" x14ac:dyDescent="0.75">
      <c r="A1162" s="31">
        <v>1160</v>
      </c>
      <c r="B1162" s="237"/>
      <c r="C1162" s="257"/>
      <c r="D1162" s="257"/>
      <c r="E1162" s="262"/>
      <c r="F1162" s="262"/>
      <c r="G1162" s="253" t="str">
        <f t="shared" si="131"/>
        <v/>
      </c>
      <c r="H1162" s="31" t="str">
        <f>IF(AND(B1162=H$1),LOOKUP(9.99999999999999E+307,$H$2:H1161)+1,"")</f>
        <v/>
      </c>
      <c r="I1162" s="31" t="str">
        <f>IF(AND(B1162=I$1),LOOKUP(9.99999999999999E+307,$I$2:I1161)+1,"")</f>
        <v/>
      </c>
      <c r="J1162" s="31">
        <f>IF(AND(B1162=J$1),LOOKUP(9.99999999999999E+307,$J$2:J1161)+1,"")</f>
        <v>996</v>
      </c>
      <c r="K1162" s="31">
        <f>IF(AND(B1162=K$1),LOOKUP(9.99999999999999E+307,$K$2:K1161)+1,"")</f>
        <v>996</v>
      </c>
      <c r="L1162" s="31">
        <f>IF(AND(B1162=L$1),LOOKUP(9.99999999999999E+307,$L$2:L1161)+1,"")</f>
        <v>996</v>
      </c>
      <c r="M1162" s="31">
        <f>IF(AND(B1162=M$1),LOOKUP(9.99999999999999E+307,$M$2:M1161)+1,"")</f>
        <v>996</v>
      </c>
      <c r="N1162" s="31" t="e">
        <f>IF(AND(B1162=N$1),LOOKUP(9.99999999999999E+307,$N$2:N1161)+1,"")</f>
        <v>#REF!</v>
      </c>
      <c r="O1162" s="31" t="e">
        <f>IF(AND($B1162=O$1),LOOKUP(9.99999999999999E+307,$O$2:O1161)+1,"")</f>
        <v>#REF!</v>
      </c>
      <c r="P1162" s="31" t="e">
        <f>IF(AND($B1162=P$1),LOOKUP(9.99999999999999E+307,$P$2:P1161)+1,"")</f>
        <v>#REF!</v>
      </c>
      <c r="Q1162" s="31" t="e">
        <f>IF(AND($B1162=Q$1),LOOKUP(9.99999999999999E+307,$Q$2:Q1161)+1,"")</f>
        <v>#REF!</v>
      </c>
      <c r="R1162" s="31">
        <f>IF(AND($B1162=R$1),LOOKUP(9.99999999999999E+307,$R$2:R1161)+1,"")</f>
        <v>996</v>
      </c>
      <c r="S1162" s="31">
        <f>IF(AND($B1162=S$1),LOOKUP(9.99999999999999E+307,$S$2:S1161)+1,"")</f>
        <v>996</v>
      </c>
      <c r="T1162" s="265"/>
      <c r="U1162" s="265"/>
      <c r="V1162" s="265"/>
      <c r="AA1162" s="254" t="str">
        <f t="shared" si="132"/>
        <v/>
      </c>
      <c r="AB1162" s="254" t="str">
        <f t="shared" si="133"/>
        <v/>
      </c>
      <c r="AC1162" s="255">
        <f t="shared" si="129"/>
        <v>0</v>
      </c>
      <c r="AD1162" s="255">
        <f t="shared" si="130"/>
        <v>3836</v>
      </c>
      <c r="AE1162" s="256" t="str">
        <f t="shared" si="134"/>
        <v/>
      </c>
      <c r="AF1162" s="252" t="str">
        <f t="shared" si="128"/>
        <v>-</v>
      </c>
    </row>
    <row r="1163" spans="1:32" ht="20.149999999999999" customHeight="1" x14ac:dyDescent="0.75">
      <c r="A1163" s="31">
        <v>1161</v>
      </c>
      <c r="B1163" s="237"/>
      <c r="C1163" s="257"/>
      <c r="D1163" s="257"/>
      <c r="E1163" s="262"/>
      <c r="F1163" s="262"/>
      <c r="G1163" s="253" t="str">
        <f t="shared" si="131"/>
        <v/>
      </c>
      <c r="H1163" s="31" t="str">
        <f>IF(AND(B1163=H$1),LOOKUP(9.99999999999999E+307,$H$2:H1162)+1,"")</f>
        <v/>
      </c>
      <c r="I1163" s="31" t="str">
        <f>IF(AND(B1163=I$1),LOOKUP(9.99999999999999E+307,$I$2:I1162)+1,"")</f>
        <v/>
      </c>
      <c r="J1163" s="31">
        <f>IF(AND(B1163=J$1),LOOKUP(9.99999999999999E+307,$J$2:J1162)+1,"")</f>
        <v>997</v>
      </c>
      <c r="K1163" s="31">
        <f>IF(AND(B1163=K$1),LOOKUP(9.99999999999999E+307,$K$2:K1162)+1,"")</f>
        <v>997</v>
      </c>
      <c r="L1163" s="31">
        <f>IF(AND(B1163=L$1),LOOKUP(9.99999999999999E+307,$L$2:L1162)+1,"")</f>
        <v>997</v>
      </c>
      <c r="M1163" s="31">
        <f>IF(AND(B1163=M$1),LOOKUP(9.99999999999999E+307,$M$2:M1162)+1,"")</f>
        <v>997</v>
      </c>
      <c r="N1163" s="31" t="e">
        <f>IF(AND(B1163=N$1),LOOKUP(9.99999999999999E+307,$N$2:N1162)+1,"")</f>
        <v>#REF!</v>
      </c>
      <c r="O1163" s="31" t="e">
        <f>IF(AND($B1163=O$1),LOOKUP(9.99999999999999E+307,$O$2:O1162)+1,"")</f>
        <v>#REF!</v>
      </c>
      <c r="P1163" s="31" t="e">
        <f>IF(AND($B1163=P$1),LOOKUP(9.99999999999999E+307,$P$2:P1162)+1,"")</f>
        <v>#REF!</v>
      </c>
      <c r="Q1163" s="31" t="e">
        <f>IF(AND($B1163=Q$1),LOOKUP(9.99999999999999E+307,$Q$2:Q1162)+1,"")</f>
        <v>#REF!</v>
      </c>
      <c r="R1163" s="31">
        <f>IF(AND($B1163=R$1),LOOKUP(9.99999999999999E+307,$R$2:R1162)+1,"")</f>
        <v>997</v>
      </c>
      <c r="S1163" s="31">
        <f>IF(AND($B1163=S$1),LOOKUP(9.99999999999999E+307,$S$2:S1162)+1,"")</f>
        <v>997</v>
      </c>
      <c r="T1163" s="265"/>
      <c r="U1163" s="265"/>
      <c r="V1163" s="265"/>
      <c r="AA1163" s="254" t="str">
        <f t="shared" si="132"/>
        <v/>
      </c>
      <c r="AB1163" s="254" t="str">
        <f t="shared" si="133"/>
        <v/>
      </c>
      <c r="AC1163" s="255">
        <f t="shared" si="129"/>
        <v>0</v>
      </c>
      <c r="AD1163" s="255">
        <f t="shared" si="130"/>
        <v>3836</v>
      </c>
      <c r="AE1163" s="256" t="str">
        <f t="shared" si="134"/>
        <v/>
      </c>
      <c r="AF1163" s="252" t="str">
        <f t="shared" si="128"/>
        <v>-</v>
      </c>
    </row>
    <row r="1164" spans="1:32" ht="20.149999999999999" customHeight="1" x14ac:dyDescent="0.75">
      <c r="A1164" s="31">
        <v>1162</v>
      </c>
      <c r="B1164" s="237"/>
      <c r="C1164" s="257"/>
      <c r="D1164" s="257"/>
      <c r="E1164" s="262"/>
      <c r="F1164" s="262"/>
      <c r="G1164" s="253" t="str">
        <f t="shared" si="131"/>
        <v/>
      </c>
      <c r="H1164" s="31" t="str">
        <f>IF(AND(B1164=H$1),LOOKUP(9.99999999999999E+307,$H$2:H1163)+1,"")</f>
        <v/>
      </c>
      <c r="I1164" s="31" t="str">
        <f>IF(AND(B1164=I$1),LOOKUP(9.99999999999999E+307,$I$2:I1163)+1,"")</f>
        <v/>
      </c>
      <c r="J1164" s="31">
        <f>IF(AND(B1164=J$1),LOOKUP(9.99999999999999E+307,$J$2:J1163)+1,"")</f>
        <v>998</v>
      </c>
      <c r="K1164" s="31">
        <f>IF(AND(B1164=K$1),LOOKUP(9.99999999999999E+307,$K$2:K1163)+1,"")</f>
        <v>998</v>
      </c>
      <c r="L1164" s="31">
        <f>IF(AND(B1164=L$1),LOOKUP(9.99999999999999E+307,$L$2:L1163)+1,"")</f>
        <v>998</v>
      </c>
      <c r="M1164" s="31">
        <f>IF(AND(B1164=M$1),LOOKUP(9.99999999999999E+307,$M$2:M1163)+1,"")</f>
        <v>998</v>
      </c>
      <c r="N1164" s="31" t="e">
        <f>IF(AND(B1164=N$1),LOOKUP(9.99999999999999E+307,$N$2:N1163)+1,"")</f>
        <v>#REF!</v>
      </c>
      <c r="O1164" s="31" t="e">
        <f>IF(AND($B1164=O$1),LOOKUP(9.99999999999999E+307,$O$2:O1163)+1,"")</f>
        <v>#REF!</v>
      </c>
      <c r="P1164" s="31" t="e">
        <f>IF(AND($B1164=P$1),LOOKUP(9.99999999999999E+307,$P$2:P1163)+1,"")</f>
        <v>#REF!</v>
      </c>
      <c r="Q1164" s="31" t="e">
        <f>IF(AND($B1164=Q$1),LOOKUP(9.99999999999999E+307,$Q$2:Q1163)+1,"")</f>
        <v>#REF!</v>
      </c>
      <c r="R1164" s="31">
        <f>IF(AND($B1164=R$1),LOOKUP(9.99999999999999E+307,$R$2:R1163)+1,"")</f>
        <v>998</v>
      </c>
      <c r="S1164" s="31">
        <f>IF(AND($B1164=S$1),LOOKUP(9.99999999999999E+307,$S$2:S1163)+1,"")</f>
        <v>998</v>
      </c>
      <c r="T1164" s="265"/>
      <c r="U1164" s="265"/>
      <c r="V1164" s="265"/>
      <c r="AA1164" s="254" t="str">
        <f t="shared" si="132"/>
        <v/>
      </c>
      <c r="AB1164" s="254" t="str">
        <f t="shared" si="133"/>
        <v/>
      </c>
      <c r="AC1164" s="255">
        <f t="shared" si="129"/>
        <v>0</v>
      </c>
      <c r="AD1164" s="255">
        <f t="shared" si="130"/>
        <v>3836</v>
      </c>
      <c r="AE1164" s="256" t="str">
        <f t="shared" si="134"/>
        <v/>
      </c>
      <c r="AF1164" s="252" t="str">
        <f t="shared" si="128"/>
        <v>-</v>
      </c>
    </row>
    <row r="1165" spans="1:32" ht="20.149999999999999" customHeight="1" x14ac:dyDescent="0.75">
      <c r="A1165" s="31">
        <v>1163</v>
      </c>
      <c r="B1165" s="237"/>
      <c r="C1165" s="257"/>
      <c r="D1165" s="257"/>
      <c r="E1165" s="262"/>
      <c r="F1165" s="262"/>
      <c r="G1165" s="253" t="str">
        <f t="shared" si="131"/>
        <v/>
      </c>
      <c r="H1165" s="31" t="str">
        <f>IF(AND(B1165=H$1),LOOKUP(9.99999999999999E+307,$H$2:H1164)+1,"")</f>
        <v/>
      </c>
      <c r="I1165" s="31" t="str">
        <f>IF(AND(B1165=I$1),LOOKUP(9.99999999999999E+307,$I$2:I1164)+1,"")</f>
        <v/>
      </c>
      <c r="J1165" s="31">
        <f>IF(AND(B1165=J$1),LOOKUP(9.99999999999999E+307,$J$2:J1164)+1,"")</f>
        <v>999</v>
      </c>
      <c r="K1165" s="31">
        <f>IF(AND(B1165=K$1),LOOKUP(9.99999999999999E+307,$K$2:K1164)+1,"")</f>
        <v>999</v>
      </c>
      <c r="L1165" s="31">
        <f>IF(AND(B1165=L$1),LOOKUP(9.99999999999999E+307,$L$2:L1164)+1,"")</f>
        <v>999</v>
      </c>
      <c r="M1165" s="31">
        <f>IF(AND(B1165=M$1),LOOKUP(9.99999999999999E+307,$M$2:M1164)+1,"")</f>
        <v>999</v>
      </c>
      <c r="N1165" s="31" t="e">
        <f>IF(AND(B1165=N$1),LOOKUP(9.99999999999999E+307,$N$2:N1164)+1,"")</f>
        <v>#REF!</v>
      </c>
      <c r="O1165" s="31" t="e">
        <f>IF(AND($B1165=O$1),LOOKUP(9.99999999999999E+307,$O$2:O1164)+1,"")</f>
        <v>#REF!</v>
      </c>
      <c r="P1165" s="31" t="e">
        <f>IF(AND($B1165=P$1),LOOKUP(9.99999999999999E+307,$P$2:P1164)+1,"")</f>
        <v>#REF!</v>
      </c>
      <c r="Q1165" s="31" t="e">
        <f>IF(AND($B1165=Q$1),LOOKUP(9.99999999999999E+307,$Q$2:Q1164)+1,"")</f>
        <v>#REF!</v>
      </c>
      <c r="R1165" s="31">
        <f>IF(AND($B1165=R$1),LOOKUP(9.99999999999999E+307,$R$2:R1164)+1,"")</f>
        <v>999</v>
      </c>
      <c r="S1165" s="31">
        <f>IF(AND($B1165=S$1),LOOKUP(9.99999999999999E+307,$S$2:S1164)+1,"")</f>
        <v>999</v>
      </c>
      <c r="T1165" s="265"/>
      <c r="U1165" s="265"/>
      <c r="V1165" s="265"/>
      <c r="AA1165" s="254" t="str">
        <f t="shared" si="132"/>
        <v/>
      </c>
      <c r="AB1165" s="254" t="str">
        <f t="shared" si="133"/>
        <v/>
      </c>
      <c r="AC1165" s="255">
        <f t="shared" si="129"/>
        <v>0</v>
      </c>
      <c r="AD1165" s="255">
        <f t="shared" si="130"/>
        <v>3836</v>
      </c>
      <c r="AE1165" s="256" t="str">
        <f t="shared" si="134"/>
        <v/>
      </c>
      <c r="AF1165" s="252" t="str">
        <f t="shared" si="128"/>
        <v>-</v>
      </c>
    </row>
    <row r="1166" spans="1:32" ht="20.149999999999999" customHeight="1" x14ac:dyDescent="0.75">
      <c r="A1166" s="31">
        <v>1164</v>
      </c>
      <c r="B1166" s="237"/>
      <c r="C1166" s="257"/>
      <c r="D1166" s="257"/>
      <c r="E1166" s="262"/>
      <c r="F1166" s="262"/>
      <c r="G1166" s="253" t="str">
        <f t="shared" si="131"/>
        <v/>
      </c>
      <c r="H1166" s="31" t="str">
        <f>IF(AND(B1166=H$1),LOOKUP(9.99999999999999E+307,$H$2:H1165)+1,"")</f>
        <v/>
      </c>
      <c r="I1166" s="31" t="str">
        <f>IF(AND(B1166=I$1),LOOKUP(9.99999999999999E+307,$I$2:I1165)+1,"")</f>
        <v/>
      </c>
      <c r="J1166" s="31">
        <f>IF(AND(B1166=J$1),LOOKUP(9.99999999999999E+307,$J$2:J1165)+1,"")</f>
        <v>1000</v>
      </c>
      <c r="K1166" s="31">
        <f>IF(AND(B1166=K$1),LOOKUP(9.99999999999999E+307,$K$2:K1165)+1,"")</f>
        <v>1000</v>
      </c>
      <c r="L1166" s="31">
        <f>IF(AND(B1166=L$1),LOOKUP(9.99999999999999E+307,$L$2:L1165)+1,"")</f>
        <v>1000</v>
      </c>
      <c r="M1166" s="31">
        <f>IF(AND(B1166=M$1),LOOKUP(9.99999999999999E+307,$M$2:M1165)+1,"")</f>
        <v>1000</v>
      </c>
      <c r="N1166" s="31" t="e">
        <f>IF(AND(B1166=N$1),LOOKUP(9.99999999999999E+307,$N$2:N1165)+1,"")</f>
        <v>#REF!</v>
      </c>
      <c r="O1166" s="31" t="e">
        <f>IF(AND($B1166=O$1),LOOKUP(9.99999999999999E+307,$O$2:O1165)+1,"")</f>
        <v>#REF!</v>
      </c>
      <c r="P1166" s="31" t="e">
        <f>IF(AND($B1166=P$1),LOOKUP(9.99999999999999E+307,$P$2:P1165)+1,"")</f>
        <v>#REF!</v>
      </c>
      <c r="Q1166" s="31" t="e">
        <f>IF(AND($B1166=Q$1),LOOKUP(9.99999999999999E+307,$Q$2:Q1165)+1,"")</f>
        <v>#REF!</v>
      </c>
      <c r="R1166" s="31">
        <f>IF(AND($B1166=R$1),LOOKUP(9.99999999999999E+307,$R$2:R1165)+1,"")</f>
        <v>1000</v>
      </c>
      <c r="S1166" s="31">
        <f>IF(AND($B1166=S$1),LOOKUP(9.99999999999999E+307,$S$2:S1165)+1,"")</f>
        <v>1000</v>
      </c>
      <c r="T1166" s="265"/>
      <c r="U1166" s="265"/>
      <c r="V1166" s="265"/>
      <c r="AA1166" s="254" t="str">
        <f t="shared" si="132"/>
        <v/>
      </c>
      <c r="AB1166" s="254" t="str">
        <f t="shared" si="133"/>
        <v/>
      </c>
      <c r="AC1166" s="255">
        <f t="shared" si="129"/>
        <v>0</v>
      </c>
      <c r="AD1166" s="255">
        <f t="shared" si="130"/>
        <v>3836</v>
      </c>
      <c r="AE1166" s="256" t="str">
        <f t="shared" si="134"/>
        <v/>
      </c>
      <c r="AF1166" s="252" t="str">
        <f t="shared" si="128"/>
        <v>-</v>
      </c>
    </row>
    <row r="1167" spans="1:32" ht="20.149999999999999" customHeight="1" x14ac:dyDescent="0.75">
      <c r="A1167" s="31">
        <v>1165</v>
      </c>
      <c r="B1167" s="237"/>
      <c r="C1167" s="257"/>
      <c r="D1167" s="257"/>
      <c r="E1167" s="262"/>
      <c r="F1167" s="262"/>
      <c r="G1167" s="253" t="str">
        <f t="shared" si="131"/>
        <v/>
      </c>
      <c r="H1167" s="31" t="str">
        <f>IF(AND(B1167=H$1),LOOKUP(9.99999999999999E+307,$H$2:H1166)+1,"")</f>
        <v/>
      </c>
      <c r="I1167" s="31" t="str">
        <f>IF(AND(B1167=I$1),LOOKUP(9.99999999999999E+307,$I$2:I1166)+1,"")</f>
        <v/>
      </c>
      <c r="J1167" s="31">
        <f>IF(AND(B1167=J$1),LOOKUP(9.99999999999999E+307,$J$2:J1166)+1,"")</f>
        <v>1001</v>
      </c>
      <c r="K1167" s="31">
        <f>IF(AND(B1167=K$1),LOOKUP(9.99999999999999E+307,$K$2:K1166)+1,"")</f>
        <v>1001</v>
      </c>
      <c r="L1167" s="31">
        <f>IF(AND(B1167=L$1),LOOKUP(9.99999999999999E+307,$L$2:L1166)+1,"")</f>
        <v>1001</v>
      </c>
      <c r="M1167" s="31">
        <f>IF(AND(B1167=M$1),LOOKUP(9.99999999999999E+307,$M$2:M1166)+1,"")</f>
        <v>1001</v>
      </c>
      <c r="N1167" s="31" t="e">
        <f>IF(AND(B1167=N$1),LOOKUP(9.99999999999999E+307,$N$2:N1166)+1,"")</f>
        <v>#REF!</v>
      </c>
      <c r="O1167" s="31" t="e">
        <f>IF(AND($B1167=O$1),LOOKUP(9.99999999999999E+307,$O$2:O1166)+1,"")</f>
        <v>#REF!</v>
      </c>
      <c r="P1167" s="31" t="e">
        <f>IF(AND($B1167=P$1),LOOKUP(9.99999999999999E+307,$P$2:P1166)+1,"")</f>
        <v>#REF!</v>
      </c>
      <c r="Q1167" s="31" t="e">
        <f>IF(AND($B1167=Q$1),LOOKUP(9.99999999999999E+307,$Q$2:Q1166)+1,"")</f>
        <v>#REF!</v>
      </c>
      <c r="R1167" s="31">
        <f>IF(AND($B1167=R$1),LOOKUP(9.99999999999999E+307,$R$2:R1166)+1,"")</f>
        <v>1001</v>
      </c>
      <c r="S1167" s="31">
        <f>IF(AND($B1167=S$1),LOOKUP(9.99999999999999E+307,$S$2:S1166)+1,"")</f>
        <v>1001</v>
      </c>
      <c r="T1167" s="265"/>
      <c r="U1167" s="265"/>
      <c r="V1167" s="265"/>
      <c r="AA1167" s="254" t="str">
        <f t="shared" si="132"/>
        <v/>
      </c>
      <c r="AB1167" s="254" t="str">
        <f t="shared" si="133"/>
        <v/>
      </c>
      <c r="AC1167" s="255">
        <f t="shared" si="129"/>
        <v>0</v>
      </c>
      <c r="AD1167" s="255">
        <f t="shared" si="130"/>
        <v>3836</v>
      </c>
      <c r="AE1167" s="256" t="str">
        <f t="shared" si="134"/>
        <v/>
      </c>
      <c r="AF1167" s="252" t="str">
        <f t="shared" si="128"/>
        <v>-</v>
      </c>
    </row>
    <row r="1168" spans="1:32" ht="20.149999999999999" customHeight="1" x14ac:dyDescent="0.75">
      <c r="A1168" s="31">
        <v>1166</v>
      </c>
      <c r="B1168" s="237"/>
      <c r="C1168" s="236"/>
      <c r="D1168" s="236"/>
      <c r="E1168" s="238"/>
      <c r="F1168" s="238"/>
      <c r="G1168" s="253" t="str">
        <f t="shared" si="131"/>
        <v/>
      </c>
      <c r="H1168" s="31" t="str">
        <f>IF(AND(B1168=H$1),LOOKUP(9.99999999999999E+307,$H$2:H1167)+1,"")</f>
        <v/>
      </c>
      <c r="I1168" s="31" t="str">
        <f>IF(AND(B1168=I$1),LOOKUP(9.99999999999999E+307,$I$2:I1167)+1,"")</f>
        <v/>
      </c>
      <c r="J1168" s="31">
        <f>IF(AND(B1168=J$1),LOOKUP(9.99999999999999E+307,$J$2:J1167)+1,"")</f>
        <v>1002</v>
      </c>
      <c r="K1168" s="31">
        <f>IF(AND(B1168=K$1),LOOKUP(9.99999999999999E+307,$K$2:K1167)+1,"")</f>
        <v>1002</v>
      </c>
      <c r="L1168" s="31">
        <f>IF(AND(B1168=L$1),LOOKUP(9.99999999999999E+307,$L$2:L1167)+1,"")</f>
        <v>1002</v>
      </c>
      <c r="M1168" s="31">
        <f>IF(AND(B1168=M$1),LOOKUP(9.99999999999999E+307,$M$2:M1167)+1,"")</f>
        <v>1002</v>
      </c>
      <c r="N1168" s="31" t="e">
        <f>IF(AND(B1168=N$1),LOOKUP(9.99999999999999E+307,$N$2:N1167)+1,"")</f>
        <v>#REF!</v>
      </c>
      <c r="O1168" s="31" t="e">
        <f>IF(AND($B1168=O$1),LOOKUP(9.99999999999999E+307,$O$2:O1167)+1,"")</f>
        <v>#REF!</v>
      </c>
      <c r="P1168" s="31" t="e">
        <f>IF(AND($B1168=P$1),LOOKUP(9.99999999999999E+307,$P$2:P1167)+1,"")</f>
        <v>#REF!</v>
      </c>
      <c r="Q1168" s="31" t="e">
        <f>IF(AND($B1168=Q$1),LOOKUP(9.99999999999999E+307,$Q$2:Q1167)+1,"")</f>
        <v>#REF!</v>
      </c>
      <c r="R1168" s="31">
        <f>IF(AND($B1168=R$1),LOOKUP(9.99999999999999E+307,$R$2:R1167)+1,"")</f>
        <v>1002</v>
      </c>
      <c r="S1168" s="31">
        <f>IF(AND($B1168=S$1),LOOKUP(9.99999999999999E+307,$S$2:S1167)+1,"")</f>
        <v>1002</v>
      </c>
      <c r="T1168" s="265"/>
      <c r="U1168" s="265"/>
      <c r="V1168" s="265"/>
      <c r="AA1168" s="254" t="str">
        <f t="shared" si="132"/>
        <v/>
      </c>
      <c r="AB1168" s="254" t="str">
        <f t="shared" si="133"/>
        <v/>
      </c>
      <c r="AC1168" s="255">
        <f t="shared" si="129"/>
        <v>0</v>
      </c>
      <c r="AD1168" s="255">
        <f t="shared" si="130"/>
        <v>3836</v>
      </c>
      <c r="AE1168" s="256" t="str">
        <f t="shared" si="134"/>
        <v/>
      </c>
      <c r="AF1168" s="252" t="str">
        <f t="shared" si="128"/>
        <v>-</v>
      </c>
    </row>
    <row r="1169" spans="1:32" ht="20.149999999999999" customHeight="1" x14ac:dyDescent="0.75">
      <c r="A1169" s="31">
        <v>1167</v>
      </c>
      <c r="B1169" s="237"/>
      <c r="C1169" s="236"/>
      <c r="D1169" s="236"/>
      <c r="E1169" s="238"/>
      <c r="F1169" s="238"/>
      <c r="G1169" s="253" t="str">
        <f t="shared" si="131"/>
        <v/>
      </c>
      <c r="H1169" s="31" t="str">
        <f>IF(AND(B1169=H$1),LOOKUP(9.99999999999999E+307,$H$2:H1168)+1,"")</f>
        <v/>
      </c>
      <c r="I1169" s="31" t="str">
        <f>IF(AND(B1169=I$1),LOOKUP(9.99999999999999E+307,$I$2:I1168)+1,"")</f>
        <v/>
      </c>
      <c r="J1169" s="31">
        <f>IF(AND(B1169=J$1),LOOKUP(9.99999999999999E+307,$J$2:J1168)+1,"")</f>
        <v>1003</v>
      </c>
      <c r="K1169" s="31">
        <f>IF(AND(B1169=K$1),LOOKUP(9.99999999999999E+307,$K$2:K1168)+1,"")</f>
        <v>1003</v>
      </c>
      <c r="L1169" s="31">
        <f>IF(AND(B1169=L$1),LOOKUP(9.99999999999999E+307,$L$2:L1168)+1,"")</f>
        <v>1003</v>
      </c>
      <c r="M1169" s="31">
        <f>IF(AND(B1169=M$1),LOOKUP(9.99999999999999E+307,$M$2:M1168)+1,"")</f>
        <v>1003</v>
      </c>
      <c r="N1169" s="31" t="e">
        <f>IF(AND(B1169=N$1),LOOKUP(9.99999999999999E+307,$N$2:N1168)+1,"")</f>
        <v>#REF!</v>
      </c>
      <c r="O1169" s="31" t="e">
        <f>IF(AND($B1169=O$1),LOOKUP(9.99999999999999E+307,$O$2:O1168)+1,"")</f>
        <v>#REF!</v>
      </c>
      <c r="P1169" s="31" t="e">
        <f>IF(AND($B1169=P$1),LOOKUP(9.99999999999999E+307,$P$2:P1168)+1,"")</f>
        <v>#REF!</v>
      </c>
      <c r="Q1169" s="31" t="e">
        <f>IF(AND($B1169=Q$1),LOOKUP(9.99999999999999E+307,$Q$2:Q1168)+1,"")</f>
        <v>#REF!</v>
      </c>
      <c r="R1169" s="31">
        <f>IF(AND($B1169=R$1),LOOKUP(9.99999999999999E+307,$R$2:R1168)+1,"")</f>
        <v>1003</v>
      </c>
      <c r="S1169" s="31">
        <f>IF(AND($B1169=S$1),LOOKUP(9.99999999999999E+307,$S$2:S1168)+1,"")</f>
        <v>1003</v>
      </c>
      <c r="T1169" s="265"/>
      <c r="U1169" s="265"/>
      <c r="V1169" s="265"/>
      <c r="AA1169" s="254" t="str">
        <f t="shared" si="132"/>
        <v/>
      </c>
      <c r="AB1169" s="254" t="str">
        <f t="shared" si="133"/>
        <v/>
      </c>
      <c r="AC1169" s="255">
        <f t="shared" si="129"/>
        <v>0</v>
      </c>
      <c r="AD1169" s="255">
        <f t="shared" si="130"/>
        <v>3836</v>
      </c>
      <c r="AE1169" s="256" t="str">
        <f t="shared" si="134"/>
        <v/>
      </c>
      <c r="AF1169" s="252" t="str">
        <f t="shared" si="128"/>
        <v>-</v>
      </c>
    </row>
    <row r="1170" spans="1:32" ht="20.149999999999999" customHeight="1" x14ac:dyDescent="0.75">
      <c r="A1170" s="31">
        <v>1168</v>
      </c>
      <c r="B1170" s="237"/>
      <c r="C1170" s="236"/>
      <c r="D1170" s="236"/>
      <c r="E1170" s="238"/>
      <c r="F1170" s="238"/>
      <c r="G1170" s="253" t="str">
        <f t="shared" si="131"/>
        <v/>
      </c>
      <c r="H1170" s="31" t="str">
        <f>IF(AND(B1170=H$1),LOOKUP(9.99999999999999E+307,$H$2:H1169)+1,"")</f>
        <v/>
      </c>
      <c r="I1170" s="31" t="str">
        <f>IF(AND(B1170=I$1),LOOKUP(9.99999999999999E+307,$I$2:I1169)+1,"")</f>
        <v/>
      </c>
      <c r="J1170" s="31">
        <f>IF(AND(B1170=J$1),LOOKUP(9.99999999999999E+307,$J$2:J1169)+1,"")</f>
        <v>1004</v>
      </c>
      <c r="K1170" s="31">
        <f>IF(AND(B1170=K$1),LOOKUP(9.99999999999999E+307,$K$2:K1169)+1,"")</f>
        <v>1004</v>
      </c>
      <c r="L1170" s="31">
        <f>IF(AND(B1170=L$1),LOOKUP(9.99999999999999E+307,$L$2:L1169)+1,"")</f>
        <v>1004</v>
      </c>
      <c r="M1170" s="31">
        <f>IF(AND(B1170=M$1),LOOKUP(9.99999999999999E+307,$M$2:M1169)+1,"")</f>
        <v>1004</v>
      </c>
      <c r="N1170" s="31" t="e">
        <f>IF(AND(B1170=N$1),LOOKUP(9.99999999999999E+307,$N$2:N1169)+1,"")</f>
        <v>#REF!</v>
      </c>
      <c r="O1170" s="31" t="e">
        <f>IF(AND($B1170=O$1),LOOKUP(9.99999999999999E+307,$O$2:O1169)+1,"")</f>
        <v>#REF!</v>
      </c>
      <c r="P1170" s="31" t="e">
        <f>IF(AND($B1170=P$1),LOOKUP(9.99999999999999E+307,$P$2:P1169)+1,"")</f>
        <v>#REF!</v>
      </c>
      <c r="Q1170" s="31" t="e">
        <f>IF(AND($B1170=Q$1),LOOKUP(9.99999999999999E+307,$Q$2:Q1169)+1,"")</f>
        <v>#REF!</v>
      </c>
      <c r="R1170" s="31">
        <f>IF(AND($B1170=R$1),LOOKUP(9.99999999999999E+307,$R$2:R1169)+1,"")</f>
        <v>1004</v>
      </c>
      <c r="S1170" s="31">
        <f>IF(AND($B1170=S$1),LOOKUP(9.99999999999999E+307,$S$2:S1169)+1,"")</f>
        <v>1004</v>
      </c>
      <c r="T1170" s="265"/>
      <c r="U1170" s="265"/>
      <c r="V1170" s="265"/>
      <c r="AA1170" s="254" t="str">
        <f t="shared" si="132"/>
        <v/>
      </c>
      <c r="AB1170" s="254" t="str">
        <f t="shared" si="133"/>
        <v/>
      </c>
      <c r="AC1170" s="255">
        <f t="shared" si="129"/>
        <v>0</v>
      </c>
      <c r="AD1170" s="255">
        <f t="shared" si="130"/>
        <v>3836</v>
      </c>
      <c r="AE1170" s="256" t="str">
        <f t="shared" si="134"/>
        <v/>
      </c>
      <c r="AF1170" s="252" t="str">
        <f t="shared" si="128"/>
        <v>-</v>
      </c>
    </row>
    <row r="1171" spans="1:32" ht="20.149999999999999" customHeight="1" x14ac:dyDescent="0.75">
      <c r="A1171" s="31">
        <v>1169</v>
      </c>
      <c r="B1171" s="237"/>
      <c r="C1171" s="236"/>
      <c r="D1171" s="236"/>
      <c r="E1171" s="238"/>
      <c r="F1171" s="238"/>
      <c r="G1171" s="253" t="str">
        <f t="shared" si="131"/>
        <v/>
      </c>
      <c r="H1171" s="31" t="str">
        <f>IF(AND(B1171=H$1),LOOKUP(9.99999999999999E+307,$H$2:H1170)+1,"")</f>
        <v/>
      </c>
      <c r="I1171" s="31" t="str">
        <f>IF(AND(B1171=I$1),LOOKUP(9.99999999999999E+307,$I$2:I1170)+1,"")</f>
        <v/>
      </c>
      <c r="J1171" s="31">
        <f>IF(AND(B1171=J$1),LOOKUP(9.99999999999999E+307,$J$2:J1170)+1,"")</f>
        <v>1005</v>
      </c>
      <c r="K1171" s="31">
        <f>IF(AND(B1171=K$1),LOOKUP(9.99999999999999E+307,$K$2:K1170)+1,"")</f>
        <v>1005</v>
      </c>
      <c r="L1171" s="31">
        <f>IF(AND(B1171=L$1),LOOKUP(9.99999999999999E+307,$L$2:L1170)+1,"")</f>
        <v>1005</v>
      </c>
      <c r="M1171" s="31">
        <f>IF(AND(B1171=M$1),LOOKUP(9.99999999999999E+307,$M$2:M1170)+1,"")</f>
        <v>1005</v>
      </c>
      <c r="N1171" s="31" t="e">
        <f>IF(AND(B1171=N$1),LOOKUP(9.99999999999999E+307,$N$2:N1170)+1,"")</f>
        <v>#REF!</v>
      </c>
      <c r="O1171" s="31" t="e">
        <f>IF(AND($B1171=O$1),LOOKUP(9.99999999999999E+307,$O$2:O1170)+1,"")</f>
        <v>#REF!</v>
      </c>
      <c r="P1171" s="31" t="e">
        <f>IF(AND($B1171=P$1),LOOKUP(9.99999999999999E+307,$P$2:P1170)+1,"")</f>
        <v>#REF!</v>
      </c>
      <c r="Q1171" s="31" t="e">
        <f>IF(AND($B1171=Q$1),LOOKUP(9.99999999999999E+307,$Q$2:Q1170)+1,"")</f>
        <v>#REF!</v>
      </c>
      <c r="R1171" s="31">
        <f>IF(AND($B1171=R$1),LOOKUP(9.99999999999999E+307,$R$2:R1170)+1,"")</f>
        <v>1005</v>
      </c>
      <c r="S1171" s="31">
        <f>IF(AND($B1171=S$1),LOOKUP(9.99999999999999E+307,$S$2:S1170)+1,"")</f>
        <v>1005</v>
      </c>
      <c r="T1171" s="265"/>
      <c r="U1171" s="265"/>
      <c r="V1171" s="265"/>
      <c r="AA1171" s="254" t="str">
        <f t="shared" si="132"/>
        <v/>
      </c>
      <c r="AB1171" s="254" t="str">
        <f t="shared" si="133"/>
        <v/>
      </c>
      <c r="AC1171" s="255">
        <f t="shared" si="129"/>
        <v>0</v>
      </c>
      <c r="AD1171" s="255">
        <f t="shared" si="130"/>
        <v>3836</v>
      </c>
      <c r="AE1171" s="256" t="str">
        <f t="shared" si="134"/>
        <v/>
      </c>
      <c r="AF1171" s="252" t="str">
        <f t="shared" si="128"/>
        <v>-</v>
      </c>
    </row>
    <row r="1172" spans="1:32" ht="20.149999999999999" customHeight="1" x14ac:dyDescent="0.75">
      <c r="A1172" s="31">
        <v>1170</v>
      </c>
      <c r="B1172" s="237"/>
      <c r="C1172" s="236"/>
      <c r="D1172" s="236"/>
      <c r="E1172" s="238"/>
      <c r="F1172" s="238"/>
      <c r="G1172" s="253" t="str">
        <f t="shared" si="131"/>
        <v/>
      </c>
      <c r="H1172" s="31" t="str">
        <f>IF(AND(B1172=H$1),LOOKUP(9.99999999999999E+307,$H$2:H1171)+1,"")</f>
        <v/>
      </c>
      <c r="I1172" s="31" t="str">
        <f>IF(AND(B1172=I$1),LOOKUP(9.99999999999999E+307,$I$2:I1171)+1,"")</f>
        <v/>
      </c>
      <c r="J1172" s="31">
        <f>IF(AND(B1172=J$1),LOOKUP(9.99999999999999E+307,$J$2:J1171)+1,"")</f>
        <v>1006</v>
      </c>
      <c r="K1172" s="31">
        <f>IF(AND(B1172=K$1),LOOKUP(9.99999999999999E+307,$K$2:K1171)+1,"")</f>
        <v>1006</v>
      </c>
      <c r="L1172" s="31">
        <f>IF(AND(B1172=L$1),LOOKUP(9.99999999999999E+307,$L$2:L1171)+1,"")</f>
        <v>1006</v>
      </c>
      <c r="M1172" s="31">
        <f>IF(AND(B1172=M$1),LOOKUP(9.99999999999999E+307,$M$2:M1171)+1,"")</f>
        <v>1006</v>
      </c>
      <c r="N1172" s="31" t="e">
        <f>IF(AND(B1172=N$1),LOOKUP(9.99999999999999E+307,$N$2:N1171)+1,"")</f>
        <v>#REF!</v>
      </c>
      <c r="O1172" s="31" t="e">
        <f>IF(AND($B1172=O$1),LOOKUP(9.99999999999999E+307,$O$2:O1171)+1,"")</f>
        <v>#REF!</v>
      </c>
      <c r="P1172" s="31" t="e">
        <f>IF(AND($B1172=P$1),LOOKUP(9.99999999999999E+307,$P$2:P1171)+1,"")</f>
        <v>#REF!</v>
      </c>
      <c r="Q1172" s="31" t="e">
        <f>IF(AND($B1172=Q$1),LOOKUP(9.99999999999999E+307,$Q$2:Q1171)+1,"")</f>
        <v>#REF!</v>
      </c>
      <c r="R1172" s="31">
        <f>IF(AND($B1172=R$1),LOOKUP(9.99999999999999E+307,$R$2:R1171)+1,"")</f>
        <v>1006</v>
      </c>
      <c r="S1172" s="31">
        <f>IF(AND($B1172=S$1),LOOKUP(9.99999999999999E+307,$S$2:S1171)+1,"")</f>
        <v>1006</v>
      </c>
      <c r="T1172" s="265"/>
      <c r="U1172" s="265"/>
      <c r="V1172" s="265"/>
      <c r="AA1172" s="254" t="str">
        <f t="shared" si="132"/>
        <v/>
      </c>
      <c r="AB1172" s="254" t="str">
        <f t="shared" si="133"/>
        <v/>
      </c>
      <c r="AC1172" s="255">
        <f t="shared" si="129"/>
        <v>0</v>
      </c>
      <c r="AD1172" s="255">
        <f t="shared" si="130"/>
        <v>3836</v>
      </c>
      <c r="AE1172" s="256" t="str">
        <f t="shared" si="134"/>
        <v/>
      </c>
      <c r="AF1172" s="252" t="str">
        <f t="shared" si="128"/>
        <v>-</v>
      </c>
    </row>
    <row r="1173" spans="1:32" ht="20.149999999999999" customHeight="1" x14ac:dyDescent="0.75">
      <c r="A1173" s="31">
        <v>1171</v>
      </c>
      <c r="B1173" s="237"/>
      <c r="C1173" s="236"/>
      <c r="D1173" s="236"/>
      <c r="E1173" s="238"/>
      <c r="F1173" s="238"/>
      <c r="G1173" s="253" t="str">
        <f t="shared" si="131"/>
        <v/>
      </c>
      <c r="H1173" s="31" t="str">
        <f>IF(AND(B1173=H$1),LOOKUP(9.99999999999999E+307,$H$2:H1172)+1,"")</f>
        <v/>
      </c>
      <c r="I1173" s="31" t="str">
        <f>IF(AND(B1173=I$1),LOOKUP(9.99999999999999E+307,$I$2:I1172)+1,"")</f>
        <v/>
      </c>
      <c r="J1173" s="31">
        <f>IF(AND(B1173=J$1),LOOKUP(9.99999999999999E+307,$J$2:J1172)+1,"")</f>
        <v>1007</v>
      </c>
      <c r="K1173" s="31">
        <f>IF(AND(B1173=K$1),LOOKUP(9.99999999999999E+307,$K$2:K1172)+1,"")</f>
        <v>1007</v>
      </c>
      <c r="L1173" s="31">
        <f>IF(AND(B1173=L$1),LOOKUP(9.99999999999999E+307,$L$2:L1172)+1,"")</f>
        <v>1007</v>
      </c>
      <c r="M1173" s="31">
        <f>IF(AND(B1173=M$1),LOOKUP(9.99999999999999E+307,$M$2:M1172)+1,"")</f>
        <v>1007</v>
      </c>
      <c r="N1173" s="31" t="e">
        <f>IF(AND(B1173=N$1),LOOKUP(9.99999999999999E+307,$N$2:N1172)+1,"")</f>
        <v>#REF!</v>
      </c>
      <c r="O1173" s="31" t="e">
        <f>IF(AND($B1173=O$1),LOOKUP(9.99999999999999E+307,$O$2:O1172)+1,"")</f>
        <v>#REF!</v>
      </c>
      <c r="P1173" s="31" t="e">
        <f>IF(AND($B1173=P$1),LOOKUP(9.99999999999999E+307,$P$2:P1172)+1,"")</f>
        <v>#REF!</v>
      </c>
      <c r="Q1173" s="31" t="e">
        <f>IF(AND($B1173=Q$1),LOOKUP(9.99999999999999E+307,$Q$2:Q1172)+1,"")</f>
        <v>#REF!</v>
      </c>
      <c r="R1173" s="31">
        <f>IF(AND($B1173=R$1),LOOKUP(9.99999999999999E+307,$R$2:R1172)+1,"")</f>
        <v>1007</v>
      </c>
      <c r="S1173" s="31">
        <f>IF(AND($B1173=S$1),LOOKUP(9.99999999999999E+307,$S$2:S1172)+1,"")</f>
        <v>1007</v>
      </c>
      <c r="T1173" s="265"/>
      <c r="U1173" s="265"/>
      <c r="V1173" s="265"/>
      <c r="AA1173" s="254" t="str">
        <f t="shared" si="132"/>
        <v/>
      </c>
      <c r="AB1173" s="254" t="str">
        <f t="shared" si="133"/>
        <v/>
      </c>
      <c r="AC1173" s="255">
        <f t="shared" si="129"/>
        <v>0</v>
      </c>
      <c r="AD1173" s="255">
        <f t="shared" si="130"/>
        <v>3836</v>
      </c>
      <c r="AE1173" s="256" t="str">
        <f t="shared" si="134"/>
        <v/>
      </c>
      <c r="AF1173" s="252" t="str">
        <f t="shared" si="128"/>
        <v>-</v>
      </c>
    </row>
    <row r="1174" spans="1:32" ht="20.149999999999999" customHeight="1" x14ac:dyDescent="0.75">
      <c r="A1174" s="31">
        <v>1172</v>
      </c>
      <c r="B1174" s="237"/>
      <c r="C1174" s="236"/>
      <c r="D1174" s="236"/>
      <c r="E1174" s="238"/>
      <c r="F1174" s="238"/>
      <c r="G1174" s="253" t="str">
        <f t="shared" si="131"/>
        <v/>
      </c>
      <c r="H1174" s="31" t="str">
        <f>IF(AND(B1174=H$1),LOOKUP(9.99999999999999E+307,$H$2:H1173)+1,"")</f>
        <v/>
      </c>
      <c r="I1174" s="31" t="str">
        <f>IF(AND(B1174=I$1),LOOKUP(9.99999999999999E+307,$I$2:I1173)+1,"")</f>
        <v/>
      </c>
      <c r="J1174" s="31">
        <f>IF(AND(B1174=J$1),LOOKUP(9.99999999999999E+307,$J$2:J1173)+1,"")</f>
        <v>1008</v>
      </c>
      <c r="K1174" s="31">
        <f>IF(AND(B1174=K$1),LOOKUP(9.99999999999999E+307,$K$2:K1173)+1,"")</f>
        <v>1008</v>
      </c>
      <c r="L1174" s="31">
        <f>IF(AND(B1174=L$1),LOOKUP(9.99999999999999E+307,$L$2:L1173)+1,"")</f>
        <v>1008</v>
      </c>
      <c r="M1174" s="31">
        <f>IF(AND(B1174=M$1),LOOKUP(9.99999999999999E+307,$M$2:M1173)+1,"")</f>
        <v>1008</v>
      </c>
      <c r="N1174" s="31" t="e">
        <f>IF(AND(B1174=N$1),LOOKUP(9.99999999999999E+307,$N$2:N1173)+1,"")</f>
        <v>#REF!</v>
      </c>
      <c r="O1174" s="31" t="e">
        <f>IF(AND($B1174=O$1),LOOKUP(9.99999999999999E+307,$O$2:O1173)+1,"")</f>
        <v>#REF!</v>
      </c>
      <c r="P1174" s="31" t="e">
        <f>IF(AND($B1174=P$1),LOOKUP(9.99999999999999E+307,$P$2:P1173)+1,"")</f>
        <v>#REF!</v>
      </c>
      <c r="Q1174" s="31" t="e">
        <f>IF(AND($B1174=Q$1),LOOKUP(9.99999999999999E+307,$Q$2:Q1173)+1,"")</f>
        <v>#REF!</v>
      </c>
      <c r="R1174" s="31">
        <f>IF(AND($B1174=R$1),LOOKUP(9.99999999999999E+307,$R$2:R1173)+1,"")</f>
        <v>1008</v>
      </c>
      <c r="S1174" s="31">
        <f>IF(AND($B1174=S$1),LOOKUP(9.99999999999999E+307,$S$2:S1173)+1,"")</f>
        <v>1008</v>
      </c>
      <c r="T1174" s="265"/>
      <c r="U1174" s="265"/>
      <c r="V1174" s="265"/>
      <c r="AA1174" s="254" t="str">
        <f t="shared" si="132"/>
        <v/>
      </c>
      <c r="AB1174" s="254" t="str">
        <f t="shared" si="133"/>
        <v/>
      </c>
      <c r="AC1174" s="255">
        <f t="shared" si="129"/>
        <v>0</v>
      </c>
      <c r="AD1174" s="255">
        <f t="shared" si="130"/>
        <v>3836</v>
      </c>
      <c r="AE1174" s="256" t="str">
        <f t="shared" si="134"/>
        <v/>
      </c>
      <c r="AF1174" s="252" t="str">
        <f t="shared" si="128"/>
        <v>-</v>
      </c>
    </row>
    <row r="1175" spans="1:32" ht="20.149999999999999" customHeight="1" x14ac:dyDescent="0.75">
      <c r="A1175" s="31">
        <v>1173</v>
      </c>
      <c r="B1175" s="237"/>
      <c r="C1175" s="236"/>
      <c r="D1175" s="236"/>
      <c r="E1175" s="238"/>
      <c r="F1175" s="238"/>
      <c r="G1175" s="253" t="str">
        <f t="shared" si="131"/>
        <v/>
      </c>
      <c r="H1175" s="31" t="str">
        <f>IF(AND(B1175=H$1),LOOKUP(9.99999999999999E+307,$H$2:H1174)+1,"")</f>
        <v/>
      </c>
      <c r="I1175" s="31" t="str">
        <f>IF(AND(B1175=I$1),LOOKUP(9.99999999999999E+307,$I$2:I1174)+1,"")</f>
        <v/>
      </c>
      <c r="J1175" s="31">
        <f>IF(AND(B1175=J$1),LOOKUP(9.99999999999999E+307,$J$2:J1174)+1,"")</f>
        <v>1009</v>
      </c>
      <c r="K1175" s="31">
        <f>IF(AND(B1175=K$1),LOOKUP(9.99999999999999E+307,$K$2:K1174)+1,"")</f>
        <v>1009</v>
      </c>
      <c r="L1175" s="31">
        <f>IF(AND(B1175=L$1),LOOKUP(9.99999999999999E+307,$L$2:L1174)+1,"")</f>
        <v>1009</v>
      </c>
      <c r="M1175" s="31">
        <f>IF(AND(B1175=M$1),LOOKUP(9.99999999999999E+307,$M$2:M1174)+1,"")</f>
        <v>1009</v>
      </c>
      <c r="N1175" s="31" t="e">
        <f>IF(AND(B1175=N$1),LOOKUP(9.99999999999999E+307,$N$2:N1174)+1,"")</f>
        <v>#REF!</v>
      </c>
      <c r="O1175" s="31" t="e">
        <f>IF(AND($B1175=O$1),LOOKUP(9.99999999999999E+307,$O$2:O1174)+1,"")</f>
        <v>#REF!</v>
      </c>
      <c r="P1175" s="31" t="e">
        <f>IF(AND($B1175=P$1),LOOKUP(9.99999999999999E+307,$P$2:P1174)+1,"")</f>
        <v>#REF!</v>
      </c>
      <c r="Q1175" s="31" t="e">
        <f>IF(AND($B1175=Q$1),LOOKUP(9.99999999999999E+307,$Q$2:Q1174)+1,"")</f>
        <v>#REF!</v>
      </c>
      <c r="R1175" s="31">
        <f>IF(AND($B1175=R$1),LOOKUP(9.99999999999999E+307,$R$2:R1174)+1,"")</f>
        <v>1009</v>
      </c>
      <c r="S1175" s="31">
        <f>IF(AND($B1175=S$1),LOOKUP(9.99999999999999E+307,$S$2:S1174)+1,"")</f>
        <v>1009</v>
      </c>
      <c r="T1175" s="265"/>
      <c r="U1175" s="265"/>
      <c r="V1175" s="265"/>
      <c r="AA1175" s="254" t="str">
        <f t="shared" si="132"/>
        <v/>
      </c>
      <c r="AB1175" s="254" t="str">
        <f t="shared" si="133"/>
        <v/>
      </c>
      <c r="AC1175" s="255">
        <f t="shared" si="129"/>
        <v>0</v>
      </c>
      <c r="AD1175" s="255">
        <f t="shared" si="130"/>
        <v>3836</v>
      </c>
      <c r="AE1175" s="256" t="str">
        <f t="shared" si="134"/>
        <v/>
      </c>
      <c r="AF1175" s="252" t="str">
        <f t="shared" si="128"/>
        <v>-</v>
      </c>
    </row>
    <row r="1176" spans="1:32" ht="20.149999999999999" customHeight="1" x14ac:dyDescent="0.75">
      <c r="A1176" s="31">
        <v>1174</v>
      </c>
      <c r="B1176" s="237"/>
      <c r="C1176" s="236"/>
      <c r="D1176" s="236"/>
      <c r="E1176" s="238"/>
      <c r="F1176" s="238"/>
      <c r="G1176" s="253" t="str">
        <f t="shared" si="131"/>
        <v/>
      </c>
      <c r="H1176" s="31" t="str">
        <f>IF(AND(B1176=H$1),LOOKUP(9.99999999999999E+307,$H$2:H1175)+1,"")</f>
        <v/>
      </c>
      <c r="I1176" s="31" t="str">
        <f>IF(AND(B1176=I$1),LOOKUP(9.99999999999999E+307,$I$2:I1175)+1,"")</f>
        <v/>
      </c>
      <c r="J1176" s="31">
        <f>IF(AND(B1176=J$1),LOOKUP(9.99999999999999E+307,$J$2:J1175)+1,"")</f>
        <v>1010</v>
      </c>
      <c r="K1176" s="31">
        <f>IF(AND(B1176=K$1),LOOKUP(9.99999999999999E+307,$K$2:K1175)+1,"")</f>
        <v>1010</v>
      </c>
      <c r="L1176" s="31">
        <f>IF(AND(B1176=L$1),LOOKUP(9.99999999999999E+307,$L$2:L1175)+1,"")</f>
        <v>1010</v>
      </c>
      <c r="M1176" s="31">
        <f>IF(AND(B1176=M$1),LOOKUP(9.99999999999999E+307,$M$2:M1175)+1,"")</f>
        <v>1010</v>
      </c>
      <c r="N1176" s="31" t="e">
        <f>IF(AND(B1176=N$1),LOOKUP(9.99999999999999E+307,$N$2:N1175)+1,"")</f>
        <v>#REF!</v>
      </c>
      <c r="O1176" s="31" t="e">
        <f>IF(AND($B1176=O$1),LOOKUP(9.99999999999999E+307,$O$2:O1175)+1,"")</f>
        <v>#REF!</v>
      </c>
      <c r="P1176" s="31" t="e">
        <f>IF(AND($B1176=P$1),LOOKUP(9.99999999999999E+307,$P$2:P1175)+1,"")</f>
        <v>#REF!</v>
      </c>
      <c r="Q1176" s="31" t="e">
        <f>IF(AND($B1176=Q$1),LOOKUP(9.99999999999999E+307,$Q$2:Q1175)+1,"")</f>
        <v>#REF!</v>
      </c>
      <c r="R1176" s="31">
        <f>IF(AND($B1176=R$1),LOOKUP(9.99999999999999E+307,$R$2:R1175)+1,"")</f>
        <v>1010</v>
      </c>
      <c r="S1176" s="31">
        <f>IF(AND($B1176=S$1),LOOKUP(9.99999999999999E+307,$S$2:S1175)+1,"")</f>
        <v>1010</v>
      </c>
      <c r="T1176" s="265"/>
      <c r="U1176" s="265"/>
      <c r="V1176" s="265"/>
      <c r="AA1176" s="254" t="str">
        <f t="shared" si="132"/>
        <v/>
      </c>
      <c r="AB1176" s="254" t="str">
        <f t="shared" si="133"/>
        <v/>
      </c>
      <c r="AC1176" s="255">
        <f t="shared" si="129"/>
        <v>0</v>
      </c>
      <c r="AD1176" s="255">
        <f t="shared" si="130"/>
        <v>3836</v>
      </c>
      <c r="AE1176" s="256" t="str">
        <f t="shared" si="134"/>
        <v/>
      </c>
      <c r="AF1176" s="252" t="str">
        <f t="shared" si="128"/>
        <v>-</v>
      </c>
    </row>
    <row r="1177" spans="1:32" ht="20.149999999999999" customHeight="1" x14ac:dyDescent="0.75">
      <c r="A1177" s="31">
        <v>1175</v>
      </c>
      <c r="B1177" s="237"/>
      <c r="C1177" s="236"/>
      <c r="D1177" s="236"/>
      <c r="E1177" s="238"/>
      <c r="F1177" s="238"/>
      <c r="G1177" s="253" t="str">
        <f t="shared" si="131"/>
        <v/>
      </c>
      <c r="H1177" s="31" t="str">
        <f>IF(AND(B1177=H$1),LOOKUP(9.99999999999999E+307,$H$2:H1176)+1,"")</f>
        <v/>
      </c>
      <c r="I1177" s="31" t="str">
        <f>IF(AND(B1177=I$1),LOOKUP(9.99999999999999E+307,$I$2:I1176)+1,"")</f>
        <v/>
      </c>
      <c r="J1177" s="31">
        <f>IF(AND(B1177=J$1),LOOKUP(9.99999999999999E+307,$J$2:J1176)+1,"")</f>
        <v>1011</v>
      </c>
      <c r="K1177" s="31">
        <f>IF(AND(B1177=K$1),LOOKUP(9.99999999999999E+307,$K$2:K1176)+1,"")</f>
        <v>1011</v>
      </c>
      <c r="L1177" s="31">
        <f>IF(AND(B1177=L$1),LOOKUP(9.99999999999999E+307,$L$2:L1176)+1,"")</f>
        <v>1011</v>
      </c>
      <c r="M1177" s="31">
        <f>IF(AND(B1177=M$1),LOOKUP(9.99999999999999E+307,$M$2:M1176)+1,"")</f>
        <v>1011</v>
      </c>
      <c r="N1177" s="31" t="e">
        <f>IF(AND(B1177=N$1),LOOKUP(9.99999999999999E+307,$N$2:N1176)+1,"")</f>
        <v>#REF!</v>
      </c>
      <c r="O1177" s="31" t="e">
        <f>IF(AND($B1177=O$1),LOOKUP(9.99999999999999E+307,$O$2:O1176)+1,"")</f>
        <v>#REF!</v>
      </c>
      <c r="P1177" s="31" t="e">
        <f>IF(AND($B1177=P$1),LOOKUP(9.99999999999999E+307,$P$2:P1176)+1,"")</f>
        <v>#REF!</v>
      </c>
      <c r="Q1177" s="31" t="e">
        <f>IF(AND($B1177=Q$1),LOOKUP(9.99999999999999E+307,$Q$2:Q1176)+1,"")</f>
        <v>#REF!</v>
      </c>
      <c r="R1177" s="31">
        <f>IF(AND($B1177=R$1),LOOKUP(9.99999999999999E+307,$R$2:R1176)+1,"")</f>
        <v>1011</v>
      </c>
      <c r="S1177" s="31">
        <f>IF(AND($B1177=S$1),LOOKUP(9.99999999999999E+307,$S$2:S1176)+1,"")</f>
        <v>1011</v>
      </c>
      <c r="T1177" s="265"/>
      <c r="U1177" s="265"/>
      <c r="V1177" s="265"/>
      <c r="AA1177" s="254" t="str">
        <f t="shared" si="132"/>
        <v/>
      </c>
      <c r="AB1177" s="254" t="str">
        <f t="shared" si="133"/>
        <v/>
      </c>
      <c r="AC1177" s="255">
        <f t="shared" si="129"/>
        <v>0</v>
      </c>
      <c r="AD1177" s="255">
        <f t="shared" si="130"/>
        <v>3836</v>
      </c>
      <c r="AE1177" s="256" t="str">
        <f t="shared" si="134"/>
        <v/>
      </c>
      <c r="AF1177" s="252" t="str">
        <f t="shared" si="128"/>
        <v>-</v>
      </c>
    </row>
    <row r="1178" spans="1:32" ht="20.149999999999999" customHeight="1" x14ac:dyDescent="0.75">
      <c r="A1178" s="31">
        <v>1176</v>
      </c>
      <c r="B1178" s="237"/>
      <c r="C1178" s="236"/>
      <c r="D1178" s="236"/>
      <c r="E1178" s="238"/>
      <c r="F1178" s="238"/>
      <c r="G1178" s="253" t="str">
        <f t="shared" si="131"/>
        <v/>
      </c>
      <c r="H1178" s="31" t="str">
        <f>IF(AND(B1178=H$1),LOOKUP(9.99999999999999E+307,$H$2:H1177)+1,"")</f>
        <v/>
      </c>
      <c r="I1178" s="31" t="str">
        <f>IF(AND(B1178=I$1),LOOKUP(9.99999999999999E+307,$I$2:I1177)+1,"")</f>
        <v/>
      </c>
      <c r="J1178" s="31">
        <f>IF(AND(B1178=J$1),LOOKUP(9.99999999999999E+307,$J$2:J1177)+1,"")</f>
        <v>1012</v>
      </c>
      <c r="K1178" s="31">
        <f>IF(AND(B1178=K$1),LOOKUP(9.99999999999999E+307,$K$2:K1177)+1,"")</f>
        <v>1012</v>
      </c>
      <c r="L1178" s="31">
        <f>IF(AND(B1178=L$1),LOOKUP(9.99999999999999E+307,$L$2:L1177)+1,"")</f>
        <v>1012</v>
      </c>
      <c r="M1178" s="31">
        <f>IF(AND(B1178=M$1),LOOKUP(9.99999999999999E+307,$M$2:M1177)+1,"")</f>
        <v>1012</v>
      </c>
      <c r="N1178" s="31" t="e">
        <f>IF(AND(B1178=N$1),LOOKUP(9.99999999999999E+307,$N$2:N1177)+1,"")</f>
        <v>#REF!</v>
      </c>
      <c r="O1178" s="31" t="e">
        <f>IF(AND($B1178=O$1),LOOKUP(9.99999999999999E+307,$O$2:O1177)+1,"")</f>
        <v>#REF!</v>
      </c>
      <c r="P1178" s="31" t="e">
        <f>IF(AND($B1178=P$1),LOOKUP(9.99999999999999E+307,$P$2:P1177)+1,"")</f>
        <v>#REF!</v>
      </c>
      <c r="Q1178" s="31" t="e">
        <f>IF(AND($B1178=Q$1),LOOKUP(9.99999999999999E+307,$Q$2:Q1177)+1,"")</f>
        <v>#REF!</v>
      </c>
      <c r="R1178" s="31">
        <f>IF(AND($B1178=R$1),LOOKUP(9.99999999999999E+307,$R$2:R1177)+1,"")</f>
        <v>1012</v>
      </c>
      <c r="S1178" s="31">
        <f>IF(AND($B1178=S$1),LOOKUP(9.99999999999999E+307,$S$2:S1177)+1,"")</f>
        <v>1012</v>
      </c>
      <c r="T1178" s="265"/>
      <c r="U1178" s="265"/>
      <c r="V1178" s="265"/>
      <c r="AA1178" s="254" t="str">
        <f t="shared" si="132"/>
        <v/>
      </c>
      <c r="AB1178" s="254" t="str">
        <f t="shared" si="133"/>
        <v/>
      </c>
      <c r="AC1178" s="255">
        <f t="shared" si="129"/>
        <v>0</v>
      </c>
      <c r="AD1178" s="255">
        <f t="shared" si="130"/>
        <v>3836</v>
      </c>
      <c r="AE1178" s="256" t="str">
        <f t="shared" si="134"/>
        <v/>
      </c>
      <c r="AF1178" s="252" t="str">
        <f t="shared" si="128"/>
        <v>-</v>
      </c>
    </row>
    <row r="1179" spans="1:32" ht="20.149999999999999" customHeight="1" x14ac:dyDescent="0.75">
      <c r="A1179" s="31">
        <v>1177</v>
      </c>
      <c r="B1179" s="237"/>
      <c r="C1179" s="236"/>
      <c r="D1179" s="236"/>
      <c r="E1179" s="238"/>
      <c r="F1179" s="238"/>
      <c r="G1179" s="253" t="str">
        <f t="shared" si="131"/>
        <v/>
      </c>
      <c r="H1179" s="31" t="str">
        <f>IF(AND(B1179=H$1),LOOKUP(9.99999999999999E+307,$H$2:H1178)+1,"")</f>
        <v/>
      </c>
      <c r="I1179" s="31" t="str">
        <f>IF(AND(B1179=I$1),LOOKUP(9.99999999999999E+307,$I$2:I1178)+1,"")</f>
        <v/>
      </c>
      <c r="J1179" s="31">
        <f>IF(AND(B1179=J$1),LOOKUP(9.99999999999999E+307,$J$2:J1178)+1,"")</f>
        <v>1013</v>
      </c>
      <c r="K1179" s="31">
        <f>IF(AND(B1179=K$1),LOOKUP(9.99999999999999E+307,$K$2:K1178)+1,"")</f>
        <v>1013</v>
      </c>
      <c r="L1179" s="31">
        <f>IF(AND(B1179=L$1),LOOKUP(9.99999999999999E+307,$L$2:L1178)+1,"")</f>
        <v>1013</v>
      </c>
      <c r="M1179" s="31">
        <f>IF(AND(B1179=M$1),LOOKUP(9.99999999999999E+307,$M$2:M1178)+1,"")</f>
        <v>1013</v>
      </c>
      <c r="N1179" s="31" t="e">
        <f>IF(AND(B1179=N$1),LOOKUP(9.99999999999999E+307,$N$2:N1178)+1,"")</f>
        <v>#REF!</v>
      </c>
      <c r="O1179" s="31" t="e">
        <f>IF(AND($B1179=O$1),LOOKUP(9.99999999999999E+307,$O$2:O1178)+1,"")</f>
        <v>#REF!</v>
      </c>
      <c r="P1179" s="31" t="e">
        <f>IF(AND($B1179=P$1),LOOKUP(9.99999999999999E+307,$P$2:P1178)+1,"")</f>
        <v>#REF!</v>
      </c>
      <c r="Q1179" s="31" t="e">
        <f>IF(AND($B1179=Q$1),LOOKUP(9.99999999999999E+307,$Q$2:Q1178)+1,"")</f>
        <v>#REF!</v>
      </c>
      <c r="R1179" s="31">
        <f>IF(AND($B1179=R$1),LOOKUP(9.99999999999999E+307,$R$2:R1178)+1,"")</f>
        <v>1013</v>
      </c>
      <c r="S1179" s="31">
        <f>IF(AND($B1179=S$1),LOOKUP(9.99999999999999E+307,$S$2:S1178)+1,"")</f>
        <v>1013</v>
      </c>
      <c r="T1179" s="265"/>
      <c r="U1179" s="265"/>
      <c r="V1179" s="265"/>
      <c r="AA1179" s="254" t="str">
        <f t="shared" si="132"/>
        <v/>
      </c>
      <c r="AB1179" s="254" t="str">
        <f t="shared" si="133"/>
        <v/>
      </c>
      <c r="AC1179" s="255">
        <f t="shared" si="129"/>
        <v>0</v>
      </c>
      <c r="AD1179" s="255">
        <f t="shared" si="130"/>
        <v>3836</v>
      </c>
      <c r="AE1179" s="256" t="str">
        <f t="shared" si="134"/>
        <v/>
      </c>
      <c r="AF1179" s="252" t="str">
        <f t="shared" si="128"/>
        <v>-</v>
      </c>
    </row>
    <row r="1180" spans="1:32" ht="20.149999999999999" customHeight="1" x14ac:dyDescent="0.75">
      <c r="A1180" s="31">
        <v>1178</v>
      </c>
      <c r="B1180" s="237"/>
      <c r="C1180" s="236"/>
      <c r="D1180" s="236"/>
      <c r="E1180" s="238"/>
      <c r="F1180" s="238"/>
      <c r="G1180" s="253" t="str">
        <f t="shared" si="131"/>
        <v/>
      </c>
      <c r="H1180" s="31" t="str">
        <f>IF(AND(B1180=H$1),LOOKUP(9.99999999999999E+307,$H$2:H1179)+1,"")</f>
        <v/>
      </c>
      <c r="I1180" s="31" t="str">
        <f>IF(AND(B1180=I$1),LOOKUP(9.99999999999999E+307,$I$2:I1179)+1,"")</f>
        <v/>
      </c>
      <c r="J1180" s="31">
        <f>IF(AND(B1180=J$1),LOOKUP(9.99999999999999E+307,$J$2:J1179)+1,"")</f>
        <v>1014</v>
      </c>
      <c r="K1180" s="31">
        <f>IF(AND(B1180=K$1),LOOKUP(9.99999999999999E+307,$K$2:K1179)+1,"")</f>
        <v>1014</v>
      </c>
      <c r="L1180" s="31">
        <f>IF(AND(B1180=L$1),LOOKUP(9.99999999999999E+307,$L$2:L1179)+1,"")</f>
        <v>1014</v>
      </c>
      <c r="M1180" s="31">
        <f>IF(AND(B1180=M$1),LOOKUP(9.99999999999999E+307,$M$2:M1179)+1,"")</f>
        <v>1014</v>
      </c>
      <c r="N1180" s="31" t="e">
        <f>IF(AND(B1180=N$1),LOOKUP(9.99999999999999E+307,$N$2:N1179)+1,"")</f>
        <v>#REF!</v>
      </c>
      <c r="O1180" s="31" t="e">
        <f>IF(AND($B1180=O$1),LOOKUP(9.99999999999999E+307,$O$2:O1179)+1,"")</f>
        <v>#REF!</v>
      </c>
      <c r="P1180" s="31" t="e">
        <f>IF(AND($B1180=P$1),LOOKUP(9.99999999999999E+307,$P$2:P1179)+1,"")</f>
        <v>#REF!</v>
      </c>
      <c r="Q1180" s="31" t="e">
        <f>IF(AND($B1180=Q$1),LOOKUP(9.99999999999999E+307,$Q$2:Q1179)+1,"")</f>
        <v>#REF!</v>
      </c>
      <c r="R1180" s="31">
        <f>IF(AND($B1180=R$1),LOOKUP(9.99999999999999E+307,$R$2:R1179)+1,"")</f>
        <v>1014</v>
      </c>
      <c r="S1180" s="31">
        <f>IF(AND($B1180=S$1),LOOKUP(9.99999999999999E+307,$S$2:S1179)+1,"")</f>
        <v>1014</v>
      </c>
      <c r="T1180" s="265"/>
      <c r="U1180" s="265"/>
      <c r="V1180" s="265"/>
      <c r="AA1180" s="254" t="str">
        <f t="shared" si="132"/>
        <v/>
      </c>
      <c r="AB1180" s="254" t="str">
        <f t="shared" si="133"/>
        <v/>
      </c>
      <c r="AC1180" s="255">
        <f t="shared" si="129"/>
        <v>0</v>
      </c>
      <c r="AD1180" s="255">
        <f t="shared" si="130"/>
        <v>3836</v>
      </c>
      <c r="AE1180" s="256" t="str">
        <f t="shared" si="134"/>
        <v/>
      </c>
      <c r="AF1180" s="252" t="str">
        <f t="shared" si="128"/>
        <v>-</v>
      </c>
    </row>
    <row r="1181" spans="1:32" ht="20.149999999999999" customHeight="1" x14ac:dyDescent="0.75">
      <c r="A1181" s="31">
        <v>1179</v>
      </c>
      <c r="B1181" s="237"/>
      <c r="C1181" s="236"/>
      <c r="D1181" s="236"/>
      <c r="E1181" s="238"/>
      <c r="F1181" s="238"/>
      <c r="G1181" s="253" t="str">
        <f t="shared" si="131"/>
        <v/>
      </c>
      <c r="H1181" s="31" t="str">
        <f>IF(AND(B1181=H$1),LOOKUP(9.99999999999999E+307,$H$2:H1180)+1,"")</f>
        <v/>
      </c>
      <c r="I1181" s="31" t="str">
        <f>IF(AND(B1181=I$1),LOOKUP(9.99999999999999E+307,$I$2:I1180)+1,"")</f>
        <v/>
      </c>
      <c r="J1181" s="31">
        <f>IF(AND(B1181=J$1),LOOKUP(9.99999999999999E+307,$J$2:J1180)+1,"")</f>
        <v>1015</v>
      </c>
      <c r="K1181" s="31">
        <f>IF(AND(B1181=K$1),LOOKUP(9.99999999999999E+307,$K$2:K1180)+1,"")</f>
        <v>1015</v>
      </c>
      <c r="L1181" s="31">
        <f>IF(AND(B1181=L$1),LOOKUP(9.99999999999999E+307,$L$2:L1180)+1,"")</f>
        <v>1015</v>
      </c>
      <c r="M1181" s="31">
        <f>IF(AND(B1181=M$1),LOOKUP(9.99999999999999E+307,$M$2:M1180)+1,"")</f>
        <v>1015</v>
      </c>
      <c r="N1181" s="31" t="e">
        <f>IF(AND(B1181=N$1),LOOKUP(9.99999999999999E+307,$N$2:N1180)+1,"")</f>
        <v>#REF!</v>
      </c>
      <c r="O1181" s="31" t="e">
        <f>IF(AND($B1181=O$1),LOOKUP(9.99999999999999E+307,$O$2:O1180)+1,"")</f>
        <v>#REF!</v>
      </c>
      <c r="P1181" s="31" t="e">
        <f>IF(AND($B1181=P$1),LOOKUP(9.99999999999999E+307,$P$2:P1180)+1,"")</f>
        <v>#REF!</v>
      </c>
      <c r="Q1181" s="31" t="e">
        <f>IF(AND($B1181=Q$1),LOOKUP(9.99999999999999E+307,$Q$2:Q1180)+1,"")</f>
        <v>#REF!</v>
      </c>
      <c r="R1181" s="31">
        <f>IF(AND($B1181=R$1),LOOKUP(9.99999999999999E+307,$R$2:R1180)+1,"")</f>
        <v>1015</v>
      </c>
      <c r="S1181" s="31">
        <f>IF(AND($B1181=S$1),LOOKUP(9.99999999999999E+307,$S$2:S1180)+1,"")</f>
        <v>1015</v>
      </c>
      <c r="T1181" s="265"/>
      <c r="U1181" s="265"/>
      <c r="V1181" s="265"/>
      <c r="AA1181" s="254" t="str">
        <f t="shared" si="132"/>
        <v/>
      </c>
      <c r="AB1181" s="254" t="str">
        <f t="shared" si="133"/>
        <v/>
      </c>
      <c r="AC1181" s="255">
        <f t="shared" si="129"/>
        <v>0</v>
      </c>
      <c r="AD1181" s="255">
        <f t="shared" si="130"/>
        <v>3836</v>
      </c>
      <c r="AE1181" s="256" t="str">
        <f t="shared" si="134"/>
        <v/>
      </c>
      <c r="AF1181" s="252" t="str">
        <f t="shared" si="128"/>
        <v>-</v>
      </c>
    </row>
    <row r="1182" spans="1:32" ht="20.149999999999999" customHeight="1" x14ac:dyDescent="0.75">
      <c r="A1182" s="31">
        <v>1180</v>
      </c>
      <c r="B1182" s="237"/>
      <c r="C1182" s="236"/>
      <c r="D1182" s="236"/>
      <c r="E1182" s="238"/>
      <c r="F1182" s="238"/>
      <c r="G1182" s="253" t="str">
        <f t="shared" si="131"/>
        <v/>
      </c>
      <c r="H1182" s="31" t="str">
        <f>IF(AND(B1182=H$1),LOOKUP(9.99999999999999E+307,$H$2:H1181)+1,"")</f>
        <v/>
      </c>
      <c r="I1182" s="31" t="str">
        <f>IF(AND(B1182=I$1),LOOKUP(9.99999999999999E+307,$I$2:I1181)+1,"")</f>
        <v/>
      </c>
      <c r="J1182" s="31">
        <f>IF(AND(B1182=J$1),LOOKUP(9.99999999999999E+307,$J$2:J1181)+1,"")</f>
        <v>1016</v>
      </c>
      <c r="K1182" s="31">
        <f>IF(AND(B1182=K$1),LOOKUP(9.99999999999999E+307,$K$2:K1181)+1,"")</f>
        <v>1016</v>
      </c>
      <c r="L1182" s="31">
        <f>IF(AND(B1182=L$1),LOOKUP(9.99999999999999E+307,$L$2:L1181)+1,"")</f>
        <v>1016</v>
      </c>
      <c r="M1182" s="31">
        <f>IF(AND(B1182=M$1),LOOKUP(9.99999999999999E+307,$M$2:M1181)+1,"")</f>
        <v>1016</v>
      </c>
      <c r="N1182" s="31" t="e">
        <f>IF(AND(B1182=N$1),LOOKUP(9.99999999999999E+307,$N$2:N1181)+1,"")</f>
        <v>#REF!</v>
      </c>
      <c r="O1182" s="31" t="e">
        <f>IF(AND($B1182=O$1),LOOKUP(9.99999999999999E+307,$O$2:O1181)+1,"")</f>
        <v>#REF!</v>
      </c>
      <c r="P1182" s="31" t="e">
        <f>IF(AND($B1182=P$1),LOOKUP(9.99999999999999E+307,$P$2:P1181)+1,"")</f>
        <v>#REF!</v>
      </c>
      <c r="Q1182" s="31" t="e">
        <f>IF(AND($B1182=Q$1),LOOKUP(9.99999999999999E+307,$Q$2:Q1181)+1,"")</f>
        <v>#REF!</v>
      </c>
      <c r="R1182" s="31">
        <f>IF(AND($B1182=R$1),LOOKUP(9.99999999999999E+307,$R$2:R1181)+1,"")</f>
        <v>1016</v>
      </c>
      <c r="S1182" s="31">
        <f>IF(AND($B1182=S$1),LOOKUP(9.99999999999999E+307,$S$2:S1181)+1,"")</f>
        <v>1016</v>
      </c>
      <c r="T1182" s="265"/>
      <c r="U1182" s="265"/>
      <c r="V1182" s="265"/>
      <c r="AA1182" s="254" t="str">
        <f t="shared" si="132"/>
        <v/>
      </c>
      <c r="AB1182" s="254" t="str">
        <f t="shared" si="133"/>
        <v/>
      </c>
      <c r="AC1182" s="255">
        <f t="shared" si="129"/>
        <v>0</v>
      </c>
      <c r="AD1182" s="255">
        <f t="shared" si="130"/>
        <v>3836</v>
      </c>
      <c r="AE1182" s="256" t="str">
        <f t="shared" si="134"/>
        <v/>
      </c>
      <c r="AF1182" s="252" t="str">
        <f t="shared" si="128"/>
        <v>-</v>
      </c>
    </row>
    <row r="1183" spans="1:32" ht="20.149999999999999" customHeight="1" x14ac:dyDescent="0.75">
      <c r="A1183" s="31">
        <v>1181</v>
      </c>
      <c r="B1183" s="237"/>
      <c r="C1183" s="236"/>
      <c r="D1183" s="236"/>
      <c r="E1183" s="238"/>
      <c r="F1183" s="238"/>
      <c r="G1183" s="253" t="str">
        <f t="shared" si="131"/>
        <v/>
      </c>
      <c r="H1183" s="31" t="str">
        <f>IF(AND(B1183=H$1),LOOKUP(9.99999999999999E+307,$H$2:H1182)+1,"")</f>
        <v/>
      </c>
      <c r="I1183" s="31" t="str">
        <f>IF(AND(B1183=I$1),LOOKUP(9.99999999999999E+307,$I$2:I1182)+1,"")</f>
        <v/>
      </c>
      <c r="J1183" s="31">
        <f>IF(AND(B1183=J$1),LOOKUP(9.99999999999999E+307,$J$2:J1182)+1,"")</f>
        <v>1017</v>
      </c>
      <c r="K1183" s="31">
        <f>IF(AND(B1183=K$1),LOOKUP(9.99999999999999E+307,$K$2:K1182)+1,"")</f>
        <v>1017</v>
      </c>
      <c r="L1183" s="31">
        <f>IF(AND(B1183=L$1),LOOKUP(9.99999999999999E+307,$L$2:L1182)+1,"")</f>
        <v>1017</v>
      </c>
      <c r="M1183" s="31">
        <f>IF(AND(B1183=M$1),LOOKUP(9.99999999999999E+307,$M$2:M1182)+1,"")</f>
        <v>1017</v>
      </c>
      <c r="N1183" s="31" t="e">
        <f>IF(AND(B1183=N$1),LOOKUP(9.99999999999999E+307,$N$2:N1182)+1,"")</f>
        <v>#REF!</v>
      </c>
      <c r="O1183" s="31" t="e">
        <f>IF(AND($B1183=O$1),LOOKUP(9.99999999999999E+307,$O$2:O1182)+1,"")</f>
        <v>#REF!</v>
      </c>
      <c r="P1183" s="31" t="e">
        <f>IF(AND($B1183=P$1),LOOKUP(9.99999999999999E+307,$P$2:P1182)+1,"")</f>
        <v>#REF!</v>
      </c>
      <c r="Q1183" s="31" t="e">
        <f>IF(AND($B1183=Q$1),LOOKUP(9.99999999999999E+307,$Q$2:Q1182)+1,"")</f>
        <v>#REF!</v>
      </c>
      <c r="R1183" s="31">
        <f>IF(AND($B1183=R$1),LOOKUP(9.99999999999999E+307,$R$2:R1182)+1,"")</f>
        <v>1017</v>
      </c>
      <c r="S1183" s="31">
        <f>IF(AND($B1183=S$1),LOOKUP(9.99999999999999E+307,$S$2:S1182)+1,"")</f>
        <v>1017</v>
      </c>
      <c r="T1183" s="265"/>
      <c r="U1183" s="265"/>
      <c r="V1183" s="265"/>
      <c r="AA1183" s="254" t="str">
        <f t="shared" si="132"/>
        <v/>
      </c>
      <c r="AB1183" s="254" t="str">
        <f t="shared" si="133"/>
        <v/>
      </c>
      <c r="AC1183" s="255">
        <f t="shared" si="129"/>
        <v>0</v>
      </c>
      <c r="AD1183" s="255">
        <f t="shared" si="130"/>
        <v>3836</v>
      </c>
      <c r="AE1183" s="256" t="str">
        <f t="shared" si="134"/>
        <v/>
      </c>
      <c r="AF1183" s="252" t="str">
        <f t="shared" si="128"/>
        <v>-</v>
      </c>
    </row>
    <row r="1184" spans="1:32" ht="20.149999999999999" customHeight="1" x14ac:dyDescent="0.75">
      <c r="A1184" s="31">
        <v>1182</v>
      </c>
      <c r="B1184" s="237"/>
      <c r="C1184" s="236"/>
      <c r="D1184" s="236"/>
      <c r="E1184" s="238"/>
      <c r="F1184" s="238"/>
      <c r="G1184" s="253" t="str">
        <f t="shared" si="131"/>
        <v/>
      </c>
      <c r="H1184" s="31" t="str">
        <f>IF(AND(B1184=H$1),LOOKUP(9.99999999999999E+307,$H$2:H1183)+1,"")</f>
        <v/>
      </c>
      <c r="I1184" s="31" t="str">
        <f>IF(AND(B1184=I$1),LOOKUP(9.99999999999999E+307,$I$2:I1183)+1,"")</f>
        <v/>
      </c>
      <c r="J1184" s="31">
        <f>IF(AND(B1184=J$1),LOOKUP(9.99999999999999E+307,$J$2:J1183)+1,"")</f>
        <v>1018</v>
      </c>
      <c r="K1184" s="31">
        <f>IF(AND(B1184=K$1),LOOKUP(9.99999999999999E+307,$K$2:K1183)+1,"")</f>
        <v>1018</v>
      </c>
      <c r="L1184" s="31">
        <f>IF(AND(B1184=L$1),LOOKUP(9.99999999999999E+307,$L$2:L1183)+1,"")</f>
        <v>1018</v>
      </c>
      <c r="M1184" s="31">
        <f>IF(AND(B1184=M$1),LOOKUP(9.99999999999999E+307,$M$2:M1183)+1,"")</f>
        <v>1018</v>
      </c>
      <c r="N1184" s="31" t="e">
        <f>IF(AND(B1184=N$1),LOOKUP(9.99999999999999E+307,$N$2:N1183)+1,"")</f>
        <v>#REF!</v>
      </c>
      <c r="O1184" s="31" t="e">
        <f>IF(AND($B1184=O$1),LOOKUP(9.99999999999999E+307,$O$2:O1183)+1,"")</f>
        <v>#REF!</v>
      </c>
      <c r="P1184" s="31" t="e">
        <f>IF(AND($B1184=P$1),LOOKUP(9.99999999999999E+307,$P$2:P1183)+1,"")</f>
        <v>#REF!</v>
      </c>
      <c r="Q1184" s="31" t="e">
        <f>IF(AND($B1184=Q$1),LOOKUP(9.99999999999999E+307,$Q$2:Q1183)+1,"")</f>
        <v>#REF!</v>
      </c>
      <c r="R1184" s="31">
        <f>IF(AND($B1184=R$1),LOOKUP(9.99999999999999E+307,$R$2:R1183)+1,"")</f>
        <v>1018</v>
      </c>
      <c r="S1184" s="31">
        <f>IF(AND($B1184=S$1),LOOKUP(9.99999999999999E+307,$S$2:S1183)+1,"")</f>
        <v>1018</v>
      </c>
      <c r="T1184" s="265"/>
      <c r="U1184" s="265"/>
      <c r="V1184" s="265"/>
      <c r="AA1184" s="254" t="str">
        <f t="shared" si="132"/>
        <v/>
      </c>
      <c r="AB1184" s="254" t="str">
        <f t="shared" si="133"/>
        <v/>
      </c>
      <c r="AC1184" s="255">
        <f t="shared" si="129"/>
        <v>0</v>
      </c>
      <c r="AD1184" s="255">
        <f t="shared" si="130"/>
        <v>3836</v>
      </c>
      <c r="AE1184" s="256" t="str">
        <f t="shared" si="134"/>
        <v/>
      </c>
      <c r="AF1184" s="252" t="str">
        <f t="shared" si="128"/>
        <v>-</v>
      </c>
    </row>
    <row r="1185" spans="1:32" ht="20.149999999999999" customHeight="1" x14ac:dyDescent="0.75">
      <c r="A1185" s="31">
        <v>1183</v>
      </c>
      <c r="B1185" s="237"/>
      <c r="C1185" s="236"/>
      <c r="D1185" s="236"/>
      <c r="E1185" s="238"/>
      <c r="F1185" s="238"/>
      <c r="G1185" s="253" t="str">
        <f t="shared" si="131"/>
        <v/>
      </c>
      <c r="H1185" s="31" t="str">
        <f>IF(AND(B1185=H$1),LOOKUP(9.99999999999999E+307,$H$2:H1184)+1,"")</f>
        <v/>
      </c>
      <c r="I1185" s="31" t="str">
        <f>IF(AND(B1185=I$1),LOOKUP(9.99999999999999E+307,$I$2:I1184)+1,"")</f>
        <v/>
      </c>
      <c r="J1185" s="31">
        <f>IF(AND(B1185=J$1),LOOKUP(9.99999999999999E+307,$J$2:J1184)+1,"")</f>
        <v>1019</v>
      </c>
      <c r="K1185" s="31">
        <f>IF(AND(B1185=K$1),LOOKUP(9.99999999999999E+307,$K$2:K1184)+1,"")</f>
        <v>1019</v>
      </c>
      <c r="L1185" s="31">
        <f>IF(AND(B1185=L$1),LOOKUP(9.99999999999999E+307,$L$2:L1184)+1,"")</f>
        <v>1019</v>
      </c>
      <c r="M1185" s="31">
        <f>IF(AND(B1185=M$1),LOOKUP(9.99999999999999E+307,$M$2:M1184)+1,"")</f>
        <v>1019</v>
      </c>
      <c r="N1185" s="31" t="e">
        <f>IF(AND(B1185=N$1),LOOKUP(9.99999999999999E+307,$N$2:N1184)+1,"")</f>
        <v>#REF!</v>
      </c>
      <c r="O1185" s="31" t="e">
        <f>IF(AND($B1185=O$1),LOOKUP(9.99999999999999E+307,$O$2:O1184)+1,"")</f>
        <v>#REF!</v>
      </c>
      <c r="P1185" s="31" t="e">
        <f>IF(AND($B1185=P$1),LOOKUP(9.99999999999999E+307,$P$2:P1184)+1,"")</f>
        <v>#REF!</v>
      </c>
      <c r="Q1185" s="31" t="e">
        <f>IF(AND($B1185=Q$1),LOOKUP(9.99999999999999E+307,$Q$2:Q1184)+1,"")</f>
        <v>#REF!</v>
      </c>
      <c r="R1185" s="31">
        <f>IF(AND($B1185=R$1),LOOKUP(9.99999999999999E+307,$R$2:R1184)+1,"")</f>
        <v>1019</v>
      </c>
      <c r="S1185" s="31">
        <f>IF(AND($B1185=S$1),LOOKUP(9.99999999999999E+307,$S$2:S1184)+1,"")</f>
        <v>1019</v>
      </c>
      <c r="T1185" s="265"/>
      <c r="U1185" s="265"/>
      <c r="V1185" s="265"/>
      <c r="AA1185" s="254" t="str">
        <f t="shared" si="132"/>
        <v/>
      </c>
      <c r="AB1185" s="254" t="str">
        <f t="shared" si="133"/>
        <v/>
      </c>
      <c r="AC1185" s="255">
        <f t="shared" si="129"/>
        <v>0</v>
      </c>
      <c r="AD1185" s="255">
        <f t="shared" si="130"/>
        <v>3836</v>
      </c>
      <c r="AE1185" s="256" t="str">
        <f t="shared" si="134"/>
        <v/>
      </c>
      <c r="AF1185" s="252" t="str">
        <f t="shared" si="128"/>
        <v>-</v>
      </c>
    </row>
    <row r="1186" spans="1:32" ht="20.149999999999999" customHeight="1" x14ac:dyDescent="0.75">
      <c r="A1186" s="31">
        <v>1184</v>
      </c>
      <c r="B1186" s="237"/>
      <c r="C1186" s="236"/>
      <c r="D1186" s="236"/>
      <c r="E1186" s="238"/>
      <c r="F1186" s="238"/>
      <c r="G1186" s="253" t="str">
        <f t="shared" si="131"/>
        <v/>
      </c>
      <c r="H1186" s="31" t="str">
        <f>IF(AND(B1186=H$1),LOOKUP(9.99999999999999E+307,$H$2:H1185)+1,"")</f>
        <v/>
      </c>
      <c r="I1186" s="31" t="str">
        <f>IF(AND(B1186=I$1),LOOKUP(9.99999999999999E+307,$I$2:I1185)+1,"")</f>
        <v/>
      </c>
      <c r="J1186" s="31">
        <f>IF(AND(B1186=J$1),LOOKUP(9.99999999999999E+307,$J$2:J1185)+1,"")</f>
        <v>1020</v>
      </c>
      <c r="K1186" s="31">
        <f>IF(AND(B1186=K$1),LOOKUP(9.99999999999999E+307,$K$2:K1185)+1,"")</f>
        <v>1020</v>
      </c>
      <c r="L1186" s="31">
        <f>IF(AND(B1186=L$1),LOOKUP(9.99999999999999E+307,$L$2:L1185)+1,"")</f>
        <v>1020</v>
      </c>
      <c r="M1186" s="31">
        <f>IF(AND(B1186=M$1),LOOKUP(9.99999999999999E+307,$M$2:M1185)+1,"")</f>
        <v>1020</v>
      </c>
      <c r="N1186" s="31" t="e">
        <f>IF(AND(B1186=N$1),LOOKUP(9.99999999999999E+307,$N$2:N1185)+1,"")</f>
        <v>#REF!</v>
      </c>
      <c r="O1186" s="31" t="e">
        <f>IF(AND($B1186=O$1),LOOKUP(9.99999999999999E+307,$O$2:O1185)+1,"")</f>
        <v>#REF!</v>
      </c>
      <c r="P1186" s="31" t="e">
        <f>IF(AND($B1186=P$1),LOOKUP(9.99999999999999E+307,$P$2:P1185)+1,"")</f>
        <v>#REF!</v>
      </c>
      <c r="Q1186" s="31" t="e">
        <f>IF(AND($B1186=Q$1),LOOKUP(9.99999999999999E+307,$Q$2:Q1185)+1,"")</f>
        <v>#REF!</v>
      </c>
      <c r="R1186" s="31">
        <f>IF(AND($B1186=R$1),LOOKUP(9.99999999999999E+307,$R$2:R1185)+1,"")</f>
        <v>1020</v>
      </c>
      <c r="S1186" s="31">
        <f>IF(AND($B1186=S$1),LOOKUP(9.99999999999999E+307,$S$2:S1185)+1,"")</f>
        <v>1020</v>
      </c>
      <c r="T1186" s="265"/>
      <c r="U1186" s="265"/>
      <c r="V1186" s="265"/>
      <c r="AA1186" s="254" t="str">
        <f t="shared" si="132"/>
        <v/>
      </c>
      <c r="AB1186" s="254" t="str">
        <f t="shared" si="133"/>
        <v/>
      </c>
      <c r="AC1186" s="255">
        <f t="shared" si="129"/>
        <v>0</v>
      </c>
      <c r="AD1186" s="255">
        <f t="shared" si="130"/>
        <v>3836</v>
      </c>
      <c r="AE1186" s="256" t="str">
        <f t="shared" si="134"/>
        <v/>
      </c>
      <c r="AF1186" s="252" t="str">
        <f t="shared" si="128"/>
        <v>-</v>
      </c>
    </row>
    <row r="1187" spans="1:32" ht="20.149999999999999" customHeight="1" x14ac:dyDescent="0.75">
      <c r="A1187" s="31">
        <v>1185</v>
      </c>
      <c r="B1187" s="237"/>
      <c r="C1187" s="236"/>
      <c r="D1187" s="236"/>
      <c r="E1187" s="238"/>
      <c r="F1187" s="238"/>
      <c r="G1187" s="253" t="str">
        <f t="shared" si="131"/>
        <v/>
      </c>
      <c r="H1187" s="31" t="str">
        <f>IF(AND(B1187=H$1),LOOKUP(9.99999999999999E+307,$H$2:H1186)+1,"")</f>
        <v/>
      </c>
      <c r="I1187" s="31" t="str">
        <f>IF(AND(B1187=I$1),LOOKUP(9.99999999999999E+307,$I$2:I1186)+1,"")</f>
        <v/>
      </c>
      <c r="J1187" s="31">
        <f>IF(AND(B1187=J$1),LOOKUP(9.99999999999999E+307,$J$2:J1186)+1,"")</f>
        <v>1021</v>
      </c>
      <c r="K1187" s="31">
        <f>IF(AND(B1187=K$1),LOOKUP(9.99999999999999E+307,$K$2:K1186)+1,"")</f>
        <v>1021</v>
      </c>
      <c r="L1187" s="31">
        <f>IF(AND(B1187=L$1),LOOKUP(9.99999999999999E+307,$L$2:L1186)+1,"")</f>
        <v>1021</v>
      </c>
      <c r="M1187" s="31">
        <f>IF(AND(B1187=M$1),LOOKUP(9.99999999999999E+307,$M$2:M1186)+1,"")</f>
        <v>1021</v>
      </c>
      <c r="N1187" s="31" t="e">
        <f>IF(AND(B1187=N$1),LOOKUP(9.99999999999999E+307,$N$2:N1186)+1,"")</f>
        <v>#REF!</v>
      </c>
      <c r="O1187" s="31" t="e">
        <f>IF(AND($B1187=O$1),LOOKUP(9.99999999999999E+307,$O$2:O1186)+1,"")</f>
        <v>#REF!</v>
      </c>
      <c r="P1187" s="31" t="e">
        <f>IF(AND($B1187=P$1),LOOKUP(9.99999999999999E+307,$P$2:P1186)+1,"")</f>
        <v>#REF!</v>
      </c>
      <c r="Q1187" s="31" t="e">
        <f>IF(AND($B1187=Q$1),LOOKUP(9.99999999999999E+307,$Q$2:Q1186)+1,"")</f>
        <v>#REF!</v>
      </c>
      <c r="R1187" s="31">
        <f>IF(AND($B1187=R$1),LOOKUP(9.99999999999999E+307,$R$2:R1186)+1,"")</f>
        <v>1021</v>
      </c>
      <c r="S1187" s="31">
        <f>IF(AND($B1187=S$1),LOOKUP(9.99999999999999E+307,$S$2:S1186)+1,"")</f>
        <v>1021</v>
      </c>
      <c r="T1187" s="265"/>
      <c r="U1187" s="265"/>
      <c r="V1187" s="265"/>
      <c r="AA1187" s="254" t="str">
        <f t="shared" si="132"/>
        <v/>
      </c>
      <c r="AB1187" s="254" t="str">
        <f t="shared" si="133"/>
        <v/>
      </c>
      <c r="AC1187" s="255">
        <f t="shared" si="129"/>
        <v>0</v>
      </c>
      <c r="AD1187" s="255">
        <f t="shared" si="130"/>
        <v>3836</v>
      </c>
      <c r="AE1187" s="256" t="str">
        <f t="shared" si="134"/>
        <v/>
      </c>
      <c r="AF1187" s="252" t="str">
        <f t="shared" si="128"/>
        <v>-</v>
      </c>
    </row>
    <row r="1188" spans="1:32" ht="20.149999999999999" customHeight="1" x14ac:dyDescent="0.75">
      <c r="A1188" s="31">
        <v>1186</v>
      </c>
      <c r="B1188" s="237"/>
      <c r="C1188" s="236"/>
      <c r="D1188" s="236"/>
      <c r="E1188" s="238"/>
      <c r="F1188" s="238"/>
      <c r="G1188" s="253" t="str">
        <f t="shared" si="131"/>
        <v/>
      </c>
      <c r="H1188" s="31" t="str">
        <f>IF(AND(B1188=H$1),LOOKUP(9.99999999999999E+307,$H$2:H1187)+1,"")</f>
        <v/>
      </c>
      <c r="I1188" s="31" t="str">
        <f>IF(AND(B1188=I$1),LOOKUP(9.99999999999999E+307,$I$2:I1187)+1,"")</f>
        <v/>
      </c>
      <c r="J1188" s="31">
        <f>IF(AND(B1188=J$1),LOOKUP(9.99999999999999E+307,$J$2:J1187)+1,"")</f>
        <v>1022</v>
      </c>
      <c r="K1188" s="31">
        <f>IF(AND(B1188=K$1),LOOKUP(9.99999999999999E+307,$K$2:K1187)+1,"")</f>
        <v>1022</v>
      </c>
      <c r="L1188" s="31">
        <f>IF(AND(B1188=L$1),LOOKUP(9.99999999999999E+307,$L$2:L1187)+1,"")</f>
        <v>1022</v>
      </c>
      <c r="M1188" s="31">
        <f>IF(AND(B1188=M$1),LOOKUP(9.99999999999999E+307,$M$2:M1187)+1,"")</f>
        <v>1022</v>
      </c>
      <c r="N1188" s="31" t="e">
        <f>IF(AND(B1188=N$1),LOOKUP(9.99999999999999E+307,$N$2:N1187)+1,"")</f>
        <v>#REF!</v>
      </c>
      <c r="O1188" s="31" t="e">
        <f>IF(AND($B1188=O$1),LOOKUP(9.99999999999999E+307,$O$2:O1187)+1,"")</f>
        <v>#REF!</v>
      </c>
      <c r="P1188" s="31" t="e">
        <f>IF(AND($B1188=P$1),LOOKUP(9.99999999999999E+307,$P$2:P1187)+1,"")</f>
        <v>#REF!</v>
      </c>
      <c r="Q1188" s="31" t="e">
        <f>IF(AND($B1188=Q$1),LOOKUP(9.99999999999999E+307,$Q$2:Q1187)+1,"")</f>
        <v>#REF!</v>
      </c>
      <c r="R1188" s="31">
        <f>IF(AND($B1188=R$1),LOOKUP(9.99999999999999E+307,$R$2:R1187)+1,"")</f>
        <v>1022</v>
      </c>
      <c r="S1188" s="31">
        <f>IF(AND($B1188=S$1),LOOKUP(9.99999999999999E+307,$S$2:S1187)+1,"")</f>
        <v>1022</v>
      </c>
      <c r="T1188" s="265"/>
      <c r="U1188" s="265"/>
      <c r="V1188" s="265"/>
      <c r="AA1188" s="254" t="str">
        <f t="shared" si="132"/>
        <v/>
      </c>
      <c r="AB1188" s="254" t="str">
        <f t="shared" si="133"/>
        <v/>
      </c>
      <c r="AC1188" s="255">
        <f t="shared" si="129"/>
        <v>0</v>
      </c>
      <c r="AD1188" s="255">
        <f t="shared" si="130"/>
        <v>3836</v>
      </c>
      <c r="AE1188" s="256" t="str">
        <f t="shared" si="134"/>
        <v/>
      </c>
      <c r="AF1188" s="252" t="str">
        <f t="shared" si="128"/>
        <v>-</v>
      </c>
    </row>
    <row r="1189" spans="1:32" ht="20.149999999999999" customHeight="1" x14ac:dyDescent="0.75">
      <c r="A1189" s="31">
        <v>1187</v>
      </c>
      <c r="B1189" s="237"/>
      <c r="C1189" s="236"/>
      <c r="D1189" s="236"/>
      <c r="E1189" s="238"/>
      <c r="F1189" s="238"/>
      <c r="G1189" s="253" t="str">
        <f t="shared" si="131"/>
        <v/>
      </c>
      <c r="H1189" s="31" t="str">
        <f>IF(AND(B1189=H$1),LOOKUP(9.99999999999999E+307,$H$2:H1188)+1,"")</f>
        <v/>
      </c>
      <c r="I1189" s="31" t="str">
        <f>IF(AND(B1189=I$1),LOOKUP(9.99999999999999E+307,$I$2:I1188)+1,"")</f>
        <v/>
      </c>
      <c r="J1189" s="31">
        <f>IF(AND(B1189=J$1),LOOKUP(9.99999999999999E+307,$J$2:J1188)+1,"")</f>
        <v>1023</v>
      </c>
      <c r="K1189" s="31">
        <f>IF(AND(B1189=K$1),LOOKUP(9.99999999999999E+307,$K$2:K1188)+1,"")</f>
        <v>1023</v>
      </c>
      <c r="L1189" s="31">
        <f>IF(AND(B1189=L$1),LOOKUP(9.99999999999999E+307,$L$2:L1188)+1,"")</f>
        <v>1023</v>
      </c>
      <c r="M1189" s="31">
        <f>IF(AND(B1189=M$1),LOOKUP(9.99999999999999E+307,$M$2:M1188)+1,"")</f>
        <v>1023</v>
      </c>
      <c r="N1189" s="31" t="e">
        <f>IF(AND(B1189=N$1),LOOKUP(9.99999999999999E+307,$N$2:N1188)+1,"")</f>
        <v>#REF!</v>
      </c>
      <c r="O1189" s="31" t="e">
        <f>IF(AND($B1189=O$1),LOOKUP(9.99999999999999E+307,$O$2:O1188)+1,"")</f>
        <v>#REF!</v>
      </c>
      <c r="P1189" s="31" t="e">
        <f>IF(AND($B1189=P$1),LOOKUP(9.99999999999999E+307,$P$2:P1188)+1,"")</f>
        <v>#REF!</v>
      </c>
      <c r="Q1189" s="31" t="e">
        <f>IF(AND($B1189=Q$1),LOOKUP(9.99999999999999E+307,$Q$2:Q1188)+1,"")</f>
        <v>#REF!</v>
      </c>
      <c r="R1189" s="31">
        <f>IF(AND($B1189=R$1),LOOKUP(9.99999999999999E+307,$R$2:R1188)+1,"")</f>
        <v>1023</v>
      </c>
      <c r="S1189" s="31">
        <f>IF(AND($B1189=S$1),LOOKUP(9.99999999999999E+307,$S$2:S1188)+1,"")</f>
        <v>1023</v>
      </c>
      <c r="T1189" s="265"/>
      <c r="U1189" s="265"/>
      <c r="V1189" s="265"/>
      <c r="AA1189" s="254" t="str">
        <f t="shared" si="132"/>
        <v/>
      </c>
      <c r="AB1189" s="254" t="str">
        <f t="shared" si="133"/>
        <v/>
      </c>
      <c r="AC1189" s="255">
        <f t="shared" si="129"/>
        <v>0</v>
      </c>
      <c r="AD1189" s="255">
        <f t="shared" si="130"/>
        <v>3836</v>
      </c>
      <c r="AE1189" s="256" t="str">
        <f t="shared" si="134"/>
        <v/>
      </c>
      <c r="AF1189" s="252" t="str">
        <f t="shared" si="128"/>
        <v>-</v>
      </c>
    </row>
    <row r="1190" spans="1:32" ht="20.149999999999999" customHeight="1" x14ac:dyDescent="0.75">
      <c r="A1190" s="31">
        <v>1188</v>
      </c>
      <c r="B1190" s="237"/>
      <c r="C1190" s="236"/>
      <c r="D1190" s="236"/>
      <c r="E1190" s="238"/>
      <c r="F1190" s="238"/>
      <c r="G1190" s="253" t="str">
        <f t="shared" si="131"/>
        <v/>
      </c>
      <c r="H1190" s="31" t="str">
        <f>IF(AND(B1190=H$1),LOOKUP(9.99999999999999E+307,$H$2:H1189)+1,"")</f>
        <v/>
      </c>
      <c r="I1190" s="31" t="str">
        <f>IF(AND(B1190=I$1),LOOKUP(9.99999999999999E+307,$I$2:I1189)+1,"")</f>
        <v/>
      </c>
      <c r="J1190" s="31">
        <f>IF(AND(B1190=J$1),LOOKUP(9.99999999999999E+307,$J$2:J1189)+1,"")</f>
        <v>1024</v>
      </c>
      <c r="K1190" s="31">
        <f>IF(AND(B1190=K$1),LOOKUP(9.99999999999999E+307,$K$2:K1189)+1,"")</f>
        <v>1024</v>
      </c>
      <c r="L1190" s="31">
        <f>IF(AND(B1190=L$1),LOOKUP(9.99999999999999E+307,$L$2:L1189)+1,"")</f>
        <v>1024</v>
      </c>
      <c r="M1190" s="31">
        <f>IF(AND(B1190=M$1),LOOKUP(9.99999999999999E+307,$M$2:M1189)+1,"")</f>
        <v>1024</v>
      </c>
      <c r="N1190" s="31" t="e">
        <f>IF(AND(B1190=N$1),LOOKUP(9.99999999999999E+307,$N$2:N1189)+1,"")</f>
        <v>#REF!</v>
      </c>
      <c r="O1190" s="31" t="e">
        <f>IF(AND($B1190=O$1),LOOKUP(9.99999999999999E+307,$O$2:O1189)+1,"")</f>
        <v>#REF!</v>
      </c>
      <c r="P1190" s="31" t="e">
        <f>IF(AND($B1190=P$1),LOOKUP(9.99999999999999E+307,$P$2:P1189)+1,"")</f>
        <v>#REF!</v>
      </c>
      <c r="Q1190" s="31" t="e">
        <f>IF(AND($B1190=Q$1),LOOKUP(9.99999999999999E+307,$Q$2:Q1189)+1,"")</f>
        <v>#REF!</v>
      </c>
      <c r="R1190" s="31">
        <f>IF(AND($B1190=R$1),LOOKUP(9.99999999999999E+307,$R$2:R1189)+1,"")</f>
        <v>1024</v>
      </c>
      <c r="S1190" s="31">
        <f>IF(AND($B1190=S$1),LOOKUP(9.99999999999999E+307,$S$2:S1189)+1,"")</f>
        <v>1024</v>
      </c>
      <c r="T1190" s="265"/>
      <c r="U1190" s="265"/>
      <c r="V1190" s="265"/>
      <c r="AA1190" s="254" t="str">
        <f t="shared" si="132"/>
        <v/>
      </c>
      <c r="AB1190" s="254" t="str">
        <f t="shared" si="133"/>
        <v/>
      </c>
      <c r="AC1190" s="255">
        <f t="shared" si="129"/>
        <v>0</v>
      </c>
      <c r="AD1190" s="255">
        <f t="shared" si="130"/>
        <v>3836</v>
      </c>
      <c r="AE1190" s="256" t="str">
        <f t="shared" si="134"/>
        <v/>
      </c>
      <c r="AF1190" s="252" t="str">
        <f t="shared" si="128"/>
        <v>-</v>
      </c>
    </row>
    <row r="1191" spans="1:32" ht="20.149999999999999" customHeight="1" x14ac:dyDescent="0.75">
      <c r="A1191" s="31">
        <v>1189</v>
      </c>
      <c r="B1191" s="237"/>
      <c r="C1191" s="236"/>
      <c r="D1191" s="236"/>
      <c r="E1191" s="238"/>
      <c r="F1191" s="238"/>
      <c r="G1191" s="253" t="str">
        <f t="shared" si="131"/>
        <v/>
      </c>
      <c r="H1191" s="31" t="str">
        <f>IF(AND(B1191=H$1),LOOKUP(9.99999999999999E+307,$H$2:H1190)+1,"")</f>
        <v/>
      </c>
      <c r="I1191" s="31" t="str">
        <f>IF(AND(B1191=I$1),LOOKUP(9.99999999999999E+307,$I$2:I1190)+1,"")</f>
        <v/>
      </c>
      <c r="J1191" s="31">
        <f>IF(AND(B1191=J$1),LOOKUP(9.99999999999999E+307,$J$2:J1190)+1,"")</f>
        <v>1025</v>
      </c>
      <c r="K1191" s="31">
        <f>IF(AND(B1191=K$1),LOOKUP(9.99999999999999E+307,$K$2:K1190)+1,"")</f>
        <v>1025</v>
      </c>
      <c r="L1191" s="31">
        <f>IF(AND(B1191=L$1),LOOKUP(9.99999999999999E+307,$L$2:L1190)+1,"")</f>
        <v>1025</v>
      </c>
      <c r="M1191" s="31">
        <f>IF(AND(B1191=M$1),LOOKUP(9.99999999999999E+307,$M$2:M1190)+1,"")</f>
        <v>1025</v>
      </c>
      <c r="N1191" s="31" t="e">
        <f>IF(AND(B1191=N$1),LOOKUP(9.99999999999999E+307,$N$2:N1190)+1,"")</f>
        <v>#REF!</v>
      </c>
      <c r="O1191" s="31" t="e">
        <f>IF(AND($B1191=O$1),LOOKUP(9.99999999999999E+307,$O$2:O1190)+1,"")</f>
        <v>#REF!</v>
      </c>
      <c r="P1191" s="31" t="e">
        <f>IF(AND($B1191=P$1),LOOKUP(9.99999999999999E+307,$P$2:P1190)+1,"")</f>
        <v>#REF!</v>
      </c>
      <c r="Q1191" s="31" t="e">
        <f>IF(AND($B1191=Q$1),LOOKUP(9.99999999999999E+307,$Q$2:Q1190)+1,"")</f>
        <v>#REF!</v>
      </c>
      <c r="R1191" s="31">
        <f>IF(AND($B1191=R$1),LOOKUP(9.99999999999999E+307,$R$2:R1190)+1,"")</f>
        <v>1025</v>
      </c>
      <c r="S1191" s="31">
        <f>IF(AND($B1191=S$1),LOOKUP(9.99999999999999E+307,$S$2:S1190)+1,"")</f>
        <v>1025</v>
      </c>
      <c r="T1191" s="265"/>
      <c r="U1191" s="265"/>
      <c r="V1191" s="265"/>
      <c r="AA1191" s="254" t="str">
        <f t="shared" si="132"/>
        <v/>
      </c>
      <c r="AB1191" s="254" t="str">
        <f t="shared" si="133"/>
        <v/>
      </c>
      <c r="AC1191" s="255">
        <f t="shared" si="129"/>
        <v>0</v>
      </c>
      <c r="AD1191" s="255">
        <f t="shared" si="130"/>
        <v>3836</v>
      </c>
      <c r="AE1191" s="256" t="str">
        <f t="shared" si="134"/>
        <v/>
      </c>
      <c r="AF1191" s="252" t="str">
        <f t="shared" si="128"/>
        <v>-</v>
      </c>
    </row>
    <row r="1192" spans="1:32" ht="20.149999999999999" customHeight="1" x14ac:dyDescent="0.75">
      <c r="A1192" s="31">
        <v>1190</v>
      </c>
      <c r="B1192" s="237"/>
      <c r="C1192" s="236"/>
      <c r="D1192" s="236"/>
      <c r="E1192" s="238"/>
      <c r="F1192" s="238"/>
      <c r="G1192" s="253" t="str">
        <f t="shared" si="131"/>
        <v/>
      </c>
      <c r="H1192" s="31" t="str">
        <f>IF(AND(B1192=H$1),LOOKUP(9.99999999999999E+307,$H$2:H1191)+1,"")</f>
        <v/>
      </c>
      <c r="I1192" s="31" t="str">
        <f>IF(AND(B1192=I$1),LOOKUP(9.99999999999999E+307,$I$2:I1191)+1,"")</f>
        <v/>
      </c>
      <c r="J1192" s="31">
        <f>IF(AND(B1192=J$1),LOOKUP(9.99999999999999E+307,$J$2:J1191)+1,"")</f>
        <v>1026</v>
      </c>
      <c r="K1192" s="31">
        <f>IF(AND(B1192=K$1),LOOKUP(9.99999999999999E+307,$K$2:K1191)+1,"")</f>
        <v>1026</v>
      </c>
      <c r="L1192" s="31">
        <f>IF(AND(B1192=L$1),LOOKUP(9.99999999999999E+307,$L$2:L1191)+1,"")</f>
        <v>1026</v>
      </c>
      <c r="M1192" s="31">
        <f>IF(AND(B1192=M$1),LOOKUP(9.99999999999999E+307,$M$2:M1191)+1,"")</f>
        <v>1026</v>
      </c>
      <c r="N1192" s="31" t="e">
        <f>IF(AND(B1192=N$1),LOOKUP(9.99999999999999E+307,$N$2:N1191)+1,"")</f>
        <v>#REF!</v>
      </c>
      <c r="O1192" s="31" t="e">
        <f>IF(AND($B1192=O$1),LOOKUP(9.99999999999999E+307,$O$2:O1191)+1,"")</f>
        <v>#REF!</v>
      </c>
      <c r="P1192" s="31" t="e">
        <f>IF(AND($B1192=P$1),LOOKUP(9.99999999999999E+307,$P$2:P1191)+1,"")</f>
        <v>#REF!</v>
      </c>
      <c r="Q1192" s="31" t="e">
        <f>IF(AND($B1192=Q$1),LOOKUP(9.99999999999999E+307,$Q$2:Q1191)+1,"")</f>
        <v>#REF!</v>
      </c>
      <c r="R1192" s="31">
        <f>IF(AND($B1192=R$1),LOOKUP(9.99999999999999E+307,$R$2:R1191)+1,"")</f>
        <v>1026</v>
      </c>
      <c r="S1192" s="31">
        <f>IF(AND($B1192=S$1),LOOKUP(9.99999999999999E+307,$S$2:S1191)+1,"")</f>
        <v>1026</v>
      </c>
      <c r="T1192" s="265"/>
      <c r="U1192" s="265"/>
      <c r="V1192" s="265"/>
      <c r="AA1192" s="254" t="str">
        <f t="shared" si="132"/>
        <v/>
      </c>
      <c r="AB1192" s="254" t="str">
        <f t="shared" si="133"/>
        <v/>
      </c>
      <c r="AC1192" s="255">
        <f t="shared" si="129"/>
        <v>0</v>
      </c>
      <c r="AD1192" s="255">
        <f t="shared" si="130"/>
        <v>3836</v>
      </c>
      <c r="AE1192" s="256" t="str">
        <f t="shared" si="134"/>
        <v/>
      </c>
      <c r="AF1192" s="252" t="str">
        <f t="shared" si="128"/>
        <v>-</v>
      </c>
    </row>
    <row r="1193" spans="1:32" ht="20.149999999999999" customHeight="1" x14ac:dyDescent="0.75">
      <c r="A1193" s="31">
        <v>1191</v>
      </c>
      <c r="B1193" s="237"/>
      <c r="C1193" s="236"/>
      <c r="D1193" s="236"/>
      <c r="E1193" s="238"/>
      <c r="F1193" s="238"/>
      <c r="G1193" s="253" t="str">
        <f t="shared" si="131"/>
        <v/>
      </c>
      <c r="H1193" s="31" t="str">
        <f>IF(AND(B1193=H$1),LOOKUP(9.99999999999999E+307,$H$2:H1192)+1,"")</f>
        <v/>
      </c>
      <c r="I1193" s="31" t="str">
        <f>IF(AND(B1193=I$1),LOOKUP(9.99999999999999E+307,$I$2:I1192)+1,"")</f>
        <v/>
      </c>
      <c r="J1193" s="31">
        <f>IF(AND(B1193=J$1),LOOKUP(9.99999999999999E+307,$J$2:J1192)+1,"")</f>
        <v>1027</v>
      </c>
      <c r="K1193" s="31">
        <f>IF(AND(B1193=K$1),LOOKUP(9.99999999999999E+307,$K$2:K1192)+1,"")</f>
        <v>1027</v>
      </c>
      <c r="L1193" s="31">
        <f>IF(AND(B1193=L$1),LOOKUP(9.99999999999999E+307,$L$2:L1192)+1,"")</f>
        <v>1027</v>
      </c>
      <c r="M1193" s="31">
        <f>IF(AND(B1193=M$1),LOOKUP(9.99999999999999E+307,$M$2:M1192)+1,"")</f>
        <v>1027</v>
      </c>
      <c r="N1193" s="31" t="e">
        <f>IF(AND(B1193=N$1),LOOKUP(9.99999999999999E+307,$N$2:N1192)+1,"")</f>
        <v>#REF!</v>
      </c>
      <c r="O1193" s="31" t="e">
        <f>IF(AND($B1193=O$1),LOOKUP(9.99999999999999E+307,$O$2:O1192)+1,"")</f>
        <v>#REF!</v>
      </c>
      <c r="P1193" s="31" t="e">
        <f>IF(AND($B1193=P$1),LOOKUP(9.99999999999999E+307,$P$2:P1192)+1,"")</f>
        <v>#REF!</v>
      </c>
      <c r="Q1193" s="31" t="e">
        <f>IF(AND($B1193=Q$1),LOOKUP(9.99999999999999E+307,$Q$2:Q1192)+1,"")</f>
        <v>#REF!</v>
      </c>
      <c r="R1193" s="31">
        <f>IF(AND($B1193=R$1),LOOKUP(9.99999999999999E+307,$R$2:R1192)+1,"")</f>
        <v>1027</v>
      </c>
      <c r="S1193" s="31">
        <f>IF(AND($B1193=S$1),LOOKUP(9.99999999999999E+307,$S$2:S1192)+1,"")</f>
        <v>1027</v>
      </c>
      <c r="T1193" s="265"/>
      <c r="U1193" s="265"/>
      <c r="V1193" s="265"/>
      <c r="AA1193" s="254" t="str">
        <f t="shared" si="132"/>
        <v/>
      </c>
      <c r="AB1193" s="254" t="str">
        <f t="shared" si="133"/>
        <v/>
      </c>
      <c r="AC1193" s="255">
        <f t="shared" si="129"/>
        <v>0</v>
      </c>
      <c r="AD1193" s="255">
        <f t="shared" si="130"/>
        <v>3836</v>
      </c>
      <c r="AE1193" s="256" t="str">
        <f t="shared" si="134"/>
        <v/>
      </c>
      <c r="AF1193" s="252" t="str">
        <f t="shared" si="128"/>
        <v>-</v>
      </c>
    </row>
    <row r="1194" spans="1:32" ht="20.149999999999999" customHeight="1" x14ac:dyDescent="0.75">
      <c r="A1194" s="31">
        <v>1192</v>
      </c>
      <c r="B1194" s="237"/>
      <c r="C1194" s="236"/>
      <c r="D1194" s="236"/>
      <c r="E1194" s="238"/>
      <c r="F1194" s="238"/>
      <c r="G1194" s="253" t="str">
        <f t="shared" si="131"/>
        <v/>
      </c>
      <c r="H1194" s="31" t="str">
        <f>IF(AND(B1194=H$1),LOOKUP(9.99999999999999E+307,$H$2:H1193)+1,"")</f>
        <v/>
      </c>
      <c r="I1194" s="31" t="str">
        <f>IF(AND(B1194=I$1),LOOKUP(9.99999999999999E+307,$I$2:I1193)+1,"")</f>
        <v/>
      </c>
      <c r="J1194" s="31">
        <f>IF(AND(B1194=J$1),LOOKUP(9.99999999999999E+307,$J$2:J1193)+1,"")</f>
        <v>1028</v>
      </c>
      <c r="K1194" s="31">
        <f>IF(AND(B1194=K$1),LOOKUP(9.99999999999999E+307,$K$2:K1193)+1,"")</f>
        <v>1028</v>
      </c>
      <c r="L1194" s="31">
        <f>IF(AND(B1194=L$1),LOOKUP(9.99999999999999E+307,$L$2:L1193)+1,"")</f>
        <v>1028</v>
      </c>
      <c r="M1194" s="31">
        <f>IF(AND(B1194=M$1),LOOKUP(9.99999999999999E+307,$M$2:M1193)+1,"")</f>
        <v>1028</v>
      </c>
      <c r="N1194" s="31" t="e">
        <f>IF(AND(B1194=N$1),LOOKUP(9.99999999999999E+307,$N$2:N1193)+1,"")</f>
        <v>#REF!</v>
      </c>
      <c r="O1194" s="31" t="e">
        <f>IF(AND($B1194=O$1),LOOKUP(9.99999999999999E+307,$O$2:O1193)+1,"")</f>
        <v>#REF!</v>
      </c>
      <c r="P1194" s="31" t="e">
        <f>IF(AND($B1194=P$1),LOOKUP(9.99999999999999E+307,$P$2:P1193)+1,"")</f>
        <v>#REF!</v>
      </c>
      <c r="Q1194" s="31" t="e">
        <f>IF(AND($B1194=Q$1),LOOKUP(9.99999999999999E+307,$Q$2:Q1193)+1,"")</f>
        <v>#REF!</v>
      </c>
      <c r="R1194" s="31">
        <f>IF(AND($B1194=R$1),LOOKUP(9.99999999999999E+307,$R$2:R1193)+1,"")</f>
        <v>1028</v>
      </c>
      <c r="S1194" s="31">
        <f>IF(AND($B1194=S$1),LOOKUP(9.99999999999999E+307,$S$2:S1193)+1,"")</f>
        <v>1028</v>
      </c>
      <c r="T1194" s="265"/>
      <c r="U1194" s="265"/>
      <c r="V1194" s="265"/>
      <c r="AA1194" s="254" t="str">
        <f t="shared" si="132"/>
        <v/>
      </c>
      <c r="AB1194" s="254" t="str">
        <f t="shared" si="133"/>
        <v/>
      </c>
      <c r="AC1194" s="255">
        <f t="shared" si="129"/>
        <v>0</v>
      </c>
      <c r="AD1194" s="255">
        <f t="shared" si="130"/>
        <v>3836</v>
      </c>
      <c r="AE1194" s="256" t="str">
        <f t="shared" si="134"/>
        <v/>
      </c>
      <c r="AF1194" s="252" t="str">
        <f t="shared" si="128"/>
        <v>-</v>
      </c>
    </row>
    <row r="1195" spans="1:32" ht="20.149999999999999" customHeight="1" x14ac:dyDescent="0.75">
      <c r="A1195" s="31">
        <v>1193</v>
      </c>
      <c r="B1195" s="237"/>
      <c r="C1195" s="236"/>
      <c r="D1195" s="236"/>
      <c r="E1195" s="238"/>
      <c r="F1195" s="238"/>
      <c r="G1195" s="253" t="str">
        <f t="shared" si="131"/>
        <v/>
      </c>
      <c r="H1195" s="31" t="str">
        <f>IF(AND(B1195=H$1),LOOKUP(9.99999999999999E+307,$H$2:H1194)+1,"")</f>
        <v/>
      </c>
      <c r="I1195" s="31" t="str">
        <f>IF(AND(B1195=I$1),LOOKUP(9.99999999999999E+307,$I$2:I1194)+1,"")</f>
        <v/>
      </c>
      <c r="J1195" s="31">
        <f>IF(AND(B1195=J$1),LOOKUP(9.99999999999999E+307,$J$2:J1194)+1,"")</f>
        <v>1029</v>
      </c>
      <c r="K1195" s="31">
        <f>IF(AND(B1195=K$1),LOOKUP(9.99999999999999E+307,$K$2:K1194)+1,"")</f>
        <v>1029</v>
      </c>
      <c r="L1195" s="31">
        <f>IF(AND(B1195=L$1),LOOKUP(9.99999999999999E+307,$L$2:L1194)+1,"")</f>
        <v>1029</v>
      </c>
      <c r="M1195" s="31">
        <f>IF(AND(B1195=M$1),LOOKUP(9.99999999999999E+307,$M$2:M1194)+1,"")</f>
        <v>1029</v>
      </c>
      <c r="N1195" s="31" t="e">
        <f>IF(AND(B1195=N$1),LOOKUP(9.99999999999999E+307,$N$2:N1194)+1,"")</f>
        <v>#REF!</v>
      </c>
      <c r="O1195" s="31" t="e">
        <f>IF(AND($B1195=O$1),LOOKUP(9.99999999999999E+307,$O$2:O1194)+1,"")</f>
        <v>#REF!</v>
      </c>
      <c r="P1195" s="31" t="e">
        <f>IF(AND($B1195=P$1),LOOKUP(9.99999999999999E+307,$P$2:P1194)+1,"")</f>
        <v>#REF!</v>
      </c>
      <c r="Q1195" s="31" t="e">
        <f>IF(AND($B1195=Q$1),LOOKUP(9.99999999999999E+307,$Q$2:Q1194)+1,"")</f>
        <v>#REF!</v>
      </c>
      <c r="R1195" s="31">
        <f>IF(AND($B1195=R$1),LOOKUP(9.99999999999999E+307,$R$2:R1194)+1,"")</f>
        <v>1029</v>
      </c>
      <c r="S1195" s="31">
        <f>IF(AND($B1195=S$1),LOOKUP(9.99999999999999E+307,$S$2:S1194)+1,"")</f>
        <v>1029</v>
      </c>
      <c r="T1195" s="265"/>
      <c r="U1195" s="265"/>
      <c r="V1195" s="265"/>
      <c r="AA1195" s="254" t="str">
        <f t="shared" si="132"/>
        <v/>
      </c>
      <c r="AB1195" s="254" t="str">
        <f t="shared" si="133"/>
        <v/>
      </c>
      <c r="AC1195" s="255">
        <f t="shared" si="129"/>
        <v>0</v>
      </c>
      <c r="AD1195" s="255">
        <f t="shared" si="130"/>
        <v>3836</v>
      </c>
      <c r="AE1195" s="256" t="str">
        <f t="shared" si="134"/>
        <v/>
      </c>
      <c r="AF1195" s="252" t="str">
        <f t="shared" si="128"/>
        <v>-</v>
      </c>
    </row>
    <row r="1196" spans="1:32" ht="20.149999999999999" customHeight="1" x14ac:dyDescent="0.75">
      <c r="A1196" s="31">
        <v>1194</v>
      </c>
      <c r="B1196" s="237"/>
      <c r="C1196" s="236"/>
      <c r="D1196" s="236"/>
      <c r="E1196" s="238"/>
      <c r="F1196" s="238"/>
      <c r="G1196" s="253" t="str">
        <f t="shared" si="131"/>
        <v/>
      </c>
      <c r="H1196" s="31" t="str">
        <f>IF(AND(B1196=H$1),LOOKUP(9.99999999999999E+307,$H$2:H1195)+1,"")</f>
        <v/>
      </c>
      <c r="I1196" s="31" t="str">
        <f>IF(AND(B1196=I$1),LOOKUP(9.99999999999999E+307,$I$2:I1195)+1,"")</f>
        <v/>
      </c>
      <c r="J1196" s="31">
        <f>IF(AND(B1196=J$1),LOOKUP(9.99999999999999E+307,$J$2:J1195)+1,"")</f>
        <v>1030</v>
      </c>
      <c r="K1196" s="31">
        <f>IF(AND(B1196=K$1),LOOKUP(9.99999999999999E+307,$K$2:K1195)+1,"")</f>
        <v>1030</v>
      </c>
      <c r="L1196" s="31">
        <f>IF(AND(B1196=L$1),LOOKUP(9.99999999999999E+307,$L$2:L1195)+1,"")</f>
        <v>1030</v>
      </c>
      <c r="M1196" s="31">
        <f>IF(AND(B1196=M$1),LOOKUP(9.99999999999999E+307,$M$2:M1195)+1,"")</f>
        <v>1030</v>
      </c>
      <c r="N1196" s="31" t="e">
        <f>IF(AND(B1196=N$1),LOOKUP(9.99999999999999E+307,$N$2:N1195)+1,"")</f>
        <v>#REF!</v>
      </c>
      <c r="O1196" s="31" t="e">
        <f>IF(AND($B1196=O$1),LOOKUP(9.99999999999999E+307,$O$2:O1195)+1,"")</f>
        <v>#REF!</v>
      </c>
      <c r="P1196" s="31" t="e">
        <f>IF(AND($B1196=P$1),LOOKUP(9.99999999999999E+307,$P$2:P1195)+1,"")</f>
        <v>#REF!</v>
      </c>
      <c r="Q1196" s="31" t="e">
        <f>IF(AND($B1196=Q$1),LOOKUP(9.99999999999999E+307,$Q$2:Q1195)+1,"")</f>
        <v>#REF!</v>
      </c>
      <c r="R1196" s="31">
        <f>IF(AND($B1196=R$1),LOOKUP(9.99999999999999E+307,$R$2:R1195)+1,"")</f>
        <v>1030</v>
      </c>
      <c r="S1196" s="31">
        <f>IF(AND($B1196=S$1),LOOKUP(9.99999999999999E+307,$S$2:S1195)+1,"")</f>
        <v>1030</v>
      </c>
      <c r="T1196" s="265"/>
      <c r="U1196" s="265"/>
      <c r="V1196" s="265"/>
      <c r="AA1196" s="254" t="str">
        <f t="shared" si="132"/>
        <v/>
      </c>
      <c r="AB1196" s="254" t="str">
        <f t="shared" si="133"/>
        <v/>
      </c>
      <c r="AC1196" s="255">
        <f t="shared" si="129"/>
        <v>0</v>
      </c>
      <c r="AD1196" s="255">
        <f t="shared" si="130"/>
        <v>3836</v>
      </c>
      <c r="AE1196" s="256" t="str">
        <f t="shared" si="134"/>
        <v/>
      </c>
      <c r="AF1196" s="252" t="str">
        <f t="shared" si="128"/>
        <v>-</v>
      </c>
    </row>
    <row r="1197" spans="1:32" ht="20.149999999999999" customHeight="1" x14ac:dyDescent="0.75">
      <c r="A1197" s="31">
        <v>1195</v>
      </c>
      <c r="B1197" s="237"/>
      <c r="C1197" s="236"/>
      <c r="D1197" s="236"/>
      <c r="E1197" s="238"/>
      <c r="F1197" s="238"/>
      <c r="G1197" s="253" t="str">
        <f t="shared" si="131"/>
        <v/>
      </c>
      <c r="H1197" s="31" t="str">
        <f>IF(AND(B1197=H$1),LOOKUP(9.99999999999999E+307,$H$2:H1196)+1,"")</f>
        <v/>
      </c>
      <c r="I1197" s="31" t="str">
        <f>IF(AND(B1197=I$1),LOOKUP(9.99999999999999E+307,$I$2:I1196)+1,"")</f>
        <v/>
      </c>
      <c r="J1197" s="31">
        <f>IF(AND(B1197=J$1),LOOKUP(9.99999999999999E+307,$J$2:J1196)+1,"")</f>
        <v>1031</v>
      </c>
      <c r="K1197" s="31">
        <f>IF(AND(B1197=K$1),LOOKUP(9.99999999999999E+307,$K$2:K1196)+1,"")</f>
        <v>1031</v>
      </c>
      <c r="L1197" s="31">
        <f>IF(AND(B1197=L$1),LOOKUP(9.99999999999999E+307,$L$2:L1196)+1,"")</f>
        <v>1031</v>
      </c>
      <c r="M1197" s="31">
        <f>IF(AND(B1197=M$1),LOOKUP(9.99999999999999E+307,$M$2:M1196)+1,"")</f>
        <v>1031</v>
      </c>
      <c r="N1197" s="31" t="e">
        <f>IF(AND(B1197=N$1),LOOKUP(9.99999999999999E+307,$N$2:N1196)+1,"")</f>
        <v>#REF!</v>
      </c>
      <c r="O1197" s="31" t="e">
        <f>IF(AND($B1197=O$1),LOOKUP(9.99999999999999E+307,$O$2:O1196)+1,"")</f>
        <v>#REF!</v>
      </c>
      <c r="P1197" s="31" t="e">
        <f>IF(AND($B1197=P$1),LOOKUP(9.99999999999999E+307,$P$2:P1196)+1,"")</f>
        <v>#REF!</v>
      </c>
      <c r="Q1197" s="31" t="e">
        <f>IF(AND($B1197=Q$1),LOOKUP(9.99999999999999E+307,$Q$2:Q1196)+1,"")</f>
        <v>#REF!</v>
      </c>
      <c r="R1197" s="31">
        <f>IF(AND($B1197=R$1),LOOKUP(9.99999999999999E+307,$R$2:R1196)+1,"")</f>
        <v>1031</v>
      </c>
      <c r="S1197" s="31">
        <f>IF(AND($B1197=S$1),LOOKUP(9.99999999999999E+307,$S$2:S1196)+1,"")</f>
        <v>1031</v>
      </c>
      <c r="T1197" s="265"/>
      <c r="U1197" s="265"/>
      <c r="V1197" s="265"/>
      <c r="AA1197" s="254" t="str">
        <f t="shared" si="132"/>
        <v/>
      </c>
      <c r="AB1197" s="254" t="str">
        <f t="shared" si="133"/>
        <v/>
      </c>
      <c r="AC1197" s="255">
        <f t="shared" si="129"/>
        <v>0</v>
      </c>
      <c r="AD1197" s="255">
        <f t="shared" si="130"/>
        <v>3836</v>
      </c>
      <c r="AE1197" s="256" t="str">
        <f t="shared" si="134"/>
        <v/>
      </c>
      <c r="AF1197" s="252" t="str">
        <f t="shared" si="128"/>
        <v>-</v>
      </c>
    </row>
    <row r="1198" spans="1:32" ht="20.149999999999999" customHeight="1" x14ac:dyDescent="0.75">
      <c r="A1198" s="31">
        <v>1196</v>
      </c>
      <c r="B1198" s="237"/>
      <c r="C1198" s="236"/>
      <c r="D1198" s="236"/>
      <c r="E1198" s="238"/>
      <c r="F1198" s="238"/>
      <c r="G1198" s="253" t="str">
        <f t="shared" si="131"/>
        <v/>
      </c>
      <c r="H1198" s="31" t="str">
        <f>IF(AND(B1198=H$1),LOOKUP(9.99999999999999E+307,$H$2:H1197)+1,"")</f>
        <v/>
      </c>
      <c r="I1198" s="31" t="str">
        <f>IF(AND(B1198=I$1),LOOKUP(9.99999999999999E+307,$I$2:I1197)+1,"")</f>
        <v/>
      </c>
      <c r="J1198" s="31">
        <f>IF(AND(B1198=J$1),LOOKUP(9.99999999999999E+307,$J$2:J1197)+1,"")</f>
        <v>1032</v>
      </c>
      <c r="K1198" s="31">
        <f>IF(AND(B1198=K$1),LOOKUP(9.99999999999999E+307,$K$2:K1197)+1,"")</f>
        <v>1032</v>
      </c>
      <c r="L1198" s="31">
        <f>IF(AND(B1198=L$1),LOOKUP(9.99999999999999E+307,$L$2:L1197)+1,"")</f>
        <v>1032</v>
      </c>
      <c r="M1198" s="31">
        <f>IF(AND(B1198=M$1),LOOKUP(9.99999999999999E+307,$M$2:M1197)+1,"")</f>
        <v>1032</v>
      </c>
      <c r="N1198" s="31" t="e">
        <f>IF(AND(B1198=N$1),LOOKUP(9.99999999999999E+307,$N$2:N1197)+1,"")</f>
        <v>#REF!</v>
      </c>
      <c r="O1198" s="31" t="e">
        <f>IF(AND($B1198=O$1),LOOKUP(9.99999999999999E+307,$O$2:O1197)+1,"")</f>
        <v>#REF!</v>
      </c>
      <c r="P1198" s="31" t="e">
        <f>IF(AND($B1198=P$1),LOOKUP(9.99999999999999E+307,$P$2:P1197)+1,"")</f>
        <v>#REF!</v>
      </c>
      <c r="Q1198" s="31" t="e">
        <f>IF(AND($B1198=Q$1),LOOKUP(9.99999999999999E+307,$Q$2:Q1197)+1,"")</f>
        <v>#REF!</v>
      </c>
      <c r="R1198" s="31">
        <f>IF(AND($B1198=R$1),LOOKUP(9.99999999999999E+307,$R$2:R1197)+1,"")</f>
        <v>1032</v>
      </c>
      <c r="S1198" s="31">
        <f>IF(AND($B1198=S$1),LOOKUP(9.99999999999999E+307,$S$2:S1197)+1,"")</f>
        <v>1032</v>
      </c>
      <c r="T1198" s="265"/>
      <c r="U1198" s="265"/>
      <c r="V1198" s="265"/>
      <c r="AA1198" s="254" t="str">
        <f t="shared" si="132"/>
        <v/>
      </c>
      <c r="AB1198" s="254" t="str">
        <f t="shared" si="133"/>
        <v/>
      </c>
      <c r="AC1198" s="255">
        <f t="shared" si="129"/>
        <v>0</v>
      </c>
      <c r="AD1198" s="255">
        <f t="shared" si="130"/>
        <v>3836</v>
      </c>
      <c r="AE1198" s="256" t="str">
        <f t="shared" si="134"/>
        <v/>
      </c>
      <c r="AF1198" s="252" t="str">
        <f t="shared" si="128"/>
        <v>-</v>
      </c>
    </row>
    <row r="1199" spans="1:32" ht="20.149999999999999" customHeight="1" x14ac:dyDescent="0.75">
      <c r="A1199" s="31">
        <v>1197</v>
      </c>
      <c r="B1199" s="237"/>
      <c r="C1199" s="236"/>
      <c r="D1199" s="236"/>
      <c r="E1199" s="238"/>
      <c r="F1199" s="238"/>
      <c r="G1199" s="253" t="str">
        <f t="shared" si="131"/>
        <v/>
      </c>
      <c r="H1199" s="31" t="str">
        <f>IF(AND(B1199=H$1),LOOKUP(9.99999999999999E+307,$H$2:H1198)+1,"")</f>
        <v/>
      </c>
      <c r="I1199" s="31" t="str">
        <f>IF(AND(B1199=I$1),LOOKUP(9.99999999999999E+307,$I$2:I1198)+1,"")</f>
        <v/>
      </c>
      <c r="J1199" s="31">
        <f>IF(AND(B1199=J$1),LOOKUP(9.99999999999999E+307,$J$2:J1198)+1,"")</f>
        <v>1033</v>
      </c>
      <c r="K1199" s="31">
        <f>IF(AND(B1199=K$1),LOOKUP(9.99999999999999E+307,$K$2:K1198)+1,"")</f>
        <v>1033</v>
      </c>
      <c r="L1199" s="31">
        <f>IF(AND(B1199=L$1),LOOKUP(9.99999999999999E+307,$L$2:L1198)+1,"")</f>
        <v>1033</v>
      </c>
      <c r="M1199" s="31">
        <f>IF(AND(B1199=M$1),LOOKUP(9.99999999999999E+307,$M$2:M1198)+1,"")</f>
        <v>1033</v>
      </c>
      <c r="N1199" s="31" t="e">
        <f>IF(AND(B1199=N$1),LOOKUP(9.99999999999999E+307,$N$2:N1198)+1,"")</f>
        <v>#REF!</v>
      </c>
      <c r="O1199" s="31" t="e">
        <f>IF(AND($B1199=O$1),LOOKUP(9.99999999999999E+307,$O$2:O1198)+1,"")</f>
        <v>#REF!</v>
      </c>
      <c r="P1199" s="31" t="e">
        <f>IF(AND($B1199=P$1),LOOKUP(9.99999999999999E+307,$P$2:P1198)+1,"")</f>
        <v>#REF!</v>
      </c>
      <c r="Q1199" s="31" t="e">
        <f>IF(AND($B1199=Q$1),LOOKUP(9.99999999999999E+307,$Q$2:Q1198)+1,"")</f>
        <v>#REF!</v>
      </c>
      <c r="R1199" s="31">
        <f>IF(AND($B1199=R$1),LOOKUP(9.99999999999999E+307,$R$2:R1198)+1,"")</f>
        <v>1033</v>
      </c>
      <c r="S1199" s="31">
        <f>IF(AND($B1199=S$1),LOOKUP(9.99999999999999E+307,$S$2:S1198)+1,"")</f>
        <v>1033</v>
      </c>
      <c r="T1199" s="265"/>
      <c r="U1199" s="265"/>
      <c r="V1199" s="265"/>
      <c r="AA1199" s="254" t="str">
        <f t="shared" si="132"/>
        <v/>
      </c>
      <c r="AB1199" s="254" t="str">
        <f t="shared" si="133"/>
        <v/>
      </c>
      <c r="AC1199" s="255">
        <f t="shared" si="129"/>
        <v>0</v>
      </c>
      <c r="AD1199" s="255">
        <f t="shared" si="130"/>
        <v>3836</v>
      </c>
      <c r="AE1199" s="256" t="str">
        <f t="shared" si="134"/>
        <v/>
      </c>
      <c r="AF1199" s="252" t="str">
        <f t="shared" ref="AF1199:AF1262" si="135">CONCATENATE(B1199,"-",AE1199)</f>
        <v>-</v>
      </c>
    </row>
    <row r="1200" spans="1:32" ht="20.149999999999999" customHeight="1" x14ac:dyDescent="0.75">
      <c r="A1200" s="31">
        <v>1198</v>
      </c>
      <c r="B1200" s="237"/>
      <c r="C1200" s="236"/>
      <c r="D1200" s="236"/>
      <c r="E1200" s="238"/>
      <c r="F1200" s="238"/>
      <c r="G1200" s="253" t="str">
        <f t="shared" si="131"/>
        <v/>
      </c>
      <c r="H1200" s="31" t="str">
        <f>IF(AND(B1200=H$1),LOOKUP(9.99999999999999E+307,$H$2:H1199)+1,"")</f>
        <v/>
      </c>
      <c r="I1200" s="31" t="str">
        <f>IF(AND(B1200=I$1),LOOKUP(9.99999999999999E+307,$I$2:I1199)+1,"")</f>
        <v/>
      </c>
      <c r="J1200" s="31">
        <f>IF(AND(B1200=J$1),LOOKUP(9.99999999999999E+307,$J$2:J1199)+1,"")</f>
        <v>1034</v>
      </c>
      <c r="K1200" s="31">
        <f>IF(AND(B1200=K$1),LOOKUP(9.99999999999999E+307,$K$2:K1199)+1,"")</f>
        <v>1034</v>
      </c>
      <c r="L1200" s="31">
        <f>IF(AND(B1200=L$1),LOOKUP(9.99999999999999E+307,$L$2:L1199)+1,"")</f>
        <v>1034</v>
      </c>
      <c r="M1200" s="31">
        <f>IF(AND(B1200=M$1),LOOKUP(9.99999999999999E+307,$M$2:M1199)+1,"")</f>
        <v>1034</v>
      </c>
      <c r="N1200" s="31" t="e">
        <f>IF(AND(B1200=N$1),LOOKUP(9.99999999999999E+307,$N$2:N1199)+1,"")</f>
        <v>#REF!</v>
      </c>
      <c r="O1200" s="31" t="e">
        <f>IF(AND($B1200=O$1),LOOKUP(9.99999999999999E+307,$O$2:O1199)+1,"")</f>
        <v>#REF!</v>
      </c>
      <c r="P1200" s="31" t="e">
        <f>IF(AND($B1200=P$1),LOOKUP(9.99999999999999E+307,$P$2:P1199)+1,"")</f>
        <v>#REF!</v>
      </c>
      <c r="Q1200" s="31" t="e">
        <f>IF(AND($B1200=Q$1),LOOKUP(9.99999999999999E+307,$Q$2:Q1199)+1,"")</f>
        <v>#REF!</v>
      </c>
      <c r="R1200" s="31">
        <f>IF(AND($B1200=R$1),LOOKUP(9.99999999999999E+307,$R$2:R1199)+1,"")</f>
        <v>1034</v>
      </c>
      <c r="S1200" s="31">
        <f>IF(AND($B1200=S$1),LOOKUP(9.99999999999999E+307,$S$2:S1199)+1,"")</f>
        <v>1034</v>
      </c>
      <c r="T1200" s="265"/>
      <c r="U1200" s="265"/>
      <c r="V1200" s="265"/>
      <c r="AA1200" s="254" t="str">
        <f t="shared" si="132"/>
        <v/>
      </c>
      <c r="AB1200" s="254" t="str">
        <f t="shared" si="133"/>
        <v/>
      </c>
      <c r="AC1200" s="255">
        <f t="shared" si="129"/>
        <v>0</v>
      </c>
      <c r="AD1200" s="255">
        <f t="shared" si="130"/>
        <v>3836</v>
      </c>
      <c r="AE1200" s="256" t="str">
        <f t="shared" si="134"/>
        <v/>
      </c>
      <c r="AF1200" s="252" t="str">
        <f t="shared" si="135"/>
        <v>-</v>
      </c>
    </row>
    <row r="1201" spans="1:32" ht="20.149999999999999" customHeight="1" x14ac:dyDescent="0.75">
      <c r="A1201" s="31">
        <v>1199</v>
      </c>
      <c r="B1201" s="237"/>
      <c r="C1201" s="236"/>
      <c r="D1201" s="236"/>
      <c r="E1201" s="238"/>
      <c r="F1201" s="238"/>
      <c r="G1201" s="253" t="str">
        <f t="shared" si="131"/>
        <v/>
      </c>
      <c r="H1201" s="31" t="str">
        <f>IF(AND(B1201=H$1),LOOKUP(9.99999999999999E+307,$H$2:H1200)+1,"")</f>
        <v/>
      </c>
      <c r="I1201" s="31" t="str">
        <f>IF(AND(B1201=I$1),LOOKUP(9.99999999999999E+307,$I$2:I1200)+1,"")</f>
        <v/>
      </c>
      <c r="J1201" s="31">
        <f>IF(AND(B1201=J$1),LOOKUP(9.99999999999999E+307,$J$2:J1200)+1,"")</f>
        <v>1035</v>
      </c>
      <c r="K1201" s="31">
        <f>IF(AND(B1201=K$1),LOOKUP(9.99999999999999E+307,$K$2:K1200)+1,"")</f>
        <v>1035</v>
      </c>
      <c r="L1201" s="31">
        <f>IF(AND(B1201=L$1),LOOKUP(9.99999999999999E+307,$L$2:L1200)+1,"")</f>
        <v>1035</v>
      </c>
      <c r="M1201" s="31">
        <f>IF(AND(B1201=M$1),LOOKUP(9.99999999999999E+307,$M$2:M1200)+1,"")</f>
        <v>1035</v>
      </c>
      <c r="N1201" s="31" t="e">
        <f>IF(AND(B1201=N$1),LOOKUP(9.99999999999999E+307,$N$2:N1200)+1,"")</f>
        <v>#REF!</v>
      </c>
      <c r="O1201" s="31" t="e">
        <f>IF(AND($B1201=O$1),LOOKUP(9.99999999999999E+307,$O$2:O1200)+1,"")</f>
        <v>#REF!</v>
      </c>
      <c r="P1201" s="31" t="e">
        <f>IF(AND($B1201=P$1),LOOKUP(9.99999999999999E+307,$P$2:P1200)+1,"")</f>
        <v>#REF!</v>
      </c>
      <c r="Q1201" s="31" t="e">
        <f>IF(AND($B1201=Q$1),LOOKUP(9.99999999999999E+307,$Q$2:Q1200)+1,"")</f>
        <v>#REF!</v>
      </c>
      <c r="R1201" s="31">
        <f>IF(AND($B1201=R$1),LOOKUP(9.99999999999999E+307,$R$2:R1200)+1,"")</f>
        <v>1035</v>
      </c>
      <c r="S1201" s="31">
        <f>IF(AND($B1201=S$1),LOOKUP(9.99999999999999E+307,$S$2:S1200)+1,"")</f>
        <v>1035</v>
      </c>
      <c r="T1201" s="265"/>
      <c r="U1201" s="265"/>
      <c r="V1201" s="265"/>
      <c r="AA1201" s="254" t="str">
        <f t="shared" si="132"/>
        <v/>
      </c>
      <c r="AB1201" s="254" t="str">
        <f t="shared" si="133"/>
        <v/>
      </c>
      <c r="AC1201" s="255">
        <f t="shared" si="129"/>
        <v>0</v>
      </c>
      <c r="AD1201" s="255">
        <f t="shared" si="130"/>
        <v>3836</v>
      </c>
      <c r="AE1201" s="256" t="str">
        <f t="shared" si="134"/>
        <v/>
      </c>
      <c r="AF1201" s="252" t="str">
        <f t="shared" si="135"/>
        <v>-</v>
      </c>
    </row>
    <row r="1202" spans="1:32" ht="20.149999999999999" customHeight="1" x14ac:dyDescent="0.75">
      <c r="A1202" s="31">
        <v>1200</v>
      </c>
      <c r="B1202" s="237"/>
      <c r="C1202" s="236"/>
      <c r="D1202" s="236"/>
      <c r="E1202" s="238"/>
      <c r="F1202" s="238"/>
      <c r="G1202" s="253" t="str">
        <f t="shared" si="131"/>
        <v/>
      </c>
      <c r="H1202" s="31" t="str">
        <f>IF(AND(B1202=H$1),LOOKUP(9.99999999999999E+307,$H$2:H1201)+1,"")</f>
        <v/>
      </c>
      <c r="I1202" s="31" t="str">
        <f>IF(AND(B1202=I$1),LOOKUP(9.99999999999999E+307,$I$2:I1201)+1,"")</f>
        <v/>
      </c>
      <c r="J1202" s="31">
        <f>IF(AND(B1202=J$1),LOOKUP(9.99999999999999E+307,$J$2:J1201)+1,"")</f>
        <v>1036</v>
      </c>
      <c r="K1202" s="31">
        <f>IF(AND(B1202=K$1),LOOKUP(9.99999999999999E+307,$K$2:K1201)+1,"")</f>
        <v>1036</v>
      </c>
      <c r="L1202" s="31">
        <f>IF(AND(B1202=L$1),LOOKUP(9.99999999999999E+307,$L$2:L1201)+1,"")</f>
        <v>1036</v>
      </c>
      <c r="M1202" s="31">
        <f>IF(AND(B1202=M$1),LOOKUP(9.99999999999999E+307,$M$2:M1201)+1,"")</f>
        <v>1036</v>
      </c>
      <c r="N1202" s="31" t="e">
        <f>IF(AND(B1202=N$1),LOOKUP(9.99999999999999E+307,$N$2:N1201)+1,"")</f>
        <v>#REF!</v>
      </c>
      <c r="O1202" s="31" t="e">
        <f>IF(AND($B1202=O$1),LOOKUP(9.99999999999999E+307,$O$2:O1201)+1,"")</f>
        <v>#REF!</v>
      </c>
      <c r="P1202" s="31" t="e">
        <f>IF(AND($B1202=P$1),LOOKUP(9.99999999999999E+307,$P$2:P1201)+1,"")</f>
        <v>#REF!</v>
      </c>
      <c r="Q1202" s="31" t="e">
        <f>IF(AND($B1202=Q$1),LOOKUP(9.99999999999999E+307,$Q$2:Q1201)+1,"")</f>
        <v>#REF!</v>
      </c>
      <c r="R1202" s="31">
        <f>IF(AND($B1202=R$1),LOOKUP(9.99999999999999E+307,$R$2:R1201)+1,"")</f>
        <v>1036</v>
      </c>
      <c r="S1202" s="31">
        <f>IF(AND($B1202=S$1),LOOKUP(9.99999999999999E+307,$S$2:S1201)+1,"")</f>
        <v>1036</v>
      </c>
      <c r="T1202" s="265"/>
      <c r="U1202" s="265"/>
      <c r="V1202" s="265"/>
      <c r="AA1202" s="254" t="str">
        <f t="shared" si="132"/>
        <v/>
      </c>
      <c r="AB1202" s="254" t="str">
        <f t="shared" si="133"/>
        <v/>
      </c>
      <c r="AC1202" s="255">
        <f t="shared" si="129"/>
        <v>0</v>
      </c>
      <c r="AD1202" s="255">
        <f t="shared" si="130"/>
        <v>3836</v>
      </c>
      <c r="AE1202" s="256" t="str">
        <f t="shared" si="134"/>
        <v/>
      </c>
      <c r="AF1202" s="252" t="str">
        <f t="shared" si="135"/>
        <v>-</v>
      </c>
    </row>
    <row r="1203" spans="1:32" ht="20.149999999999999" customHeight="1" x14ac:dyDescent="0.75">
      <c r="A1203" s="31">
        <v>1201</v>
      </c>
      <c r="B1203" s="237"/>
      <c r="C1203" s="236"/>
      <c r="D1203" s="236"/>
      <c r="E1203" s="238"/>
      <c r="F1203" s="238"/>
      <c r="G1203" s="253" t="str">
        <f t="shared" si="131"/>
        <v/>
      </c>
      <c r="H1203" s="31" t="str">
        <f>IF(AND(B1203=H$1),LOOKUP(9.99999999999999E+307,$H$2:H1202)+1,"")</f>
        <v/>
      </c>
      <c r="I1203" s="31" t="str">
        <f>IF(AND(B1203=I$1),LOOKUP(9.99999999999999E+307,$I$2:I1202)+1,"")</f>
        <v/>
      </c>
      <c r="J1203" s="31">
        <f>IF(AND(B1203=J$1),LOOKUP(9.99999999999999E+307,$J$2:J1202)+1,"")</f>
        <v>1037</v>
      </c>
      <c r="K1203" s="31">
        <f>IF(AND(B1203=K$1),LOOKUP(9.99999999999999E+307,$K$2:K1202)+1,"")</f>
        <v>1037</v>
      </c>
      <c r="L1203" s="31">
        <f>IF(AND(B1203=L$1),LOOKUP(9.99999999999999E+307,$L$2:L1202)+1,"")</f>
        <v>1037</v>
      </c>
      <c r="M1203" s="31">
        <f>IF(AND(B1203=M$1),LOOKUP(9.99999999999999E+307,$M$2:M1202)+1,"")</f>
        <v>1037</v>
      </c>
      <c r="N1203" s="31" t="e">
        <f>IF(AND(B1203=N$1),LOOKUP(9.99999999999999E+307,$N$2:N1202)+1,"")</f>
        <v>#REF!</v>
      </c>
      <c r="O1203" s="31" t="e">
        <f>IF(AND($B1203=O$1),LOOKUP(9.99999999999999E+307,$O$2:O1202)+1,"")</f>
        <v>#REF!</v>
      </c>
      <c r="P1203" s="31" t="e">
        <f>IF(AND($B1203=P$1),LOOKUP(9.99999999999999E+307,$P$2:P1202)+1,"")</f>
        <v>#REF!</v>
      </c>
      <c r="Q1203" s="31" t="e">
        <f>IF(AND($B1203=Q$1),LOOKUP(9.99999999999999E+307,$Q$2:Q1202)+1,"")</f>
        <v>#REF!</v>
      </c>
      <c r="R1203" s="31">
        <f>IF(AND($B1203=R$1),LOOKUP(9.99999999999999E+307,$R$2:R1202)+1,"")</f>
        <v>1037</v>
      </c>
      <c r="S1203" s="31">
        <f>IF(AND($B1203=S$1),LOOKUP(9.99999999999999E+307,$S$2:S1202)+1,"")</f>
        <v>1037</v>
      </c>
      <c r="T1203" s="265"/>
      <c r="U1203" s="265"/>
      <c r="V1203" s="265"/>
      <c r="AA1203" s="254" t="str">
        <f t="shared" si="132"/>
        <v/>
      </c>
      <c r="AB1203" s="254" t="str">
        <f t="shared" si="133"/>
        <v/>
      </c>
      <c r="AC1203" s="255">
        <f t="shared" si="129"/>
        <v>0</v>
      </c>
      <c r="AD1203" s="255">
        <f t="shared" si="130"/>
        <v>3836</v>
      </c>
      <c r="AE1203" s="256" t="str">
        <f t="shared" si="134"/>
        <v/>
      </c>
      <c r="AF1203" s="252" t="str">
        <f t="shared" si="135"/>
        <v>-</v>
      </c>
    </row>
    <row r="1204" spans="1:32" ht="20.149999999999999" customHeight="1" x14ac:dyDescent="0.75">
      <c r="A1204" s="31">
        <v>1202</v>
      </c>
      <c r="B1204" s="237"/>
      <c r="C1204" s="236"/>
      <c r="D1204" s="236"/>
      <c r="E1204" s="238"/>
      <c r="F1204" s="238"/>
      <c r="G1204" s="253" t="str">
        <f t="shared" si="131"/>
        <v/>
      </c>
      <c r="H1204" s="31" t="str">
        <f>IF(AND(B1204=H$1),LOOKUP(9.99999999999999E+307,$H$2:H1203)+1,"")</f>
        <v/>
      </c>
      <c r="I1204" s="31" t="str">
        <f>IF(AND(B1204=I$1),LOOKUP(9.99999999999999E+307,$I$2:I1203)+1,"")</f>
        <v/>
      </c>
      <c r="J1204" s="31">
        <f>IF(AND(B1204=J$1),LOOKUP(9.99999999999999E+307,$J$2:J1203)+1,"")</f>
        <v>1038</v>
      </c>
      <c r="K1204" s="31">
        <f>IF(AND(B1204=K$1),LOOKUP(9.99999999999999E+307,$K$2:K1203)+1,"")</f>
        <v>1038</v>
      </c>
      <c r="L1204" s="31">
        <f>IF(AND(B1204=L$1),LOOKUP(9.99999999999999E+307,$L$2:L1203)+1,"")</f>
        <v>1038</v>
      </c>
      <c r="M1204" s="31">
        <f>IF(AND(B1204=M$1),LOOKUP(9.99999999999999E+307,$M$2:M1203)+1,"")</f>
        <v>1038</v>
      </c>
      <c r="N1204" s="31" t="e">
        <f>IF(AND(B1204=N$1),LOOKUP(9.99999999999999E+307,$N$2:N1203)+1,"")</f>
        <v>#REF!</v>
      </c>
      <c r="O1204" s="31" t="e">
        <f>IF(AND($B1204=O$1),LOOKUP(9.99999999999999E+307,$O$2:O1203)+1,"")</f>
        <v>#REF!</v>
      </c>
      <c r="P1204" s="31" t="e">
        <f>IF(AND($B1204=P$1),LOOKUP(9.99999999999999E+307,$P$2:P1203)+1,"")</f>
        <v>#REF!</v>
      </c>
      <c r="Q1204" s="31" t="e">
        <f>IF(AND($B1204=Q$1),LOOKUP(9.99999999999999E+307,$Q$2:Q1203)+1,"")</f>
        <v>#REF!</v>
      </c>
      <c r="R1204" s="31">
        <f>IF(AND($B1204=R$1),LOOKUP(9.99999999999999E+307,$R$2:R1203)+1,"")</f>
        <v>1038</v>
      </c>
      <c r="S1204" s="31">
        <f>IF(AND($B1204=S$1),LOOKUP(9.99999999999999E+307,$S$2:S1203)+1,"")</f>
        <v>1038</v>
      </c>
      <c r="T1204" s="265"/>
      <c r="U1204" s="265"/>
      <c r="V1204" s="265"/>
      <c r="AA1204" s="254" t="str">
        <f t="shared" si="132"/>
        <v/>
      </c>
      <c r="AB1204" s="254" t="str">
        <f t="shared" si="133"/>
        <v/>
      </c>
      <c r="AC1204" s="255">
        <f t="shared" si="129"/>
        <v>0</v>
      </c>
      <c r="AD1204" s="255">
        <f t="shared" si="130"/>
        <v>3836</v>
      </c>
      <c r="AE1204" s="256" t="str">
        <f t="shared" si="134"/>
        <v/>
      </c>
      <c r="AF1204" s="252" t="str">
        <f t="shared" si="135"/>
        <v>-</v>
      </c>
    </row>
    <row r="1205" spans="1:32" ht="20.149999999999999" customHeight="1" x14ac:dyDescent="0.75">
      <c r="A1205" s="31">
        <v>1203</v>
      </c>
      <c r="B1205" s="237"/>
      <c r="C1205" s="236"/>
      <c r="D1205" s="236"/>
      <c r="E1205" s="238"/>
      <c r="F1205" s="238"/>
      <c r="G1205" s="253" t="str">
        <f t="shared" si="131"/>
        <v/>
      </c>
      <c r="H1205" s="31" t="str">
        <f>IF(AND(B1205=H$1),LOOKUP(9.99999999999999E+307,$H$2:H1204)+1,"")</f>
        <v/>
      </c>
      <c r="I1205" s="31" t="str">
        <f>IF(AND(B1205=I$1),LOOKUP(9.99999999999999E+307,$I$2:I1204)+1,"")</f>
        <v/>
      </c>
      <c r="J1205" s="31">
        <f>IF(AND(B1205=J$1),LOOKUP(9.99999999999999E+307,$J$2:J1204)+1,"")</f>
        <v>1039</v>
      </c>
      <c r="K1205" s="31">
        <f>IF(AND(B1205=K$1),LOOKUP(9.99999999999999E+307,$K$2:K1204)+1,"")</f>
        <v>1039</v>
      </c>
      <c r="L1205" s="31">
        <f>IF(AND(B1205=L$1),LOOKUP(9.99999999999999E+307,$L$2:L1204)+1,"")</f>
        <v>1039</v>
      </c>
      <c r="M1205" s="31">
        <f>IF(AND(B1205=M$1),LOOKUP(9.99999999999999E+307,$M$2:M1204)+1,"")</f>
        <v>1039</v>
      </c>
      <c r="N1205" s="31" t="e">
        <f>IF(AND(B1205=N$1),LOOKUP(9.99999999999999E+307,$N$2:N1204)+1,"")</f>
        <v>#REF!</v>
      </c>
      <c r="O1205" s="31" t="e">
        <f>IF(AND($B1205=O$1),LOOKUP(9.99999999999999E+307,$O$2:O1204)+1,"")</f>
        <v>#REF!</v>
      </c>
      <c r="P1205" s="31" t="e">
        <f>IF(AND($B1205=P$1),LOOKUP(9.99999999999999E+307,$P$2:P1204)+1,"")</f>
        <v>#REF!</v>
      </c>
      <c r="Q1205" s="31" t="e">
        <f>IF(AND($B1205=Q$1),LOOKUP(9.99999999999999E+307,$Q$2:Q1204)+1,"")</f>
        <v>#REF!</v>
      </c>
      <c r="R1205" s="31">
        <f>IF(AND($B1205=R$1),LOOKUP(9.99999999999999E+307,$R$2:R1204)+1,"")</f>
        <v>1039</v>
      </c>
      <c r="S1205" s="31">
        <f>IF(AND($B1205=S$1),LOOKUP(9.99999999999999E+307,$S$2:S1204)+1,"")</f>
        <v>1039</v>
      </c>
      <c r="T1205" s="265"/>
      <c r="U1205" s="265"/>
      <c r="V1205" s="265"/>
      <c r="AA1205" s="254" t="str">
        <f t="shared" si="132"/>
        <v/>
      </c>
      <c r="AB1205" s="254" t="str">
        <f t="shared" si="133"/>
        <v/>
      </c>
      <c r="AC1205" s="255">
        <f t="shared" si="129"/>
        <v>0</v>
      </c>
      <c r="AD1205" s="255">
        <f t="shared" si="130"/>
        <v>3836</v>
      </c>
      <c r="AE1205" s="256" t="str">
        <f t="shared" si="134"/>
        <v/>
      </c>
      <c r="AF1205" s="252" t="str">
        <f t="shared" si="135"/>
        <v>-</v>
      </c>
    </row>
    <row r="1206" spans="1:32" ht="20.149999999999999" customHeight="1" x14ac:dyDescent="0.75">
      <c r="A1206" s="31">
        <v>1204</v>
      </c>
      <c r="B1206" s="237"/>
      <c r="C1206" s="236"/>
      <c r="D1206" s="236"/>
      <c r="E1206" s="238"/>
      <c r="F1206" s="238"/>
      <c r="G1206" s="253" t="str">
        <f t="shared" si="131"/>
        <v/>
      </c>
      <c r="H1206" s="31" t="str">
        <f>IF(AND(B1206=H$1),LOOKUP(9.99999999999999E+307,$H$2:H1205)+1,"")</f>
        <v/>
      </c>
      <c r="I1206" s="31" t="str">
        <f>IF(AND(B1206=I$1),LOOKUP(9.99999999999999E+307,$I$2:I1205)+1,"")</f>
        <v/>
      </c>
      <c r="J1206" s="31">
        <f>IF(AND(B1206=J$1),LOOKUP(9.99999999999999E+307,$J$2:J1205)+1,"")</f>
        <v>1040</v>
      </c>
      <c r="K1206" s="31">
        <f>IF(AND(B1206=K$1),LOOKUP(9.99999999999999E+307,$K$2:K1205)+1,"")</f>
        <v>1040</v>
      </c>
      <c r="L1206" s="31">
        <f>IF(AND(B1206=L$1),LOOKUP(9.99999999999999E+307,$L$2:L1205)+1,"")</f>
        <v>1040</v>
      </c>
      <c r="M1206" s="31">
        <f>IF(AND(B1206=M$1),LOOKUP(9.99999999999999E+307,$M$2:M1205)+1,"")</f>
        <v>1040</v>
      </c>
      <c r="N1206" s="31" t="e">
        <f>IF(AND(B1206=N$1),LOOKUP(9.99999999999999E+307,$N$2:N1205)+1,"")</f>
        <v>#REF!</v>
      </c>
      <c r="O1206" s="31" t="e">
        <f>IF(AND($B1206=O$1),LOOKUP(9.99999999999999E+307,$O$2:O1205)+1,"")</f>
        <v>#REF!</v>
      </c>
      <c r="P1206" s="31" t="e">
        <f>IF(AND($B1206=P$1),LOOKUP(9.99999999999999E+307,$P$2:P1205)+1,"")</f>
        <v>#REF!</v>
      </c>
      <c r="Q1206" s="31" t="e">
        <f>IF(AND($B1206=Q$1),LOOKUP(9.99999999999999E+307,$Q$2:Q1205)+1,"")</f>
        <v>#REF!</v>
      </c>
      <c r="R1206" s="31">
        <f>IF(AND($B1206=R$1),LOOKUP(9.99999999999999E+307,$R$2:R1205)+1,"")</f>
        <v>1040</v>
      </c>
      <c r="S1206" s="31">
        <f>IF(AND($B1206=S$1),LOOKUP(9.99999999999999E+307,$S$2:S1205)+1,"")</f>
        <v>1040</v>
      </c>
      <c r="T1206" s="265"/>
      <c r="U1206" s="265"/>
      <c r="V1206" s="265"/>
      <c r="AA1206" s="254" t="str">
        <f t="shared" si="132"/>
        <v/>
      </c>
      <c r="AB1206" s="254" t="str">
        <f t="shared" si="133"/>
        <v/>
      </c>
      <c r="AC1206" s="255">
        <f t="shared" si="129"/>
        <v>0</v>
      </c>
      <c r="AD1206" s="255">
        <f t="shared" si="130"/>
        <v>3836</v>
      </c>
      <c r="AE1206" s="256" t="str">
        <f t="shared" si="134"/>
        <v/>
      </c>
      <c r="AF1206" s="252" t="str">
        <f t="shared" si="135"/>
        <v>-</v>
      </c>
    </row>
    <row r="1207" spans="1:32" ht="20.149999999999999" customHeight="1" x14ac:dyDescent="0.75">
      <c r="A1207" s="31">
        <v>1205</v>
      </c>
      <c r="B1207" s="237"/>
      <c r="C1207" s="236"/>
      <c r="D1207" s="236"/>
      <c r="E1207" s="238"/>
      <c r="F1207" s="238"/>
      <c r="G1207" s="253" t="str">
        <f t="shared" si="131"/>
        <v/>
      </c>
      <c r="H1207" s="31" t="str">
        <f>IF(AND(B1207=H$1),LOOKUP(9.99999999999999E+307,$H$2:H1206)+1,"")</f>
        <v/>
      </c>
      <c r="I1207" s="31" t="str">
        <f>IF(AND(B1207=I$1),LOOKUP(9.99999999999999E+307,$I$2:I1206)+1,"")</f>
        <v/>
      </c>
      <c r="J1207" s="31">
        <f>IF(AND(B1207=J$1),LOOKUP(9.99999999999999E+307,$J$2:J1206)+1,"")</f>
        <v>1041</v>
      </c>
      <c r="K1207" s="31">
        <f>IF(AND(B1207=K$1),LOOKUP(9.99999999999999E+307,$K$2:K1206)+1,"")</f>
        <v>1041</v>
      </c>
      <c r="L1207" s="31">
        <f>IF(AND(B1207=L$1),LOOKUP(9.99999999999999E+307,$L$2:L1206)+1,"")</f>
        <v>1041</v>
      </c>
      <c r="M1207" s="31">
        <f>IF(AND(B1207=M$1),LOOKUP(9.99999999999999E+307,$M$2:M1206)+1,"")</f>
        <v>1041</v>
      </c>
      <c r="N1207" s="31" t="e">
        <f>IF(AND(B1207=N$1),LOOKUP(9.99999999999999E+307,$N$2:N1206)+1,"")</f>
        <v>#REF!</v>
      </c>
      <c r="O1207" s="31" t="e">
        <f>IF(AND($B1207=O$1),LOOKUP(9.99999999999999E+307,$O$2:O1206)+1,"")</f>
        <v>#REF!</v>
      </c>
      <c r="P1207" s="31" t="e">
        <f>IF(AND($B1207=P$1),LOOKUP(9.99999999999999E+307,$P$2:P1206)+1,"")</f>
        <v>#REF!</v>
      </c>
      <c r="Q1207" s="31" t="e">
        <f>IF(AND($B1207=Q$1),LOOKUP(9.99999999999999E+307,$Q$2:Q1206)+1,"")</f>
        <v>#REF!</v>
      </c>
      <c r="R1207" s="31">
        <f>IF(AND($B1207=R$1),LOOKUP(9.99999999999999E+307,$R$2:R1206)+1,"")</f>
        <v>1041</v>
      </c>
      <c r="S1207" s="31">
        <f>IF(AND($B1207=S$1),LOOKUP(9.99999999999999E+307,$S$2:S1206)+1,"")</f>
        <v>1041</v>
      </c>
      <c r="T1207" s="265"/>
      <c r="U1207" s="265"/>
      <c r="V1207" s="265"/>
      <c r="AA1207" s="254" t="str">
        <f t="shared" si="132"/>
        <v/>
      </c>
      <c r="AB1207" s="254" t="str">
        <f t="shared" si="133"/>
        <v/>
      </c>
      <c r="AC1207" s="255">
        <f t="shared" si="129"/>
        <v>0</v>
      </c>
      <c r="AD1207" s="255">
        <f t="shared" si="130"/>
        <v>3836</v>
      </c>
      <c r="AE1207" s="256" t="str">
        <f t="shared" si="134"/>
        <v/>
      </c>
      <c r="AF1207" s="252" t="str">
        <f t="shared" si="135"/>
        <v>-</v>
      </c>
    </row>
    <row r="1208" spans="1:32" ht="20.149999999999999" customHeight="1" x14ac:dyDescent="0.75">
      <c r="A1208" s="31">
        <v>1206</v>
      </c>
      <c r="B1208" s="237"/>
      <c r="C1208" s="236"/>
      <c r="D1208" s="236"/>
      <c r="E1208" s="238"/>
      <c r="F1208" s="238"/>
      <c r="G1208" s="253" t="str">
        <f t="shared" si="131"/>
        <v/>
      </c>
      <c r="H1208" s="31" t="str">
        <f>IF(AND(B1208=H$1),LOOKUP(9.99999999999999E+307,$H$2:H1207)+1,"")</f>
        <v/>
      </c>
      <c r="I1208" s="31" t="str">
        <f>IF(AND(B1208=I$1),LOOKUP(9.99999999999999E+307,$I$2:I1207)+1,"")</f>
        <v/>
      </c>
      <c r="J1208" s="31">
        <f>IF(AND(B1208=J$1),LOOKUP(9.99999999999999E+307,$J$2:J1207)+1,"")</f>
        <v>1042</v>
      </c>
      <c r="K1208" s="31">
        <f>IF(AND(B1208=K$1),LOOKUP(9.99999999999999E+307,$K$2:K1207)+1,"")</f>
        <v>1042</v>
      </c>
      <c r="L1208" s="31">
        <f>IF(AND(B1208=L$1),LOOKUP(9.99999999999999E+307,$L$2:L1207)+1,"")</f>
        <v>1042</v>
      </c>
      <c r="M1208" s="31">
        <f>IF(AND(B1208=M$1),LOOKUP(9.99999999999999E+307,$M$2:M1207)+1,"")</f>
        <v>1042</v>
      </c>
      <c r="N1208" s="31" t="e">
        <f>IF(AND(B1208=N$1),LOOKUP(9.99999999999999E+307,$N$2:N1207)+1,"")</f>
        <v>#REF!</v>
      </c>
      <c r="O1208" s="31" t="e">
        <f>IF(AND($B1208=O$1),LOOKUP(9.99999999999999E+307,$O$2:O1207)+1,"")</f>
        <v>#REF!</v>
      </c>
      <c r="P1208" s="31" t="e">
        <f>IF(AND($B1208=P$1),LOOKUP(9.99999999999999E+307,$P$2:P1207)+1,"")</f>
        <v>#REF!</v>
      </c>
      <c r="Q1208" s="31" t="e">
        <f>IF(AND($B1208=Q$1),LOOKUP(9.99999999999999E+307,$Q$2:Q1207)+1,"")</f>
        <v>#REF!</v>
      </c>
      <c r="R1208" s="31">
        <f>IF(AND($B1208=R$1),LOOKUP(9.99999999999999E+307,$R$2:R1207)+1,"")</f>
        <v>1042</v>
      </c>
      <c r="S1208" s="31">
        <f>IF(AND($B1208=S$1),LOOKUP(9.99999999999999E+307,$S$2:S1207)+1,"")</f>
        <v>1042</v>
      </c>
      <c r="T1208" s="265"/>
      <c r="U1208" s="265"/>
      <c r="V1208" s="265"/>
      <c r="AA1208" s="254" t="str">
        <f t="shared" si="132"/>
        <v/>
      </c>
      <c r="AB1208" s="254" t="str">
        <f t="shared" si="133"/>
        <v/>
      </c>
      <c r="AC1208" s="255">
        <f t="shared" si="129"/>
        <v>0</v>
      </c>
      <c r="AD1208" s="255">
        <f t="shared" si="130"/>
        <v>3836</v>
      </c>
      <c r="AE1208" s="256" t="str">
        <f t="shared" si="134"/>
        <v/>
      </c>
      <c r="AF1208" s="252" t="str">
        <f t="shared" si="135"/>
        <v>-</v>
      </c>
    </row>
    <row r="1209" spans="1:32" ht="20.149999999999999" customHeight="1" x14ac:dyDescent="0.75">
      <c r="A1209" s="31">
        <v>1207</v>
      </c>
      <c r="B1209" s="237"/>
      <c r="C1209" s="236"/>
      <c r="D1209" s="236"/>
      <c r="E1209" s="238"/>
      <c r="F1209" s="238"/>
      <c r="G1209" s="253" t="str">
        <f t="shared" si="131"/>
        <v/>
      </c>
      <c r="H1209" s="31" t="str">
        <f>IF(AND(B1209=H$1),LOOKUP(9.99999999999999E+307,$H$2:H1208)+1,"")</f>
        <v/>
      </c>
      <c r="I1209" s="31" t="str">
        <f>IF(AND(B1209=I$1),LOOKUP(9.99999999999999E+307,$I$2:I1208)+1,"")</f>
        <v/>
      </c>
      <c r="J1209" s="31">
        <f>IF(AND(B1209=J$1),LOOKUP(9.99999999999999E+307,$J$2:J1208)+1,"")</f>
        <v>1043</v>
      </c>
      <c r="K1209" s="31">
        <f>IF(AND(B1209=K$1),LOOKUP(9.99999999999999E+307,$K$2:K1208)+1,"")</f>
        <v>1043</v>
      </c>
      <c r="L1209" s="31">
        <f>IF(AND(B1209=L$1),LOOKUP(9.99999999999999E+307,$L$2:L1208)+1,"")</f>
        <v>1043</v>
      </c>
      <c r="M1209" s="31">
        <f>IF(AND(B1209=M$1),LOOKUP(9.99999999999999E+307,$M$2:M1208)+1,"")</f>
        <v>1043</v>
      </c>
      <c r="N1209" s="31" t="e">
        <f>IF(AND(B1209=N$1),LOOKUP(9.99999999999999E+307,$N$2:N1208)+1,"")</f>
        <v>#REF!</v>
      </c>
      <c r="O1209" s="31" t="e">
        <f>IF(AND($B1209=O$1),LOOKUP(9.99999999999999E+307,$O$2:O1208)+1,"")</f>
        <v>#REF!</v>
      </c>
      <c r="P1209" s="31" t="e">
        <f>IF(AND($B1209=P$1),LOOKUP(9.99999999999999E+307,$P$2:P1208)+1,"")</f>
        <v>#REF!</v>
      </c>
      <c r="Q1209" s="31" t="e">
        <f>IF(AND($B1209=Q$1),LOOKUP(9.99999999999999E+307,$Q$2:Q1208)+1,"")</f>
        <v>#REF!</v>
      </c>
      <c r="R1209" s="31">
        <f>IF(AND($B1209=R$1),LOOKUP(9.99999999999999E+307,$R$2:R1208)+1,"")</f>
        <v>1043</v>
      </c>
      <c r="S1209" s="31">
        <f>IF(AND($B1209=S$1),LOOKUP(9.99999999999999E+307,$S$2:S1208)+1,"")</f>
        <v>1043</v>
      </c>
      <c r="T1209" s="265"/>
      <c r="U1209" s="265"/>
      <c r="V1209" s="265"/>
      <c r="AA1209" s="254" t="str">
        <f t="shared" si="132"/>
        <v/>
      </c>
      <c r="AB1209" s="254" t="str">
        <f t="shared" si="133"/>
        <v/>
      </c>
      <c r="AC1209" s="255">
        <f t="shared" si="129"/>
        <v>0</v>
      </c>
      <c r="AD1209" s="255">
        <f t="shared" si="130"/>
        <v>3836</v>
      </c>
      <c r="AE1209" s="256" t="str">
        <f t="shared" si="134"/>
        <v/>
      </c>
      <c r="AF1209" s="252" t="str">
        <f t="shared" si="135"/>
        <v>-</v>
      </c>
    </row>
    <row r="1210" spans="1:32" ht="20.149999999999999" customHeight="1" x14ac:dyDescent="0.75">
      <c r="A1210" s="31">
        <v>1208</v>
      </c>
      <c r="B1210" s="237"/>
      <c r="C1210" s="236"/>
      <c r="D1210" s="236"/>
      <c r="E1210" s="238"/>
      <c r="F1210" s="238"/>
      <c r="G1210" s="253" t="str">
        <f t="shared" si="131"/>
        <v/>
      </c>
      <c r="H1210" s="31" t="str">
        <f>IF(AND(B1210=H$1),LOOKUP(9.99999999999999E+307,$H$2:H1209)+1,"")</f>
        <v/>
      </c>
      <c r="I1210" s="31" t="str">
        <f>IF(AND(B1210=I$1),LOOKUP(9.99999999999999E+307,$I$2:I1209)+1,"")</f>
        <v/>
      </c>
      <c r="J1210" s="31">
        <f>IF(AND(B1210=J$1),LOOKUP(9.99999999999999E+307,$J$2:J1209)+1,"")</f>
        <v>1044</v>
      </c>
      <c r="K1210" s="31">
        <f>IF(AND(B1210=K$1),LOOKUP(9.99999999999999E+307,$K$2:K1209)+1,"")</f>
        <v>1044</v>
      </c>
      <c r="L1210" s="31">
        <f>IF(AND(B1210=L$1),LOOKUP(9.99999999999999E+307,$L$2:L1209)+1,"")</f>
        <v>1044</v>
      </c>
      <c r="M1210" s="31">
        <f>IF(AND(B1210=M$1),LOOKUP(9.99999999999999E+307,$M$2:M1209)+1,"")</f>
        <v>1044</v>
      </c>
      <c r="N1210" s="31" t="e">
        <f>IF(AND(B1210=N$1),LOOKUP(9.99999999999999E+307,$N$2:N1209)+1,"")</f>
        <v>#REF!</v>
      </c>
      <c r="O1210" s="31" t="e">
        <f>IF(AND($B1210=O$1),LOOKUP(9.99999999999999E+307,$O$2:O1209)+1,"")</f>
        <v>#REF!</v>
      </c>
      <c r="P1210" s="31" t="e">
        <f>IF(AND($B1210=P$1),LOOKUP(9.99999999999999E+307,$P$2:P1209)+1,"")</f>
        <v>#REF!</v>
      </c>
      <c r="Q1210" s="31" t="e">
        <f>IF(AND($B1210=Q$1),LOOKUP(9.99999999999999E+307,$Q$2:Q1209)+1,"")</f>
        <v>#REF!</v>
      </c>
      <c r="R1210" s="31">
        <f>IF(AND($B1210=R$1),LOOKUP(9.99999999999999E+307,$R$2:R1209)+1,"")</f>
        <v>1044</v>
      </c>
      <c r="S1210" s="31">
        <f>IF(AND($B1210=S$1),LOOKUP(9.99999999999999E+307,$S$2:S1209)+1,"")</f>
        <v>1044</v>
      </c>
      <c r="T1210" s="265"/>
      <c r="U1210" s="265"/>
      <c r="V1210" s="265"/>
      <c r="AA1210" s="254" t="str">
        <f t="shared" si="132"/>
        <v/>
      </c>
      <c r="AB1210" s="254" t="str">
        <f t="shared" si="133"/>
        <v/>
      </c>
      <c r="AC1210" s="255">
        <f t="shared" si="129"/>
        <v>0</v>
      </c>
      <c r="AD1210" s="255">
        <f t="shared" si="130"/>
        <v>3836</v>
      </c>
      <c r="AE1210" s="256" t="str">
        <f t="shared" si="134"/>
        <v/>
      </c>
      <c r="AF1210" s="252" t="str">
        <f t="shared" si="135"/>
        <v>-</v>
      </c>
    </row>
    <row r="1211" spans="1:32" ht="20.149999999999999" customHeight="1" x14ac:dyDescent="0.75">
      <c r="A1211" s="31">
        <v>1209</v>
      </c>
      <c r="B1211" s="237"/>
      <c r="C1211" s="236"/>
      <c r="D1211" s="236"/>
      <c r="E1211" s="238"/>
      <c r="F1211" s="238"/>
      <c r="G1211" s="253" t="str">
        <f t="shared" si="131"/>
        <v/>
      </c>
      <c r="H1211" s="31" t="str">
        <f>IF(AND(B1211=H$1),LOOKUP(9.99999999999999E+307,$H$2:H1210)+1,"")</f>
        <v/>
      </c>
      <c r="I1211" s="31" t="str">
        <f>IF(AND(B1211=I$1),LOOKUP(9.99999999999999E+307,$I$2:I1210)+1,"")</f>
        <v/>
      </c>
      <c r="J1211" s="31">
        <f>IF(AND(B1211=J$1),LOOKUP(9.99999999999999E+307,$J$2:J1210)+1,"")</f>
        <v>1045</v>
      </c>
      <c r="K1211" s="31">
        <f>IF(AND(B1211=K$1),LOOKUP(9.99999999999999E+307,$K$2:K1210)+1,"")</f>
        <v>1045</v>
      </c>
      <c r="L1211" s="31">
        <f>IF(AND(B1211=L$1),LOOKUP(9.99999999999999E+307,$L$2:L1210)+1,"")</f>
        <v>1045</v>
      </c>
      <c r="M1211" s="31">
        <f>IF(AND(B1211=M$1),LOOKUP(9.99999999999999E+307,$M$2:M1210)+1,"")</f>
        <v>1045</v>
      </c>
      <c r="N1211" s="31" t="e">
        <f>IF(AND(B1211=N$1),LOOKUP(9.99999999999999E+307,$N$2:N1210)+1,"")</f>
        <v>#REF!</v>
      </c>
      <c r="O1211" s="31" t="e">
        <f>IF(AND($B1211=O$1),LOOKUP(9.99999999999999E+307,$O$2:O1210)+1,"")</f>
        <v>#REF!</v>
      </c>
      <c r="P1211" s="31" t="e">
        <f>IF(AND($B1211=P$1),LOOKUP(9.99999999999999E+307,$P$2:P1210)+1,"")</f>
        <v>#REF!</v>
      </c>
      <c r="Q1211" s="31" t="e">
        <f>IF(AND($B1211=Q$1),LOOKUP(9.99999999999999E+307,$Q$2:Q1210)+1,"")</f>
        <v>#REF!</v>
      </c>
      <c r="R1211" s="31">
        <f>IF(AND($B1211=R$1),LOOKUP(9.99999999999999E+307,$R$2:R1210)+1,"")</f>
        <v>1045</v>
      </c>
      <c r="S1211" s="31">
        <f>IF(AND($B1211=S$1),LOOKUP(9.99999999999999E+307,$S$2:S1210)+1,"")</f>
        <v>1045</v>
      </c>
      <c r="T1211" s="265"/>
      <c r="U1211" s="265"/>
      <c r="V1211" s="265"/>
      <c r="AA1211" s="254" t="str">
        <f t="shared" si="132"/>
        <v/>
      </c>
      <c r="AB1211" s="254" t="str">
        <f t="shared" si="133"/>
        <v/>
      </c>
      <c r="AC1211" s="255">
        <f t="shared" si="129"/>
        <v>0</v>
      </c>
      <c r="AD1211" s="255">
        <f t="shared" si="130"/>
        <v>3836</v>
      </c>
      <c r="AE1211" s="256" t="str">
        <f t="shared" si="134"/>
        <v/>
      </c>
      <c r="AF1211" s="252" t="str">
        <f t="shared" si="135"/>
        <v>-</v>
      </c>
    </row>
    <row r="1212" spans="1:32" ht="20.149999999999999" customHeight="1" x14ac:dyDescent="0.75">
      <c r="A1212" s="31">
        <v>1210</v>
      </c>
      <c r="B1212" s="237"/>
      <c r="C1212" s="236"/>
      <c r="D1212" s="236"/>
      <c r="E1212" s="238"/>
      <c r="F1212" s="238"/>
      <c r="G1212" s="253" t="str">
        <f t="shared" si="131"/>
        <v/>
      </c>
      <c r="H1212" s="31" t="str">
        <f>IF(AND(B1212=H$1),LOOKUP(9.99999999999999E+307,$H$2:H1211)+1,"")</f>
        <v/>
      </c>
      <c r="I1212" s="31" t="str">
        <f>IF(AND(B1212=I$1),LOOKUP(9.99999999999999E+307,$I$2:I1211)+1,"")</f>
        <v/>
      </c>
      <c r="J1212" s="31">
        <f>IF(AND(B1212=J$1),LOOKUP(9.99999999999999E+307,$J$2:J1211)+1,"")</f>
        <v>1046</v>
      </c>
      <c r="K1212" s="31">
        <f>IF(AND(B1212=K$1),LOOKUP(9.99999999999999E+307,$K$2:K1211)+1,"")</f>
        <v>1046</v>
      </c>
      <c r="L1212" s="31">
        <f>IF(AND(B1212=L$1),LOOKUP(9.99999999999999E+307,$L$2:L1211)+1,"")</f>
        <v>1046</v>
      </c>
      <c r="M1212" s="31">
        <f>IF(AND(B1212=M$1),LOOKUP(9.99999999999999E+307,$M$2:M1211)+1,"")</f>
        <v>1046</v>
      </c>
      <c r="N1212" s="31" t="e">
        <f>IF(AND(B1212=N$1),LOOKUP(9.99999999999999E+307,$N$2:N1211)+1,"")</f>
        <v>#REF!</v>
      </c>
      <c r="O1212" s="31" t="e">
        <f>IF(AND($B1212=O$1),LOOKUP(9.99999999999999E+307,$O$2:O1211)+1,"")</f>
        <v>#REF!</v>
      </c>
      <c r="P1212" s="31" t="e">
        <f>IF(AND($B1212=P$1),LOOKUP(9.99999999999999E+307,$P$2:P1211)+1,"")</f>
        <v>#REF!</v>
      </c>
      <c r="Q1212" s="31" t="e">
        <f>IF(AND($B1212=Q$1),LOOKUP(9.99999999999999E+307,$Q$2:Q1211)+1,"")</f>
        <v>#REF!</v>
      </c>
      <c r="R1212" s="31">
        <f>IF(AND($B1212=R$1),LOOKUP(9.99999999999999E+307,$R$2:R1211)+1,"")</f>
        <v>1046</v>
      </c>
      <c r="S1212" s="31">
        <f>IF(AND($B1212=S$1),LOOKUP(9.99999999999999E+307,$S$2:S1211)+1,"")</f>
        <v>1046</v>
      </c>
      <c r="T1212" s="265"/>
      <c r="U1212" s="265"/>
      <c r="V1212" s="265"/>
      <c r="AA1212" s="254" t="str">
        <f t="shared" si="132"/>
        <v/>
      </c>
      <c r="AB1212" s="254" t="str">
        <f t="shared" si="133"/>
        <v/>
      </c>
      <c r="AC1212" s="255">
        <f t="shared" si="129"/>
        <v>0</v>
      </c>
      <c r="AD1212" s="255">
        <f t="shared" si="130"/>
        <v>3836</v>
      </c>
      <c r="AE1212" s="256" t="str">
        <f t="shared" si="134"/>
        <v/>
      </c>
      <c r="AF1212" s="252" t="str">
        <f t="shared" si="135"/>
        <v>-</v>
      </c>
    </row>
    <row r="1213" spans="1:32" ht="20.149999999999999" customHeight="1" x14ac:dyDescent="0.75">
      <c r="A1213" s="31">
        <v>1211</v>
      </c>
      <c r="B1213" s="237"/>
      <c r="C1213" s="236"/>
      <c r="D1213" s="236"/>
      <c r="E1213" s="238"/>
      <c r="F1213" s="238"/>
      <c r="G1213" s="253" t="str">
        <f t="shared" si="131"/>
        <v/>
      </c>
      <c r="H1213" s="31" t="str">
        <f>IF(AND(B1213=H$1),LOOKUP(9.99999999999999E+307,$H$2:H1212)+1,"")</f>
        <v/>
      </c>
      <c r="I1213" s="31" t="str">
        <f>IF(AND(B1213=I$1),LOOKUP(9.99999999999999E+307,$I$2:I1212)+1,"")</f>
        <v/>
      </c>
      <c r="J1213" s="31">
        <f>IF(AND(B1213=J$1),LOOKUP(9.99999999999999E+307,$J$2:J1212)+1,"")</f>
        <v>1047</v>
      </c>
      <c r="K1213" s="31">
        <f>IF(AND(B1213=K$1),LOOKUP(9.99999999999999E+307,$K$2:K1212)+1,"")</f>
        <v>1047</v>
      </c>
      <c r="L1213" s="31">
        <f>IF(AND(B1213=L$1),LOOKUP(9.99999999999999E+307,$L$2:L1212)+1,"")</f>
        <v>1047</v>
      </c>
      <c r="M1213" s="31">
        <f>IF(AND(B1213=M$1),LOOKUP(9.99999999999999E+307,$M$2:M1212)+1,"")</f>
        <v>1047</v>
      </c>
      <c r="N1213" s="31" t="e">
        <f>IF(AND(B1213=N$1),LOOKUP(9.99999999999999E+307,$N$2:N1212)+1,"")</f>
        <v>#REF!</v>
      </c>
      <c r="O1213" s="31" t="e">
        <f>IF(AND($B1213=O$1),LOOKUP(9.99999999999999E+307,$O$2:O1212)+1,"")</f>
        <v>#REF!</v>
      </c>
      <c r="P1213" s="31" t="e">
        <f>IF(AND($B1213=P$1),LOOKUP(9.99999999999999E+307,$P$2:P1212)+1,"")</f>
        <v>#REF!</v>
      </c>
      <c r="Q1213" s="31" t="e">
        <f>IF(AND($B1213=Q$1),LOOKUP(9.99999999999999E+307,$Q$2:Q1212)+1,"")</f>
        <v>#REF!</v>
      </c>
      <c r="R1213" s="31">
        <f>IF(AND($B1213=R$1),LOOKUP(9.99999999999999E+307,$R$2:R1212)+1,"")</f>
        <v>1047</v>
      </c>
      <c r="S1213" s="31">
        <f>IF(AND($B1213=S$1),LOOKUP(9.99999999999999E+307,$S$2:S1212)+1,"")</f>
        <v>1047</v>
      </c>
      <c r="T1213" s="265"/>
      <c r="U1213" s="265"/>
      <c r="V1213" s="265"/>
      <c r="AA1213" s="254" t="str">
        <f t="shared" si="132"/>
        <v/>
      </c>
      <c r="AB1213" s="254" t="str">
        <f t="shared" si="133"/>
        <v/>
      </c>
      <c r="AC1213" s="255">
        <f t="shared" si="129"/>
        <v>0</v>
      </c>
      <c r="AD1213" s="255">
        <f t="shared" si="130"/>
        <v>3836</v>
      </c>
      <c r="AE1213" s="256" t="str">
        <f t="shared" si="134"/>
        <v/>
      </c>
      <c r="AF1213" s="252" t="str">
        <f t="shared" si="135"/>
        <v>-</v>
      </c>
    </row>
    <row r="1214" spans="1:32" ht="20.149999999999999" customHeight="1" x14ac:dyDescent="0.75">
      <c r="A1214" s="31">
        <v>1212</v>
      </c>
      <c r="B1214" s="237"/>
      <c r="C1214" s="236"/>
      <c r="D1214" s="236"/>
      <c r="E1214" s="238"/>
      <c r="F1214" s="238"/>
      <c r="G1214" s="253" t="str">
        <f t="shared" si="131"/>
        <v/>
      </c>
      <c r="H1214" s="31" t="str">
        <f>IF(AND(B1214=H$1),LOOKUP(9.99999999999999E+307,$H$2:H1213)+1,"")</f>
        <v/>
      </c>
      <c r="I1214" s="31" t="str">
        <f>IF(AND(B1214=I$1),LOOKUP(9.99999999999999E+307,$I$2:I1213)+1,"")</f>
        <v/>
      </c>
      <c r="J1214" s="31">
        <f>IF(AND(B1214=J$1),LOOKUP(9.99999999999999E+307,$J$2:J1213)+1,"")</f>
        <v>1048</v>
      </c>
      <c r="K1214" s="31">
        <f>IF(AND(B1214=K$1),LOOKUP(9.99999999999999E+307,$K$2:K1213)+1,"")</f>
        <v>1048</v>
      </c>
      <c r="L1214" s="31">
        <f>IF(AND(B1214=L$1),LOOKUP(9.99999999999999E+307,$L$2:L1213)+1,"")</f>
        <v>1048</v>
      </c>
      <c r="M1214" s="31">
        <f>IF(AND(B1214=M$1),LOOKUP(9.99999999999999E+307,$M$2:M1213)+1,"")</f>
        <v>1048</v>
      </c>
      <c r="N1214" s="31" t="e">
        <f>IF(AND(B1214=N$1),LOOKUP(9.99999999999999E+307,$N$2:N1213)+1,"")</f>
        <v>#REF!</v>
      </c>
      <c r="O1214" s="31" t="e">
        <f>IF(AND($B1214=O$1),LOOKUP(9.99999999999999E+307,$O$2:O1213)+1,"")</f>
        <v>#REF!</v>
      </c>
      <c r="P1214" s="31" t="e">
        <f>IF(AND($B1214=P$1),LOOKUP(9.99999999999999E+307,$P$2:P1213)+1,"")</f>
        <v>#REF!</v>
      </c>
      <c r="Q1214" s="31" t="e">
        <f>IF(AND($B1214=Q$1),LOOKUP(9.99999999999999E+307,$Q$2:Q1213)+1,"")</f>
        <v>#REF!</v>
      </c>
      <c r="R1214" s="31">
        <f>IF(AND($B1214=R$1),LOOKUP(9.99999999999999E+307,$R$2:R1213)+1,"")</f>
        <v>1048</v>
      </c>
      <c r="S1214" s="31">
        <f>IF(AND($B1214=S$1),LOOKUP(9.99999999999999E+307,$S$2:S1213)+1,"")</f>
        <v>1048</v>
      </c>
      <c r="T1214" s="265"/>
      <c r="U1214" s="265"/>
      <c r="V1214" s="265"/>
      <c r="AA1214" s="254" t="str">
        <f t="shared" si="132"/>
        <v/>
      </c>
      <c r="AB1214" s="254" t="str">
        <f t="shared" si="133"/>
        <v/>
      </c>
      <c r="AC1214" s="255">
        <f t="shared" si="129"/>
        <v>0</v>
      </c>
      <c r="AD1214" s="255">
        <f t="shared" si="130"/>
        <v>3836</v>
      </c>
      <c r="AE1214" s="256" t="str">
        <f t="shared" si="134"/>
        <v/>
      </c>
      <c r="AF1214" s="252" t="str">
        <f t="shared" si="135"/>
        <v>-</v>
      </c>
    </row>
    <row r="1215" spans="1:32" ht="20.149999999999999" customHeight="1" x14ac:dyDescent="0.75">
      <c r="A1215" s="31">
        <v>1213</v>
      </c>
      <c r="B1215" s="237"/>
      <c r="C1215" s="236"/>
      <c r="D1215" s="236"/>
      <c r="E1215" s="238"/>
      <c r="F1215" s="238"/>
      <c r="G1215" s="253" t="str">
        <f t="shared" si="131"/>
        <v/>
      </c>
      <c r="H1215" s="31" t="str">
        <f>IF(AND(B1215=H$1),LOOKUP(9.99999999999999E+307,$H$2:H1214)+1,"")</f>
        <v/>
      </c>
      <c r="I1215" s="31" t="str">
        <f>IF(AND(B1215=I$1),LOOKUP(9.99999999999999E+307,$I$2:I1214)+1,"")</f>
        <v/>
      </c>
      <c r="J1215" s="31">
        <f>IF(AND(B1215=J$1),LOOKUP(9.99999999999999E+307,$J$2:J1214)+1,"")</f>
        <v>1049</v>
      </c>
      <c r="K1215" s="31">
        <f>IF(AND(B1215=K$1),LOOKUP(9.99999999999999E+307,$K$2:K1214)+1,"")</f>
        <v>1049</v>
      </c>
      <c r="L1215" s="31">
        <f>IF(AND(B1215=L$1),LOOKUP(9.99999999999999E+307,$L$2:L1214)+1,"")</f>
        <v>1049</v>
      </c>
      <c r="M1215" s="31">
        <f>IF(AND(B1215=M$1),LOOKUP(9.99999999999999E+307,$M$2:M1214)+1,"")</f>
        <v>1049</v>
      </c>
      <c r="N1215" s="31" t="e">
        <f>IF(AND(B1215=N$1),LOOKUP(9.99999999999999E+307,$N$2:N1214)+1,"")</f>
        <v>#REF!</v>
      </c>
      <c r="O1215" s="31" t="e">
        <f>IF(AND($B1215=O$1),LOOKUP(9.99999999999999E+307,$O$2:O1214)+1,"")</f>
        <v>#REF!</v>
      </c>
      <c r="P1215" s="31" t="e">
        <f>IF(AND($B1215=P$1),LOOKUP(9.99999999999999E+307,$P$2:P1214)+1,"")</f>
        <v>#REF!</v>
      </c>
      <c r="Q1215" s="31" t="e">
        <f>IF(AND($B1215=Q$1),LOOKUP(9.99999999999999E+307,$Q$2:Q1214)+1,"")</f>
        <v>#REF!</v>
      </c>
      <c r="R1215" s="31">
        <f>IF(AND($B1215=R$1),LOOKUP(9.99999999999999E+307,$R$2:R1214)+1,"")</f>
        <v>1049</v>
      </c>
      <c r="S1215" s="31">
        <f>IF(AND($B1215=S$1),LOOKUP(9.99999999999999E+307,$S$2:S1214)+1,"")</f>
        <v>1049</v>
      </c>
      <c r="T1215" s="265"/>
      <c r="U1215" s="265"/>
      <c r="V1215" s="265"/>
      <c r="AA1215" s="254" t="str">
        <f t="shared" si="132"/>
        <v/>
      </c>
      <c r="AB1215" s="254" t="str">
        <f t="shared" si="133"/>
        <v/>
      </c>
      <c r="AC1215" s="255">
        <f t="shared" si="129"/>
        <v>0</v>
      </c>
      <c r="AD1215" s="255">
        <f t="shared" si="130"/>
        <v>3836</v>
      </c>
      <c r="AE1215" s="256" t="str">
        <f t="shared" si="134"/>
        <v/>
      </c>
      <c r="AF1215" s="252" t="str">
        <f t="shared" si="135"/>
        <v>-</v>
      </c>
    </row>
    <row r="1216" spans="1:32" ht="20.149999999999999" customHeight="1" x14ac:dyDescent="0.75">
      <c r="A1216" s="31">
        <v>1214</v>
      </c>
      <c r="B1216" s="237"/>
      <c r="C1216" s="236"/>
      <c r="D1216" s="236"/>
      <c r="E1216" s="238"/>
      <c r="F1216" s="238"/>
      <c r="G1216" s="253" t="str">
        <f t="shared" si="131"/>
        <v/>
      </c>
      <c r="H1216" s="31" t="str">
        <f>IF(AND(B1216=H$1),LOOKUP(9.99999999999999E+307,$H$2:H1215)+1,"")</f>
        <v/>
      </c>
      <c r="I1216" s="31" t="str">
        <f>IF(AND(B1216=I$1),LOOKUP(9.99999999999999E+307,$I$2:I1215)+1,"")</f>
        <v/>
      </c>
      <c r="J1216" s="31">
        <f>IF(AND(B1216=J$1),LOOKUP(9.99999999999999E+307,$J$2:J1215)+1,"")</f>
        <v>1050</v>
      </c>
      <c r="K1216" s="31">
        <f>IF(AND(B1216=K$1),LOOKUP(9.99999999999999E+307,$K$2:K1215)+1,"")</f>
        <v>1050</v>
      </c>
      <c r="L1216" s="31">
        <f>IF(AND(B1216=L$1),LOOKUP(9.99999999999999E+307,$L$2:L1215)+1,"")</f>
        <v>1050</v>
      </c>
      <c r="M1216" s="31">
        <f>IF(AND(B1216=M$1),LOOKUP(9.99999999999999E+307,$M$2:M1215)+1,"")</f>
        <v>1050</v>
      </c>
      <c r="N1216" s="31" t="e">
        <f>IF(AND(B1216=N$1),LOOKUP(9.99999999999999E+307,$N$2:N1215)+1,"")</f>
        <v>#REF!</v>
      </c>
      <c r="O1216" s="31" t="e">
        <f>IF(AND($B1216=O$1),LOOKUP(9.99999999999999E+307,$O$2:O1215)+1,"")</f>
        <v>#REF!</v>
      </c>
      <c r="P1216" s="31" t="e">
        <f>IF(AND($B1216=P$1),LOOKUP(9.99999999999999E+307,$P$2:P1215)+1,"")</f>
        <v>#REF!</v>
      </c>
      <c r="Q1216" s="31" t="e">
        <f>IF(AND($B1216=Q$1),LOOKUP(9.99999999999999E+307,$Q$2:Q1215)+1,"")</f>
        <v>#REF!</v>
      </c>
      <c r="R1216" s="31">
        <f>IF(AND($B1216=R$1),LOOKUP(9.99999999999999E+307,$R$2:R1215)+1,"")</f>
        <v>1050</v>
      </c>
      <c r="S1216" s="31">
        <f>IF(AND($B1216=S$1),LOOKUP(9.99999999999999E+307,$S$2:S1215)+1,"")</f>
        <v>1050</v>
      </c>
      <c r="T1216" s="265"/>
      <c r="U1216" s="265"/>
      <c r="V1216" s="265"/>
      <c r="AA1216" s="254" t="str">
        <f t="shared" si="132"/>
        <v/>
      </c>
      <c r="AB1216" s="254" t="str">
        <f t="shared" si="133"/>
        <v/>
      </c>
      <c r="AC1216" s="255">
        <f t="shared" si="129"/>
        <v>0</v>
      </c>
      <c r="AD1216" s="255">
        <f t="shared" si="130"/>
        <v>3836</v>
      </c>
      <c r="AE1216" s="256" t="str">
        <f t="shared" si="134"/>
        <v/>
      </c>
      <c r="AF1216" s="252" t="str">
        <f t="shared" si="135"/>
        <v>-</v>
      </c>
    </row>
    <row r="1217" spans="1:32" ht="20.149999999999999" customHeight="1" x14ac:dyDescent="0.75">
      <c r="A1217" s="31">
        <v>1215</v>
      </c>
      <c r="B1217" s="237"/>
      <c r="C1217" s="236"/>
      <c r="D1217" s="236"/>
      <c r="E1217" s="238"/>
      <c r="F1217" s="238"/>
      <c r="G1217" s="253" t="str">
        <f t="shared" si="131"/>
        <v/>
      </c>
      <c r="H1217" s="31" t="str">
        <f>IF(AND(B1217=H$1),LOOKUP(9.99999999999999E+307,$H$2:H1216)+1,"")</f>
        <v/>
      </c>
      <c r="I1217" s="31" t="str">
        <f>IF(AND(B1217=I$1),LOOKUP(9.99999999999999E+307,$I$2:I1216)+1,"")</f>
        <v/>
      </c>
      <c r="J1217" s="31">
        <f>IF(AND(B1217=J$1),LOOKUP(9.99999999999999E+307,$J$2:J1216)+1,"")</f>
        <v>1051</v>
      </c>
      <c r="K1217" s="31">
        <f>IF(AND(B1217=K$1),LOOKUP(9.99999999999999E+307,$K$2:K1216)+1,"")</f>
        <v>1051</v>
      </c>
      <c r="L1217" s="31">
        <f>IF(AND(B1217=L$1),LOOKUP(9.99999999999999E+307,$L$2:L1216)+1,"")</f>
        <v>1051</v>
      </c>
      <c r="M1217" s="31">
        <f>IF(AND(B1217=M$1),LOOKUP(9.99999999999999E+307,$M$2:M1216)+1,"")</f>
        <v>1051</v>
      </c>
      <c r="N1217" s="31" t="e">
        <f>IF(AND(B1217=N$1),LOOKUP(9.99999999999999E+307,$N$2:N1216)+1,"")</f>
        <v>#REF!</v>
      </c>
      <c r="O1217" s="31" t="e">
        <f>IF(AND($B1217=O$1),LOOKUP(9.99999999999999E+307,$O$2:O1216)+1,"")</f>
        <v>#REF!</v>
      </c>
      <c r="P1217" s="31" t="e">
        <f>IF(AND($B1217=P$1),LOOKUP(9.99999999999999E+307,$P$2:P1216)+1,"")</f>
        <v>#REF!</v>
      </c>
      <c r="Q1217" s="31" t="e">
        <f>IF(AND($B1217=Q$1),LOOKUP(9.99999999999999E+307,$Q$2:Q1216)+1,"")</f>
        <v>#REF!</v>
      </c>
      <c r="R1217" s="31">
        <f>IF(AND($B1217=R$1),LOOKUP(9.99999999999999E+307,$R$2:R1216)+1,"")</f>
        <v>1051</v>
      </c>
      <c r="S1217" s="31">
        <f>IF(AND($B1217=S$1),LOOKUP(9.99999999999999E+307,$S$2:S1216)+1,"")</f>
        <v>1051</v>
      </c>
      <c r="T1217" s="265"/>
      <c r="U1217" s="265"/>
      <c r="V1217" s="265"/>
      <c r="AA1217" s="254" t="str">
        <f t="shared" si="132"/>
        <v/>
      </c>
      <c r="AB1217" s="254" t="str">
        <f t="shared" si="133"/>
        <v/>
      </c>
      <c r="AC1217" s="255">
        <f t="shared" si="129"/>
        <v>0</v>
      </c>
      <c r="AD1217" s="255">
        <f t="shared" si="130"/>
        <v>3836</v>
      </c>
      <c r="AE1217" s="256" t="str">
        <f t="shared" si="134"/>
        <v/>
      </c>
      <c r="AF1217" s="252" t="str">
        <f t="shared" si="135"/>
        <v>-</v>
      </c>
    </row>
    <row r="1218" spans="1:32" ht="20.149999999999999" customHeight="1" x14ac:dyDescent="0.75">
      <c r="A1218" s="31">
        <v>1216</v>
      </c>
      <c r="B1218" s="237"/>
      <c r="C1218" s="236"/>
      <c r="D1218" s="236"/>
      <c r="E1218" s="238"/>
      <c r="F1218" s="238"/>
      <c r="G1218" s="253" t="str">
        <f t="shared" si="131"/>
        <v/>
      </c>
      <c r="H1218" s="31" t="str">
        <f>IF(AND(B1218=H$1),LOOKUP(9.99999999999999E+307,$H$2:H1217)+1,"")</f>
        <v/>
      </c>
      <c r="I1218" s="31" t="str">
        <f>IF(AND(B1218=I$1),LOOKUP(9.99999999999999E+307,$I$2:I1217)+1,"")</f>
        <v/>
      </c>
      <c r="J1218" s="31">
        <f>IF(AND(B1218=J$1),LOOKUP(9.99999999999999E+307,$J$2:J1217)+1,"")</f>
        <v>1052</v>
      </c>
      <c r="K1218" s="31">
        <f>IF(AND(B1218=K$1),LOOKUP(9.99999999999999E+307,$K$2:K1217)+1,"")</f>
        <v>1052</v>
      </c>
      <c r="L1218" s="31">
        <f>IF(AND(B1218=L$1),LOOKUP(9.99999999999999E+307,$L$2:L1217)+1,"")</f>
        <v>1052</v>
      </c>
      <c r="M1218" s="31">
        <f>IF(AND(B1218=M$1),LOOKUP(9.99999999999999E+307,$M$2:M1217)+1,"")</f>
        <v>1052</v>
      </c>
      <c r="N1218" s="31" t="e">
        <f>IF(AND(B1218=N$1),LOOKUP(9.99999999999999E+307,$N$2:N1217)+1,"")</f>
        <v>#REF!</v>
      </c>
      <c r="O1218" s="31" t="e">
        <f>IF(AND($B1218=O$1),LOOKUP(9.99999999999999E+307,$O$2:O1217)+1,"")</f>
        <v>#REF!</v>
      </c>
      <c r="P1218" s="31" t="e">
        <f>IF(AND($B1218=P$1),LOOKUP(9.99999999999999E+307,$P$2:P1217)+1,"")</f>
        <v>#REF!</v>
      </c>
      <c r="Q1218" s="31" t="e">
        <f>IF(AND($B1218=Q$1),LOOKUP(9.99999999999999E+307,$Q$2:Q1217)+1,"")</f>
        <v>#REF!</v>
      </c>
      <c r="R1218" s="31">
        <f>IF(AND($B1218=R$1),LOOKUP(9.99999999999999E+307,$R$2:R1217)+1,"")</f>
        <v>1052</v>
      </c>
      <c r="S1218" s="31">
        <f>IF(AND($B1218=S$1),LOOKUP(9.99999999999999E+307,$S$2:S1217)+1,"")</f>
        <v>1052</v>
      </c>
      <c r="T1218" s="265"/>
      <c r="U1218" s="265"/>
      <c r="V1218" s="265"/>
      <c r="AA1218" s="254" t="str">
        <f t="shared" si="132"/>
        <v/>
      </c>
      <c r="AB1218" s="254" t="str">
        <f t="shared" si="133"/>
        <v/>
      </c>
      <c r="AC1218" s="255">
        <f t="shared" si="129"/>
        <v>0</v>
      </c>
      <c r="AD1218" s="255">
        <f t="shared" si="130"/>
        <v>3836</v>
      </c>
      <c r="AE1218" s="256" t="str">
        <f t="shared" si="134"/>
        <v/>
      </c>
      <c r="AF1218" s="252" t="str">
        <f t="shared" si="135"/>
        <v>-</v>
      </c>
    </row>
    <row r="1219" spans="1:32" ht="20.149999999999999" customHeight="1" x14ac:dyDescent="0.75">
      <c r="A1219" s="31">
        <v>1217</v>
      </c>
      <c r="B1219" s="237"/>
      <c r="C1219" s="236"/>
      <c r="D1219" s="236"/>
      <c r="E1219" s="238"/>
      <c r="F1219" s="238"/>
      <c r="G1219" s="253" t="str">
        <f t="shared" si="131"/>
        <v/>
      </c>
      <c r="H1219" s="31" t="str">
        <f>IF(AND(B1219=H$1),LOOKUP(9.99999999999999E+307,$H$2:H1218)+1,"")</f>
        <v/>
      </c>
      <c r="I1219" s="31" t="str">
        <f>IF(AND(B1219=I$1),LOOKUP(9.99999999999999E+307,$I$2:I1218)+1,"")</f>
        <v/>
      </c>
      <c r="J1219" s="31">
        <f>IF(AND(B1219=J$1),LOOKUP(9.99999999999999E+307,$J$2:J1218)+1,"")</f>
        <v>1053</v>
      </c>
      <c r="K1219" s="31">
        <f>IF(AND(B1219=K$1),LOOKUP(9.99999999999999E+307,$K$2:K1218)+1,"")</f>
        <v>1053</v>
      </c>
      <c r="L1219" s="31">
        <f>IF(AND(B1219=L$1),LOOKUP(9.99999999999999E+307,$L$2:L1218)+1,"")</f>
        <v>1053</v>
      </c>
      <c r="M1219" s="31">
        <f>IF(AND(B1219=M$1),LOOKUP(9.99999999999999E+307,$M$2:M1218)+1,"")</f>
        <v>1053</v>
      </c>
      <c r="N1219" s="31" t="e">
        <f>IF(AND(B1219=N$1),LOOKUP(9.99999999999999E+307,$N$2:N1218)+1,"")</f>
        <v>#REF!</v>
      </c>
      <c r="O1219" s="31" t="e">
        <f>IF(AND($B1219=O$1),LOOKUP(9.99999999999999E+307,$O$2:O1218)+1,"")</f>
        <v>#REF!</v>
      </c>
      <c r="P1219" s="31" t="e">
        <f>IF(AND($B1219=P$1),LOOKUP(9.99999999999999E+307,$P$2:P1218)+1,"")</f>
        <v>#REF!</v>
      </c>
      <c r="Q1219" s="31" t="e">
        <f>IF(AND($B1219=Q$1),LOOKUP(9.99999999999999E+307,$Q$2:Q1218)+1,"")</f>
        <v>#REF!</v>
      </c>
      <c r="R1219" s="31">
        <f>IF(AND($B1219=R$1),LOOKUP(9.99999999999999E+307,$R$2:R1218)+1,"")</f>
        <v>1053</v>
      </c>
      <c r="S1219" s="31">
        <f>IF(AND($B1219=S$1),LOOKUP(9.99999999999999E+307,$S$2:S1218)+1,"")</f>
        <v>1053</v>
      </c>
      <c r="T1219" s="265"/>
      <c r="U1219" s="265"/>
      <c r="V1219" s="265"/>
      <c r="AA1219" s="254" t="str">
        <f t="shared" si="132"/>
        <v/>
      </c>
      <c r="AB1219" s="254" t="str">
        <f t="shared" si="133"/>
        <v/>
      </c>
      <c r="AC1219" s="255">
        <f t="shared" ref="AC1219:AC1282" si="136">COUNTIF($C$3:$C$4002,C1219)</f>
        <v>0</v>
      </c>
      <c r="AD1219" s="255">
        <f t="shared" ref="AD1219:AD1282" si="137">SUMPRODUCT(--(E1219&amp;F1219=$E$3:$E$4002&amp;$F$3:$F$4002))</f>
        <v>3836</v>
      </c>
      <c r="AE1219" s="256" t="str">
        <f t="shared" si="134"/>
        <v/>
      </c>
      <c r="AF1219" s="252" t="str">
        <f t="shared" si="135"/>
        <v>-</v>
      </c>
    </row>
    <row r="1220" spans="1:32" ht="20.149999999999999" customHeight="1" x14ac:dyDescent="0.75">
      <c r="A1220" s="31">
        <v>1218</v>
      </c>
      <c r="B1220" s="237"/>
      <c r="C1220" s="236"/>
      <c r="D1220" s="236"/>
      <c r="E1220" s="238"/>
      <c r="F1220" s="238"/>
      <c r="G1220" s="253" t="str">
        <f t="shared" ref="G1220:G1283" si="138">B1220&amp;C1220</f>
        <v/>
      </c>
      <c r="H1220" s="31" t="str">
        <f>IF(AND(B1220=H$1),LOOKUP(9.99999999999999E+307,$H$2:H1219)+1,"")</f>
        <v/>
      </c>
      <c r="I1220" s="31" t="str">
        <f>IF(AND(B1220=I$1),LOOKUP(9.99999999999999E+307,$I$2:I1219)+1,"")</f>
        <v/>
      </c>
      <c r="J1220" s="31">
        <f>IF(AND(B1220=J$1),LOOKUP(9.99999999999999E+307,$J$2:J1219)+1,"")</f>
        <v>1054</v>
      </c>
      <c r="K1220" s="31">
        <f>IF(AND(B1220=K$1),LOOKUP(9.99999999999999E+307,$K$2:K1219)+1,"")</f>
        <v>1054</v>
      </c>
      <c r="L1220" s="31">
        <f>IF(AND(B1220=L$1),LOOKUP(9.99999999999999E+307,$L$2:L1219)+1,"")</f>
        <v>1054</v>
      </c>
      <c r="M1220" s="31">
        <f>IF(AND(B1220=M$1),LOOKUP(9.99999999999999E+307,$M$2:M1219)+1,"")</f>
        <v>1054</v>
      </c>
      <c r="N1220" s="31" t="e">
        <f>IF(AND(B1220=N$1),LOOKUP(9.99999999999999E+307,$N$2:N1219)+1,"")</f>
        <v>#REF!</v>
      </c>
      <c r="O1220" s="31" t="e">
        <f>IF(AND($B1220=O$1),LOOKUP(9.99999999999999E+307,$O$2:O1219)+1,"")</f>
        <v>#REF!</v>
      </c>
      <c r="P1220" s="31" t="e">
        <f>IF(AND($B1220=P$1),LOOKUP(9.99999999999999E+307,$P$2:P1219)+1,"")</f>
        <v>#REF!</v>
      </c>
      <c r="Q1220" s="31" t="e">
        <f>IF(AND($B1220=Q$1),LOOKUP(9.99999999999999E+307,$Q$2:Q1219)+1,"")</f>
        <v>#REF!</v>
      </c>
      <c r="R1220" s="31">
        <f>IF(AND($B1220=R$1),LOOKUP(9.99999999999999E+307,$R$2:R1219)+1,"")</f>
        <v>1054</v>
      </c>
      <c r="S1220" s="31">
        <f>IF(AND($B1220=S$1),LOOKUP(9.99999999999999E+307,$S$2:S1219)+1,"")</f>
        <v>1054</v>
      </c>
      <c r="T1220" s="265"/>
      <c r="U1220" s="265"/>
      <c r="V1220" s="265"/>
      <c r="AA1220" s="254" t="str">
        <f t="shared" ref="AA1220:AA1283" si="139">IF(AD1220=2,"นักเรียนซ้ำ","")</f>
        <v/>
      </c>
      <c r="AB1220" s="254" t="str">
        <f t="shared" ref="AB1220:AB1283" si="140">IF(AC1220=2,"เลขประจำตัวซ้ำ","")</f>
        <v/>
      </c>
      <c r="AC1220" s="255">
        <f t="shared" si="136"/>
        <v>0</v>
      </c>
      <c r="AD1220" s="255">
        <f t="shared" si="137"/>
        <v>3836</v>
      </c>
      <c r="AE1220" s="256" t="str">
        <f t="shared" ref="AE1220:AE1283" si="141">IF(D1220="เด็กชาย",1,IF(D1220="นาย",1,IF(D1220="เด็กหญิง",2,IF(D1220="นางสาว",2,IF(D1220="ด.ช.",1,IF(D1220="ด.ญ.",2,IF(D1220="น.ส.",2,"")))))))</f>
        <v/>
      </c>
      <c r="AF1220" s="252" t="str">
        <f t="shared" si="135"/>
        <v>-</v>
      </c>
    </row>
    <row r="1221" spans="1:32" ht="20.149999999999999" customHeight="1" x14ac:dyDescent="0.75">
      <c r="A1221" s="31">
        <v>1219</v>
      </c>
      <c r="B1221" s="237"/>
      <c r="C1221" s="236"/>
      <c r="D1221" s="236"/>
      <c r="E1221" s="238"/>
      <c r="F1221" s="238"/>
      <c r="G1221" s="253" t="str">
        <f t="shared" si="138"/>
        <v/>
      </c>
      <c r="H1221" s="31" t="str">
        <f>IF(AND(B1221=H$1),LOOKUP(9.99999999999999E+307,$H$2:H1220)+1,"")</f>
        <v/>
      </c>
      <c r="I1221" s="31" t="str">
        <f>IF(AND(B1221=I$1),LOOKUP(9.99999999999999E+307,$I$2:I1220)+1,"")</f>
        <v/>
      </c>
      <c r="J1221" s="31">
        <f>IF(AND(B1221=J$1),LOOKUP(9.99999999999999E+307,$J$2:J1220)+1,"")</f>
        <v>1055</v>
      </c>
      <c r="K1221" s="31">
        <f>IF(AND(B1221=K$1),LOOKUP(9.99999999999999E+307,$K$2:K1220)+1,"")</f>
        <v>1055</v>
      </c>
      <c r="L1221" s="31">
        <f>IF(AND(B1221=L$1),LOOKUP(9.99999999999999E+307,$L$2:L1220)+1,"")</f>
        <v>1055</v>
      </c>
      <c r="M1221" s="31">
        <f>IF(AND(B1221=M$1),LOOKUP(9.99999999999999E+307,$M$2:M1220)+1,"")</f>
        <v>1055</v>
      </c>
      <c r="N1221" s="31" t="e">
        <f>IF(AND(B1221=N$1),LOOKUP(9.99999999999999E+307,$N$2:N1220)+1,"")</f>
        <v>#REF!</v>
      </c>
      <c r="O1221" s="31" t="e">
        <f>IF(AND($B1221=O$1),LOOKUP(9.99999999999999E+307,$O$2:O1220)+1,"")</f>
        <v>#REF!</v>
      </c>
      <c r="P1221" s="31" t="e">
        <f>IF(AND($B1221=P$1),LOOKUP(9.99999999999999E+307,$P$2:P1220)+1,"")</f>
        <v>#REF!</v>
      </c>
      <c r="Q1221" s="31" t="e">
        <f>IF(AND($B1221=Q$1),LOOKUP(9.99999999999999E+307,$Q$2:Q1220)+1,"")</f>
        <v>#REF!</v>
      </c>
      <c r="R1221" s="31">
        <f>IF(AND($B1221=R$1),LOOKUP(9.99999999999999E+307,$R$2:R1220)+1,"")</f>
        <v>1055</v>
      </c>
      <c r="S1221" s="31">
        <f>IF(AND($B1221=S$1),LOOKUP(9.99999999999999E+307,$S$2:S1220)+1,"")</f>
        <v>1055</v>
      </c>
      <c r="T1221" s="265"/>
      <c r="U1221" s="265"/>
      <c r="V1221" s="265"/>
      <c r="AA1221" s="254" t="str">
        <f t="shared" si="139"/>
        <v/>
      </c>
      <c r="AB1221" s="254" t="str">
        <f t="shared" si="140"/>
        <v/>
      </c>
      <c r="AC1221" s="255">
        <f t="shared" si="136"/>
        <v>0</v>
      </c>
      <c r="AD1221" s="255">
        <f t="shared" si="137"/>
        <v>3836</v>
      </c>
      <c r="AE1221" s="256" t="str">
        <f t="shared" si="141"/>
        <v/>
      </c>
      <c r="AF1221" s="252" t="str">
        <f t="shared" si="135"/>
        <v>-</v>
      </c>
    </row>
    <row r="1222" spans="1:32" ht="20.149999999999999" customHeight="1" x14ac:dyDescent="0.75">
      <c r="A1222" s="31">
        <v>1220</v>
      </c>
      <c r="B1222" s="237"/>
      <c r="C1222" s="236"/>
      <c r="D1222" s="236"/>
      <c r="E1222" s="238"/>
      <c r="F1222" s="238"/>
      <c r="G1222" s="253" t="str">
        <f t="shared" si="138"/>
        <v/>
      </c>
      <c r="H1222" s="31" t="str">
        <f>IF(AND(B1222=H$1),LOOKUP(9.99999999999999E+307,$H$2:H1221)+1,"")</f>
        <v/>
      </c>
      <c r="I1222" s="31" t="str">
        <f>IF(AND(B1222=I$1),LOOKUP(9.99999999999999E+307,$I$2:I1221)+1,"")</f>
        <v/>
      </c>
      <c r="J1222" s="31">
        <f>IF(AND(B1222=J$1),LOOKUP(9.99999999999999E+307,$J$2:J1221)+1,"")</f>
        <v>1056</v>
      </c>
      <c r="K1222" s="31">
        <f>IF(AND(B1222=K$1),LOOKUP(9.99999999999999E+307,$K$2:K1221)+1,"")</f>
        <v>1056</v>
      </c>
      <c r="L1222" s="31">
        <f>IF(AND(B1222=L$1),LOOKUP(9.99999999999999E+307,$L$2:L1221)+1,"")</f>
        <v>1056</v>
      </c>
      <c r="M1222" s="31">
        <f>IF(AND(B1222=M$1),LOOKUP(9.99999999999999E+307,$M$2:M1221)+1,"")</f>
        <v>1056</v>
      </c>
      <c r="N1222" s="31" t="e">
        <f>IF(AND(B1222=N$1),LOOKUP(9.99999999999999E+307,$N$2:N1221)+1,"")</f>
        <v>#REF!</v>
      </c>
      <c r="O1222" s="31" t="e">
        <f>IF(AND($B1222=O$1),LOOKUP(9.99999999999999E+307,$O$2:O1221)+1,"")</f>
        <v>#REF!</v>
      </c>
      <c r="P1222" s="31" t="e">
        <f>IF(AND($B1222=P$1),LOOKUP(9.99999999999999E+307,$P$2:P1221)+1,"")</f>
        <v>#REF!</v>
      </c>
      <c r="Q1222" s="31" t="e">
        <f>IF(AND($B1222=Q$1),LOOKUP(9.99999999999999E+307,$Q$2:Q1221)+1,"")</f>
        <v>#REF!</v>
      </c>
      <c r="R1222" s="31">
        <f>IF(AND($B1222=R$1),LOOKUP(9.99999999999999E+307,$R$2:R1221)+1,"")</f>
        <v>1056</v>
      </c>
      <c r="S1222" s="31">
        <f>IF(AND($B1222=S$1),LOOKUP(9.99999999999999E+307,$S$2:S1221)+1,"")</f>
        <v>1056</v>
      </c>
      <c r="T1222" s="265"/>
      <c r="U1222" s="265"/>
      <c r="V1222" s="265"/>
      <c r="AA1222" s="254" t="str">
        <f t="shared" si="139"/>
        <v/>
      </c>
      <c r="AB1222" s="254" t="str">
        <f t="shared" si="140"/>
        <v/>
      </c>
      <c r="AC1222" s="255">
        <f t="shared" si="136"/>
        <v>0</v>
      </c>
      <c r="AD1222" s="255">
        <f t="shared" si="137"/>
        <v>3836</v>
      </c>
      <c r="AE1222" s="256" t="str">
        <f t="shared" si="141"/>
        <v/>
      </c>
      <c r="AF1222" s="252" t="str">
        <f t="shared" si="135"/>
        <v>-</v>
      </c>
    </row>
    <row r="1223" spans="1:32" ht="20.149999999999999" customHeight="1" x14ac:dyDescent="0.75">
      <c r="A1223" s="31">
        <v>1221</v>
      </c>
      <c r="B1223" s="237"/>
      <c r="C1223" s="236"/>
      <c r="D1223" s="236"/>
      <c r="E1223" s="238"/>
      <c r="F1223" s="238"/>
      <c r="G1223" s="253" t="str">
        <f t="shared" si="138"/>
        <v/>
      </c>
      <c r="H1223" s="31" t="str">
        <f>IF(AND(B1223=H$1),LOOKUP(9.99999999999999E+307,$H$2:H1222)+1,"")</f>
        <v/>
      </c>
      <c r="I1223" s="31" t="str">
        <f>IF(AND(B1223=I$1),LOOKUP(9.99999999999999E+307,$I$2:I1222)+1,"")</f>
        <v/>
      </c>
      <c r="J1223" s="31">
        <f>IF(AND(B1223=J$1),LOOKUP(9.99999999999999E+307,$J$2:J1222)+1,"")</f>
        <v>1057</v>
      </c>
      <c r="K1223" s="31">
        <f>IF(AND(B1223=K$1),LOOKUP(9.99999999999999E+307,$K$2:K1222)+1,"")</f>
        <v>1057</v>
      </c>
      <c r="L1223" s="31">
        <f>IF(AND(B1223=L$1),LOOKUP(9.99999999999999E+307,$L$2:L1222)+1,"")</f>
        <v>1057</v>
      </c>
      <c r="M1223" s="31">
        <f>IF(AND(B1223=M$1),LOOKUP(9.99999999999999E+307,$M$2:M1222)+1,"")</f>
        <v>1057</v>
      </c>
      <c r="N1223" s="31" t="e">
        <f>IF(AND(B1223=N$1),LOOKUP(9.99999999999999E+307,$N$2:N1222)+1,"")</f>
        <v>#REF!</v>
      </c>
      <c r="O1223" s="31" t="e">
        <f>IF(AND($B1223=O$1),LOOKUP(9.99999999999999E+307,$O$2:O1222)+1,"")</f>
        <v>#REF!</v>
      </c>
      <c r="P1223" s="31" t="e">
        <f>IF(AND($B1223=P$1),LOOKUP(9.99999999999999E+307,$P$2:P1222)+1,"")</f>
        <v>#REF!</v>
      </c>
      <c r="Q1223" s="31" t="e">
        <f>IF(AND($B1223=Q$1),LOOKUP(9.99999999999999E+307,$Q$2:Q1222)+1,"")</f>
        <v>#REF!</v>
      </c>
      <c r="R1223" s="31">
        <f>IF(AND($B1223=R$1),LOOKUP(9.99999999999999E+307,$R$2:R1222)+1,"")</f>
        <v>1057</v>
      </c>
      <c r="S1223" s="31">
        <f>IF(AND($B1223=S$1),LOOKUP(9.99999999999999E+307,$S$2:S1222)+1,"")</f>
        <v>1057</v>
      </c>
      <c r="T1223" s="265"/>
      <c r="U1223" s="265"/>
      <c r="V1223" s="265"/>
      <c r="AA1223" s="254" t="str">
        <f t="shared" si="139"/>
        <v/>
      </c>
      <c r="AB1223" s="254" t="str">
        <f t="shared" si="140"/>
        <v/>
      </c>
      <c r="AC1223" s="255">
        <f t="shared" si="136"/>
        <v>0</v>
      </c>
      <c r="AD1223" s="255">
        <f t="shared" si="137"/>
        <v>3836</v>
      </c>
      <c r="AE1223" s="256" t="str">
        <f t="shared" si="141"/>
        <v/>
      </c>
      <c r="AF1223" s="252" t="str">
        <f t="shared" si="135"/>
        <v>-</v>
      </c>
    </row>
    <row r="1224" spans="1:32" ht="20.149999999999999" customHeight="1" x14ac:dyDescent="0.75">
      <c r="A1224" s="31">
        <v>1222</v>
      </c>
      <c r="B1224" s="237"/>
      <c r="C1224" s="236"/>
      <c r="D1224" s="236"/>
      <c r="E1224" s="238"/>
      <c r="F1224" s="238"/>
      <c r="G1224" s="253" t="str">
        <f t="shared" si="138"/>
        <v/>
      </c>
      <c r="H1224" s="31" t="str">
        <f>IF(AND(B1224=H$1),LOOKUP(9.99999999999999E+307,$H$2:H1223)+1,"")</f>
        <v/>
      </c>
      <c r="I1224" s="31" t="str">
        <f>IF(AND(B1224=I$1),LOOKUP(9.99999999999999E+307,$I$2:I1223)+1,"")</f>
        <v/>
      </c>
      <c r="J1224" s="31">
        <f>IF(AND(B1224=J$1),LOOKUP(9.99999999999999E+307,$J$2:J1223)+1,"")</f>
        <v>1058</v>
      </c>
      <c r="K1224" s="31">
        <f>IF(AND(B1224=K$1),LOOKUP(9.99999999999999E+307,$K$2:K1223)+1,"")</f>
        <v>1058</v>
      </c>
      <c r="L1224" s="31">
        <f>IF(AND(B1224=L$1),LOOKUP(9.99999999999999E+307,$L$2:L1223)+1,"")</f>
        <v>1058</v>
      </c>
      <c r="M1224" s="31">
        <f>IF(AND(B1224=M$1),LOOKUP(9.99999999999999E+307,$M$2:M1223)+1,"")</f>
        <v>1058</v>
      </c>
      <c r="N1224" s="31" t="e">
        <f>IF(AND(B1224=N$1),LOOKUP(9.99999999999999E+307,$N$2:N1223)+1,"")</f>
        <v>#REF!</v>
      </c>
      <c r="O1224" s="31" t="e">
        <f>IF(AND($B1224=O$1),LOOKUP(9.99999999999999E+307,$O$2:O1223)+1,"")</f>
        <v>#REF!</v>
      </c>
      <c r="P1224" s="31" t="e">
        <f>IF(AND($B1224=P$1),LOOKUP(9.99999999999999E+307,$P$2:P1223)+1,"")</f>
        <v>#REF!</v>
      </c>
      <c r="Q1224" s="31" t="e">
        <f>IF(AND($B1224=Q$1),LOOKUP(9.99999999999999E+307,$Q$2:Q1223)+1,"")</f>
        <v>#REF!</v>
      </c>
      <c r="R1224" s="31">
        <f>IF(AND($B1224=R$1),LOOKUP(9.99999999999999E+307,$R$2:R1223)+1,"")</f>
        <v>1058</v>
      </c>
      <c r="S1224" s="31">
        <f>IF(AND($B1224=S$1),LOOKUP(9.99999999999999E+307,$S$2:S1223)+1,"")</f>
        <v>1058</v>
      </c>
      <c r="T1224" s="265"/>
      <c r="U1224" s="265"/>
      <c r="V1224" s="265"/>
      <c r="AA1224" s="254" t="str">
        <f t="shared" si="139"/>
        <v/>
      </c>
      <c r="AB1224" s="254" t="str">
        <f t="shared" si="140"/>
        <v/>
      </c>
      <c r="AC1224" s="255">
        <f t="shared" si="136"/>
        <v>0</v>
      </c>
      <c r="AD1224" s="255">
        <f t="shared" si="137"/>
        <v>3836</v>
      </c>
      <c r="AE1224" s="256" t="str">
        <f t="shared" si="141"/>
        <v/>
      </c>
      <c r="AF1224" s="252" t="str">
        <f t="shared" si="135"/>
        <v>-</v>
      </c>
    </row>
    <row r="1225" spans="1:32" ht="20.149999999999999" customHeight="1" x14ac:dyDescent="0.75">
      <c r="A1225" s="31">
        <v>1223</v>
      </c>
      <c r="B1225" s="237"/>
      <c r="C1225" s="236"/>
      <c r="D1225" s="236"/>
      <c r="E1225" s="238"/>
      <c r="F1225" s="238"/>
      <c r="G1225" s="253" t="str">
        <f t="shared" si="138"/>
        <v/>
      </c>
      <c r="H1225" s="31" t="str">
        <f>IF(AND(B1225=H$1),LOOKUP(9.99999999999999E+307,$H$2:H1224)+1,"")</f>
        <v/>
      </c>
      <c r="I1225" s="31" t="str">
        <f>IF(AND(B1225=I$1),LOOKUP(9.99999999999999E+307,$I$2:I1224)+1,"")</f>
        <v/>
      </c>
      <c r="J1225" s="31">
        <f>IF(AND(B1225=J$1),LOOKUP(9.99999999999999E+307,$J$2:J1224)+1,"")</f>
        <v>1059</v>
      </c>
      <c r="K1225" s="31">
        <f>IF(AND(B1225=K$1),LOOKUP(9.99999999999999E+307,$K$2:K1224)+1,"")</f>
        <v>1059</v>
      </c>
      <c r="L1225" s="31">
        <f>IF(AND(B1225=L$1),LOOKUP(9.99999999999999E+307,$L$2:L1224)+1,"")</f>
        <v>1059</v>
      </c>
      <c r="M1225" s="31">
        <f>IF(AND(B1225=M$1),LOOKUP(9.99999999999999E+307,$M$2:M1224)+1,"")</f>
        <v>1059</v>
      </c>
      <c r="N1225" s="31" t="e">
        <f>IF(AND(B1225=N$1),LOOKUP(9.99999999999999E+307,$N$2:N1224)+1,"")</f>
        <v>#REF!</v>
      </c>
      <c r="O1225" s="31" t="e">
        <f>IF(AND($B1225=O$1),LOOKUP(9.99999999999999E+307,$O$2:O1224)+1,"")</f>
        <v>#REF!</v>
      </c>
      <c r="P1225" s="31" t="e">
        <f>IF(AND($B1225=P$1),LOOKUP(9.99999999999999E+307,$P$2:P1224)+1,"")</f>
        <v>#REF!</v>
      </c>
      <c r="Q1225" s="31" t="e">
        <f>IF(AND($B1225=Q$1),LOOKUP(9.99999999999999E+307,$Q$2:Q1224)+1,"")</f>
        <v>#REF!</v>
      </c>
      <c r="R1225" s="31">
        <f>IF(AND($B1225=R$1),LOOKUP(9.99999999999999E+307,$R$2:R1224)+1,"")</f>
        <v>1059</v>
      </c>
      <c r="S1225" s="31">
        <f>IF(AND($B1225=S$1),LOOKUP(9.99999999999999E+307,$S$2:S1224)+1,"")</f>
        <v>1059</v>
      </c>
      <c r="T1225" s="265"/>
      <c r="U1225" s="265"/>
      <c r="V1225" s="265"/>
      <c r="AA1225" s="254" t="str">
        <f t="shared" si="139"/>
        <v/>
      </c>
      <c r="AB1225" s="254" t="str">
        <f t="shared" si="140"/>
        <v/>
      </c>
      <c r="AC1225" s="255">
        <f t="shared" si="136"/>
        <v>0</v>
      </c>
      <c r="AD1225" s="255">
        <f t="shared" si="137"/>
        <v>3836</v>
      </c>
      <c r="AE1225" s="256" t="str">
        <f t="shared" si="141"/>
        <v/>
      </c>
      <c r="AF1225" s="252" t="str">
        <f t="shared" si="135"/>
        <v>-</v>
      </c>
    </row>
    <row r="1226" spans="1:32" ht="20.149999999999999" customHeight="1" x14ac:dyDescent="0.75">
      <c r="A1226" s="31">
        <v>1224</v>
      </c>
      <c r="B1226" s="237"/>
      <c r="C1226" s="236"/>
      <c r="D1226" s="236"/>
      <c r="E1226" s="238"/>
      <c r="F1226" s="238"/>
      <c r="G1226" s="253" t="str">
        <f t="shared" si="138"/>
        <v/>
      </c>
      <c r="H1226" s="31" t="str">
        <f>IF(AND(B1226=H$1),LOOKUP(9.99999999999999E+307,$H$2:H1225)+1,"")</f>
        <v/>
      </c>
      <c r="I1226" s="31" t="str">
        <f>IF(AND(B1226=I$1),LOOKUP(9.99999999999999E+307,$I$2:I1225)+1,"")</f>
        <v/>
      </c>
      <c r="J1226" s="31">
        <f>IF(AND(B1226=J$1),LOOKUP(9.99999999999999E+307,$J$2:J1225)+1,"")</f>
        <v>1060</v>
      </c>
      <c r="K1226" s="31">
        <f>IF(AND(B1226=K$1),LOOKUP(9.99999999999999E+307,$K$2:K1225)+1,"")</f>
        <v>1060</v>
      </c>
      <c r="L1226" s="31">
        <f>IF(AND(B1226=L$1),LOOKUP(9.99999999999999E+307,$L$2:L1225)+1,"")</f>
        <v>1060</v>
      </c>
      <c r="M1226" s="31">
        <f>IF(AND(B1226=M$1),LOOKUP(9.99999999999999E+307,$M$2:M1225)+1,"")</f>
        <v>1060</v>
      </c>
      <c r="N1226" s="31" t="e">
        <f>IF(AND(B1226=N$1),LOOKUP(9.99999999999999E+307,$N$2:N1225)+1,"")</f>
        <v>#REF!</v>
      </c>
      <c r="O1226" s="31" t="e">
        <f>IF(AND($B1226=O$1),LOOKUP(9.99999999999999E+307,$O$2:O1225)+1,"")</f>
        <v>#REF!</v>
      </c>
      <c r="P1226" s="31" t="e">
        <f>IF(AND($B1226=P$1),LOOKUP(9.99999999999999E+307,$P$2:P1225)+1,"")</f>
        <v>#REF!</v>
      </c>
      <c r="Q1226" s="31" t="e">
        <f>IF(AND($B1226=Q$1),LOOKUP(9.99999999999999E+307,$Q$2:Q1225)+1,"")</f>
        <v>#REF!</v>
      </c>
      <c r="R1226" s="31">
        <f>IF(AND($B1226=R$1),LOOKUP(9.99999999999999E+307,$R$2:R1225)+1,"")</f>
        <v>1060</v>
      </c>
      <c r="S1226" s="31">
        <f>IF(AND($B1226=S$1),LOOKUP(9.99999999999999E+307,$S$2:S1225)+1,"")</f>
        <v>1060</v>
      </c>
      <c r="T1226" s="265"/>
      <c r="U1226" s="265"/>
      <c r="V1226" s="265"/>
      <c r="AA1226" s="254" t="str">
        <f t="shared" si="139"/>
        <v/>
      </c>
      <c r="AB1226" s="254" t="str">
        <f t="shared" si="140"/>
        <v/>
      </c>
      <c r="AC1226" s="255">
        <f t="shared" si="136"/>
        <v>0</v>
      </c>
      <c r="AD1226" s="255">
        <f t="shared" si="137"/>
        <v>3836</v>
      </c>
      <c r="AE1226" s="256" t="str">
        <f t="shared" si="141"/>
        <v/>
      </c>
      <c r="AF1226" s="252" t="str">
        <f t="shared" si="135"/>
        <v>-</v>
      </c>
    </row>
    <row r="1227" spans="1:32" ht="20.149999999999999" customHeight="1" x14ac:dyDescent="0.75">
      <c r="A1227" s="31">
        <v>1225</v>
      </c>
      <c r="B1227" s="237"/>
      <c r="C1227" s="236"/>
      <c r="D1227" s="236"/>
      <c r="E1227" s="238"/>
      <c r="F1227" s="238"/>
      <c r="G1227" s="253" t="str">
        <f t="shared" si="138"/>
        <v/>
      </c>
      <c r="H1227" s="31" t="str">
        <f>IF(AND(B1227=H$1),LOOKUP(9.99999999999999E+307,$H$2:H1226)+1,"")</f>
        <v/>
      </c>
      <c r="I1227" s="31" t="str">
        <f>IF(AND(B1227=I$1),LOOKUP(9.99999999999999E+307,$I$2:I1226)+1,"")</f>
        <v/>
      </c>
      <c r="J1227" s="31">
        <f>IF(AND(B1227=J$1),LOOKUP(9.99999999999999E+307,$J$2:J1226)+1,"")</f>
        <v>1061</v>
      </c>
      <c r="K1227" s="31">
        <f>IF(AND(B1227=K$1),LOOKUP(9.99999999999999E+307,$K$2:K1226)+1,"")</f>
        <v>1061</v>
      </c>
      <c r="L1227" s="31">
        <f>IF(AND(B1227=L$1),LOOKUP(9.99999999999999E+307,$L$2:L1226)+1,"")</f>
        <v>1061</v>
      </c>
      <c r="M1227" s="31">
        <f>IF(AND(B1227=M$1),LOOKUP(9.99999999999999E+307,$M$2:M1226)+1,"")</f>
        <v>1061</v>
      </c>
      <c r="N1227" s="31" t="e">
        <f>IF(AND(B1227=N$1),LOOKUP(9.99999999999999E+307,$N$2:N1226)+1,"")</f>
        <v>#REF!</v>
      </c>
      <c r="O1227" s="31" t="e">
        <f>IF(AND($B1227=O$1),LOOKUP(9.99999999999999E+307,$O$2:O1226)+1,"")</f>
        <v>#REF!</v>
      </c>
      <c r="P1227" s="31" t="e">
        <f>IF(AND($B1227=P$1),LOOKUP(9.99999999999999E+307,$P$2:P1226)+1,"")</f>
        <v>#REF!</v>
      </c>
      <c r="Q1227" s="31" t="e">
        <f>IF(AND($B1227=Q$1),LOOKUP(9.99999999999999E+307,$Q$2:Q1226)+1,"")</f>
        <v>#REF!</v>
      </c>
      <c r="R1227" s="31">
        <f>IF(AND($B1227=R$1),LOOKUP(9.99999999999999E+307,$R$2:R1226)+1,"")</f>
        <v>1061</v>
      </c>
      <c r="S1227" s="31">
        <f>IF(AND($B1227=S$1),LOOKUP(9.99999999999999E+307,$S$2:S1226)+1,"")</f>
        <v>1061</v>
      </c>
      <c r="T1227" s="265"/>
      <c r="U1227" s="265"/>
      <c r="V1227" s="265"/>
      <c r="AA1227" s="254" t="str">
        <f t="shared" si="139"/>
        <v/>
      </c>
      <c r="AB1227" s="254" t="str">
        <f t="shared" si="140"/>
        <v/>
      </c>
      <c r="AC1227" s="255">
        <f t="shared" si="136"/>
        <v>0</v>
      </c>
      <c r="AD1227" s="255">
        <f t="shared" si="137"/>
        <v>3836</v>
      </c>
      <c r="AE1227" s="256" t="str">
        <f t="shared" si="141"/>
        <v/>
      </c>
      <c r="AF1227" s="252" t="str">
        <f t="shared" si="135"/>
        <v>-</v>
      </c>
    </row>
    <row r="1228" spans="1:32" ht="20.149999999999999" customHeight="1" x14ac:dyDescent="0.75">
      <c r="A1228" s="31">
        <v>1226</v>
      </c>
      <c r="B1228" s="237"/>
      <c r="C1228" s="236"/>
      <c r="D1228" s="236"/>
      <c r="E1228" s="238"/>
      <c r="F1228" s="238"/>
      <c r="G1228" s="253" t="str">
        <f t="shared" si="138"/>
        <v/>
      </c>
      <c r="H1228" s="31" t="str">
        <f>IF(AND(B1228=H$1),LOOKUP(9.99999999999999E+307,$H$2:H1227)+1,"")</f>
        <v/>
      </c>
      <c r="I1228" s="31" t="str">
        <f>IF(AND(B1228=I$1),LOOKUP(9.99999999999999E+307,$I$2:I1227)+1,"")</f>
        <v/>
      </c>
      <c r="J1228" s="31">
        <f>IF(AND(B1228=J$1),LOOKUP(9.99999999999999E+307,$J$2:J1227)+1,"")</f>
        <v>1062</v>
      </c>
      <c r="K1228" s="31">
        <f>IF(AND(B1228=K$1),LOOKUP(9.99999999999999E+307,$K$2:K1227)+1,"")</f>
        <v>1062</v>
      </c>
      <c r="L1228" s="31">
        <f>IF(AND(B1228=L$1),LOOKUP(9.99999999999999E+307,$L$2:L1227)+1,"")</f>
        <v>1062</v>
      </c>
      <c r="M1228" s="31">
        <f>IF(AND(B1228=M$1),LOOKUP(9.99999999999999E+307,$M$2:M1227)+1,"")</f>
        <v>1062</v>
      </c>
      <c r="N1228" s="31" t="e">
        <f>IF(AND(B1228=N$1),LOOKUP(9.99999999999999E+307,$N$2:N1227)+1,"")</f>
        <v>#REF!</v>
      </c>
      <c r="O1228" s="31" t="e">
        <f>IF(AND($B1228=O$1),LOOKUP(9.99999999999999E+307,$O$2:O1227)+1,"")</f>
        <v>#REF!</v>
      </c>
      <c r="P1228" s="31" t="e">
        <f>IF(AND($B1228=P$1),LOOKUP(9.99999999999999E+307,$P$2:P1227)+1,"")</f>
        <v>#REF!</v>
      </c>
      <c r="Q1228" s="31" t="e">
        <f>IF(AND($B1228=Q$1),LOOKUP(9.99999999999999E+307,$Q$2:Q1227)+1,"")</f>
        <v>#REF!</v>
      </c>
      <c r="R1228" s="31">
        <f>IF(AND($B1228=R$1),LOOKUP(9.99999999999999E+307,$R$2:R1227)+1,"")</f>
        <v>1062</v>
      </c>
      <c r="S1228" s="31">
        <f>IF(AND($B1228=S$1),LOOKUP(9.99999999999999E+307,$S$2:S1227)+1,"")</f>
        <v>1062</v>
      </c>
      <c r="T1228" s="265"/>
      <c r="U1228" s="265"/>
      <c r="V1228" s="265"/>
      <c r="AA1228" s="254" t="str">
        <f t="shared" si="139"/>
        <v/>
      </c>
      <c r="AB1228" s="254" t="str">
        <f t="shared" si="140"/>
        <v/>
      </c>
      <c r="AC1228" s="255">
        <f t="shared" si="136"/>
        <v>0</v>
      </c>
      <c r="AD1228" s="255">
        <f t="shared" si="137"/>
        <v>3836</v>
      </c>
      <c r="AE1228" s="256" t="str">
        <f t="shared" si="141"/>
        <v/>
      </c>
      <c r="AF1228" s="252" t="str">
        <f t="shared" si="135"/>
        <v>-</v>
      </c>
    </row>
    <row r="1229" spans="1:32" ht="20.149999999999999" customHeight="1" x14ac:dyDescent="0.75">
      <c r="A1229" s="31">
        <v>1227</v>
      </c>
      <c r="B1229" s="237"/>
      <c r="C1229" s="236"/>
      <c r="D1229" s="236"/>
      <c r="E1229" s="238"/>
      <c r="F1229" s="238"/>
      <c r="G1229" s="253" t="str">
        <f t="shared" si="138"/>
        <v/>
      </c>
      <c r="H1229" s="31" t="str">
        <f>IF(AND(B1229=H$1),LOOKUP(9.99999999999999E+307,$H$2:H1228)+1,"")</f>
        <v/>
      </c>
      <c r="I1229" s="31" t="str">
        <f>IF(AND(B1229=I$1),LOOKUP(9.99999999999999E+307,$I$2:I1228)+1,"")</f>
        <v/>
      </c>
      <c r="J1229" s="31">
        <f>IF(AND(B1229=J$1),LOOKUP(9.99999999999999E+307,$J$2:J1228)+1,"")</f>
        <v>1063</v>
      </c>
      <c r="K1229" s="31">
        <f>IF(AND(B1229=K$1),LOOKUP(9.99999999999999E+307,$K$2:K1228)+1,"")</f>
        <v>1063</v>
      </c>
      <c r="L1229" s="31">
        <f>IF(AND(B1229=L$1),LOOKUP(9.99999999999999E+307,$L$2:L1228)+1,"")</f>
        <v>1063</v>
      </c>
      <c r="M1229" s="31">
        <f>IF(AND(B1229=M$1),LOOKUP(9.99999999999999E+307,$M$2:M1228)+1,"")</f>
        <v>1063</v>
      </c>
      <c r="N1229" s="31" t="e">
        <f>IF(AND(B1229=N$1),LOOKUP(9.99999999999999E+307,$N$2:N1228)+1,"")</f>
        <v>#REF!</v>
      </c>
      <c r="O1229" s="31" t="e">
        <f>IF(AND($B1229=O$1),LOOKUP(9.99999999999999E+307,$O$2:O1228)+1,"")</f>
        <v>#REF!</v>
      </c>
      <c r="P1229" s="31" t="e">
        <f>IF(AND($B1229=P$1),LOOKUP(9.99999999999999E+307,$P$2:P1228)+1,"")</f>
        <v>#REF!</v>
      </c>
      <c r="Q1229" s="31" t="e">
        <f>IF(AND($B1229=Q$1),LOOKUP(9.99999999999999E+307,$Q$2:Q1228)+1,"")</f>
        <v>#REF!</v>
      </c>
      <c r="R1229" s="31">
        <f>IF(AND($B1229=R$1),LOOKUP(9.99999999999999E+307,$R$2:R1228)+1,"")</f>
        <v>1063</v>
      </c>
      <c r="S1229" s="31">
        <f>IF(AND($B1229=S$1),LOOKUP(9.99999999999999E+307,$S$2:S1228)+1,"")</f>
        <v>1063</v>
      </c>
      <c r="T1229" s="265"/>
      <c r="U1229" s="265"/>
      <c r="V1229" s="265"/>
      <c r="AA1229" s="254" t="str">
        <f t="shared" si="139"/>
        <v/>
      </c>
      <c r="AB1229" s="254" t="str">
        <f t="shared" si="140"/>
        <v/>
      </c>
      <c r="AC1229" s="255">
        <f t="shared" si="136"/>
        <v>0</v>
      </c>
      <c r="AD1229" s="255">
        <f t="shared" si="137"/>
        <v>3836</v>
      </c>
      <c r="AE1229" s="256" t="str">
        <f t="shared" si="141"/>
        <v/>
      </c>
      <c r="AF1229" s="252" t="str">
        <f t="shared" si="135"/>
        <v>-</v>
      </c>
    </row>
    <row r="1230" spans="1:32" ht="20.149999999999999" customHeight="1" x14ac:dyDescent="0.75">
      <c r="A1230" s="31">
        <v>1228</v>
      </c>
      <c r="B1230" s="237"/>
      <c r="C1230" s="236"/>
      <c r="D1230" s="236"/>
      <c r="E1230" s="238"/>
      <c r="F1230" s="238"/>
      <c r="G1230" s="253" t="str">
        <f t="shared" si="138"/>
        <v/>
      </c>
      <c r="H1230" s="31" t="str">
        <f>IF(AND(B1230=H$1),LOOKUP(9.99999999999999E+307,$H$2:H1229)+1,"")</f>
        <v/>
      </c>
      <c r="I1230" s="31" t="str">
        <f>IF(AND(B1230=I$1),LOOKUP(9.99999999999999E+307,$I$2:I1229)+1,"")</f>
        <v/>
      </c>
      <c r="J1230" s="31">
        <f>IF(AND(B1230=J$1),LOOKUP(9.99999999999999E+307,$J$2:J1229)+1,"")</f>
        <v>1064</v>
      </c>
      <c r="K1230" s="31">
        <f>IF(AND(B1230=K$1),LOOKUP(9.99999999999999E+307,$K$2:K1229)+1,"")</f>
        <v>1064</v>
      </c>
      <c r="L1230" s="31">
        <f>IF(AND(B1230=L$1),LOOKUP(9.99999999999999E+307,$L$2:L1229)+1,"")</f>
        <v>1064</v>
      </c>
      <c r="M1230" s="31">
        <f>IF(AND(B1230=M$1),LOOKUP(9.99999999999999E+307,$M$2:M1229)+1,"")</f>
        <v>1064</v>
      </c>
      <c r="N1230" s="31" t="e">
        <f>IF(AND(B1230=N$1),LOOKUP(9.99999999999999E+307,$N$2:N1229)+1,"")</f>
        <v>#REF!</v>
      </c>
      <c r="O1230" s="31" t="e">
        <f>IF(AND($B1230=O$1),LOOKUP(9.99999999999999E+307,$O$2:O1229)+1,"")</f>
        <v>#REF!</v>
      </c>
      <c r="P1230" s="31" t="e">
        <f>IF(AND($B1230=P$1),LOOKUP(9.99999999999999E+307,$P$2:P1229)+1,"")</f>
        <v>#REF!</v>
      </c>
      <c r="Q1230" s="31" t="e">
        <f>IF(AND($B1230=Q$1),LOOKUP(9.99999999999999E+307,$Q$2:Q1229)+1,"")</f>
        <v>#REF!</v>
      </c>
      <c r="R1230" s="31">
        <f>IF(AND($B1230=R$1),LOOKUP(9.99999999999999E+307,$R$2:R1229)+1,"")</f>
        <v>1064</v>
      </c>
      <c r="S1230" s="31">
        <f>IF(AND($B1230=S$1),LOOKUP(9.99999999999999E+307,$S$2:S1229)+1,"")</f>
        <v>1064</v>
      </c>
      <c r="T1230" s="265"/>
      <c r="U1230" s="265"/>
      <c r="V1230" s="265"/>
      <c r="AA1230" s="254" t="str">
        <f t="shared" si="139"/>
        <v/>
      </c>
      <c r="AB1230" s="254" t="str">
        <f t="shared" si="140"/>
        <v/>
      </c>
      <c r="AC1230" s="255">
        <f t="shared" si="136"/>
        <v>0</v>
      </c>
      <c r="AD1230" s="255">
        <f t="shared" si="137"/>
        <v>3836</v>
      </c>
      <c r="AE1230" s="256" t="str">
        <f t="shared" si="141"/>
        <v/>
      </c>
      <c r="AF1230" s="252" t="str">
        <f t="shared" si="135"/>
        <v>-</v>
      </c>
    </row>
    <row r="1231" spans="1:32" ht="20.149999999999999" customHeight="1" x14ac:dyDescent="0.75">
      <c r="A1231" s="31">
        <v>1229</v>
      </c>
      <c r="B1231" s="237"/>
      <c r="C1231" s="236"/>
      <c r="D1231" s="236"/>
      <c r="E1231" s="238"/>
      <c r="F1231" s="238"/>
      <c r="G1231" s="253" t="str">
        <f t="shared" si="138"/>
        <v/>
      </c>
      <c r="H1231" s="31" t="str">
        <f>IF(AND(B1231=H$1),LOOKUP(9.99999999999999E+307,$H$2:H1230)+1,"")</f>
        <v/>
      </c>
      <c r="I1231" s="31" t="str">
        <f>IF(AND(B1231=I$1),LOOKUP(9.99999999999999E+307,$I$2:I1230)+1,"")</f>
        <v/>
      </c>
      <c r="J1231" s="31">
        <f>IF(AND(B1231=J$1),LOOKUP(9.99999999999999E+307,$J$2:J1230)+1,"")</f>
        <v>1065</v>
      </c>
      <c r="K1231" s="31">
        <f>IF(AND(B1231=K$1),LOOKUP(9.99999999999999E+307,$K$2:K1230)+1,"")</f>
        <v>1065</v>
      </c>
      <c r="L1231" s="31">
        <f>IF(AND(B1231=L$1),LOOKUP(9.99999999999999E+307,$L$2:L1230)+1,"")</f>
        <v>1065</v>
      </c>
      <c r="M1231" s="31">
        <f>IF(AND(B1231=M$1),LOOKUP(9.99999999999999E+307,$M$2:M1230)+1,"")</f>
        <v>1065</v>
      </c>
      <c r="N1231" s="31" t="e">
        <f>IF(AND(B1231=N$1),LOOKUP(9.99999999999999E+307,$N$2:N1230)+1,"")</f>
        <v>#REF!</v>
      </c>
      <c r="O1231" s="31" t="e">
        <f>IF(AND($B1231=O$1),LOOKUP(9.99999999999999E+307,$O$2:O1230)+1,"")</f>
        <v>#REF!</v>
      </c>
      <c r="P1231" s="31" t="e">
        <f>IF(AND($B1231=P$1),LOOKUP(9.99999999999999E+307,$P$2:P1230)+1,"")</f>
        <v>#REF!</v>
      </c>
      <c r="Q1231" s="31" t="e">
        <f>IF(AND($B1231=Q$1),LOOKUP(9.99999999999999E+307,$Q$2:Q1230)+1,"")</f>
        <v>#REF!</v>
      </c>
      <c r="R1231" s="31">
        <f>IF(AND($B1231=R$1),LOOKUP(9.99999999999999E+307,$R$2:R1230)+1,"")</f>
        <v>1065</v>
      </c>
      <c r="S1231" s="31">
        <f>IF(AND($B1231=S$1),LOOKUP(9.99999999999999E+307,$S$2:S1230)+1,"")</f>
        <v>1065</v>
      </c>
      <c r="T1231" s="265"/>
      <c r="U1231" s="265"/>
      <c r="V1231" s="265"/>
      <c r="AA1231" s="254" t="str">
        <f t="shared" si="139"/>
        <v/>
      </c>
      <c r="AB1231" s="254" t="str">
        <f t="shared" si="140"/>
        <v/>
      </c>
      <c r="AC1231" s="255">
        <f t="shared" si="136"/>
        <v>0</v>
      </c>
      <c r="AD1231" s="255">
        <f t="shared" si="137"/>
        <v>3836</v>
      </c>
      <c r="AE1231" s="256" t="str">
        <f t="shared" si="141"/>
        <v/>
      </c>
      <c r="AF1231" s="252" t="str">
        <f t="shared" si="135"/>
        <v>-</v>
      </c>
    </row>
    <row r="1232" spans="1:32" ht="20.149999999999999" customHeight="1" x14ac:dyDescent="0.75">
      <c r="A1232" s="31">
        <v>1230</v>
      </c>
      <c r="B1232" s="237"/>
      <c r="C1232" s="236"/>
      <c r="D1232" s="236"/>
      <c r="E1232" s="238"/>
      <c r="F1232" s="238"/>
      <c r="G1232" s="253" t="str">
        <f t="shared" si="138"/>
        <v/>
      </c>
      <c r="H1232" s="31" t="str">
        <f>IF(AND(B1232=H$1),LOOKUP(9.99999999999999E+307,$H$2:H1231)+1,"")</f>
        <v/>
      </c>
      <c r="I1232" s="31" t="str">
        <f>IF(AND(B1232=I$1),LOOKUP(9.99999999999999E+307,$I$2:I1231)+1,"")</f>
        <v/>
      </c>
      <c r="J1232" s="31">
        <f>IF(AND(B1232=J$1),LOOKUP(9.99999999999999E+307,$J$2:J1231)+1,"")</f>
        <v>1066</v>
      </c>
      <c r="K1232" s="31">
        <f>IF(AND(B1232=K$1),LOOKUP(9.99999999999999E+307,$K$2:K1231)+1,"")</f>
        <v>1066</v>
      </c>
      <c r="L1232" s="31">
        <f>IF(AND(B1232=L$1),LOOKUP(9.99999999999999E+307,$L$2:L1231)+1,"")</f>
        <v>1066</v>
      </c>
      <c r="M1232" s="31">
        <f>IF(AND(B1232=M$1),LOOKUP(9.99999999999999E+307,$M$2:M1231)+1,"")</f>
        <v>1066</v>
      </c>
      <c r="N1232" s="31" t="e">
        <f>IF(AND(B1232=N$1),LOOKUP(9.99999999999999E+307,$N$2:N1231)+1,"")</f>
        <v>#REF!</v>
      </c>
      <c r="O1232" s="31" t="e">
        <f>IF(AND($B1232=O$1),LOOKUP(9.99999999999999E+307,$O$2:O1231)+1,"")</f>
        <v>#REF!</v>
      </c>
      <c r="P1232" s="31" t="e">
        <f>IF(AND($B1232=P$1),LOOKUP(9.99999999999999E+307,$P$2:P1231)+1,"")</f>
        <v>#REF!</v>
      </c>
      <c r="Q1232" s="31" t="e">
        <f>IF(AND($B1232=Q$1),LOOKUP(9.99999999999999E+307,$Q$2:Q1231)+1,"")</f>
        <v>#REF!</v>
      </c>
      <c r="R1232" s="31">
        <f>IF(AND($B1232=R$1),LOOKUP(9.99999999999999E+307,$R$2:R1231)+1,"")</f>
        <v>1066</v>
      </c>
      <c r="S1232" s="31">
        <f>IF(AND($B1232=S$1),LOOKUP(9.99999999999999E+307,$S$2:S1231)+1,"")</f>
        <v>1066</v>
      </c>
      <c r="T1232" s="265"/>
      <c r="U1232" s="265"/>
      <c r="V1232" s="265"/>
      <c r="AA1232" s="254" t="str">
        <f t="shared" si="139"/>
        <v/>
      </c>
      <c r="AB1232" s="254" t="str">
        <f t="shared" si="140"/>
        <v/>
      </c>
      <c r="AC1232" s="255">
        <f t="shared" si="136"/>
        <v>0</v>
      </c>
      <c r="AD1232" s="255">
        <f t="shared" si="137"/>
        <v>3836</v>
      </c>
      <c r="AE1232" s="256" t="str">
        <f t="shared" si="141"/>
        <v/>
      </c>
      <c r="AF1232" s="252" t="str">
        <f t="shared" si="135"/>
        <v>-</v>
      </c>
    </row>
    <row r="1233" spans="1:32" ht="20.149999999999999" customHeight="1" x14ac:dyDescent="0.75">
      <c r="A1233" s="31">
        <v>1231</v>
      </c>
      <c r="B1233" s="237"/>
      <c r="C1233" s="236"/>
      <c r="D1233" s="236"/>
      <c r="E1233" s="238"/>
      <c r="F1233" s="238"/>
      <c r="G1233" s="253" t="str">
        <f t="shared" si="138"/>
        <v/>
      </c>
      <c r="H1233" s="31" t="str">
        <f>IF(AND(B1233=H$1),LOOKUP(9.99999999999999E+307,$H$2:H1232)+1,"")</f>
        <v/>
      </c>
      <c r="I1233" s="31" t="str">
        <f>IF(AND(B1233=I$1),LOOKUP(9.99999999999999E+307,$I$2:I1232)+1,"")</f>
        <v/>
      </c>
      <c r="J1233" s="31">
        <f>IF(AND(B1233=J$1),LOOKUP(9.99999999999999E+307,$J$2:J1232)+1,"")</f>
        <v>1067</v>
      </c>
      <c r="K1233" s="31">
        <f>IF(AND(B1233=K$1),LOOKUP(9.99999999999999E+307,$K$2:K1232)+1,"")</f>
        <v>1067</v>
      </c>
      <c r="L1233" s="31">
        <f>IF(AND(B1233=L$1),LOOKUP(9.99999999999999E+307,$L$2:L1232)+1,"")</f>
        <v>1067</v>
      </c>
      <c r="M1233" s="31">
        <f>IF(AND(B1233=M$1),LOOKUP(9.99999999999999E+307,$M$2:M1232)+1,"")</f>
        <v>1067</v>
      </c>
      <c r="N1233" s="31" t="e">
        <f>IF(AND(B1233=N$1),LOOKUP(9.99999999999999E+307,$N$2:N1232)+1,"")</f>
        <v>#REF!</v>
      </c>
      <c r="O1233" s="31" t="e">
        <f>IF(AND($B1233=O$1),LOOKUP(9.99999999999999E+307,$O$2:O1232)+1,"")</f>
        <v>#REF!</v>
      </c>
      <c r="P1233" s="31" t="e">
        <f>IF(AND($B1233=P$1),LOOKUP(9.99999999999999E+307,$P$2:P1232)+1,"")</f>
        <v>#REF!</v>
      </c>
      <c r="Q1233" s="31" t="e">
        <f>IF(AND($B1233=Q$1),LOOKUP(9.99999999999999E+307,$Q$2:Q1232)+1,"")</f>
        <v>#REF!</v>
      </c>
      <c r="R1233" s="31">
        <f>IF(AND($B1233=R$1),LOOKUP(9.99999999999999E+307,$R$2:R1232)+1,"")</f>
        <v>1067</v>
      </c>
      <c r="S1233" s="31">
        <f>IF(AND($B1233=S$1),LOOKUP(9.99999999999999E+307,$S$2:S1232)+1,"")</f>
        <v>1067</v>
      </c>
      <c r="T1233" s="265"/>
      <c r="U1233" s="265"/>
      <c r="V1233" s="265"/>
      <c r="AA1233" s="254" t="str">
        <f t="shared" si="139"/>
        <v/>
      </c>
      <c r="AB1233" s="254" t="str">
        <f t="shared" si="140"/>
        <v/>
      </c>
      <c r="AC1233" s="255">
        <f t="shared" si="136"/>
        <v>0</v>
      </c>
      <c r="AD1233" s="255">
        <f t="shared" si="137"/>
        <v>3836</v>
      </c>
      <c r="AE1233" s="256" t="str">
        <f t="shared" si="141"/>
        <v/>
      </c>
      <c r="AF1233" s="252" t="str">
        <f t="shared" si="135"/>
        <v>-</v>
      </c>
    </row>
    <row r="1234" spans="1:32" ht="20.149999999999999" customHeight="1" x14ac:dyDescent="0.75">
      <c r="A1234" s="31">
        <v>1232</v>
      </c>
      <c r="B1234" s="237"/>
      <c r="C1234" s="236"/>
      <c r="D1234" s="236"/>
      <c r="E1234" s="238"/>
      <c r="F1234" s="238"/>
      <c r="G1234" s="253" t="str">
        <f t="shared" si="138"/>
        <v/>
      </c>
      <c r="H1234" s="31" t="str">
        <f>IF(AND(B1234=H$1),LOOKUP(9.99999999999999E+307,$H$2:H1233)+1,"")</f>
        <v/>
      </c>
      <c r="I1234" s="31" t="str">
        <f>IF(AND(B1234=I$1),LOOKUP(9.99999999999999E+307,$I$2:I1233)+1,"")</f>
        <v/>
      </c>
      <c r="J1234" s="31">
        <f>IF(AND(B1234=J$1),LOOKUP(9.99999999999999E+307,$J$2:J1233)+1,"")</f>
        <v>1068</v>
      </c>
      <c r="K1234" s="31">
        <f>IF(AND(B1234=K$1),LOOKUP(9.99999999999999E+307,$K$2:K1233)+1,"")</f>
        <v>1068</v>
      </c>
      <c r="L1234" s="31">
        <f>IF(AND(B1234=L$1),LOOKUP(9.99999999999999E+307,$L$2:L1233)+1,"")</f>
        <v>1068</v>
      </c>
      <c r="M1234" s="31">
        <f>IF(AND(B1234=M$1),LOOKUP(9.99999999999999E+307,$M$2:M1233)+1,"")</f>
        <v>1068</v>
      </c>
      <c r="N1234" s="31" t="e">
        <f>IF(AND(B1234=N$1),LOOKUP(9.99999999999999E+307,$N$2:N1233)+1,"")</f>
        <v>#REF!</v>
      </c>
      <c r="O1234" s="31" t="e">
        <f>IF(AND($B1234=O$1),LOOKUP(9.99999999999999E+307,$O$2:O1233)+1,"")</f>
        <v>#REF!</v>
      </c>
      <c r="P1234" s="31" t="e">
        <f>IF(AND($B1234=P$1),LOOKUP(9.99999999999999E+307,$P$2:P1233)+1,"")</f>
        <v>#REF!</v>
      </c>
      <c r="Q1234" s="31" t="e">
        <f>IF(AND($B1234=Q$1),LOOKUP(9.99999999999999E+307,$Q$2:Q1233)+1,"")</f>
        <v>#REF!</v>
      </c>
      <c r="R1234" s="31">
        <f>IF(AND($B1234=R$1),LOOKUP(9.99999999999999E+307,$R$2:R1233)+1,"")</f>
        <v>1068</v>
      </c>
      <c r="S1234" s="31">
        <f>IF(AND($B1234=S$1),LOOKUP(9.99999999999999E+307,$S$2:S1233)+1,"")</f>
        <v>1068</v>
      </c>
      <c r="T1234" s="265"/>
      <c r="U1234" s="265"/>
      <c r="V1234" s="265"/>
      <c r="AA1234" s="254" t="str">
        <f t="shared" si="139"/>
        <v/>
      </c>
      <c r="AB1234" s="254" t="str">
        <f t="shared" si="140"/>
        <v/>
      </c>
      <c r="AC1234" s="255">
        <f t="shared" si="136"/>
        <v>0</v>
      </c>
      <c r="AD1234" s="255">
        <f t="shared" si="137"/>
        <v>3836</v>
      </c>
      <c r="AE1234" s="256" t="str">
        <f t="shared" si="141"/>
        <v/>
      </c>
      <c r="AF1234" s="252" t="str">
        <f t="shared" si="135"/>
        <v>-</v>
      </c>
    </row>
    <row r="1235" spans="1:32" ht="20.149999999999999" customHeight="1" x14ac:dyDescent="0.75">
      <c r="A1235" s="31">
        <v>1233</v>
      </c>
      <c r="B1235" s="237"/>
      <c r="C1235" s="236"/>
      <c r="D1235" s="236"/>
      <c r="E1235" s="238"/>
      <c r="F1235" s="238"/>
      <c r="G1235" s="253" t="str">
        <f t="shared" si="138"/>
        <v/>
      </c>
      <c r="H1235" s="31" t="str">
        <f>IF(AND(B1235=H$1),LOOKUP(9.99999999999999E+307,$H$2:H1234)+1,"")</f>
        <v/>
      </c>
      <c r="I1235" s="31" t="str">
        <f>IF(AND(B1235=I$1),LOOKUP(9.99999999999999E+307,$I$2:I1234)+1,"")</f>
        <v/>
      </c>
      <c r="J1235" s="31">
        <f>IF(AND(B1235=J$1),LOOKUP(9.99999999999999E+307,$J$2:J1234)+1,"")</f>
        <v>1069</v>
      </c>
      <c r="K1235" s="31">
        <f>IF(AND(B1235=K$1),LOOKUP(9.99999999999999E+307,$K$2:K1234)+1,"")</f>
        <v>1069</v>
      </c>
      <c r="L1235" s="31">
        <f>IF(AND(B1235=L$1),LOOKUP(9.99999999999999E+307,$L$2:L1234)+1,"")</f>
        <v>1069</v>
      </c>
      <c r="M1235" s="31">
        <f>IF(AND(B1235=M$1),LOOKUP(9.99999999999999E+307,$M$2:M1234)+1,"")</f>
        <v>1069</v>
      </c>
      <c r="N1235" s="31" t="e">
        <f>IF(AND(B1235=N$1),LOOKUP(9.99999999999999E+307,$N$2:N1234)+1,"")</f>
        <v>#REF!</v>
      </c>
      <c r="O1235" s="31" t="e">
        <f>IF(AND($B1235=O$1),LOOKUP(9.99999999999999E+307,$O$2:O1234)+1,"")</f>
        <v>#REF!</v>
      </c>
      <c r="P1235" s="31" t="e">
        <f>IF(AND($B1235=P$1),LOOKUP(9.99999999999999E+307,$P$2:P1234)+1,"")</f>
        <v>#REF!</v>
      </c>
      <c r="Q1235" s="31" t="e">
        <f>IF(AND($B1235=Q$1),LOOKUP(9.99999999999999E+307,$Q$2:Q1234)+1,"")</f>
        <v>#REF!</v>
      </c>
      <c r="R1235" s="31">
        <f>IF(AND($B1235=R$1),LOOKUP(9.99999999999999E+307,$R$2:R1234)+1,"")</f>
        <v>1069</v>
      </c>
      <c r="S1235" s="31">
        <f>IF(AND($B1235=S$1),LOOKUP(9.99999999999999E+307,$S$2:S1234)+1,"")</f>
        <v>1069</v>
      </c>
      <c r="T1235" s="265"/>
      <c r="U1235" s="265"/>
      <c r="V1235" s="265"/>
      <c r="AA1235" s="254" t="str">
        <f t="shared" si="139"/>
        <v/>
      </c>
      <c r="AB1235" s="254" t="str">
        <f t="shared" si="140"/>
        <v/>
      </c>
      <c r="AC1235" s="255">
        <f t="shared" si="136"/>
        <v>0</v>
      </c>
      <c r="AD1235" s="255">
        <f t="shared" si="137"/>
        <v>3836</v>
      </c>
      <c r="AE1235" s="256" t="str">
        <f t="shared" si="141"/>
        <v/>
      </c>
      <c r="AF1235" s="252" t="str">
        <f t="shared" si="135"/>
        <v>-</v>
      </c>
    </row>
    <row r="1236" spans="1:32" ht="20.149999999999999" customHeight="1" x14ac:dyDescent="0.75">
      <c r="A1236" s="31">
        <v>1234</v>
      </c>
      <c r="B1236" s="237"/>
      <c r="C1236" s="236"/>
      <c r="D1236" s="236"/>
      <c r="E1236" s="238"/>
      <c r="F1236" s="238"/>
      <c r="G1236" s="253" t="str">
        <f t="shared" si="138"/>
        <v/>
      </c>
      <c r="H1236" s="31" t="str">
        <f>IF(AND(B1236=H$1),LOOKUP(9.99999999999999E+307,$H$2:H1235)+1,"")</f>
        <v/>
      </c>
      <c r="I1236" s="31" t="str">
        <f>IF(AND(B1236=I$1),LOOKUP(9.99999999999999E+307,$I$2:I1235)+1,"")</f>
        <v/>
      </c>
      <c r="J1236" s="31">
        <f>IF(AND(B1236=J$1),LOOKUP(9.99999999999999E+307,$J$2:J1235)+1,"")</f>
        <v>1070</v>
      </c>
      <c r="K1236" s="31">
        <f>IF(AND(B1236=K$1),LOOKUP(9.99999999999999E+307,$K$2:K1235)+1,"")</f>
        <v>1070</v>
      </c>
      <c r="L1236" s="31">
        <f>IF(AND(B1236=L$1),LOOKUP(9.99999999999999E+307,$L$2:L1235)+1,"")</f>
        <v>1070</v>
      </c>
      <c r="M1236" s="31">
        <f>IF(AND(B1236=M$1),LOOKUP(9.99999999999999E+307,$M$2:M1235)+1,"")</f>
        <v>1070</v>
      </c>
      <c r="N1236" s="31" t="e">
        <f>IF(AND(B1236=N$1),LOOKUP(9.99999999999999E+307,$N$2:N1235)+1,"")</f>
        <v>#REF!</v>
      </c>
      <c r="O1236" s="31" t="e">
        <f>IF(AND($B1236=O$1),LOOKUP(9.99999999999999E+307,$O$2:O1235)+1,"")</f>
        <v>#REF!</v>
      </c>
      <c r="P1236" s="31" t="e">
        <f>IF(AND($B1236=P$1),LOOKUP(9.99999999999999E+307,$P$2:P1235)+1,"")</f>
        <v>#REF!</v>
      </c>
      <c r="Q1236" s="31" t="e">
        <f>IF(AND($B1236=Q$1),LOOKUP(9.99999999999999E+307,$Q$2:Q1235)+1,"")</f>
        <v>#REF!</v>
      </c>
      <c r="R1236" s="31">
        <f>IF(AND($B1236=R$1),LOOKUP(9.99999999999999E+307,$R$2:R1235)+1,"")</f>
        <v>1070</v>
      </c>
      <c r="S1236" s="31">
        <f>IF(AND($B1236=S$1),LOOKUP(9.99999999999999E+307,$S$2:S1235)+1,"")</f>
        <v>1070</v>
      </c>
      <c r="T1236" s="265"/>
      <c r="U1236" s="265"/>
      <c r="V1236" s="265"/>
      <c r="AA1236" s="254" t="str">
        <f t="shared" si="139"/>
        <v/>
      </c>
      <c r="AB1236" s="254" t="str">
        <f t="shared" si="140"/>
        <v/>
      </c>
      <c r="AC1236" s="255">
        <f t="shared" si="136"/>
        <v>0</v>
      </c>
      <c r="AD1236" s="255">
        <f t="shared" si="137"/>
        <v>3836</v>
      </c>
      <c r="AE1236" s="256" t="str">
        <f t="shared" si="141"/>
        <v/>
      </c>
      <c r="AF1236" s="252" t="str">
        <f t="shared" si="135"/>
        <v>-</v>
      </c>
    </row>
    <row r="1237" spans="1:32" ht="20.149999999999999" customHeight="1" x14ac:dyDescent="0.75">
      <c r="A1237" s="31">
        <v>1235</v>
      </c>
      <c r="B1237" s="237"/>
      <c r="C1237" s="236"/>
      <c r="D1237" s="236"/>
      <c r="E1237" s="238"/>
      <c r="F1237" s="238"/>
      <c r="G1237" s="253" t="str">
        <f t="shared" si="138"/>
        <v/>
      </c>
      <c r="H1237" s="31" t="str">
        <f>IF(AND(B1237=H$1),LOOKUP(9.99999999999999E+307,$H$2:H1236)+1,"")</f>
        <v/>
      </c>
      <c r="I1237" s="31" t="str">
        <f>IF(AND(B1237=I$1),LOOKUP(9.99999999999999E+307,$I$2:I1236)+1,"")</f>
        <v/>
      </c>
      <c r="J1237" s="31">
        <f>IF(AND(B1237=J$1),LOOKUP(9.99999999999999E+307,$J$2:J1236)+1,"")</f>
        <v>1071</v>
      </c>
      <c r="K1237" s="31">
        <f>IF(AND(B1237=K$1),LOOKUP(9.99999999999999E+307,$K$2:K1236)+1,"")</f>
        <v>1071</v>
      </c>
      <c r="L1237" s="31">
        <f>IF(AND(B1237=L$1),LOOKUP(9.99999999999999E+307,$L$2:L1236)+1,"")</f>
        <v>1071</v>
      </c>
      <c r="M1237" s="31">
        <f>IF(AND(B1237=M$1),LOOKUP(9.99999999999999E+307,$M$2:M1236)+1,"")</f>
        <v>1071</v>
      </c>
      <c r="N1237" s="31" t="e">
        <f>IF(AND(B1237=N$1),LOOKUP(9.99999999999999E+307,$N$2:N1236)+1,"")</f>
        <v>#REF!</v>
      </c>
      <c r="O1237" s="31" t="e">
        <f>IF(AND($B1237=O$1),LOOKUP(9.99999999999999E+307,$O$2:O1236)+1,"")</f>
        <v>#REF!</v>
      </c>
      <c r="P1237" s="31" t="e">
        <f>IF(AND($B1237=P$1),LOOKUP(9.99999999999999E+307,$P$2:P1236)+1,"")</f>
        <v>#REF!</v>
      </c>
      <c r="Q1237" s="31" t="e">
        <f>IF(AND($B1237=Q$1),LOOKUP(9.99999999999999E+307,$Q$2:Q1236)+1,"")</f>
        <v>#REF!</v>
      </c>
      <c r="R1237" s="31">
        <f>IF(AND($B1237=R$1),LOOKUP(9.99999999999999E+307,$R$2:R1236)+1,"")</f>
        <v>1071</v>
      </c>
      <c r="S1237" s="31">
        <f>IF(AND($B1237=S$1),LOOKUP(9.99999999999999E+307,$S$2:S1236)+1,"")</f>
        <v>1071</v>
      </c>
      <c r="T1237" s="265"/>
      <c r="U1237" s="265"/>
      <c r="V1237" s="265"/>
      <c r="AA1237" s="254" t="str">
        <f t="shared" si="139"/>
        <v/>
      </c>
      <c r="AB1237" s="254" t="str">
        <f t="shared" si="140"/>
        <v/>
      </c>
      <c r="AC1237" s="255">
        <f t="shared" si="136"/>
        <v>0</v>
      </c>
      <c r="AD1237" s="255">
        <f t="shared" si="137"/>
        <v>3836</v>
      </c>
      <c r="AE1237" s="256" t="str">
        <f t="shared" si="141"/>
        <v/>
      </c>
      <c r="AF1237" s="252" t="str">
        <f t="shared" si="135"/>
        <v>-</v>
      </c>
    </row>
    <row r="1238" spans="1:32" ht="20.149999999999999" customHeight="1" x14ac:dyDescent="0.75">
      <c r="A1238" s="31">
        <v>1236</v>
      </c>
      <c r="B1238" s="237"/>
      <c r="C1238" s="236"/>
      <c r="D1238" s="236"/>
      <c r="E1238" s="238"/>
      <c r="F1238" s="238"/>
      <c r="G1238" s="253" t="str">
        <f t="shared" si="138"/>
        <v/>
      </c>
      <c r="H1238" s="31" t="str">
        <f>IF(AND(B1238=H$1),LOOKUP(9.99999999999999E+307,$H$2:H1237)+1,"")</f>
        <v/>
      </c>
      <c r="I1238" s="31" t="str">
        <f>IF(AND(B1238=I$1),LOOKUP(9.99999999999999E+307,$I$2:I1237)+1,"")</f>
        <v/>
      </c>
      <c r="J1238" s="31">
        <f>IF(AND(B1238=J$1),LOOKUP(9.99999999999999E+307,$J$2:J1237)+1,"")</f>
        <v>1072</v>
      </c>
      <c r="K1238" s="31">
        <f>IF(AND(B1238=K$1),LOOKUP(9.99999999999999E+307,$K$2:K1237)+1,"")</f>
        <v>1072</v>
      </c>
      <c r="L1238" s="31">
        <f>IF(AND(B1238=L$1),LOOKUP(9.99999999999999E+307,$L$2:L1237)+1,"")</f>
        <v>1072</v>
      </c>
      <c r="M1238" s="31">
        <f>IF(AND(B1238=M$1),LOOKUP(9.99999999999999E+307,$M$2:M1237)+1,"")</f>
        <v>1072</v>
      </c>
      <c r="N1238" s="31" t="e">
        <f>IF(AND(B1238=N$1),LOOKUP(9.99999999999999E+307,$N$2:N1237)+1,"")</f>
        <v>#REF!</v>
      </c>
      <c r="O1238" s="31" t="e">
        <f>IF(AND($B1238=O$1),LOOKUP(9.99999999999999E+307,$O$2:O1237)+1,"")</f>
        <v>#REF!</v>
      </c>
      <c r="P1238" s="31" t="e">
        <f>IF(AND($B1238=P$1),LOOKUP(9.99999999999999E+307,$P$2:P1237)+1,"")</f>
        <v>#REF!</v>
      </c>
      <c r="Q1238" s="31" t="e">
        <f>IF(AND($B1238=Q$1),LOOKUP(9.99999999999999E+307,$Q$2:Q1237)+1,"")</f>
        <v>#REF!</v>
      </c>
      <c r="R1238" s="31">
        <f>IF(AND($B1238=R$1),LOOKUP(9.99999999999999E+307,$R$2:R1237)+1,"")</f>
        <v>1072</v>
      </c>
      <c r="S1238" s="31">
        <f>IF(AND($B1238=S$1),LOOKUP(9.99999999999999E+307,$S$2:S1237)+1,"")</f>
        <v>1072</v>
      </c>
      <c r="T1238" s="265"/>
      <c r="U1238" s="265"/>
      <c r="V1238" s="265"/>
      <c r="AA1238" s="254" t="str">
        <f t="shared" si="139"/>
        <v/>
      </c>
      <c r="AB1238" s="254" t="str">
        <f t="shared" si="140"/>
        <v/>
      </c>
      <c r="AC1238" s="255">
        <f t="shared" si="136"/>
        <v>0</v>
      </c>
      <c r="AD1238" s="255">
        <f t="shared" si="137"/>
        <v>3836</v>
      </c>
      <c r="AE1238" s="256" t="str">
        <f t="shared" si="141"/>
        <v/>
      </c>
      <c r="AF1238" s="252" t="str">
        <f t="shared" si="135"/>
        <v>-</v>
      </c>
    </row>
    <row r="1239" spans="1:32" ht="20.149999999999999" customHeight="1" x14ac:dyDescent="0.75">
      <c r="A1239" s="31">
        <v>1237</v>
      </c>
      <c r="B1239" s="237"/>
      <c r="C1239" s="236"/>
      <c r="D1239" s="236"/>
      <c r="E1239" s="238"/>
      <c r="F1239" s="238"/>
      <c r="G1239" s="253" t="str">
        <f t="shared" si="138"/>
        <v/>
      </c>
      <c r="H1239" s="31" t="str">
        <f>IF(AND(B1239=H$1),LOOKUP(9.99999999999999E+307,$H$2:H1238)+1,"")</f>
        <v/>
      </c>
      <c r="I1239" s="31" t="str">
        <f>IF(AND(B1239=I$1),LOOKUP(9.99999999999999E+307,$I$2:I1238)+1,"")</f>
        <v/>
      </c>
      <c r="J1239" s="31">
        <f>IF(AND(B1239=J$1),LOOKUP(9.99999999999999E+307,$J$2:J1238)+1,"")</f>
        <v>1073</v>
      </c>
      <c r="K1239" s="31">
        <f>IF(AND(B1239=K$1),LOOKUP(9.99999999999999E+307,$K$2:K1238)+1,"")</f>
        <v>1073</v>
      </c>
      <c r="L1239" s="31">
        <f>IF(AND(B1239=L$1),LOOKUP(9.99999999999999E+307,$L$2:L1238)+1,"")</f>
        <v>1073</v>
      </c>
      <c r="M1239" s="31">
        <f>IF(AND(B1239=M$1),LOOKUP(9.99999999999999E+307,$M$2:M1238)+1,"")</f>
        <v>1073</v>
      </c>
      <c r="N1239" s="31" t="e">
        <f>IF(AND(B1239=N$1),LOOKUP(9.99999999999999E+307,$N$2:N1238)+1,"")</f>
        <v>#REF!</v>
      </c>
      <c r="O1239" s="31" t="e">
        <f>IF(AND($B1239=O$1),LOOKUP(9.99999999999999E+307,$O$2:O1238)+1,"")</f>
        <v>#REF!</v>
      </c>
      <c r="P1239" s="31" t="e">
        <f>IF(AND($B1239=P$1),LOOKUP(9.99999999999999E+307,$P$2:P1238)+1,"")</f>
        <v>#REF!</v>
      </c>
      <c r="Q1239" s="31" t="e">
        <f>IF(AND($B1239=Q$1),LOOKUP(9.99999999999999E+307,$Q$2:Q1238)+1,"")</f>
        <v>#REF!</v>
      </c>
      <c r="R1239" s="31">
        <f>IF(AND($B1239=R$1),LOOKUP(9.99999999999999E+307,$R$2:R1238)+1,"")</f>
        <v>1073</v>
      </c>
      <c r="S1239" s="31">
        <f>IF(AND($B1239=S$1),LOOKUP(9.99999999999999E+307,$S$2:S1238)+1,"")</f>
        <v>1073</v>
      </c>
      <c r="T1239" s="265"/>
      <c r="U1239" s="265"/>
      <c r="V1239" s="265"/>
      <c r="AA1239" s="254" t="str">
        <f t="shared" si="139"/>
        <v/>
      </c>
      <c r="AB1239" s="254" t="str">
        <f t="shared" si="140"/>
        <v/>
      </c>
      <c r="AC1239" s="255">
        <f t="shared" si="136"/>
        <v>0</v>
      </c>
      <c r="AD1239" s="255">
        <f t="shared" si="137"/>
        <v>3836</v>
      </c>
      <c r="AE1239" s="256" t="str">
        <f t="shared" si="141"/>
        <v/>
      </c>
      <c r="AF1239" s="252" t="str">
        <f t="shared" si="135"/>
        <v>-</v>
      </c>
    </row>
    <row r="1240" spans="1:32" ht="20.149999999999999" customHeight="1" x14ac:dyDescent="0.75">
      <c r="A1240" s="31">
        <v>1238</v>
      </c>
      <c r="B1240" s="237"/>
      <c r="C1240" s="236"/>
      <c r="D1240" s="236"/>
      <c r="E1240" s="238"/>
      <c r="F1240" s="238"/>
      <c r="G1240" s="253" t="str">
        <f t="shared" si="138"/>
        <v/>
      </c>
      <c r="H1240" s="31" t="str">
        <f>IF(AND(B1240=H$1),LOOKUP(9.99999999999999E+307,$H$2:H1239)+1,"")</f>
        <v/>
      </c>
      <c r="I1240" s="31" t="str">
        <f>IF(AND(B1240=I$1),LOOKUP(9.99999999999999E+307,$I$2:I1239)+1,"")</f>
        <v/>
      </c>
      <c r="J1240" s="31">
        <f>IF(AND(B1240=J$1),LOOKUP(9.99999999999999E+307,$J$2:J1239)+1,"")</f>
        <v>1074</v>
      </c>
      <c r="K1240" s="31">
        <f>IF(AND(B1240=K$1),LOOKUP(9.99999999999999E+307,$K$2:K1239)+1,"")</f>
        <v>1074</v>
      </c>
      <c r="L1240" s="31">
        <f>IF(AND(B1240=L$1),LOOKUP(9.99999999999999E+307,$L$2:L1239)+1,"")</f>
        <v>1074</v>
      </c>
      <c r="M1240" s="31">
        <f>IF(AND(B1240=M$1),LOOKUP(9.99999999999999E+307,$M$2:M1239)+1,"")</f>
        <v>1074</v>
      </c>
      <c r="N1240" s="31" t="e">
        <f>IF(AND(B1240=N$1),LOOKUP(9.99999999999999E+307,$N$2:N1239)+1,"")</f>
        <v>#REF!</v>
      </c>
      <c r="O1240" s="31" t="e">
        <f>IF(AND($B1240=O$1),LOOKUP(9.99999999999999E+307,$O$2:O1239)+1,"")</f>
        <v>#REF!</v>
      </c>
      <c r="P1240" s="31" t="e">
        <f>IF(AND($B1240=P$1),LOOKUP(9.99999999999999E+307,$P$2:P1239)+1,"")</f>
        <v>#REF!</v>
      </c>
      <c r="Q1240" s="31" t="e">
        <f>IF(AND($B1240=Q$1),LOOKUP(9.99999999999999E+307,$Q$2:Q1239)+1,"")</f>
        <v>#REF!</v>
      </c>
      <c r="R1240" s="31">
        <f>IF(AND($B1240=R$1),LOOKUP(9.99999999999999E+307,$R$2:R1239)+1,"")</f>
        <v>1074</v>
      </c>
      <c r="S1240" s="31">
        <f>IF(AND($B1240=S$1),LOOKUP(9.99999999999999E+307,$S$2:S1239)+1,"")</f>
        <v>1074</v>
      </c>
      <c r="T1240" s="265"/>
      <c r="U1240" s="265"/>
      <c r="V1240" s="265"/>
      <c r="AA1240" s="254" t="str">
        <f t="shared" si="139"/>
        <v/>
      </c>
      <c r="AB1240" s="254" t="str">
        <f t="shared" si="140"/>
        <v/>
      </c>
      <c r="AC1240" s="255">
        <f t="shared" si="136"/>
        <v>0</v>
      </c>
      <c r="AD1240" s="255">
        <f t="shared" si="137"/>
        <v>3836</v>
      </c>
      <c r="AE1240" s="256" t="str">
        <f t="shared" si="141"/>
        <v/>
      </c>
      <c r="AF1240" s="252" t="str">
        <f t="shared" si="135"/>
        <v>-</v>
      </c>
    </row>
    <row r="1241" spans="1:32" ht="20.149999999999999" customHeight="1" x14ac:dyDescent="0.75">
      <c r="A1241" s="31">
        <v>1239</v>
      </c>
      <c r="B1241" s="237"/>
      <c r="C1241" s="236"/>
      <c r="D1241" s="236"/>
      <c r="E1241" s="238"/>
      <c r="F1241" s="238"/>
      <c r="G1241" s="253" t="str">
        <f t="shared" si="138"/>
        <v/>
      </c>
      <c r="H1241" s="31" t="str">
        <f>IF(AND(B1241=H$1),LOOKUP(9.99999999999999E+307,$H$2:H1240)+1,"")</f>
        <v/>
      </c>
      <c r="I1241" s="31" t="str">
        <f>IF(AND(B1241=I$1),LOOKUP(9.99999999999999E+307,$I$2:I1240)+1,"")</f>
        <v/>
      </c>
      <c r="J1241" s="31">
        <f>IF(AND(B1241=J$1),LOOKUP(9.99999999999999E+307,$J$2:J1240)+1,"")</f>
        <v>1075</v>
      </c>
      <c r="K1241" s="31">
        <f>IF(AND(B1241=K$1),LOOKUP(9.99999999999999E+307,$K$2:K1240)+1,"")</f>
        <v>1075</v>
      </c>
      <c r="L1241" s="31">
        <f>IF(AND(B1241=L$1),LOOKUP(9.99999999999999E+307,$L$2:L1240)+1,"")</f>
        <v>1075</v>
      </c>
      <c r="M1241" s="31">
        <f>IF(AND(B1241=M$1),LOOKUP(9.99999999999999E+307,$M$2:M1240)+1,"")</f>
        <v>1075</v>
      </c>
      <c r="N1241" s="31" t="e">
        <f>IF(AND(B1241=N$1),LOOKUP(9.99999999999999E+307,$N$2:N1240)+1,"")</f>
        <v>#REF!</v>
      </c>
      <c r="O1241" s="31" t="e">
        <f>IF(AND($B1241=O$1),LOOKUP(9.99999999999999E+307,$O$2:O1240)+1,"")</f>
        <v>#REF!</v>
      </c>
      <c r="P1241" s="31" t="e">
        <f>IF(AND($B1241=P$1),LOOKUP(9.99999999999999E+307,$P$2:P1240)+1,"")</f>
        <v>#REF!</v>
      </c>
      <c r="Q1241" s="31" t="e">
        <f>IF(AND($B1241=Q$1),LOOKUP(9.99999999999999E+307,$Q$2:Q1240)+1,"")</f>
        <v>#REF!</v>
      </c>
      <c r="R1241" s="31">
        <f>IF(AND($B1241=R$1),LOOKUP(9.99999999999999E+307,$R$2:R1240)+1,"")</f>
        <v>1075</v>
      </c>
      <c r="S1241" s="31">
        <f>IF(AND($B1241=S$1),LOOKUP(9.99999999999999E+307,$S$2:S1240)+1,"")</f>
        <v>1075</v>
      </c>
      <c r="T1241" s="265"/>
      <c r="U1241" s="265"/>
      <c r="V1241" s="265"/>
      <c r="AA1241" s="254" t="str">
        <f t="shared" si="139"/>
        <v/>
      </c>
      <c r="AB1241" s="254" t="str">
        <f t="shared" si="140"/>
        <v/>
      </c>
      <c r="AC1241" s="255">
        <f t="shared" si="136"/>
        <v>0</v>
      </c>
      <c r="AD1241" s="255">
        <f t="shared" si="137"/>
        <v>3836</v>
      </c>
      <c r="AE1241" s="256" t="str">
        <f t="shared" si="141"/>
        <v/>
      </c>
      <c r="AF1241" s="252" t="str">
        <f t="shared" si="135"/>
        <v>-</v>
      </c>
    </row>
    <row r="1242" spans="1:32" ht="20.149999999999999" customHeight="1" x14ac:dyDescent="0.75">
      <c r="A1242" s="31">
        <v>1240</v>
      </c>
      <c r="B1242" s="237"/>
      <c r="C1242" s="236"/>
      <c r="D1242" s="236"/>
      <c r="E1242" s="238"/>
      <c r="F1242" s="238"/>
      <c r="G1242" s="253" t="str">
        <f t="shared" si="138"/>
        <v/>
      </c>
      <c r="H1242" s="31" t="str">
        <f>IF(AND(B1242=H$1),LOOKUP(9.99999999999999E+307,$H$2:H1241)+1,"")</f>
        <v/>
      </c>
      <c r="I1242" s="31" t="str">
        <f>IF(AND(B1242=I$1),LOOKUP(9.99999999999999E+307,$I$2:I1241)+1,"")</f>
        <v/>
      </c>
      <c r="J1242" s="31">
        <f>IF(AND(B1242=J$1),LOOKUP(9.99999999999999E+307,$J$2:J1241)+1,"")</f>
        <v>1076</v>
      </c>
      <c r="K1242" s="31">
        <f>IF(AND(B1242=K$1),LOOKUP(9.99999999999999E+307,$K$2:K1241)+1,"")</f>
        <v>1076</v>
      </c>
      <c r="L1242" s="31">
        <f>IF(AND(B1242=L$1),LOOKUP(9.99999999999999E+307,$L$2:L1241)+1,"")</f>
        <v>1076</v>
      </c>
      <c r="M1242" s="31">
        <f>IF(AND(B1242=M$1),LOOKUP(9.99999999999999E+307,$M$2:M1241)+1,"")</f>
        <v>1076</v>
      </c>
      <c r="N1242" s="31" t="e">
        <f>IF(AND(B1242=N$1),LOOKUP(9.99999999999999E+307,$N$2:N1241)+1,"")</f>
        <v>#REF!</v>
      </c>
      <c r="O1242" s="31" t="e">
        <f>IF(AND($B1242=O$1),LOOKUP(9.99999999999999E+307,$O$2:O1241)+1,"")</f>
        <v>#REF!</v>
      </c>
      <c r="P1242" s="31" t="e">
        <f>IF(AND($B1242=P$1),LOOKUP(9.99999999999999E+307,$P$2:P1241)+1,"")</f>
        <v>#REF!</v>
      </c>
      <c r="Q1242" s="31" t="e">
        <f>IF(AND($B1242=Q$1),LOOKUP(9.99999999999999E+307,$Q$2:Q1241)+1,"")</f>
        <v>#REF!</v>
      </c>
      <c r="R1242" s="31">
        <f>IF(AND($B1242=R$1),LOOKUP(9.99999999999999E+307,$R$2:R1241)+1,"")</f>
        <v>1076</v>
      </c>
      <c r="S1242" s="31">
        <f>IF(AND($B1242=S$1),LOOKUP(9.99999999999999E+307,$S$2:S1241)+1,"")</f>
        <v>1076</v>
      </c>
      <c r="T1242" s="265"/>
      <c r="U1242" s="265"/>
      <c r="V1242" s="265"/>
      <c r="AA1242" s="254" t="str">
        <f t="shared" si="139"/>
        <v/>
      </c>
      <c r="AB1242" s="254" t="str">
        <f t="shared" si="140"/>
        <v/>
      </c>
      <c r="AC1242" s="255">
        <f t="shared" si="136"/>
        <v>0</v>
      </c>
      <c r="AD1242" s="255">
        <f t="shared" si="137"/>
        <v>3836</v>
      </c>
      <c r="AE1242" s="256" t="str">
        <f t="shared" si="141"/>
        <v/>
      </c>
      <c r="AF1242" s="252" t="str">
        <f t="shared" si="135"/>
        <v>-</v>
      </c>
    </row>
    <row r="1243" spans="1:32" ht="20.149999999999999" customHeight="1" x14ac:dyDescent="0.75">
      <c r="A1243" s="31">
        <v>1241</v>
      </c>
      <c r="B1243" s="237"/>
      <c r="C1243" s="236"/>
      <c r="D1243" s="236"/>
      <c r="E1243" s="238"/>
      <c r="F1243" s="238"/>
      <c r="G1243" s="253" t="str">
        <f t="shared" si="138"/>
        <v/>
      </c>
      <c r="H1243" s="31" t="str">
        <f>IF(AND(B1243=H$1),LOOKUP(9.99999999999999E+307,$H$2:H1242)+1,"")</f>
        <v/>
      </c>
      <c r="I1243" s="31" t="str">
        <f>IF(AND(B1243=I$1),LOOKUP(9.99999999999999E+307,$I$2:I1242)+1,"")</f>
        <v/>
      </c>
      <c r="J1243" s="31">
        <f>IF(AND(B1243=J$1),LOOKUP(9.99999999999999E+307,$J$2:J1242)+1,"")</f>
        <v>1077</v>
      </c>
      <c r="K1243" s="31">
        <f>IF(AND(B1243=K$1),LOOKUP(9.99999999999999E+307,$K$2:K1242)+1,"")</f>
        <v>1077</v>
      </c>
      <c r="L1243" s="31">
        <f>IF(AND(B1243=L$1),LOOKUP(9.99999999999999E+307,$L$2:L1242)+1,"")</f>
        <v>1077</v>
      </c>
      <c r="M1243" s="31">
        <f>IF(AND(B1243=M$1),LOOKUP(9.99999999999999E+307,$M$2:M1242)+1,"")</f>
        <v>1077</v>
      </c>
      <c r="N1243" s="31" t="e">
        <f>IF(AND(B1243=N$1),LOOKUP(9.99999999999999E+307,$N$2:N1242)+1,"")</f>
        <v>#REF!</v>
      </c>
      <c r="O1243" s="31" t="e">
        <f>IF(AND($B1243=O$1),LOOKUP(9.99999999999999E+307,$O$2:O1242)+1,"")</f>
        <v>#REF!</v>
      </c>
      <c r="P1243" s="31" t="e">
        <f>IF(AND($B1243=P$1),LOOKUP(9.99999999999999E+307,$P$2:P1242)+1,"")</f>
        <v>#REF!</v>
      </c>
      <c r="Q1243" s="31" t="e">
        <f>IF(AND($B1243=Q$1),LOOKUP(9.99999999999999E+307,$Q$2:Q1242)+1,"")</f>
        <v>#REF!</v>
      </c>
      <c r="R1243" s="31">
        <f>IF(AND($B1243=R$1),LOOKUP(9.99999999999999E+307,$R$2:R1242)+1,"")</f>
        <v>1077</v>
      </c>
      <c r="S1243" s="31">
        <f>IF(AND($B1243=S$1),LOOKUP(9.99999999999999E+307,$S$2:S1242)+1,"")</f>
        <v>1077</v>
      </c>
      <c r="T1243" s="265"/>
      <c r="U1243" s="265"/>
      <c r="V1243" s="265"/>
      <c r="AA1243" s="254" t="str">
        <f t="shared" si="139"/>
        <v/>
      </c>
      <c r="AB1243" s="254" t="str">
        <f t="shared" si="140"/>
        <v/>
      </c>
      <c r="AC1243" s="255">
        <f t="shared" si="136"/>
        <v>0</v>
      </c>
      <c r="AD1243" s="255">
        <f t="shared" si="137"/>
        <v>3836</v>
      </c>
      <c r="AE1243" s="256" t="str">
        <f t="shared" si="141"/>
        <v/>
      </c>
      <c r="AF1243" s="252" t="str">
        <f t="shared" si="135"/>
        <v>-</v>
      </c>
    </row>
    <row r="1244" spans="1:32" ht="20.149999999999999" customHeight="1" x14ac:dyDescent="0.75">
      <c r="A1244" s="31">
        <v>1242</v>
      </c>
      <c r="B1244" s="237"/>
      <c r="C1244" s="236"/>
      <c r="D1244" s="236"/>
      <c r="E1244" s="238"/>
      <c r="F1244" s="238"/>
      <c r="G1244" s="253" t="str">
        <f t="shared" si="138"/>
        <v/>
      </c>
      <c r="H1244" s="31" t="str">
        <f>IF(AND(B1244=H$1),LOOKUP(9.99999999999999E+307,$H$2:H1243)+1,"")</f>
        <v/>
      </c>
      <c r="I1244" s="31" t="str">
        <f>IF(AND(B1244=I$1),LOOKUP(9.99999999999999E+307,$I$2:I1243)+1,"")</f>
        <v/>
      </c>
      <c r="J1244" s="31">
        <f>IF(AND(B1244=J$1),LOOKUP(9.99999999999999E+307,$J$2:J1243)+1,"")</f>
        <v>1078</v>
      </c>
      <c r="K1244" s="31">
        <f>IF(AND(B1244=K$1),LOOKUP(9.99999999999999E+307,$K$2:K1243)+1,"")</f>
        <v>1078</v>
      </c>
      <c r="L1244" s="31">
        <f>IF(AND(B1244=L$1),LOOKUP(9.99999999999999E+307,$L$2:L1243)+1,"")</f>
        <v>1078</v>
      </c>
      <c r="M1244" s="31">
        <f>IF(AND(B1244=M$1),LOOKUP(9.99999999999999E+307,$M$2:M1243)+1,"")</f>
        <v>1078</v>
      </c>
      <c r="N1244" s="31" t="e">
        <f>IF(AND(B1244=N$1),LOOKUP(9.99999999999999E+307,$N$2:N1243)+1,"")</f>
        <v>#REF!</v>
      </c>
      <c r="O1244" s="31" t="e">
        <f>IF(AND($B1244=O$1),LOOKUP(9.99999999999999E+307,$O$2:O1243)+1,"")</f>
        <v>#REF!</v>
      </c>
      <c r="P1244" s="31" t="e">
        <f>IF(AND($B1244=P$1),LOOKUP(9.99999999999999E+307,$P$2:P1243)+1,"")</f>
        <v>#REF!</v>
      </c>
      <c r="Q1244" s="31" t="e">
        <f>IF(AND($B1244=Q$1),LOOKUP(9.99999999999999E+307,$Q$2:Q1243)+1,"")</f>
        <v>#REF!</v>
      </c>
      <c r="R1244" s="31">
        <f>IF(AND($B1244=R$1),LOOKUP(9.99999999999999E+307,$R$2:R1243)+1,"")</f>
        <v>1078</v>
      </c>
      <c r="S1244" s="31">
        <f>IF(AND($B1244=S$1),LOOKUP(9.99999999999999E+307,$S$2:S1243)+1,"")</f>
        <v>1078</v>
      </c>
      <c r="T1244" s="265"/>
      <c r="U1244" s="265"/>
      <c r="V1244" s="265"/>
      <c r="AA1244" s="254" t="str">
        <f t="shared" si="139"/>
        <v/>
      </c>
      <c r="AB1244" s="254" t="str">
        <f t="shared" si="140"/>
        <v/>
      </c>
      <c r="AC1244" s="255">
        <f t="shared" si="136"/>
        <v>0</v>
      </c>
      <c r="AD1244" s="255">
        <f t="shared" si="137"/>
        <v>3836</v>
      </c>
      <c r="AE1244" s="256" t="str">
        <f t="shared" si="141"/>
        <v/>
      </c>
      <c r="AF1244" s="252" t="str">
        <f t="shared" si="135"/>
        <v>-</v>
      </c>
    </row>
    <row r="1245" spans="1:32" ht="20.149999999999999" customHeight="1" x14ac:dyDescent="0.75">
      <c r="A1245" s="31">
        <v>1243</v>
      </c>
      <c r="B1245" s="237"/>
      <c r="C1245" s="236"/>
      <c r="D1245" s="236"/>
      <c r="E1245" s="238"/>
      <c r="F1245" s="238"/>
      <c r="G1245" s="253" t="str">
        <f t="shared" si="138"/>
        <v/>
      </c>
      <c r="H1245" s="31" t="str">
        <f>IF(AND(B1245=H$1),LOOKUP(9.99999999999999E+307,$H$2:H1244)+1,"")</f>
        <v/>
      </c>
      <c r="I1245" s="31" t="str">
        <f>IF(AND(B1245=I$1),LOOKUP(9.99999999999999E+307,$I$2:I1244)+1,"")</f>
        <v/>
      </c>
      <c r="J1245" s="31">
        <f>IF(AND(B1245=J$1),LOOKUP(9.99999999999999E+307,$J$2:J1244)+1,"")</f>
        <v>1079</v>
      </c>
      <c r="K1245" s="31">
        <f>IF(AND(B1245=K$1),LOOKUP(9.99999999999999E+307,$K$2:K1244)+1,"")</f>
        <v>1079</v>
      </c>
      <c r="L1245" s="31">
        <f>IF(AND(B1245=L$1),LOOKUP(9.99999999999999E+307,$L$2:L1244)+1,"")</f>
        <v>1079</v>
      </c>
      <c r="M1245" s="31">
        <f>IF(AND(B1245=M$1),LOOKUP(9.99999999999999E+307,$M$2:M1244)+1,"")</f>
        <v>1079</v>
      </c>
      <c r="N1245" s="31" t="e">
        <f>IF(AND(B1245=N$1),LOOKUP(9.99999999999999E+307,$N$2:N1244)+1,"")</f>
        <v>#REF!</v>
      </c>
      <c r="O1245" s="31" t="e">
        <f>IF(AND($B1245=O$1),LOOKUP(9.99999999999999E+307,$O$2:O1244)+1,"")</f>
        <v>#REF!</v>
      </c>
      <c r="P1245" s="31" t="e">
        <f>IF(AND($B1245=P$1),LOOKUP(9.99999999999999E+307,$P$2:P1244)+1,"")</f>
        <v>#REF!</v>
      </c>
      <c r="Q1245" s="31" t="e">
        <f>IF(AND($B1245=Q$1),LOOKUP(9.99999999999999E+307,$Q$2:Q1244)+1,"")</f>
        <v>#REF!</v>
      </c>
      <c r="R1245" s="31">
        <f>IF(AND($B1245=R$1),LOOKUP(9.99999999999999E+307,$R$2:R1244)+1,"")</f>
        <v>1079</v>
      </c>
      <c r="S1245" s="31">
        <f>IF(AND($B1245=S$1),LOOKUP(9.99999999999999E+307,$S$2:S1244)+1,"")</f>
        <v>1079</v>
      </c>
      <c r="T1245" s="265"/>
      <c r="U1245" s="265"/>
      <c r="V1245" s="265"/>
      <c r="AA1245" s="254" t="str">
        <f t="shared" si="139"/>
        <v/>
      </c>
      <c r="AB1245" s="254" t="str">
        <f t="shared" si="140"/>
        <v/>
      </c>
      <c r="AC1245" s="255">
        <f t="shared" si="136"/>
        <v>0</v>
      </c>
      <c r="AD1245" s="255">
        <f t="shared" si="137"/>
        <v>3836</v>
      </c>
      <c r="AE1245" s="256" t="str">
        <f t="shared" si="141"/>
        <v/>
      </c>
      <c r="AF1245" s="252" t="str">
        <f t="shared" si="135"/>
        <v>-</v>
      </c>
    </row>
    <row r="1246" spans="1:32" ht="20.149999999999999" customHeight="1" x14ac:dyDescent="0.75">
      <c r="A1246" s="31">
        <v>1244</v>
      </c>
      <c r="B1246" s="237"/>
      <c r="C1246" s="236"/>
      <c r="D1246" s="236"/>
      <c r="E1246" s="238"/>
      <c r="F1246" s="238"/>
      <c r="G1246" s="253" t="str">
        <f t="shared" si="138"/>
        <v/>
      </c>
      <c r="H1246" s="31" t="str">
        <f>IF(AND(B1246=H$1),LOOKUP(9.99999999999999E+307,$H$2:H1245)+1,"")</f>
        <v/>
      </c>
      <c r="I1246" s="31" t="str">
        <f>IF(AND(B1246=I$1),LOOKUP(9.99999999999999E+307,$I$2:I1245)+1,"")</f>
        <v/>
      </c>
      <c r="J1246" s="31">
        <f>IF(AND(B1246=J$1),LOOKUP(9.99999999999999E+307,$J$2:J1245)+1,"")</f>
        <v>1080</v>
      </c>
      <c r="K1246" s="31">
        <f>IF(AND(B1246=K$1),LOOKUP(9.99999999999999E+307,$K$2:K1245)+1,"")</f>
        <v>1080</v>
      </c>
      <c r="L1246" s="31">
        <f>IF(AND(B1246=L$1),LOOKUP(9.99999999999999E+307,$L$2:L1245)+1,"")</f>
        <v>1080</v>
      </c>
      <c r="M1246" s="31">
        <f>IF(AND(B1246=M$1),LOOKUP(9.99999999999999E+307,$M$2:M1245)+1,"")</f>
        <v>1080</v>
      </c>
      <c r="N1246" s="31" t="e">
        <f>IF(AND(B1246=N$1),LOOKUP(9.99999999999999E+307,$N$2:N1245)+1,"")</f>
        <v>#REF!</v>
      </c>
      <c r="O1246" s="31" t="e">
        <f>IF(AND($B1246=O$1),LOOKUP(9.99999999999999E+307,$O$2:O1245)+1,"")</f>
        <v>#REF!</v>
      </c>
      <c r="P1246" s="31" t="e">
        <f>IF(AND($B1246=P$1),LOOKUP(9.99999999999999E+307,$P$2:P1245)+1,"")</f>
        <v>#REF!</v>
      </c>
      <c r="Q1246" s="31" t="e">
        <f>IF(AND($B1246=Q$1),LOOKUP(9.99999999999999E+307,$Q$2:Q1245)+1,"")</f>
        <v>#REF!</v>
      </c>
      <c r="R1246" s="31">
        <f>IF(AND($B1246=R$1),LOOKUP(9.99999999999999E+307,$R$2:R1245)+1,"")</f>
        <v>1080</v>
      </c>
      <c r="S1246" s="31">
        <f>IF(AND($B1246=S$1),LOOKUP(9.99999999999999E+307,$S$2:S1245)+1,"")</f>
        <v>1080</v>
      </c>
      <c r="T1246" s="265"/>
      <c r="U1246" s="265"/>
      <c r="V1246" s="265"/>
      <c r="AA1246" s="254" t="str">
        <f t="shared" si="139"/>
        <v/>
      </c>
      <c r="AB1246" s="254" t="str">
        <f t="shared" si="140"/>
        <v/>
      </c>
      <c r="AC1246" s="255">
        <f t="shared" si="136"/>
        <v>0</v>
      </c>
      <c r="AD1246" s="255">
        <f t="shared" si="137"/>
        <v>3836</v>
      </c>
      <c r="AE1246" s="256" t="str">
        <f t="shared" si="141"/>
        <v/>
      </c>
      <c r="AF1246" s="252" t="str">
        <f t="shared" si="135"/>
        <v>-</v>
      </c>
    </row>
    <row r="1247" spans="1:32" ht="20.149999999999999" customHeight="1" x14ac:dyDescent="0.75">
      <c r="A1247" s="31">
        <v>1245</v>
      </c>
      <c r="B1247" s="237"/>
      <c r="C1247" s="257"/>
      <c r="D1247" s="257"/>
      <c r="E1247" s="262"/>
      <c r="F1247" s="262"/>
      <c r="G1247" s="253" t="str">
        <f t="shared" si="138"/>
        <v/>
      </c>
      <c r="H1247" s="31" t="str">
        <f>IF(AND(B1247=H$1),LOOKUP(9.99999999999999E+307,$H$2:H1246)+1,"")</f>
        <v/>
      </c>
      <c r="I1247" s="31" t="str">
        <f>IF(AND(B1247=I$1),LOOKUP(9.99999999999999E+307,$I$2:I1246)+1,"")</f>
        <v/>
      </c>
      <c r="J1247" s="31">
        <f>IF(AND(B1247=J$1),LOOKUP(9.99999999999999E+307,$J$2:J1246)+1,"")</f>
        <v>1081</v>
      </c>
      <c r="K1247" s="31">
        <f>IF(AND(B1247=K$1),LOOKUP(9.99999999999999E+307,$K$2:K1246)+1,"")</f>
        <v>1081</v>
      </c>
      <c r="L1247" s="31">
        <f>IF(AND(B1247=L$1),LOOKUP(9.99999999999999E+307,$L$2:L1246)+1,"")</f>
        <v>1081</v>
      </c>
      <c r="M1247" s="31">
        <f>IF(AND(B1247=M$1),LOOKUP(9.99999999999999E+307,$M$2:M1246)+1,"")</f>
        <v>1081</v>
      </c>
      <c r="N1247" s="31" t="e">
        <f>IF(AND(B1247=N$1),LOOKUP(9.99999999999999E+307,$N$2:N1246)+1,"")</f>
        <v>#REF!</v>
      </c>
      <c r="O1247" s="31" t="e">
        <f>IF(AND($B1247=O$1),LOOKUP(9.99999999999999E+307,$O$2:O1246)+1,"")</f>
        <v>#REF!</v>
      </c>
      <c r="P1247" s="31" t="e">
        <f>IF(AND($B1247=P$1),LOOKUP(9.99999999999999E+307,$P$2:P1246)+1,"")</f>
        <v>#REF!</v>
      </c>
      <c r="Q1247" s="31" t="e">
        <f>IF(AND($B1247=Q$1),LOOKUP(9.99999999999999E+307,$Q$2:Q1246)+1,"")</f>
        <v>#REF!</v>
      </c>
      <c r="R1247" s="31">
        <f>IF(AND($B1247=R$1),LOOKUP(9.99999999999999E+307,$R$2:R1246)+1,"")</f>
        <v>1081</v>
      </c>
      <c r="S1247" s="31">
        <f>IF(AND($B1247=S$1),LOOKUP(9.99999999999999E+307,$S$2:S1246)+1,"")</f>
        <v>1081</v>
      </c>
      <c r="T1247" s="265"/>
      <c r="U1247" s="265"/>
      <c r="V1247" s="265"/>
      <c r="AA1247" s="254" t="str">
        <f t="shared" si="139"/>
        <v/>
      </c>
      <c r="AB1247" s="254" t="str">
        <f t="shared" si="140"/>
        <v/>
      </c>
      <c r="AC1247" s="255">
        <f t="shared" si="136"/>
        <v>0</v>
      </c>
      <c r="AD1247" s="255">
        <f t="shared" si="137"/>
        <v>3836</v>
      </c>
      <c r="AE1247" s="256" t="str">
        <f t="shared" si="141"/>
        <v/>
      </c>
      <c r="AF1247" s="252" t="str">
        <f t="shared" si="135"/>
        <v>-</v>
      </c>
    </row>
    <row r="1248" spans="1:32" ht="20.149999999999999" customHeight="1" x14ac:dyDescent="0.75">
      <c r="A1248" s="31">
        <v>1246</v>
      </c>
      <c r="B1248" s="237"/>
      <c r="C1248" s="257"/>
      <c r="D1248" s="257"/>
      <c r="E1248" s="262"/>
      <c r="F1248" s="262"/>
      <c r="G1248" s="253" t="str">
        <f t="shared" si="138"/>
        <v/>
      </c>
      <c r="H1248" s="31" t="str">
        <f>IF(AND(B1248=H$1),LOOKUP(9.99999999999999E+307,$H$2:H1247)+1,"")</f>
        <v/>
      </c>
      <c r="I1248" s="31" t="str">
        <f>IF(AND(B1248=I$1),LOOKUP(9.99999999999999E+307,$I$2:I1247)+1,"")</f>
        <v/>
      </c>
      <c r="J1248" s="31">
        <f>IF(AND(B1248=J$1),LOOKUP(9.99999999999999E+307,$J$2:J1247)+1,"")</f>
        <v>1082</v>
      </c>
      <c r="K1248" s="31">
        <f>IF(AND(B1248=K$1),LOOKUP(9.99999999999999E+307,$K$2:K1247)+1,"")</f>
        <v>1082</v>
      </c>
      <c r="L1248" s="31">
        <f>IF(AND(B1248=L$1),LOOKUP(9.99999999999999E+307,$L$2:L1247)+1,"")</f>
        <v>1082</v>
      </c>
      <c r="M1248" s="31">
        <f>IF(AND(B1248=M$1),LOOKUP(9.99999999999999E+307,$M$2:M1247)+1,"")</f>
        <v>1082</v>
      </c>
      <c r="N1248" s="31" t="e">
        <f>IF(AND(B1248=N$1),LOOKUP(9.99999999999999E+307,$N$2:N1247)+1,"")</f>
        <v>#REF!</v>
      </c>
      <c r="O1248" s="31" t="e">
        <f>IF(AND($B1248=O$1),LOOKUP(9.99999999999999E+307,$O$2:O1247)+1,"")</f>
        <v>#REF!</v>
      </c>
      <c r="P1248" s="31" t="e">
        <f>IF(AND($B1248=P$1),LOOKUP(9.99999999999999E+307,$P$2:P1247)+1,"")</f>
        <v>#REF!</v>
      </c>
      <c r="Q1248" s="31" t="e">
        <f>IF(AND($B1248=Q$1),LOOKUP(9.99999999999999E+307,$Q$2:Q1247)+1,"")</f>
        <v>#REF!</v>
      </c>
      <c r="R1248" s="31">
        <f>IF(AND($B1248=R$1),LOOKUP(9.99999999999999E+307,$R$2:R1247)+1,"")</f>
        <v>1082</v>
      </c>
      <c r="S1248" s="31">
        <f>IF(AND($B1248=S$1),LOOKUP(9.99999999999999E+307,$S$2:S1247)+1,"")</f>
        <v>1082</v>
      </c>
      <c r="T1248" s="265"/>
      <c r="U1248" s="265"/>
      <c r="V1248" s="265"/>
      <c r="AA1248" s="254" t="str">
        <f t="shared" si="139"/>
        <v/>
      </c>
      <c r="AB1248" s="254" t="str">
        <f t="shared" si="140"/>
        <v/>
      </c>
      <c r="AC1248" s="255">
        <f t="shared" si="136"/>
        <v>0</v>
      </c>
      <c r="AD1248" s="255">
        <f t="shared" si="137"/>
        <v>3836</v>
      </c>
      <c r="AE1248" s="256" t="str">
        <f t="shared" si="141"/>
        <v/>
      </c>
      <c r="AF1248" s="252" t="str">
        <f t="shared" si="135"/>
        <v>-</v>
      </c>
    </row>
    <row r="1249" spans="1:32" ht="20.149999999999999" customHeight="1" x14ac:dyDescent="0.75">
      <c r="A1249" s="31">
        <v>1247</v>
      </c>
      <c r="B1249" s="237"/>
      <c r="C1249" s="257"/>
      <c r="D1249" s="257"/>
      <c r="E1249" s="262"/>
      <c r="F1249" s="262"/>
      <c r="G1249" s="253" t="str">
        <f t="shared" si="138"/>
        <v/>
      </c>
      <c r="H1249" s="31" t="str">
        <f>IF(AND(B1249=H$1),LOOKUP(9.99999999999999E+307,$H$2:H1248)+1,"")</f>
        <v/>
      </c>
      <c r="I1249" s="31" t="str">
        <f>IF(AND(B1249=I$1),LOOKUP(9.99999999999999E+307,$I$2:I1248)+1,"")</f>
        <v/>
      </c>
      <c r="J1249" s="31">
        <f>IF(AND(B1249=J$1),LOOKUP(9.99999999999999E+307,$J$2:J1248)+1,"")</f>
        <v>1083</v>
      </c>
      <c r="K1249" s="31">
        <f>IF(AND(B1249=K$1),LOOKUP(9.99999999999999E+307,$K$2:K1248)+1,"")</f>
        <v>1083</v>
      </c>
      <c r="L1249" s="31">
        <f>IF(AND(B1249=L$1),LOOKUP(9.99999999999999E+307,$L$2:L1248)+1,"")</f>
        <v>1083</v>
      </c>
      <c r="M1249" s="31">
        <f>IF(AND(B1249=M$1),LOOKUP(9.99999999999999E+307,$M$2:M1248)+1,"")</f>
        <v>1083</v>
      </c>
      <c r="N1249" s="31" t="e">
        <f>IF(AND(B1249=N$1),LOOKUP(9.99999999999999E+307,$N$2:N1248)+1,"")</f>
        <v>#REF!</v>
      </c>
      <c r="O1249" s="31" t="e">
        <f>IF(AND($B1249=O$1),LOOKUP(9.99999999999999E+307,$O$2:O1248)+1,"")</f>
        <v>#REF!</v>
      </c>
      <c r="P1249" s="31" t="e">
        <f>IF(AND($B1249=P$1),LOOKUP(9.99999999999999E+307,$P$2:P1248)+1,"")</f>
        <v>#REF!</v>
      </c>
      <c r="Q1249" s="31" t="e">
        <f>IF(AND($B1249=Q$1),LOOKUP(9.99999999999999E+307,$Q$2:Q1248)+1,"")</f>
        <v>#REF!</v>
      </c>
      <c r="R1249" s="31">
        <f>IF(AND($B1249=R$1),LOOKUP(9.99999999999999E+307,$R$2:R1248)+1,"")</f>
        <v>1083</v>
      </c>
      <c r="S1249" s="31">
        <f>IF(AND($B1249=S$1),LOOKUP(9.99999999999999E+307,$S$2:S1248)+1,"")</f>
        <v>1083</v>
      </c>
      <c r="T1249" s="265"/>
      <c r="U1249" s="265"/>
      <c r="V1249" s="265"/>
      <c r="AA1249" s="254" t="str">
        <f t="shared" si="139"/>
        <v/>
      </c>
      <c r="AB1249" s="254" t="str">
        <f t="shared" si="140"/>
        <v/>
      </c>
      <c r="AC1249" s="255">
        <f t="shared" si="136"/>
        <v>0</v>
      </c>
      <c r="AD1249" s="255">
        <f t="shared" si="137"/>
        <v>3836</v>
      </c>
      <c r="AE1249" s="256" t="str">
        <f t="shared" si="141"/>
        <v/>
      </c>
      <c r="AF1249" s="252" t="str">
        <f t="shared" si="135"/>
        <v>-</v>
      </c>
    </row>
    <row r="1250" spans="1:32" ht="20.149999999999999" customHeight="1" x14ac:dyDescent="0.75">
      <c r="A1250" s="31">
        <v>1248</v>
      </c>
      <c r="B1250" s="237"/>
      <c r="C1250" s="257"/>
      <c r="D1250" s="257"/>
      <c r="E1250" s="262"/>
      <c r="F1250" s="262"/>
      <c r="G1250" s="253" t="str">
        <f t="shared" si="138"/>
        <v/>
      </c>
      <c r="H1250" s="31" t="str">
        <f>IF(AND(B1250=H$1),LOOKUP(9.99999999999999E+307,$H$2:H1249)+1,"")</f>
        <v/>
      </c>
      <c r="I1250" s="31" t="str">
        <f>IF(AND(B1250=I$1),LOOKUP(9.99999999999999E+307,$I$2:I1249)+1,"")</f>
        <v/>
      </c>
      <c r="J1250" s="31">
        <f>IF(AND(B1250=J$1),LOOKUP(9.99999999999999E+307,$J$2:J1249)+1,"")</f>
        <v>1084</v>
      </c>
      <c r="K1250" s="31">
        <f>IF(AND(B1250=K$1),LOOKUP(9.99999999999999E+307,$K$2:K1249)+1,"")</f>
        <v>1084</v>
      </c>
      <c r="L1250" s="31">
        <f>IF(AND(B1250=L$1),LOOKUP(9.99999999999999E+307,$L$2:L1249)+1,"")</f>
        <v>1084</v>
      </c>
      <c r="M1250" s="31">
        <f>IF(AND(B1250=M$1),LOOKUP(9.99999999999999E+307,$M$2:M1249)+1,"")</f>
        <v>1084</v>
      </c>
      <c r="N1250" s="31" t="e">
        <f>IF(AND(B1250=N$1),LOOKUP(9.99999999999999E+307,$N$2:N1249)+1,"")</f>
        <v>#REF!</v>
      </c>
      <c r="O1250" s="31" t="e">
        <f>IF(AND($B1250=O$1),LOOKUP(9.99999999999999E+307,$O$2:O1249)+1,"")</f>
        <v>#REF!</v>
      </c>
      <c r="P1250" s="31" t="e">
        <f>IF(AND($B1250=P$1),LOOKUP(9.99999999999999E+307,$P$2:P1249)+1,"")</f>
        <v>#REF!</v>
      </c>
      <c r="Q1250" s="31" t="e">
        <f>IF(AND($B1250=Q$1),LOOKUP(9.99999999999999E+307,$Q$2:Q1249)+1,"")</f>
        <v>#REF!</v>
      </c>
      <c r="R1250" s="31">
        <f>IF(AND($B1250=R$1),LOOKUP(9.99999999999999E+307,$R$2:R1249)+1,"")</f>
        <v>1084</v>
      </c>
      <c r="S1250" s="31">
        <f>IF(AND($B1250=S$1),LOOKUP(9.99999999999999E+307,$S$2:S1249)+1,"")</f>
        <v>1084</v>
      </c>
      <c r="T1250" s="265"/>
      <c r="U1250" s="265"/>
      <c r="V1250" s="265"/>
      <c r="AA1250" s="254" t="str">
        <f t="shared" si="139"/>
        <v/>
      </c>
      <c r="AB1250" s="254" t="str">
        <f t="shared" si="140"/>
        <v/>
      </c>
      <c r="AC1250" s="255">
        <f t="shared" si="136"/>
        <v>0</v>
      </c>
      <c r="AD1250" s="255">
        <f t="shared" si="137"/>
        <v>3836</v>
      </c>
      <c r="AE1250" s="256" t="str">
        <f t="shared" si="141"/>
        <v/>
      </c>
      <c r="AF1250" s="252" t="str">
        <f t="shared" si="135"/>
        <v>-</v>
      </c>
    </row>
    <row r="1251" spans="1:32" ht="20.149999999999999" customHeight="1" x14ac:dyDescent="0.75">
      <c r="A1251" s="31">
        <v>1249</v>
      </c>
      <c r="B1251" s="237"/>
      <c r="C1251" s="257"/>
      <c r="D1251" s="257"/>
      <c r="E1251" s="262"/>
      <c r="F1251" s="262"/>
      <c r="G1251" s="253" t="str">
        <f t="shared" si="138"/>
        <v/>
      </c>
      <c r="H1251" s="31" t="str">
        <f>IF(AND(B1251=H$1),LOOKUP(9.99999999999999E+307,$H$2:H1250)+1,"")</f>
        <v/>
      </c>
      <c r="I1251" s="31" t="str">
        <f>IF(AND(B1251=I$1),LOOKUP(9.99999999999999E+307,$I$2:I1250)+1,"")</f>
        <v/>
      </c>
      <c r="J1251" s="31">
        <f>IF(AND(B1251=J$1),LOOKUP(9.99999999999999E+307,$J$2:J1250)+1,"")</f>
        <v>1085</v>
      </c>
      <c r="K1251" s="31">
        <f>IF(AND(B1251=K$1),LOOKUP(9.99999999999999E+307,$K$2:K1250)+1,"")</f>
        <v>1085</v>
      </c>
      <c r="L1251" s="31">
        <f>IF(AND(B1251=L$1),LOOKUP(9.99999999999999E+307,$L$2:L1250)+1,"")</f>
        <v>1085</v>
      </c>
      <c r="M1251" s="31">
        <f>IF(AND(B1251=M$1),LOOKUP(9.99999999999999E+307,$M$2:M1250)+1,"")</f>
        <v>1085</v>
      </c>
      <c r="N1251" s="31" t="e">
        <f>IF(AND(B1251=N$1),LOOKUP(9.99999999999999E+307,$N$2:N1250)+1,"")</f>
        <v>#REF!</v>
      </c>
      <c r="O1251" s="31" t="e">
        <f>IF(AND($B1251=O$1),LOOKUP(9.99999999999999E+307,$O$2:O1250)+1,"")</f>
        <v>#REF!</v>
      </c>
      <c r="P1251" s="31" t="e">
        <f>IF(AND($B1251=P$1),LOOKUP(9.99999999999999E+307,$P$2:P1250)+1,"")</f>
        <v>#REF!</v>
      </c>
      <c r="Q1251" s="31" t="e">
        <f>IF(AND($B1251=Q$1),LOOKUP(9.99999999999999E+307,$Q$2:Q1250)+1,"")</f>
        <v>#REF!</v>
      </c>
      <c r="R1251" s="31">
        <f>IF(AND($B1251=R$1),LOOKUP(9.99999999999999E+307,$R$2:R1250)+1,"")</f>
        <v>1085</v>
      </c>
      <c r="S1251" s="31">
        <f>IF(AND($B1251=S$1),LOOKUP(9.99999999999999E+307,$S$2:S1250)+1,"")</f>
        <v>1085</v>
      </c>
      <c r="T1251" s="265"/>
      <c r="U1251" s="265"/>
      <c r="V1251" s="265"/>
      <c r="AA1251" s="254" t="str">
        <f t="shared" si="139"/>
        <v/>
      </c>
      <c r="AB1251" s="254" t="str">
        <f t="shared" si="140"/>
        <v/>
      </c>
      <c r="AC1251" s="255">
        <f t="shared" si="136"/>
        <v>0</v>
      </c>
      <c r="AD1251" s="255">
        <f t="shared" si="137"/>
        <v>3836</v>
      </c>
      <c r="AE1251" s="256" t="str">
        <f t="shared" si="141"/>
        <v/>
      </c>
      <c r="AF1251" s="252" t="str">
        <f t="shared" si="135"/>
        <v>-</v>
      </c>
    </row>
    <row r="1252" spans="1:32" ht="20.149999999999999" customHeight="1" x14ac:dyDescent="0.75">
      <c r="A1252" s="31">
        <v>1250</v>
      </c>
      <c r="B1252" s="237"/>
      <c r="C1252" s="257"/>
      <c r="D1252" s="257"/>
      <c r="E1252" s="262"/>
      <c r="F1252" s="262"/>
      <c r="G1252" s="253" t="str">
        <f t="shared" si="138"/>
        <v/>
      </c>
      <c r="H1252" s="31" t="str">
        <f>IF(AND(B1252=H$1),LOOKUP(9.99999999999999E+307,$H$2:H1251)+1,"")</f>
        <v/>
      </c>
      <c r="I1252" s="31" t="str">
        <f>IF(AND(B1252=I$1),LOOKUP(9.99999999999999E+307,$I$2:I1251)+1,"")</f>
        <v/>
      </c>
      <c r="J1252" s="31">
        <f>IF(AND(B1252=J$1),LOOKUP(9.99999999999999E+307,$J$2:J1251)+1,"")</f>
        <v>1086</v>
      </c>
      <c r="K1252" s="31">
        <f>IF(AND(B1252=K$1),LOOKUP(9.99999999999999E+307,$K$2:K1251)+1,"")</f>
        <v>1086</v>
      </c>
      <c r="L1252" s="31">
        <f>IF(AND(B1252=L$1),LOOKUP(9.99999999999999E+307,$L$2:L1251)+1,"")</f>
        <v>1086</v>
      </c>
      <c r="M1252" s="31">
        <f>IF(AND(B1252=M$1),LOOKUP(9.99999999999999E+307,$M$2:M1251)+1,"")</f>
        <v>1086</v>
      </c>
      <c r="N1252" s="31" t="e">
        <f>IF(AND(B1252=N$1),LOOKUP(9.99999999999999E+307,$N$2:N1251)+1,"")</f>
        <v>#REF!</v>
      </c>
      <c r="O1252" s="31" t="e">
        <f>IF(AND($B1252=O$1),LOOKUP(9.99999999999999E+307,$O$2:O1251)+1,"")</f>
        <v>#REF!</v>
      </c>
      <c r="P1252" s="31" t="e">
        <f>IF(AND($B1252=P$1),LOOKUP(9.99999999999999E+307,$P$2:P1251)+1,"")</f>
        <v>#REF!</v>
      </c>
      <c r="Q1252" s="31" t="e">
        <f>IF(AND($B1252=Q$1),LOOKUP(9.99999999999999E+307,$Q$2:Q1251)+1,"")</f>
        <v>#REF!</v>
      </c>
      <c r="R1252" s="31">
        <f>IF(AND($B1252=R$1),LOOKUP(9.99999999999999E+307,$R$2:R1251)+1,"")</f>
        <v>1086</v>
      </c>
      <c r="S1252" s="31">
        <f>IF(AND($B1252=S$1),LOOKUP(9.99999999999999E+307,$S$2:S1251)+1,"")</f>
        <v>1086</v>
      </c>
      <c r="T1252" s="265"/>
      <c r="U1252" s="265"/>
      <c r="V1252" s="265"/>
      <c r="AA1252" s="254" t="str">
        <f t="shared" si="139"/>
        <v/>
      </c>
      <c r="AB1252" s="254" t="str">
        <f t="shared" si="140"/>
        <v/>
      </c>
      <c r="AC1252" s="255">
        <f t="shared" si="136"/>
        <v>0</v>
      </c>
      <c r="AD1252" s="255">
        <f t="shared" si="137"/>
        <v>3836</v>
      </c>
      <c r="AE1252" s="256" t="str">
        <f t="shared" si="141"/>
        <v/>
      </c>
      <c r="AF1252" s="252" t="str">
        <f t="shared" si="135"/>
        <v>-</v>
      </c>
    </row>
    <row r="1253" spans="1:32" ht="20.149999999999999" customHeight="1" x14ac:dyDescent="0.75">
      <c r="A1253" s="31">
        <v>1251</v>
      </c>
      <c r="B1253" s="237"/>
      <c r="C1253" s="257"/>
      <c r="D1253" s="257"/>
      <c r="E1253" s="262"/>
      <c r="F1253" s="262"/>
      <c r="G1253" s="253" t="str">
        <f t="shared" si="138"/>
        <v/>
      </c>
      <c r="H1253" s="31" t="str">
        <f>IF(AND(B1253=H$1),LOOKUP(9.99999999999999E+307,$H$2:H1252)+1,"")</f>
        <v/>
      </c>
      <c r="I1253" s="31" t="str">
        <f>IF(AND(B1253=I$1),LOOKUP(9.99999999999999E+307,$I$2:I1252)+1,"")</f>
        <v/>
      </c>
      <c r="J1253" s="31">
        <f>IF(AND(B1253=J$1),LOOKUP(9.99999999999999E+307,$J$2:J1252)+1,"")</f>
        <v>1087</v>
      </c>
      <c r="K1253" s="31">
        <f>IF(AND(B1253=K$1),LOOKUP(9.99999999999999E+307,$K$2:K1252)+1,"")</f>
        <v>1087</v>
      </c>
      <c r="L1253" s="31">
        <f>IF(AND(B1253=L$1),LOOKUP(9.99999999999999E+307,$L$2:L1252)+1,"")</f>
        <v>1087</v>
      </c>
      <c r="M1253" s="31">
        <f>IF(AND(B1253=M$1),LOOKUP(9.99999999999999E+307,$M$2:M1252)+1,"")</f>
        <v>1087</v>
      </c>
      <c r="N1253" s="31" t="e">
        <f>IF(AND(B1253=N$1),LOOKUP(9.99999999999999E+307,$N$2:N1252)+1,"")</f>
        <v>#REF!</v>
      </c>
      <c r="O1253" s="31" t="e">
        <f>IF(AND($B1253=O$1),LOOKUP(9.99999999999999E+307,$O$2:O1252)+1,"")</f>
        <v>#REF!</v>
      </c>
      <c r="P1253" s="31" t="e">
        <f>IF(AND($B1253=P$1),LOOKUP(9.99999999999999E+307,$P$2:P1252)+1,"")</f>
        <v>#REF!</v>
      </c>
      <c r="Q1253" s="31" t="e">
        <f>IF(AND($B1253=Q$1),LOOKUP(9.99999999999999E+307,$Q$2:Q1252)+1,"")</f>
        <v>#REF!</v>
      </c>
      <c r="R1253" s="31">
        <f>IF(AND($B1253=R$1),LOOKUP(9.99999999999999E+307,$R$2:R1252)+1,"")</f>
        <v>1087</v>
      </c>
      <c r="S1253" s="31">
        <f>IF(AND($B1253=S$1),LOOKUP(9.99999999999999E+307,$S$2:S1252)+1,"")</f>
        <v>1087</v>
      </c>
      <c r="T1253" s="265"/>
      <c r="U1253" s="265"/>
      <c r="V1253" s="265"/>
      <c r="AA1253" s="254" t="str">
        <f t="shared" si="139"/>
        <v/>
      </c>
      <c r="AB1253" s="254" t="str">
        <f t="shared" si="140"/>
        <v/>
      </c>
      <c r="AC1253" s="255">
        <f t="shared" si="136"/>
        <v>0</v>
      </c>
      <c r="AD1253" s="255">
        <f t="shared" si="137"/>
        <v>3836</v>
      </c>
      <c r="AE1253" s="256" t="str">
        <f t="shared" si="141"/>
        <v/>
      </c>
      <c r="AF1253" s="252" t="str">
        <f t="shared" si="135"/>
        <v>-</v>
      </c>
    </row>
    <row r="1254" spans="1:32" ht="20.149999999999999" customHeight="1" x14ac:dyDescent="0.75">
      <c r="A1254" s="31">
        <v>1252</v>
      </c>
      <c r="B1254" s="237"/>
      <c r="C1254" s="257"/>
      <c r="D1254" s="257"/>
      <c r="E1254" s="262"/>
      <c r="F1254" s="262"/>
      <c r="G1254" s="253" t="str">
        <f t="shared" si="138"/>
        <v/>
      </c>
      <c r="H1254" s="31" t="str">
        <f>IF(AND(B1254=H$1),LOOKUP(9.99999999999999E+307,$H$2:H1253)+1,"")</f>
        <v/>
      </c>
      <c r="I1254" s="31" t="str">
        <f>IF(AND(B1254=I$1),LOOKUP(9.99999999999999E+307,$I$2:I1253)+1,"")</f>
        <v/>
      </c>
      <c r="J1254" s="31">
        <f>IF(AND(B1254=J$1),LOOKUP(9.99999999999999E+307,$J$2:J1253)+1,"")</f>
        <v>1088</v>
      </c>
      <c r="K1254" s="31">
        <f>IF(AND(B1254=K$1),LOOKUP(9.99999999999999E+307,$K$2:K1253)+1,"")</f>
        <v>1088</v>
      </c>
      <c r="L1254" s="31">
        <f>IF(AND(B1254=L$1),LOOKUP(9.99999999999999E+307,$L$2:L1253)+1,"")</f>
        <v>1088</v>
      </c>
      <c r="M1254" s="31">
        <f>IF(AND(B1254=M$1),LOOKUP(9.99999999999999E+307,$M$2:M1253)+1,"")</f>
        <v>1088</v>
      </c>
      <c r="N1254" s="31" t="e">
        <f>IF(AND(B1254=N$1),LOOKUP(9.99999999999999E+307,$N$2:N1253)+1,"")</f>
        <v>#REF!</v>
      </c>
      <c r="O1254" s="31" t="e">
        <f>IF(AND($B1254=O$1),LOOKUP(9.99999999999999E+307,$O$2:O1253)+1,"")</f>
        <v>#REF!</v>
      </c>
      <c r="P1254" s="31" t="e">
        <f>IF(AND($B1254=P$1),LOOKUP(9.99999999999999E+307,$P$2:P1253)+1,"")</f>
        <v>#REF!</v>
      </c>
      <c r="Q1254" s="31" t="e">
        <f>IF(AND($B1254=Q$1),LOOKUP(9.99999999999999E+307,$Q$2:Q1253)+1,"")</f>
        <v>#REF!</v>
      </c>
      <c r="R1254" s="31">
        <f>IF(AND($B1254=R$1),LOOKUP(9.99999999999999E+307,$R$2:R1253)+1,"")</f>
        <v>1088</v>
      </c>
      <c r="S1254" s="31">
        <f>IF(AND($B1254=S$1),LOOKUP(9.99999999999999E+307,$S$2:S1253)+1,"")</f>
        <v>1088</v>
      </c>
      <c r="T1254" s="265"/>
      <c r="U1254" s="265"/>
      <c r="V1254" s="265"/>
      <c r="AA1254" s="254" t="str">
        <f t="shared" si="139"/>
        <v/>
      </c>
      <c r="AB1254" s="254" t="str">
        <f t="shared" si="140"/>
        <v/>
      </c>
      <c r="AC1254" s="255">
        <f t="shared" si="136"/>
        <v>0</v>
      </c>
      <c r="AD1254" s="255">
        <f t="shared" si="137"/>
        <v>3836</v>
      </c>
      <c r="AE1254" s="256" t="str">
        <f t="shared" si="141"/>
        <v/>
      </c>
      <c r="AF1254" s="252" t="str">
        <f t="shared" si="135"/>
        <v>-</v>
      </c>
    </row>
    <row r="1255" spans="1:32" ht="20.149999999999999" customHeight="1" x14ac:dyDescent="0.75">
      <c r="A1255" s="31">
        <v>1253</v>
      </c>
      <c r="B1255" s="237"/>
      <c r="C1255" s="257"/>
      <c r="D1255" s="257"/>
      <c r="E1255" s="262"/>
      <c r="F1255" s="262"/>
      <c r="G1255" s="253" t="str">
        <f t="shared" si="138"/>
        <v/>
      </c>
      <c r="H1255" s="31" t="str">
        <f>IF(AND(B1255=H$1),LOOKUP(9.99999999999999E+307,$H$2:H1254)+1,"")</f>
        <v/>
      </c>
      <c r="I1255" s="31" t="str">
        <f>IF(AND(B1255=I$1),LOOKUP(9.99999999999999E+307,$I$2:I1254)+1,"")</f>
        <v/>
      </c>
      <c r="J1255" s="31">
        <f>IF(AND(B1255=J$1),LOOKUP(9.99999999999999E+307,$J$2:J1254)+1,"")</f>
        <v>1089</v>
      </c>
      <c r="K1255" s="31">
        <f>IF(AND(B1255=K$1),LOOKUP(9.99999999999999E+307,$K$2:K1254)+1,"")</f>
        <v>1089</v>
      </c>
      <c r="L1255" s="31">
        <f>IF(AND(B1255=L$1),LOOKUP(9.99999999999999E+307,$L$2:L1254)+1,"")</f>
        <v>1089</v>
      </c>
      <c r="M1255" s="31">
        <f>IF(AND(B1255=M$1),LOOKUP(9.99999999999999E+307,$M$2:M1254)+1,"")</f>
        <v>1089</v>
      </c>
      <c r="N1255" s="31" t="e">
        <f>IF(AND(B1255=N$1),LOOKUP(9.99999999999999E+307,$N$2:N1254)+1,"")</f>
        <v>#REF!</v>
      </c>
      <c r="O1255" s="31" t="e">
        <f>IF(AND($B1255=O$1),LOOKUP(9.99999999999999E+307,$O$2:O1254)+1,"")</f>
        <v>#REF!</v>
      </c>
      <c r="P1255" s="31" t="e">
        <f>IF(AND($B1255=P$1),LOOKUP(9.99999999999999E+307,$P$2:P1254)+1,"")</f>
        <v>#REF!</v>
      </c>
      <c r="Q1255" s="31" t="e">
        <f>IF(AND($B1255=Q$1),LOOKUP(9.99999999999999E+307,$Q$2:Q1254)+1,"")</f>
        <v>#REF!</v>
      </c>
      <c r="R1255" s="31">
        <f>IF(AND($B1255=R$1),LOOKUP(9.99999999999999E+307,$R$2:R1254)+1,"")</f>
        <v>1089</v>
      </c>
      <c r="S1255" s="31">
        <f>IF(AND($B1255=S$1),LOOKUP(9.99999999999999E+307,$S$2:S1254)+1,"")</f>
        <v>1089</v>
      </c>
      <c r="T1255" s="265"/>
      <c r="U1255" s="265"/>
      <c r="V1255" s="265"/>
      <c r="AA1255" s="254" t="str">
        <f t="shared" si="139"/>
        <v/>
      </c>
      <c r="AB1255" s="254" t="str">
        <f t="shared" si="140"/>
        <v/>
      </c>
      <c r="AC1255" s="255">
        <f t="shared" si="136"/>
        <v>0</v>
      </c>
      <c r="AD1255" s="255">
        <f t="shared" si="137"/>
        <v>3836</v>
      </c>
      <c r="AE1255" s="256" t="str">
        <f t="shared" si="141"/>
        <v/>
      </c>
      <c r="AF1255" s="252" t="str">
        <f t="shared" si="135"/>
        <v>-</v>
      </c>
    </row>
    <row r="1256" spans="1:32" ht="20.149999999999999" customHeight="1" x14ac:dyDescent="0.75">
      <c r="A1256" s="31">
        <v>1254</v>
      </c>
      <c r="B1256" s="237"/>
      <c r="C1256" s="257"/>
      <c r="D1256" s="257"/>
      <c r="E1256" s="262"/>
      <c r="F1256" s="262"/>
      <c r="G1256" s="253" t="str">
        <f t="shared" si="138"/>
        <v/>
      </c>
      <c r="H1256" s="31" t="str">
        <f>IF(AND(B1256=H$1),LOOKUP(9.99999999999999E+307,$H$2:H1255)+1,"")</f>
        <v/>
      </c>
      <c r="I1256" s="31" t="str">
        <f>IF(AND(B1256=I$1),LOOKUP(9.99999999999999E+307,$I$2:I1255)+1,"")</f>
        <v/>
      </c>
      <c r="J1256" s="31">
        <f>IF(AND(B1256=J$1),LOOKUP(9.99999999999999E+307,$J$2:J1255)+1,"")</f>
        <v>1090</v>
      </c>
      <c r="K1256" s="31">
        <f>IF(AND(B1256=K$1),LOOKUP(9.99999999999999E+307,$K$2:K1255)+1,"")</f>
        <v>1090</v>
      </c>
      <c r="L1256" s="31">
        <f>IF(AND(B1256=L$1),LOOKUP(9.99999999999999E+307,$L$2:L1255)+1,"")</f>
        <v>1090</v>
      </c>
      <c r="M1256" s="31">
        <f>IF(AND(B1256=M$1),LOOKUP(9.99999999999999E+307,$M$2:M1255)+1,"")</f>
        <v>1090</v>
      </c>
      <c r="N1256" s="31" t="e">
        <f>IF(AND(B1256=N$1),LOOKUP(9.99999999999999E+307,$N$2:N1255)+1,"")</f>
        <v>#REF!</v>
      </c>
      <c r="O1256" s="31" t="e">
        <f>IF(AND($B1256=O$1),LOOKUP(9.99999999999999E+307,$O$2:O1255)+1,"")</f>
        <v>#REF!</v>
      </c>
      <c r="P1256" s="31" t="e">
        <f>IF(AND($B1256=P$1),LOOKUP(9.99999999999999E+307,$P$2:P1255)+1,"")</f>
        <v>#REF!</v>
      </c>
      <c r="Q1256" s="31" t="e">
        <f>IF(AND($B1256=Q$1),LOOKUP(9.99999999999999E+307,$Q$2:Q1255)+1,"")</f>
        <v>#REF!</v>
      </c>
      <c r="R1256" s="31">
        <f>IF(AND($B1256=R$1),LOOKUP(9.99999999999999E+307,$R$2:R1255)+1,"")</f>
        <v>1090</v>
      </c>
      <c r="S1256" s="31">
        <f>IF(AND($B1256=S$1),LOOKUP(9.99999999999999E+307,$S$2:S1255)+1,"")</f>
        <v>1090</v>
      </c>
      <c r="T1256" s="265"/>
      <c r="U1256" s="265"/>
      <c r="V1256" s="265"/>
      <c r="AA1256" s="254" t="str">
        <f t="shared" si="139"/>
        <v/>
      </c>
      <c r="AB1256" s="254" t="str">
        <f t="shared" si="140"/>
        <v/>
      </c>
      <c r="AC1256" s="255">
        <f t="shared" si="136"/>
        <v>0</v>
      </c>
      <c r="AD1256" s="255">
        <f t="shared" si="137"/>
        <v>3836</v>
      </c>
      <c r="AE1256" s="256" t="str">
        <f t="shared" si="141"/>
        <v/>
      </c>
      <c r="AF1256" s="252" t="str">
        <f t="shared" si="135"/>
        <v>-</v>
      </c>
    </row>
    <row r="1257" spans="1:32" ht="20.149999999999999" customHeight="1" x14ac:dyDescent="0.75">
      <c r="A1257" s="31">
        <v>1255</v>
      </c>
      <c r="B1257" s="237"/>
      <c r="C1257" s="257"/>
      <c r="D1257" s="257"/>
      <c r="E1257" s="262"/>
      <c r="F1257" s="262"/>
      <c r="G1257" s="253" t="str">
        <f t="shared" si="138"/>
        <v/>
      </c>
      <c r="H1257" s="31" t="str">
        <f>IF(AND(B1257=H$1),LOOKUP(9.99999999999999E+307,$H$2:H1256)+1,"")</f>
        <v/>
      </c>
      <c r="I1257" s="31" t="str">
        <f>IF(AND(B1257=I$1),LOOKUP(9.99999999999999E+307,$I$2:I1256)+1,"")</f>
        <v/>
      </c>
      <c r="J1257" s="31">
        <f>IF(AND(B1257=J$1),LOOKUP(9.99999999999999E+307,$J$2:J1256)+1,"")</f>
        <v>1091</v>
      </c>
      <c r="K1257" s="31">
        <f>IF(AND(B1257=K$1),LOOKUP(9.99999999999999E+307,$K$2:K1256)+1,"")</f>
        <v>1091</v>
      </c>
      <c r="L1257" s="31">
        <f>IF(AND(B1257=L$1),LOOKUP(9.99999999999999E+307,$L$2:L1256)+1,"")</f>
        <v>1091</v>
      </c>
      <c r="M1257" s="31">
        <f>IF(AND(B1257=M$1),LOOKUP(9.99999999999999E+307,$M$2:M1256)+1,"")</f>
        <v>1091</v>
      </c>
      <c r="N1257" s="31" t="e">
        <f>IF(AND(B1257=N$1),LOOKUP(9.99999999999999E+307,$N$2:N1256)+1,"")</f>
        <v>#REF!</v>
      </c>
      <c r="O1257" s="31" t="e">
        <f>IF(AND($B1257=O$1),LOOKUP(9.99999999999999E+307,$O$2:O1256)+1,"")</f>
        <v>#REF!</v>
      </c>
      <c r="P1257" s="31" t="e">
        <f>IF(AND($B1257=P$1),LOOKUP(9.99999999999999E+307,$P$2:P1256)+1,"")</f>
        <v>#REF!</v>
      </c>
      <c r="Q1257" s="31" t="e">
        <f>IF(AND($B1257=Q$1),LOOKUP(9.99999999999999E+307,$Q$2:Q1256)+1,"")</f>
        <v>#REF!</v>
      </c>
      <c r="R1257" s="31">
        <f>IF(AND($B1257=R$1),LOOKUP(9.99999999999999E+307,$R$2:R1256)+1,"")</f>
        <v>1091</v>
      </c>
      <c r="S1257" s="31">
        <f>IF(AND($B1257=S$1),LOOKUP(9.99999999999999E+307,$S$2:S1256)+1,"")</f>
        <v>1091</v>
      </c>
      <c r="T1257" s="265"/>
      <c r="U1257" s="265"/>
      <c r="V1257" s="265"/>
      <c r="AA1257" s="254" t="str">
        <f t="shared" si="139"/>
        <v/>
      </c>
      <c r="AB1257" s="254" t="str">
        <f t="shared" si="140"/>
        <v/>
      </c>
      <c r="AC1257" s="255">
        <f t="shared" si="136"/>
        <v>0</v>
      </c>
      <c r="AD1257" s="255">
        <f t="shared" si="137"/>
        <v>3836</v>
      </c>
      <c r="AE1257" s="256" t="str">
        <f t="shared" si="141"/>
        <v/>
      </c>
      <c r="AF1257" s="252" t="str">
        <f t="shared" si="135"/>
        <v>-</v>
      </c>
    </row>
    <row r="1258" spans="1:32" ht="20.149999999999999" customHeight="1" x14ac:dyDescent="0.75">
      <c r="A1258" s="31">
        <v>1256</v>
      </c>
      <c r="B1258" s="237"/>
      <c r="C1258" s="257"/>
      <c r="D1258" s="257"/>
      <c r="E1258" s="262"/>
      <c r="F1258" s="262"/>
      <c r="G1258" s="253" t="str">
        <f t="shared" si="138"/>
        <v/>
      </c>
      <c r="H1258" s="31" t="str">
        <f>IF(AND(B1258=H$1),LOOKUP(9.99999999999999E+307,$H$2:H1257)+1,"")</f>
        <v/>
      </c>
      <c r="I1258" s="31" t="str">
        <f>IF(AND(B1258=I$1),LOOKUP(9.99999999999999E+307,$I$2:I1257)+1,"")</f>
        <v/>
      </c>
      <c r="J1258" s="31">
        <f>IF(AND(B1258=J$1),LOOKUP(9.99999999999999E+307,$J$2:J1257)+1,"")</f>
        <v>1092</v>
      </c>
      <c r="K1258" s="31">
        <f>IF(AND(B1258=K$1),LOOKUP(9.99999999999999E+307,$K$2:K1257)+1,"")</f>
        <v>1092</v>
      </c>
      <c r="L1258" s="31">
        <f>IF(AND(B1258=L$1),LOOKUP(9.99999999999999E+307,$L$2:L1257)+1,"")</f>
        <v>1092</v>
      </c>
      <c r="M1258" s="31">
        <f>IF(AND(B1258=M$1),LOOKUP(9.99999999999999E+307,$M$2:M1257)+1,"")</f>
        <v>1092</v>
      </c>
      <c r="N1258" s="31" t="e">
        <f>IF(AND(B1258=N$1),LOOKUP(9.99999999999999E+307,$N$2:N1257)+1,"")</f>
        <v>#REF!</v>
      </c>
      <c r="O1258" s="31" t="e">
        <f>IF(AND($B1258=O$1),LOOKUP(9.99999999999999E+307,$O$2:O1257)+1,"")</f>
        <v>#REF!</v>
      </c>
      <c r="P1258" s="31" t="e">
        <f>IF(AND($B1258=P$1),LOOKUP(9.99999999999999E+307,$P$2:P1257)+1,"")</f>
        <v>#REF!</v>
      </c>
      <c r="Q1258" s="31" t="e">
        <f>IF(AND($B1258=Q$1),LOOKUP(9.99999999999999E+307,$Q$2:Q1257)+1,"")</f>
        <v>#REF!</v>
      </c>
      <c r="R1258" s="31">
        <f>IF(AND($B1258=R$1),LOOKUP(9.99999999999999E+307,$R$2:R1257)+1,"")</f>
        <v>1092</v>
      </c>
      <c r="S1258" s="31">
        <f>IF(AND($B1258=S$1),LOOKUP(9.99999999999999E+307,$S$2:S1257)+1,"")</f>
        <v>1092</v>
      </c>
      <c r="T1258" s="265"/>
      <c r="U1258" s="265"/>
      <c r="V1258" s="265"/>
      <c r="AA1258" s="254" t="str">
        <f t="shared" si="139"/>
        <v/>
      </c>
      <c r="AB1258" s="254" t="str">
        <f t="shared" si="140"/>
        <v/>
      </c>
      <c r="AC1258" s="255">
        <f t="shared" si="136"/>
        <v>0</v>
      </c>
      <c r="AD1258" s="255">
        <f t="shared" si="137"/>
        <v>3836</v>
      </c>
      <c r="AE1258" s="256" t="str">
        <f t="shared" si="141"/>
        <v/>
      </c>
      <c r="AF1258" s="252" t="str">
        <f t="shared" si="135"/>
        <v>-</v>
      </c>
    </row>
    <row r="1259" spans="1:32" ht="20.149999999999999" customHeight="1" x14ac:dyDescent="0.75">
      <c r="A1259" s="31">
        <v>1257</v>
      </c>
      <c r="B1259" s="237"/>
      <c r="C1259" s="257"/>
      <c r="D1259" s="257"/>
      <c r="E1259" s="262"/>
      <c r="F1259" s="262"/>
      <c r="G1259" s="253" t="str">
        <f t="shared" si="138"/>
        <v/>
      </c>
      <c r="H1259" s="31" t="str">
        <f>IF(AND(B1259=H$1),LOOKUP(9.99999999999999E+307,$H$2:H1258)+1,"")</f>
        <v/>
      </c>
      <c r="I1259" s="31" t="str">
        <f>IF(AND(B1259=I$1),LOOKUP(9.99999999999999E+307,$I$2:I1258)+1,"")</f>
        <v/>
      </c>
      <c r="J1259" s="31">
        <f>IF(AND(B1259=J$1),LOOKUP(9.99999999999999E+307,$J$2:J1258)+1,"")</f>
        <v>1093</v>
      </c>
      <c r="K1259" s="31">
        <f>IF(AND(B1259=K$1),LOOKUP(9.99999999999999E+307,$K$2:K1258)+1,"")</f>
        <v>1093</v>
      </c>
      <c r="L1259" s="31">
        <f>IF(AND(B1259=L$1),LOOKUP(9.99999999999999E+307,$L$2:L1258)+1,"")</f>
        <v>1093</v>
      </c>
      <c r="M1259" s="31">
        <f>IF(AND(B1259=M$1),LOOKUP(9.99999999999999E+307,$M$2:M1258)+1,"")</f>
        <v>1093</v>
      </c>
      <c r="N1259" s="31" t="e">
        <f>IF(AND(B1259=N$1),LOOKUP(9.99999999999999E+307,$N$2:N1258)+1,"")</f>
        <v>#REF!</v>
      </c>
      <c r="O1259" s="31" t="e">
        <f>IF(AND($B1259=O$1),LOOKUP(9.99999999999999E+307,$O$2:O1258)+1,"")</f>
        <v>#REF!</v>
      </c>
      <c r="P1259" s="31" t="e">
        <f>IF(AND($B1259=P$1),LOOKUP(9.99999999999999E+307,$P$2:P1258)+1,"")</f>
        <v>#REF!</v>
      </c>
      <c r="Q1259" s="31" t="e">
        <f>IF(AND($B1259=Q$1),LOOKUP(9.99999999999999E+307,$Q$2:Q1258)+1,"")</f>
        <v>#REF!</v>
      </c>
      <c r="R1259" s="31">
        <f>IF(AND($B1259=R$1),LOOKUP(9.99999999999999E+307,$R$2:R1258)+1,"")</f>
        <v>1093</v>
      </c>
      <c r="S1259" s="31">
        <f>IF(AND($B1259=S$1),LOOKUP(9.99999999999999E+307,$S$2:S1258)+1,"")</f>
        <v>1093</v>
      </c>
      <c r="T1259" s="265"/>
      <c r="U1259" s="265"/>
      <c r="V1259" s="265"/>
      <c r="AA1259" s="254" t="str">
        <f t="shared" si="139"/>
        <v/>
      </c>
      <c r="AB1259" s="254" t="str">
        <f t="shared" si="140"/>
        <v/>
      </c>
      <c r="AC1259" s="255">
        <f t="shared" si="136"/>
        <v>0</v>
      </c>
      <c r="AD1259" s="255">
        <f t="shared" si="137"/>
        <v>3836</v>
      </c>
      <c r="AE1259" s="256" t="str">
        <f t="shared" si="141"/>
        <v/>
      </c>
      <c r="AF1259" s="252" t="str">
        <f t="shared" si="135"/>
        <v>-</v>
      </c>
    </row>
    <row r="1260" spans="1:32" ht="20.149999999999999" customHeight="1" x14ac:dyDescent="0.75">
      <c r="A1260" s="31">
        <v>1258</v>
      </c>
      <c r="B1260" s="237"/>
      <c r="C1260" s="257"/>
      <c r="D1260" s="257"/>
      <c r="E1260" s="262"/>
      <c r="F1260" s="262"/>
      <c r="G1260" s="253" t="str">
        <f t="shared" si="138"/>
        <v/>
      </c>
      <c r="H1260" s="31" t="str">
        <f>IF(AND(B1260=H$1),LOOKUP(9.99999999999999E+307,$H$2:H1259)+1,"")</f>
        <v/>
      </c>
      <c r="I1260" s="31" t="str">
        <f>IF(AND(B1260=I$1),LOOKUP(9.99999999999999E+307,$I$2:I1259)+1,"")</f>
        <v/>
      </c>
      <c r="J1260" s="31">
        <f>IF(AND(B1260=J$1),LOOKUP(9.99999999999999E+307,$J$2:J1259)+1,"")</f>
        <v>1094</v>
      </c>
      <c r="K1260" s="31">
        <f>IF(AND(B1260=K$1),LOOKUP(9.99999999999999E+307,$K$2:K1259)+1,"")</f>
        <v>1094</v>
      </c>
      <c r="L1260" s="31">
        <f>IF(AND(B1260=L$1),LOOKUP(9.99999999999999E+307,$L$2:L1259)+1,"")</f>
        <v>1094</v>
      </c>
      <c r="M1260" s="31">
        <f>IF(AND(B1260=M$1),LOOKUP(9.99999999999999E+307,$M$2:M1259)+1,"")</f>
        <v>1094</v>
      </c>
      <c r="N1260" s="31" t="e">
        <f>IF(AND(B1260=N$1),LOOKUP(9.99999999999999E+307,$N$2:N1259)+1,"")</f>
        <v>#REF!</v>
      </c>
      <c r="O1260" s="31" t="e">
        <f>IF(AND($B1260=O$1),LOOKUP(9.99999999999999E+307,$O$2:O1259)+1,"")</f>
        <v>#REF!</v>
      </c>
      <c r="P1260" s="31" t="e">
        <f>IF(AND($B1260=P$1),LOOKUP(9.99999999999999E+307,$P$2:P1259)+1,"")</f>
        <v>#REF!</v>
      </c>
      <c r="Q1260" s="31" t="e">
        <f>IF(AND($B1260=Q$1),LOOKUP(9.99999999999999E+307,$Q$2:Q1259)+1,"")</f>
        <v>#REF!</v>
      </c>
      <c r="R1260" s="31">
        <f>IF(AND($B1260=R$1),LOOKUP(9.99999999999999E+307,$R$2:R1259)+1,"")</f>
        <v>1094</v>
      </c>
      <c r="S1260" s="31">
        <f>IF(AND($B1260=S$1),LOOKUP(9.99999999999999E+307,$S$2:S1259)+1,"")</f>
        <v>1094</v>
      </c>
      <c r="T1260" s="265"/>
      <c r="U1260" s="265"/>
      <c r="V1260" s="265"/>
      <c r="AA1260" s="254" t="str">
        <f t="shared" si="139"/>
        <v/>
      </c>
      <c r="AB1260" s="254" t="str">
        <f t="shared" si="140"/>
        <v/>
      </c>
      <c r="AC1260" s="255">
        <f t="shared" si="136"/>
        <v>0</v>
      </c>
      <c r="AD1260" s="255">
        <f t="shared" si="137"/>
        <v>3836</v>
      </c>
      <c r="AE1260" s="256" t="str">
        <f t="shared" si="141"/>
        <v/>
      </c>
      <c r="AF1260" s="252" t="str">
        <f t="shared" si="135"/>
        <v>-</v>
      </c>
    </row>
    <row r="1261" spans="1:32" ht="20.149999999999999" customHeight="1" x14ac:dyDescent="0.75">
      <c r="A1261" s="31">
        <v>1259</v>
      </c>
      <c r="B1261" s="237"/>
      <c r="C1261" s="257"/>
      <c r="D1261" s="257"/>
      <c r="E1261" s="262"/>
      <c r="F1261" s="262"/>
      <c r="G1261" s="253" t="str">
        <f t="shared" si="138"/>
        <v/>
      </c>
      <c r="H1261" s="31" t="str">
        <f>IF(AND(B1261=H$1),LOOKUP(9.99999999999999E+307,$H$2:H1260)+1,"")</f>
        <v/>
      </c>
      <c r="I1261" s="31" t="str">
        <f>IF(AND(B1261=I$1),LOOKUP(9.99999999999999E+307,$I$2:I1260)+1,"")</f>
        <v/>
      </c>
      <c r="J1261" s="31">
        <f>IF(AND(B1261=J$1),LOOKUP(9.99999999999999E+307,$J$2:J1260)+1,"")</f>
        <v>1095</v>
      </c>
      <c r="K1261" s="31">
        <f>IF(AND(B1261=K$1),LOOKUP(9.99999999999999E+307,$K$2:K1260)+1,"")</f>
        <v>1095</v>
      </c>
      <c r="L1261" s="31">
        <f>IF(AND(B1261=L$1),LOOKUP(9.99999999999999E+307,$L$2:L1260)+1,"")</f>
        <v>1095</v>
      </c>
      <c r="M1261" s="31">
        <f>IF(AND(B1261=M$1),LOOKUP(9.99999999999999E+307,$M$2:M1260)+1,"")</f>
        <v>1095</v>
      </c>
      <c r="N1261" s="31" t="e">
        <f>IF(AND(B1261=N$1),LOOKUP(9.99999999999999E+307,$N$2:N1260)+1,"")</f>
        <v>#REF!</v>
      </c>
      <c r="O1261" s="31" t="e">
        <f>IF(AND($B1261=O$1),LOOKUP(9.99999999999999E+307,$O$2:O1260)+1,"")</f>
        <v>#REF!</v>
      </c>
      <c r="P1261" s="31" t="e">
        <f>IF(AND($B1261=P$1),LOOKUP(9.99999999999999E+307,$P$2:P1260)+1,"")</f>
        <v>#REF!</v>
      </c>
      <c r="Q1261" s="31" t="e">
        <f>IF(AND($B1261=Q$1),LOOKUP(9.99999999999999E+307,$Q$2:Q1260)+1,"")</f>
        <v>#REF!</v>
      </c>
      <c r="R1261" s="31">
        <f>IF(AND($B1261=R$1),LOOKUP(9.99999999999999E+307,$R$2:R1260)+1,"")</f>
        <v>1095</v>
      </c>
      <c r="S1261" s="31">
        <f>IF(AND($B1261=S$1),LOOKUP(9.99999999999999E+307,$S$2:S1260)+1,"")</f>
        <v>1095</v>
      </c>
      <c r="T1261" s="265"/>
      <c r="U1261" s="265"/>
      <c r="V1261" s="265"/>
      <c r="AA1261" s="254" t="str">
        <f t="shared" si="139"/>
        <v/>
      </c>
      <c r="AB1261" s="254" t="str">
        <f t="shared" si="140"/>
        <v/>
      </c>
      <c r="AC1261" s="255">
        <f t="shared" si="136"/>
        <v>0</v>
      </c>
      <c r="AD1261" s="255">
        <f t="shared" si="137"/>
        <v>3836</v>
      </c>
      <c r="AE1261" s="256" t="str">
        <f t="shared" si="141"/>
        <v/>
      </c>
      <c r="AF1261" s="252" t="str">
        <f t="shared" si="135"/>
        <v>-</v>
      </c>
    </row>
    <row r="1262" spans="1:32" ht="20.149999999999999" customHeight="1" x14ac:dyDescent="0.75">
      <c r="A1262" s="31">
        <v>1260</v>
      </c>
      <c r="B1262" s="237"/>
      <c r="C1262" s="257"/>
      <c r="D1262" s="257"/>
      <c r="E1262" s="262"/>
      <c r="F1262" s="262"/>
      <c r="G1262" s="253" t="str">
        <f t="shared" si="138"/>
        <v/>
      </c>
      <c r="H1262" s="31" t="str">
        <f>IF(AND(B1262=H$1),LOOKUP(9.99999999999999E+307,$H$2:H1261)+1,"")</f>
        <v/>
      </c>
      <c r="I1262" s="31" t="str">
        <f>IF(AND(B1262=I$1),LOOKUP(9.99999999999999E+307,$I$2:I1261)+1,"")</f>
        <v/>
      </c>
      <c r="J1262" s="31">
        <f>IF(AND(B1262=J$1),LOOKUP(9.99999999999999E+307,$J$2:J1261)+1,"")</f>
        <v>1096</v>
      </c>
      <c r="K1262" s="31">
        <f>IF(AND(B1262=K$1),LOOKUP(9.99999999999999E+307,$K$2:K1261)+1,"")</f>
        <v>1096</v>
      </c>
      <c r="L1262" s="31">
        <f>IF(AND(B1262=L$1),LOOKUP(9.99999999999999E+307,$L$2:L1261)+1,"")</f>
        <v>1096</v>
      </c>
      <c r="M1262" s="31">
        <f>IF(AND(B1262=M$1),LOOKUP(9.99999999999999E+307,$M$2:M1261)+1,"")</f>
        <v>1096</v>
      </c>
      <c r="N1262" s="31" t="e">
        <f>IF(AND(B1262=N$1),LOOKUP(9.99999999999999E+307,$N$2:N1261)+1,"")</f>
        <v>#REF!</v>
      </c>
      <c r="O1262" s="31" t="e">
        <f>IF(AND($B1262=O$1),LOOKUP(9.99999999999999E+307,$O$2:O1261)+1,"")</f>
        <v>#REF!</v>
      </c>
      <c r="P1262" s="31" t="e">
        <f>IF(AND($B1262=P$1),LOOKUP(9.99999999999999E+307,$P$2:P1261)+1,"")</f>
        <v>#REF!</v>
      </c>
      <c r="Q1262" s="31" t="e">
        <f>IF(AND($B1262=Q$1),LOOKUP(9.99999999999999E+307,$Q$2:Q1261)+1,"")</f>
        <v>#REF!</v>
      </c>
      <c r="R1262" s="31">
        <f>IF(AND($B1262=R$1),LOOKUP(9.99999999999999E+307,$R$2:R1261)+1,"")</f>
        <v>1096</v>
      </c>
      <c r="S1262" s="31">
        <f>IF(AND($B1262=S$1),LOOKUP(9.99999999999999E+307,$S$2:S1261)+1,"")</f>
        <v>1096</v>
      </c>
      <c r="T1262" s="265"/>
      <c r="U1262" s="265"/>
      <c r="V1262" s="265"/>
      <c r="AA1262" s="254" t="str">
        <f t="shared" si="139"/>
        <v/>
      </c>
      <c r="AB1262" s="254" t="str">
        <f t="shared" si="140"/>
        <v/>
      </c>
      <c r="AC1262" s="255">
        <f t="shared" si="136"/>
        <v>0</v>
      </c>
      <c r="AD1262" s="255">
        <f t="shared" si="137"/>
        <v>3836</v>
      </c>
      <c r="AE1262" s="256" t="str">
        <f t="shared" si="141"/>
        <v/>
      </c>
      <c r="AF1262" s="252" t="str">
        <f t="shared" si="135"/>
        <v>-</v>
      </c>
    </row>
    <row r="1263" spans="1:32" ht="20.149999999999999" customHeight="1" x14ac:dyDescent="0.75">
      <c r="A1263" s="31">
        <v>1261</v>
      </c>
      <c r="B1263" s="237"/>
      <c r="C1263" s="257"/>
      <c r="D1263" s="257"/>
      <c r="E1263" s="262"/>
      <c r="F1263" s="262"/>
      <c r="G1263" s="253" t="str">
        <f t="shared" si="138"/>
        <v/>
      </c>
      <c r="H1263" s="31" t="str">
        <f>IF(AND(B1263=H$1),LOOKUP(9.99999999999999E+307,$H$2:H1262)+1,"")</f>
        <v/>
      </c>
      <c r="I1263" s="31" t="str">
        <f>IF(AND(B1263=I$1),LOOKUP(9.99999999999999E+307,$I$2:I1262)+1,"")</f>
        <v/>
      </c>
      <c r="J1263" s="31">
        <f>IF(AND(B1263=J$1),LOOKUP(9.99999999999999E+307,$J$2:J1262)+1,"")</f>
        <v>1097</v>
      </c>
      <c r="K1263" s="31">
        <f>IF(AND(B1263=K$1),LOOKUP(9.99999999999999E+307,$K$2:K1262)+1,"")</f>
        <v>1097</v>
      </c>
      <c r="L1263" s="31">
        <f>IF(AND(B1263=L$1),LOOKUP(9.99999999999999E+307,$L$2:L1262)+1,"")</f>
        <v>1097</v>
      </c>
      <c r="M1263" s="31">
        <f>IF(AND(B1263=M$1),LOOKUP(9.99999999999999E+307,$M$2:M1262)+1,"")</f>
        <v>1097</v>
      </c>
      <c r="N1263" s="31" t="e">
        <f>IF(AND(B1263=N$1),LOOKUP(9.99999999999999E+307,$N$2:N1262)+1,"")</f>
        <v>#REF!</v>
      </c>
      <c r="O1263" s="31" t="e">
        <f>IF(AND($B1263=O$1),LOOKUP(9.99999999999999E+307,$O$2:O1262)+1,"")</f>
        <v>#REF!</v>
      </c>
      <c r="P1263" s="31" t="e">
        <f>IF(AND($B1263=P$1),LOOKUP(9.99999999999999E+307,$P$2:P1262)+1,"")</f>
        <v>#REF!</v>
      </c>
      <c r="Q1263" s="31" t="e">
        <f>IF(AND($B1263=Q$1),LOOKUP(9.99999999999999E+307,$Q$2:Q1262)+1,"")</f>
        <v>#REF!</v>
      </c>
      <c r="R1263" s="31">
        <f>IF(AND($B1263=R$1),LOOKUP(9.99999999999999E+307,$R$2:R1262)+1,"")</f>
        <v>1097</v>
      </c>
      <c r="S1263" s="31">
        <f>IF(AND($B1263=S$1),LOOKUP(9.99999999999999E+307,$S$2:S1262)+1,"")</f>
        <v>1097</v>
      </c>
      <c r="T1263" s="265"/>
      <c r="U1263" s="265"/>
      <c r="V1263" s="265"/>
      <c r="AA1263" s="254" t="str">
        <f t="shared" si="139"/>
        <v/>
      </c>
      <c r="AB1263" s="254" t="str">
        <f t="shared" si="140"/>
        <v/>
      </c>
      <c r="AC1263" s="255">
        <f t="shared" si="136"/>
        <v>0</v>
      </c>
      <c r="AD1263" s="255">
        <f t="shared" si="137"/>
        <v>3836</v>
      </c>
      <c r="AE1263" s="256" t="str">
        <f t="shared" si="141"/>
        <v/>
      </c>
      <c r="AF1263" s="252" t="str">
        <f t="shared" ref="AF1263:AF1326" si="142">CONCATENATE(B1263,"-",AE1263)</f>
        <v>-</v>
      </c>
    </row>
    <row r="1264" spans="1:32" ht="20.149999999999999" customHeight="1" x14ac:dyDescent="0.75">
      <c r="A1264" s="31">
        <v>1262</v>
      </c>
      <c r="B1264" s="237"/>
      <c r="C1264" s="257"/>
      <c r="D1264" s="257"/>
      <c r="E1264" s="262"/>
      <c r="F1264" s="262"/>
      <c r="G1264" s="253" t="str">
        <f t="shared" si="138"/>
        <v/>
      </c>
      <c r="H1264" s="31" t="str">
        <f>IF(AND(B1264=H$1),LOOKUP(9.99999999999999E+307,$H$2:H1263)+1,"")</f>
        <v/>
      </c>
      <c r="I1264" s="31" t="str">
        <f>IF(AND(B1264=I$1),LOOKUP(9.99999999999999E+307,$I$2:I1263)+1,"")</f>
        <v/>
      </c>
      <c r="J1264" s="31">
        <f>IF(AND(B1264=J$1),LOOKUP(9.99999999999999E+307,$J$2:J1263)+1,"")</f>
        <v>1098</v>
      </c>
      <c r="K1264" s="31">
        <f>IF(AND(B1264=K$1),LOOKUP(9.99999999999999E+307,$K$2:K1263)+1,"")</f>
        <v>1098</v>
      </c>
      <c r="L1264" s="31">
        <f>IF(AND(B1264=L$1),LOOKUP(9.99999999999999E+307,$L$2:L1263)+1,"")</f>
        <v>1098</v>
      </c>
      <c r="M1264" s="31">
        <f>IF(AND(B1264=M$1),LOOKUP(9.99999999999999E+307,$M$2:M1263)+1,"")</f>
        <v>1098</v>
      </c>
      <c r="N1264" s="31" t="e">
        <f>IF(AND(B1264=N$1),LOOKUP(9.99999999999999E+307,$N$2:N1263)+1,"")</f>
        <v>#REF!</v>
      </c>
      <c r="O1264" s="31" t="e">
        <f>IF(AND($B1264=O$1),LOOKUP(9.99999999999999E+307,$O$2:O1263)+1,"")</f>
        <v>#REF!</v>
      </c>
      <c r="P1264" s="31" t="e">
        <f>IF(AND($B1264=P$1),LOOKUP(9.99999999999999E+307,$P$2:P1263)+1,"")</f>
        <v>#REF!</v>
      </c>
      <c r="Q1264" s="31" t="e">
        <f>IF(AND($B1264=Q$1),LOOKUP(9.99999999999999E+307,$Q$2:Q1263)+1,"")</f>
        <v>#REF!</v>
      </c>
      <c r="R1264" s="31">
        <f>IF(AND($B1264=R$1),LOOKUP(9.99999999999999E+307,$R$2:R1263)+1,"")</f>
        <v>1098</v>
      </c>
      <c r="S1264" s="31">
        <f>IF(AND($B1264=S$1),LOOKUP(9.99999999999999E+307,$S$2:S1263)+1,"")</f>
        <v>1098</v>
      </c>
      <c r="T1264" s="265"/>
      <c r="U1264" s="265"/>
      <c r="V1264" s="265"/>
      <c r="AA1264" s="254" t="str">
        <f t="shared" si="139"/>
        <v/>
      </c>
      <c r="AB1264" s="254" t="str">
        <f t="shared" si="140"/>
        <v/>
      </c>
      <c r="AC1264" s="255">
        <f t="shared" si="136"/>
        <v>0</v>
      </c>
      <c r="AD1264" s="255">
        <f t="shared" si="137"/>
        <v>3836</v>
      </c>
      <c r="AE1264" s="256" t="str">
        <f t="shared" si="141"/>
        <v/>
      </c>
      <c r="AF1264" s="252" t="str">
        <f t="shared" si="142"/>
        <v>-</v>
      </c>
    </row>
    <row r="1265" spans="1:32" ht="20.149999999999999" customHeight="1" x14ac:dyDescent="0.75">
      <c r="A1265" s="31">
        <v>1263</v>
      </c>
      <c r="B1265" s="237"/>
      <c r="C1265" s="257"/>
      <c r="D1265" s="257"/>
      <c r="E1265" s="262"/>
      <c r="F1265" s="262"/>
      <c r="G1265" s="253" t="str">
        <f t="shared" si="138"/>
        <v/>
      </c>
      <c r="H1265" s="31" t="str">
        <f>IF(AND(B1265=H$1),LOOKUP(9.99999999999999E+307,$H$2:H1264)+1,"")</f>
        <v/>
      </c>
      <c r="I1265" s="31" t="str">
        <f>IF(AND(B1265=I$1),LOOKUP(9.99999999999999E+307,$I$2:I1264)+1,"")</f>
        <v/>
      </c>
      <c r="J1265" s="31">
        <f>IF(AND(B1265=J$1),LOOKUP(9.99999999999999E+307,$J$2:J1264)+1,"")</f>
        <v>1099</v>
      </c>
      <c r="K1265" s="31">
        <f>IF(AND(B1265=K$1),LOOKUP(9.99999999999999E+307,$K$2:K1264)+1,"")</f>
        <v>1099</v>
      </c>
      <c r="L1265" s="31">
        <f>IF(AND(B1265=L$1),LOOKUP(9.99999999999999E+307,$L$2:L1264)+1,"")</f>
        <v>1099</v>
      </c>
      <c r="M1265" s="31">
        <f>IF(AND(B1265=M$1),LOOKUP(9.99999999999999E+307,$M$2:M1264)+1,"")</f>
        <v>1099</v>
      </c>
      <c r="N1265" s="31" t="e">
        <f>IF(AND(B1265=N$1),LOOKUP(9.99999999999999E+307,$N$2:N1264)+1,"")</f>
        <v>#REF!</v>
      </c>
      <c r="O1265" s="31" t="e">
        <f>IF(AND($B1265=O$1),LOOKUP(9.99999999999999E+307,$O$2:O1264)+1,"")</f>
        <v>#REF!</v>
      </c>
      <c r="P1265" s="31" t="e">
        <f>IF(AND($B1265=P$1),LOOKUP(9.99999999999999E+307,$P$2:P1264)+1,"")</f>
        <v>#REF!</v>
      </c>
      <c r="Q1265" s="31" t="e">
        <f>IF(AND($B1265=Q$1),LOOKUP(9.99999999999999E+307,$Q$2:Q1264)+1,"")</f>
        <v>#REF!</v>
      </c>
      <c r="R1265" s="31">
        <f>IF(AND($B1265=R$1),LOOKUP(9.99999999999999E+307,$R$2:R1264)+1,"")</f>
        <v>1099</v>
      </c>
      <c r="S1265" s="31">
        <f>IF(AND($B1265=S$1),LOOKUP(9.99999999999999E+307,$S$2:S1264)+1,"")</f>
        <v>1099</v>
      </c>
      <c r="T1265" s="265"/>
      <c r="U1265" s="265"/>
      <c r="V1265" s="265"/>
      <c r="AA1265" s="254" t="str">
        <f t="shared" si="139"/>
        <v/>
      </c>
      <c r="AB1265" s="254" t="str">
        <f t="shared" si="140"/>
        <v/>
      </c>
      <c r="AC1265" s="255">
        <f t="shared" si="136"/>
        <v>0</v>
      </c>
      <c r="AD1265" s="255">
        <f t="shared" si="137"/>
        <v>3836</v>
      </c>
      <c r="AE1265" s="256" t="str">
        <f t="shared" si="141"/>
        <v/>
      </c>
      <c r="AF1265" s="252" t="str">
        <f t="shared" si="142"/>
        <v>-</v>
      </c>
    </row>
    <row r="1266" spans="1:32" ht="20.149999999999999" customHeight="1" x14ac:dyDescent="0.75">
      <c r="A1266" s="31">
        <v>1264</v>
      </c>
      <c r="B1266" s="237"/>
      <c r="C1266" s="257"/>
      <c r="D1266" s="257"/>
      <c r="E1266" s="262"/>
      <c r="F1266" s="262"/>
      <c r="G1266" s="253" t="str">
        <f t="shared" si="138"/>
        <v/>
      </c>
      <c r="H1266" s="31" t="str">
        <f>IF(AND(B1266=H$1),LOOKUP(9.99999999999999E+307,$H$2:H1265)+1,"")</f>
        <v/>
      </c>
      <c r="I1266" s="31" t="str">
        <f>IF(AND(B1266=I$1),LOOKUP(9.99999999999999E+307,$I$2:I1265)+1,"")</f>
        <v/>
      </c>
      <c r="J1266" s="31">
        <f>IF(AND(B1266=J$1),LOOKUP(9.99999999999999E+307,$J$2:J1265)+1,"")</f>
        <v>1100</v>
      </c>
      <c r="K1266" s="31">
        <f>IF(AND(B1266=K$1),LOOKUP(9.99999999999999E+307,$K$2:K1265)+1,"")</f>
        <v>1100</v>
      </c>
      <c r="L1266" s="31">
        <f>IF(AND(B1266=L$1),LOOKUP(9.99999999999999E+307,$L$2:L1265)+1,"")</f>
        <v>1100</v>
      </c>
      <c r="M1266" s="31">
        <f>IF(AND(B1266=M$1),LOOKUP(9.99999999999999E+307,$M$2:M1265)+1,"")</f>
        <v>1100</v>
      </c>
      <c r="N1266" s="31" t="e">
        <f>IF(AND(B1266=N$1),LOOKUP(9.99999999999999E+307,$N$2:N1265)+1,"")</f>
        <v>#REF!</v>
      </c>
      <c r="O1266" s="31" t="e">
        <f>IF(AND($B1266=O$1),LOOKUP(9.99999999999999E+307,$O$2:O1265)+1,"")</f>
        <v>#REF!</v>
      </c>
      <c r="P1266" s="31" t="e">
        <f>IF(AND($B1266=P$1),LOOKUP(9.99999999999999E+307,$P$2:P1265)+1,"")</f>
        <v>#REF!</v>
      </c>
      <c r="Q1266" s="31" t="e">
        <f>IF(AND($B1266=Q$1),LOOKUP(9.99999999999999E+307,$Q$2:Q1265)+1,"")</f>
        <v>#REF!</v>
      </c>
      <c r="R1266" s="31">
        <f>IF(AND($B1266=R$1),LOOKUP(9.99999999999999E+307,$R$2:R1265)+1,"")</f>
        <v>1100</v>
      </c>
      <c r="S1266" s="31">
        <f>IF(AND($B1266=S$1),LOOKUP(9.99999999999999E+307,$S$2:S1265)+1,"")</f>
        <v>1100</v>
      </c>
      <c r="T1266" s="265"/>
      <c r="U1266" s="265"/>
      <c r="V1266" s="265"/>
      <c r="AA1266" s="254" t="str">
        <f t="shared" si="139"/>
        <v/>
      </c>
      <c r="AB1266" s="254" t="str">
        <f t="shared" si="140"/>
        <v/>
      </c>
      <c r="AC1266" s="255">
        <f t="shared" si="136"/>
        <v>0</v>
      </c>
      <c r="AD1266" s="255">
        <f t="shared" si="137"/>
        <v>3836</v>
      </c>
      <c r="AE1266" s="256" t="str">
        <f t="shared" si="141"/>
        <v/>
      </c>
      <c r="AF1266" s="252" t="str">
        <f t="shared" si="142"/>
        <v>-</v>
      </c>
    </row>
    <row r="1267" spans="1:32" ht="20.149999999999999" customHeight="1" x14ac:dyDescent="0.75">
      <c r="A1267" s="31">
        <v>1265</v>
      </c>
      <c r="B1267" s="237"/>
      <c r="C1267" s="257"/>
      <c r="D1267" s="257"/>
      <c r="E1267" s="262"/>
      <c r="F1267" s="262"/>
      <c r="G1267" s="253" t="str">
        <f t="shared" si="138"/>
        <v/>
      </c>
      <c r="H1267" s="31" t="str">
        <f>IF(AND(B1267=H$1),LOOKUP(9.99999999999999E+307,$H$2:H1266)+1,"")</f>
        <v/>
      </c>
      <c r="I1267" s="31" t="str">
        <f>IF(AND(B1267=I$1),LOOKUP(9.99999999999999E+307,$I$2:I1266)+1,"")</f>
        <v/>
      </c>
      <c r="J1267" s="31">
        <f>IF(AND(B1267=J$1),LOOKUP(9.99999999999999E+307,$J$2:J1266)+1,"")</f>
        <v>1101</v>
      </c>
      <c r="K1267" s="31">
        <f>IF(AND(B1267=K$1),LOOKUP(9.99999999999999E+307,$K$2:K1266)+1,"")</f>
        <v>1101</v>
      </c>
      <c r="L1267" s="31">
        <f>IF(AND(B1267=L$1),LOOKUP(9.99999999999999E+307,$L$2:L1266)+1,"")</f>
        <v>1101</v>
      </c>
      <c r="M1267" s="31">
        <f>IF(AND(B1267=M$1),LOOKUP(9.99999999999999E+307,$M$2:M1266)+1,"")</f>
        <v>1101</v>
      </c>
      <c r="N1267" s="31" t="e">
        <f>IF(AND(B1267=N$1),LOOKUP(9.99999999999999E+307,$N$2:N1266)+1,"")</f>
        <v>#REF!</v>
      </c>
      <c r="O1267" s="31" t="e">
        <f>IF(AND($B1267=O$1),LOOKUP(9.99999999999999E+307,$O$2:O1266)+1,"")</f>
        <v>#REF!</v>
      </c>
      <c r="P1267" s="31" t="e">
        <f>IF(AND($B1267=P$1),LOOKUP(9.99999999999999E+307,$P$2:P1266)+1,"")</f>
        <v>#REF!</v>
      </c>
      <c r="Q1267" s="31" t="e">
        <f>IF(AND($B1267=Q$1),LOOKUP(9.99999999999999E+307,$Q$2:Q1266)+1,"")</f>
        <v>#REF!</v>
      </c>
      <c r="R1267" s="31">
        <f>IF(AND($B1267=R$1),LOOKUP(9.99999999999999E+307,$R$2:R1266)+1,"")</f>
        <v>1101</v>
      </c>
      <c r="S1267" s="31">
        <f>IF(AND($B1267=S$1),LOOKUP(9.99999999999999E+307,$S$2:S1266)+1,"")</f>
        <v>1101</v>
      </c>
      <c r="T1267" s="265"/>
      <c r="U1267" s="265"/>
      <c r="V1267" s="265"/>
      <c r="AA1267" s="254" t="str">
        <f t="shared" si="139"/>
        <v/>
      </c>
      <c r="AB1267" s="254" t="str">
        <f t="shared" si="140"/>
        <v/>
      </c>
      <c r="AC1267" s="255">
        <f t="shared" si="136"/>
        <v>0</v>
      </c>
      <c r="AD1267" s="255">
        <f t="shared" si="137"/>
        <v>3836</v>
      </c>
      <c r="AE1267" s="256" t="str">
        <f t="shared" si="141"/>
        <v/>
      </c>
      <c r="AF1267" s="252" t="str">
        <f t="shared" si="142"/>
        <v>-</v>
      </c>
    </row>
    <row r="1268" spans="1:32" ht="20.149999999999999" customHeight="1" x14ac:dyDescent="0.75">
      <c r="A1268" s="31">
        <v>1266</v>
      </c>
      <c r="B1268" s="237"/>
      <c r="C1268" s="257"/>
      <c r="D1268" s="257"/>
      <c r="E1268" s="262"/>
      <c r="F1268" s="262"/>
      <c r="G1268" s="253" t="str">
        <f t="shared" si="138"/>
        <v/>
      </c>
      <c r="H1268" s="31" t="str">
        <f>IF(AND(B1268=H$1),LOOKUP(9.99999999999999E+307,$H$2:H1267)+1,"")</f>
        <v/>
      </c>
      <c r="I1268" s="31" t="str">
        <f>IF(AND(B1268=I$1),LOOKUP(9.99999999999999E+307,$I$2:I1267)+1,"")</f>
        <v/>
      </c>
      <c r="J1268" s="31">
        <f>IF(AND(B1268=J$1),LOOKUP(9.99999999999999E+307,$J$2:J1267)+1,"")</f>
        <v>1102</v>
      </c>
      <c r="K1268" s="31">
        <f>IF(AND(B1268=K$1),LOOKUP(9.99999999999999E+307,$K$2:K1267)+1,"")</f>
        <v>1102</v>
      </c>
      <c r="L1268" s="31">
        <f>IF(AND(B1268=L$1),LOOKUP(9.99999999999999E+307,$L$2:L1267)+1,"")</f>
        <v>1102</v>
      </c>
      <c r="M1268" s="31">
        <f>IF(AND(B1268=M$1),LOOKUP(9.99999999999999E+307,$M$2:M1267)+1,"")</f>
        <v>1102</v>
      </c>
      <c r="N1268" s="31" t="e">
        <f>IF(AND(B1268=N$1),LOOKUP(9.99999999999999E+307,$N$2:N1267)+1,"")</f>
        <v>#REF!</v>
      </c>
      <c r="O1268" s="31" t="e">
        <f>IF(AND($B1268=O$1),LOOKUP(9.99999999999999E+307,$O$2:O1267)+1,"")</f>
        <v>#REF!</v>
      </c>
      <c r="P1268" s="31" t="e">
        <f>IF(AND($B1268=P$1),LOOKUP(9.99999999999999E+307,$P$2:P1267)+1,"")</f>
        <v>#REF!</v>
      </c>
      <c r="Q1268" s="31" t="e">
        <f>IF(AND($B1268=Q$1),LOOKUP(9.99999999999999E+307,$Q$2:Q1267)+1,"")</f>
        <v>#REF!</v>
      </c>
      <c r="R1268" s="31">
        <f>IF(AND($B1268=R$1),LOOKUP(9.99999999999999E+307,$R$2:R1267)+1,"")</f>
        <v>1102</v>
      </c>
      <c r="S1268" s="31">
        <f>IF(AND($B1268=S$1),LOOKUP(9.99999999999999E+307,$S$2:S1267)+1,"")</f>
        <v>1102</v>
      </c>
      <c r="T1268" s="265"/>
      <c r="U1268" s="265"/>
      <c r="V1268" s="265"/>
      <c r="AA1268" s="254" t="str">
        <f t="shared" si="139"/>
        <v/>
      </c>
      <c r="AB1268" s="254" t="str">
        <f t="shared" si="140"/>
        <v/>
      </c>
      <c r="AC1268" s="255">
        <f t="shared" si="136"/>
        <v>0</v>
      </c>
      <c r="AD1268" s="255">
        <f t="shared" si="137"/>
        <v>3836</v>
      </c>
      <c r="AE1268" s="256" t="str">
        <f t="shared" si="141"/>
        <v/>
      </c>
      <c r="AF1268" s="252" t="str">
        <f t="shared" si="142"/>
        <v>-</v>
      </c>
    </row>
    <row r="1269" spans="1:32" ht="20.149999999999999" customHeight="1" x14ac:dyDescent="0.75">
      <c r="A1269" s="31">
        <v>1267</v>
      </c>
      <c r="B1269" s="237"/>
      <c r="C1269" s="257"/>
      <c r="D1269" s="257"/>
      <c r="E1269" s="262"/>
      <c r="F1269" s="262"/>
      <c r="G1269" s="253" t="str">
        <f t="shared" si="138"/>
        <v/>
      </c>
      <c r="H1269" s="31" t="str">
        <f>IF(AND(B1269=H$1),LOOKUP(9.99999999999999E+307,$H$2:H1268)+1,"")</f>
        <v/>
      </c>
      <c r="I1269" s="31" t="str">
        <f>IF(AND(B1269=I$1),LOOKUP(9.99999999999999E+307,$I$2:I1268)+1,"")</f>
        <v/>
      </c>
      <c r="J1269" s="31">
        <f>IF(AND(B1269=J$1),LOOKUP(9.99999999999999E+307,$J$2:J1268)+1,"")</f>
        <v>1103</v>
      </c>
      <c r="K1269" s="31">
        <f>IF(AND(B1269=K$1),LOOKUP(9.99999999999999E+307,$K$2:K1268)+1,"")</f>
        <v>1103</v>
      </c>
      <c r="L1269" s="31">
        <f>IF(AND(B1269=L$1),LOOKUP(9.99999999999999E+307,$L$2:L1268)+1,"")</f>
        <v>1103</v>
      </c>
      <c r="M1269" s="31">
        <f>IF(AND(B1269=M$1),LOOKUP(9.99999999999999E+307,$M$2:M1268)+1,"")</f>
        <v>1103</v>
      </c>
      <c r="N1269" s="31" t="e">
        <f>IF(AND(B1269=N$1),LOOKUP(9.99999999999999E+307,$N$2:N1268)+1,"")</f>
        <v>#REF!</v>
      </c>
      <c r="O1269" s="31" t="e">
        <f>IF(AND($B1269=O$1),LOOKUP(9.99999999999999E+307,$O$2:O1268)+1,"")</f>
        <v>#REF!</v>
      </c>
      <c r="P1269" s="31" t="e">
        <f>IF(AND($B1269=P$1),LOOKUP(9.99999999999999E+307,$P$2:P1268)+1,"")</f>
        <v>#REF!</v>
      </c>
      <c r="Q1269" s="31" t="e">
        <f>IF(AND($B1269=Q$1),LOOKUP(9.99999999999999E+307,$Q$2:Q1268)+1,"")</f>
        <v>#REF!</v>
      </c>
      <c r="R1269" s="31">
        <f>IF(AND($B1269=R$1),LOOKUP(9.99999999999999E+307,$R$2:R1268)+1,"")</f>
        <v>1103</v>
      </c>
      <c r="S1269" s="31">
        <f>IF(AND($B1269=S$1),LOOKUP(9.99999999999999E+307,$S$2:S1268)+1,"")</f>
        <v>1103</v>
      </c>
      <c r="T1269" s="265"/>
      <c r="U1269" s="265"/>
      <c r="V1269" s="265"/>
      <c r="AA1269" s="254" t="str">
        <f t="shared" si="139"/>
        <v/>
      </c>
      <c r="AB1269" s="254" t="str">
        <f t="shared" si="140"/>
        <v/>
      </c>
      <c r="AC1269" s="255">
        <f t="shared" si="136"/>
        <v>0</v>
      </c>
      <c r="AD1269" s="255">
        <f t="shared" si="137"/>
        <v>3836</v>
      </c>
      <c r="AE1269" s="256" t="str">
        <f t="shared" si="141"/>
        <v/>
      </c>
      <c r="AF1269" s="252" t="str">
        <f t="shared" si="142"/>
        <v>-</v>
      </c>
    </row>
    <row r="1270" spans="1:32" ht="20.149999999999999" customHeight="1" x14ac:dyDescent="0.75">
      <c r="A1270" s="31">
        <v>1268</v>
      </c>
      <c r="B1270" s="237"/>
      <c r="C1270" s="257"/>
      <c r="D1270" s="257"/>
      <c r="E1270" s="262"/>
      <c r="F1270" s="262"/>
      <c r="G1270" s="253" t="str">
        <f t="shared" si="138"/>
        <v/>
      </c>
      <c r="H1270" s="31" t="str">
        <f>IF(AND(B1270=H$1),LOOKUP(9.99999999999999E+307,$H$2:H1269)+1,"")</f>
        <v/>
      </c>
      <c r="I1270" s="31" t="str">
        <f>IF(AND(B1270=I$1),LOOKUP(9.99999999999999E+307,$I$2:I1269)+1,"")</f>
        <v/>
      </c>
      <c r="J1270" s="31">
        <f>IF(AND(B1270=J$1),LOOKUP(9.99999999999999E+307,$J$2:J1269)+1,"")</f>
        <v>1104</v>
      </c>
      <c r="K1270" s="31">
        <f>IF(AND(B1270=K$1),LOOKUP(9.99999999999999E+307,$K$2:K1269)+1,"")</f>
        <v>1104</v>
      </c>
      <c r="L1270" s="31">
        <f>IF(AND(B1270=L$1),LOOKUP(9.99999999999999E+307,$L$2:L1269)+1,"")</f>
        <v>1104</v>
      </c>
      <c r="M1270" s="31">
        <f>IF(AND(B1270=M$1),LOOKUP(9.99999999999999E+307,$M$2:M1269)+1,"")</f>
        <v>1104</v>
      </c>
      <c r="N1270" s="31" t="e">
        <f>IF(AND(B1270=N$1),LOOKUP(9.99999999999999E+307,$N$2:N1269)+1,"")</f>
        <v>#REF!</v>
      </c>
      <c r="O1270" s="31" t="e">
        <f>IF(AND($B1270=O$1),LOOKUP(9.99999999999999E+307,$O$2:O1269)+1,"")</f>
        <v>#REF!</v>
      </c>
      <c r="P1270" s="31" t="e">
        <f>IF(AND($B1270=P$1),LOOKUP(9.99999999999999E+307,$P$2:P1269)+1,"")</f>
        <v>#REF!</v>
      </c>
      <c r="Q1270" s="31" t="e">
        <f>IF(AND($B1270=Q$1),LOOKUP(9.99999999999999E+307,$Q$2:Q1269)+1,"")</f>
        <v>#REF!</v>
      </c>
      <c r="R1270" s="31">
        <f>IF(AND($B1270=R$1),LOOKUP(9.99999999999999E+307,$R$2:R1269)+1,"")</f>
        <v>1104</v>
      </c>
      <c r="S1270" s="31">
        <f>IF(AND($B1270=S$1),LOOKUP(9.99999999999999E+307,$S$2:S1269)+1,"")</f>
        <v>1104</v>
      </c>
      <c r="T1270" s="265"/>
      <c r="U1270" s="265"/>
      <c r="V1270" s="265"/>
      <c r="AA1270" s="254" t="str">
        <f t="shared" si="139"/>
        <v/>
      </c>
      <c r="AB1270" s="254" t="str">
        <f t="shared" si="140"/>
        <v/>
      </c>
      <c r="AC1270" s="255">
        <f t="shared" si="136"/>
        <v>0</v>
      </c>
      <c r="AD1270" s="255">
        <f t="shared" si="137"/>
        <v>3836</v>
      </c>
      <c r="AE1270" s="256" t="str">
        <f t="shared" si="141"/>
        <v/>
      </c>
      <c r="AF1270" s="252" t="str">
        <f t="shared" si="142"/>
        <v>-</v>
      </c>
    </row>
    <row r="1271" spans="1:32" ht="20.149999999999999" customHeight="1" x14ac:dyDescent="0.75">
      <c r="A1271" s="31">
        <v>1269</v>
      </c>
      <c r="B1271" s="237"/>
      <c r="C1271" s="257"/>
      <c r="D1271" s="257"/>
      <c r="E1271" s="262"/>
      <c r="F1271" s="262"/>
      <c r="G1271" s="253" t="str">
        <f t="shared" si="138"/>
        <v/>
      </c>
      <c r="H1271" s="31" t="str">
        <f>IF(AND(B1271=H$1),LOOKUP(9.99999999999999E+307,$H$2:H1270)+1,"")</f>
        <v/>
      </c>
      <c r="I1271" s="31" t="str">
        <f>IF(AND(B1271=I$1),LOOKUP(9.99999999999999E+307,$I$2:I1270)+1,"")</f>
        <v/>
      </c>
      <c r="J1271" s="31">
        <f>IF(AND(B1271=J$1),LOOKUP(9.99999999999999E+307,$J$2:J1270)+1,"")</f>
        <v>1105</v>
      </c>
      <c r="K1271" s="31">
        <f>IF(AND(B1271=K$1),LOOKUP(9.99999999999999E+307,$K$2:K1270)+1,"")</f>
        <v>1105</v>
      </c>
      <c r="L1271" s="31">
        <f>IF(AND(B1271=L$1),LOOKUP(9.99999999999999E+307,$L$2:L1270)+1,"")</f>
        <v>1105</v>
      </c>
      <c r="M1271" s="31">
        <f>IF(AND(B1271=M$1),LOOKUP(9.99999999999999E+307,$M$2:M1270)+1,"")</f>
        <v>1105</v>
      </c>
      <c r="N1271" s="31" t="e">
        <f>IF(AND(B1271=N$1),LOOKUP(9.99999999999999E+307,$N$2:N1270)+1,"")</f>
        <v>#REF!</v>
      </c>
      <c r="O1271" s="31" t="e">
        <f>IF(AND($B1271=O$1),LOOKUP(9.99999999999999E+307,$O$2:O1270)+1,"")</f>
        <v>#REF!</v>
      </c>
      <c r="P1271" s="31" t="e">
        <f>IF(AND($B1271=P$1),LOOKUP(9.99999999999999E+307,$P$2:P1270)+1,"")</f>
        <v>#REF!</v>
      </c>
      <c r="Q1271" s="31" t="e">
        <f>IF(AND($B1271=Q$1),LOOKUP(9.99999999999999E+307,$Q$2:Q1270)+1,"")</f>
        <v>#REF!</v>
      </c>
      <c r="R1271" s="31">
        <f>IF(AND($B1271=R$1),LOOKUP(9.99999999999999E+307,$R$2:R1270)+1,"")</f>
        <v>1105</v>
      </c>
      <c r="S1271" s="31">
        <f>IF(AND($B1271=S$1),LOOKUP(9.99999999999999E+307,$S$2:S1270)+1,"")</f>
        <v>1105</v>
      </c>
      <c r="T1271" s="265"/>
      <c r="U1271" s="265"/>
      <c r="V1271" s="265"/>
      <c r="AA1271" s="254" t="str">
        <f t="shared" si="139"/>
        <v/>
      </c>
      <c r="AB1271" s="254" t="str">
        <f t="shared" si="140"/>
        <v/>
      </c>
      <c r="AC1271" s="255">
        <f t="shared" si="136"/>
        <v>0</v>
      </c>
      <c r="AD1271" s="255">
        <f t="shared" si="137"/>
        <v>3836</v>
      </c>
      <c r="AE1271" s="256" t="str">
        <f t="shared" si="141"/>
        <v/>
      </c>
      <c r="AF1271" s="252" t="str">
        <f t="shared" si="142"/>
        <v>-</v>
      </c>
    </row>
    <row r="1272" spans="1:32" ht="20.149999999999999" customHeight="1" x14ac:dyDescent="0.75">
      <c r="A1272" s="31">
        <v>1270</v>
      </c>
      <c r="B1272" s="237"/>
      <c r="C1272" s="257"/>
      <c r="D1272" s="257"/>
      <c r="E1272" s="262"/>
      <c r="F1272" s="262"/>
      <c r="G1272" s="253" t="str">
        <f t="shared" si="138"/>
        <v/>
      </c>
      <c r="H1272" s="31" t="str">
        <f>IF(AND(B1272=H$1),LOOKUP(9.99999999999999E+307,$H$2:H1271)+1,"")</f>
        <v/>
      </c>
      <c r="I1272" s="31" t="str">
        <f>IF(AND(B1272=I$1),LOOKUP(9.99999999999999E+307,$I$2:I1271)+1,"")</f>
        <v/>
      </c>
      <c r="J1272" s="31">
        <f>IF(AND(B1272=J$1),LOOKUP(9.99999999999999E+307,$J$2:J1271)+1,"")</f>
        <v>1106</v>
      </c>
      <c r="K1272" s="31">
        <f>IF(AND(B1272=K$1),LOOKUP(9.99999999999999E+307,$K$2:K1271)+1,"")</f>
        <v>1106</v>
      </c>
      <c r="L1272" s="31">
        <f>IF(AND(B1272=L$1),LOOKUP(9.99999999999999E+307,$L$2:L1271)+1,"")</f>
        <v>1106</v>
      </c>
      <c r="M1272" s="31">
        <f>IF(AND(B1272=M$1),LOOKUP(9.99999999999999E+307,$M$2:M1271)+1,"")</f>
        <v>1106</v>
      </c>
      <c r="N1272" s="31" t="e">
        <f>IF(AND(B1272=N$1),LOOKUP(9.99999999999999E+307,$N$2:N1271)+1,"")</f>
        <v>#REF!</v>
      </c>
      <c r="O1272" s="31" t="e">
        <f>IF(AND($B1272=O$1),LOOKUP(9.99999999999999E+307,$O$2:O1271)+1,"")</f>
        <v>#REF!</v>
      </c>
      <c r="P1272" s="31" t="e">
        <f>IF(AND($B1272=P$1),LOOKUP(9.99999999999999E+307,$P$2:P1271)+1,"")</f>
        <v>#REF!</v>
      </c>
      <c r="Q1272" s="31" t="e">
        <f>IF(AND($B1272=Q$1),LOOKUP(9.99999999999999E+307,$Q$2:Q1271)+1,"")</f>
        <v>#REF!</v>
      </c>
      <c r="R1272" s="31">
        <f>IF(AND($B1272=R$1),LOOKUP(9.99999999999999E+307,$R$2:R1271)+1,"")</f>
        <v>1106</v>
      </c>
      <c r="S1272" s="31">
        <f>IF(AND($B1272=S$1),LOOKUP(9.99999999999999E+307,$S$2:S1271)+1,"")</f>
        <v>1106</v>
      </c>
      <c r="T1272" s="265"/>
      <c r="U1272" s="265"/>
      <c r="V1272" s="265"/>
      <c r="AA1272" s="254" t="str">
        <f t="shared" si="139"/>
        <v/>
      </c>
      <c r="AB1272" s="254" t="str">
        <f t="shared" si="140"/>
        <v/>
      </c>
      <c r="AC1272" s="255">
        <f t="shared" si="136"/>
        <v>0</v>
      </c>
      <c r="AD1272" s="255">
        <f t="shared" si="137"/>
        <v>3836</v>
      </c>
      <c r="AE1272" s="256" t="str">
        <f t="shared" si="141"/>
        <v/>
      </c>
      <c r="AF1272" s="252" t="str">
        <f t="shared" si="142"/>
        <v>-</v>
      </c>
    </row>
    <row r="1273" spans="1:32" ht="20.149999999999999" customHeight="1" x14ac:dyDescent="0.75">
      <c r="A1273" s="31">
        <v>1271</v>
      </c>
      <c r="B1273" s="237"/>
      <c r="C1273" s="257"/>
      <c r="D1273" s="257"/>
      <c r="E1273" s="262"/>
      <c r="F1273" s="262"/>
      <c r="G1273" s="253" t="str">
        <f t="shared" si="138"/>
        <v/>
      </c>
      <c r="H1273" s="31" t="str">
        <f>IF(AND(B1273=H$1),LOOKUP(9.99999999999999E+307,$H$2:H1272)+1,"")</f>
        <v/>
      </c>
      <c r="I1273" s="31" t="str">
        <f>IF(AND(B1273=I$1),LOOKUP(9.99999999999999E+307,$I$2:I1272)+1,"")</f>
        <v/>
      </c>
      <c r="J1273" s="31">
        <f>IF(AND(B1273=J$1),LOOKUP(9.99999999999999E+307,$J$2:J1272)+1,"")</f>
        <v>1107</v>
      </c>
      <c r="K1273" s="31">
        <f>IF(AND(B1273=K$1),LOOKUP(9.99999999999999E+307,$K$2:K1272)+1,"")</f>
        <v>1107</v>
      </c>
      <c r="L1273" s="31">
        <f>IF(AND(B1273=L$1),LOOKUP(9.99999999999999E+307,$L$2:L1272)+1,"")</f>
        <v>1107</v>
      </c>
      <c r="M1273" s="31">
        <f>IF(AND(B1273=M$1),LOOKUP(9.99999999999999E+307,$M$2:M1272)+1,"")</f>
        <v>1107</v>
      </c>
      <c r="N1273" s="31" t="e">
        <f>IF(AND(B1273=N$1),LOOKUP(9.99999999999999E+307,$N$2:N1272)+1,"")</f>
        <v>#REF!</v>
      </c>
      <c r="O1273" s="31" t="e">
        <f>IF(AND($B1273=O$1),LOOKUP(9.99999999999999E+307,$O$2:O1272)+1,"")</f>
        <v>#REF!</v>
      </c>
      <c r="P1273" s="31" t="e">
        <f>IF(AND($B1273=P$1),LOOKUP(9.99999999999999E+307,$P$2:P1272)+1,"")</f>
        <v>#REF!</v>
      </c>
      <c r="Q1273" s="31" t="e">
        <f>IF(AND($B1273=Q$1),LOOKUP(9.99999999999999E+307,$Q$2:Q1272)+1,"")</f>
        <v>#REF!</v>
      </c>
      <c r="R1273" s="31">
        <f>IF(AND($B1273=R$1),LOOKUP(9.99999999999999E+307,$R$2:R1272)+1,"")</f>
        <v>1107</v>
      </c>
      <c r="S1273" s="31">
        <f>IF(AND($B1273=S$1),LOOKUP(9.99999999999999E+307,$S$2:S1272)+1,"")</f>
        <v>1107</v>
      </c>
      <c r="T1273" s="265"/>
      <c r="U1273" s="265"/>
      <c r="V1273" s="265"/>
      <c r="AA1273" s="254" t="str">
        <f t="shared" si="139"/>
        <v/>
      </c>
      <c r="AB1273" s="254" t="str">
        <f t="shared" si="140"/>
        <v/>
      </c>
      <c r="AC1273" s="255">
        <f t="shared" si="136"/>
        <v>0</v>
      </c>
      <c r="AD1273" s="255">
        <f t="shared" si="137"/>
        <v>3836</v>
      </c>
      <c r="AE1273" s="256" t="str">
        <f t="shared" si="141"/>
        <v/>
      </c>
      <c r="AF1273" s="252" t="str">
        <f t="shared" si="142"/>
        <v>-</v>
      </c>
    </row>
    <row r="1274" spans="1:32" ht="20.149999999999999" customHeight="1" x14ac:dyDescent="0.75">
      <c r="A1274" s="31">
        <v>1272</v>
      </c>
      <c r="B1274" s="237"/>
      <c r="C1274" s="257"/>
      <c r="D1274" s="257"/>
      <c r="E1274" s="262"/>
      <c r="F1274" s="262"/>
      <c r="G1274" s="253" t="str">
        <f t="shared" si="138"/>
        <v/>
      </c>
      <c r="H1274" s="31" t="str">
        <f>IF(AND(B1274=H$1),LOOKUP(9.99999999999999E+307,$H$2:H1273)+1,"")</f>
        <v/>
      </c>
      <c r="I1274" s="31" t="str">
        <f>IF(AND(B1274=I$1),LOOKUP(9.99999999999999E+307,$I$2:I1273)+1,"")</f>
        <v/>
      </c>
      <c r="J1274" s="31">
        <f>IF(AND(B1274=J$1),LOOKUP(9.99999999999999E+307,$J$2:J1273)+1,"")</f>
        <v>1108</v>
      </c>
      <c r="K1274" s="31">
        <f>IF(AND(B1274=K$1),LOOKUP(9.99999999999999E+307,$K$2:K1273)+1,"")</f>
        <v>1108</v>
      </c>
      <c r="L1274" s="31">
        <f>IF(AND(B1274=L$1),LOOKUP(9.99999999999999E+307,$L$2:L1273)+1,"")</f>
        <v>1108</v>
      </c>
      <c r="M1274" s="31">
        <f>IF(AND(B1274=M$1),LOOKUP(9.99999999999999E+307,$M$2:M1273)+1,"")</f>
        <v>1108</v>
      </c>
      <c r="N1274" s="31" t="e">
        <f>IF(AND(B1274=N$1),LOOKUP(9.99999999999999E+307,$N$2:N1273)+1,"")</f>
        <v>#REF!</v>
      </c>
      <c r="O1274" s="31" t="e">
        <f>IF(AND($B1274=O$1),LOOKUP(9.99999999999999E+307,$O$2:O1273)+1,"")</f>
        <v>#REF!</v>
      </c>
      <c r="P1274" s="31" t="e">
        <f>IF(AND($B1274=P$1),LOOKUP(9.99999999999999E+307,$P$2:P1273)+1,"")</f>
        <v>#REF!</v>
      </c>
      <c r="Q1274" s="31" t="e">
        <f>IF(AND($B1274=Q$1),LOOKUP(9.99999999999999E+307,$Q$2:Q1273)+1,"")</f>
        <v>#REF!</v>
      </c>
      <c r="R1274" s="31">
        <f>IF(AND($B1274=R$1),LOOKUP(9.99999999999999E+307,$R$2:R1273)+1,"")</f>
        <v>1108</v>
      </c>
      <c r="S1274" s="31">
        <f>IF(AND($B1274=S$1),LOOKUP(9.99999999999999E+307,$S$2:S1273)+1,"")</f>
        <v>1108</v>
      </c>
      <c r="T1274" s="265"/>
      <c r="U1274" s="265"/>
      <c r="V1274" s="265"/>
      <c r="AA1274" s="254" t="str">
        <f t="shared" si="139"/>
        <v/>
      </c>
      <c r="AB1274" s="254" t="str">
        <f t="shared" si="140"/>
        <v/>
      </c>
      <c r="AC1274" s="255">
        <f t="shared" si="136"/>
        <v>0</v>
      </c>
      <c r="AD1274" s="255">
        <f t="shared" si="137"/>
        <v>3836</v>
      </c>
      <c r="AE1274" s="256" t="str">
        <f t="shared" si="141"/>
        <v/>
      </c>
      <c r="AF1274" s="252" t="str">
        <f t="shared" si="142"/>
        <v>-</v>
      </c>
    </row>
    <row r="1275" spans="1:32" ht="20.149999999999999" customHeight="1" x14ac:dyDescent="0.75">
      <c r="A1275" s="31">
        <v>1273</v>
      </c>
      <c r="B1275" s="237"/>
      <c r="C1275" s="257"/>
      <c r="D1275" s="257"/>
      <c r="E1275" s="262"/>
      <c r="F1275" s="262"/>
      <c r="G1275" s="253" t="str">
        <f t="shared" si="138"/>
        <v/>
      </c>
      <c r="H1275" s="31" t="str">
        <f>IF(AND(B1275=H$1),LOOKUP(9.99999999999999E+307,$H$2:H1274)+1,"")</f>
        <v/>
      </c>
      <c r="I1275" s="31" t="str">
        <f>IF(AND(B1275=I$1),LOOKUP(9.99999999999999E+307,$I$2:I1274)+1,"")</f>
        <v/>
      </c>
      <c r="J1275" s="31">
        <f>IF(AND(B1275=J$1),LOOKUP(9.99999999999999E+307,$J$2:J1274)+1,"")</f>
        <v>1109</v>
      </c>
      <c r="K1275" s="31">
        <f>IF(AND(B1275=K$1),LOOKUP(9.99999999999999E+307,$K$2:K1274)+1,"")</f>
        <v>1109</v>
      </c>
      <c r="L1275" s="31">
        <f>IF(AND(B1275=L$1),LOOKUP(9.99999999999999E+307,$L$2:L1274)+1,"")</f>
        <v>1109</v>
      </c>
      <c r="M1275" s="31">
        <f>IF(AND(B1275=M$1),LOOKUP(9.99999999999999E+307,$M$2:M1274)+1,"")</f>
        <v>1109</v>
      </c>
      <c r="N1275" s="31" t="e">
        <f>IF(AND(B1275=N$1),LOOKUP(9.99999999999999E+307,$N$2:N1274)+1,"")</f>
        <v>#REF!</v>
      </c>
      <c r="O1275" s="31" t="e">
        <f>IF(AND($B1275=O$1),LOOKUP(9.99999999999999E+307,$O$2:O1274)+1,"")</f>
        <v>#REF!</v>
      </c>
      <c r="P1275" s="31" t="e">
        <f>IF(AND($B1275=P$1),LOOKUP(9.99999999999999E+307,$P$2:P1274)+1,"")</f>
        <v>#REF!</v>
      </c>
      <c r="Q1275" s="31" t="e">
        <f>IF(AND($B1275=Q$1),LOOKUP(9.99999999999999E+307,$Q$2:Q1274)+1,"")</f>
        <v>#REF!</v>
      </c>
      <c r="R1275" s="31">
        <f>IF(AND($B1275=R$1),LOOKUP(9.99999999999999E+307,$R$2:R1274)+1,"")</f>
        <v>1109</v>
      </c>
      <c r="S1275" s="31">
        <f>IF(AND($B1275=S$1),LOOKUP(9.99999999999999E+307,$S$2:S1274)+1,"")</f>
        <v>1109</v>
      </c>
      <c r="T1275" s="265"/>
      <c r="U1275" s="265"/>
      <c r="V1275" s="265"/>
      <c r="AA1275" s="254" t="str">
        <f t="shared" si="139"/>
        <v/>
      </c>
      <c r="AB1275" s="254" t="str">
        <f t="shared" si="140"/>
        <v/>
      </c>
      <c r="AC1275" s="255">
        <f t="shared" si="136"/>
        <v>0</v>
      </c>
      <c r="AD1275" s="255">
        <f t="shared" si="137"/>
        <v>3836</v>
      </c>
      <c r="AE1275" s="256" t="str">
        <f t="shared" si="141"/>
        <v/>
      </c>
      <c r="AF1275" s="252" t="str">
        <f t="shared" si="142"/>
        <v>-</v>
      </c>
    </row>
    <row r="1276" spans="1:32" ht="20.149999999999999" customHeight="1" x14ac:dyDescent="0.75">
      <c r="A1276" s="31">
        <v>1274</v>
      </c>
      <c r="B1276" s="237"/>
      <c r="C1276" s="257"/>
      <c r="D1276" s="257"/>
      <c r="E1276" s="262"/>
      <c r="F1276" s="262"/>
      <c r="G1276" s="253" t="str">
        <f t="shared" si="138"/>
        <v/>
      </c>
      <c r="H1276" s="31" t="str">
        <f>IF(AND(B1276=H$1),LOOKUP(9.99999999999999E+307,$H$2:H1275)+1,"")</f>
        <v/>
      </c>
      <c r="I1276" s="31" t="str">
        <f>IF(AND(B1276=I$1),LOOKUP(9.99999999999999E+307,$I$2:I1275)+1,"")</f>
        <v/>
      </c>
      <c r="J1276" s="31">
        <f>IF(AND(B1276=J$1),LOOKUP(9.99999999999999E+307,$J$2:J1275)+1,"")</f>
        <v>1110</v>
      </c>
      <c r="K1276" s="31">
        <f>IF(AND(B1276=K$1),LOOKUP(9.99999999999999E+307,$K$2:K1275)+1,"")</f>
        <v>1110</v>
      </c>
      <c r="L1276" s="31">
        <f>IF(AND(B1276=L$1),LOOKUP(9.99999999999999E+307,$L$2:L1275)+1,"")</f>
        <v>1110</v>
      </c>
      <c r="M1276" s="31">
        <f>IF(AND(B1276=M$1),LOOKUP(9.99999999999999E+307,$M$2:M1275)+1,"")</f>
        <v>1110</v>
      </c>
      <c r="N1276" s="31" t="e">
        <f>IF(AND(B1276=N$1),LOOKUP(9.99999999999999E+307,$N$2:N1275)+1,"")</f>
        <v>#REF!</v>
      </c>
      <c r="O1276" s="31" t="e">
        <f>IF(AND($B1276=O$1),LOOKUP(9.99999999999999E+307,$O$2:O1275)+1,"")</f>
        <v>#REF!</v>
      </c>
      <c r="P1276" s="31" t="e">
        <f>IF(AND($B1276=P$1),LOOKUP(9.99999999999999E+307,$P$2:P1275)+1,"")</f>
        <v>#REF!</v>
      </c>
      <c r="Q1276" s="31" t="e">
        <f>IF(AND($B1276=Q$1),LOOKUP(9.99999999999999E+307,$Q$2:Q1275)+1,"")</f>
        <v>#REF!</v>
      </c>
      <c r="R1276" s="31">
        <f>IF(AND($B1276=R$1),LOOKUP(9.99999999999999E+307,$R$2:R1275)+1,"")</f>
        <v>1110</v>
      </c>
      <c r="S1276" s="31">
        <f>IF(AND($B1276=S$1),LOOKUP(9.99999999999999E+307,$S$2:S1275)+1,"")</f>
        <v>1110</v>
      </c>
      <c r="T1276" s="265"/>
      <c r="U1276" s="265"/>
      <c r="V1276" s="265"/>
      <c r="AA1276" s="254" t="str">
        <f t="shared" si="139"/>
        <v/>
      </c>
      <c r="AB1276" s="254" t="str">
        <f t="shared" si="140"/>
        <v/>
      </c>
      <c r="AC1276" s="255">
        <f t="shared" si="136"/>
        <v>0</v>
      </c>
      <c r="AD1276" s="255">
        <f t="shared" si="137"/>
        <v>3836</v>
      </c>
      <c r="AE1276" s="256" t="str">
        <f t="shared" si="141"/>
        <v/>
      </c>
      <c r="AF1276" s="252" t="str">
        <f t="shared" si="142"/>
        <v>-</v>
      </c>
    </row>
    <row r="1277" spans="1:32" ht="20.149999999999999" customHeight="1" x14ac:dyDescent="0.75">
      <c r="A1277" s="31">
        <v>1275</v>
      </c>
      <c r="B1277" s="237"/>
      <c r="C1277" s="257"/>
      <c r="D1277" s="257"/>
      <c r="E1277" s="262"/>
      <c r="F1277" s="262"/>
      <c r="G1277" s="253" t="str">
        <f t="shared" si="138"/>
        <v/>
      </c>
      <c r="H1277" s="31" t="str">
        <f>IF(AND(B1277=H$1),LOOKUP(9.99999999999999E+307,$H$2:H1276)+1,"")</f>
        <v/>
      </c>
      <c r="I1277" s="31" t="str">
        <f>IF(AND(B1277=I$1),LOOKUP(9.99999999999999E+307,$I$2:I1276)+1,"")</f>
        <v/>
      </c>
      <c r="J1277" s="31">
        <f>IF(AND(B1277=J$1),LOOKUP(9.99999999999999E+307,$J$2:J1276)+1,"")</f>
        <v>1111</v>
      </c>
      <c r="K1277" s="31">
        <f>IF(AND(B1277=K$1),LOOKUP(9.99999999999999E+307,$K$2:K1276)+1,"")</f>
        <v>1111</v>
      </c>
      <c r="L1277" s="31">
        <f>IF(AND(B1277=L$1),LOOKUP(9.99999999999999E+307,$L$2:L1276)+1,"")</f>
        <v>1111</v>
      </c>
      <c r="M1277" s="31">
        <f>IF(AND(B1277=M$1),LOOKUP(9.99999999999999E+307,$M$2:M1276)+1,"")</f>
        <v>1111</v>
      </c>
      <c r="N1277" s="31" t="e">
        <f>IF(AND(B1277=N$1),LOOKUP(9.99999999999999E+307,$N$2:N1276)+1,"")</f>
        <v>#REF!</v>
      </c>
      <c r="O1277" s="31" t="e">
        <f>IF(AND($B1277=O$1),LOOKUP(9.99999999999999E+307,$O$2:O1276)+1,"")</f>
        <v>#REF!</v>
      </c>
      <c r="P1277" s="31" t="e">
        <f>IF(AND($B1277=P$1),LOOKUP(9.99999999999999E+307,$P$2:P1276)+1,"")</f>
        <v>#REF!</v>
      </c>
      <c r="Q1277" s="31" t="e">
        <f>IF(AND($B1277=Q$1),LOOKUP(9.99999999999999E+307,$Q$2:Q1276)+1,"")</f>
        <v>#REF!</v>
      </c>
      <c r="R1277" s="31">
        <f>IF(AND($B1277=R$1),LOOKUP(9.99999999999999E+307,$R$2:R1276)+1,"")</f>
        <v>1111</v>
      </c>
      <c r="S1277" s="31">
        <f>IF(AND($B1277=S$1),LOOKUP(9.99999999999999E+307,$S$2:S1276)+1,"")</f>
        <v>1111</v>
      </c>
      <c r="T1277" s="265"/>
      <c r="U1277" s="265"/>
      <c r="V1277" s="265"/>
      <c r="AA1277" s="254" t="str">
        <f t="shared" si="139"/>
        <v/>
      </c>
      <c r="AB1277" s="254" t="str">
        <f t="shared" si="140"/>
        <v/>
      </c>
      <c r="AC1277" s="255">
        <f t="shared" si="136"/>
        <v>0</v>
      </c>
      <c r="AD1277" s="255">
        <f t="shared" si="137"/>
        <v>3836</v>
      </c>
      <c r="AE1277" s="256" t="str">
        <f t="shared" si="141"/>
        <v/>
      </c>
      <c r="AF1277" s="252" t="str">
        <f t="shared" si="142"/>
        <v>-</v>
      </c>
    </row>
    <row r="1278" spans="1:32" ht="20.149999999999999" customHeight="1" x14ac:dyDescent="0.75">
      <c r="A1278" s="31">
        <v>1276</v>
      </c>
      <c r="B1278" s="237"/>
      <c r="C1278" s="257"/>
      <c r="D1278" s="257"/>
      <c r="E1278" s="262"/>
      <c r="F1278" s="262"/>
      <c r="G1278" s="253" t="str">
        <f t="shared" si="138"/>
        <v/>
      </c>
      <c r="H1278" s="31" t="str">
        <f>IF(AND(B1278=H$1),LOOKUP(9.99999999999999E+307,$H$2:H1277)+1,"")</f>
        <v/>
      </c>
      <c r="I1278" s="31" t="str">
        <f>IF(AND(B1278=I$1),LOOKUP(9.99999999999999E+307,$I$2:I1277)+1,"")</f>
        <v/>
      </c>
      <c r="J1278" s="31">
        <f>IF(AND(B1278=J$1),LOOKUP(9.99999999999999E+307,$J$2:J1277)+1,"")</f>
        <v>1112</v>
      </c>
      <c r="K1278" s="31">
        <f>IF(AND(B1278=K$1),LOOKUP(9.99999999999999E+307,$K$2:K1277)+1,"")</f>
        <v>1112</v>
      </c>
      <c r="L1278" s="31">
        <f>IF(AND(B1278=L$1),LOOKUP(9.99999999999999E+307,$L$2:L1277)+1,"")</f>
        <v>1112</v>
      </c>
      <c r="M1278" s="31">
        <f>IF(AND(B1278=M$1),LOOKUP(9.99999999999999E+307,$M$2:M1277)+1,"")</f>
        <v>1112</v>
      </c>
      <c r="N1278" s="31" t="e">
        <f>IF(AND(B1278=N$1),LOOKUP(9.99999999999999E+307,$N$2:N1277)+1,"")</f>
        <v>#REF!</v>
      </c>
      <c r="O1278" s="31" t="e">
        <f>IF(AND($B1278=O$1),LOOKUP(9.99999999999999E+307,$O$2:O1277)+1,"")</f>
        <v>#REF!</v>
      </c>
      <c r="P1278" s="31" t="e">
        <f>IF(AND($B1278=P$1),LOOKUP(9.99999999999999E+307,$P$2:P1277)+1,"")</f>
        <v>#REF!</v>
      </c>
      <c r="Q1278" s="31" t="e">
        <f>IF(AND($B1278=Q$1),LOOKUP(9.99999999999999E+307,$Q$2:Q1277)+1,"")</f>
        <v>#REF!</v>
      </c>
      <c r="R1278" s="31">
        <f>IF(AND($B1278=R$1),LOOKUP(9.99999999999999E+307,$R$2:R1277)+1,"")</f>
        <v>1112</v>
      </c>
      <c r="S1278" s="31">
        <f>IF(AND($B1278=S$1),LOOKUP(9.99999999999999E+307,$S$2:S1277)+1,"")</f>
        <v>1112</v>
      </c>
      <c r="T1278" s="265"/>
      <c r="U1278" s="265"/>
      <c r="V1278" s="265"/>
      <c r="AA1278" s="254" t="str">
        <f t="shared" si="139"/>
        <v/>
      </c>
      <c r="AB1278" s="254" t="str">
        <f t="shared" si="140"/>
        <v/>
      </c>
      <c r="AC1278" s="255">
        <f t="shared" si="136"/>
        <v>0</v>
      </c>
      <c r="AD1278" s="255">
        <f t="shared" si="137"/>
        <v>3836</v>
      </c>
      <c r="AE1278" s="256" t="str">
        <f t="shared" si="141"/>
        <v/>
      </c>
      <c r="AF1278" s="252" t="str">
        <f t="shared" si="142"/>
        <v>-</v>
      </c>
    </row>
    <row r="1279" spans="1:32" ht="20.149999999999999" customHeight="1" x14ac:dyDescent="0.75">
      <c r="A1279" s="31">
        <v>1277</v>
      </c>
      <c r="B1279" s="237"/>
      <c r="C1279" s="257"/>
      <c r="D1279" s="257"/>
      <c r="E1279" s="262"/>
      <c r="F1279" s="262"/>
      <c r="G1279" s="253" t="str">
        <f t="shared" si="138"/>
        <v/>
      </c>
      <c r="H1279" s="31" t="str">
        <f>IF(AND(B1279=H$1),LOOKUP(9.99999999999999E+307,$H$2:H1278)+1,"")</f>
        <v/>
      </c>
      <c r="I1279" s="31" t="str">
        <f>IF(AND(B1279=I$1),LOOKUP(9.99999999999999E+307,$I$2:I1278)+1,"")</f>
        <v/>
      </c>
      <c r="J1279" s="31">
        <f>IF(AND(B1279=J$1),LOOKUP(9.99999999999999E+307,$J$2:J1278)+1,"")</f>
        <v>1113</v>
      </c>
      <c r="K1279" s="31">
        <f>IF(AND(B1279=K$1),LOOKUP(9.99999999999999E+307,$K$2:K1278)+1,"")</f>
        <v>1113</v>
      </c>
      <c r="L1279" s="31">
        <f>IF(AND(B1279=L$1),LOOKUP(9.99999999999999E+307,$L$2:L1278)+1,"")</f>
        <v>1113</v>
      </c>
      <c r="M1279" s="31">
        <f>IF(AND(B1279=M$1),LOOKUP(9.99999999999999E+307,$M$2:M1278)+1,"")</f>
        <v>1113</v>
      </c>
      <c r="N1279" s="31" t="e">
        <f>IF(AND(B1279=N$1),LOOKUP(9.99999999999999E+307,$N$2:N1278)+1,"")</f>
        <v>#REF!</v>
      </c>
      <c r="O1279" s="31" t="e">
        <f>IF(AND($B1279=O$1),LOOKUP(9.99999999999999E+307,$O$2:O1278)+1,"")</f>
        <v>#REF!</v>
      </c>
      <c r="P1279" s="31" t="e">
        <f>IF(AND($B1279=P$1),LOOKUP(9.99999999999999E+307,$P$2:P1278)+1,"")</f>
        <v>#REF!</v>
      </c>
      <c r="Q1279" s="31" t="e">
        <f>IF(AND($B1279=Q$1),LOOKUP(9.99999999999999E+307,$Q$2:Q1278)+1,"")</f>
        <v>#REF!</v>
      </c>
      <c r="R1279" s="31">
        <f>IF(AND($B1279=R$1),LOOKUP(9.99999999999999E+307,$R$2:R1278)+1,"")</f>
        <v>1113</v>
      </c>
      <c r="S1279" s="31">
        <f>IF(AND($B1279=S$1),LOOKUP(9.99999999999999E+307,$S$2:S1278)+1,"")</f>
        <v>1113</v>
      </c>
      <c r="T1279" s="265"/>
      <c r="U1279" s="265"/>
      <c r="V1279" s="265"/>
      <c r="AA1279" s="254" t="str">
        <f t="shared" si="139"/>
        <v/>
      </c>
      <c r="AB1279" s="254" t="str">
        <f t="shared" si="140"/>
        <v/>
      </c>
      <c r="AC1279" s="255">
        <f t="shared" si="136"/>
        <v>0</v>
      </c>
      <c r="AD1279" s="255">
        <f t="shared" si="137"/>
        <v>3836</v>
      </c>
      <c r="AE1279" s="256" t="str">
        <f t="shared" si="141"/>
        <v/>
      </c>
      <c r="AF1279" s="252" t="str">
        <f t="shared" si="142"/>
        <v>-</v>
      </c>
    </row>
    <row r="1280" spans="1:32" ht="20.149999999999999" customHeight="1" x14ac:dyDescent="0.75">
      <c r="A1280" s="31">
        <v>1278</v>
      </c>
      <c r="B1280" s="237"/>
      <c r="C1280" s="257"/>
      <c r="D1280" s="257"/>
      <c r="E1280" s="262"/>
      <c r="F1280" s="262"/>
      <c r="G1280" s="253" t="str">
        <f t="shared" si="138"/>
        <v/>
      </c>
      <c r="H1280" s="31" t="str">
        <f>IF(AND(B1280=H$1),LOOKUP(9.99999999999999E+307,$H$2:H1279)+1,"")</f>
        <v/>
      </c>
      <c r="I1280" s="31" t="str">
        <f>IF(AND(B1280=I$1),LOOKUP(9.99999999999999E+307,$I$2:I1279)+1,"")</f>
        <v/>
      </c>
      <c r="J1280" s="31">
        <f>IF(AND(B1280=J$1),LOOKUP(9.99999999999999E+307,$J$2:J1279)+1,"")</f>
        <v>1114</v>
      </c>
      <c r="K1280" s="31">
        <f>IF(AND(B1280=K$1),LOOKUP(9.99999999999999E+307,$K$2:K1279)+1,"")</f>
        <v>1114</v>
      </c>
      <c r="L1280" s="31">
        <f>IF(AND(B1280=L$1),LOOKUP(9.99999999999999E+307,$L$2:L1279)+1,"")</f>
        <v>1114</v>
      </c>
      <c r="M1280" s="31">
        <f>IF(AND(B1280=M$1),LOOKUP(9.99999999999999E+307,$M$2:M1279)+1,"")</f>
        <v>1114</v>
      </c>
      <c r="N1280" s="31" t="e">
        <f>IF(AND(B1280=N$1),LOOKUP(9.99999999999999E+307,$N$2:N1279)+1,"")</f>
        <v>#REF!</v>
      </c>
      <c r="O1280" s="31" t="e">
        <f>IF(AND($B1280=O$1),LOOKUP(9.99999999999999E+307,$O$2:O1279)+1,"")</f>
        <v>#REF!</v>
      </c>
      <c r="P1280" s="31" t="e">
        <f>IF(AND($B1280=P$1),LOOKUP(9.99999999999999E+307,$P$2:P1279)+1,"")</f>
        <v>#REF!</v>
      </c>
      <c r="Q1280" s="31" t="e">
        <f>IF(AND($B1280=Q$1),LOOKUP(9.99999999999999E+307,$Q$2:Q1279)+1,"")</f>
        <v>#REF!</v>
      </c>
      <c r="R1280" s="31">
        <f>IF(AND($B1280=R$1),LOOKUP(9.99999999999999E+307,$R$2:R1279)+1,"")</f>
        <v>1114</v>
      </c>
      <c r="S1280" s="31">
        <f>IF(AND($B1280=S$1),LOOKUP(9.99999999999999E+307,$S$2:S1279)+1,"")</f>
        <v>1114</v>
      </c>
      <c r="T1280" s="265"/>
      <c r="U1280" s="265"/>
      <c r="V1280" s="265"/>
      <c r="AA1280" s="254" t="str">
        <f t="shared" si="139"/>
        <v/>
      </c>
      <c r="AB1280" s="254" t="str">
        <f t="shared" si="140"/>
        <v/>
      </c>
      <c r="AC1280" s="255">
        <f t="shared" si="136"/>
        <v>0</v>
      </c>
      <c r="AD1280" s="255">
        <f t="shared" si="137"/>
        <v>3836</v>
      </c>
      <c r="AE1280" s="256" t="str">
        <f t="shared" si="141"/>
        <v/>
      </c>
      <c r="AF1280" s="252" t="str">
        <f t="shared" si="142"/>
        <v>-</v>
      </c>
    </row>
    <row r="1281" spans="1:32" ht="20.149999999999999" customHeight="1" x14ac:dyDescent="0.75">
      <c r="A1281" s="31">
        <v>1279</v>
      </c>
      <c r="B1281" s="237"/>
      <c r="C1281" s="257"/>
      <c r="D1281" s="257"/>
      <c r="E1281" s="262"/>
      <c r="F1281" s="262"/>
      <c r="G1281" s="253" t="str">
        <f t="shared" si="138"/>
        <v/>
      </c>
      <c r="H1281" s="31" t="str">
        <f>IF(AND(B1281=H$1),LOOKUP(9.99999999999999E+307,$H$2:H1280)+1,"")</f>
        <v/>
      </c>
      <c r="I1281" s="31" t="str">
        <f>IF(AND(B1281=I$1),LOOKUP(9.99999999999999E+307,$I$2:I1280)+1,"")</f>
        <v/>
      </c>
      <c r="J1281" s="31">
        <f>IF(AND(B1281=J$1),LOOKUP(9.99999999999999E+307,$J$2:J1280)+1,"")</f>
        <v>1115</v>
      </c>
      <c r="K1281" s="31">
        <f>IF(AND(B1281=K$1),LOOKUP(9.99999999999999E+307,$K$2:K1280)+1,"")</f>
        <v>1115</v>
      </c>
      <c r="L1281" s="31">
        <f>IF(AND(B1281=L$1),LOOKUP(9.99999999999999E+307,$L$2:L1280)+1,"")</f>
        <v>1115</v>
      </c>
      <c r="M1281" s="31">
        <f>IF(AND(B1281=M$1),LOOKUP(9.99999999999999E+307,$M$2:M1280)+1,"")</f>
        <v>1115</v>
      </c>
      <c r="N1281" s="31" t="e">
        <f>IF(AND(B1281=N$1),LOOKUP(9.99999999999999E+307,$N$2:N1280)+1,"")</f>
        <v>#REF!</v>
      </c>
      <c r="O1281" s="31" t="e">
        <f>IF(AND($B1281=O$1),LOOKUP(9.99999999999999E+307,$O$2:O1280)+1,"")</f>
        <v>#REF!</v>
      </c>
      <c r="P1281" s="31" t="e">
        <f>IF(AND($B1281=P$1),LOOKUP(9.99999999999999E+307,$P$2:P1280)+1,"")</f>
        <v>#REF!</v>
      </c>
      <c r="Q1281" s="31" t="e">
        <f>IF(AND($B1281=Q$1),LOOKUP(9.99999999999999E+307,$Q$2:Q1280)+1,"")</f>
        <v>#REF!</v>
      </c>
      <c r="R1281" s="31">
        <f>IF(AND($B1281=R$1),LOOKUP(9.99999999999999E+307,$R$2:R1280)+1,"")</f>
        <v>1115</v>
      </c>
      <c r="S1281" s="31">
        <f>IF(AND($B1281=S$1),LOOKUP(9.99999999999999E+307,$S$2:S1280)+1,"")</f>
        <v>1115</v>
      </c>
      <c r="T1281" s="265"/>
      <c r="U1281" s="265"/>
      <c r="V1281" s="265"/>
      <c r="AA1281" s="254" t="str">
        <f t="shared" si="139"/>
        <v/>
      </c>
      <c r="AB1281" s="254" t="str">
        <f t="shared" si="140"/>
        <v/>
      </c>
      <c r="AC1281" s="255">
        <f t="shared" si="136"/>
        <v>0</v>
      </c>
      <c r="AD1281" s="255">
        <f t="shared" si="137"/>
        <v>3836</v>
      </c>
      <c r="AE1281" s="256" t="str">
        <f t="shared" si="141"/>
        <v/>
      </c>
      <c r="AF1281" s="252" t="str">
        <f t="shared" si="142"/>
        <v>-</v>
      </c>
    </row>
    <row r="1282" spans="1:32" ht="20.149999999999999" customHeight="1" x14ac:dyDescent="0.75">
      <c r="A1282" s="31">
        <v>1280</v>
      </c>
      <c r="B1282" s="237"/>
      <c r="C1282" s="257"/>
      <c r="D1282" s="257"/>
      <c r="E1282" s="262"/>
      <c r="F1282" s="262"/>
      <c r="G1282" s="253" t="str">
        <f t="shared" si="138"/>
        <v/>
      </c>
      <c r="H1282" s="31" t="str">
        <f>IF(AND(B1282=H$1),LOOKUP(9.99999999999999E+307,$H$2:H1281)+1,"")</f>
        <v/>
      </c>
      <c r="I1282" s="31" t="str">
        <f>IF(AND(B1282=I$1),LOOKUP(9.99999999999999E+307,$I$2:I1281)+1,"")</f>
        <v/>
      </c>
      <c r="J1282" s="31">
        <f>IF(AND(B1282=J$1),LOOKUP(9.99999999999999E+307,$J$2:J1281)+1,"")</f>
        <v>1116</v>
      </c>
      <c r="K1282" s="31">
        <f>IF(AND(B1282=K$1),LOOKUP(9.99999999999999E+307,$K$2:K1281)+1,"")</f>
        <v>1116</v>
      </c>
      <c r="L1282" s="31">
        <f>IF(AND(B1282=L$1),LOOKUP(9.99999999999999E+307,$L$2:L1281)+1,"")</f>
        <v>1116</v>
      </c>
      <c r="M1282" s="31">
        <f>IF(AND(B1282=M$1),LOOKUP(9.99999999999999E+307,$M$2:M1281)+1,"")</f>
        <v>1116</v>
      </c>
      <c r="N1282" s="31" t="e">
        <f>IF(AND(B1282=N$1),LOOKUP(9.99999999999999E+307,$N$2:N1281)+1,"")</f>
        <v>#REF!</v>
      </c>
      <c r="O1282" s="31" t="e">
        <f>IF(AND($B1282=O$1),LOOKUP(9.99999999999999E+307,$O$2:O1281)+1,"")</f>
        <v>#REF!</v>
      </c>
      <c r="P1282" s="31" t="e">
        <f>IF(AND($B1282=P$1),LOOKUP(9.99999999999999E+307,$P$2:P1281)+1,"")</f>
        <v>#REF!</v>
      </c>
      <c r="Q1282" s="31" t="e">
        <f>IF(AND($B1282=Q$1),LOOKUP(9.99999999999999E+307,$Q$2:Q1281)+1,"")</f>
        <v>#REF!</v>
      </c>
      <c r="R1282" s="31">
        <f>IF(AND($B1282=R$1),LOOKUP(9.99999999999999E+307,$R$2:R1281)+1,"")</f>
        <v>1116</v>
      </c>
      <c r="S1282" s="31">
        <f>IF(AND($B1282=S$1),LOOKUP(9.99999999999999E+307,$S$2:S1281)+1,"")</f>
        <v>1116</v>
      </c>
      <c r="T1282" s="265"/>
      <c r="U1282" s="265"/>
      <c r="V1282" s="265"/>
      <c r="AA1282" s="254" t="str">
        <f t="shared" si="139"/>
        <v/>
      </c>
      <c r="AB1282" s="254" t="str">
        <f t="shared" si="140"/>
        <v/>
      </c>
      <c r="AC1282" s="255">
        <f t="shared" si="136"/>
        <v>0</v>
      </c>
      <c r="AD1282" s="255">
        <f t="shared" si="137"/>
        <v>3836</v>
      </c>
      <c r="AE1282" s="256" t="str">
        <f t="shared" si="141"/>
        <v/>
      </c>
      <c r="AF1282" s="252" t="str">
        <f t="shared" si="142"/>
        <v>-</v>
      </c>
    </row>
    <row r="1283" spans="1:32" ht="20.149999999999999" customHeight="1" x14ac:dyDescent="0.75">
      <c r="A1283" s="31">
        <v>1281</v>
      </c>
      <c r="B1283" s="237"/>
      <c r="C1283" s="257"/>
      <c r="D1283" s="257"/>
      <c r="E1283" s="262"/>
      <c r="F1283" s="262"/>
      <c r="G1283" s="253" t="str">
        <f t="shared" si="138"/>
        <v/>
      </c>
      <c r="H1283" s="31" t="str">
        <f>IF(AND(B1283=H$1),LOOKUP(9.99999999999999E+307,$H$2:H1282)+1,"")</f>
        <v/>
      </c>
      <c r="I1283" s="31" t="str">
        <f>IF(AND(B1283=I$1),LOOKUP(9.99999999999999E+307,$I$2:I1282)+1,"")</f>
        <v/>
      </c>
      <c r="J1283" s="31">
        <f>IF(AND(B1283=J$1),LOOKUP(9.99999999999999E+307,$J$2:J1282)+1,"")</f>
        <v>1117</v>
      </c>
      <c r="K1283" s="31">
        <f>IF(AND(B1283=K$1),LOOKUP(9.99999999999999E+307,$K$2:K1282)+1,"")</f>
        <v>1117</v>
      </c>
      <c r="L1283" s="31">
        <f>IF(AND(B1283=L$1),LOOKUP(9.99999999999999E+307,$L$2:L1282)+1,"")</f>
        <v>1117</v>
      </c>
      <c r="M1283" s="31">
        <f>IF(AND(B1283=M$1),LOOKUP(9.99999999999999E+307,$M$2:M1282)+1,"")</f>
        <v>1117</v>
      </c>
      <c r="N1283" s="31" t="e">
        <f>IF(AND(B1283=N$1),LOOKUP(9.99999999999999E+307,$N$2:N1282)+1,"")</f>
        <v>#REF!</v>
      </c>
      <c r="O1283" s="31" t="e">
        <f>IF(AND($B1283=O$1),LOOKUP(9.99999999999999E+307,$O$2:O1282)+1,"")</f>
        <v>#REF!</v>
      </c>
      <c r="P1283" s="31" t="e">
        <f>IF(AND($B1283=P$1),LOOKUP(9.99999999999999E+307,$P$2:P1282)+1,"")</f>
        <v>#REF!</v>
      </c>
      <c r="Q1283" s="31" t="e">
        <f>IF(AND($B1283=Q$1),LOOKUP(9.99999999999999E+307,$Q$2:Q1282)+1,"")</f>
        <v>#REF!</v>
      </c>
      <c r="R1283" s="31">
        <f>IF(AND($B1283=R$1),LOOKUP(9.99999999999999E+307,$R$2:R1282)+1,"")</f>
        <v>1117</v>
      </c>
      <c r="S1283" s="31">
        <f>IF(AND($B1283=S$1),LOOKUP(9.99999999999999E+307,$S$2:S1282)+1,"")</f>
        <v>1117</v>
      </c>
      <c r="T1283" s="265"/>
      <c r="U1283" s="265"/>
      <c r="V1283" s="265"/>
      <c r="AA1283" s="254" t="str">
        <f t="shared" si="139"/>
        <v/>
      </c>
      <c r="AB1283" s="254" t="str">
        <f t="shared" si="140"/>
        <v/>
      </c>
      <c r="AC1283" s="255">
        <f t="shared" ref="AC1283:AC1346" si="143">COUNTIF($C$3:$C$4002,C1283)</f>
        <v>0</v>
      </c>
      <c r="AD1283" s="255">
        <f t="shared" ref="AD1283:AD1346" si="144">SUMPRODUCT(--(E1283&amp;F1283=$E$3:$E$4002&amp;$F$3:$F$4002))</f>
        <v>3836</v>
      </c>
      <c r="AE1283" s="256" t="str">
        <f t="shared" si="141"/>
        <v/>
      </c>
      <c r="AF1283" s="252" t="str">
        <f t="shared" si="142"/>
        <v>-</v>
      </c>
    </row>
    <row r="1284" spans="1:32" ht="20.149999999999999" customHeight="1" x14ac:dyDescent="0.75">
      <c r="A1284" s="31">
        <v>1282</v>
      </c>
      <c r="B1284" s="237"/>
      <c r="C1284" s="257"/>
      <c r="D1284" s="257"/>
      <c r="E1284" s="262"/>
      <c r="F1284" s="262"/>
      <c r="G1284" s="253" t="str">
        <f t="shared" ref="G1284:G1347" si="145">B1284&amp;C1284</f>
        <v/>
      </c>
      <c r="H1284" s="31" t="str">
        <f>IF(AND(B1284=H$1),LOOKUP(9.99999999999999E+307,$H$2:H1283)+1,"")</f>
        <v/>
      </c>
      <c r="I1284" s="31" t="str">
        <f>IF(AND(B1284=I$1),LOOKUP(9.99999999999999E+307,$I$2:I1283)+1,"")</f>
        <v/>
      </c>
      <c r="J1284" s="31">
        <f>IF(AND(B1284=J$1),LOOKUP(9.99999999999999E+307,$J$2:J1283)+1,"")</f>
        <v>1118</v>
      </c>
      <c r="K1284" s="31">
        <f>IF(AND(B1284=K$1),LOOKUP(9.99999999999999E+307,$K$2:K1283)+1,"")</f>
        <v>1118</v>
      </c>
      <c r="L1284" s="31">
        <f>IF(AND(B1284=L$1),LOOKUP(9.99999999999999E+307,$L$2:L1283)+1,"")</f>
        <v>1118</v>
      </c>
      <c r="M1284" s="31">
        <f>IF(AND(B1284=M$1),LOOKUP(9.99999999999999E+307,$M$2:M1283)+1,"")</f>
        <v>1118</v>
      </c>
      <c r="N1284" s="31" t="e">
        <f>IF(AND(B1284=N$1),LOOKUP(9.99999999999999E+307,$N$2:N1283)+1,"")</f>
        <v>#REF!</v>
      </c>
      <c r="O1284" s="31" t="e">
        <f>IF(AND($B1284=O$1),LOOKUP(9.99999999999999E+307,$O$2:O1283)+1,"")</f>
        <v>#REF!</v>
      </c>
      <c r="P1284" s="31" t="e">
        <f>IF(AND($B1284=P$1),LOOKUP(9.99999999999999E+307,$P$2:P1283)+1,"")</f>
        <v>#REF!</v>
      </c>
      <c r="Q1284" s="31" t="e">
        <f>IF(AND($B1284=Q$1),LOOKUP(9.99999999999999E+307,$Q$2:Q1283)+1,"")</f>
        <v>#REF!</v>
      </c>
      <c r="R1284" s="31">
        <f>IF(AND($B1284=R$1),LOOKUP(9.99999999999999E+307,$R$2:R1283)+1,"")</f>
        <v>1118</v>
      </c>
      <c r="S1284" s="31">
        <f>IF(AND($B1284=S$1),LOOKUP(9.99999999999999E+307,$S$2:S1283)+1,"")</f>
        <v>1118</v>
      </c>
      <c r="T1284" s="265"/>
      <c r="U1284" s="265"/>
      <c r="V1284" s="265"/>
      <c r="AA1284" s="254" t="str">
        <f t="shared" ref="AA1284:AA1347" si="146">IF(AD1284=2,"นักเรียนซ้ำ","")</f>
        <v/>
      </c>
      <c r="AB1284" s="254" t="str">
        <f t="shared" ref="AB1284:AB1347" si="147">IF(AC1284=2,"เลขประจำตัวซ้ำ","")</f>
        <v/>
      </c>
      <c r="AC1284" s="255">
        <f t="shared" si="143"/>
        <v>0</v>
      </c>
      <c r="AD1284" s="255">
        <f t="shared" si="144"/>
        <v>3836</v>
      </c>
      <c r="AE1284" s="256" t="str">
        <f t="shared" ref="AE1284:AE1347" si="148">IF(D1284="เด็กชาย",1,IF(D1284="นาย",1,IF(D1284="เด็กหญิง",2,IF(D1284="นางสาว",2,IF(D1284="ด.ช.",1,IF(D1284="ด.ญ.",2,IF(D1284="น.ส.",2,"")))))))</f>
        <v/>
      </c>
      <c r="AF1284" s="252" t="str">
        <f t="shared" si="142"/>
        <v>-</v>
      </c>
    </row>
    <row r="1285" spans="1:32" ht="20.149999999999999" customHeight="1" x14ac:dyDescent="0.75">
      <c r="A1285" s="31">
        <v>1283</v>
      </c>
      <c r="B1285" s="237"/>
      <c r="C1285" s="257"/>
      <c r="D1285" s="257"/>
      <c r="E1285" s="262"/>
      <c r="F1285" s="262"/>
      <c r="G1285" s="253" t="str">
        <f t="shared" si="145"/>
        <v/>
      </c>
      <c r="H1285" s="31" t="str">
        <f>IF(AND(B1285=H$1),LOOKUP(9.99999999999999E+307,$H$2:H1284)+1,"")</f>
        <v/>
      </c>
      <c r="I1285" s="31" t="str">
        <f>IF(AND(B1285=I$1),LOOKUP(9.99999999999999E+307,$I$2:I1284)+1,"")</f>
        <v/>
      </c>
      <c r="J1285" s="31">
        <f>IF(AND(B1285=J$1),LOOKUP(9.99999999999999E+307,$J$2:J1284)+1,"")</f>
        <v>1119</v>
      </c>
      <c r="K1285" s="31">
        <f>IF(AND(B1285=K$1),LOOKUP(9.99999999999999E+307,$K$2:K1284)+1,"")</f>
        <v>1119</v>
      </c>
      <c r="L1285" s="31">
        <f>IF(AND(B1285=L$1),LOOKUP(9.99999999999999E+307,$L$2:L1284)+1,"")</f>
        <v>1119</v>
      </c>
      <c r="M1285" s="31">
        <f>IF(AND(B1285=M$1),LOOKUP(9.99999999999999E+307,$M$2:M1284)+1,"")</f>
        <v>1119</v>
      </c>
      <c r="N1285" s="31" t="e">
        <f>IF(AND(B1285=N$1),LOOKUP(9.99999999999999E+307,$N$2:N1284)+1,"")</f>
        <v>#REF!</v>
      </c>
      <c r="O1285" s="31" t="e">
        <f>IF(AND($B1285=O$1),LOOKUP(9.99999999999999E+307,$O$2:O1284)+1,"")</f>
        <v>#REF!</v>
      </c>
      <c r="P1285" s="31" t="e">
        <f>IF(AND($B1285=P$1),LOOKUP(9.99999999999999E+307,$P$2:P1284)+1,"")</f>
        <v>#REF!</v>
      </c>
      <c r="Q1285" s="31" t="e">
        <f>IF(AND($B1285=Q$1),LOOKUP(9.99999999999999E+307,$Q$2:Q1284)+1,"")</f>
        <v>#REF!</v>
      </c>
      <c r="R1285" s="31">
        <f>IF(AND($B1285=R$1),LOOKUP(9.99999999999999E+307,$R$2:R1284)+1,"")</f>
        <v>1119</v>
      </c>
      <c r="S1285" s="31">
        <f>IF(AND($B1285=S$1),LOOKUP(9.99999999999999E+307,$S$2:S1284)+1,"")</f>
        <v>1119</v>
      </c>
      <c r="T1285" s="265"/>
      <c r="U1285" s="265"/>
      <c r="V1285" s="265"/>
      <c r="AA1285" s="254" t="str">
        <f t="shared" si="146"/>
        <v/>
      </c>
      <c r="AB1285" s="254" t="str">
        <f t="shared" si="147"/>
        <v/>
      </c>
      <c r="AC1285" s="255">
        <f t="shared" si="143"/>
        <v>0</v>
      </c>
      <c r="AD1285" s="255">
        <f t="shared" si="144"/>
        <v>3836</v>
      </c>
      <c r="AE1285" s="256" t="str">
        <f t="shared" si="148"/>
        <v/>
      </c>
      <c r="AF1285" s="252" t="str">
        <f t="shared" si="142"/>
        <v>-</v>
      </c>
    </row>
    <row r="1286" spans="1:32" ht="20.149999999999999" customHeight="1" x14ac:dyDescent="0.75">
      <c r="A1286" s="31">
        <v>1284</v>
      </c>
      <c r="B1286" s="237"/>
      <c r="C1286" s="257"/>
      <c r="D1286" s="257"/>
      <c r="E1286" s="262"/>
      <c r="F1286" s="262"/>
      <c r="G1286" s="253" t="str">
        <f t="shared" si="145"/>
        <v/>
      </c>
      <c r="H1286" s="31" t="str">
        <f>IF(AND(B1286=H$1),LOOKUP(9.99999999999999E+307,$H$2:H1285)+1,"")</f>
        <v/>
      </c>
      <c r="I1286" s="31" t="str">
        <f>IF(AND(B1286=I$1),LOOKUP(9.99999999999999E+307,$I$2:I1285)+1,"")</f>
        <v/>
      </c>
      <c r="J1286" s="31">
        <f>IF(AND(B1286=J$1),LOOKUP(9.99999999999999E+307,$J$2:J1285)+1,"")</f>
        <v>1120</v>
      </c>
      <c r="K1286" s="31">
        <f>IF(AND(B1286=K$1),LOOKUP(9.99999999999999E+307,$K$2:K1285)+1,"")</f>
        <v>1120</v>
      </c>
      <c r="L1286" s="31">
        <f>IF(AND(B1286=L$1),LOOKUP(9.99999999999999E+307,$L$2:L1285)+1,"")</f>
        <v>1120</v>
      </c>
      <c r="M1286" s="31">
        <f>IF(AND(B1286=M$1),LOOKUP(9.99999999999999E+307,$M$2:M1285)+1,"")</f>
        <v>1120</v>
      </c>
      <c r="N1286" s="31" t="e">
        <f>IF(AND(B1286=N$1),LOOKUP(9.99999999999999E+307,$N$2:N1285)+1,"")</f>
        <v>#REF!</v>
      </c>
      <c r="O1286" s="31" t="e">
        <f>IF(AND($B1286=O$1),LOOKUP(9.99999999999999E+307,$O$2:O1285)+1,"")</f>
        <v>#REF!</v>
      </c>
      <c r="P1286" s="31" t="e">
        <f>IF(AND($B1286=P$1),LOOKUP(9.99999999999999E+307,$P$2:P1285)+1,"")</f>
        <v>#REF!</v>
      </c>
      <c r="Q1286" s="31" t="e">
        <f>IF(AND($B1286=Q$1),LOOKUP(9.99999999999999E+307,$Q$2:Q1285)+1,"")</f>
        <v>#REF!</v>
      </c>
      <c r="R1286" s="31">
        <f>IF(AND($B1286=R$1),LOOKUP(9.99999999999999E+307,$R$2:R1285)+1,"")</f>
        <v>1120</v>
      </c>
      <c r="S1286" s="31">
        <f>IF(AND($B1286=S$1),LOOKUP(9.99999999999999E+307,$S$2:S1285)+1,"")</f>
        <v>1120</v>
      </c>
      <c r="T1286" s="265"/>
      <c r="U1286" s="265"/>
      <c r="V1286" s="265"/>
      <c r="AA1286" s="254" t="str">
        <f t="shared" si="146"/>
        <v/>
      </c>
      <c r="AB1286" s="254" t="str">
        <f t="shared" si="147"/>
        <v/>
      </c>
      <c r="AC1286" s="255">
        <f t="shared" si="143"/>
        <v>0</v>
      </c>
      <c r="AD1286" s="255">
        <f t="shared" si="144"/>
        <v>3836</v>
      </c>
      <c r="AE1286" s="256" t="str">
        <f t="shared" si="148"/>
        <v/>
      </c>
      <c r="AF1286" s="252" t="str">
        <f t="shared" si="142"/>
        <v>-</v>
      </c>
    </row>
    <row r="1287" spans="1:32" ht="20.149999999999999" customHeight="1" x14ac:dyDescent="0.75">
      <c r="A1287" s="31">
        <v>1285</v>
      </c>
      <c r="B1287" s="237"/>
      <c r="C1287" s="257"/>
      <c r="D1287" s="257"/>
      <c r="E1287" s="262"/>
      <c r="F1287" s="262"/>
      <c r="G1287" s="253" t="str">
        <f t="shared" si="145"/>
        <v/>
      </c>
      <c r="H1287" s="31" t="str">
        <f>IF(AND(B1287=H$1),LOOKUP(9.99999999999999E+307,$H$2:H1286)+1,"")</f>
        <v/>
      </c>
      <c r="I1287" s="31" t="str">
        <f>IF(AND(B1287=I$1),LOOKUP(9.99999999999999E+307,$I$2:I1286)+1,"")</f>
        <v/>
      </c>
      <c r="J1287" s="31">
        <f>IF(AND(B1287=J$1),LOOKUP(9.99999999999999E+307,$J$2:J1286)+1,"")</f>
        <v>1121</v>
      </c>
      <c r="K1287" s="31">
        <f>IF(AND(B1287=K$1),LOOKUP(9.99999999999999E+307,$K$2:K1286)+1,"")</f>
        <v>1121</v>
      </c>
      <c r="L1287" s="31">
        <f>IF(AND(B1287=L$1),LOOKUP(9.99999999999999E+307,$L$2:L1286)+1,"")</f>
        <v>1121</v>
      </c>
      <c r="M1287" s="31">
        <f>IF(AND(B1287=M$1),LOOKUP(9.99999999999999E+307,$M$2:M1286)+1,"")</f>
        <v>1121</v>
      </c>
      <c r="N1287" s="31" t="e">
        <f>IF(AND(B1287=N$1),LOOKUP(9.99999999999999E+307,$N$2:N1286)+1,"")</f>
        <v>#REF!</v>
      </c>
      <c r="O1287" s="31" t="e">
        <f>IF(AND($B1287=O$1),LOOKUP(9.99999999999999E+307,$O$2:O1286)+1,"")</f>
        <v>#REF!</v>
      </c>
      <c r="P1287" s="31" t="e">
        <f>IF(AND($B1287=P$1),LOOKUP(9.99999999999999E+307,$P$2:P1286)+1,"")</f>
        <v>#REF!</v>
      </c>
      <c r="Q1287" s="31" t="e">
        <f>IF(AND($B1287=Q$1),LOOKUP(9.99999999999999E+307,$Q$2:Q1286)+1,"")</f>
        <v>#REF!</v>
      </c>
      <c r="R1287" s="31">
        <f>IF(AND($B1287=R$1),LOOKUP(9.99999999999999E+307,$R$2:R1286)+1,"")</f>
        <v>1121</v>
      </c>
      <c r="S1287" s="31">
        <f>IF(AND($B1287=S$1),LOOKUP(9.99999999999999E+307,$S$2:S1286)+1,"")</f>
        <v>1121</v>
      </c>
      <c r="T1287" s="265"/>
      <c r="U1287" s="265"/>
      <c r="V1287" s="265"/>
      <c r="AA1287" s="254" t="str">
        <f t="shared" si="146"/>
        <v/>
      </c>
      <c r="AB1287" s="254" t="str">
        <f t="shared" si="147"/>
        <v/>
      </c>
      <c r="AC1287" s="255">
        <f t="shared" si="143"/>
        <v>0</v>
      </c>
      <c r="AD1287" s="255">
        <f t="shared" si="144"/>
        <v>3836</v>
      </c>
      <c r="AE1287" s="256" t="str">
        <f t="shared" si="148"/>
        <v/>
      </c>
      <c r="AF1287" s="252" t="str">
        <f t="shared" si="142"/>
        <v>-</v>
      </c>
    </row>
    <row r="1288" spans="1:32" ht="20.149999999999999" customHeight="1" x14ac:dyDescent="0.75">
      <c r="A1288" s="31">
        <v>1286</v>
      </c>
      <c r="B1288" s="237"/>
      <c r="C1288" s="257"/>
      <c r="D1288" s="257"/>
      <c r="E1288" s="262"/>
      <c r="F1288" s="262"/>
      <c r="G1288" s="253" t="str">
        <f t="shared" si="145"/>
        <v/>
      </c>
      <c r="H1288" s="31" t="str">
        <f>IF(AND(B1288=H$1),LOOKUP(9.99999999999999E+307,$H$2:H1287)+1,"")</f>
        <v/>
      </c>
      <c r="I1288" s="31" t="str">
        <f>IF(AND(B1288=I$1),LOOKUP(9.99999999999999E+307,$I$2:I1287)+1,"")</f>
        <v/>
      </c>
      <c r="J1288" s="31">
        <f>IF(AND(B1288=J$1),LOOKUP(9.99999999999999E+307,$J$2:J1287)+1,"")</f>
        <v>1122</v>
      </c>
      <c r="K1288" s="31">
        <f>IF(AND(B1288=K$1),LOOKUP(9.99999999999999E+307,$K$2:K1287)+1,"")</f>
        <v>1122</v>
      </c>
      <c r="L1288" s="31">
        <f>IF(AND(B1288=L$1),LOOKUP(9.99999999999999E+307,$L$2:L1287)+1,"")</f>
        <v>1122</v>
      </c>
      <c r="M1288" s="31">
        <f>IF(AND(B1288=M$1),LOOKUP(9.99999999999999E+307,$M$2:M1287)+1,"")</f>
        <v>1122</v>
      </c>
      <c r="N1288" s="31" t="e">
        <f>IF(AND(B1288=N$1),LOOKUP(9.99999999999999E+307,$N$2:N1287)+1,"")</f>
        <v>#REF!</v>
      </c>
      <c r="O1288" s="31" t="e">
        <f>IF(AND($B1288=O$1),LOOKUP(9.99999999999999E+307,$O$2:O1287)+1,"")</f>
        <v>#REF!</v>
      </c>
      <c r="P1288" s="31" t="e">
        <f>IF(AND($B1288=P$1),LOOKUP(9.99999999999999E+307,$P$2:P1287)+1,"")</f>
        <v>#REF!</v>
      </c>
      <c r="Q1288" s="31" t="e">
        <f>IF(AND($B1288=Q$1),LOOKUP(9.99999999999999E+307,$Q$2:Q1287)+1,"")</f>
        <v>#REF!</v>
      </c>
      <c r="R1288" s="31">
        <f>IF(AND($B1288=R$1),LOOKUP(9.99999999999999E+307,$R$2:R1287)+1,"")</f>
        <v>1122</v>
      </c>
      <c r="S1288" s="31">
        <f>IF(AND($B1288=S$1),LOOKUP(9.99999999999999E+307,$S$2:S1287)+1,"")</f>
        <v>1122</v>
      </c>
      <c r="T1288" s="265"/>
      <c r="U1288" s="265"/>
      <c r="V1288" s="265"/>
      <c r="AA1288" s="254" t="str">
        <f t="shared" si="146"/>
        <v/>
      </c>
      <c r="AB1288" s="254" t="str">
        <f t="shared" si="147"/>
        <v/>
      </c>
      <c r="AC1288" s="255">
        <f t="shared" si="143"/>
        <v>0</v>
      </c>
      <c r="AD1288" s="255">
        <f t="shared" si="144"/>
        <v>3836</v>
      </c>
      <c r="AE1288" s="256" t="str">
        <f t="shared" si="148"/>
        <v/>
      </c>
      <c r="AF1288" s="252" t="str">
        <f t="shared" si="142"/>
        <v>-</v>
      </c>
    </row>
    <row r="1289" spans="1:32" ht="20.149999999999999" customHeight="1" x14ac:dyDescent="0.75">
      <c r="A1289" s="31">
        <v>1287</v>
      </c>
      <c r="B1289" s="237"/>
      <c r="C1289" s="257"/>
      <c r="D1289" s="257"/>
      <c r="E1289" s="262"/>
      <c r="F1289" s="262"/>
      <c r="G1289" s="253" t="str">
        <f t="shared" si="145"/>
        <v/>
      </c>
      <c r="H1289" s="31" t="str">
        <f>IF(AND(B1289=H$1),LOOKUP(9.99999999999999E+307,$H$2:H1288)+1,"")</f>
        <v/>
      </c>
      <c r="I1289" s="31" t="str">
        <f>IF(AND(B1289=I$1),LOOKUP(9.99999999999999E+307,$I$2:I1288)+1,"")</f>
        <v/>
      </c>
      <c r="J1289" s="31">
        <f>IF(AND(B1289=J$1),LOOKUP(9.99999999999999E+307,$J$2:J1288)+1,"")</f>
        <v>1123</v>
      </c>
      <c r="K1289" s="31">
        <f>IF(AND(B1289=K$1),LOOKUP(9.99999999999999E+307,$K$2:K1288)+1,"")</f>
        <v>1123</v>
      </c>
      <c r="L1289" s="31">
        <f>IF(AND(B1289=L$1),LOOKUP(9.99999999999999E+307,$L$2:L1288)+1,"")</f>
        <v>1123</v>
      </c>
      <c r="M1289" s="31">
        <f>IF(AND(B1289=M$1),LOOKUP(9.99999999999999E+307,$M$2:M1288)+1,"")</f>
        <v>1123</v>
      </c>
      <c r="N1289" s="31" t="e">
        <f>IF(AND(B1289=N$1),LOOKUP(9.99999999999999E+307,$N$2:N1288)+1,"")</f>
        <v>#REF!</v>
      </c>
      <c r="O1289" s="31" t="e">
        <f>IF(AND($B1289=O$1),LOOKUP(9.99999999999999E+307,$O$2:O1288)+1,"")</f>
        <v>#REF!</v>
      </c>
      <c r="P1289" s="31" t="e">
        <f>IF(AND($B1289=P$1),LOOKUP(9.99999999999999E+307,$P$2:P1288)+1,"")</f>
        <v>#REF!</v>
      </c>
      <c r="Q1289" s="31" t="e">
        <f>IF(AND($B1289=Q$1),LOOKUP(9.99999999999999E+307,$Q$2:Q1288)+1,"")</f>
        <v>#REF!</v>
      </c>
      <c r="R1289" s="31">
        <f>IF(AND($B1289=R$1),LOOKUP(9.99999999999999E+307,$R$2:R1288)+1,"")</f>
        <v>1123</v>
      </c>
      <c r="S1289" s="31">
        <f>IF(AND($B1289=S$1),LOOKUP(9.99999999999999E+307,$S$2:S1288)+1,"")</f>
        <v>1123</v>
      </c>
      <c r="T1289" s="265"/>
      <c r="U1289" s="265"/>
      <c r="V1289" s="265"/>
      <c r="AA1289" s="254" t="str">
        <f t="shared" si="146"/>
        <v/>
      </c>
      <c r="AB1289" s="254" t="str">
        <f t="shared" si="147"/>
        <v/>
      </c>
      <c r="AC1289" s="255">
        <f t="shared" si="143"/>
        <v>0</v>
      </c>
      <c r="AD1289" s="255">
        <f t="shared" si="144"/>
        <v>3836</v>
      </c>
      <c r="AE1289" s="256" t="str">
        <f t="shared" si="148"/>
        <v/>
      </c>
      <c r="AF1289" s="252" t="str">
        <f t="shared" si="142"/>
        <v>-</v>
      </c>
    </row>
    <row r="1290" spans="1:32" ht="20.149999999999999" customHeight="1" x14ac:dyDescent="0.75">
      <c r="A1290" s="31">
        <v>1288</v>
      </c>
      <c r="B1290" s="237"/>
      <c r="C1290" s="257"/>
      <c r="D1290" s="257"/>
      <c r="E1290" s="262"/>
      <c r="F1290" s="262"/>
      <c r="G1290" s="253" t="str">
        <f t="shared" si="145"/>
        <v/>
      </c>
      <c r="H1290" s="31" t="str">
        <f>IF(AND(B1290=H$1),LOOKUP(9.99999999999999E+307,$H$2:H1289)+1,"")</f>
        <v/>
      </c>
      <c r="I1290" s="31" t="str">
        <f>IF(AND(B1290=I$1),LOOKUP(9.99999999999999E+307,$I$2:I1289)+1,"")</f>
        <v/>
      </c>
      <c r="J1290" s="31">
        <f>IF(AND(B1290=J$1),LOOKUP(9.99999999999999E+307,$J$2:J1289)+1,"")</f>
        <v>1124</v>
      </c>
      <c r="K1290" s="31">
        <f>IF(AND(B1290=K$1),LOOKUP(9.99999999999999E+307,$K$2:K1289)+1,"")</f>
        <v>1124</v>
      </c>
      <c r="L1290" s="31">
        <f>IF(AND(B1290=L$1),LOOKUP(9.99999999999999E+307,$L$2:L1289)+1,"")</f>
        <v>1124</v>
      </c>
      <c r="M1290" s="31">
        <f>IF(AND(B1290=M$1),LOOKUP(9.99999999999999E+307,$M$2:M1289)+1,"")</f>
        <v>1124</v>
      </c>
      <c r="N1290" s="31" t="e">
        <f>IF(AND(B1290=N$1),LOOKUP(9.99999999999999E+307,$N$2:N1289)+1,"")</f>
        <v>#REF!</v>
      </c>
      <c r="O1290" s="31" t="e">
        <f>IF(AND($B1290=O$1),LOOKUP(9.99999999999999E+307,$O$2:O1289)+1,"")</f>
        <v>#REF!</v>
      </c>
      <c r="P1290" s="31" t="e">
        <f>IF(AND($B1290=P$1),LOOKUP(9.99999999999999E+307,$P$2:P1289)+1,"")</f>
        <v>#REF!</v>
      </c>
      <c r="Q1290" s="31" t="e">
        <f>IF(AND($B1290=Q$1),LOOKUP(9.99999999999999E+307,$Q$2:Q1289)+1,"")</f>
        <v>#REF!</v>
      </c>
      <c r="R1290" s="31">
        <f>IF(AND($B1290=R$1),LOOKUP(9.99999999999999E+307,$R$2:R1289)+1,"")</f>
        <v>1124</v>
      </c>
      <c r="S1290" s="31">
        <f>IF(AND($B1290=S$1),LOOKUP(9.99999999999999E+307,$S$2:S1289)+1,"")</f>
        <v>1124</v>
      </c>
      <c r="T1290" s="265"/>
      <c r="U1290" s="265"/>
      <c r="V1290" s="265"/>
      <c r="AA1290" s="254" t="str">
        <f t="shared" si="146"/>
        <v/>
      </c>
      <c r="AB1290" s="254" t="str">
        <f t="shared" si="147"/>
        <v/>
      </c>
      <c r="AC1290" s="255">
        <f t="shared" si="143"/>
        <v>0</v>
      </c>
      <c r="AD1290" s="255">
        <f t="shared" si="144"/>
        <v>3836</v>
      </c>
      <c r="AE1290" s="256" t="str">
        <f t="shared" si="148"/>
        <v/>
      </c>
      <c r="AF1290" s="252" t="str">
        <f t="shared" si="142"/>
        <v>-</v>
      </c>
    </row>
    <row r="1291" spans="1:32" ht="20.149999999999999" customHeight="1" x14ac:dyDescent="0.75">
      <c r="A1291" s="31">
        <v>1289</v>
      </c>
      <c r="B1291" s="237"/>
      <c r="C1291" s="257"/>
      <c r="D1291" s="257"/>
      <c r="E1291" s="262"/>
      <c r="F1291" s="262"/>
      <c r="G1291" s="253" t="str">
        <f t="shared" si="145"/>
        <v/>
      </c>
      <c r="H1291" s="31" t="str">
        <f>IF(AND(B1291=H$1),LOOKUP(9.99999999999999E+307,$H$2:H1290)+1,"")</f>
        <v/>
      </c>
      <c r="I1291" s="31" t="str">
        <f>IF(AND(B1291=I$1),LOOKUP(9.99999999999999E+307,$I$2:I1290)+1,"")</f>
        <v/>
      </c>
      <c r="J1291" s="31">
        <f>IF(AND(B1291=J$1),LOOKUP(9.99999999999999E+307,$J$2:J1290)+1,"")</f>
        <v>1125</v>
      </c>
      <c r="K1291" s="31">
        <f>IF(AND(B1291=K$1),LOOKUP(9.99999999999999E+307,$K$2:K1290)+1,"")</f>
        <v>1125</v>
      </c>
      <c r="L1291" s="31">
        <f>IF(AND(B1291=L$1),LOOKUP(9.99999999999999E+307,$L$2:L1290)+1,"")</f>
        <v>1125</v>
      </c>
      <c r="M1291" s="31">
        <f>IF(AND(B1291=M$1),LOOKUP(9.99999999999999E+307,$M$2:M1290)+1,"")</f>
        <v>1125</v>
      </c>
      <c r="N1291" s="31" t="e">
        <f>IF(AND(B1291=N$1),LOOKUP(9.99999999999999E+307,$N$2:N1290)+1,"")</f>
        <v>#REF!</v>
      </c>
      <c r="O1291" s="31" t="e">
        <f>IF(AND($B1291=O$1),LOOKUP(9.99999999999999E+307,$O$2:O1290)+1,"")</f>
        <v>#REF!</v>
      </c>
      <c r="P1291" s="31" t="e">
        <f>IF(AND($B1291=P$1),LOOKUP(9.99999999999999E+307,$P$2:P1290)+1,"")</f>
        <v>#REF!</v>
      </c>
      <c r="Q1291" s="31" t="e">
        <f>IF(AND($B1291=Q$1),LOOKUP(9.99999999999999E+307,$Q$2:Q1290)+1,"")</f>
        <v>#REF!</v>
      </c>
      <c r="R1291" s="31">
        <f>IF(AND($B1291=R$1),LOOKUP(9.99999999999999E+307,$R$2:R1290)+1,"")</f>
        <v>1125</v>
      </c>
      <c r="S1291" s="31">
        <f>IF(AND($B1291=S$1),LOOKUP(9.99999999999999E+307,$S$2:S1290)+1,"")</f>
        <v>1125</v>
      </c>
      <c r="T1291" s="265"/>
      <c r="U1291" s="265"/>
      <c r="V1291" s="265"/>
      <c r="AA1291" s="254" t="str">
        <f t="shared" si="146"/>
        <v/>
      </c>
      <c r="AB1291" s="254" t="str">
        <f t="shared" si="147"/>
        <v/>
      </c>
      <c r="AC1291" s="255">
        <f t="shared" si="143"/>
        <v>0</v>
      </c>
      <c r="AD1291" s="255">
        <f t="shared" si="144"/>
        <v>3836</v>
      </c>
      <c r="AE1291" s="256" t="str">
        <f t="shared" si="148"/>
        <v/>
      </c>
      <c r="AF1291" s="252" t="str">
        <f t="shared" si="142"/>
        <v>-</v>
      </c>
    </row>
    <row r="1292" spans="1:32" ht="20.149999999999999" customHeight="1" x14ac:dyDescent="0.75">
      <c r="A1292" s="31">
        <v>1290</v>
      </c>
      <c r="B1292" s="237"/>
      <c r="C1292" s="257"/>
      <c r="D1292" s="257"/>
      <c r="E1292" s="262"/>
      <c r="F1292" s="262"/>
      <c r="G1292" s="253" t="str">
        <f t="shared" si="145"/>
        <v/>
      </c>
      <c r="H1292" s="31" t="str">
        <f>IF(AND(B1292=H$1),LOOKUP(9.99999999999999E+307,$H$2:H1291)+1,"")</f>
        <v/>
      </c>
      <c r="I1292" s="31" t="str">
        <f>IF(AND(B1292=I$1),LOOKUP(9.99999999999999E+307,$I$2:I1291)+1,"")</f>
        <v/>
      </c>
      <c r="J1292" s="31">
        <f>IF(AND(B1292=J$1),LOOKUP(9.99999999999999E+307,$J$2:J1291)+1,"")</f>
        <v>1126</v>
      </c>
      <c r="K1292" s="31">
        <f>IF(AND(B1292=K$1),LOOKUP(9.99999999999999E+307,$K$2:K1291)+1,"")</f>
        <v>1126</v>
      </c>
      <c r="L1292" s="31">
        <f>IF(AND(B1292=L$1),LOOKUP(9.99999999999999E+307,$L$2:L1291)+1,"")</f>
        <v>1126</v>
      </c>
      <c r="M1292" s="31">
        <f>IF(AND(B1292=M$1),LOOKUP(9.99999999999999E+307,$M$2:M1291)+1,"")</f>
        <v>1126</v>
      </c>
      <c r="N1292" s="31" t="e">
        <f>IF(AND(B1292=N$1),LOOKUP(9.99999999999999E+307,$N$2:N1291)+1,"")</f>
        <v>#REF!</v>
      </c>
      <c r="O1292" s="31" t="e">
        <f>IF(AND($B1292=O$1),LOOKUP(9.99999999999999E+307,$O$2:O1291)+1,"")</f>
        <v>#REF!</v>
      </c>
      <c r="P1292" s="31" t="e">
        <f>IF(AND($B1292=P$1),LOOKUP(9.99999999999999E+307,$P$2:P1291)+1,"")</f>
        <v>#REF!</v>
      </c>
      <c r="Q1292" s="31" t="e">
        <f>IF(AND($B1292=Q$1),LOOKUP(9.99999999999999E+307,$Q$2:Q1291)+1,"")</f>
        <v>#REF!</v>
      </c>
      <c r="R1292" s="31">
        <f>IF(AND($B1292=R$1),LOOKUP(9.99999999999999E+307,$R$2:R1291)+1,"")</f>
        <v>1126</v>
      </c>
      <c r="S1292" s="31">
        <f>IF(AND($B1292=S$1),LOOKUP(9.99999999999999E+307,$S$2:S1291)+1,"")</f>
        <v>1126</v>
      </c>
      <c r="T1292" s="265"/>
      <c r="U1292" s="265"/>
      <c r="V1292" s="265"/>
      <c r="AA1292" s="254" t="str">
        <f t="shared" si="146"/>
        <v/>
      </c>
      <c r="AB1292" s="254" t="str">
        <f t="shared" si="147"/>
        <v/>
      </c>
      <c r="AC1292" s="255">
        <f t="shared" si="143"/>
        <v>0</v>
      </c>
      <c r="AD1292" s="255">
        <f t="shared" si="144"/>
        <v>3836</v>
      </c>
      <c r="AE1292" s="256" t="str">
        <f t="shared" si="148"/>
        <v/>
      </c>
      <c r="AF1292" s="252" t="str">
        <f t="shared" si="142"/>
        <v>-</v>
      </c>
    </row>
    <row r="1293" spans="1:32" ht="20.149999999999999" customHeight="1" x14ac:dyDescent="0.75">
      <c r="A1293" s="31">
        <v>1291</v>
      </c>
      <c r="B1293" s="237"/>
      <c r="C1293" s="257"/>
      <c r="D1293" s="257"/>
      <c r="E1293" s="262"/>
      <c r="F1293" s="262"/>
      <c r="G1293" s="253" t="str">
        <f t="shared" si="145"/>
        <v/>
      </c>
      <c r="H1293" s="31" t="str">
        <f>IF(AND(B1293=H$1),LOOKUP(9.99999999999999E+307,$H$2:H1292)+1,"")</f>
        <v/>
      </c>
      <c r="I1293" s="31" t="str">
        <f>IF(AND(B1293=I$1),LOOKUP(9.99999999999999E+307,$I$2:I1292)+1,"")</f>
        <v/>
      </c>
      <c r="J1293" s="31">
        <f>IF(AND(B1293=J$1),LOOKUP(9.99999999999999E+307,$J$2:J1292)+1,"")</f>
        <v>1127</v>
      </c>
      <c r="K1293" s="31">
        <f>IF(AND(B1293=K$1),LOOKUP(9.99999999999999E+307,$K$2:K1292)+1,"")</f>
        <v>1127</v>
      </c>
      <c r="L1293" s="31">
        <f>IF(AND(B1293=L$1),LOOKUP(9.99999999999999E+307,$L$2:L1292)+1,"")</f>
        <v>1127</v>
      </c>
      <c r="M1293" s="31">
        <f>IF(AND(B1293=M$1),LOOKUP(9.99999999999999E+307,$M$2:M1292)+1,"")</f>
        <v>1127</v>
      </c>
      <c r="N1293" s="31" t="e">
        <f>IF(AND(B1293=N$1),LOOKUP(9.99999999999999E+307,$N$2:N1292)+1,"")</f>
        <v>#REF!</v>
      </c>
      <c r="O1293" s="31" t="e">
        <f>IF(AND($B1293=O$1),LOOKUP(9.99999999999999E+307,$O$2:O1292)+1,"")</f>
        <v>#REF!</v>
      </c>
      <c r="P1293" s="31" t="e">
        <f>IF(AND($B1293=P$1),LOOKUP(9.99999999999999E+307,$P$2:P1292)+1,"")</f>
        <v>#REF!</v>
      </c>
      <c r="Q1293" s="31" t="e">
        <f>IF(AND($B1293=Q$1),LOOKUP(9.99999999999999E+307,$Q$2:Q1292)+1,"")</f>
        <v>#REF!</v>
      </c>
      <c r="R1293" s="31">
        <f>IF(AND($B1293=R$1),LOOKUP(9.99999999999999E+307,$R$2:R1292)+1,"")</f>
        <v>1127</v>
      </c>
      <c r="S1293" s="31">
        <f>IF(AND($B1293=S$1),LOOKUP(9.99999999999999E+307,$S$2:S1292)+1,"")</f>
        <v>1127</v>
      </c>
      <c r="T1293" s="265"/>
      <c r="U1293" s="265"/>
      <c r="V1293" s="265"/>
      <c r="AA1293" s="254" t="str">
        <f t="shared" si="146"/>
        <v/>
      </c>
      <c r="AB1293" s="254" t="str">
        <f t="shared" si="147"/>
        <v/>
      </c>
      <c r="AC1293" s="255">
        <f t="shared" si="143"/>
        <v>0</v>
      </c>
      <c r="AD1293" s="255">
        <f t="shared" si="144"/>
        <v>3836</v>
      </c>
      <c r="AE1293" s="256" t="str">
        <f t="shared" si="148"/>
        <v/>
      </c>
      <c r="AF1293" s="252" t="str">
        <f t="shared" si="142"/>
        <v>-</v>
      </c>
    </row>
    <row r="1294" spans="1:32" ht="20.149999999999999" customHeight="1" x14ac:dyDescent="0.75">
      <c r="A1294" s="31">
        <v>1292</v>
      </c>
      <c r="B1294" s="237"/>
      <c r="C1294" s="257"/>
      <c r="D1294" s="257"/>
      <c r="E1294" s="262"/>
      <c r="F1294" s="262"/>
      <c r="G1294" s="253" t="str">
        <f t="shared" si="145"/>
        <v/>
      </c>
      <c r="H1294" s="31" t="str">
        <f>IF(AND(B1294=H$1),LOOKUP(9.99999999999999E+307,$H$2:H1293)+1,"")</f>
        <v/>
      </c>
      <c r="I1294" s="31" t="str">
        <f>IF(AND(B1294=I$1),LOOKUP(9.99999999999999E+307,$I$2:I1293)+1,"")</f>
        <v/>
      </c>
      <c r="J1294" s="31">
        <f>IF(AND(B1294=J$1),LOOKUP(9.99999999999999E+307,$J$2:J1293)+1,"")</f>
        <v>1128</v>
      </c>
      <c r="K1294" s="31">
        <f>IF(AND(B1294=K$1),LOOKUP(9.99999999999999E+307,$K$2:K1293)+1,"")</f>
        <v>1128</v>
      </c>
      <c r="L1294" s="31">
        <f>IF(AND(B1294=L$1),LOOKUP(9.99999999999999E+307,$L$2:L1293)+1,"")</f>
        <v>1128</v>
      </c>
      <c r="M1294" s="31">
        <f>IF(AND(B1294=M$1),LOOKUP(9.99999999999999E+307,$M$2:M1293)+1,"")</f>
        <v>1128</v>
      </c>
      <c r="N1294" s="31" t="e">
        <f>IF(AND(B1294=N$1),LOOKUP(9.99999999999999E+307,$N$2:N1293)+1,"")</f>
        <v>#REF!</v>
      </c>
      <c r="O1294" s="31" t="e">
        <f>IF(AND($B1294=O$1),LOOKUP(9.99999999999999E+307,$O$2:O1293)+1,"")</f>
        <v>#REF!</v>
      </c>
      <c r="P1294" s="31" t="e">
        <f>IF(AND($B1294=P$1),LOOKUP(9.99999999999999E+307,$P$2:P1293)+1,"")</f>
        <v>#REF!</v>
      </c>
      <c r="Q1294" s="31" t="e">
        <f>IF(AND($B1294=Q$1),LOOKUP(9.99999999999999E+307,$Q$2:Q1293)+1,"")</f>
        <v>#REF!</v>
      </c>
      <c r="R1294" s="31">
        <f>IF(AND($B1294=R$1),LOOKUP(9.99999999999999E+307,$R$2:R1293)+1,"")</f>
        <v>1128</v>
      </c>
      <c r="S1294" s="31">
        <f>IF(AND($B1294=S$1),LOOKUP(9.99999999999999E+307,$S$2:S1293)+1,"")</f>
        <v>1128</v>
      </c>
      <c r="T1294" s="265"/>
      <c r="U1294" s="265"/>
      <c r="V1294" s="265"/>
      <c r="AA1294" s="254" t="str">
        <f t="shared" si="146"/>
        <v/>
      </c>
      <c r="AB1294" s="254" t="str">
        <f t="shared" si="147"/>
        <v/>
      </c>
      <c r="AC1294" s="255">
        <f t="shared" si="143"/>
        <v>0</v>
      </c>
      <c r="AD1294" s="255">
        <f t="shared" si="144"/>
        <v>3836</v>
      </c>
      <c r="AE1294" s="256" t="str">
        <f t="shared" si="148"/>
        <v/>
      </c>
      <c r="AF1294" s="252" t="str">
        <f t="shared" si="142"/>
        <v>-</v>
      </c>
    </row>
    <row r="1295" spans="1:32" ht="20.149999999999999" customHeight="1" x14ac:dyDescent="0.75">
      <c r="A1295" s="31">
        <v>1293</v>
      </c>
      <c r="B1295" s="237"/>
      <c r="C1295" s="257"/>
      <c r="D1295" s="257"/>
      <c r="E1295" s="262"/>
      <c r="F1295" s="262"/>
      <c r="G1295" s="253" t="str">
        <f t="shared" si="145"/>
        <v/>
      </c>
      <c r="H1295" s="31" t="str">
        <f>IF(AND(B1295=H$1),LOOKUP(9.99999999999999E+307,$H$2:H1294)+1,"")</f>
        <v/>
      </c>
      <c r="I1295" s="31" t="str">
        <f>IF(AND(B1295=I$1),LOOKUP(9.99999999999999E+307,$I$2:I1294)+1,"")</f>
        <v/>
      </c>
      <c r="J1295" s="31">
        <f>IF(AND(B1295=J$1),LOOKUP(9.99999999999999E+307,$J$2:J1294)+1,"")</f>
        <v>1129</v>
      </c>
      <c r="K1295" s="31">
        <f>IF(AND(B1295=K$1),LOOKUP(9.99999999999999E+307,$K$2:K1294)+1,"")</f>
        <v>1129</v>
      </c>
      <c r="L1295" s="31">
        <f>IF(AND(B1295=L$1),LOOKUP(9.99999999999999E+307,$L$2:L1294)+1,"")</f>
        <v>1129</v>
      </c>
      <c r="M1295" s="31">
        <f>IF(AND(B1295=M$1),LOOKUP(9.99999999999999E+307,$M$2:M1294)+1,"")</f>
        <v>1129</v>
      </c>
      <c r="N1295" s="31" t="e">
        <f>IF(AND(B1295=N$1),LOOKUP(9.99999999999999E+307,$N$2:N1294)+1,"")</f>
        <v>#REF!</v>
      </c>
      <c r="O1295" s="31" t="e">
        <f>IF(AND($B1295=O$1),LOOKUP(9.99999999999999E+307,$O$2:O1294)+1,"")</f>
        <v>#REF!</v>
      </c>
      <c r="P1295" s="31" t="e">
        <f>IF(AND($B1295=P$1),LOOKUP(9.99999999999999E+307,$P$2:P1294)+1,"")</f>
        <v>#REF!</v>
      </c>
      <c r="Q1295" s="31" t="e">
        <f>IF(AND($B1295=Q$1),LOOKUP(9.99999999999999E+307,$Q$2:Q1294)+1,"")</f>
        <v>#REF!</v>
      </c>
      <c r="R1295" s="31">
        <f>IF(AND($B1295=R$1),LOOKUP(9.99999999999999E+307,$R$2:R1294)+1,"")</f>
        <v>1129</v>
      </c>
      <c r="S1295" s="31">
        <f>IF(AND($B1295=S$1),LOOKUP(9.99999999999999E+307,$S$2:S1294)+1,"")</f>
        <v>1129</v>
      </c>
      <c r="T1295" s="265"/>
      <c r="U1295" s="265"/>
      <c r="V1295" s="265"/>
      <c r="AA1295" s="254" t="str">
        <f t="shared" si="146"/>
        <v/>
      </c>
      <c r="AB1295" s="254" t="str">
        <f t="shared" si="147"/>
        <v/>
      </c>
      <c r="AC1295" s="255">
        <f t="shared" si="143"/>
        <v>0</v>
      </c>
      <c r="AD1295" s="255">
        <f t="shared" si="144"/>
        <v>3836</v>
      </c>
      <c r="AE1295" s="256" t="str">
        <f t="shared" si="148"/>
        <v/>
      </c>
      <c r="AF1295" s="252" t="str">
        <f t="shared" si="142"/>
        <v>-</v>
      </c>
    </row>
    <row r="1296" spans="1:32" ht="20.149999999999999" customHeight="1" x14ac:dyDescent="0.75">
      <c r="A1296" s="31">
        <v>1294</v>
      </c>
      <c r="B1296" s="237"/>
      <c r="C1296" s="257"/>
      <c r="D1296" s="257"/>
      <c r="E1296" s="262"/>
      <c r="F1296" s="262"/>
      <c r="G1296" s="253" t="str">
        <f t="shared" si="145"/>
        <v/>
      </c>
      <c r="H1296" s="31" t="str">
        <f>IF(AND(B1296=H$1),LOOKUP(9.99999999999999E+307,$H$2:H1295)+1,"")</f>
        <v/>
      </c>
      <c r="I1296" s="31" t="str">
        <f>IF(AND(B1296=I$1),LOOKUP(9.99999999999999E+307,$I$2:I1295)+1,"")</f>
        <v/>
      </c>
      <c r="J1296" s="31">
        <f>IF(AND(B1296=J$1),LOOKUP(9.99999999999999E+307,$J$2:J1295)+1,"")</f>
        <v>1130</v>
      </c>
      <c r="K1296" s="31">
        <f>IF(AND(B1296=K$1),LOOKUP(9.99999999999999E+307,$K$2:K1295)+1,"")</f>
        <v>1130</v>
      </c>
      <c r="L1296" s="31">
        <f>IF(AND(B1296=L$1),LOOKUP(9.99999999999999E+307,$L$2:L1295)+1,"")</f>
        <v>1130</v>
      </c>
      <c r="M1296" s="31">
        <f>IF(AND(B1296=M$1),LOOKUP(9.99999999999999E+307,$M$2:M1295)+1,"")</f>
        <v>1130</v>
      </c>
      <c r="N1296" s="31" t="e">
        <f>IF(AND(B1296=N$1),LOOKUP(9.99999999999999E+307,$N$2:N1295)+1,"")</f>
        <v>#REF!</v>
      </c>
      <c r="O1296" s="31" t="e">
        <f>IF(AND($B1296=O$1),LOOKUP(9.99999999999999E+307,$O$2:O1295)+1,"")</f>
        <v>#REF!</v>
      </c>
      <c r="P1296" s="31" t="e">
        <f>IF(AND($B1296=P$1),LOOKUP(9.99999999999999E+307,$P$2:P1295)+1,"")</f>
        <v>#REF!</v>
      </c>
      <c r="Q1296" s="31" t="e">
        <f>IF(AND($B1296=Q$1),LOOKUP(9.99999999999999E+307,$Q$2:Q1295)+1,"")</f>
        <v>#REF!</v>
      </c>
      <c r="R1296" s="31">
        <f>IF(AND($B1296=R$1),LOOKUP(9.99999999999999E+307,$R$2:R1295)+1,"")</f>
        <v>1130</v>
      </c>
      <c r="S1296" s="31">
        <f>IF(AND($B1296=S$1),LOOKUP(9.99999999999999E+307,$S$2:S1295)+1,"")</f>
        <v>1130</v>
      </c>
      <c r="T1296" s="265"/>
      <c r="U1296" s="265"/>
      <c r="V1296" s="265"/>
      <c r="AA1296" s="254" t="str">
        <f t="shared" si="146"/>
        <v/>
      </c>
      <c r="AB1296" s="254" t="str">
        <f t="shared" si="147"/>
        <v/>
      </c>
      <c r="AC1296" s="255">
        <f t="shared" si="143"/>
        <v>0</v>
      </c>
      <c r="AD1296" s="255">
        <f t="shared" si="144"/>
        <v>3836</v>
      </c>
      <c r="AE1296" s="256" t="str">
        <f t="shared" si="148"/>
        <v/>
      </c>
      <c r="AF1296" s="252" t="str">
        <f t="shared" si="142"/>
        <v>-</v>
      </c>
    </row>
    <row r="1297" spans="1:32" ht="20.149999999999999" customHeight="1" x14ac:dyDescent="0.75">
      <c r="A1297" s="31">
        <v>1295</v>
      </c>
      <c r="B1297" s="237"/>
      <c r="C1297" s="257"/>
      <c r="D1297" s="257"/>
      <c r="E1297" s="262"/>
      <c r="F1297" s="262"/>
      <c r="G1297" s="253" t="str">
        <f t="shared" si="145"/>
        <v/>
      </c>
      <c r="H1297" s="31" t="str">
        <f>IF(AND(B1297=H$1),LOOKUP(9.99999999999999E+307,$H$2:H1296)+1,"")</f>
        <v/>
      </c>
      <c r="I1297" s="31" t="str">
        <f>IF(AND(B1297=I$1),LOOKUP(9.99999999999999E+307,$I$2:I1296)+1,"")</f>
        <v/>
      </c>
      <c r="J1297" s="31">
        <f>IF(AND(B1297=J$1),LOOKUP(9.99999999999999E+307,$J$2:J1296)+1,"")</f>
        <v>1131</v>
      </c>
      <c r="K1297" s="31">
        <f>IF(AND(B1297=K$1),LOOKUP(9.99999999999999E+307,$K$2:K1296)+1,"")</f>
        <v>1131</v>
      </c>
      <c r="L1297" s="31">
        <f>IF(AND(B1297=L$1),LOOKUP(9.99999999999999E+307,$L$2:L1296)+1,"")</f>
        <v>1131</v>
      </c>
      <c r="M1297" s="31">
        <f>IF(AND(B1297=M$1),LOOKUP(9.99999999999999E+307,$M$2:M1296)+1,"")</f>
        <v>1131</v>
      </c>
      <c r="N1297" s="31" t="e">
        <f>IF(AND(B1297=N$1),LOOKUP(9.99999999999999E+307,$N$2:N1296)+1,"")</f>
        <v>#REF!</v>
      </c>
      <c r="O1297" s="31" t="e">
        <f>IF(AND($B1297=O$1),LOOKUP(9.99999999999999E+307,$O$2:O1296)+1,"")</f>
        <v>#REF!</v>
      </c>
      <c r="P1297" s="31" t="e">
        <f>IF(AND($B1297=P$1),LOOKUP(9.99999999999999E+307,$P$2:P1296)+1,"")</f>
        <v>#REF!</v>
      </c>
      <c r="Q1297" s="31" t="e">
        <f>IF(AND($B1297=Q$1),LOOKUP(9.99999999999999E+307,$Q$2:Q1296)+1,"")</f>
        <v>#REF!</v>
      </c>
      <c r="R1297" s="31">
        <f>IF(AND($B1297=R$1),LOOKUP(9.99999999999999E+307,$R$2:R1296)+1,"")</f>
        <v>1131</v>
      </c>
      <c r="S1297" s="31">
        <f>IF(AND($B1297=S$1),LOOKUP(9.99999999999999E+307,$S$2:S1296)+1,"")</f>
        <v>1131</v>
      </c>
      <c r="T1297" s="265"/>
      <c r="U1297" s="265"/>
      <c r="V1297" s="265"/>
      <c r="AA1297" s="254" t="str">
        <f t="shared" si="146"/>
        <v/>
      </c>
      <c r="AB1297" s="254" t="str">
        <f t="shared" si="147"/>
        <v/>
      </c>
      <c r="AC1297" s="255">
        <f t="shared" si="143"/>
        <v>0</v>
      </c>
      <c r="AD1297" s="255">
        <f t="shared" si="144"/>
        <v>3836</v>
      </c>
      <c r="AE1297" s="256" t="str">
        <f t="shared" si="148"/>
        <v/>
      </c>
      <c r="AF1297" s="252" t="str">
        <f t="shared" si="142"/>
        <v>-</v>
      </c>
    </row>
    <row r="1298" spans="1:32" ht="20.149999999999999" customHeight="1" x14ac:dyDescent="0.75">
      <c r="A1298" s="31">
        <v>1296</v>
      </c>
      <c r="B1298" s="237"/>
      <c r="C1298" s="257"/>
      <c r="D1298" s="257"/>
      <c r="E1298" s="262"/>
      <c r="F1298" s="262"/>
      <c r="G1298" s="253" t="str">
        <f t="shared" si="145"/>
        <v/>
      </c>
      <c r="H1298" s="31" t="str">
        <f>IF(AND(B1298=H$1),LOOKUP(9.99999999999999E+307,$H$2:H1297)+1,"")</f>
        <v/>
      </c>
      <c r="I1298" s="31" t="str">
        <f>IF(AND(B1298=I$1),LOOKUP(9.99999999999999E+307,$I$2:I1297)+1,"")</f>
        <v/>
      </c>
      <c r="J1298" s="31">
        <f>IF(AND(B1298=J$1),LOOKUP(9.99999999999999E+307,$J$2:J1297)+1,"")</f>
        <v>1132</v>
      </c>
      <c r="K1298" s="31">
        <f>IF(AND(B1298=K$1),LOOKUP(9.99999999999999E+307,$K$2:K1297)+1,"")</f>
        <v>1132</v>
      </c>
      <c r="L1298" s="31">
        <f>IF(AND(B1298=L$1),LOOKUP(9.99999999999999E+307,$L$2:L1297)+1,"")</f>
        <v>1132</v>
      </c>
      <c r="M1298" s="31">
        <f>IF(AND(B1298=M$1),LOOKUP(9.99999999999999E+307,$M$2:M1297)+1,"")</f>
        <v>1132</v>
      </c>
      <c r="N1298" s="31" t="e">
        <f>IF(AND(B1298=N$1),LOOKUP(9.99999999999999E+307,$N$2:N1297)+1,"")</f>
        <v>#REF!</v>
      </c>
      <c r="O1298" s="31" t="e">
        <f>IF(AND($B1298=O$1),LOOKUP(9.99999999999999E+307,$O$2:O1297)+1,"")</f>
        <v>#REF!</v>
      </c>
      <c r="P1298" s="31" t="e">
        <f>IF(AND($B1298=P$1),LOOKUP(9.99999999999999E+307,$P$2:P1297)+1,"")</f>
        <v>#REF!</v>
      </c>
      <c r="Q1298" s="31" t="e">
        <f>IF(AND($B1298=Q$1),LOOKUP(9.99999999999999E+307,$Q$2:Q1297)+1,"")</f>
        <v>#REF!</v>
      </c>
      <c r="R1298" s="31">
        <f>IF(AND($B1298=R$1),LOOKUP(9.99999999999999E+307,$R$2:R1297)+1,"")</f>
        <v>1132</v>
      </c>
      <c r="S1298" s="31">
        <f>IF(AND($B1298=S$1),LOOKUP(9.99999999999999E+307,$S$2:S1297)+1,"")</f>
        <v>1132</v>
      </c>
      <c r="T1298" s="265"/>
      <c r="U1298" s="265"/>
      <c r="V1298" s="265"/>
      <c r="AA1298" s="254" t="str">
        <f t="shared" si="146"/>
        <v/>
      </c>
      <c r="AB1298" s="254" t="str">
        <f t="shared" si="147"/>
        <v/>
      </c>
      <c r="AC1298" s="255">
        <f t="shared" si="143"/>
        <v>0</v>
      </c>
      <c r="AD1298" s="255">
        <f t="shared" si="144"/>
        <v>3836</v>
      </c>
      <c r="AE1298" s="256" t="str">
        <f t="shared" si="148"/>
        <v/>
      </c>
      <c r="AF1298" s="252" t="str">
        <f t="shared" si="142"/>
        <v>-</v>
      </c>
    </row>
    <row r="1299" spans="1:32" ht="20.149999999999999" customHeight="1" x14ac:dyDescent="0.75">
      <c r="A1299" s="31">
        <v>1297</v>
      </c>
      <c r="B1299" s="237"/>
      <c r="C1299" s="257"/>
      <c r="D1299" s="257"/>
      <c r="E1299" s="262"/>
      <c r="F1299" s="262"/>
      <c r="G1299" s="253" t="str">
        <f t="shared" si="145"/>
        <v/>
      </c>
      <c r="H1299" s="31" t="str">
        <f>IF(AND(B1299=H$1),LOOKUP(9.99999999999999E+307,$H$2:H1298)+1,"")</f>
        <v/>
      </c>
      <c r="I1299" s="31" t="str">
        <f>IF(AND(B1299=I$1),LOOKUP(9.99999999999999E+307,$I$2:I1298)+1,"")</f>
        <v/>
      </c>
      <c r="J1299" s="31">
        <f>IF(AND(B1299=J$1),LOOKUP(9.99999999999999E+307,$J$2:J1298)+1,"")</f>
        <v>1133</v>
      </c>
      <c r="K1299" s="31">
        <f>IF(AND(B1299=K$1),LOOKUP(9.99999999999999E+307,$K$2:K1298)+1,"")</f>
        <v>1133</v>
      </c>
      <c r="L1299" s="31">
        <f>IF(AND(B1299=L$1),LOOKUP(9.99999999999999E+307,$L$2:L1298)+1,"")</f>
        <v>1133</v>
      </c>
      <c r="M1299" s="31">
        <f>IF(AND(B1299=M$1),LOOKUP(9.99999999999999E+307,$M$2:M1298)+1,"")</f>
        <v>1133</v>
      </c>
      <c r="N1299" s="31" t="e">
        <f>IF(AND(B1299=N$1),LOOKUP(9.99999999999999E+307,$N$2:N1298)+1,"")</f>
        <v>#REF!</v>
      </c>
      <c r="O1299" s="31" t="e">
        <f>IF(AND($B1299=O$1),LOOKUP(9.99999999999999E+307,$O$2:O1298)+1,"")</f>
        <v>#REF!</v>
      </c>
      <c r="P1299" s="31" t="e">
        <f>IF(AND($B1299=P$1),LOOKUP(9.99999999999999E+307,$P$2:P1298)+1,"")</f>
        <v>#REF!</v>
      </c>
      <c r="Q1299" s="31" t="e">
        <f>IF(AND($B1299=Q$1),LOOKUP(9.99999999999999E+307,$Q$2:Q1298)+1,"")</f>
        <v>#REF!</v>
      </c>
      <c r="R1299" s="31">
        <f>IF(AND($B1299=R$1),LOOKUP(9.99999999999999E+307,$R$2:R1298)+1,"")</f>
        <v>1133</v>
      </c>
      <c r="S1299" s="31">
        <f>IF(AND($B1299=S$1),LOOKUP(9.99999999999999E+307,$S$2:S1298)+1,"")</f>
        <v>1133</v>
      </c>
      <c r="T1299" s="265"/>
      <c r="U1299" s="265"/>
      <c r="V1299" s="265"/>
      <c r="AA1299" s="254" t="str">
        <f t="shared" si="146"/>
        <v/>
      </c>
      <c r="AB1299" s="254" t="str">
        <f t="shared" si="147"/>
        <v/>
      </c>
      <c r="AC1299" s="255">
        <f t="shared" si="143"/>
        <v>0</v>
      </c>
      <c r="AD1299" s="255">
        <f t="shared" si="144"/>
        <v>3836</v>
      </c>
      <c r="AE1299" s="256" t="str">
        <f t="shared" si="148"/>
        <v/>
      </c>
      <c r="AF1299" s="252" t="str">
        <f t="shared" si="142"/>
        <v>-</v>
      </c>
    </row>
    <row r="1300" spans="1:32" ht="20.149999999999999" customHeight="1" x14ac:dyDescent="0.75">
      <c r="A1300" s="31">
        <v>1298</v>
      </c>
      <c r="B1300" s="237"/>
      <c r="C1300" s="257"/>
      <c r="D1300" s="257"/>
      <c r="E1300" s="262"/>
      <c r="F1300" s="262"/>
      <c r="G1300" s="253" t="str">
        <f t="shared" si="145"/>
        <v/>
      </c>
      <c r="H1300" s="31" t="str">
        <f>IF(AND(B1300=H$1),LOOKUP(9.99999999999999E+307,$H$2:H1299)+1,"")</f>
        <v/>
      </c>
      <c r="I1300" s="31" t="str">
        <f>IF(AND(B1300=I$1),LOOKUP(9.99999999999999E+307,$I$2:I1299)+1,"")</f>
        <v/>
      </c>
      <c r="J1300" s="31">
        <f>IF(AND(B1300=J$1),LOOKUP(9.99999999999999E+307,$J$2:J1299)+1,"")</f>
        <v>1134</v>
      </c>
      <c r="K1300" s="31">
        <f>IF(AND(B1300=K$1),LOOKUP(9.99999999999999E+307,$K$2:K1299)+1,"")</f>
        <v>1134</v>
      </c>
      <c r="L1300" s="31">
        <f>IF(AND(B1300=L$1),LOOKUP(9.99999999999999E+307,$L$2:L1299)+1,"")</f>
        <v>1134</v>
      </c>
      <c r="M1300" s="31">
        <f>IF(AND(B1300=M$1),LOOKUP(9.99999999999999E+307,$M$2:M1299)+1,"")</f>
        <v>1134</v>
      </c>
      <c r="N1300" s="31" t="e">
        <f>IF(AND(B1300=N$1),LOOKUP(9.99999999999999E+307,$N$2:N1299)+1,"")</f>
        <v>#REF!</v>
      </c>
      <c r="O1300" s="31" t="e">
        <f>IF(AND($B1300=O$1),LOOKUP(9.99999999999999E+307,$O$2:O1299)+1,"")</f>
        <v>#REF!</v>
      </c>
      <c r="P1300" s="31" t="e">
        <f>IF(AND($B1300=P$1),LOOKUP(9.99999999999999E+307,$P$2:P1299)+1,"")</f>
        <v>#REF!</v>
      </c>
      <c r="Q1300" s="31" t="e">
        <f>IF(AND($B1300=Q$1),LOOKUP(9.99999999999999E+307,$Q$2:Q1299)+1,"")</f>
        <v>#REF!</v>
      </c>
      <c r="R1300" s="31">
        <f>IF(AND($B1300=R$1),LOOKUP(9.99999999999999E+307,$R$2:R1299)+1,"")</f>
        <v>1134</v>
      </c>
      <c r="S1300" s="31">
        <f>IF(AND($B1300=S$1),LOOKUP(9.99999999999999E+307,$S$2:S1299)+1,"")</f>
        <v>1134</v>
      </c>
      <c r="T1300" s="265"/>
      <c r="U1300" s="265"/>
      <c r="V1300" s="265"/>
      <c r="AA1300" s="254" t="str">
        <f t="shared" si="146"/>
        <v/>
      </c>
      <c r="AB1300" s="254" t="str">
        <f t="shared" si="147"/>
        <v/>
      </c>
      <c r="AC1300" s="255">
        <f t="shared" si="143"/>
        <v>0</v>
      </c>
      <c r="AD1300" s="255">
        <f t="shared" si="144"/>
        <v>3836</v>
      </c>
      <c r="AE1300" s="256" t="str">
        <f t="shared" si="148"/>
        <v/>
      </c>
      <c r="AF1300" s="252" t="str">
        <f t="shared" si="142"/>
        <v>-</v>
      </c>
    </row>
    <row r="1301" spans="1:32" ht="20.149999999999999" customHeight="1" x14ac:dyDescent="0.75">
      <c r="A1301" s="31">
        <v>1299</v>
      </c>
      <c r="B1301" s="237"/>
      <c r="C1301" s="257"/>
      <c r="D1301" s="257"/>
      <c r="E1301" s="262"/>
      <c r="F1301" s="262"/>
      <c r="G1301" s="253" t="str">
        <f t="shared" si="145"/>
        <v/>
      </c>
      <c r="H1301" s="31" t="str">
        <f>IF(AND(B1301=H$1),LOOKUP(9.99999999999999E+307,$H$2:H1300)+1,"")</f>
        <v/>
      </c>
      <c r="I1301" s="31" t="str">
        <f>IF(AND(B1301=I$1),LOOKUP(9.99999999999999E+307,$I$2:I1300)+1,"")</f>
        <v/>
      </c>
      <c r="J1301" s="31">
        <f>IF(AND(B1301=J$1),LOOKUP(9.99999999999999E+307,$J$2:J1300)+1,"")</f>
        <v>1135</v>
      </c>
      <c r="K1301" s="31">
        <f>IF(AND(B1301=K$1),LOOKUP(9.99999999999999E+307,$K$2:K1300)+1,"")</f>
        <v>1135</v>
      </c>
      <c r="L1301" s="31">
        <f>IF(AND(B1301=L$1),LOOKUP(9.99999999999999E+307,$L$2:L1300)+1,"")</f>
        <v>1135</v>
      </c>
      <c r="M1301" s="31">
        <f>IF(AND(B1301=M$1),LOOKUP(9.99999999999999E+307,$M$2:M1300)+1,"")</f>
        <v>1135</v>
      </c>
      <c r="N1301" s="31" t="e">
        <f>IF(AND(B1301=N$1),LOOKUP(9.99999999999999E+307,$N$2:N1300)+1,"")</f>
        <v>#REF!</v>
      </c>
      <c r="O1301" s="31" t="e">
        <f>IF(AND($B1301=O$1),LOOKUP(9.99999999999999E+307,$O$2:O1300)+1,"")</f>
        <v>#REF!</v>
      </c>
      <c r="P1301" s="31" t="e">
        <f>IF(AND($B1301=P$1),LOOKUP(9.99999999999999E+307,$P$2:P1300)+1,"")</f>
        <v>#REF!</v>
      </c>
      <c r="Q1301" s="31" t="e">
        <f>IF(AND($B1301=Q$1),LOOKUP(9.99999999999999E+307,$Q$2:Q1300)+1,"")</f>
        <v>#REF!</v>
      </c>
      <c r="R1301" s="31">
        <f>IF(AND($B1301=R$1),LOOKUP(9.99999999999999E+307,$R$2:R1300)+1,"")</f>
        <v>1135</v>
      </c>
      <c r="S1301" s="31">
        <f>IF(AND($B1301=S$1),LOOKUP(9.99999999999999E+307,$S$2:S1300)+1,"")</f>
        <v>1135</v>
      </c>
      <c r="T1301" s="265"/>
      <c r="U1301" s="265"/>
      <c r="V1301" s="265"/>
      <c r="AA1301" s="254" t="str">
        <f t="shared" si="146"/>
        <v/>
      </c>
      <c r="AB1301" s="254" t="str">
        <f t="shared" si="147"/>
        <v/>
      </c>
      <c r="AC1301" s="255">
        <f t="shared" si="143"/>
        <v>0</v>
      </c>
      <c r="AD1301" s="255">
        <f t="shared" si="144"/>
        <v>3836</v>
      </c>
      <c r="AE1301" s="256" t="str">
        <f t="shared" si="148"/>
        <v/>
      </c>
      <c r="AF1301" s="252" t="str">
        <f t="shared" si="142"/>
        <v>-</v>
      </c>
    </row>
    <row r="1302" spans="1:32" ht="20.149999999999999" customHeight="1" x14ac:dyDescent="0.75">
      <c r="A1302" s="31">
        <v>1300</v>
      </c>
      <c r="B1302" s="237"/>
      <c r="C1302" s="257"/>
      <c r="D1302" s="257"/>
      <c r="E1302" s="262"/>
      <c r="F1302" s="262"/>
      <c r="G1302" s="253" t="str">
        <f t="shared" si="145"/>
        <v/>
      </c>
      <c r="H1302" s="31" t="str">
        <f>IF(AND(B1302=H$1),LOOKUP(9.99999999999999E+307,$H$2:H1301)+1,"")</f>
        <v/>
      </c>
      <c r="I1302" s="31" t="str">
        <f>IF(AND(B1302=I$1),LOOKUP(9.99999999999999E+307,$I$2:I1301)+1,"")</f>
        <v/>
      </c>
      <c r="J1302" s="31">
        <f>IF(AND(B1302=J$1),LOOKUP(9.99999999999999E+307,$J$2:J1301)+1,"")</f>
        <v>1136</v>
      </c>
      <c r="K1302" s="31">
        <f>IF(AND(B1302=K$1),LOOKUP(9.99999999999999E+307,$K$2:K1301)+1,"")</f>
        <v>1136</v>
      </c>
      <c r="L1302" s="31">
        <f>IF(AND(B1302=L$1),LOOKUP(9.99999999999999E+307,$L$2:L1301)+1,"")</f>
        <v>1136</v>
      </c>
      <c r="M1302" s="31">
        <f>IF(AND(B1302=M$1),LOOKUP(9.99999999999999E+307,$M$2:M1301)+1,"")</f>
        <v>1136</v>
      </c>
      <c r="N1302" s="31" t="e">
        <f>IF(AND(B1302=N$1),LOOKUP(9.99999999999999E+307,$N$2:N1301)+1,"")</f>
        <v>#REF!</v>
      </c>
      <c r="O1302" s="31" t="e">
        <f>IF(AND($B1302=O$1),LOOKUP(9.99999999999999E+307,$O$2:O1301)+1,"")</f>
        <v>#REF!</v>
      </c>
      <c r="P1302" s="31" t="e">
        <f>IF(AND($B1302=P$1),LOOKUP(9.99999999999999E+307,$P$2:P1301)+1,"")</f>
        <v>#REF!</v>
      </c>
      <c r="Q1302" s="31" t="e">
        <f>IF(AND($B1302=Q$1),LOOKUP(9.99999999999999E+307,$Q$2:Q1301)+1,"")</f>
        <v>#REF!</v>
      </c>
      <c r="R1302" s="31">
        <f>IF(AND($B1302=R$1),LOOKUP(9.99999999999999E+307,$R$2:R1301)+1,"")</f>
        <v>1136</v>
      </c>
      <c r="S1302" s="31">
        <f>IF(AND($B1302=S$1),LOOKUP(9.99999999999999E+307,$S$2:S1301)+1,"")</f>
        <v>1136</v>
      </c>
      <c r="T1302" s="265"/>
      <c r="U1302" s="265"/>
      <c r="V1302" s="265"/>
      <c r="AA1302" s="254" t="str">
        <f t="shared" si="146"/>
        <v/>
      </c>
      <c r="AB1302" s="254" t="str">
        <f t="shared" si="147"/>
        <v/>
      </c>
      <c r="AC1302" s="255">
        <f t="shared" si="143"/>
        <v>0</v>
      </c>
      <c r="AD1302" s="255">
        <f t="shared" si="144"/>
        <v>3836</v>
      </c>
      <c r="AE1302" s="256" t="str">
        <f t="shared" si="148"/>
        <v/>
      </c>
      <c r="AF1302" s="252" t="str">
        <f t="shared" si="142"/>
        <v>-</v>
      </c>
    </row>
    <row r="1303" spans="1:32" ht="20.149999999999999" customHeight="1" x14ac:dyDescent="0.75">
      <c r="A1303" s="31">
        <v>1301</v>
      </c>
      <c r="B1303" s="237"/>
      <c r="C1303" s="257"/>
      <c r="D1303" s="257"/>
      <c r="E1303" s="262"/>
      <c r="F1303" s="262"/>
      <c r="G1303" s="253" t="str">
        <f t="shared" si="145"/>
        <v/>
      </c>
      <c r="H1303" s="31" t="str">
        <f>IF(AND(B1303=H$1),LOOKUP(9.99999999999999E+307,$H$2:H1302)+1,"")</f>
        <v/>
      </c>
      <c r="I1303" s="31" t="str">
        <f>IF(AND(B1303=I$1),LOOKUP(9.99999999999999E+307,$I$2:I1302)+1,"")</f>
        <v/>
      </c>
      <c r="J1303" s="31">
        <f>IF(AND(B1303=J$1),LOOKUP(9.99999999999999E+307,$J$2:J1302)+1,"")</f>
        <v>1137</v>
      </c>
      <c r="K1303" s="31">
        <f>IF(AND(B1303=K$1),LOOKUP(9.99999999999999E+307,$K$2:K1302)+1,"")</f>
        <v>1137</v>
      </c>
      <c r="L1303" s="31">
        <f>IF(AND(B1303=L$1),LOOKUP(9.99999999999999E+307,$L$2:L1302)+1,"")</f>
        <v>1137</v>
      </c>
      <c r="M1303" s="31">
        <f>IF(AND(B1303=M$1),LOOKUP(9.99999999999999E+307,$M$2:M1302)+1,"")</f>
        <v>1137</v>
      </c>
      <c r="N1303" s="31" t="e">
        <f>IF(AND(B1303=N$1),LOOKUP(9.99999999999999E+307,$N$2:N1302)+1,"")</f>
        <v>#REF!</v>
      </c>
      <c r="O1303" s="31" t="e">
        <f>IF(AND($B1303=O$1),LOOKUP(9.99999999999999E+307,$O$2:O1302)+1,"")</f>
        <v>#REF!</v>
      </c>
      <c r="P1303" s="31" t="e">
        <f>IF(AND($B1303=P$1),LOOKUP(9.99999999999999E+307,$P$2:P1302)+1,"")</f>
        <v>#REF!</v>
      </c>
      <c r="Q1303" s="31" t="e">
        <f>IF(AND($B1303=Q$1),LOOKUP(9.99999999999999E+307,$Q$2:Q1302)+1,"")</f>
        <v>#REF!</v>
      </c>
      <c r="R1303" s="31">
        <f>IF(AND($B1303=R$1),LOOKUP(9.99999999999999E+307,$R$2:R1302)+1,"")</f>
        <v>1137</v>
      </c>
      <c r="S1303" s="31">
        <f>IF(AND($B1303=S$1),LOOKUP(9.99999999999999E+307,$S$2:S1302)+1,"")</f>
        <v>1137</v>
      </c>
      <c r="T1303" s="265"/>
      <c r="U1303" s="265"/>
      <c r="V1303" s="265"/>
      <c r="AA1303" s="254" t="str">
        <f t="shared" si="146"/>
        <v/>
      </c>
      <c r="AB1303" s="254" t="str">
        <f t="shared" si="147"/>
        <v/>
      </c>
      <c r="AC1303" s="255">
        <f t="shared" si="143"/>
        <v>0</v>
      </c>
      <c r="AD1303" s="255">
        <f t="shared" si="144"/>
        <v>3836</v>
      </c>
      <c r="AE1303" s="256" t="str">
        <f t="shared" si="148"/>
        <v/>
      </c>
      <c r="AF1303" s="252" t="str">
        <f t="shared" si="142"/>
        <v>-</v>
      </c>
    </row>
    <row r="1304" spans="1:32" ht="20.149999999999999" customHeight="1" x14ac:dyDescent="0.75">
      <c r="A1304" s="31">
        <v>1302</v>
      </c>
      <c r="B1304" s="237"/>
      <c r="C1304" s="257"/>
      <c r="D1304" s="257"/>
      <c r="E1304" s="262"/>
      <c r="F1304" s="262"/>
      <c r="G1304" s="253" t="str">
        <f t="shared" si="145"/>
        <v/>
      </c>
      <c r="H1304" s="31" t="str">
        <f>IF(AND(B1304=H$1),LOOKUP(9.99999999999999E+307,$H$2:H1303)+1,"")</f>
        <v/>
      </c>
      <c r="I1304" s="31" t="str">
        <f>IF(AND(B1304=I$1),LOOKUP(9.99999999999999E+307,$I$2:I1303)+1,"")</f>
        <v/>
      </c>
      <c r="J1304" s="31">
        <f>IF(AND(B1304=J$1),LOOKUP(9.99999999999999E+307,$J$2:J1303)+1,"")</f>
        <v>1138</v>
      </c>
      <c r="K1304" s="31">
        <f>IF(AND(B1304=K$1),LOOKUP(9.99999999999999E+307,$K$2:K1303)+1,"")</f>
        <v>1138</v>
      </c>
      <c r="L1304" s="31">
        <f>IF(AND(B1304=L$1),LOOKUP(9.99999999999999E+307,$L$2:L1303)+1,"")</f>
        <v>1138</v>
      </c>
      <c r="M1304" s="31">
        <f>IF(AND(B1304=M$1),LOOKUP(9.99999999999999E+307,$M$2:M1303)+1,"")</f>
        <v>1138</v>
      </c>
      <c r="N1304" s="31" t="e">
        <f>IF(AND(B1304=N$1),LOOKUP(9.99999999999999E+307,$N$2:N1303)+1,"")</f>
        <v>#REF!</v>
      </c>
      <c r="O1304" s="31" t="e">
        <f>IF(AND($B1304=O$1),LOOKUP(9.99999999999999E+307,$O$2:O1303)+1,"")</f>
        <v>#REF!</v>
      </c>
      <c r="P1304" s="31" t="e">
        <f>IF(AND($B1304=P$1),LOOKUP(9.99999999999999E+307,$P$2:P1303)+1,"")</f>
        <v>#REF!</v>
      </c>
      <c r="Q1304" s="31" t="e">
        <f>IF(AND($B1304=Q$1),LOOKUP(9.99999999999999E+307,$Q$2:Q1303)+1,"")</f>
        <v>#REF!</v>
      </c>
      <c r="R1304" s="31">
        <f>IF(AND($B1304=R$1),LOOKUP(9.99999999999999E+307,$R$2:R1303)+1,"")</f>
        <v>1138</v>
      </c>
      <c r="S1304" s="31">
        <f>IF(AND($B1304=S$1),LOOKUP(9.99999999999999E+307,$S$2:S1303)+1,"")</f>
        <v>1138</v>
      </c>
      <c r="T1304" s="265"/>
      <c r="U1304" s="265"/>
      <c r="V1304" s="265"/>
      <c r="AA1304" s="254" t="str">
        <f t="shared" si="146"/>
        <v/>
      </c>
      <c r="AB1304" s="254" t="str">
        <f t="shared" si="147"/>
        <v/>
      </c>
      <c r="AC1304" s="255">
        <f t="shared" si="143"/>
        <v>0</v>
      </c>
      <c r="AD1304" s="255">
        <f t="shared" si="144"/>
        <v>3836</v>
      </c>
      <c r="AE1304" s="256" t="str">
        <f t="shared" si="148"/>
        <v/>
      </c>
      <c r="AF1304" s="252" t="str">
        <f t="shared" si="142"/>
        <v>-</v>
      </c>
    </row>
    <row r="1305" spans="1:32" ht="20.149999999999999" customHeight="1" x14ac:dyDescent="0.75">
      <c r="A1305" s="31">
        <v>1303</v>
      </c>
      <c r="B1305" s="237"/>
      <c r="C1305" s="257"/>
      <c r="D1305" s="257"/>
      <c r="E1305" s="262"/>
      <c r="F1305" s="262"/>
      <c r="G1305" s="253" t="str">
        <f t="shared" si="145"/>
        <v/>
      </c>
      <c r="H1305" s="31" t="str">
        <f>IF(AND(B1305=H$1),LOOKUP(9.99999999999999E+307,$H$2:H1304)+1,"")</f>
        <v/>
      </c>
      <c r="I1305" s="31" t="str">
        <f>IF(AND(B1305=I$1),LOOKUP(9.99999999999999E+307,$I$2:I1304)+1,"")</f>
        <v/>
      </c>
      <c r="J1305" s="31">
        <f>IF(AND(B1305=J$1),LOOKUP(9.99999999999999E+307,$J$2:J1304)+1,"")</f>
        <v>1139</v>
      </c>
      <c r="K1305" s="31">
        <f>IF(AND(B1305=K$1),LOOKUP(9.99999999999999E+307,$K$2:K1304)+1,"")</f>
        <v>1139</v>
      </c>
      <c r="L1305" s="31">
        <f>IF(AND(B1305=L$1),LOOKUP(9.99999999999999E+307,$L$2:L1304)+1,"")</f>
        <v>1139</v>
      </c>
      <c r="M1305" s="31">
        <f>IF(AND(B1305=M$1),LOOKUP(9.99999999999999E+307,$M$2:M1304)+1,"")</f>
        <v>1139</v>
      </c>
      <c r="N1305" s="31" t="e">
        <f>IF(AND(B1305=N$1),LOOKUP(9.99999999999999E+307,$N$2:N1304)+1,"")</f>
        <v>#REF!</v>
      </c>
      <c r="O1305" s="31" t="e">
        <f>IF(AND($B1305=O$1),LOOKUP(9.99999999999999E+307,$O$2:O1304)+1,"")</f>
        <v>#REF!</v>
      </c>
      <c r="P1305" s="31" t="e">
        <f>IF(AND($B1305=P$1),LOOKUP(9.99999999999999E+307,$P$2:P1304)+1,"")</f>
        <v>#REF!</v>
      </c>
      <c r="Q1305" s="31" t="e">
        <f>IF(AND($B1305=Q$1),LOOKUP(9.99999999999999E+307,$Q$2:Q1304)+1,"")</f>
        <v>#REF!</v>
      </c>
      <c r="R1305" s="31">
        <f>IF(AND($B1305=R$1),LOOKUP(9.99999999999999E+307,$R$2:R1304)+1,"")</f>
        <v>1139</v>
      </c>
      <c r="S1305" s="31">
        <f>IF(AND($B1305=S$1),LOOKUP(9.99999999999999E+307,$S$2:S1304)+1,"")</f>
        <v>1139</v>
      </c>
      <c r="T1305" s="265"/>
      <c r="U1305" s="265"/>
      <c r="V1305" s="265"/>
      <c r="AA1305" s="254" t="str">
        <f t="shared" si="146"/>
        <v/>
      </c>
      <c r="AB1305" s="254" t="str">
        <f t="shared" si="147"/>
        <v/>
      </c>
      <c r="AC1305" s="255">
        <f t="shared" si="143"/>
        <v>0</v>
      </c>
      <c r="AD1305" s="255">
        <f t="shared" si="144"/>
        <v>3836</v>
      </c>
      <c r="AE1305" s="256" t="str">
        <f t="shared" si="148"/>
        <v/>
      </c>
      <c r="AF1305" s="252" t="str">
        <f t="shared" si="142"/>
        <v>-</v>
      </c>
    </row>
    <row r="1306" spans="1:32" ht="20.149999999999999" customHeight="1" x14ac:dyDescent="0.75">
      <c r="A1306" s="31">
        <v>1304</v>
      </c>
      <c r="B1306" s="237"/>
      <c r="C1306" s="257"/>
      <c r="D1306" s="257"/>
      <c r="E1306" s="262"/>
      <c r="F1306" s="262"/>
      <c r="G1306" s="253" t="str">
        <f t="shared" si="145"/>
        <v/>
      </c>
      <c r="H1306" s="31" t="str">
        <f>IF(AND(B1306=H$1),LOOKUP(9.99999999999999E+307,$H$2:H1305)+1,"")</f>
        <v/>
      </c>
      <c r="I1306" s="31" t="str">
        <f>IF(AND(B1306=I$1),LOOKUP(9.99999999999999E+307,$I$2:I1305)+1,"")</f>
        <v/>
      </c>
      <c r="J1306" s="31">
        <f>IF(AND(B1306=J$1),LOOKUP(9.99999999999999E+307,$J$2:J1305)+1,"")</f>
        <v>1140</v>
      </c>
      <c r="K1306" s="31">
        <f>IF(AND(B1306=K$1),LOOKUP(9.99999999999999E+307,$K$2:K1305)+1,"")</f>
        <v>1140</v>
      </c>
      <c r="L1306" s="31">
        <f>IF(AND(B1306=L$1),LOOKUP(9.99999999999999E+307,$L$2:L1305)+1,"")</f>
        <v>1140</v>
      </c>
      <c r="M1306" s="31">
        <f>IF(AND(B1306=M$1),LOOKUP(9.99999999999999E+307,$M$2:M1305)+1,"")</f>
        <v>1140</v>
      </c>
      <c r="N1306" s="31" t="e">
        <f>IF(AND(B1306=N$1),LOOKUP(9.99999999999999E+307,$N$2:N1305)+1,"")</f>
        <v>#REF!</v>
      </c>
      <c r="O1306" s="31" t="e">
        <f>IF(AND($B1306=O$1),LOOKUP(9.99999999999999E+307,$O$2:O1305)+1,"")</f>
        <v>#REF!</v>
      </c>
      <c r="P1306" s="31" t="e">
        <f>IF(AND($B1306=P$1),LOOKUP(9.99999999999999E+307,$P$2:P1305)+1,"")</f>
        <v>#REF!</v>
      </c>
      <c r="Q1306" s="31" t="e">
        <f>IF(AND($B1306=Q$1),LOOKUP(9.99999999999999E+307,$Q$2:Q1305)+1,"")</f>
        <v>#REF!</v>
      </c>
      <c r="R1306" s="31">
        <f>IF(AND($B1306=R$1),LOOKUP(9.99999999999999E+307,$R$2:R1305)+1,"")</f>
        <v>1140</v>
      </c>
      <c r="S1306" s="31">
        <f>IF(AND($B1306=S$1),LOOKUP(9.99999999999999E+307,$S$2:S1305)+1,"")</f>
        <v>1140</v>
      </c>
      <c r="T1306" s="265"/>
      <c r="U1306" s="265"/>
      <c r="V1306" s="265"/>
      <c r="AA1306" s="254" t="str">
        <f t="shared" si="146"/>
        <v/>
      </c>
      <c r="AB1306" s="254" t="str">
        <f t="shared" si="147"/>
        <v/>
      </c>
      <c r="AC1306" s="255">
        <f t="shared" si="143"/>
        <v>0</v>
      </c>
      <c r="AD1306" s="255">
        <f t="shared" si="144"/>
        <v>3836</v>
      </c>
      <c r="AE1306" s="256" t="str">
        <f t="shared" si="148"/>
        <v/>
      </c>
      <c r="AF1306" s="252" t="str">
        <f t="shared" si="142"/>
        <v>-</v>
      </c>
    </row>
    <row r="1307" spans="1:32" ht="20.149999999999999" customHeight="1" x14ac:dyDescent="0.75">
      <c r="A1307" s="31">
        <v>1305</v>
      </c>
      <c r="B1307" s="237"/>
      <c r="C1307" s="257"/>
      <c r="D1307" s="257"/>
      <c r="E1307" s="262"/>
      <c r="F1307" s="262"/>
      <c r="G1307" s="253" t="str">
        <f t="shared" si="145"/>
        <v/>
      </c>
      <c r="H1307" s="31" t="str">
        <f>IF(AND(B1307=H$1),LOOKUP(9.99999999999999E+307,$H$2:H1306)+1,"")</f>
        <v/>
      </c>
      <c r="I1307" s="31" t="str">
        <f>IF(AND(B1307=I$1),LOOKUP(9.99999999999999E+307,$I$2:I1306)+1,"")</f>
        <v/>
      </c>
      <c r="J1307" s="31">
        <f>IF(AND(B1307=J$1),LOOKUP(9.99999999999999E+307,$J$2:J1306)+1,"")</f>
        <v>1141</v>
      </c>
      <c r="K1307" s="31">
        <f>IF(AND(B1307=K$1),LOOKUP(9.99999999999999E+307,$K$2:K1306)+1,"")</f>
        <v>1141</v>
      </c>
      <c r="L1307" s="31">
        <f>IF(AND(B1307=L$1),LOOKUP(9.99999999999999E+307,$L$2:L1306)+1,"")</f>
        <v>1141</v>
      </c>
      <c r="M1307" s="31">
        <f>IF(AND(B1307=M$1),LOOKUP(9.99999999999999E+307,$M$2:M1306)+1,"")</f>
        <v>1141</v>
      </c>
      <c r="N1307" s="31" t="e">
        <f>IF(AND(B1307=N$1),LOOKUP(9.99999999999999E+307,$N$2:N1306)+1,"")</f>
        <v>#REF!</v>
      </c>
      <c r="O1307" s="31" t="e">
        <f>IF(AND($B1307=O$1),LOOKUP(9.99999999999999E+307,$O$2:O1306)+1,"")</f>
        <v>#REF!</v>
      </c>
      <c r="P1307" s="31" t="e">
        <f>IF(AND($B1307=P$1),LOOKUP(9.99999999999999E+307,$P$2:P1306)+1,"")</f>
        <v>#REF!</v>
      </c>
      <c r="Q1307" s="31" t="e">
        <f>IF(AND($B1307=Q$1),LOOKUP(9.99999999999999E+307,$Q$2:Q1306)+1,"")</f>
        <v>#REF!</v>
      </c>
      <c r="R1307" s="31">
        <f>IF(AND($B1307=R$1),LOOKUP(9.99999999999999E+307,$R$2:R1306)+1,"")</f>
        <v>1141</v>
      </c>
      <c r="S1307" s="31">
        <f>IF(AND($B1307=S$1),LOOKUP(9.99999999999999E+307,$S$2:S1306)+1,"")</f>
        <v>1141</v>
      </c>
      <c r="T1307" s="265"/>
      <c r="U1307" s="265"/>
      <c r="V1307" s="265"/>
      <c r="AA1307" s="254" t="str">
        <f t="shared" si="146"/>
        <v/>
      </c>
      <c r="AB1307" s="254" t="str">
        <f t="shared" si="147"/>
        <v/>
      </c>
      <c r="AC1307" s="255">
        <f t="shared" si="143"/>
        <v>0</v>
      </c>
      <c r="AD1307" s="255">
        <f t="shared" si="144"/>
        <v>3836</v>
      </c>
      <c r="AE1307" s="256" t="str">
        <f t="shared" si="148"/>
        <v/>
      </c>
      <c r="AF1307" s="252" t="str">
        <f t="shared" si="142"/>
        <v>-</v>
      </c>
    </row>
    <row r="1308" spans="1:32" ht="20.149999999999999" customHeight="1" x14ac:dyDescent="0.75">
      <c r="A1308" s="31">
        <v>1306</v>
      </c>
      <c r="B1308" s="237"/>
      <c r="C1308" s="257"/>
      <c r="D1308" s="257"/>
      <c r="E1308" s="262"/>
      <c r="F1308" s="262"/>
      <c r="G1308" s="253" t="str">
        <f t="shared" si="145"/>
        <v/>
      </c>
      <c r="H1308" s="31" t="str">
        <f>IF(AND(B1308=H$1),LOOKUP(9.99999999999999E+307,$H$2:H1307)+1,"")</f>
        <v/>
      </c>
      <c r="I1308" s="31" t="str">
        <f>IF(AND(B1308=I$1),LOOKUP(9.99999999999999E+307,$I$2:I1307)+1,"")</f>
        <v/>
      </c>
      <c r="J1308" s="31">
        <f>IF(AND(B1308=J$1),LOOKUP(9.99999999999999E+307,$J$2:J1307)+1,"")</f>
        <v>1142</v>
      </c>
      <c r="K1308" s="31">
        <f>IF(AND(B1308=K$1),LOOKUP(9.99999999999999E+307,$K$2:K1307)+1,"")</f>
        <v>1142</v>
      </c>
      <c r="L1308" s="31">
        <f>IF(AND(B1308=L$1),LOOKUP(9.99999999999999E+307,$L$2:L1307)+1,"")</f>
        <v>1142</v>
      </c>
      <c r="M1308" s="31">
        <f>IF(AND(B1308=M$1),LOOKUP(9.99999999999999E+307,$M$2:M1307)+1,"")</f>
        <v>1142</v>
      </c>
      <c r="N1308" s="31" t="e">
        <f>IF(AND(B1308=N$1),LOOKUP(9.99999999999999E+307,$N$2:N1307)+1,"")</f>
        <v>#REF!</v>
      </c>
      <c r="O1308" s="31" t="e">
        <f>IF(AND($B1308=O$1),LOOKUP(9.99999999999999E+307,$O$2:O1307)+1,"")</f>
        <v>#REF!</v>
      </c>
      <c r="P1308" s="31" t="e">
        <f>IF(AND($B1308=P$1),LOOKUP(9.99999999999999E+307,$P$2:P1307)+1,"")</f>
        <v>#REF!</v>
      </c>
      <c r="Q1308" s="31" t="e">
        <f>IF(AND($B1308=Q$1),LOOKUP(9.99999999999999E+307,$Q$2:Q1307)+1,"")</f>
        <v>#REF!</v>
      </c>
      <c r="R1308" s="31">
        <f>IF(AND($B1308=R$1),LOOKUP(9.99999999999999E+307,$R$2:R1307)+1,"")</f>
        <v>1142</v>
      </c>
      <c r="S1308" s="31">
        <f>IF(AND($B1308=S$1),LOOKUP(9.99999999999999E+307,$S$2:S1307)+1,"")</f>
        <v>1142</v>
      </c>
      <c r="T1308" s="265"/>
      <c r="U1308" s="265"/>
      <c r="V1308" s="265"/>
      <c r="AA1308" s="254" t="str">
        <f t="shared" si="146"/>
        <v/>
      </c>
      <c r="AB1308" s="254" t="str">
        <f t="shared" si="147"/>
        <v/>
      </c>
      <c r="AC1308" s="255">
        <f t="shared" si="143"/>
        <v>0</v>
      </c>
      <c r="AD1308" s="255">
        <f t="shared" si="144"/>
        <v>3836</v>
      </c>
      <c r="AE1308" s="256" t="str">
        <f t="shared" si="148"/>
        <v/>
      </c>
      <c r="AF1308" s="252" t="str">
        <f t="shared" si="142"/>
        <v>-</v>
      </c>
    </row>
    <row r="1309" spans="1:32" ht="20.149999999999999" customHeight="1" x14ac:dyDescent="0.75">
      <c r="A1309" s="31">
        <v>1307</v>
      </c>
      <c r="B1309" s="237"/>
      <c r="C1309" s="257"/>
      <c r="D1309" s="257"/>
      <c r="E1309" s="262"/>
      <c r="F1309" s="262"/>
      <c r="G1309" s="253" t="str">
        <f t="shared" si="145"/>
        <v/>
      </c>
      <c r="H1309" s="31" t="str">
        <f>IF(AND(B1309=H$1),LOOKUP(9.99999999999999E+307,$H$2:H1308)+1,"")</f>
        <v/>
      </c>
      <c r="I1309" s="31" t="str">
        <f>IF(AND(B1309=I$1),LOOKUP(9.99999999999999E+307,$I$2:I1308)+1,"")</f>
        <v/>
      </c>
      <c r="J1309" s="31">
        <f>IF(AND(B1309=J$1),LOOKUP(9.99999999999999E+307,$J$2:J1308)+1,"")</f>
        <v>1143</v>
      </c>
      <c r="K1309" s="31">
        <f>IF(AND(B1309=K$1),LOOKUP(9.99999999999999E+307,$K$2:K1308)+1,"")</f>
        <v>1143</v>
      </c>
      <c r="L1309" s="31">
        <f>IF(AND(B1309=L$1),LOOKUP(9.99999999999999E+307,$L$2:L1308)+1,"")</f>
        <v>1143</v>
      </c>
      <c r="M1309" s="31">
        <f>IF(AND(B1309=M$1),LOOKUP(9.99999999999999E+307,$M$2:M1308)+1,"")</f>
        <v>1143</v>
      </c>
      <c r="N1309" s="31" t="e">
        <f>IF(AND(B1309=N$1),LOOKUP(9.99999999999999E+307,$N$2:N1308)+1,"")</f>
        <v>#REF!</v>
      </c>
      <c r="O1309" s="31" t="e">
        <f>IF(AND($B1309=O$1),LOOKUP(9.99999999999999E+307,$O$2:O1308)+1,"")</f>
        <v>#REF!</v>
      </c>
      <c r="P1309" s="31" t="e">
        <f>IF(AND($B1309=P$1),LOOKUP(9.99999999999999E+307,$P$2:P1308)+1,"")</f>
        <v>#REF!</v>
      </c>
      <c r="Q1309" s="31" t="e">
        <f>IF(AND($B1309=Q$1),LOOKUP(9.99999999999999E+307,$Q$2:Q1308)+1,"")</f>
        <v>#REF!</v>
      </c>
      <c r="R1309" s="31">
        <f>IF(AND($B1309=R$1),LOOKUP(9.99999999999999E+307,$R$2:R1308)+1,"")</f>
        <v>1143</v>
      </c>
      <c r="S1309" s="31">
        <f>IF(AND($B1309=S$1),LOOKUP(9.99999999999999E+307,$S$2:S1308)+1,"")</f>
        <v>1143</v>
      </c>
      <c r="T1309" s="265"/>
      <c r="U1309" s="265"/>
      <c r="V1309" s="265"/>
      <c r="AA1309" s="254" t="str">
        <f t="shared" si="146"/>
        <v/>
      </c>
      <c r="AB1309" s="254" t="str">
        <f t="shared" si="147"/>
        <v/>
      </c>
      <c r="AC1309" s="255">
        <f t="shared" si="143"/>
        <v>0</v>
      </c>
      <c r="AD1309" s="255">
        <f t="shared" si="144"/>
        <v>3836</v>
      </c>
      <c r="AE1309" s="256" t="str">
        <f t="shared" si="148"/>
        <v/>
      </c>
      <c r="AF1309" s="252" t="str">
        <f t="shared" si="142"/>
        <v>-</v>
      </c>
    </row>
    <row r="1310" spans="1:32" ht="20.149999999999999" customHeight="1" x14ac:dyDescent="0.75">
      <c r="A1310" s="31">
        <v>1308</v>
      </c>
      <c r="B1310" s="237"/>
      <c r="C1310" s="257"/>
      <c r="D1310" s="257"/>
      <c r="E1310" s="262"/>
      <c r="F1310" s="262"/>
      <c r="G1310" s="253" t="str">
        <f t="shared" si="145"/>
        <v/>
      </c>
      <c r="H1310" s="31" t="str">
        <f>IF(AND(B1310=H$1),LOOKUP(9.99999999999999E+307,$H$2:H1309)+1,"")</f>
        <v/>
      </c>
      <c r="I1310" s="31" t="str">
        <f>IF(AND(B1310=I$1),LOOKUP(9.99999999999999E+307,$I$2:I1309)+1,"")</f>
        <v/>
      </c>
      <c r="J1310" s="31">
        <f>IF(AND(B1310=J$1),LOOKUP(9.99999999999999E+307,$J$2:J1309)+1,"")</f>
        <v>1144</v>
      </c>
      <c r="K1310" s="31">
        <f>IF(AND(B1310=K$1),LOOKUP(9.99999999999999E+307,$K$2:K1309)+1,"")</f>
        <v>1144</v>
      </c>
      <c r="L1310" s="31">
        <f>IF(AND(B1310=L$1),LOOKUP(9.99999999999999E+307,$L$2:L1309)+1,"")</f>
        <v>1144</v>
      </c>
      <c r="M1310" s="31">
        <f>IF(AND(B1310=M$1),LOOKUP(9.99999999999999E+307,$M$2:M1309)+1,"")</f>
        <v>1144</v>
      </c>
      <c r="N1310" s="31" t="e">
        <f>IF(AND(B1310=N$1),LOOKUP(9.99999999999999E+307,$N$2:N1309)+1,"")</f>
        <v>#REF!</v>
      </c>
      <c r="O1310" s="31" t="e">
        <f>IF(AND($B1310=O$1),LOOKUP(9.99999999999999E+307,$O$2:O1309)+1,"")</f>
        <v>#REF!</v>
      </c>
      <c r="P1310" s="31" t="e">
        <f>IF(AND($B1310=P$1),LOOKUP(9.99999999999999E+307,$P$2:P1309)+1,"")</f>
        <v>#REF!</v>
      </c>
      <c r="Q1310" s="31" t="e">
        <f>IF(AND($B1310=Q$1),LOOKUP(9.99999999999999E+307,$Q$2:Q1309)+1,"")</f>
        <v>#REF!</v>
      </c>
      <c r="R1310" s="31">
        <f>IF(AND($B1310=R$1),LOOKUP(9.99999999999999E+307,$R$2:R1309)+1,"")</f>
        <v>1144</v>
      </c>
      <c r="S1310" s="31">
        <f>IF(AND($B1310=S$1),LOOKUP(9.99999999999999E+307,$S$2:S1309)+1,"")</f>
        <v>1144</v>
      </c>
      <c r="T1310" s="265"/>
      <c r="U1310" s="265"/>
      <c r="V1310" s="265"/>
      <c r="AA1310" s="254" t="str">
        <f t="shared" si="146"/>
        <v/>
      </c>
      <c r="AB1310" s="254" t="str">
        <f t="shared" si="147"/>
        <v/>
      </c>
      <c r="AC1310" s="255">
        <f t="shared" si="143"/>
        <v>0</v>
      </c>
      <c r="AD1310" s="255">
        <f t="shared" si="144"/>
        <v>3836</v>
      </c>
      <c r="AE1310" s="256" t="str">
        <f t="shared" si="148"/>
        <v/>
      </c>
      <c r="AF1310" s="252" t="str">
        <f t="shared" si="142"/>
        <v>-</v>
      </c>
    </row>
    <row r="1311" spans="1:32" ht="20.149999999999999" customHeight="1" x14ac:dyDescent="0.75">
      <c r="A1311" s="31">
        <v>1309</v>
      </c>
      <c r="B1311" s="237"/>
      <c r="C1311" s="257"/>
      <c r="D1311" s="257"/>
      <c r="E1311" s="262"/>
      <c r="F1311" s="262"/>
      <c r="G1311" s="253" t="str">
        <f t="shared" si="145"/>
        <v/>
      </c>
      <c r="H1311" s="31" t="str">
        <f>IF(AND(B1311=H$1),LOOKUP(9.99999999999999E+307,$H$2:H1310)+1,"")</f>
        <v/>
      </c>
      <c r="I1311" s="31" t="str">
        <f>IF(AND(B1311=I$1),LOOKUP(9.99999999999999E+307,$I$2:I1310)+1,"")</f>
        <v/>
      </c>
      <c r="J1311" s="31">
        <f>IF(AND(B1311=J$1),LOOKUP(9.99999999999999E+307,$J$2:J1310)+1,"")</f>
        <v>1145</v>
      </c>
      <c r="K1311" s="31">
        <f>IF(AND(B1311=K$1),LOOKUP(9.99999999999999E+307,$K$2:K1310)+1,"")</f>
        <v>1145</v>
      </c>
      <c r="L1311" s="31">
        <f>IF(AND(B1311=L$1),LOOKUP(9.99999999999999E+307,$L$2:L1310)+1,"")</f>
        <v>1145</v>
      </c>
      <c r="M1311" s="31">
        <f>IF(AND(B1311=M$1),LOOKUP(9.99999999999999E+307,$M$2:M1310)+1,"")</f>
        <v>1145</v>
      </c>
      <c r="N1311" s="31" t="e">
        <f>IF(AND(B1311=N$1),LOOKUP(9.99999999999999E+307,$N$2:N1310)+1,"")</f>
        <v>#REF!</v>
      </c>
      <c r="O1311" s="31" t="e">
        <f>IF(AND($B1311=O$1),LOOKUP(9.99999999999999E+307,$O$2:O1310)+1,"")</f>
        <v>#REF!</v>
      </c>
      <c r="P1311" s="31" t="e">
        <f>IF(AND($B1311=P$1),LOOKUP(9.99999999999999E+307,$P$2:P1310)+1,"")</f>
        <v>#REF!</v>
      </c>
      <c r="Q1311" s="31" t="e">
        <f>IF(AND($B1311=Q$1),LOOKUP(9.99999999999999E+307,$Q$2:Q1310)+1,"")</f>
        <v>#REF!</v>
      </c>
      <c r="R1311" s="31">
        <f>IF(AND($B1311=R$1),LOOKUP(9.99999999999999E+307,$R$2:R1310)+1,"")</f>
        <v>1145</v>
      </c>
      <c r="S1311" s="31">
        <f>IF(AND($B1311=S$1),LOOKUP(9.99999999999999E+307,$S$2:S1310)+1,"")</f>
        <v>1145</v>
      </c>
      <c r="T1311" s="265"/>
      <c r="U1311" s="265"/>
      <c r="V1311" s="265"/>
      <c r="AA1311" s="254" t="str">
        <f t="shared" si="146"/>
        <v/>
      </c>
      <c r="AB1311" s="254" t="str">
        <f t="shared" si="147"/>
        <v/>
      </c>
      <c r="AC1311" s="255">
        <f t="shared" si="143"/>
        <v>0</v>
      </c>
      <c r="AD1311" s="255">
        <f t="shared" si="144"/>
        <v>3836</v>
      </c>
      <c r="AE1311" s="256" t="str">
        <f t="shared" si="148"/>
        <v/>
      </c>
      <c r="AF1311" s="252" t="str">
        <f t="shared" si="142"/>
        <v>-</v>
      </c>
    </row>
    <row r="1312" spans="1:32" ht="20.149999999999999" customHeight="1" x14ac:dyDescent="0.75">
      <c r="A1312" s="31">
        <v>1310</v>
      </c>
      <c r="B1312" s="237"/>
      <c r="C1312" s="257"/>
      <c r="D1312" s="257"/>
      <c r="E1312" s="262"/>
      <c r="F1312" s="262"/>
      <c r="G1312" s="253" t="str">
        <f t="shared" si="145"/>
        <v/>
      </c>
      <c r="H1312" s="31" t="str">
        <f>IF(AND(B1312=H$1),LOOKUP(9.99999999999999E+307,$H$2:H1311)+1,"")</f>
        <v/>
      </c>
      <c r="I1312" s="31" t="str">
        <f>IF(AND(B1312=I$1),LOOKUP(9.99999999999999E+307,$I$2:I1311)+1,"")</f>
        <v/>
      </c>
      <c r="J1312" s="31">
        <f>IF(AND(B1312=J$1),LOOKUP(9.99999999999999E+307,$J$2:J1311)+1,"")</f>
        <v>1146</v>
      </c>
      <c r="K1312" s="31">
        <f>IF(AND(B1312=K$1),LOOKUP(9.99999999999999E+307,$K$2:K1311)+1,"")</f>
        <v>1146</v>
      </c>
      <c r="L1312" s="31">
        <f>IF(AND(B1312=L$1),LOOKUP(9.99999999999999E+307,$L$2:L1311)+1,"")</f>
        <v>1146</v>
      </c>
      <c r="M1312" s="31">
        <f>IF(AND(B1312=M$1),LOOKUP(9.99999999999999E+307,$M$2:M1311)+1,"")</f>
        <v>1146</v>
      </c>
      <c r="N1312" s="31" t="e">
        <f>IF(AND(B1312=N$1),LOOKUP(9.99999999999999E+307,$N$2:N1311)+1,"")</f>
        <v>#REF!</v>
      </c>
      <c r="O1312" s="31" t="e">
        <f>IF(AND($B1312=O$1),LOOKUP(9.99999999999999E+307,$O$2:O1311)+1,"")</f>
        <v>#REF!</v>
      </c>
      <c r="P1312" s="31" t="e">
        <f>IF(AND($B1312=P$1),LOOKUP(9.99999999999999E+307,$P$2:P1311)+1,"")</f>
        <v>#REF!</v>
      </c>
      <c r="Q1312" s="31" t="e">
        <f>IF(AND($B1312=Q$1),LOOKUP(9.99999999999999E+307,$Q$2:Q1311)+1,"")</f>
        <v>#REF!</v>
      </c>
      <c r="R1312" s="31">
        <f>IF(AND($B1312=R$1),LOOKUP(9.99999999999999E+307,$R$2:R1311)+1,"")</f>
        <v>1146</v>
      </c>
      <c r="S1312" s="31">
        <f>IF(AND($B1312=S$1),LOOKUP(9.99999999999999E+307,$S$2:S1311)+1,"")</f>
        <v>1146</v>
      </c>
      <c r="T1312" s="265"/>
      <c r="U1312" s="265"/>
      <c r="V1312" s="265"/>
      <c r="AA1312" s="254" t="str">
        <f t="shared" si="146"/>
        <v/>
      </c>
      <c r="AB1312" s="254" t="str">
        <f t="shared" si="147"/>
        <v/>
      </c>
      <c r="AC1312" s="255">
        <f t="shared" si="143"/>
        <v>0</v>
      </c>
      <c r="AD1312" s="255">
        <f t="shared" si="144"/>
        <v>3836</v>
      </c>
      <c r="AE1312" s="256" t="str">
        <f t="shared" si="148"/>
        <v/>
      </c>
      <c r="AF1312" s="252" t="str">
        <f t="shared" si="142"/>
        <v>-</v>
      </c>
    </row>
    <row r="1313" spans="1:32" ht="20.149999999999999" customHeight="1" x14ac:dyDescent="0.75">
      <c r="A1313" s="31">
        <v>1311</v>
      </c>
      <c r="B1313" s="237"/>
      <c r="C1313" s="257"/>
      <c r="D1313" s="257"/>
      <c r="E1313" s="262"/>
      <c r="F1313" s="262"/>
      <c r="G1313" s="253" t="str">
        <f t="shared" si="145"/>
        <v/>
      </c>
      <c r="H1313" s="31" t="str">
        <f>IF(AND(B1313=H$1),LOOKUP(9.99999999999999E+307,$H$2:H1312)+1,"")</f>
        <v/>
      </c>
      <c r="I1313" s="31" t="str">
        <f>IF(AND(B1313=I$1),LOOKUP(9.99999999999999E+307,$I$2:I1312)+1,"")</f>
        <v/>
      </c>
      <c r="J1313" s="31">
        <f>IF(AND(B1313=J$1),LOOKUP(9.99999999999999E+307,$J$2:J1312)+1,"")</f>
        <v>1147</v>
      </c>
      <c r="K1313" s="31">
        <f>IF(AND(B1313=K$1),LOOKUP(9.99999999999999E+307,$K$2:K1312)+1,"")</f>
        <v>1147</v>
      </c>
      <c r="L1313" s="31">
        <f>IF(AND(B1313=L$1),LOOKUP(9.99999999999999E+307,$L$2:L1312)+1,"")</f>
        <v>1147</v>
      </c>
      <c r="M1313" s="31">
        <f>IF(AND(B1313=M$1),LOOKUP(9.99999999999999E+307,$M$2:M1312)+1,"")</f>
        <v>1147</v>
      </c>
      <c r="N1313" s="31" t="e">
        <f>IF(AND(B1313=N$1),LOOKUP(9.99999999999999E+307,$N$2:N1312)+1,"")</f>
        <v>#REF!</v>
      </c>
      <c r="O1313" s="31" t="e">
        <f>IF(AND($B1313=O$1),LOOKUP(9.99999999999999E+307,$O$2:O1312)+1,"")</f>
        <v>#REF!</v>
      </c>
      <c r="P1313" s="31" t="e">
        <f>IF(AND($B1313=P$1),LOOKUP(9.99999999999999E+307,$P$2:P1312)+1,"")</f>
        <v>#REF!</v>
      </c>
      <c r="Q1313" s="31" t="e">
        <f>IF(AND($B1313=Q$1),LOOKUP(9.99999999999999E+307,$Q$2:Q1312)+1,"")</f>
        <v>#REF!</v>
      </c>
      <c r="R1313" s="31">
        <f>IF(AND($B1313=R$1),LOOKUP(9.99999999999999E+307,$R$2:R1312)+1,"")</f>
        <v>1147</v>
      </c>
      <c r="S1313" s="31">
        <f>IF(AND($B1313=S$1),LOOKUP(9.99999999999999E+307,$S$2:S1312)+1,"")</f>
        <v>1147</v>
      </c>
      <c r="T1313" s="265"/>
      <c r="U1313" s="265"/>
      <c r="V1313" s="265"/>
      <c r="AA1313" s="254" t="str">
        <f t="shared" si="146"/>
        <v/>
      </c>
      <c r="AB1313" s="254" t="str">
        <f t="shared" si="147"/>
        <v/>
      </c>
      <c r="AC1313" s="255">
        <f t="shared" si="143"/>
        <v>0</v>
      </c>
      <c r="AD1313" s="255">
        <f t="shared" si="144"/>
        <v>3836</v>
      </c>
      <c r="AE1313" s="256" t="str">
        <f t="shared" si="148"/>
        <v/>
      </c>
      <c r="AF1313" s="252" t="str">
        <f t="shared" si="142"/>
        <v>-</v>
      </c>
    </row>
    <row r="1314" spans="1:32" ht="20.149999999999999" customHeight="1" x14ac:dyDescent="0.75">
      <c r="A1314" s="31">
        <v>1312</v>
      </c>
      <c r="B1314" s="237"/>
      <c r="C1314" s="257"/>
      <c r="D1314" s="257"/>
      <c r="E1314" s="262"/>
      <c r="F1314" s="262"/>
      <c r="G1314" s="253" t="str">
        <f t="shared" si="145"/>
        <v/>
      </c>
      <c r="H1314" s="31" t="str">
        <f>IF(AND(B1314=H$1),LOOKUP(9.99999999999999E+307,$H$2:H1313)+1,"")</f>
        <v/>
      </c>
      <c r="I1314" s="31" t="str">
        <f>IF(AND(B1314=I$1),LOOKUP(9.99999999999999E+307,$I$2:I1313)+1,"")</f>
        <v/>
      </c>
      <c r="J1314" s="31">
        <f>IF(AND(B1314=J$1),LOOKUP(9.99999999999999E+307,$J$2:J1313)+1,"")</f>
        <v>1148</v>
      </c>
      <c r="K1314" s="31">
        <f>IF(AND(B1314=K$1),LOOKUP(9.99999999999999E+307,$K$2:K1313)+1,"")</f>
        <v>1148</v>
      </c>
      <c r="L1314" s="31">
        <f>IF(AND(B1314=L$1),LOOKUP(9.99999999999999E+307,$L$2:L1313)+1,"")</f>
        <v>1148</v>
      </c>
      <c r="M1314" s="31">
        <f>IF(AND(B1314=M$1),LOOKUP(9.99999999999999E+307,$M$2:M1313)+1,"")</f>
        <v>1148</v>
      </c>
      <c r="N1314" s="31" t="e">
        <f>IF(AND(B1314=N$1),LOOKUP(9.99999999999999E+307,$N$2:N1313)+1,"")</f>
        <v>#REF!</v>
      </c>
      <c r="O1314" s="31" t="e">
        <f>IF(AND($B1314=O$1),LOOKUP(9.99999999999999E+307,$O$2:O1313)+1,"")</f>
        <v>#REF!</v>
      </c>
      <c r="P1314" s="31" t="e">
        <f>IF(AND($B1314=P$1),LOOKUP(9.99999999999999E+307,$P$2:P1313)+1,"")</f>
        <v>#REF!</v>
      </c>
      <c r="Q1314" s="31" t="e">
        <f>IF(AND($B1314=Q$1),LOOKUP(9.99999999999999E+307,$Q$2:Q1313)+1,"")</f>
        <v>#REF!</v>
      </c>
      <c r="R1314" s="31">
        <f>IF(AND($B1314=R$1),LOOKUP(9.99999999999999E+307,$R$2:R1313)+1,"")</f>
        <v>1148</v>
      </c>
      <c r="S1314" s="31">
        <f>IF(AND($B1314=S$1),LOOKUP(9.99999999999999E+307,$S$2:S1313)+1,"")</f>
        <v>1148</v>
      </c>
      <c r="T1314" s="265"/>
      <c r="U1314" s="265"/>
      <c r="V1314" s="265"/>
      <c r="AA1314" s="254" t="str">
        <f t="shared" si="146"/>
        <v/>
      </c>
      <c r="AB1314" s="254" t="str">
        <f t="shared" si="147"/>
        <v/>
      </c>
      <c r="AC1314" s="255">
        <f t="shared" si="143"/>
        <v>0</v>
      </c>
      <c r="AD1314" s="255">
        <f t="shared" si="144"/>
        <v>3836</v>
      </c>
      <c r="AE1314" s="256" t="str">
        <f t="shared" si="148"/>
        <v/>
      </c>
      <c r="AF1314" s="252" t="str">
        <f t="shared" si="142"/>
        <v>-</v>
      </c>
    </row>
    <row r="1315" spans="1:32" ht="20.149999999999999" customHeight="1" x14ac:dyDescent="0.75">
      <c r="A1315" s="31">
        <v>1313</v>
      </c>
      <c r="B1315" s="237"/>
      <c r="C1315" s="257"/>
      <c r="D1315" s="257"/>
      <c r="E1315" s="262"/>
      <c r="F1315" s="262"/>
      <c r="G1315" s="253" t="str">
        <f t="shared" si="145"/>
        <v/>
      </c>
      <c r="H1315" s="31" t="str">
        <f>IF(AND(B1315=H$1),LOOKUP(9.99999999999999E+307,$H$2:H1314)+1,"")</f>
        <v/>
      </c>
      <c r="I1315" s="31" t="str">
        <f>IF(AND(B1315=I$1),LOOKUP(9.99999999999999E+307,$I$2:I1314)+1,"")</f>
        <v/>
      </c>
      <c r="J1315" s="31">
        <f>IF(AND(B1315=J$1),LOOKUP(9.99999999999999E+307,$J$2:J1314)+1,"")</f>
        <v>1149</v>
      </c>
      <c r="K1315" s="31">
        <f>IF(AND(B1315=K$1),LOOKUP(9.99999999999999E+307,$K$2:K1314)+1,"")</f>
        <v>1149</v>
      </c>
      <c r="L1315" s="31">
        <f>IF(AND(B1315=L$1),LOOKUP(9.99999999999999E+307,$L$2:L1314)+1,"")</f>
        <v>1149</v>
      </c>
      <c r="M1315" s="31">
        <f>IF(AND(B1315=M$1),LOOKUP(9.99999999999999E+307,$M$2:M1314)+1,"")</f>
        <v>1149</v>
      </c>
      <c r="N1315" s="31" t="e">
        <f>IF(AND(B1315=N$1),LOOKUP(9.99999999999999E+307,$N$2:N1314)+1,"")</f>
        <v>#REF!</v>
      </c>
      <c r="O1315" s="31" t="e">
        <f>IF(AND($B1315=O$1),LOOKUP(9.99999999999999E+307,$O$2:O1314)+1,"")</f>
        <v>#REF!</v>
      </c>
      <c r="P1315" s="31" t="e">
        <f>IF(AND($B1315=P$1),LOOKUP(9.99999999999999E+307,$P$2:P1314)+1,"")</f>
        <v>#REF!</v>
      </c>
      <c r="Q1315" s="31" t="e">
        <f>IF(AND($B1315=Q$1),LOOKUP(9.99999999999999E+307,$Q$2:Q1314)+1,"")</f>
        <v>#REF!</v>
      </c>
      <c r="R1315" s="31">
        <f>IF(AND($B1315=R$1),LOOKUP(9.99999999999999E+307,$R$2:R1314)+1,"")</f>
        <v>1149</v>
      </c>
      <c r="S1315" s="31">
        <f>IF(AND($B1315=S$1),LOOKUP(9.99999999999999E+307,$S$2:S1314)+1,"")</f>
        <v>1149</v>
      </c>
      <c r="T1315" s="265"/>
      <c r="U1315" s="265"/>
      <c r="V1315" s="265"/>
      <c r="AA1315" s="254" t="str">
        <f t="shared" si="146"/>
        <v/>
      </c>
      <c r="AB1315" s="254" t="str">
        <f t="shared" si="147"/>
        <v/>
      </c>
      <c r="AC1315" s="255">
        <f t="shared" si="143"/>
        <v>0</v>
      </c>
      <c r="AD1315" s="255">
        <f t="shared" si="144"/>
        <v>3836</v>
      </c>
      <c r="AE1315" s="256" t="str">
        <f t="shared" si="148"/>
        <v/>
      </c>
      <c r="AF1315" s="252" t="str">
        <f t="shared" si="142"/>
        <v>-</v>
      </c>
    </row>
    <row r="1316" spans="1:32" ht="20.149999999999999" customHeight="1" x14ac:dyDescent="0.75">
      <c r="A1316" s="31">
        <v>1314</v>
      </c>
      <c r="B1316" s="237"/>
      <c r="C1316" s="257"/>
      <c r="D1316" s="257"/>
      <c r="E1316" s="262"/>
      <c r="F1316" s="262"/>
      <c r="G1316" s="253" t="str">
        <f t="shared" si="145"/>
        <v/>
      </c>
      <c r="H1316" s="31" t="str">
        <f>IF(AND(B1316=H$1),LOOKUP(9.99999999999999E+307,$H$2:H1315)+1,"")</f>
        <v/>
      </c>
      <c r="I1316" s="31" t="str">
        <f>IF(AND(B1316=I$1),LOOKUP(9.99999999999999E+307,$I$2:I1315)+1,"")</f>
        <v/>
      </c>
      <c r="J1316" s="31">
        <f>IF(AND(B1316=J$1),LOOKUP(9.99999999999999E+307,$J$2:J1315)+1,"")</f>
        <v>1150</v>
      </c>
      <c r="K1316" s="31">
        <f>IF(AND(B1316=K$1),LOOKUP(9.99999999999999E+307,$K$2:K1315)+1,"")</f>
        <v>1150</v>
      </c>
      <c r="L1316" s="31">
        <f>IF(AND(B1316=L$1),LOOKUP(9.99999999999999E+307,$L$2:L1315)+1,"")</f>
        <v>1150</v>
      </c>
      <c r="M1316" s="31">
        <f>IF(AND(B1316=M$1),LOOKUP(9.99999999999999E+307,$M$2:M1315)+1,"")</f>
        <v>1150</v>
      </c>
      <c r="N1316" s="31" t="e">
        <f>IF(AND(B1316=N$1),LOOKUP(9.99999999999999E+307,$N$2:N1315)+1,"")</f>
        <v>#REF!</v>
      </c>
      <c r="O1316" s="31" t="e">
        <f>IF(AND($B1316=O$1),LOOKUP(9.99999999999999E+307,$O$2:O1315)+1,"")</f>
        <v>#REF!</v>
      </c>
      <c r="P1316" s="31" t="e">
        <f>IF(AND($B1316=P$1),LOOKUP(9.99999999999999E+307,$P$2:P1315)+1,"")</f>
        <v>#REF!</v>
      </c>
      <c r="Q1316" s="31" t="e">
        <f>IF(AND($B1316=Q$1),LOOKUP(9.99999999999999E+307,$Q$2:Q1315)+1,"")</f>
        <v>#REF!</v>
      </c>
      <c r="R1316" s="31">
        <f>IF(AND($B1316=R$1),LOOKUP(9.99999999999999E+307,$R$2:R1315)+1,"")</f>
        <v>1150</v>
      </c>
      <c r="S1316" s="31">
        <f>IF(AND($B1316=S$1),LOOKUP(9.99999999999999E+307,$S$2:S1315)+1,"")</f>
        <v>1150</v>
      </c>
      <c r="T1316" s="265"/>
      <c r="U1316" s="265"/>
      <c r="V1316" s="265"/>
      <c r="AA1316" s="254" t="str">
        <f t="shared" si="146"/>
        <v/>
      </c>
      <c r="AB1316" s="254" t="str">
        <f t="shared" si="147"/>
        <v/>
      </c>
      <c r="AC1316" s="255">
        <f t="shared" si="143"/>
        <v>0</v>
      </c>
      <c r="AD1316" s="255">
        <f t="shared" si="144"/>
        <v>3836</v>
      </c>
      <c r="AE1316" s="256" t="str">
        <f t="shared" si="148"/>
        <v/>
      </c>
      <c r="AF1316" s="252" t="str">
        <f t="shared" si="142"/>
        <v>-</v>
      </c>
    </row>
    <row r="1317" spans="1:32" ht="20.149999999999999" customHeight="1" x14ac:dyDescent="0.75">
      <c r="A1317" s="31">
        <v>1315</v>
      </c>
      <c r="B1317" s="237"/>
      <c r="C1317" s="257"/>
      <c r="D1317" s="257"/>
      <c r="E1317" s="262"/>
      <c r="F1317" s="262"/>
      <c r="G1317" s="253" t="str">
        <f t="shared" si="145"/>
        <v/>
      </c>
      <c r="H1317" s="31" t="str">
        <f>IF(AND(B1317=H$1),LOOKUP(9.99999999999999E+307,$H$2:H1316)+1,"")</f>
        <v/>
      </c>
      <c r="I1317" s="31" t="str">
        <f>IF(AND(B1317=I$1),LOOKUP(9.99999999999999E+307,$I$2:I1316)+1,"")</f>
        <v/>
      </c>
      <c r="J1317" s="31">
        <f>IF(AND(B1317=J$1),LOOKUP(9.99999999999999E+307,$J$2:J1316)+1,"")</f>
        <v>1151</v>
      </c>
      <c r="K1317" s="31">
        <f>IF(AND(B1317=K$1),LOOKUP(9.99999999999999E+307,$K$2:K1316)+1,"")</f>
        <v>1151</v>
      </c>
      <c r="L1317" s="31">
        <f>IF(AND(B1317=L$1),LOOKUP(9.99999999999999E+307,$L$2:L1316)+1,"")</f>
        <v>1151</v>
      </c>
      <c r="M1317" s="31">
        <f>IF(AND(B1317=M$1),LOOKUP(9.99999999999999E+307,$M$2:M1316)+1,"")</f>
        <v>1151</v>
      </c>
      <c r="N1317" s="31" t="e">
        <f>IF(AND(B1317=N$1),LOOKUP(9.99999999999999E+307,$N$2:N1316)+1,"")</f>
        <v>#REF!</v>
      </c>
      <c r="O1317" s="31" t="e">
        <f>IF(AND($B1317=O$1),LOOKUP(9.99999999999999E+307,$O$2:O1316)+1,"")</f>
        <v>#REF!</v>
      </c>
      <c r="P1317" s="31" t="e">
        <f>IF(AND($B1317=P$1),LOOKUP(9.99999999999999E+307,$P$2:P1316)+1,"")</f>
        <v>#REF!</v>
      </c>
      <c r="Q1317" s="31" t="e">
        <f>IF(AND($B1317=Q$1),LOOKUP(9.99999999999999E+307,$Q$2:Q1316)+1,"")</f>
        <v>#REF!</v>
      </c>
      <c r="R1317" s="31">
        <f>IF(AND($B1317=R$1),LOOKUP(9.99999999999999E+307,$R$2:R1316)+1,"")</f>
        <v>1151</v>
      </c>
      <c r="S1317" s="31">
        <f>IF(AND($B1317=S$1),LOOKUP(9.99999999999999E+307,$S$2:S1316)+1,"")</f>
        <v>1151</v>
      </c>
      <c r="T1317" s="265"/>
      <c r="U1317" s="265"/>
      <c r="V1317" s="265"/>
      <c r="AA1317" s="254" t="str">
        <f t="shared" si="146"/>
        <v/>
      </c>
      <c r="AB1317" s="254" t="str">
        <f t="shared" si="147"/>
        <v/>
      </c>
      <c r="AC1317" s="255">
        <f t="shared" si="143"/>
        <v>0</v>
      </c>
      <c r="AD1317" s="255">
        <f t="shared" si="144"/>
        <v>3836</v>
      </c>
      <c r="AE1317" s="256" t="str">
        <f t="shared" si="148"/>
        <v/>
      </c>
      <c r="AF1317" s="252" t="str">
        <f t="shared" si="142"/>
        <v>-</v>
      </c>
    </row>
    <row r="1318" spans="1:32" ht="20.149999999999999" customHeight="1" x14ac:dyDescent="0.75">
      <c r="A1318" s="31">
        <v>1316</v>
      </c>
      <c r="B1318" s="237"/>
      <c r="C1318" s="257"/>
      <c r="D1318" s="257"/>
      <c r="E1318" s="262"/>
      <c r="F1318" s="262"/>
      <c r="G1318" s="253" t="str">
        <f t="shared" si="145"/>
        <v/>
      </c>
      <c r="H1318" s="31" t="str">
        <f>IF(AND(B1318=H$1),LOOKUP(9.99999999999999E+307,$H$2:H1317)+1,"")</f>
        <v/>
      </c>
      <c r="I1318" s="31" t="str">
        <f>IF(AND(B1318=I$1),LOOKUP(9.99999999999999E+307,$I$2:I1317)+1,"")</f>
        <v/>
      </c>
      <c r="J1318" s="31">
        <f>IF(AND(B1318=J$1),LOOKUP(9.99999999999999E+307,$J$2:J1317)+1,"")</f>
        <v>1152</v>
      </c>
      <c r="K1318" s="31">
        <f>IF(AND(B1318=K$1),LOOKUP(9.99999999999999E+307,$K$2:K1317)+1,"")</f>
        <v>1152</v>
      </c>
      <c r="L1318" s="31">
        <f>IF(AND(B1318=L$1),LOOKUP(9.99999999999999E+307,$L$2:L1317)+1,"")</f>
        <v>1152</v>
      </c>
      <c r="M1318" s="31">
        <f>IF(AND(B1318=M$1),LOOKUP(9.99999999999999E+307,$M$2:M1317)+1,"")</f>
        <v>1152</v>
      </c>
      <c r="N1318" s="31" t="e">
        <f>IF(AND(B1318=N$1),LOOKUP(9.99999999999999E+307,$N$2:N1317)+1,"")</f>
        <v>#REF!</v>
      </c>
      <c r="O1318" s="31" t="e">
        <f>IF(AND($B1318=O$1),LOOKUP(9.99999999999999E+307,$O$2:O1317)+1,"")</f>
        <v>#REF!</v>
      </c>
      <c r="P1318" s="31" t="e">
        <f>IF(AND($B1318=P$1),LOOKUP(9.99999999999999E+307,$P$2:P1317)+1,"")</f>
        <v>#REF!</v>
      </c>
      <c r="Q1318" s="31" t="e">
        <f>IF(AND($B1318=Q$1),LOOKUP(9.99999999999999E+307,$Q$2:Q1317)+1,"")</f>
        <v>#REF!</v>
      </c>
      <c r="R1318" s="31">
        <f>IF(AND($B1318=R$1),LOOKUP(9.99999999999999E+307,$R$2:R1317)+1,"")</f>
        <v>1152</v>
      </c>
      <c r="S1318" s="31">
        <f>IF(AND($B1318=S$1),LOOKUP(9.99999999999999E+307,$S$2:S1317)+1,"")</f>
        <v>1152</v>
      </c>
      <c r="T1318" s="265"/>
      <c r="U1318" s="265"/>
      <c r="V1318" s="265"/>
      <c r="AA1318" s="254" t="str">
        <f t="shared" si="146"/>
        <v/>
      </c>
      <c r="AB1318" s="254" t="str">
        <f t="shared" si="147"/>
        <v/>
      </c>
      <c r="AC1318" s="255">
        <f t="shared" si="143"/>
        <v>0</v>
      </c>
      <c r="AD1318" s="255">
        <f t="shared" si="144"/>
        <v>3836</v>
      </c>
      <c r="AE1318" s="256" t="str">
        <f t="shared" si="148"/>
        <v/>
      </c>
      <c r="AF1318" s="252" t="str">
        <f t="shared" si="142"/>
        <v>-</v>
      </c>
    </row>
    <row r="1319" spans="1:32" ht="20.149999999999999" customHeight="1" x14ac:dyDescent="0.75">
      <c r="A1319" s="31">
        <v>1317</v>
      </c>
      <c r="B1319" s="237"/>
      <c r="C1319" s="257"/>
      <c r="D1319" s="257"/>
      <c r="E1319" s="262"/>
      <c r="F1319" s="262"/>
      <c r="G1319" s="253" t="str">
        <f t="shared" si="145"/>
        <v/>
      </c>
      <c r="H1319" s="31" t="str">
        <f>IF(AND(B1319=H$1),LOOKUP(9.99999999999999E+307,$H$2:H1318)+1,"")</f>
        <v/>
      </c>
      <c r="I1319" s="31" t="str">
        <f>IF(AND(B1319=I$1),LOOKUP(9.99999999999999E+307,$I$2:I1318)+1,"")</f>
        <v/>
      </c>
      <c r="J1319" s="31">
        <f>IF(AND(B1319=J$1),LOOKUP(9.99999999999999E+307,$J$2:J1318)+1,"")</f>
        <v>1153</v>
      </c>
      <c r="K1319" s="31">
        <f>IF(AND(B1319=K$1),LOOKUP(9.99999999999999E+307,$K$2:K1318)+1,"")</f>
        <v>1153</v>
      </c>
      <c r="L1319" s="31">
        <f>IF(AND(B1319=L$1),LOOKUP(9.99999999999999E+307,$L$2:L1318)+1,"")</f>
        <v>1153</v>
      </c>
      <c r="M1319" s="31">
        <f>IF(AND(B1319=M$1),LOOKUP(9.99999999999999E+307,$M$2:M1318)+1,"")</f>
        <v>1153</v>
      </c>
      <c r="N1319" s="31" t="e">
        <f>IF(AND(B1319=N$1),LOOKUP(9.99999999999999E+307,$N$2:N1318)+1,"")</f>
        <v>#REF!</v>
      </c>
      <c r="O1319" s="31" t="e">
        <f>IF(AND($B1319=O$1),LOOKUP(9.99999999999999E+307,$O$2:O1318)+1,"")</f>
        <v>#REF!</v>
      </c>
      <c r="P1319" s="31" t="e">
        <f>IF(AND($B1319=P$1),LOOKUP(9.99999999999999E+307,$P$2:P1318)+1,"")</f>
        <v>#REF!</v>
      </c>
      <c r="Q1319" s="31" t="e">
        <f>IF(AND($B1319=Q$1),LOOKUP(9.99999999999999E+307,$Q$2:Q1318)+1,"")</f>
        <v>#REF!</v>
      </c>
      <c r="R1319" s="31">
        <f>IF(AND($B1319=R$1),LOOKUP(9.99999999999999E+307,$R$2:R1318)+1,"")</f>
        <v>1153</v>
      </c>
      <c r="S1319" s="31">
        <f>IF(AND($B1319=S$1),LOOKUP(9.99999999999999E+307,$S$2:S1318)+1,"")</f>
        <v>1153</v>
      </c>
      <c r="T1319" s="265"/>
      <c r="U1319" s="265"/>
      <c r="V1319" s="265"/>
      <c r="AA1319" s="254" t="str">
        <f t="shared" si="146"/>
        <v/>
      </c>
      <c r="AB1319" s="254" t="str">
        <f t="shared" si="147"/>
        <v/>
      </c>
      <c r="AC1319" s="255">
        <f t="shared" si="143"/>
        <v>0</v>
      </c>
      <c r="AD1319" s="255">
        <f t="shared" si="144"/>
        <v>3836</v>
      </c>
      <c r="AE1319" s="256" t="str">
        <f t="shared" si="148"/>
        <v/>
      </c>
      <c r="AF1319" s="252" t="str">
        <f t="shared" si="142"/>
        <v>-</v>
      </c>
    </row>
    <row r="1320" spans="1:32" ht="20.149999999999999" customHeight="1" x14ac:dyDescent="0.75">
      <c r="A1320" s="31">
        <v>1318</v>
      </c>
      <c r="B1320" s="237"/>
      <c r="C1320" s="257"/>
      <c r="D1320" s="257"/>
      <c r="E1320" s="262"/>
      <c r="F1320" s="262"/>
      <c r="G1320" s="253" t="str">
        <f t="shared" si="145"/>
        <v/>
      </c>
      <c r="H1320" s="31" t="str">
        <f>IF(AND(B1320=H$1),LOOKUP(9.99999999999999E+307,$H$2:H1319)+1,"")</f>
        <v/>
      </c>
      <c r="I1320" s="31" t="str">
        <f>IF(AND(B1320=I$1),LOOKUP(9.99999999999999E+307,$I$2:I1319)+1,"")</f>
        <v/>
      </c>
      <c r="J1320" s="31">
        <f>IF(AND(B1320=J$1),LOOKUP(9.99999999999999E+307,$J$2:J1319)+1,"")</f>
        <v>1154</v>
      </c>
      <c r="K1320" s="31">
        <f>IF(AND(B1320=K$1),LOOKUP(9.99999999999999E+307,$K$2:K1319)+1,"")</f>
        <v>1154</v>
      </c>
      <c r="L1320" s="31">
        <f>IF(AND(B1320=L$1),LOOKUP(9.99999999999999E+307,$L$2:L1319)+1,"")</f>
        <v>1154</v>
      </c>
      <c r="M1320" s="31">
        <f>IF(AND(B1320=M$1),LOOKUP(9.99999999999999E+307,$M$2:M1319)+1,"")</f>
        <v>1154</v>
      </c>
      <c r="N1320" s="31" t="e">
        <f>IF(AND(B1320=N$1),LOOKUP(9.99999999999999E+307,$N$2:N1319)+1,"")</f>
        <v>#REF!</v>
      </c>
      <c r="O1320" s="31" t="e">
        <f>IF(AND($B1320=O$1),LOOKUP(9.99999999999999E+307,$O$2:O1319)+1,"")</f>
        <v>#REF!</v>
      </c>
      <c r="P1320" s="31" t="e">
        <f>IF(AND($B1320=P$1),LOOKUP(9.99999999999999E+307,$P$2:P1319)+1,"")</f>
        <v>#REF!</v>
      </c>
      <c r="Q1320" s="31" t="e">
        <f>IF(AND($B1320=Q$1),LOOKUP(9.99999999999999E+307,$Q$2:Q1319)+1,"")</f>
        <v>#REF!</v>
      </c>
      <c r="R1320" s="31">
        <f>IF(AND($B1320=R$1),LOOKUP(9.99999999999999E+307,$R$2:R1319)+1,"")</f>
        <v>1154</v>
      </c>
      <c r="S1320" s="31">
        <f>IF(AND($B1320=S$1),LOOKUP(9.99999999999999E+307,$S$2:S1319)+1,"")</f>
        <v>1154</v>
      </c>
      <c r="T1320" s="265"/>
      <c r="U1320" s="265"/>
      <c r="V1320" s="265"/>
      <c r="AA1320" s="254" t="str">
        <f t="shared" si="146"/>
        <v/>
      </c>
      <c r="AB1320" s="254" t="str">
        <f t="shared" si="147"/>
        <v/>
      </c>
      <c r="AC1320" s="255">
        <f t="shared" si="143"/>
        <v>0</v>
      </c>
      <c r="AD1320" s="255">
        <f t="shared" si="144"/>
        <v>3836</v>
      </c>
      <c r="AE1320" s="256" t="str">
        <f t="shared" si="148"/>
        <v/>
      </c>
      <c r="AF1320" s="252" t="str">
        <f t="shared" si="142"/>
        <v>-</v>
      </c>
    </row>
    <row r="1321" spans="1:32" ht="20.149999999999999" customHeight="1" x14ac:dyDescent="0.75">
      <c r="A1321" s="31">
        <v>1319</v>
      </c>
      <c r="B1321" s="237"/>
      <c r="C1321" s="257"/>
      <c r="D1321" s="257"/>
      <c r="E1321" s="262"/>
      <c r="F1321" s="262"/>
      <c r="G1321" s="253" t="str">
        <f t="shared" si="145"/>
        <v/>
      </c>
      <c r="H1321" s="31" t="str">
        <f>IF(AND(B1321=H$1),LOOKUP(9.99999999999999E+307,$H$2:H1320)+1,"")</f>
        <v/>
      </c>
      <c r="I1321" s="31" t="str">
        <f>IF(AND(B1321=I$1),LOOKUP(9.99999999999999E+307,$I$2:I1320)+1,"")</f>
        <v/>
      </c>
      <c r="J1321" s="31">
        <f>IF(AND(B1321=J$1),LOOKUP(9.99999999999999E+307,$J$2:J1320)+1,"")</f>
        <v>1155</v>
      </c>
      <c r="K1321" s="31">
        <f>IF(AND(B1321=K$1),LOOKUP(9.99999999999999E+307,$K$2:K1320)+1,"")</f>
        <v>1155</v>
      </c>
      <c r="L1321" s="31">
        <f>IF(AND(B1321=L$1),LOOKUP(9.99999999999999E+307,$L$2:L1320)+1,"")</f>
        <v>1155</v>
      </c>
      <c r="M1321" s="31">
        <f>IF(AND(B1321=M$1),LOOKUP(9.99999999999999E+307,$M$2:M1320)+1,"")</f>
        <v>1155</v>
      </c>
      <c r="N1321" s="31" t="e">
        <f>IF(AND(B1321=N$1),LOOKUP(9.99999999999999E+307,$N$2:N1320)+1,"")</f>
        <v>#REF!</v>
      </c>
      <c r="O1321" s="31" t="e">
        <f>IF(AND($B1321=O$1),LOOKUP(9.99999999999999E+307,$O$2:O1320)+1,"")</f>
        <v>#REF!</v>
      </c>
      <c r="P1321" s="31" t="e">
        <f>IF(AND($B1321=P$1),LOOKUP(9.99999999999999E+307,$P$2:P1320)+1,"")</f>
        <v>#REF!</v>
      </c>
      <c r="Q1321" s="31" t="e">
        <f>IF(AND($B1321=Q$1),LOOKUP(9.99999999999999E+307,$Q$2:Q1320)+1,"")</f>
        <v>#REF!</v>
      </c>
      <c r="R1321" s="31">
        <f>IF(AND($B1321=R$1),LOOKUP(9.99999999999999E+307,$R$2:R1320)+1,"")</f>
        <v>1155</v>
      </c>
      <c r="S1321" s="31">
        <f>IF(AND($B1321=S$1),LOOKUP(9.99999999999999E+307,$S$2:S1320)+1,"")</f>
        <v>1155</v>
      </c>
      <c r="T1321" s="265"/>
      <c r="U1321" s="265"/>
      <c r="V1321" s="265"/>
      <c r="AA1321" s="254" t="str">
        <f t="shared" si="146"/>
        <v/>
      </c>
      <c r="AB1321" s="254" t="str">
        <f t="shared" si="147"/>
        <v/>
      </c>
      <c r="AC1321" s="255">
        <f t="shared" si="143"/>
        <v>0</v>
      </c>
      <c r="AD1321" s="255">
        <f t="shared" si="144"/>
        <v>3836</v>
      </c>
      <c r="AE1321" s="256" t="str">
        <f t="shared" si="148"/>
        <v/>
      </c>
      <c r="AF1321" s="252" t="str">
        <f t="shared" si="142"/>
        <v>-</v>
      </c>
    </row>
    <row r="1322" spans="1:32" ht="20.149999999999999" customHeight="1" x14ac:dyDescent="0.75">
      <c r="A1322" s="31">
        <v>1320</v>
      </c>
      <c r="B1322" s="237"/>
      <c r="C1322" s="257"/>
      <c r="D1322" s="257"/>
      <c r="E1322" s="262"/>
      <c r="F1322" s="262"/>
      <c r="G1322" s="253" t="str">
        <f t="shared" si="145"/>
        <v/>
      </c>
      <c r="H1322" s="31" t="str">
        <f>IF(AND(B1322=H$1),LOOKUP(9.99999999999999E+307,$H$2:H1321)+1,"")</f>
        <v/>
      </c>
      <c r="I1322" s="31" t="str">
        <f>IF(AND(B1322=I$1),LOOKUP(9.99999999999999E+307,$I$2:I1321)+1,"")</f>
        <v/>
      </c>
      <c r="J1322" s="31">
        <f>IF(AND(B1322=J$1),LOOKUP(9.99999999999999E+307,$J$2:J1321)+1,"")</f>
        <v>1156</v>
      </c>
      <c r="K1322" s="31">
        <f>IF(AND(B1322=K$1),LOOKUP(9.99999999999999E+307,$K$2:K1321)+1,"")</f>
        <v>1156</v>
      </c>
      <c r="L1322" s="31">
        <f>IF(AND(B1322=L$1),LOOKUP(9.99999999999999E+307,$L$2:L1321)+1,"")</f>
        <v>1156</v>
      </c>
      <c r="M1322" s="31">
        <f>IF(AND(B1322=M$1),LOOKUP(9.99999999999999E+307,$M$2:M1321)+1,"")</f>
        <v>1156</v>
      </c>
      <c r="N1322" s="31" t="e">
        <f>IF(AND(B1322=N$1),LOOKUP(9.99999999999999E+307,$N$2:N1321)+1,"")</f>
        <v>#REF!</v>
      </c>
      <c r="O1322" s="31" t="e">
        <f>IF(AND($B1322=O$1),LOOKUP(9.99999999999999E+307,$O$2:O1321)+1,"")</f>
        <v>#REF!</v>
      </c>
      <c r="P1322" s="31" t="e">
        <f>IF(AND($B1322=P$1),LOOKUP(9.99999999999999E+307,$P$2:P1321)+1,"")</f>
        <v>#REF!</v>
      </c>
      <c r="Q1322" s="31" t="e">
        <f>IF(AND($B1322=Q$1),LOOKUP(9.99999999999999E+307,$Q$2:Q1321)+1,"")</f>
        <v>#REF!</v>
      </c>
      <c r="R1322" s="31">
        <f>IF(AND($B1322=R$1),LOOKUP(9.99999999999999E+307,$R$2:R1321)+1,"")</f>
        <v>1156</v>
      </c>
      <c r="S1322" s="31">
        <f>IF(AND($B1322=S$1),LOOKUP(9.99999999999999E+307,$S$2:S1321)+1,"")</f>
        <v>1156</v>
      </c>
      <c r="T1322" s="265"/>
      <c r="U1322" s="265"/>
      <c r="V1322" s="265"/>
      <c r="AA1322" s="254" t="str">
        <f t="shared" si="146"/>
        <v/>
      </c>
      <c r="AB1322" s="254" t="str">
        <f t="shared" si="147"/>
        <v/>
      </c>
      <c r="AC1322" s="255">
        <f t="shared" si="143"/>
        <v>0</v>
      </c>
      <c r="AD1322" s="255">
        <f t="shared" si="144"/>
        <v>3836</v>
      </c>
      <c r="AE1322" s="256" t="str">
        <f t="shared" si="148"/>
        <v/>
      </c>
      <c r="AF1322" s="252" t="str">
        <f t="shared" si="142"/>
        <v>-</v>
      </c>
    </row>
    <row r="1323" spans="1:32" ht="20.149999999999999" customHeight="1" x14ac:dyDescent="0.75">
      <c r="A1323" s="31">
        <v>1321</v>
      </c>
      <c r="B1323" s="237"/>
      <c r="C1323" s="257"/>
      <c r="D1323" s="257"/>
      <c r="E1323" s="262"/>
      <c r="F1323" s="262"/>
      <c r="G1323" s="253" t="str">
        <f t="shared" si="145"/>
        <v/>
      </c>
      <c r="H1323" s="31" t="str">
        <f>IF(AND(B1323=H$1),LOOKUP(9.99999999999999E+307,$H$2:H1322)+1,"")</f>
        <v/>
      </c>
      <c r="I1323" s="31" t="str">
        <f>IF(AND(B1323=I$1),LOOKUP(9.99999999999999E+307,$I$2:I1322)+1,"")</f>
        <v/>
      </c>
      <c r="J1323" s="31">
        <f>IF(AND(B1323=J$1),LOOKUP(9.99999999999999E+307,$J$2:J1322)+1,"")</f>
        <v>1157</v>
      </c>
      <c r="K1323" s="31">
        <f>IF(AND(B1323=K$1),LOOKUP(9.99999999999999E+307,$K$2:K1322)+1,"")</f>
        <v>1157</v>
      </c>
      <c r="L1323" s="31">
        <f>IF(AND(B1323=L$1),LOOKUP(9.99999999999999E+307,$L$2:L1322)+1,"")</f>
        <v>1157</v>
      </c>
      <c r="M1323" s="31">
        <f>IF(AND(B1323=M$1),LOOKUP(9.99999999999999E+307,$M$2:M1322)+1,"")</f>
        <v>1157</v>
      </c>
      <c r="N1323" s="31" t="e">
        <f>IF(AND(B1323=N$1),LOOKUP(9.99999999999999E+307,$N$2:N1322)+1,"")</f>
        <v>#REF!</v>
      </c>
      <c r="O1323" s="31" t="e">
        <f>IF(AND($B1323=O$1),LOOKUP(9.99999999999999E+307,$O$2:O1322)+1,"")</f>
        <v>#REF!</v>
      </c>
      <c r="P1323" s="31" t="e">
        <f>IF(AND($B1323=P$1),LOOKUP(9.99999999999999E+307,$P$2:P1322)+1,"")</f>
        <v>#REF!</v>
      </c>
      <c r="Q1323" s="31" t="e">
        <f>IF(AND($B1323=Q$1),LOOKUP(9.99999999999999E+307,$Q$2:Q1322)+1,"")</f>
        <v>#REF!</v>
      </c>
      <c r="R1323" s="31">
        <f>IF(AND($B1323=R$1),LOOKUP(9.99999999999999E+307,$R$2:R1322)+1,"")</f>
        <v>1157</v>
      </c>
      <c r="S1323" s="31">
        <f>IF(AND($B1323=S$1),LOOKUP(9.99999999999999E+307,$S$2:S1322)+1,"")</f>
        <v>1157</v>
      </c>
      <c r="T1323" s="265"/>
      <c r="U1323" s="265"/>
      <c r="V1323" s="265"/>
      <c r="AA1323" s="254" t="str">
        <f t="shared" si="146"/>
        <v/>
      </c>
      <c r="AB1323" s="254" t="str">
        <f t="shared" si="147"/>
        <v/>
      </c>
      <c r="AC1323" s="255">
        <f t="shared" si="143"/>
        <v>0</v>
      </c>
      <c r="AD1323" s="255">
        <f t="shared" si="144"/>
        <v>3836</v>
      </c>
      <c r="AE1323" s="256" t="str">
        <f t="shared" si="148"/>
        <v/>
      </c>
      <c r="AF1323" s="252" t="str">
        <f t="shared" si="142"/>
        <v>-</v>
      </c>
    </row>
    <row r="1324" spans="1:32" ht="20.149999999999999" customHeight="1" x14ac:dyDescent="0.75">
      <c r="A1324" s="31">
        <v>1322</v>
      </c>
      <c r="B1324" s="237"/>
      <c r="C1324" s="257"/>
      <c r="D1324" s="257"/>
      <c r="E1324" s="262"/>
      <c r="F1324" s="262"/>
      <c r="G1324" s="253" t="str">
        <f t="shared" si="145"/>
        <v/>
      </c>
      <c r="H1324" s="31" t="str">
        <f>IF(AND(B1324=H$1),LOOKUP(9.99999999999999E+307,$H$2:H1323)+1,"")</f>
        <v/>
      </c>
      <c r="I1324" s="31" t="str">
        <f>IF(AND(B1324=I$1),LOOKUP(9.99999999999999E+307,$I$2:I1323)+1,"")</f>
        <v/>
      </c>
      <c r="J1324" s="31">
        <f>IF(AND(B1324=J$1),LOOKUP(9.99999999999999E+307,$J$2:J1323)+1,"")</f>
        <v>1158</v>
      </c>
      <c r="K1324" s="31">
        <f>IF(AND(B1324=K$1),LOOKUP(9.99999999999999E+307,$K$2:K1323)+1,"")</f>
        <v>1158</v>
      </c>
      <c r="L1324" s="31">
        <f>IF(AND(B1324=L$1),LOOKUP(9.99999999999999E+307,$L$2:L1323)+1,"")</f>
        <v>1158</v>
      </c>
      <c r="M1324" s="31">
        <f>IF(AND(B1324=M$1),LOOKUP(9.99999999999999E+307,$M$2:M1323)+1,"")</f>
        <v>1158</v>
      </c>
      <c r="N1324" s="31" t="e">
        <f>IF(AND(B1324=N$1),LOOKUP(9.99999999999999E+307,$N$2:N1323)+1,"")</f>
        <v>#REF!</v>
      </c>
      <c r="O1324" s="31" t="e">
        <f>IF(AND($B1324=O$1),LOOKUP(9.99999999999999E+307,$O$2:O1323)+1,"")</f>
        <v>#REF!</v>
      </c>
      <c r="P1324" s="31" t="e">
        <f>IF(AND($B1324=P$1),LOOKUP(9.99999999999999E+307,$P$2:P1323)+1,"")</f>
        <v>#REF!</v>
      </c>
      <c r="Q1324" s="31" t="e">
        <f>IF(AND($B1324=Q$1),LOOKUP(9.99999999999999E+307,$Q$2:Q1323)+1,"")</f>
        <v>#REF!</v>
      </c>
      <c r="R1324" s="31">
        <f>IF(AND($B1324=R$1),LOOKUP(9.99999999999999E+307,$R$2:R1323)+1,"")</f>
        <v>1158</v>
      </c>
      <c r="S1324" s="31">
        <f>IF(AND($B1324=S$1),LOOKUP(9.99999999999999E+307,$S$2:S1323)+1,"")</f>
        <v>1158</v>
      </c>
      <c r="T1324" s="265"/>
      <c r="U1324" s="265"/>
      <c r="V1324" s="265"/>
      <c r="AA1324" s="254" t="str">
        <f t="shared" si="146"/>
        <v/>
      </c>
      <c r="AB1324" s="254" t="str">
        <f t="shared" si="147"/>
        <v/>
      </c>
      <c r="AC1324" s="255">
        <f t="shared" si="143"/>
        <v>0</v>
      </c>
      <c r="AD1324" s="255">
        <f t="shared" si="144"/>
        <v>3836</v>
      </c>
      <c r="AE1324" s="256" t="str">
        <f t="shared" si="148"/>
        <v/>
      </c>
      <c r="AF1324" s="252" t="str">
        <f t="shared" si="142"/>
        <v>-</v>
      </c>
    </row>
    <row r="1325" spans="1:32" ht="20.149999999999999" customHeight="1" x14ac:dyDescent="0.75">
      <c r="A1325" s="31">
        <v>1323</v>
      </c>
      <c r="B1325" s="237"/>
      <c r="C1325" s="257"/>
      <c r="D1325" s="257"/>
      <c r="E1325" s="262"/>
      <c r="F1325" s="262"/>
      <c r="G1325" s="253" t="str">
        <f t="shared" si="145"/>
        <v/>
      </c>
      <c r="H1325" s="31" t="str">
        <f>IF(AND(B1325=H$1),LOOKUP(9.99999999999999E+307,$H$2:H1324)+1,"")</f>
        <v/>
      </c>
      <c r="I1325" s="31" t="str">
        <f>IF(AND(B1325=I$1),LOOKUP(9.99999999999999E+307,$I$2:I1324)+1,"")</f>
        <v/>
      </c>
      <c r="J1325" s="31">
        <f>IF(AND(B1325=J$1),LOOKUP(9.99999999999999E+307,$J$2:J1324)+1,"")</f>
        <v>1159</v>
      </c>
      <c r="K1325" s="31">
        <f>IF(AND(B1325=K$1),LOOKUP(9.99999999999999E+307,$K$2:K1324)+1,"")</f>
        <v>1159</v>
      </c>
      <c r="L1325" s="31">
        <f>IF(AND(B1325=L$1),LOOKUP(9.99999999999999E+307,$L$2:L1324)+1,"")</f>
        <v>1159</v>
      </c>
      <c r="M1325" s="31">
        <f>IF(AND(B1325=M$1),LOOKUP(9.99999999999999E+307,$M$2:M1324)+1,"")</f>
        <v>1159</v>
      </c>
      <c r="N1325" s="31" t="e">
        <f>IF(AND(B1325=N$1),LOOKUP(9.99999999999999E+307,$N$2:N1324)+1,"")</f>
        <v>#REF!</v>
      </c>
      <c r="O1325" s="31" t="e">
        <f>IF(AND($B1325=O$1),LOOKUP(9.99999999999999E+307,$O$2:O1324)+1,"")</f>
        <v>#REF!</v>
      </c>
      <c r="P1325" s="31" t="e">
        <f>IF(AND($B1325=P$1),LOOKUP(9.99999999999999E+307,$P$2:P1324)+1,"")</f>
        <v>#REF!</v>
      </c>
      <c r="Q1325" s="31" t="e">
        <f>IF(AND($B1325=Q$1),LOOKUP(9.99999999999999E+307,$Q$2:Q1324)+1,"")</f>
        <v>#REF!</v>
      </c>
      <c r="R1325" s="31">
        <f>IF(AND($B1325=R$1),LOOKUP(9.99999999999999E+307,$R$2:R1324)+1,"")</f>
        <v>1159</v>
      </c>
      <c r="S1325" s="31">
        <f>IF(AND($B1325=S$1),LOOKUP(9.99999999999999E+307,$S$2:S1324)+1,"")</f>
        <v>1159</v>
      </c>
      <c r="T1325" s="265"/>
      <c r="U1325" s="265"/>
      <c r="V1325" s="265"/>
      <c r="AA1325" s="254" t="str">
        <f t="shared" si="146"/>
        <v/>
      </c>
      <c r="AB1325" s="254" t="str">
        <f t="shared" si="147"/>
        <v/>
      </c>
      <c r="AC1325" s="255">
        <f t="shared" si="143"/>
        <v>0</v>
      </c>
      <c r="AD1325" s="255">
        <f t="shared" si="144"/>
        <v>3836</v>
      </c>
      <c r="AE1325" s="256" t="str">
        <f t="shared" si="148"/>
        <v/>
      </c>
      <c r="AF1325" s="252" t="str">
        <f t="shared" si="142"/>
        <v>-</v>
      </c>
    </row>
    <row r="1326" spans="1:32" ht="20.149999999999999" customHeight="1" x14ac:dyDescent="0.75">
      <c r="A1326" s="31">
        <v>1324</v>
      </c>
      <c r="B1326" s="237"/>
      <c r="C1326" s="257"/>
      <c r="D1326" s="257"/>
      <c r="E1326" s="262"/>
      <c r="F1326" s="262"/>
      <c r="G1326" s="253" t="str">
        <f t="shared" si="145"/>
        <v/>
      </c>
      <c r="H1326" s="31" t="str">
        <f>IF(AND(B1326=H$1),LOOKUP(9.99999999999999E+307,$H$2:H1325)+1,"")</f>
        <v/>
      </c>
      <c r="I1326" s="31" t="str">
        <f>IF(AND(B1326=I$1),LOOKUP(9.99999999999999E+307,$I$2:I1325)+1,"")</f>
        <v/>
      </c>
      <c r="J1326" s="31">
        <f>IF(AND(B1326=J$1),LOOKUP(9.99999999999999E+307,$J$2:J1325)+1,"")</f>
        <v>1160</v>
      </c>
      <c r="K1326" s="31">
        <f>IF(AND(B1326=K$1),LOOKUP(9.99999999999999E+307,$K$2:K1325)+1,"")</f>
        <v>1160</v>
      </c>
      <c r="L1326" s="31">
        <f>IF(AND(B1326=L$1),LOOKUP(9.99999999999999E+307,$L$2:L1325)+1,"")</f>
        <v>1160</v>
      </c>
      <c r="M1326" s="31">
        <f>IF(AND(B1326=M$1),LOOKUP(9.99999999999999E+307,$M$2:M1325)+1,"")</f>
        <v>1160</v>
      </c>
      <c r="N1326" s="31" t="e">
        <f>IF(AND(B1326=N$1),LOOKUP(9.99999999999999E+307,$N$2:N1325)+1,"")</f>
        <v>#REF!</v>
      </c>
      <c r="O1326" s="31" t="e">
        <f>IF(AND($B1326=O$1),LOOKUP(9.99999999999999E+307,$O$2:O1325)+1,"")</f>
        <v>#REF!</v>
      </c>
      <c r="P1326" s="31" t="e">
        <f>IF(AND($B1326=P$1),LOOKUP(9.99999999999999E+307,$P$2:P1325)+1,"")</f>
        <v>#REF!</v>
      </c>
      <c r="Q1326" s="31" t="e">
        <f>IF(AND($B1326=Q$1),LOOKUP(9.99999999999999E+307,$Q$2:Q1325)+1,"")</f>
        <v>#REF!</v>
      </c>
      <c r="R1326" s="31">
        <f>IF(AND($B1326=R$1),LOOKUP(9.99999999999999E+307,$R$2:R1325)+1,"")</f>
        <v>1160</v>
      </c>
      <c r="S1326" s="31">
        <f>IF(AND($B1326=S$1),LOOKUP(9.99999999999999E+307,$S$2:S1325)+1,"")</f>
        <v>1160</v>
      </c>
      <c r="T1326" s="265"/>
      <c r="U1326" s="265"/>
      <c r="V1326" s="265"/>
      <c r="AA1326" s="254" t="str">
        <f t="shared" si="146"/>
        <v/>
      </c>
      <c r="AB1326" s="254" t="str">
        <f t="shared" si="147"/>
        <v/>
      </c>
      <c r="AC1326" s="255">
        <f t="shared" si="143"/>
        <v>0</v>
      </c>
      <c r="AD1326" s="255">
        <f t="shared" si="144"/>
        <v>3836</v>
      </c>
      <c r="AE1326" s="256" t="str">
        <f t="shared" si="148"/>
        <v/>
      </c>
      <c r="AF1326" s="252" t="str">
        <f t="shared" si="142"/>
        <v>-</v>
      </c>
    </row>
    <row r="1327" spans="1:32" ht="20.149999999999999" customHeight="1" x14ac:dyDescent="0.75">
      <c r="A1327" s="31">
        <v>1325</v>
      </c>
      <c r="B1327" s="237"/>
      <c r="C1327" s="257"/>
      <c r="D1327" s="257"/>
      <c r="E1327" s="262"/>
      <c r="F1327" s="262"/>
      <c r="G1327" s="253" t="str">
        <f t="shared" si="145"/>
        <v/>
      </c>
      <c r="H1327" s="31" t="str">
        <f>IF(AND(B1327=H$1),LOOKUP(9.99999999999999E+307,$H$2:H1326)+1,"")</f>
        <v/>
      </c>
      <c r="I1327" s="31" t="str">
        <f>IF(AND(B1327=I$1),LOOKUP(9.99999999999999E+307,$I$2:I1326)+1,"")</f>
        <v/>
      </c>
      <c r="J1327" s="31">
        <f>IF(AND(B1327=J$1),LOOKUP(9.99999999999999E+307,$J$2:J1326)+1,"")</f>
        <v>1161</v>
      </c>
      <c r="K1327" s="31">
        <f>IF(AND(B1327=K$1),LOOKUP(9.99999999999999E+307,$K$2:K1326)+1,"")</f>
        <v>1161</v>
      </c>
      <c r="L1327" s="31">
        <f>IF(AND(B1327=L$1),LOOKUP(9.99999999999999E+307,$L$2:L1326)+1,"")</f>
        <v>1161</v>
      </c>
      <c r="M1327" s="31">
        <f>IF(AND(B1327=M$1),LOOKUP(9.99999999999999E+307,$M$2:M1326)+1,"")</f>
        <v>1161</v>
      </c>
      <c r="N1327" s="31" t="e">
        <f>IF(AND(B1327=N$1),LOOKUP(9.99999999999999E+307,$N$2:N1326)+1,"")</f>
        <v>#REF!</v>
      </c>
      <c r="O1327" s="31" t="e">
        <f>IF(AND($B1327=O$1),LOOKUP(9.99999999999999E+307,$O$2:O1326)+1,"")</f>
        <v>#REF!</v>
      </c>
      <c r="P1327" s="31" t="e">
        <f>IF(AND($B1327=P$1),LOOKUP(9.99999999999999E+307,$P$2:P1326)+1,"")</f>
        <v>#REF!</v>
      </c>
      <c r="Q1327" s="31" t="e">
        <f>IF(AND($B1327=Q$1),LOOKUP(9.99999999999999E+307,$Q$2:Q1326)+1,"")</f>
        <v>#REF!</v>
      </c>
      <c r="R1327" s="31">
        <f>IF(AND($B1327=R$1),LOOKUP(9.99999999999999E+307,$R$2:R1326)+1,"")</f>
        <v>1161</v>
      </c>
      <c r="S1327" s="31">
        <f>IF(AND($B1327=S$1),LOOKUP(9.99999999999999E+307,$S$2:S1326)+1,"")</f>
        <v>1161</v>
      </c>
      <c r="T1327" s="265"/>
      <c r="U1327" s="265"/>
      <c r="V1327" s="265"/>
      <c r="AA1327" s="254" t="str">
        <f t="shared" si="146"/>
        <v/>
      </c>
      <c r="AB1327" s="254" t="str">
        <f t="shared" si="147"/>
        <v/>
      </c>
      <c r="AC1327" s="255">
        <f t="shared" si="143"/>
        <v>0</v>
      </c>
      <c r="AD1327" s="255">
        <f t="shared" si="144"/>
        <v>3836</v>
      </c>
      <c r="AE1327" s="256" t="str">
        <f t="shared" si="148"/>
        <v/>
      </c>
      <c r="AF1327" s="252" t="str">
        <f t="shared" ref="AF1327:AF1390" si="149">CONCATENATE(B1327,"-",AE1327)</f>
        <v>-</v>
      </c>
    </row>
    <row r="1328" spans="1:32" ht="20.149999999999999" customHeight="1" x14ac:dyDescent="0.75">
      <c r="A1328" s="31">
        <v>1326</v>
      </c>
      <c r="B1328" s="237"/>
      <c r="C1328" s="257"/>
      <c r="D1328" s="257"/>
      <c r="E1328" s="262"/>
      <c r="F1328" s="262"/>
      <c r="G1328" s="253" t="str">
        <f t="shared" si="145"/>
        <v/>
      </c>
      <c r="H1328" s="31" t="str">
        <f>IF(AND(B1328=H$1),LOOKUP(9.99999999999999E+307,$H$2:H1327)+1,"")</f>
        <v/>
      </c>
      <c r="I1328" s="31" t="str">
        <f>IF(AND(B1328=I$1),LOOKUP(9.99999999999999E+307,$I$2:I1327)+1,"")</f>
        <v/>
      </c>
      <c r="J1328" s="31">
        <f>IF(AND(B1328=J$1),LOOKUP(9.99999999999999E+307,$J$2:J1327)+1,"")</f>
        <v>1162</v>
      </c>
      <c r="K1328" s="31">
        <f>IF(AND(B1328=K$1),LOOKUP(9.99999999999999E+307,$K$2:K1327)+1,"")</f>
        <v>1162</v>
      </c>
      <c r="L1328" s="31">
        <f>IF(AND(B1328=L$1),LOOKUP(9.99999999999999E+307,$L$2:L1327)+1,"")</f>
        <v>1162</v>
      </c>
      <c r="M1328" s="31">
        <f>IF(AND(B1328=M$1),LOOKUP(9.99999999999999E+307,$M$2:M1327)+1,"")</f>
        <v>1162</v>
      </c>
      <c r="N1328" s="31" t="e">
        <f>IF(AND(B1328=N$1),LOOKUP(9.99999999999999E+307,$N$2:N1327)+1,"")</f>
        <v>#REF!</v>
      </c>
      <c r="O1328" s="31" t="e">
        <f>IF(AND($B1328=O$1),LOOKUP(9.99999999999999E+307,$O$2:O1327)+1,"")</f>
        <v>#REF!</v>
      </c>
      <c r="P1328" s="31" t="e">
        <f>IF(AND($B1328=P$1),LOOKUP(9.99999999999999E+307,$P$2:P1327)+1,"")</f>
        <v>#REF!</v>
      </c>
      <c r="Q1328" s="31" t="e">
        <f>IF(AND($B1328=Q$1),LOOKUP(9.99999999999999E+307,$Q$2:Q1327)+1,"")</f>
        <v>#REF!</v>
      </c>
      <c r="R1328" s="31">
        <f>IF(AND($B1328=R$1),LOOKUP(9.99999999999999E+307,$R$2:R1327)+1,"")</f>
        <v>1162</v>
      </c>
      <c r="S1328" s="31">
        <f>IF(AND($B1328=S$1),LOOKUP(9.99999999999999E+307,$S$2:S1327)+1,"")</f>
        <v>1162</v>
      </c>
      <c r="T1328" s="265"/>
      <c r="U1328" s="265"/>
      <c r="V1328" s="265"/>
      <c r="AA1328" s="254" t="str">
        <f t="shared" si="146"/>
        <v/>
      </c>
      <c r="AB1328" s="254" t="str">
        <f t="shared" si="147"/>
        <v/>
      </c>
      <c r="AC1328" s="255">
        <f t="shared" si="143"/>
        <v>0</v>
      </c>
      <c r="AD1328" s="255">
        <f t="shared" si="144"/>
        <v>3836</v>
      </c>
      <c r="AE1328" s="256" t="str">
        <f t="shared" si="148"/>
        <v/>
      </c>
      <c r="AF1328" s="252" t="str">
        <f t="shared" si="149"/>
        <v>-</v>
      </c>
    </row>
    <row r="1329" spans="1:32" ht="20.149999999999999" customHeight="1" x14ac:dyDescent="0.75">
      <c r="A1329" s="31">
        <v>1327</v>
      </c>
      <c r="B1329" s="237"/>
      <c r="C1329" s="257"/>
      <c r="D1329" s="257"/>
      <c r="E1329" s="262"/>
      <c r="F1329" s="262"/>
      <c r="G1329" s="253" t="str">
        <f t="shared" si="145"/>
        <v/>
      </c>
      <c r="H1329" s="31" t="str">
        <f>IF(AND(B1329=H$1),LOOKUP(9.99999999999999E+307,$H$2:H1328)+1,"")</f>
        <v/>
      </c>
      <c r="I1329" s="31" t="str">
        <f>IF(AND(B1329=I$1),LOOKUP(9.99999999999999E+307,$I$2:I1328)+1,"")</f>
        <v/>
      </c>
      <c r="J1329" s="31">
        <f>IF(AND(B1329=J$1),LOOKUP(9.99999999999999E+307,$J$2:J1328)+1,"")</f>
        <v>1163</v>
      </c>
      <c r="K1329" s="31">
        <f>IF(AND(B1329=K$1),LOOKUP(9.99999999999999E+307,$K$2:K1328)+1,"")</f>
        <v>1163</v>
      </c>
      <c r="L1329" s="31">
        <f>IF(AND(B1329=L$1),LOOKUP(9.99999999999999E+307,$L$2:L1328)+1,"")</f>
        <v>1163</v>
      </c>
      <c r="M1329" s="31">
        <f>IF(AND(B1329=M$1),LOOKUP(9.99999999999999E+307,$M$2:M1328)+1,"")</f>
        <v>1163</v>
      </c>
      <c r="N1329" s="31" t="e">
        <f>IF(AND(B1329=N$1),LOOKUP(9.99999999999999E+307,$N$2:N1328)+1,"")</f>
        <v>#REF!</v>
      </c>
      <c r="O1329" s="31" t="e">
        <f>IF(AND($B1329=O$1),LOOKUP(9.99999999999999E+307,$O$2:O1328)+1,"")</f>
        <v>#REF!</v>
      </c>
      <c r="P1329" s="31" t="e">
        <f>IF(AND($B1329=P$1),LOOKUP(9.99999999999999E+307,$P$2:P1328)+1,"")</f>
        <v>#REF!</v>
      </c>
      <c r="Q1329" s="31" t="e">
        <f>IF(AND($B1329=Q$1),LOOKUP(9.99999999999999E+307,$Q$2:Q1328)+1,"")</f>
        <v>#REF!</v>
      </c>
      <c r="R1329" s="31">
        <f>IF(AND($B1329=R$1),LOOKUP(9.99999999999999E+307,$R$2:R1328)+1,"")</f>
        <v>1163</v>
      </c>
      <c r="S1329" s="31">
        <f>IF(AND($B1329=S$1),LOOKUP(9.99999999999999E+307,$S$2:S1328)+1,"")</f>
        <v>1163</v>
      </c>
      <c r="T1329" s="265"/>
      <c r="U1329" s="265"/>
      <c r="V1329" s="265"/>
      <c r="AA1329" s="254" t="str">
        <f t="shared" si="146"/>
        <v/>
      </c>
      <c r="AB1329" s="254" t="str">
        <f t="shared" si="147"/>
        <v/>
      </c>
      <c r="AC1329" s="255">
        <f t="shared" si="143"/>
        <v>0</v>
      </c>
      <c r="AD1329" s="255">
        <f t="shared" si="144"/>
        <v>3836</v>
      </c>
      <c r="AE1329" s="256" t="str">
        <f t="shared" si="148"/>
        <v/>
      </c>
      <c r="AF1329" s="252" t="str">
        <f t="shared" si="149"/>
        <v>-</v>
      </c>
    </row>
    <row r="1330" spans="1:32" ht="20.149999999999999" customHeight="1" x14ac:dyDescent="0.75">
      <c r="A1330" s="31">
        <v>1328</v>
      </c>
      <c r="B1330" s="237"/>
      <c r="C1330" s="257"/>
      <c r="D1330" s="257"/>
      <c r="E1330" s="262"/>
      <c r="F1330" s="262"/>
      <c r="G1330" s="253" t="str">
        <f t="shared" si="145"/>
        <v/>
      </c>
      <c r="H1330" s="31" t="str">
        <f>IF(AND(B1330=H$1),LOOKUP(9.99999999999999E+307,$H$2:H1329)+1,"")</f>
        <v/>
      </c>
      <c r="I1330" s="31" t="str">
        <f>IF(AND(B1330=I$1),LOOKUP(9.99999999999999E+307,$I$2:I1329)+1,"")</f>
        <v/>
      </c>
      <c r="J1330" s="31">
        <f>IF(AND(B1330=J$1),LOOKUP(9.99999999999999E+307,$J$2:J1329)+1,"")</f>
        <v>1164</v>
      </c>
      <c r="K1330" s="31">
        <f>IF(AND(B1330=K$1),LOOKUP(9.99999999999999E+307,$K$2:K1329)+1,"")</f>
        <v>1164</v>
      </c>
      <c r="L1330" s="31">
        <f>IF(AND(B1330=L$1),LOOKUP(9.99999999999999E+307,$L$2:L1329)+1,"")</f>
        <v>1164</v>
      </c>
      <c r="M1330" s="31">
        <f>IF(AND(B1330=M$1),LOOKUP(9.99999999999999E+307,$M$2:M1329)+1,"")</f>
        <v>1164</v>
      </c>
      <c r="N1330" s="31" t="e">
        <f>IF(AND(B1330=N$1),LOOKUP(9.99999999999999E+307,$N$2:N1329)+1,"")</f>
        <v>#REF!</v>
      </c>
      <c r="O1330" s="31" t="e">
        <f>IF(AND($B1330=O$1),LOOKUP(9.99999999999999E+307,$O$2:O1329)+1,"")</f>
        <v>#REF!</v>
      </c>
      <c r="P1330" s="31" t="e">
        <f>IF(AND($B1330=P$1),LOOKUP(9.99999999999999E+307,$P$2:P1329)+1,"")</f>
        <v>#REF!</v>
      </c>
      <c r="Q1330" s="31" t="e">
        <f>IF(AND($B1330=Q$1),LOOKUP(9.99999999999999E+307,$Q$2:Q1329)+1,"")</f>
        <v>#REF!</v>
      </c>
      <c r="R1330" s="31">
        <f>IF(AND($B1330=R$1),LOOKUP(9.99999999999999E+307,$R$2:R1329)+1,"")</f>
        <v>1164</v>
      </c>
      <c r="S1330" s="31">
        <f>IF(AND($B1330=S$1),LOOKUP(9.99999999999999E+307,$S$2:S1329)+1,"")</f>
        <v>1164</v>
      </c>
      <c r="T1330" s="265"/>
      <c r="U1330" s="265"/>
      <c r="V1330" s="265"/>
      <c r="AA1330" s="254" t="str">
        <f t="shared" si="146"/>
        <v/>
      </c>
      <c r="AB1330" s="254" t="str">
        <f t="shared" si="147"/>
        <v/>
      </c>
      <c r="AC1330" s="255">
        <f t="shared" si="143"/>
        <v>0</v>
      </c>
      <c r="AD1330" s="255">
        <f t="shared" si="144"/>
        <v>3836</v>
      </c>
      <c r="AE1330" s="256" t="str">
        <f t="shared" si="148"/>
        <v/>
      </c>
      <c r="AF1330" s="252" t="str">
        <f t="shared" si="149"/>
        <v>-</v>
      </c>
    </row>
    <row r="1331" spans="1:32" ht="20.149999999999999" customHeight="1" x14ac:dyDescent="0.75">
      <c r="A1331" s="31">
        <v>1329</v>
      </c>
      <c r="B1331" s="237"/>
      <c r="C1331" s="257"/>
      <c r="D1331" s="257"/>
      <c r="E1331" s="262"/>
      <c r="F1331" s="262"/>
      <c r="G1331" s="253" t="str">
        <f t="shared" si="145"/>
        <v/>
      </c>
      <c r="H1331" s="31" t="str">
        <f>IF(AND(B1331=H$1),LOOKUP(9.99999999999999E+307,$H$2:H1330)+1,"")</f>
        <v/>
      </c>
      <c r="I1331" s="31" t="str">
        <f>IF(AND(B1331=I$1),LOOKUP(9.99999999999999E+307,$I$2:I1330)+1,"")</f>
        <v/>
      </c>
      <c r="J1331" s="31">
        <f>IF(AND(B1331=J$1),LOOKUP(9.99999999999999E+307,$J$2:J1330)+1,"")</f>
        <v>1165</v>
      </c>
      <c r="K1331" s="31">
        <f>IF(AND(B1331=K$1),LOOKUP(9.99999999999999E+307,$K$2:K1330)+1,"")</f>
        <v>1165</v>
      </c>
      <c r="L1331" s="31">
        <f>IF(AND(B1331=L$1),LOOKUP(9.99999999999999E+307,$L$2:L1330)+1,"")</f>
        <v>1165</v>
      </c>
      <c r="M1331" s="31">
        <f>IF(AND(B1331=M$1),LOOKUP(9.99999999999999E+307,$M$2:M1330)+1,"")</f>
        <v>1165</v>
      </c>
      <c r="N1331" s="31" t="e">
        <f>IF(AND(B1331=N$1),LOOKUP(9.99999999999999E+307,$N$2:N1330)+1,"")</f>
        <v>#REF!</v>
      </c>
      <c r="O1331" s="31" t="e">
        <f>IF(AND($B1331=O$1),LOOKUP(9.99999999999999E+307,$O$2:O1330)+1,"")</f>
        <v>#REF!</v>
      </c>
      <c r="P1331" s="31" t="e">
        <f>IF(AND($B1331=P$1),LOOKUP(9.99999999999999E+307,$P$2:P1330)+1,"")</f>
        <v>#REF!</v>
      </c>
      <c r="Q1331" s="31" t="e">
        <f>IF(AND($B1331=Q$1),LOOKUP(9.99999999999999E+307,$Q$2:Q1330)+1,"")</f>
        <v>#REF!</v>
      </c>
      <c r="R1331" s="31">
        <f>IF(AND($B1331=R$1),LOOKUP(9.99999999999999E+307,$R$2:R1330)+1,"")</f>
        <v>1165</v>
      </c>
      <c r="S1331" s="31">
        <f>IF(AND($B1331=S$1),LOOKUP(9.99999999999999E+307,$S$2:S1330)+1,"")</f>
        <v>1165</v>
      </c>
      <c r="T1331" s="265"/>
      <c r="U1331" s="265"/>
      <c r="V1331" s="265"/>
      <c r="AA1331" s="254" t="str">
        <f t="shared" si="146"/>
        <v/>
      </c>
      <c r="AB1331" s="254" t="str">
        <f t="shared" si="147"/>
        <v/>
      </c>
      <c r="AC1331" s="255">
        <f t="shared" si="143"/>
        <v>0</v>
      </c>
      <c r="AD1331" s="255">
        <f t="shared" si="144"/>
        <v>3836</v>
      </c>
      <c r="AE1331" s="256" t="str">
        <f t="shared" si="148"/>
        <v/>
      </c>
      <c r="AF1331" s="252" t="str">
        <f t="shared" si="149"/>
        <v>-</v>
      </c>
    </row>
    <row r="1332" spans="1:32" ht="20.149999999999999" customHeight="1" x14ac:dyDescent="0.75">
      <c r="A1332" s="31">
        <v>1330</v>
      </c>
      <c r="B1332" s="237"/>
      <c r="C1332" s="257"/>
      <c r="D1332" s="257"/>
      <c r="E1332" s="262"/>
      <c r="F1332" s="262"/>
      <c r="G1332" s="253" t="str">
        <f t="shared" si="145"/>
        <v/>
      </c>
      <c r="H1332" s="31" t="str">
        <f>IF(AND(B1332=H$1),LOOKUP(9.99999999999999E+307,$H$2:H1331)+1,"")</f>
        <v/>
      </c>
      <c r="I1332" s="31" t="str">
        <f>IF(AND(B1332=I$1),LOOKUP(9.99999999999999E+307,$I$2:I1331)+1,"")</f>
        <v/>
      </c>
      <c r="J1332" s="31">
        <f>IF(AND(B1332=J$1),LOOKUP(9.99999999999999E+307,$J$2:J1331)+1,"")</f>
        <v>1166</v>
      </c>
      <c r="K1332" s="31">
        <f>IF(AND(B1332=K$1),LOOKUP(9.99999999999999E+307,$K$2:K1331)+1,"")</f>
        <v>1166</v>
      </c>
      <c r="L1332" s="31">
        <f>IF(AND(B1332=L$1),LOOKUP(9.99999999999999E+307,$L$2:L1331)+1,"")</f>
        <v>1166</v>
      </c>
      <c r="M1332" s="31">
        <f>IF(AND(B1332=M$1),LOOKUP(9.99999999999999E+307,$M$2:M1331)+1,"")</f>
        <v>1166</v>
      </c>
      <c r="N1332" s="31" t="e">
        <f>IF(AND(B1332=N$1),LOOKUP(9.99999999999999E+307,$N$2:N1331)+1,"")</f>
        <v>#REF!</v>
      </c>
      <c r="O1332" s="31" t="e">
        <f>IF(AND($B1332=O$1),LOOKUP(9.99999999999999E+307,$O$2:O1331)+1,"")</f>
        <v>#REF!</v>
      </c>
      <c r="P1332" s="31" t="e">
        <f>IF(AND($B1332=P$1),LOOKUP(9.99999999999999E+307,$P$2:P1331)+1,"")</f>
        <v>#REF!</v>
      </c>
      <c r="Q1332" s="31" t="e">
        <f>IF(AND($B1332=Q$1),LOOKUP(9.99999999999999E+307,$Q$2:Q1331)+1,"")</f>
        <v>#REF!</v>
      </c>
      <c r="R1332" s="31">
        <f>IF(AND($B1332=R$1),LOOKUP(9.99999999999999E+307,$R$2:R1331)+1,"")</f>
        <v>1166</v>
      </c>
      <c r="S1332" s="31">
        <f>IF(AND($B1332=S$1),LOOKUP(9.99999999999999E+307,$S$2:S1331)+1,"")</f>
        <v>1166</v>
      </c>
      <c r="T1332" s="265"/>
      <c r="U1332" s="265"/>
      <c r="V1332" s="265"/>
      <c r="AA1332" s="254" t="str">
        <f t="shared" si="146"/>
        <v/>
      </c>
      <c r="AB1332" s="254" t="str">
        <f t="shared" si="147"/>
        <v/>
      </c>
      <c r="AC1332" s="255">
        <f t="shared" si="143"/>
        <v>0</v>
      </c>
      <c r="AD1332" s="255">
        <f t="shared" si="144"/>
        <v>3836</v>
      </c>
      <c r="AE1332" s="256" t="str">
        <f t="shared" si="148"/>
        <v/>
      </c>
      <c r="AF1332" s="252" t="str">
        <f t="shared" si="149"/>
        <v>-</v>
      </c>
    </row>
    <row r="1333" spans="1:32" ht="20.149999999999999" customHeight="1" x14ac:dyDescent="0.75">
      <c r="A1333" s="31">
        <v>1331</v>
      </c>
      <c r="B1333" s="237"/>
      <c r="C1333" s="257"/>
      <c r="D1333" s="257"/>
      <c r="E1333" s="262"/>
      <c r="F1333" s="262"/>
      <c r="G1333" s="253" t="str">
        <f t="shared" si="145"/>
        <v/>
      </c>
      <c r="H1333" s="31" t="str">
        <f>IF(AND(B1333=H$1),LOOKUP(9.99999999999999E+307,$H$2:H1332)+1,"")</f>
        <v/>
      </c>
      <c r="I1333" s="31" t="str">
        <f>IF(AND(B1333=I$1),LOOKUP(9.99999999999999E+307,$I$2:I1332)+1,"")</f>
        <v/>
      </c>
      <c r="J1333" s="31">
        <f>IF(AND(B1333=J$1),LOOKUP(9.99999999999999E+307,$J$2:J1332)+1,"")</f>
        <v>1167</v>
      </c>
      <c r="K1333" s="31">
        <f>IF(AND(B1333=K$1),LOOKUP(9.99999999999999E+307,$K$2:K1332)+1,"")</f>
        <v>1167</v>
      </c>
      <c r="L1333" s="31">
        <f>IF(AND(B1333=L$1),LOOKUP(9.99999999999999E+307,$L$2:L1332)+1,"")</f>
        <v>1167</v>
      </c>
      <c r="M1333" s="31">
        <f>IF(AND(B1333=M$1),LOOKUP(9.99999999999999E+307,$M$2:M1332)+1,"")</f>
        <v>1167</v>
      </c>
      <c r="N1333" s="31" t="e">
        <f>IF(AND(B1333=N$1),LOOKUP(9.99999999999999E+307,$N$2:N1332)+1,"")</f>
        <v>#REF!</v>
      </c>
      <c r="O1333" s="31" t="e">
        <f>IF(AND($B1333=O$1),LOOKUP(9.99999999999999E+307,$O$2:O1332)+1,"")</f>
        <v>#REF!</v>
      </c>
      <c r="P1333" s="31" t="e">
        <f>IF(AND($B1333=P$1),LOOKUP(9.99999999999999E+307,$P$2:P1332)+1,"")</f>
        <v>#REF!</v>
      </c>
      <c r="Q1333" s="31" t="e">
        <f>IF(AND($B1333=Q$1),LOOKUP(9.99999999999999E+307,$Q$2:Q1332)+1,"")</f>
        <v>#REF!</v>
      </c>
      <c r="R1333" s="31">
        <f>IF(AND($B1333=R$1),LOOKUP(9.99999999999999E+307,$R$2:R1332)+1,"")</f>
        <v>1167</v>
      </c>
      <c r="S1333" s="31">
        <f>IF(AND($B1333=S$1),LOOKUP(9.99999999999999E+307,$S$2:S1332)+1,"")</f>
        <v>1167</v>
      </c>
      <c r="T1333" s="265"/>
      <c r="U1333" s="265"/>
      <c r="V1333" s="265"/>
      <c r="AA1333" s="254" t="str">
        <f t="shared" si="146"/>
        <v/>
      </c>
      <c r="AB1333" s="254" t="str">
        <f t="shared" si="147"/>
        <v/>
      </c>
      <c r="AC1333" s="255">
        <f t="shared" si="143"/>
        <v>0</v>
      </c>
      <c r="AD1333" s="255">
        <f t="shared" si="144"/>
        <v>3836</v>
      </c>
      <c r="AE1333" s="256" t="str">
        <f t="shared" si="148"/>
        <v/>
      </c>
      <c r="AF1333" s="252" t="str">
        <f t="shared" si="149"/>
        <v>-</v>
      </c>
    </row>
    <row r="1334" spans="1:32" ht="20.149999999999999" customHeight="1" x14ac:dyDescent="0.75">
      <c r="A1334" s="31">
        <v>1332</v>
      </c>
      <c r="B1334" s="237"/>
      <c r="C1334" s="257"/>
      <c r="D1334" s="257"/>
      <c r="E1334" s="262"/>
      <c r="F1334" s="262"/>
      <c r="G1334" s="253" t="str">
        <f t="shared" si="145"/>
        <v/>
      </c>
      <c r="H1334" s="31" t="str">
        <f>IF(AND(B1334=H$1),LOOKUP(9.99999999999999E+307,$H$2:H1333)+1,"")</f>
        <v/>
      </c>
      <c r="I1334" s="31" t="str">
        <f>IF(AND(B1334=I$1),LOOKUP(9.99999999999999E+307,$I$2:I1333)+1,"")</f>
        <v/>
      </c>
      <c r="J1334" s="31">
        <f>IF(AND(B1334=J$1),LOOKUP(9.99999999999999E+307,$J$2:J1333)+1,"")</f>
        <v>1168</v>
      </c>
      <c r="K1334" s="31">
        <f>IF(AND(B1334=K$1),LOOKUP(9.99999999999999E+307,$K$2:K1333)+1,"")</f>
        <v>1168</v>
      </c>
      <c r="L1334" s="31">
        <f>IF(AND(B1334=L$1),LOOKUP(9.99999999999999E+307,$L$2:L1333)+1,"")</f>
        <v>1168</v>
      </c>
      <c r="M1334" s="31">
        <f>IF(AND(B1334=M$1),LOOKUP(9.99999999999999E+307,$M$2:M1333)+1,"")</f>
        <v>1168</v>
      </c>
      <c r="N1334" s="31" t="e">
        <f>IF(AND(B1334=N$1),LOOKUP(9.99999999999999E+307,$N$2:N1333)+1,"")</f>
        <v>#REF!</v>
      </c>
      <c r="O1334" s="31" t="e">
        <f>IF(AND($B1334=O$1),LOOKUP(9.99999999999999E+307,$O$2:O1333)+1,"")</f>
        <v>#REF!</v>
      </c>
      <c r="P1334" s="31" t="e">
        <f>IF(AND($B1334=P$1),LOOKUP(9.99999999999999E+307,$P$2:P1333)+1,"")</f>
        <v>#REF!</v>
      </c>
      <c r="Q1334" s="31" t="e">
        <f>IF(AND($B1334=Q$1),LOOKUP(9.99999999999999E+307,$Q$2:Q1333)+1,"")</f>
        <v>#REF!</v>
      </c>
      <c r="R1334" s="31">
        <f>IF(AND($B1334=R$1),LOOKUP(9.99999999999999E+307,$R$2:R1333)+1,"")</f>
        <v>1168</v>
      </c>
      <c r="S1334" s="31">
        <f>IF(AND($B1334=S$1),LOOKUP(9.99999999999999E+307,$S$2:S1333)+1,"")</f>
        <v>1168</v>
      </c>
      <c r="T1334" s="265"/>
      <c r="U1334" s="265"/>
      <c r="V1334" s="265"/>
      <c r="AA1334" s="254" t="str">
        <f t="shared" si="146"/>
        <v/>
      </c>
      <c r="AB1334" s="254" t="str">
        <f t="shared" si="147"/>
        <v/>
      </c>
      <c r="AC1334" s="255">
        <f t="shared" si="143"/>
        <v>0</v>
      </c>
      <c r="AD1334" s="255">
        <f t="shared" si="144"/>
        <v>3836</v>
      </c>
      <c r="AE1334" s="256" t="str">
        <f t="shared" si="148"/>
        <v/>
      </c>
      <c r="AF1334" s="252" t="str">
        <f t="shared" si="149"/>
        <v>-</v>
      </c>
    </row>
    <row r="1335" spans="1:32" ht="20.149999999999999" customHeight="1" x14ac:dyDescent="0.75">
      <c r="A1335" s="31">
        <v>1333</v>
      </c>
      <c r="B1335" s="237"/>
      <c r="C1335" s="257"/>
      <c r="D1335" s="257"/>
      <c r="E1335" s="262"/>
      <c r="F1335" s="262"/>
      <c r="G1335" s="253" t="str">
        <f t="shared" si="145"/>
        <v/>
      </c>
      <c r="H1335" s="31" t="str">
        <f>IF(AND(B1335=H$1),LOOKUP(9.99999999999999E+307,$H$2:H1334)+1,"")</f>
        <v/>
      </c>
      <c r="I1335" s="31" t="str">
        <f>IF(AND(B1335=I$1),LOOKUP(9.99999999999999E+307,$I$2:I1334)+1,"")</f>
        <v/>
      </c>
      <c r="J1335" s="31">
        <f>IF(AND(B1335=J$1),LOOKUP(9.99999999999999E+307,$J$2:J1334)+1,"")</f>
        <v>1169</v>
      </c>
      <c r="K1335" s="31">
        <f>IF(AND(B1335=K$1),LOOKUP(9.99999999999999E+307,$K$2:K1334)+1,"")</f>
        <v>1169</v>
      </c>
      <c r="L1335" s="31">
        <f>IF(AND(B1335=L$1),LOOKUP(9.99999999999999E+307,$L$2:L1334)+1,"")</f>
        <v>1169</v>
      </c>
      <c r="M1335" s="31">
        <f>IF(AND(B1335=M$1),LOOKUP(9.99999999999999E+307,$M$2:M1334)+1,"")</f>
        <v>1169</v>
      </c>
      <c r="N1335" s="31" t="e">
        <f>IF(AND(B1335=N$1),LOOKUP(9.99999999999999E+307,$N$2:N1334)+1,"")</f>
        <v>#REF!</v>
      </c>
      <c r="O1335" s="31" t="e">
        <f>IF(AND($B1335=O$1),LOOKUP(9.99999999999999E+307,$O$2:O1334)+1,"")</f>
        <v>#REF!</v>
      </c>
      <c r="P1335" s="31" t="e">
        <f>IF(AND($B1335=P$1),LOOKUP(9.99999999999999E+307,$P$2:P1334)+1,"")</f>
        <v>#REF!</v>
      </c>
      <c r="Q1335" s="31" t="e">
        <f>IF(AND($B1335=Q$1),LOOKUP(9.99999999999999E+307,$Q$2:Q1334)+1,"")</f>
        <v>#REF!</v>
      </c>
      <c r="R1335" s="31">
        <f>IF(AND($B1335=R$1),LOOKUP(9.99999999999999E+307,$R$2:R1334)+1,"")</f>
        <v>1169</v>
      </c>
      <c r="S1335" s="31">
        <f>IF(AND($B1335=S$1),LOOKUP(9.99999999999999E+307,$S$2:S1334)+1,"")</f>
        <v>1169</v>
      </c>
      <c r="T1335" s="265"/>
      <c r="U1335" s="265"/>
      <c r="V1335" s="265"/>
      <c r="AA1335" s="254" t="str">
        <f t="shared" si="146"/>
        <v/>
      </c>
      <c r="AB1335" s="254" t="str">
        <f t="shared" si="147"/>
        <v/>
      </c>
      <c r="AC1335" s="255">
        <f t="shared" si="143"/>
        <v>0</v>
      </c>
      <c r="AD1335" s="255">
        <f t="shared" si="144"/>
        <v>3836</v>
      </c>
      <c r="AE1335" s="256" t="str">
        <f t="shared" si="148"/>
        <v/>
      </c>
      <c r="AF1335" s="252" t="str">
        <f t="shared" si="149"/>
        <v>-</v>
      </c>
    </row>
    <row r="1336" spans="1:32" ht="20.149999999999999" customHeight="1" x14ac:dyDescent="0.75">
      <c r="A1336" s="31">
        <v>1334</v>
      </c>
      <c r="B1336" s="237"/>
      <c r="C1336" s="257"/>
      <c r="D1336" s="257"/>
      <c r="E1336" s="262"/>
      <c r="F1336" s="262"/>
      <c r="G1336" s="253" t="str">
        <f t="shared" si="145"/>
        <v/>
      </c>
      <c r="H1336" s="31" t="str">
        <f>IF(AND(B1336=H$1),LOOKUP(9.99999999999999E+307,$H$2:H1335)+1,"")</f>
        <v/>
      </c>
      <c r="I1336" s="31" t="str">
        <f>IF(AND(B1336=I$1),LOOKUP(9.99999999999999E+307,$I$2:I1335)+1,"")</f>
        <v/>
      </c>
      <c r="J1336" s="31">
        <f>IF(AND(B1336=J$1),LOOKUP(9.99999999999999E+307,$J$2:J1335)+1,"")</f>
        <v>1170</v>
      </c>
      <c r="K1336" s="31">
        <f>IF(AND(B1336=K$1),LOOKUP(9.99999999999999E+307,$K$2:K1335)+1,"")</f>
        <v>1170</v>
      </c>
      <c r="L1336" s="31">
        <f>IF(AND(B1336=L$1),LOOKUP(9.99999999999999E+307,$L$2:L1335)+1,"")</f>
        <v>1170</v>
      </c>
      <c r="M1336" s="31">
        <f>IF(AND(B1336=M$1),LOOKUP(9.99999999999999E+307,$M$2:M1335)+1,"")</f>
        <v>1170</v>
      </c>
      <c r="N1336" s="31" t="e">
        <f>IF(AND(B1336=N$1),LOOKUP(9.99999999999999E+307,$N$2:N1335)+1,"")</f>
        <v>#REF!</v>
      </c>
      <c r="O1336" s="31" t="e">
        <f>IF(AND($B1336=O$1),LOOKUP(9.99999999999999E+307,$O$2:O1335)+1,"")</f>
        <v>#REF!</v>
      </c>
      <c r="P1336" s="31" t="e">
        <f>IF(AND($B1336=P$1),LOOKUP(9.99999999999999E+307,$P$2:P1335)+1,"")</f>
        <v>#REF!</v>
      </c>
      <c r="Q1336" s="31" t="e">
        <f>IF(AND($B1336=Q$1),LOOKUP(9.99999999999999E+307,$Q$2:Q1335)+1,"")</f>
        <v>#REF!</v>
      </c>
      <c r="R1336" s="31">
        <f>IF(AND($B1336=R$1),LOOKUP(9.99999999999999E+307,$R$2:R1335)+1,"")</f>
        <v>1170</v>
      </c>
      <c r="S1336" s="31">
        <f>IF(AND($B1336=S$1),LOOKUP(9.99999999999999E+307,$S$2:S1335)+1,"")</f>
        <v>1170</v>
      </c>
      <c r="T1336" s="265"/>
      <c r="U1336" s="265"/>
      <c r="V1336" s="265"/>
      <c r="AA1336" s="254" t="str">
        <f t="shared" si="146"/>
        <v/>
      </c>
      <c r="AB1336" s="254" t="str">
        <f t="shared" si="147"/>
        <v/>
      </c>
      <c r="AC1336" s="255">
        <f t="shared" si="143"/>
        <v>0</v>
      </c>
      <c r="AD1336" s="255">
        <f t="shared" si="144"/>
        <v>3836</v>
      </c>
      <c r="AE1336" s="256" t="str">
        <f t="shared" si="148"/>
        <v/>
      </c>
      <c r="AF1336" s="252" t="str">
        <f t="shared" si="149"/>
        <v>-</v>
      </c>
    </row>
    <row r="1337" spans="1:32" ht="20.149999999999999" customHeight="1" x14ac:dyDescent="0.75">
      <c r="A1337" s="31">
        <v>1335</v>
      </c>
      <c r="B1337" s="237"/>
      <c r="C1337" s="257"/>
      <c r="D1337" s="257"/>
      <c r="E1337" s="262"/>
      <c r="F1337" s="262"/>
      <c r="G1337" s="253" t="str">
        <f t="shared" si="145"/>
        <v/>
      </c>
      <c r="H1337" s="31" t="str">
        <f>IF(AND(B1337=H$1),LOOKUP(9.99999999999999E+307,$H$2:H1336)+1,"")</f>
        <v/>
      </c>
      <c r="I1337" s="31" t="str">
        <f>IF(AND(B1337=I$1),LOOKUP(9.99999999999999E+307,$I$2:I1336)+1,"")</f>
        <v/>
      </c>
      <c r="J1337" s="31">
        <f>IF(AND(B1337=J$1),LOOKUP(9.99999999999999E+307,$J$2:J1336)+1,"")</f>
        <v>1171</v>
      </c>
      <c r="K1337" s="31">
        <f>IF(AND(B1337=K$1),LOOKUP(9.99999999999999E+307,$K$2:K1336)+1,"")</f>
        <v>1171</v>
      </c>
      <c r="L1337" s="31">
        <f>IF(AND(B1337=L$1),LOOKUP(9.99999999999999E+307,$L$2:L1336)+1,"")</f>
        <v>1171</v>
      </c>
      <c r="M1337" s="31">
        <f>IF(AND(B1337=M$1),LOOKUP(9.99999999999999E+307,$M$2:M1336)+1,"")</f>
        <v>1171</v>
      </c>
      <c r="N1337" s="31" t="e">
        <f>IF(AND(B1337=N$1),LOOKUP(9.99999999999999E+307,$N$2:N1336)+1,"")</f>
        <v>#REF!</v>
      </c>
      <c r="O1337" s="31" t="e">
        <f>IF(AND($B1337=O$1),LOOKUP(9.99999999999999E+307,$O$2:O1336)+1,"")</f>
        <v>#REF!</v>
      </c>
      <c r="P1337" s="31" t="e">
        <f>IF(AND($B1337=P$1),LOOKUP(9.99999999999999E+307,$P$2:P1336)+1,"")</f>
        <v>#REF!</v>
      </c>
      <c r="Q1337" s="31" t="e">
        <f>IF(AND($B1337=Q$1),LOOKUP(9.99999999999999E+307,$Q$2:Q1336)+1,"")</f>
        <v>#REF!</v>
      </c>
      <c r="R1337" s="31">
        <f>IF(AND($B1337=R$1),LOOKUP(9.99999999999999E+307,$R$2:R1336)+1,"")</f>
        <v>1171</v>
      </c>
      <c r="S1337" s="31">
        <f>IF(AND($B1337=S$1),LOOKUP(9.99999999999999E+307,$S$2:S1336)+1,"")</f>
        <v>1171</v>
      </c>
      <c r="T1337" s="265"/>
      <c r="U1337" s="265"/>
      <c r="V1337" s="265"/>
      <c r="AA1337" s="254" t="str">
        <f t="shared" si="146"/>
        <v/>
      </c>
      <c r="AB1337" s="254" t="str">
        <f t="shared" si="147"/>
        <v/>
      </c>
      <c r="AC1337" s="255">
        <f t="shared" si="143"/>
        <v>0</v>
      </c>
      <c r="AD1337" s="255">
        <f t="shared" si="144"/>
        <v>3836</v>
      </c>
      <c r="AE1337" s="256" t="str">
        <f t="shared" si="148"/>
        <v/>
      </c>
      <c r="AF1337" s="252" t="str">
        <f t="shared" si="149"/>
        <v>-</v>
      </c>
    </row>
    <row r="1338" spans="1:32" ht="20.149999999999999" customHeight="1" x14ac:dyDescent="0.75">
      <c r="A1338" s="31">
        <v>1336</v>
      </c>
      <c r="B1338" s="237"/>
      <c r="C1338" s="257"/>
      <c r="D1338" s="257"/>
      <c r="E1338" s="262"/>
      <c r="F1338" s="262"/>
      <c r="G1338" s="253" t="str">
        <f t="shared" si="145"/>
        <v/>
      </c>
      <c r="H1338" s="31" t="str">
        <f>IF(AND(B1338=H$1),LOOKUP(9.99999999999999E+307,$H$2:H1337)+1,"")</f>
        <v/>
      </c>
      <c r="I1338" s="31" t="str">
        <f>IF(AND(B1338=I$1),LOOKUP(9.99999999999999E+307,$I$2:I1337)+1,"")</f>
        <v/>
      </c>
      <c r="J1338" s="31">
        <f>IF(AND(B1338=J$1),LOOKUP(9.99999999999999E+307,$J$2:J1337)+1,"")</f>
        <v>1172</v>
      </c>
      <c r="K1338" s="31">
        <f>IF(AND(B1338=K$1),LOOKUP(9.99999999999999E+307,$K$2:K1337)+1,"")</f>
        <v>1172</v>
      </c>
      <c r="L1338" s="31">
        <f>IF(AND(B1338=L$1),LOOKUP(9.99999999999999E+307,$L$2:L1337)+1,"")</f>
        <v>1172</v>
      </c>
      <c r="M1338" s="31">
        <f>IF(AND(B1338=M$1),LOOKUP(9.99999999999999E+307,$M$2:M1337)+1,"")</f>
        <v>1172</v>
      </c>
      <c r="N1338" s="31" t="e">
        <f>IF(AND(B1338=N$1),LOOKUP(9.99999999999999E+307,$N$2:N1337)+1,"")</f>
        <v>#REF!</v>
      </c>
      <c r="O1338" s="31" t="e">
        <f>IF(AND($B1338=O$1),LOOKUP(9.99999999999999E+307,$O$2:O1337)+1,"")</f>
        <v>#REF!</v>
      </c>
      <c r="P1338" s="31" t="e">
        <f>IF(AND($B1338=P$1),LOOKUP(9.99999999999999E+307,$P$2:P1337)+1,"")</f>
        <v>#REF!</v>
      </c>
      <c r="Q1338" s="31" t="e">
        <f>IF(AND($B1338=Q$1),LOOKUP(9.99999999999999E+307,$Q$2:Q1337)+1,"")</f>
        <v>#REF!</v>
      </c>
      <c r="R1338" s="31">
        <f>IF(AND($B1338=R$1),LOOKUP(9.99999999999999E+307,$R$2:R1337)+1,"")</f>
        <v>1172</v>
      </c>
      <c r="S1338" s="31">
        <f>IF(AND($B1338=S$1),LOOKUP(9.99999999999999E+307,$S$2:S1337)+1,"")</f>
        <v>1172</v>
      </c>
      <c r="T1338" s="265"/>
      <c r="U1338" s="265"/>
      <c r="V1338" s="265"/>
      <c r="AA1338" s="254" t="str">
        <f t="shared" si="146"/>
        <v/>
      </c>
      <c r="AB1338" s="254" t="str">
        <f t="shared" si="147"/>
        <v/>
      </c>
      <c r="AC1338" s="255">
        <f t="shared" si="143"/>
        <v>0</v>
      </c>
      <c r="AD1338" s="255">
        <f t="shared" si="144"/>
        <v>3836</v>
      </c>
      <c r="AE1338" s="256" t="str">
        <f t="shared" si="148"/>
        <v/>
      </c>
      <c r="AF1338" s="252" t="str">
        <f t="shared" si="149"/>
        <v>-</v>
      </c>
    </row>
    <row r="1339" spans="1:32" ht="20.149999999999999" customHeight="1" x14ac:dyDescent="0.75">
      <c r="A1339" s="31">
        <v>1337</v>
      </c>
      <c r="B1339" s="237"/>
      <c r="C1339" s="257"/>
      <c r="D1339" s="257"/>
      <c r="E1339" s="262"/>
      <c r="F1339" s="262"/>
      <c r="G1339" s="253" t="str">
        <f t="shared" si="145"/>
        <v/>
      </c>
      <c r="H1339" s="31" t="str">
        <f>IF(AND(B1339=H$1),LOOKUP(9.99999999999999E+307,$H$2:H1338)+1,"")</f>
        <v/>
      </c>
      <c r="I1339" s="31" t="str">
        <f>IF(AND(B1339=I$1),LOOKUP(9.99999999999999E+307,$I$2:I1338)+1,"")</f>
        <v/>
      </c>
      <c r="J1339" s="31">
        <f>IF(AND(B1339=J$1),LOOKUP(9.99999999999999E+307,$J$2:J1338)+1,"")</f>
        <v>1173</v>
      </c>
      <c r="K1339" s="31">
        <f>IF(AND(B1339=K$1),LOOKUP(9.99999999999999E+307,$K$2:K1338)+1,"")</f>
        <v>1173</v>
      </c>
      <c r="L1339" s="31">
        <f>IF(AND(B1339=L$1),LOOKUP(9.99999999999999E+307,$L$2:L1338)+1,"")</f>
        <v>1173</v>
      </c>
      <c r="M1339" s="31">
        <f>IF(AND(B1339=M$1),LOOKUP(9.99999999999999E+307,$M$2:M1338)+1,"")</f>
        <v>1173</v>
      </c>
      <c r="N1339" s="31" t="e">
        <f>IF(AND(B1339=N$1),LOOKUP(9.99999999999999E+307,$N$2:N1338)+1,"")</f>
        <v>#REF!</v>
      </c>
      <c r="O1339" s="31" t="e">
        <f>IF(AND($B1339=O$1),LOOKUP(9.99999999999999E+307,$O$2:O1338)+1,"")</f>
        <v>#REF!</v>
      </c>
      <c r="P1339" s="31" t="e">
        <f>IF(AND($B1339=P$1),LOOKUP(9.99999999999999E+307,$P$2:P1338)+1,"")</f>
        <v>#REF!</v>
      </c>
      <c r="Q1339" s="31" t="e">
        <f>IF(AND($B1339=Q$1),LOOKUP(9.99999999999999E+307,$Q$2:Q1338)+1,"")</f>
        <v>#REF!</v>
      </c>
      <c r="R1339" s="31">
        <f>IF(AND($B1339=R$1),LOOKUP(9.99999999999999E+307,$R$2:R1338)+1,"")</f>
        <v>1173</v>
      </c>
      <c r="S1339" s="31">
        <f>IF(AND($B1339=S$1),LOOKUP(9.99999999999999E+307,$S$2:S1338)+1,"")</f>
        <v>1173</v>
      </c>
      <c r="T1339" s="265"/>
      <c r="U1339" s="265"/>
      <c r="V1339" s="265"/>
      <c r="AA1339" s="254" t="str">
        <f t="shared" si="146"/>
        <v/>
      </c>
      <c r="AB1339" s="254" t="str">
        <f t="shared" si="147"/>
        <v/>
      </c>
      <c r="AC1339" s="255">
        <f t="shared" si="143"/>
        <v>0</v>
      </c>
      <c r="AD1339" s="255">
        <f t="shared" si="144"/>
        <v>3836</v>
      </c>
      <c r="AE1339" s="256" t="str">
        <f t="shared" si="148"/>
        <v/>
      </c>
      <c r="AF1339" s="252" t="str">
        <f t="shared" si="149"/>
        <v>-</v>
      </c>
    </row>
    <row r="1340" spans="1:32" ht="20.149999999999999" customHeight="1" x14ac:dyDescent="0.75">
      <c r="A1340" s="31">
        <v>1338</v>
      </c>
      <c r="B1340" s="237"/>
      <c r="C1340" s="257"/>
      <c r="D1340" s="257"/>
      <c r="E1340" s="262"/>
      <c r="F1340" s="262"/>
      <c r="G1340" s="253" t="str">
        <f t="shared" si="145"/>
        <v/>
      </c>
      <c r="H1340" s="31" t="str">
        <f>IF(AND(B1340=H$1),LOOKUP(9.99999999999999E+307,$H$2:H1339)+1,"")</f>
        <v/>
      </c>
      <c r="I1340" s="31" t="str">
        <f>IF(AND(B1340=I$1),LOOKUP(9.99999999999999E+307,$I$2:I1339)+1,"")</f>
        <v/>
      </c>
      <c r="J1340" s="31">
        <f>IF(AND(B1340=J$1),LOOKUP(9.99999999999999E+307,$J$2:J1339)+1,"")</f>
        <v>1174</v>
      </c>
      <c r="K1340" s="31">
        <f>IF(AND(B1340=K$1),LOOKUP(9.99999999999999E+307,$K$2:K1339)+1,"")</f>
        <v>1174</v>
      </c>
      <c r="L1340" s="31">
        <f>IF(AND(B1340=L$1),LOOKUP(9.99999999999999E+307,$L$2:L1339)+1,"")</f>
        <v>1174</v>
      </c>
      <c r="M1340" s="31">
        <f>IF(AND(B1340=M$1),LOOKUP(9.99999999999999E+307,$M$2:M1339)+1,"")</f>
        <v>1174</v>
      </c>
      <c r="N1340" s="31" t="e">
        <f>IF(AND(B1340=N$1),LOOKUP(9.99999999999999E+307,$N$2:N1339)+1,"")</f>
        <v>#REF!</v>
      </c>
      <c r="O1340" s="31" t="e">
        <f>IF(AND($B1340=O$1),LOOKUP(9.99999999999999E+307,$O$2:O1339)+1,"")</f>
        <v>#REF!</v>
      </c>
      <c r="P1340" s="31" t="e">
        <f>IF(AND($B1340=P$1),LOOKUP(9.99999999999999E+307,$P$2:P1339)+1,"")</f>
        <v>#REF!</v>
      </c>
      <c r="Q1340" s="31" t="e">
        <f>IF(AND($B1340=Q$1),LOOKUP(9.99999999999999E+307,$Q$2:Q1339)+1,"")</f>
        <v>#REF!</v>
      </c>
      <c r="R1340" s="31">
        <f>IF(AND($B1340=R$1),LOOKUP(9.99999999999999E+307,$R$2:R1339)+1,"")</f>
        <v>1174</v>
      </c>
      <c r="S1340" s="31">
        <f>IF(AND($B1340=S$1),LOOKUP(9.99999999999999E+307,$S$2:S1339)+1,"")</f>
        <v>1174</v>
      </c>
      <c r="T1340" s="265"/>
      <c r="U1340" s="265"/>
      <c r="V1340" s="265"/>
      <c r="AA1340" s="254" t="str">
        <f t="shared" si="146"/>
        <v/>
      </c>
      <c r="AB1340" s="254" t="str">
        <f t="shared" si="147"/>
        <v/>
      </c>
      <c r="AC1340" s="255">
        <f t="shared" si="143"/>
        <v>0</v>
      </c>
      <c r="AD1340" s="255">
        <f t="shared" si="144"/>
        <v>3836</v>
      </c>
      <c r="AE1340" s="256" t="str">
        <f t="shared" si="148"/>
        <v/>
      </c>
      <c r="AF1340" s="252" t="str">
        <f t="shared" si="149"/>
        <v>-</v>
      </c>
    </row>
    <row r="1341" spans="1:32" ht="20.149999999999999" customHeight="1" x14ac:dyDescent="0.75">
      <c r="A1341" s="31">
        <v>1339</v>
      </c>
      <c r="B1341" s="237"/>
      <c r="C1341" s="257"/>
      <c r="D1341" s="257"/>
      <c r="E1341" s="262"/>
      <c r="F1341" s="262"/>
      <c r="G1341" s="253" t="str">
        <f t="shared" si="145"/>
        <v/>
      </c>
      <c r="H1341" s="31" t="str">
        <f>IF(AND(B1341=H$1),LOOKUP(9.99999999999999E+307,$H$2:H1340)+1,"")</f>
        <v/>
      </c>
      <c r="I1341" s="31" t="str">
        <f>IF(AND(B1341=I$1),LOOKUP(9.99999999999999E+307,$I$2:I1340)+1,"")</f>
        <v/>
      </c>
      <c r="J1341" s="31">
        <f>IF(AND(B1341=J$1),LOOKUP(9.99999999999999E+307,$J$2:J1340)+1,"")</f>
        <v>1175</v>
      </c>
      <c r="K1341" s="31">
        <f>IF(AND(B1341=K$1),LOOKUP(9.99999999999999E+307,$K$2:K1340)+1,"")</f>
        <v>1175</v>
      </c>
      <c r="L1341" s="31">
        <f>IF(AND(B1341=L$1),LOOKUP(9.99999999999999E+307,$L$2:L1340)+1,"")</f>
        <v>1175</v>
      </c>
      <c r="M1341" s="31">
        <f>IF(AND(B1341=M$1),LOOKUP(9.99999999999999E+307,$M$2:M1340)+1,"")</f>
        <v>1175</v>
      </c>
      <c r="N1341" s="31" t="e">
        <f>IF(AND(B1341=N$1),LOOKUP(9.99999999999999E+307,$N$2:N1340)+1,"")</f>
        <v>#REF!</v>
      </c>
      <c r="O1341" s="31" t="e">
        <f>IF(AND($B1341=O$1),LOOKUP(9.99999999999999E+307,$O$2:O1340)+1,"")</f>
        <v>#REF!</v>
      </c>
      <c r="P1341" s="31" t="e">
        <f>IF(AND($B1341=P$1),LOOKUP(9.99999999999999E+307,$P$2:P1340)+1,"")</f>
        <v>#REF!</v>
      </c>
      <c r="Q1341" s="31" t="e">
        <f>IF(AND($B1341=Q$1),LOOKUP(9.99999999999999E+307,$Q$2:Q1340)+1,"")</f>
        <v>#REF!</v>
      </c>
      <c r="R1341" s="31">
        <f>IF(AND($B1341=R$1),LOOKUP(9.99999999999999E+307,$R$2:R1340)+1,"")</f>
        <v>1175</v>
      </c>
      <c r="S1341" s="31">
        <f>IF(AND($B1341=S$1),LOOKUP(9.99999999999999E+307,$S$2:S1340)+1,"")</f>
        <v>1175</v>
      </c>
      <c r="T1341" s="265"/>
      <c r="U1341" s="265"/>
      <c r="V1341" s="265"/>
      <c r="AA1341" s="254" t="str">
        <f t="shared" si="146"/>
        <v/>
      </c>
      <c r="AB1341" s="254" t="str">
        <f t="shared" si="147"/>
        <v/>
      </c>
      <c r="AC1341" s="255">
        <f t="shared" si="143"/>
        <v>0</v>
      </c>
      <c r="AD1341" s="255">
        <f t="shared" si="144"/>
        <v>3836</v>
      </c>
      <c r="AE1341" s="256" t="str">
        <f t="shared" si="148"/>
        <v/>
      </c>
      <c r="AF1341" s="252" t="str">
        <f t="shared" si="149"/>
        <v>-</v>
      </c>
    </row>
    <row r="1342" spans="1:32" ht="20.149999999999999" customHeight="1" x14ac:dyDescent="0.75">
      <c r="A1342" s="31">
        <v>1340</v>
      </c>
      <c r="B1342" s="237"/>
      <c r="C1342" s="257"/>
      <c r="D1342" s="257"/>
      <c r="E1342" s="262"/>
      <c r="F1342" s="262"/>
      <c r="G1342" s="253" t="str">
        <f t="shared" si="145"/>
        <v/>
      </c>
      <c r="H1342" s="31" t="str">
        <f>IF(AND(B1342=H$1),LOOKUP(9.99999999999999E+307,$H$2:H1341)+1,"")</f>
        <v/>
      </c>
      <c r="I1342" s="31" t="str">
        <f>IF(AND(B1342=I$1),LOOKUP(9.99999999999999E+307,$I$2:I1341)+1,"")</f>
        <v/>
      </c>
      <c r="J1342" s="31">
        <f>IF(AND(B1342=J$1),LOOKUP(9.99999999999999E+307,$J$2:J1341)+1,"")</f>
        <v>1176</v>
      </c>
      <c r="K1342" s="31">
        <f>IF(AND(B1342=K$1),LOOKUP(9.99999999999999E+307,$K$2:K1341)+1,"")</f>
        <v>1176</v>
      </c>
      <c r="L1342" s="31">
        <f>IF(AND(B1342=L$1),LOOKUP(9.99999999999999E+307,$L$2:L1341)+1,"")</f>
        <v>1176</v>
      </c>
      <c r="M1342" s="31">
        <f>IF(AND(B1342=M$1),LOOKUP(9.99999999999999E+307,$M$2:M1341)+1,"")</f>
        <v>1176</v>
      </c>
      <c r="N1342" s="31" t="e">
        <f>IF(AND(B1342=N$1),LOOKUP(9.99999999999999E+307,$N$2:N1341)+1,"")</f>
        <v>#REF!</v>
      </c>
      <c r="O1342" s="31" t="e">
        <f>IF(AND($B1342=O$1),LOOKUP(9.99999999999999E+307,$O$2:O1341)+1,"")</f>
        <v>#REF!</v>
      </c>
      <c r="P1342" s="31" t="e">
        <f>IF(AND($B1342=P$1),LOOKUP(9.99999999999999E+307,$P$2:P1341)+1,"")</f>
        <v>#REF!</v>
      </c>
      <c r="Q1342" s="31" t="e">
        <f>IF(AND($B1342=Q$1),LOOKUP(9.99999999999999E+307,$Q$2:Q1341)+1,"")</f>
        <v>#REF!</v>
      </c>
      <c r="R1342" s="31">
        <f>IF(AND($B1342=R$1),LOOKUP(9.99999999999999E+307,$R$2:R1341)+1,"")</f>
        <v>1176</v>
      </c>
      <c r="S1342" s="31">
        <f>IF(AND($B1342=S$1),LOOKUP(9.99999999999999E+307,$S$2:S1341)+1,"")</f>
        <v>1176</v>
      </c>
      <c r="T1342" s="265"/>
      <c r="U1342" s="265"/>
      <c r="V1342" s="265"/>
      <c r="AA1342" s="254" t="str">
        <f t="shared" si="146"/>
        <v/>
      </c>
      <c r="AB1342" s="254" t="str">
        <f t="shared" si="147"/>
        <v/>
      </c>
      <c r="AC1342" s="255">
        <f t="shared" si="143"/>
        <v>0</v>
      </c>
      <c r="AD1342" s="255">
        <f t="shared" si="144"/>
        <v>3836</v>
      </c>
      <c r="AE1342" s="256" t="str">
        <f t="shared" si="148"/>
        <v/>
      </c>
      <c r="AF1342" s="252" t="str">
        <f t="shared" si="149"/>
        <v>-</v>
      </c>
    </row>
    <row r="1343" spans="1:32" ht="20.149999999999999" customHeight="1" x14ac:dyDescent="0.75">
      <c r="A1343" s="31">
        <v>1341</v>
      </c>
      <c r="B1343" s="237"/>
      <c r="C1343" s="257"/>
      <c r="D1343" s="257"/>
      <c r="E1343" s="262"/>
      <c r="F1343" s="262"/>
      <c r="G1343" s="253" t="str">
        <f t="shared" si="145"/>
        <v/>
      </c>
      <c r="H1343" s="31" t="str">
        <f>IF(AND(B1343=H$1),LOOKUP(9.99999999999999E+307,$H$2:H1342)+1,"")</f>
        <v/>
      </c>
      <c r="I1343" s="31" t="str">
        <f>IF(AND(B1343=I$1),LOOKUP(9.99999999999999E+307,$I$2:I1342)+1,"")</f>
        <v/>
      </c>
      <c r="J1343" s="31">
        <f>IF(AND(B1343=J$1),LOOKUP(9.99999999999999E+307,$J$2:J1342)+1,"")</f>
        <v>1177</v>
      </c>
      <c r="K1343" s="31">
        <f>IF(AND(B1343=K$1),LOOKUP(9.99999999999999E+307,$K$2:K1342)+1,"")</f>
        <v>1177</v>
      </c>
      <c r="L1343" s="31">
        <f>IF(AND(B1343=L$1),LOOKUP(9.99999999999999E+307,$L$2:L1342)+1,"")</f>
        <v>1177</v>
      </c>
      <c r="M1343" s="31">
        <f>IF(AND(B1343=M$1),LOOKUP(9.99999999999999E+307,$M$2:M1342)+1,"")</f>
        <v>1177</v>
      </c>
      <c r="N1343" s="31" t="e">
        <f>IF(AND(B1343=N$1),LOOKUP(9.99999999999999E+307,$N$2:N1342)+1,"")</f>
        <v>#REF!</v>
      </c>
      <c r="O1343" s="31" t="e">
        <f>IF(AND($B1343=O$1),LOOKUP(9.99999999999999E+307,$O$2:O1342)+1,"")</f>
        <v>#REF!</v>
      </c>
      <c r="P1343" s="31" t="e">
        <f>IF(AND($B1343=P$1),LOOKUP(9.99999999999999E+307,$P$2:P1342)+1,"")</f>
        <v>#REF!</v>
      </c>
      <c r="Q1343" s="31" t="e">
        <f>IF(AND($B1343=Q$1),LOOKUP(9.99999999999999E+307,$Q$2:Q1342)+1,"")</f>
        <v>#REF!</v>
      </c>
      <c r="R1343" s="31">
        <f>IF(AND($B1343=R$1),LOOKUP(9.99999999999999E+307,$R$2:R1342)+1,"")</f>
        <v>1177</v>
      </c>
      <c r="S1343" s="31">
        <f>IF(AND($B1343=S$1),LOOKUP(9.99999999999999E+307,$S$2:S1342)+1,"")</f>
        <v>1177</v>
      </c>
      <c r="T1343" s="265"/>
      <c r="U1343" s="265"/>
      <c r="V1343" s="265"/>
      <c r="AA1343" s="254" t="str">
        <f t="shared" si="146"/>
        <v/>
      </c>
      <c r="AB1343" s="254" t="str">
        <f t="shared" si="147"/>
        <v/>
      </c>
      <c r="AC1343" s="255">
        <f t="shared" si="143"/>
        <v>0</v>
      </c>
      <c r="AD1343" s="255">
        <f t="shared" si="144"/>
        <v>3836</v>
      </c>
      <c r="AE1343" s="256" t="str">
        <f t="shared" si="148"/>
        <v/>
      </c>
      <c r="AF1343" s="252" t="str">
        <f t="shared" si="149"/>
        <v>-</v>
      </c>
    </row>
    <row r="1344" spans="1:32" ht="20.149999999999999" customHeight="1" x14ac:dyDescent="0.75">
      <c r="A1344" s="31">
        <v>1342</v>
      </c>
      <c r="B1344" s="237"/>
      <c r="C1344" s="257"/>
      <c r="D1344" s="257"/>
      <c r="E1344" s="262"/>
      <c r="F1344" s="262"/>
      <c r="G1344" s="253" t="str">
        <f t="shared" si="145"/>
        <v/>
      </c>
      <c r="H1344" s="31" t="str">
        <f>IF(AND(B1344=H$1),LOOKUP(9.99999999999999E+307,$H$2:H1343)+1,"")</f>
        <v/>
      </c>
      <c r="I1344" s="31" t="str">
        <f>IF(AND(B1344=I$1),LOOKUP(9.99999999999999E+307,$I$2:I1343)+1,"")</f>
        <v/>
      </c>
      <c r="J1344" s="31">
        <f>IF(AND(B1344=J$1),LOOKUP(9.99999999999999E+307,$J$2:J1343)+1,"")</f>
        <v>1178</v>
      </c>
      <c r="K1344" s="31">
        <f>IF(AND(B1344=K$1),LOOKUP(9.99999999999999E+307,$K$2:K1343)+1,"")</f>
        <v>1178</v>
      </c>
      <c r="L1344" s="31">
        <f>IF(AND(B1344=L$1),LOOKUP(9.99999999999999E+307,$L$2:L1343)+1,"")</f>
        <v>1178</v>
      </c>
      <c r="M1344" s="31">
        <f>IF(AND(B1344=M$1),LOOKUP(9.99999999999999E+307,$M$2:M1343)+1,"")</f>
        <v>1178</v>
      </c>
      <c r="N1344" s="31" t="e">
        <f>IF(AND(B1344=N$1),LOOKUP(9.99999999999999E+307,$N$2:N1343)+1,"")</f>
        <v>#REF!</v>
      </c>
      <c r="O1344" s="31" t="e">
        <f>IF(AND($B1344=O$1),LOOKUP(9.99999999999999E+307,$O$2:O1343)+1,"")</f>
        <v>#REF!</v>
      </c>
      <c r="P1344" s="31" t="e">
        <f>IF(AND($B1344=P$1),LOOKUP(9.99999999999999E+307,$P$2:P1343)+1,"")</f>
        <v>#REF!</v>
      </c>
      <c r="Q1344" s="31" t="e">
        <f>IF(AND($B1344=Q$1),LOOKUP(9.99999999999999E+307,$Q$2:Q1343)+1,"")</f>
        <v>#REF!</v>
      </c>
      <c r="R1344" s="31">
        <f>IF(AND($B1344=R$1),LOOKUP(9.99999999999999E+307,$R$2:R1343)+1,"")</f>
        <v>1178</v>
      </c>
      <c r="S1344" s="31">
        <f>IF(AND($B1344=S$1),LOOKUP(9.99999999999999E+307,$S$2:S1343)+1,"")</f>
        <v>1178</v>
      </c>
      <c r="T1344" s="265"/>
      <c r="U1344" s="265"/>
      <c r="V1344" s="265"/>
      <c r="AA1344" s="254" t="str">
        <f t="shared" si="146"/>
        <v/>
      </c>
      <c r="AB1344" s="254" t="str">
        <f t="shared" si="147"/>
        <v/>
      </c>
      <c r="AC1344" s="255">
        <f t="shared" si="143"/>
        <v>0</v>
      </c>
      <c r="AD1344" s="255">
        <f t="shared" si="144"/>
        <v>3836</v>
      </c>
      <c r="AE1344" s="256" t="str">
        <f t="shared" si="148"/>
        <v/>
      </c>
      <c r="AF1344" s="252" t="str">
        <f t="shared" si="149"/>
        <v>-</v>
      </c>
    </row>
    <row r="1345" spans="1:32" ht="20.149999999999999" customHeight="1" x14ac:dyDescent="0.75">
      <c r="A1345" s="31">
        <v>1343</v>
      </c>
      <c r="B1345" s="237"/>
      <c r="C1345" s="257"/>
      <c r="D1345" s="257"/>
      <c r="E1345" s="262"/>
      <c r="F1345" s="262"/>
      <c r="G1345" s="253" t="str">
        <f t="shared" si="145"/>
        <v/>
      </c>
      <c r="H1345" s="31" t="str">
        <f>IF(AND(B1345=H$1),LOOKUP(9.99999999999999E+307,$H$2:H1344)+1,"")</f>
        <v/>
      </c>
      <c r="I1345" s="31" t="str">
        <f>IF(AND(B1345=I$1),LOOKUP(9.99999999999999E+307,$I$2:I1344)+1,"")</f>
        <v/>
      </c>
      <c r="J1345" s="31">
        <f>IF(AND(B1345=J$1),LOOKUP(9.99999999999999E+307,$J$2:J1344)+1,"")</f>
        <v>1179</v>
      </c>
      <c r="K1345" s="31">
        <f>IF(AND(B1345=K$1),LOOKUP(9.99999999999999E+307,$K$2:K1344)+1,"")</f>
        <v>1179</v>
      </c>
      <c r="L1345" s="31">
        <f>IF(AND(B1345=L$1),LOOKUP(9.99999999999999E+307,$L$2:L1344)+1,"")</f>
        <v>1179</v>
      </c>
      <c r="M1345" s="31">
        <f>IF(AND(B1345=M$1),LOOKUP(9.99999999999999E+307,$M$2:M1344)+1,"")</f>
        <v>1179</v>
      </c>
      <c r="N1345" s="31" t="e">
        <f>IF(AND(B1345=N$1),LOOKUP(9.99999999999999E+307,$N$2:N1344)+1,"")</f>
        <v>#REF!</v>
      </c>
      <c r="O1345" s="31" t="e">
        <f>IF(AND($B1345=O$1),LOOKUP(9.99999999999999E+307,$O$2:O1344)+1,"")</f>
        <v>#REF!</v>
      </c>
      <c r="P1345" s="31" t="e">
        <f>IF(AND($B1345=P$1),LOOKUP(9.99999999999999E+307,$P$2:P1344)+1,"")</f>
        <v>#REF!</v>
      </c>
      <c r="Q1345" s="31" t="e">
        <f>IF(AND($B1345=Q$1),LOOKUP(9.99999999999999E+307,$Q$2:Q1344)+1,"")</f>
        <v>#REF!</v>
      </c>
      <c r="R1345" s="31">
        <f>IF(AND($B1345=R$1),LOOKUP(9.99999999999999E+307,$R$2:R1344)+1,"")</f>
        <v>1179</v>
      </c>
      <c r="S1345" s="31">
        <f>IF(AND($B1345=S$1),LOOKUP(9.99999999999999E+307,$S$2:S1344)+1,"")</f>
        <v>1179</v>
      </c>
      <c r="T1345" s="265"/>
      <c r="U1345" s="265"/>
      <c r="V1345" s="265"/>
      <c r="AA1345" s="254" t="str">
        <f t="shared" si="146"/>
        <v/>
      </c>
      <c r="AB1345" s="254" t="str">
        <f t="shared" si="147"/>
        <v/>
      </c>
      <c r="AC1345" s="255">
        <f t="shared" si="143"/>
        <v>0</v>
      </c>
      <c r="AD1345" s="255">
        <f t="shared" si="144"/>
        <v>3836</v>
      </c>
      <c r="AE1345" s="256" t="str">
        <f t="shared" si="148"/>
        <v/>
      </c>
      <c r="AF1345" s="252" t="str">
        <f t="shared" si="149"/>
        <v>-</v>
      </c>
    </row>
    <row r="1346" spans="1:32" ht="20.149999999999999" customHeight="1" x14ac:dyDescent="0.75">
      <c r="A1346" s="31">
        <v>1344</v>
      </c>
      <c r="B1346" s="237"/>
      <c r="C1346" s="257"/>
      <c r="D1346" s="257"/>
      <c r="E1346" s="262"/>
      <c r="F1346" s="262"/>
      <c r="G1346" s="253" t="str">
        <f t="shared" si="145"/>
        <v/>
      </c>
      <c r="H1346" s="31" t="str">
        <f>IF(AND(B1346=H$1),LOOKUP(9.99999999999999E+307,$H$2:H1345)+1,"")</f>
        <v/>
      </c>
      <c r="I1346" s="31" t="str">
        <f>IF(AND(B1346=I$1),LOOKUP(9.99999999999999E+307,$I$2:I1345)+1,"")</f>
        <v/>
      </c>
      <c r="J1346" s="31">
        <f>IF(AND(B1346=J$1),LOOKUP(9.99999999999999E+307,$J$2:J1345)+1,"")</f>
        <v>1180</v>
      </c>
      <c r="K1346" s="31">
        <f>IF(AND(B1346=K$1),LOOKUP(9.99999999999999E+307,$K$2:K1345)+1,"")</f>
        <v>1180</v>
      </c>
      <c r="L1346" s="31">
        <f>IF(AND(B1346=L$1),LOOKUP(9.99999999999999E+307,$L$2:L1345)+1,"")</f>
        <v>1180</v>
      </c>
      <c r="M1346" s="31">
        <f>IF(AND(B1346=M$1),LOOKUP(9.99999999999999E+307,$M$2:M1345)+1,"")</f>
        <v>1180</v>
      </c>
      <c r="N1346" s="31" t="e">
        <f>IF(AND(B1346=N$1),LOOKUP(9.99999999999999E+307,$N$2:N1345)+1,"")</f>
        <v>#REF!</v>
      </c>
      <c r="O1346" s="31" t="e">
        <f>IF(AND($B1346=O$1),LOOKUP(9.99999999999999E+307,$O$2:O1345)+1,"")</f>
        <v>#REF!</v>
      </c>
      <c r="P1346" s="31" t="e">
        <f>IF(AND($B1346=P$1),LOOKUP(9.99999999999999E+307,$P$2:P1345)+1,"")</f>
        <v>#REF!</v>
      </c>
      <c r="Q1346" s="31" t="e">
        <f>IF(AND($B1346=Q$1),LOOKUP(9.99999999999999E+307,$Q$2:Q1345)+1,"")</f>
        <v>#REF!</v>
      </c>
      <c r="R1346" s="31">
        <f>IF(AND($B1346=R$1),LOOKUP(9.99999999999999E+307,$R$2:R1345)+1,"")</f>
        <v>1180</v>
      </c>
      <c r="S1346" s="31">
        <f>IF(AND($B1346=S$1),LOOKUP(9.99999999999999E+307,$S$2:S1345)+1,"")</f>
        <v>1180</v>
      </c>
      <c r="T1346" s="265"/>
      <c r="U1346" s="265"/>
      <c r="V1346" s="265"/>
      <c r="AA1346" s="254" t="str">
        <f t="shared" si="146"/>
        <v/>
      </c>
      <c r="AB1346" s="254" t="str">
        <f t="shared" si="147"/>
        <v/>
      </c>
      <c r="AC1346" s="255">
        <f t="shared" si="143"/>
        <v>0</v>
      </c>
      <c r="AD1346" s="255">
        <f t="shared" si="144"/>
        <v>3836</v>
      </c>
      <c r="AE1346" s="256" t="str">
        <f t="shared" si="148"/>
        <v/>
      </c>
      <c r="AF1346" s="252" t="str">
        <f t="shared" si="149"/>
        <v>-</v>
      </c>
    </row>
    <row r="1347" spans="1:32" ht="20.149999999999999" customHeight="1" x14ac:dyDescent="0.75">
      <c r="A1347" s="31">
        <v>1345</v>
      </c>
      <c r="B1347" s="237"/>
      <c r="C1347" s="257"/>
      <c r="D1347" s="257"/>
      <c r="E1347" s="262"/>
      <c r="F1347" s="262"/>
      <c r="G1347" s="253" t="str">
        <f t="shared" si="145"/>
        <v/>
      </c>
      <c r="H1347" s="31" t="str">
        <f>IF(AND(B1347=H$1),LOOKUP(9.99999999999999E+307,$H$2:H1346)+1,"")</f>
        <v/>
      </c>
      <c r="I1347" s="31" t="str">
        <f>IF(AND(B1347=I$1),LOOKUP(9.99999999999999E+307,$I$2:I1346)+1,"")</f>
        <v/>
      </c>
      <c r="J1347" s="31">
        <f>IF(AND(B1347=J$1),LOOKUP(9.99999999999999E+307,$J$2:J1346)+1,"")</f>
        <v>1181</v>
      </c>
      <c r="K1347" s="31">
        <f>IF(AND(B1347=K$1),LOOKUP(9.99999999999999E+307,$K$2:K1346)+1,"")</f>
        <v>1181</v>
      </c>
      <c r="L1347" s="31">
        <f>IF(AND(B1347=L$1),LOOKUP(9.99999999999999E+307,$L$2:L1346)+1,"")</f>
        <v>1181</v>
      </c>
      <c r="M1347" s="31">
        <f>IF(AND(B1347=M$1),LOOKUP(9.99999999999999E+307,$M$2:M1346)+1,"")</f>
        <v>1181</v>
      </c>
      <c r="N1347" s="31" t="e">
        <f>IF(AND(B1347=N$1),LOOKUP(9.99999999999999E+307,$N$2:N1346)+1,"")</f>
        <v>#REF!</v>
      </c>
      <c r="O1347" s="31" t="e">
        <f>IF(AND($B1347=O$1),LOOKUP(9.99999999999999E+307,$O$2:O1346)+1,"")</f>
        <v>#REF!</v>
      </c>
      <c r="P1347" s="31" t="e">
        <f>IF(AND($B1347=P$1),LOOKUP(9.99999999999999E+307,$P$2:P1346)+1,"")</f>
        <v>#REF!</v>
      </c>
      <c r="Q1347" s="31" t="e">
        <f>IF(AND($B1347=Q$1),LOOKUP(9.99999999999999E+307,$Q$2:Q1346)+1,"")</f>
        <v>#REF!</v>
      </c>
      <c r="R1347" s="31">
        <f>IF(AND($B1347=R$1),LOOKUP(9.99999999999999E+307,$R$2:R1346)+1,"")</f>
        <v>1181</v>
      </c>
      <c r="S1347" s="31">
        <f>IF(AND($B1347=S$1),LOOKUP(9.99999999999999E+307,$S$2:S1346)+1,"")</f>
        <v>1181</v>
      </c>
      <c r="T1347" s="265"/>
      <c r="U1347" s="265"/>
      <c r="V1347" s="265"/>
      <c r="AA1347" s="254" t="str">
        <f t="shared" si="146"/>
        <v/>
      </c>
      <c r="AB1347" s="254" t="str">
        <f t="shared" si="147"/>
        <v/>
      </c>
      <c r="AC1347" s="255">
        <f t="shared" ref="AC1347:AC1410" si="150">COUNTIF($C$3:$C$4002,C1347)</f>
        <v>0</v>
      </c>
      <c r="AD1347" s="255">
        <f t="shared" ref="AD1347:AD1410" si="151">SUMPRODUCT(--(E1347&amp;F1347=$E$3:$E$4002&amp;$F$3:$F$4002))</f>
        <v>3836</v>
      </c>
      <c r="AE1347" s="256" t="str">
        <f t="shared" si="148"/>
        <v/>
      </c>
      <c r="AF1347" s="252" t="str">
        <f t="shared" si="149"/>
        <v>-</v>
      </c>
    </row>
    <row r="1348" spans="1:32" ht="20.149999999999999" customHeight="1" x14ac:dyDescent="0.75">
      <c r="A1348" s="31">
        <v>1346</v>
      </c>
      <c r="B1348" s="237"/>
      <c r="C1348" s="257"/>
      <c r="D1348" s="257"/>
      <c r="E1348" s="262"/>
      <c r="F1348" s="262"/>
      <c r="G1348" s="253" t="str">
        <f t="shared" ref="G1348:G1411" si="152">B1348&amp;C1348</f>
        <v/>
      </c>
      <c r="H1348" s="31" t="str">
        <f>IF(AND(B1348=H$1),LOOKUP(9.99999999999999E+307,$H$2:H1347)+1,"")</f>
        <v/>
      </c>
      <c r="I1348" s="31" t="str">
        <f>IF(AND(B1348=I$1),LOOKUP(9.99999999999999E+307,$I$2:I1347)+1,"")</f>
        <v/>
      </c>
      <c r="J1348" s="31">
        <f>IF(AND(B1348=J$1),LOOKUP(9.99999999999999E+307,$J$2:J1347)+1,"")</f>
        <v>1182</v>
      </c>
      <c r="K1348" s="31">
        <f>IF(AND(B1348=K$1),LOOKUP(9.99999999999999E+307,$K$2:K1347)+1,"")</f>
        <v>1182</v>
      </c>
      <c r="L1348" s="31">
        <f>IF(AND(B1348=L$1),LOOKUP(9.99999999999999E+307,$L$2:L1347)+1,"")</f>
        <v>1182</v>
      </c>
      <c r="M1348" s="31">
        <f>IF(AND(B1348=M$1),LOOKUP(9.99999999999999E+307,$M$2:M1347)+1,"")</f>
        <v>1182</v>
      </c>
      <c r="N1348" s="31" t="e">
        <f>IF(AND(B1348=N$1),LOOKUP(9.99999999999999E+307,$N$2:N1347)+1,"")</f>
        <v>#REF!</v>
      </c>
      <c r="O1348" s="31" t="e">
        <f>IF(AND($B1348=O$1),LOOKUP(9.99999999999999E+307,$O$2:O1347)+1,"")</f>
        <v>#REF!</v>
      </c>
      <c r="P1348" s="31" t="e">
        <f>IF(AND($B1348=P$1),LOOKUP(9.99999999999999E+307,$P$2:P1347)+1,"")</f>
        <v>#REF!</v>
      </c>
      <c r="Q1348" s="31" t="e">
        <f>IF(AND($B1348=Q$1),LOOKUP(9.99999999999999E+307,$Q$2:Q1347)+1,"")</f>
        <v>#REF!</v>
      </c>
      <c r="R1348" s="31">
        <f>IF(AND($B1348=R$1),LOOKUP(9.99999999999999E+307,$R$2:R1347)+1,"")</f>
        <v>1182</v>
      </c>
      <c r="S1348" s="31">
        <f>IF(AND($B1348=S$1),LOOKUP(9.99999999999999E+307,$S$2:S1347)+1,"")</f>
        <v>1182</v>
      </c>
      <c r="T1348" s="265"/>
      <c r="U1348" s="265"/>
      <c r="V1348" s="265"/>
      <c r="AA1348" s="254" t="str">
        <f t="shared" ref="AA1348:AA1411" si="153">IF(AD1348=2,"นักเรียนซ้ำ","")</f>
        <v/>
      </c>
      <c r="AB1348" s="254" t="str">
        <f t="shared" ref="AB1348:AB1411" si="154">IF(AC1348=2,"เลขประจำตัวซ้ำ","")</f>
        <v/>
      </c>
      <c r="AC1348" s="255">
        <f t="shared" si="150"/>
        <v>0</v>
      </c>
      <c r="AD1348" s="255">
        <f t="shared" si="151"/>
        <v>3836</v>
      </c>
      <c r="AE1348" s="256" t="str">
        <f t="shared" ref="AE1348:AE1411" si="155">IF(D1348="เด็กชาย",1,IF(D1348="นาย",1,IF(D1348="เด็กหญิง",2,IF(D1348="นางสาว",2,IF(D1348="ด.ช.",1,IF(D1348="ด.ญ.",2,IF(D1348="น.ส.",2,"")))))))</f>
        <v/>
      </c>
      <c r="AF1348" s="252" t="str">
        <f t="shared" si="149"/>
        <v>-</v>
      </c>
    </row>
    <row r="1349" spans="1:32" ht="20.149999999999999" customHeight="1" x14ac:dyDescent="0.75">
      <c r="A1349" s="31">
        <v>1347</v>
      </c>
      <c r="B1349" s="237"/>
      <c r="C1349" s="257"/>
      <c r="D1349" s="257"/>
      <c r="E1349" s="262"/>
      <c r="F1349" s="262"/>
      <c r="G1349" s="253" t="str">
        <f t="shared" si="152"/>
        <v/>
      </c>
      <c r="H1349" s="31" t="str">
        <f>IF(AND(B1349=H$1),LOOKUP(9.99999999999999E+307,$H$2:H1348)+1,"")</f>
        <v/>
      </c>
      <c r="I1349" s="31" t="str">
        <f>IF(AND(B1349=I$1),LOOKUP(9.99999999999999E+307,$I$2:I1348)+1,"")</f>
        <v/>
      </c>
      <c r="J1349" s="31">
        <f>IF(AND(B1349=J$1),LOOKUP(9.99999999999999E+307,$J$2:J1348)+1,"")</f>
        <v>1183</v>
      </c>
      <c r="K1349" s="31">
        <f>IF(AND(B1349=K$1),LOOKUP(9.99999999999999E+307,$K$2:K1348)+1,"")</f>
        <v>1183</v>
      </c>
      <c r="L1349" s="31">
        <f>IF(AND(B1349=L$1),LOOKUP(9.99999999999999E+307,$L$2:L1348)+1,"")</f>
        <v>1183</v>
      </c>
      <c r="M1349" s="31">
        <f>IF(AND(B1349=M$1),LOOKUP(9.99999999999999E+307,$M$2:M1348)+1,"")</f>
        <v>1183</v>
      </c>
      <c r="N1349" s="31" t="e">
        <f>IF(AND(B1349=N$1),LOOKUP(9.99999999999999E+307,$N$2:N1348)+1,"")</f>
        <v>#REF!</v>
      </c>
      <c r="O1349" s="31" t="e">
        <f>IF(AND($B1349=O$1),LOOKUP(9.99999999999999E+307,$O$2:O1348)+1,"")</f>
        <v>#REF!</v>
      </c>
      <c r="P1349" s="31" t="e">
        <f>IF(AND($B1349=P$1),LOOKUP(9.99999999999999E+307,$P$2:P1348)+1,"")</f>
        <v>#REF!</v>
      </c>
      <c r="Q1349" s="31" t="e">
        <f>IF(AND($B1349=Q$1),LOOKUP(9.99999999999999E+307,$Q$2:Q1348)+1,"")</f>
        <v>#REF!</v>
      </c>
      <c r="R1349" s="31">
        <f>IF(AND($B1349=R$1),LOOKUP(9.99999999999999E+307,$R$2:R1348)+1,"")</f>
        <v>1183</v>
      </c>
      <c r="S1349" s="31">
        <f>IF(AND($B1349=S$1),LOOKUP(9.99999999999999E+307,$S$2:S1348)+1,"")</f>
        <v>1183</v>
      </c>
      <c r="T1349" s="265"/>
      <c r="U1349" s="265"/>
      <c r="V1349" s="265"/>
      <c r="AA1349" s="254" t="str">
        <f t="shared" si="153"/>
        <v/>
      </c>
      <c r="AB1349" s="254" t="str">
        <f t="shared" si="154"/>
        <v/>
      </c>
      <c r="AC1349" s="255">
        <f t="shared" si="150"/>
        <v>0</v>
      </c>
      <c r="AD1349" s="255">
        <f t="shared" si="151"/>
        <v>3836</v>
      </c>
      <c r="AE1349" s="256" t="str">
        <f t="shared" si="155"/>
        <v/>
      </c>
      <c r="AF1349" s="252" t="str">
        <f t="shared" si="149"/>
        <v>-</v>
      </c>
    </row>
    <row r="1350" spans="1:32" ht="20.149999999999999" customHeight="1" x14ac:dyDescent="0.75">
      <c r="A1350" s="31">
        <v>1348</v>
      </c>
      <c r="B1350" s="237"/>
      <c r="C1350" s="257"/>
      <c r="D1350" s="257"/>
      <c r="E1350" s="262"/>
      <c r="F1350" s="262"/>
      <c r="G1350" s="253" t="str">
        <f t="shared" si="152"/>
        <v/>
      </c>
      <c r="H1350" s="31" t="str">
        <f>IF(AND(B1350=H$1),LOOKUP(9.99999999999999E+307,$H$2:H1349)+1,"")</f>
        <v/>
      </c>
      <c r="I1350" s="31" t="str">
        <f>IF(AND(B1350=I$1),LOOKUP(9.99999999999999E+307,$I$2:I1349)+1,"")</f>
        <v/>
      </c>
      <c r="J1350" s="31">
        <f>IF(AND(B1350=J$1),LOOKUP(9.99999999999999E+307,$J$2:J1349)+1,"")</f>
        <v>1184</v>
      </c>
      <c r="K1350" s="31">
        <f>IF(AND(B1350=K$1),LOOKUP(9.99999999999999E+307,$K$2:K1349)+1,"")</f>
        <v>1184</v>
      </c>
      <c r="L1350" s="31">
        <f>IF(AND(B1350=L$1),LOOKUP(9.99999999999999E+307,$L$2:L1349)+1,"")</f>
        <v>1184</v>
      </c>
      <c r="M1350" s="31">
        <f>IF(AND(B1350=M$1),LOOKUP(9.99999999999999E+307,$M$2:M1349)+1,"")</f>
        <v>1184</v>
      </c>
      <c r="N1350" s="31" t="e">
        <f>IF(AND(B1350=N$1),LOOKUP(9.99999999999999E+307,$N$2:N1349)+1,"")</f>
        <v>#REF!</v>
      </c>
      <c r="O1350" s="31" t="e">
        <f>IF(AND($B1350=O$1),LOOKUP(9.99999999999999E+307,$O$2:O1349)+1,"")</f>
        <v>#REF!</v>
      </c>
      <c r="P1350" s="31" t="e">
        <f>IF(AND($B1350=P$1),LOOKUP(9.99999999999999E+307,$P$2:P1349)+1,"")</f>
        <v>#REF!</v>
      </c>
      <c r="Q1350" s="31" t="e">
        <f>IF(AND($B1350=Q$1),LOOKUP(9.99999999999999E+307,$Q$2:Q1349)+1,"")</f>
        <v>#REF!</v>
      </c>
      <c r="R1350" s="31">
        <f>IF(AND($B1350=R$1),LOOKUP(9.99999999999999E+307,$R$2:R1349)+1,"")</f>
        <v>1184</v>
      </c>
      <c r="S1350" s="31">
        <f>IF(AND($B1350=S$1),LOOKUP(9.99999999999999E+307,$S$2:S1349)+1,"")</f>
        <v>1184</v>
      </c>
      <c r="T1350" s="265"/>
      <c r="U1350" s="265"/>
      <c r="V1350" s="265"/>
      <c r="AA1350" s="254" t="str">
        <f t="shared" si="153"/>
        <v/>
      </c>
      <c r="AB1350" s="254" t="str">
        <f t="shared" si="154"/>
        <v/>
      </c>
      <c r="AC1350" s="255">
        <f t="shared" si="150"/>
        <v>0</v>
      </c>
      <c r="AD1350" s="255">
        <f t="shared" si="151"/>
        <v>3836</v>
      </c>
      <c r="AE1350" s="256" t="str">
        <f t="shared" si="155"/>
        <v/>
      </c>
      <c r="AF1350" s="252" t="str">
        <f t="shared" si="149"/>
        <v>-</v>
      </c>
    </row>
    <row r="1351" spans="1:32" ht="20.149999999999999" customHeight="1" x14ac:dyDescent="0.75">
      <c r="A1351" s="31">
        <v>1349</v>
      </c>
      <c r="B1351" s="237"/>
      <c r="C1351" s="257"/>
      <c r="D1351" s="257"/>
      <c r="E1351" s="262"/>
      <c r="F1351" s="262"/>
      <c r="G1351" s="253" t="str">
        <f t="shared" si="152"/>
        <v/>
      </c>
      <c r="H1351" s="31" t="str">
        <f>IF(AND(B1351=H$1),LOOKUP(9.99999999999999E+307,$H$2:H1350)+1,"")</f>
        <v/>
      </c>
      <c r="I1351" s="31" t="str">
        <f>IF(AND(B1351=I$1),LOOKUP(9.99999999999999E+307,$I$2:I1350)+1,"")</f>
        <v/>
      </c>
      <c r="J1351" s="31">
        <f>IF(AND(B1351=J$1),LOOKUP(9.99999999999999E+307,$J$2:J1350)+1,"")</f>
        <v>1185</v>
      </c>
      <c r="K1351" s="31">
        <f>IF(AND(B1351=K$1),LOOKUP(9.99999999999999E+307,$K$2:K1350)+1,"")</f>
        <v>1185</v>
      </c>
      <c r="L1351" s="31">
        <f>IF(AND(B1351=L$1),LOOKUP(9.99999999999999E+307,$L$2:L1350)+1,"")</f>
        <v>1185</v>
      </c>
      <c r="M1351" s="31">
        <f>IF(AND(B1351=M$1),LOOKUP(9.99999999999999E+307,$M$2:M1350)+1,"")</f>
        <v>1185</v>
      </c>
      <c r="N1351" s="31" t="e">
        <f>IF(AND(B1351=N$1),LOOKUP(9.99999999999999E+307,$N$2:N1350)+1,"")</f>
        <v>#REF!</v>
      </c>
      <c r="O1351" s="31" t="e">
        <f>IF(AND($B1351=O$1),LOOKUP(9.99999999999999E+307,$O$2:O1350)+1,"")</f>
        <v>#REF!</v>
      </c>
      <c r="P1351" s="31" t="e">
        <f>IF(AND($B1351=P$1),LOOKUP(9.99999999999999E+307,$P$2:P1350)+1,"")</f>
        <v>#REF!</v>
      </c>
      <c r="Q1351" s="31" t="e">
        <f>IF(AND($B1351=Q$1),LOOKUP(9.99999999999999E+307,$Q$2:Q1350)+1,"")</f>
        <v>#REF!</v>
      </c>
      <c r="R1351" s="31">
        <f>IF(AND($B1351=R$1),LOOKUP(9.99999999999999E+307,$R$2:R1350)+1,"")</f>
        <v>1185</v>
      </c>
      <c r="S1351" s="31">
        <f>IF(AND($B1351=S$1),LOOKUP(9.99999999999999E+307,$S$2:S1350)+1,"")</f>
        <v>1185</v>
      </c>
      <c r="T1351" s="265"/>
      <c r="U1351" s="265"/>
      <c r="V1351" s="265"/>
      <c r="AA1351" s="254" t="str">
        <f t="shared" si="153"/>
        <v/>
      </c>
      <c r="AB1351" s="254" t="str">
        <f t="shared" si="154"/>
        <v/>
      </c>
      <c r="AC1351" s="255">
        <f t="shared" si="150"/>
        <v>0</v>
      </c>
      <c r="AD1351" s="255">
        <f t="shared" si="151"/>
        <v>3836</v>
      </c>
      <c r="AE1351" s="256" t="str">
        <f t="shared" si="155"/>
        <v/>
      </c>
      <c r="AF1351" s="252" t="str">
        <f t="shared" si="149"/>
        <v>-</v>
      </c>
    </row>
    <row r="1352" spans="1:32" ht="20.149999999999999" customHeight="1" x14ac:dyDescent="0.75">
      <c r="A1352" s="31">
        <v>1350</v>
      </c>
      <c r="B1352" s="237"/>
      <c r="C1352" s="257"/>
      <c r="D1352" s="257"/>
      <c r="E1352" s="262"/>
      <c r="F1352" s="262"/>
      <c r="G1352" s="253" t="str">
        <f t="shared" si="152"/>
        <v/>
      </c>
      <c r="H1352" s="31" t="str">
        <f>IF(AND(B1352=H$1),LOOKUP(9.99999999999999E+307,$H$2:H1351)+1,"")</f>
        <v/>
      </c>
      <c r="I1352" s="31" t="str">
        <f>IF(AND(B1352=I$1),LOOKUP(9.99999999999999E+307,$I$2:I1351)+1,"")</f>
        <v/>
      </c>
      <c r="J1352" s="31">
        <f>IF(AND(B1352=J$1),LOOKUP(9.99999999999999E+307,$J$2:J1351)+1,"")</f>
        <v>1186</v>
      </c>
      <c r="K1352" s="31">
        <f>IF(AND(B1352=K$1),LOOKUP(9.99999999999999E+307,$K$2:K1351)+1,"")</f>
        <v>1186</v>
      </c>
      <c r="L1352" s="31">
        <f>IF(AND(B1352=L$1),LOOKUP(9.99999999999999E+307,$L$2:L1351)+1,"")</f>
        <v>1186</v>
      </c>
      <c r="M1352" s="31">
        <f>IF(AND(B1352=M$1),LOOKUP(9.99999999999999E+307,$M$2:M1351)+1,"")</f>
        <v>1186</v>
      </c>
      <c r="N1352" s="31" t="e">
        <f>IF(AND(B1352=N$1),LOOKUP(9.99999999999999E+307,$N$2:N1351)+1,"")</f>
        <v>#REF!</v>
      </c>
      <c r="O1352" s="31" t="e">
        <f>IF(AND($B1352=O$1),LOOKUP(9.99999999999999E+307,$O$2:O1351)+1,"")</f>
        <v>#REF!</v>
      </c>
      <c r="P1352" s="31" t="e">
        <f>IF(AND($B1352=P$1),LOOKUP(9.99999999999999E+307,$P$2:P1351)+1,"")</f>
        <v>#REF!</v>
      </c>
      <c r="Q1352" s="31" t="e">
        <f>IF(AND($B1352=Q$1),LOOKUP(9.99999999999999E+307,$Q$2:Q1351)+1,"")</f>
        <v>#REF!</v>
      </c>
      <c r="R1352" s="31">
        <f>IF(AND($B1352=R$1),LOOKUP(9.99999999999999E+307,$R$2:R1351)+1,"")</f>
        <v>1186</v>
      </c>
      <c r="S1352" s="31">
        <f>IF(AND($B1352=S$1),LOOKUP(9.99999999999999E+307,$S$2:S1351)+1,"")</f>
        <v>1186</v>
      </c>
      <c r="T1352" s="265"/>
      <c r="U1352" s="265"/>
      <c r="V1352" s="265"/>
      <c r="AA1352" s="254" t="str">
        <f t="shared" si="153"/>
        <v/>
      </c>
      <c r="AB1352" s="254" t="str">
        <f t="shared" si="154"/>
        <v/>
      </c>
      <c r="AC1352" s="255">
        <f t="shared" si="150"/>
        <v>0</v>
      </c>
      <c r="AD1352" s="255">
        <f t="shared" si="151"/>
        <v>3836</v>
      </c>
      <c r="AE1352" s="256" t="str">
        <f t="shared" si="155"/>
        <v/>
      </c>
      <c r="AF1352" s="252" t="str">
        <f t="shared" si="149"/>
        <v>-</v>
      </c>
    </row>
    <row r="1353" spans="1:32" ht="20.149999999999999" customHeight="1" x14ac:dyDescent="0.75">
      <c r="A1353" s="31">
        <v>1351</v>
      </c>
      <c r="B1353" s="237"/>
      <c r="C1353" s="257"/>
      <c r="D1353" s="257"/>
      <c r="E1353" s="262"/>
      <c r="F1353" s="262"/>
      <c r="G1353" s="253" t="str">
        <f t="shared" si="152"/>
        <v/>
      </c>
      <c r="H1353" s="31" t="str">
        <f>IF(AND(B1353=H$1),LOOKUP(9.99999999999999E+307,$H$2:H1352)+1,"")</f>
        <v/>
      </c>
      <c r="I1353" s="31" t="str">
        <f>IF(AND(B1353=I$1),LOOKUP(9.99999999999999E+307,$I$2:I1352)+1,"")</f>
        <v/>
      </c>
      <c r="J1353" s="31">
        <f>IF(AND(B1353=J$1),LOOKUP(9.99999999999999E+307,$J$2:J1352)+1,"")</f>
        <v>1187</v>
      </c>
      <c r="K1353" s="31">
        <f>IF(AND(B1353=K$1),LOOKUP(9.99999999999999E+307,$K$2:K1352)+1,"")</f>
        <v>1187</v>
      </c>
      <c r="L1353" s="31">
        <f>IF(AND(B1353=L$1),LOOKUP(9.99999999999999E+307,$L$2:L1352)+1,"")</f>
        <v>1187</v>
      </c>
      <c r="M1353" s="31">
        <f>IF(AND(B1353=M$1),LOOKUP(9.99999999999999E+307,$M$2:M1352)+1,"")</f>
        <v>1187</v>
      </c>
      <c r="N1353" s="31" t="e">
        <f>IF(AND(B1353=N$1),LOOKUP(9.99999999999999E+307,$N$2:N1352)+1,"")</f>
        <v>#REF!</v>
      </c>
      <c r="O1353" s="31" t="e">
        <f>IF(AND($B1353=O$1),LOOKUP(9.99999999999999E+307,$O$2:O1352)+1,"")</f>
        <v>#REF!</v>
      </c>
      <c r="P1353" s="31" t="e">
        <f>IF(AND($B1353=P$1),LOOKUP(9.99999999999999E+307,$P$2:P1352)+1,"")</f>
        <v>#REF!</v>
      </c>
      <c r="Q1353" s="31" t="e">
        <f>IF(AND($B1353=Q$1),LOOKUP(9.99999999999999E+307,$Q$2:Q1352)+1,"")</f>
        <v>#REF!</v>
      </c>
      <c r="R1353" s="31">
        <f>IF(AND($B1353=R$1),LOOKUP(9.99999999999999E+307,$R$2:R1352)+1,"")</f>
        <v>1187</v>
      </c>
      <c r="S1353" s="31">
        <f>IF(AND($B1353=S$1),LOOKUP(9.99999999999999E+307,$S$2:S1352)+1,"")</f>
        <v>1187</v>
      </c>
      <c r="T1353" s="265"/>
      <c r="U1353" s="265"/>
      <c r="V1353" s="265"/>
      <c r="AA1353" s="254" t="str">
        <f t="shared" si="153"/>
        <v/>
      </c>
      <c r="AB1353" s="254" t="str">
        <f t="shared" si="154"/>
        <v/>
      </c>
      <c r="AC1353" s="255">
        <f t="shared" si="150"/>
        <v>0</v>
      </c>
      <c r="AD1353" s="255">
        <f t="shared" si="151"/>
        <v>3836</v>
      </c>
      <c r="AE1353" s="256" t="str">
        <f t="shared" si="155"/>
        <v/>
      </c>
      <c r="AF1353" s="252" t="str">
        <f t="shared" si="149"/>
        <v>-</v>
      </c>
    </row>
    <row r="1354" spans="1:32" ht="20.149999999999999" customHeight="1" x14ac:dyDescent="0.75">
      <c r="A1354" s="31">
        <v>1352</v>
      </c>
      <c r="B1354" s="237"/>
      <c r="C1354" s="257"/>
      <c r="D1354" s="257"/>
      <c r="E1354" s="262"/>
      <c r="F1354" s="262"/>
      <c r="G1354" s="253" t="str">
        <f t="shared" si="152"/>
        <v/>
      </c>
      <c r="H1354" s="31" t="str">
        <f>IF(AND(B1354=H$1),LOOKUP(9.99999999999999E+307,$H$2:H1353)+1,"")</f>
        <v/>
      </c>
      <c r="I1354" s="31" t="str">
        <f>IF(AND(B1354=I$1),LOOKUP(9.99999999999999E+307,$I$2:I1353)+1,"")</f>
        <v/>
      </c>
      <c r="J1354" s="31">
        <f>IF(AND(B1354=J$1),LOOKUP(9.99999999999999E+307,$J$2:J1353)+1,"")</f>
        <v>1188</v>
      </c>
      <c r="K1354" s="31">
        <f>IF(AND(B1354=K$1),LOOKUP(9.99999999999999E+307,$K$2:K1353)+1,"")</f>
        <v>1188</v>
      </c>
      <c r="L1354" s="31">
        <f>IF(AND(B1354=L$1),LOOKUP(9.99999999999999E+307,$L$2:L1353)+1,"")</f>
        <v>1188</v>
      </c>
      <c r="M1354" s="31">
        <f>IF(AND(B1354=M$1),LOOKUP(9.99999999999999E+307,$M$2:M1353)+1,"")</f>
        <v>1188</v>
      </c>
      <c r="N1354" s="31" t="e">
        <f>IF(AND(B1354=N$1),LOOKUP(9.99999999999999E+307,$N$2:N1353)+1,"")</f>
        <v>#REF!</v>
      </c>
      <c r="O1354" s="31" t="e">
        <f>IF(AND($B1354=O$1),LOOKUP(9.99999999999999E+307,$O$2:O1353)+1,"")</f>
        <v>#REF!</v>
      </c>
      <c r="P1354" s="31" t="e">
        <f>IF(AND($B1354=P$1),LOOKUP(9.99999999999999E+307,$P$2:P1353)+1,"")</f>
        <v>#REF!</v>
      </c>
      <c r="Q1354" s="31" t="e">
        <f>IF(AND($B1354=Q$1),LOOKUP(9.99999999999999E+307,$Q$2:Q1353)+1,"")</f>
        <v>#REF!</v>
      </c>
      <c r="R1354" s="31">
        <f>IF(AND($B1354=R$1),LOOKUP(9.99999999999999E+307,$R$2:R1353)+1,"")</f>
        <v>1188</v>
      </c>
      <c r="S1354" s="31">
        <f>IF(AND($B1354=S$1),LOOKUP(9.99999999999999E+307,$S$2:S1353)+1,"")</f>
        <v>1188</v>
      </c>
      <c r="T1354" s="265"/>
      <c r="U1354" s="265"/>
      <c r="V1354" s="265"/>
      <c r="AA1354" s="254" t="str">
        <f t="shared" si="153"/>
        <v/>
      </c>
      <c r="AB1354" s="254" t="str">
        <f t="shared" si="154"/>
        <v/>
      </c>
      <c r="AC1354" s="255">
        <f t="shared" si="150"/>
        <v>0</v>
      </c>
      <c r="AD1354" s="255">
        <f t="shared" si="151"/>
        <v>3836</v>
      </c>
      <c r="AE1354" s="256" t="str">
        <f t="shared" si="155"/>
        <v/>
      </c>
      <c r="AF1354" s="252" t="str">
        <f t="shared" si="149"/>
        <v>-</v>
      </c>
    </row>
    <row r="1355" spans="1:32" ht="20.149999999999999" customHeight="1" x14ac:dyDescent="0.75">
      <c r="A1355" s="31">
        <v>1353</v>
      </c>
      <c r="B1355" s="237"/>
      <c r="C1355" s="257"/>
      <c r="D1355" s="257"/>
      <c r="E1355" s="262"/>
      <c r="F1355" s="262"/>
      <c r="G1355" s="253" t="str">
        <f t="shared" si="152"/>
        <v/>
      </c>
      <c r="H1355" s="31" t="str">
        <f>IF(AND(B1355=H$1),LOOKUP(9.99999999999999E+307,$H$2:H1354)+1,"")</f>
        <v/>
      </c>
      <c r="I1355" s="31" t="str">
        <f>IF(AND(B1355=I$1),LOOKUP(9.99999999999999E+307,$I$2:I1354)+1,"")</f>
        <v/>
      </c>
      <c r="J1355" s="31">
        <f>IF(AND(B1355=J$1),LOOKUP(9.99999999999999E+307,$J$2:J1354)+1,"")</f>
        <v>1189</v>
      </c>
      <c r="K1355" s="31">
        <f>IF(AND(B1355=K$1),LOOKUP(9.99999999999999E+307,$K$2:K1354)+1,"")</f>
        <v>1189</v>
      </c>
      <c r="L1355" s="31">
        <f>IF(AND(B1355=L$1),LOOKUP(9.99999999999999E+307,$L$2:L1354)+1,"")</f>
        <v>1189</v>
      </c>
      <c r="M1355" s="31">
        <f>IF(AND(B1355=M$1),LOOKUP(9.99999999999999E+307,$M$2:M1354)+1,"")</f>
        <v>1189</v>
      </c>
      <c r="N1355" s="31" t="e">
        <f>IF(AND(B1355=N$1),LOOKUP(9.99999999999999E+307,$N$2:N1354)+1,"")</f>
        <v>#REF!</v>
      </c>
      <c r="O1355" s="31" t="e">
        <f>IF(AND($B1355=O$1),LOOKUP(9.99999999999999E+307,$O$2:O1354)+1,"")</f>
        <v>#REF!</v>
      </c>
      <c r="P1355" s="31" t="e">
        <f>IF(AND($B1355=P$1),LOOKUP(9.99999999999999E+307,$P$2:P1354)+1,"")</f>
        <v>#REF!</v>
      </c>
      <c r="Q1355" s="31" t="e">
        <f>IF(AND($B1355=Q$1),LOOKUP(9.99999999999999E+307,$Q$2:Q1354)+1,"")</f>
        <v>#REF!</v>
      </c>
      <c r="R1355" s="31">
        <f>IF(AND($B1355=R$1),LOOKUP(9.99999999999999E+307,$R$2:R1354)+1,"")</f>
        <v>1189</v>
      </c>
      <c r="S1355" s="31">
        <f>IF(AND($B1355=S$1),LOOKUP(9.99999999999999E+307,$S$2:S1354)+1,"")</f>
        <v>1189</v>
      </c>
      <c r="T1355" s="265"/>
      <c r="U1355" s="265"/>
      <c r="V1355" s="265"/>
      <c r="AA1355" s="254" t="str">
        <f t="shared" si="153"/>
        <v/>
      </c>
      <c r="AB1355" s="254" t="str">
        <f t="shared" si="154"/>
        <v/>
      </c>
      <c r="AC1355" s="255">
        <f t="shared" si="150"/>
        <v>0</v>
      </c>
      <c r="AD1355" s="255">
        <f t="shared" si="151"/>
        <v>3836</v>
      </c>
      <c r="AE1355" s="256" t="str">
        <f t="shared" si="155"/>
        <v/>
      </c>
      <c r="AF1355" s="252" t="str">
        <f t="shared" si="149"/>
        <v>-</v>
      </c>
    </row>
    <row r="1356" spans="1:32" ht="20.149999999999999" customHeight="1" x14ac:dyDescent="0.75">
      <c r="A1356" s="31">
        <v>1354</v>
      </c>
      <c r="B1356" s="237"/>
      <c r="C1356" s="257"/>
      <c r="D1356" s="257"/>
      <c r="E1356" s="262"/>
      <c r="F1356" s="262"/>
      <c r="G1356" s="253" t="str">
        <f t="shared" si="152"/>
        <v/>
      </c>
      <c r="H1356" s="31" t="str">
        <f>IF(AND(B1356=H$1),LOOKUP(9.99999999999999E+307,$H$2:H1355)+1,"")</f>
        <v/>
      </c>
      <c r="I1356" s="31" t="str">
        <f>IF(AND(B1356=I$1),LOOKUP(9.99999999999999E+307,$I$2:I1355)+1,"")</f>
        <v/>
      </c>
      <c r="J1356" s="31">
        <f>IF(AND(B1356=J$1),LOOKUP(9.99999999999999E+307,$J$2:J1355)+1,"")</f>
        <v>1190</v>
      </c>
      <c r="K1356" s="31">
        <f>IF(AND(B1356=K$1),LOOKUP(9.99999999999999E+307,$K$2:K1355)+1,"")</f>
        <v>1190</v>
      </c>
      <c r="L1356" s="31">
        <f>IF(AND(B1356=L$1),LOOKUP(9.99999999999999E+307,$L$2:L1355)+1,"")</f>
        <v>1190</v>
      </c>
      <c r="M1356" s="31">
        <f>IF(AND(B1356=M$1),LOOKUP(9.99999999999999E+307,$M$2:M1355)+1,"")</f>
        <v>1190</v>
      </c>
      <c r="N1356" s="31" t="e">
        <f>IF(AND(B1356=N$1),LOOKUP(9.99999999999999E+307,$N$2:N1355)+1,"")</f>
        <v>#REF!</v>
      </c>
      <c r="O1356" s="31" t="e">
        <f>IF(AND($B1356=O$1),LOOKUP(9.99999999999999E+307,$O$2:O1355)+1,"")</f>
        <v>#REF!</v>
      </c>
      <c r="P1356" s="31" t="e">
        <f>IF(AND($B1356=P$1),LOOKUP(9.99999999999999E+307,$P$2:P1355)+1,"")</f>
        <v>#REF!</v>
      </c>
      <c r="Q1356" s="31" t="e">
        <f>IF(AND($B1356=Q$1),LOOKUP(9.99999999999999E+307,$Q$2:Q1355)+1,"")</f>
        <v>#REF!</v>
      </c>
      <c r="R1356" s="31">
        <f>IF(AND($B1356=R$1),LOOKUP(9.99999999999999E+307,$R$2:R1355)+1,"")</f>
        <v>1190</v>
      </c>
      <c r="S1356" s="31">
        <f>IF(AND($B1356=S$1),LOOKUP(9.99999999999999E+307,$S$2:S1355)+1,"")</f>
        <v>1190</v>
      </c>
      <c r="T1356" s="265"/>
      <c r="U1356" s="265"/>
      <c r="V1356" s="265"/>
      <c r="AA1356" s="254" t="str">
        <f t="shared" si="153"/>
        <v/>
      </c>
      <c r="AB1356" s="254" t="str">
        <f t="shared" si="154"/>
        <v/>
      </c>
      <c r="AC1356" s="255">
        <f t="shared" si="150"/>
        <v>0</v>
      </c>
      <c r="AD1356" s="255">
        <f t="shared" si="151"/>
        <v>3836</v>
      </c>
      <c r="AE1356" s="256" t="str">
        <f t="shared" si="155"/>
        <v/>
      </c>
      <c r="AF1356" s="252" t="str">
        <f t="shared" si="149"/>
        <v>-</v>
      </c>
    </row>
    <row r="1357" spans="1:32" ht="20.149999999999999" customHeight="1" x14ac:dyDescent="0.75">
      <c r="A1357" s="31">
        <v>1355</v>
      </c>
      <c r="B1357" s="237"/>
      <c r="C1357" s="257"/>
      <c r="D1357" s="257"/>
      <c r="E1357" s="262"/>
      <c r="F1357" s="262"/>
      <c r="G1357" s="253" t="str">
        <f t="shared" si="152"/>
        <v/>
      </c>
      <c r="H1357" s="31" t="str">
        <f>IF(AND(B1357=H$1),LOOKUP(9.99999999999999E+307,$H$2:H1356)+1,"")</f>
        <v/>
      </c>
      <c r="I1357" s="31" t="str">
        <f>IF(AND(B1357=I$1),LOOKUP(9.99999999999999E+307,$I$2:I1356)+1,"")</f>
        <v/>
      </c>
      <c r="J1357" s="31">
        <f>IF(AND(B1357=J$1),LOOKUP(9.99999999999999E+307,$J$2:J1356)+1,"")</f>
        <v>1191</v>
      </c>
      <c r="K1357" s="31">
        <f>IF(AND(B1357=K$1),LOOKUP(9.99999999999999E+307,$K$2:K1356)+1,"")</f>
        <v>1191</v>
      </c>
      <c r="L1357" s="31">
        <f>IF(AND(B1357=L$1),LOOKUP(9.99999999999999E+307,$L$2:L1356)+1,"")</f>
        <v>1191</v>
      </c>
      <c r="M1357" s="31">
        <f>IF(AND(B1357=M$1),LOOKUP(9.99999999999999E+307,$M$2:M1356)+1,"")</f>
        <v>1191</v>
      </c>
      <c r="N1357" s="31" t="e">
        <f>IF(AND(B1357=N$1),LOOKUP(9.99999999999999E+307,$N$2:N1356)+1,"")</f>
        <v>#REF!</v>
      </c>
      <c r="O1357" s="31" t="e">
        <f>IF(AND($B1357=O$1),LOOKUP(9.99999999999999E+307,$O$2:O1356)+1,"")</f>
        <v>#REF!</v>
      </c>
      <c r="P1357" s="31" t="e">
        <f>IF(AND($B1357=P$1),LOOKUP(9.99999999999999E+307,$P$2:P1356)+1,"")</f>
        <v>#REF!</v>
      </c>
      <c r="Q1357" s="31" t="e">
        <f>IF(AND($B1357=Q$1),LOOKUP(9.99999999999999E+307,$Q$2:Q1356)+1,"")</f>
        <v>#REF!</v>
      </c>
      <c r="R1357" s="31">
        <f>IF(AND($B1357=R$1),LOOKUP(9.99999999999999E+307,$R$2:R1356)+1,"")</f>
        <v>1191</v>
      </c>
      <c r="S1357" s="31">
        <f>IF(AND($B1357=S$1),LOOKUP(9.99999999999999E+307,$S$2:S1356)+1,"")</f>
        <v>1191</v>
      </c>
      <c r="T1357" s="265"/>
      <c r="U1357" s="265"/>
      <c r="V1357" s="265"/>
      <c r="AA1357" s="254" t="str">
        <f t="shared" si="153"/>
        <v/>
      </c>
      <c r="AB1357" s="254" t="str">
        <f t="shared" si="154"/>
        <v/>
      </c>
      <c r="AC1357" s="255">
        <f t="shared" si="150"/>
        <v>0</v>
      </c>
      <c r="AD1357" s="255">
        <f t="shared" si="151"/>
        <v>3836</v>
      </c>
      <c r="AE1357" s="256" t="str">
        <f t="shared" si="155"/>
        <v/>
      </c>
      <c r="AF1357" s="252" t="str">
        <f t="shared" si="149"/>
        <v>-</v>
      </c>
    </row>
    <row r="1358" spans="1:32" ht="20.149999999999999" customHeight="1" x14ac:dyDescent="0.75">
      <c r="A1358" s="31">
        <v>1356</v>
      </c>
      <c r="B1358" s="237"/>
      <c r="C1358" s="257"/>
      <c r="D1358" s="257"/>
      <c r="E1358" s="262"/>
      <c r="F1358" s="262"/>
      <c r="G1358" s="253" t="str">
        <f t="shared" si="152"/>
        <v/>
      </c>
      <c r="H1358" s="31" t="str">
        <f>IF(AND(B1358=H$1),LOOKUP(9.99999999999999E+307,$H$2:H1357)+1,"")</f>
        <v/>
      </c>
      <c r="I1358" s="31" t="str">
        <f>IF(AND(B1358=I$1),LOOKUP(9.99999999999999E+307,$I$2:I1357)+1,"")</f>
        <v/>
      </c>
      <c r="J1358" s="31">
        <f>IF(AND(B1358=J$1),LOOKUP(9.99999999999999E+307,$J$2:J1357)+1,"")</f>
        <v>1192</v>
      </c>
      <c r="K1358" s="31">
        <f>IF(AND(B1358=K$1),LOOKUP(9.99999999999999E+307,$K$2:K1357)+1,"")</f>
        <v>1192</v>
      </c>
      <c r="L1358" s="31">
        <f>IF(AND(B1358=L$1),LOOKUP(9.99999999999999E+307,$L$2:L1357)+1,"")</f>
        <v>1192</v>
      </c>
      <c r="M1358" s="31">
        <f>IF(AND(B1358=M$1),LOOKUP(9.99999999999999E+307,$M$2:M1357)+1,"")</f>
        <v>1192</v>
      </c>
      <c r="N1358" s="31" t="e">
        <f>IF(AND(B1358=N$1),LOOKUP(9.99999999999999E+307,$N$2:N1357)+1,"")</f>
        <v>#REF!</v>
      </c>
      <c r="O1358" s="31" t="e">
        <f>IF(AND($B1358=O$1),LOOKUP(9.99999999999999E+307,$O$2:O1357)+1,"")</f>
        <v>#REF!</v>
      </c>
      <c r="P1358" s="31" t="e">
        <f>IF(AND($B1358=P$1),LOOKUP(9.99999999999999E+307,$P$2:P1357)+1,"")</f>
        <v>#REF!</v>
      </c>
      <c r="Q1358" s="31" t="e">
        <f>IF(AND($B1358=Q$1),LOOKUP(9.99999999999999E+307,$Q$2:Q1357)+1,"")</f>
        <v>#REF!</v>
      </c>
      <c r="R1358" s="31">
        <f>IF(AND($B1358=R$1),LOOKUP(9.99999999999999E+307,$R$2:R1357)+1,"")</f>
        <v>1192</v>
      </c>
      <c r="S1358" s="31">
        <f>IF(AND($B1358=S$1),LOOKUP(9.99999999999999E+307,$S$2:S1357)+1,"")</f>
        <v>1192</v>
      </c>
      <c r="T1358" s="265"/>
      <c r="U1358" s="265"/>
      <c r="V1358" s="265"/>
      <c r="AA1358" s="254" t="str">
        <f t="shared" si="153"/>
        <v/>
      </c>
      <c r="AB1358" s="254" t="str">
        <f t="shared" si="154"/>
        <v/>
      </c>
      <c r="AC1358" s="255">
        <f t="shared" si="150"/>
        <v>0</v>
      </c>
      <c r="AD1358" s="255">
        <f t="shared" si="151"/>
        <v>3836</v>
      </c>
      <c r="AE1358" s="256" t="str">
        <f t="shared" si="155"/>
        <v/>
      </c>
      <c r="AF1358" s="252" t="str">
        <f t="shared" si="149"/>
        <v>-</v>
      </c>
    </row>
    <row r="1359" spans="1:32" ht="20.149999999999999" customHeight="1" x14ac:dyDescent="0.75">
      <c r="A1359" s="31">
        <v>1357</v>
      </c>
      <c r="B1359" s="237"/>
      <c r="C1359" s="257"/>
      <c r="D1359" s="257"/>
      <c r="E1359" s="262"/>
      <c r="F1359" s="262"/>
      <c r="G1359" s="253" t="str">
        <f t="shared" si="152"/>
        <v/>
      </c>
      <c r="H1359" s="31" t="str">
        <f>IF(AND(B1359=H$1),LOOKUP(9.99999999999999E+307,$H$2:H1358)+1,"")</f>
        <v/>
      </c>
      <c r="I1359" s="31" t="str">
        <f>IF(AND(B1359=I$1),LOOKUP(9.99999999999999E+307,$I$2:I1358)+1,"")</f>
        <v/>
      </c>
      <c r="J1359" s="31">
        <f>IF(AND(B1359=J$1),LOOKUP(9.99999999999999E+307,$J$2:J1358)+1,"")</f>
        <v>1193</v>
      </c>
      <c r="K1359" s="31">
        <f>IF(AND(B1359=K$1),LOOKUP(9.99999999999999E+307,$K$2:K1358)+1,"")</f>
        <v>1193</v>
      </c>
      <c r="L1359" s="31">
        <f>IF(AND(B1359=L$1),LOOKUP(9.99999999999999E+307,$L$2:L1358)+1,"")</f>
        <v>1193</v>
      </c>
      <c r="M1359" s="31">
        <f>IF(AND(B1359=M$1),LOOKUP(9.99999999999999E+307,$M$2:M1358)+1,"")</f>
        <v>1193</v>
      </c>
      <c r="N1359" s="31" t="e">
        <f>IF(AND(B1359=N$1),LOOKUP(9.99999999999999E+307,$N$2:N1358)+1,"")</f>
        <v>#REF!</v>
      </c>
      <c r="O1359" s="31" t="e">
        <f>IF(AND($B1359=O$1),LOOKUP(9.99999999999999E+307,$O$2:O1358)+1,"")</f>
        <v>#REF!</v>
      </c>
      <c r="P1359" s="31" t="e">
        <f>IF(AND($B1359=P$1),LOOKUP(9.99999999999999E+307,$P$2:P1358)+1,"")</f>
        <v>#REF!</v>
      </c>
      <c r="Q1359" s="31" t="e">
        <f>IF(AND($B1359=Q$1),LOOKUP(9.99999999999999E+307,$Q$2:Q1358)+1,"")</f>
        <v>#REF!</v>
      </c>
      <c r="R1359" s="31">
        <f>IF(AND($B1359=R$1),LOOKUP(9.99999999999999E+307,$R$2:R1358)+1,"")</f>
        <v>1193</v>
      </c>
      <c r="S1359" s="31">
        <f>IF(AND($B1359=S$1),LOOKUP(9.99999999999999E+307,$S$2:S1358)+1,"")</f>
        <v>1193</v>
      </c>
      <c r="T1359" s="265"/>
      <c r="U1359" s="265"/>
      <c r="V1359" s="265"/>
      <c r="AA1359" s="254" t="str">
        <f t="shared" si="153"/>
        <v/>
      </c>
      <c r="AB1359" s="254" t="str">
        <f t="shared" si="154"/>
        <v/>
      </c>
      <c r="AC1359" s="255">
        <f t="shared" si="150"/>
        <v>0</v>
      </c>
      <c r="AD1359" s="255">
        <f t="shared" si="151"/>
        <v>3836</v>
      </c>
      <c r="AE1359" s="256" t="str">
        <f t="shared" si="155"/>
        <v/>
      </c>
      <c r="AF1359" s="252" t="str">
        <f t="shared" si="149"/>
        <v>-</v>
      </c>
    </row>
    <row r="1360" spans="1:32" ht="20.149999999999999" customHeight="1" x14ac:dyDescent="0.75">
      <c r="A1360" s="31">
        <v>1358</v>
      </c>
      <c r="B1360" s="237"/>
      <c r="C1360" s="257"/>
      <c r="D1360" s="257"/>
      <c r="E1360" s="262"/>
      <c r="F1360" s="262"/>
      <c r="G1360" s="253" t="str">
        <f t="shared" si="152"/>
        <v/>
      </c>
      <c r="H1360" s="31" t="str">
        <f>IF(AND(B1360=H$1),LOOKUP(9.99999999999999E+307,$H$2:H1359)+1,"")</f>
        <v/>
      </c>
      <c r="I1360" s="31" t="str">
        <f>IF(AND(B1360=I$1),LOOKUP(9.99999999999999E+307,$I$2:I1359)+1,"")</f>
        <v/>
      </c>
      <c r="J1360" s="31">
        <f>IF(AND(B1360=J$1),LOOKUP(9.99999999999999E+307,$J$2:J1359)+1,"")</f>
        <v>1194</v>
      </c>
      <c r="K1360" s="31">
        <f>IF(AND(B1360=K$1),LOOKUP(9.99999999999999E+307,$K$2:K1359)+1,"")</f>
        <v>1194</v>
      </c>
      <c r="L1360" s="31">
        <f>IF(AND(B1360=L$1),LOOKUP(9.99999999999999E+307,$L$2:L1359)+1,"")</f>
        <v>1194</v>
      </c>
      <c r="M1360" s="31">
        <f>IF(AND(B1360=M$1),LOOKUP(9.99999999999999E+307,$M$2:M1359)+1,"")</f>
        <v>1194</v>
      </c>
      <c r="N1360" s="31" t="e">
        <f>IF(AND(B1360=N$1),LOOKUP(9.99999999999999E+307,$N$2:N1359)+1,"")</f>
        <v>#REF!</v>
      </c>
      <c r="O1360" s="31" t="e">
        <f>IF(AND($B1360=O$1),LOOKUP(9.99999999999999E+307,$O$2:O1359)+1,"")</f>
        <v>#REF!</v>
      </c>
      <c r="P1360" s="31" t="e">
        <f>IF(AND($B1360=P$1),LOOKUP(9.99999999999999E+307,$P$2:P1359)+1,"")</f>
        <v>#REF!</v>
      </c>
      <c r="Q1360" s="31" t="e">
        <f>IF(AND($B1360=Q$1),LOOKUP(9.99999999999999E+307,$Q$2:Q1359)+1,"")</f>
        <v>#REF!</v>
      </c>
      <c r="R1360" s="31">
        <f>IF(AND($B1360=R$1),LOOKUP(9.99999999999999E+307,$R$2:R1359)+1,"")</f>
        <v>1194</v>
      </c>
      <c r="S1360" s="31">
        <f>IF(AND($B1360=S$1),LOOKUP(9.99999999999999E+307,$S$2:S1359)+1,"")</f>
        <v>1194</v>
      </c>
      <c r="T1360" s="265"/>
      <c r="U1360" s="265"/>
      <c r="V1360" s="265"/>
      <c r="AA1360" s="254" t="str">
        <f t="shared" si="153"/>
        <v/>
      </c>
      <c r="AB1360" s="254" t="str">
        <f t="shared" si="154"/>
        <v/>
      </c>
      <c r="AC1360" s="255">
        <f t="shared" si="150"/>
        <v>0</v>
      </c>
      <c r="AD1360" s="255">
        <f t="shared" si="151"/>
        <v>3836</v>
      </c>
      <c r="AE1360" s="256" t="str">
        <f t="shared" si="155"/>
        <v/>
      </c>
      <c r="AF1360" s="252" t="str">
        <f t="shared" si="149"/>
        <v>-</v>
      </c>
    </row>
    <row r="1361" spans="1:32" ht="20.149999999999999" customHeight="1" x14ac:dyDescent="0.75">
      <c r="A1361" s="31">
        <v>1359</v>
      </c>
      <c r="B1361" s="237"/>
      <c r="C1361" s="257"/>
      <c r="D1361" s="257"/>
      <c r="E1361" s="262"/>
      <c r="F1361" s="262"/>
      <c r="G1361" s="253" t="str">
        <f t="shared" si="152"/>
        <v/>
      </c>
      <c r="H1361" s="31" t="str">
        <f>IF(AND(B1361=H$1),LOOKUP(9.99999999999999E+307,$H$2:H1360)+1,"")</f>
        <v/>
      </c>
      <c r="I1361" s="31" t="str">
        <f>IF(AND(B1361=I$1),LOOKUP(9.99999999999999E+307,$I$2:I1360)+1,"")</f>
        <v/>
      </c>
      <c r="J1361" s="31">
        <f>IF(AND(B1361=J$1),LOOKUP(9.99999999999999E+307,$J$2:J1360)+1,"")</f>
        <v>1195</v>
      </c>
      <c r="K1361" s="31">
        <f>IF(AND(B1361=K$1),LOOKUP(9.99999999999999E+307,$K$2:K1360)+1,"")</f>
        <v>1195</v>
      </c>
      <c r="L1361" s="31">
        <f>IF(AND(B1361=L$1),LOOKUP(9.99999999999999E+307,$L$2:L1360)+1,"")</f>
        <v>1195</v>
      </c>
      <c r="M1361" s="31">
        <f>IF(AND(B1361=M$1),LOOKUP(9.99999999999999E+307,$M$2:M1360)+1,"")</f>
        <v>1195</v>
      </c>
      <c r="N1361" s="31" t="e">
        <f>IF(AND(B1361=N$1),LOOKUP(9.99999999999999E+307,$N$2:N1360)+1,"")</f>
        <v>#REF!</v>
      </c>
      <c r="O1361" s="31" t="e">
        <f>IF(AND($B1361=O$1),LOOKUP(9.99999999999999E+307,$O$2:O1360)+1,"")</f>
        <v>#REF!</v>
      </c>
      <c r="P1361" s="31" t="e">
        <f>IF(AND($B1361=P$1),LOOKUP(9.99999999999999E+307,$P$2:P1360)+1,"")</f>
        <v>#REF!</v>
      </c>
      <c r="Q1361" s="31" t="e">
        <f>IF(AND($B1361=Q$1),LOOKUP(9.99999999999999E+307,$Q$2:Q1360)+1,"")</f>
        <v>#REF!</v>
      </c>
      <c r="R1361" s="31">
        <f>IF(AND($B1361=R$1),LOOKUP(9.99999999999999E+307,$R$2:R1360)+1,"")</f>
        <v>1195</v>
      </c>
      <c r="S1361" s="31">
        <f>IF(AND($B1361=S$1),LOOKUP(9.99999999999999E+307,$S$2:S1360)+1,"")</f>
        <v>1195</v>
      </c>
      <c r="T1361" s="265"/>
      <c r="U1361" s="265"/>
      <c r="V1361" s="265"/>
      <c r="AA1361" s="254" t="str">
        <f t="shared" si="153"/>
        <v/>
      </c>
      <c r="AB1361" s="254" t="str">
        <f t="shared" si="154"/>
        <v/>
      </c>
      <c r="AC1361" s="255">
        <f t="shared" si="150"/>
        <v>0</v>
      </c>
      <c r="AD1361" s="255">
        <f t="shared" si="151"/>
        <v>3836</v>
      </c>
      <c r="AE1361" s="256" t="str">
        <f t="shared" si="155"/>
        <v/>
      </c>
      <c r="AF1361" s="252" t="str">
        <f t="shared" si="149"/>
        <v>-</v>
      </c>
    </row>
    <row r="1362" spans="1:32" ht="20.149999999999999" customHeight="1" x14ac:dyDescent="0.75">
      <c r="A1362" s="31">
        <v>1360</v>
      </c>
      <c r="B1362" s="237"/>
      <c r="C1362" s="257"/>
      <c r="D1362" s="257"/>
      <c r="E1362" s="262"/>
      <c r="F1362" s="262"/>
      <c r="G1362" s="253" t="str">
        <f t="shared" si="152"/>
        <v/>
      </c>
      <c r="H1362" s="31" t="str">
        <f>IF(AND(B1362=H$1),LOOKUP(9.99999999999999E+307,$H$2:H1361)+1,"")</f>
        <v/>
      </c>
      <c r="I1362" s="31" t="str">
        <f>IF(AND(B1362=I$1),LOOKUP(9.99999999999999E+307,$I$2:I1361)+1,"")</f>
        <v/>
      </c>
      <c r="J1362" s="31">
        <f>IF(AND(B1362=J$1),LOOKUP(9.99999999999999E+307,$J$2:J1361)+1,"")</f>
        <v>1196</v>
      </c>
      <c r="K1362" s="31">
        <f>IF(AND(B1362=K$1),LOOKUP(9.99999999999999E+307,$K$2:K1361)+1,"")</f>
        <v>1196</v>
      </c>
      <c r="L1362" s="31">
        <f>IF(AND(B1362=L$1),LOOKUP(9.99999999999999E+307,$L$2:L1361)+1,"")</f>
        <v>1196</v>
      </c>
      <c r="M1362" s="31">
        <f>IF(AND(B1362=M$1),LOOKUP(9.99999999999999E+307,$M$2:M1361)+1,"")</f>
        <v>1196</v>
      </c>
      <c r="N1362" s="31" t="e">
        <f>IF(AND(B1362=N$1),LOOKUP(9.99999999999999E+307,$N$2:N1361)+1,"")</f>
        <v>#REF!</v>
      </c>
      <c r="O1362" s="31" t="e">
        <f>IF(AND($B1362=O$1),LOOKUP(9.99999999999999E+307,$O$2:O1361)+1,"")</f>
        <v>#REF!</v>
      </c>
      <c r="P1362" s="31" t="e">
        <f>IF(AND($B1362=P$1),LOOKUP(9.99999999999999E+307,$P$2:P1361)+1,"")</f>
        <v>#REF!</v>
      </c>
      <c r="Q1362" s="31" t="e">
        <f>IF(AND($B1362=Q$1),LOOKUP(9.99999999999999E+307,$Q$2:Q1361)+1,"")</f>
        <v>#REF!</v>
      </c>
      <c r="R1362" s="31">
        <f>IF(AND($B1362=R$1),LOOKUP(9.99999999999999E+307,$R$2:R1361)+1,"")</f>
        <v>1196</v>
      </c>
      <c r="S1362" s="31">
        <f>IF(AND($B1362=S$1),LOOKUP(9.99999999999999E+307,$S$2:S1361)+1,"")</f>
        <v>1196</v>
      </c>
      <c r="T1362" s="265"/>
      <c r="U1362" s="265"/>
      <c r="V1362" s="265"/>
      <c r="AA1362" s="254" t="str">
        <f t="shared" si="153"/>
        <v/>
      </c>
      <c r="AB1362" s="254" t="str">
        <f t="shared" si="154"/>
        <v/>
      </c>
      <c r="AC1362" s="255">
        <f t="shared" si="150"/>
        <v>0</v>
      </c>
      <c r="AD1362" s="255">
        <f t="shared" si="151"/>
        <v>3836</v>
      </c>
      <c r="AE1362" s="256" t="str">
        <f t="shared" si="155"/>
        <v/>
      </c>
      <c r="AF1362" s="252" t="str">
        <f t="shared" si="149"/>
        <v>-</v>
      </c>
    </row>
    <row r="1363" spans="1:32" ht="20.149999999999999" customHeight="1" x14ac:dyDescent="0.75">
      <c r="A1363" s="31">
        <v>1361</v>
      </c>
      <c r="B1363" s="237"/>
      <c r="C1363" s="257"/>
      <c r="D1363" s="257"/>
      <c r="E1363" s="262"/>
      <c r="F1363" s="262"/>
      <c r="G1363" s="253" t="str">
        <f t="shared" si="152"/>
        <v/>
      </c>
      <c r="H1363" s="31" t="str">
        <f>IF(AND(B1363=H$1),LOOKUP(9.99999999999999E+307,$H$2:H1362)+1,"")</f>
        <v/>
      </c>
      <c r="I1363" s="31" t="str">
        <f>IF(AND(B1363=I$1),LOOKUP(9.99999999999999E+307,$I$2:I1362)+1,"")</f>
        <v/>
      </c>
      <c r="J1363" s="31">
        <f>IF(AND(B1363=J$1),LOOKUP(9.99999999999999E+307,$J$2:J1362)+1,"")</f>
        <v>1197</v>
      </c>
      <c r="K1363" s="31">
        <f>IF(AND(B1363=K$1),LOOKUP(9.99999999999999E+307,$K$2:K1362)+1,"")</f>
        <v>1197</v>
      </c>
      <c r="L1363" s="31">
        <f>IF(AND(B1363=L$1),LOOKUP(9.99999999999999E+307,$L$2:L1362)+1,"")</f>
        <v>1197</v>
      </c>
      <c r="M1363" s="31">
        <f>IF(AND(B1363=M$1),LOOKUP(9.99999999999999E+307,$M$2:M1362)+1,"")</f>
        <v>1197</v>
      </c>
      <c r="N1363" s="31" t="e">
        <f>IF(AND(B1363=N$1),LOOKUP(9.99999999999999E+307,$N$2:N1362)+1,"")</f>
        <v>#REF!</v>
      </c>
      <c r="O1363" s="31" t="e">
        <f>IF(AND($B1363=O$1),LOOKUP(9.99999999999999E+307,$O$2:O1362)+1,"")</f>
        <v>#REF!</v>
      </c>
      <c r="P1363" s="31" t="e">
        <f>IF(AND($B1363=P$1),LOOKUP(9.99999999999999E+307,$P$2:P1362)+1,"")</f>
        <v>#REF!</v>
      </c>
      <c r="Q1363" s="31" t="e">
        <f>IF(AND($B1363=Q$1),LOOKUP(9.99999999999999E+307,$Q$2:Q1362)+1,"")</f>
        <v>#REF!</v>
      </c>
      <c r="R1363" s="31">
        <f>IF(AND($B1363=R$1),LOOKUP(9.99999999999999E+307,$R$2:R1362)+1,"")</f>
        <v>1197</v>
      </c>
      <c r="S1363" s="31">
        <f>IF(AND($B1363=S$1),LOOKUP(9.99999999999999E+307,$S$2:S1362)+1,"")</f>
        <v>1197</v>
      </c>
      <c r="T1363" s="265"/>
      <c r="U1363" s="265"/>
      <c r="V1363" s="265"/>
      <c r="AA1363" s="254" t="str">
        <f t="shared" si="153"/>
        <v/>
      </c>
      <c r="AB1363" s="254" t="str">
        <f t="shared" si="154"/>
        <v/>
      </c>
      <c r="AC1363" s="255">
        <f t="shared" si="150"/>
        <v>0</v>
      </c>
      <c r="AD1363" s="255">
        <f t="shared" si="151"/>
        <v>3836</v>
      </c>
      <c r="AE1363" s="256" t="str">
        <f t="shared" si="155"/>
        <v/>
      </c>
      <c r="AF1363" s="252" t="str">
        <f t="shared" si="149"/>
        <v>-</v>
      </c>
    </row>
    <row r="1364" spans="1:32" ht="20.149999999999999" customHeight="1" x14ac:dyDescent="0.75">
      <c r="A1364" s="31">
        <v>1362</v>
      </c>
      <c r="B1364" s="237"/>
      <c r="C1364" s="257"/>
      <c r="D1364" s="257"/>
      <c r="E1364" s="262"/>
      <c r="F1364" s="262"/>
      <c r="G1364" s="253" t="str">
        <f t="shared" si="152"/>
        <v/>
      </c>
      <c r="H1364" s="31" t="str">
        <f>IF(AND(B1364=H$1),LOOKUP(9.99999999999999E+307,$H$2:H1363)+1,"")</f>
        <v/>
      </c>
      <c r="I1364" s="31" t="str">
        <f>IF(AND(B1364=I$1),LOOKUP(9.99999999999999E+307,$I$2:I1363)+1,"")</f>
        <v/>
      </c>
      <c r="J1364" s="31">
        <f>IF(AND(B1364=J$1),LOOKUP(9.99999999999999E+307,$J$2:J1363)+1,"")</f>
        <v>1198</v>
      </c>
      <c r="K1364" s="31">
        <f>IF(AND(B1364=K$1),LOOKUP(9.99999999999999E+307,$K$2:K1363)+1,"")</f>
        <v>1198</v>
      </c>
      <c r="L1364" s="31">
        <f>IF(AND(B1364=L$1),LOOKUP(9.99999999999999E+307,$L$2:L1363)+1,"")</f>
        <v>1198</v>
      </c>
      <c r="M1364" s="31">
        <f>IF(AND(B1364=M$1),LOOKUP(9.99999999999999E+307,$M$2:M1363)+1,"")</f>
        <v>1198</v>
      </c>
      <c r="N1364" s="31" t="e">
        <f>IF(AND(B1364=N$1),LOOKUP(9.99999999999999E+307,$N$2:N1363)+1,"")</f>
        <v>#REF!</v>
      </c>
      <c r="O1364" s="31" t="e">
        <f>IF(AND($B1364=O$1),LOOKUP(9.99999999999999E+307,$O$2:O1363)+1,"")</f>
        <v>#REF!</v>
      </c>
      <c r="P1364" s="31" t="e">
        <f>IF(AND($B1364=P$1),LOOKUP(9.99999999999999E+307,$P$2:P1363)+1,"")</f>
        <v>#REF!</v>
      </c>
      <c r="Q1364" s="31" t="e">
        <f>IF(AND($B1364=Q$1),LOOKUP(9.99999999999999E+307,$Q$2:Q1363)+1,"")</f>
        <v>#REF!</v>
      </c>
      <c r="R1364" s="31">
        <f>IF(AND($B1364=R$1),LOOKUP(9.99999999999999E+307,$R$2:R1363)+1,"")</f>
        <v>1198</v>
      </c>
      <c r="S1364" s="31">
        <f>IF(AND($B1364=S$1),LOOKUP(9.99999999999999E+307,$S$2:S1363)+1,"")</f>
        <v>1198</v>
      </c>
      <c r="T1364" s="265"/>
      <c r="U1364" s="265"/>
      <c r="V1364" s="265"/>
      <c r="AA1364" s="254" t="str">
        <f t="shared" si="153"/>
        <v/>
      </c>
      <c r="AB1364" s="254" t="str">
        <f t="shared" si="154"/>
        <v/>
      </c>
      <c r="AC1364" s="255">
        <f t="shared" si="150"/>
        <v>0</v>
      </c>
      <c r="AD1364" s="255">
        <f t="shared" si="151"/>
        <v>3836</v>
      </c>
      <c r="AE1364" s="256" t="str">
        <f t="shared" si="155"/>
        <v/>
      </c>
      <c r="AF1364" s="252" t="str">
        <f t="shared" si="149"/>
        <v>-</v>
      </c>
    </row>
    <row r="1365" spans="1:32" ht="20.149999999999999" customHeight="1" x14ac:dyDescent="0.75">
      <c r="A1365" s="31">
        <v>1363</v>
      </c>
      <c r="B1365" s="237"/>
      <c r="C1365" s="257"/>
      <c r="D1365" s="257"/>
      <c r="E1365" s="262"/>
      <c r="F1365" s="262"/>
      <c r="G1365" s="253" t="str">
        <f t="shared" si="152"/>
        <v/>
      </c>
      <c r="H1365" s="31" t="str">
        <f>IF(AND(B1365=H$1),LOOKUP(9.99999999999999E+307,$H$2:H1364)+1,"")</f>
        <v/>
      </c>
      <c r="I1365" s="31" t="str">
        <f>IF(AND(B1365=I$1),LOOKUP(9.99999999999999E+307,$I$2:I1364)+1,"")</f>
        <v/>
      </c>
      <c r="J1365" s="31">
        <f>IF(AND(B1365=J$1),LOOKUP(9.99999999999999E+307,$J$2:J1364)+1,"")</f>
        <v>1199</v>
      </c>
      <c r="K1365" s="31">
        <f>IF(AND(B1365=K$1),LOOKUP(9.99999999999999E+307,$K$2:K1364)+1,"")</f>
        <v>1199</v>
      </c>
      <c r="L1365" s="31">
        <f>IF(AND(B1365=L$1),LOOKUP(9.99999999999999E+307,$L$2:L1364)+1,"")</f>
        <v>1199</v>
      </c>
      <c r="M1365" s="31">
        <f>IF(AND(B1365=M$1),LOOKUP(9.99999999999999E+307,$M$2:M1364)+1,"")</f>
        <v>1199</v>
      </c>
      <c r="N1365" s="31" t="e">
        <f>IF(AND(B1365=N$1),LOOKUP(9.99999999999999E+307,$N$2:N1364)+1,"")</f>
        <v>#REF!</v>
      </c>
      <c r="O1365" s="31" t="e">
        <f>IF(AND($B1365=O$1),LOOKUP(9.99999999999999E+307,$O$2:O1364)+1,"")</f>
        <v>#REF!</v>
      </c>
      <c r="P1365" s="31" t="e">
        <f>IF(AND($B1365=P$1),LOOKUP(9.99999999999999E+307,$P$2:P1364)+1,"")</f>
        <v>#REF!</v>
      </c>
      <c r="Q1365" s="31" t="e">
        <f>IF(AND($B1365=Q$1),LOOKUP(9.99999999999999E+307,$Q$2:Q1364)+1,"")</f>
        <v>#REF!</v>
      </c>
      <c r="R1365" s="31">
        <f>IF(AND($B1365=R$1),LOOKUP(9.99999999999999E+307,$R$2:R1364)+1,"")</f>
        <v>1199</v>
      </c>
      <c r="S1365" s="31">
        <f>IF(AND($B1365=S$1),LOOKUP(9.99999999999999E+307,$S$2:S1364)+1,"")</f>
        <v>1199</v>
      </c>
      <c r="T1365" s="265"/>
      <c r="U1365" s="265"/>
      <c r="V1365" s="265"/>
      <c r="AA1365" s="254" t="str">
        <f t="shared" si="153"/>
        <v/>
      </c>
      <c r="AB1365" s="254" t="str">
        <f t="shared" si="154"/>
        <v/>
      </c>
      <c r="AC1365" s="255">
        <f t="shared" si="150"/>
        <v>0</v>
      </c>
      <c r="AD1365" s="255">
        <f t="shared" si="151"/>
        <v>3836</v>
      </c>
      <c r="AE1365" s="256" t="str">
        <f t="shared" si="155"/>
        <v/>
      </c>
      <c r="AF1365" s="252" t="str">
        <f t="shared" si="149"/>
        <v>-</v>
      </c>
    </row>
    <row r="1366" spans="1:32" ht="20.149999999999999" customHeight="1" x14ac:dyDescent="0.75">
      <c r="A1366" s="31">
        <v>1364</v>
      </c>
      <c r="B1366" s="237"/>
      <c r="C1366" s="257"/>
      <c r="D1366" s="257"/>
      <c r="E1366" s="262"/>
      <c r="F1366" s="262"/>
      <c r="G1366" s="253" t="str">
        <f t="shared" si="152"/>
        <v/>
      </c>
      <c r="H1366" s="31" t="str">
        <f>IF(AND(B1366=H$1),LOOKUP(9.99999999999999E+307,$H$2:H1365)+1,"")</f>
        <v/>
      </c>
      <c r="I1366" s="31" t="str">
        <f>IF(AND(B1366=I$1),LOOKUP(9.99999999999999E+307,$I$2:I1365)+1,"")</f>
        <v/>
      </c>
      <c r="J1366" s="31">
        <f>IF(AND(B1366=J$1),LOOKUP(9.99999999999999E+307,$J$2:J1365)+1,"")</f>
        <v>1200</v>
      </c>
      <c r="K1366" s="31">
        <f>IF(AND(B1366=K$1),LOOKUP(9.99999999999999E+307,$K$2:K1365)+1,"")</f>
        <v>1200</v>
      </c>
      <c r="L1366" s="31">
        <f>IF(AND(B1366=L$1),LOOKUP(9.99999999999999E+307,$L$2:L1365)+1,"")</f>
        <v>1200</v>
      </c>
      <c r="M1366" s="31">
        <f>IF(AND(B1366=M$1),LOOKUP(9.99999999999999E+307,$M$2:M1365)+1,"")</f>
        <v>1200</v>
      </c>
      <c r="N1366" s="31" t="e">
        <f>IF(AND(B1366=N$1),LOOKUP(9.99999999999999E+307,$N$2:N1365)+1,"")</f>
        <v>#REF!</v>
      </c>
      <c r="O1366" s="31" t="e">
        <f>IF(AND($B1366=O$1),LOOKUP(9.99999999999999E+307,$O$2:O1365)+1,"")</f>
        <v>#REF!</v>
      </c>
      <c r="P1366" s="31" t="e">
        <f>IF(AND($B1366=P$1),LOOKUP(9.99999999999999E+307,$P$2:P1365)+1,"")</f>
        <v>#REF!</v>
      </c>
      <c r="Q1366" s="31" t="e">
        <f>IF(AND($B1366=Q$1),LOOKUP(9.99999999999999E+307,$Q$2:Q1365)+1,"")</f>
        <v>#REF!</v>
      </c>
      <c r="R1366" s="31">
        <f>IF(AND($B1366=R$1),LOOKUP(9.99999999999999E+307,$R$2:R1365)+1,"")</f>
        <v>1200</v>
      </c>
      <c r="S1366" s="31">
        <f>IF(AND($B1366=S$1),LOOKUP(9.99999999999999E+307,$S$2:S1365)+1,"")</f>
        <v>1200</v>
      </c>
      <c r="T1366" s="265"/>
      <c r="U1366" s="265"/>
      <c r="V1366" s="265"/>
      <c r="AA1366" s="254" t="str">
        <f t="shared" si="153"/>
        <v/>
      </c>
      <c r="AB1366" s="254" t="str">
        <f t="shared" si="154"/>
        <v/>
      </c>
      <c r="AC1366" s="255">
        <f t="shared" si="150"/>
        <v>0</v>
      </c>
      <c r="AD1366" s="255">
        <f t="shared" si="151"/>
        <v>3836</v>
      </c>
      <c r="AE1366" s="256" t="str">
        <f t="shared" si="155"/>
        <v/>
      </c>
      <c r="AF1366" s="252" t="str">
        <f t="shared" si="149"/>
        <v>-</v>
      </c>
    </row>
    <row r="1367" spans="1:32" ht="20.149999999999999" customHeight="1" x14ac:dyDescent="0.75">
      <c r="A1367" s="31">
        <v>1365</v>
      </c>
      <c r="B1367" s="237"/>
      <c r="C1367" s="257"/>
      <c r="D1367" s="257"/>
      <c r="E1367" s="262"/>
      <c r="F1367" s="262"/>
      <c r="G1367" s="253" t="str">
        <f t="shared" si="152"/>
        <v/>
      </c>
      <c r="H1367" s="31" t="str">
        <f>IF(AND(B1367=H$1),LOOKUP(9.99999999999999E+307,$H$2:H1366)+1,"")</f>
        <v/>
      </c>
      <c r="I1367" s="31" t="str">
        <f>IF(AND(B1367=I$1),LOOKUP(9.99999999999999E+307,$I$2:I1366)+1,"")</f>
        <v/>
      </c>
      <c r="J1367" s="31">
        <f>IF(AND(B1367=J$1),LOOKUP(9.99999999999999E+307,$J$2:J1366)+1,"")</f>
        <v>1201</v>
      </c>
      <c r="K1367" s="31">
        <f>IF(AND(B1367=K$1),LOOKUP(9.99999999999999E+307,$K$2:K1366)+1,"")</f>
        <v>1201</v>
      </c>
      <c r="L1367" s="31">
        <f>IF(AND(B1367=L$1),LOOKUP(9.99999999999999E+307,$L$2:L1366)+1,"")</f>
        <v>1201</v>
      </c>
      <c r="M1367" s="31">
        <f>IF(AND(B1367=M$1),LOOKUP(9.99999999999999E+307,$M$2:M1366)+1,"")</f>
        <v>1201</v>
      </c>
      <c r="N1367" s="31" t="e">
        <f>IF(AND(B1367=N$1),LOOKUP(9.99999999999999E+307,$N$2:N1366)+1,"")</f>
        <v>#REF!</v>
      </c>
      <c r="O1367" s="31" t="e">
        <f>IF(AND($B1367=O$1),LOOKUP(9.99999999999999E+307,$O$2:O1366)+1,"")</f>
        <v>#REF!</v>
      </c>
      <c r="P1367" s="31" t="e">
        <f>IF(AND($B1367=P$1),LOOKUP(9.99999999999999E+307,$P$2:P1366)+1,"")</f>
        <v>#REF!</v>
      </c>
      <c r="Q1367" s="31" t="e">
        <f>IF(AND($B1367=Q$1),LOOKUP(9.99999999999999E+307,$Q$2:Q1366)+1,"")</f>
        <v>#REF!</v>
      </c>
      <c r="R1367" s="31">
        <f>IF(AND($B1367=R$1),LOOKUP(9.99999999999999E+307,$R$2:R1366)+1,"")</f>
        <v>1201</v>
      </c>
      <c r="S1367" s="31">
        <f>IF(AND($B1367=S$1),LOOKUP(9.99999999999999E+307,$S$2:S1366)+1,"")</f>
        <v>1201</v>
      </c>
      <c r="T1367" s="265"/>
      <c r="U1367" s="265"/>
      <c r="V1367" s="265"/>
      <c r="AA1367" s="254" t="str">
        <f t="shared" si="153"/>
        <v/>
      </c>
      <c r="AB1367" s="254" t="str">
        <f t="shared" si="154"/>
        <v/>
      </c>
      <c r="AC1367" s="255">
        <f t="shared" si="150"/>
        <v>0</v>
      </c>
      <c r="AD1367" s="255">
        <f t="shared" si="151"/>
        <v>3836</v>
      </c>
      <c r="AE1367" s="256" t="str">
        <f t="shared" si="155"/>
        <v/>
      </c>
      <c r="AF1367" s="252" t="str">
        <f t="shared" si="149"/>
        <v>-</v>
      </c>
    </row>
    <row r="1368" spans="1:32" ht="20.149999999999999" customHeight="1" x14ac:dyDescent="0.75">
      <c r="A1368" s="31">
        <v>1366</v>
      </c>
      <c r="B1368" s="237"/>
      <c r="C1368" s="257"/>
      <c r="D1368" s="257"/>
      <c r="E1368" s="262"/>
      <c r="F1368" s="262"/>
      <c r="G1368" s="253" t="str">
        <f t="shared" si="152"/>
        <v/>
      </c>
      <c r="H1368" s="31" t="str">
        <f>IF(AND(B1368=H$1),LOOKUP(9.99999999999999E+307,$H$2:H1367)+1,"")</f>
        <v/>
      </c>
      <c r="I1368" s="31" t="str">
        <f>IF(AND(B1368=I$1),LOOKUP(9.99999999999999E+307,$I$2:I1367)+1,"")</f>
        <v/>
      </c>
      <c r="J1368" s="31">
        <f>IF(AND(B1368=J$1),LOOKUP(9.99999999999999E+307,$J$2:J1367)+1,"")</f>
        <v>1202</v>
      </c>
      <c r="K1368" s="31">
        <f>IF(AND(B1368=K$1),LOOKUP(9.99999999999999E+307,$K$2:K1367)+1,"")</f>
        <v>1202</v>
      </c>
      <c r="L1368" s="31">
        <f>IF(AND(B1368=L$1),LOOKUP(9.99999999999999E+307,$L$2:L1367)+1,"")</f>
        <v>1202</v>
      </c>
      <c r="M1368" s="31">
        <f>IF(AND(B1368=M$1),LOOKUP(9.99999999999999E+307,$M$2:M1367)+1,"")</f>
        <v>1202</v>
      </c>
      <c r="N1368" s="31" t="e">
        <f>IF(AND(B1368=N$1),LOOKUP(9.99999999999999E+307,$N$2:N1367)+1,"")</f>
        <v>#REF!</v>
      </c>
      <c r="O1368" s="31" t="e">
        <f>IF(AND($B1368=O$1),LOOKUP(9.99999999999999E+307,$O$2:O1367)+1,"")</f>
        <v>#REF!</v>
      </c>
      <c r="P1368" s="31" t="e">
        <f>IF(AND($B1368=P$1),LOOKUP(9.99999999999999E+307,$P$2:P1367)+1,"")</f>
        <v>#REF!</v>
      </c>
      <c r="Q1368" s="31" t="e">
        <f>IF(AND($B1368=Q$1),LOOKUP(9.99999999999999E+307,$Q$2:Q1367)+1,"")</f>
        <v>#REF!</v>
      </c>
      <c r="R1368" s="31">
        <f>IF(AND($B1368=R$1),LOOKUP(9.99999999999999E+307,$R$2:R1367)+1,"")</f>
        <v>1202</v>
      </c>
      <c r="S1368" s="31">
        <f>IF(AND($B1368=S$1),LOOKUP(9.99999999999999E+307,$S$2:S1367)+1,"")</f>
        <v>1202</v>
      </c>
      <c r="T1368" s="265"/>
      <c r="U1368" s="265"/>
      <c r="V1368" s="265"/>
      <c r="AA1368" s="254" t="str">
        <f t="shared" si="153"/>
        <v/>
      </c>
      <c r="AB1368" s="254" t="str">
        <f t="shared" si="154"/>
        <v/>
      </c>
      <c r="AC1368" s="255">
        <f t="shared" si="150"/>
        <v>0</v>
      </c>
      <c r="AD1368" s="255">
        <f t="shared" si="151"/>
        <v>3836</v>
      </c>
      <c r="AE1368" s="256" t="str">
        <f t="shared" si="155"/>
        <v/>
      </c>
      <c r="AF1368" s="252" t="str">
        <f t="shared" si="149"/>
        <v>-</v>
      </c>
    </row>
    <row r="1369" spans="1:32" ht="20.149999999999999" customHeight="1" x14ac:dyDescent="0.75">
      <c r="A1369" s="31">
        <v>1367</v>
      </c>
      <c r="B1369" s="237"/>
      <c r="C1369" s="257"/>
      <c r="D1369" s="257"/>
      <c r="E1369" s="262"/>
      <c r="F1369" s="262"/>
      <c r="G1369" s="253" t="str">
        <f t="shared" si="152"/>
        <v/>
      </c>
      <c r="H1369" s="31" t="str">
        <f>IF(AND(B1369=H$1),LOOKUP(9.99999999999999E+307,$H$2:H1368)+1,"")</f>
        <v/>
      </c>
      <c r="I1369" s="31" t="str">
        <f>IF(AND(B1369=I$1),LOOKUP(9.99999999999999E+307,$I$2:I1368)+1,"")</f>
        <v/>
      </c>
      <c r="J1369" s="31">
        <f>IF(AND(B1369=J$1),LOOKUP(9.99999999999999E+307,$J$2:J1368)+1,"")</f>
        <v>1203</v>
      </c>
      <c r="K1369" s="31">
        <f>IF(AND(B1369=K$1),LOOKUP(9.99999999999999E+307,$K$2:K1368)+1,"")</f>
        <v>1203</v>
      </c>
      <c r="L1369" s="31">
        <f>IF(AND(B1369=L$1),LOOKUP(9.99999999999999E+307,$L$2:L1368)+1,"")</f>
        <v>1203</v>
      </c>
      <c r="M1369" s="31">
        <f>IF(AND(B1369=M$1),LOOKUP(9.99999999999999E+307,$M$2:M1368)+1,"")</f>
        <v>1203</v>
      </c>
      <c r="N1369" s="31" t="e">
        <f>IF(AND(B1369=N$1),LOOKUP(9.99999999999999E+307,$N$2:N1368)+1,"")</f>
        <v>#REF!</v>
      </c>
      <c r="O1369" s="31" t="e">
        <f>IF(AND($B1369=O$1),LOOKUP(9.99999999999999E+307,$O$2:O1368)+1,"")</f>
        <v>#REF!</v>
      </c>
      <c r="P1369" s="31" t="e">
        <f>IF(AND($B1369=P$1),LOOKUP(9.99999999999999E+307,$P$2:P1368)+1,"")</f>
        <v>#REF!</v>
      </c>
      <c r="Q1369" s="31" t="e">
        <f>IF(AND($B1369=Q$1),LOOKUP(9.99999999999999E+307,$Q$2:Q1368)+1,"")</f>
        <v>#REF!</v>
      </c>
      <c r="R1369" s="31">
        <f>IF(AND($B1369=R$1),LOOKUP(9.99999999999999E+307,$R$2:R1368)+1,"")</f>
        <v>1203</v>
      </c>
      <c r="S1369" s="31">
        <f>IF(AND($B1369=S$1),LOOKUP(9.99999999999999E+307,$S$2:S1368)+1,"")</f>
        <v>1203</v>
      </c>
      <c r="T1369" s="265"/>
      <c r="U1369" s="265"/>
      <c r="V1369" s="265"/>
      <c r="AA1369" s="254" t="str">
        <f t="shared" si="153"/>
        <v/>
      </c>
      <c r="AB1369" s="254" t="str">
        <f t="shared" si="154"/>
        <v/>
      </c>
      <c r="AC1369" s="255">
        <f t="shared" si="150"/>
        <v>0</v>
      </c>
      <c r="AD1369" s="255">
        <f t="shared" si="151"/>
        <v>3836</v>
      </c>
      <c r="AE1369" s="256" t="str">
        <f t="shared" si="155"/>
        <v/>
      </c>
      <c r="AF1369" s="252" t="str">
        <f t="shared" si="149"/>
        <v>-</v>
      </c>
    </row>
    <row r="1370" spans="1:32" ht="20.149999999999999" customHeight="1" x14ac:dyDescent="0.75">
      <c r="A1370" s="31">
        <v>1368</v>
      </c>
      <c r="B1370" s="237"/>
      <c r="C1370" s="257"/>
      <c r="D1370" s="257"/>
      <c r="E1370" s="262"/>
      <c r="F1370" s="262"/>
      <c r="G1370" s="253" t="str">
        <f t="shared" si="152"/>
        <v/>
      </c>
      <c r="H1370" s="31" t="str">
        <f>IF(AND(B1370=H$1),LOOKUP(9.99999999999999E+307,$H$2:H1369)+1,"")</f>
        <v/>
      </c>
      <c r="I1370" s="31" t="str">
        <f>IF(AND(B1370=I$1),LOOKUP(9.99999999999999E+307,$I$2:I1369)+1,"")</f>
        <v/>
      </c>
      <c r="J1370" s="31">
        <f>IF(AND(B1370=J$1),LOOKUP(9.99999999999999E+307,$J$2:J1369)+1,"")</f>
        <v>1204</v>
      </c>
      <c r="K1370" s="31">
        <f>IF(AND(B1370=K$1),LOOKUP(9.99999999999999E+307,$K$2:K1369)+1,"")</f>
        <v>1204</v>
      </c>
      <c r="L1370" s="31">
        <f>IF(AND(B1370=L$1),LOOKUP(9.99999999999999E+307,$L$2:L1369)+1,"")</f>
        <v>1204</v>
      </c>
      <c r="M1370" s="31">
        <f>IF(AND(B1370=M$1),LOOKUP(9.99999999999999E+307,$M$2:M1369)+1,"")</f>
        <v>1204</v>
      </c>
      <c r="N1370" s="31" t="e">
        <f>IF(AND(B1370=N$1),LOOKUP(9.99999999999999E+307,$N$2:N1369)+1,"")</f>
        <v>#REF!</v>
      </c>
      <c r="O1370" s="31" t="e">
        <f>IF(AND($B1370=O$1),LOOKUP(9.99999999999999E+307,$O$2:O1369)+1,"")</f>
        <v>#REF!</v>
      </c>
      <c r="P1370" s="31" t="e">
        <f>IF(AND($B1370=P$1),LOOKUP(9.99999999999999E+307,$P$2:P1369)+1,"")</f>
        <v>#REF!</v>
      </c>
      <c r="Q1370" s="31" t="e">
        <f>IF(AND($B1370=Q$1),LOOKUP(9.99999999999999E+307,$Q$2:Q1369)+1,"")</f>
        <v>#REF!</v>
      </c>
      <c r="R1370" s="31">
        <f>IF(AND($B1370=R$1),LOOKUP(9.99999999999999E+307,$R$2:R1369)+1,"")</f>
        <v>1204</v>
      </c>
      <c r="S1370" s="31">
        <f>IF(AND($B1370=S$1),LOOKUP(9.99999999999999E+307,$S$2:S1369)+1,"")</f>
        <v>1204</v>
      </c>
      <c r="T1370" s="265"/>
      <c r="U1370" s="265"/>
      <c r="V1370" s="265"/>
      <c r="AA1370" s="254" t="str">
        <f t="shared" si="153"/>
        <v/>
      </c>
      <c r="AB1370" s="254" t="str">
        <f t="shared" si="154"/>
        <v/>
      </c>
      <c r="AC1370" s="255">
        <f t="shared" si="150"/>
        <v>0</v>
      </c>
      <c r="AD1370" s="255">
        <f t="shared" si="151"/>
        <v>3836</v>
      </c>
      <c r="AE1370" s="256" t="str">
        <f t="shared" si="155"/>
        <v/>
      </c>
      <c r="AF1370" s="252" t="str">
        <f t="shared" si="149"/>
        <v>-</v>
      </c>
    </row>
    <row r="1371" spans="1:32" ht="20.149999999999999" customHeight="1" x14ac:dyDescent="0.75">
      <c r="A1371" s="31">
        <v>1369</v>
      </c>
      <c r="B1371" s="237"/>
      <c r="C1371" s="257"/>
      <c r="D1371" s="257"/>
      <c r="E1371" s="262"/>
      <c r="F1371" s="262"/>
      <c r="G1371" s="253" t="str">
        <f t="shared" si="152"/>
        <v/>
      </c>
      <c r="H1371" s="31" t="str">
        <f>IF(AND(B1371=H$1),LOOKUP(9.99999999999999E+307,$H$2:H1370)+1,"")</f>
        <v/>
      </c>
      <c r="I1371" s="31" t="str">
        <f>IF(AND(B1371=I$1),LOOKUP(9.99999999999999E+307,$I$2:I1370)+1,"")</f>
        <v/>
      </c>
      <c r="J1371" s="31">
        <f>IF(AND(B1371=J$1),LOOKUP(9.99999999999999E+307,$J$2:J1370)+1,"")</f>
        <v>1205</v>
      </c>
      <c r="K1371" s="31">
        <f>IF(AND(B1371=K$1),LOOKUP(9.99999999999999E+307,$K$2:K1370)+1,"")</f>
        <v>1205</v>
      </c>
      <c r="L1371" s="31">
        <f>IF(AND(B1371=L$1),LOOKUP(9.99999999999999E+307,$L$2:L1370)+1,"")</f>
        <v>1205</v>
      </c>
      <c r="M1371" s="31">
        <f>IF(AND(B1371=M$1),LOOKUP(9.99999999999999E+307,$M$2:M1370)+1,"")</f>
        <v>1205</v>
      </c>
      <c r="N1371" s="31" t="e">
        <f>IF(AND(B1371=N$1),LOOKUP(9.99999999999999E+307,$N$2:N1370)+1,"")</f>
        <v>#REF!</v>
      </c>
      <c r="O1371" s="31" t="e">
        <f>IF(AND($B1371=O$1),LOOKUP(9.99999999999999E+307,$O$2:O1370)+1,"")</f>
        <v>#REF!</v>
      </c>
      <c r="P1371" s="31" t="e">
        <f>IF(AND($B1371=P$1),LOOKUP(9.99999999999999E+307,$P$2:P1370)+1,"")</f>
        <v>#REF!</v>
      </c>
      <c r="Q1371" s="31" t="e">
        <f>IF(AND($B1371=Q$1),LOOKUP(9.99999999999999E+307,$Q$2:Q1370)+1,"")</f>
        <v>#REF!</v>
      </c>
      <c r="R1371" s="31">
        <f>IF(AND($B1371=R$1),LOOKUP(9.99999999999999E+307,$R$2:R1370)+1,"")</f>
        <v>1205</v>
      </c>
      <c r="S1371" s="31">
        <f>IF(AND($B1371=S$1),LOOKUP(9.99999999999999E+307,$S$2:S1370)+1,"")</f>
        <v>1205</v>
      </c>
      <c r="T1371" s="265"/>
      <c r="U1371" s="265"/>
      <c r="V1371" s="265"/>
      <c r="AA1371" s="254" t="str">
        <f t="shared" si="153"/>
        <v/>
      </c>
      <c r="AB1371" s="254" t="str">
        <f t="shared" si="154"/>
        <v/>
      </c>
      <c r="AC1371" s="255">
        <f t="shared" si="150"/>
        <v>0</v>
      </c>
      <c r="AD1371" s="255">
        <f t="shared" si="151"/>
        <v>3836</v>
      </c>
      <c r="AE1371" s="256" t="str">
        <f t="shared" si="155"/>
        <v/>
      </c>
      <c r="AF1371" s="252" t="str">
        <f t="shared" si="149"/>
        <v>-</v>
      </c>
    </row>
    <row r="1372" spans="1:32" ht="20.149999999999999" customHeight="1" x14ac:dyDescent="0.75">
      <c r="A1372" s="31">
        <v>1370</v>
      </c>
      <c r="B1372" s="237"/>
      <c r="C1372" s="257"/>
      <c r="D1372" s="257"/>
      <c r="E1372" s="262"/>
      <c r="F1372" s="262"/>
      <c r="G1372" s="253" t="str">
        <f t="shared" si="152"/>
        <v/>
      </c>
      <c r="H1372" s="31" t="str">
        <f>IF(AND(B1372=H$1),LOOKUP(9.99999999999999E+307,$H$2:H1371)+1,"")</f>
        <v/>
      </c>
      <c r="I1372" s="31" t="str">
        <f>IF(AND(B1372=I$1),LOOKUP(9.99999999999999E+307,$I$2:I1371)+1,"")</f>
        <v/>
      </c>
      <c r="J1372" s="31">
        <f>IF(AND(B1372=J$1),LOOKUP(9.99999999999999E+307,$J$2:J1371)+1,"")</f>
        <v>1206</v>
      </c>
      <c r="K1372" s="31">
        <f>IF(AND(B1372=K$1),LOOKUP(9.99999999999999E+307,$K$2:K1371)+1,"")</f>
        <v>1206</v>
      </c>
      <c r="L1372" s="31">
        <f>IF(AND(B1372=L$1),LOOKUP(9.99999999999999E+307,$L$2:L1371)+1,"")</f>
        <v>1206</v>
      </c>
      <c r="M1372" s="31">
        <f>IF(AND(B1372=M$1),LOOKUP(9.99999999999999E+307,$M$2:M1371)+1,"")</f>
        <v>1206</v>
      </c>
      <c r="N1372" s="31" t="e">
        <f>IF(AND(B1372=N$1),LOOKUP(9.99999999999999E+307,$N$2:N1371)+1,"")</f>
        <v>#REF!</v>
      </c>
      <c r="O1372" s="31" t="e">
        <f>IF(AND($B1372=O$1),LOOKUP(9.99999999999999E+307,$O$2:O1371)+1,"")</f>
        <v>#REF!</v>
      </c>
      <c r="P1372" s="31" t="e">
        <f>IF(AND($B1372=P$1),LOOKUP(9.99999999999999E+307,$P$2:P1371)+1,"")</f>
        <v>#REF!</v>
      </c>
      <c r="Q1372" s="31" t="e">
        <f>IF(AND($B1372=Q$1),LOOKUP(9.99999999999999E+307,$Q$2:Q1371)+1,"")</f>
        <v>#REF!</v>
      </c>
      <c r="R1372" s="31">
        <f>IF(AND($B1372=R$1),LOOKUP(9.99999999999999E+307,$R$2:R1371)+1,"")</f>
        <v>1206</v>
      </c>
      <c r="S1372" s="31">
        <f>IF(AND($B1372=S$1),LOOKUP(9.99999999999999E+307,$S$2:S1371)+1,"")</f>
        <v>1206</v>
      </c>
      <c r="T1372" s="265"/>
      <c r="U1372" s="265"/>
      <c r="V1372" s="265"/>
      <c r="AA1372" s="254" t="str">
        <f t="shared" si="153"/>
        <v/>
      </c>
      <c r="AB1372" s="254" t="str">
        <f t="shared" si="154"/>
        <v/>
      </c>
      <c r="AC1372" s="255">
        <f t="shared" si="150"/>
        <v>0</v>
      </c>
      <c r="AD1372" s="255">
        <f t="shared" si="151"/>
        <v>3836</v>
      </c>
      <c r="AE1372" s="256" t="str">
        <f t="shared" si="155"/>
        <v/>
      </c>
      <c r="AF1372" s="252" t="str">
        <f t="shared" si="149"/>
        <v>-</v>
      </c>
    </row>
    <row r="1373" spans="1:32" ht="20.149999999999999" customHeight="1" x14ac:dyDescent="0.75">
      <c r="A1373" s="31">
        <v>1371</v>
      </c>
      <c r="B1373" s="237"/>
      <c r="C1373" s="257"/>
      <c r="D1373" s="257"/>
      <c r="E1373" s="262"/>
      <c r="F1373" s="262"/>
      <c r="G1373" s="253" t="str">
        <f t="shared" si="152"/>
        <v/>
      </c>
      <c r="H1373" s="31" t="str">
        <f>IF(AND(B1373=H$1),LOOKUP(9.99999999999999E+307,$H$2:H1372)+1,"")</f>
        <v/>
      </c>
      <c r="I1373" s="31" t="str">
        <f>IF(AND(B1373=I$1),LOOKUP(9.99999999999999E+307,$I$2:I1372)+1,"")</f>
        <v/>
      </c>
      <c r="J1373" s="31">
        <f>IF(AND(B1373=J$1),LOOKUP(9.99999999999999E+307,$J$2:J1372)+1,"")</f>
        <v>1207</v>
      </c>
      <c r="K1373" s="31">
        <f>IF(AND(B1373=K$1),LOOKUP(9.99999999999999E+307,$K$2:K1372)+1,"")</f>
        <v>1207</v>
      </c>
      <c r="L1373" s="31">
        <f>IF(AND(B1373=L$1),LOOKUP(9.99999999999999E+307,$L$2:L1372)+1,"")</f>
        <v>1207</v>
      </c>
      <c r="M1373" s="31">
        <f>IF(AND(B1373=M$1),LOOKUP(9.99999999999999E+307,$M$2:M1372)+1,"")</f>
        <v>1207</v>
      </c>
      <c r="N1373" s="31" t="e">
        <f>IF(AND(B1373=N$1),LOOKUP(9.99999999999999E+307,$N$2:N1372)+1,"")</f>
        <v>#REF!</v>
      </c>
      <c r="O1373" s="31" t="e">
        <f>IF(AND($B1373=O$1),LOOKUP(9.99999999999999E+307,$O$2:O1372)+1,"")</f>
        <v>#REF!</v>
      </c>
      <c r="P1373" s="31" t="e">
        <f>IF(AND($B1373=P$1),LOOKUP(9.99999999999999E+307,$P$2:P1372)+1,"")</f>
        <v>#REF!</v>
      </c>
      <c r="Q1373" s="31" t="e">
        <f>IF(AND($B1373=Q$1),LOOKUP(9.99999999999999E+307,$Q$2:Q1372)+1,"")</f>
        <v>#REF!</v>
      </c>
      <c r="R1373" s="31">
        <f>IF(AND($B1373=R$1),LOOKUP(9.99999999999999E+307,$R$2:R1372)+1,"")</f>
        <v>1207</v>
      </c>
      <c r="S1373" s="31">
        <f>IF(AND($B1373=S$1),LOOKUP(9.99999999999999E+307,$S$2:S1372)+1,"")</f>
        <v>1207</v>
      </c>
      <c r="T1373" s="265"/>
      <c r="U1373" s="265"/>
      <c r="V1373" s="265"/>
      <c r="AA1373" s="254" t="str">
        <f t="shared" si="153"/>
        <v/>
      </c>
      <c r="AB1373" s="254" t="str">
        <f t="shared" si="154"/>
        <v/>
      </c>
      <c r="AC1373" s="255">
        <f t="shared" si="150"/>
        <v>0</v>
      </c>
      <c r="AD1373" s="255">
        <f t="shared" si="151"/>
        <v>3836</v>
      </c>
      <c r="AE1373" s="256" t="str">
        <f t="shared" si="155"/>
        <v/>
      </c>
      <c r="AF1373" s="252" t="str">
        <f t="shared" si="149"/>
        <v>-</v>
      </c>
    </row>
    <row r="1374" spans="1:32" ht="20.149999999999999" customHeight="1" x14ac:dyDescent="0.75">
      <c r="A1374" s="31">
        <v>1372</v>
      </c>
      <c r="B1374" s="237"/>
      <c r="C1374" s="257"/>
      <c r="D1374" s="257"/>
      <c r="E1374" s="262"/>
      <c r="F1374" s="262"/>
      <c r="G1374" s="253" t="str">
        <f t="shared" si="152"/>
        <v/>
      </c>
      <c r="H1374" s="31" t="str">
        <f>IF(AND(B1374=H$1),LOOKUP(9.99999999999999E+307,$H$2:H1373)+1,"")</f>
        <v/>
      </c>
      <c r="I1374" s="31" t="str">
        <f>IF(AND(B1374=I$1),LOOKUP(9.99999999999999E+307,$I$2:I1373)+1,"")</f>
        <v/>
      </c>
      <c r="J1374" s="31">
        <f>IF(AND(B1374=J$1),LOOKUP(9.99999999999999E+307,$J$2:J1373)+1,"")</f>
        <v>1208</v>
      </c>
      <c r="K1374" s="31">
        <f>IF(AND(B1374=K$1),LOOKUP(9.99999999999999E+307,$K$2:K1373)+1,"")</f>
        <v>1208</v>
      </c>
      <c r="L1374" s="31">
        <f>IF(AND(B1374=L$1),LOOKUP(9.99999999999999E+307,$L$2:L1373)+1,"")</f>
        <v>1208</v>
      </c>
      <c r="M1374" s="31">
        <f>IF(AND(B1374=M$1),LOOKUP(9.99999999999999E+307,$M$2:M1373)+1,"")</f>
        <v>1208</v>
      </c>
      <c r="N1374" s="31" t="e">
        <f>IF(AND(B1374=N$1),LOOKUP(9.99999999999999E+307,$N$2:N1373)+1,"")</f>
        <v>#REF!</v>
      </c>
      <c r="O1374" s="31" t="e">
        <f>IF(AND($B1374=O$1),LOOKUP(9.99999999999999E+307,$O$2:O1373)+1,"")</f>
        <v>#REF!</v>
      </c>
      <c r="P1374" s="31" t="e">
        <f>IF(AND($B1374=P$1),LOOKUP(9.99999999999999E+307,$P$2:P1373)+1,"")</f>
        <v>#REF!</v>
      </c>
      <c r="Q1374" s="31" t="e">
        <f>IF(AND($B1374=Q$1),LOOKUP(9.99999999999999E+307,$Q$2:Q1373)+1,"")</f>
        <v>#REF!</v>
      </c>
      <c r="R1374" s="31">
        <f>IF(AND($B1374=R$1),LOOKUP(9.99999999999999E+307,$R$2:R1373)+1,"")</f>
        <v>1208</v>
      </c>
      <c r="S1374" s="31">
        <f>IF(AND($B1374=S$1),LOOKUP(9.99999999999999E+307,$S$2:S1373)+1,"")</f>
        <v>1208</v>
      </c>
      <c r="T1374" s="265"/>
      <c r="U1374" s="265"/>
      <c r="V1374" s="265"/>
      <c r="AA1374" s="254" t="str">
        <f t="shared" si="153"/>
        <v/>
      </c>
      <c r="AB1374" s="254" t="str">
        <f t="shared" si="154"/>
        <v/>
      </c>
      <c r="AC1374" s="255">
        <f t="shared" si="150"/>
        <v>0</v>
      </c>
      <c r="AD1374" s="255">
        <f t="shared" si="151"/>
        <v>3836</v>
      </c>
      <c r="AE1374" s="256" t="str">
        <f t="shared" si="155"/>
        <v/>
      </c>
      <c r="AF1374" s="252" t="str">
        <f t="shared" si="149"/>
        <v>-</v>
      </c>
    </row>
    <row r="1375" spans="1:32" ht="20.149999999999999" customHeight="1" x14ac:dyDescent="0.75">
      <c r="A1375" s="31">
        <v>1373</v>
      </c>
      <c r="B1375" s="237"/>
      <c r="C1375" s="257"/>
      <c r="D1375" s="257"/>
      <c r="E1375" s="262"/>
      <c r="F1375" s="262"/>
      <c r="G1375" s="253" t="str">
        <f t="shared" si="152"/>
        <v/>
      </c>
      <c r="H1375" s="31" t="str">
        <f>IF(AND(B1375=H$1),LOOKUP(9.99999999999999E+307,$H$2:H1374)+1,"")</f>
        <v/>
      </c>
      <c r="I1375" s="31" t="str">
        <f>IF(AND(B1375=I$1),LOOKUP(9.99999999999999E+307,$I$2:I1374)+1,"")</f>
        <v/>
      </c>
      <c r="J1375" s="31">
        <f>IF(AND(B1375=J$1),LOOKUP(9.99999999999999E+307,$J$2:J1374)+1,"")</f>
        <v>1209</v>
      </c>
      <c r="K1375" s="31">
        <f>IF(AND(B1375=K$1),LOOKUP(9.99999999999999E+307,$K$2:K1374)+1,"")</f>
        <v>1209</v>
      </c>
      <c r="L1375" s="31">
        <f>IF(AND(B1375=L$1),LOOKUP(9.99999999999999E+307,$L$2:L1374)+1,"")</f>
        <v>1209</v>
      </c>
      <c r="M1375" s="31">
        <f>IF(AND(B1375=M$1),LOOKUP(9.99999999999999E+307,$M$2:M1374)+1,"")</f>
        <v>1209</v>
      </c>
      <c r="N1375" s="31" t="e">
        <f>IF(AND(B1375=N$1),LOOKUP(9.99999999999999E+307,$N$2:N1374)+1,"")</f>
        <v>#REF!</v>
      </c>
      <c r="O1375" s="31" t="e">
        <f>IF(AND($B1375=O$1),LOOKUP(9.99999999999999E+307,$O$2:O1374)+1,"")</f>
        <v>#REF!</v>
      </c>
      <c r="P1375" s="31" t="e">
        <f>IF(AND($B1375=P$1),LOOKUP(9.99999999999999E+307,$P$2:P1374)+1,"")</f>
        <v>#REF!</v>
      </c>
      <c r="Q1375" s="31" t="e">
        <f>IF(AND($B1375=Q$1),LOOKUP(9.99999999999999E+307,$Q$2:Q1374)+1,"")</f>
        <v>#REF!</v>
      </c>
      <c r="R1375" s="31">
        <f>IF(AND($B1375=R$1),LOOKUP(9.99999999999999E+307,$R$2:R1374)+1,"")</f>
        <v>1209</v>
      </c>
      <c r="S1375" s="31">
        <f>IF(AND($B1375=S$1),LOOKUP(9.99999999999999E+307,$S$2:S1374)+1,"")</f>
        <v>1209</v>
      </c>
      <c r="T1375" s="265"/>
      <c r="U1375" s="265"/>
      <c r="V1375" s="265"/>
      <c r="AA1375" s="254" t="str">
        <f t="shared" si="153"/>
        <v/>
      </c>
      <c r="AB1375" s="254" t="str">
        <f t="shared" si="154"/>
        <v/>
      </c>
      <c r="AC1375" s="255">
        <f t="shared" si="150"/>
        <v>0</v>
      </c>
      <c r="AD1375" s="255">
        <f t="shared" si="151"/>
        <v>3836</v>
      </c>
      <c r="AE1375" s="256" t="str">
        <f t="shared" si="155"/>
        <v/>
      </c>
      <c r="AF1375" s="252" t="str">
        <f t="shared" si="149"/>
        <v>-</v>
      </c>
    </row>
    <row r="1376" spans="1:32" ht="20.149999999999999" customHeight="1" x14ac:dyDescent="0.75">
      <c r="A1376" s="31">
        <v>1374</v>
      </c>
      <c r="B1376" s="237"/>
      <c r="C1376" s="257"/>
      <c r="D1376" s="257"/>
      <c r="E1376" s="262"/>
      <c r="F1376" s="262"/>
      <c r="G1376" s="253" t="str">
        <f t="shared" si="152"/>
        <v/>
      </c>
      <c r="H1376" s="31" t="str">
        <f>IF(AND(B1376=H$1),LOOKUP(9.99999999999999E+307,$H$2:H1375)+1,"")</f>
        <v/>
      </c>
      <c r="I1376" s="31" t="str">
        <f>IF(AND(B1376=I$1),LOOKUP(9.99999999999999E+307,$I$2:I1375)+1,"")</f>
        <v/>
      </c>
      <c r="J1376" s="31">
        <f>IF(AND(B1376=J$1),LOOKUP(9.99999999999999E+307,$J$2:J1375)+1,"")</f>
        <v>1210</v>
      </c>
      <c r="K1376" s="31">
        <f>IF(AND(B1376=K$1),LOOKUP(9.99999999999999E+307,$K$2:K1375)+1,"")</f>
        <v>1210</v>
      </c>
      <c r="L1376" s="31">
        <f>IF(AND(B1376=L$1),LOOKUP(9.99999999999999E+307,$L$2:L1375)+1,"")</f>
        <v>1210</v>
      </c>
      <c r="M1376" s="31">
        <f>IF(AND(B1376=M$1),LOOKUP(9.99999999999999E+307,$M$2:M1375)+1,"")</f>
        <v>1210</v>
      </c>
      <c r="N1376" s="31" t="e">
        <f>IF(AND(B1376=N$1),LOOKUP(9.99999999999999E+307,$N$2:N1375)+1,"")</f>
        <v>#REF!</v>
      </c>
      <c r="O1376" s="31" t="e">
        <f>IF(AND($B1376=O$1),LOOKUP(9.99999999999999E+307,$O$2:O1375)+1,"")</f>
        <v>#REF!</v>
      </c>
      <c r="P1376" s="31" t="e">
        <f>IF(AND($B1376=P$1),LOOKUP(9.99999999999999E+307,$P$2:P1375)+1,"")</f>
        <v>#REF!</v>
      </c>
      <c r="Q1376" s="31" t="e">
        <f>IF(AND($B1376=Q$1),LOOKUP(9.99999999999999E+307,$Q$2:Q1375)+1,"")</f>
        <v>#REF!</v>
      </c>
      <c r="R1376" s="31">
        <f>IF(AND($B1376=R$1),LOOKUP(9.99999999999999E+307,$R$2:R1375)+1,"")</f>
        <v>1210</v>
      </c>
      <c r="S1376" s="31">
        <f>IF(AND($B1376=S$1),LOOKUP(9.99999999999999E+307,$S$2:S1375)+1,"")</f>
        <v>1210</v>
      </c>
      <c r="T1376" s="265"/>
      <c r="U1376" s="265"/>
      <c r="V1376" s="265"/>
      <c r="AA1376" s="254" t="str">
        <f t="shared" si="153"/>
        <v/>
      </c>
      <c r="AB1376" s="254" t="str">
        <f t="shared" si="154"/>
        <v/>
      </c>
      <c r="AC1376" s="255">
        <f t="shared" si="150"/>
        <v>0</v>
      </c>
      <c r="AD1376" s="255">
        <f t="shared" si="151"/>
        <v>3836</v>
      </c>
      <c r="AE1376" s="256" t="str">
        <f t="shared" si="155"/>
        <v/>
      </c>
      <c r="AF1376" s="252" t="str">
        <f t="shared" si="149"/>
        <v>-</v>
      </c>
    </row>
    <row r="1377" spans="1:32" ht="20.149999999999999" customHeight="1" x14ac:dyDescent="0.75">
      <c r="A1377" s="31">
        <v>1375</v>
      </c>
      <c r="B1377" s="237"/>
      <c r="C1377" s="257"/>
      <c r="D1377" s="257"/>
      <c r="E1377" s="262"/>
      <c r="F1377" s="262"/>
      <c r="G1377" s="253" t="str">
        <f t="shared" si="152"/>
        <v/>
      </c>
      <c r="H1377" s="31" t="str">
        <f>IF(AND(B1377=H$1),LOOKUP(9.99999999999999E+307,$H$2:H1376)+1,"")</f>
        <v/>
      </c>
      <c r="I1377" s="31" t="str">
        <f>IF(AND(B1377=I$1),LOOKUP(9.99999999999999E+307,$I$2:I1376)+1,"")</f>
        <v/>
      </c>
      <c r="J1377" s="31">
        <f>IF(AND(B1377=J$1),LOOKUP(9.99999999999999E+307,$J$2:J1376)+1,"")</f>
        <v>1211</v>
      </c>
      <c r="K1377" s="31">
        <f>IF(AND(B1377=K$1),LOOKUP(9.99999999999999E+307,$K$2:K1376)+1,"")</f>
        <v>1211</v>
      </c>
      <c r="L1377" s="31">
        <f>IF(AND(B1377=L$1),LOOKUP(9.99999999999999E+307,$L$2:L1376)+1,"")</f>
        <v>1211</v>
      </c>
      <c r="M1377" s="31">
        <f>IF(AND(B1377=M$1),LOOKUP(9.99999999999999E+307,$M$2:M1376)+1,"")</f>
        <v>1211</v>
      </c>
      <c r="N1377" s="31" t="e">
        <f>IF(AND(B1377=N$1),LOOKUP(9.99999999999999E+307,$N$2:N1376)+1,"")</f>
        <v>#REF!</v>
      </c>
      <c r="O1377" s="31" t="e">
        <f>IF(AND($B1377=O$1),LOOKUP(9.99999999999999E+307,$O$2:O1376)+1,"")</f>
        <v>#REF!</v>
      </c>
      <c r="P1377" s="31" t="e">
        <f>IF(AND($B1377=P$1),LOOKUP(9.99999999999999E+307,$P$2:P1376)+1,"")</f>
        <v>#REF!</v>
      </c>
      <c r="Q1377" s="31" t="e">
        <f>IF(AND($B1377=Q$1),LOOKUP(9.99999999999999E+307,$Q$2:Q1376)+1,"")</f>
        <v>#REF!</v>
      </c>
      <c r="R1377" s="31">
        <f>IF(AND($B1377=R$1),LOOKUP(9.99999999999999E+307,$R$2:R1376)+1,"")</f>
        <v>1211</v>
      </c>
      <c r="S1377" s="31">
        <f>IF(AND($B1377=S$1),LOOKUP(9.99999999999999E+307,$S$2:S1376)+1,"")</f>
        <v>1211</v>
      </c>
      <c r="T1377" s="265"/>
      <c r="U1377" s="265"/>
      <c r="V1377" s="265"/>
      <c r="AA1377" s="254" t="str">
        <f t="shared" si="153"/>
        <v/>
      </c>
      <c r="AB1377" s="254" t="str">
        <f t="shared" si="154"/>
        <v/>
      </c>
      <c r="AC1377" s="255">
        <f t="shared" si="150"/>
        <v>0</v>
      </c>
      <c r="AD1377" s="255">
        <f t="shared" si="151"/>
        <v>3836</v>
      </c>
      <c r="AE1377" s="256" t="str">
        <f t="shared" si="155"/>
        <v/>
      </c>
      <c r="AF1377" s="252" t="str">
        <f t="shared" si="149"/>
        <v>-</v>
      </c>
    </row>
    <row r="1378" spans="1:32" ht="20.149999999999999" customHeight="1" x14ac:dyDescent="0.75">
      <c r="A1378" s="31">
        <v>1376</v>
      </c>
      <c r="B1378" s="237"/>
      <c r="C1378" s="257"/>
      <c r="D1378" s="257"/>
      <c r="E1378" s="262"/>
      <c r="F1378" s="262"/>
      <c r="G1378" s="253" t="str">
        <f t="shared" si="152"/>
        <v/>
      </c>
      <c r="H1378" s="31" t="str">
        <f>IF(AND(B1378=H$1),LOOKUP(9.99999999999999E+307,$H$2:H1377)+1,"")</f>
        <v/>
      </c>
      <c r="I1378" s="31" t="str">
        <f>IF(AND(B1378=I$1),LOOKUP(9.99999999999999E+307,$I$2:I1377)+1,"")</f>
        <v/>
      </c>
      <c r="J1378" s="31">
        <f>IF(AND(B1378=J$1),LOOKUP(9.99999999999999E+307,$J$2:J1377)+1,"")</f>
        <v>1212</v>
      </c>
      <c r="K1378" s="31">
        <f>IF(AND(B1378=K$1),LOOKUP(9.99999999999999E+307,$K$2:K1377)+1,"")</f>
        <v>1212</v>
      </c>
      <c r="L1378" s="31">
        <f>IF(AND(B1378=L$1),LOOKUP(9.99999999999999E+307,$L$2:L1377)+1,"")</f>
        <v>1212</v>
      </c>
      <c r="M1378" s="31">
        <f>IF(AND(B1378=M$1),LOOKUP(9.99999999999999E+307,$M$2:M1377)+1,"")</f>
        <v>1212</v>
      </c>
      <c r="N1378" s="31" t="e">
        <f>IF(AND(B1378=N$1),LOOKUP(9.99999999999999E+307,$N$2:N1377)+1,"")</f>
        <v>#REF!</v>
      </c>
      <c r="O1378" s="31" t="e">
        <f>IF(AND($B1378=O$1),LOOKUP(9.99999999999999E+307,$O$2:O1377)+1,"")</f>
        <v>#REF!</v>
      </c>
      <c r="P1378" s="31" t="e">
        <f>IF(AND($B1378=P$1),LOOKUP(9.99999999999999E+307,$P$2:P1377)+1,"")</f>
        <v>#REF!</v>
      </c>
      <c r="Q1378" s="31" t="e">
        <f>IF(AND($B1378=Q$1),LOOKUP(9.99999999999999E+307,$Q$2:Q1377)+1,"")</f>
        <v>#REF!</v>
      </c>
      <c r="R1378" s="31">
        <f>IF(AND($B1378=R$1),LOOKUP(9.99999999999999E+307,$R$2:R1377)+1,"")</f>
        <v>1212</v>
      </c>
      <c r="S1378" s="31">
        <f>IF(AND($B1378=S$1),LOOKUP(9.99999999999999E+307,$S$2:S1377)+1,"")</f>
        <v>1212</v>
      </c>
      <c r="T1378" s="265"/>
      <c r="U1378" s="265"/>
      <c r="V1378" s="265"/>
      <c r="AA1378" s="254" t="str">
        <f t="shared" si="153"/>
        <v/>
      </c>
      <c r="AB1378" s="254" t="str">
        <f t="shared" si="154"/>
        <v/>
      </c>
      <c r="AC1378" s="255">
        <f t="shared" si="150"/>
        <v>0</v>
      </c>
      <c r="AD1378" s="255">
        <f t="shared" si="151"/>
        <v>3836</v>
      </c>
      <c r="AE1378" s="256" t="str">
        <f t="shared" si="155"/>
        <v/>
      </c>
      <c r="AF1378" s="252" t="str">
        <f t="shared" si="149"/>
        <v>-</v>
      </c>
    </row>
    <row r="1379" spans="1:32" ht="20.149999999999999" customHeight="1" x14ac:dyDescent="0.75">
      <c r="A1379" s="31">
        <v>1377</v>
      </c>
      <c r="B1379" s="237"/>
      <c r="C1379" s="257"/>
      <c r="D1379" s="257"/>
      <c r="E1379" s="262"/>
      <c r="F1379" s="262"/>
      <c r="G1379" s="253" t="str">
        <f t="shared" si="152"/>
        <v/>
      </c>
      <c r="H1379" s="31" t="str">
        <f>IF(AND(B1379=H$1),LOOKUP(9.99999999999999E+307,$H$2:H1378)+1,"")</f>
        <v/>
      </c>
      <c r="I1379" s="31" t="str">
        <f>IF(AND(B1379=I$1),LOOKUP(9.99999999999999E+307,$I$2:I1378)+1,"")</f>
        <v/>
      </c>
      <c r="J1379" s="31">
        <f>IF(AND(B1379=J$1),LOOKUP(9.99999999999999E+307,$J$2:J1378)+1,"")</f>
        <v>1213</v>
      </c>
      <c r="K1379" s="31">
        <f>IF(AND(B1379=K$1),LOOKUP(9.99999999999999E+307,$K$2:K1378)+1,"")</f>
        <v>1213</v>
      </c>
      <c r="L1379" s="31">
        <f>IF(AND(B1379=L$1),LOOKUP(9.99999999999999E+307,$L$2:L1378)+1,"")</f>
        <v>1213</v>
      </c>
      <c r="M1379" s="31">
        <f>IF(AND(B1379=M$1),LOOKUP(9.99999999999999E+307,$M$2:M1378)+1,"")</f>
        <v>1213</v>
      </c>
      <c r="N1379" s="31" t="e">
        <f>IF(AND(B1379=N$1),LOOKUP(9.99999999999999E+307,$N$2:N1378)+1,"")</f>
        <v>#REF!</v>
      </c>
      <c r="O1379" s="31" t="e">
        <f>IF(AND($B1379=O$1),LOOKUP(9.99999999999999E+307,$O$2:O1378)+1,"")</f>
        <v>#REF!</v>
      </c>
      <c r="P1379" s="31" t="e">
        <f>IF(AND($B1379=P$1),LOOKUP(9.99999999999999E+307,$P$2:P1378)+1,"")</f>
        <v>#REF!</v>
      </c>
      <c r="Q1379" s="31" t="e">
        <f>IF(AND($B1379=Q$1),LOOKUP(9.99999999999999E+307,$Q$2:Q1378)+1,"")</f>
        <v>#REF!</v>
      </c>
      <c r="R1379" s="31">
        <f>IF(AND($B1379=R$1),LOOKUP(9.99999999999999E+307,$R$2:R1378)+1,"")</f>
        <v>1213</v>
      </c>
      <c r="S1379" s="31">
        <f>IF(AND($B1379=S$1),LOOKUP(9.99999999999999E+307,$S$2:S1378)+1,"")</f>
        <v>1213</v>
      </c>
      <c r="T1379" s="265"/>
      <c r="U1379" s="265"/>
      <c r="V1379" s="265"/>
      <c r="AA1379" s="254" t="str">
        <f t="shared" si="153"/>
        <v/>
      </c>
      <c r="AB1379" s="254" t="str">
        <f t="shared" si="154"/>
        <v/>
      </c>
      <c r="AC1379" s="255">
        <f t="shared" si="150"/>
        <v>0</v>
      </c>
      <c r="AD1379" s="255">
        <f t="shared" si="151"/>
        <v>3836</v>
      </c>
      <c r="AE1379" s="256" t="str">
        <f t="shared" si="155"/>
        <v/>
      </c>
      <c r="AF1379" s="252" t="str">
        <f t="shared" si="149"/>
        <v>-</v>
      </c>
    </row>
    <row r="1380" spans="1:32" ht="20.149999999999999" customHeight="1" x14ac:dyDescent="0.75">
      <c r="A1380" s="31">
        <v>1378</v>
      </c>
      <c r="B1380" s="237"/>
      <c r="C1380" s="257"/>
      <c r="D1380" s="257"/>
      <c r="E1380" s="262"/>
      <c r="F1380" s="262"/>
      <c r="G1380" s="253" t="str">
        <f t="shared" si="152"/>
        <v/>
      </c>
      <c r="H1380" s="31" t="str">
        <f>IF(AND(B1380=H$1),LOOKUP(9.99999999999999E+307,$H$2:H1379)+1,"")</f>
        <v/>
      </c>
      <c r="I1380" s="31" t="str">
        <f>IF(AND(B1380=I$1),LOOKUP(9.99999999999999E+307,$I$2:I1379)+1,"")</f>
        <v/>
      </c>
      <c r="J1380" s="31">
        <f>IF(AND(B1380=J$1),LOOKUP(9.99999999999999E+307,$J$2:J1379)+1,"")</f>
        <v>1214</v>
      </c>
      <c r="K1380" s="31">
        <f>IF(AND(B1380=K$1),LOOKUP(9.99999999999999E+307,$K$2:K1379)+1,"")</f>
        <v>1214</v>
      </c>
      <c r="L1380" s="31">
        <f>IF(AND(B1380=L$1),LOOKUP(9.99999999999999E+307,$L$2:L1379)+1,"")</f>
        <v>1214</v>
      </c>
      <c r="M1380" s="31">
        <f>IF(AND(B1380=M$1),LOOKUP(9.99999999999999E+307,$M$2:M1379)+1,"")</f>
        <v>1214</v>
      </c>
      <c r="N1380" s="31" t="e">
        <f>IF(AND(B1380=N$1),LOOKUP(9.99999999999999E+307,$N$2:N1379)+1,"")</f>
        <v>#REF!</v>
      </c>
      <c r="O1380" s="31" t="e">
        <f>IF(AND($B1380=O$1),LOOKUP(9.99999999999999E+307,$O$2:O1379)+1,"")</f>
        <v>#REF!</v>
      </c>
      <c r="P1380" s="31" t="e">
        <f>IF(AND($B1380=P$1),LOOKUP(9.99999999999999E+307,$P$2:P1379)+1,"")</f>
        <v>#REF!</v>
      </c>
      <c r="Q1380" s="31" t="e">
        <f>IF(AND($B1380=Q$1),LOOKUP(9.99999999999999E+307,$Q$2:Q1379)+1,"")</f>
        <v>#REF!</v>
      </c>
      <c r="R1380" s="31">
        <f>IF(AND($B1380=R$1),LOOKUP(9.99999999999999E+307,$R$2:R1379)+1,"")</f>
        <v>1214</v>
      </c>
      <c r="S1380" s="31">
        <f>IF(AND($B1380=S$1),LOOKUP(9.99999999999999E+307,$S$2:S1379)+1,"")</f>
        <v>1214</v>
      </c>
      <c r="T1380" s="265"/>
      <c r="U1380" s="265"/>
      <c r="V1380" s="265"/>
      <c r="AA1380" s="254" t="str">
        <f t="shared" si="153"/>
        <v/>
      </c>
      <c r="AB1380" s="254" t="str">
        <f t="shared" si="154"/>
        <v/>
      </c>
      <c r="AC1380" s="255">
        <f t="shared" si="150"/>
        <v>0</v>
      </c>
      <c r="AD1380" s="255">
        <f t="shared" si="151"/>
        <v>3836</v>
      </c>
      <c r="AE1380" s="256" t="str">
        <f t="shared" si="155"/>
        <v/>
      </c>
      <c r="AF1380" s="252" t="str">
        <f t="shared" si="149"/>
        <v>-</v>
      </c>
    </row>
    <row r="1381" spans="1:32" ht="20.149999999999999" customHeight="1" x14ac:dyDescent="0.75">
      <c r="A1381" s="31">
        <v>1379</v>
      </c>
      <c r="B1381" s="237"/>
      <c r="C1381" s="257"/>
      <c r="D1381" s="257"/>
      <c r="E1381" s="262"/>
      <c r="F1381" s="262"/>
      <c r="G1381" s="253" t="str">
        <f t="shared" si="152"/>
        <v/>
      </c>
      <c r="H1381" s="31" t="str">
        <f>IF(AND(B1381=H$1),LOOKUP(9.99999999999999E+307,$H$2:H1380)+1,"")</f>
        <v/>
      </c>
      <c r="I1381" s="31" t="str">
        <f>IF(AND(B1381=I$1),LOOKUP(9.99999999999999E+307,$I$2:I1380)+1,"")</f>
        <v/>
      </c>
      <c r="J1381" s="31">
        <f>IF(AND(B1381=J$1),LOOKUP(9.99999999999999E+307,$J$2:J1380)+1,"")</f>
        <v>1215</v>
      </c>
      <c r="K1381" s="31">
        <f>IF(AND(B1381=K$1),LOOKUP(9.99999999999999E+307,$K$2:K1380)+1,"")</f>
        <v>1215</v>
      </c>
      <c r="L1381" s="31">
        <f>IF(AND(B1381=L$1),LOOKUP(9.99999999999999E+307,$L$2:L1380)+1,"")</f>
        <v>1215</v>
      </c>
      <c r="M1381" s="31">
        <f>IF(AND(B1381=M$1),LOOKUP(9.99999999999999E+307,$M$2:M1380)+1,"")</f>
        <v>1215</v>
      </c>
      <c r="N1381" s="31" t="e">
        <f>IF(AND(B1381=N$1),LOOKUP(9.99999999999999E+307,$N$2:N1380)+1,"")</f>
        <v>#REF!</v>
      </c>
      <c r="O1381" s="31" t="e">
        <f>IF(AND($B1381=O$1),LOOKUP(9.99999999999999E+307,$O$2:O1380)+1,"")</f>
        <v>#REF!</v>
      </c>
      <c r="P1381" s="31" t="e">
        <f>IF(AND($B1381=P$1),LOOKUP(9.99999999999999E+307,$P$2:P1380)+1,"")</f>
        <v>#REF!</v>
      </c>
      <c r="Q1381" s="31" t="e">
        <f>IF(AND($B1381=Q$1),LOOKUP(9.99999999999999E+307,$Q$2:Q1380)+1,"")</f>
        <v>#REF!</v>
      </c>
      <c r="R1381" s="31">
        <f>IF(AND($B1381=R$1),LOOKUP(9.99999999999999E+307,$R$2:R1380)+1,"")</f>
        <v>1215</v>
      </c>
      <c r="S1381" s="31">
        <f>IF(AND($B1381=S$1),LOOKUP(9.99999999999999E+307,$S$2:S1380)+1,"")</f>
        <v>1215</v>
      </c>
      <c r="T1381" s="265"/>
      <c r="U1381" s="265"/>
      <c r="V1381" s="265"/>
      <c r="AA1381" s="254" t="str">
        <f t="shared" si="153"/>
        <v/>
      </c>
      <c r="AB1381" s="254" t="str">
        <f t="shared" si="154"/>
        <v/>
      </c>
      <c r="AC1381" s="255">
        <f t="shared" si="150"/>
        <v>0</v>
      </c>
      <c r="AD1381" s="255">
        <f t="shared" si="151"/>
        <v>3836</v>
      </c>
      <c r="AE1381" s="256" t="str">
        <f t="shared" si="155"/>
        <v/>
      </c>
      <c r="AF1381" s="252" t="str">
        <f t="shared" si="149"/>
        <v>-</v>
      </c>
    </row>
    <row r="1382" spans="1:32" ht="20.149999999999999" customHeight="1" x14ac:dyDescent="0.75">
      <c r="A1382" s="31">
        <v>1380</v>
      </c>
      <c r="B1382" s="237"/>
      <c r="C1382" s="257"/>
      <c r="D1382" s="257"/>
      <c r="E1382" s="262"/>
      <c r="F1382" s="262"/>
      <c r="G1382" s="253" t="str">
        <f t="shared" si="152"/>
        <v/>
      </c>
      <c r="H1382" s="31" t="str">
        <f>IF(AND(B1382=H$1),LOOKUP(9.99999999999999E+307,$H$2:H1381)+1,"")</f>
        <v/>
      </c>
      <c r="I1382" s="31" t="str">
        <f>IF(AND(B1382=I$1),LOOKUP(9.99999999999999E+307,$I$2:I1381)+1,"")</f>
        <v/>
      </c>
      <c r="J1382" s="31">
        <f>IF(AND(B1382=J$1),LOOKUP(9.99999999999999E+307,$J$2:J1381)+1,"")</f>
        <v>1216</v>
      </c>
      <c r="K1382" s="31">
        <f>IF(AND(B1382=K$1),LOOKUP(9.99999999999999E+307,$K$2:K1381)+1,"")</f>
        <v>1216</v>
      </c>
      <c r="L1382" s="31">
        <f>IF(AND(B1382=L$1),LOOKUP(9.99999999999999E+307,$L$2:L1381)+1,"")</f>
        <v>1216</v>
      </c>
      <c r="M1382" s="31">
        <f>IF(AND(B1382=M$1),LOOKUP(9.99999999999999E+307,$M$2:M1381)+1,"")</f>
        <v>1216</v>
      </c>
      <c r="N1382" s="31" t="e">
        <f>IF(AND(B1382=N$1),LOOKUP(9.99999999999999E+307,$N$2:N1381)+1,"")</f>
        <v>#REF!</v>
      </c>
      <c r="O1382" s="31" t="e">
        <f>IF(AND($B1382=O$1),LOOKUP(9.99999999999999E+307,$O$2:O1381)+1,"")</f>
        <v>#REF!</v>
      </c>
      <c r="P1382" s="31" t="e">
        <f>IF(AND($B1382=P$1),LOOKUP(9.99999999999999E+307,$P$2:P1381)+1,"")</f>
        <v>#REF!</v>
      </c>
      <c r="Q1382" s="31" t="e">
        <f>IF(AND($B1382=Q$1),LOOKUP(9.99999999999999E+307,$Q$2:Q1381)+1,"")</f>
        <v>#REF!</v>
      </c>
      <c r="R1382" s="31">
        <f>IF(AND($B1382=R$1),LOOKUP(9.99999999999999E+307,$R$2:R1381)+1,"")</f>
        <v>1216</v>
      </c>
      <c r="S1382" s="31">
        <f>IF(AND($B1382=S$1),LOOKUP(9.99999999999999E+307,$S$2:S1381)+1,"")</f>
        <v>1216</v>
      </c>
      <c r="T1382" s="265"/>
      <c r="U1382" s="265"/>
      <c r="V1382" s="265"/>
      <c r="AA1382" s="254" t="str">
        <f t="shared" si="153"/>
        <v/>
      </c>
      <c r="AB1382" s="254" t="str">
        <f t="shared" si="154"/>
        <v/>
      </c>
      <c r="AC1382" s="255">
        <f t="shared" si="150"/>
        <v>0</v>
      </c>
      <c r="AD1382" s="255">
        <f t="shared" si="151"/>
        <v>3836</v>
      </c>
      <c r="AE1382" s="256" t="str">
        <f t="shared" si="155"/>
        <v/>
      </c>
      <c r="AF1382" s="252" t="str">
        <f t="shared" si="149"/>
        <v>-</v>
      </c>
    </row>
    <row r="1383" spans="1:32" ht="20.149999999999999" customHeight="1" x14ac:dyDescent="0.75">
      <c r="A1383" s="31">
        <v>1381</v>
      </c>
      <c r="B1383" s="237"/>
      <c r="C1383" s="257"/>
      <c r="D1383" s="257"/>
      <c r="E1383" s="262"/>
      <c r="F1383" s="262"/>
      <c r="G1383" s="253" t="str">
        <f t="shared" si="152"/>
        <v/>
      </c>
      <c r="H1383" s="31" t="str">
        <f>IF(AND(B1383=H$1),LOOKUP(9.99999999999999E+307,$H$2:H1382)+1,"")</f>
        <v/>
      </c>
      <c r="I1383" s="31" t="str">
        <f>IF(AND(B1383=I$1),LOOKUP(9.99999999999999E+307,$I$2:I1382)+1,"")</f>
        <v/>
      </c>
      <c r="J1383" s="31">
        <f>IF(AND(B1383=J$1),LOOKUP(9.99999999999999E+307,$J$2:J1382)+1,"")</f>
        <v>1217</v>
      </c>
      <c r="K1383" s="31">
        <f>IF(AND(B1383=K$1),LOOKUP(9.99999999999999E+307,$K$2:K1382)+1,"")</f>
        <v>1217</v>
      </c>
      <c r="L1383" s="31">
        <f>IF(AND(B1383=L$1),LOOKUP(9.99999999999999E+307,$L$2:L1382)+1,"")</f>
        <v>1217</v>
      </c>
      <c r="M1383" s="31">
        <f>IF(AND(B1383=M$1),LOOKUP(9.99999999999999E+307,$M$2:M1382)+1,"")</f>
        <v>1217</v>
      </c>
      <c r="N1383" s="31" t="e">
        <f>IF(AND(B1383=N$1),LOOKUP(9.99999999999999E+307,$N$2:N1382)+1,"")</f>
        <v>#REF!</v>
      </c>
      <c r="O1383" s="31" t="e">
        <f>IF(AND($B1383=O$1),LOOKUP(9.99999999999999E+307,$O$2:O1382)+1,"")</f>
        <v>#REF!</v>
      </c>
      <c r="P1383" s="31" t="e">
        <f>IF(AND($B1383=P$1),LOOKUP(9.99999999999999E+307,$P$2:P1382)+1,"")</f>
        <v>#REF!</v>
      </c>
      <c r="Q1383" s="31" t="e">
        <f>IF(AND($B1383=Q$1),LOOKUP(9.99999999999999E+307,$Q$2:Q1382)+1,"")</f>
        <v>#REF!</v>
      </c>
      <c r="R1383" s="31">
        <f>IF(AND($B1383=R$1),LOOKUP(9.99999999999999E+307,$R$2:R1382)+1,"")</f>
        <v>1217</v>
      </c>
      <c r="S1383" s="31">
        <f>IF(AND($B1383=S$1),LOOKUP(9.99999999999999E+307,$S$2:S1382)+1,"")</f>
        <v>1217</v>
      </c>
      <c r="T1383" s="265"/>
      <c r="U1383" s="265"/>
      <c r="V1383" s="265"/>
      <c r="AA1383" s="254" t="str">
        <f t="shared" si="153"/>
        <v/>
      </c>
      <c r="AB1383" s="254" t="str">
        <f t="shared" si="154"/>
        <v/>
      </c>
      <c r="AC1383" s="255">
        <f t="shared" si="150"/>
        <v>0</v>
      </c>
      <c r="AD1383" s="255">
        <f t="shared" si="151"/>
        <v>3836</v>
      </c>
      <c r="AE1383" s="256" t="str">
        <f t="shared" si="155"/>
        <v/>
      </c>
      <c r="AF1383" s="252" t="str">
        <f t="shared" si="149"/>
        <v>-</v>
      </c>
    </row>
    <row r="1384" spans="1:32" ht="20.149999999999999" customHeight="1" x14ac:dyDescent="0.75">
      <c r="A1384" s="31">
        <v>1382</v>
      </c>
      <c r="B1384" s="237"/>
      <c r="C1384" s="257"/>
      <c r="D1384" s="257"/>
      <c r="E1384" s="262"/>
      <c r="F1384" s="262"/>
      <c r="G1384" s="253" t="str">
        <f t="shared" si="152"/>
        <v/>
      </c>
      <c r="H1384" s="31" t="str">
        <f>IF(AND(B1384=H$1),LOOKUP(9.99999999999999E+307,$H$2:H1383)+1,"")</f>
        <v/>
      </c>
      <c r="I1384" s="31" t="str">
        <f>IF(AND(B1384=I$1),LOOKUP(9.99999999999999E+307,$I$2:I1383)+1,"")</f>
        <v/>
      </c>
      <c r="J1384" s="31">
        <f>IF(AND(B1384=J$1),LOOKUP(9.99999999999999E+307,$J$2:J1383)+1,"")</f>
        <v>1218</v>
      </c>
      <c r="K1384" s="31">
        <f>IF(AND(B1384=K$1),LOOKUP(9.99999999999999E+307,$K$2:K1383)+1,"")</f>
        <v>1218</v>
      </c>
      <c r="L1384" s="31">
        <f>IF(AND(B1384=L$1),LOOKUP(9.99999999999999E+307,$L$2:L1383)+1,"")</f>
        <v>1218</v>
      </c>
      <c r="M1384" s="31">
        <f>IF(AND(B1384=M$1),LOOKUP(9.99999999999999E+307,$M$2:M1383)+1,"")</f>
        <v>1218</v>
      </c>
      <c r="N1384" s="31" t="e">
        <f>IF(AND(B1384=N$1),LOOKUP(9.99999999999999E+307,$N$2:N1383)+1,"")</f>
        <v>#REF!</v>
      </c>
      <c r="O1384" s="31" t="e">
        <f>IF(AND($B1384=O$1),LOOKUP(9.99999999999999E+307,$O$2:O1383)+1,"")</f>
        <v>#REF!</v>
      </c>
      <c r="P1384" s="31" t="e">
        <f>IF(AND($B1384=P$1),LOOKUP(9.99999999999999E+307,$P$2:P1383)+1,"")</f>
        <v>#REF!</v>
      </c>
      <c r="Q1384" s="31" t="e">
        <f>IF(AND($B1384=Q$1),LOOKUP(9.99999999999999E+307,$Q$2:Q1383)+1,"")</f>
        <v>#REF!</v>
      </c>
      <c r="R1384" s="31">
        <f>IF(AND($B1384=R$1),LOOKUP(9.99999999999999E+307,$R$2:R1383)+1,"")</f>
        <v>1218</v>
      </c>
      <c r="S1384" s="31">
        <f>IF(AND($B1384=S$1),LOOKUP(9.99999999999999E+307,$S$2:S1383)+1,"")</f>
        <v>1218</v>
      </c>
      <c r="T1384" s="265"/>
      <c r="U1384" s="265"/>
      <c r="V1384" s="265"/>
      <c r="AA1384" s="254" t="str">
        <f t="shared" si="153"/>
        <v/>
      </c>
      <c r="AB1384" s="254" t="str">
        <f t="shared" si="154"/>
        <v/>
      </c>
      <c r="AC1384" s="255">
        <f t="shared" si="150"/>
        <v>0</v>
      </c>
      <c r="AD1384" s="255">
        <f t="shared" si="151"/>
        <v>3836</v>
      </c>
      <c r="AE1384" s="256" t="str">
        <f t="shared" si="155"/>
        <v/>
      </c>
      <c r="AF1384" s="252" t="str">
        <f t="shared" si="149"/>
        <v>-</v>
      </c>
    </row>
    <row r="1385" spans="1:32" ht="20.149999999999999" customHeight="1" x14ac:dyDescent="0.75">
      <c r="A1385" s="31">
        <v>1383</v>
      </c>
      <c r="B1385" s="237"/>
      <c r="C1385" s="257"/>
      <c r="D1385" s="257"/>
      <c r="E1385" s="262"/>
      <c r="F1385" s="262"/>
      <c r="G1385" s="253" t="str">
        <f t="shared" si="152"/>
        <v/>
      </c>
      <c r="H1385" s="31" t="str">
        <f>IF(AND(B1385=H$1),LOOKUP(9.99999999999999E+307,$H$2:H1384)+1,"")</f>
        <v/>
      </c>
      <c r="I1385" s="31" t="str">
        <f>IF(AND(B1385=I$1),LOOKUP(9.99999999999999E+307,$I$2:I1384)+1,"")</f>
        <v/>
      </c>
      <c r="J1385" s="31">
        <f>IF(AND(B1385=J$1),LOOKUP(9.99999999999999E+307,$J$2:J1384)+1,"")</f>
        <v>1219</v>
      </c>
      <c r="K1385" s="31">
        <f>IF(AND(B1385=K$1),LOOKUP(9.99999999999999E+307,$K$2:K1384)+1,"")</f>
        <v>1219</v>
      </c>
      <c r="L1385" s="31">
        <f>IF(AND(B1385=L$1),LOOKUP(9.99999999999999E+307,$L$2:L1384)+1,"")</f>
        <v>1219</v>
      </c>
      <c r="M1385" s="31">
        <f>IF(AND(B1385=M$1),LOOKUP(9.99999999999999E+307,$M$2:M1384)+1,"")</f>
        <v>1219</v>
      </c>
      <c r="N1385" s="31" t="e">
        <f>IF(AND(B1385=N$1),LOOKUP(9.99999999999999E+307,$N$2:N1384)+1,"")</f>
        <v>#REF!</v>
      </c>
      <c r="O1385" s="31" t="e">
        <f>IF(AND($B1385=O$1),LOOKUP(9.99999999999999E+307,$O$2:O1384)+1,"")</f>
        <v>#REF!</v>
      </c>
      <c r="P1385" s="31" t="e">
        <f>IF(AND($B1385=P$1),LOOKUP(9.99999999999999E+307,$P$2:P1384)+1,"")</f>
        <v>#REF!</v>
      </c>
      <c r="Q1385" s="31" t="e">
        <f>IF(AND($B1385=Q$1),LOOKUP(9.99999999999999E+307,$Q$2:Q1384)+1,"")</f>
        <v>#REF!</v>
      </c>
      <c r="R1385" s="31">
        <f>IF(AND($B1385=R$1),LOOKUP(9.99999999999999E+307,$R$2:R1384)+1,"")</f>
        <v>1219</v>
      </c>
      <c r="S1385" s="31">
        <f>IF(AND($B1385=S$1),LOOKUP(9.99999999999999E+307,$S$2:S1384)+1,"")</f>
        <v>1219</v>
      </c>
      <c r="T1385" s="265"/>
      <c r="U1385" s="265"/>
      <c r="V1385" s="265"/>
      <c r="AA1385" s="254" t="str">
        <f t="shared" si="153"/>
        <v/>
      </c>
      <c r="AB1385" s="254" t="str">
        <f t="shared" si="154"/>
        <v/>
      </c>
      <c r="AC1385" s="255">
        <f t="shared" si="150"/>
        <v>0</v>
      </c>
      <c r="AD1385" s="255">
        <f t="shared" si="151"/>
        <v>3836</v>
      </c>
      <c r="AE1385" s="256" t="str">
        <f t="shared" si="155"/>
        <v/>
      </c>
      <c r="AF1385" s="252" t="str">
        <f t="shared" si="149"/>
        <v>-</v>
      </c>
    </row>
    <row r="1386" spans="1:32" ht="20.149999999999999" customHeight="1" x14ac:dyDescent="0.75">
      <c r="A1386" s="31">
        <v>1384</v>
      </c>
      <c r="B1386" s="237"/>
      <c r="C1386" s="257"/>
      <c r="D1386" s="257"/>
      <c r="E1386" s="262"/>
      <c r="F1386" s="262"/>
      <c r="G1386" s="253" t="str">
        <f t="shared" si="152"/>
        <v/>
      </c>
      <c r="H1386" s="31" t="str">
        <f>IF(AND(B1386=H$1),LOOKUP(9.99999999999999E+307,$H$2:H1385)+1,"")</f>
        <v/>
      </c>
      <c r="I1386" s="31" t="str">
        <f>IF(AND(B1386=I$1),LOOKUP(9.99999999999999E+307,$I$2:I1385)+1,"")</f>
        <v/>
      </c>
      <c r="J1386" s="31">
        <f>IF(AND(B1386=J$1),LOOKUP(9.99999999999999E+307,$J$2:J1385)+1,"")</f>
        <v>1220</v>
      </c>
      <c r="K1386" s="31">
        <f>IF(AND(B1386=K$1),LOOKUP(9.99999999999999E+307,$K$2:K1385)+1,"")</f>
        <v>1220</v>
      </c>
      <c r="L1386" s="31">
        <f>IF(AND(B1386=L$1),LOOKUP(9.99999999999999E+307,$L$2:L1385)+1,"")</f>
        <v>1220</v>
      </c>
      <c r="M1386" s="31">
        <f>IF(AND(B1386=M$1),LOOKUP(9.99999999999999E+307,$M$2:M1385)+1,"")</f>
        <v>1220</v>
      </c>
      <c r="N1386" s="31" t="e">
        <f>IF(AND(B1386=N$1),LOOKUP(9.99999999999999E+307,$N$2:N1385)+1,"")</f>
        <v>#REF!</v>
      </c>
      <c r="O1386" s="31" t="e">
        <f>IF(AND($B1386=O$1),LOOKUP(9.99999999999999E+307,$O$2:O1385)+1,"")</f>
        <v>#REF!</v>
      </c>
      <c r="P1386" s="31" t="e">
        <f>IF(AND($B1386=P$1),LOOKUP(9.99999999999999E+307,$P$2:P1385)+1,"")</f>
        <v>#REF!</v>
      </c>
      <c r="Q1386" s="31" t="e">
        <f>IF(AND($B1386=Q$1),LOOKUP(9.99999999999999E+307,$Q$2:Q1385)+1,"")</f>
        <v>#REF!</v>
      </c>
      <c r="R1386" s="31">
        <f>IF(AND($B1386=R$1),LOOKUP(9.99999999999999E+307,$R$2:R1385)+1,"")</f>
        <v>1220</v>
      </c>
      <c r="S1386" s="31">
        <f>IF(AND($B1386=S$1),LOOKUP(9.99999999999999E+307,$S$2:S1385)+1,"")</f>
        <v>1220</v>
      </c>
      <c r="T1386" s="265"/>
      <c r="U1386" s="265"/>
      <c r="V1386" s="265"/>
      <c r="AA1386" s="254" t="str">
        <f t="shared" si="153"/>
        <v/>
      </c>
      <c r="AB1386" s="254" t="str">
        <f t="shared" si="154"/>
        <v/>
      </c>
      <c r="AC1386" s="255">
        <f t="shared" si="150"/>
        <v>0</v>
      </c>
      <c r="AD1386" s="255">
        <f t="shared" si="151"/>
        <v>3836</v>
      </c>
      <c r="AE1386" s="256" t="str">
        <f t="shared" si="155"/>
        <v/>
      </c>
      <c r="AF1386" s="252" t="str">
        <f t="shared" si="149"/>
        <v>-</v>
      </c>
    </row>
    <row r="1387" spans="1:32" ht="20.149999999999999" customHeight="1" x14ac:dyDescent="0.75">
      <c r="A1387" s="31">
        <v>1385</v>
      </c>
      <c r="B1387" s="237"/>
      <c r="C1387" s="257"/>
      <c r="D1387" s="257"/>
      <c r="E1387" s="262"/>
      <c r="F1387" s="262"/>
      <c r="G1387" s="253" t="str">
        <f t="shared" si="152"/>
        <v/>
      </c>
      <c r="H1387" s="31" t="str">
        <f>IF(AND(B1387=H$1),LOOKUP(9.99999999999999E+307,$H$2:H1386)+1,"")</f>
        <v/>
      </c>
      <c r="I1387" s="31" t="str">
        <f>IF(AND(B1387=I$1),LOOKUP(9.99999999999999E+307,$I$2:I1386)+1,"")</f>
        <v/>
      </c>
      <c r="J1387" s="31">
        <f>IF(AND(B1387=J$1),LOOKUP(9.99999999999999E+307,$J$2:J1386)+1,"")</f>
        <v>1221</v>
      </c>
      <c r="K1387" s="31">
        <f>IF(AND(B1387=K$1),LOOKUP(9.99999999999999E+307,$K$2:K1386)+1,"")</f>
        <v>1221</v>
      </c>
      <c r="L1387" s="31">
        <f>IF(AND(B1387=L$1),LOOKUP(9.99999999999999E+307,$L$2:L1386)+1,"")</f>
        <v>1221</v>
      </c>
      <c r="M1387" s="31">
        <f>IF(AND(B1387=M$1),LOOKUP(9.99999999999999E+307,$M$2:M1386)+1,"")</f>
        <v>1221</v>
      </c>
      <c r="N1387" s="31" t="e">
        <f>IF(AND(B1387=N$1),LOOKUP(9.99999999999999E+307,$N$2:N1386)+1,"")</f>
        <v>#REF!</v>
      </c>
      <c r="O1387" s="31" t="e">
        <f>IF(AND($B1387=O$1),LOOKUP(9.99999999999999E+307,$O$2:O1386)+1,"")</f>
        <v>#REF!</v>
      </c>
      <c r="P1387" s="31" t="e">
        <f>IF(AND($B1387=P$1),LOOKUP(9.99999999999999E+307,$P$2:P1386)+1,"")</f>
        <v>#REF!</v>
      </c>
      <c r="Q1387" s="31" t="e">
        <f>IF(AND($B1387=Q$1),LOOKUP(9.99999999999999E+307,$Q$2:Q1386)+1,"")</f>
        <v>#REF!</v>
      </c>
      <c r="R1387" s="31">
        <f>IF(AND($B1387=R$1),LOOKUP(9.99999999999999E+307,$R$2:R1386)+1,"")</f>
        <v>1221</v>
      </c>
      <c r="S1387" s="31">
        <f>IF(AND($B1387=S$1),LOOKUP(9.99999999999999E+307,$S$2:S1386)+1,"")</f>
        <v>1221</v>
      </c>
      <c r="T1387" s="265"/>
      <c r="U1387" s="265"/>
      <c r="V1387" s="265"/>
      <c r="AA1387" s="254" t="str">
        <f t="shared" si="153"/>
        <v/>
      </c>
      <c r="AB1387" s="254" t="str">
        <f t="shared" si="154"/>
        <v/>
      </c>
      <c r="AC1387" s="255">
        <f t="shared" si="150"/>
        <v>0</v>
      </c>
      <c r="AD1387" s="255">
        <f t="shared" si="151"/>
        <v>3836</v>
      </c>
      <c r="AE1387" s="256" t="str">
        <f t="shared" si="155"/>
        <v/>
      </c>
      <c r="AF1387" s="252" t="str">
        <f t="shared" si="149"/>
        <v>-</v>
      </c>
    </row>
    <row r="1388" spans="1:32" ht="20.149999999999999" customHeight="1" x14ac:dyDescent="0.75">
      <c r="A1388" s="31">
        <v>1386</v>
      </c>
      <c r="B1388" s="237"/>
      <c r="C1388" s="257"/>
      <c r="D1388" s="257"/>
      <c r="E1388" s="262"/>
      <c r="F1388" s="262"/>
      <c r="G1388" s="253" t="str">
        <f t="shared" si="152"/>
        <v/>
      </c>
      <c r="H1388" s="31" t="str">
        <f>IF(AND(B1388=H$1),LOOKUP(9.99999999999999E+307,$H$2:H1387)+1,"")</f>
        <v/>
      </c>
      <c r="I1388" s="31" t="str">
        <f>IF(AND(B1388=I$1),LOOKUP(9.99999999999999E+307,$I$2:I1387)+1,"")</f>
        <v/>
      </c>
      <c r="J1388" s="31">
        <f>IF(AND(B1388=J$1),LOOKUP(9.99999999999999E+307,$J$2:J1387)+1,"")</f>
        <v>1222</v>
      </c>
      <c r="K1388" s="31">
        <f>IF(AND(B1388=K$1),LOOKUP(9.99999999999999E+307,$K$2:K1387)+1,"")</f>
        <v>1222</v>
      </c>
      <c r="L1388" s="31">
        <f>IF(AND(B1388=L$1),LOOKUP(9.99999999999999E+307,$L$2:L1387)+1,"")</f>
        <v>1222</v>
      </c>
      <c r="M1388" s="31">
        <f>IF(AND(B1388=M$1),LOOKUP(9.99999999999999E+307,$M$2:M1387)+1,"")</f>
        <v>1222</v>
      </c>
      <c r="N1388" s="31" t="e">
        <f>IF(AND(B1388=N$1),LOOKUP(9.99999999999999E+307,$N$2:N1387)+1,"")</f>
        <v>#REF!</v>
      </c>
      <c r="O1388" s="31" t="e">
        <f>IF(AND($B1388=O$1),LOOKUP(9.99999999999999E+307,$O$2:O1387)+1,"")</f>
        <v>#REF!</v>
      </c>
      <c r="P1388" s="31" t="e">
        <f>IF(AND($B1388=P$1),LOOKUP(9.99999999999999E+307,$P$2:P1387)+1,"")</f>
        <v>#REF!</v>
      </c>
      <c r="Q1388" s="31" t="e">
        <f>IF(AND($B1388=Q$1),LOOKUP(9.99999999999999E+307,$Q$2:Q1387)+1,"")</f>
        <v>#REF!</v>
      </c>
      <c r="R1388" s="31">
        <f>IF(AND($B1388=R$1),LOOKUP(9.99999999999999E+307,$R$2:R1387)+1,"")</f>
        <v>1222</v>
      </c>
      <c r="S1388" s="31">
        <f>IF(AND($B1388=S$1),LOOKUP(9.99999999999999E+307,$S$2:S1387)+1,"")</f>
        <v>1222</v>
      </c>
      <c r="T1388" s="265"/>
      <c r="U1388" s="265"/>
      <c r="V1388" s="265"/>
      <c r="AA1388" s="254" t="str">
        <f t="shared" si="153"/>
        <v/>
      </c>
      <c r="AB1388" s="254" t="str">
        <f t="shared" si="154"/>
        <v/>
      </c>
      <c r="AC1388" s="255">
        <f t="shared" si="150"/>
        <v>0</v>
      </c>
      <c r="AD1388" s="255">
        <f t="shared" si="151"/>
        <v>3836</v>
      </c>
      <c r="AE1388" s="256" t="str">
        <f t="shared" si="155"/>
        <v/>
      </c>
      <c r="AF1388" s="252" t="str">
        <f t="shared" si="149"/>
        <v>-</v>
      </c>
    </row>
    <row r="1389" spans="1:32" ht="20.149999999999999" customHeight="1" x14ac:dyDescent="0.75">
      <c r="A1389" s="31">
        <v>1387</v>
      </c>
      <c r="B1389" s="237"/>
      <c r="C1389" s="257"/>
      <c r="D1389" s="257"/>
      <c r="E1389" s="262"/>
      <c r="F1389" s="262"/>
      <c r="G1389" s="253" t="str">
        <f t="shared" si="152"/>
        <v/>
      </c>
      <c r="H1389" s="31" t="str">
        <f>IF(AND(B1389=H$1),LOOKUP(9.99999999999999E+307,$H$2:H1388)+1,"")</f>
        <v/>
      </c>
      <c r="I1389" s="31" t="str">
        <f>IF(AND(B1389=I$1),LOOKUP(9.99999999999999E+307,$I$2:I1388)+1,"")</f>
        <v/>
      </c>
      <c r="J1389" s="31">
        <f>IF(AND(B1389=J$1),LOOKUP(9.99999999999999E+307,$J$2:J1388)+1,"")</f>
        <v>1223</v>
      </c>
      <c r="K1389" s="31">
        <f>IF(AND(B1389=K$1),LOOKUP(9.99999999999999E+307,$K$2:K1388)+1,"")</f>
        <v>1223</v>
      </c>
      <c r="L1389" s="31">
        <f>IF(AND(B1389=L$1),LOOKUP(9.99999999999999E+307,$L$2:L1388)+1,"")</f>
        <v>1223</v>
      </c>
      <c r="M1389" s="31">
        <f>IF(AND(B1389=M$1),LOOKUP(9.99999999999999E+307,$M$2:M1388)+1,"")</f>
        <v>1223</v>
      </c>
      <c r="N1389" s="31" t="e">
        <f>IF(AND(B1389=N$1),LOOKUP(9.99999999999999E+307,$N$2:N1388)+1,"")</f>
        <v>#REF!</v>
      </c>
      <c r="O1389" s="31" t="e">
        <f>IF(AND($B1389=O$1),LOOKUP(9.99999999999999E+307,$O$2:O1388)+1,"")</f>
        <v>#REF!</v>
      </c>
      <c r="P1389" s="31" t="e">
        <f>IF(AND($B1389=P$1),LOOKUP(9.99999999999999E+307,$P$2:P1388)+1,"")</f>
        <v>#REF!</v>
      </c>
      <c r="Q1389" s="31" t="e">
        <f>IF(AND($B1389=Q$1),LOOKUP(9.99999999999999E+307,$Q$2:Q1388)+1,"")</f>
        <v>#REF!</v>
      </c>
      <c r="R1389" s="31">
        <f>IF(AND($B1389=R$1),LOOKUP(9.99999999999999E+307,$R$2:R1388)+1,"")</f>
        <v>1223</v>
      </c>
      <c r="S1389" s="31">
        <f>IF(AND($B1389=S$1),LOOKUP(9.99999999999999E+307,$S$2:S1388)+1,"")</f>
        <v>1223</v>
      </c>
      <c r="T1389" s="265"/>
      <c r="U1389" s="265"/>
      <c r="V1389" s="265"/>
      <c r="AA1389" s="254" t="str">
        <f t="shared" si="153"/>
        <v/>
      </c>
      <c r="AB1389" s="254" t="str">
        <f t="shared" si="154"/>
        <v/>
      </c>
      <c r="AC1389" s="255">
        <f t="shared" si="150"/>
        <v>0</v>
      </c>
      <c r="AD1389" s="255">
        <f t="shared" si="151"/>
        <v>3836</v>
      </c>
      <c r="AE1389" s="256" t="str">
        <f t="shared" si="155"/>
        <v/>
      </c>
      <c r="AF1389" s="252" t="str">
        <f t="shared" si="149"/>
        <v>-</v>
      </c>
    </row>
    <row r="1390" spans="1:32" ht="20.149999999999999" customHeight="1" x14ac:dyDescent="0.75">
      <c r="A1390" s="31">
        <v>1388</v>
      </c>
      <c r="B1390" s="237"/>
      <c r="C1390" s="257"/>
      <c r="D1390" s="257"/>
      <c r="E1390" s="262"/>
      <c r="F1390" s="262"/>
      <c r="G1390" s="253" t="str">
        <f t="shared" si="152"/>
        <v/>
      </c>
      <c r="H1390" s="31" t="str">
        <f>IF(AND(B1390=H$1),LOOKUP(9.99999999999999E+307,$H$2:H1389)+1,"")</f>
        <v/>
      </c>
      <c r="I1390" s="31" t="str">
        <f>IF(AND(B1390=I$1),LOOKUP(9.99999999999999E+307,$I$2:I1389)+1,"")</f>
        <v/>
      </c>
      <c r="J1390" s="31">
        <f>IF(AND(B1390=J$1),LOOKUP(9.99999999999999E+307,$J$2:J1389)+1,"")</f>
        <v>1224</v>
      </c>
      <c r="K1390" s="31">
        <f>IF(AND(B1390=K$1),LOOKUP(9.99999999999999E+307,$K$2:K1389)+1,"")</f>
        <v>1224</v>
      </c>
      <c r="L1390" s="31">
        <f>IF(AND(B1390=L$1),LOOKUP(9.99999999999999E+307,$L$2:L1389)+1,"")</f>
        <v>1224</v>
      </c>
      <c r="M1390" s="31">
        <f>IF(AND(B1390=M$1),LOOKUP(9.99999999999999E+307,$M$2:M1389)+1,"")</f>
        <v>1224</v>
      </c>
      <c r="N1390" s="31" t="e">
        <f>IF(AND(B1390=N$1),LOOKUP(9.99999999999999E+307,$N$2:N1389)+1,"")</f>
        <v>#REF!</v>
      </c>
      <c r="O1390" s="31" t="e">
        <f>IF(AND($B1390=O$1),LOOKUP(9.99999999999999E+307,$O$2:O1389)+1,"")</f>
        <v>#REF!</v>
      </c>
      <c r="P1390" s="31" t="e">
        <f>IF(AND($B1390=P$1),LOOKUP(9.99999999999999E+307,$P$2:P1389)+1,"")</f>
        <v>#REF!</v>
      </c>
      <c r="Q1390" s="31" t="e">
        <f>IF(AND($B1390=Q$1),LOOKUP(9.99999999999999E+307,$Q$2:Q1389)+1,"")</f>
        <v>#REF!</v>
      </c>
      <c r="R1390" s="31">
        <f>IF(AND($B1390=R$1),LOOKUP(9.99999999999999E+307,$R$2:R1389)+1,"")</f>
        <v>1224</v>
      </c>
      <c r="S1390" s="31">
        <f>IF(AND($B1390=S$1),LOOKUP(9.99999999999999E+307,$S$2:S1389)+1,"")</f>
        <v>1224</v>
      </c>
      <c r="T1390" s="265"/>
      <c r="U1390" s="265"/>
      <c r="V1390" s="265"/>
      <c r="AA1390" s="254" t="str">
        <f t="shared" si="153"/>
        <v/>
      </c>
      <c r="AB1390" s="254" t="str">
        <f t="shared" si="154"/>
        <v/>
      </c>
      <c r="AC1390" s="255">
        <f t="shared" si="150"/>
        <v>0</v>
      </c>
      <c r="AD1390" s="255">
        <f t="shared" si="151"/>
        <v>3836</v>
      </c>
      <c r="AE1390" s="256" t="str">
        <f t="shared" si="155"/>
        <v/>
      </c>
      <c r="AF1390" s="252" t="str">
        <f t="shared" si="149"/>
        <v>-</v>
      </c>
    </row>
    <row r="1391" spans="1:32" ht="20.149999999999999" customHeight="1" x14ac:dyDescent="0.75">
      <c r="A1391" s="31">
        <v>1389</v>
      </c>
      <c r="B1391" s="237"/>
      <c r="C1391" s="257"/>
      <c r="D1391" s="257"/>
      <c r="E1391" s="262"/>
      <c r="F1391" s="262"/>
      <c r="G1391" s="253" t="str">
        <f t="shared" si="152"/>
        <v/>
      </c>
      <c r="H1391" s="31" t="str">
        <f>IF(AND(B1391=H$1),LOOKUP(9.99999999999999E+307,$H$2:H1390)+1,"")</f>
        <v/>
      </c>
      <c r="I1391" s="31" t="str">
        <f>IF(AND(B1391=I$1),LOOKUP(9.99999999999999E+307,$I$2:I1390)+1,"")</f>
        <v/>
      </c>
      <c r="J1391" s="31">
        <f>IF(AND(B1391=J$1),LOOKUP(9.99999999999999E+307,$J$2:J1390)+1,"")</f>
        <v>1225</v>
      </c>
      <c r="K1391" s="31">
        <f>IF(AND(B1391=K$1),LOOKUP(9.99999999999999E+307,$K$2:K1390)+1,"")</f>
        <v>1225</v>
      </c>
      <c r="L1391" s="31">
        <f>IF(AND(B1391=L$1),LOOKUP(9.99999999999999E+307,$L$2:L1390)+1,"")</f>
        <v>1225</v>
      </c>
      <c r="M1391" s="31">
        <f>IF(AND(B1391=M$1),LOOKUP(9.99999999999999E+307,$M$2:M1390)+1,"")</f>
        <v>1225</v>
      </c>
      <c r="N1391" s="31" t="e">
        <f>IF(AND(B1391=N$1),LOOKUP(9.99999999999999E+307,$N$2:N1390)+1,"")</f>
        <v>#REF!</v>
      </c>
      <c r="O1391" s="31" t="e">
        <f>IF(AND($B1391=O$1),LOOKUP(9.99999999999999E+307,$O$2:O1390)+1,"")</f>
        <v>#REF!</v>
      </c>
      <c r="P1391" s="31" t="e">
        <f>IF(AND($B1391=P$1),LOOKUP(9.99999999999999E+307,$P$2:P1390)+1,"")</f>
        <v>#REF!</v>
      </c>
      <c r="Q1391" s="31" t="e">
        <f>IF(AND($B1391=Q$1),LOOKUP(9.99999999999999E+307,$Q$2:Q1390)+1,"")</f>
        <v>#REF!</v>
      </c>
      <c r="R1391" s="31">
        <f>IF(AND($B1391=R$1),LOOKUP(9.99999999999999E+307,$R$2:R1390)+1,"")</f>
        <v>1225</v>
      </c>
      <c r="S1391" s="31">
        <f>IF(AND($B1391=S$1),LOOKUP(9.99999999999999E+307,$S$2:S1390)+1,"")</f>
        <v>1225</v>
      </c>
      <c r="T1391" s="265"/>
      <c r="U1391" s="265"/>
      <c r="V1391" s="265"/>
      <c r="AA1391" s="254" t="str">
        <f t="shared" si="153"/>
        <v/>
      </c>
      <c r="AB1391" s="254" t="str">
        <f t="shared" si="154"/>
        <v/>
      </c>
      <c r="AC1391" s="255">
        <f t="shared" si="150"/>
        <v>0</v>
      </c>
      <c r="AD1391" s="255">
        <f t="shared" si="151"/>
        <v>3836</v>
      </c>
      <c r="AE1391" s="256" t="str">
        <f t="shared" si="155"/>
        <v/>
      </c>
      <c r="AF1391" s="252" t="str">
        <f t="shared" ref="AF1391:AF1454" si="156">CONCATENATE(B1391,"-",AE1391)</f>
        <v>-</v>
      </c>
    </row>
    <row r="1392" spans="1:32" ht="20.149999999999999" customHeight="1" x14ac:dyDescent="0.75">
      <c r="A1392" s="31">
        <v>1390</v>
      </c>
      <c r="B1392" s="237"/>
      <c r="C1392" s="257"/>
      <c r="D1392" s="257"/>
      <c r="E1392" s="262"/>
      <c r="F1392" s="262"/>
      <c r="G1392" s="253" t="str">
        <f t="shared" si="152"/>
        <v/>
      </c>
      <c r="H1392" s="31" t="str">
        <f>IF(AND(B1392=H$1),LOOKUP(9.99999999999999E+307,$H$2:H1391)+1,"")</f>
        <v/>
      </c>
      <c r="I1392" s="31" t="str">
        <f>IF(AND(B1392=I$1),LOOKUP(9.99999999999999E+307,$I$2:I1391)+1,"")</f>
        <v/>
      </c>
      <c r="J1392" s="31">
        <f>IF(AND(B1392=J$1),LOOKUP(9.99999999999999E+307,$J$2:J1391)+1,"")</f>
        <v>1226</v>
      </c>
      <c r="K1392" s="31">
        <f>IF(AND(B1392=K$1),LOOKUP(9.99999999999999E+307,$K$2:K1391)+1,"")</f>
        <v>1226</v>
      </c>
      <c r="L1392" s="31">
        <f>IF(AND(B1392=L$1),LOOKUP(9.99999999999999E+307,$L$2:L1391)+1,"")</f>
        <v>1226</v>
      </c>
      <c r="M1392" s="31">
        <f>IF(AND(B1392=M$1),LOOKUP(9.99999999999999E+307,$M$2:M1391)+1,"")</f>
        <v>1226</v>
      </c>
      <c r="N1392" s="31" t="e">
        <f>IF(AND(B1392=N$1),LOOKUP(9.99999999999999E+307,$N$2:N1391)+1,"")</f>
        <v>#REF!</v>
      </c>
      <c r="O1392" s="31" t="e">
        <f>IF(AND($B1392=O$1),LOOKUP(9.99999999999999E+307,$O$2:O1391)+1,"")</f>
        <v>#REF!</v>
      </c>
      <c r="P1392" s="31" t="e">
        <f>IF(AND($B1392=P$1),LOOKUP(9.99999999999999E+307,$P$2:P1391)+1,"")</f>
        <v>#REF!</v>
      </c>
      <c r="Q1392" s="31" t="e">
        <f>IF(AND($B1392=Q$1),LOOKUP(9.99999999999999E+307,$Q$2:Q1391)+1,"")</f>
        <v>#REF!</v>
      </c>
      <c r="R1392" s="31">
        <f>IF(AND($B1392=R$1),LOOKUP(9.99999999999999E+307,$R$2:R1391)+1,"")</f>
        <v>1226</v>
      </c>
      <c r="S1392" s="31">
        <f>IF(AND($B1392=S$1),LOOKUP(9.99999999999999E+307,$S$2:S1391)+1,"")</f>
        <v>1226</v>
      </c>
      <c r="T1392" s="265"/>
      <c r="U1392" s="265"/>
      <c r="V1392" s="265"/>
      <c r="AA1392" s="254" t="str">
        <f t="shared" si="153"/>
        <v/>
      </c>
      <c r="AB1392" s="254" t="str">
        <f t="shared" si="154"/>
        <v/>
      </c>
      <c r="AC1392" s="255">
        <f t="shared" si="150"/>
        <v>0</v>
      </c>
      <c r="AD1392" s="255">
        <f t="shared" si="151"/>
        <v>3836</v>
      </c>
      <c r="AE1392" s="256" t="str">
        <f t="shared" si="155"/>
        <v/>
      </c>
      <c r="AF1392" s="252" t="str">
        <f t="shared" si="156"/>
        <v>-</v>
      </c>
    </row>
    <row r="1393" spans="1:32" ht="20.149999999999999" customHeight="1" x14ac:dyDescent="0.75">
      <c r="A1393" s="31">
        <v>1391</v>
      </c>
      <c r="B1393" s="237"/>
      <c r="C1393" s="257"/>
      <c r="D1393" s="257"/>
      <c r="E1393" s="262"/>
      <c r="F1393" s="262"/>
      <c r="G1393" s="253" t="str">
        <f t="shared" si="152"/>
        <v/>
      </c>
      <c r="H1393" s="31" t="str">
        <f>IF(AND(B1393=H$1),LOOKUP(9.99999999999999E+307,$H$2:H1392)+1,"")</f>
        <v/>
      </c>
      <c r="I1393" s="31" t="str">
        <f>IF(AND(B1393=I$1),LOOKUP(9.99999999999999E+307,$I$2:I1392)+1,"")</f>
        <v/>
      </c>
      <c r="J1393" s="31">
        <f>IF(AND(B1393=J$1),LOOKUP(9.99999999999999E+307,$J$2:J1392)+1,"")</f>
        <v>1227</v>
      </c>
      <c r="K1393" s="31">
        <f>IF(AND(B1393=K$1),LOOKUP(9.99999999999999E+307,$K$2:K1392)+1,"")</f>
        <v>1227</v>
      </c>
      <c r="L1393" s="31">
        <f>IF(AND(B1393=L$1),LOOKUP(9.99999999999999E+307,$L$2:L1392)+1,"")</f>
        <v>1227</v>
      </c>
      <c r="M1393" s="31">
        <f>IF(AND(B1393=M$1),LOOKUP(9.99999999999999E+307,$M$2:M1392)+1,"")</f>
        <v>1227</v>
      </c>
      <c r="N1393" s="31" t="e">
        <f>IF(AND(B1393=N$1),LOOKUP(9.99999999999999E+307,$N$2:N1392)+1,"")</f>
        <v>#REF!</v>
      </c>
      <c r="O1393" s="31" t="e">
        <f>IF(AND($B1393=O$1),LOOKUP(9.99999999999999E+307,$O$2:O1392)+1,"")</f>
        <v>#REF!</v>
      </c>
      <c r="P1393" s="31" t="e">
        <f>IF(AND($B1393=P$1),LOOKUP(9.99999999999999E+307,$P$2:P1392)+1,"")</f>
        <v>#REF!</v>
      </c>
      <c r="Q1393" s="31" t="e">
        <f>IF(AND($B1393=Q$1),LOOKUP(9.99999999999999E+307,$Q$2:Q1392)+1,"")</f>
        <v>#REF!</v>
      </c>
      <c r="R1393" s="31">
        <f>IF(AND($B1393=R$1),LOOKUP(9.99999999999999E+307,$R$2:R1392)+1,"")</f>
        <v>1227</v>
      </c>
      <c r="S1393" s="31">
        <f>IF(AND($B1393=S$1),LOOKUP(9.99999999999999E+307,$S$2:S1392)+1,"")</f>
        <v>1227</v>
      </c>
      <c r="T1393" s="265"/>
      <c r="U1393" s="265"/>
      <c r="V1393" s="265"/>
      <c r="AA1393" s="254" t="str">
        <f t="shared" si="153"/>
        <v/>
      </c>
      <c r="AB1393" s="254" t="str">
        <f t="shared" si="154"/>
        <v/>
      </c>
      <c r="AC1393" s="255">
        <f t="shared" si="150"/>
        <v>0</v>
      </c>
      <c r="AD1393" s="255">
        <f t="shared" si="151"/>
        <v>3836</v>
      </c>
      <c r="AE1393" s="256" t="str">
        <f t="shared" si="155"/>
        <v/>
      </c>
      <c r="AF1393" s="252" t="str">
        <f t="shared" si="156"/>
        <v>-</v>
      </c>
    </row>
    <row r="1394" spans="1:32" ht="20.149999999999999" customHeight="1" x14ac:dyDescent="0.75">
      <c r="A1394" s="31">
        <v>1392</v>
      </c>
      <c r="B1394" s="237"/>
      <c r="C1394" s="257"/>
      <c r="D1394" s="257"/>
      <c r="E1394" s="262"/>
      <c r="F1394" s="262"/>
      <c r="G1394" s="253" t="str">
        <f t="shared" si="152"/>
        <v/>
      </c>
      <c r="H1394" s="31" t="str">
        <f>IF(AND(B1394=H$1),LOOKUP(9.99999999999999E+307,$H$2:H1393)+1,"")</f>
        <v/>
      </c>
      <c r="I1394" s="31" t="str">
        <f>IF(AND(B1394=I$1),LOOKUP(9.99999999999999E+307,$I$2:I1393)+1,"")</f>
        <v/>
      </c>
      <c r="J1394" s="31">
        <f>IF(AND(B1394=J$1),LOOKUP(9.99999999999999E+307,$J$2:J1393)+1,"")</f>
        <v>1228</v>
      </c>
      <c r="K1394" s="31">
        <f>IF(AND(B1394=K$1),LOOKUP(9.99999999999999E+307,$K$2:K1393)+1,"")</f>
        <v>1228</v>
      </c>
      <c r="L1394" s="31">
        <f>IF(AND(B1394=L$1),LOOKUP(9.99999999999999E+307,$L$2:L1393)+1,"")</f>
        <v>1228</v>
      </c>
      <c r="M1394" s="31">
        <f>IF(AND(B1394=M$1),LOOKUP(9.99999999999999E+307,$M$2:M1393)+1,"")</f>
        <v>1228</v>
      </c>
      <c r="N1394" s="31" t="e">
        <f>IF(AND(B1394=N$1),LOOKUP(9.99999999999999E+307,$N$2:N1393)+1,"")</f>
        <v>#REF!</v>
      </c>
      <c r="O1394" s="31" t="e">
        <f>IF(AND($B1394=O$1),LOOKUP(9.99999999999999E+307,$O$2:O1393)+1,"")</f>
        <v>#REF!</v>
      </c>
      <c r="P1394" s="31" t="e">
        <f>IF(AND($B1394=P$1),LOOKUP(9.99999999999999E+307,$P$2:P1393)+1,"")</f>
        <v>#REF!</v>
      </c>
      <c r="Q1394" s="31" t="e">
        <f>IF(AND($B1394=Q$1),LOOKUP(9.99999999999999E+307,$Q$2:Q1393)+1,"")</f>
        <v>#REF!</v>
      </c>
      <c r="R1394" s="31">
        <f>IF(AND($B1394=R$1),LOOKUP(9.99999999999999E+307,$R$2:R1393)+1,"")</f>
        <v>1228</v>
      </c>
      <c r="S1394" s="31">
        <f>IF(AND($B1394=S$1),LOOKUP(9.99999999999999E+307,$S$2:S1393)+1,"")</f>
        <v>1228</v>
      </c>
      <c r="T1394" s="265"/>
      <c r="U1394" s="265"/>
      <c r="V1394" s="265"/>
      <c r="AA1394" s="254" t="str">
        <f t="shared" si="153"/>
        <v/>
      </c>
      <c r="AB1394" s="254" t="str">
        <f t="shared" si="154"/>
        <v/>
      </c>
      <c r="AC1394" s="255">
        <f t="shared" si="150"/>
        <v>0</v>
      </c>
      <c r="AD1394" s="255">
        <f t="shared" si="151"/>
        <v>3836</v>
      </c>
      <c r="AE1394" s="256" t="str">
        <f t="shared" si="155"/>
        <v/>
      </c>
      <c r="AF1394" s="252" t="str">
        <f t="shared" si="156"/>
        <v>-</v>
      </c>
    </row>
    <row r="1395" spans="1:32" ht="20.149999999999999" customHeight="1" x14ac:dyDescent="0.75">
      <c r="A1395" s="31">
        <v>1393</v>
      </c>
      <c r="B1395" s="237"/>
      <c r="C1395" s="257"/>
      <c r="D1395" s="257"/>
      <c r="E1395" s="262"/>
      <c r="F1395" s="262"/>
      <c r="G1395" s="253" t="str">
        <f t="shared" si="152"/>
        <v/>
      </c>
      <c r="H1395" s="31" t="str">
        <f>IF(AND(B1395=H$1),LOOKUP(9.99999999999999E+307,$H$2:H1394)+1,"")</f>
        <v/>
      </c>
      <c r="I1395" s="31" t="str">
        <f>IF(AND(B1395=I$1),LOOKUP(9.99999999999999E+307,$I$2:I1394)+1,"")</f>
        <v/>
      </c>
      <c r="J1395" s="31">
        <f>IF(AND(B1395=J$1),LOOKUP(9.99999999999999E+307,$J$2:J1394)+1,"")</f>
        <v>1229</v>
      </c>
      <c r="K1395" s="31">
        <f>IF(AND(B1395=K$1),LOOKUP(9.99999999999999E+307,$K$2:K1394)+1,"")</f>
        <v>1229</v>
      </c>
      <c r="L1395" s="31">
        <f>IF(AND(B1395=L$1),LOOKUP(9.99999999999999E+307,$L$2:L1394)+1,"")</f>
        <v>1229</v>
      </c>
      <c r="M1395" s="31">
        <f>IF(AND(B1395=M$1),LOOKUP(9.99999999999999E+307,$M$2:M1394)+1,"")</f>
        <v>1229</v>
      </c>
      <c r="N1395" s="31" t="e">
        <f>IF(AND(B1395=N$1),LOOKUP(9.99999999999999E+307,$N$2:N1394)+1,"")</f>
        <v>#REF!</v>
      </c>
      <c r="O1395" s="31" t="e">
        <f>IF(AND($B1395=O$1),LOOKUP(9.99999999999999E+307,$O$2:O1394)+1,"")</f>
        <v>#REF!</v>
      </c>
      <c r="P1395" s="31" t="e">
        <f>IF(AND($B1395=P$1),LOOKUP(9.99999999999999E+307,$P$2:P1394)+1,"")</f>
        <v>#REF!</v>
      </c>
      <c r="Q1395" s="31" t="e">
        <f>IF(AND($B1395=Q$1),LOOKUP(9.99999999999999E+307,$Q$2:Q1394)+1,"")</f>
        <v>#REF!</v>
      </c>
      <c r="R1395" s="31">
        <f>IF(AND($B1395=R$1),LOOKUP(9.99999999999999E+307,$R$2:R1394)+1,"")</f>
        <v>1229</v>
      </c>
      <c r="S1395" s="31">
        <f>IF(AND($B1395=S$1),LOOKUP(9.99999999999999E+307,$S$2:S1394)+1,"")</f>
        <v>1229</v>
      </c>
      <c r="T1395" s="265"/>
      <c r="U1395" s="265"/>
      <c r="V1395" s="265"/>
      <c r="AA1395" s="254" t="str">
        <f t="shared" si="153"/>
        <v/>
      </c>
      <c r="AB1395" s="254" t="str">
        <f t="shared" si="154"/>
        <v/>
      </c>
      <c r="AC1395" s="255">
        <f t="shared" si="150"/>
        <v>0</v>
      </c>
      <c r="AD1395" s="255">
        <f t="shared" si="151"/>
        <v>3836</v>
      </c>
      <c r="AE1395" s="256" t="str">
        <f t="shared" si="155"/>
        <v/>
      </c>
      <c r="AF1395" s="252" t="str">
        <f t="shared" si="156"/>
        <v>-</v>
      </c>
    </row>
    <row r="1396" spans="1:32" ht="20.149999999999999" customHeight="1" x14ac:dyDescent="0.75">
      <c r="A1396" s="31">
        <v>1394</v>
      </c>
      <c r="B1396" s="237"/>
      <c r="C1396" s="257"/>
      <c r="D1396" s="257"/>
      <c r="E1396" s="262"/>
      <c r="F1396" s="262"/>
      <c r="G1396" s="253" t="str">
        <f t="shared" si="152"/>
        <v/>
      </c>
      <c r="H1396" s="31" t="str">
        <f>IF(AND(B1396=H$1),LOOKUP(9.99999999999999E+307,$H$2:H1395)+1,"")</f>
        <v/>
      </c>
      <c r="I1396" s="31" t="str">
        <f>IF(AND(B1396=I$1),LOOKUP(9.99999999999999E+307,$I$2:I1395)+1,"")</f>
        <v/>
      </c>
      <c r="J1396" s="31">
        <f>IF(AND(B1396=J$1),LOOKUP(9.99999999999999E+307,$J$2:J1395)+1,"")</f>
        <v>1230</v>
      </c>
      <c r="K1396" s="31">
        <f>IF(AND(B1396=K$1),LOOKUP(9.99999999999999E+307,$K$2:K1395)+1,"")</f>
        <v>1230</v>
      </c>
      <c r="L1396" s="31">
        <f>IF(AND(B1396=L$1),LOOKUP(9.99999999999999E+307,$L$2:L1395)+1,"")</f>
        <v>1230</v>
      </c>
      <c r="M1396" s="31">
        <f>IF(AND(B1396=M$1),LOOKUP(9.99999999999999E+307,$M$2:M1395)+1,"")</f>
        <v>1230</v>
      </c>
      <c r="N1396" s="31" t="e">
        <f>IF(AND(B1396=N$1),LOOKUP(9.99999999999999E+307,$N$2:N1395)+1,"")</f>
        <v>#REF!</v>
      </c>
      <c r="O1396" s="31" t="e">
        <f>IF(AND($B1396=O$1),LOOKUP(9.99999999999999E+307,$O$2:O1395)+1,"")</f>
        <v>#REF!</v>
      </c>
      <c r="P1396" s="31" t="e">
        <f>IF(AND($B1396=P$1),LOOKUP(9.99999999999999E+307,$P$2:P1395)+1,"")</f>
        <v>#REF!</v>
      </c>
      <c r="Q1396" s="31" t="e">
        <f>IF(AND($B1396=Q$1),LOOKUP(9.99999999999999E+307,$Q$2:Q1395)+1,"")</f>
        <v>#REF!</v>
      </c>
      <c r="R1396" s="31">
        <f>IF(AND($B1396=R$1),LOOKUP(9.99999999999999E+307,$R$2:R1395)+1,"")</f>
        <v>1230</v>
      </c>
      <c r="S1396" s="31">
        <f>IF(AND($B1396=S$1),LOOKUP(9.99999999999999E+307,$S$2:S1395)+1,"")</f>
        <v>1230</v>
      </c>
      <c r="T1396" s="265"/>
      <c r="U1396" s="265"/>
      <c r="V1396" s="265"/>
      <c r="AA1396" s="254" t="str">
        <f t="shared" si="153"/>
        <v/>
      </c>
      <c r="AB1396" s="254" t="str">
        <f t="shared" si="154"/>
        <v/>
      </c>
      <c r="AC1396" s="255">
        <f t="shared" si="150"/>
        <v>0</v>
      </c>
      <c r="AD1396" s="255">
        <f t="shared" si="151"/>
        <v>3836</v>
      </c>
      <c r="AE1396" s="256" t="str">
        <f t="shared" si="155"/>
        <v/>
      </c>
      <c r="AF1396" s="252" t="str">
        <f t="shared" si="156"/>
        <v>-</v>
      </c>
    </row>
    <row r="1397" spans="1:32" ht="20.149999999999999" customHeight="1" x14ac:dyDescent="0.75">
      <c r="A1397" s="31">
        <v>1395</v>
      </c>
      <c r="B1397" s="237"/>
      <c r="C1397" s="257"/>
      <c r="D1397" s="257"/>
      <c r="E1397" s="262"/>
      <c r="F1397" s="262"/>
      <c r="G1397" s="253" t="str">
        <f t="shared" si="152"/>
        <v/>
      </c>
      <c r="H1397" s="31" t="str">
        <f>IF(AND(B1397=H$1),LOOKUP(9.99999999999999E+307,$H$2:H1396)+1,"")</f>
        <v/>
      </c>
      <c r="I1397" s="31" t="str">
        <f>IF(AND(B1397=I$1),LOOKUP(9.99999999999999E+307,$I$2:I1396)+1,"")</f>
        <v/>
      </c>
      <c r="J1397" s="31">
        <f>IF(AND(B1397=J$1),LOOKUP(9.99999999999999E+307,$J$2:J1396)+1,"")</f>
        <v>1231</v>
      </c>
      <c r="K1397" s="31">
        <f>IF(AND(B1397=K$1),LOOKUP(9.99999999999999E+307,$K$2:K1396)+1,"")</f>
        <v>1231</v>
      </c>
      <c r="L1397" s="31">
        <f>IF(AND(B1397=L$1),LOOKUP(9.99999999999999E+307,$L$2:L1396)+1,"")</f>
        <v>1231</v>
      </c>
      <c r="M1397" s="31">
        <f>IF(AND(B1397=M$1),LOOKUP(9.99999999999999E+307,$M$2:M1396)+1,"")</f>
        <v>1231</v>
      </c>
      <c r="N1397" s="31" t="e">
        <f>IF(AND(B1397=N$1),LOOKUP(9.99999999999999E+307,$N$2:N1396)+1,"")</f>
        <v>#REF!</v>
      </c>
      <c r="O1397" s="31" t="e">
        <f>IF(AND($B1397=O$1),LOOKUP(9.99999999999999E+307,$O$2:O1396)+1,"")</f>
        <v>#REF!</v>
      </c>
      <c r="P1397" s="31" t="e">
        <f>IF(AND($B1397=P$1),LOOKUP(9.99999999999999E+307,$P$2:P1396)+1,"")</f>
        <v>#REF!</v>
      </c>
      <c r="Q1397" s="31" t="e">
        <f>IF(AND($B1397=Q$1),LOOKUP(9.99999999999999E+307,$Q$2:Q1396)+1,"")</f>
        <v>#REF!</v>
      </c>
      <c r="R1397" s="31">
        <f>IF(AND($B1397=R$1),LOOKUP(9.99999999999999E+307,$R$2:R1396)+1,"")</f>
        <v>1231</v>
      </c>
      <c r="S1397" s="31">
        <f>IF(AND($B1397=S$1),LOOKUP(9.99999999999999E+307,$S$2:S1396)+1,"")</f>
        <v>1231</v>
      </c>
      <c r="T1397" s="265"/>
      <c r="U1397" s="265"/>
      <c r="V1397" s="265"/>
      <c r="AA1397" s="254" t="str">
        <f t="shared" si="153"/>
        <v/>
      </c>
      <c r="AB1397" s="254" t="str">
        <f t="shared" si="154"/>
        <v/>
      </c>
      <c r="AC1397" s="255">
        <f t="shared" si="150"/>
        <v>0</v>
      </c>
      <c r="AD1397" s="255">
        <f t="shared" si="151"/>
        <v>3836</v>
      </c>
      <c r="AE1397" s="256" t="str">
        <f t="shared" si="155"/>
        <v/>
      </c>
      <c r="AF1397" s="252" t="str">
        <f t="shared" si="156"/>
        <v>-</v>
      </c>
    </row>
    <row r="1398" spans="1:32" ht="20.149999999999999" customHeight="1" x14ac:dyDescent="0.75">
      <c r="A1398" s="31">
        <v>1396</v>
      </c>
      <c r="B1398" s="237"/>
      <c r="C1398" s="257"/>
      <c r="D1398" s="257"/>
      <c r="E1398" s="262"/>
      <c r="F1398" s="262"/>
      <c r="G1398" s="253" t="str">
        <f t="shared" si="152"/>
        <v/>
      </c>
      <c r="H1398" s="31" t="str">
        <f>IF(AND(B1398=H$1),LOOKUP(9.99999999999999E+307,$H$2:H1397)+1,"")</f>
        <v/>
      </c>
      <c r="I1398" s="31" t="str">
        <f>IF(AND(B1398=I$1),LOOKUP(9.99999999999999E+307,$I$2:I1397)+1,"")</f>
        <v/>
      </c>
      <c r="J1398" s="31">
        <f>IF(AND(B1398=J$1),LOOKUP(9.99999999999999E+307,$J$2:J1397)+1,"")</f>
        <v>1232</v>
      </c>
      <c r="K1398" s="31">
        <f>IF(AND(B1398=K$1),LOOKUP(9.99999999999999E+307,$K$2:K1397)+1,"")</f>
        <v>1232</v>
      </c>
      <c r="L1398" s="31">
        <f>IF(AND(B1398=L$1),LOOKUP(9.99999999999999E+307,$L$2:L1397)+1,"")</f>
        <v>1232</v>
      </c>
      <c r="M1398" s="31">
        <f>IF(AND(B1398=M$1),LOOKUP(9.99999999999999E+307,$M$2:M1397)+1,"")</f>
        <v>1232</v>
      </c>
      <c r="N1398" s="31" t="e">
        <f>IF(AND(B1398=N$1),LOOKUP(9.99999999999999E+307,$N$2:N1397)+1,"")</f>
        <v>#REF!</v>
      </c>
      <c r="O1398" s="31" t="e">
        <f>IF(AND($B1398=O$1),LOOKUP(9.99999999999999E+307,$O$2:O1397)+1,"")</f>
        <v>#REF!</v>
      </c>
      <c r="P1398" s="31" t="e">
        <f>IF(AND($B1398=P$1),LOOKUP(9.99999999999999E+307,$P$2:P1397)+1,"")</f>
        <v>#REF!</v>
      </c>
      <c r="Q1398" s="31" t="e">
        <f>IF(AND($B1398=Q$1),LOOKUP(9.99999999999999E+307,$Q$2:Q1397)+1,"")</f>
        <v>#REF!</v>
      </c>
      <c r="R1398" s="31">
        <f>IF(AND($B1398=R$1),LOOKUP(9.99999999999999E+307,$R$2:R1397)+1,"")</f>
        <v>1232</v>
      </c>
      <c r="S1398" s="31">
        <f>IF(AND($B1398=S$1),LOOKUP(9.99999999999999E+307,$S$2:S1397)+1,"")</f>
        <v>1232</v>
      </c>
      <c r="T1398" s="265"/>
      <c r="U1398" s="265"/>
      <c r="V1398" s="265"/>
      <c r="AA1398" s="254" t="str">
        <f t="shared" si="153"/>
        <v/>
      </c>
      <c r="AB1398" s="254" t="str">
        <f t="shared" si="154"/>
        <v/>
      </c>
      <c r="AC1398" s="255">
        <f t="shared" si="150"/>
        <v>0</v>
      </c>
      <c r="AD1398" s="255">
        <f t="shared" si="151"/>
        <v>3836</v>
      </c>
      <c r="AE1398" s="256" t="str">
        <f t="shared" si="155"/>
        <v/>
      </c>
      <c r="AF1398" s="252" t="str">
        <f t="shared" si="156"/>
        <v>-</v>
      </c>
    </row>
    <row r="1399" spans="1:32" ht="20.149999999999999" customHeight="1" x14ac:dyDescent="0.75">
      <c r="A1399" s="31">
        <v>1397</v>
      </c>
      <c r="B1399" s="237"/>
      <c r="C1399" s="257"/>
      <c r="D1399" s="257"/>
      <c r="E1399" s="262"/>
      <c r="F1399" s="262"/>
      <c r="G1399" s="253" t="str">
        <f t="shared" si="152"/>
        <v/>
      </c>
      <c r="H1399" s="31" t="str">
        <f>IF(AND(B1399=H$1),LOOKUP(9.99999999999999E+307,$H$2:H1398)+1,"")</f>
        <v/>
      </c>
      <c r="I1399" s="31" t="str">
        <f>IF(AND(B1399=I$1),LOOKUP(9.99999999999999E+307,$I$2:I1398)+1,"")</f>
        <v/>
      </c>
      <c r="J1399" s="31">
        <f>IF(AND(B1399=J$1),LOOKUP(9.99999999999999E+307,$J$2:J1398)+1,"")</f>
        <v>1233</v>
      </c>
      <c r="K1399" s="31">
        <f>IF(AND(B1399=K$1),LOOKUP(9.99999999999999E+307,$K$2:K1398)+1,"")</f>
        <v>1233</v>
      </c>
      <c r="L1399" s="31">
        <f>IF(AND(B1399=L$1),LOOKUP(9.99999999999999E+307,$L$2:L1398)+1,"")</f>
        <v>1233</v>
      </c>
      <c r="M1399" s="31">
        <f>IF(AND(B1399=M$1),LOOKUP(9.99999999999999E+307,$M$2:M1398)+1,"")</f>
        <v>1233</v>
      </c>
      <c r="N1399" s="31" t="e">
        <f>IF(AND(B1399=N$1),LOOKUP(9.99999999999999E+307,$N$2:N1398)+1,"")</f>
        <v>#REF!</v>
      </c>
      <c r="O1399" s="31" t="e">
        <f>IF(AND($B1399=O$1),LOOKUP(9.99999999999999E+307,$O$2:O1398)+1,"")</f>
        <v>#REF!</v>
      </c>
      <c r="P1399" s="31" t="e">
        <f>IF(AND($B1399=P$1),LOOKUP(9.99999999999999E+307,$P$2:P1398)+1,"")</f>
        <v>#REF!</v>
      </c>
      <c r="Q1399" s="31" t="e">
        <f>IF(AND($B1399=Q$1),LOOKUP(9.99999999999999E+307,$Q$2:Q1398)+1,"")</f>
        <v>#REF!</v>
      </c>
      <c r="R1399" s="31">
        <f>IF(AND($B1399=R$1),LOOKUP(9.99999999999999E+307,$R$2:R1398)+1,"")</f>
        <v>1233</v>
      </c>
      <c r="S1399" s="31">
        <f>IF(AND($B1399=S$1),LOOKUP(9.99999999999999E+307,$S$2:S1398)+1,"")</f>
        <v>1233</v>
      </c>
      <c r="T1399" s="265"/>
      <c r="U1399" s="265"/>
      <c r="V1399" s="265"/>
      <c r="AA1399" s="254" t="str">
        <f t="shared" si="153"/>
        <v/>
      </c>
      <c r="AB1399" s="254" t="str">
        <f t="shared" si="154"/>
        <v/>
      </c>
      <c r="AC1399" s="255">
        <f t="shared" si="150"/>
        <v>0</v>
      </c>
      <c r="AD1399" s="255">
        <f t="shared" si="151"/>
        <v>3836</v>
      </c>
      <c r="AE1399" s="256" t="str">
        <f t="shared" si="155"/>
        <v/>
      </c>
      <c r="AF1399" s="252" t="str">
        <f t="shared" si="156"/>
        <v>-</v>
      </c>
    </row>
    <row r="1400" spans="1:32" ht="20.149999999999999" customHeight="1" x14ac:dyDescent="0.75">
      <c r="A1400" s="31">
        <v>1398</v>
      </c>
      <c r="B1400" s="237"/>
      <c r="C1400" s="257"/>
      <c r="D1400" s="257"/>
      <c r="E1400" s="262"/>
      <c r="F1400" s="262"/>
      <c r="G1400" s="253" t="str">
        <f t="shared" si="152"/>
        <v/>
      </c>
      <c r="H1400" s="31" t="str">
        <f>IF(AND(B1400=H$1),LOOKUP(9.99999999999999E+307,$H$2:H1399)+1,"")</f>
        <v/>
      </c>
      <c r="I1400" s="31" t="str">
        <f>IF(AND(B1400=I$1),LOOKUP(9.99999999999999E+307,$I$2:I1399)+1,"")</f>
        <v/>
      </c>
      <c r="J1400" s="31">
        <f>IF(AND(B1400=J$1),LOOKUP(9.99999999999999E+307,$J$2:J1399)+1,"")</f>
        <v>1234</v>
      </c>
      <c r="K1400" s="31">
        <f>IF(AND(B1400=K$1),LOOKUP(9.99999999999999E+307,$K$2:K1399)+1,"")</f>
        <v>1234</v>
      </c>
      <c r="L1400" s="31">
        <f>IF(AND(B1400=L$1),LOOKUP(9.99999999999999E+307,$L$2:L1399)+1,"")</f>
        <v>1234</v>
      </c>
      <c r="M1400" s="31">
        <f>IF(AND(B1400=M$1),LOOKUP(9.99999999999999E+307,$M$2:M1399)+1,"")</f>
        <v>1234</v>
      </c>
      <c r="N1400" s="31" t="e">
        <f>IF(AND(B1400=N$1),LOOKUP(9.99999999999999E+307,$N$2:N1399)+1,"")</f>
        <v>#REF!</v>
      </c>
      <c r="O1400" s="31" t="e">
        <f>IF(AND($B1400=O$1),LOOKUP(9.99999999999999E+307,$O$2:O1399)+1,"")</f>
        <v>#REF!</v>
      </c>
      <c r="P1400" s="31" t="e">
        <f>IF(AND($B1400=P$1),LOOKUP(9.99999999999999E+307,$P$2:P1399)+1,"")</f>
        <v>#REF!</v>
      </c>
      <c r="Q1400" s="31" t="e">
        <f>IF(AND($B1400=Q$1),LOOKUP(9.99999999999999E+307,$Q$2:Q1399)+1,"")</f>
        <v>#REF!</v>
      </c>
      <c r="R1400" s="31">
        <f>IF(AND($B1400=R$1),LOOKUP(9.99999999999999E+307,$R$2:R1399)+1,"")</f>
        <v>1234</v>
      </c>
      <c r="S1400" s="31">
        <f>IF(AND($B1400=S$1),LOOKUP(9.99999999999999E+307,$S$2:S1399)+1,"")</f>
        <v>1234</v>
      </c>
      <c r="T1400" s="265"/>
      <c r="U1400" s="265"/>
      <c r="V1400" s="265"/>
      <c r="AA1400" s="254" t="str">
        <f t="shared" si="153"/>
        <v/>
      </c>
      <c r="AB1400" s="254" t="str">
        <f t="shared" si="154"/>
        <v/>
      </c>
      <c r="AC1400" s="255">
        <f t="shared" si="150"/>
        <v>0</v>
      </c>
      <c r="AD1400" s="255">
        <f t="shared" si="151"/>
        <v>3836</v>
      </c>
      <c r="AE1400" s="256" t="str">
        <f t="shared" si="155"/>
        <v/>
      </c>
      <c r="AF1400" s="252" t="str">
        <f t="shared" si="156"/>
        <v>-</v>
      </c>
    </row>
    <row r="1401" spans="1:32" ht="20.149999999999999" customHeight="1" x14ac:dyDescent="0.75">
      <c r="A1401" s="31">
        <v>1399</v>
      </c>
      <c r="B1401" s="237"/>
      <c r="C1401" s="257"/>
      <c r="D1401" s="257"/>
      <c r="E1401" s="262"/>
      <c r="F1401" s="262"/>
      <c r="G1401" s="253" t="str">
        <f t="shared" si="152"/>
        <v/>
      </c>
      <c r="H1401" s="31" t="str">
        <f>IF(AND(B1401=H$1),LOOKUP(9.99999999999999E+307,$H$2:H1400)+1,"")</f>
        <v/>
      </c>
      <c r="I1401" s="31" t="str">
        <f>IF(AND(B1401=I$1),LOOKUP(9.99999999999999E+307,$I$2:I1400)+1,"")</f>
        <v/>
      </c>
      <c r="J1401" s="31">
        <f>IF(AND(B1401=J$1),LOOKUP(9.99999999999999E+307,$J$2:J1400)+1,"")</f>
        <v>1235</v>
      </c>
      <c r="K1401" s="31">
        <f>IF(AND(B1401=K$1),LOOKUP(9.99999999999999E+307,$K$2:K1400)+1,"")</f>
        <v>1235</v>
      </c>
      <c r="L1401" s="31">
        <f>IF(AND(B1401=L$1),LOOKUP(9.99999999999999E+307,$L$2:L1400)+1,"")</f>
        <v>1235</v>
      </c>
      <c r="M1401" s="31">
        <f>IF(AND(B1401=M$1),LOOKUP(9.99999999999999E+307,$M$2:M1400)+1,"")</f>
        <v>1235</v>
      </c>
      <c r="N1401" s="31" t="e">
        <f>IF(AND(B1401=N$1),LOOKUP(9.99999999999999E+307,$N$2:N1400)+1,"")</f>
        <v>#REF!</v>
      </c>
      <c r="O1401" s="31" t="e">
        <f>IF(AND($B1401=O$1),LOOKUP(9.99999999999999E+307,$O$2:O1400)+1,"")</f>
        <v>#REF!</v>
      </c>
      <c r="P1401" s="31" t="e">
        <f>IF(AND($B1401=P$1),LOOKUP(9.99999999999999E+307,$P$2:P1400)+1,"")</f>
        <v>#REF!</v>
      </c>
      <c r="Q1401" s="31" t="e">
        <f>IF(AND($B1401=Q$1),LOOKUP(9.99999999999999E+307,$Q$2:Q1400)+1,"")</f>
        <v>#REF!</v>
      </c>
      <c r="R1401" s="31">
        <f>IF(AND($B1401=R$1),LOOKUP(9.99999999999999E+307,$R$2:R1400)+1,"")</f>
        <v>1235</v>
      </c>
      <c r="S1401" s="31">
        <f>IF(AND($B1401=S$1),LOOKUP(9.99999999999999E+307,$S$2:S1400)+1,"")</f>
        <v>1235</v>
      </c>
      <c r="T1401" s="265"/>
      <c r="U1401" s="265"/>
      <c r="V1401" s="265"/>
      <c r="AA1401" s="254" t="str">
        <f t="shared" si="153"/>
        <v/>
      </c>
      <c r="AB1401" s="254" t="str">
        <f t="shared" si="154"/>
        <v/>
      </c>
      <c r="AC1401" s="255">
        <f t="shared" si="150"/>
        <v>0</v>
      </c>
      <c r="AD1401" s="255">
        <f t="shared" si="151"/>
        <v>3836</v>
      </c>
      <c r="AE1401" s="256" t="str">
        <f t="shared" si="155"/>
        <v/>
      </c>
      <c r="AF1401" s="252" t="str">
        <f t="shared" si="156"/>
        <v>-</v>
      </c>
    </row>
    <row r="1402" spans="1:32" ht="20.149999999999999" customHeight="1" x14ac:dyDescent="0.75">
      <c r="A1402" s="31">
        <v>1400</v>
      </c>
      <c r="B1402" s="237"/>
      <c r="C1402" s="257"/>
      <c r="D1402" s="257"/>
      <c r="E1402" s="262"/>
      <c r="F1402" s="262"/>
      <c r="G1402" s="253" t="str">
        <f t="shared" si="152"/>
        <v/>
      </c>
      <c r="H1402" s="31" t="str">
        <f>IF(AND(B1402=H$1),LOOKUP(9.99999999999999E+307,$H$2:H1401)+1,"")</f>
        <v/>
      </c>
      <c r="I1402" s="31" t="str">
        <f>IF(AND(B1402=I$1),LOOKUP(9.99999999999999E+307,$I$2:I1401)+1,"")</f>
        <v/>
      </c>
      <c r="J1402" s="31">
        <f>IF(AND(B1402=J$1),LOOKUP(9.99999999999999E+307,$J$2:J1401)+1,"")</f>
        <v>1236</v>
      </c>
      <c r="K1402" s="31">
        <f>IF(AND(B1402=K$1),LOOKUP(9.99999999999999E+307,$K$2:K1401)+1,"")</f>
        <v>1236</v>
      </c>
      <c r="L1402" s="31">
        <f>IF(AND(B1402=L$1),LOOKUP(9.99999999999999E+307,$L$2:L1401)+1,"")</f>
        <v>1236</v>
      </c>
      <c r="M1402" s="31">
        <f>IF(AND(B1402=M$1),LOOKUP(9.99999999999999E+307,$M$2:M1401)+1,"")</f>
        <v>1236</v>
      </c>
      <c r="N1402" s="31" t="e">
        <f>IF(AND(B1402=N$1),LOOKUP(9.99999999999999E+307,$N$2:N1401)+1,"")</f>
        <v>#REF!</v>
      </c>
      <c r="O1402" s="31" t="e">
        <f>IF(AND($B1402=O$1),LOOKUP(9.99999999999999E+307,$O$2:O1401)+1,"")</f>
        <v>#REF!</v>
      </c>
      <c r="P1402" s="31" t="e">
        <f>IF(AND($B1402=P$1),LOOKUP(9.99999999999999E+307,$P$2:P1401)+1,"")</f>
        <v>#REF!</v>
      </c>
      <c r="Q1402" s="31" t="e">
        <f>IF(AND($B1402=Q$1),LOOKUP(9.99999999999999E+307,$Q$2:Q1401)+1,"")</f>
        <v>#REF!</v>
      </c>
      <c r="R1402" s="31">
        <f>IF(AND($B1402=R$1),LOOKUP(9.99999999999999E+307,$R$2:R1401)+1,"")</f>
        <v>1236</v>
      </c>
      <c r="S1402" s="31">
        <f>IF(AND($B1402=S$1),LOOKUP(9.99999999999999E+307,$S$2:S1401)+1,"")</f>
        <v>1236</v>
      </c>
      <c r="T1402" s="265"/>
      <c r="U1402" s="265"/>
      <c r="V1402" s="265"/>
      <c r="AA1402" s="254" t="str">
        <f t="shared" si="153"/>
        <v/>
      </c>
      <c r="AB1402" s="254" t="str">
        <f t="shared" si="154"/>
        <v/>
      </c>
      <c r="AC1402" s="255">
        <f t="shared" si="150"/>
        <v>0</v>
      </c>
      <c r="AD1402" s="255">
        <f t="shared" si="151"/>
        <v>3836</v>
      </c>
      <c r="AE1402" s="256" t="str">
        <f t="shared" si="155"/>
        <v/>
      </c>
      <c r="AF1402" s="252" t="str">
        <f t="shared" si="156"/>
        <v>-</v>
      </c>
    </row>
    <row r="1403" spans="1:32" ht="20.149999999999999" customHeight="1" x14ac:dyDescent="0.75">
      <c r="A1403" s="31">
        <v>1401</v>
      </c>
      <c r="B1403" s="237"/>
      <c r="C1403" s="257"/>
      <c r="D1403" s="257"/>
      <c r="E1403" s="262"/>
      <c r="F1403" s="262"/>
      <c r="G1403" s="253" t="str">
        <f t="shared" si="152"/>
        <v/>
      </c>
      <c r="H1403" s="31" t="str">
        <f>IF(AND(B1403=H$1),LOOKUP(9.99999999999999E+307,$H$2:H1402)+1,"")</f>
        <v/>
      </c>
      <c r="I1403" s="31" t="str">
        <f>IF(AND(B1403=I$1),LOOKUP(9.99999999999999E+307,$I$2:I1402)+1,"")</f>
        <v/>
      </c>
      <c r="J1403" s="31">
        <f>IF(AND(B1403=J$1),LOOKUP(9.99999999999999E+307,$J$2:J1402)+1,"")</f>
        <v>1237</v>
      </c>
      <c r="K1403" s="31">
        <f>IF(AND(B1403=K$1),LOOKUP(9.99999999999999E+307,$K$2:K1402)+1,"")</f>
        <v>1237</v>
      </c>
      <c r="L1403" s="31">
        <f>IF(AND(B1403=L$1),LOOKUP(9.99999999999999E+307,$L$2:L1402)+1,"")</f>
        <v>1237</v>
      </c>
      <c r="M1403" s="31">
        <f>IF(AND(B1403=M$1),LOOKUP(9.99999999999999E+307,$M$2:M1402)+1,"")</f>
        <v>1237</v>
      </c>
      <c r="N1403" s="31" t="e">
        <f>IF(AND(B1403=N$1),LOOKUP(9.99999999999999E+307,$N$2:N1402)+1,"")</f>
        <v>#REF!</v>
      </c>
      <c r="O1403" s="31" t="e">
        <f>IF(AND($B1403=O$1),LOOKUP(9.99999999999999E+307,$O$2:O1402)+1,"")</f>
        <v>#REF!</v>
      </c>
      <c r="P1403" s="31" t="e">
        <f>IF(AND($B1403=P$1),LOOKUP(9.99999999999999E+307,$P$2:P1402)+1,"")</f>
        <v>#REF!</v>
      </c>
      <c r="Q1403" s="31" t="e">
        <f>IF(AND($B1403=Q$1),LOOKUP(9.99999999999999E+307,$Q$2:Q1402)+1,"")</f>
        <v>#REF!</v>
      </c>
      <c r="R1403" s="31">
        <f>IF(AND($B1403=R$1),LOOKUP(9.99999999999999E+307,$R$2:R1402)+1,"")</f>
        <v>1237</v>
      </c>
      <c r="S1403" s="31">
        <f>IF(AND($B1403=S$1),LOOKUP(9.99999999999999E+307,$S$2:S1402)+1,"")</f>
        <v>1237</v>
      </c>
      <c r="T1403" s="265"/>
      <c r="U1403" s="265"/>
      <c r="V1403" s="265"/>
      <c r="AA1403" s="254" t="str">
        <f t="shared" si="153"/>
        <v/>
      </c>
      <c r="AB1403" s="254" t="str">
        <f t="shared" si="154"/>
        <v/>
      </c>
      <c r="AC1403" s="255">
        <f t="shared" si="150"/>
        <v>0</v>
      </c>
      <c r="AD1403" s="255">
        <f t="shared" si="151"/>
        <v>3836</v>
      </c>
      <c r="AE1403" s="256" t="str">
        <f t="shared" si="155"/>
        <v/>
      </c>
      <c r="AF1403" s="252" t="str">
        <f t="shared" si="156"/>
        <v>-</v>
      </c>
    </row>
    <row r="1404" spans="1:32" ht="20.149999999999999" customHeight="1" x14ac:dyDescent="0.75">
      <c r="A1404" s="31">
        <v>1402</v>
      </c>
      <c r="B1404" s="237"/>
      <c r="C1404" s="257"/>
      <c r="D1404" s="257"/>
      <c r="E1404" s="262"/>
      <c r="F1404" s="262"/>
      <c r="G1404" s="253" t="str">
        <f t="shared" si="152"/>
        <v/>
      </c>
      <c r="H1404" s="31" t="str">
        <f>IF(AND(B1404=H$1),LOOKUP(9.99999999999999E+307,$H$2:H1403)+1,"")</f>
        <v/>
      </c>
      <c r="I1404" s="31" t="str">
        <f>IF(AND(B1404=I$1),LOOKUP(9.99999999999999E+307,$I$2:I1403)+1,"")</f>
        <v/>
      </c>
      <c r="J1404" s="31">
        <f>IF(AND(B1404=J$1),LOOKUP(9.99999999999999E+307,$J$2:J1403)+1,"")</f>
        <v>1238</v>
      </c>
      <c r="K1404" s="31">
        <f>IF(AND(B1404=K$1),LOOKUP(9.99999999999999E+307,$K$2:K1403)+1,"")</f>
        <v>1238</v>
      </c>
      <c r="L1404" s="31">
        <f>IF(AND(B1404=L$1),LOOKUP(9.99999999999999E+307,$L$2:L1403)+1,"")</f>
        <v>1238</v>
      </c>
      <c r="M1404" s="31">
        <f>IF(AND(B1404=M$1),LOOKUP(9.99999999999999E+307,$M$2:M1403)+1,"")</f>
        <v>1238</v>
      </c>
      <c r="N1404" s="31" t="e">
        <f>IF(AND(B1404=N$1),LOOKUP(9.99999999999999E+307,$N$2:N1403)+1,"")</f>
        <v>#REF!</v>
      </c>
      <c r="O1404" s="31" t="e">
        <f>IF(AND($B1404=O$1),LOOKUP(9.99999999999999E+307,$O$2:O1403)+1,"")</f>
        <v>#REF!</v>
      </c>
      <c r="P1404" s="31" t="e">
        <f>IF(AND($B1404=P$1),LOOKUP(9.99999999999999E+307,$P$2:P1403)+1,"")</f>
        <v>#REF!</v>
      </c>
      <c r="Q1404" s="31" t="e">
        <f>IF(AND($B1404=Q$1),LOOKUP(9.99999999999999E+307,$Q$2:Q1403)+1,"")</f>
        <v>#REF!</v>
      </c>
      <c r="R1404" s="31">
        <f>IF(AND($B1404=R$1),LOOKUP(9.99999999999999E+307,$R$2:R1403)+1,"")</f>
        <v>1238</v>
      </c>
      <c r="S1404" s="31">
        <f>IF(AND($B1404=S$1),LOOKUP(9.99999999999999E+307,$S$2:S1403)+1,"")</f>
        <v>1238</v>
      </c>
      <c r="T1404" s="265"/>
      <c r="U1404" s="265"/>
      <c r="V1404" s="265"/>
      <c r="AA1404" s="254" t="str">
        <f t="shared" si="153"/>
        <v/>
      </c>
      <c r="AB1404" s="254" t="str">
        <f t="shared" si="154"/>
        <v/>
      </c>
      <c r="AC1404" s="255">
        <f t="shared" si="150"/>
        <v>0</v>
      </c>
      <c r="AD1404" s="255">
        <f t="shared" si="151"/>
        <v>3836</v>
      </c>
      <c r="AE1404" s="256" t="str">
        <f t="shared" si="155"/>
        <v/>
      </c>
      <c r="AF1404" s="252" t="str">
        <f t="shared" si="156"/>
        <v>-</v>
      </c>
    </row>
    <row r="1405" spans="1:32" ht="20.149999999999999" customHeight="1" x14ac:dyDescent="0.75">
      <c r="A1405" s="31">
        <v>1403</v>
      </c>
      <c r="B1405" s="237"/>
      <c r="C1405" s="257"/>
      <c r="D1405" s="257"/>
      <c r="E1405" s="262"/>
      <c r="F1405" s="262"/>
      <c r="G1405" s="253" t="str">
        <f t="shared" si="152"/>
        <v/>
      </c>
      <c r="H1405" s="31" t="str">
        <f>IF(AND(B1405=H$1),LOOKUP(9.99999999999999E+307,$H$2:H1404)+1,"")</f>
        <v/>
      </c>
      <c r="I1405" s="31" t="str">
        <f>IF(AND(B1405=I$1),LOOKUP(9.99999999999999E+307,$I$2:I1404)+1,"")</f>
        <v/>
      </c>
      <c r="J1405" s="31">
        <f>IF(AND(B1405=J$1),LOOKUP(9.99999999999999E+307,$J$2:J1404)+1,"")</f>
        <v>1239</v>
      </c>
      <c r="K1405" s="31">
        <f>IF(AND(B1405=K$1),LOOKUP(9.99999999999999E+307,$K$2:K1404)+1,"")</f>
        <v>1239</v>
      </c>
      <c r="L1405" s="31">
        <f>IF(AND(B1405=L$1),LOOKUP(9.99999999999999E+307,$L$2:L1404)+1,"")</f>
        <v>1239</v>
      </c>
      <c r="M1405" s="31">
        <f>IF(AND(B1405=M$1),LOOKUP(9.99999999999999E+307,$M$2:M1404)+1,"")</f>
        <v>1239</v>
      </c>
      <c r="N1405" s="31" t="e">
        <f>IF(AND(B1405=N$1),LOOKUP(9.99999999999999E+307,$N$2:N1404)+1,"")</f>
        <v>#REF!</v>
      </c>
      <c r="O1405" s="31" t="e">
        <f>IF(AND($B1405=O$1),LOOKUP(9.99999999999999E+307,$O$2:O1404)+1,"")</f>
        <v>#REF!</v>
      </c>
      <c r="P1405" s="31" t="e">
        <f>IF(AND($B1405=P$1),LOOKUP(9.99999999999999E+307,$P$2:P1404)+1,"")</f>
        <v>#REF!</v>
      </c>
      <c r="Q1405" s="31" t="e">
        <f>IF(AND($B1405=Q$1),LOOKUP(9.99999999999999E+307,$Q$2:Q1404)+1,"")</f>
        <v>#REF!</v>
      </c>
      <c r="R1405" s="31">
        <f>IF(AND($B1405=R$1),LOOKUP(9.99999999999999E+307,$R$2:R1404)+1,"")</f>
        <v>1239</v>
      </c>
      <c r="S1405" s="31">
        <f>IF(AND($B1405=S$1),LOOKUP(9.99999999999999E+307,$S$2:S1404)+1,"")</f>
        <v>1239</v>
      </c>
      <c r="T1405" s="265"/>
      <c r="U1405" s="265"/>
      <c r="V1405" s="265"/>
      <c r="AA1405" s="254" t="str">
        <f t="shared" si="153"/>
        <v/>
      </c>
      <c r="AB1405" s="254" t="str">
        <f t="shared" si="154"/>
        <v/>
      </c>
      <c r="AC1405" s="255">
        <f t="shared" si="150"/>
        <v>0</v>
      </c>
      <c r="AD1405" s="255">
        <f t="shared" si="151"/>
        <v>3836</v>
      </c>
      <c r="AE1405" s="256" t="str">
        <f t="shared" si="155"/>
        <v/>
      </c>
      <c r="AF1405" s="252" t="str">
        <f t="shared" si="156"/>
        <v>-</v>
      </c>
    </row>
    <row r="1406" spans="1:32" ht="20.149999999999999" customHeight="1" x14ac:dyDescent="0.75">
      <c r="A1406" s="31">
        <v>1404</v>
      </c>
      <c r="B1406" s="237"/>
      <c r="C1406" s="257"/>
      <c r="D1406" s="257"/>
      <c r="E1406" s="262"/>
      <c r="F1406" s="262"/>
      <c r="G1406" s="253" t="str">
        <f t="shared" si="152"/>
        <v/>
      </c>
      <c r="H1406" s="31" t="str">
        <f>IF(AND(B1406=H$1),LOOKUP(9.99999999999999E+307,$H$2:H1405)+1,"")</f>
        <v/>
      </c>
      <c r="I1406" s="31" t="str">
        <f>IF(AND(B1406=I$1),LOOKUP(9.99999999999999E+307,$I$2:I1405)+1,"")</f>
        <v/>
      </c>
      <c r="J1406" s="31">
        <f>IF(AND(B1406=J$1),LOOKUP(9.99999999999999E+307,$J$2:J1405)+1,"")</f>
        <v>1240</v>
      </c>
      <c r="K1406" s="31">
        <f>IF(AND(B1406=K$1),LOOKUP(9.99999999999999E+307,$K$2:K1405)+1,"")</f>
        <v>1240</v>
      </c>
      <c r="L1406" s="31">
        <f>IF(AND(B1406=L$1),LOOKUP(9.99999999999999E+307,$L$2:L1405)+1,"")</f>
        <v>1240</v>
      </c>
      <c r="M1406" s="31">
        <f>IF(AND(B1406=M$1),LOOKUP(9.99999999999999E+307,$M$2:M1405)+1,"")</f>
        <v>1240</v>
      </c>
      <c r="N1406" s="31" t="e">
        <f>IF(AND(B1406=N$1),LOOKUP(9.99999999999999E+307,$N$2:N1405)+1,"")</f>
        <v>#REF!</v>
      </c>
      <c r="O1406" s="31" t="e">
        <f>IF(AND($B1406=O$1),LOOKUP(9.99999999999999E+307,$O$2:O1405)+1,"")</f>
        <v>#REF!</v>
      </c>
      <c r="P1406" s="31" t="e">
        <f>IF(AND($B1406=P$1),LOOKUP(9.99999999999999E+307,$P$2:P1405)+1,"")</f>
        <v>#REF!</v>
      </c>
      <c r="Q1406" s="31" t="e">
        <f>IF(AND($B1406=Q$1),LOOKUP(9.99999999999999E+307,$Q$2:Q1405)+1,"")</f>
        <v>#REF!</v>
      </c>
      <c r="R1406" s="31">
        <f>IF(AND($B1406=R$1),LOOKUP(9.99999999999999E+307,$R$2:R1405)+1,"")</f>
        <v>1240</v>
      </c>
      <c r="S1406" s="31">
        <f>IF(AND($B1406=S$1),LOOKUP(9.99999999999999E+307,$S$2:S1405)+1,"")</f>
        <v>1240</v>
      </c>
      <c r="T1406" s="265"/>
      <c r="U1406" s="265"/>
      <c r="V1406" s="265"/>
      <c r="AA1406" s="254" t="str">
        <f t="shared" si="153"/>
        <v/>
      </c>
      <c r="AB1406" s="254" t="str">
        <f t="shared" si="154"/>
        <v/>
      </c>
      <c r="AC1406" s="255">
        <f t="shared" si="150"/>
        <v>0</v>
      </c>
      <c r="AD1406" s="255">
        <f t="shared" si="151"/>
        <v>3836</v>
      </c>
      <c r="AE1406" s="256" t="str">
        <f t="shared" si="155"/>
        <v/>
      </c>
      <c r="AF1406" s="252" t="str">
        <f t="shared" si="156"/>
        <v>-</v>
      </c>
    </row>
    <row r="1407" spans="1:32" ht="20.149999999999999" customHeight="1" x14ac:dyDescent="0.75">
      <c r="A1407" s="31">
        <v>1405</v>
      </c>
      <c r="B1407" s="237"/>
      <c r="C1407" s="257"/>
      <c r="D1407" s="257"/>
      <c r="E1407" s="262"/>
      <c r="F1407" s="262"/>
      <c r="G1407" s="253" t="str">
        <f t="shared" si="152"/>
        <v/>
      </c>
      <c r="H1407" s="31" t="str">
        <f>IF(AND(B1407=H$1),LOOKUP(9.99999999999999E+307,$H$2:H1406)+1,"")</f>
        <v/>
      </c>
      <c r="I1407" s="31" t="str">
        <f>IF(AND(B1407=I$1),LOOKUP(9.99999999999999E+307,$I$2:I1406)+1,"")</f>
        <v/>
      </c>
      <c r="J1407" s="31">
        <f>IF(AND(B1407=J$1),LOOKUP(9.99999999999999E+307,$J$2:J1406)+1,"")</f>
        <v>1241</v>
      </c>
      <c r="K1407" s="31">
        <f>IF(AND(B1407=K$1),LOOKUP(9.99999999999999E+307,$K$2:K1406)+1,"")</f>
        <v>1241</v>
      </c>
      <c r="L1407" s="31">
        <f>IF(AND(B1407=L$1),LOOKUP(9.99999999999999E+307,$L$2:L1406)+1,"")</f>
        <v>1241</v>
      </c>
      <c r="M1407" s="31">
        <f>IF(AND(B1407=M$1),LOOKUP(9.99999999999999E+307,$M$2:M1406)+1,"")</f>
        <v>1241</v>
      </c>
      <c r="N1407" s="31" t="e">
        <f>IF(AND(B1407=N$1),LOOKUP(9.99999999999999E+307,$N$2:N1406)+1,"")</f>
        <v>#REF!</v>
      </c>
      <c r="O1407" s="31" t="e">
        <f>IF(AND($B1407=O$1),LOOKUP(9.99999999999999E+307,$O$2:O1406)+1,"")</f>
        <v>#REF!</v>
      </c>
      <c r="P1407" s="31" t="e">
        <f>IF(AND($B1407=P$1),LOOKUP(9.99999999999999E+307,$P$2:P1406)+1,"")</f>
        <v>#REF!</v>
      </c>
      <c r="Q1407" s="31" t="e">
        <f>IF(AND($B1407=Q$1),LOOKUP(9.99999999999999E+307,$Q$2:Q1406)+1,"")</f>
        <v>#REF!</v>
      </c>
      <c r="R1407" s="31">
        <f>IF(AND($B1407=R$1),LOOKUP(9.99999999999999E+307,$R$2:R1406)+1,"")</f>
        <v>1241</v>
      </c>
      <c r="S1407" s="31">
        <f>IF(AND($B1407=S$1),LOOKUP(9.99999999999999E+307,$S$2:S1406)+1,"")</f>
        <v>1241</v>
      </c>
      <c r="T1407" s="265"/>
      <c r="U1407" s="265"/>
      <c r="V1407" s="265"/>
      <c r="AA1407" s="254" t="str">
        <f t="shared" si="153"/>
        <v/>
      </c>
      <c r="AB1407" s="254" t="str">
        <f t="shared" si="154"/>
        <v/>
      </c>
      <c r="AC1407" s="255">
        <f t="shared" si="150"/>
        <v>0</v>
      </c>
      <c r="AD1407" s="255">
        <f t="shared" si="151"/>
        <v>3836</v>
      </c>
      <c r="AE1407" s="256" t="str">
        <f t="shared" si="155"/>
        <v/>
      </c>
      <c r="AF1407" s="252" t="str">
        <f t="shared" si="156"/>
        <v>-</v>
      </c>
    </row>
    <row r="1408" spans="1:32" ht="20.149999999999999" customHeight="1" x14ac:dyDescent="0.75">
      <c r="A1408" s="31">
        <v>1406</v>
      </c>
      <c r="B1408" s="237"/>
      <c r="C1408" s="257"/>
      <c r="D1408" s="257"/>
      <c r="E1408" s="262"/>
      <c r="F1408" s="262"/>
      <c r="G1408" s="253" t="str">
        <f t="shared" si="152"/>
        <v/>
      </c>
      <c r="H1408" s="31" t="str">
        <f>IF(AND(B1408=H$1),LOOKUP(9.99999999999999E+307,$H$2:H1407)+1,"")</f>
        <v/>
      </c>
      <c r="I1408" s="31" t="str">
        <f>IF(AND(B1408=I$1),LOOKUP(9.99999999999999E+307,$I$2:I1407)+1,"")</f>
        <v/>
      </c>
      <c r="J1408" s="31">
        <f>IF(AND(B1408=J$1),LOOKUP(9.99999999999999E+307,$J$2:J1407)+1,"")</f>
        <v>1242</v>
      </c>
      <c r="K1408" s="31">
        <f>IF(AND(B1408=K$1),LOOKUP(9.99999999999999E+307,$K$2:K1407)+1,"")</f>
        <v>1242</v>
      </c>
      <c r="L1408" s="31">
        <f>IF(AND(B1408=L$1),LOOKUP(9.99999999999999E+307,$L$2:L1407)+1,"")</f>
        <v>1242</v>
      </c>
      <c r="M1408" s="31">
        <f>IF(AND(B1408=M$1),LOOKUP(9.99999999999999E+307,$M$2:M1407)+1,"")</f>
        <v>1242</v>
      </c>
      <c r="N1408" s="31" t="e">
        <f>IF(AND(B1408=N$1),LOOKUP(9.99999999999999E+307,$N$2:N1407)+1,"")</f>
        <v>#REF!</v>
      </c>
      <c r="O1408" s="31" t="e">
        <f>IF(AND($B1408=O$1),LOOKUP(9.99999999999999E+307,$O$2:O1407)+1,"")</f>
        <v>#REF!</v>
      </c>
      <c r="P1408" s="31" t="e">
        <f>IF(AND($B1408=P$1),LOOKUP(9.99999999999999E+307,$P$2:P1407)+1,"")</f>
        <v>#REF!</v>
      </c>
      <c r="Q1408" s="31" t="e">
        <f>IF(AND($B1408=Q$1),LOOKUP(9.99999999999999E+307,$Q$2:Q1407)+1,"")</f>
        <v>#REF!</v>
      </c>
      <c r="R1408" s="31">
        <f>IF(AND($B1408=R$1),LOOKUP(9.99999999999999E+307,$R$2:R1407)+1,"")</f>
        <v>1242</v>
      </c>
      <c r="S1408" s="31">
        <f>IF(AND($B1408=S$1),LOOKUP(9.99999999999999E+307,$S$2:S1407)+1,"")</f>
        <v>1242</v>
      </c>
      <c r="T1408" s="265"/>
      <c r="U1408" s="265"/>
      <c r="V1408" s="265"/>
      <c r="AA1408" s="254" t="str">
        <f t="shared" si="153"/>
        <v/>
      </c>
      <c r="AB1408" s="254" t="str">
        <f t="shared" si="154"/>
        <v/>
      </c>
      <c r="AC1408" s="255">
        <f t="shared" si="150"/>
        <v>0</v>
      </c>
      <c r="AD1408" s="255">
        <f t="shared" si="151"/>
        <v>3836</v>
      </c>
      <c r="AE1408" s="256" t="str">
        <f t="shared" si="155"/>
        <v/>
      </c>
      <c r="AF1408" s="252" t="str">
        <f t="shared" si="156"/>
        <v>-</v>
      </c>
    </row>
    <row r="1409" spans="1:32" ht="20.149999999999999" customHeight="1" x14ac:dyDescent="0.75">
      <c r="A1409" s="31">
        <v>1407</v>
      </c>
      <c r="B1409" s="237"/>
      <c r="C1409" s="257"/>
      <c r="D1409" s="257"/>
      <c r="E1409" s="262"/>
      <c r="F1409" s="262"/>
      <c r="G1409" s="253" t="str">
        <f t="shared" si="152"/>
        <v/>
      </c>
      <c r="H1409" s="31" t="str">
        <f>IF(AND(B1409=H$1),LOOKUP(9.99999999999999E+307,$H$2:H1408)+1,"")</f>
        <v/>
      </c>
      <c r="I1409" s="31" t="str">
        <f>IF(AND(B1409=I$1),LOOKUP(9.99999999999999E+307,$I$2:I1408)+1,"")</f>
        <v/>
      </c>
      <c r="J1409" s="31">
        <f>IF(AND(B1409=J$1),LOOKUP(9.99999999999999E+307,$J$2:J1408)+1,"")</f>
        <v>1243</v>
      </c>
      <c r="K1409" s="31">
        <f>IF(AND(B1409=K$1),LOOKUP(9.99999999999999E+307,$K$2:K1408)+1,"")</f>
        <v>1243</v>
      </c>
      <c r="L1409" s="31">
        <f>IF(AND(B1409=L$1),LOOKUP(9.99999999999999E+307,$L$2:L1408)+1,"")</f>
        <v>1243</v>
      </c>
      <c r="M1409" s="31">
        <f>IF(AND(B1409=M$1),LOOKUP(9.99999999999999E+307,$M$2:M1408)+1,"")</f>
        <v>1243</v>
      </c>
      <c r="N1409" s="31" t="e">
        <f>IF(AND(B1409=N$1),LOOKUP(9.99999999999999E+307,$N$2:N1408)+1,"")</f>
        <v>#REF!</v>
      </c>
      <c r="O1409" s="31" t="e">
        <f>IF(AND($B1409=O$1),LOOKUP(9.99999999999999E+307,$O$2:O1408)+1,"")</f>
        <v>#REF!</v>
      </c>
      <c r="P1409" s="31" t="e">
        <f>IF(AND($B1409=P$1),LOOKUP(9.99999999999999E+307,$P$2:P1408)+1,"")</f>
        <v>#REF!</v>
      </c>
      <c r="Q1409" s="31" t="e">
        <f>IF(AND($B1409=Q$1),LOOKUP(9.99999999999999E+307,$Q$2:Q1408)+1,"")</f>
        <v>#REF!</v>
      </c>
      <c r="R1409" s="31">
        <f>IF(AND($B1409=R$1),LOOKUP(9.99999999999999E+307,$R$2:R1408)+1,"")</f>
        <v>1243</v>
      </c>
      <c r="S1409" s="31">
        <f>IF(AND($B1409=S$1),LOOKUP(9.99999999999999E+307,$S$2:S1408)+1,"")</f>
        <v>1243</v>
      </c>
      <c r="T1409" s="265"/>
      <c r="U1409" s="265"/>
      <c r="V1409" s="265"/>
      <c r="AA1409" s="254" t="str">
        <f t="shared" si="153"/>
        <v/>
      </c>
      <c r="AB1409" s="254" t="str">
        <f t="shared" si="154"/>
        <v/>
      </c>
      <c r="AC1409" s="255">
        <f t="shared" si="150"/>
        <v>0</v>
      </c>
      <c r="AD1409" s="255">
        <f t="shared" si="151"/>
        <v>3836</v>
      </c>
      <c r="AE1409" s="256" t="str">
        <f t="shared" si="155"/>
        <v/>
      </c>
      <c r="AF1409" s="252" t="str">
        <f t="shared" si="156"/>
        <v>-</v>
      </c>
    </row>
    <row r="1410" spans="1:32" ht="20.149999999999999" customHeight="1" x14ac:dyDescent="0.75">
      <c r="A1410" s="31">
        <v>1408</v>
      </c>
      <c r="B1410" s="237"/>
      <c r="C1410" s="257"/>
      <c r="D1410" s="257"/>
      <c r="E1410" s="262"/>
      <c r="F1410" s="262"/>
      <c r="G1410" s="253" t="str">
        <f t="shared" si="152"/>
        <v/>
      </c>
      <c r="H1410" s="31" t="str">
        <f>IF(AND(B1410=H$1),LOOKUP(9.99999999999999E+307,$H$2:H1409)+1,"")</f>
        <v/>
      </c>
      <c r="I1410" s="31" t="str">
        <f>IF(AND(B1410=I$1),LOOKUP(9.99999999999999E+307,$I$2:I1409)+1,"")</f>
        <v/>
      </c>
      <c r="J1410" s="31">
        <f>IF(AND(B1410=J$1),LOOKUP(9.99999999999999E+307,$J$2:J1409)+1,"")</f>
        <v>1244</v>
      </c>
      <c r="K1410" s="31">
        <f>IF(AND(B1410=K$1),LOOKUP(9.99999999999999E+307,$K$2:K1409)+1,"")</f>
        <v>1244</v>
      </c>
      <c r="L1410" s="31">
        <f>IF(AND(B1410=L$1),LOOKUP(9.99999999999999E+307,$L$2:L1409)+1,"")</f>
        <v>1244</v>
      </c>
      <c r="M1410" s="31">
        <f>IF(AND(B1410=M$1),LOOKUP(9.99999999999999E+307,$M$2:M1409)+1,"")</f>
        <v>1244</v>
      </c>
      <c r="N1410" s="31" t="e">
        <f>IF(AND(B1410=N$1),LOOKUP(9.99999999999999E+307,$N$2:N1409)+1,"")</f>
        <v>#REF!</v>
      </c>
      <c r="O1410" s="31" t="e">
        <f>IF(AND($B1410=O$1),LOOKUP(9.99999999999999E+307,$O$2:O1409)+1,"")</f>
        <v>#REF!</v>
      </c>
      <c r="P1410" s="31" t="e">
        <f>IF(AND($B1410=P$1),LOOKUP(9.99999999999999E+307,$P$2:P1409)+1,"")</f>
        <v>#REF!</v>
      </c>
      <c r="Q1410" s="31" t="e">
        <f>IF(AND($B1410=Q$1),LOOKUP(9.99999999999999E+307,$Q$2:Q1409)+1,"")</f>
        <v>#REF!</v>
      </c>
      <c r="R1410" s="31">
        <f>IF(AND($B1410=R$1),LOOKUP(9.99999999999999E+307,$R$2:R1409)+1,"")</f>
        <v>1244</v>
      </c>
      <c r="S1410" s="31">
        <f>IF(AND($B1410=S$1),LOOKUP(9.99999999999999E+307,$S$2:S1409)+1,"")</f>
        <v>1244</v>
      </c>
      <c r="T1410" s="265"/>
      <c r="U1410" s="265"/>
      <c r="V1410" s="265"/>
      <c r="AA1410" s="254" t="str">
        <f t="shared" si="153"/>
        <v/>
      </c>
      <c r="AB1410" s="254" t="str">
        <f t="shared" si="154"/>
        <v/>
      </c>
      <c r="AC1410" s="255">
        <f t="shared" si="150"/>
        <v>0</v>
      </c>
      <c r="AD1410" s="255">
        <f t="shared" si="151"/>
        <v>3836</v>
      </c>
      <c r="AE1410" s="256" t="str">
        <f t="shared" si="155"/>
        <v/>
      </c>
      <c r="AF1410" s="252" t="str">
        <f t="shared" si="156"/>
        <v>-</v>
      </c>
    </row>
    <row r="1411" spans="1:32" ht="20.149999999999999" customHeight="1" x14ac:dyDescent="0.75">
      <c r="A1411" s="31">
        <v>1409</v>
      </c>
      <c r="B1411" s="237"/>
      <c r="C1411" s="257"/>
      <c r="D1411" s="257"/>
      <c r="E1411" s="262"/>
      <c r="F1411" s="262"/>
      <c r="G1411" s="253" t="str">
        <f t="shared" si="152"/>
        <v/>
      </c>
      <c r="H1411" s="31" t="str">
        <f>IF(AND(B1411=H$1),LOOKUP(9.99999999999999E+307,$H$2:H1410)+1,"")</f>
        <v/>
      </c>
      <c r="I1411" s="31" t="str">
        <f>IF(AND(B1411=I$1),LOOKUP(9.99999999999999E+307,$I$2:I1410)+1,"")</f>
        <v/>
      </c>
      <c r="J1411" s="31">
        <f>IF(AND(B1411=J$1),LOOKUP(9.99999999999999E+307,$J$2:J1410)+1,"")</f>
        <v>1245</v>
      </c>
      <c r="K1411" s="31">
        <f>IF(AND(B1411=K$1),LOOKUP(9.99999999999999E+307,$K$2:K1410)+1,"")</f>
        <v>1245</v>
      </c>
      <c r="L1411" s="31">
        <f>IF(AND(B1411=L$1),LOOKUP(9.99999999999999E+307,$L$2:L1410)+1,"")</f>
        <v>1245</v>
      </c>
      <c r="M1411" s="31">
        <f>IF(AND(B1411=M$1),LOOKUP(9.99999999999999E+307,$M$2:M1410)+1,"")</f>
        <v>1245</v>
      </c>
      <c r="N1411" s="31" t="e">
        <f>IF(AND(B1411=N$1),LOOKUP(9.99999999999999E+307,$N$2:N1410)+1,"")</f>
        <v>#REF!</v>
      </c>
      <c r="O1411" s="31" t="e">
        <f>IF(AND($B1411=O$1),LOOKUP(9.99999999999999E+307,$O$2:O1410)+1,"")</f>
        <v>#REF!</v>
      </c>
      <c r="P1411" s="31" t="e">
        <f>IF(AND($B1411=P$1),LOOKUP(9.99999999999999E+307,$P$2:P1410)+1,"")</f>
        <v>#REF!</v>
      </c>
      <c r="Q1411" s="31" t="e">
        <f>IF(AND($B1411=Q$1),LOOKUP(9.99999999999999E+307,$Q$2:Q1410)+1,"")</f>
        <v>#REF!</v>
      </c>
      <c r="R1411" s="31">
        <f>IF(AND($B1411=R$1),LOOKUP(9.99999999999999E+307,$R$2:R1410)+1,"")</f>
        <v>1245</v>
      </c>
      <c r="S1411" s="31">
        <f>IF(AND($B1411=S$1),LOOKUP(9.99999999999999E+307,$S$2:S1410)+1,"")</f>
        <v>1245</v>
      </c>
      <c r="T1411" s="265"/>
      <c r="U1411" s="265"/>
      <c r="V1411" s="265"/>
      <c r="AA1411" s="254" t="str">
        <f t="shared" si="153"/>
        <v/>
      </c>
      <c r="AB1411" s="254" t="str">
        <f t="shared" si="154"/>
        <v/>
      </c>
      <c r="AC1411" s="255">
        <f t="shared" ref="AC1411:AC1474" si="157">COUNTIF($C$3:$C$4002,C1411)</f>
        <v>0</v>
      </c>
      <c r="AD1411" s="255">
        <f t="shared" ref="AD1411:AD1474" si="158">SUMPRODUCT(--(E1411&amp;F1411=$E$3:$E$4002&amp;$F$3:$F$4002))</f>
        <v>3836</v>
      </c>
      <c r="AE1411" s="256" t="str">
        <f t="shared" si="155"/>
        <v/>
      </c>
      <c r="AF1411" s="252" t="str">
        <f t="shared" si="156"/>
        <v>-</v>
      </c>
    </row>
    <row r="1412" spans="1:32" ht="20.149999999999999" customHeight="1" x14ac:dyDescent="0.75">
      <c r="A1412" s="31">
        <v>1410</v>
      </c>
      <c r="B1412" s="237"/>
      <c r="C1412" s="257"/>
      <c r="D1412" s="257"/>
      <c r="E1412" s="262"/>
      <c r="F1412" s="262"/>
      <c r="G1412" s="253" t="str">
        <f t="shared" ref="G1412:G1475" si="159">B1412&amp;C1412</f>
        <v/>
      </c>
      <c r="H1412" s="31" t="str">
        <f>IF(AND(B1412=H$1),LOOKUP(9.99999999999999E+307,$H$2:H1411)+1,"")</f>
        <v/>
      </c>
      <c r="I1412" s="31" t="str">
        <f>IF(AND(B1412=I$1),LOOKUP(9.99999999999999E+307,$I$2:I1411)+1,"")</f>
        <v/>
      </c>
      <c r="J1412" s="31">
        <f>IF(AND(B1412=J$1),LOOKUP(9.99999999999999E+307,$J$2:J1411)+1,"")</f>
        <v>1246</v>
      </c>
      <c r="K1412" s="31">
        <f>IF(AND(B1412=K$1),LOOKUP(9.99999999999999E+307,$K$2:K1411)+1,"")</f>
        <v>1246</v>
      </c>
      <c r="L1412" s="31">
        <f>IF(AND(B1412=L$1),LOOKUP(9.99999999999999E+307,$L$2:L1411)+1,"")</f>
        <v>1246</v>
      </c>
      <c r="M1412" s="31">
        <f>IF(AND(B1412=M$1),LOOKUP(9.99999999999999E+307,$M$2:M1411)+1,"")</f>
        <v>1246</v>
      </c>
      <c r="N1412" s="31" t="e">
        <f>IF(AND(B1412=N$1),LOOKUP(9.99999999999999E+307,$N$2:N1411)+1,"")</f>
        <v>#REF!</v>
      </c>
      <c r="O1412" s="31" t="e">
        <f>IF(AND($B1412=O$1),LOOKUP(9.99999999999999E+307,$O$2:O1411)+1,"")</f>
        <v>#REF!</v>
      </c>
      <c r="P1412" s="31" t="e">
        <f>IF(AND($B1412=P$1),LOOKUP(9.99999999999999E+307,$P$2:P1411)+1,"")</f>
        <v>#REF!</v>
      </c>
      <c r="Q1412" s="31" t="e">
        <f>IF(AND($B1412=Q$1),LOOKUP(9.99999999999999E+307,$Q$2:Q1411)+1,"")</f>
        <v>#REF!</v>
      </c>
      <c r="R1412" s="31">
        <f>IF(AND($B1412=R$1),LOOKUP(9.99999999999999E+307,$R$2:R1411)+1,"")</f>
        <v>1246</v>
      </c>
      <c r="S1412" s="31">
        <f>IF(AND($B1412=S$1),LOOKUP(9.99999999999999E+307,$S$2:S1411)+1,"")</f>
        <v>1246</v>
      </c>
      <c r="T1412" s="265"/>
      <c r="U1412" s="265"/>
      <c r="V1412" s="265"/>
      <c r="AA1412" s="254" t="str">
        <f t="shared" ref="AA1412:AA1475" si="160">IF(AD1412=2,"นักเรียนซ้ำ","")</f>
        <v/>
      </c>
      <c r="AB1412" s="254" t="str">
        <f t="shared" ref="AB1412:AB1475" si="161">IF(AC1412=2,"เลขประจำตัวซ้ำ","")</f>
        <v/>
      </c>
      <c r="AC1412" s="255">
        <f t="shared" si="157"/>
        <v>0</v>
      </c>
      <c r="AD1412" s="255">
        <f t="shared" si="158"/>
        <v>3836</v>
      </c>
      <c r="AE1412" s="256" t="str">
        <f t="shared" ref="AE1412:AE1475" si="162">IF(D1412="เด็กชาย",1,IF(D1412="นาย",1,IF(D1412="เด็กหญิง",2,IF(D1412="นางสาว",2,IF(D1412="ด.ช.",1,IF(D1412="ด.ญ.",2,IF(D1412="น.ส.",2,"")))))))</f>
        <v/>
      </c>
      <c r="AF1412" s="252" t="str">
        <f t="shared" si="156"/>
        <v>-</v>
      </c>
    </row>
    <row r="1413" spans="1:32" ht="20.149999999999999" customHeight="1" x14ac:dyDescent="0.75">
      <c r="A1413" s="31">
        <v>1411</v>
      </c>
      <c r="B1413" s="237"/>
      <c r="C1413" s="257"/>
      <c r="D1413" s="257"/>
      <c r="E1413" s="262"/>
      <c r="F1413" s="262"/>
      <c r="G1413" s="253" t="str">
        <f t="shared" si="159"/>
        <v/>
      </c>
      <c r="H1413" s="31" t="str">
        <f>IF(AND(B1413=H$1),LOOKUP(9.99999999999999E+307,$H$2:H1412)+1,"")</f>
        <v/>
      </c>
      <c r="I1413" s="31" t="str">
        <f>IF(AND(B1413=I$1),LOOKUP(9.99999999999999E+307,$I$2:I1412)+1,"")</f>
        <v/>
      </c>
      <c r="J1413" s="31">
        <f>IF(AND(B1413=J$1),LOOKUP(9.99999999999999E+307,$J$2:J1412)+1,"")</f>
        <v>1247</v>
      </c>
      <c r="K1413" s="31">
        <f>IF(AND(B1413=K$1),LOOKUP(9.99999999999999E+307,$K$2:K1412)+1,"")</f>
        <v>1247</v>
      </c>
      <c r="L1413" s="31">
        <f>IF(AND(B1413=L$1),LOOKUP(9.99999999999999E+307,$L$2:L1412)+1,"")</f>
        <v>1247</v>
      </c>
      <c r="M1413" s="31">
        <f>IF(AND(B1413=M$1),LOOKUP(9.99999999999999E+307,$M$2:M1412)+1,"")</f>
        <v>1247</v>
      </c>
      <c r="N1413" s="31" t="e">
        <f>IF(AND(B1413=N$1),LOOKUP(9.99999999999999E+307,$N$2:N1412)+1,"")</f>
        <v>#REF!</v>
      </c>
      <c r="O1413" s="31" t="e">
        <f>IF(AND($B1413=O$1),LOOKUP(9.99999999999999E+307,$O$2:O1412)+1,"")</f>
        <v>#REF!</v>
      </c>
      <c r="P1413" s="31" t="e">
        <f>IF(AND($B1413=P$1),LOOKUP(9.99999999999999E+307,$P$2:P1412)+1,"")</f>
        <v>#REF!</v>
      </c>
      <c r="Q1413" s="31" t="e">
        <f>IF(AND($B1413=Q$1),LOOKUP(9.99999999999999E+307,$Q$2:Q1412)+1,"")</f>
        <v>#REF!</v>
      </c>
      <c r="R1413" s="31">
        <f>IF(AND($B1413=R$1),LOOKUP(9.99999999999999E+307,$R$2:R1412)+1,"")</f>
        <v>1247</v>
      </c>
      <c r="S1413" s="31">
        <f>IF(AND($B1413=S$1),LOOKUP(9.99999999999999E+307,$S$2:S1412)+1,"")</f>
        <v>1247</v>
      </c>
      <c r="T1413" s="265"/>
      <c r="U1413" s="265"/>
      <c r="V1413" s="265"/>
      <c r="AA1413" s="254" t="str">
        <f t="shared" si="160"/>
        <v/>
      </c>
      <c r="AB1413" s="254" t="str">
        <f t="shared" si="161"/>
        <v/>
      </c>
      <c r="AC1413" s="255">
        <f t="shared" si="157"/>
        <v>0</v>
      </c>
      <c r="AD1413" s="255">
        <f t="shared" si="158"/>
        <v>3836</v>
      </c>
      <c r="AE1413" s="256" t="str">
        <f t="shared" si="162"/>
        <v/>
      </c>
      <c r="AF1413" s="252" t="str">
        <f t="shared" si="156"/>
        <v>-</v>
      </c>
    </row>
    <row r="1414" spans="1:32" ht="20.149999999999999" customHeight="1" x14ac:dyDescent="0.75">
      <c r="A1414" s="31">
        <v>1412</v>
      </c>
      <c r="B1414" s="237"/>
      <c r="C1414" s="257"/>
      <c r="D1414" s="257"/>
      <c r="E1414" s="262"/>
      <c r="F1414" s="262"/>
      <c r="G1414" s="253" t="str">
        <f t="shared" si="159"/>
        <v/>
      </c>
      <c r="H1414" s="31" t="str">
        <f>IF(AND(B1414=H$1),LOOKUP(9.99999999999999E+307,$H$2:H1413)+1,"")</f>
        <v/>
      </c>
      <c r="I1414" s="31" t="str">
        <f>IF(AND(B1414=I$1),LOOKUP(9.99999999999999E+307,$I$2:I1413)+1,"")</f>
        <v/>
      </c>
      <c r="J1414" s="31">
        <f>IF(AND(B1414=J$1),LOOKUP(9.99999999999999E+307,$J$2:J1413)+1,"")</f>
        <v>1248</v>
      </c>
      <c r="K1414" s="31">
        <f>IF(AND(B1414=K$1),LOOKUP(9.99999999999999E+307,$K$2:K1413)+1,"")</f>
        <v>1248</v>
      </c>
      <c r="L1414" s="31">
        <f>IF(AND(B1414=L$1),LOOKUP(9.99999999999999E+307,$L$2:L1413)+1,"")</f>
        <v>1248</v>
      </c>
      <c r="M1414" s="31">
        <f>IF(AND(B1414=M$1),LOOKUP(9.99999999999999E+307,$M$2:M1413)+1,"")</f>
        <v>1248</v>
      </c>
      <c r="N1414" s="31" t="e">
        <f>IF(AND(B1414=N$1),LOOKUP(9.99999999999999E+307,$N$2:N1413)+1,"")</f>
        <v>#REF!</v>
      </c>
      <c r="O1414" s="31" t="e">
        <f>IF(AND($B1414=O$1),LOOKUP(9.99999999999999E+307,$O$2:O1413)+1,"")</f>
        <v>#REF!</v>
      </c>
      <c r="P1414" s="31" t="e">
        <f>IF(AND($B1414=P$1),LOOKUP(9.99999999999999E+307,$P$2:P1413)+1,"")</f>
        <v>#REF!</v>
      </c>
      <c r="Q1414" s="31" t="e">
        <f>IF(AND($B1414=Q$1),LOOKUP(9.99999999999999E+307,$Q$2:Q1413)+1,"")</f>
        <v>#REF!</v>
      </c>
      <c r="R1414" s="31">
        <f>IF(AND($B1414=R$1),LOOKUP(9.99999999999999E+307,$R$2:R1413)+1,"")</f>
        <v>1248</v>
      </c>
      <c r="S1414" s="31">
        <f>IF(AND($B1414=S$1),LOOKUP(9.99999999999999E+307,$S$2:S1413)+1,"")</f>
        <v>1248</v>
      </c>
      <c r="T1414" s="265"/>
      <c r="U1414" s="265"/>
      <c r="V1414" s="265"/>
      <c r="AA1414" s="254" t="str">
        <f t="shared" si="160"/>
        <v/>
      </c>
      <c r="AB1414" s="254" t="str">
        <f t="shared" si="161"/>
        <v/>
      </c>
      <c r="AC1414" s="255">
        <f t="shared" si="157"/>
        <v>0</v>
      </c>
      <c r="AD1414" s="255">
        <f t="shared" si="158"/>
        <v>3836</v>
      </c>
      <c r="AE1414" s="256" t="str">
        <f t="shared" si="162"/>
        <v/>
      </c>
      <c r="AF1414" s="252" t="str">
        <f t="shared" si="156"/>
        <v>-</v>
      </c>
    </row>
    <row r="1415" spans="1:32" ht="20.149999999999999" customHeight="1" x14ac:dyDescent="0.75">
      <c r="A1415" s="31">
        <v>1413</v>
      </c>
      <c r="B1415" s="237"/>
      <c r="C1415" s="257"/>
      <c r="D1415" s="257"/>
      <c r="E1415" s="262"/>
      <c r="F1415" s="262"/>
      <c r="G1415" s="253" t="str">
        <f t="shared" si="159"/>
        <v/>
      </c>
      <c r="H1415" s="31" t="str">
        <f>IF(AND(B1415=H$1),LOOKUP(9.99999999999999E+307,$H$2:H1414)+1,"")</f>
        <v/>
      </c>
      <c r="I1415" s="31" t="str">
        <f>IF(AND(B1415=I$1),LOOKUP(9.99999999999999E+307,$I$2:I1414)+1,"")</f>
        <v/>
      </c>
      <c r="J1415" s="31">
        <f>IF(AND(B1415=J$1),LOOKUP(9.99999999999999E+307,$J$2:J1414)+1,"")</f>
        <v>1249</v>
      </c>
      <c r="K1415" s="31">
        <f>IF(AND(B1415=K$1),LOOKUP(9.99999999999999E+307,$K$2:K1414)+1,"")</f>
        <v>1249</v>
      </c>
      <c r="L1415" s="31">
        <f>IF(AND(B1415=L$1),LOOKUP(9.99999999999999E+307,$L$2:L1414)+1,"")</f>
        <v>1249</v>
      </c>
      <c r="M1415" s="31">
        <f>IF(AND(B1415=M$1),LOOKUP(9.99999999999999E+307,$M$2:M1414)+1,"")</f>
        <v>1249</v>
      </c>
      <c r="N1415" s="31" t="e">
        <f>IF(AND(B1415=N$1),LOOKUP(9.99999999999999E+307,$N$2:N1414)+1,"")</f>
        <v>#REF!</v>
      </c>
      <c r="O1415" s="31" t="e">
        <f>IF(AND($B1415=O$1),LOOKUP(9.99999999999999E+307,$O$2:O1414)+1,"")</f>
        <v>#REF!</v>
      </c>
      <c r="P1415" s="31" t="e">
        <f>IF(AND($B1415=P$1),LOOKUP(9.99999999999999E+307,$P$2:P1414)+1,"")</f>
        <v>#REF!</v>
      </c>
      <c r="Q1415" s="31" t="e">
        <f>IF(AND($B1415=Q$1),LOOKUP(9.99999999999999E+307,$Q$2:Q1414)+1,"")</f>
        <v>#REF!</v>
      </c>
      <c r="R1415" s="31">
        <f>IF(AND($B1415=R$1),LOOKUP(9.99999999999999E+307,$R$2:R1414)+1,"")</f>
        <v>1249</v>
      </c>
      <c r="S1415" s="31">
        <f>IF(AND($B1415=S$1),LOOKUP(9.99999999999999E+307,$S$2:S1414)+1,"")</f>
        <v>1249</v>
      </c>
      <c r="T1415" s="265"/>
      <c r="U1415" s="265"/>
      <c r="V1415" s="265"/>
      <c r="AA1415" s="254" t="str">
        <f t="shared" si="160"/>
        <v/>
      </c>
      <c r="AB1415" s="254" t="str">
        <f t="shared" si="161"/>
        <v/>
      </c>
      <c r="AC1415" s="255">
        <f t="shared" si="157"/>
        <v>0</v>
      </c>
      <c r="AD1415" s="255">
        <f t="shared" si="158"/>
        <v>3836</v>
      </c>
      <c r="AE1415" s="256" t="str">
        <f t="shared" si="162"/>
        <v/>
      </c>
      <c r="AF1415" s="252" t="str">
        <f t="shared" si="156"/>
        <v>-</v>
      </c>
    </row>
    <row r="1416" spans="1:32" ht="20.149999999999999" customHeight="1" x14ac:dyDescent="0.75">
      <c r="A1416" s="31">
        <v>1414</v>
      </c>
      <c r="B1416" s="237"/>
      <c r="C1416" s="257"/>
      <c r="D1416" s="257"/>
      <c r="E1416" s="262"/>
      <c r="F1416" s="262"/>
      <c r="G1416" s="253" t="str">
        <f t="shared" si="159"/>
        <v/>
      </c>
      <c r="H1416" s="31" t="str">
        <f>IF(AND(B1416=H$1),LOOKUP(9.99999999999999E+307,$H$2:H1415)+1,"")</f>
        <v/>
      </c>
      <c r="I1416" s="31" t="str">
        <f>IF(AND(B1416=I$1),LOOKUP(9.99999999999999E+307,$I$2:I1415)+1,"")</f>
        <v/>
      </c>
      <c r="J1416" s="31">
        <f>IF(AND(B1416=J$1),LOOKUP(9.99999999999999E+307,$J$2:J1415)+1,"")</f>
        <v>1250</v>
      </c>
      <c r="K1416" s="31">
        <f>IF(AND(B1416=K$1),LOOKUP(9.99999999999999E+307,$K$2:K1415)+1,"")</f>
        <v>1250</v>
      </c>
      <c r="L1416" s="31">
        <f>IF(AND(B1416=L$1),LOOKUP(9.99999999999999E+307,$L$2:L1415)+1,"")</f>
        <v>1250</v>
      </c>
      <c r="M1416" s="31">
        <f>IF(AND(B1416=M$1),LOOKUP(9.99999999999999E+307,$M$2:M1415)+1,"")</f>
        <v>1250</v>
      </c>
      <c r="N1416" s="31" t="e">
        <f>IF(AND(B1416=N$1),LOOKUP(9.99999999999999E+307,$N$2:N1415)+1,"")</f>
        <v>#REF!</v>
      </c>
      <c r="O1416" s="31" t="e">
        <f>IF(AND($B1416=O$1),LOOKUP(9.99999999999999E+307,$O$2:O1415)+1,"")</f>
        <v>#REF!</v>
      </c>
      <c r="P1416" s="31" t="e">
        <f>IF(AND($B1416=P$1),LOOKUP(9.99999999999999E+307,$P$2:P1415)+1,"")</f>
        <v>#REF!</v>
      </c>
      <c r="Q1416" s="31" t="e">
        <f>IF(AND($B1416=Q$1),LOOKUP(9.99999999999999E+307,$Q$2:Q1415)+1,"")</f>
        <v>#REF!</v>
      </c>
      <c r="R1416" s="31">
        <f>IF(AND($B1416=R$1),LOOKUP(9.99999999999999E+307,$R$2:R1415)+1,"")</f>
        <v>1250</v>
      </c>
      <c r="S1416" s="31">
        <f>IF(AND($B1416=S$1),LOOKUP(9.99999999999999E+307,$S$2:S1415)+1,"")</f>
        <v>1250</v>
      </c>
      <c r="T1416" s="265"/>
      <c r="U1416" s="265"/>
      <c r="V1416" s="265"/>
      <c r="AA1416" s="254" t="str">
        <f t="shared" si="160"/>
        <v/>
      </c>
      <c r="AB1416" s="254" t="str">
        <f t="shared" si="161"/>
        <v/>
      </c>
      <c r="AC1416" s="255">
        <f t="shared" si="157"/>
        <v>0</v>
      </c>
      <c r="AD1416" s="255">
        <f t="shared" si="158"/>
        <v>3836</v>
      </c>
      <c r="AE1416" s="256" t="str">
        <f t="shared" si="162"/>
        <v/>
      </c>
      <c r="AF1416" s="252" t="str">
        <f t="shared" si="156"/>
        <v>-</v>
      </c>
    </row>
    <row r="1417" spans="1:32" ht="20.149999999999999" customHeight="1" x14ac:dyDescent="0.75">
      <c r="A1417" s="31">
        <v>1415</v>
      </c>
      <c r="B1417" s="237"/>
      <c r="C1417" s="257"/>
      <c r="D1417" s="257"/>
      <c r="E1417" s="262"/>
      <c r="F1417" s="262"/>
      <c r="G1417" s="253" t="str">
        <f t="shared" si="159"/>
        <v/>
      </c>
      <c r="H1417" s="31" t="str">
        <f>IF(AND(B1417=H$1),LOOKUP(9.99999999999999E+307,$H$2:H1416)+1,"")</f>
        <v/>
      </c>
      <c r="I1417" s="31" t="str">
        <f>IF(AND(B1417=I$1),LOOKUP(9.99999999999999E+307,$I$2:I1416)+1,"")</f>
        <v/>
      </c>
      <c r="J1417" s="31">
        <f>IF(AND(B1417=J$1),LOOKUP(9.99999999999999E+307,$J$2:J1416)+1,"")</f>
        <v>1251</v>
      </c>
      <c r="K1417" s="31">
        <f>IF(AND(B1417=K$1),LOOKUP(9.99999999999999E+307,$K$2:K1416)+1,"")</f>
        <v>1251</v>
      </c>
      <c r="L1417" s="31">
        <f>IF(AND(B1417=L$1),LOOKUP(9.99999999999999E+307,$L$2:L1416)+1,"")</f>
        <v>1251</v>
      </c>
      <c r="M1417" s="31">
        <f>IF(AND(B1417=M$1),LOOKUP(9.99999999999999E+307,$M$2:M1416)+1,"")</f>
        <v>1251</v>
      </c>
      <c r="N1417" s="31" t="e">
        <f>IF(AND(B1417=N$1),LOOKUP(9.99999999999999E+307,$N$2:N1416)+1,"")</f>
        <v>#REF!</v>
      </c>
      <c r="O1417" s="31" t="e">
        <f>IF(AND($B1417=O$1),LOOKUP(9.99999999999999E+307,$O$2:O1416)+1,"")</f>
        <v>#REF!</v>
      </c>
      <c r="P1417" s="31" t="e">
        <f>IF(AND($B1417=P$1),LOOKUP(9.99999999999999E+307,$P$2:P1416)+1,"")</f>
        <v>#REF!</v>
      </c>
      <c r="Q1417" s="31" t="e">
        <f>IF(AND($B1417=Q$1),LOOKUP(9.99999999999999E+307,$Q$2:Q1416)+1,"")</f>
        <v>#REF!</v>
      </c>
      <c r="R1417" s="31">
        <f>IF(AND($B1417=R$1),LOOKUP(9.99999999999999E+307,$R$2:R1416)+1,"")</f>
        <v>1251</v>
      </c>
      <c r="S1417" s="31">
        <f>IF(AND($B1417=S$1),LOOKUP(9.99999999999999E+307,$S$2:S1416)+1,"")</f>
        <v>1251</v>
      </c>
      <c r="T1417" s="265"/>
      <c r="U1417" s="265"/>
      <c r="V1417" s="265"/>
      <c r="AA1417" s="254" t="str">
        <f t="shared" si="160"/>
        <v/>
      </c>
      <c r="AB1417" s="254" t="str">
        <f t="shared" si="161"/>
        <v/>
      </c>
      <c r="AC1417" s="255">
        <f t="shared" si="157"/>
        <v>0</v>
      </c>
      <c r="AD1417" s="255">
        <f t="shared" si="158"/>
        <v>3836</v>
      </c>
      <c r="AE1417" s="256" t="str">
        <f t="shared" si="162"/>
        <v/>
      </c>
      <c r="AF1417" s="252" t="str">
        <f t="shared" si="156"/>
        <v>-</v>
      </c>
    </row>
    <row r="1418" spans="1:32" ht="20.149999999999999" customHeight="1" x14ac:dyDescent="0.75">
      <c r="A1418" s="31">
        <v>1416</v>
      </c>
      <c r="B1418" s="237"/>
      <c r="C1418" s="257"/>
      <c r="D1418" s="257"/>
      <c r="E1418" s="262"/>
      <c r="F1418" s="262"/>
      <c r="G1418" s="253" t="str">
        <f t="shared" si="159"/>
        <v/>
      </c>
      <c r="H1418" s="31" t="str">
        <f>IF(AND(B1418=H$1),LOOKUP(9.99999999999999E+307,$H$2:H1417)+1,"")</f>
        <v/>
      </c>
      <c r="I1418" s="31" t="str">
        <f>IF(AND(B1418=I$1),LOOKUP(9.99999999999999E+307,$I$2:I1417)+1,"")</f>
        <v/>
      </c>
      <c r="J1418" s="31">
        <f>IF(AND(B1418=J$1),LOOKUP(9.99999999999999E+307,$J$2:J1417)+1,"")</f>
        <v>1252</v>
      </c>
      <c r="K1418" s="31">
        <f>IF(AND(B1418=K$1),LOOKUP(9.99999999999999E+307,$K$2:K1417)+1,"")</f>
        <v>1252</v>
      </c>
      <c r="L1418" s="31">
        <f>IF(AND(B1418=L$1),LOOKUP(9.99999999999999E+307,$L$2:L1417)+1,"")</f>
        <v>1252</v>
      </c>
      <c r="M1418" s="31">
        <f>IF(AND(B1418=M$1),LOOKUP(9.99999999999999E+307,$M$2:M1417)+1,"")</f>
        <v>1252</v>
      </c>
      <c r="N1418" s="31" t="e">
        <f>IF(AND(B1418=N$1),LOOKUP(9.99999999999999E+307,$N$2:N1417)+1,"")</f>
        <v>#REF!</v>
      </c>
      <c r="O1418" s="31" t="e">
        <f>IF(AND($B1418=O$1),LOOKUP(9.99999999999999E+307,$O$2:O1417)+1,"")</f>
        <v>#REF!</v>
      </c>
      <c r="P1418" s="31" t="e">
        <f>IF(AND($B1418=P$1),LOOKUP(9.99999999999999E+307,$P$2:P1417)+1,"")</f>
        <v>#REF!</v>
      </c>
      <c r="Q1418" s="31" t="e">
        <f>IF(AND($B1418=Q$1),LOOKUP(9.99999999999999E+307,$Q$2:Q1417)+1,"")</f>
        <v>#REF!</v>
      </c>
      <c r="R1418" s="31">
        <f>IF(AND($B1418=R$1),LOOKUP(9.99999999999999E+307,$R$2:R1417)+1,"")</f>
        <v>1252</v>
      </c>
      <c r="S1418" s="31">
        <f>IF(AND($B1418=S$1),LOOKUP(9.99999999999999E+307,$S$2:S1417)+1,"")</f>
        <v>1252</v>
      </c>
      <c r="T1418" s="265"/>
      <c r="U1418" s="265"/>
      <c r="V1418" s="265"/>
      <c r="AA1418" s="254" t="str">
        <f t="shared" si="160"/>
        <v/>
      </c>
      <c r="AB1418" s="254" t="str">
        <f t="shared" si="161"/>
        <v/>
      </c>
      <c r="AC1418" s="255">
        <f t="shared" si="157"/>
        <v>0</v>
      </c>
      <c r="AD1418" s="255">
        <f t="shared" si="158"/>
        <v>3836</v>
      </c>
      <c r="AE1418" s="256" t="str">
        <f t="shared" si="162"/>
        <v/>
      </c>
      <c r="AF1418" s="252" t="str">
        <f t="shared" si="156"/>
        <v>-</v>
      </c>
    </row>
    <row r="1419" spans="1:32" ht="20.149999999999999" customHeight="1" x14ac:dyDescent="0.75">
      <c r="A1419" s="31">
        <v>1417</v>
      </c>
      <c r="B1419" s="237"/>
      <c r="C1419" s="257"/>
      <c r="D1419" s="257"/>
      <c r="E1419" s="262"/>
      <c r="F1419" s="262"/>
      <c r="G1419" s="253" t="str">
        <f t="shared" si="159"/>
        <v/>
      </c>
      <c r="H1419" s="31" t="str">
        <f>IF(AND(B1419=H$1),LOOKUP(9.99999999999999E+307,$H$2:H1418)+1,"")</f>
        <v/>
      </c>
      <c r="I1419" s="31" t="str">
        <f>IF(AND(B1419=I$1),LOOKUP(9.99999999999999E+307,$I$2:I1418)+1,"")</f>
        <v/>
      </c>
      <c r="J1419" s="31">
        <f>IF(AND(B1419=J$1),LOOKUP(9.99999999999999E+307,$J$2:J1418)+1,"")</f>
        <v>1253</v>
      </c>
      <c r="K1419" s="31">
        <f>IF(AND(B1419=K$1),LOOKUP(9.99999999999999E+307,$K$2:K1418)+1,"")</f>
        <v>1253</v>
      </c>
      <c r="L1419" s="31">
        <f>IF(AND(B1419=L$1),LOOKUP(9.99999999999999E+307,$L$2:L1418)+1,"")</f>
        <v>1253</v>
      </c>
      <c r="M1419" s="31">
        <f>IF(AND(B1419=M$1),LOOKUP(9.99999999999999E+307,$M$2:M1418)+1,"")</f>
        <v>1253</v>
      </c>
      <c r="N1419" s="31" t="e">
        <f>IF(AND(B1419=N$1),LOOKUP(9.99999999999999E+307,$N$2:N1418)+1,"")</f>
        <v>#REF!</v>
      </c>
      <c r="O1419" s="31" t="e">
        <f>IF(AND($B1419=O$1),LOOKUP(9.99999999999999E+307,$O$2:O1418)+1,"")</f>
        <v>#REF!</v>
      </c>
      <c r="P1419" s="31" t="e">
        <f>IF(AND($B1419=P$1),LOOKUP(9.99999999999999E+307,$P$2:P1418)+1,"")</f>
        <v>#REF!</v>
      </c>
      <c r="Q1419" s="31" t="e">
        <f>IF(AND($B1419=Q$1),LOOKUP(9.99999999999999E+307,$Q$2:Q1418)+1,"")</f>
        <v>#REF!</v>
      </c>
      <c r="R1419" s="31">
        <f>IF(AND($B1419=R$1),LOOKUP(9.99999999999999E+307,$R$2:R1418)+1,"")</f>
        <v>1253</v>
      </c>
      <c r="S1419" s="31">
        <f>IF(AND($B1419=S$1),LOOKUP(9.99999999999999E+307,$S$2:S1418)+1,"")</f>
        <v>1253</v>
      </c>
      <c r="T1419" s="265"/>
      <c r="U1419" s="265"/>
      <c r="V1419" s="265"/>
      <c r="AA1419" s="254" t="str">
        <f t="shared" si="160"/>
        <v/>
      </c>
      <c r="AB1419" s="254" t="str">
        <f t="shared" si="161"/>
        <v/>
      </c>
      <c r="AC1419" s="255">
        <f t="shared" si="157"/>
        <v>0</v>
      </c>
      <c r="AD1419" s="255">
        <f t="shared" si="158"/>
        <v>3836</v>
      </c>
      <c r="AE1419" s="256" t="str">
        <f t="shared" si="162"/>
        <v/>
      </c>
      <c r="AF1419" s="252" t="str">
        <f t="shared" si="156"/>
        <v>-</v>
      </c>
    </row>
    <row r="1420" spans="1:32" ht="20.149999999999999" customHeight="1" x14ac:dyDescent="0.75">
      <c r="A1420" s="31">
        <v>1418</v>
      </c>
      <c r="B1420" s="237"/>
      <c r="C1420" s="257"/>
      <c r="D1420" s="257"/>
      <c r="E1420" s="262"/>
      <c r="F1420" s="262"/>
      <c r="G1420" s="253" t="str">
        <f t="shared" si="159"/>
        <v/>
      </c>
      <c r="H1420" s="31" t="str">
        <f>IF(AND(B1420=H$1),LOOKUP(9.99999999999999E+307,$H$2:H1419)+1,"")</f>
        <v/>
      </c>
      <c r="I1420" s="31" t="str">
        <f>IF(AND(B1420=I$1),LOOKUP(9.99999999999999E+307,$I$2:I1419)+1,"")</f>
        <v/>
      </c>
      <c r="J1420" s="31">
        <f>IF(AND(B1420=J$1),LOOKUP(9.99999999999999E+307,$J$2:J1419)+1,"")</f>
        <v>1254</v>
      </c>
      <c r="K1420" s="31">
        <f>IF(AND(B1420=K$1),LOOKUP(9.99999999999999E+307,$K$2:K1419)+1,"")</f>
        <v>1254</v>
      </c>
      <c r="L1420" s="31">
        <f>IF(AND(B1420=L$1),LOOKUP(9.99999999999999E+307,$L$2:L1419)+1,"")</f>
        <v>1254</v>
      </c>
      <c r="M1420" s="31">
        <f>IF(AND(B1420=M$1),LOOKUP(9.99999999999999E+307,$M$2:M1419)+1,"")</f>
        <v>1254</v>
      </c>
      <c r="N1420" s="31" t="e">
        <f>IF(AND(B1420=N$1),LOOKUP(9.99999999999999E+307,$N$2:N1419)+1,"")</f>
        <v>#REF!</v>
      </c>
      <c r="O1420" s="31" t="e">
        <f>IF(AND($B1420=O$1),LOOKUP(9.99999999999999E+307,$O$2:O1419)+1,"")</f>
        <v>#REF!</v>
      </c>
      <c r="P1420" s="31" t="e">
        <f>IF(AND($B1420=P$1),LOOKUP(9.99999999999999E+307,$P$2:P1419)+1,"")</f>
        <v>#REF!</v>
      </c>
      <c r="Q1420" s="31" t="e">
        <f>IF(AND($B1420=Q$1),LOOKUP(9.99999999999999E+307,$Q$2:Q1419)+1,"")</f>
        <v>#REF!</v>
      </c>
      <c r="R1420" s="31">
        <f>IF(AND($B1420=R$1),LOOKUP(9.99999999999999E+307,$R$2:R1419)+1,"")</f>
        <v>1254</v>
      </c>
      <c r="S1420" s="31">
        <f>IF(AND($B1420=S$1),LOOKUP(9.99999999999999E+307,$S$2:S1419)+1,"")</f>
        <v>1254</v>
      </c>
      <c r="T1420" s="265"/>
      <c r="U1420" s="265"/>
      <c r="V1420" s="265"/>
      <c r="AA1420" s="254" t="str">
        <f t="shared" si="160"/>
        <v/>
      </c>
      <c r="AB1420" s="254" t="str">
        <f t="shared" si="161"/>
        <v/>
      </c>
      <c r="AC1420" s="255">
        <f t="shared" si="157"/>
        <v>0</v>
      </c>
      <c r="AD1420" s="255">
        <f t="shared" si="158"/>
        <v>3836</v>
      </c>
      <c r="AE1420" s="256" t="str">
        <f t="shared" si="162"/>
        <v/>
      </c>
      <c r="AF1420" s="252" t="str">
        <f t="shared" si="156"/>
        <v>-</v>
      </c>
    </row>
    <row r="1421" spans="1:32" ht="20.149999999999999" customHeight="1" x14ac:dyDescent="0.75">
      <c r="A1421" s="31">
        <v>1419</v>
      </c>
      <c r="B1421" s="237"/>
      <c r="C1421" s="257"/>
      <c r="D1421" s="257"/>
      <c r="E1421" s="262"/>
      <c r="F1421" s="262"/>
      <c r="G1421" s="253" t="str">
        <f t="shared" si="159"/>
        <v/>
      </c>
      <c r="H1421" s="31" t="str">
        <f>IF(AND(B1421=H$1),LOOKUP(9.99999999999999E+307,$H$2:H1420)+1,"")</f>
        <v/>
      </c>
      <c r="I1421" s="31" t="str">
        <f>IF(AND(B1421=I$1),LOOKUP(9.99999999999999E+307,$I$2:I1420)+1,"")</f>
        <v/>
      </c>
      <c r="J1421" s="31">
        <f>IF(AND(B1421=J$1),LOOKUP(9.99999999999999E+307,$J$2:J1420)+1,"")</f>
        <v>1255</v>
      </c>
      <c r="K1421" s="31">
        <f>IF(AND(B1421=K$1),LOOKUP(9.99999999999999E+307,$K$2:K1420)+1,"")</f>
        <v>1255</v>
      </c>
      <c r="L1421" s="31">
        <f>IF(AND(B1421=L$1),LOOKUP(9.99999999999999E+307,$L$2:L1420)+1,"")</f>
        <v>1255</v>
      </c>
      <c r="M1421" s="31">
        <f>IF(AND(B1421=M$1),LOOKUP(9.99999999999999E+307,$M$2:M1420)+1,"")</f>
        <v>1255</v>
      </c>
      <c r="N1421" s="31" t="e">
        <f>IF(AND(B1421=N$1),LOOKUP(9.99999999999999E+307,$N$2:N1420)+1,"")</f>
        <v>#REF!</v>
      </c>
      <c r="O1421" s="31" t="e">
        <f>IF(AND($B1421=O$1),LOOKUP(9.99999999999999E+307,$O$2:O1420)+1,"")</f>
        <v>#REF!</v>
      </c>
      <c r="P1421" s="31" t="e">
        <f>IF(AND($B1421=P$1),LOOKUP(9.99999999999999E+307,$P$2:P1420)+1,"")</f>
        <v>#REF!</v>
      </c>
      <c r="Q1421" s="31" t="e">
        <f>IF(AND($B1421=Q$1),LOOKUP(9.99999999999999E+307,$Q$2:Q1420)+1,"")</f>
        <v>#REF!</v>
      </c>
      <c r="R1421" s="31">
        <f>IF(AND($B1421=R$1),LOOKUP(9.99999999999999E+307,$R$2:R1420)+1,"")</f>
        <v>1255</v>
      </c>
      <c r="S1421" s="31">
        <f>IF(AND($B1421=S$1),LOOKUP(9.99999999999999E+307,$S$2:S1420)+1,"")</f>
        <v>1255</v>
      </c>
      <c r="T1421" s="265"/>
      <c r="U1421" s="265"/>
      <c r="V1421" s="265"/>
      <c r="AA1421" s="254" t="str">
        <f t="shared" si="160"/>
        <v/>
      </c>
      <c r="AB1421" s="254" t="str">
        <f t="shared" si="161"/>
        <v/>
      </c>
      <c r="AC1421" s="255">
        <f t="shared" si="157"/>
        <v>0</v>
      </c>
      <c r="AD1421" s="255">
        <f t="shared" si="158"/>
        <v>3836</v>
      </c>
      <c r="AE1421" s="256" t="str">
        <f t="shared" si="162"/>
        <v/>
      </c>
      <c r="AF1421" s="252" t="str">
        <f t="shared" si="156"/>
        <v>-</v>
      </c>
    </row>
    <row r="1422" spans="1:32" ht="20.149999999999999" customHeight="1" x14ac:dyDescent="0.75">
      <c r="A1422" s="31">
        <v>1420</v>
      </c>
      <c r="B1422" s="237"/>
      <c r="C1422" s="257"/>
      <c r="D1422" s="257"/>
      <c r="E1422" s="262"/>
      <c r="F1422" s="262"/>
      <c r="G1422" s="253" t="str">
        <f t="shared" si="159"/>
        <v/>
      </c>
      <c r="H1422" s="31" t="str">
        <f>IF(AND(B1422=H$1),LOOKUP(9.99999999999999E+307,$H$2:H1421)+1,"")</f>
        <v/>
      </c>
      <c r="I1422" s="31" t="str">
        <f>IF(AND(B1422=I$1),LOOKUP(9.99999999999999E+307,$I$2:I1421)+1,"")</f>
        <v/>
      </c>
      <c r="J1422" s="31">
        <f>IF(AND(B1422=J$1),LOOKUP(9.99999999999999E+307,$J$2:J1421)+1,"")</f>
        <v>1256</v>
      </c>
      <c r="K1422" s="31">
        <f>IF(AND(B1422=K$1),LOOKUP(9.99999999999999E+307,$K$2:K1421)+1,"")</f>
        <v>1256</v>
      </c>
      <c r="L1422" s="31">
        <f>IF(AND(B1422=L$1),LOOKUP(9.99999999999999E+307,$L$2:L1421)+1,"")</f>
        <v>1256</v>
      </c>
      <c r="M1422" s="31">
        <f>IF(AND(B1422=M$1),LOOKUP(9.99999999999999E+307,$M$2:M1421)+1,"")</f>
        <v>1256</v>
      </c>
      <c r="N1422" s="31" t="e">
        <f>IF(AND(B1422=N$1),LOOKUP(9.99999999999999E+307,$N$2:N1421)+1,"")</f>
        <v>#REF!</v>
      </c>
      <c r="O1422" s="31" t="e">
        <f>IF(AND($B1422=O$1),LOOKUP(9.99999999999999E+307,$O$2:O1421)+1,"")</f>
        <v>#REF!</v>
      </c>
      <c r="P1422" s="31" t="e">
        <f>IF(AND($B1422=P$1),LOOKUP(9.99999999999999E+307,$P$2:P1421)+1,"")</f>
        <v>#REF!</v>
      </c>
      <c r="Q1422" s="31" t="e">
        <f>IF(AND($B1422=Q$1),LOOKUP(9.99999999999999E+307,$Q$2:Q1421)+1,"")</f>
        <v>#REF!</v>
      </c>
      <c r="R1422" s="31">
        <f>IF(AND($B1422=R$1),LOOKUP(9.99999999999999E+307,$R$2:R1421)+1,"")</f>
        <v>1256</v>
      </c>
      <c r="S1422" s="31">
        <f>IF(AND($B1422=S$1),LOOKUP(9.99999999999999E+307,$S$2:S1421)+1,"")</f>
        <v>1256</v>
      </c>
      <c r="T1422" s="265"/>
      <c r="U1422" s="265"/>
      <c r="V1422" s="265"/>
      <c r="AA1422" s="254" t="str">
        <f t="shared" si="160"/>
        <v/>
      </c>
      <c r="AB1422" s="254" t="str">
        <f t="shared" si="161"/>
        <v/>
      </c>
      <c r="AC1422" s="255">
        <f t="shared" si="157"/>
        <v>0</v>
      </c>
      <c r="AD1422" s="255">
        <f t="shared" si="158"/>
        <v>3836</v>
      </c>
      <c r="AE1422" s="256" t="str">
        <f t="shared" si="162"/>
        <v/>
      </c>
      <c r="AF1422" s="252" t="str">
        <f t="shared" si="156"/>
        <v>-</v>
      </c>
    </row>
    <row r="1423" spans="1:32" ht="20.149999999999999" customHeight="1" x14ac:dyDescent="0.75">
      <c r="A1423" s="31">
        <v>1421</v>
      </c>
      <c r="B1423" s="237"/>
      <c r="C1423" s="257"/>
      <c r="D1423" s="257"/>
      <c r="E1423" s="262"/>
      <c r="F1423" s="262"/>
      <c r="G1423" s="253" t="str">
        <f t="shared" si="159"/>
        <v/>
      </c>
      <c r="H1423" s="31" t="str">
        <f>IF(AND(B1423=H$1),LOOKUP(9.99999999999999E+307,$H$2:H1422)+1,"")</f>
        <v/>
      </c>
      <c r="I1423" s="31" t="str">
        <f>IF(AND(B1423=I$1),LOOKUP(9.99999999999999E+307,$I$2:I1422)+1,"")</f>
        <v/>
      </c>
      <c r="J1423" s="31">
        <f>IF(AND(B1423=J$1),LOOKUP(9.99999999999999E+307,$J$2:J1422)+1,"")</f>
        <v>1257</v>
      </c>
      <c r="K1423" s="31">
        <f>IF(AND(B1423=K$1),LOOKUP(9.99999999999999E+307,$K$2:K1422)+1,"")</f>
        <v>1257</v>
      </c>
      <c r="L1423" s="31">
        <f>IF(AND(B1423=L$1),LOOKUP(9.99999999999999E+307,$L$2:L1422)+1,"")</f>
        <v>1257</v>
      </c>
      <c r="M1423" s="31">
        <f>IF(AND(B1423=M$1),LOOKUP(9.99999999999999E+307,$M$2:M1422)+1,"")</f>
        <v>1257</v>
      </c>
      <c r="N1423" s="31" t="e">
        <f>IF(AND(B1423=N$1),LOOKUP(9.99999999999999E+307,$N$2:N1422)+1,"")</f>
        <v>#REF!</v>
      </c>
      <c r="O1423" s="31" t="e">
        <f>IF(AND($B1423=O$1),LOOKUP(9.99999999999999E+307,$O$2:O1422)+1,"")</f>
        <v>#REF!</v>
      </c>
      <c r="P1423" s="31" t="e">
        <f>IF(AND($B1423=P$1),LOOKUP(9.99999999999999E+307,$P$2:P1422)+1,"")</f>
        <v>#REF!</v>
      </c>
      <c r="Q1423" s="31" t="e">
        <f>IF(AND($B1423=Q$1),LOOKUP(9.99999999999999E+307,$Q$2:Q1422)+1,"")</f>
        <v>#REF!</v>
      </c>
      <c r="R1423" s="31">
        <f>IF(AND($B1423=R$1),LOOKUP(9.99999999999999E+307,$R$2:R1422)+1,"")</f>
        <v>1257</v>
      </c>
      <c r="S1423" s="31">
        <f>IF(AND($B1423=S$1),LOOKUP(9.99999999999999E+307,$S$2:S1422)+1,"")</f>
        <v>1257</v>
      </c>
      <c r="T1423" s="265"/>
      <c r="U1423" s="265"/>
      <c r="V1423" s="265"/>
      <c r="AA1423" s="254" t="str">
        <f t="shared" si="160"/>
        <v/>
      </c>
      <c r="AB1423" s="254" t="str">
        <f t="shared" si="161"/>
        <v/>
      </c>
      <c r="AC1423" s="255">
        <f t="shared" si="157"/>
        <v>0</v>
      </c>
      <c r="AD1423" s="255">
        <f t="shared" si="158"/>
        <v>3836</v>
      </c>
      <c r="AE1423" s="256" t="str">
        <f t="shared" si="162"/>
        <v/>
      </c>
      <c r="AF1423" s="252" t="str">
        <f t="shared" si="156"/>
        <v>-</v>
      </c>
    </row>
    <row r="1424" spans="1:32" ht="20.149999999999999" customHeight="1" x14ac:dyDescent="0.75">
      <c r="A1424" s="31">
        <v>1422</v>
      </c>
      <c r="B1424" s="237"/>
      <c r="C1424" s="257"/>
      <c r="D1424" s="257"/>
      <c r="E1424" s="262"/>
      <c r="F1424" s="262"/>
      <c r="G1424" s="253" t="str">
        <f t="shared" si="159"/>
        <v/>
      </c>
      <c r="H1424" s="31" t="str">
        <f>IF(AND(B1424=H$1),LOOKUP(9.99999999999999E+307,$H$2:H1423)+1,"")</f>
        <v/>
      </c>
      <c r="I1424" s="31" t="str">
        <f>IF(AND(B1424=I$1),LOOKUP(9.99999999999999E+307,$I$2:I1423)+1,"")</f>
        <v/>
      </c>
      <c r="J1424" s="31">
        <f>IF(AND(B1424=J$1),LOOKUP(9.99999999999999E+307,$J$2:J1423)+1,"")</f>
        <v>1258</v>
      </c>
      <c r="K1424" s="31">
        <f>IF(AND(B1424=K$1),LOOKUP(9.99999999999999E+307,$K$2:K1423)+1,"")</f>
        <v>1258</v>
      </c>
      <c r="L1424" s="31">
        <f>IF(AND(B1424=L$1),LOOKUP(9.99999999999999E+307,$L$2:L1423)+1,"")</f>
        <v>1258</v>
      </c>
      <c r="M1424" s="31">
        <f>IF(AND(B1424=M$1),LOOKUP(9.99999999999999E+307,$M$2:M1423)+1,"")</f>
        <v>1258</v>
      </c>
      <c r="N1424" s="31" t="e">
        <f>IF(AND(B1424=N$1),LOOKUP(9.99999999999999E+307,$N$2:N1423)+1,"")</f>
        <v>#REF!</v>
      </c>
      <c r="O1424" s="31" t="e">
        <f>IF(AND($B1424=O$1),LOOKUP(9.99999999999999E+307,$O$2:O1423)+1,"")</f>
        <v>#REF!</v>
      </c>
      <c r="P1424" s="31" t="e">
        <f>IF(AND($B1424=P$1),LOOKUP(9.99999999999999E+307,$P$2:P1423)+1,"")</f>
        <v>#REF!</v>
      </c>
      <c r="Q1424" s="31" t="e">
        <f>IF(AND($B1424=Q$1),LOOKUP(9.99999999999999E+307,$Q$2:Q1423)+1,"")</f>
        <v>#REF!</v>
      </c>
      <c r="R1424" s="31">
        <f>IF(AND($B1424=R$1),LOOKUP(9.99999999999999E+307,$R$2:R1423)+1,"")</f>
        <v>1258</v>
      </c>
      <c r="S1424" s="31">
        <f>IF(AND($B1424=S$1),LOOKUP(9.99999999999999E+307,$S$2:S1423)+1,"")</f>
        <v>1258</v>
      </c>
      <c r="T1424" s="265"/>
      <c r="U1424" s="265"/>
      <c r="V1424" s="265"/>
      <c r="AA1424" s="254" t="str">
        <f t="shared" si="160"/>
        <v/>
      </c>
      <c r="AB1424" s="254" t="str">
        <f t="shared" si="161"/>
        <v/>
      </c>
      <c r="AC1424" s="255">
        <f t="shared" si="157"/>
        <v>0</v>
      </c>
      <c r="AD1424" s="255">
        <f t="shared" si="158"/>
        <v>3836</v>
      </c>
      <c r="AE1424" s="256" t="str">
        <f t="shared" si="162"/>
        <v/>
      </c>
      <c r="AF1424" s="252" t="str">
        <f t="shared" si="156"/>
        <v>-</v>
      </c>
    </row>
    <row r="1425" spans="1:32" ht="20.149999999999999" customHeight="1" x14ac:dyDescent="0.75">
      <c r="A1425" s="31">
        <v>1423</v>
      </c>
      <c r="B1425" s="237"/>
      <c r="C1425" s="257"/>
      <c r="D1425" s="257"/>
      <c r="E1425" s="262"/>
      <c r="F1425" s="262"/>
      <c r="G1425" s="253" t="str">
        <f t="shared" si="159"/>
        <v/>
      </c>
      <c r="H1425" s="31" t="str">
        <f>IF(AND(B1425=H$1),LOOKUP(9.99999999999999E+307,$H$2:H1424)+1,"")</f>
        <v/>
      </c>
      <c r="I1425" s="31" t="str">
        <f>IF(AND(B1425=I$1),LOOKUP(9.99999999999999E+307,$I$2:I1424)+1,"")</f>
        <v/>
      </c>
      <c r="J1425" s="31">
        <f>IF(AND(B1425=J$1),LOOKUP(9.99999999999999E+307,$J$2:J1424)+1,"")</f>
        <v>1259</v>
      </c>
      <c r="K1425" s="31">
        <f>IF(AND(B1425=K$1),LOOKUP(9.99999999999999E+307,$K$2:K1424)+1,"")</f>
        <v>1259</v>
      </c>
      <c r="L1425" s="31">
        <f>IF(AND(B1425=L$1),LOOKUP(9.99999999999999E+307,$L$2:L1424)+1,"")</f>
        <v>1259</v>
      </c>
      <c r="M1425" s="31">
        <f>IF(AND(B1425=M$1),LOOKUP(9.99999999999999E+307,$M$2:M1424)+1,"")</f>
        <v>1259</v>
      </c>
      <c r="N1425" s="31" t="e">
        <f>IF(AND(B1425=N$1),LOOKUP(9.99999999999999E+307,$N$2:N1424)+1,"")</f>
        <v>#REF!</v>
      </c>
      <c r="O1425" s="31" t="e">
        <f>IF(AND($B1425=O$1),LOOKUP(9.99999999999999E+307,$O$2:O1424)+1,"")</f>
        <v>#REF!</v>
      </c>
      <c r="P1425" s="31" t="e">
        <f>IF(AND($B1425=P$1),LOOKUP(9.99999999999999E+307,$P$2:P1424)+1,"")</f>
        <v>#REF!</v>
      </c>
      <c r="Q1425" s="31" t="e">
        <f>IF(AND($B1425=Q$1),LOOKUP(9.99999999999999E+307,$Q$2:Q1424)+1,"")</f>
        <v>#REF!</v>
      </c>
      <c r="R1425" s="31">
        <f>IF(AND($B1425=R$1),LOOKUP(9.99999999999999E+307,$R$2:R1424)+1,"")</f>
        <v>1259</v>
      </c>
      <c r="S1425" s="31">
        <f>IF(AND($B1425=S$1),LOOKUP(9.99999999999999E+307,$S$2:S1424)+1,"")</f>
        <v>1259</v>
      </c>
      <c r="T1425" s="265"/>
      <c r="U1425" s="265"/>
      <c r="V1425" s="265"/>
      <c r="AA1425" s="254" t="str">
        <f t="shared" si="160"/>
        <v/>
      </c>
      <c r="AB1425" s="254" t="str">
        <f t="shared" si="161"/>
        <v/>
      </c>
      <c r="AC1425" s="255">
        <f t="shared" si="157"/>
        <v>0</v>
      </c>
      <c r="AD1425" s="255">
        <f t="shared" si="158"/>
        <v>3836</v>
      </c>
      <c r="AE1425" s="256" t="str">
        <f t="shared" si="162"/>
        <v/>
      </c>
      <c r="AF1425" s="252" t="str">
        <f t="shared" si="156"/>
        <v>-</v>
      </c>
    </row>
    <row r="1426" spans="1:32" ht="20.149999999999999" customHeight="1" x14ac:dyDescent="0.75">
      <c r="A1426" s="31">
        <v>1424</v>
      </c>
      <c r="B1426" s="237"/>
      <c r="C1426" s="257"/>
      <c r="D1426" s="257"/>
      <c r="E1426" s="262"/>
      <c r="F1426" s="262"/>
      <c r="G1426" s="253" t="str">
        <f t="shared" si="159"/>
        <v/>
      </c>
      <c r="H1426" s="31" t="str">
        <f>IF(AND(B1426=H$1),LOOKUP(9.99999999999999E+307,$H$2:H1425)+1,"")</f>
        <v/>
      </c>
      <c r="I1426" s="31" t="str">
        <f>IF(AND(B1426=I$1),LOOKUP(9.99999999999999E+307,$I$2:I1425)+1,"")</f>
        <v/>
      </c>
      <c r="J1426" s="31">
        <f>IF(AND(B1426=J$1),LOOKUP(9.99999999999999E+307,$J$2:J1425)+1,"")</f>
        <v>1260</v>
      </c>
      <c r="K1426" s="31">
        <f>IF(AND(B1426=K$1),LOOKUP(9.99999999999999E+307,$K$2:K1425)+1,"")</f>
        <v>1260</v>
      </c>
      <c r="L1426" s="31">
        <f>IF(AND(B1426=L$1),LOOKUP(9.99999999999999E+307,$L$2:L1425)+1,"")</f>
        <v>1260</v>
      </c>
      <c r="M1426" s="31">
        <f>IF(AND(B1426=M$1),LOOKUP(9.99999999999999E+307,$M$2:M1425)+1,"")</f>
        <v>1260</v>
      </c>
      <c r="N1426" s="31" t="e">
        <f>IF(AND(B1426=N$1),LOOKUP(9.99999999999999E+307,$N$2:N1425)+1,"")</f>
        <v>#REF!</v>
      </c>
      <c r="O1426" s="31" t="e">
        <f>IF(AND($B1426=O$1),LOOKUP(9.99999999999999E+307,$O$2:O1425)+1,"")</f>
        <v>#REF!</v>
      </c>
      <c r="P1426" s="31" t="e">
        <f>IF(AND($B1426=P$1),LOOKUP(9.99999999999999E+307,$P$2:P1425)+1,"")</f>
        <v>#REF!</v>
      </c>
      <c r="Q1426" s="31" t="e">
        <f>IF(AND($B1426=Q$1),LOOKUP(9.99999999999999E+307,$Q$2:Q1425)+1,"")</f>
        <v>#REF!</v>
      </c>
      <c r="R1426" s="31">
        <f>IF(AND($B1426=R$1),LOOKUP(9.99999999999999E+307,$R$2:R1425)+1,"")</f>
        <v>1260</v>
      </c>
      <c r="S1426" s="31">
        <f>IF(AND($B1426=S$1),LOOKUP(9.99999999999999E+307,$S$2:S1425)+1,"")</f>
        <v>1260</v>
      </c>
      <c r="T1426" s="265"/>
      <c r="U1426" s="265"/>
      <c r="V1426" s="265"/>
      <c r="AA1426" s="254" t="str">
        <f t="shared" si="160"/>
        <v/>
      </c>
      <c r="AB1426" s="254" t="str">
        <f t="shared" si="161"/>
        <v/>
      </c>
      <c r="AC1426" s="255">
        <f t="shared" si="157"/>
        <v>0</v>
      </c>
      <c r="AD1426" s="255">
        <f t="shared" si="158"/>
        <v>3836</v>
      </c>
      <c r="AE1426" s="256" t="str">
        <f t="shared" si="162"/>
        <v/>
      </c>
      <c r="AF1426" s="252" t="str">
        <f t="shared" si="156"/>
        <v>-</v>
      </c>
    </row>
    <row r="1427" spans="1:32" ht="20.149999999999999" customHeight="1" x14ac:dyDescent="0.75">
      <c r="A1427" s="31">
        <v>1425</v>
      </c>
      <c r="B1427" s="237"/>
      <c r="C1427" s="257"/>
      <c r="D1427" s="257"/>
      <c r="E1427" s="262"/>
      <c r="F1427" s="262"/>
      <c r="G1427" s="253" t="str">
        <f t="shared" si="159"/>
        <v/>
      </c>
      <c r="H1427" s="31" t="str">
        <f>IF(AND(B1427=H$1),LOOKUP(9.99999999999999E+307,$H$2:H1426)+1,"")</f>
        <v/>
      </c>
      <c r="I1427" s="31" t="str">
        <f>IF(AND(B1427=I$1),LOOKUP(9.99999999999999E+307,$I$2:I1426)+1,"")</f>
        <v/>
      </c>
      <c r="J1427" s="31">
        <f>IF(AND(B1427=J$1),LOOKUP(9.99999999999999E+307,$J$2:J1426)+1,"")</f>
        <v>1261</v>
      </c>
      <c r="K1427" s="31">
        <f>IF(AND(B1427=K$1),LOOKUP(9.99999999999999E+307,$K$2:K1426)+1,"")</f>
        <v>1261</v>
      </c>
      <c r="L1427" s="31">
        <f>IF(AND(B1427=L$1),LOOKUP(9.99999999999999E+307,$L$2:L1426)+1,"")</f>
        <v>1261</v>
      </c>
      <c r="M1427" s="31">
        <f>IF(AND(B1427=M$1),LOOKUP(9.99999999999999E+307,$M$2:M1426)+1,"")</f>
        <v>1261</v>
      </c>
      <c r="N1427" s="31" t="e">
        <f>IF(AND(B1427=N$1),LOOKUP(9.99999999999999E+307,$N$2:N1426)+1,"")</f>
        <v>#REF!</v>
      </c>
      <c r="O1427" s="31" t="e">
        <f>IF(AND($B1427=O$1),LOOKUP(9.99999999999999E+307,$O$2:O1426)+1,"")</f>
        <v>#REF!</v>
      </c>
      <c r="P1427" s="31" t="e">
        <f>IF(AND($B1427=P$1),LOOKUP(9.99999999999999E+307,$P$2:P1426)+1,"")</f>
        <v>#REF!</v>
      </c>
      <c r="Q1427" s="31" t="e">
        <f>IF(AND($B1427=Q$1),LOOKUP(9.99999999999999E+307,$Q$2:Q1426)+1,"")</f>
        <v>#REF!</v>
      </c>
      <c r="R1427" s="31">
        <f>IF(AND($B1427=R$1),LOOKUP(9.99999999999999E+307,$R$2:R1426)+1,"")</f>
        <v>1261</v>
      </c>
      <c r="S1427" s="31">
        <f>IF(AND($B1427=S$1),LOOKUP(9.99999999999999E+307,$S$2:S1426)+1,"")</f>
        <v>1261</v>
      </c>
      <c r="T1427" s="265"/>
      <c r="U1427" s="265"/>
      <c r="V1427" s="265"/>
      <c r="AA1427" s="254" t="str">
        <f t="shared" si="160"/>
        <v/>
      </c>
      <c r="AB1427" s="254" t="str">
        <f t="shared" si="161"/>
        <v/>
      </c>
      <c r="AC1427" s="255">
        <f t="shared" si="157"/>
        <v>0</v>
      </c>
      <c r="AD1427" s="255">
        <f t="shared" si="158"/>
        <v>3836</v>
      </c>
      <c r="AE1427" s="256" t="str">
        <f t="shared" si="162"/>
        <v/>
      </c>
      <c r="AF1427" s="252" t="str">
        <f t="shared" si="156"/>
        <v>-</v>
      </c>
    </row>
    <row r="1428" spans="1:32" ht="20.149999999999999" customHeight="1" x14ac:dyDescent="0.75">
      <c r="A1428" s="31">
        <v>1426</v>
      </c>
      <c r="B1428" s="237"/>
      <c r="C1428" s="257"/>
      <c r="D1428" s="257"/>
      <c r="E1428" s="262"/>
      <c r="F1428" s="262"/>
      <c r="G1428" s="253" t="str">
        <f t="shared" si="159"/>
        <v/>
      </c>
      <c r="H1428" s="31" t="str">
        <f>IF(AND(B1428=H$1),LOOKUP(9.99999999999999E+307,$H$2:H1427)+1,"")</f>
        <v/>
      </c>
      <c r="I1428" s="31" t="str">
        <f>IF(AND(B1428=I$1),LOOKUP(9.99999999999999E+307,$I$2:I1427)+1,"")</f>
        <v/>
      </c>
      <c r="J1428" s="31">
        <f>IF(AND(B1428=J$1),LOOKUP(9.99999999999999E+307,$J$2:J1427)+1,"")</f>
        <v>1262</v>
      </c>
      <c r="K1428" s="31">
        <f>IF(AND(B1428=K$1),LOOKUP(9.99999999999999E+307,$K$2:K1427)+1,"")</f>
        <v>1262</v>
      </c>
      <c r="L1428" s="31">
        <f>IF(AND(B1428=L$1),LOOKUP(9.99999999999999E+307,$L$2:L1427)+1,"")</f>
        <v>1262</v>
      </c>
      <c r="M1428" s="31">
        <f>IF(AND(B1428=M$1),LOOKUP(9.99999999999999E+307,$M$2:M1427)+1,"")</f>
        <v>1262</v>
      </c>
      <c r="N1428" s="31" t="e">
        <f>IF(AND(B1428=N$1),LOOKUP(9.99999999999999E+307,$N$2:N1427)+1,"")</f>
        <v>#REF!</v>
      </c>
      <c r="O1428" s="31" t="e">
        <f>IF(AND($B1428=O$1),LOOKUP(9.99999999999999E+307,$O$2:O1427)+1,"")</f>
        <v>#REF!</v>
      </c>
      <c r="P1428" s="31" t="e">
        <f>IF(AND($B1428=P$1),LOOKUP(9.99999999999999E+307,$P$2:P1427)+1,"")</f>
        <v>#REF!</v>
      </c>
      <c r="Q1428" s="31" t="e">
        <f>IF(AND($B1428=Q$1),LOOKUP(9.99999999999999E+307,$Q$2:Q1427)+1,"")</f>
        <v>#REF!</v>
      </c>
      <c r="R1428" s="31">
        <f>IF(AND($B1428=R$1),LOOKUP(9.99999999999999E+307,$R$2:R1427)+1,"")</f>
        <v>1262</v>
      </c>
      <c r="S1428" s="31">
        <f>IF(AND($B1428=S$1),LOOKUP(9.99999999999999E+307,$S$2:S1427)+1,"")</f>
        <v>1262</v>
      </c>
      <c r="T1428" s="265"/>
      <c r="U1428" s="265"/>
      <c r="V1428" s="265"/>
      <c r="AA1428" s="254" t="str">
        <f t="shared" si="160"/>
        <v/>
      </c>
      <c r="AB1428" s="254" t="str">
        <f t="shared" si="161"/>
        <v/>
      </c>
      <c r="AC1428" s="255">
        <f t="shared" si="157"/>
        <v>0</v>
      </c>
      <c r="AD1428" s="255">
        <f t="shared" si="158"/>
        <v>3836</v>
      </c>
      <c r="AE1428" s="256" t="str">
        <f t="shared" si="162"/>
        <v/>
      </c>
      <c r="AF1428" s="252" t="str">
        <f t="shared" si="156"/>
        <v>-</v>
      </c>
    </row>
    <row r="1429" spans="1:32" ht="20.149999999999999" customHeight="1" x14ac:dyDescent="0.75">
      <c r="A1429" s="31">
        <v>1427</v>
      </c>
      <c r="B1429" s="237"/>
      <c r="C1429" s="257"/>
      <c r="D1429" s="257"/>
      <c r="E1429" s="262"/>
      <c r="F1429" s="262"/>
      <c r="G1429" s="253" t="str">
        <f t="shared" si="159"/>
        <v/>
      </c>
      <c r="H1429" s="31" t="str">
        <f>IF(AND(B1429=H$1),LOOKUP(9.99999999999999E+307,$H$2:H1428)+1,"")</f>
        <v/>
      </c>
      <c r="I1429" s="31" t="str">
        <f>IF(AND(B1429=I$1),LOOKUP(9.99999999999999E+307,$I$2:I1428)+1,"")</f>
        <v/>
      </c>
      <c r="J1429" s="31">
        <f>IF(AND(B1429=J$1),LOOKUP(9.99999999999999E+307,$J$2:J1428)+1,"")</f>
        <v>1263</v>
      </c>
      <c r="K1429" s="31">
        <f>IF(AND(B1429=K$1),LOOKUP(9.99999999999999E+307,$K$2:K1428)+1,"")</f>
        <v>1263</v>
      </c>
      <c r="L1429" s="31">
        <f>IF(AND(B1429=L$1),LOOKUP(9.99999999999999E+307,$L$2:L1428)+1,"")</f>
        <v>1263</v>
      </c>
      <c r="M1429" s="31">
        <f>IF(AND(B1429=M$1),LOOKUP(9.99999999999999E+307,$M$2:M1428)+1,"")</f>
        <v>1263</v>
      </c>
      <c r="N1429" s="31" t="e">
        <f>IF(AND(B1429=N$1),LOOKUP(9.99999999999999E+307,$N$2:N1428)+1,"")</f>
        <v>#REF!</v>
      </c>
      <c r="O1429" s="31" t="e">
        <f>IF(AND($B1429=O$1),LOOKUP(9.99999999999999E+307,$O$2:O1428)+1,"")</f>
        <v>#REF!</v>
      </c>
      <c r="P1429" s="31" t="e">
        <f>IF(AND($B1429=P$1),LOOKUP(9.99999999999999E+307,$P$2:P1428)+1,"")</f>
        <v>#REF!</v>
      </c>
      <c r="Q1429" s="31" t="e">
        <f>IF(AND($B1429=Q$1),LOOKUP(9.99999999999999E+307,$Q$2:Q1428)+1,"")</f>
        <v>#REF!</v>
      </c>
      <c r="R1429" s="31">
        <f>IF(AND($B1429=R$1),LOOKUP(9.99999999999999E+307,$R$2:R1428)+1,"")</f>
        <v>1263</v>
      </c>
      <c r="S1429" s="31">
        <f>IF(AND($B1429=S$1),LOOKUP(9.99999999999999E+307,$S$2:S1428)+1,"")</f>
        <v>1263</v>
      </c>
      <c r="T1429" s="265"/>
      <c r="U1429" s="265"/>
      <c r="V1429" s="265"/>
      <c r="AA1429" s="254" t="str">
        <f t="shared" si="160"/>
        <v/>
      </c>
      <c r="AB1429" s="254" t="str">
        <f t="shared" si="161"/>
        <v/>
      </c>
      <c r="AC1429" s="255">
        <f t="shared" si="157"/>
        <v>0</v>
      </c>
      <c r="AD1429" s="255">
        <f t="shared" si="158"/>
        <v>3836</v>
      </c>
      <c r="AE1429" s="256" t="str">
        <f t="shared" si="162"/>
        <v/>
      </c>
      <c r="AF1429" s="252" t="str">
        <f t="shared" si="156"/>
        <v>-</v>
      </c>
    </row>
    <row r="1430" spans="1:32" ht="20.149999999999999" customHeight="1" x14ac:dyDescent="0.75">
      <c r="A1430" s="31">
        <v>1428</v>
      </c>
      <c r="B1430" s="237"/>
      <c r="C1430" s="257"/>
      <c r="D1430" s="257"/>
      <c r="E1430" s="262"/>
      <c r="F1430" s="262"/>
      <c r="G1430" s="253" t="str">
        <f t="shared" si="159"/>
        <v/>
      </c>
      <c r="H1430" s="31" t="str">
        <f>IF(AND(B1430=H$1),LOOKUP(9.99999999999999E+307,$H$2:H1429)+1,"")</f>
        <v/>
      </c>
      <c r="I1430" s="31" t="str">
        <f>IF(AND(B1430=I$1),LOOKUP(9.99999999999999E+307,$I$2:I1429)+1,"")</f>
        <v/>
      </c>
      <c r="J1430" s="31">
        <f>IF(AND(B1430=J$1),LOOKUP(9.99999999999999E+307,$J$2:J1429)+1,"")</f>
        <v>1264</v>
      </c>
      <c r="K1430" s="31">
        <f>IF(AND(B1430=K$1),LOOKUP(9.99999999999999E+307,$K$2:K1429)+1,"")</f>
        <v>1264</v>
      </c>
      <c r="L1430" s="31">
        <f>IF(AND(B1430=L$1),LOOKUP(9.99999999999999E+307,$L$2:L1429)+1,"")</f>
        <v>1264</v>
      </c>
      <c r="M1430" s="31">
        <f>IF(AND(B1430=M$1),LOOKUP(9.99999999999999E+307,$M$2:M1429)+1,"")</f>
        <v>1264</v>
      </c>
      <c r="N1430" s="31" t="e">
        <f>IF(AND(B1430=N$1),LOOKUP(9.99999999999999E+307,$N$2:N1429)+1,"")</f>
        <v>#REF!</v>
      </c>
      <c r="O1430" s="31" t="e">
        <f>IF(AND($B1430=O$1),LOOKUP(9.99999999999999E+307,$O$2:O1429)+1,"")</f>
        <v>#REF!</v>
      </c>
      <c r="P1430" s="31" t="e">
        <f>IF(AND($B1430=P$1),LOOKUP(9.99999999999999E+307,$P$2:P1429)+1,"")</f>
        <v>#REF!</v>
      </c>
      <c r="Q1430" s="31" t="e">
        <f>IF(AND($B1430=Q$1),LOOKUP(9.99999999999999E+307,$Q$2:Q1429)+1,"")</f>
        <v>#REF!</v>
      </c>
      <c r="R1430" s="31">
        <f>IF(AND($B1430=R$1),LOOKUP(9.99999999999999E+307,$R$2:R1429)+1,"")</f>
        <v>1264</v>
      </c>
      <c r="S1430" s="31">
        <f>IF(AND($B1430=S$1),LOOKUP(9.99999999999999E+307,$S$2:S1429)+1,"")</f>
        <v>1264</v>
      </c>
      <c r="T1430" s="265"/>
      <c r="U1430" s="265"/>
      <c r="V1430" s="265"/>
      <c r="AA1430" s="254" t="str">
        <f t="shared" si="160"/>
        <v/>
      </c>
      <c r="AB1430" s="254" t="str">
        <f t="shared" si="161"/>
        <v/>
      </c>
      <c r="AC1430" s="255">
        <f t="shared" si="157"/>
        <v>0</v>
      </c>
      <c r="AD1430" s="255">
        <f t="shared" si="158"/>
        <v>3836</v>
      </c>
      <c r="AE1430" s="256" t="str">
        <f t="shared" si="162"/>
        <v/>
      </c>
      <c r="AF1430" s="252" t="str">
        <f t="shared" si="156"/>
        <v>-</v>
      </c>
    </row>
    <row r="1431" spans="1:32" ht="20.149999999999999" customHeight="1" x14ac:dyDescent="0.75">
      <c r="A1431" s="31">
        <v>1429</v>
      </c>
      <c r="B1431" s="237"/>
      <c r="C1431" s="257"/>
      <c r="D1431" s="257"/>
      <c r="E1431" s="262"/>
      <c r="F1431" s="262"/>
      <c r="G1431" s="253" t="str">
        <f t="shared" si="159"/>
        <v/>
      </c>
      <c r="H1431" s="31" t="str">
        <f>IF(AND(B1431=H$1),LOOKUP(9.99999999999999E+307,$H$2:H1430)+1,"")</f>
        <v/>
      </c>
      <c r="I1431" s="31" t="str">
        <f>IF(AND(B1431=I$1),LOOKUP(9.99999999999999E+307,$I$2:I1430)+1,"")</f>
        <v/>
      </c>
      <c r="J1431" s="31">
        <f>IF(AND(B1431=J$1),LOOKUP(9.99999999999999E+307,$J$2:J1430)+1,"")</f>
        <v>1265</v>
      </c>
      <c r="K1431" s="31">
        <f>IF(AND(B1431=K$1),LOOKUP(9.99999999999999E+307,$K$2:K1430)+1,"")</f>
        <v>1265</v>
      </c>
      <c r="L1431" s="31">
        <f>IF(AND(B1431=L$1),LOOKUP(9.99999999999999E+307,$L$2:L1430)+1,"")</f>
        <v>1265</v>
      </c>
      <c r="M1431" s="31">
        <f>IF(AND(B1431=M$1),LOOKUP(9.99999999999999E+307,$M$2:M1430)+1,"")</f>
        <v>1265</v>
      </c>
      <c r="N1431" s="31" t="e">
        <f>IF(AND(B1431=N$1),LOOKUP(9.99999999999999E+307,$N$2:N1430)+1,"")</f>
        <v>#REF!</v>
      </c>
      <c r="O1431" s="31" t="e">
        <f>IF(AND($B1431=O$1),LOOKUP(9.99999999999999E+307,$O$2:O1430)+1,"")</f>
        <v>#REF!</v>
      </c>
      <c r="P1431" s="31" t="e">
        <f>IF(AND($B1431=P$1),LOOKUP(9.99999999999999E+307,$P$2:P1430)+1,"")</f>
        <v>#REF!</v>
      </c>
      <c r="Q1431" s="31" t="e">
        <f>IF(AND($B1431=Q$1),LOOKUP(9.99999999999999E+307,$Q$2:Q1430)+1,"")</f>
        <v>#REF!</v>
      </c>
      <c r="R1431" s="31">
        <f>IF(AND($B1431=R$1),LOOKUP(9.99999999999999E+307,$R$2:R1430)+1,"")</f>
        <v>1265</v>
      </c>
      <c r="S1431" s="31">
        <f>IF(AND($B1431=S$1),LOOKUP(9.99999999999999E+307,$S$2:S1430)+1,"")</f>
        <v>1265</v>
      </c>
      <c r="T1431" s="265"/>
      <c r="U1431" s="265"/>
      <c r="V1431" s="265"/>
      <c r="AA1431" s="254" t="str">
        <f t="shared" si="160"/>
        <v/>
      </c>
      <c r="AB1431" s="254" t="str">
        <f t="shared" si="161"/>
        <v/>
      </c>
      <c r="AC1431" s="255">
        <f t="shared" si="157"/>
        <v>0</v>
      </c>
      <c r="AD1431" s="255">
        <f t="shared" si="158"/>
        <v>3836</v>
      </c>
      <c r="AE1431" s="256" t="str">
        <f t="shared" si="162"/>
        <v/>
      </c>
      <c r="AF1431" s="252" t="str">
        <f t="shared" si="156"/>
        <v>-</v>
      </c>
    </row>
    <row r="1432" spans="1:32" ht="20.149999999999999" customHeight="1" x14ac:dyDescent="0.75">
      <c r="A1432" s="31">
        <v>1430</v>
      </c>
      <c r="B1432" s="237"/>
      <c r="C1432" s="257"/>
      <c r="D1432" s="257"/>
      <c r="E1432" s="262"/>
      <c r="F1432" s="262"/>
      <c r="G1432" s="253" t="str">
        <f t="shared" si="159"/>
        <v/>
      </c>
      <c r="H1432" s="31" t="str">
        <f>IF(AND(B1432=H$1),LOOKUP(9.99999999999999E+307,$H$2:H1431)+1,"")</f>
        <v/>
      </c>
      <c r="I1432" s="31" t="str">
        <f>IF(AND(B1432=I$1),LOOKUP(9.99999999999999E+307,$I$2:I1431)+1,"")</f>
        <v/>
      </c>
      <c r="J1432" s="31">
        <f>IF(AND(B1432=J$1),LOOKUP(9.99999999999999E+307,$J$2:J1431)+1,"")</f>
        <v>1266</v>
      </c>
      <c r="K1432" s="31">
        <f>IF(AND(B1432=K$1),LOOKUP(9.99999999999999E+307,$K$2:K1431)+1,"")</f>
        <v>1266</v>
      </c>
      <c r="L1432" s="31">
        <f>IF(AND(B1432=L$1),LOOKUP(9.99999999999999E+307,$L$2:L1431)+1,"")</f>
        <v>1266</v>
      </c>
      <c r="M1432" s="31">
        <f>IF(AND(B1432=M$1),LOOKUP(9.99999999999999E+307,$M$2:M1431)+1,"")</f>
        <v>1266</v>
      </c>
      <c r="N1432" s="31" t="e">
        <f>IF(AND(B1432=N$1),LOOKUP(9.99999999999999E+307,$N$2:N1431)+1,"")</f>
        <v>#REF!</v>
      </c>
      <c r="O1432" s="31" t="e">
        <f>IF(AND($B1432=O$1),LOOKUP(9.99999999999999E+307,$O$2:O1431)+1,"")</f>
        <v>#REF!</v>
      </c>
      <c r="P1432" s="31" t="e">
        <f>IF(AND($B1432=P$1),LOOKUP(9.99999999999999E+307,$P$2:P1431)+1,"")</f>
        <v>#REF!</v>
      </c>
      <c r="Q1432" s="31" t="e">
        <f>IF(AND($B1432=Q$1),LOOKUP(9.99999999999999E+307,$Q$2:Q1431)+1,"")</f>
        <v>#REF!</v>
      </c>
      <c r="R1432" s="31">
        <f>IF(AND($B1432=R$1),LOOKUP(9.99999999999999E+307,$R$2:R1431)+1,"")</f>
        <v>1266</v>
      </c>
      <c r="S1432" s="31">
        <f>IF(AND($B1432=S$1),LOOKUP(9.99999999999999E+307,$S$2:S1431)+1,"")</f>
        <v>1266</v>
      </c>
      <c r="T1432" s="265"/>
      <c r="U1432" s="265"/>
      <c r="V1432" s="265"/>
      <c r="AA1432" s="254" t="str">
        <f t="shared" si="160"/>
        <v/>
      </c>
      <c r="AB1432" s="254" t="str">
        <f t="shared" si="161"/>
        <v/>
      </c>
      <c r="AC1432" s="255">
        <f t="shared" si="157"/>
        <v>0</v>
      </c>
      <c r="AD1432" s="255">
        <f t="shared" si="158"/>
        <v>3836</v>
      </c>
      <c r="AE1432" s="256" t="str">
        <f t="shared" si="162"/>
        <v/>
      </c>
      <c r="AF1432" s="252" t="str">
        <f t="shared" si="156"/>
        <v>-</v>
      </c>
    </row>
    <row r="1433" spans="1:32" ht="20.149999999999999" customHeight="1" x14ac:dyDescent="0.75">
      <c r="A1433" s="31">
        <v>1431</v>
      </c>
      <c r="B1433" s="237"/>
      <c r="C1433" s="257"/>
      <c r="D1433" s="257"/>
      <c r="E1433" s="262"/>
      <c r="F1433" s="262"/>
      <c r="G1433" s="253" t="str">
        <f t="shared" si="159"/>
        <v/>
      </c>
      <c r="H1433" s="31" t="str">
        <f>IF(AND(B1433=H$1),LOOKUP(9.99999999999999E+307,$H$2:H1432)+1,"")</f>
        <v/>
      </c>
      <c r="I1433" s="31" t="str">
        <f>IF(AND(B1433=I$1),LOOKUP(9.99999999999999E+307,$I$2:I1432)+1,"")</f>
        <v/>
      </c>
      <c r="J1433" s="31">
        <f>IF(AND(B1433=J$1),LOOKUP(9.99999999999999E+307,$J$2:J1432)+1,"")</f>
        <v>1267</v>
      </c>
      <c r="K1433" s="31">
        <f>IF(AND(B1433=K$1),LOOKUP(9.99999999999999E+307,$K$2:K1432)+1,"")</f>
        <v>1267</v>
      </c>
      <c r="L1433" s="31">
        <f>IF(AND(B1433=L$1),LOOKUP(9.99999999999999E+307,$L$2:L1432)+1,"")</f>
        <v>1267</v>
      </c>
      <c r="M1433" s="31">
        <f>IF(AND(B1433=M$1),LOOKUP(9.99999999999999E+307,$M$2:M1432)+1,"")</f>
        <v>1267</v>
      </c>
      <c r="N1433" s="31" t="e">
        <f>IF(AND(B1433=N$1),LOOKUP(9.99999999999999E+307,$N$2:N1432)+1,"")</f>
        <v>#REF!</v>
      </c>
      <c r="O1433" s="31" t="e">
        <f>IF(AND($B1433=O$1),LOOKUP(9.99999999999999E+307,$O$2:O1432)+1,"")</f>
        <v>#REF!</v>
      </c>
      <c r="P1433" s="31" t="e">
        <f>IF(AND($B1433=P$1),LOOKUP(9.99999999999999E+307,$P$2:P1432)+1,"")</f>
        <v>#REF!</v>
      </c>
      <c r="Q1433" s="31" t="e">
        <f>IF(AND($B1433=Q$1),LOOKUP(9.99999999999999E+307,$Q$2:Q1432)+1,"")</f>
        <v>#REF!</v>
      </c>
      <c r="R1433" s="31">
        <f>IF(AND($B1433=R$1),LOOKUP(9.99999999999999E+307,$R$2:R1432)+1,"")</f>
        <v>1267</v>
      </c>
      <c r="S1433" s="31">
        <f>IF(AND($B1433=S$1),LOOKUP(9.99999999999999E+307,$S$2:S1432)+1,"")</f>
        <v>1267</v>
      </c>
      <c r="T1433" s="265"/>
      <c r="U1433" s="265"/>
      <c r="V1433" s="265"/>
      <c r="AA1433" s="254" t="str">
        <f t="shared" si="160"/>
        <v/>
      </c>
      <c r="AB1433" s="254" t="str">
        <f t="shared" si="161"/>
        <v/>
      </c>
      <c r="AC1433" s="255">
        <f t="shared" si="157"/>
        <v>0</v>
      </c>
      <c r="AD1433" s="255">
        <f t="shared" si="158"/>
        <v>3836</v>
      </c>
      <c r="AE1433" s="256" t="str">
        <f t="shared" si="162"/>
        <v/>
      </c>
      <c r="AF1433" s="252" t="str">
        <f t="shared" si="156"/>
        <v>-</v>
      </c>
    </row>
    <row r="1434" spans="1:32" ht="20.149999999999999" customHeight="1" x14ac:dyDescent="0.75">
      <c r="A1434" s="31">
        <v>1432</v>
      </c>
      <c r="B1434" s="237"/>
      <c r="C1434" s="257"/>
      <c r="D1434" s="257"/>
      <c r="E1434" s="262"/>
      <c r="F1434" s="262"/>
      <c r="G1434" s="253" t="str">
        <f t="shared" si="159"/>
        <v/>
      </c>
      <c r="H1434" s="31" t="str">
        <f>IF(AND(B1434=H$1),LOOKUP(9.99999999999999E+307,$H$2:H1433)+1,"")</f>
        <v/>
      </c>
      <c r="I1434" s="31" t="str">
        <f>IF(AND(B1434=I$1),LOOKUP(9.99999999999999E+307,$I$2:I1433)+1,"")</f>
        <v/>
      </c>
      <c r="J1434" s="31">
        <f>IF(AND(B1434=J$1),LOOKUP(9.99999999999999E+307,$J$2:J1433)+1,"")</f>
        <v>1268</v>
      </c>
      <c r="K1434" s="31">
        <f>IF(AND(B1434=K$1),LOOKUP(9.99999999999999E+307,$K$2:K1433)+1,"")</f>
        <v>1268</v>
      </c>
      <c r="L1434" s="31">
        <f>IF(AND(B1434=L$1),LOOKUP(9.99999999999999E+307,$L$2:L1433)+1,"")</f>
        <v>1268</v>
      </c>
      <c r="M1434" s="31">
        <f>IF(AND(B1434=M$1),LOOKUP(9.99999999999999E+307,$M$2:M1433)+1,"")</f>
        <v>1268</v>
      </c>
      <c r="N1434" s="31" t="e">
        <f>IF(AND(B1434=N$1),LOOKUP(9.99999999999999E+307,$N$2:N1433)+1,"")</f>
        <v>#REF!</v>
      </c>
      <c r="O1434" s="31" t="e">
        <f>IF(AND($B1434=O$1),LOOKUP(9.99999999999999E+307,$O$2:O1433)+1,"")</f>
        <v>#REF!</v>
      </c>
      <c r="P1434" s="31" t="e">
        <f>IF(AND($B1434=P$1),LOOKUP(9.99999999999999E+307,$P$2:P1433)+1,"")</f>
        <v>#REF!</v>
      </c>
      <c r="Q1434" s="31" t="e">
        <f>IF(AND($B1434=Q$1),LOOKUP(9.99999999999999E+307,$Q$2:Q1433)+1,"")</f>
        <v>#REF!</v>
      </c>
      <c r="R1434" s="31">
        <f>IF(AND($B1434=R$1),LOOKUP(9.99999999999999E+307,$R$2:R1433)+1,"")</f>
        <v>1268</v>
      </c>
      <c r="S1434" s="31">
        <f>IF(AND($B1434=S$1),LOOKUP(9.99999999999999E+307,$S$2:S1433)+1,"")</f>
        <v>1268</v>
      </c>
      <c r="T1434" s="265"/>
      <c r="U1434" s="265"/>
      <c r="V1434" s="265"/>
      <c r="AA1434" s="254" t="str">
        <f t="shared" si="160"/>
        <v/>
      </c>
      <c r="AB1434" s="254" t="str">
        <f t="shared" si="161"/>
        <v/>
      </c>
      <c r="AC1434" s="255">
        <f t="shared" si="157"/>
        <v>0</v>
      </c>
      <c r="AD1434" s="255">
        <f t="shared" si="158"/>
        <v>3836</v>
      </c>
      <c r="AE1434" s="256" t="str">
        <f t="shared" si="162"/>
        <v/>
      </c>
      <c r="AF1434" s="252" t="str">
        <f t="shared" si="156"/>
        <v>-</v>
      </c>
    </row>
    <row r="1435" spans="1:32" ht="20.149999999999999" customHeight="1" x14ac:dyDescent="0.75">
      <c r="A1435" s="31">
        <v>1433</v>
      </c>
      <c r="B1435" s="237"/>
      <c r="C1435" s="257"/>
      <c r="D1435" s="257"/>
      <c r="E1435" s="262"/>
      <c r="F1435" s="262"/>
      <c r="G1435" s="253" t="str">
        <f t="shared" si="159"/>
        <v/>
      </c>
      <c r="H1435" s="31" t="str">
        <f>IF(AND(B1435=H$1),LOOKUP(9.99999999999999E+307,$H$2:H1434)+1,"")</f>
        <v/>
      </c>
      <c r="I1435" s="31" t="str">
        <f>IF(AND(B1435=I$1),LOOKUP(9.99999999999999E+307,$I$2:I1434)+1,"")</f>
        <v/>
      </c>
      <c r="J1435" s="31">
        <f>IF(AND(B1435=J$1),LOOKUP(9.99999999999999E+307,$J$2:J1434)+1,"")</f>
        <v>1269</v>
      </c>
      <c r="K1435" s="31">
        <f>IF(AND(B1435=K$1),LOOKUP(9.99999999999999E+307,$K$2:K1434)+1,"")</f>
        <v>1269</v>
      </c>
      <c r="L1435" s="31">
        <f>IF(AND(B1435=L$1),LOOKUP(9.99999999999999E+307,$L$2:L1434)+1,"")</f>
        <v>1269</v>
      </c>
      <c r="M1435" s="31">
        <f>IF(AND(B1435=M$1),LOOKUP(9.99999999999999E+307,$M$2:M1434)+1,"")</f>
        <v>1269</v>
      </c>
      <c r="N1435" s="31" t="e">
        <f>IF(AND(B1435=N$1),LOOKUP(9.99999999999999E+307,$N$2:N1434)+1,"")</f>
        <v>#REF!</v>
      </c>
      <c r="O1435" s="31" t="e">
        <f>IF(AND($B1435=O$1),LOOKUP(9.99999999999999E+307,$O$2:O1434)+1,"")</f>
        <v>#REF!</v>
      </c>
      <c r="P1435" s="31" t="e">
        <f>IF(AND($B1435=P$1),LOOKUP(9.99999999999999E+307,$P$2:P1434)+1,"")</f>
        <v>#REF!</v>
      </c>
      <c r="Q1435" s="31" t="e">
        <f>IF(AND($B1435=Q$1),LOOKUP(9.99999999999999E+307,$Q$2:Q1434)+1,"")</f>
        <v>#REF!</v>
      </c>
      <c r="R1435" s="31">
        <f>IF(AND($B1435=R$1),LOOKUP(9.99999999999999E+307,$R$2:R1434)+1,"")</f>
        <v>1269</v>
      </c>
      <c r="S1435" s="31">
        <f>IF(AND($B1435=S$1),LOOKUP(9.99999999999999E+307,$S$2:S1434)+1,"")</f>
        <v>1269</v>
      </c>
      <c r="T1435" s="265"/>
      <c r="U1435" s="265"/>
      <c r="V1435" s="265"/>
      <c r="AA1435" s="254" t="str">
        <f t="shared" si="160"/>
        <v/>
      </c>
      <c r="AB1435" s="254" t="str">
        <f t="shared" si="161"/>
        <v/>
      </c>
      <c r="AC1435" s="255">
        <f t="shared" si="157"/>
        <v>0</v>
      </c>
      <c r="AD1435" s="255">
        <f t="shared" si="158"/>
        <v>3836</v>
      </c>
      <c r="AE1435" s="256" t="str">
        <f t="shared" si="162"/>
        <v/>
      </c>
      <c r="AF1435" s="252" t="str">
        <f t="shared" si="156"/>
        <v>-</v>
      </c>
    </row>
    <row r="1436" spans="1:32" ht="20.149999999999999" customHeight="1" x14ac:dyDescent="0.75">
      <c r="A1436" s="31">
        <v>1434</v>
      </c>
      <c r="B1436" s="237"/>
      <c r="C1436" s="257"/>
      <c r="D1436" s="257"/>
      <c r="E1436" s="262"/>
      <c r="F1436" s="262"/>
      <c r="G1436" s="253" t="str">
        <f t="shared" si="159"/>
        <v/>
      </c>
      <c r="H1436" s="31" t="str">
        <f>IF(AND(B1436=H$1),LOOKUP(9.99999999999999E+307,$H$2:H1435)+1,"")</f>
        <v/>
      </c>
      <c r="I1436" s="31" t="str">
        <f>IF(AND(B1436=I$1),LOOKUP(9.99999999999999E+307,$I$2:I1435)+1,"")</f>
        <v/>
      </c>
      <c r="J1436" s="31">
        <f>IF(AND(B1436=J$1),LOOKUP(9.99999999999999E+307,$J$2:J1435)+1,"")</f>
        <v>1270</v>
      </c>
      <c r="K1436" s="31">
        <f>IF(AND(B1436=K$1),LOOKUP(9.99999999999999E+307,$K$2:K1435)+1,"")</f>
        <v>1270</v>
      </c>
      <c r="L1436" s="31">
        <f>IF(AND(B1436=L$1),LOOKUP(9.99999999999999E+307,$L$2:L1435)+1,"")</f>
        <v>1270</v>
      </c>
      <c r="M1436" s="31">
        <f>IF(AND(B1436=M$1),LOOKUP(9.99999999999999E+307,$M$2:M1435)+1,"")</f>
        <v>1270</v>
      </c>
      <c r="N1436" s="31" t="e">
        <f>IF(AND(B1436=N$1),LOOKUP(9.99999999999999E+307,$N$2:N1435)+1,"")</f>
        <v>#REF!</v>
      </c>
      <c r="O1436" s="31" t="e">
        <f>IF(AND($B1436=O$1),LOOKUP(9.99999999999999E+307,$O$2:O1435)+1,"")</f>
        <v>#REF!</v>
      </c>
      <c r="P1436" s="31" t="e">
        <f>IF(AND($B1436=P$1),LOOKUP(9.99999999999999E+307,$P$2:P1435)+1,"")</f>
        <v>#REF!</v>
      </c>
      <c r="Q1436" s="31" t="e">
        <f>IF(AND($B1436=Q$1),LOOKUP(9.99999999999999E+307,$Q$2:Q1435)+1,"")</f>
        <v>#REF!</v>
      </c>
      <c r="R1436" s="31">
        <f>IF(AND($B1436=R$1),LOOKUP(9.99999999999999E+307,$R$2:R1435)+1,"")</f>
        <v>1270</v>
      </c>
      <c r="S1436" s="31">
        <f>IF(AND($B1436=S$1),LOOKUP(9.99999999999999E+307,$S$2:S1435)+1,"")</f>
        <v>1270</v>
      </c>
      <c r="T1436" s="265"/>
      <c r="U1436" s="265"/>
      <c r="V1436" s="265"/>
      <c r="AA1436" s="254" t="str">
        <f t="shared" si="160"/>
        <v/>
      </c>
      <c r="AB1436" s="254" t="str">
        <f t="shared" si="161"/>
        <v/>
      </c>
      <c r="AC1436" s="255">
        <f t="shared" si="157"/>
        <v>0</v>
      </c>
      <c r="AD1436" s="255">
        <f t="shared" si="158"/>
        <v>3836</v>
      </c>
      <c r="AE1436" s="256" t="str">
        <f t="shared" si="162"/>
        <v/>
      </c>
      <c r="AF1436" s="252" t="str">
        <f t="shared" si="156"/>
        <v>-</v>
      </c>
    </row>
    <row r="1437" spans="1:32" ht="20.149999999999999" customHeight="1" x14ac:dyDescent="0.75">
      <c r="A1437" s="31">
        <v>1435</v>
      </c>
      <c r="B1437" s="237"/>
      <c r="C1437" s="257"/>
      <c r="D1437" s="257"/>
      <c r="E1437" s="262"/>
      <c r="F1437" s="262"/>
      <c r="G1437" s="253" t="str">
        <f t="shared" si="159"/>
        <v/>
      </c>
      <c r="H1437" s="31" t="str">
        <f>IF(AND(B1437=H$1),LOOKUP(9.99999999999999E+307,$H$2:H1436)+1,"")</f>
        <v/>
      </c>
      <c r="I1437" s="31" t="str">
        <f>IF(AND(B1437=I$1),LOOKUP(9.99999999999999E+307,$I$2:I1436)+1,"")</f>
        <v/>
      </c>
      <c r="J1437" s="31">
        <f>IF(AND(B1437=J$1),LOOKUP(9.99999999999999E+307,$J$2:J1436)+1,"")</f>
        <v>1271</v>
      </c>
      <c r="K1437" s="31">
        <f>IF(AND(B1437=K$1),LOOKUP(9.99999999999999E+307,$K$2:K1436)+1,"")</f>
        <v>1271</v>
      </c>
      <c r="L1437" s="31">
        <f>IF(AND(B1437=L$1),LOOKUP(9.99999999999999E+307,$L$2:L1436)+1,"")</f>
        <v>1271</v>
      </c>
      <c r="M1437" s="31">
        <f>IF(AND(B1437=M$1),LOOKUP(9.99999999999999E+307,$M$2:M1436)+1,"")</f>
        <v>1271</v>
      </c>
      <c r="N1437" s="31" t="e">
        <f>IF(AND(B1437=N$1),LOOKUP(9.99999999999999E+307,$N$2:N1436)+1,"")</f>
        <v>#REF!</v>
      </c>
      <c r="O1437" s="31" t="e">
        <f>IF(AND($B1437=O$1),LOOKUP(9.99999999999999E+307,$O$2:O1436)+1,"")</f>
        <v>#REF!</v>
      </c>
      <c r="P1437" s="31" t="e">
        <f>IF(AND($B1437=P$1),LOOKUP(9.99999999999999E+307,$P$2:P1436)+1,"")</f>
        <v>#REF!</v>
      </c>
      <c r="Q1437" s="31" t="e">
        <f>IF(AND($B1437=Q$1),LOOKUP(9.99999999999999E+307,$Q$2:Q1436)+1,"")</f>
        <v>#REF!</v>
      </c>
      <c r="R1437" s="31">
        <f>IF(AND($B1437=R$1),LOOKUP(9.99999999999999E+307,$R$2:R1436)+1,"")</f>
        <v>1271</v>
      </c>
      <c r="S1437" s="31">
        <f>IF(AND($B1437=S$1),LOOKUP(9.99999999999999E+307,$S$2:S1436)+1,"")</f>
        <v>1271</v>
      </c>
      <c r="T1437" s="265"/>
      <c r="U1437" s="265"/>
      <c r="V1437" s="265"/>
      <c r="AA1437" s="254" t="str">
        <f t="shared" si="160"/>
        <v/>
      </c>
      <c r="AB1437" s="254" t="str">
        <f t="shared" si="161"/>
        <v/>
      </c>
      <c r="AC1437" s="255">
        <f t="shared" si="157"/>
        <v>0</v>
      </c>
      <c r="AD1437" s="255">
        <f t="shared" si="158"/>
        <v>3836</v>
      </c>
      <c r="AE1437" s="256" t="str">
        <f t="shared" si="162"/>
        <v/>
      </c>
      <c r="AF1437" s="252" t="str">
        <f t="shared" si="156"/>
        <v>-</v>
      </c>
    </row>
    <row r="1438" spans="1:32" ht="20.149999999999999" customHeight="1" x14ac:dyDescent="0.75">
      <c r="A1438" s="31">
        <v>1436</v>
      </c>
      <c r="B1438" s="237"/>
      <c r="C1438" s="257"/>
      <c r="D1438" s="257"/>
      <c r="E1438" s="262"/>
      <c r="F1438" s="262"/>
      <c r="G1438" s="253" t="str">
        <f t="shared" si="159"/>
        <v/>
      </c>
      <c r="H1438" s="31" t="str">
        <f>IF(AND(B1438=H$1),LOOKUP(9.99999999999999E+307,$H$2:H1437)+1,"")</f>
        <v/>
      </c>
      <c r="I1438" s="31" t="str">
        <f>IF(AND(B1438=I$1),LOOKUP(9.99999999999999E+307,$I$2:I1437)+1,"")</f>
        <v/>
      </c>
      <c r="J1438" s="31">
        <f>IF(AND(B1438=J$1),LOOKUP(9.99999999999999E+307,$J$2:J1437)+1,"")</f>
        <v>1272</v>
      </c>
      <c r="K1438" s="31">
        <f>IF(AND(B1438=K$1),LOOKUP(9.99999999999999E+307,$K$2:K1437)+1,"")</f>
        <v>1272</v>
      </c>
      <c r="L1438" s="31">
        <f>IF(AND(B1438=L$1),LOOKUP(9.99999999999999E+307,$L$2:L1437)+1,"")</f>
        <v>1272</v>
      </c>
      <c r="M1438" s="31">
        <f>IF(AND(B1438=M$1),LOOKUP(9.99999999999999E+307,$M$2:M1437)+1,"")</f>
        <v>1272</v>
      </c>
      <c r="N1438" s="31" t="e">
        <f>IF(AND(B1438=N$1),LOOKUP(9.99999999999999E+307,$N$2:N1437)+1,"")</f>
        <v>#REF!</v>
      </c>
      <c r="O1438" s="31" t="e">
        <f>IF(AND($B1438=O$1),LOOKUP(9.99999999999999E+307,$O$2:O1437)+1,"")</f>
        <v>#REF!</v>
      </c>
      <c r="P1438" s="31" t="e">
        <f>IF(AND($B1438=P$1),LOOKUP(9.99999999999999E+307,$P$2:P1437)+1,"")</f>
        <v>#REF!</v>
      </c>
      <c r="Q1438" s="31" t="e">
        <f>IF(AND($B1438=Q$1),LOOKUP(9.99999999999999E+307,$Q$2:Q1437)+1,"")</f>
        <v>#REF!</v>
      </c>
      <c r="R1438" s="31">
        <f>IF(AND($B1438=R$1),LOOKUP(9.99999999999999E+307,$R$2:R1437)+1,"")</f>
        <v>1272</v>
      </c>
      <c r="S1438" s="31">
        <f>IF(AND($B1438=S$1),LOOKUP(9.99999999999999E+307,$S$2:S1437)+1,"")</f>
        <v>1272</v>
      </c>
      <c r="T1438" s="265"/>
      <c r="U1438" s="265"/>
      <c r="V1438" s="265"/>
      <c r="AA1438" s="254" t="str">
        <f t="shared" si="160"/>
        <v/>
      </c>
      <c r="AB1438" s="254" t="str">
        <f t="shared" si="161"/>
        <v/>
      </c>
      <c r="AC1438" s="255">
        <f t="shared" si="157"/>
        <v>0</v>
      </c>
      <c r="AD1438" s="255">
        <f t="shared" si="158"/>
        <v>3836</v>
      </c>
      <c r="AE1438" s="256" t="str">
        <f t="shared" si="162"/>
        <v/>
      </c>
      <c r="AF1438" s="252" t="str">
        <f t="shared" si="156"/>
        <v>-</v>
      </c>
    </row>
    <row r="1439" spans="1:32" ht="20.149999999999999" customHeight="1" x14ac:dyDescent="0.75">
      <c r="A1439" s="31">
        <v>1437</v>
      </c>
      <c r="B1439" s="237"/>
      <c r="C1439" s="257"/>
      <c r="D1439" s="257"/>
      <c r="E1439" s="262"/>
      <c r="F1439" s="262"/>
      <c r="G1439" s="253" t="str">
        <f t="shared" si="159"/>
        <v/>
      </c>
      <c r="H1439" s="31" t="str">
        <f>IF(AND(B1439=H$1),LOOKUP(9.99999999999999E+307,$H$2:H1438)+1,"")</f>
        <v/>
      </c>
      <c r="I1439" s="31" t="str">
        <f>IF(AND(B1439=I$1),LOOKUP(9.99999999999999E+307,$I$2:I1438)+1,"")</f>
        <v/>
      </c>
      <c r="J1439" s="31">
        <f>IF(AND(B1439=J$1),LOOKUP(9.99999999999999E+307,$J$2:J1438)+1,"")</f>
        <v>1273</v>
      </c>
      <c r="K1439" s="31">
        <f>IF(AND(B1439=K$1),LOOKUP(9.99999999999999E+307,$K$2:K1438)+1,"")</f>
        <v>1273</v>
      </c>
      <c r="L1439" s="31">
        <f>IF(AND(B1439=L$1),LOOKUP(9.99999999999999E+307,$L$2:L1438)+1,"")</f>
        <v>1273</v>
      </c>
      <c r="M1439" s="31">
        <f>IF(AND(B1439=M$1),LOOKUP(9.99999999999999E+307,$M$2:M1438)+1,"")</f>
        <v>1273</v>
      </c>
      <c r="N1439" s="31" t="e">
        <f>IF(AND(B1439=N$1),LOOKUP(9.99999999999999E+307,$N$2:N1438)+1,"")</f>
        <v>#REF!</v>
      </c>
      <c r="O1439" s="31" t="e">
        <f>IF(AND($B1439=O$1),LOOKUP(9.99999999999999E+307,$O$2:O1438)+1,"")</f>
        <v>#REF!</v>
      </c>
      <c r="P1439" s="31" t="e">
        <f>IF(AND($B1439=P$1),LOOKUP(9.99999999999999E+307,$P$2:P1438)+1,"")</f>
        <v>#REF!</v>
      </c>
      <c r="Q1439" s="31" t="e">
        <f>IF(AND($B1439=Q$1),LOOKUP(9.99999999999999E+307,$Q$2:Q1438)+1,"")</f>
        <v>#REF!</v>
      </c>
      <c r="R1439" s="31">
        <f>IF(AND($B1439=R$1),LOOKUP(9.99999999999999E+307,$R$2:R1438)+1,"")</f>
        <v>1273</v>
      </c>
      <c r="S1439" s="31">
        <f>IF(AND($B1439=S$1),LOOKUP(9.99999999999999E+307,$S$2:S1438)+1,"")</f>
        <v>1273</v>
      </c>
      <c r="T1439" s="265"/>
      <c r="U1439" s="265"/>
      <c r="V1439" s="265"/>
      <c r="AA1439" s="254" t="str">
        <f t="shared" si="160"/>
        <v/>
      </c>
      <c r="AB1439" s="254" t="str">
        <f t="shared" si="161"/>
        <v/>
      </c>
      <c r="AC1439" s="255">
        <f t="shared" si="157"/>
        <v>0</v>
      </c>
      <c r="AD1439" s="255">
        <f t="shared" si="158"/>
        <v>3836</v>
      </c>
      <c r="AE1439" s="256" t="str">
        <f t="shared" si="162"/>
        <v/>
      </c>
      <c r="AF1439" s="252" t="str">
        <f t="shared" si="156"/>
        <v>-</v>
      </c>
    </row>
    <row r="1440" spans="1:32" ht="20.149999999999999" customHeight="1" x14ac:dyDescent="0.75">
      <c r="A1440" s="31">
        <v>1438</v>
      </c>
      <c r="B1440" s="237"/>
      <c r="C1440" s="257"/>
      <c r="D1440" s="257"/>
      <c r="E1440" s="262"/>
      <c r="F1440" s="262"/>
      <c r="G1440" s="253" t="str">
        <f t="shared" si="159"/>
        <v/>
      </c>
      <c r="H1440" s="31" t="str">
        <f>IF(AND(B1440=H$1),LOOKUP(9.99999999999999E+307,$H$2:H1439)+1,"")</f>
        <v/>
      </c>
      <c r="I1440" s="31" t="str">
        <f>IF(AND(B1440=I$1),LOOKUP(9.99999999999999E+307,$I$2:I1439)+1,"")</f>
        <v/>
      </c>
      <c r="J1440" s="31">
        <f>IF(AND(B1440=J$1),LOOKUP(9.99999999999999E+307,$J$2:J1439)+1,"")</f>
        <v>1274</v>
      </c>
      <c r="K1440" s="31">
        <f>IF(AND(B1440=K$1),LOOKUP(9.99999999999999E+307,$K$2:K1439)+1,"")</f>
        <v>1274</v>
      </c>
      <c r="L1440" s="31">
        <f>IF(AND(B1440=L$1),LOOKUP(9.99999999999999E+307,$L$2:L1439)+1,"")</f>
        <v>1274</v>
      </c>
      <c r="M1440" s="31">
        <f>IF(AND(B1440=M$1),LOOKUP(9.99999999999999E+307,$M$2:M1439)+1,"")</f>
        <v>1274</v>
      </c>
      <c r="N1440" s="31" t="e">
        <f>IF(AND(B1440=N$1),LOOKUP(9.99999999999999E+307,$N$2:N1439)+1,"")</f>
        <v>#REF!</v>
      </c>
      <c r="O1440" s="31" t="e">
        <f>IF(AND($B1440=O$1),LOOKUP(9.99999999999999E+307,$O$2:O1439)+1,"")</f>
        <v>#REF!</v>
      </c>
      <c r="P1440" s="31" t="e">
        <f>IF(AND($B1440=P$1),LOOKUP(9.99999999999999E+307,$P$2:P1439)+1,"")</f>
        <v>#REF!</v>
      </c>
      <c r="Q1440" s="31" t="e">
        <f>IF(AND($B1440=Q$1),LOOKUP(9.99999999999999E+307,$Q$2:Q1439)+1,"")</f>
        <v>#REF!</v>
      </c>
      <c r="R1440" s="31">
        <f>IF(AND($B1440=R$1),LOOKUP(9.99999999999999E+307,$R$2:R1439)+1,"")</f>
        <v>1274</v>
      </c>
      <c r="S1440" s="31">
        <f>IF(AND($B1440=S$1),LOOKUP(9.99999999999999E+307,$S$2:S1439)+1,"")</f>
        <v>1274</v>
      </c>
      <c r="T1440" s="265"/>
      <c r="U1440" s="265"/>
      <c r="V1440" s="265"/>
      <c r="AA1440" s="254" t="str">
        <f t="shared" si="160"/>
        <v/>
      </c>
      <c r="AB1440" s="254" t="str">
        <f t="shared" si="161"/>
        <v/>
      </c>
      <c r="AC1440" s="255">
        <f t="shared" si="157"/>
        <v>0</v>
      </c>
      <c r="AD1440" s="255">
        <f t="shared" si="158"/>
        <v>3836</v>
      </c>
      <c r="AE1440" s="256" t="str">
        <f t="shared" si="162"/>
        <v/>
      </c>
      <c r="AF1440" s="252" t="str">
        <f t="shared" si="156"/>
        <v>-</v>
      </c>
    </row>
    <row r="1441" spans="1:32" ht="20.149999999999999" customHeight="1" x14ac:dyDescent="0.75">
      <c r="A1441" s="31">
        <v>1439</v>
      </c>
      <c r="B1441" s="237"/>
      <c r="C1441" s="257"/>
      <c r="D1441" s="257"/>
      <c r="E1441" s="262"/>
      <c r="F1441" s="262"/>
      <c r="G1441" s="253" t="str">
        <f t="shared" si="159"/>
        <v/>
      </c>
      <c r="H1441" s="31" t="str">
        <f>IF(AND(B1441=H$1),LOOKUP(9.99999999999999E+307,$H$2:H1440)+1,"")</f>
        <v/>
      </c>
      <c r="I1441" s="31" t="str">
        <f>IF(AND(B1441=I$1),LOOKUP(9.99999999999999E+307,$I$2:I1440)+1,"")</f>
        <v/>
      </c>
      <c r="J1441" s="31">
        <f>IF(AND(B1441=J$1),LOOKUP(9.99999999999999E+307,$J$2:J1440)+1,"")</f>
        <v>1275</v>
      </c>
      <c r="K1441" s="31">
        <f>IF(AND(B1441=K$1),LOOKUP(9.99999999999999E+307,$K$2:K1440)+1,"")</f>
        <v>1275</v>
      </c>
      <c r="L1441" s="31">
        <f>IF(AND(B1441=L$1),LOOKUP(9.99999999999999E+307,$L$2:L1440)+1,"")</f>
        <v>1275</v>
      </c>
      <c r="M1441" s="31">
        <f>IF(AND(B1441=M$1),LOOKUP(9.99999999999999E+307,$M$2:M1440)+1,"")</f>
        <v>1275</v>
      </c>
      <c r="N1441" s="31" t="e">
        <f>IF(AND(B1441=N$1),LOOKUP(9.99999999999999E+307,$N$2:N1440)+1,"")</f>
        <v>#REF!</v>
      </c>
      <c r="O1441" s="31" t="e">
        <f>IF(AND($B1441=O$1),LOOKUP(9.99999999999999E+307,$O$2:O1440)+1,"")</f>
        <v>#REF!</v>
      </c>
      <c r="P1441" s="31" t="e">
        <f>IF(AND($B1441=P$1),LOOKUP(9.99999999999999E+307,$P$2:P1440)+1,"")</f>
        <v>#REF!</v>
      </c>
      <c r="Q1441" s="31" t="e">
        <f>IF(AND($B1441=Q$1),LOOKUP(9.99999999999999E+307,$Q$2:Q1440)+1,"")</f>
        <v>#REF!</v>
      </c>
      <c r="R1441" s="31">
        <f>IF(AND($B1441=R$1),LOOKUP(9.99999999999999E+307,$R$2:R1440)+1,"")</f>
        <v>1275</v>
      </c>
      <c r="S1441" s="31">
        <f>IF(AND($B1441=S$1),LOOKUP(9.99999999999999E+307,$S$2:S1440)+1,"")</f>
        <v>1275</v>
      </c>
      <c r="T1441" s="265"/>
      <c r="U1441" s="265"/>
      <c r="V1441" s="265"/>
      <c r="AA1441" s="254" t="str">
        <f t="shared" si="160"/>
        <v/>
      </c>
      <c r="AB1441" s="254" t="str">
        <f t="shared" si="161"/>
        <v/>
      </c>
      <c r="AC1441" s="255">
        <f t="shared" si="157"/>
        <v>0</v>
      </c>
      <c r="AD1441" s="255">
        <f t="shared" si="158"/>
        <v>3836</v>
      </c>
      <c r="AE1441" s="256" t="str">
        <f t="shared" si="162"/>
        <v/>
      </c>
      <c r="AF1441" s="252" t="str">
        <f t="shared" si="156"/>
        <v>-</v>
      </c>
    </row>
    <row r="1442" spans="1:32" ht="20.149999999999999" customHeight="1" x14ac:dyDescent="0.75">
      <c r="A1442" s="31">
        <v>1440</v>
      </c>
      <c r="B1442" s="237"/>
      <c r="C1442" s="257"/>
      <c r="D1442" s="257"/>
      <c r="E1442" s="262"/>
      <c r="F1442" s="262"/>
      <c r="G1442" s="253" t="str">
        <f t="shared" si="159"/>
        <v/>
      </c>
      <c r="H1442" s="31" t="str">
        <f>IF(AND(B1442=H$1),LOOKUP(9.99999999999999E+307,$H$2:H1441)+1,"")</f>
        <v/>
      </c>
      <c r="I1442" s="31" t="str">
        <f>IF(AND(B1442=I$1),LOOKUP(9.99999999999999E+307,$I$2:I1441)+1,"")</f>
        <v/>
      </c>
      <c r="J1442" s="31">
        <f>IF(AND(B1442=J$1),LOOKUP(9.99999999999999E+307,$J$2:J1441)+1,"")</f>
        <v>1276</v>
      </c>
      <c r="K1442" s="31">
        <f>IF(AND(B1442=K$1),LOOKUP(9.99999999999999E+307,$K$2:K1441)+1,"")</f>
        <v>1276</v>
      </c>
      <c r="L1442" s="31">
        <f>IF(AND(B1442=L$1),LOOKUP(9.99999999999999E+307,$L$2:L1441)+1,"")</f>
        <v>1276</v>
      </c>
      <c r="M1442" s="31">
        <f>IF(AND(B1442=M$1),LOOKUP(9.99999999999999E+307,$M$2:M1441)+1,"")</f>
        <v>1276</v>
      </c>
      <c r="N1442" s="31" t="e">
        <f>IF(AND(B1442=N$1),LOOKUP(9.99999999999999E+307,$N$2:N1441)+1,"")</f>
        <v>#REF!</v>
      </c>
      <c r="O1442" s="31" t="e">
        <f>IF(AND($B1442=O$1),LOOKUP(9.99999999999999E+307,$O$2:O1441)+1,"")</f>
        <v>#REF!</v>
      </c>
      <c r="P1442" s="31" t="e">
        <f>IF(AND($B1442=P$1),LOOKUP(9.99999999999999E+307,$P$2:P1441)+1,"")</f>
        <v>#REF!</v>
      </c>
      <c r="Q1442" s="31" t="e">
        <f>IF(AND($B1442=Q$1),LOOKUP(9.99999999999999E+307,$Q$2:Q1441)+1,"")</f>
        <v>#REF!</v>
      </c>
      <c r="R1442" s="31">
        <f>IF(AND($B1442=R$1),LOOKUP(9.99999999999999E+307,$R$2:R1441)+1,"")</f>
        <v>1276</v>
      </c>
      <c r="S1442" s="31">
        <f>IF(AND($B1442=S$1),LOOKUP(9.99999999999999E+307,$S$2:S1441)+1,"")</f>
        <v>1276</v>
      </c>
      <c r="T1442" s="265"/>
      <c r="U1442" s="265"/>
      <c r="V1442" s="265"/>
      <c r="AA1442" s="254" t="str">
        <f t="shared" si="160"/>
        <v/>
      </c>
      <c r="AB1442" s="254" t="str">
        <f t="shared" si="161"/>
        <v/>
      </c>
      <c r="AC1442" s="255">
        <f t="shared" si="157"/>
        <v>0</v>
      </c>
      <c r="AD1442" s="255">
        <f t="shared" si="158"/>
        <v>3836</v>
      </c>
      <c r="AE1442" s="256" t="str">
        <f t="shared" si="162"/>
        <v/>
      </c>
      <c r="AF1442" s="252" t="str">
        <f t="shared" si="156"/>
        <v>-</v>
      </c>
    </row>
    <row r="1443" spans="1:32" ht="20.149999999999999" customHeight="1" x14ac:dyDescent="0.75">
      <c r="A1443" s="31">
        <v>1441</v>
      </c>
      <c r="B1443" s="237"/>
      <c r="C1443" s="257"/>
      <c r="D1443" s="257"/>
      <c r="E1443" s="262"/>
      <c r="F1443" s="262"/>
      <c r="G1443" s="253" t="str">
        <f t="shared" si="159"/>
        <v/>
      </c>
      <c r="H1443" s="31" t="str">
        <f>IF(AND(B1443=H$1),LOOKUP(9.99999999999999E+307,$H$2:H1442)+1,"")</f>
        <v/>
      </c>
      <c r="I1443" s="31" t="str">
        <f>IF(AND(B1443=I$1),LOOKUP(9.99999999999999E+307,$I$2:I1442)+1,"")</f>
        <v/>
      </c>
      <c r="J1443" s="31">
        <f>IF(AND(B1443=J$1),LOOKUP(9.99999999999999E+307,$J$2:J1442)+1,"")</f>
        <v>1277</v>
      </c>
      <c r="K1443" s="31">
        <f>IF(AND(B1443=K$1),LOOKUP(9.99999999999999E+307,$K$2:K1442)+1,"")</f>
        <v>1277</v>
      </c>
      <c r="L1443" s="31">
        <f>IF(AND(B1443=L$1),LOOKUP(9.99999999999999E+307,$L$2:L1442)+1,"")</f>
        <v>1277</v>
      </c>
      <c r="M1443" s="31">
        <f>IF(AND(B1443=M$1),LOOKUP(9.99999999999999E+307,$M$2:M1442)+1,"")</f>
        <v>1277</v>
      </c>
      <c r="N1443" s="31" t="e">
        <f>IF(AND(B1443=N$1),LOOKUP(9.99999999999999E+307,$N$2:N1442)+1,"")</f>
        <v>#REF!</v>
      </c>
      <c r="O1443" s="31" t="e">
        <f>IF(AND($B1443=O$1),LOOKUP(9.99999999999999E+307,$O$2:O1442)+1,"")</f>
        <v>#REF!</v>
      </c>
      <c r="P1443" s="31" t="e">
        <f>IF(AND($B1443=P$1),LOOKUP(9.99999999999999E+307,$P$2:P1442)+1,"")</f>
        <v>#REF!</v>
      </c>
      <c r="Q1443" s="31" t="e">
        <f>IF(AND($B1443=Q$1),LOOKUP(9.99999999999999E+307,$Q$2:Q1442)+1,"")</f>
        <v>#REF!</v>
      </c>
      <c r="R1443" s="31">
        <f>IF(AND($B1443=R$1),LOOKUP(9.99999999999999E+307,$R$2:R1442)+1,"")</f>
        <v>1277</v>
      </c>
      <c r="S1443" s="31">
        <f>IF(AND($B1443=S$1),LOOKUP(9.99999999999999E+307,$S$2:S1442)+1,"")</f>
        <v>1277</v>
      </c>
      <c r="T1443" s="265"/>
      <c r="U1443" s="265"/>
      <c r="V1443" s="265"/>
      <c r="AA1443" s="254" t="str">
        <f t="shared" si="160"/>
        <v/>
      </c>
      <c r="AB1443" s="254" t="str">
        <f t="shared" si="161"/>
        <v/>
      </c>
      <c r="AC1443" s="255">
        <f t="shared" si="157"/>
        <v>0</v>
      </c>
      <c r="AD1443" s="255">
        <f t="shared" si="158"/>
        <v>3836</v>
      </c>
      <c r="AE1443" s="256" t="str">
        <f t="shared" si="162"/>
        <v/>
      </c>
      <c r="AF1443" s="252" t="str">
        <f t="shared" si="156"/>
        <v>-</v>
      </c>
    </row>
    <row r="1444" spans="1:32" ht="20.149999999999999" customHeight="1" x14ac:dyDescent="0.75">
      <c r="A1444" s="31">
        <v>1442</v>
      </c>
      <c r="B1444" s="237"/>
      <c r="C1444" s="257"/>
      <c r="D1444" s="257"/>
      <c r="E1444" s="262"/>
      <c r="F1444" s="262"/>
      <c r="G1444" s="253" t="str">
        <f t="shared" si="159"/>
        <v/>
      </c>
      <c r="H1444" s="31" t="str">
        <f>IF(AND(B1444=H$1),LOOKUP(9.99999999999999E+307,$H$2:H1443)+1,"")</f>
        <v/>
      </c>
      <c r="I1444" s="31" t="str">
        <f>IF(AND(B1444=I$1),LOOKUP(9.99999999999999E+307,$I$2:I1443)+1,"")</f>
        <v/>
      </c>
      <c r="J1444" s="31">
        <f>IF(AND(B1444=J$1),LOOKUP(9.99999999999999E+307,$J$2:J1443)+1,"")</f>
        <v>1278</v>
      </c>
      <c r="K1444" s="31">
        <f>IF(AND(B1444=K$1),LOOKUP(9.99999999999999E+307,$K$2:K1443)+1,"")</f>
        <v>1278</v>
      </c>
      <c r="L1444" s="31">
        <f>IF(AND(B1444=L$1),LOOKUP(9.99999999999999E+307,$L$2:L1443)+1,"")</f>
        <v>1278</v>
      </c>
      <c r="M1444" s="31">
        <f>IF(AND(B1444=M$1),LOOKUP(9.99999999999999E+307,$M$2:M1443)+1,"")</f>
        <v>1278</v>
      </c>
      <c r="N1444" s="31" t="e">
        <f>IF(AND(B1444=N$1),LOOKUP(9.99999999999999E+307,$N$2:N1443)+1,"")</f>
        <v>#REF!</v>
      </c>
      <c r="O1444" s="31" t="e">
        <f>IF(AND($B1444=O$1),LOOKUP(9.99999999999999E+307,$O$2:O1443)+1,"")</f>
        <v>#REF!</v>
      </c>
      <c r="P1444" s="31" t="e">
        <f>IF(AND($B1444=P$1),LOOKUP(9.99999999999999E+307,$P$2:P1443)+1,"")</f>
        <v>#REF!</v>
      </c>
      <c r="Q1444" s="31" t="e">
        <f>IF(AND($B1444=Q$1),LOOKUP(9.99999999999999E+307,$Q$2:Q1443)+1,"")</f>
        <v>#REF!</v>
      </c>
      <c r="R1444" s="31">
        <f>IF(AND($B1444=R$1),LOOKUP(9.99999999999999E+307,$R$2:R1443)+1,"")</f>
        <v>1278</v>
      </c>
      <c r="S1444" s="31">
        <f>IF(AND($B1444=S$1),LOOKUP(9.99999999999999E+307,$S$2:S1443)+1,"")</f>
        <v>1278</v>
      </c>
      <c r="T1444" s="265"/>
      <c r="U1444" s="265"/>
      <c r="V1444" s="265"/>
      <c r="AA1444" s="254" t="str">
        <f t="shared" si="160"/>
        <v/>
      </c>
      <c r="AB1444" s="254" t="str">
        <f t="shared" si="161"/>
        <v/>
      </c>
      <c r="AC1444" s="255">
        <f t="shared" si="157"/>
        <v>0</v>
      </c>
      <c r="AD1444" s="255">
        <f t="shared" si="158"/>
        <v>3836</v>
      </c>
      <c r="AE1444" s="256" t="str">
        <f t="shared" si="162"/>
        <v/>
      </c>
      <c r="AF1444" s="252" t="str">
        <f t="shared" si="156"/>
        <v>-</v>
      </c>
    </row>
    <row r="1445" spans="1:32" ht="20.149999999999999" customHeight="1" x14ac:dyDescent="0.75">
      <c r="A1445" s="31">
        <v>1443</v>
      </c>
      <c r="B1445" s="237"/>
      <c r="C1445" s="257"/>
      <c r="D1445" s="257"/>
      <c r="E1445" s="262"/>
      <c r="F1445" s="262"/>
      <c r="G1445" s="253" t="str">
        <f t="shared" si="159"/>
        <v/>
      </c>
      <c r="H1445" s="31" t="str">
        <f>IF(AND(B1445=H$1),LOOKUP(9.99999999999999E+307,$H$2:H1444)+1,"")</f>
        <v/>
      </c>
      <c r="I1445" s="31" t="str">
        <f>IF(AND(B1445=I$1),LOOKUP(9.99999999999999E+307,$I$2:I1444)+1,"")</f>
        <v/>
      </c>
      <c r="J1445" s="31">
        <f>IF(AND(B1445=J$1),LOOKUP(9.99999999999999E+307,$J$2:J1444)+1,"")</f>
        <v>1279</v>
      </c>
      <c r="K1445" s="31">
        <f>IF(AND(B1445=K$1),LOOKUP(9.99999999999999E+307,$K$2:K1444)+1,"")</f>
        <v>1279</v>
      </c>
      <c r="L1445" s="31">
        <f>IF(AND(B1445=L$1),LOOKUP(9.99999999999999E+307,$L$2:L1444)+1,"")</f>
        <v>1279</v>
      </c>
      <c r="M1445" s="31">
        <f>IF(AND(B1445=M$1),LOOKUP(9.99999999999999E+307,$M$2:M1444)+1,"")</f>
        <v>1279</v>
      </c>
      <c r="N1445" s="31" t="e">
        <f>IF(AND(B1445=N$1),LOOKUP(9.99999999999999E+307,$N$2:N1444)+1,"")</f>
        <v>#REF!</v>
      </c>
      <c r="O1445" s="31" t="e">
        <f>IF(AND($B1445=O$1),LOOKUP(9.99999999999999E+307,$O$2:O1444)+1,"")</f>
        <v>#REF!</v>
      </c>
      <c r="P1445" s="31" t="e">
        <f>IF(AND($B1445=P$1),LOOKUP(9.99999999999999E+307,$P$2:P1444)+1,"")</f>
        <v>#REF!</v>
      </c>
      <c r="Q1445" s="31" t="e">
        <f>IF(AND($B1445=Q$1),LOOKUP(9.99999999999999E+307,$Q$2:Q1444)+1,"")</f>
        <v>#REF!</v>
      </c>
      <c r="R1445" s="31">
        <f>IF(AND($B1445=R$1),LOOKUP(9.99999999999999E+307,$R$2:R1444)+1,"")</f>
        <v>1279</v>
      </c>
      <c r="S1445" s="31">
        <f>IF(AND($B1445=S$1),LOOKUP(9.99999999999999E+307,$S$2:S1444)+1,"")</f>
        <v>1279</v>
      </c>
      <c r="T1445" s="265"/>
      <c r="U1445" s="265"/>
      <c r="V1445" s="265"/>
      <c r="AA1445" s="254" t="str">
        <f t="shared" si="160"/>
        <v/>
      </c>
      <c r="AB1445" s="254" t="str">
        <f t="shared" si="161"/>
        <v/>
      </c>
      <c r="AC1445" s="255">
        <f t="shared" si="157"/>
        <v>0</v>
      </c>
      <c r="AD1445" s="255">
        <f t="shared" si="158"/>
        <v>3836</v>
      </c>
      <c r="AE1445" s="256" t="str">
        <f t="shared" si="162"/>
        <v/>
      </c>
      <c r="AF1445" s="252" t="str">
        <f t="shared" si="156"/>
        <v>-</v>
      </c>
    </row>
    <row r="1446" spans="1:32" ht="20.149999999999999" customHeight="1" x14ac:dyDescent="0.75">
      <c r="A1446" s="31">
        <v>1444</v>
      </c>
      <c r="B1446" s="237"/>
      <c r="C1446" s="257"/>
      <c r="D1446" s="257"/>
      <c r="E1446" s="262"/>
      <c r="F1446" s="262"/>
      <c r="G1446" s="253" t="str">
        <f t="shared" si="159"/>
        <v/>
      </c>
      <c r="H1446" s="31" t="str">
        <f>IF(AND(B1446=H$1),LOOKUP(9.99999999999999E+307,$H$2:H1445)+1,"")</f>
        <v/>
      </c>
      <c r="I1446" s="31" t="str">
        <f>IF(AND(B1446=I$1),LOOKUP(9.99999999999999E+307,$I$2:I1445)+1,"")</f>
        <v/>
      </c>
      <c r="J1446" s="31">
        <f>IF(AND(B1446=J$1),LOOKUP(9.99999999999999E+307,$J$2:J1445)+1,"")</f>
        <v>1280</v>
      </c>
      <c r="K1446" s="31">
        <f>IF(AND(B1446=K$1),LOOKUP(9.99999999999999E+307,$K$2:K1445)+1,"")</f>
        <v>1280</v>
      </c>
      <c r="L1446" s="31">
        <f>IF(AND(B1446=L$1),LOOKUP(9.99999999999999E+307,$L$2:L1445)+1,"")</f>
        <v>1280</v>
      </c>
      <c r="M1446" s="31">
        <f>IF(AND(B1446=M$1),LOOKUP(9.99999999999999E+307,$M$2:M1445)+1,"")</f>
        <v>1280</v>
      </c>
      <c r="N1446" s="31" t="e">
        <f>IF(AND(B1446=N$1),LOOKUP(9.99999999999999E+307,$N$2:N1445)+1,"")</f>
        <v>#REF!</v>
      </c>
      <c r="O1446" s="31" t="e">
        <f>IF(AND($B1446=O$1),LOOKUP(9.99999999999999E+307,$O$2:O1445)+1,"")</f>
        <v>#REF!</v>
      </c>
      <c r="P1446" s="31" t="e">
        <f>IF(AND($B1446=P$1),LOOKUP(9.99999999999999E+307,$P$2:P1445)+1,"")</f>
        <v>#REF!</v>
      </c>
      <c r="Q1446" s="31" t="e">
        <f>IF(AND($B1446=Q$1),LOOKUP(9.99999999999999E+307,$Q$2:Q1445)+1,"")</f>
        <v>#REF!</v>
      </c>
      <c r="R1446" s="31">
        <f>IF(AND($B1446=R$1),LOOKUP(9.99999999999999E+307,$R$2:R1445)+1,"")</f>
        <v>1280</v>
      </c>
      <c r="S1446" s="31">
        <f>IF(AND($B1446=S$1),LOOKUP(9.99999999999999E+307,$S$2:S1445)+1,"")</f>
        <v>1280</v>
      </c>
      <c r="T1446" s="265"/>
      <c r="U1446" s="265"/>
      <c r="V1446" s="265"/>
      <c r="AA1446" s="254" t="str">
        <f t="shared" si="160"/>
        <v/>
      </c>
      <c r="AB1446" s="254" t="str">
        <f t="shared" si="161"/>
        <v/>
      </c>
      <c r="AC1446" s="255">
        <f t="shared" si="157"/>
        <v>0</v>
      </c>
      <c r="AD1446" s="255">
        <f t="shared" si="158"/>
        <v>3836</v>
      </c>
      <c r="AE1446" s="256" t="str">
        <f t="shared" si="162"/>
        <v/>
      </c>
      <c r="AF1446" s="252" t="str">
        <f t="shared" si="156"/>
        <v>-</v>
      </c>
    </row>
    <row r="1447" spans="1:32" ht="20.149999999999999" customHeight="1" x14ac:dyDescent="0.75">
      <c r="A1447" s="31">
        <v>1445</v>
      </c>
      <c r="B1447" s="237"/>
      <c r="C1447" s="257"/>
      <c r="D1447" s="257"/>
      <c r="E1447" s="262"/>
      <c r="F1447" s="262"/>
      <c r="G1447" s="253" t="str">
        <f t="shared" si="159"/>
        <v/>
      </c>
      <c r="H1447" s="31" t="str">
        <f>IF(AND(B1447=H$1),LOOKUP(9.99999999999999E+307,$H$2:H1446)+1,"")</f>
        <v/>
      </c>
      <c r="I1447" s="31" t="str">
        <f>IF(AND(B1447=I$1),LOOKUP(9.99999999999999E+307,$I$2:I1446)+1,"")</f>
        <v/>
      </c>
      <c r="J1447" s="31">
        <f>IF(AND(B1447=J$1),LOOKUP(9.99999999999999E+307,$J$2:J1446)+1,"")</f>
        <v>1281</v>
      </c>
      <c r="K1447" s="31">
        <f>IF(AND(B1447=K$1),LOOKUP(9.99999999999999E+307,$K$2:K1446)+1,"")</f>
        <v>1281</v>
      </c>
      <c r="L1447" s="31">
        <f>IF(AND(B1447=L$1),LOOKUP(9.99999999999999E+307,$L$2:L1446)+1,"")</f>
        <v>1281</v>
      </c>
      <c r="M1447" s="31">
        <f>IF(AND(B1447=M$1),LOOKUP(9.99999999999999E+307,$M$2:M1446)+1,"")</f>
        <v>1281</v>
      </c>
      <c r="N1447" s="31" t="e">
        <f>IF(AND(B1447=N$1),LOOKUP(9.99999999999999E+307,$N$2:N1446)+1,"")</f>
        <v>#REF!</v>
      </c>
      <c r="O1447" s="31" t="e">
        <f>IF(AND($B1447=O$1),LOOKUP(9.99999999999999E+307,$O$2:O1446)+1,"")</f>
        <v>#REF!</v>
      </c>
      <c r="P1447" s="31" t="e">
        <f>IF(AND($B1447=P$1),LOOKUP(9.99999999999999E+307,$P$2:P1446)+1,"")</f>
        <v>#REF!</v>
      </c>
      <c r="Q1447" s="31" t="e">
        <f>IF(AND($B1447=Q$1),LOOKUP(9.99999999999999E+307,$Q$2:Q1446)+1,"")</f>
        <v>#REF!</v>
      </c>
      <c r="R1447" s="31">
        <f>IF(AND($B1447=R$1),LOOKUP(9.99999999999999E+307,$R$2:R1446)+1,"")</f>
        <v>1281</v>
      </c>
      <c r="S1447" s="31">
        <f>IF(AND($B1447=S$1),LOOKUP(9.99999999999999E+307,$S$2:S1446)+1,"")</f>
        <v>1281</v>
      </c>
      <c r="T1447" s="265"/>
      <c r="U1447" s="265"/>
      <c r="V1447" s="265"/>
      <c r="AA1447" s="254" t="str">
        <f t="shared" si="160"/>
        <v/>
      </c>
      <c r="AB1447" s="254" t="str">
        <f t="shared" si="161"/>
        <v/>
      </c>
      <c r="AC1447" s="255">
        <f t="shared" si="157"/>
        <v>0</v>
      </c>
      <c r="AD1447" s="255">
        <f t="shared" si="158"/>
        <v>3836</v>
      </c>
      <c r="AE1447" s="256" t="str">
        <f t="shared" si="162"/>
        <v/>
      </c>
      <c r="AF1447" s="252" t="str">
        <f t="shared" si="156"/>
        <v>-</v>
      </c>
    </row>
    <row r="1448" spans="1:32" ht="20.149999999999999" customHeight="1" x14ac:dyDescent="0.75">
      <c r="A1448" s="31">
        <v>1446</v>
      </c>
      <c r="B1448" s="237"/>
      <c r="C1448" s="257"/>
      <c r="D1448" s="257"/>
      <c r="E1448" s="262"/>
      <c r="F1448" s="262"/>
      <c r="G1448" s="253" t="str">
        <f t="shared" si="159"/>
        <v/>
      </c>
      <c r="H1448" s="31" t="str">
        <f>IF(AND(B1448=H$1),LOOKUP(9.99999999999999E+307,$H$2:H1447)+1,"")</f>
        <v/>
      </c>
      <c r="I1448" s="31" t="str">
        <f>IF(AND(B1448=I$1),LOOKUP(9.99999999999999E+307,$I$2:I1447)+1,"")</f>
        <v/>
      </c>
      <c r="J1448" s="31">
        <f>IF(AND(B1448=J$1),LOOKUP(9.99999999999999E+307,$J$2:J1447)+1,"")</f>
        <v>1282</v>
      </c>
      <c r="K1448" s="31">
        <f>IF(AND(B1448=K$1),LOOKUP(9.99999999999999E+307,$K$2:K1447)+1,"")</f>
        <v>1282</v>
      </c>
      <c r="L1448" s="31">
        <f>IF(AND(B1448=L$1),LOOKUP(9.99999999999999E+307,$L$2:L1447)+1,"")</f>
        <v>1282</v>
      </c>
      <c r="M1448" s="31">
        <f>IF(AND(B1448=M$1),LOOKUP(9.99999999999999E+307,$M$2:M1447)+1,"")</f>
        <v>1282</v>
      </c>
      <c r="N1448" s="31" t="e">
        <f>IF(AND(B1448=N$1),LOOKUP(9.99999999999999E+307,$N$2:N1447)+1,"")</f>
        <v>#REF!</v>
      </c>
      <c r="O1448" s="31" t="e">
        <f>IF(AND($B1448=O$1),LOOKUP(9.99999999999999E+307,$O$2:O1447)+1,"")</f>
        <v>#REF!</v>
      </c>
      <c r="P1448" s="31" t="e">
        <f>IF(AND($B1448=P$1),LOOKUP(9.99999999999999E+307,$P$2:P1447)+1,"")</f>
        <v>#REF!</v>
      </c>
      <c r="Q1448" s="31" t="e">
        <f>IF(AND($B1448=Q$1),LOOKUP(9.99999999999999E+307,$Q$2:Q1447)+1,"")</f>
        <v>#REF!</v>
      </c>
      <c r="R1448" s="31">
        <f>IF(AND($B1448=R$1),LOOKUP(9.99999999999999E+307,$R$2:R1447)+1,"")</f>
        <v>1282</v>
      </c>
      <c r="S1448" s="31">
        <f>IF(AND($B1448=S$1),LOOKUP(9.99999999999999E+307,$S$2:S1447)+1,"")</f>
        <v>1282</v>
      </c>
      <c r="T1448" s="265"/>
      <c r="U1448" s="265"/>
      <c r="V1448" s="265"/>
      <c r="AA1448" s="254" t="str">
        <f t="shared" si="160"/>
        <v/>
      </c>
      <c r="AB1448" s="254" t="str">
        <f t="shared" si="161"/>
        <v/>
      </c>
      <c r="AC1448" s="255">
        <f t="shared" si="157"/>
        <v>0</v>
      </c>
      <c r="AD1448" s="255">
        <f t="shared" si="158"/>
        <v>3836</v>
      </c>
      <c r="AE1448" s="256" t="str">
        <f t="shared" si="162"/>
        <v/>
      </c>
      <c r="AF1448" s="252" t="str">
        <f t="shared" si="156"/>
        <v>-</v>
      </c>
    </row>
    <row r="1449" spans="1:32" ht="20.149999999999999" customHeight="1" x14ac:dyDescent="0.75">
      <c r="A1449" s="31">
        <v>1447</v>
      </c>
      <c r="B1449" s="237"/>
      <c r="C1449" s="257"/>
      <c r="D1449" s="257"/>
      <c r="E1449" s="262"/>
      <c r="F1449" s="262"/>
      <c r="G1449" s="253" t="str">
        <f t="shared" si="159"/>
        <v/>
      </c>
      <c r="H1449" s="31" t="str">
        <f>IF(AND(B1449=H$1),LOOKUP(9.99999999999999E+307,$H$2:H1448)+1,"")</f>
        <v/>
      </c>
      <c r="I1449" s="31" t="str">
        <f>IF(AND(B1449=I$1),LOOKUP(9.99999999999999E+307,$I$2:I1448)+1,"")</f>
        <v/>
      </c>
      <c r="J1449" s="31">
        <f>IF(AND(B1449=J$1),LOOKUP(9.99999999999999E+307,$J$2:J1448)+1,"")</f>
        <v>1283</v>
      </c>
      <c r="K1449" s="31">
        <f>IF(AND(B1449=K$1),LOOKUP(9.99999999999999E+307,$K$2:K1448)+1,"")</f>
        <v>1283</v>
      </c>
      <c r="L1449" s="31">
        <f>IF(AND(B1449=L$1),LOOKUP(9.99999999999999E+307,$L$2:L1448)+1,"")</f>
        <v>1283</v>
      </c>
      <c r="M1449" s="31">
        <f>IF(AND(B1449=M$1),LOOKUP(9.99999999999999E+307,$M$2:M1448)+1,"")</f>
        <v>1283</v>
      </c>
      <c r="N1449" s="31" t="e">
        <f>IF(AND(B1449=N$1),LOOKUP(9.99999999999999E+307,$N$2:N1448)+1,"")</f>
        <v>#REF!</v>
      </c>
      <c r="O1449" s="31" t="e">
        <f>IF(AND($B1449=O$1),LOOKUP(9.99999999999999E+307,$O$2:O1448)+1,"")</f>
        <v>#REF!</v>
      </c>
      <c r="P1449" s="31" t="e">
        <f>IF(AND($B1449=P$1),LOOKUP(9.99999999999999E+307,$P$2:P1448)+1,"")</f>
        <v>#REF!</v>
      </c>
      <c r="Q1449" s="31" t="e">
        <f>IF(AND($B1449=Q$1),LOOKUP(9.99999999999999E+307,$Q$2:Q1448)+1,"")</f>
        <v>#REF!</v>
      </c>
      <c r="R1449" s="31">
        <f>IF(AND($B1449=R$1),LOOKUP(9.99999999999999E+307,$R$2:R1448)+1,"")</f>
        <v>1283</v>
      </c>
      <c r="S1449" s="31">
        <f>IF(AND($B1449=S$1),LOOKUP(9.99999999999999E+307,$S$2:S1448)+1,"")</f>
        <v>1283</v>
      </c>
      <c r="T1449" s="265"/>
      <c r="U1449" s="265"/>
      <c r="V1449" s="265"/>
      <c r="AA1449" s="254" t="str">
        <f t="shared" si="160"/>
        <v/>
      </c>
      <c r="AB1449" s="254" t="str">
        <f t="shared" si="161"/>
        <v/>
      </c>
      <c r="AC1449" s="255">
        <f t="shared" si="157"/>
        <v>0</v>
      </c>
      <c r="AD1449" s="255">
        <f t="shared" si="158"/>
        <v>3836</v>
      </c>
      <c r="AE1449" s="256" t="str">
        <f t="shared" si="162"/>
        <v/>
      </c>
      <c r="AF1449" s="252" t="str">
        <f t="shared" si="156"/>
        <v>-</v>
      </c>
    </row>
    <row r="1450" spans="1:32" ht="20.149999999999999" customHeight="1" x14ac:dyDescent="0.75">
      <c r="A1450" s="31">
        <v>1448</v>
      </c>
      <c r="B1450" s="237"/>
      <c r="C1450" s="257"/>
      <c r="D1450" s="257"/>
      <c r="E1450" s="262"/>
      <c r="F1450" s="262"/>
      <c r="G1450" s="253" t="str">
        <f t="shared" si="159"/>
        <v/>
      </c>
      <c r="H1450" s="31" t="str">
        <f>IF(AND(B1450=H$1),LOOKUP(9.99999999999999E+307,$H$2:H1449)+1,"")</f>
        <v/>
      </c>
      <c r="I1450" s="31" t="str">
        <f>IF(AND(B1450=I$1),LOOKUP(9.99999999999999E+307,$I$2:I1449)+1,"")</f>
        <v/>
      </c>
      <c r="J1450" s="31">
        <f>IF(AND(B1450=J$1),LOOKUP(9.99999999999999E+307,$J$2:J1449)+1,"")</f>
        <v>1284</v>
      </c>
      <c r="K1450" s="31">
        <f>IF(AND(B1450=K$1),LOOKUP(9.99999999999999E+307,$K$2:K1449)+1,"")</f>
        <v>1284</v>
      </c>
      <c r="L1450" s="31">
        <f>IF(AND(B1450=L$1),LOOKUP(9.99999999999999E+307,$L$2:L1449)+1,"")</f>
        <v>1284</v>
      </c>
      <c r="M1450" s="31">
        <f>IF(AND(B1450=M$1),LOOKUP(9.99999999999999E+307,$M$2:M1449)+1,"")</f>
        <v>1284</v>
      </c>
      <c r="N1450" s="31" t="e">
        <f>IF(AND(B1450=N$1),LOOKUP(9.99999999999999E+307,$N$2:N1449)+1,"")</f>
        <v>#REF!</v>
      </c>
      <c r="O1450" s="31" t="e">
        <f>IF(AND($B1450=O$1),LOOKUP(9.99999999999999E+307,$O$2:O1449)+1,"")</f>
        <v>#REF!</v>
      </c>
      <c r="P1450" s="31" t="e">
        <f>IF(AND($B1450=P$1),LOOKUP(9.99999999999999E+307,$P$2:P1449)+1,"")</f>
        <v>#REF!</v>
      </c>
      <c r="Q1450" s="31" t="e">
        <f>IF(AND($B1450=Q$1),LOOKUP(9.99999999999999E+307,$Q$2:Q1449)+1,"")</f>
        <v>#REF!</v>
      </c>
      <c r="R1450" s="31">
        <f>IF(AND($B1450=R$1),LOOKUP(9.99999999999999E+307,$R$2:R1449)+1,"")</f>
        <v>1284</v>
      </c>
      <c r="S1450" s="31">
        <f>IF(AND($B1450=S$1),LOOKUP(9.99999999999999E+307,$S$2:S1449)+1,"")</f>
        <v>1284</v>
      </c>
      <c r="T1450" s="265"/>
      <c r="U1450" s="265"/>
      <c r="V1450" s="265"/>
      <c r="AA1450" s="254" t="str">
        <f t="shared" si="160"/>
        <v/>
      </c>
      <c r="AB1450" s="254" t="str">
        <f t="shared" si="161"/>
        <v/>
      </c>
      <c r="AC1450" s="255">
        <f t="shared" si="157"/>
        <v>0</v>
      </c>
      <c r="AD1450" s="255">
        <f t="shared" si="158"/>
        <v>3836</v>
      </c>
      <c r="AE1450" s="256" t="str">
        <f t="shared" si="162"/>
        <v/>
      </c>
      <c r="AF1450" s="252" t="str">
        <f t="shared" si="156"/>
        <v>-</v>
      </c>
    </row>
    <row r="1451" spans="1:32" ht="20.149999999999999" customHeight="1" x14ac:dyDescent="0.75">
      <c r="A1451" s="31">
        <v>1449</v>
      </c>
      <c r="B1451" s="237"/>
      <c r="C1451" s="257"/>
      <c r="D1451" s="257"/>
      <c r="E1451" s="262"/>
      <c r="F1451" s="262"/>
      <c r="G1451" s="253" t="str">
        <f t="shared" si="159"/>
        <v/>
      </c>
      <c r="H1451" s="31" t="str">
        <f>IF(AND(B1451=H$1),LOOKUP(9.99999999999999E+307,$H$2:H1450)+1,"")</f>
        <v/>
      </c>
      <c r="I1451" s="31" t="str">
        <f>IF(AND(B1451=I$1),LOOKUP(9.99999999999999E+307,$I$2:I1450)+1,"")</f>
        <v/>
      </c>
      <c r="J1451" s="31">
        <f>IF(AND(B1451=J$1),LOOKUP(9.99999999999999E+307,$J$2:J1450)+1,"")</f>
        <v>1285</v>
      </c>
      <c r="K1451" s="31">
        <f>IF(AND(B1451=K$1),LOOKUP(9.99999999999999E+307,$K$2:K1450)+1,"")</f>
        <v>1285</v>
      </c>
      <c r="L1451" s="31">
        <f>IF(AND(B1451=L$1),LOOKUP(9.99999999999999E+307,$L$2:L1450)+1,"")</f>
        <v>1285</v>
      </c>
      <c r="M1451" s="31">
        <f>IF(AND(B1451=M$1),LOOKUP(9.99999999999999E+307,$M$2:M1450)+1,"")</f>
        <v>1285</v>
      </c>
      <c r="N1451" s="31" t="e">
        <f>IF(AND(B1451=N$1),LOOKUP(9.99999999999999E+307,$N$2:N1450)+1,"")</f>
        <v>#REF!</v>
      </c>
      <c r="O1451" s="31" t="e">
        <f>IF(AND($B1451=O$1),LOOKUP(9.99999999999999E+307,$O$2:O1450)+1,"")</f>
        <v>#REF!</v>
      </c>
      <c r="P1451" s="31" t="e">
        <f>IF(AND($B1451=P$1),LOOKUP(9.99999999999999E+307,$P$2:P1450)+1,"")</f>
        <v>#REF!</v>
      </c>
      <c r="Q1451" s="31" t="e">
        <f>IF(AND($B1451=Q$1),LOOKUP(9.99999999999999E+307,$Q$2:Q1450)+1,"")</f>
        <v>#REF!</v>
      </c>
      <c r="R1451" s="31">
        <f>IF(AND($B1451=R$1),LOOKUP(9.99999999999999E+307,$R$2:R1450)+1,"")</f>
        <v>1285</v>
      </c>
      <c r="S1451" s="31">
        <f>IF(AND($B1451=S$1),LOOKUP(9.99999999999999E+307,$S$2:S1450)+1,"")</f>
        <v>1285</v>
      </c>
      <c r="T1451" s="265"/>
      <c r="U1451" s="265"/>
      <c r="V1451" s="265"/>
      <c r="AA1451" s="254" t="str">
        <f t="shared" si="160"/>
        <v/>
      </c>
      <c r="AB1451" s="254" t="str">
        <f t="shared" si="161"/>
        <v/>
      </c>
      <c r="AC1451" s="255">
        <f t="shared" si="157"/>
        <v>0</v>
      </c>
      <c r="AD1451" s="255">
        <f t="shared" si="158"/>
        <v>3836</v>
      </c>
      <c r="AE1451" s="256" t="str">
        <f t="shared" si="162"/>
        <v/>
      </c>
      <c r="AF1451" s="252" t="str">
        <f t="shared" si="156"/>
        <v>-</v>
      </c>
    </row>
    <row r="1452" spans="1:32" ht="20.149999999999999" customHeight="1" x14ac:dyDescent="0.75">
      <c r="A1452" s="31">
        <v>1450</v>
      </c>
      <c r="B1452" s="237"/>
      <c r="C1452" s="257"/>
      <c r="D1452" s="257"/>
      <c r="E1452" s="262"/>
      <c r="F1452" s="262"/>
      <c r="G1452" s="253" t="str">
        <f t="shared" si="159"/>
        <v/>
      </c>
      <c r="H1452" s="31" t="str">
        <f>IF(AND(B1452=H$1),LOOKUP(9.99999999999999E+307,$H$2:H1451)+1,"")</f>
        <v/>
      </c>
      <c r="I1452" s="31" t="str">
        <f>IF(AND(B1452=I$1),LOOKUP(9.99999999999999E+307,$I$2:I1451)+1,"")</f>
        <v/>
      </c>
      <c r="J1452" s="31">
        <f>IF(AND(B1452=J$1),LOOKUP(9.99999999999999E+307,$J$2:J1451)+1,"")</f>
        <v>1286</v>
      </c>
      <c r="K1452" s="31">
        <f>IF(AND(B1452=K$1),LOOKUP(9.99999999999999E+307,$K$2:K1451)+1,"")</f>
        <v>1286</v>
      </c>
      <c r="L1452" s="31">
        <f>IF(AND(B1452=L$1),LOOKUP(9.99999999999999E+307,$L$2:L1451)+1,"")</f>
        <v>1286</v>
      </c>
      <c r="M1452" s="31">
        <f>IF(AND(B1452=M$1),LOOKUP(9.99999999999999E+307,$M$2:M1451)+1,"")</f>
        <v>1286</v>
      </c>
      <c r="N1452" s="31" t="e">
        <f>IF(AND(B1452=N$1),LOOKUP(9.99999999999999E+307,$N$2:N1451)+1,"")</f>
        <v>#REF!</v>
      </c>
      <c r="O1452" s="31" t="e">
        <f>IF(AND($B1452=O$1),LOOKUP(9.99999999999999E+307,$O$2:O1451)+1,"")</f>
        <v>#REF!</v>
      </c>
      <c r="P1452" s="31" t="e">
        <f>IF(AND($B1452=P$1),LOOKUP(9.99999999999999E+307,$P$2:P1451)+1,"")</f>
        <v>#REF!</v>
      </c>
      <c r="Q1452" s="31" t="e">
        <f>IF(AND($B1452=Q$1),LOOKUP(9.99999999999999E+307,$Q$2:Q1451)+1,"")</f>
        <v>#REF!</v>
      </c>
      <c r="R1452" s="31">
        <f>IF(AND($B1452=R$1),LOOKUP(9.99999999999999E+307,$R$2:R1451)+1,"")</f>
        <v>1286</v>
      </c>
      <c r="S1452" s="31">
        <f>IF(AND($B1452=S$1),LOOKUP(9.99999999999999E+307,$S$2:S1451)+1,"")</f>
        <v>1286</v>
      </c>
      <c r="T1452" s="265"/>
      <c r="U1452" s="265"/>
      <c r="V1452" s="265"/>
      <c r="AA1452" s="254" t="str">
        <f t="shared" si="160"/>
        <v/>
      </c>
      <c r="AB1452" s="254" t="str">
        <f t="shared" si="161"/>
        <v/>
      </c>
      <c r="AC1452" s="255">
        <f t="shared" si="157"/>
        <v>0</v>
      </c>
      <c r="AD1452" s="255">
        <f t="shared" si="158"/>
        <v>3836</v>
      </c>
      <c r="AE1452" s="256" t="str">
        <f t="shared" si="162"/>
        <v/>
      </c>
      <c r="AF1452" s="252" t="str">
        <f t="shared" si="156"/>
        <v>-</v>
      </c>
    </row>
    <row r="1453" spans="1:32" ht="20.149999999999999" customHeight="1" x14ac:dyDescent="0.75">
      <c r="A1453" s="31">
        <v>1451</v>
      </c>
      <c r="B1453" s="237"/>
      <c r="C1453" s="257"/>
      <c r="D1453" s="257"/>
      <c r="E1453" s="262"/>
      <c r="F1453" s="262"/>
      <c r="G1453" s="253" t="str">
        <f t="shared" si="159"/>
        <v/>
      </c>
      <c r="H1453" s="31" t="str">
        <f>IF(AND(B1453=H$1),LOOKUP(9.99999999999999E+307,$H$2:H1452)+1,"")</f>
        <v/>
      </c>
      <c r="I1453" s="31" t="str">
        <f>IF(AND(B1453=I$1),LOOKUP(9.99999999999999E+307,$I$2:I1452)+1,"")</f>
        <v/>
      </c>
      <c r="J1453" s="31">
        <f>IF(AND(B1453=J$1),LOOKUP(9.99999999999999E+307,$J$2:J1452)+1,"")</f>
        <v>1287</v>
      </c>
      <c r="K1453" s="31">
        <f>IF(AND(B1453=K$1),LOOKUP(9.99999999999999E+307,$K$2:K1452)+1,"")</f>
        <v>1287</v>
      </c>
      <c r="L1453" s="31">
        <f>IF(AND(B1453=L$1),LOOKUP(9.99999999999999E+307,$L$2:L1452)+1,"")</f>
        <v>1287</v>
      </c>
      <c r="M1453" s="31">
        <f>IF(AND(B1453=M$1),LOOKUP(9.99999999999999E+307,$M$2:M1452)+1,"")</f>
        <v>1287</v>
      </c>
      <c r="N1453" s="31" t="e">
        <f>IF(AND(B1453=N$1),LOOKUP(9.99999999999999E+307,$N$2:N1452)+1,"")</f>
        <v>#REF!</v>
      </c>
      <c r="O1453" s="31" t="e">
        <f>IF(AND($B1453=O$1),LOOKUP(9.99999999999999E+307,$O$2:O1452)+1,"")</f>
        <v>#REF!</v>
      </c>
      <c r="P1453" s="31" t="e">
        <f>IF(AND($B1453=P$1),LOOKUP(9.99999999999999E+307,$P$2:P1452)+1,"")</f>
        <v>#REF!</v>
      </c>
      <c r="Q1453" s="31" t="e">
        <f>IF(AND($B1453=Q$1),LOOKUP(9.99999999999999E+307,$Q$2:Q1452)+1,"")</f>
        <v>#REF!</v>
      </c>
      <c r="R1453" s="31">
        <f>IF(AND($B1453=R$1),LOOKUP(9.99999999999999E+307,$R$2:R1452)+1,"")</f>
        <v>1287</v>
      </c>
      <c r="S1453" s="31">
        <f>IF(AND($B1453=S$1),LOOKUP(9.99999999999999E+307,$S$2:S1452)+1,"")</f>
        <v>1287</v>
      </c>
      <c r="T1453" s="265"/>
      <c r="U1453" s="265"/>
      <c r="V1453" s="265"/>
      <c r="AA1453" s="254" t="str">
        <f t="shared" si="160"/>
        <v/>
      </c>
      <c r="AB1453" s="254" t="str">
        <f t="shared" si="161"/>
        <v/>
      </c>
      <c r="AC1453" s="255">
        <f t="shared" si="157"/>
        <v>0</v>
      </c>
      <c r="AD1453" s="255">
        <f t="shared" si="158"/>
        <v>3836</v>
      </c>
      <c r="AE1453" s="256" t="str">
        <f t="shared" si="162"/>
        <v/>
      </c>
      <c r="AF1453" s="252" t="str">
        <f t="shared" si="156"/>
        <v>-</v>
      </c>
    </row>
    <row r="1454" spans="1:32" ht="20.149999999999999" customHeight="1" x14ac:dyDescent="0.75">
      <c r="A1454" s="31">
        <v>1452</v>
      </c>
      <c r="B1454" s="237"/>
      <c r="C1454" s="257"/>
      <c r="D1454" s="257"/>
      <c r="E1454" s="262"/>
      <c r="F1454" s="262"/>
      <c r="G1454" s="253" t="str">
        <f t="shared" si="159"/>
        <v/>
      </c>
      <c r="H1454" s="31" t="str">
        <f>IF(AND(B1454=H$1),LOOKUP(9.99999999999999E+307,$H$2:H1453)+1,"")</f>
        <v/>
      </c>
      <c r="I1454" s="31" t="str">
        <f>IF(AND(B1454=I$1),LOOKUP(9.99999999999999E+307,$I$2:I1453)+1,"")</f>
        <v/>
      </c>
      <c r="J1454" s="31">
        <f>IF(AND(B1454=J$1),LOOKUP(9.99999999999999E+307,$J$2:J1453)+1,"")</f>
        <v>1288</v>
      </c>
      <c r="K1454" s="31">
        <f>IF(AND(B1454=K$1),LOOKUP(9.99999999999999E+307,$K$2:K1453)+1,"")</f>
        <v>1288</v>
      </c>
      <c r="L1454" s="31">
        <f>IF(AND(B1454=L$1),LOOKUP(9.99999999999999E+307,$L$2:L1453)+1,"")</f>
        <v>1288</v>
      </c>
      <c r="M1454" s="31">
        <f>IF(AND(B1454=M$1),LOOKUP(9.99999999999999E+307,$M$2:M1453)+1,"")</f>
        <v>1288</v>
      </c>
      <c r="N1454" s="31" t="e">
        <f>IF(AND(B1454=N$1),LOOKUP(9.99999999999999E+307,$N$2:N1453)+1,"")</f>
        <v>#REF!</v>
      </c>
      <c r="O1454" s="31" t="e">
        <f>IF(AND($B1454=O$1),LOOKUP(9.99999999999999E+307,$O$2:O1453)+1,"")</f>
        <v>#REF!</v>
      </c>
      <c r="P1454" s="31" t="e">
        <f>IF(AND($B1454=P$1),LOOKUP(9.99999999999999E+307,$P$2:P1453)+1,"")</f>
        <v>#REF!</v>
      </c>
      <c r="Q1454" s="31" t="e">
        <f>IF(AND($B1454=Q$1),LOOKUP(9.99999999999999E+307,$Q$2:Q1453)+1,"")</f>
        <v>#REF!</v>
      </c>
      <c r="R1454" s="31">
        <f>IF(AND($B1454=R$1),LOOKUP(9.99999999999999E+307,$R$2:R1453)+1,"")</f>
        <v>1288</v>
      </c>
      <c r="S1454" s="31">
        <f>IF(AND($B1454=S$1),LOOKUP(9.99999999999999E+307,$S$2:S1453)+1,"")</f>
        <v>1288</v>
      </c>
      <c r="T1454" s="265"/>
      <c r="U1454" s="265"/>
      <c r="V1454" s="265"/>
      <c r="AA1454" s="254" t="str">
        <f t="shared" si="160"/>
        <v/>
      </c>
      <c r="AB1454" s="254" t="str">
        <f t="shared" si="161"/>
        <v/>
      </c>
      <c r="AC1454" s="255">
        <f t="shared" si="157"/>
        <v>0</v>
      </c>
      <c r="AD1454" s="255">
        <f t="shared" si="158"/>
        <v>3836</v>
      </c>
      <c r="AE1454" s="256" t="str">
        <f t="shared" si="162"/>
        <v/>
      </c>
      <c r="AF1454" s="252" t="str">
        <f t="shared" si="156"/>
        <v>-</v>
      </c>
    </row>
    <row r="1455" spans="1:32" ht="20.149999999999999" customHeight="1" x14ac:dyDescent="0.75">
      <c r="A1455" s="31">
        <v>1453</v>
      </c>
      <c r="B1455" s="237"/>
      <c r="C1455" s="257"/>
      <c r="D1455" s="257"/>
      <c r="E1455" s="262"/>
      <c r="F1455" s="262"/>
      <c r="G1455" s="253" t="str">
        <f t="shared" si="159"/>
        <v/>
      </c>
      <c r="H1455" s="31" t="str">
        <f>IF(AND(B1455=H$1),LOOKUP(9.99999999999999E+307,$H$2:H1454)+1,"")</f>
        <v/>
      </c>
      <c r="I1455" s="31" t="str">
        <f>IF(AND(B1455=I$1),LOOKUP(9.99999999999999E+307,$I$2:I1454)+1,"")</f>
        <v/>
      </c>
      <c r="J1455" s="31">
        <f>IF(AND(B1455=J$1),LOOKUP(9.99999999999999E+307,$J$2:J1454)+1,"")</f>
        <v>1289</v>
      </c>
      <c r="K1455" s="31">
        <f>IF(AND(B1455=K$1),LOOKUP(9.99999999999999E+307,$K$2:K1454)+1,"")</f>
        <v>1289</v>
      </c>
      <c r="L1455" s="31">
        <f>IF(AND(B1455=L$1),LOOKUP(9.99999999999999E+307,$L$2:L1454)+1,"")</f>
        <v>1289</v>
      </c>
      <c r="M1455" s="31">
        <f>IF(AND(B1455=M$1),LOOKUP(9.99999999999999E+307,$M$2:M1454)+1,"")</f>
        <v>1289</v>
      </c>
      <c r="N1455" s="31" t="e">
        <f>IF(AND(B1455=N$1),LOOKUP(9.99999999999999E+307,$N$2:N1454)+1,"")</f>
        <v>#REF!</v>
      </c>
      <c r="O1455" s="31" t="e">
        <f>IF(AND($B1455=O$1),LOOKUP(9.99999999999999E+307,$O$2:O1454)+1,"")</f>
        <v>#REF!</v>
      </c>
      <c r="P1455" s="31" t="e">
        <f>IF(AND($B1455=P$1),LOOKUP(9.99999999999999E+307,$P$2:P1454)+1,"")</f>
        <v>#REF!</v>
      </c>
      <c r="Q1455" s="31" t="e">
        <f>IF(AND($B1455=Q$1),LOOKUP(9.99999999999999E+307,$Q$2:Q1454)+1,"")</f>
        <v>#REF!</v>
      </c>
      <c r="R1455" s="31">
        <f>IF(AND($B1455=R$1),LOOKUP(9.99999999999999E+307,$R$2:R1454)+1,"")</f>
        <v>1289</v>
      </c>
      <c r="S1455" s="31">
        <f>IF(AND($B1455=S$1),LOOKUP(9.99999999999999E+307,$S$2:S1454)+1,"")</f>
        <v>1289</v>
      </c>
      <c r="T1455" s="265"/>
      <c r="U1455" s="265"/>
      <c r="V1455" s="265"/>
      <c r="AA1455" s="254" t="str">
        <f t="shared" si="160"/>
        <v/>
      </c>
      <c r="AB1455" s="254" t="str">
        <f t="shared" si="161"/>
        <v/>
      </c>
      <c r="AC1455" s="255">
        <f t="shared" si="157"/>
        <v>0</v>
      </c>
      <c r="AD1455" s="255">
        <f t="shared" si="158"/>
        <v>3836</v>
      </c>
      <c r="AE1455" s="256" t="str">
        <f t="shared" si="162"/>
        <v/>
      </c>
      <c r="AF1455" s="252" t="str">
        <f t="shared" ref="AF1455:AF1518" si="163">CONCATENATE(B1455,"-",AE1455)</f>
        <v>-</v>
      </c>
    </row>
    <row r="1456" spans="1:32" ht="20.149999999999999" customHeight="1" x14ac:dyDescent="0.75">
      <c r="A1456" s="31">
        <v>1454</v>
      </c>
      <c r="B1456" s="237"/>
      <c r="C1456" s="257"/>
      <c r="D1456" s="257"/>
      <c r="E1456" s="262"/>
      <c r="F1456" s="262"/>
      <c r="G1456" s="253" t="str">
        <f t="shared" si="159"/>
        <v/>
      </c>
      <c r="H1456" s="31" t="str">
        <f>IF(AND(B1456=H$1),LOOKUP(9.99999999999999E+307,$H$2:H1455)+1,"")</f>
        <v/>
      </c>
      <c r="I1456" s="31" t="str">
        <f>IF(AND(B1456=I$1),LOOKUP(9.99999999999999E+307,$I$2:I1455)+1,"")</f>
        <v/>
      </c>
      <c r="J1456" s="31">
        <f>IF(AND(B1456=J$1),LOOKUP(9.99999999999999E+307,$J$2:J1455)+1,"")</f>
        <v>1290</v>
      </c>
      <c r="K1456" s="31">
        <f>IF(AND(B1456=K$1),LOOKUP(9.99999999999999E+307,$K$2:K1455)+1,"")</f>
        <v>1290</v>
      </c>
      <c r="L1456" s="31">
        <f>IF(AND(B1456=L$1),LOOKUP(9.99999999999999E+307,$L$2:L1455)+1,"")</f>
        <v>1290</v>
      </c>
      <c r="M1456" s="31">
        <f>IF(AND(B1456=M$1),LOOKUP(9.99999999999999E+307,$M$2:M1455)+1,"")</f>
        <v>1290</v>
      </c>
      <c r="N1456" s="31" t="e">
        <f>IF(AND(B1456=N$1),LOOKUP(9.99999999999999E+307,$N$2:N1455)+1,"")</f>
        <v>#REF!</v>
      </c>
      <c r="O1456" s="31" t="e">
        <f>IF(AND($B1456=O$1),LOOKUP(9.99999999999999E+307,$O$2:O1455)+1,"")</f>
        <v>#REF!</v>
      </c>
      <c r="P1456" s="31" t="e">
        <f>IF(AND($B1456=P$1),LOOKUP(9.99999999999999E+307,$P$2:P1455)+1,"")</f>
        <v>#REF!</v>
      </c>
      <c r="Q1456" s="31" t="e">
        <f>IF(AND($B1456=Q$1),LOOKUP(9.99999999999999E+307,$Q$2:Q1455)+1,"")</f>
        <v>#REF!</v>
      </c>
      <c r="R1456" s="31">
        <f>IF(AND($B1456=R$1),LOOKUP(9.99999999999999E+307,$R$2:R1455)+1,"")</f>
        <v>1290</v>
      </c>
      <c r="S1456" s="31">
        <f>IF(AND($B1456=S$1),LOOKUP(9.99999999999999E+307,$S$2:S1455)+1,"")</f>
        <v>1290</v>
      </c>
      <c r="T1456" s="265"/>
      <c r="U1456" s="265"/>
      <c r="V1456" s="265"/>
      <c r="AA1456" s="254" t="str">
        <f t="shared" si="160"/>
        <v/>
      </c>
      <c r="AB1456" s="254" t="str">
        <f t="shared" si="161"/>
        <v/>
      </c>
      <c r="AC1456" s="255">
        <f t="shared" si="157"/>
        <v>0</v>
      </c>
      <c r="AD1456" s="255">
        <f t="shared" si="158"/>
        <v>3836</v>
      </c>
      <c r="AE1456" s="256" t="str">
        <f t="shared" si="162"/>
        <v/>
      </c>
      <c r="AF1456" s="252" t="str">
        <f t="shared" si="163"/>
        <v>-</v>
      </c>
    </row>
    <row r="1457" spans="1:32" ht="20.149999999999999" customHeight="1" x14ac:dyDescent="0.75">
      <c r="A1457" s="31">
        <v>1455</v>
      </c>
      <c r="B1457" s="237"/>
      <c r="C1457" s="257"/>
      <c r="D1457" s="257"/>
      <c r="E1457" s="262"/>
      <c r="F1457" s="262"/>
      <c r="G1457" s="253" t="str">
        <f t="shared" si="159"/>
        <v/>
      </c>
      <c r="H1457" s="31" t="str">
        <f>IF(AND(B1457=H$1),LOOKUP(9.99999999999999E+307,$H$2:H1456)+1,"")</f>
        <v/>
      </c>
      <c r="I1457" s="31" t="str">
        <f>IF(AND(B1457=I$1),LOOKUP(9.99999999999999E+307,$I$2:I1456)+1,"")</f>
        <v/>
      </c>
      <c r="J1457" s="31">
        <f>IF(AND(B1457=J$1),LOOKUP(9.99999999999999E+307,$J$2:J1456)+1,"")</f>
        <v>1291</v>
      </c>
      <c r="K1457" s="31">
        <f>IF(AND(B1457=K$1),LOOKUP(9.99999999999999E+307,$K$2:K1456)+1,"")</f>
        <v>1291</v>
      </c>
      <c r="L1457" s="31">
        <f>IF(AND(B1457=L$1),LOOKUP(9.99999999999999E+307,$L$2:L1456)+1,"")</f>
        <v>1291</v>
      </c>
      <c r="M1457" s="31">
        <f>IF(AND(B1457=M$1),LOOKUP(9.99999999999999E+307,$M$2:M1456)+1,"")</f>
        <v>1291</v>
      </c>
      <c r="N1457" s="31" t="e">
        <f>IF(AND(B1457=N$1),LOOKUP(9.99999999999999E+307,$N$2:N1456)+1,"")</f>
        <v>#REF!</v>
      </c>
      <c r="O1457" s="31" t="e">
        <f>IF(AND($B1457=O$1),LOOKUP(9.99999999999999E+307,$O$2:O1456)+1,"")</f>
        <v>#REF!</v>
      </c>
      <c r="P1457" s="31" t="e">
        <f>IF(AND($B1457=P$1),LOOKUP(9.99999999999999E+307,$P$2:P1456)+1,"")</f>
        <v>#REF!</v>
      </c>
      <c r="Q1457" s="31" t="e">
        <f>IF(AND($B1457=Q$1),LOOKUP(9.99999999999999E+307,$Q$2:Q1456)+1,"")</f>
        <v>#REF!</v>
      </c>
      <c r="R1457" s="31">
        <f>IF(AND($B1457=R$1),LOOKUP(9.99999999999999E+307,$R$2:R1456)+1,"")</f>
        <v>1291</v>
      </c>
      <c r="S1457" s="31">
        <f>IF(AND($B1457=S$1),LOOKUP(9.99999999999999E+307,$S$2:S1456)+1,"")</f>
        <v>1291</v>
      </c>
      <c r="T1457" s="265"/>
      <c r="U1457" s="265"/>
      <c r="V1457" s="265"/>
      <c r="AA1457" s="254" t="str">
        <f t="shared" si="160"/>
        <v/>
      </c>
      <c r="AB1457" s="254" t="str">
        <f t="shared" si="161"/>
        <v/>
      </c>
      <c r="AC1457" s="255">
        <f t="shared" si="157"/>
        <v>0</v>
      </c>
      <c r="AD1457" s="255">
        <f t="shared" si="158"/>
        <v>3836</v>
      </c>
      <c r="AE1457" s="256" t="str">
        <f t="shared" si="162"/>
        <v/>
      </c>
      <c r="AF1457" s="252" t="str">
        <f t="shared" si="163"/>
        <v>-</v>
      </c>
    </row>
    <row r="1458" spans="1:32" ht="20.149999999999999" customHeight="1" x14ac:dyDescent="0.75">
      <c r="A1458" s="31">
        <v>1456</v>
      </c>
      <c r="B1458" s="237"/>
      <c r="C1458" s="257"/>
      <c r="D1458" s="257"/>
      <c r="E1458" s="262"/>
      <c r="F1458" s="262"/>
      <c r="G1458" s="253" t="str">
        <f t="shared" si="159"/>
        <v/>
      </c>
      <c r="H1458" s="31" t="str">
        <f>IF(AND(B1458=H$1),LOOKUP(9.99999999999999E+307,$H$2:H1457)+1,"")</f>
        <v/>
      </c>
      <c r="I1458" s="31" t="str">
        <f>IF(AND(B1458=I$1),LOOKUP(9.99999999999999E+307,$I$2:I1457)+1,"")</f>
        <v/>
      </c>
      <c r="J1458" s="31">
        <f>IF(AND(B1458=J$1),LOOKUP(9.99999999999999E+307,$J$2:J1457)+1,"")</f>
        <v>1292</v>
      </c>
      <c r="K1458" s="31">
        <f>IF(AND(B1458=K$1),LOOKUP(9.99999999999999E+307,$K$2:K1457)+1,"")</f>
        <v>1292</v>
      </c>
      <c r="L1458" s="31">
        <f>IF(AND(B1458=L$1),LOOKUP(9.99999999999999E+307,$L$2:L1457)+1,"")</f>
        <v>1292</v>
      </c>
      <c r="M1458" s="31">
        <f>IF(AND(B1458=M$1),LOOKUP(9.99999999999999E+307,$M$2:M1457)+1,"")</f>
        <v>1292</v>
      </c>
      <c r="N1458" s="31" t="e">
        <f>IF(AND(B1458=N$1),LOOKUP(9.99999999999999E+307,$N$2:N1457)+1,"")</f>
        <v>#REF!</v>
      </c>
      <c r="O1458" s="31" t="e">
        <f>IF(AND($B1458=O$1),LOOKUP(9.99999999999999E+307,$O$2:O1457)+1,"")</f>
        <v>#REF!</v>
      </c>
      <c r="P1458" s="31" t="e">
        <f>IF(AND($B1458=P$1),LOOKUP(9.99999999999999E+307,$P$2:P1457)+1,"")</f>
        <v>#REF!</v>
      </c>
      <c r="Q1458" s="31" t="e">
        <f>IF(AND($B1458=Q$1),LOOKUP(9.99999999999999E+307,$Q$2:Q1457)+1,"")</f>
        <v>#REF!</v>
      </c>
      <c r="R1458" s="31">
        <f>IF(AND($B1458=R$1),LOOKUP(9.99999999999999E+307,$R$2:R1457)+1,"")</f>
        <v>1292</v>
      </c>
      <c r="S1458" s="31">
        <f>IF(AND($B1458=S$1),LOOKUP(9.99999999999999E+307,$S$2:S1457)+1,"")</f>
        <v>1292</v>
      </c>
      <c r="T1458" s="265"/>
      <c r="U1458" s="265"/>
      <c r="V1458" s="265"/>
      <c r="AA1458" s="254" t="str">
        <f t="shared" si="160"/>
        <v/>
      </c>
      <c r="AB1458" s="254" t="str">
        <f t="shared" si="161"/>
        <v/>
      </c>
      <c r="AC1458" s="255">
        <f t="shared" si="157"/>
        <v>0</v>
      </c>
      <c r="AD1458" s="255">
        <f t="shared" si="158"/>
        <v>3836</v>
      </c>
      <c r="AE1458" s="256" t="str">
        <f t="shared" si="162"/>
        <v/>
      </c>
      <c r="AF1458" s="252" t="str">
        <f t="shared" si="163"/>
        <v>-</v>
      </c>
    </row>
    <row r="1459" spans="1:32" ht="20.149999999999999" customHeight="1" x14ac:dyDescent="0.75">
      <c r="A1459" s="31">
        <v>1457</v>
      </c>
      <c r="B1459" s="237"/>
      <c r="C1459" s="257"/>
      <c r="D1459" s="257"/>
      <c r="E1459" s="262"/>
      <c r="F1459" s="262"/>
      <c r="G1459" s="253" t="str">
        <f t="shared" si="159"/>
        <v/>
      </c>
      <c r="H1459" s="31" t="str">
        <f>IF(AND(B1459=H$1),LOOKUP(9.99999999999999E+307,$H$2:H1458)+1,"")</f>
        <v/>
      </c>
      <c r="I1459" s="31" t="str">
        <f>IF(AND(B1459=I$1),LOOKUP(9.99999999999999E+307,$I$2:I1458)+1,"")</f>
        <v/>
      </c>
      <c r="J1459" s="31">
        <f>IF(AND(B1459=J$1),LOOKUP(9.99999999999999E+307,$J$2:J1458)+1,"")</f>
        <v>1293</v>
      </c>
      <c r="K1459" s="31">
        <f>IF(AND(B1459=K$1),LOOKUP(9.99999999999999E+307,$K$2:K1458)+1,"")</f>
        <v>1293</v>
      </c>
      <c r="L1459" s="31">
        <f>IF(AND(B1459=L$1),LOOKUP(9.99999999999999E+307,$L$2:L1458)+1,"")</f>
        <v>1293</v>
      </c>
      <c r="M1459" s="31">
        <f>IF(AND(B1459=M$1),LOOKUP(9.99999999999999E+307,$M$2:M1458)+1,"")</f>
        <v>1293</v>
      </c>
      <c r="N1459" s="31" t="e">
        <f>IF(AND(B1459=N$1),LOOKUP(9.99999999999999E+307,$N$2:N1458)+1,"")</f>
        <v>#REF!</v>
      </c>
      <c r="O1459" s="31" t="e">
        <f>IF(AND($B1459=O$1),LOOKUP(9.99999999999999E+307,$O$2:O1458)+1,"")</f>
        <v>#REF!</v>
      </c>
      <c r="P1459" s="31" t="e">
        <f>IF(AND($B1459=P$1),LOOKUP(9.99999999999999E+307,$P$2:P1458)+1,"")</f>
        <v>#REF!</v>
      </c>
      <c r="Q1459" s="31" t="e">
        <f>IF(AND($B1459=Q$1),LOOKUP(9.99999999999999E+307,$Q$2:Q1458)+1,"")</f>
        <v>#REF!</v>
      </c>
      <c r="R1459" s="31">
        <f>IF(AND($B1459=R$1),LOOKUP(9.99999999999999E+307,$R$2:R1458)+1,"")</f>
        <v>1293</v>
      </c>
      <c r="S1459" s="31">
        <f>IF(AND($B1459=S$1),LOOKUP(9.99999999999999E+307,$S$2:S1458)+1,"")</f>
        <v>1293</v>
      </c>
      <c r="T1459" s="265"/>
      <c r="U1459" s="265"/>
      <c r="V1459" s="265"/>
      <c r="AA1459" s="254" t="str">
        <f t="shared" si="160"/>
        <v/>
      </c>
      <c r="AB1459" s="254" t="str">
        <f t="shared" si="161"/>
        <v/>
      </c>
      <c r="AC1459" s="255">
        <f t="shared" si="157"/>
        <v>0</v>
      </c>
      <c r="AD1459" s="255">
        <f t="shared" si="158"/>
        <v>3836</v>
      </c>
      <c r="AE1459" s="256" t="str">
        <f t="shared" si="162"/>
        <v/>
      </c>
      <c r="AF1459" s="252" t="str">
        <f t="shared" si="163"/>
        <v>-</v>
      </c>
    </row>
    <row r="1460" spans="1:32" ht="20.149999999999999" customHeight="1" x14ac:dyDescent="0.75">
      <c r="A1460" s="31">
        <v>1458</v>
      </c>
      <c r="B1460" s="237"/>
      <c r="C1460" s="257"/>
      <c r="D1460" s="257"/>
      <c r="E1460" s="262"/>
      <c r="F1460" s="262"/>
      <c r="G1460" s="253" t="str">
        <f t="shared" si="159"/>
        <v/>
      </c>
      <c r="H1460" s="31" t="str">
        <f>IF(AND(B1460=H$1),LOOKUP(9.99999999999999E+307,$H$2:H1459)+1,"")</f>
        <v/>
      </c>
      <c r="I1460" s="31" t="str">
        <f>IF(AND(B1460=I$1),LOOKUP(9.99999999999999E+307,$I$2:I1459)+1,"")</f>
        <v/>
      </c>
      <c r="J1460" s="31">
        <f>IF(AND(B1460=J$1),LOOKUP(9.99999999999999E+307,$J$2:J1459)+1,"")</f>
        <v>1294</v>
      </c>
      <c r="K1460" s="31">
        <f>IF(AND(B1460=K$1),LOOKUP(9.99999999999999E+307,$K$2:K1459)+1,"")</f>
        <v>1294</v>
      </c>
      <c r="L1460" s="31">
        <f>IF(AND(B1460=L$1),LOOKUP(9.99999999999999E+307,$L$2:L1459)+1,"")</f>
        <v>1294</v>
      </c>
      <c r="M1460" s="31">
        <f>IF(AND(B1460=M$1),LOOKUP(9.99999999999999E+307,$M$2:M1459)+1,"")</f>
        <v>1294</v>
      </c>
      <c r="N1460" s="31" t="e">
        <f>IF(AND(B1460=N$1),LOOKUP(9.99999999999999E+307,$N$2:N1459)+1,"")</f>
        <v>#REF!</v>
      </c>
      <c r="O1460" s="31" t="e">
        <f>IF(AND($B1460=O$1),LOOKUP(9.99999999999999E+307,$O$2:O1459)+1,"")</f>
        <v>#REF!</v>
      </c>
      <c r="P1460" s="31" t="e">
        <f>IF(AND($B1460=P$1),LOOKUP(9.99999999999999E+307,$P$2:P1459)+1,"")</f>
        <v>#REF!</v>
      </c>
      <c r="Q1460" s="31" t="e">
        <f>IF(AND($B1460=Q$1),LOOKUP(9.99999999999999E+307,$Q$2:Q1459)+1,"")</f>
        <v>#REF!</v>
      </c>
      <c r="R1460" s="31">
        <f>IF(AND($B1460=R$1),LOOKUP(9.99999999999999E+307,$R$2:R1459)+1,"")</f>
        <v>1294</v>
      </c>
      <c r="S1460" s="31">
        <f>IF(AND($B1460=S$1),LOOKUP(9.99999999999999E+307,$S$2:S1459)+1,"")</f>
        <v>1294</v>
      </c>
      <c r="T1460" s="265"/>
      <c r="U1460" s="265"/>
      <c r="V1460" s="265"/>
      <c r="AA1460" s="254" t="str">
        <f t="shared" si="160"/>
        <v/>
      </c>
      <c r="AB1460" s="254" t="str">
        <f t="shared" si="161"/>
        <v/>
      </c>
      <c r="AC1460" s="255">
        <f t="shared" si="157"/>
        <v>0</v>
      </c>
      <c r="AD1460" s="255">
        <f t="shared" si="158"/>
        <v>3836</v>
      </c>
      <c r="AE1460" s="256" t="str">
        <f t="shared" si="162"/>
        <v/>
      </c>
      <c r="AF1460" s="252" t="str">
        <f t="shared" si="163"/>
        <v>-</v>
      </c>
    </row>
    <row r="1461" spans="1:32" ht="20.149999999999999" customHeight="1" x14ac:dyDescent="0.75">
      <c r="A1461" s="31">
        <v>1459</v>
      </c>
      <c r="B1461" s="237"/>
      <c r="C1461" s="257"/>
      <c r="D1461" s="257"/>
      <c r="E1461" s="262"/>
      <c r="F1461" s="262"/>
      <c r="G1461" s="253" t="str">
        <f t="shared" si="159"/>
        <v/>
      </c>
      <c r="H1461" s="31" t="str">
        <f>IF(AND(B1461=H$1),LOOKUP(9.99999999999999E+307,$H$2:H1460)+1,"")</f>
        <v/>
      </c>
      <c r="I1461" s="31" t="str">
        <f>IF(AND(B1461=I$1),LOOKUP(9.99999999999999E+307,$I$2:I1460)+1,"")</f>
        <v/>
      </c>
      <c r="J1461" s="31">
        <f>IF(AND(B1461=J$1),LOOKUP(9.99999999999999E+307,$J$2:J1460)+1,"")</f>
        <v>1295</v>
      </c>
      <c r="K1461" s="31">
        <f>IF(AND(B1461=K$1),LOOKUP(9.99999999999999E+307,$K$2:K1460)+1,"")</f>
        <v>1295</v>
      </c>
      <c r="L1461" s="31">
        <f>IF(AND(B1461=L$1),LOOKUP(9.99999999999999E+307,$L$2:L1460)+1,"")</f>
        <v>1295</v>
      </c>
      <c r="M1461" s="31">
        <f>IF(AND(B1461=M$1),LOOKUP(9.99999999999999E+307,$M$2:M1460)+1,"")</f>
        <v>1295</v>
      </c>
      <c r="N1461" s="31" t="e">
        <f>IF(AND(B1461=N$1),LOOKUP(9.99999999999999E+307,$N$2:N1460)+1,"")</f>
        <v>#REF!</v>
      </c>
      <c r="O1461" s="31" t="e">
        <f>IF(AND($B1461=O$1),LOOKUP(9.99999999999999E+307,$O$2:O1460)+1,"")</f>
        <v>#REF!</v>
      </c>
      <c r="P1461" s="31" t="e">
        <f>IF(AND($B1461=P$1),LOOKUP(9.99999999999999E+307,$P$2:P1460)+1,"")</f>
        <v>#REF!</v>
      </c>
      <c r="Q1461" s="31" t="e">
        <f>IF(AND($B1461=Q$1),LOOKUP(9.99999999999999E+307,$Q$2:Q1460)+1,"")</f>
        <v>#REF!</v>
      </c>
      <c r="R1461" s="31">
        <f>IF(AND($B1461=R$1),LOOKUP(9.99999999999999E+307,$R$2:R1460)+1,"")</f>
        <v>1295</v>
      </c>
      <c r="S1461" s="31">
        <f>IF(AND($B1461=S$1),LOOKUP(9.99999999999999E+307,$S$2:S1460)+1,"")</f>
        <v>1295</v>
      </c>
      <c r="T1461" s="265"/>
      <c r="U1461" s="265"/>
      <c r="V1461" s="265"/>
      <c r="AA1461" s="254" t="str">
        <f t="shared" si="160"/>
        <v/>
      </c>
      <c r="AB1461" s="254" t="str">
        <f t="shared" si="161"/>
        <v/>
      </c>
      <c r="AC1461" s="255">
        <f t="shared" si="157"/>
        <v>0</v>
      </c>
      <c r="AD1461" s="255">
        <f t="shared" si="158"/>
        <v>3836</v>
      </c>
      <c r="AE1461" s="256" t="str">
        <f t="shared" si="162"/>
        <v/>
      </c>
      <c r="AF1461" s="252" t="str">
        <f t="shared" si="163"/>
        <v>-</v>
      </c>
    </row>
    <row r="1462" spans="1:32" ht="20.149999999999999" customHeight="1" x14ac:dyDescent="0.75">
      <c r="A1462" s="31">
        <v>1460</v>
      </c>
      <c r="B1462" s="237"/>
      <c r="C1462" s="257"/>
      <c r="D1462" s="257"/>
      <c r="E1462" s="262"/>
      <c r="F1462" s="262"/>
      <c r="G1462" s="253" t="str">
        <f t="shared" si="159"/>
        <v/>
      </c>
      <c r="H1462" s="31" t="str">
        <f>IF(AND(B1462=H$1),LOOKUP(9.99999999999999E+307,$H$2:H1461)+1,"")</f>
        <v/>
      </c>
      <c r="I1462" s="31" t="str">
        <f>IF(AND(B1462=I$1),LOOKUP(9.99999999999999E+307,$I$2:I1461)+1,"")</f>
        <v/>
      </c>
      <c r="J1462" s="31">
        <f>IF(AND(B1462=J$1),LOOKUP(9.99999999999999E+307,$J$2:J1461)+1,"")</f>
        <v>1296</v>
      </c>
      <c r="K1462" s="31">
        <f>IF(AND(B1462=K$1),LOOKUP(9.99999999999999E+307,$K$2:K1461)+1,"")</f>
        <v>1296</v>
      </c>
      <c r="L1462" s="31">
        <f>IF(AND(B1462=L$1),LOOKUP(9.99999999999999E+307,$L$2:L1461)+1,"")</f>
        <v>1296</v>
      </c>
      <c r="M1462" s="31">
        <f>IF(AND(B1462=M$1),LOOKUP(9.99999999999999E+307,$M$2:M1461)+1,"")</f>
        <v>1296</v>
      </c>
      <c r="N1462" s="31" t="e">
        <f>IF(AND(B1462=N$1),LOOKUP(9.99999999999999E+307,$N$2:N1461)+1,"")</f>
        <v>#REF!</v>
      </c>
      <c r="O1462" s="31" t="e">
        <f>IF(AND($B1462=O$1),LOOKUP(9.99999999999999E+307,$O$2:O1461)+1,"")</f>
        <v>#REF!</v>
      </c>
      <c r="P1462" s="31" t="e">
        <f>IF(AND($B1462=P$1),LOOKUP(9.99999999999999E+307,$P$2:P1461)+1,"")</f>
        <v>#REF!</v>
      </c>
      <c r="Q1462" s="31" t="e">
        <f>IF(AND($B1462=Q$1),LOOKUP(9.99999999999999E+307,$Q$2:Q1461)+1,"")</f>
        <v>#REF!</v>
      </c>
      <c r="R1462" s="31">
        <f>IF(AND($B1462=R$1),LOOKUP(9.99999999999999E+307,$R$2:R1461)+1,"")</f>
        <v>1296</v>
      </c>
      <c r="S1462" s="31">
        <f>IF(AND($B1462=S$1),LOOKUP(9.99999999999999E+307,$S$2:S1461)+1,"")</f>
        <v>1296</v>
      </c>
      <c r="T1462" s="265"/>
      <c r="U1462" s="265"/>
      <c r="V1462" s="265"/>
      <c r="AA1462" s="254" t="str">
        <f t="shared" si="160"/>
        <v/>
      </c>
      <c r="AB1462" s="254" t="str">
        <f t="shared" si="161"/>
        <v/>
      </c>
      <c r="AC1462" s="255">
        <f t="shared" si="157"/>
        <v>0</v>
      </c>
      <c r="AD1462" s="255">
        <f t="shared" si="158"/>
        <v>3836</v>
      </c>
      <c r="AE1462" s="256" t="str">
        <f t="shared" si="162"/>
        <v/>
      </c>
      <c r="AF1462" s="252" t="str">
        <f t="shared" si="163"/>
        <v>-</v>
      </c>
    </row>
    <row r="1463" spans="1:32" ht="20.149999999999999" customHeight="1" x14ac:dyDescent="0.75">
      <c r="A1463" s="31">
        <v>1461</v>
      </c>
      <c r="B1463" s="237"/>
      <c r="C1463" s="257"/>
      <c r="D1463" s="257"/>
      <c r="E1463" s="262"/>
      <c r="F1463" s="262"/>
      <c r="G1463" s="253" t="str">
        <f t="shared" si="159"/>
        <v/>
      </c>
      <c r="H1463" s="31" t="str">
        <f>IF(AND(B1463=H$1),LOOKUP(9.99999999999999E+307,$H$2:H1462)+1,"")</f>
        <v/>
      </c>
      <c r="I1463" s="31" t="str">
        <f>IF(AND(B1463=I$1),LOOKUP(9.99999999999999E+307,$I$2:I1462)+1,"")</f>
        <v/>
      </c>
      <c r="J1463" s="31">
        <f>IF(AND(B1463=J$1),LOOKUP(9.99999999999999E+307,$J$2:J1462)+1,"")</f>
        <v>1297</v>
      </c>
      <c r="K1463" s="31">
        <f>IF(AND(B1463=K$1),LOOKUP(9.99999999999999E+307,$K$2:K1462)+1,"")</f>
        <v>1297</v>
      </c>
      <c r="L1463" s="31">
        <f>IF(AND(B1463=L$1),LOOKUP(9.99999999999999E+307,$L$2:L1462)+1,"")</f>
        <v>1297</v>
      </c>
      <c r="M1463" s="31">
        <f>IF(AND(B1463=M$1),LOOKUP(9.99999999999999E+307,$M$2:M1462)+1,"")</f>
        <v>1297</v>
      </c>
      <c r="N1463" s="31" t="e">
        <f>IF(AND(B1463=N$1),LOOKUP(9.99999999999999E+307,$N$2:N1462)+1,"")</f>
        <v>#REF!</v>
      </c>
      <c r="O1463" s="31" t="e">
        <f>IF(AND($B1463=O$1),LOOKUP(9.99999999999999E+307,$O$2:O1462)+1,"")</f>
        <v>#REF!</v>
      </c>
      <c r="P1463" s="31" t="e">
        <f>IF(AND($B1463=P$1),LOOKUP(9.99999999999999E+307,$P$2:P1462)+1,"")</f>
        <v>#REF!</v>
      </c>
      <c r="Q1463" s="31" t="e">
        <f>IF(AND($B1463=Q$1),LOOKUP(9.99999999999999E+307,$Q$2:Q1462)+1,"")</f>
        <v>#REF!</v>
      </c>
      <c r="R1463" s="31">
        <f>IF(AND($B1463=R$1),LOOKUP(9.99999999999999E+307,$R$2:R1462)+1,"")</f>
        <v>1297</v>
      </c>
      <c r="S1463" s="31">
        <f>IF(AND($B1463=S$1),LOOKUP(9.99999999999999E+307,$S$2:S1462)+1,"")</f>
        <v>1297</v>
      </c>
      <c r="T1463" s="265"/>
      <c r="U1463" s="265"/>
      <c r="V1463" s="265"/>
      <c r="AA1463" s="254" t="str">
        <f t="shared" si="160"/>
        <v/>
      </c>
      <c r="AB1463" s="254" t="str">
        <f t="shared" si="161"/>
        <v/>
      </c>
      <c r="AC1463" s="255">
        <f t="shared" si="157"/>
        <v>0</v>
      </c>
      <c r="AD1463" s="255">
        <f t="shared" si="158"/>
        <v>3836</v>
      </c>
      <c r="AE1463" s="256" t="str">
        <f t="shared" si="162"/>
        <v/>
      </c>
      <c r="AF1463" s="252" t="str">
        <f t="shared" si="163"/>
        <v>-</v>
      </c>
    </row>
    <row r="1464" spans="1:32" ht="20.149999999999999" customHeight="1" x14ac:dyDescent="0.75">
      <c r="A1464" s="31">
        <v>1462</v>
      </c>
      <c r="B1464" s="237"/>
      <c r="C1464" s="257"/>
      <c r="D1464" s="257"/>
      <c r="E1464" s="262"/>
      <c r="F1464" s="262"/>
      <c r="G1464" s="253" t="str">
        <f t="shared" si="159"/>
        <v/>
      </c>
      <c r="H1464" s="31" t="str">
        <f>IF(AND(B1464=H$1),LOOKUP(9.99999999999999E+307,$H$2:H1463)+1,"")</f>
        <v/>
      </c>
      <c r="I1464" s="31" t="str">
        <f>IF(AND(B1464=I$1),LOOKUP(9.99999999999999E+307,$I$2:I1463)+1,"")</f>
        <v/>
      </c>
      <c r="J1464" s="31">
        <f>IF(AND(B1464=J$1),LOOKUP(9.99999999999999E+307,$J$2:J1463)+1,"")</f>
        <v>1298</v>
      </c>
      <c r="K1464" s="31">
        <f>IF(AND(B1464=K$1),LOOKUP(9.99999999999999E+307,$K$2:K1463)+1,"")</f>
        <v>1298</v>
      </c>
      <c r="L1464" s="31">
        <f>IF(AND(B1464=L$1),LOOKUP(9.99999999999999E+307,$L$2:L1463)+1,"")</f>
        <v>1298</v>
      </c>
      <c r="M1464" s="31">
        <f>IF(AND(B1464=M$1),LOOKUP(9.99999999999999E+307,$M$2:M1463)+1,"")</f>
        <v>1298</v>
      </c>
      <c r="N1464" s="31" t="e">
        <f>IF(AND(B1464=N$1),LOOKUP(9.99999999999999E+307,$N$2:N1463)+1,"")</f>
        <v>#REF!</v>
      </c>
      <c r="O1464" s="31" t="e">
        <f>IF(AND($B1464=O$1),LOOKUP(9.99999999999999E+307,$O$2:O1463)+1,"")</f>
        <v>#REF!</v>
      </c>
      <c r="P1464" s="31" t="e">
        <f>IF(AND($B1464=P$1),LOOKUP(9.99999999999999E+307,$P$2:P1463)+1,"")</f>
        <v>#REF!</v>
      </c>
      <c r="Q1464" s="31" t="e">
        <f>IF(AND($B1464=Q$1),LOOKUP(9.99999999999999E+307,$Q$2:Q1463)+1,"")</f>
        <v>#REF!</v>
      </c>
      <c r="R1464" s="31">
        <f>IF(AND($B1464=R$1),LOOKUP(9.99999999999999E+307,$R$2:R1463)+1,"")</f>
        <v>1298</v>
      </c>
      <c r="S1464" s="31">
        <f>IF(AND($B1464=S$1),LOOKUP(9.99999999999999E+307,$S$2:S1463)+1,"")</f>
        <v>1298</v>
      </c>
      <c r="T1464" s="265"/>
      <c r="U1464" s="265"/>
      <c r="V1464" s="265"/>
      <c r="AA1464" s="254" t="str">
        <f t="shared" si="160"/>
        <v/>
      </c>
      <c r="AB1464" s="254" t="str">
        <f t="shared" si="161"/>
        <v/>
      </c>
      <c r="AC1464" s="255">
        <f t="shared" si="157"/>
        <v>0</v>
      </c>
      <c r="AD1464" s="255">
        <f t="shared" si="158"/>
        <v>3836</v>
      </c>
      <c r="AE1464" s="256" t="str">
        <f t="shared" si="162"/>
        <v/>
      </c>
      <c r="AF1464" s="252" t="str">
        <f t="shared" si="163"/>
        <v>-</v>
      </c>
    </row>
    <row r="1465" spans="1:32" ht="20.149999999999999" customHeight="1" x14ac:dyDescent="0.75">
      <c r="A1465" s="31">
        <v>1463</v>
      </c>
      <c r="B1465" s="237"/>
      <c r="C1465" s="257"/>
      <c r="D1465" s="257"/>
      <c r="E1465" s="262"/>
      <c r="F1465" s="262"/>
      <c r="G1465" s="253" t="str">
        <f t="shared" si="159"/>
        <v/>
      </c>
      <c r="H1465" s="31" t="str">
        <f>IF(AND(B1465=H$1),LOOKUP(9.99999999999999E+307,$H$2:H1464)+1,"")</f>
        <v/>
      </c>
      <c r="I1465" s="31" t="str">
        <f>IF(AND(B1465=I$1),LOOKUP(9.99999999999999E+307,$I$2:I1464)+1,"")</f>
        <v/>
      </c>
      <c r="J1465" s="31">
        <f>IF(AND(B1465=J$1),LOOKUP(9.99999999999999E+307,$J$2:J1464)+1,"")</f>
        <v>1299</v>
      </c>
      <c r="K1465" s="31">
        <f>IF(AND(B1465=K$1),LOOKUP(9.99999999999999E+307,$K$2:K1464)+1,"")</f>
        <v>1299</v>
      </c>
      <c r="L1465" s="31">
        <f>IF(AND(B1465=L$1),LOOKUP(9.99999999999999E+307,$L$2:L1464)+1,"")</f>
        <v>1299</v>
      </c>
      <c r="M1465" s="31">
        <f>IF(AND(B1465=M$1),LOOKUP(9.99999999999999E+307,$M$2:M1464)+1,"")</f>
        <v>1299</v>
      </c>
      <c r="N1465" s="31" t="e">
        <f>IF(AND(B1465=N$1),LOOKUP(9.99999999999999E+307,$N$2:N1464)+1,"")</f>
        <v>#REF!</v>
      </c>
      <c r="O1465" s="31" t="e">
        <f>IF(AND($B1465=O$1),LOOKUP(9.99999999999999E+307,$O$2:O1464)+1,"")</f>
        <v>#REF!</v>
      </c>
      <c r="P1465" s="31" t="e">
        <f>IF(AND($B1465=P$1),LOOKUP(9.99999999999999E+307,$P$2:P1464)+1,"")</f>
        <v>#REF!</v>
      </c>
      <c r="Q1465" s="31" t="e">
        <f>IF(AND($B1465=Q$1),LOOKUP(9.99999999999999E+307,$Q$2:Q1464)+1,"")</f>
        <v>#REF!</v>
      </c>
      <c r="R1465" s="31">
        <f>IF(AND($B1465=R$1),LOOKUP(9.99999999999999E+307,$R$2:R1464)+1,"")</f>
        <v>1299</v>
      </c>
      <c r="S1465" s="31">
        <f>IF(AND($B1465=S$1),LOOKUP(9.99999999999999E+307,$S$2:S1464)+1,"")</f>
        <v>1299</v>
      </c>
      <c r="T1465" s="265"/>
      <c r="U1465" s="265"/>
      <c r="V1465" s="265"/>
      <c r="AA1465" s="254" t="str">
        <f t="shared" si="160"/>
        <v/>
      </c>
      <c r="AB1465" s="254" t="str">
        <f t="shared" si="161"/>
        <v/>
      </c>
      <c r="AC1465" s="255">
        <f t="shared" si="157"/>
        <v>0</v>
      </c>
      <c r="AD1465" s="255">
        <f t="shared" si="158"/>
        <v>3836</v>
      </c>
      <c r="AE1465" s="256" t="str">
        <f t="shared" si="162"/>
        <v/>
      </c>
      <c r="AF1465" s="252" t="str">
        <f t="shared" si="163"/>
        <v>-</v>
      </c>
    </row>
    <row r="1466" spans="1:32" ht="20.149999999999999" customHeight="1" x14ac:dyDescent="0.75">
      <c r="A1466" s="31">
        <v>1464</v>
      </c>
      <c r="B1466" s="237"/>
      <c r="C1466" s="257"/>
      <c r="D1466" s="257"/>
      <c r="E1466" s="262"/>
      <c r="F1466" s="262"/>
      <c r="G1466" s="253" t="str">
        <f t="shared" si="159"/>
        <v/>
      </c>
      <c r="H1466" s="31" t="str">
        <f>IF(AND(B1466=H$1),LOOKUP(9.99999999999999E+307,$H$2:H1465)+1,"")</f>
        <v/>
      </c>
      <c r="I1466" s="31" t="str">
        <f>IF(AND(B1466=I$1),LOOKUP(9.99999999999999E+307,$I$2:I1465)+1,"")</f>
        <v/>
      </c>
      <c r="J1466" s="31">
        <f>IF(AND(B1466=J$1),LOOKUP(9.99999999999999E+307,$J$2:J1465)+1,"")</f>
        <v>1300</v>
      </c>
      <c r="K1466" s="31">
        <f>IF(AND(B1466=K$1),LOOKUP(9.99999999999999E+307,$K$2:K1465)+1,"")</f>
        <v>1300</v>
      </c>
      <c r="L1466" s="31">
        <f>IF(AND(B1466=L$1),LOOKUP(9.99999999999999E+307,$L$2:L1465)+1,"")</f>
        <v>1300</v>
      </c>
      <c r="M1466" s="31">
        <f>IF(AND(B1466=M$1),LOOKUP(9.99999999999999E+307,$M$2:M1465)+1,"")</f>
        <v>1300</v>
      </c>
      <c r="N1466" s="31" t="e">
        <f>IF(AND(B1466=N$1),LOOKUP(9.99999999999999E+307,$N$2:N1465)+1,"")</f>
        <v>#REF!</v>
      </c>
      <c r="O1466" s="31" t="e">
        <f>IF(AND($B1466=O$1),LOOKUP(9.99999999999999E+307,$O$2:O1465)+1,"")</f>
        <v>#REF!</v>
      </c>
      <c r="P1466" s="31" t="e">
        <f>IF(AND($B1466=P$1),LOOKUP(9.99999999999999E+307,$P$2:P1465)+1,"")</f>
        <v>#REF!</v>
      </c>
      <c r="Q1466" s="31" t="e">
        <f>IF(AND($B1466=Q$1),LOOKUP(9.99999999999999E+307,$Q$2:Q1465)+1,"")</f>
        <v>#REF!</v>
      </c>
      <c r="R1466" s="31">
        <f>IF(AND($B1466=R$1),LOOKUP(9.99999999999999E+307,$R$2:R1465)+1,"")</f>
        <v>1300</v>
      </c>
      <c r="S1466" s="31">
        <f>IF(AND($B1466=S$1),LOOKUP(9.99999999999999E+307,$S$2:S1465)+1,"")</f>
        <v>1300</v>
      </c>
      <c r="T1466" s="265"/>
      <c r="U1466" s="265"/>
      <c r="V1466" s="265"/>
      <c r="AA1466" s="254" t="str">
        <f t="shared" si="160"/>
        <v/>
      </c>
      <c r="AB1466" s="254" t="str">
        <f t="shared" si="161"/>
        <v/>
      </c>
      <c r="AC1466" s="255">
        <f t="shared" si="157"/>
        <v>0</v>
      </c>
      <c r="AD1466" s="255">
        <f t="shared" si="158"/>
        <v>3836</v>
      </c>
      <c r="AE1466" s="256" t="str">
        <f t="shared" si="162"/>
        <v/>
      </c>
      <c r="AF1466" s="252" t="str">
        <f t="shared" si="163"/>
        <v>-</v>
      </c>
    </row>
    <row r="1467" spans="1:32" ht="20.149999999999999" customHeight="1" x14ac:dyDescent="0.75">
      <c r="A1467" s="31">
        <v>1465</v>
      </c>
      <c r="B1467" s="237"/>
      <c r="C1467" s="257"/>
      <c r="D1467" s="257"/>
      <c r="E1467" s="262"/>
      <c r="F1467" s="262"/>
      <c r="G1467" s="253" t="str">
        <f t="shared" si="159"/>
        <v/>
      </c>
      <c r="H1467" s="31" t="str">
        <f>IF(AND(B1467=H$1),LOOKUP(9.99999999999999E+307,$H$2:H1466)+1,"")</f>
        <v/>
      </c>
      <c r="I1467" s="31" t="str">
        <f>IF(AND(B1467=I$1),LOOKUP(9.99999999999999E+307,$I$2:I1466)+1,"")</f>
        <v/>
      </c>
      <c r="J1467" s="31">
        <f>IF(AND(B1467=J$1),LOOKUP(9.99999999999999E+307,$J$2:J1466)+1,"")</f>
        <v>1301</v>
      </c>
      <c r="K1467" s="31">
        <f>IF(AND(B1467=K$1),LOOKUP(9.99999999999999E+307,$K$2:K1466)+1,"")</f>
        <v>1301</v>
      </c>
      <c r="L1467" s="31">
        <f>IF(AND(B1467=L$1),LOOKUP(9.99999999999999E+307,$L$2:L1466)+1,"")</f>
        <v>1301</v>
      </c>
      <c r="M1467" s="31">
        <f>IF(AND(B1467=M$1),LOOKUP(9.99999999999999E+307,$M$2:M1466)+1,"")</f>
        <v>1301</v>
      </c>
      <c r="N1467" s="31" t="e">
        <f>IF(AND(B1467=N$1),LOOKUP(9.99999999999999E+307,$N$2:N1466)+1,"")</f>
        <v>#REF!</v>
      </c>
      <c r="O1467" s="31" t="e">
        <f>IF(AND($B1467=O$1),LOOKUP(9.99999999999999E+307,$O$2:O1466)+1,"")</f>
        <v>#REF!</v>
      </c>
      <c r="P1467" s="31" t="e">
        <f>IF(AND($B1467=P$1),LOOKUP(9.99999999999999E+307,$P$2:P1466)+1,"")</f>
        <v>#REF!</v>
      </c>
      <c r="Q1467" s="31" t="e">
        <f>IF(AND($B1467=Q$1),LOOKUP(9.99999999999999E+307,$Q$2:Q1466)+1,"")</f>
        <v>#REF!</v>
      </c>
      <c r="R1467" s="31">
        <f>IF(AND($B1467=R$1),LOOKUP(9.99999999999999E+307,$R$2:R1466)+1,"")</f>
        <v>1301</v>
      </c>
      <c r="S1467" s="31">
        <f>IF(AND($B1467=S$1),LOOKUP(9.99999999999999E+307,$S$2:S1466)+1,"")</f>
        <v>1301</v>
      </c>
      <c r="T1467" s="265"/>
      <c r="U1467" s="265"/>
      <c r="V1467" s="265"/>
      <c r="AA1467" s="254" t="str">
        <f t="shared" si="160"/>
        <v/>
      </c>
      <c r="AB1467" s="254" t="str">
        <f t="shared" si="161"/>
        <v/>
      </c>
      <c r="AC1467" s="255">
        <f t="shared" si="157"/>
        <v>0</v>
      </c>
      <c r="AD1467" s="255">
        <f t="shared" si="158"/>
        <v>3836</v>
      </c>
      <c r="AE1467" s="256" t="str">
        <f t="shared" si="162"/>
        <v/>
      </c>
      <c r="AF1467" s="252" t="str">
        <f t="shared" si="163"/>
        <v>-</v>
      </c>
    </row>
    <row r="1468" spans="1:32" ht="20.149999999999999" customHeight="1" x14ac:dyDescent="0.75">
      <c r="A1468" s="31">
        <v>1466</v>
      </c>
      <c r="B1468" s="237"/>
      <c r="C1468" s="257"/>
      <c r="D1468" s="257"/>
      <c r="E1468" s="262"/>
      <c r="F1468" s="262"/>
      <c r="G1468" s="253" t="str">
        <f t="shared" si="159"/>
        <v/>
      </c>
      <c r="H1468" s="31" t="str">
        <f>IF(AND(B1468=H$1),LOOKUP(9.99999999999999E+307,$H$2:H1467)+1,"")</f>
        <v/>
      </c>
      <c r="I1468" s="31" t="str">
        <f>IF(AND(B1468=I$1),LOOKUP(9.99999999999999E+307,$I$2:I1467)+1,"")</f>
        <v/>
      </c>
      <c r="J1468" s="31">
        <f>IF(AND(B1468=J$1),LOOKUP(9.99999999999999E+307,$J$2:J1467)+1,"")</f>
        <v>1302</v>
      </c>
      <c r="K1468" s="31">
        <f>IF(AND(B1468=K$1),LOOKUP(9.99999999999999E+307,$K$2:K1467)+1,"")</f>
        <v>1302</v>
      </c>
      <c r="L1468" s="31">
        <f>IF(AND(B1468=L$1),LOOKUP(9.99999999999999E+307,$L$2:L1467)+1,"")</f>
        <v>1302</v>
      </c>
      <c r="M1468" s="31">
        <f>IF(AND(B1468=M$1),LOOKUP(9.99999999999999E+307,$M$2:M1467)+1,"")</f>
        <v>1302</v>
      </c>
      <c r="N1468" s="31" t="e">
        <f>IF(AND(B1468=N$1),LOOKUP(9.99999999999999E+307,$N$2:N1467)+1,"")</f>
        <v>#REF!</v>
      </c>
      <c r="O1468" s="31" t="e">
        <f>IF(AND($B1468=O$1),LOOKUP(9.99999999999999E+307,$O$2:O1467)+1,"")</f>
        <v>#REF!</v>
      </c>
      <c r="P1468" s="31" t="e">
        <f>IF(AND($B1468=P$1),LOOKUP(9.99999999999999E+307,$P$2:P1467)+1,"")</f>
        <v>#REF!</v>
      </c>
      <c r="Q1468" s="31" t="e">
        <f>IF(AND($B1468=Q$1),LOOKUP(9.99999999999999E+307,$Q$2:Q1467)+1,"")</f>
        <v>#REF!</v>
      </c>
      <c r="R1468" s="31">
        <f>IF(AND($B1468=R$1),LOOKUP(9.99999999999999E+307,$R$2:R1467)+1,"")</f>
        <v>1302</v>
      </c>
      <c r="S1468" s="31">
        <f>IF(AND($B1468=S$1),LOOKUP(9.99999999999999E+307,$S$2:S1467)+1,"")</f>
        <v>1302</v>
      </c>
      <c r="T1468" s="265"/>
      <c r="U1468" s="265"/>
      <c r="V1468" s="265"/>
      <c r="AA1468" s="254" t="str">
        <f t="shared" si="160"/>
        <v/>
      </c>
      <c r="AB1468" s="254" t="str">
        <f t="shared" si="161"/>
        <v/>
      </c>
      <c r="AC1468" s="255">
        <f t="shared" si="157"/>
        <v>0</v>
      </c>
      <c r="AD1468" s="255">
        <f t="shared" si="158"/>
        <v>3836</v>
      </c>
      <c r="AE1468" s="256" t="str">
        <f t="shared" si="162"/>
        <v/>
      </c>
      <c r="AF1468" s="252" t="str">
        <f t="shared" si="163"/>
        <v>-</v>
      </c>
    </row>
    <row r="1469" spans="1:32" ht="20.149999999999999" customHeight="1" x14ac:dyDescent="0.75">
      <c r="A1469" s="31">
        <v>1467</v>
      </c>
      <c r="B1469" s="237"/>
      <c r="C1469" s="257"/>
      <c r="D1469" s="257"/>
      <c r="E1469" s="262"/>
      <c r="F1469" s="262"/>
      <c r="G1469" s="253" t="str">
        <f t="shared" si="159"/>
        <v/>
      </c>
      <c r="H1469" s="31" t="str">
        <f>IF(AND(B1469=H$1),LOOKUP(9.99999999999999E+307,$H$2:H1468)+1,"")</f>
        <v/>
      </c>
      <c r="I1469" s="31" t="str">
        <f>IF(AND(B1469=I$1),LOOKUP(9.99999999999999E+307,$I$2:I1468)+1,"")</f>
        <v/>
      </c>
      <c r="J1469" s="31">
        <f>IF(AND(B1469=J$1),LOOKUP(9.99999999999999E+307,$J$2:J1468)+1,"")</f>
        <v>1303</v>
      </c>
      <c r="K1469" s="31">
        <f>IF(AND(B1469=K$1),LOOKUP(9.99999999999999E+307,$K$2:K1468)+1,"")</f>
        <v>1303</v>
      </c>
      <c r="L1469" s="31">
        <f>IF(AND(B1469=L$1),LOOKUP(9.99999999999999E+307,$L$2:L1468)+1,"")</f>
        <v>1303</v>
      </c>
      <c r="M1469" s="31">
        <f>IF(AND(B1469=M$1),LOOKUP(9.99999999999999E+307,$M$2:M1468)+1,"")</f>
        <v>1303</v>
      </c>
      <c r="N1469" s="31" t="e">
        <f>IF(AND(B1469=N$1),LOOKUP(9.99999999999999E+307,$N$2:N1468)+1,"")</f>
        <v>#REF!</v>
      </c>
      <c r="O1469" s="31" t="e">
        <f>IF(AND($B1469=O$1),LOOKUP(9.99999999999999E+307,$O$2:O1468)+1,"")</f>
        <v>#REF!</v>
      </c>
      <c r="P1469" s="31" t="e">
        <f>IF(AND($B1469=P$1),LOOKUP(9.99999999999999E+307,$P$2:P1468)+1,"")</f>
        <v>#REF!</v>
      </c>
      <c r="Q1469" s="31" t="e">
        <f>IF(AND($B1469=Q$1),LOOKUP(9.99999999999999E+307,$Q$2:Q1468)+1,"")</f>
        <v>#REF!</v>
      </c>
      <c r="R1469" s="31">
        <f>IF(AND($B1469=R$1),LOOKUP(9.99999999999999E+307,$R$2:R1468)+1,"")</f>
        <v>1303</v>
      </c>
      <c r="S1469" s="31">
        <f>IF(AND($B1469=S$1),LOOKUP(9.99999999999999E+307,$S$2:S1468)+1,"")</f>
        <v>1303</v>
      </c>
      <c r="T1469" s="265"/>
      <c r="U1469" s="265"/>
      <c r="V1469" s="265"/>
      <c r="AA1469" s="254" t="str">
        <f t="shared" si="160"/>
        <v/>
      </c>
      <c r="AB1469" s="254" t="str">
        <f t="shared" si="161"/>
        <v/>
      </c>
      <c r="AC1469" s="255">
        <f t="shared" si="157"/>
        <v>0</v>
      </c>
      <c r="AD1469" s="255">
        <f t="shared" si="158"/>
        <v>3836</v>
      </c>
      <c r="AE1469" s="256" t="str">
        <f t="shared" si="162"/>
        <v/>
      </c>
      <c r="AF1469" s="252" t="str">
        <f t="shared" si="163"/>
        <v>-</v>
      </c>
    </row>
    <row r="1470" spans="1:32" ht="20.149999999999999" customHeight="1" x14ac:dyDescent="0.75">
      <c r="A1470" s="31">
        <v>1468</v>
      </c>
      <c r="B1470" s="237"/>
      <c r="C1470" s="257"/>
      <c r="D1470" s="257"/>
      <c r="E1470" s="262"/>
      <c r="F1470" s="262"/>
      <c r="G1470" s="253" t="str">
        <f t="shared" si="159"/>
        <v/>
      </c>
      <c r="H1470" s="31" t="str">
        <f>IF(AND(B1470=H$1),LOOKUP(9.99999999999999E+307,$H$2:H1469)+1,"")</f>
        <v/>
      </c>
      <c r="I1470" s="31" t="str">
        <f>IF(AND(B1470=I$1),LOOKUP(9.99999999999999E+307,$I$2:I1469)+1,"")</f>
        <v/>
      </c>
      <c r="J1470" s="31">
        <f>IF(AND(B1470=J$1),LOOKUP(9.99999999999999E+307,$J$2:J1469)+1,"")</f>
        <v>1304</v>
      </c>
      <c r="K1470" s="31">
        <f>IF(AND(B1470=K$1),LOOKUP(9.99999999999999E+307,$K$2:K1469)+1,"")</f>
        <v>1304</v>
      </c>
      <c r="L1470" s="31">
        <f>IF(AND(B1470=L$1),LOOKUP(9.99999999999999E+307,$L$2:L1469)+1,"")</f>
        <v>1304</v>
      </c>
      <c r="M1470" s="31">
        <f>IF(AND(B1470=M$1),LOOKUP(9.99999999999999E+307,$M$2:M1469)+1,"")</f>
        <v>1304</v>
      </c>
      <c r="N1470" s="31" t="e">
        <f>IF(AND(B1470=N$1),LOOKUP(9.99999999999999E+307,$N$2:N1469)+1,"")</f>
        <v>#REF!</v>
      </c>
      <c r="O1470" s="31" t="e">
        <f>IF(AND($B1470=O$1),LOOKUP(9.99999999999999E+307,$O$2:O1469)+1,"")</f>
        <v>#REF!</v>
      </c>
      <c r="P1470" s="31" t="e">
        <f>IF(AND($B1470=P$1),LOOKUP(9.99999999999999E+307,$P$2:P1469)+1,"")</f>
        <v>#REF!</v>
      </c>
      <c r="Q1470" s="31" t="e">
        <f>IF(AND($B1470=Q$1),LOOKUP(9.99999999999999E+307,$Q$2:Q1469)+1,"")</f>
        <v>#REF!</v>
      </c>
      <c r="R1470" s="31">
        <f>IF(AND($B1470=R$1),LOOKUP(9.99999999999999E+307,$R$2:R1469)+1,"")</f>
        <v>1304</v>
      </c>
      <c r="S1470" s="31">
        <f>IF(AND($B1470=S$1),LOOKUP(9.99999999999999E+307,$S$2:S1469)+1,"")</f>
        <v>1304</v>
      </c>
      <c r="T1470" s="265"/>
      <c r="U1470" s="265"/>
      <c r="V1470" s="265"/>
      <c r="AA1470" s="254" t="str">
        <f t="shared" si="160"/>
        <v/>
      </c>
      <c r="AB1470" s="254" t="str">
        <f t="shared" si="161"/>
        <v/>
      </c>
      <c r="AC1470" s="255">
        <f t="shared" si="157"/>
        <v>0</v>
      </c>
      <c r="AD1470" s="255">
        <f t="shared" si="158"/>
        <v>3836</v>
      </c>
      <c r="AE1470" s="256" t="str">
        <f t="shared" si="162"/>
        <v/>
      </c>
      <c r="AF1470" s="252" t="str">
        <f t="shared" si="163"/>
        <v>-</v>
      </c>
    </row>
    <row r="1471" spans="1:32" ht="20.149999999999999" customHeight="1" x14ac:dyDescent="0.75">
      <c r="A1471" s="31">
        <v>1469</v>
      </c>
      <c r="B1471" s="237"/>
      <c r="C1471" s="257"/>
      <c r="D1471" s="257"/>
      <c r="E1471" s="262"/>
      <c r="F1471" s="262"/>
      <c r="G1471" s="253" t="str">
        <f t="shared" si="159"/>
        <v/>
      </c>
      <c r="H1471" s="31" t="str">
        <f>IF(AND(B1471=H$1),LOOKUP(9.99999999999999E+307,$H$2:H1470)+1,"")</f>
        <v/>
      </c>
      <c r="I1471" s="31" t="str">
        <f>IF(AND(B1471=I$1),LOOKUP(9.99999999999999E+307,$I$2:I1470)+1,"")</f>
        <v/>
      </c>
      <c r="J1471" s="31">
        <f>IF(AND(B1471=J$1),LOOKUP(9.99999999999999E+307,$J$2:J1470)+1,"")</f>
        <v>1305</v>
      </c>
      <c r="K1471" s="31">
        <f>IF(AND(B1471=K$1),LOOKUP(9.99999999999999E+307,$K$2:K1470)+1,"")</f>
        <v>1305</v>
      </c>
      <c r="L1471" s="31">
        <f>IF(AND(B1471=L$1),LOOKUP(9.99999999999999E+307,$L$2:L1470)+1,"")</f>
        <v>1305</v>
      </c>
      <c r="M1471" s="31">
        <f>IF(AND(B1471=M$1),LOOKUP(9.99999999999999E+307,$M$2:M1470)+1,"")</f>
        <v>1305</v>
      </c>
      <c r="N1471" s="31" t="e">
        <f>IF(AND(B1471=N$1),LOOKUP(9.99999999999999E+307,$N$2:N1470)+1,"")</f>
        <v>#REF!</v>
      </c>
      <c r="O1471" s="31" t="e">
        <f>IF(AND($B1471=O$1),LOOKUP(9.99999999999999E+307,$O$2:O1470)+1,"")</f>
        <v>#REF!</v>
      </c>
      <c r="P1471" s="31" t="e">
        <f>IF(AND($B1471=P$1),LOOKUP(9.99999999999999E+307,$P$2:P1470)+1,"")</f>
        <v>#REF!</v>
      </c>
      <c r="Q1471" s="31" t="e">
        <f>IF(AND($B1471=Q$1),LOOKUP(9.99999999999999E+307,$Q$2:Q1470)+1,"")</f>
        <v>#REF!</v>
      </c>
      <c r="R1471" s="31">
        <f>IF(AND($B1471=R$1),LOOKUP(9.99999999999999E+307,$R$2:R1470)+1,"")</f>
        <v>1305</v>
      </c>
      <c r="S1471" s="31">
        <f>IF(AND($B1471=S$1),LOOKUP(9.99999999999999E+307,$S$2:S1470)+1,"")</f>
        <v>1305</v>
      </c>
      <c r="T1471" s="265"/>
      <c r="U1471" s="265"/>
      <c r="V1471" s="265"/>
      <c r="AA1471" s="254" t="str">
        <f t="shared" si="160"/>
        <v/>
      </c>
      <c r="AB1471" s="254" t="str">
        <f t="shared" si="161"/>
        <v/>
      </c>
      <c r="AC1471" s="255">
        <f t="shared" si="157"/>
        <v>0</v>
      </c>
      <c r="AD1471" s="255">
        <f t="shared" si="158"/>
        <v>3836</v>
      </c>
      <c r="AE1471" s="256" t="str">
        <f t="shared" si="162"/>
        <v/>
      </c>
      <c r="AF1471" s="252" t="str">
        <f t="shared" si="163"/>
        <v>-</v>
      </c>
    </row>
    <row r="1472" spans="1:32" ht="20.149999999999999" customHeight="1" x14ac:dyDescent="0.75">
      <c r="A1472" s="31">
        <v>1470</v>
      </c>
      <c r="B1472" s="237"/>
      <c r="C1472" s="257"/>
      <c r="D1472" s="257"/>
      <c r="E1472" s="262"/>
      <c r="F1472" s="262"/>
      <c r="G1472" s="253" t="str">
        <f t="shared" si="159"/>
        <v/>
      </c>
      <c r="H1472" s="31" t="str">
        <f>IF(AND(B1472=H$1),LOOKUP(9.99999999999999E+307,$H$2:H1471)+1,"")</f>
        <v/>
      </c>
      <c r="I1472" s="31" t="str">
        <f>IF(AND(B1472=I$1),LOOKUP(9.99999999999999E+307,$I$2:I1471)+1,"")</f>
        <v/>
      </c>
      <c r="J1472" s="31">
        <f>IF(AND(B1472=J$1),LOOKUP(9.99999999999999E+307,$J$2:J1471)+1,"")</f>
        <v>1306</v>
      </c>
      <c r="K1472" s="31">
        <f>IF(AND(B1472=K$1),LOOKUP(9.99999999999999E+307,$K$2:K1471)+1,"")</f>
        <v>1306</v>
      </c>
      <c r="L1472" s="31">
        <f>IF(AND(B1472=L$1),LOOKUP(9.99999999999999E+307,$L$2:L1471)+1,"")</f>
        <v>1306</v>
      </c>
      <c r="M1472" s="31">
        <f>IF(AND(B1472=M$1),LOOKUP(9.99999999999999E+307,$M$2:M1471)+1,"")</f>
        <v>1306</v>
      </c>
      <c r="N1472" s="31" t="e">
        <f>IF(AND(B1472=N$1),LOOKUP(9.99999999999999E+307,$N$2:N1471)+1,"")</f>
        <v>#REF!</v>
      </c>
      <c r="O1472" s="31" t="e">
        <f>IF(AND($B1472=O$1),LOOKUP(9.99999999999999E+307,$O$2:O1471)+1,"")</f>
        <v>#REF!</v>
      </c>
      <c r="P1472" s="31" t="e">
        <f>IF(AND($B1472=P$1),LOOKUP(9.99999999999999E+307,$P$2:P1471)+1,"")</f>
        <v>#REF!</v>
      </c>
      <c r="Q1472" s="31" t="e">
        <f>IF(AND($B1472=Q$1),LOOKUP(9.99999999999999E+307,$Q$2:Q1471)+1,"")</f>
        <v>#REF!</v>
      </c>
      <c r="R1472" s="31">
        <f>IF(AND($B1472=R$1),LOOKUP(9.99999999999999E+307,$R$2:R1471)+1,"")</f>
        <v>1306</v>
      </c>
      <c r="S1472" s="31">
        <f>IF(AND($B1472=S$1),LOOKUP(9.99999999999999E+307,$S$2:S1471)+1,"")</f>
        <v>1306</v>
      </c>
      <c r="T1472" s="265"/>
      <c r="U1472" s="265"/>
      <c r="V1472" s="265"/>
      <c r="AA1472" s="254" t="str">
        <f t="shared" si="160"/>
        <v/>
      </c>
      <c r="AB1472" s="254" t="str">
        <f t="shared" si="161"/>
        <v/>
      </c>
      <c r="AC1472" s="255">
        <f t="shared" si="157"/>
        <v>0</v>
      </c>
      <c r="AD1472" s="255">
        <f t="shared" si="158"/>
        <v>3836</v>
      </c>
      <c r="AE1472" s="256" t="str">
        <f t="shared" si="162"/>
        <v/>
      </c>
      <c r="AF1472" s="252" t="str">
        <f t="shared" si="163"/>
        <v>-</v>
      </c>
    </row>
    <row r="1473" spans="1:32" ht="20.149999999999999" customHeight="1" x14ac:dyDescent="0.75">
      <c r="A1473" s="31">
        <v>1471</v>
      </c>
      <c r="B1473" s="237"/>
      <c r="C1473" s="257"/>
      <c r="D1473" s="257"/>
      <c r="E1473" s="262"/>
      <c r="F1473" s="262"/>
      <c r="G1473" s="253" t="str">
        <f t="shared" si="159"/>
        <v/>
      </c>
      <c r="H1473" s="31" t="str">
        <f>IF(AND(B1473=H$1),LOOKUP(9.99999999999999E+307,$H$2:H1472)+1,"")</f>
        <v/>
      </c>
      <c r="I1473" s="31" t="str">
        <f>IF(AND(B1473=I$1),LOOKUP(9.99999999999999E+307,$I$2:I1472)+1,"")</f>
        <v/>
      </c>
      <c r="J1473" s="31">
        <f>IF(AND(B1473=J$1),LOOKUP(9.99999999999999E+307,$J$2:J1472)+1,"")</f>
        <v>1307</v>
      </c>
      <c r="K1473" s="31">
        <f>IF(AND(B1473=K$1),LOOKUP(9.99999999999999E+307,$K$2:K1472)+1,"")</f>
        <v>1307</v>
      </c>
      <c r="L1473" s="31">
        <f>IF(AND(B1473=L$1),LOOKUP(9.99999999999999E+307,$L$2:L1472)+1,"")</f>
        <v>1307</v>
      </c>
      <c r="M1473" s="31">
        <f>IF(AND(B1473=M$1),LOOKUP(9.99999999999999E+307,$M$2:M1472)+1,"")</f>
        <v>1307</v>
      </c>
      <c r="N1473" s="31" t="e">
        <f>IF(AND(B1473=N$1),LOOKUP(9.99999999999999E+307,$N$2:N1472)+1,"")</f>
        <v>#REF!</v>
      </c>
      <c r="O1473" s="31" t="e">
        <f>IF(AND($B1473=O$1),LOOKUP(9.99999999999999E+307,$O$2:O1472)+1,"")</f>
        <v>#REF!</v>
      </c>
      <c r="P1473" s="31" t="e">
        <f>IF(AND($B1473=P$1),LOOKUP(9.99999999999999E+307,$P$2:P1472)+1,"")</f>
        <v>#REF!</v>
      </c>
      <c r="Q1473" s="31" t="e">
        <f>IF(AND($B1473=Q$1),LOOKUP(9.99999999999999E+307,$Q$2:Q1472)+1,"")</f>
        <v>#REF!</v>
      </c>
      <c r="R1473" s="31">
        <f>IF(AND($B1473=R$1),LOOKUP(9.99999999999999E+307,$R$2:R1472)+1,"")</f>
        <v>1307</v>
      </c>
      <c r="S1473" s="31">
        <f>IF(AND($B1473=S$1),LOOKUP(9.99999999999999E+307,$S$2:S1472)+1,"")</f>
        <v>1307</v>
      </c>
      <c r="T1473" s="265"/>
      <c r="U1473" s="265"/>
      <c r="V1473" s="265"/>
      <c r="AA1473" s="254" t="str">
        <f t="shared" si="160"/>
        <v/>
      </c>
      <c r="AB1473" s="254" t="str">
        <f t="shared" si="161"/>
        <v/>
      </c>
      <c r="AC1473" s="255">
        <f t="shared" si="157"/>
        <v>0</v>
      </c>
      <c r="AD1473" s="255">
        <f t="shared" si="158"/>
        <v>3836</v>
      </c>
      <c r="AE1473" s="256" t="str">
        <f t="shared" si="162"/>
        <v/>
      </c>
      <c r="AF1473" s="252" t="str">
        <f t="shared" si="163"/>
        <v>-</v>
      </c>
    </row>
    <row r="1474" spans="1:32" ht="20.149999999999999" customHeight="1" x14ac:dyDescent="0.75">
      <c r="A1474" s="31">
        <v>1472</v>
      </c>
      <c r="B1474" s="237"/>
      <c r="C1474" s="257"/>
      <c r="D1474" s="257"/>
      <c r="E1474" s="262"/>
      <c r="F1474" s="262"/>
      <c r="G1474" s="253" t="str">
        <f t="shared" si="159"/>
        <v/>
      </c>
      <c r="H1474" s="31" t="str">
        <f>IF(AND(B1474=H$1),LOOKUP(9.99999999999999E+307,$H$2:H1473)+1,"")</f>
        <v/>
      </c>
      <c r="I1474" s="31" t="str">
        <f>IF(AND(B1474=I$1),LOOKUP(9.99999999999999E+307,$I$2:I1473)+1,"")</f>
        <v/>
      </c>
      <c r="J1474" s="31">
        <f>IF(AND(B1474=J$1),LOOKUP(9.99999999999999E+307,$J$2:J1473)+1,"")</f>
        <v>1308</v>
      </c>
      <c r="K1474" s="31">
        <f>IF(AND(B1474=K$1),LOOKUP(9.99999999999999E+307,$K$2:K1473)+1,"")</f>
        <v>1308</v>
      </c>
      <c r="L1474" s="31">
        <f>IF(AND(B1474=L$1),LOOKUP(9.99999999999999E+307,$L$2:L1473)+1,"")</f>
        <v>1308</v>
      </c>
      <c r="M1474" s="31">
        <f>IF(AND(B1474=M$1),LOOKUP(9.99999999999999E+307,$M$2:M1473)+1,"")</f>
        <v>1308</v>
      </c>
      <c r="N1474" s="31" t="e">
        <f>IF(AND(B1474=N$1),LOOKUP(9.99999999999999E+307,$N$2:N1473)+1,"")</f>
        <v>#REF!</v>
      </c>
      <c r="O1474" s="31" t="e">
        <f>IF(AND($B1474=O$1),LOOKUP(9.99999999999999E+307,$O$2:O1473)+1,"")</f>
        <v>#REF!</v>
      </c>
      <c r="P1474" s="31" t="e">
        <f>IF(AND($B1474=P$1),LOOKUP(9.99999999999999E+307,$P$2:P1473)+1,"")</f>
        <v>#REF!</v>
      </c>
      <c r="Q1474" s="31" t="e">
        <f>IF(AND($B1474=Q$1),LOOKUP(9.99999999999999E+307,$Q$2:Q1473)+1,"")</f>
        <v>#REF!</v>
      </c>
      <c r="R1474" s="31">
        <f>IF(AND($B1474=R$1),LOOKUP(9.99999999999999E+307,$R$2:R1473)+1,"")</f>
        <v>1308</v>
      </c>
      <c r="S1474" s="31">
        <f>IF(AND($B1474=S$1),LOOKUP(9.99999999999999E+307,$S$2:S1473)+1,"")</f>
        <v>1308</v>
      </c>
      <c r="T1474" s="265"/>
      <c r="U1474" s="265"/>
      <c r="V1474" s="265"/>
      <c r="AA1474" s="254" t="str">
        <f t="shared" si="160"/>
        <v/>
      </c>
      <c r="AB1474" s="254" t="str">
        <f t="shared" si="161"/>
        <v/>
      </c>
      <c r="AC1474" s="255">
        <f t="shared" si="157"/>
        <v>0</v>
      </c>
      <c r="AD1474" s="255">
        <f t="shared" si="158"/>
        <v>3836</v>
      </c>
      <c r="AE1474" s="256" t="str">
        <f t="shared" si="162"/>
        <v/>
      </c>
      <c r="AF1474" s="252" t="str">
        <f t="shared" si="163"/>
        <v>-</v>
      </c>
    </row>
    <row r="1475" spans="1:32" ht="20.149999999999999" customHeight="1" x14ac:dyDescent="0.75">
      <c r="A1475" s="31">
        <v>1473</v>
      </c>
      <c r="B1475" s="237"/>
      <c r="C1475" s="257"/>
      <c r="D1475" s="257"/>
      <c r="E1475" s="262"/>
      <c r="F1475" s="262"/>
      <c r="G1475" s="253" t="str">
        <f t="shared" si="159"/>
        <v/>
      </c>
      <c r="H1475" s="31" t="str">
        <f>IF(AND(B1475=H$1),LOOKUP(9.99999999999999E+307,$H$2:H1474)+1,"")</f>
        <v/>
      </c>
      <c r="I1475" s="31" t="str">
        <f>IF(AND(B1475=I$1),LOOKUP(9.99999999999999E+307,$I$2:I1474)+1,"")</f>
        <v/>
      </c>
      <c r="J1475" s="31">
        <f>IF(AND(B1475=J$1),LOOKUP(9.99999999999999E+307,$J$2:J1474)+1,"")</f>
        <v>1309</v>
      </c>
      <c r="K1475" s="31">
        <f>IF(AND(B1475=K$1),LOOKUP(9.99999999999999E+307,$K$2:K1474)+1,"")</f>
        <v>1309</v>
      </c>
      <c r="L1475" s="31">
        <f>IF(AND(B1475=L$1),LOOKUP(9.99999999999999E+307,$L$2:L1474)+1,"")</f>
        <v>1309</v>
      </c>
      <c r="M1475" s="31">
        <f>IF(AND(B1475=M$1),LOOKUP(9.99999999999999E+307,$M$2:M1474)+1,"")</f>
        <v>1309</v>
      </c>
      <c r="N1475" s="31" t="e">
        <f>IF(AND(B1475=N$1),LOOKUP(9.99999999999999E+307,$N$2:N1474)+1,"")</f>
        <v>#REF!</v>
      </c>
      <c r="O1475" s="31" t="e">
        <f>IF(AND($B1475=O$1),LOOKUP(9.99999999999999E+307,$O$2:O1474)+1,"")</f>
        <v>#REF!</v>
      </c>
      <c r="P1475" s="31" t="e">
        <f>IF(AND($B1475=P$1),LOOKUP(9.99999999999999E+307,$P$2:P1474)+1,"")</f>
        <v>#REF!</v>
      </c>
      <c r="Q1475" s="31" t="e">
        <f>IF(AND($B1475=Q$1),LOOKUP(9.99999999999999E+307,$Q$2:Q1474)+1,"")</f>
        <v>#REF!</v>
      </c>
      <c r="R1475" s="31">
        <f>IF(AND($B1475=R$1),LOOKUP(9.99999999999999E+307,$R$2:R1474)+1,"")</f>
        <v>1309</v>
      </c>
      <c r="S1475" s="31">
        <f>IF(AND($B1475=S$1),LOOKUP(9.99999999999999E+307,$S$2:S1474)+1,"")</f>
        <v>1309</v>
      </c>
      <c r="T1475" s="265"/>
      <c r="U1475" s="265"/>
      <c r="V1475" s="265"/>
      <c r="AA1475" s="254" t="str">
        <f t="shared" si="160"/>
        <v/>
      </c>
      <c r="AB1475" s="254" t="str">
        <f t="shared" si="161"/>
        <v/>
      </c>
      <c r="AC1475" s="255">
        <f t="shared" ref="AC1475:AC1538" si="164">COUNTIF($C$3:$C$4002,C1475)</f>
        <v>0</v>
      </c>
      <c r="AD1475" s="255">
        <f t="shared" ref="AD1475:AD1538" si="165">SUMPRODUCT(--(E1475&amp;F1475=$E$3:$E$4002&amp;$F$3:$F$4002))</f>
        <v>3836</v>
      </c>
      <c r="AE1475" s="256" t="str">
        <f t="shared" si="162"/>
        <v/>
      </c>
      <c r="AF1475" s="252" t="str">
        <f t="shared" si="163"/>
        <v>-</v>
      </c>
    </row>
    <row r="1476" spans="1:32" ht="20.149999999999999" customHeight="1" x14ac:dyDescent="0.75">
      <c r="A1476" s="31">
        <v>1474</v>
      </c>
      <c r="B1476" s="237"/>
      <c r="C1476" s="257"/>
      <c r="D1476" s="257"/>
      <c r="E1476" s="262"/>
      <c r="F1476" s="262"/>
      <c r="G1476" s="253" t="str">
        <f t="shared" ref="G1476:G1502" si="166">B1476&amp;C1476</f>
        <v/>
      </c>
      <c r="H1476" s="31" t="str">
        <f>IF(AND(B1476=H$1),LOOKUP(9.99999999999999E+307,$H$2:H1475)+1,"")</f>
        <v/>
      </c>
      <c r="I1476" s="31" t="str">
        <f>IF(AND(B1476=I$1),LOOKUP(9.99999999999999E+307,$I$2:I1475)+1,"")</f>
        <v/>
      </c>
      <c r="J1476" s="31">
        <f>IF(AND(B1476=J$1),LOOKUP(9.99999999999999E+307,$J$2:J1475)+1,"")</f>
        <v>1310</v>
      </c>
      <c r="K1476" s="31">
        <f>IF(AND(B1476=K$1),LOOKUP(9.99999999999999E+307,$K$2:K1475)+1,"")</f>
        <v>1310</v>
      </c>
      <c r="L1476" s="31">
        <f>IF(AND(B1476=L$1),LOOKUP(9.99999999999999E+307,$L$2:L1475)+1,"")</f>
        <v>1310</v>
      </c>
      <c r="M1476" s="31">
        <f>IF(AND(B1476=M$1),LOOKUP(9.99999999999999E+307,$M$2:M1475)+1,"")</f>
        <v>1310</v>
      </c>
      <c r="N1476" s="31" t="e">
        <f>IF(AND(B1476=N$1),LOOKUP(9.99999999999999E+307,$N$2:N1475)+1,"")</f>
        <v>#REF!</v>
      </c>
      <c r="O1476" s="31" t="e">
        <f>IF(AND($B1476=O$1),LOOKUP(9.99999999999999E+307,$O$2:O1475)+1,"")</f>
        <v>#REF!</v>
      </c>
      <c r="P1476" s="31" t="e">
        <f>IF(AND($B1476=P$1),LOOKUP(9.99999999999999E+307,$P$2:P1475)+1,"")</f>
        <v>#REF!</v>
      </c>
      <c r="Q1476" s="31" t="e">
        <f>IF(AND($B1476=Q$1),LOOKUP(9.99999999999999E+307,$Q$2:Q1475)+1,"")</f>
        <v>#REF!</v>
      </c>
      <c r="R1476" s="31">
        <f>IF(AND($B1476=R$1),LOOKUP(9.99999999999999E+307,$R$2:R1475)+1,"")</f>
        <v>1310</v>
      </c>
      <c r="S1476" s="31">
        <f>IF(AND($B1476=S$1),LOOKUP(9.99999999999999E+307,$S$2:S1475)+1,"")</f>
        <v>1310</v>
      </c>
      <c r="T1476" s="265"/>
      <c r="U1476" s="265"/>
      <c r="V1476" s="265"/>
      <c r="AA1476" s="254" t="str">
        <f t="shared" ref="AA1476:AA1539" si="167">IF(AD1476=2,"นักเรียนซ้ำ","")</f>
        <v/>
      </c>
      <c r="AB1476" s="254" t="str">
        <f t="shared" ref="AB1476:AB1539" si="168">IF(AC1476=2,"เลขประจำตัวซ้ำ","")</f>
        <v/>
      </c>
      <c r="AC1476" s="255">
        <f t="shared" si="164"/>
        <v>0</v>
      </c>
      <c r="AD1476" s="255">
        <f t="shared" si="165"/>
        <v>3836</v>
      </c>
      <c r="AE1476" s="256" t="str">
        <f t="shared" ref="AE1476:AE1539" si="169">IF(D1476="เด็กชาย",1,IF(D1476="นาย",1,IF(D1476="เด็กหญิง",2,IF(D1476="นางสาว",2,IF(D1476="ด.ช.",1,IF(D1476="ด.ญ.",2,IF(D1476="น.ส.",2,"")))))))</f>
        <v/>
      </c>
      <c r="AF1476" s="252" t="str">
        <f t="shared" si="163"/>
        <v>-</v>
      </c>
    </row>
    <row r="1477" spans="1:32" ht="20.149999999999999" customHeight="1" x14ac:dyDescent="0.75">
      <c r="A1477" s="31">
        <v>1475</v>
      </c>
      <c r="B1477" s="237"/>
      <c r="C1477" s="257"/>
      <c r="D1477" s="257"/>
      <c r="E1477" s="262"/>
      <c r="F1477" s="262"/>
      <c r="G1477" s="253" t="str">
        <f t="shared" si="166"/>
        <v/>
      </c>
      <c r="H1477" s="31" t="str">
        <f>IF(AND(B1477=H$1),LOOKUP(9.99999999999999E+307,$H$2:H1476)+1,"")</f>
        <v/>
      </c>
      <c r="I1477" s="31" t="str">
        <f>IF(AND(B1477=I$1),LOOKUP(9.99999999999999E+307,$I$2:I1476)+1,"")</f>
        <v/>
      </c>
      <c r="J1477" s="31">
        <f>IF(AND(B1477=J$1),LOOKUP(9.99999999999999E+307,$J$2:J1476)+1,"")</f>
        <v>1311</v>
      </c>
      <c r="K1477" s="31">
        <f>IF(AND(B1477=K$1),LOOKUP(9.99999999999999E+307,$K$2:K1476)+1,"")</f>
        <v>1311</v>
      </c>
      <c r="L1477" s="31">
        <f>IF(AND(B1477=L$1),LOOKUP(9.99999999999999E+307,$L$2:L1476)+1,"")</f>
        <v>1311</v>
      </c>
      <c r="M1477" s="31">
        <f>IF(AND(B1477=M$1),LOOKUP(9.99999999999999E+307,$M$2:M1476)+1,"")</f>
        <v>1311</v>
      </c>
      <c r="N1477" s="31" t="e">
        <f>IF(AND(B1477=N$1),LOOKUP(9.99999999999999E+307,$N$2:N1476)+1,"")</f>
        <v>#REF!</v>
      </c>
      <c r="O1477" s="31" t="e">
        <f>IF(AND($B1477=O$1),LOOKUP(9.99999999999999E+307,$O$2:O1476)+1,"")</f>
        <v>#REF!</v>
      </c>
      <c r="P1477" s="31" t="e">
        <f>IF(AND($B1477=P$1),LOOKUP(9.99999999999999E+307,$P$2:P1476)+1,"")</f>
        <v>#REF!</v>
      </c>
      <c r="Q1477" s="31" t="e">
        <f>IF(AND($B1477=Q$1),LOOKUP(9.99999999999999E+307,$Q$2:Q1476)+1,"")</f>
        <v>#REF!</v>
      </c>
      <c r="R1477" s="31">
        <f>IF(AND($B1477=R$1),LOOKUP(9.99999999999999E+307,$R$2:R1476)+1,"")</f>
        <v>1311</v>
      </c>
      <c r="S1477" s="31">
        <f>IF(AND($B1477=S$1),LOOKUP(9.99999999999999E+307,$S$2:S1476)+1,"")</f>
        <v>1311</v>
      </c>
      <c r="T1477" s="265"/>
      <c r="U1477" s="265"/>
      <c r="V1477" s="265"/>
      <c r="AA1477" s="254" t="str">
        <f t="shared" si="167"/>
        <v/>
      </c>
      <c r="AB1477" s="254" t="str">
        <f t="shared" si="168"/>
        <v/>
      </c>
      <c r="AC1477" s="255">
        <f t="shared" si="164"/>
        <v>0</v>
      </c>
      <c r="AD1477" s="255">
        <f t="shared" si="165"/>
        <v>3836</v>
      </c>
      <c r="AE1477" s="256" t="str">
        <f t="shared" si="169"/>
        <v/>
      </c>
      <c r="AF1477" s="252" t="str">
        <f t="shared" si="163"/>
        <v>-</v>
      </c>
    </row>
    <row r="1478" spans="1:32" ht="20.149999999999999" customHeight="1" x14ac:dyDescent="0.75">
      <c r="A1478" s="31">
        <v>1476</v>
      </c>
      <c r="B1478" s="237"/>
      <c r="C1478" s="257"/>
      <c r="D1478" s="257"/>
      <c r="E1478" s="262"/>
      <c r="F1478" s="262"/>
      <c r="G1478" s="253" t="str">
        <f t="shared" si="166"/>
        <v/>
      </c>
      <c r="H1478" s="31" t="str">
        <f>IF(AND(B1478=H$1),LOOKUP(9.99999999999999E+307,$H$2:H1477)+1,"")</f>
        <v/>
      </c>
      <c r="I1478" s="31" t="str">
        <f>IF(AND(B1478=I$1),LOOKUP(9.99999999999999E+307,$I$2:I1477)+1,"")</f>
        <v/>
      </c>
      <c r="J1478" s="31">
        <f>IF(AND(B1478=J$1),LOOKUP(9.99999999999999E+307,$J$2:J1477)+1,"")</f>
        <v>1312</v>
      </c>
      <c r="K1478" s="31">
        <f>IF(AND(B1478=K$1),LOOKUP(9.99999999999999E+307,$K$2:K1477)+1,"")</f>
        <v>1312</v>
      </c>
      <c r="L1478" s="31">
        <f>IF(AND(B1478=L$1),LOOKUP(9.99999999999999E+307,$L$2:L1477)+1,"")</f>
        <v>1312</v>
      </c>
      <c r="M1478" s="31">
        <f>IF(AND(B1478=M$1),LOOKUP(9.99999999999999E+307,$M$2:M1477)+1,"")</f>
        <v>1312</v>
      </c>
      <c r="N1478" s="31" t="e">
        <f>IF(AND(B1478=N$1),LOOKUP(9.99999999999999E+307,$N$2:N1477)+1,"")</f>
        <v>#REF!</v>
      </c>
      <c r="O1478" s="31" t="e">
        <f>IF(AND($B1478=O$1),LOOKUP(9.99999999999999E+307,$O$2:O1477)+1,"")</f>
        <v>#REF!</v>
      </c>
      <c r="P1478" s="31" t="e">
        <f>IF(AND($B1478=P$1),LOOKUP(9.99999999999999E+307,$P$2:P1477)+1,"")</f>
        <v>#REF!</v>
      </c>
      <c r="Q1478" s="31" t="e">
        <f>IF(AND($B1478=Q$1),LOOKUP(9.99999999999999E+307,$Q$2:Q1477)+1,"")</f>
        <v>#REF!</v>
      </c>
      <c r="R1478" s="31">
        <f>IF(AND($B1478=R$1),LOOKUP(9.99999999999999E+307,$R$2:R1477)+1,"")</f>
        <v>1312</v>
      </c>
      <c r="S1478" s="31">
        <f>IF(AND($B1478=S$1),LOOKUP(9.99999999999999E+307,$S$2:S1477)+1,"")</f>
        <v>1312</v>
      </c>
      <c r="T1478" s="265"/>
      <c r="U1478" s="265"/>
      <c r="V1478" s="265"/>
      <c r="AA1478" s="254" t="str">
        <f t="shared" si="167"/>
        <v/>
      </c>
      <c r="AB1478" s="254" t="str">
        <f t="shared" si="168"/>
        <v/>
      </c>
      <c r="AC1478" s="255">
        <f t="shared" si="164"/>
        <v>0</v>
      </c>
      <c r="AD1478" s="255">
        <f t="shared" si="165"/>
        <v>3836</v>
      </c>
      <c r="AE1478" s="256" t="str">
        <f t="shared" si="169"/>
        <v/>
      </c>
      <c r="AF1478" s="252" t="str">
        <f t="shared" si="163"/>
        <v>-</v>
      </c>
    </row>
    <row r="1479" spans="1:32" ht="20.149999999999999" customHeight="1" x14ac:dyDescent="0.75">
      <c r="A1479" s="31">
        <v>1477</v>
      </c>
      <c r="B1479" s="237"/>
      <c r="C1479" s="257"/>
      <c r="D1479" s="257"/>
      <c r="E1479" s="262"/>
      <c r="F1479" s="262"/>
      <c r="G1479" s="253" t="str">
        <f t="shared" si="166"/>
        <v/>
      </c>
      <c r="H1479" s="31" t="str">
        <f>IF(AND(B1479=H$1),LOOKUP(9.99999999999999E+307,$H$2:H1478)+1,"")</f>
        <v/>
      </c>
      <c r="I1479" s="31" t="str">
        <f>IF(AND(B1479=I$1),LOOKUP(9.99999999999999E+307,$I$2:I1478)+1,"")</f>
        <v/>
      </c>
      <c r="J1479" s="31">
        <f>IF(AND(B1479=J$1),LOOKUP(9.99999999999999E+307,$J$2:J1478)+1,"")</f>
        <v>1313</v>
      </c>
      <c r="K1479" s="31">
        <f>IF(AND(B1479=K$1),LOOKUP(9.99999999999999E+307,$K$2:K1478)+1,"")</f>
        <v>1313</v>
      </c>
      <c r="L1479" s="31">
        <f>IF(AND(B1479=L$1),LOOKUP(9.99999999999999E+307,$L$2:L1478)+1,"")</f>
        <v>1313</v>
      </c>
      <c r="M1479" s="31">
        <f>IF(AND(B1479=M$1),LOOKUP(9.99999999999999E+307,$M$2:M1478)+1,"")</f>
        <v>1313</v>
      </c>
      <c r="N1479" s="31" t="e">
        <f>IF(AND(B1479=N$1),LOOKUP(9.99999999999999E+307,$N$2:N1478)+1,"")</f>
        <v>#REF!</v>
      </c>
      <c r="O1479" s="31" t="e">
        <f>IF(AND($B1479=O$1),LOOKUP(9.99999999999999E+307,$O$2:O1478)+1,"")</f>
        <v>#REF!</v>
      </c>
      <c r="P1479" s="31" t="e">
        <f>IF(AND($B1479=P$1),LOOKUP(9.99999999999999E+307,$P$2:P1478)+1,"")</f>
        <v>#REF!</v>
      </c>
      <c r="Q1479" s="31" t="e">
        <f>IF(AND($B1479=Q$1),LOOKUP(9.99999999999999E+307,$Q$2:Q1478)+1,"")</f>
        <v>#REF!</v>
      </c>
      <c r="R1479" s="31">
        <f>IF(AND($B1479=R$1),LOOKUP(9.99999999999999E+307,$R$2:R1478)+1,"")</f>
        <v>1313</v>
      </c>
      <c r="S1479" s="31">
        <f>IF(AND($B1479=S$1),LOOKUP(9.99999999999999E+307,$S$2:S1478)+1,"")</f>
        <v>1313</v>
      </c>
      <c r="T1479" s="265"/>
      <c r="U1479" s="265"/>
      <c r="V1479" s="265"/>
      <c r="AA1479" s="254" t="str">
        <f t="shared" si="167"/>
        <v/>
      </c>
      <c r="AB1479" s="254" t="str">
        <f t="shared" si="168"/>
        <v/>
      </c>
      <c r="AC1479" s="255">
        <f t="shared" si="164"/>
        <v>0</v>
      </c>
      <c r="AD1479" s="255">
        <f t="shared" si="165"/>
        <v>3836</v>
      </c>
      <c r="AE1479" s="256" t="str">
        <f t="shared" si="169"/>
        <v/>
      </c>
      <c r="AF1479" s="252" t="str">
        <f t="shared" si="163"/>
        <v>-</v>
      </c>
    </row>
    <row r="1480" spans="1:32" ht="20.149999999999999" customHeight="1" x14ac:dyDescent="0.75">
      <c r="A1480" s="31">
        <v>1478</v>
      </c>
      <c r="B1480" s="237"/>
      <c r="C1480" s="257"/>
      <c r="D1480" s="257"/>
      <c r="E1480" s="262"/>
      <c r="F1480" s="262"/>
      <c r="G1480" s="253" t="str">
        <f t="shared" si="166"/>
        <v/>
      </c>
      <c r="H1480" s="31" t="str">
        <f>IF(AND(B1480=H$1),LOOKUP(9.99999999999999E+307,$H$2:H1479)+1,"")</f>
        <v/>
      </c>
      <c r="I1480" s="31" t="str">
        <f>IF(AND(B1480=I$1),LOOKUP(9.99999999999999E+307,$I$2:I1479)+1,"")</f>
        <v/>
      </c>
      <c r="J1480" s="31">
        <f>IF(AND(B1480=J$1),LOOKUP(9.99999999999999E+307,$J$2:J1479)+1,"")</f>
        <v>1314</v>
      </c>
      <c r="K1480" s="31">
        <f>IF(AND(B1480=K$1),LOOKUP(9.99999999999999E+307,$K$2:K1479)+1,"")</f>
        <v>1314</v>
      </c>
      <c r="L1480" s="31">
        <f>IF(AND(B1480=L$1),LOOKUP(9.99999999999999E+307,$L$2:L1479)+1,"")</f>
        <v>1314</v>
      </c>
      <c r="M1480" s="31">
        <f>IF(AND(B1480=M$1),LOOKUP(9.99999999999999E+307,$M$2:M1479)+1,"")</f>
        <v>1314</v>
      </c>
      <c r="N1480" s="31" t="e">
        <f>IF(AND(B1480=N$1),LOOKUP(9.99999999999999E+307,$N$2:N1479)+1,"")</f>
        <v>#REF!</v>
      </c>
      <c r="O1480" s="31" t="e">
        <f>IF(AND($B1480=O$1),LOOKUP(9.99999999999999E+307,$O$2:O1479)+1,"")</f>
        <v>#REF!</v>
      </c>
      <c r="P1480" s="31" t="e">
        <f>IF(AND($B1480=P$1),LOOKUP(9.99999999999999E+307,$P$2:P1479)+1,"")</f>
        <v>#REF!</v>
      </c>
      <c r="Q1480" s="31" t="e">
        <f>IF(AND($B1480=Q$1),LOOKUP(9.99999999999999E+307,$Q$2:Q1479)+1,"")</f>
        <v>#REF!</v>
      </c>
      <c r="R1480" s="31">
        <f>IF(AND($B1480=R$1),LOOKUP(9.99999999999999E+307,$R$2:R1479)+1,"")</f>
        <v>1314</v>
      </c>
      <c r="S1480" s="31">
        <f>IF(AND($B1480=S$1),LOOKUP(9.99999999999999E+307,$S$2:S1479)+1,"")</f>
        <v>1314</v>
      </c>
      <c r="T1480" s="265"/>
      <c r="U1480" s="265"/>
      <c r="V1480" s="265"/>
      <c r="AA1480" s="254" t="str">
        <f t="shared" si="167"/>
        <v/>
      </c>
      <c r="AB1480" s="254" t="str">
        <f t="shared" si="168"/>
        <v/>
      </c>
      <c r="AC1480" s="255">
        <f t="shared" si="164"/>
        <v>0</v>
      </c>
      <c r="AD1480" s="255">
        <f t="shared" si="165"/>
        <v>3836</v>
      </c>
      <c r="AE1480" s="256" t="str">
        <f t="shared" si="169"/>
        <v/>
      </c>
      <c r="AF1480" s="252" t="str">
        <f t="shared" si="163"/>
        <v>-</v>
      </c>
    </row>
    <row r="1481" spans="1:32" ht="20.149999999999999" customHeight="1" x14ac:dyDescent="0.75">
      <c r="A1481" s="31">
        <v>1479</v>
      </c>
      <c r="B1481" s="237"/>
      <c r="C1481" s="257"/>
      <c r="D1481" s="257"/>
      <c r="E1481" s="262"/>
      <c r="F1481" s="262"/>
      <c r="G1481" s="253" t="str">
        <f t="shared" si="166"/>
        <v/>
      </c>
      <c r="H1481" s="31" t="str">
        <f>IF(AND(B1481=H$1),LOOKUP(9.99999999999999E+307,$H$2:H1480)+1,"")</f>
        <v/>
      </c>
      <c r="I1481" s="31" t="str">
        <f>IF(AND(B1481=I$1),LOOKUP(9.99999999999999E+307,$I$2:I1480)+1,"")</f>
        <v/>
      </c>
      <c r="J1481" s="31">
        <f>IF(AND(B1481=J$1),LOOKUP(9.99999999999999E+307,$J$2:J1480)+1,"")</f>
        <v>1315</v>
      </c>
      <c r="K1481" s="31">
        <f>IF(AND(B1481=K$1),LOOKUP(9.99999999999999E+307,$K$2:K1480)+1,"")</f>
        <v>1315</v>
      </c>
      <c r="L1481" s="31">
        <f>IF(AND(B1481=L$1),LOOKUP(9.99999999999999E+307,$L$2:L1480)+1,"")</f>
        <v>1315</v>
      </c>
      <c r="M1481" s="31">
        <f>IF(AND(B1481=M$1),LOOKUP(9.99999999999999E+307,$M$2:M1480)+1,"")</f>
        <v>1315</v>
      </c>
      <c r="N1481" s="31" t="e">
        <f>IF(AND(B1481=N$1),LOOKUP(9.99999999999999E+307,$N$2:N1480)+1,"")</f>
        <v>#REF!</v>
      </c>
      <c r="O1481" s="31" t="e">
        <f>IF(AND($B1481=O$1),LOOKUP(9.99999999999999E+307,$O$2:O1480)+1,"")</f>
        <v>#REF!</v>
      </c>
      <c r="P1481" s="31" t="e">
        <f>IF(AND($B1481=P$1),LOOKUP(9.99999999999999E+307,$P$2:P1480)+1,"")</f>
        <v>#REF!</v>
      </c>
      <c r="Q1481" s="31" t="e">
        <f>IF(AND($B1481=Q$1),LOOKUP(9.99999999999999E+307,$Q$2:Q1480)+1,"")</f>
        <v>#REF!</v>
      </c>
      <c r="R1481" s="31">
        <f>IF(AND($B1481=R$1),LOOKUP(9.99999999999999E+307,$R$2:R1480)+1,"")</f>
        <v>1315</v>
      </c>
      <c r="S1481" s="31">
        <f>IF(AND($B1481=S$1),LOOKUP(9.99999999999999E+307,$S$2:S1480)+1,"")</f>
        <v>1315</v>
      </c>
      <c r="T1481" s="265"/>
      <c r="U1481" s="265"/>
      <c r="V1481" s="265"/>
      <c r="AA1481" s="254" t="str">
        <f t="shared" si="167"/>
        <v/>
      </c>
      <c r="AB1481" s="254" t="str">
        <f t="shared" si="168"/>
        <v/>
      </c>
      <c r="AC1481" s="255">
        <f t="shared" si="164"/>
        <v>0</v>
      </c>
      <c r="AD1481" s="255">
        <f t="shared" si="165"/>
        <v>3836</v>
      </c>
      <c r="AE1481" s="256" t="str">
        <f t="shared" si="169"/>
        <v/>
      </c>
      <c r="AF1481" s="252" t="str">
        <f t="shared" si="163"/>
        <v>-</v>
      </c>
    </row>
    <row r="1482" spans="1:32" ht="20.149999999999999" customHeight="1" x14ac:dyDescent="0.75">
      <c r="A1482" s="31">
        <v>1480</v>
      </c>
      <c r="B1482" s="237"/>
      <c r="C1482" s="257"/>
      <c r="D1482" s="257"/>
      <c r="E1482" s="262"/>
      <c r="F1482" s="262"/>
      <c r="G1482" s="253" t="str">
        <f t="shared" si="166"/>
        <v/>
      </c>
      <c r="H1482" s="31" t="str">
        <f>IF(AND(B1482=H$1),LOOKUP(9.99999999999999E+307,$H$2:H1481)+1,"")</f>
        <v/>
      </c>
      <c r="I1482" s="31" t="str">
        <f>IF(AND(B1482=I$1),LOOKUP(9.99999999999999E+307,$I$2:I1481)+1,"")</f>
        <v/>
      </c>
      <c r="J1482" s="31">
        <f>IF(AND(B1482=J$1),LOOKUP(9.99999999999999E+307,$J$2:J1481)+1,"")</f>
        <v>1316</v>
      </c>
      <c r="K1482" s="31">
        <f>IF(AND(B1482=K$1),LOOKUP(9.99999999999999E+307,$K$2:K1481)+1,"")</f>
        <v>1316</v>
      </c>
      <c r="L1482" s="31">
        <f>IF(AND(B1482=L$1),LOOKUP(9.99999999999999E+307,$L$2:L1481)+1,"")</f>
        <v>1316</v>
      </c>
      <c r="M1482" s="31">
        <f>IF(AND(B1482=M$1),LOOKUP(9.99999999999999E+307,$M$2:M1481)+1,"")</f>
        <v>1316</v>
      </c>
      <c r="N1482" s="31" t="e">
        <f>IF(AND(B1482=N$1),LOOKUP(9.99999999999999E+307,$N$2:N1481)+1,"")</f>
        <v>#REF!</v>
      </c>
      <c r="O1482" s="31" t="e">
        <f>IF(AND($B1482=O$1),LOOKUP(9.99999999999999E+307,$O$2:O1481)+1,"")</f>
        <v>#REF!</v>
      </c>
      <c r="P1482" s="31" t="e">
        <f>IF(AND($B1482=P$1),LOOKUP(9.99999999999999E+307,$P$2:P1481)+1,"")</f>
        <v>#REF!</v>
      </c>
      <c r="Q1482" s="31" t="e">
        <f>IF(AND($B1482=Q$1),LOOKUP(9.99999999999999E+307,$Q$2:Q1481)+1,"")</f>
        <v>#REF!</v>
      </c>
      <c r="R1482" s="31">
        <f>IF(AND($B1482=R$1),LOOKUP(9.99999999999999E+307,$R$2:R1481)+1,"")</f>
        <v>1316</v>
      </c>
      <c r="S1482" s="31">
        <f>IF(AND($B1482=S$1),LOOKUP(9.99999999999999E+307,$S$2:S1481)+1,"")</f>
        <v>1316</v>
      </c>
      <c r="T1482" s="265"/>
      <c r="U1482" s="265"/>
      <c r="V1482" s="265"/>
      <c r="AA1482" s="254" t="str">
        <f t="shared" si="167"/>
        <v/>
      </c>
      <c r="AB1482" s="254" t="str">
        <f t="shared" si="168"/>
        <v/>
      </c>
      <c r="AC1482" s="255">
        <f t="shared" si="164"/>
        <v>0</v>
      </c>
      <c r="AD1482" s="255">
        <f t="shared" si="165"/>
        <v>3836</v>
      </c>
      <c r="AE1482" s="256" t="str">
        <f t="shared" si="169"/>
        <v/>
      </c>
      <c r="AF1482" s="252" t="str">
        <f t="shared" si="163"/>
        <v>-</v>
      </c>
    </row>
    <row r="1483" spans="1:32" ht="20.149999999999999" customHeight="1" x14ac:dyDescent="0.75">
      <c r="A1483" s="31">
        <v>1481</v>
      </c>
      <c r="B1483" s="237"/>
      <c r="C1483" s="257"/>
      <c r="D1483" s="257"/>
      <c r="E1483" s="262"/>
      <c r="F1483" s="262"/>
      <c r="G1483" s="253" t="str">
        <f t="shared" si="166"/>
        <v/>
      </c>
      <c r="H1483" s="31" t="str">
        <f>IF(AND(B1483=H$1),LOOKUP(9.99999999999999E+307,$H$2:H1482)+1,"")</f>
        <v/>
      </c>
      <c r="I1483" s="31" t="str">
        <f>IF(AND(B1483=I$1),LOOKUP(9.99999999999999E+307,$I$2:I1482)+1,"")</f>
        <v/>
      </c>
      <c r="J1483" s="31">
        <f>IF(AND(B1483=J$1),LOOKUP(9.99999999999999E+307,$J$2:J1482)+1,"")</f>
        <v>1317</v>
      </c>
      <c r="K1483" s="31">
        <f>IF(AND(B1483=K$1),LOOKUP(9.99999999999999E+307,$K$2:K1482)+1,"")</f>
        <v>1317</v>
      </c>
      <c r="L1483" s="31">
        <f>IF(AND(B1483=L$1),LOOKUP(9.99999999999999E+307,$L$2:L1482)+1,"")</f>
        <v>1317</v>
      </c>
      <c r="M1483" s="31">
        <f>IF(AND(B1483=M$1),LOOKUP(9.99999999999999E+307,$M$2:M1482)+1,"")</f>
        <v>1317</v>
      </c>
      <c r="N1483" s="31" t="e">
        <f>IF(AND(B1483=N$1),LOOKUP(9.99999999999999E+307,$N$2:N1482)+1,"")</f>
        <v>#REF!</v>
      </c>
      <c r="O1483" s="31" t="e">
        <f>IF(AND($B1483=O$1),LOOKUP(9.99999999999999E+307,$O$2:O1482)+1,"")</f>
        <v>#REF!</v>
      </c>
      <c r="P1483" s="31" t="e">
        <f>IF(AND($B1483=P$1),LOOKUP(9.99999999999999E+307,$P$2:P1482)+1,"")</f>
        <v>#REF!</v>
      </c>
      <c r="Q1483" s="31" t="e">
        <f>IF(AND($B1483=Q$1),LOOKUP(9.99999999999999E+307,$Q$2:Q1482)+1,"")</f>
        <v>#REF!</v>
      </c>
      <c r="R1483" s="31">
        <f>IF(AND($B1483=R$1),LOOKUP(9.99999999999999E+307,$R$2:R1482)+1,"")</f>
        <v>1317</v>
      </c>
      <c r="S1483" s="31">
        <f>IF(AND($B1483=S$1),LOOKUP(9.99999999999999E+307,$S$2:S1482)+1,"")</f>
        <v>1317</v>
      </c>
      <c r="T1483" s="265"/>
      <c r="U1483" s="265"/>
      <c r="V1483" s="265"/>
      <c r="AA1483" s="254" t="str">
        <f t="shared" si="167"/>
        <v/>
      </c>
      <c r="AB1483" s="254" t="str">
        <f t="shared" si="168"/>
        <v/>
      </c>
      <c r="AC1483" s="255">
        <f t="shared" si="164"/>
        <v>0</v>
      </c>
      <c r="AD1483" s="255">
        <f t="shared" si="165"/>
        <v>3836</v>
      </c>
      <c r="AE1483" s="256" t="str">
        <f t="shared" si="169"/>
        <v/>
      </c>
      <c r="AF1483" s="252" t="str">
        <f t="shared" si="163"/>
        <v>-</v>
      </c>
    </row>
    <row r="1484" spans="1:32" ht="20.149999999999999" customHeight="1" x14ac:dyDescent="0.75">
      <c r="A1484" s="31">
        <v>1482</v>
      </c>
      <c r="B1484" s="237"/>
      <c r="C1484" s="257"/>
      <c r="D1484" s="257"/>
      <c r="E1484" s="262"/>
      <c r="F1484" s="262"/>
      <c r="G1484" s="253" t="str">
        <f t="shared" si="166"/>
        <v/>
      </c>
      <c r="H1484" s="31" t="str">
        <f>IF(AND(B1484=H$1),LOOKUP(9.99999999999999E+307,$H$2:H1483)+1,"")</f>
        <v/>
      </c>
      <c r="I1484" s="31" t="str">
        <f>IF(AND(B1484=I$1),LOOKUP(9.99999999999999E+307,$I$2:I1483)+1,"")</f>
        <v/>
      </c>
      <c r="J1484" s="31">
        <f>IF(AND(B1484=J$1),LOOKUP(9.99999999999999E+307,$J$2:J1483)+1,"")</f>
        <v>1318</v>
      </c>
      <c r="K1484" s="31">
        <f>IF(AND(B1484=K$1),LOOKUP(9.99999999999999E+307,$K$2:K1483)+1,"")</f>
        <v>1318</v>
      </c>
      <c r="L1484" s="31">
        <f>IF(AND(B1484=L$1),LOOKUP(9.99999999999999E+307,$L$2:L1483)+1,"")</f>
        <v>1318</v>
      </c>
      <c r="M1484" s="31">
        <f>IF(AND(B1484=M$1),LOOKUP(9.99999999999999E+307,$M$2:M1483)+1,"")</f>
        <v>1318</v>
      </c>
      <c r="N1484" s="31" t="e">
        <f>IF(AND(B1484=N$1),LOOKUP(9.99999999999999E+307,$N$2:N1483)+1,"")</f>
        <v>#REF!</v>
      </c>
      <c r="O1484" s="31" t="e">
        <f>IF(AND($B1484=O$1),LOOKUP(9.99999999999999E+307,$O$2:O1483)+1,"")</f>
        <v>#REF!</v>
      </c>
      <c r="P1484" s="31" t="e">
        <f>IF(AND($B1484=P$1),LOOKUP(9.99999999999999E+307,$P$2:P1483)+1,"")</f>
        <v>#REF!</v>
      </c>
      <c r="Q1484" s="31" t="e">
        <f>IF(AND($B1484=Q$1),LOOKUP(9.99999999999999E+307,$Q$2:Q1483)+1,"")</f>
        <v>#REF!</v>
      </c>
      <c r="R1484" s="31">
        <f>IF(AND($B1484=R$1),LOOKUP(9.99999999999999E+307,$R$2:R1483)+1,"")</f>
        <v>1318</v>
      </c>
      <c r="S1484" s="31">
        <f>IF(AND($B1484=S$1),LOOKUP(9.99999999999999E+307,$S$2:S1483)+1,"")</f>
        <v>1318</v>
      </c>
      <c r="T1484" s="265"/>
      <c r="U1484" s="265"/>
      <c r="V1484" s="265"/>
      <c r="AA1484" s="254" t="str">
        <f t="shared" si="167"/>
        <v/>
      </c>
      <c r="AB1484" s="254" t="str">
        <f t="shared" si="168"/>
        <v/>
      </c>
      <c r="AC1484" s="255">
        <f t="shared" si="164"/>
        <v>0</v>
      </c>
      <c r="AD1484" s="255">
        <f t="shared" si="165"/>
        <v>3836</v>
      </c>
      <c r="AE1484" s="256" t="str">
        <f t="shared" si="169"/>
        <v/>
      </c>
      <c r="AF1484" s="252" t="str">
        <f t="shared" si="163"/>
        <v>-</v>
      </c>
    </row>
    <row r="1485" spans="1:32" ht="20.149999999999999" customHeight="1" x14ac:dyDescent="0.75">
      <c r="A1485" s="31">
        <v>1483</v>
      </c>
      <c r="B1485" s="237"/>
      <c r="C1485" s="257"/>
      <c r="D1485" s="257"/>
      <c r="E1485" s="262"/>
      <c r="F1485" s="262"/>
      <c r="G1485" s="253" t="str">
        <f t="shared" si="166"/>
        <v/>
      </c>
      <c r="H1485" s="31" t="str">
        <f>IF(AND(B1485=H$1),LOOKUP(9.99999999999999E+307,$H$2:H1484)+1,"")</f>
        <v/>
      </c>
      <c r="I1485" s="31" t="str">
        <f>IF(AND(B1485=I$1),LOOKUP(9.99999999999999E+307,$I$2:I1484)+1,"")</f>
        <v/>
      </c>
      <c r="J1485" s="31">
        <f>IF(AND(B1485=J$1),LOOKUP(9.99999999999999E+307,$J$2:J1484)+1,"")</f>
        <v>1319</v>
      </c>
      <c r="K1485" s="31">
        <f>IF(AND(B1485=K$1),LOOKUP(9.99999999999999E+307,$K$2:K1484)+1,"")</f>
        <v>1319</v>
      </c>
      <c r="L1485" s="31">
        <f>IF(AND(B1485=L$1),LOOKUP(9.99999999999999E+307,$L$2:L1484)+1,"")</f>
        <v>1319</v>
      </c>
      <c r="M1485" s="31">
        <f>IF(AND(B1485=M$1),LOOKUP(9.99999999999999E+307,$M$2:M1484)+1,"")</f>
        <v>1319</v>
      </c>
      <c r="N1485" s="31" t="e">
        <f>IF(AND(B1485=N$1),LOOKUP(9.99999999999999E+307,$N$2:N1484)+1,"")</f>
        <v>#REF!</v>
      </c>
      <c r="O1485" s="31" t="e">
        <f>IF(AND($B1485=O$1),LOOKUP(9.99999999999999E+307,$O$2:O1484)+1,"")</f>
        <v>#REF!</v>
      </c>
      <c r="P1485" s="31" t="e">
        <f>IF(AND($B1485=P$1),LOOKUP(9.99999999999999E+307,$P$2:P1484)+1,"")</f>
        <v>#REF!</v>
      </c>
      <c r="Q1485" s="31" t="e">
        <f>IF(AND($B1485=Q$1),LOOKUP(9.99999999999999E+307,$Q$2:Q1484)+1,"")</f>
        <v>#REF!</v>
      </c>
      <c r="R1485" s="31">
        <f>IF(AND($B1485=R$1),LOOKUP(9.99999999999999E+307,$R$2:R1484)+1,"")</f>
        <v>1319</v>
      </c>
      <c r="S1485" s="31">
        <f>IF(AND($B1485=S$1),LOOKUP(9.99999999999999E+307,$S$2:S1484)+1,"")</f>
        <v>1319</v>
      </c>
      <c r="T1485" s="265"/>
      <c r="U1485" s="265"/>
      <c r="V1485" s="265"/>
      <c r="AA1485" s="254" t="str">
        <f t="shared" si="167"/>
        <v/>
      </c>
      <c r="AB1485" s="254" t="str">
        <f t="shared" si="168"/>
        <v/>
      </c>
      <c r="AC1485" s="255">
        <f t="shared" si="164"/>
        <v>0</v>
      </c>
      <c r="AD1485" s="255">
        <f t="shared" si="165"/>
        <v>3836</v>
      </c>
      <c r="AE1485" s="256" t="str">
        <f t="shared" si="169"/>
        <v/>
      </c>
      <c r="AF1485" s="252" t="str">
        <f t="shared" si="163"/>
        <v>-</v>
      </c>
    </row>
    <row r="1486" spans="1:32" ht="20.149999999999999" customHeight="1" x14ac:dyDescent="0.75">
      <c r="A1486" s="31">
        <v>1484</v>
      </c>
      <c r="B1486" s="237"/>
      <c r="C1486" s="257"/>
      <c r="D1486" s="257"/>
      <c r="E1486" s="262"/>
      <c r="F1486" s="262"/>
      <c r="G1486" s="253" t="str">
        <f t="shared" si="166"/>
        <v/>
      </c>
      <c r="H1486" s="31" t="str">
        <f>IF(AND(B1486=H$1),LOOKUP(9.99999999999999E+307,$H$2:H1485)+1,"")</f>
        <v/>
      </c>
      <c r="I1486" s="31" t="str">
        <f>IF(AND(B1486=I$1),LOOKUP(9.99999999999999E+307,$I$2:I1485)+1,"")</f>
        <v/>
      </c>
      <c r="J1486" s="31">
        <f>IF(AND(B1486=J$1),LOOKUP(9.99999999999999E+307,$J$2:J1485)+1,"")</f>
        <v>1320</v>
      </c>
      <c r="K1486" s="31">
        <f>IF(AND(B1486=K$1),LOOKUP(9.99999999999999E+307,$K$2:K1485)+1,"")</f>
        <v>1320</v>
      </c>
      <c r="L1486" s="31">
        <f>IF(AND(B1486=L$1),LOOKUP(9.99999999999999E+307,$L$2:L1485)+1,"")</f>
        <v>1320</v>
      </c>
      <c r="M1486" s="31">
        <f>IF(AND(B1486=M$1),LOOKUP(9.99999999999999E+307,$M$2:M1485)+1,"")</f>
        <v>1320</v>
      </c>
      <c r="N1486" s="31" t="e">
        <f>IF(AND(B1486=N$1),LOOKUP(9.99999999999999E+307,$N$2:N1485)+1,"")</f>
        <v>#REF!</v>
      </c>
      <c r="O1486" s="31" t="e">
        <f>IF(AND($B1486=O$1),LOOKUP(9.99999999999999E+307,$O$2:O1485)+1,"")</f>
        <v>#REF!</v>
      </c>
      <c r="P1486" s="31" t="e">
        <f>IF(AND($B1486=P$1),LOOKUP(9.99999999999999E+307,$P$2:P1485)+1,"")</f>
        <v>#REF!</v>
      </c>
      <c r="Q1486" s="31" t="e">
        <f>IF(AND($B1486=Q$1),LOOKUP(9.99999999999999E+307,$Q$2:Q1485)+1,"")</f>
        <v>#REF!</v>
      </c>
      <c r="R1486" s="31">
        <f>IF(AND($B1486=R$1),LOOKUP(9.99999999999999E+307,$R$2:R1485)+1,"")</f>
        <v>1320</v>
      </c>
      <c r="S1486" s="31">
        <f>IF(AND($B1486=S$1),LOOKUP(9.99999999999999E+307,$S$2:S1485)+1,"")</f>
        <v>1320</v>
      </c>
      <c r="T1486" s="265"/>
      <c r="U1486" s="265"/>
      <c r="V1486" s="265"/>
      <c r="AA1486" s="254" t="str">
        <f t="shared" si="167"/>
        <v/>
      </c>
      <c r="AB1486" s="254" t="str">
        <f t="shared" si="168"/>
        <v/>
      </c>
      <c r="AC1486" s="255">
        <f t="shared" si="164"/>
        <v>0</v>
      </c>
      <c r="AD1486" s="255">
        <f t="shared" si="165"/>
        <v>3836</v>
      </c>
      <c r="AE1486" s="256" t="str">
        <f t="shared" si="169"/>
        <v/>
      </c>
      <c r="AF1486" s="252" t="str">
        <f t="shared" si="163"/>
        <v>-</v>
      </c>
    </row>
    <row r="1487" spans="1:32" ht="20.149999999999999" customHeight="1" x14ac:dyDescent="0.75">
      <c r="A1487" s="31">
        <v>1485</v>
      </c>
      <c r="B1487" s="237"/>
      <c r="C1487" s="257"/>
      <c r="D1487" s="257"/>
      <c r="E1487" s="262"/>
      <c r="F1487" s="262"/>
      <c r="G1487" s="253" t="str">
        <f t="shared" si="166"/>
        <v/>
      </c>
      <c r="H1487" s="31" t="str">
        <f>IF(AND(B1487=H$1),LOOKUP(9.99999999999999E+307,$H$2:H1486)+1,"")</f>
        <v/>
      </c>
      <c r="I1487" s="31" t="str">
        <f>IF(AND(B1487=I$1),LOOKUP(9.99999999999999E+307,$I$2:I1486)+1,"")</f>
        <v/>
      </c>
      <c r="J1487" s="31">
        <f>IF(AND(B1487=J$1),LOOKUP(9.99999999999999E+307,$J$2:J1486)+1,"")</f>
        <v>1321</v>
      </c>
      <c r="K1487" s="31">
        <f>IF(AND(B1487=K$1),LOOKUP(9.99999999999999E+307,$K$2:K1486)+1,"")</f>
        <v>1321</v>
      </c>
      <c r="L1487" s="31">
        <f>IF(AND(B1487=L$1),LOOKUP(9.99999999999999E+307,$L$2:L1486)+1,"")</f>
        <v>1321</v>
      </c>
      <c r="M1487" s="31">
        <f>IF(AND(B1487=M$1),LOOKUP(9.99999999999999E+307,$M$2:M1486)+1,"")</f>
        <v>1321</v>
      </c>
      <c r="N1487" s="31" t="e">
        <f>IF(AND(B1487=N$1),LOOKUP(9.99999999999999E+307,$N$2:N1486)+1,"")</f>
        <v>#REF!</v>
      </c>
      <c r="O1487" s="31" t="e">
        <f>IF(AND($B1487=O$1),LOOKUP(9.99999999999999E+307,$O$2:O1486)+1,"")</f>
        <v>#REF!</v>
      </c>
      <c r="P1487" s="31" t="e">
        <f>IF(AND($B1487=P$1),LOOKUP(9.99999999999999E+307,$P$2:P1486)+1,"")</f>
        <v>#REF!</v>
      </c>
      <c r="Q1487" s="31" t="e">
        <f>IF(AND($B1487=Q$1),LOOKUP(9.99999999999999E+307,$Q$2:Q1486)+1,"")</f>
        <v>#REF!</v>
      </c>
      <c r="R1487" s="31">
        <f>IF(AND($B1487=R$1),LOOKUP(9.99999999999999E+307,$R$2:R1486)+1,"")</f>
        <v>1321</v>
      </c>
      <c r="S1487" s="31">
        <f>IF(AND($B1487=S$1),LOOKUP(9.99999999999999E+307,$S$2:S1486)+1,"")</f>
        <v>1321</v>
      </c>
      <c r="T1487" s="265"/>
      <c r="U1487" s="265"/>
      <c r="V1487" s="265"/>
      <c r="AA1487" s="254" t="str">
        <f t="shared" si="167"/>
        <v/>
      </c>
      <c r="AB1487" s="254" t="str">
        <f t="shared" si="168"/>
        <v/>
      </c>
      <c r="AC1487" s="255">
        <f t="shared" si="164"/>
        <v>0</v>
      </c>
      <c r="AD1487" s="255">
        <f t="shared" si="165"/>
        <v>3836</v>
      </c>
      <c r="AE1487" s="256" t="str">
        <f t="shared" si="169"/>
        <v/>
      </c>
      <c r="AF1487" s="252" t="str">
        <f t="shared" si="163"/>
        <v>-</v>
      </c>
    </row>
    <row r="1488" spans="1:32" ht="20.149999999999999" customHeight="1" x14ac:dyDescent="0.75">
      <c r="A1488" s="31">
        <v>1486</v>
      </c>
      <c r="B1488" s="237"/>
      <c r="C1488" s="257"/>
      <c r="D1488" s="257"/>
      <c r="E1488" s="262"/>
      <c r="F1488" s="262"/>
      <c r="G1488" s="253" t="str">
        <f t="shared" si="166"/>
        <v/>
      </c>
      <c r="H1488" s="31" t="str">
        <f>IF(AND(B1488=H$1),LOOKUP(9.99999999999999E+307,$H$2:H1487)+1,"")</f>
        <v/>
      </c>
      <c r="I1488" s="31" t="str">
        <f>IF(AND(B1488=I$1),LOOKUP(9.99999999999999E+307,$I$2:I1487)+1,"")</f>
        <v/>
      </c>
      <c r="J1488" s="31">
        <f>IF(AND(B1488=J$1),LOOKUP(9.99999999999999E+307,$J$2:J1487)+1,"")</f>
        <v>1322</v>
      </c>
      <c r="K1488" s="31">
        <f>IF(AND(B1488=K$1),LOOKUP(9.99999999999999E+307,$K$2:K1487)+1,"")</f>
        <v>1322</v>
      </c>
      <c r="L1488" s="31">
        <f>IF(AND(B1488=L$1),LOOKUP(9.99999999999999E+307,$L$2:L1487)+1,"")</f>
        <v>1322</v>
      </c>
      <c r="M1488" s="31">
        <f>IF(AND(B1488=M$1),LOOKUP(9.99999999999999E+307,$M$2:M1487)+1,"")</f>
        <v>1322</v>
      </c>
      <c r="N1488" s="31" t="e">
        <f>IF(AND(B1488=N$1),LOOKUP(9.99999999999999E+307,$N$2:N1487)+1,"")</f>
        <v>#REF!</v>
      </c>
      <c r="O1488" s="31" t="e">
        <f>IF(AND($B1488=O$1),LOOKUP(9.99999999999999E+307,$O$2:O1487)+1,"")</f>
        <v>#REF!</v>
      </c>
      <c r="P1488" s="31" t="e">
        <f>IF(AND($B1488=P$1),LOOKUP(9.99999999999999E+307,$P$2:P1487)+1,"")</f>
        <v>#REF!</v>
      </c>
      <c r="Q1488" s="31" t="e">
        <f>IF(AND($B1488=Q$1),LOOKUP(9.99999999999999E+307,$Q$2:Q1487)+1,"")</f>
        <v>#REF!</v>
      </c>
      <c r="R1488" s="31">
        <f>IF(AND($B1488=R$1),LOOKUP(9.99999999999999E+307,$R$2:R1487)+1,"")</f>
        <v>1322</v>
      </c>
      <c r="S1488" s="31">
        <f>IF(AND($B1488=S$1),LOOKUP(9.99999999999999E+307,$S$2:S1487)+1,"")</f>
        <v>1322</v>
      </c>
      <c r="T1488" s="265"/>
      <c r="U1488" s="265"/>
      <c r="V1488" s="265"/>
      <c r="AA1488" s="254" t="str">
        <f t="shared" si="167"/>
        <v/>
      </c>
      <c r="AB1488" s="254" t="str">
        <f t="shared" si="168"/>
        <v/>
      </c>
      <c r="AC1488" s="255">
        <f t="shared" si="164"/>
        <v>0</v>
      </c>
      <c r="AD1488" s="255">
        <f t="shared" si="165"/>
        <v>3836</v>
      </c>
      <c r="AE1488" s="256" t="str">
        <f t="shared" si="169"/>
        <v/>
      </c>
      <c r="AF1488" s="252" t="str">
        <f t="shared" si="163"/>
        <v>-</v>
      </c>
    </row>
    <row r="1489" spans="1:32" ht="20.149999999999999" customHeight="1" x14ac:dyDescent="0.75">
      <c r="A1489" s="31">
        <v>1487</v>
      </c>
      <c r="B1489" s="237"/>
      <c r="C1489" s="257"/>
      <c r="D1489" s="257"/>
      <c r="E1489" s="262"/>
      <c r="F1489" s="262"/>
      <c r="G1489" s="253" t="str">
        <f t="shared" si="166"/>
        <v/>
      </c>
      <c r="H1489" s="31" t="str">
        <f>IF(AND(B1489=H$1),LOOKUP(9.99999999999999E+307,$H$2:H1488)+1,"")</f>
        <v/>
      </c>
      <c r="I1489" s="31" t="str">
        <f>IF(AND(B1489=I$1),LOOKUP(9.99999999999999E+307,$I$2:I1488)+1,"")</f>
        <v/>
      </c>
      <c r="J1489" s="31">
        <f>IF(AND(B1489=J$1),LOOKUP(9.99999999999999E+307,$J$2:J1488)+1,"")</f>
        <v>1323</v>
      </c>
      <c r="K1489" s="31">
        <f>IF(AND(B1489=K$1),LOOKUP(9.99999999999999E+307,$K$2:K1488)+1,"")</f>
        <v>1323</v>
      </c>
      <c r="L1489" s="31">
        <f>IF(AND(B1489=L$1),LOOKUP(9.99999999999999E+307,$L$2:L1488)+1,"")</f>
        <v>1323</v>
      </c>
      <c r="M1489" s="31">
        <f>IF(AND(B1489=M$1),LOOKUP(9.99999999999999E+307,$M$2:M1488)+1,"")</f>
        <v>1323</v>
      </c>
      <c r="N1489" s="31" t="e">
        <f>IF(AND(B1489=N$1),LOOKUP(9.99999999999999E+307,$N$2:N1488)+1,"")</f>
        <v>#REF!</v>
      </c>
      <c r="O1489" s="31" t="e">
        <f>IF(AND($B1489=O$1),LOOKUP(9.99999999999999E+307,$O$2:O1488)+1,"")</f>
        <v>#REF!</v>
      </c>
      <c r="P1489" s="31" t="e">
        <f>IF(AND($B1489=P$1),LOOKUP(9.99999999999999E+307,$P$2:P1488)+1,"")</f>
        <v>#REF!</v>
      </c>
      <c r="Q1489" s="31" t="e">
        <f>IF(AND($B1489=Q$1),LOOKUP(9.99999999999999E+307,$Q$2:Q1488)+1,"")</f>
        <v>#REF!</v>
      </c>
      <c r="R1489" s="31">
        <f>IF(AND($B1489=R$1),LOOKUP(9.99999999999999E+307,$R$2:R1488)+1,"")</f>
        <v>1323</v>
      </c>
      <c r="S1489" s="31">
        <f>IF(AND($B1489=S$1),LOOKUP(9.99999999999999E+307,$S$2:S1488)+1,"")</f>
        <v>1323</v>
      </c>
      <c r="T1489" s="265"/>
      <c r="U1489" s="265"/>
      <c r="V1489" s="265"/>
      <c r="AA1489" s="254" t="str">
        <f t="shared" si="167"/>
        <v/>
      </c>
      <c r="AB1489" s="254" t="str">
        <f t="shared" si="168"/>
        <v/>
      </c>
      <c r="AC1489" s="255">
        <f t="shared" si="164"/>
        <v>0</v>
      </c>
      <c r="AD1489" s="255">
        <f t="shared" si="165"/>
        <v>3836</v>
      </c>
      <c r="AE1489" s="256" t="str">
        <f t="shared" si="169"/>
        <v/>
      </c>
      <c r="AF1489" s="252" t="str">
        <f t="shared" si="163"/>
        <v>-</v>
      </c>
    </row>
    <row r="1490" spans="1:32" ht="20.149999999999999" customHeight="1" x14ac:dyDescent="0.75">
      <c r="A1490" s="31">
        <v>1488</v>
      </c>
      <c r="B1490" s="237"/>
      <c r="C1490" s="257"/>
      <c r="D1490" s="257"/>
      <c r="E1490" s="262"/>
      <c r="F1490" s="262"/>
      <c r="G1490" s="253" t="str">
        <f t="shared" si="166"/>
        <v/>
      </c>
      <c r="H1490" s="31" t="str">
        <f>IF(AND(B1490=H$1),LOOKUP(9.99999999999999E+307,$H$2:H1489)+1,"")</f>
        <v/>
      </c>
      <c r="I1490" s="31" t="str">
        <f>IF(AND(B1490=I$1),LOOKUP(9.99999999999999E+307,$I$2:I1489)+1,"")</f>
        <v/>
      </c>
      <c r="J1490" s="31">
        <f>IF(AND(B1490=J$1),LOOKUP(9.99999999999999E+307,$J$2:J1489)+1,"")</f>
        <v>1324</v>
      </c>
      <c r="K1490" s="31">
        <f>IF(AND(B1490=K$1),LOOKUP(9.99999999999999E+307,$K$2:K1489)+1,"")</f>
        <v>1324</v>
      </c>
      <c r="L1490" s="31">
        <f>IF(AND(B1490=L$1),LOOKUP(9.99999999999999E+307,$L$2:L1489)+1,"")</f>
        <v>1324</v>
      </c>
      <c r="M1490" s="31">
        <f>IF(AND(B1490=M$1),LOOKUP(9.99999999999999E+307,$M$2:M1489)+1,"")</f>
        <v>1324</v>
      </c>
      <c r="N1490" s="31" t="e">
        <f>IF(AND(B1490=N$1),LOOKUP(9.99999999999999E+307,$N$2:N1489)+1,"")</f>
        <v>#REF!</v>
      </c>
      <c r="O1490" s="31" t="e">
        <f>IF(AND($B1490=O$1),LOOKUP(9.99999999999999E+307,$O$2:O1489)+1,"")</f>
        <v>#REF!</v>
      </c>
      <c r="P1490" s="31" t="e">
        <f>IF(AND($B1490=P$1),LOOKUP(9.99999999999999E+307,$P$2:P1489)+1,"")</f>
        <v>#REF!</v>
      </c>
      <c r="Q1490" s="31" t="e">
        <f>IF(AND($B1490=Q$1),LOOKUP(9.99999999999999E+307,$Q$2:Q1489)+1,"")</f>
        <v>#REF!</v>
      </c>
      <c r="R1490" s="31">
        <f>IF(AND($B1490=R$1),LOOKUP(9.99999999999999E+307,$R$2:R1489)+1,"")</f>
        <v>1324</v>
      </c>
      <c r="S1490" s="31">
        <f>IF(AND($B1490=S$1),LOOKUP(9.99999999999999E+307,$S$2:S1489)+1,"")</f>
        <v>1324</v>
      </c>
      <c r="T1490" s="265"/>
      <c r="U1490" s="265"/>
      <c r="V1490" s="265"/>
      <c r="AA1490" s="254" t="str">
        <f t="shared" si="167"/>
        <v/>
      </c>
      <c r="AB1490" s="254" t="str">
        <f t="shared" si="168"/>
        <v/>
      </c>
      <c r="AC1490" s="255">
        <f t="shared" si="164"/>
        <v>0</v>
      </c>
      <c r="AD1490" s="255">
        <f t="shared" si="165"/>
        <v>3836</v>
      </c>
      <c r="AE1490" s="256" t="str">
        <f t="shared" si="169"/>
        <v/>
      </c>
      <c r="AF1490" s="252" t="str">
        <f t="shared" si="163"/>
        <v>-</v>
      </c>
    </row>
    <row r="1491" spans="1:32" ht="20.149999999999999" customHeight="1" x14ac:dyDescent="0.75">
      <c r="A1491" s="31">
        <v>1489</v>
      </c>
      <c r="B1491" s="237"/>
      <c r="C1491" s="257"/>
      <c r="D1491" s="257"/>
      <c r="E1491" s="262"/>
      <c r="F1491" s="262"/>
      <c r="G1491" s="253" t="str">
        <f t="shared" si="166"/>
        <v/>
      </c>
      <c r="H1491" s="31" t="str">
        <f>IF(AND(B1491=H$1),LOOKUP(9.99999999999999E+307,$H$2:H1490)+1,"")</f>
        <v/>
      </c>
      <c r="I1491" s="31" t="str">
        <f>IF(AND(B1491=I$1),LOOKUP(9.99999999999999E+307,$I$2:I1490)+1,"")</f>
        <v/>
      </c>
      <c r="J1491" s="31">
        <f>IF(AND(B1491=J$1),LOOKUP(9.99999999999999E+307,$J$2:J1490)+1,"")</f>
        <v>1325</v>
      </c>
      <c r="K1491" s="31">
        <f>IF(AND(B1491=K$1),LOOKUP(9.99999999999999E+307,$K$2:K1490)+1,"")</f>
        <v>1325</v>
      </c>
      <c r="L1491" s="31">
        <f>IF(AND(B1491=L$1),LOOKUP(9.99999999999999E+307,$L$2:L1490)+1,"")</f>
        <v>1325</v>
      </c>
      <c r="M1491" s="31">
        <f>IF(AND(B1491=M$1),LOOKUP(9.99999999999999E+307,$M$2:M1490)+1,"")</f>
        <v>1325</v>
      </c>
      <c r="N1491" s="31" t="e">
        <f>IF(AND(B1491=N$1),LOOKUP(9.99999999999999E+307,$N$2:N1490)+1,"")</f>
        <v>#REF!</v>
      </c>
      <c r="O1491" s="31" t="e">
        <f>IF(AND($B1491=O$1),LOOKUP(9.99999999999999E+307,$O$2:O1490)+1,"")</f>
        <v>#REF!</v>
      </c>
      <c r="P1491" s="31" t="e">
        <f>IF(AND($B1491=P$1),LOOKUP(9.99999999999999E+307,$P$2:P1490)+1,"")</f>
        <v>#REF!</v>
      </c>
      <c r="Q1491" s="31" t="e">
        <f>IF(AND($B1491=Q$1),LOOKUP(9.99999999999999E+307,$Q$2:Q1490)+1,"")</f>
        <v>#REF!</v>
      </c>
      <c r="R1491" s="31">
        <f>IF(AND($B1491=R$1),LOOKUP(9.99999999999999E+307,$R$2:R1490)+1,"")</f>
        <v>1325</v>
      </c>
      <c r="S1491" s="31">
        <f>IF(AND($B1491=S$1),LOOKUP(9.99999999999999E+307,$S$2:S1490)+1,"")</f>
        <v>1325</v>
      </c>
      <c r="T1491" s="265"/>
      <c r="U1491" s="265"/>
      <c r="V1491" s="265"/>
      <c r="AA1491" s="254" t="str">
        <f t="shared" si="167"/>
        <v/>
      </c>
      <c r="AB1491" s="254" t="str">
        <f t="shared" si="168"/>
        <v/>
      </c>
      <c r="AC1491" s="255">
        <f t="shared" si="164"/>
        <v>0</v>
      </c>
      <c r="AD1491" s="255">
        <f t="shared" si="165"/>
        <v>3836</v>
      </c>
      <c r="AE1491" s="256" t="str">
        <f t="shared" si="169"/>
        <v/>
      </c>
      <c r="AF1491" s="252" t="str">
        <f t="shared" si="163"/>
        <v>-</v>
      </c>
    </row>
    <row r="1492" spans="1:32" ht="20.149999999999999" customHeight="1" x14ac:dyDescent="0.75">
      <c r="A1492" s="31">
        <v>1490</v>
      </c>
      <c r="B1492" s="237"/>
      <c r="C1492" s="257"/>
      <c r="D1492" s="257"/>
      <c r="E1492" s="262"/>
      <c r="F1492" s="262"/>
      <c r="G1492" s="253" t="str">
        <f t="shared" si="166"/>
        <v/>
      </c>
      <c r="H1492" s="31" t="str">
        <f>IF(AND(B1492=H$1),LOOKUP(9.99999999999999E+307,$H$2:H1491)+1,"")</f>
        <v/>
      </c>
      <c r="I1492" s="31" t="str">
        <f>IF(AND(B1492=I$1),LOOKUP(9.99999999999999E+307,$I$2:I1491)+1,"")</f>
        <v/>
      </c>
      <c r="J1492" s="31">
        <f>IF(AND(B1492=J$1),LOOKUP(9.99999999999999E+307,$J$2:J1491)+1,"")</f>
        <v>1326</v>
      </c>
      <c r="K1492" s="31">
        <f>IF(AND(B1492=K$1),LOOKUP(9.99999999999999E+307,$K$2:K1491)+1,"")</f>
        <v>1326</v>
      </c>
      <c r="L1492" s="31">
        <f>IF(AND(B1492=L$1),LOOKUP(9.99999999999999E+307,$L$2:L1491)+1,"")</f>
        <v>1326</v>
      </c>
      <c r="M1492" s="31">
        <f>IF(AND(B1492=M$1),LOOKUP(9.99999999999999E+307,$M$2:M1491)+1,"")</f>
        <v>1326</v>
      </c>
      <c r="N1492" s="31" t="e">
        <f>IF(AND(B1492=N$1),LOOKUP(9.99999999999999E+307,$N$2:N1491)+1,"")</f>
        <v>#REF!</v>
      </c>
      <c r="O1492" s="31" t="e">
        <f>IF(AND($B1492=O$1),LOOKUP(9.99999999999999E+307,$O$2:O1491)+1,"")</f>
        <v>#REF!</v>
      </c>
      <c r="P1492" s="31" t="e">
        <f>IF(AND($B1492=P$1),LOOKUP(9.99999999999999E+307,$P$2:P1491)+1,"")</f>
        <v>#REF!</v>
      </c>
      <c r="Q1492" s="31" t="e">
        <f>IF(AND($B1492=Q$1),LOOKUP(9.99999999999999E+307,$Q$2:Q1491)+1,"")</f>
        <v>#REF!</v>
      </c>
      <c r="R1492" s="31">
        <f>IF(AND($B1492=R$1),LOOKUP(9.99999999999999E+307,$R$2:R1491)+1,"")</f>
        <v>1326</v>
      </c>
      <c r="S1492" s="31">
        <f>IF(AND($B1492=S$1),LOOKUP(9.99999999999999E+307,$S$2:S1491)+1,"")</f>
        <v>1326</v>
      </c>
      <c r="T1492" s="265"/>
      <c r="U1492" s="265"/>
      <c r="V1492" s="265"/>
      <c r="AA1492" s="254" t="str">
        <f t="shared" si="167"/>
        <v/>
      </c>
      <c r="AB1492" s="254" t="str">
        <f t="shared" si="168"/>
        <v/>
      </c>
      <c r="AC1492" s="255">
        <f t="shared" si="164"/>
        <v>0</v>
      </c>
      <c r="AD1492" s="255">
        <f t="shared" si="165"/>
        <v>3836</v>
      </c>
      <c r="AE1492" s="256" t="str">
        <f t="shared" si="169"/>
        <v/>
      </c>
      <c r="AF1492" s="252" t="str">
        <f t="shared" si="163"/>
        <v>-</v>
      </c>
    </row>
    <row r="1493" spans="1:32" ht="20.149999999999999" customHeight="1" x14ac:dyDescent="0.75">
      <c r="A1493" s="31">
        <v>1491</v>
      </c>
      <c r="B1493" s="237"/>
      <c r="C1493" s="257"/>
      <c r="D1493" s="257"/>
      <c r="E1493" s="262"/>
      <c r="F1493" s="262"/>
      <c r="G1493" s="253" t="str">
        <f t="shared" si="166"/>
        <v/>
      </c>
      <c r="H1493" s="31" t="str">
        <f>IF(AND(B1493=H$1),LOOKUP(9.99999999999999E+307,$H$2:H1492)+1,"")</f>
        <v/>
      </c>
      <c r="I1493" s="31" t="str">
        <f>IF(AND(B1493=I$1),LOOKUP(9.99999999999999E+307,$I$2:I1492)+1,"")</f>
        <v/>
      </c>
      <c r="J1493" s="31">
        <f>IF(AND(B1493=J$1),LOOKUP(9.99999999999999E+307,$J$2:J1492)+1,"")</f>
        <v>1327</v>
      </c>
      <c r="K1493" s="31">
        <f>IF(AND(B1493=K$1),LOOKUP(9.99999999999999E+307,$K$2:K1492)+1,"")</f>
        <v>1327</v>
      </c>
      <c r="L1493" s="31">
        <f>IF(AND(B1493=L$1),LOOKUP(9.99999999999999E+307,$L$2:L1492)+1,"")</f>
        <v>1327</v>
      </c>
      <c r="M1493" s="31">
        <f>IF(AND(B1493=M$1),LOOKUP(9.99999999999999E+307,$M$2:M1492)+1,"")</f>
        <v>1327</v>
      </c>
      <c r="N1493" s="31" t="e">
        <f>IF(AND(B1493=N$1),LOOKUP(9.99999999999999E+307,$N$2:N1492)+1,"")</f>
        <v>#REF!</v>
      </c>
      <c r="O1493" s="31" t="e">
        <f>IF(AND($B1493=O$1),LOOKUP(9.99999999999999E+307,$O$2:O1492)+1,"")</f>
        <v>#REF!</v>
      </c>
      <c r="P1493" s="31" t="e">
        <f>IF(AND($B1493=P$1),LOOKUP(9.99999999999999E+307,$P$2:P1492)+1,"")</f>
        <v>#REF!</v>
      </c>
      <c r="Q1493" s="31" t="e">
        <f>IF(AND($B1493=Q$1),LOOKUP(9.99999999999999E+307,$Q$2:Q1492)+1,"")</f>
        <v>#REF!</v>
      </c>
      <c r="R1493" s="31">
        <f>IF(AND($B1493=R$1),LOOKUP(9.99999999999999E+307,$R$2:R1492)+1,"")</f>
        <v>1327</v>
      </c>
      <c r="S1493" s="31">
        <f>IF(AND($B1493=S$1),LOOKUP(9.99999999999999E+307,$S$2:S1492)+1,"")</f>
        <v>1327</v>
      </c>
      <c r="T1493" s="265"/>
      <c r="U1493" s="265"/>
      <c r="V1493" s="265"/>
      <c r="AA1493" s="254" t="str">
        <f t="shared" si="167"/>
        <v/>
      </c>
      <c r="AB1493" s="254" t="str">
        <f t="shared" si="168"/>
        <v/>
      </c>
      <c r="AC1493" s="255">
        <f t="shared" si="164"/>
        <v>0</v>
      </c>
      <c r="AD1493" s="255">
        <f t="shared" si="165"/>
        <v>3836</v>
      </c>
      <c r="AE1493" s="256" t="str">
        <f t="shared" si="169"/>
        <v/>
      </c>
      <c r="AF1493" s="252" t="str">
        <f t="shared" si="163"/>
        <v>-</v>
      </c>
    </row>
    <row r="1494" spans="1:32" ht="20.149999999999999" customHeight="1" x14ac:dyDescent="0.75">
      <c r="A1494" s="31">
        <v>1492</v>
      </c>
      <c r="B1494" s="237"/>
      <c r="C1494" s="257"/>
      <c r="D1494" s="257"/>
      <c r="E1494" s="262"/>
      <c r="F1494" s="262"/>
      <c r="G1494" s="253" t="str">
        <f t="shared" si="166"/>
        <v/>
      </c>
      <c r="H1494" s="31" t="str">
        <f>IF(AND(B1494=H$1),LOOKUP(9.99999999999999E+307,$H$2:H1493)+1,"")</f>
        <v/>
      </c>
      <c r="I1494" s="31" t="str">
        <f>IF(AND(B1494=I$1),LOOKUP(9.99999999999999E+307,$I$2:I1493)+1,"")</f>
        <v/>
      </c>
      <c r="J1494" s="31">
        <f>IF(AND(B1494=J$1),LOOKUP(9.99999999999999E+307,$J$2:J1493)+1,"")</f>
        <v>1328</v>
      </c>
      <c r="K1494" s="31">
        <f>IF(AND(B1494=K$1),LOOKUP(9.99999999999999E+307,$K$2:K1493)+1,"")</f>
        <v>1328</v>
      </c>
      <c r="L1494" s="31">
        <f>IF(AND(B1494=L$1),LOOKUP(9.99999999999999E+307,$L$2:L1493)+1,"")</f>
        <v>1328</v>
      </c>
      <c r="M1494" s="31">
        <f>IF(AND(B1494=M$1),LOOKUP(9.99999999999999E+307,$M$2:M1493)+1,"")</f>
        <v>1328</v>
      </c>
      <c r="N1494" s="31" t="e">
        <f>IF(AND(B1494=N$1),LOOKUP(9.99999999999999E+307,$N$2:N1493)+1,"")</f>
        <v>#REF!</v>
      </c>
      <c r="O1494" s="31" t="e">
        <f>IF(AND($B1494=O$1),LOOKUP(9.99999999999999E+307,$O$2:O1493)+1,"")</f>
        <v>#REF!</v>
      </c>
      <c r="P1494" s="31" t="e">
        <f>IF(AND($B1494=P$1),LOOKUP(9.99999999999999E+307,$P$2:P1493)+1,"")</f>
        <v>#REF!</v>
      </c>
      <c r="Q1494" s="31" t="e">
        <f>IF(AND($B1494=Q$1),LOOKUP(9.99999999999999E+307,$Q$2:Q1493)+1,"")</f>
        <v>#REF!</v>
      </c>
      <c r="R1494" s="31">
        <f>IF(AND($B1494=R$1),LOOKUP(9.99999999999999E+307,$R$2:R1493)+1,"")</f>
        <v>1328</v>
      </c>
      <c r="S1494" s="31">
        <f>IF(AND($B1494=S$1),LOOKUP(9.99999999999999E+307,$S$2:S1493)+1,"")</f>
        <v>1328</v>
      </c>
      <c r="T1494" s="265"/>
      <c r="U1494" s="265"/>
      <c r="V1494" s="265"/>
      <c r="AA1494" s="254" t="str">
        <f t="shared" si="167"/>
        <v/>
      </c>
      <c r="AB1494" s="254" t="str">
        <f t="shared" si="168"/>
        <v/>
      </c>
      <c r="AC1494" s="255">
        <f t="shared" si="164"/>
        <v>0</v>
      </c>
      <c r="AD1494" s="255">
        <f t="shared" si="165"/>
        <v>3836</v>
      </c>
      <c r="AE1494" s="256" t="str">
        <f t="shared" si="169"/>
        <v/>
      </c>
      <c r="AF1494" s="252" t="str">
        <f t="shared" si="163"/>
        <v>-</v>
      </c>
    </row>
    <row r="1495" spans="1:32" ht="20.149999999999999" customHeight="1" x14ac:dyDescent="0.75">
      <c r="A1495" s="31">
        <v>1493</v>
      </c>
      <c r="B1495" s="237"/>
      <c r="C1495" s="257"/>
      <c r="D1495" s="257"/>
      <c r="E1495" s="262"/>
      <c r="F1495" s="262"/>
      <c r="G1495" s="253" t="str">
        <f t="shared" si="166"/>
        <v/>
      </c>
      <c r="H1495" s="31" t="str">
        <f>IF(AND(B1495=H$1),LOOKUP(9.99999999999999E+307,$H$2:H1494)+1,"")</f>
        <v/>
      </c>
      <c r="I1495" s="31" t="str">
        <f>IF(AND(B1495=I$1),LOOKUP(9.99999999999999E+307,$I$2:I1494)+1,"")</f>
        <v/>
      </c>
      <c r="J1495" s="31">
        <f>IF(AND(B1495=J$1),LOOKUP(9.99999999999999E+307,$J$2:J1494)+1,"")</f>
        <v>1329</v>
      </c>
      <c r="K1495" s="31">
        <f>IF(AND(B1495=K$1),LOOKUP(9.99999999999999E+307,$K$2:K1494)+1,"")</f>
        <v>1329</v>
      </c>
      <c r="L1495" s="31">
        <f>IF(AND(B1495=L$1),LOOKUP(9.99999999999999E+307,$L$2:L1494)+1,"")</f>
        <v>1329</v>
      </c>
      <c r="M1495" s="31">
        <f>IF(AND(B1495=M$1),LOOKUP(9.99999999999999E+307,$M$2:M1494)+1,"")</f>
        <v>1329</v>
      </c>
      <c r="N1495" s="31" t="e">
        <f>IF(AND(B1495=N$1),LOOKUP(9.99999999999999E+307,$N$2:N1494)+1,"")</f>
        <v>#REF!</v>
      </c>
      <c r="O1495" s="31" t="e">
        <f>IF(AND($B1495=O$1),LOOKUP(9.99999999999999E+307,$O$2:O1494)+1,"")</f>
        <v>#REF!</v>
      </c>
      <c r="P1495" s="31" t="e">
        <f>IF(AND($B1495=P$1),LOOKUP(9.99999999999999E+307,$P$2:P1494)+1,"")</f>
        <v>#REF!</v>
      </c>
      <c r="Q1495" s="31" t="e">
        <f>IF(AND($B1495=Q$1),LOOKUP(9.99999999999999E+307,$Q$2:Q1494)+1,"")</f>
        <v>#REF!</v>
      </c>
      <c r="R1495" s="31">
        <f>IF(AND($B1495=R$1),LOOKUP(9.99999999999999E+307,$R$2:R1494)+1,"")</f>
        <v>1329</v>
      </c>
      <c r="S1495" s="31">
        <f>IF(AND($B1495=S$1),LOOKUP(9.99999999999999E+307,$S$2:S1494)+1,"")</f>
        <v>1329</v>
      </c>
      <c r="T1495" s="265"/>
      <c r="U1495" s="265"/>
      <c r="V1495" s="265"/>
      <c r="AA1495" s="254" t="str">
        <f t="shared" si="167"/>
        <v/>
      </c>
      <c r="AB1495" s="254" t="str">
        <f t="shared" si="168"/>
        <v/>
      </c>
      <c r="AC1495" s="255">
        <f t="shared" si="164"/>
        <v>0</v>
      </c>
      <c r="AD1495" s="255">
        <f t="shared" si="165"/>
        <v>3836</v>
      </c>
      <c r="AE1495" s="256" t="str">
        <f t="shared" si="169"/>
        <v/>
      </c>
      <c r="AF1495" s="252" t="str">
        <f t="shared" si="163"/>
        <v>-</v>
      </c>
    </row>
    <row r="1496" spans="1:32" ht="20.149999999999999" customHeight="1" x14ac:dyDescent="0.75">
      <c r="A1496" s="31">
        <v>1494</v>
      </c>
      <c r="B1496" s="237"/>
      <c r="C1496" s="257"/>
      <c r="D1496" s="257"/>
      <c r="E1496" s="262"/>
      <c r="F1496" s="262"/>
      <c r="G1496" s="253" t="str">
        <f t="shared" si="166"/>
        <v/>
      </c>
      <c r="H1496" s="31" t="str">
        <f>IF(AND(B1496=H$1),LOOKUP(9.99999999999999E+307,$H$2:H1495)+1,"")</f>
        <v/>
      </c>
      <c r="I1496" s="31" t="str">
        <f>IF(AND(B1496=I$1),LOOKUP(9.99999999999999E+307,$I$2:I1495)+1,"")</f>
        <v/>
      </c>
      <c r="J1496" s="31">
        <f>IF(AND(B1496=J$1),LOOKUP(9.99999999999999E+307,$J$2:J1495)+1,"")</f>
        <v>1330</v>
      </c>
      <c r="K1496" s="31">
        <f>IF(AND(B1496=K$1),LOOKUP(9.99999999999999E+307,$K$2:K1495)+1,"")</f>
        <v>1330</v>
      </c>
      <c r="L1496" s="31">
        <f>IF(AND(B1496=L$1),LOOKUP(9.99999999999999E+307,$L$2:L1495)+1,"")</f>
        <v>1330</v>
      </c>
      <c r="M1496" s="31">
        <f>IF(AND(B1496=M$1),LOOKUP(9.99999999999999E+307,$M$2:M1495)+1,"")</f>
        <v>1330</v>
      </c>
      <c r="N1496" s="31" t="e">
        <f>IF(AND(B1496=N$1),LOOKUP(9.99999999999999E+307,$N$2:N1495)+1,"")</f>
        <v>#REF!</v>
      </c>
      <c r="O1496" s="31" t="e">
        <f>IF(AND($B1496=O$1),LOOKUP(9.99999999999999E+307,$O$2:O1495)+1,"")</f>
        <v>#REF!</v>
      </c>
      <c r="P1496" s="31" t="e">
        <f>IF(AND($B1496=P$1),LOOKUP(9.99999999999999E+307,$P$2:P1495)+1,"")</f>
        <v>#REF!</v>
      </c>
      <c r="Q1496" s="31" t="e">
        <f>IF(AND($B1496=Q$1),LOOKUP(9.99999999999999E+307,$Q$2:Q1495)+1,"")</f>
        <v>#REF!</v>
      </c>
      <c r="R1496" s="31">
        <f>IF(AND($B1496=R$1),LOOKUP(9.99999999999999E+307,$R$2:R1495)+1,"")</f>
        <v>1330</v>
      </c>
      <c r="S1496" s="31">
        <f>IF(AND($B1496=S$1),LOOKUP(9.99999999999999E+307,$S$2:S1495)+1,"")</f>
        <v>1330</v>
      </c>
      <c r="T1496" s="265"/>
      <c r="U1496" s="265"/>
      <c r="V1496" s="265"/>
      <c r="AA1496" s="254" t="str">
        <f t="shared" si="167"/>
        <v/>
      </c>
      <c r="AB1496" s="254" t="str">
        <f t="shared" si="168"/>
        <v/>
      </c>
      <c r="AC1496" s="255">
        <f t="shared" si="164"/>
        <v>0</v>
      </c>
      <c r="AD1496" s="255">
        <f t="shared" si="165"/>
        <v>3836</v>
      </c>
      <c r="AE1496" s="256" t="str">
        <f t="shared" si="169"/>
        <v/>
      </c>
      <c r="AF1496" s="252" t="str">
        <f t="shared" si="163"/>
        <v>-</v>
      </c>
    </row>
    <row r="1497" spans="1:32" ht="20.149999999999999" customHeight="1" x14ac:dyDescent="0.75">
      <c r="A1497" s="31">
        <v>1495</v>
      </c>
      <c r="B1497" s="237"/>
      <c r="C1497" s="257"/>
      <c r="D1497" s="257"/>
      <c r="E1497" s="262"/>
      <c r="F1497" s="262"/>
      <c r="G1497" s="253" t="str">
        <f t="shared" si="166"/>
        <v/>
      </c>
      <c r="H1497" s="31" t="str">
        <f>IF(AND(B1497=H$1),LOOKUP(9.99999999999999E+307,$H$2:H1496)+1,"")</f>
        <v/>
      </c>
      <c r="I1497" s="31" t="str">
        <f>IF(AND(B1497=I$1),LOOKUP(9.99999999999999E+307,$I$2:I1496)+1,"")</f>
        <v/>
      </c>
      <c r="J1497" s="31">
        <f>IF(AND(B1497=J$1),LOOKUP(9.99999999999999E+307,$J$2:J1496)+1,"")</f>
        <v>1331</v>
      </c>
      <c r="K1497" s="31">
        <f>IF(AND(B1497=K$1),LOOKUP(9.99999999999999E+307,$K$2:K1496)+1,"")</f>
        <v>1331</v>
      </c>
      <c r="L1497" s="31">
        <f>IF(AND(B1497=L$1),LOOKUP(9.99999999999999E+307,$L$2:L1496)+1,"")</f>
        <v>1331</v>
      </c>
      <c r="M1497" s="31">
        <f>IF(AND(B1497=M$1),LOOKUP(9.99999999999999E+307,$M$2:M1496)+1,"")</f>
        <v>1331</v>
      </c>
      <c r="N1497" s="31" t="e">
        <f>IF(AND(B1497=N$1),LOOKUP(9.99999999999999E+307,$N$2:N1496)+1,"")</f>
        <v>#REF!</v>
      </c>
      <c r="O1497" s="31" t="e">
        <f>IF(AND($B1497=O$1),LOOKUP(9.99999999999999E+307,$O$2:O1496)+1,"")</f>
        <v>#REF!</v>
      </c>
      <c r="P1497" s="31" t="e">
        <f>IF(AND($B1497=P$1),LOOKUP(9.99999999999999E+307,$P$2:P1496)+1,"")</f>
        <v>#REF!</v>
      </c>
      <c r="Q1497" s="31" t="e">
        <f>IF(AND($B1497=Q$1),LOOKUP(9.99999999999999E+307,$Q$2:Q1496)+1,"")</f>
        <v>#REF!</v>
      </c>
      <c r="R1497" s="31">
        <f>IF(AND($B1497=R$1),LOOKUP(9.99999999999999E+307,$R$2:R1496)+1,"")</f>
        <v>1331</v>
      </c>
      <c r="S1497" s="31">
        <f>IF(AND($B1497=S$1),LOOKUP(9.99999999999999E+307,$S$2:S1496)+1,"")</f>
        <v>1331</v>
      </c>
      <c r="T1497" s="265"/>
      <c r="U1497" s="265"/>
      <c r="V1497" s="265"/>
      <c r="AA1497" s="254" t="str">
        <f t="shared" si="167"/>
        <v/>
      </c>
      <c r="AB1497" s="254" t="str">
        <f t="shared" si="168"/>
        <v/>
      </c>
      <c r="AC1497" s="255">
        <f t="shared" si="164"/>
        <v>0</v>
      </c>
      <c r="AD1497" s="255">
        <f t="shared" si="165"/>
        <v>3836</v>
      </c>
      <c r="AE1497" s="256" t="str">
        <f t="shared" si="169"/>
        <v/>
      </c>
      <c r="AF1497" s="252" t="str">
        <f t="shared" si="163"/>
        <v>-</v>
      </c>
    </row>
    <row r="1498" spans="1:32" ht="20.149999999999999" customHeight="1" x14ac:dyDescent="0.75">
      <c r="A1498" s="31">
        <v>1496</v>
      </c>
      <c r="B1498" s="237"/>
      <c r="C1498" s="257"/>
      <c r="D1498" s="257"/>
      <c r="E1498" s="262"/>
      <c r="F1498" s="262"/>
      <c r="G1498" s="253" t="str">
        <f t="shared" si="166"/>
        <v/>
      </c>
      <c r="H1498" s="31" t="str">
        <f>IF(AND(B1498=H$1),LOOKUP(9.99999999999999E+307,$H$2:H1497)+1,"")</f>
        <v/>
      </c>
      <c r="I1498" s="31" t="str">
        <f>IF(AND(B1498=I$1),LOOKUP(9.99999999999999E+307,$I$2:I1497)+1,"")</f>
        <v/>
      </c>
      <c r="J1498" s="31">
        <f>IF(AND(B1498=J$1),LOOKUP(9.99999999999999E+307,$J$2:J1497)+1,"")</f>
        <v>1332</v>
      </c>
      <c r="K1498" s="31">
        <f>IF(AND(B1498=K$1),LOOKUP(9.99999999999999E+307,$K$2:K1497)+1,"")</f>
        <v>1332</v>
      </c>
      <c r="L1498" s="31">
        <f>IF(AND(B1498=L$1),LOOKUP(9.99999999999999E+307,$L$2:L1497)+1,"")</f>
        <v>1332</v>
      </c>
      <c r="M1498" s="31">
        <f>IF(AND(B1498=M$1),LOOKUP(9.99999999999999E+307,$M$2:M1497)+1,"")</f>
        <v>1332</v>
      </c>
      <c r="N1498" s="31" t="e">
        <f>IF(AND(B1498=N$1),LOOKUP(9.99999999999999E+307,$N$2:N1497)+1,"")</f>
        <v>#REF!</v>
      </c>
      <c r="O1498" s="31" t="e">
        <f>IF(AND($B1498=O$1),LOOKUP(9.99999999999999E+307,$O$2:O1497)+1,"")</f>
        <v>#REF!</v>
      </c>
      <c r="P1498" s="31" t="e">
        <f>IF(AND($B1498=P$1),LOOKUP(9.99999999999999E+307,$P$2:P1497)+1,"")</f>
        <v>#REF!</v>
      </c>
      <c r="Q1498" s="31" t="e">
        <f>IF(AND($B1498=Q$1),LOOKUP(9.99999999999999E+307,$Q$2:Q1497)+1,"")</f>
        <v>#REF!</v>
      </c>
      <c r="R1498" s="31">
        <f>IF(AND($B1498=R$1),LOOKUP(9.99999999999999E+307,$R$2:R1497)+1,"")</f>
        <v>1332</v>
      </c>
      <c r="S1498" s="31">
        <f>IF(AND($B1498=S$1),LOOKUP(9.99999999999999E+307,$S$2:S1497)+1,"")</f>
        <v>1332</v>
      </c>
      <c r="T1498" s="265"/>
      <c r="U1498" s="265"/>
      <c r="V1498" s="265"/>
      <c r="AA1498" s="254" t="str">
        <f t="shared" si="167"/>
        <v/>
      </c>
      <c r="AB1498" s="254" t="str">
        <f t="shared" si="168"/>
        <v/>
      </c>
      <c r="AC1498" s="255">
        <f t="shared" si="164"/>
        <v>0</v>
      </c>
      <c r="AD1498" s="255">
        <f t="shared" si="165"/>
        <v>3836</v>
      </c>
      <c r="AE1498" s="256" t="str">
        <f t="shared" si="169"/>
        <v/>
      </c>
      <c r="AF1498" s="252" t="str">
        <f t="shared" si="163"/>
        <v>-</v>
      </c>
    </row>
    <row r="1499" spans="1:32" ht="20.149999999999999" customHeight="1" x14ac:dyDescent="0.75">
      <c r="A1499" s="31">
        <v>1497</v>
      </c>
      <c r="B1499" s="237"/>
      <c r="C1499" s="257"/>
      <c r="D1499" s="257"/>
      <c r="E1499" s="262"/>
      <c r="F1499" s="262"/>
      <c r="G1499" s="253" t="str">
        <f t="shared" si="166"/>
        <v/>
      </c>
      <c r="H1499" s="31" t="str">
        <f>IF(AND(B1499=H$1),LOOKUP(9.99999999999999E+307,$H$2:H1498)+1,"")</f>
        <v/>
      </c>
      <c r="I1499" s="31" t="str">
        <f>IF(AND(B1499=I$1),LOOKUP(9.99999999999999E+307,$I$2:I1498)+1,"")</f>
        <v/>
      </c>
      <c r="J1499" s="31">
        <f>IF(AND(B1499=J$1),LOOKUP(9.99999999999999E+307,$J$2:J1498)+1,"")</f>
        <v>1333</v>
      </c>
      <c r="K1499" s="31">
        <f>IF(AND(B1499=K$1),LOOKUP(9.99999999999999E+307,$K$2:K1498)+1,"")</f>
        <v>1333</v>
      </c>
      <c r="L1499" s="31">
        <f>IF(AND(B1499=L$1),LOOKUP(9.99999999999999E+307,$L$2:L1498)+1,"")</f>
        <v>1333</v>
      </c>
      <c r="M1499" s="31">
        <f>IF(AND(B1499=M$1),LOOKUP(9.99999999999999E+307,$M$2:M1498)+1,"")</f>
        <v>1333</v>
      </c>
      <c r="N1499" s="31" t="e">
        <f>IF(AND(B1499=N$1),LOOKUP(9.99999999999999E+307,$N$2:N1498)+1,"")</f>
        <v>#REF!</v>
      </c>
      <c r="O1499" s="31" t="e">
        <f>IF(AND($B1499=O$1),LOOKUP(9.99999999999999E+307,$O$2:O1498)+1,"")</f>
        <v>#REF!</v>
      </c>
      <c r="P1499" s="31" t="e">
        <f>IF(AND($B1499=P$1),LOOKUP(9.99999999999999E+307,$P$2:P1498)+1,"")</f>
        <v>#REF!</v>
      </c>
      <c r="Q1499" s="31" t="e">
        <f>IF(AND($B1499=Q$1),LOOKUP(9.99999999999999E+307,$Q$2:Q1498)+1,"")</f>
        <v>#REF!</v>
      </c>
      <c r="R1499" s="31">
        <f>IF(AND($B1499=R$1),LOOKUP(9.99999999999999E+307,$R$2:R1498)+1,"")</f>
        <v>1333</v>
      </c>
      <c r="S1499" s="31">
        <f>IF(AND($B1499=S$1),LOOKUP(9.99999999999999E+307,$S$2:S1498)+1,"")</f>
        <v>1333</v>
      </c>
      <c r="T1499" s="265"/>
      <c r="U1499" s="265"/>
      <c r="V1499" s="265"/>
      <c r="AA1499" s="254" t="str">
        <f t="shared" si="167"/>
        <v/>
      </c>
      <c r="AB1499" s="254" t="str">
        <f t="shared" si="168"/>
        <v/>
      </c>
      <c r="AC1499" s="255">
        <f t="shared" si="164"/>
        <v>0</v>
      </c>
      <c r="AD1499" s="255">
        <f t="shared" si="165"/>
        <v>3836</v>
      </c>
      <c r="AE1499" s="256" t="str">
        <f t="shared" si="169"/>
        <v/>
      </c>
      <c r="AF1499" s="252" t="str">
        <f t="shared" si="163"/>
        <v>-</v>
      </c>
    </row>
    <row r="1500" spans="1:32" ht="20.149999999999999" customHeight="1" x14ac:dyDescent="0.75">
      <c r="A1500" s="31">
        <v>1498</v>
      </c>
      <c r="B1500" s="237"/>
      <c r="C1500" s="257"/>
      <c r="D1500" s="257"/>
      <c r="E1500" s="262"/>
      <c r="F1500" s="262"/>
      <c r="G1500" s="253" t="str">
        <f t="shared" si="166"/>
        <v/>
      </c>
      <c r="H1500" s="31" t="str">
        <f>IF(AND(B1500=H$1),LOOKUP(9.99999999999999E+307,$H$2:H1499)+1,"")</f>
        <v/>
      </c>
      <c r="I1500" s="31" t="str">
        <f>IF(AND(B1500=I$1),LOOKUP(9.99999999999999E+307,$I$2:I1499)+1,"")</f>
        <v/>
      </c>
      <c r="J1500" s="31">
        <f>IF(AND(B1500=J$1),LOOKUP(9.99999999999999E+307,$J$2:J1499)+1,"")</f>
        <v>1334</v>
      </c>
      <c r="K1500" s="31">
        <f>IF(AND(B1500=K$1),LOOKUP(9.99999999999999E+307,$K$2:K1499)+1,"")</f>
        <v>1334</v>
      </c>
      <c r="L1500" s="31">
        <f>IF(AND(B1500=L$1),LOOKUP(9.99999999999999E+307,$L$2:L1499)+1,"")</f>
        <v>1334</v>
      </c>
      <c r="M1500" s="31">
        <f>IF(AND(B1500=M$1),LOOKUP(9.99999999999999E+307,$M$2:M1499)+1,"")</f>
        <v>1334</v>
      </c>
      <c r="N1500" s="31" t="e">
        <f>IF(AND(B1500=N$1),LOOKUP(9.99999999999999E+307,$N$2:N1499)+1,"")</f>
        <v>#REF!</v>
      </c>
      <c r="O1500" s="31" t="e">
        <f>IF(AND($B1500=O$1),LOOKUP(9.99999999999999E+307,$O$2:O1499)+1,"")</f>
        <v>#REF!</v>
      </c>
      <c r="P1500" s="31" t="e">
        <f>IF(AND($B1500=P$1),LOOKUP(9.99999999999999E+307,$P$2:P1499)+1,"")</f>
        <v>#REF!</v>
      </c>
      <c r="Q1500" s="31" t="e">
        <f>IF(AND($B1500=Q$1),LOOKUP(9.99999999999999E+307,$Q$2:Q1499)+1,"")</f>
        <v>#REF!</v>
      </c>
      <c r="R1500" s="31">
        <f>IF(AND($B1500=R$1),LOOKUP(9.99999999999999E+307,$R$2:R1499)+1,"")</f>
        <v>1334</v>
      </c>
      <c r="S1500" s="31">
        <f>IF(AND($B1500=S$1),LOOKUP(9.99999999999999E+307,$S$2:S1499)+1,"")</f>
        <v>1334</v>
      </c>
      <c r="T1500" s="265"/>
      <c r="U1500" s="265"/>
      <c r="V1500" s="265"/>
      <c r="AA1500" s="254" t="str">
        <f t="shared" si="167"/>
        <v/>
      </c>
      <c r="AB1500" s="254" t="str">
        <f t="shared" si="168"/>
        <v/>
      </c>
      <c r="AC1500" s="255">
        <f t="shared" si="164"/>
        <v>0</v>
      </c>
      <c r="AD1500" s="255">
        <f t="shared" si="165"/>
        <v>3836</v>
      </c>
      <c r="AE1500" s="256" t="str">
        <f t="shared" si="169"/>
        <v/>
      </c>
      <c r="AF1500" s="252" t="str">
        <f t="shared" si="163"/>
        <v>-</v>
      </c>
    </row>
    <row r="1501" spans="1:32" ht="20.149999999999999" customHeight="1" x14ac:dyDescent="0.75">
      <c r="A1501" s="31">
        <v>1499</v>
      </c>
      <c r="B1501" s="237"/>
      <c r="C1501" s="257"/>
      <c r="D1501" s="257"/>
      <c r="E1501" s="262"/>
      <c r="F1501" s="262"/>
      <c r="G1501" s="253" t="str">
        <f t="shared" si="166"/>
        <v/>
      </c>
      <c r="H1501" s="31" t="str">
        <f>IF(AND(B1501=H$1),LOOKUP(9.99999999999999E+307,$H$2:H1500)+1,"")</f>
        <v/>
      </c>
      <c r="I1501" s="31" t="str">
        <f>IF(AND(B1501=I$1),LOOKUP(9.99999999999999E+307,$I$2:I1500)+1,"")</f>
        <v/>
      </c>
      <c r="J1501" s="31">
        <f>IF(AND(B1501=J$1),LOOKUP(9.99999999999999E+307,$J$2:J1500)+1,"")</f>
        <v>1335</v>
      </c>
      <c r="K1501" s="31">
        <f>IF(AND(B1501=K$1),LOOKUP(9.99999999999999E+307,$K$2:K1500)+1,"")</f>
        <v>1335</v>
      </c>
      <c r="L1501" s="31">
        <f>IF(AND(B1501=L$1),LOOKUP(9.99999999999999E+307,$L$2:L1500)+1,"")</f>
        <v>1335</v>
      </c>
      <c r="M1501" s="31">
        <f>IF(AND(B1501=M$1),LOOKUP(9.99999999999999E+307,$M$2:M1500)+1,"")</f>
        <v>1335</v>
      </c>
      <c r="N1501" s="31" t="e">
        <f>IF(AND(B1501=N$1),LOOKUP(9.99999999999999E+307,$N$2:N1500)+1,"")</f>
        <v>#REF!</v>
      </c>
      <c r="O1501" s="31" t="e">
        <f>IF(AND($B1501=O$1),LOOKUP(9.99999999999999E+307,$O$2:O1500)+1,"")</f>
        <v>#REF!</v>
      </c>
      <c r="P1501" s="31" t="e">
        <f>IF(AND($B1501=P$1),LOOKUP(9.99999999999999E+307,$P$2:P1500)+1,"")</f>
        <v>#REF!</v>
      </c>
      <c r="Q1501" s="31" t="e">
        <f>IF(AND($B1501=Q$1),LOOKUP(9.99999999999999E+307,$Q$2:Q1500)+1,"")</f>
        <v>#REF!</v>
      </c>
      <c r="R1501" s="31">
        <f>IF(AND($B1501=R$1),LOOKUP(9.99999999999999E+307,$R$2:R1500)+1,"")</f>
        <v>1335</v>
      </c>
      <c r="S1501" s="31">
        <f>IF(AND($B1501=S$1),LOOKUP(9.99999999999999E+307,$S$2:S1500)+1,"")</f>
        <v>1335</v>
      </c>
      <c r="T1501" s="265"/>
      <c r="U1501" s="265"/>
      <c r="V1501" s="265"/>
      <c r="AA1501" s="254" t="str">
        <f t="shared" si="167"/>
        <v/>
      </c>
      <c r="AB1501" s="254" t="str">
        <f t="shared" si="168"/>
        <v/>
      </c>
      <c r="AC1501" s="255">
        <f t="shared" si="164"/>
        <v>0</v>
      </c>
      <c r="AD1501" s="255">
        <f t="shared" si="165"/>
        <v>3836</v>
      </c>
      <c r="AE1501" s="256" t="str">
        <f t="shared" si="169"/>
        <v/>
      </c>
      <c r="AF1501" s="252" t="str">
        <f t="shared" si="163"/>
        <v>-</v>
      </c>
    </row>
    <row r="1502" spans="1:32" ht="20.149999999999999" customHeight="1" x14ac:dyDescent="0.75">
      <c r="A1502" s="31">
        <v>1500</v>
      </c>
      <c r="B1502" s="237"/>
      <c r="C1502" s="257"/>
      <c r="D1502" s="257"/>
      <c r="E1502" s="262"/>
      <c r="F1502" s="262"/>
      <c r="G1502" s="253" t="str">
        <f t="shared" si="166"/>
        <v/>
      </c>
      <c r="H1502" s="31" t="str">
        <f>IF(AND(B1502=H$1),LOOKUP(9.99999999999999E+307,$H$2:H1501)+1,"")</f>
        <v/>
      </c>
      <c r="I1502" s="31" t="str">
        <f>IF(AND(B1502=I$1),LOOKUP(9.99999999999999E+307,$I$2:I1501)+1,"")</f>
        <v/>
      </c>
      <c r="J1502" s="31">
        <f>IF(AND(B1502=J$1),LOOKUP(9.99999999999999E+307,$J$2:J1501)+1,"")</f>
        <v>1336</v>
      </c>
      <c r="K1502" s="31">
        <f>IF(AND(B1502=K$1),LOOKUP(9.99999999999999E+307,$K$2:K1501)+1,"")</f>
        <v>1336</v>
      </c>
      <c r="L1502" s="31">
        <f>IF(AND(B1502=L$1),LOOKUP(9.99999999999999E+307,$L$2:L1501)+1,"")</f>
        <v>1336</v>
      </c>
      <c r="M1502" s="31">
        <f>IF(AND(B1502=M$1),LOOKUP(9.99999999999999E+307,$M$2:M1501)+1,"")</f>
        <v>1336</v>
      </c>
      <c r="N1502" s="31" t="e">
        <f>IF(AND(B1502=N$1),LOOKUP(9.99999999999999E+307,$N$2:N1501)+1,"")</f>
        <v>#REF!</v>
      </c>
      <c r="O1502" s="31" t="e">
        <f>IF(AND($B1502=O$1),LOOKUP(9.99999999999999E+307,$O$2:O1501)+1,"")</f>
        <v>#REF!</v>
      </c>
      <c r="P1502" s="31" t="e">
        <f>IF(AND($B1502=P$1),LOOKUP(9.99999999999999E+307,$P$2:P1501)+1,"")</f>
        <v>#REF!</v>
      </c>
      <c r="Q1502" s="31" t="e">
        <f>IF(AND($B1502=Q$1),LOOKUP(9.99999999999999E+307,$Q$2:Q1501)+1,"")</f>
        <v>#REF!</v>
      </c>
      <c r="R1502" s="31">
        <f>IF(AND($B1502=R$1),LOOKUP(9.99999999999999E+307,$R$2:R1501)+1,"")</f>
        <v>1336</v>
      </c>
      <c r="S1502" s="31">
        <f>IF(AND($B1502=S$1),LOOKUP(9.99999999999999E+307,$S$2:S1501)+1,"")</f>
        <v>1336</v>
      </c>
      <c r="T1502" s="265"/>
      <c r="U1502" s="265"/>
      <c r="V1502" s="265"/>
      <c r="AA1502" s="254" t="str">
        <f t="shared" si="167"/>
        <v/>
      </c>
      <c r="AB1502" s="254" t="str">
        <f t="shared" si="168"/>
        <v/>
      </c>
      <c r="AC1502" s="255">
        <f t="shared" si="164"/>
        <v>0</v>
      </c>
      <c r="AD1502" s="255">
        <f t="shared" si="165"/>
        <v>3836</v>
      </c>
      <c r="AE1502" s="256" t="str">
        <f t="shared" si="169"/>
        <v/>
      </c>
      <c r="AF1502" s="252" t="str">
        <f t="shared" si="163"/>
        <v>-</v>
      </c>
    </row>
    <row r="1503" spans="1:32" ht="20.149999999999999" customHeight="1" x14ac:dyDescent="0.75">
      <c r="A1503" s="31">
        <v>1501</v>
      </c>
      <c r="B1503" s="237"/>
      <c r="C1503" s="257"/>
      <c r="D1503" s="257"/>
      <c r="E1503" s="262"/>
      <c r="F1503" s="262"/>
      <c r="G1503" s="253" t="str">
        <f t="shared" ref="G1503:G1566" si="170">B1503&amp;C1503</f>
        <v/>
      </c>
      <c r="H1503" s="31" t="str">
        <f>IF(AND(B1503=H$1),LOOKUP(9.99999999999999E+307,$H$2:H1502)+1,"")</f>
        <v/>
      </c>
      <c r="I1503" s="31" t="str">
        <f>IF(AND(B1503=I$1),LOOKUP(9.99999999999999E+307,$I$2:I1502)+1,"")</f>
        <v/>
      </c>
      <c r="J1503" s="31">
        <f>IF(AND(B1503=J$1),LOOKUP(9.99999999999999E+307,$J$2:J1502)+1,"")</f>
        <v>1337</v>
      </c>
      <c r="K1503" s="31">
        <f>IF(AND(B1503=K$1),LOOKUP(9.99999999999999E+307,$K$2:K1502)+1,"")</f>
        <v>1337</v>
      </c>
      <c r="L1503" s="31">
        <f>IF(AND(B1503=L$1),LOOKUP(9.99999999999999E+307,$L$2:L1502)+1,"")</f>
        <v>1337</v>
      </c>
      <c r="M1503" s="31">
        <f>IF(AND(B1503=M$1),LOOKUP(9.99999999999999E+307,$M$2:M1502)+1,"")</f>
        <v>1337</v>
      </c>
      <c r="N1503" s="31" t="e">
        <f>IF(AND(B1503=N$1),LOOKUP(9.99999999999999E+307,$N$2:N1502)+1,"")</f>
        <v>#REF!</v>
      </c>
      <c r="O1503" s="31" t="e">
        <f>IF(AND($B1503=O$1),LOOKUP(9.99999999999999E+307,$O$2:O1502)+1,"")</f>
        <v>#REF!</v>
      </c>
      <c r="P1503" s="31" t="e">
        <f>IF(AND($B1503=P$1),LOOKUP(9.99999999999999E+307,$P$2:P1502)+1,"")</f>
        <v>#REF!</v>
      </c>
      <c r="Q1503" s="31" t="e">
        <f>IF(AND($B1503=Q$1),LOOKUP(9.99999999999999E+307,$Q$2:Q1502)+1,"")</f>
        <v>#REF!</v>
      </c>
      <c r="R1503" s="31">
        <f>IF(AND($B1503=R$1),LOOKUP(9.99999999999999E+307,$R$2:R1502)+1,"")</f>
        <v>1337</v>
      </c>
      <c r="S1503" s="31">
        <f>IF(AND($B1503=S$1),LOOKUP(9.99999999999999E+307,$S$2:S1502)+1,"")</f>
        <v>1337</v>
      </c>
      <c r="T1503" s="265"/>
      <c r="U1503" s="265"/>
      <c r="V1503" s="265"/>
      <c r="AA1503" s="254" t="str">
        <f t="shared" si="167"/>
        <v/>
      </c>
      <c r="AB1503" s="254" t="str">
        <f t="shared" si="168"/>
        <v/>
      </c>
      <c r="AC1503" s="255">
        <f t="shared" si="164"/>
        <v>0</v>
      </c>
      <c r="AD1503" s="255">
        <f t="shared" si="165"/>
        <v>3836</v>
      </c>
      <c r="AE1503" s="256" t="str">
        <f t="shared" si="169"/>
        <v/>
      </c>
      <c r="AF1503" s="252" t="str">
        <f t="shared" si="163"/>
        <v>-</v>
      </c>
    </row>
    <row r="1504" spans="1:32" ht="20.149999999999999" customHeight="1" x14ac:dyDescent="0.75">
      <c r="A1504" s="31">
        <v>1502</v>
      </c>
      <c r="B1504" s="237"/>
      <c r="C1504" s="257"/>
      <c r="D1504" s="257"/>
      <c r="E1504" s="262"/>
      <c r="F1504" s="262"/>
      <c r="G1504" s="253" t="str">
        <f t="shared" si="170"/>
        <v/>
      </c>
      <c r="H1504" s="31" t="str">
        <f>IF(AND(B1504=H$1),LOOKUP(9.99999999999999E+307,$H$2:H1503)+1,"")</f>
        <v/>
      </c>
      <c r="I1504" s="31" t="str">
        <f>IF(AND(B1504=I$1),LOOKUP(9.99999999999999E+307,$I$2:I1503)+1,"")</f>
        <v/>
      </c>
      <c r="J1504" s="31">
        <f>IF(AND(B1504=J$1),LOOKUP(9.99999999999999E+307,$J$2:J1503)+1,"")</f>
        <v>1338</v>
      </c>
      <c r="K1504" s="31">
        <f>IF(AND(B1504=K$1),LOOKUP(9.99999999999999E+307,$K$2:K1503)+1,"")</f>
        <v>1338</v>
      </c>
      <c r="L1504" s="31">
        <f>IF(AND(B1504=L$1),LOOKUP(9.99999999999999E+307,$L$2:L1503)+1,"")</f>
        <v>1338</v>
      </c>
      <c r="M1504" s="31">
        <f>IF(AND(B1504=M$1),LOOKUP(9.99999999999999E+307,$M$2:M1503)+1,"")</f>
        <v>1338</v>
      </c>
      <c r="N1504" s="31" t="e">
        <f>IF(AND(B1504=N$1),LOOKUP(9.99999999999999E+307,$N$2:N1503)+1,"")</f>
        <v>#REF!</v>
      </c>
      <c r="O1504" s="31" t="e">
        <f>IF(AND($B1504=O$1),LOOKUP(9.99999999999999E+307,$O$2:O1503)+1,"")</f>
        <v>#REF!</v>
      </c>
      <c r="P1504" s="31" t="e">
        <f>IF(AND($B1504=P$1),LOOKUP(9.99999999999999E+307,$P$2:P1503)+1,"")</f>
        <v>#REF!</v>
      </c>
      <c r="Q1504" s="31" t="e">
        <f>IF(AND($B1504=Q$1),LOOKUP(9.99999999999999E+307,$Q$2:Q1503)+1,"")</f>
        <v>#REF!</v>
      </c>
      <c r="R1504" s="31">
        <f>IF(AND($B1504=R$1),LOOKUP(9.99999999999999E+307,$R$2:R1503)+1,"")</f>
        <v>1338</v>
      </c>
      <c r="S1504" s="31">
        <f>IF(AND($B1504=S$1),LOOKUP(9.99999999999999E+307,$S$2:S1503)+1,"")</f>
        <v>1338</v>
      </c>
      <c r="T1504" s="265"/>
      <c r="U1504" s="265"/>
      <c r="V1504" s="265"/>
      <c r="AA1504" s="254" t="str">
        <f t="shared" si="167"/>
        <v/>
      </c>
      <c r="AB1504" s="254" t="str">
        <f t="shared" si="168"/>
        <v/>
      </c>
      <c r="AC1504" s="255">
        <f t="shared" si="164"/>
        <v>0</v>
      </c>
      <c r="AD1504" s="255">
        <f t="shared" si="165"/>
        <v>3836</v>
      </c>
      <c r="AE1504" s="256" t="str">
        <f t="shared" si="169"/>
        <v/>
      </c>
      <c r="AF1504" s="252" t="str">
        <f t="shared" si="163"/>
        <v>-</v>
      </c>
    </row>
    <row r="1505" spans="1:32" ht="20.149999999999999" customHeight="1" x14ac:dyDescent="0.75">
      <c r="A1505" s="31">
        <v>1503</v>
      </c>
      <c r="B1505" s="237"/>
      <c r="C1505" s="257"/>
      <c r="D1505" s="257"/>
      <c r="E1505" s="262"/>
      <c r="F1505" s="262"/>
      <c r="G1505" s="253" t="str">
        <f t="shared" si="170"/>
        <v/>
      </c>
      <c r="H1505" s="31" t="str">
        <f>IF(AND(B1505=H$1),LOOKUP(9.99999999999999E+307,$H$2:H1504)+1,"")</f>
        <v/>
      </c>
      <c r="I1505" s="31" t="str">
        <f>IF(AND(B1505=I$1),LOOKUP(9.99999999999999E+307,$I$2:I1504)+1,"")</f>
        <v/>
      </c>
      <c r="J1505" s="31">
        <f>IF(AND(B1505=J$1),LOOKUP(9.99999999999999E+307,$J$2:J1504)+1,"")</f>
        <v>1339</v>
      </c>
      <c r="K1505" s="31">
        <f>IF(AND(B1505=K$1),LOOKUP(9.99999999999999E+307,$K$2:K1504)+1,"")</f>
        <v>1339</v>
      </c>
      <c r="L1505" s="31">
        <f>IF(AND(B1505=L$1),LOOKUP(9.99999999999999E+307,$L$2:L1504)+1,"")</f>
        <v>1339</v>
      </c>
      <c r="M1505" s="31">
        <f>IF(AND(B1505=M$1),LOOKUP(9.99999999999999E+307,$M$2:M1504)+1,"")</f>
        <v>1339</v>
      </c>
      <c r="N1505" s="31" t="e">
        <f>IF(AND(B1505=N$1),LOOKUP(9.99999999999999E+307,$N$2:N1504)+1,"")</f>
        <v>#REF!</v>
      </c>
      <c r="O1505" s="31" t="e">
        <f>IF(AND($B1505=O$1),LOOKUP(9.99999999999999E+307,$O$2:O1504)+1,"")</f>
        <v>#REF!</v>
      </c>
      <c r="P1505" s="31" t="e">
        <f>IF(AND($B1505=P$1),LOOKUP(9.99999999999999E+307,$P$2:P1504)+1,"")</f>
        <v>#REF!</v>
      </c>
      <c r="Q1505" s="31" t="e">
        <f>IF(AND($B1505=Q$1),LOOKUP(9.99999999999999E+307,$Q$2:Q1504)+1,"")</f>
        <v>#REF!</v>
      </c>
      <c r="R1505" s="31">
        <f>IF(AND($B1505=R$1),LOOKUP(9.99999999999999E+307,$R$2:R1504)+1,"")</f>
        <v>1339</v>
      </c>
      <c r="S1505" s="31">
        <f>IF(AND($B1505=S$1),LOOKUP(9.99999999999999E+307,$S$2:S1504)+1,"")</f>
        <v>1339</v>
      </c>
      <c r="T1505" s="265"/>
      <c r="U1505" s="265"/>
      <c r="V1505" s="265"/>
      <c r="AA1505" s="254" t="str">
        <f t="shared" si="167"/>
        <v/>
      </c>
      <c r="AB1505" s="254" t="str">
        <f t="shared" si="168"/>
        <v/>
      </c>
      <c r="AC1505" s="255">
        <f t="shared" si="164"/>
        <v>0</v>
      </c>
      <c r="AD1505" s="255">
        <f t="shared" si="165"/>
        <v>3836</v>
      </c>
      <c r="AE1505" s="256" t="str">
        <f t="shared" si="169"/>
        <v/>
      </c>
      <c r="AF1505" s="252" t="str">
        <f t="shared" si="163"/>
        <v>-</v>
      </c>
    </row>
    <row r="1506" spans="1:32" ht="20.149999999999999" customHeight="1" x14ac:dyDescent="0.75">
      <c r="A1506" s="31">
        <v>1504</v>
      </c>
      <c r="B1506" s="237"/>
      <c r="C1506" s="257"/>
      <c r="D1506" s="257"/>
      <c r="E1506" s="262"/>
      <c r="F1506" s="262"/>
      <c r="G1506" s="253" t="str">
        <f t="shared" si="170"/>
        <v/>
      </c>
      <c r="H1506" s="31" t="str">
        <f>IF(AND(B1506=H$1),LOOKUP(9.99999999999999E+307,$H$2:H1505)+1,"")</f>
        <v/>
      </c>
      <c r="I1506" s="31" t="str">
        <f>IF(AND(B1506=I$1),LOOKUP(9.99999999999999E+307,$I$2:I1505)+1,"")</f>
        <v/>
      </c>
      <c r="J1506" s="31">
        <f>IF(AND(B1506=J$1),LOOKUP(9.99999999999999E+307,$J$2:J1505)+1,"")</f>
        <v>1340</v>
      </c>
      <c r="K1506" s="31">
        <f>IF(AND(B1506=K$1),LOOKUP(9.99999999999999E+307,$K$2:K1505)+1,"")</f>
        <v>1340</v>
      </c>
      <c r="L1506" s="31">
        <f>IF(AND(B1506=L$1),LOOKUP(9.99999999999999E+307,$L$2:L1505)+1,"")</f>
        <v>1340</v>
      </c>
      <c r="M1506" s="31">
        <f>IF(AND(B1506=M$1),LOOKUP(9.99999999999999E+307,$M$2:M1505)+1,"")</f>
        <v>1340</v>
      </c>
      <c r="N1506" s="31" t="e">
        <f>IF(AND(B1506=N$1),LOOKUP(9.99999999999999E+307,$N$2:N1505)+1,"")</f>
        <v>#REF!</v>
      </c>
      <c r="O1506" s="31" t="e">
        <f>IF(AND($B1506=O$1),LOOKUP(9.99999999999999E+307,$O$2:O1505)+1,"")</f>
        <v>#REF!</v>
      </c>
      <c r="P1506" s="31" t="e">
        <f>IF(AND($B1506=P$1),LOOKUP(9.99999999999999E+307,$P$2:P1505)+1,"")</f>
        <v>#REF!</v>
      </c>
      <c r="Q1506" s="31" t="e">
        <f>IF(AND($B1506=Q$1),LOOKUP(9.99999999999999E+307,$Q$2:Q1505)+1,"")</f>
        <v>#REF!</v>
      </c>
      <c r="R1506" s="31">
        <f>IF(AND($B1506=R$1),LOOKUP(9.99999999999999E+307,$R$2:R1505)+1,"")</f>
        <v>1340</v>
      </c>
      <c r="S1506" s="31">
        <f>IF(AND($B1506=S$1),LOOKUP(9.99999999999999E+307,$S$2:S1505)+1,"")</f>
        <v>1340</v>
      </c>
      <c r="T1506" s="265"/>
      <c r="U1506" s="265"/>
      <c r="V1506" s="265"/>
      <c r="AA1506" s="254" t="str">
        <f t="shared" si="167"/>
        <v/>
      </c>
      <c r="AB1506" s="254" t="str">
        <f t="shared" si="168"/>
        <v/>
      </c>
      <c r="AC1506" s="255">
        <f t="shared" si="164"/>
        <v>0</v>
      </c>
      <c r="AD1506" s="255">
        <f t="shared" si="165"/>
        <v>3836</v>
      </c>
      <c r="AE1506" s="256" t="str">
        <f t="shared" si="169"/>
        <v/>
      </c>
      <c r="AF1506" s="252" t="str">
        <f t="shared" si="163"/>
        <v>-</v>
      </c>
    </row>
    <row r="1507" spans="1:32" ht="20.149999999999999" customHeight="1" x14ac:dyDescent="0.75">
      <c r="A1507" s="31">
        <v>1505</v>
      </c>
      <c r="B1507" s="237"/>
      <c r="C1507" s="257"/>
      <c r="D1507" s="257"/>
      <c r="E1507" s="262"/>
      <c r="F1507" s="262"/>
      <c r="G1507" s="253" t="str">
        <f t="shared" si="170"/>
        <v/>
      </c>
      <c r="H1507" s="31" t="str">
        <f>IF(AND(B1507=H$1),LOOKUP(9.99999999999999E+307,$H$2:H1506)+1,"")</f>
        <v/>
      </c>
      <c r="I1507" s="31" t="str">
        <f>IF(AND(B1507=I$1),LOOKUP(9.99999999999999E+307,$I$2:I1506)+1,"")</f>
        <v/>
      </c>
      <c r="J1507" s="31">
        <f>IF(AND(B1507=J$1),LOOKUP(9.99999999999999E+307,$J$2:J1506)+1,"")</f>
        <v>1341</v>
      </c>
      <c r="K1507" s="31">
        <f>IF(AND(B1507=K$1),LOOKUP(9.99999999999999E+307,$K$2:K1506)+1,"")</f>
        <v>1341</v>
      </c>
      <c r="L1507" s="31">
        <f>IF(AND(B1507=L$1),LOOKUP(9.99999999999999E+307,$L$2:L1506)+1,"")</f>
        <v>1341</v>
      </c>
      <c r="M1507" s="31">
        <f>IF(AND(B1507=M$1),LOOKUP(9.99999999999999E+307,$M$2:M1506)+1,"")</f>
        <v>1341</v>
      </c>
      <c r="N1507" s="31" t="e">
        <f>IF(AND(B1507=N$1),LOOKUP(9.99999999999999E+307,$N$2:N1506)+1,"")</f>
        <v>#REF!</v>
      </c>
      <c r="O1507" s="31" t="e">
        <f>IF(AND($B1507=O$1),LOOKUP(9.99999999999999E+307,$O$2:O1506)+1,"")</f>
        <v>#REF!</v>
      </c>
      <c r="P1507" s="31" t="e">
        <f>IF(AND($B1507=P$1),LOOKUP(9.99999999999999E+307,$P$2:P1506)+1,"")</f>
        <v>#REF!</v>
      </c>
      <c r="Q1507" s="31" t="e">
        <f>IF(AND($B1507=Q$1),LOOKUP(9.99999999999999E+307,$Q$2:Q1506)+1,"")</f>
        <v>#REF!</v>
      </c>
      <c r="R1507" s="31">
        <f>IF(AND($B1507=R$1),LOOKUP(9.99999999999999E+307,$R$2:R1506)+1,"")</f>
        <v>1341</v>
      </c>
      <c r="S1507" s="31">
        <f>IF(AND($B1507=S$1),LOOKUP(9.99999999999999E+307,$S$2:S1506)+1,"")</f>
        <v>1341</v>
      </c>
      <c r="T1507" s="265"/>
      <c r="U1507" s="265"/>
      <c r="V1507" s="265"/>
      <c r="AA1507" s="254" t="str">
        <f t="shared" si="167"/>
        <v/>
      </c>
      <c r="AB1507" s="254" t="str">
        <f t="shared" si="168"/>
        <v/>
      </c>
      <c r="AC1507" s="255">
        <f t="shared" si="164"/>
        <v>0</v>
      </c>
      <c r="AD1507" s="255">
        <f t="shared" si="165"/>
        <v>3836</v>
      </c>
      <c r="AE1507" s="256" t="str">
        <f t="shared" si="169"/>
        <v/>
      </c>
      <c r="AF1507" s="252" t="str">
        <f t="shared" si="163"/>
        <v>-</v>
      </c>
    </row>
    <row r="1508" spans="1:32" ht="20.149999999999999" customHeight="1" x14ac:dyDescent="0.75">
      <c r="A1508" s="31">
        <v>1506</v>
      </c>
      <c r="B1508" s="237"/>
      <c r="C1508" s="257"/>
      <c r="D1508" s="257"/>
      <c r="E1508" s="262"/>
      <c r="F1508" s="262"/>
      <c r="G1508" s="253" t="str">
        <f t="shared" si="170"/>
        <v/>
      </c>
      <c r="H1508" s="31" t="str">
        <f>IF(AND(B1508=H$1),LOOKUP(9.99999999999999E+307,$H$2:H1507)+1,"")</f>
        <v/>
      </c>
      <c r="I1508" s="31" t="str">
        <f>IF(AND(B1508=I$1),LOOKUP(9.99999999999999E+307,$I$2:I1507)+1,"")</f>
        <v/>
      </c>
      <c r="J1508" s="31">
        <f>IF(AND(B1508=J$1),LOOKUP(9.99999999999999E+307,$J$2:J1507)+1,"")</f>
        <v>1342</v>
      </c>
      <c r="K1508" s="31">
        <f>IF(AND(B1508=K$1),LOOKUP(9.99999999999999E+307,$K$2:K1507)+1,"")</f>
        <v>1342</v>
      </c>
      <c r="L1508" s="31">
        <f>IF(AND(B1508=L$1),LOOKUP(9.99999999999999E+307,$L$2:L1507)+1,"")</f>
        <v>1342</v>
      </c>
      <c r="M1508" s="31">
        <f>IF(AND(B1508=M$1),LOOKUP(9.99999999999999E+307,$M$2:M1507)+1,"")</f>
        <v>1342</v>
      </c>
      <c r="N1508" s="31" t="e">
        <f>IF(AND(B1508=N$1),LOOKUP(9.99999999999999E+307,$N$2:N1507)+1,"")</f>
        <v>#REF!</v>
      </c>
      <c r="O1508" s="31" t="e">
        <f>IF(AND($B1508=O$1),LOOKUP(9.99999999999999E+307,$O$2:O1507)+1,"")</f>
        <v>#REF!</v>
      </c>
      <c r="P1508" s="31" t="e">
        <f>IF(AND($B1508=P$1),LOOKUP(9.99999999999999E+307,$P$2:P1507)+1,"")</f>
        <v>#REF!</v>
      </c>
      <c r="Q1508" s="31" t="e">
        <f>IF(AND($B1508=Q$1),LOOKUP(9.99999999999999E+307,$Q$2:Q1507)+1,"")</f>
        <v>#REF!</v>
      </c>
      <c r="R1508" s="31">
        <f>IF(AND($B1508=R$1),LOOKUP(9.99999999999999E+307,$R$2:R1507)+1,"")</f>
        <v>1342</v>
      </c>
      <c r="S1508" s="31">
        <f>IF(AND($B1508=S$1),LOOKUP(9.99999999999999E+307,$S$2:S1507)+1,"")</f>
        <v>1342</v>
      </c>
      <c r="T1508" s="265"/>
      <c r="U1508" s="265"/>
      <c r="V1508" s="265"/>
      <c r="AA1508" s="254" t="str">
        <f t="shared" si="167"/>
        <v/>
      </c>
      <c r="AB1508" s="254" t="str">
        <f t="shared" si="168"/>
        <v/>
      </c>
      <c r="AC1508" s="255">
        <f t="shared" si="164"/>
        <v>0</v>
      </c>
      <c r="AD1508" s="255">
        <f t="shared" si="165"/>
        <v>3836</v>
      </c>
      <c r="AE1508" s="256" t="str">
        <f t="shared" si="169"/>
        <v/>
      </c>
      <c r="AF1508" s="252" t="str">
        <f t="shared" si="163"/>
        <v>-</v>
      </c>
    </row>
    <row r="1509" spans="1:32" ht="20.149999999999999" customHeight="1" x14ac:dyDescent="0.75">
      <c r="A1509" s="31">
        <v>1507</v>
      </c>
      <c r="B1509" s="237"/>
      <c r="C1509" s="257"/>
      <c r="D1509" s="257"/>
      <c r="E1509" s="262"/>
      <c r="F1509" s="262"/>
      <c r="G1509" s="253" t="str">
        <f t="shared" si="170"/>
        <v/>
      </c>
      <c r="H1509" s="31" t="str">
        <f>IF(AND(B1509=H$1),LOOKUP(9.99999999999999E+307,$H$2:H1508)+1,"")</f>
        <v/>
      </c>
      <c r="I1509" s="31" t="str">
        <f>IF(AND(B1509=I$1),LOOKUP(9.99999999999999E+307,$I$2:I1508)+1,"")</f>
        <v/>
      </c>
      <c r="J1509" s="31">
        <f>IF(AND(B1509=J$1),LOOKUP(9.99999999999999E+307,$J$2:J1508)+1,"")</f>
        <v>1343</v>
      </c>
      <c r="K1509" s="31">
        <f>IF(AND(B1509=K$1),LOOKUP(9.99999999999999E+307,$K$2:K1508)+1,"")</f>
        <v>1343</v>
      </c>
      <c r="L1509" s="31">
        <f>IF(AND(B1509=L$1),LOOKUP(9.99999999999999E+307,$L$2:L1508)+1,"")</f>
        <v>1343</v>
      </c>
      <c r="M1509" s="31">
        <f>IF(AND(B1509=M$1),LOOKUP(9.99999999999999E+307,$M$2:M1508)+1,"")</f>
        <v>1343</v>
      </c>
      <c r="N1509" s="31" t="e">
        <f>IF(AND(B1509=N$1),LOOKUP(9.99999999999999E+307,$N$2:N1508)+1,"")</f>
        <v>#REF!</v>
      </c>
      <c r="O1509" s="31" t="e">
        <f>IF(AND($B1509=O$1),LOOKUP(9.99999999999999E+307,$O$2:O1508)+1,"")</f>
        <v>#REF!</v>
      </c>
      <c r="P1509" s="31" t="e">
        <f>IF(AND($B1509=P$1),LOOKUP(9.99999999999999E+307,$P$2:P1508)+1,"")</f>
        <v>#REF!</v>
      </c>
      <c r="Q1509" s="31" t="e">
        <f>IF(AND($B1509=Q$1),LOOKUP(9.99999999999999E+307,$Q$2:Q1508)+1,"")</f>
        <v>#REF!</v>
      </c>
      <c r="R1509" s="31">
        <f>IF(AND($B1509=R$1),LOOKUP(9.99999999999999E+307,$R$2:R1508)+1,"")</f>
        <v>1343</v>
      </c>
      <c r="S1509" s="31">
        <f>IF(AND($B1509=S$1),LOOKUP(9.99999999999999E+307,$S$2:S1508)+1,"")</f>
        <v>1343</v>
      </c>
      <c r="T1509" s="265"/>
      <c r="U1509" s="265"/>
      <c r="V1509" s="265"/>
      <c r="AA1509" s="254" t="str">
        <f t="shared" si="167"/>
        <v/>
      </c>
      <c r="AB1509" s="254" t="str">
        <f t="shared" si="168"/>
        <v/>
      </c>
      <c r="AC1509" s="255">
        <f t="shared" si="164"/>
        <v>0</v>
      </c>
      <c r="AD1509" s="255">
        <f t="shared" si="165"/>
        <v>3836</v>
      </c>
      <c r="AE1509" s="256" t="str">
        <f t="shared" si="169"/>
        <v/>
      </c>
      <c r="AF1509" s="252" t="str">
        <f t="shared" si="163"/>
        <v>-</v>
      </c>
    </row>
    <row r="1510" spans="1:32" ht="20.149999999999999" customHeight="1" x14ac:dyDescent="0.75">
      <c r="A1510" s="31">
        <v>1508</v>
      </c>
      <c r="B1510" s="237"/>
      <c r="C1510" s="257"/>
      <c r="D1510" s="257"/>
      <c r="E1510" s="262"/>
      <c r="F1510" s="262"/>
      <c r="G1510" s="253" t="str">
        <f t="shared" si="170"/>
        <v/>
      </c>
      <c r="H1510" s="31" t="str">
        <f>IF(AND(B1510=H$1),LOOKUP(9.99999999999999E+307,$H$2:H1509)+1,"")</f>
        <v/>
      </c>
      <c r="I1510" s="31" t="str">
        <f>IF(AND(B1510=I$1),LOOKUP(9.99999999999999E+307,$I$2:I1509)+1,"")</f>
        <v/>
      </c>
      <c r="J1510" s="31">
        <f>IF(AND(B1510=J$1),LOOKUP(9.99999999999999E+307,$J$2:J1509)+1,"")</f>
        <v>1344</v>
      </c>
      <c r="K1510" s="31">
        <f>IF(AND(B1510=K$1),LOOKUP(9.99999999999999E+307,$K$2:K1509)+1,"")</f>
        <v>1344</v>
      </c>
      <c r="L1510" s="31">
        <f>IF(AND(B1510=L$1),LOOKUP(9.99999999999999E+307,$L$2:L1509)+1,"")</f>
        <v>1344</v>
      </c>
      <c r="M1510" s="31">
        <f>IF(AND(B1510=M$1),LOOKUP(9.99999999999999E+307,$M$2:M1509)+1,"")</f>
        <v>1344</v>
      </c>
      <c r="N1510" s="31" t="e">
        <f>IF(AND(B1510=N$1),LOOKUP(9.99999999999999E+307,$N$2:N1509)+1,"")</f>
        <v>#REF!</v>
      </c>
      <c r="O1510" s="31" t="e">
        <f>IF(AND($B1510=O$1),LOOKUP(9.99999999999999E+307,$O$2:O1509)+1,"")</f>
        <v>#REF!</v>
      </c>
      <c r="P1510" s="31" t="e">
        <f>IF(AND($B1510=P$1),LOOKUP(9.99999999999999E+307,$P$2:P1509)+1,"")</f>
        <v>#REF!</v>
      </c>
      <c r="Q1510" s="31" t="e">
        <f>IF(AND($B1510=Q$1),LOOKUP(9.99999999999999E+307,$Q$2:Q1509)+1,"")</f>
        <v>#REF!</v>
      </c>
      <c r="R1510" s="31">
        <f>IF(AND($B1510=R$1),LOOKUP(9.99999999999999E+307,$R$2:R1509)+1,"")</f>
        <v>1344</v>
      </c>
      <c r="S1510" s="31">
        <f>IF(AND($B1510=S$1),LOOKUP(9.99999999999999E+307,$S$2:S1509)+1,"")</f>
        <v>1344</v>
      </c>
      <c r="T1510" s="265"/>
      <c r="U1510" s="265"/>
      <c r="V1510" s="265"/>
      <c r="AA1510" s="254" t="str">
        <f t="shared" si="167"/>
        <v/>
      </c>
      <c r="AB1510" s="254" t="str">
        <f t="shared" si="168"/>
        <v/>
      </c>
      <c r="AC1510" s="255">
        <f t="shared" si="164"/>
        <v>0</v>
      </c>
      <c r="AD1510" s="255">
        <f t="shared" si="165"/>
        <v>3836</v>
      </c>
      <c r="AE1510" s="256" t="str">
        <f t="shared" si="169"/>
        <v/>
      </c>
      <c r="AF1510" s="252" t="str">
        <f t="shared" si="163"/>
        <v>-</v>
      </c>
    </row>
    <row r="1511" spans="1:32" ht="20.149999999999999" customHeight="1" x14ac:dyDescent="0.75">
      <c r="A1511" s="31">
        <v>1509</v>
      </c>
      <c r="B1511" s="237"/>
      <c r="C1511" s="257"/>
      <c r="D1511" s="257"/>
      <c r="E1511" s="262"/>
      <c r="F1511" s="262"/>
      <c r="G1511" s="253" t="str">
        <f t="shared" si="170"/>
        <v/>
      </c>
      <c r="H1511" s="31" t="str">
        <f>IF(AND(B1511=H$1),LOOKUP(9.99999999999999E+307,$H$2:H1510)+1,"")</f>
        <v/>
      </c>
      <c r="I1511" s="31" t="str">
        <f>IF(AND(B1511=I$1),LOOKUP(9.99999999999999E+307,$I$2:I1510)+1,"")</f>
        <v/>
      </c>
      <c r="J1511" s="31">
        <f>IF(AND(B1511=J$1),LOOKUP(9.99999999999999E+307,$J$2:J1510)+1,"")</f>
        <v>1345</v>
      </c>
      <c r="K1511" s="31">
        <f>IF(AND(B1511=K$1),LOOKUP(9.99999999999999E+307,$K$2:K1510)+1,"")</f>
        <v>1345</v>
      </c>
      <c r="L1511" s="31">
        <f>IF(AND(B1511=L$1),LOOKUP(9.99999999999999E+307,$L$2:L1510)+1,"")</f>
        <v>1345</v>
      </c>
      <c r="M1511" s="31">
        <f>IF(AND(B1511=M$1),LOOKUP(9.99999999999999E+307,$M$2:M1510)+1,"")</f>
        <v>1345</v>
      </c>
      <c r="N1511" s="31" t="e">
        <f>IF(AND(B1511=N$1),LOOKUP(9.99999999999999E+307,$N$2:N1510)+1,"")</f>
        <v>#REF!</v>
      </c>
      <c r="O1511" s="31" t="e">
        <f>IF(AND($B1511=O$1),LOOKUP(9.99999999999999E+307,$O$2:O1510)+1,"")</f>
        <v>#REF!</v>
      </c>
      <c r="P1511" s="31" t="e">
        <f>IF(AND($B1511=P$1),LOOKUP(9.99999999999999E+307,$P$2:P1510)+1,"")</f>
        <v>#REF!</v>
      </c>
      <c r="Q1511" s="31" t="e">
        <f>IF(AND($B1511=Q$1),LOOKUP(9.99999999999999E+307,$Q$2:Q1510)+1,"")</f>
        <v>#REF!</v>
      </c>
      <c r="R1511" s="31">
        <f>IF(AND($B1511=R$1),LOOKUP(9.99999999999999E+307,$R$2:R1510)+1,"")</f>
        <v>1345</v>
      </c>
      <c r="S1511" s="31">
        <f>IF(AND($B1511=S$1),LOOKUP(9.99999999999999E+307,$S$2:S1510)+1,"")</f>
        <v>1345</v>
      </c>
      <c r="T1511" s="265"/>
      <c r="U1511" s="265"/>
      <c r="V1511" s="265"/>
      <c r="AA1511" s="254" t="str">
        <f t="shared" si="167"/>
        <v/>
      </c>
      <c r="AB1511" s="254" t="str">
        <f t="shared" si="168"/>
        <v/>
      </c>
      <c r="AC1511" s="255">
        <f t="shared" si="164"/>
        <v>0</v>
      </c>
      <c r="AD1511" s="255">
        <f t="shared" si="165"/>
        <v>3836</v>
      </c>
      <c r="AE1511" s="256" t="str">
        <f t="shared" si="169"/>
        <v/>
      </c>
      <c r="AF1511" s="252" t="str">
        <f t="shared" si="163"/>
        <v>-</v>
      </c>
    </row>
    <row r="1512" spans="1:32" ht="20.149999999999999" customHeight="1" x14ac:dyDescent="0.75">
      <c r="A1512" s="31">
        <v>1510</v>
      </c>
      <c r="B1512" s="237"/>
      <c r="C1512" s="257"/>
      <c r="D1512" s="257"/>
      <c r="E1512" s="262"/>
      <c r="F1512" s="262"/>
      <c r="G1512" s="253" t="str">
        <f t="shared" si="170"/>
        <v/>
      </c>
      <c r="H1512" s="31" t="str">
        <f>IF(AND(B1512=H$1),LOOKUP(9.99999999999999E+307,$H$2:H1511)+1,"")</f>
        <v/>
      </c>
      <c r="I1512" s="31" t="str">
        <f>IF(AND(B1512=I$1),LOOKUP(9.99999999999999E+307,$I$2:I1511)+1,"")</f>
        <v/>
      </c>
      <c r="J1512" s="31">
        <f>IF(AND(B1512=J$1),LOOKUP(9.99999999999999E+307,$J$2:J1511)+1,"")</f>
        <v>1346</v>
      </c>
      <c r="K1512" s="31">
        <f>IF(AND(B1512=K$1),LOOKUP(9.99999999999999E+307,$K$2:K1511)+1,"")</f>
        <v>1346</v>
      </c>
      <c r="L1512" s="31">
        <f>IF(AND(B1512=L$1),LOOKUP(9.99999999999999E+307,$L$2:L1511)+1,"")</f>
        <v>1346</v>
      </c>
      <c r="M1512" s="31">
        <f>IF(AND(B1512=M$1),LOOKUP(9.99999999999999E+307,$M$2:M1511)+1,"")</f>
        <v>1346</v>
      </c>
      <c r="N1512" s="31" t="e">
        <f>IF(AND(B1512=N$1),LOOKUP(9.99999999999999E+307,$N$2:N1511)+1,"")</f>
        <v>#REF!</v>
      </c>
      <c r="O1512" s="31" t="e">
        <f>IF(AND($B1512=O$1),LOOKUP(9.99999999999999E+307,$O$2:O1511)+1,"")</f>
        <v>#REF!</v>
      </c>
      <c r="P1512" s="31" t="e">
        <f>IF(AND($B1512=P$1),LOOKUP(9.99999999999999E+307,$P$2:P1511)+1,"")</f>
        <v>#REF!</v>
      </c>
      <c r="Q1512" s="31" t="e">
        <f>IF(AND($B1512=Q$1),LOOKUP(9.99999999999999E+307,$Q$2:Q1511)+1,"")</f>
        <v>#REF!</v>
      </c>
      <c r="R1512" s="31">
        <f>IF(AND($B1512=R$1),LOOKUP(9.99999999999999E+307,$R$2:R1511)+1,"")</f>
        <v>1346</v>
      </c>
      <c r="S1512" s="31">
        <f>IF(AND($B1512=S$1),LOOKUP(9.99999999999999E+307,$S$2:S1511)+1,"")</f>
        <v>1346</v>
      </c>
      <c r="T1512" s="265"/>
      <c r="U1512" s="265"/>
      <c r="V1512" s="265"/>
      <c r="AA1512" s="254" t="str">
        <f t="shared" si="167"/>
        <v/>
      </c>
      <c r="AB1512" s="254" t="str">
        <f t="shared" si="168"/>
        <v/>
      </c>
      <c r="AC1512" s="255">
        <f t="shared" si="164"/>
        <v>0</v>
      </c>
      <c r="AD1512" s="255">
        <f t="shared" si="165"/>
        <v>3836</v>
      </c>
      <c r="AE1512" s="256" t="str">
        <f t="shared" si="169"/>
        <v/>
      </c>
      <c r="AF1512" s="252" t="str">
        <f t="shared" si="163"/>
        <v>-</v>
      </c>
    </row>
    <row r="1513" spans="1:32" ht="20.149999999999999" customHeight="1" x14ac:dyDescent="0.75">
      <c r="A1513" s="31">
        <v>1511</v>
      </c>
      <c r="B1513" s="237"/>
      <c r="C1513" s="257"/>
      <c r="D1513" s="257"/>
      <c r="E1513" s="262"/>
      <c r="F1513" s="262"/>
      <c r="G1513" s="253" t="str">
        <f t="shared" si="170"/>
        <v/>
      </c>
      <c r="H1513" s="31" t="str">
        <f>IF(AND(B1513=H$1),LOOKUP(9.99999999999999E+307,$H$2:H1512)+1,"")</f>
        <v/>
      </c>
      <c r="I1513" s="31" t="str">
        <f>IF(AND(B1513=I$1),LOOKUP(9.99999999999999E+307,$I$2:I1512)+1,"")</f>
        <v/>
      </c>
      <c r="J1513" s="31">
        <f>IF(AND(B1513=J$1),LOOKUP(9.99999999999999E+307,$J$2:J1512)+1,"")</f>
        <v>1347</v>
      </c>
      <c r="K1513" s="31">
        <f>IF(AND(B1513=K$1),LOOKUP(9.99999999999999E+307,$K$2:K1512)+1,"")</f>
        <v>1347</v>
      </c>
      <c r="L1513" s="31">
        <f>IF(AND(B1513=L$1),LOOKUP(9.99999999999999E+307,$L$2:L1512)+1,"")</f>
        <v>1347</v>
      </c>
      <c r="M1513" s="31">
        <f>IF(AND(B1513=M$1),LOOKUP(9.99999999999999E+307,$M$2:M1512)+1,"")</f>
        <v>1347</v>
      </c>
      <c r="N1513" s="31" t="e">
        <f>IF(AND(B1513=N$1),LOOKUP(9.99999999999999E+307,$N$2:N1512)+1,"")</f>
        <v>#REF!</v>
      </c>
      <c r="O1513" s="31" t="e">
        <f>IF(AND($B1513=O$1),LOOKUP(9.99999999999999E+307,$O$2:O1512)+1,"")</f>
        <v>#REF!</v>
      </c>
      <c r="P1513" s="31" t="e">
        <f>IF(AND($B1513=P$1),LOOKUP(9.99999999999999E+307,$P$2:P1512)+1,"")</f>
        <v>#REF!</v>
      </c>
      <c r="Q1513" s="31" t="e">
        <f>IF(AND($B1513=Q$1),LOOKUP(9.99999999999999E+307,$Q$2:Q1512)+1,"")</f>
        <v>#REF!</v>
      </c>
      <c r="R1513" s="31">
        <f>IF(AND($B1513=R$1),LOOKUP(9.99999999999999E+307,$R$2:R1512)+1,"")</f>
        <v>1347</v>
      </c>
      <c r="S1513" s="31">
        <f>IF(AND($B1513=S$1),LOOKUP(9.99999999999999E+307,$S$2:S1512)+1,"")</f>
        <v>1347</v>
      </c>
      <c r="T1513" s="265"/>
      <c r="U1513" s="265"/>
      <c r="V1513" s="265"/>
      <c r="AA1513" s="254" t="str">
        <f t="shared" si="167"/>
        <v/>
      </c>
      <c r="AB1513" s="254" t="str">
        <f t="shared" si="168"/>
        <v/>
      </c>
      <c r="AC1513" s="255">
        <f t="shared" si="164"/>
        <v>0</v>
      </c>
      <c r="AD1513" s="255">
        <f t="shared" si="165"/>
        <v>3836</v>
      </c>
      <c r="AE1513" s="256" t="str">
        <f t="shared" si="169"/>
        <v/>
      </c>
      <c r="AF1513" s="252" t="str">
        <f t="shared" si="163"/>
        <v>-</v>
      </c>
    </row>
    <row r="1514" spans="1:32" ht="20.149999999999999" customHeight="1" x14ac:dyDescent="0.75">
      <c r="A1514" s="31">
        <v>1512</v>
      </c>
      <c r="B1514" s="237"/>
      <c r="C1514" s="257"/>
      <c r="D1514" s="257"/>
      <c r="E1514" s="262"/>
      <c r="F1514" s="262"/>
      <c r="G1514" s="253" t="str">
        <f t="shared" si="170"/>
        <v/>
      </c>
      <c r="H1514" s="31" t="str">
        <f>IF(AND(B1514=H$1),LOOKUP(9.99999999999999E+307,$H$2:H1513)+1,"")</f>
        <v/>
      </c>
      <c r="I1514" s="31" t="str">
        <f>IF(AND(B1514=I$1),LOOKUP(9.99999999999999E+307,$I$2:I1513)+1,"")</f>
        <v/>
      </c>
      <c r="J1514" s="31">
        <f>IF(AND(B1514=J$1),LOOKUP(9.99999999999999E+307,$J$2:J1513)+1,"")</f>
        <v>1348</v>
      </c>
      <c r="K1514" s="31">
        <f>IF(AND(B1514=K$1),LOOKUP(9.99999999999999E+307,$K$2:K1513)+1,"")</f>
        <v>1348</v>
      </c>
      <c r="L1514" s="31">
        <f>IF(AND(B1514=L$1),LOOKUP(9.99999999999999E+307,$L$2:L1513)+1,"")</f>
        <v>1348</v>
      </c>
      <c r="M1514" s="31">
        <f>IF(AND(B1514=M$1),LOOKUP(9.99999999999999E+307,$M$2:M1513)+1,"")</f>
        <v>1348</v>
      </c>
      <c r="N1514" s="31" t="e">
        <f>IF(AND(B1514=N$1),LOOKUP(9.99999999999999E+307,$N$2:N1513)+1,"")</f>
        <v>#REF!</v>
      </c>
      <c r="O1514" s="31" t="e">
        <f>IF(AND($B1514=O$1),LOOKUP(9.99999999999999E+307,$O$2:O1513)+1,"")</f>
        <v>#REF!</v>
      </c>
      <c r="P1514" s="31" t="e">
        <f>IF(AND($B1514=P$1),LOOKUP(9.99999999999999E+307,$P$2:P1513)+1,"")</f>
        <v>#REF!</v>
      </c>
      <c r="Q1514" s="31" t="e">
        <f>IF(AND($B1514=Q$1),LOOKUP(9.99999999999999E+307,$Q$2:Q1513)+1,"")</f>
        <v>#REF!</v>
      </c>
      <c r="R1514" s="31">
        <f>IF(AND($B1514=R$1),LOOKUP(9.99999999999999E+307,$R$2:R1513)+1,"")</f>
        <v>1348</v>
      </c>
      <c r="S1514" s="31">
        <f>IF(AND($B1514=S$1),LOOKUP(9.99999999999999E+307,$S$2:S1513)+1,"")</f>
        <v>1348</v>
      </c>
      <c r="T1514" s="265"/>
      <c r="U1514" s="265"/>
      <c r="V1514" s="265"/>
      <c r="AA1514" s="254" t="str">
        <f t="shared" si="167"/>
        <v/>
      </c>
      <c r="AB1514" s="254" t="str">
        <f t="shared" si="168"/>
        <v/>
      </c>
      <c r="AC1514" s="255">
        <f t="shared" si="164"/>
        <v>0</v>
      </c>
      <c r="AD1514" s="255">
        <f t="shared" si="165"/>
        <v>3836</v>
      </c>
      <c r="AE1514" s="256" t="str">
        <f t="shared" si="169"/>
        <v/>
      </c>
      <c r="AF1514" s="252" t="str">
        <f t="shared" si="163"/>
        <v>-</v>
      </c>
    </row>
    <row r="1515" spans="1:32" ht="20.149999999999999" customHeight="1" x14ac:dyDescent="0.75">
      <c r="A1515" s="31">
        <v>1513</v>
      </c>
      <c r="B1515" s="237"/>
      <c r="C1515" s="257"/>
      <c r="D1515" s="257"/>
      <c r="E1515" s="262"/>
      <c r="F1515" s="262"/>
      <c r="G1515" s="253" t="str">
        <f t="shared" si="170"/>
        <v/>
      </c>
      <c r="H1515" s="31" t="str">
        <f>IF(AND(B1515=H$1),LOOKUP(9.99999999999999E+307,$H$2:H1514)+1,"")</f>
        <v/>
      </c>
      <c r="I1515" s="31" t="str">
        <f>IF(AND(B1515=I$1),LOOKUP(9.99999999999999E+307,$I$2:I1514)+1,"")</f>
        <v/>
      </c>
      <c r="J1515" s="31">
        <f>IF(AND(B1515=J$1),LOOKUP(9.99999999999999E+307,$J$2:J1514)+1,"")</f>
        <v>1349</v>
      </c>
      <c r="K1515" s="31">
        <f>IF(AND(B1515=K$1),LOOKUP(9.99999999999999E+307,$K$2:K1514)+1,"")</f>
        <v>1349</v>
      </c>
      <c r="L1515" s="31">
        <f>IF(AND(B1515=L$1),LOOKUP(9.99999999999999E+307,$L$2:L1514)+1,"")</f>
        <v>1349</v>
      </c>
      <c r="M1515" s="31">
        <f>IF(AND(B1515=M$1),LOOKUP(9.99999999999999E+307,$M$2:M1514)+1,"")</f>
        <v>1349</v>
      </c>
      <c r="N1515" s="31" t="e">
        <f>IF(AND(B1515=N$1),LOOKUP(9.99999999999999E+307,$N$2:N1514)+1,"")</f>
        <v>#REF!</v>
      </c>
      <c r="O1515" s="31" t="e">
        <f>IF(AND($B1515=O$1),LOOKUP(9.99999999999999E+307,$O$2:O1514)+1,"")</f>
        <v>#REF!</v>
      </c>
      <c r="P1515" s="31" t="e">
        <f>IF(AND($B1515=P$1),LOOKUP(9.99999999999999E+307,$P$2:P1514)+1,"")</f>
        <v>#REF!</v>
      </c>
      <c r="Q1515" s="31" t="e">
        <f>IF(AND($B1515=Q$1),LOOKUP(9.99999999999999E+307,$Q$2:Q1514)+1,"")</f>
        <v>#REF!</v>
      </c>
      <c r="R1515" s="31">
        <f>IF(AND($B1515=R$1),LOOKUP(9.99999999999999E+307,$R$2:R1514)+1,"")</f>
        <v>1349</v>
      </c>
      <c r="S1515" s="31">
        <f>IF(AND($B1515=S$1),LOOKUP(9.99999999999999E+307,$S$2:S1514)+1,"")</f>
        <v>1349</v>
      </c>
      <c r="T1515" s="265"/>
      <c r="U1515" s="265"/>
      <c r="V1515" s="265"/>
      <c r="AA1515" s="254" t="str">
        <f t="shared" si="167"/>
        <v/>
      </c>
      <c r="AB1515" s="254" t="str">
        <f t="shared" si="168"/>
        <v/>
      </c>
      <c r="AC1515" s="255">
        <f t="shared" si="164"/>
        <v>0</v>
      </c>
      <c r="AD1515" s="255">
        <f t="shared" si="165"/>
        <v>3836</v>
      </c>
      <c r="AE1515" s="256" t="str">
        <f t="shared" si="169"/>
        <v/>
      </c>
      <c r="AF1515" s="252" t="str">
        <f t="shared" si="163"/>
        <v>-</v>
      </c>
    </row>
    <row r="1516" spans="1:32" ht="20.149999999999999" customHeight="1" x14ac:dyDescent="0.75">
      <c r="A1516" s="31">
        <v>1514</v>
      </c>
      <c r="B1516" s="237"/>
      <c r="C1516" s="257"/>
      <c r="D1516" s="257"/>
      <c r="E1516" s="262"/>
      <c r="F1516" s="262"/>
      <c r="G1516" s="253" t="str">
        <f t="shared" si="170"/>
        <v/>
      </c>
      <c r="H1516" s="31" t="str">
        <f>IF(AND(B1516=H$1),LOOKUP(9.99999999999999E+307,$H$2:H1515)+1,"")</f>
        <v/>
      </c>
      <c r="I1516" s="31" t="str">
        <f>IF(AND(B1516=I$1),LOOKUP(9.99999999999999E+307,$I$2:I1515)+1,"")</f>
        <v/>
      </c>
      <c r="J1516" s="31">
        <f>IF(AND(B1516=J$1),LOOKUP(9.99999999999999E+307,$J$2:J1515)+1,"")</f>
        <v>1350</v>
      </c>
      <c r="K1516" s="31">
        <f>IF(AND(B1516=K$1),LOOKUP(9.99999999999999E+307,$K$2:K1515)+1,"")</f>
        <v>1350</v>
      </c>
      <c r="L1516" s="31">
        <f>IF(AND(B1516=L$1),LOOKUP(9.99999999999999E+307,$L$2:L1515)+1,"")</f>
        <v>1350</v>
      </c>
      <c r="M1516" s="31">
        <f>IF(AND(B1516=M$1),LOOKUP(9.99999999999999E+307,$M$2:M1515)+1,"")</f>
        <v>1350</v>
      </c>
      <c r="N1516" s="31" t="e">
        <f>IF(AND(B1516=N$1),LOOKUP(9.99999999999999E+307,$N$2:N1515)+1,"")</f>
        <v>#REF!</v>
      </c>
      <c r="O1516" s="31" t="e">
        <f>IF(AND($B1516=O$1),LOOKUP(9.99999999999999E+307,$O$2:O1515)+1,"")</f>
        <v>#REF!</v>
      </c>
      <c r="P1516" s="31" t="e">
        <f>IF(AND($B1516=P$1),LOOKUP(9.99999999999999E+307,$P$2:P1515)+1,"")</f>
        <v>#REF!</v>
      </c>
      <c r="Q1516" s="31" t="e">
        <f>IF(AND($B1516=Q$1),LOOKUP(9.99999999999999E+307,$Q$2:Q1515)+1,"")</f>
        <v>#REF!</v>
      </c>
      <c r="R1516" s="31">
        <f>IF(AND($B1516=R$1),LOOKUP(9.99999999999999E+307,$R$2:R1515)+1,"")</f>
        <v>1350</v>
      </c>
      <c r="S1516" s="31">
        <f>IF(AND($B1516=S$1),LOOKUP(9.99999999999999E+307,$S$2:S1515)+1,"")</f>
        <v>1350</v>
      </c>
      <c r="T1516" s="265"/>
      <c r="U1516" s="265"/>
      <c r="V1516" s="265"/>
      <c r="AA1516" s="254" t="str">
        <f t="shared" si="167"/>
        <v/>
      </c>
      <c r="AB1516" s="254" t="str">
        <f t="shared" si="168"/>
        <v/>
      </c>
      <c r="AC1516" s="255">
        <f t="shared" si="164"/>
        <v>0</v>
      </c>
      <c r="AD1516" s="255">
        <f t="shared" si="165"/>
        <v>3836</v>
      </c>
      <c r="AE1516" s="256" t="str">
        <f t="shared" si="169"/>
        <v/>
      </c>
      <c r="AF1516" s="252" t="str">
        <f t="shared" si="163"/>
        <v>-</v>
      </c>
    </row>
    <row r="1517" spans="1:32" ht="20.149999999999999" customHeight="1" x14ac:dyDescent="0.75">
      <c r="A1517" s="31">
        <v>1515</v>
      </c>
      <c r="B1517" s="237"/>
      <c r="C1517" s="257"/>
      <c r="D1517" s="257"/>
      <c r="E1517" s="262"/>
      <c r="F1517" s="262"/>
      <c r="G1517" s="253" t="str">
        <f t="shared" si="170"/>
        <v/>
      </c>
      <c r="H1517" s="31" t="str">
        <f>IF(AND(B1517=H$1),LOOKUP(9.99999999999999E+307,$H$2:H1516)+1,"")</f>
        <v/>
      </c>
      <c r="I1517" s="31" t="str">
        <f>IF(AND(B1517=I$1),LOOKUP(9.99999999999999E+307,$I$2:I1516)+1,"")</f>
        <v/>
      </c>
      <c r="J1517" s="31">
        <f>IF(AND(B1517=J$1),LOOKUP(9.99999999999999E+307,$J$2:J1516)+1,"")</f>
        <v>1351</v>
      </c>
      <c r="K1517" s="31">
        <f>IF(AND(B1517=K$1),LOOKUP(9.99999999999999E+307,$K$2:K1516)+1,"")</f>
        <v>1351</v>
      </c>
      <c r="L1517" s="31">
        <f>IF(AND(B1517=L$1),LOOKUP(9.99999999999999E+307,$L$2:L1516)+1,"")</f>
        <v>1351</v>
      </c>
      <c r="M1517" s="31">
        <f>IF(AND(B1517=M$1),LOOKUP(9.99999999999999E+307,$M$2:M1516)+1,"")</f>
        <v>1351</v>
      </c>
      <c r="N1517" s="31" t="e">
        <f>IF(AND(B1517=N$1),LOOKUP(9.99999999999999E+307,$N$2:N1516)+1,"")</f>
        <v>#REF!</v>
      </c>
      <c r="O1517" s="31" t="e">
        <f>IF(AND($B1517=O$1),LOOKUP(9.99999999999999E+307,$O$2:O1516)+1,"")</f>
        <v>#REF!</v>
      </c>
      <c r="P1517" s="31" t="e">
        <f>IF(AND($B1517=P$1),LOOKUP(9.99999999999999E+307,$P$2:P1516)+1,"")</f>
        <v>#REF!</v>
      </c>
      <c r="Q1517" s="31" t="e">
        <f>IF(AND($B1517=Q$1),LOOKUP(9.99999999999999E+307,$Q$2:Q1516)+1,"")</f>
        <v>#REF!</v>
      </c>
      <c r="R1517" s="31">
        <f>IF(AND($B1517=R$1),LOOKUP(9.99999999999999E+307,$R$2:R1516)+1,"")</f>
        <v>1351</v>
      </c>
      <c r="S1517" s="31">
        <f>IF(AND($B1517=S$1),LOOKUP(9.99999999999999E+307,$S$2:S1516)+1,"")</f>
        <v>1351</v>
      </c>
      <c r="T1517" s="265"/>
      <c r="U1517" s="265"/>
      <c r="V1517" s="265"/>
      <c r="AA1517" s="254" t="str">
        <f t="shared" si="167"/>
        <v/>
      </c>
      <c r="AB1517" s="254" t="str">
        <f t="shared" si="168"/>
        <v/>
      </c>
      <c r="AC1517" s="255">
        <f t="shared" si="164"/>
        <v>0</v>
      </c>
      <c r="AD1517" s="255">
        <f t="shared" si="165"/>
        <v>3836</v>
      </c>
      <c r="AE1517" s="256" t="str">
        <f t="shared" si="169"/>
        <v/>
      </c>
      <c r="AF1517" s="252" t="str">
        <f t="shared" si="163"/>
        <v>-</v>
      </c>
    </row>
    <row r="1518" spans="1:32" ht="20.149999999999999" customHeight="1" x14ac:dyDescent="0.75">
      <c r="A1518" s="31">
        <v>1516</v>
      </c>
      <c r="B1518" s="237"/>
      <c r="C1518" s="257"/>
      <c r="D1518" s="257"/>
      <c r="E1518" s="262"/>
      <c r="F1518" s="262"/>
      <c r="G1518" s="253" t="str">
        <f t="shared" si="170"/>
        <v/>
      </c>
      <c r="H1518" s="31" t="str">
        <f>IF(AND(B1518=H$1),LOOKUP(9.99999999999999E+307,$H$2:H1517)+1,"")</f>
        <v/>
      </c>
      <c r="I1518" s="31" t="str">
        <f>IF(AND(B1518=I$1),LOOKUP(9.99999999999999E+307,$I$2:I1517)+1,"")</f>
        <v/>
      </c>
      <c r="J1518" s="31">
        <f>IF(AND(B1518=J$1),LOOKUP(9.99999999999999E+307,$J$2:J1517)+1,"")</f>
        <v>1352</v>
      </c>
      <c r="K1518" s="31">
        <f>IF(AND(B1518=K$1),LOOKUP(9.99999999999999E+307,$K$2:K1517)+1,"")</f>
        <v>1352</v>
      </c>
      <c r="L1518" s="31">
        <f>IF(AND(B1518=L$1),LOOKUP(9.99999999999999E+307,$L$2:L1517)+1,"")</f>
        <v>1352</v>
      </c>
      <c r="M1518" s="31">
        <f>IF(AND(B1518=M$1),LOOKUP(9.99999999999999E+307,$M$2:M1517)+1,"")</f>
        <v>1352</v>
      </c>
      <c r="N1518" s="31" t="e">
        <f>IF(AND(B1518=N$1),LOOKUP(9.99999999999999E+307,$N$2:N1517)+1,"")</f>
        <v>#REF!</v>
      </c>
      <c r="O1518" s="31" t="e">
        <f>IF(AND($B1518=O$1),LOOKUP(9.99999999999999E+307,$O$2:O1517)+1,"")</f>
        <v>#REF!</v>
      </c>
      <c r="P1518" s="31" t="e">
        <f>IF(AND($B1518=P$1),LOOKUP(9.99999999999999E+307,$P$2:P1517)+1,"")</f>
        <v>#REF!</v>
      </c>
      <c r="Q1518" s="31" t="e">
        <f>IF(AND($B1518=Q$1),LOOKUP(9.99999999999999E+307,$Q$2:Q1517)+1,"")</f>
        <v>#REF!</v>
      </c>
      <c r="R1518" s="31">
        <f>IF(AND($B1518=R$1),LOOKUP(9.99999999999999E+307,$R$2:R1517)+1,"")</f>
        <v>1352</v>
      </c>
      <c r="S1518" s="31">
        <f>IF(AND($B1518=S$1),LOOKUP(9.99999999999999E+307,$S$2:S1517)+1,"")</f>
        <v>1352</v>
      </c>
      <c r="T1518" s="265"/>
      <c r="U1518" s="265"/>
      <c r="V1518" s="265"/>
      <c r="AA1518" s="254" t="str">
        <f t="shared" si="167"/>
        <v/>
      </c>
      <c r="AB1518" s="254" t="str">
        <f t="shared" si="168"/>
        <v/>
      </c>
      <c r="AC1518" s="255">
        <f t="shared" si="164"/>
        <v>0</v>
      </c>
      <c r="AD1518" s="255">
        <f t="shared" si="165"/>
        <v>3836</v>
      </c>
      <c r="AE1518" s="256" t="str">
        <f t="shared" si="169"/>
        <v/>
      </c>
      <c r="AF1518" s="252" t="str">
        <f t="shared" si="163"/>
        <v>-</v>
      </c>
    </row>
    <row r="1519" spans="1:32" ht="20.149999999999999" customHeight="1" x14ac:dyDescent="0.75">
      <c r="A1519" s="31">
        <v>1517</v>
      </c>
      <c r="B1519" s="237"/>
      <c r="C1519" s="257"/>
      <c r="D1519" s="257"/>
      <c r="E1519" s="262"/>
      <c r="F1519" s="262"/>
      <c r="G1519" s="253" t="str">
        <f t="shared" si="170"/>
        <v/>
      </c>
      <c r="H1519" s="31" t="str">
        <f>IF(AND(B1519=H$1),LOOKUP(9.99999999999999E+307,$H$2:H1518)+1,"")</f>
        <v/>
      </c>
      <c r="I1519" s="31" t="str">
        <f>IF(AND(B1519=I$1),LOOKUP(9.99999999999999E+307,$I$2:I1518)+1,"")</f>
        <v/>
      </c>
      <c r="J1519" s="31">
        <f>IF(AND(B1519=J$1),LOOKUP(9.99999999999999E+307,$J$2:J1518)+1,"")</f>
        <v>1353</v>
      </c>
      <c r="K1519" s="31">
        <f>IF(AND(B1519=K$1),LOOKUP(9.99999999999999E+307,$K$2:K1518)+1,"")</f>
        <v>1353</v>
      </c>
      <c r="L1519" s="31">
        <f>IF(AND(B1519=L$1),LOOKUP(9.99999999999999E+307,$L$2:L1518)+1,"")</f>
        <v>1353</v>
      </c>
      <c r="M1519" s="31">
        <f>IF(AND(B1519=M$1),LOOKUP(9.99999999999999E+307,$M$2:M1518)+1,"")</f>
        <v>1353</v>
      </c>
      <c r="N1519" s="31" t="e">
        <f>IF(AND(B1519=N$1),LOOKUP(9.99999999999999E+307,$N$2:N1518)+1,"")</f>
        <v>#REF!</v>
      </c>
      <c r="O1519" s="31" t="e">
        <f>IF(AND($B1519=O$1),LOOKUP(9.99999999999999E+307,$O$2:O1518)+1,"")</f>
        <v>#REF!</v>
      </c>
      <c r="P1519" s="31" t="e">
        <f>IF(AND($B1519=P$1),LOOKUP(9.99999999999999E+307,$P$2:P1518)+1,"")</f>
        <v>#REF!</v>
      </c>
      <c r="Q1519" s="31" t="e">
        <f>IF(AND($B1519=Q$1),LOOKUP(9.99999999999999E+307,$Q$2:Q1518)+1,"")</f>
        <v>#REF!</v>
      </c>
      <c r="R1519" s="31">
        <f>IF(AND($B1519=R$1),LOOKUP(9.99999999999999E+307,$R$2:R1518)+1,"")</f>
        <v>1353</v>
      </c>
      <c r="S1519" s="31">
        <f>IF(AND($B1519=S$1),LOOKUP(9.99999999999999E+307,$S$2:S1518)+1,"")</f>
        <v>1353</v>
      </c>
      <c r="T1519" s="265"/>
      <c r="U1519" s="265"/>
      <c r="V1519" s="265"/>
      <c r="AA1519" s="254" t="str">
        <f t="shared" si="167"/>
        <v/>
      </c>
      <c r="AB1519" s="254" t="str">
        <f t="shared" si="168"/>
        <v/>
      </c>
      <c r="AC1519" s="255">
        <f t="shared" si="164"/>
        <v>0</v>
      </c>
      <c r="AD1519" s="255">
        <f t="shared" si="165"/>
        <v>3836</v>
      </c>
      <c r="AE1519" s="256" t="str">
        <f t="shared" si="169"/>
        <v/>
      </c>
      <c r="AF1519" s="252" t="str">
        <f t="shared" ref="AF1519:AF1582" si="171">CONCATENATE(B1519,"-",AE1519)</f>
        <v>-</v>
      </c>
    </row>
    <row r="1520" spans="1:32" ht="20.149999999999999" customHeight="1" x14ac:dyDescent="0.75">
      <c r="A1520" s="31">
        <v>1518</v>
      </c>
      <c r="B1520" s="237"/>
      <c r="C1520" s="257"/>
      <c r="D1520" s="257"/>
      <c r="E1520" s="262"/>
      <c r="F1520" s="262"/>
      <c r="G1520" s="253" t="str">
        <f t="shared" si="170"/>
        <v/>
      </c>
      <c r="H1520" s="31" t="str">
        <f>IF(AND(B1520=H$1),LOOKUP(9.99999999999999E+307,$H$2:H1519)+1,"")</f>
        <v/>
      </c>
      <c r="I1520" s="31" t="str">
        <f>IF(AND(B1520=I$1),LOOKUP(9.99999999999999E+307,$I$2:I1519)+1,"")</f>
        <v/>
      </c>
      <c r="J1520" s="31">
        <f>IF(AND(B1520=J$1),LOOKUP(9.99999999999999E+307,$J$2:J1519)+1,"")</f>
        <v>1354</v>
      </c>
      <c r="K1520" s="31">
        <f>IF(AND(B1520=K$1),LOOKUP(9.99999999999999E+307,$K$2:K1519)+1,"")</f>
        <v>1354</v>
      </c>
      <c r="L1520" s="31">
        <f>IF(AND(B1520=L$1),LOOKUP(9.99999999999999E+307,$L$2:L1519)+1,"")</f>
        <v>1354</v>
      </c>
      <c r="M1520" s="31">
        <f>IF(AND(B1520=M$1),LOOKUP(9.99999999999999E+307,$M$2:M1519)+1,"")</f>
        <v>1354</v>
      </c>
      <c r="N1520" s="31" t="e">
        <f>IF(AND(B1520=N$1),LOOKUP(9.99999999999999E+307,$N$2:N1519)+1,"")</f>
        <v>#REF!</v>
      </c>
      <c r="O1520" s="31" t="e">
        <f>IF(AND($B1520=O$1),LOOKUP(9.99999999999999E+307,$O$2:O1519)+1,"")</f>
        <v>#REF!</v>
      </c>
      <c r="P1520" s="31" t="e">
        <f>IF(AND($B1520=P$1),LOOKUP(9.99999999999999E+307,$P$2:P1519)+1,"")</f>
        <v>#REF!</v>
      </c>
      <c r="Q1520" s="31" t="e">
        <f>IF(AND($B1520=Q$1),LOOKUP(9.99999999999999E+307,$Q$2:Q1519)+1,"")</f>
        <v>#REF!</v>
      </c>
      <c r="R1520" s="31">
        <f>IF(AND($B1520=R$1),LOOKUP(9.99999999999999E+307,$R$2:R1519)+1,"")</f>
        <v>1354</v>
      </c>
      <c r="S1520" s="31">
        <f>IF(AND($B1520=S$1),LOOKUP(9.99999999999999E+307,$S$2:S1519)+1,"")</f>
        <v>1354</v>
      </c>
      <c r="T1520" s="265"/>
      <c r="U1520" s="265"/>
      <c r="V1520" s="265"/>
      <c r="AA1520" s="254" t="str">
        <f t="shared" si="167"/>
        <v/>
      </c>
      <c r="AB1520" s="254" t="str">
        <f t="shared" si="168"/>
        <v/>
      </c>
      <c r="AC1520" s="255">
        <f t="shared" si="164"/>
        <v>0</v>
      </c>
      <c r="AD1520" s="255">
        <f t="shared" si="165"/>
        <v>3836</v>
      </c>
      <c r="AE1520" s="256" t="str">
        <f t="shared" si="169"/>
        <v/>
      </c>
      <c r="AF1520" s="252" t="str">
        <f t="shared" si="171"/>
        <v>-</v>
      </c>
    </row>
    <row r="1521" spans="1:32" ht="20.149999999999999" customHeight="1" x14ac:dyDescent="0.75">
      <c r="A1521" s="31">
        <v>1519</v>
      </c>
      <c r="B1521" s="237"/>
      <c r="C1521" s="257"/>
      <c r="D1521" s="257"/>
      <c r="E1521" s="262"/>
      <c r="F1521" s="262"/>
      <c r="G1521" s="253" t="str">
        <f t="shared" si="170"/>
        <v/>
      </c>
      <c r="H1521" s="31" t="str">
        <f>IF(AND(B1521=H$1),LOOKUP(9.99999999999999E+307,$H$2:H1520)+1,"")</f>
        <v/>
      </c>
      <c r="I1521" s="31" t="str">
        <f>IF(AND(B1521=I$1),LOOKUP(9.99999999999999E+307,$I$2:I1520)+1,"")</f>
        <v/>
      </c>
      <c r="J1521" s="31">
        <f>IF(AND(B1521=J$1),LOOKUP(9.99999999999999E+307,$J$2:J1520)+1,"")</f>
        <v>1355</v>
      </c>
      <c r="K1521" s="31">
        <f>IF(AND(B1521=K$1),LOOKUP(9.99999999999999E+307,$K$2:K1520)+1,"")</f>
        <v>1355</v>
      </c>
      <c r="L1521" s="31">
        <f>IF(AND(B1521=L$1),LOOKUP(9.99999999999999E+307,$L$2:L1520)+1,"")</f>
        <v>1355</v>
      </c>
      <c r="M1521" s="31">
        <f>IF(AND(B1521=M$1),LOOKUP(9.99999999999999E+307,$M$2:M1520)+1,"")</f>
        <v>1355</v>
      </c>
      <c r="N1521" s="31" t="e">
        <f>IF(AND(B1521=N$1),LOOKUP(9.99999999999999E+307,$N$2:N1520)+1,"")</f>
        <v>#REF!</v>
      </c>
      <c r="O1521" s="31" t="e">
        <f>IF(AND($B1521=O$1),LOOKUP(9.99999999999999E+307,$O$2:O1520)+1,"")</f>
        <v>#REF!</v>
      </c>
      <c r="P1521" s="31" t="e">
        <f>IF(AND($B1521=P$1),LOOKUP(9.99999999999999E+307,$P$2:P1520)+1,"")</f>
        <v>#REF!</v>
      </c>
      <c r="Q1521" s="31" t="e">
        <f>IF(AND($B1521=Q$1),LOOKUP(9.99999999999999E+307,$Q$2:Q1520)+1,"")</f>
        <v>#REF!</v>
      </c>
      <c r="R1521" s="31">
        <f>IF(AND($B1521=R$1),LOOKUP(9.99999999999999E+307,$R$2:R1520)+1,"")</f>
        <v>1355</v>
      </c>
      <c r="S1521" s="31">
        <f>IF(AND($B1521=S$1),LOOKUP(9.99999999999999E+307,$S$2:S1520)+1,"")</f>
        <v>1355</v>
      </c>
      <c r="T1521" s="265"/>
      <c r="U1521" s="265"/>
      <c r="V1521" s="265"/>
      <c r="AA1521" s="254" t="str">
        <f t="shared" si="167"/>
        <v/>
      </c>
      <c r="AB1521" s="254" t="str">
        <f t="shared" si="168"/>
        <v/>
      </c>
      <c r="AC1521" s="255">
        <f t="shared" si="164"/>
        <v>0</v>
      </c>
      <c r="AD1521" s="255">
        <f t="shared" si="165"/>
        <v>3836</v>
      </c>
      <c r="AE1521" s="256" t="str">
        <f t="shared" si="169"/>
        <v/>
      </c>
      <c r="AF1521" s="252" t="str">
        <f t="shared" si="171"/>
        <v>-</v>
      </c>
    </row>
    <row r="1522" spans="1:32" ht="20.149999999999999" customHeight="1" x14ac:dyDescent="0.75">
      <c r="A1522" s="31">
        <v>1520</v>
      </c>
      <c r="B1522" s="237"/>
      <c r="C1522" s="257"/>
      <c r="D1522" s="257"/>
      <c r="E1522" s="262"/>
      <c r="F1522" s="262"/>
      <c r="G1522" s="253" t="str">
        <f t="shared" si="170"/>
        <v/>
      </c>
      <c r="H1522" s="31" t="str">
        <f>IF(AND(B1522=H$1),LOOKUP(9.99999999999999E+307,$H$2:H1521)+1,"")</f>
        <v/>
      </c>
      <c r="I1522" s="31" t="str">
        <f>IF(AND(B1522=I$1),LOOKUP(9.99999999999999E+307,$I$2:I1521)+1,"")</f>
        <v/>
      </c>
      <c r="J1522" s="31">
        <f>IF(AND(B1522=J$1),LOOKUP(9.99999999999999E+307,$J$2:J1521)+1,"")</f>
        <v>1356</v>
      </c>
      <c r="K1522" s="31">
        <f>IF(AND(B1522=K$1),LOOKUP(9.99999999999999E+307,$K$2:K1521)+1,"")</f>
        <v>1356</v>
      </c>
      <c r="L1522" s="31">
        <f>IF(AND(B1522=L$1),LOOKUP(9.99999999999999E+307,$L$2:L1521)+1,"")</f>
        <v>1356</v>
      </c>
      <c r="M1522" s="31">
        <f>IF(AND(B1522=M$1),LOOKUP(9.99999999999999E+307,$M$2:M1521)+1,"")</f>
        <v>1356</v>
      </c>
      <c r="N1522" s="31" t="e">
        <f>IF(AND(B1522=N$1),LOOKUP(9.99999999999999E+307,$N$2:N1521)+1,"")</f>
        <v>#REF!</v>
      </c>
      <c r="O1522" s="31" t="e">
        <f>IF(AND($B1522=O$1),LOOKUP(9.99999999999999E+307,$O$2:O1521)+1,"")</f>
        <v>#REF!</v>
      </c>
      <c r="P1522" s="31" t="e">
        <f>IF(AND($B1522=P$1),LOOKUP(9.99999999999999E+307,$P$2:P1521)+1,"")</f>
        <v>#REF!</v>
      </c>
      <c r="Q1522" s="31" t="e">
        <f>IF(AND($B1522=Q$1),LOOKUP(9.99999999999999E+307,$Q$2:Q1521)+1,"")</f>
        <v>#REF!</v>
      </c>
      <c r="R1522" s="31">
        <f>IF(AND($B1522=R$1),LOOKUP(9.99999999999999E+307,$R$2:R1521)+1,"")</f>
        <v>1356</v>
      </c>
      <c r="S1522" s="31">
        <f>IF(AND($B1522=S$1),LOOKUP(9.99999999999999E+307,$S$2:S1521)+1,"")</f>
        <v>1356</v>
      </c>
      <c r="T1522" s="265"/>
      <c r="U1522" s="265"/>
      <c r="V1522" s="265"/>
      <c r="AA1522" s="254" t="str">
        <f t="shared" si="167"/>
        <v/>
      </c>
      <c r="AB1522" s="254" t="str">
        <f t="shared" si="168"/>
        <v/>
      </c>
      <c r="AC1522" s="255">
        <f t="shared" si="164"/>
        <v>0</v>
      </c>
      <c r="AD1522" s="255">
        <f t="shared" si="165"/>
        <v>3836</v>
      </c>
      <c r="AE1522" s="256" t="str">
        <f t="shared" si="169"/>
        <v/>
      </c>
      <c r="AF1522" s="252" t="str">
        <f t="shared" si="171"/>
        <v>-</v>
      </c>
    </row>
    <row r="1523" spans="1:32" ht="20.149999999999999" customHeight="1" x14ac:dyDescent="0.75">
      <c r="A1523" s="31">
        <v>1521</v>
      </c>
      <c r="B1523" s="237"/>
      <c r="C1523" s="257"/>
      <c r="D1523" s="257"/>
      <c r="E1523" s="262"/>
      <c r="F1523" s="262"/>
      <c r="G1523" s="253" t="str">
        <f t="shared" si="170"/>
        <v/>
      </c>
      <c r="H1523" s="31" t="str">
        <f>IF(AND(B1523=H$1),LOOKUP(9.99999999999999E+307,$H$2:H1522)+1,"")</f>
        <v/>
      </c>
      <c r="I1523" s="31" t="str">
        <f>IF(AND(B1523=I$1),LOOKUP(9.99999999999999E+307,$I$2:I1522)+1,"")</f>
        <v/>
      </c>
      <c r="J1523" s="31">
        <f>IF(AND(B1523=J$1),LOOKUP(9.99999999999999E+307,$J$2:J1522)+1,"")</f>
        <v>1357</v>
      </c>
      <c r="K1523" s="31">
        <f>IF(AND(B1523=K$1),LOOKUP(9.99999999999999E+307,$K$2:K1522)+1,"")</f>
        <v>1357</v>
      </c>
      <c r="L1523" s="31">
        <f>IF(AND(B1523=L$1),LOOKUP(9.99999999999999E+307,$L$2:L1522)+1,"")</f>
        <v>1357</v>
      </c>
      <c r="M1523" s="31">
        <f>IF(AND(B1523=M$1),LOOKUP(9.99999999999999E+307,$M$2:M1522)+1,"")</f>
        <v>1357</v>
      </c>
      <c r="N1523" s="31" t="e">
        <f>IF(AND(B1523=N$1),LOOKUP(9.99999999999999E+307,$N$2:N1522)+1,"")</f>
        <v>#REF!</v>
      </c>
      <c r="O1523" s="31" t="e">
        <f>IF(AND($B1523=O$1),LOOKUP(9.99999999999999E+307,$O$2:O1522)+1,"")</f>
        <v>#REF!</v>
      </c>
      <c r="P1523" s="31" t="e">
        <f>IF(AND($B1523=P$1),LOOKUP(9.99999999999999E+307,$P$2:P1522)+1,"")</f>
        <v>#REF!</v>
      </c>
      <c r="Q1523" s="31" t="e">
        <f>IF(AND($B1523=Q$1),LOOKUP(9.99999999999999E+307,$Q$2:Q1522)+1,"")</f>
        <v>#REF!</v>
      </c>
      <c r="R1523" s="31">
        <f>IF(AND($B1523=R$1),LOOKUP(9.99999999999999E+307,$R$2:R1522)+1,"")</f>
        <v>1357</v>
      </c>
      <c r="S1523" s="31">
        <f>IF(AND($B1523=S$1),LOOKUP(9.99999999999999E+307,$S$2:S1522)+1,"")</f>
        <v>1357</v>
      </c>
      <c r="T1523" s="265"/>
      <c r="U1523" s="265"/>
      <c r="V1523" s="265"/>
      <c r="AA1523" s="254" t="str">
        <f t="shared" si="167"/>
        <v/>
      </c>
      <c r="AB1523" s="254" t="str">
        <f t="shared" si="168"/>
        <v/>
      </c>
      <c r="AC1523" s="255">
        <f t="shared" si="164"/>
        <v>0</v>
      </c>
      <c r="AD1523" s="255">
        <f t="shared" si="165"/>
        <v>3836</v>
      </c>
      <c r="AE1523" s="256" t="str">
        <f t="shared" si="169"/>
        <v/>
      </c>
      <c r="AF1523" s="252" t="str">
        <f t="shared" si="171"/>
        <v>-</v>
      </c>
    </row>
    <row r="1524" spans="1:32" ht="20.149999999999999" customHeight="1" x14ac:dyDescent="0.75">
      <c r="A1524" s="31">
        <v>1522</v>
      </c>
      <c r="B1524" s="237"/>
      <c r="C1524" s="257"/>
      <c r="D1524" s="257"/>
      <c r="E1524" s="262"/>
      <c r="F1524" s="262"/>
      <c r="G1524" s="253" t="str">
        <f t="shared" si="170"/>
        <v/>
      </c>
      <c r="H1524" s="31" t="str">
        <f>IF(AND(B1524=H$1),LOOKUP(9.99999999999999E+307,$H$2:H1523)+1,"")</f>
        <v/>
      </c>
      <c r="I1524" s="31" t="str">
        <f>IF(AND(B1524=I$1),LOOKUP(9.99999999999999E+307,$I$2:I1523)+1,"")</f>
        <v/>
      </c>
      <c r="J1524" s="31">
        <f>IF(AND(B1524=J$1),LOOKUP(9.99999999999999E+307,$J$2:J1523)+1,"")</f>
        <v>1358</v>
      </c>
      <c r="K1524" s="31">
        <f>IF(AND(B1524=K$1),LOOKUP(9.99999999999999E+307,$K$2:K1523)+1,"")</f>
        <v>1358</v>
      </c>
      <c r="L1524" s="31">
        <f>IF(AND(B1524=L$1),LOOKUP(9.99999999999999E+307,$L$2:L1523)+1,"")</f>
        <v>1358</v>
      </c>
      <c r="M1524" s="31">
        <f>IF(AND(B1524=M$1),LOOKUP(9.99999999999999E+307,$M$2:M1523)+1,"")</f>
        <v>1358</v>
      </c>
      <c r="N1524" s="31" t="e">
        <f>IF(AND(B1524=N$1),LOOKUP(9.99999999999999E+307,$N$2:N1523)+1,"")</f>
        <v>#REF!</v>
      </c>
      <c r="O1524" s="31" t="e">
        <f>IF(AND($B1524=O$1),LOOKUP(9.99999999999999E+307,$O$2:O1523)+1,"")</f>
        <v>#REF!</v>
      </c>
      <c r="P1524" s="31" t="e">
        <f>IF(AND($B1524=P$1),LOOKUP(9.99999999999999E+307,$P$2:P1523)+1,"")</f>
        <v>#REF!</v>
      </c>
      <c r="Q1524" s="31" t="e">
        <f>IF(AND($B1524=Q$1),LOOKUP(9.99999999999999E+307,$Q$2:Q1523)+1,"")</f>
        <v>#REF!</v>
      </c>
      <c r="R1524" s="31">
        <f>IF(AND($B1524=R$1),LOOKUP(9.99999999999999E+307,$R$2:R1523)+1,"")</f>
        <v>1358</v>
      </c>
      <c r="S1524" s="31">
        <f>IF(AND($B1524=S$1),LOOKUP(9.99999999999999E+307,$S$2:S1523)+1,"")</f>
        <v>1358</v>
      </c>
      <c r="T1524" s="265"/>
      <c r="U1524" s="265"/>
      <c r="V1524" s="265"/>
      <c r="AA1524" s="254" t="str">
        <f t="shared" si="167"/>
        <v/>
      </c>
      <c r="AB1524" s="254" t="str">
        <f t="shared" si="168"/>
        <v/>
      </c>
      <c r="AC1524" s="255">
        <f t="shared" si="164"/>
        <v>0</v>
      </c>
      <c r="AD1524" s="255">
        <f t="shared" si="165"/>
        <v>3836</v>
      </c>
      <c r="AE1524" s="256" t="str">
        <f t="shared" si="169"/>
        <v/>
      </c>
      <c r="AF1524" s="252" t="str">
        <f t="shared" si="171"/>
        <v>-</v>
      </c>
    </row>
    <row r="1525" spans="1:32" ht="20.149999999999999" customHeight="1" x14ac:dyDescent="0.75">
      <c r="A1525" s="31">
        <v>1523</v>
      </c>
      <c r="B1525" s="237"/>
      <c r="C1525" s="257"/>
      <c r="D1525" s="257"/>
      <c r="E1525" s="262"/>
      <c r="F1525" s="262"/>
      <c r="G1525" s="253" t="str">
        <f t="shared" si="170"/>
        <v/>
      </c>
      <c r="H1525" s="31" t="str">
        <f>IF(AND(B1525=H$1),LOOKUP(9.99999999999999E+307,$H$2:H1524)+1,"")</f>
        <v/>
      </c>
      <c r="I1525" s="31" t="str">
        <f>IF(AND(B1525=I$1),LOOKUP(9.99999999999999E+307,$I$2:I1524)+1,"")</f>
        <v/>
      </c>
      <c r="J1525" s="31">
        <f>IF(AND(B1525=J$1),LOOKUP(9.99999999999999E+307,$J$2:J1524)+1,"")</f>
        <v>1359</v>
      </c>
      <c r="K1525" s="31">
        <f>IF(AND(B1525=K$1),LOOKUP(9.99999999999999E+307,$K$2:K1524)+1,"")</f>
        <v>1359</v>
      </c>
      <c r="L1525" s="31">
        <f>IF(AND(B1525=L$1),LOOKUP(9.99999999999999E+307,$L$2:L1524)+1,"")</f>
        <v>1359</v>
      </c>
      <c r="M1525" s="31">
        <f>IF(AND(B1525=M$1),LOOKUP(9.99999999999999E+307,$M$2:M1524)+1,"")</f>
        <v>1359</v>
      </c>
      <c r="N1525" s="31" t="e">
        <f>IF(AND(B1525=N$1),LOOKUP(9.99999999999999E+307,$N$2:N1524)+1,"")</f>
        <v>#REF!</v>
      </c>
      <c r="O1525" s="31" t="e">
        <f>IF(AND($B1525=O$1),LOOKUP(9.99999999999999E+307,$O$2:O1524)+1,"")</f>
        <v>#REF!</v>
      </c>
      <c r="P1525" s="31" t="e">
        <f>IF(AND($B1525=P$1),LOOKUP(9.99999999999999E+307,$P$2:P1524)+1,"")</f>
        <v>#REF!</v>
      </c>
      <c r="Q1525" s="31" t="e">
        <f>IF(AND($B1525=Q$1),LOOKUP(9.99999999999999E+307,$Q$2:Q1524)+1,"")</f>
        <v>#REF!</v>
      </c>
      <c r="R1525" s="31">
        <f>IF(AND($B1525=R$1),LOOKUP(9.99999999999999E+307,$R$2:R1524)+1,"")</f>
        <v>1359</v>
      </c>
      <c r="S1525" s="31">
        <f>IF(AND($B1525=S$1),LOOKUP(9.99999999999999E+307,$S$2:S1524)+1,"")</f>
        <v>1359</v>
      </c>
      <c r="T1525" s="265"/>
      <c r="U1525" s="265"/>
      <c r="V1525" s="265"/>
      <c r="AA1525" s="254" t="str">
        <f t="shared" si="167"/>
        <v/>
      </c>
      <c r="AB1525" s="254" t="str">
        <f t="shared" si="168"/>
        <v/>
      </c>
      <c r="AC1525" s="255">
        <f t="shared" si="164"/>
        <v>0</v>
      </c>
      <c r="AD1525" s="255">
        <f t="shared" si="165"/>
        <v>3836</v>
      </c>
      <c r="AE1525" s="256" t="str">
        <f t="shared" si="169"/>
        <v/>
      </c>
      <c r="AF1525" s="252" t="str">
        <f t="shared" si="171"/>
        <v>-</v>
      </c>
    </row>
    <row r="1526" spans="1:32" ht="20.149999999999999" customHeight="1" x14ac:dyDescent="0.75">
      <c r="A1526" s="31">
        <v>1524</v>
      </c>
      <c r="B1526" s="237"/>
      <c r="C1526" s="257"/>
      <c r="D1526" s="257"/>
      <c r="E1526" s="262"/>
      <c r="F1526" s="262"/>
      <c r="G1526" s="253" t="str">
        <f t="shared" si="170"/>
        <v/>
      </c>
      <c r="H1526" s="31" t="str">
        <f>IF(AND(B1526=H$1),LOOKUP(9.99999999999999E+307,$H$2:H1525)+1,"")</f>
        <v/>
      </c>
      <c r="I1526" s="31" t="str">
        <f>IF(AND(B1526=I$1),LOOKUP(9.99999999999999E+307,$I$2:I1525)+1,"")</f>
        <v/>
      </c>
      <c r="J1526" s="31">
        <f>IF(AND(B1526=J$1),LOOKUP(9.99999999999999E+307,$J$2:J1525)+1,"")</f>
        <v>1360</v>
      </c>
      <c r="K1526" s="31">
        <f>IF(AND(B1526=K$1),LOOKUP(9.99999999999999E+307,$K$2:K1525)+1,"")</f>
        <v>1360</v>
      </c>
      <c r="L1526" s="31">
        <f>IF(AND(B1526=L$1),LOOKUP(9.99999999999999E+307,$L$2:L1525)+1,"")</f>
        <v>1360</v>
      </c>
      <c r="M1526" s="31">
        <f>IF(AND(B1526=M$1),LOOKUP(9.99999999999999E+307,$M$2:M1525)+1,"")</f>
        <v>1360</v>
      </c>
      <c r="N1526" s="31" t="e">
        <f>IF(AND(B1526=N$1),LOOKUP(9.99999999999999E+307,$N$2:N1525)+1,"")</f>
        <v>#REF!</v>
      </c>
      <c r="O1526" s="31" t="e">
        <f>IF(AND($B1526=O$1),LOOKUP(9.99999999999999E+307,$O$2:O1525)+1,"")</f>
        <v>#REF!</v>
      </c>
      <c r="P1526" s="31" t="e">
        <f>IF(AND($B1526=P$1),LOOKUP(9.99999999999999E+307,$P$2:P1525)+1,"")</f>
        <v>#REF!</v>
      </c>
      <c r="Q1526" s="31" t="e">
        <f>IF(AND($B1526=Q$1),LOOKUP(9.99999999999999E+307,$Q$2:Q1525)+1,"")</f>
        <v>#REF!</v>
      </c>
      <c r="R1526" s="31">
        <f>IF(AND($B1526=R$1),LOOKUP(9.99999999999999E+307,$R$2:R1525)+1,"")</f>
        <v>1360</v>
      </c>
      <c r="S1526" s="31">
        <f>IF(AND($B1526=S$1),LOOKUP(9.99999999999999E+307,$S$2:S1525)+1,"")</f>
        <v>1360</v>
      </c>
      <c r="T1526" s="265"/>
      <c r="U1526" s="265"/>
      <c r="V1526" s="265"/>
      <c r="AA1526" s="254" t="str">
        <f t="shared" si="167"/>
        <v/>
      </c>
      <c r="AB1526" s="254" t="str">
        <f t="shared" si="168"/>
        <v/>
      </c>
      <c r="AC1526" s="255">
        <f t="shared" si="164"/>
        <v>0</v>
      </c>
      <c r="AD1526" s="255">
        <f t="shared" si="165"/>
        <v>3836</v>
      </c>
      <c r="AE1526" s="256" t="str">
        <f t="shared" si="169"/>
        <v/>
      </c>
      <c r="AF1526" s="252" t="str">
        <f t="shared" si="171"/>
        <v>-</v>
      </c>
    </row>
    <row r="1527" spans="1:32" ht="20.149999999999999" customHeight="1" x14ac:dyDescent="0.75">
      <c r="A1527" s="31">
        <v>1525</v>
      </c>
      <c r="B1527" s="237"/>
      <c r="C1527" s="257"/>
      <c r="D1527" s="257"/>
      <c r="E1527" s="262"/>
      <c r="F1527" s="262"/>
      <c r="G1527" s="253" t="str">
        <f t="shared" si="170"/>
        <v/>
      </c>
      <c r="H1527" s="31" t="str">
        <f>IF(AND(B1527=H$1),LOOKUP(9.99999999999999E+307,$H$2:H1526)+1,"")</f>
        <v/>
      </c>
      <c r="I1527" s="31" t="str">
        <f>IF(AND(B1527=I$1),LOOKUP(9.99999999999999E+307,$I$2:I1526)+1,"")</f>
        <v/>
      </c>
      <c r="J1527" s="31">
        <f>IF(AND(B1527=J$1),LOOKUP(9.99999999999999E+307,$J$2:J1526)+1,"")</f>
        <v>1361</v>
      </c>
      <c r="K1527" s="31">
        <f>IF(AND(B1527=K$1),LOOKUP(9.99999999999999E+307,$K$2:K1526)+1,"")</f>
        <v>1361</v>
      </c>
      <c r="L1527" s="31">
        <f>IF(AND(B1527=L$1),LOOKUP(9.99999999999999E+307,$L$2:L1526)+1,"")</f>
        <v>1361</v>
      </c>
      <c r="M1527" s="31">
        <f>IF(AND(B1527=M$1),LOOKUP(9.99999999999999E+307,$M$2:M1526)+1,"")</f>
        <v>1361</v>
      </c>
      <c r="N1527" s="31" t="e">
        <f>IF(AND(B1527=N$1),LOOKUP(9.99999999999999E+307,$N$2:N1526)+1,"")</f>
        <v>#REF!</v>
      </c>
      <c r="O1527" s="31" t="e">
        <f>IF(AND($B1527=O$1),LOOKUP(9.99999999999999E+307,$O$2:O1526)+1,"")</f>
        <v>#REF!</v>
      </c>
      <c r="P1527" s="31" t="e">
        <f>IF(AND($B1527=P$1),LOOKUP(9.99999999999999E+307,$P$2:P1526)+1,"")</f>
        <v>#REF!</v>
      </c>
      <c r="Q1527" s="31" t="e">
        <f>IF(AND($B1527=Q$1),LOOKUP(9.99999999999999E+307,$Q$2:Q1526)+1,"")</f>
        <v>#REF!</v>
      </c>
      <c r="R1527" s="31">
        <f>IF(AND($B1527=R$1),LOOKUP(9.99999999999999E+307,$R$2:R1526)+1,"")</f>
        <v>1361</v>
      </c>
      <c r="S1527" s="31">
        <f>IF(AND($B1527=S$1),LOOKUP(9.99999999999999E+307,$S$2:S1526)+1,"")</f>
        <v>1361</v>
      </c>
      <c r="T1527" s="265"/>
      <c r="U1527" s="265"/>
      <c r="V1527" s="265"/>
      <c r="AA1527" s="254" t="str">
        <f t="shared" si="167"/>
        <v/>
      </c>
      <c r="AB1527" s="254" t="str">
        <f t="shared" si="168"/>
        <v/>
      </c>
      <c r="AC1527" s="255">
        <f t="shared" si="164"/>
        <v>0</v>
      </c>
      <c r="AD1527" s="255">
        <f t="shared" si="165"/>
        <v>3836</v>
      </c>
      <c r="AE1527" s="256" t="str">
        <f t="shared" si="169"/>
        <v/>
      </c>
      <c r="AF1527" s="252" t="str">
        <f t="shared" si="171"/>
        <v>-</v>
      </c>
    </row>
    <row r="1528" spans="1:32" ht="20.149999999999999" customHeight="1" x14ac:dyDescent="0.75">
      <c r="A1528" s="31">
        <v>1526</v>
      </c>
      <c r="B1528" s="237"/>
      <c r="C1528" s="257"/>
      <c r="D1528" s="257"/>
      <c r="E1528" s="262"/>
      <c r="F1528" s="262"/>
      <c r="G1528" s="253" t="str">
        <f t="shared" si="170"/>
        <v/>
      </c>
      <c r="H1528" s="31" t="str">
        <f>IF(AND(B1528=H$1),LOOKUP(9.99999999999999E+307,$H$2:H1527)+1,"")</f>
        <v/>
      </c>
      <c r="I1528" s="31" t="str">
        <f>IF(AND(B1528=I$1),LOOKUP(9.99999999999999E+307,$I$2:I1527)+1,"")</f>
        <v/>
      </c>
      <c r="J1528" s="31">
        <f>IF(AND(B1528=J$1),LOOKUP(9.99999999999999E+307,$J$2:J1527)+1,"")</f>
        <v>1362</v>
      </c>
      <c r="K1528" s="31">
        <f>IF(AND(B1528=K$1),LOOKUP(9.99999999999999E+307,$K$2:K1527)+1,"")</f>
        <v>1362</v>
      </c>
      <c r="L1528" s="31">
        <f>IF(AND(B1528=L$1),LOOKUP(9.99999999999999E+307,$L$2:L1527)+1,"")</f>
        <v>1362</v>
      </c>
      <c r="M1528" s="31">
        <f>IF(AND(B1528=M$1),LOOKUP(9.99999999999999E+307,$M$2:M1527)+1,"")</f>
        <v>1362</v>
      </c>
      <c r="N1528" s="31" t="e">
        <f>IF(AND(B1528=N$1),LOOKUP(9.99999999999999E+307,$N$2:N1527)+1,"")</f>
        <v>#REF!</v>
      </c>
      <c r="O1528" s="31" t="e">
        <f>IF(AND($B1528=O$1),LOOKUP(9.99999999999999E+307,$O$2:O1527)+1,"")</f>
        <v>#REF!</v>
      </c>
      <c r="P1528" s="31" t="e">
        <f>IF(AND($B1528=P$1),LOOKUP(9.99999999999999E+307,$P$2:P1527)+1,"")</f>
        <v>#REF!</v>
      </c>
      <c r="Q1528" s="31" t="e">
        <f>IF(AND($B1528=Q$1),LOOKUP(9.99999999999999E+307,$Q$2:Q1527)+1,"")</f>
        <v>#REF!</v>
      </c>
      <c r="R1528" s="31">
        <f>IF(AND($B1528=R$1),LOOKUP(9.99999999999999E+307,$R$2:R1527)+1,"")</f>
        <v>1362</v>
      </c>
      <c r="S1528" s="31">
        <f>IF(AND($B1528=S$1),LOOKUP(9.99999999999999E+307,$S$2:S1527)+1,"")</f>
        <v>1362</v>
      </c>
      <c r="T1528" s="265"/>
      <c r="U1528" s="265"/>
      <c r="V1528" s="265"/>
      <c r="AA1528" s="254" t="str">
        <f t="shared" si="167"/>
        <v/>
      </c>
      <c r="AB1528" s="254" t="str">
        <f t="shared" si="168"/>
        <v/>
      </c>
      <c r="AC1528" s="255">
        <f t="shared" si="164"/>
        <v>0</v>
      </c>
      <c r="AD1528" s="255">
        <f t="shared" si="165"/>
        <v>3836</v>
      </c>
      <c r="AE1528" s="256" t="str">
        <f t="shared" si="169"/>
        <v/>
      </c>
      <c r="AF1528" s="252" t="str">
        <f t="shared" si="171"/>
        <v>-</v>
      </c>
    </row>
    <row r="1529" spans="1:32" ht="20.149999999999999" customHeight="1" x14ac:dyDescent="0.75">
      <c r="A1529" s="31">
        <v>1527</v>
      </c>
      <c r="B1529" s="237"/>
      <c r="C1529" s="257"/>
      <c r="D1529" s="257"/>
      <c r="E1529" s="262"/>
      <c r="F1529" s="262"/>
      <c r="G1529" s="253" t="str">
        <f t="shared" si="170"/>
        <v/>
      </c>
      <c r="H1529" s="31" t="str">
        <f>IF(AND(B1529=H$1),LOOKUP(9.99999999999999E+307,$H$2:H1528)+1,"")</f>
        <v/>
      </c>
      <c r="I1529" s="31" t="str">
        <f>IF(AND(B1529=I$1),LOOKUP(9.99999999999999E+307,$I$2:I1528)+1,"")</f>
        <v/>
      </c>
      <c r="J1529" s="31">
        <f>IF(AND(B1529=J$1),LOOKUP(9.99999999999999E+307,$J$2:J1528)+1,"")</f>
        <v>1363</v>
      </c>
      <c r="K1529" s="31">
        <f>IF(AND(B1529=K$1),LOOKUP(9.99999999999999E+307,$K$2:K1528)+1,"")</f>
        <v>1363</v>
      </c>
      <c r="L1529" s="31">
        <f>IF(AND(B1529=L$1),LOOKUP(9.99999999999999E+307,$L$2:L1528)+1,"")</f>
        <v>1363</v>
      </c>
      <c r="M1529" s="31">
        <f>IF(AND(B1529=M$1),LOOKUP(9.99999999999999E+307,$M$2:M1528)+1,"")</f>
        <v>1363</v>
      </c>
      <c r="N1529" s="31" t="e">
        <f>IF(AND(B1529=N$1),LOOKUP(9.99999999999999E+307,$N$2:N1528)+1,"")</f>
        <v>#REF!</v>
      </c>
      <c r="O1529" s="31" t="e">
        <f>IF(AND($B1529=O$1),LOOKUP(9.99999999999999E+307,$O$2:O1528)+1,"")</f>
        <v>#REF!</v>
      </c>
      <c r="P1529" s="31" t="e">
        <f>IF(AND($B1529=P$1),LOOKUP(9.99999999999999E+307,$P$2:P1528)+1,"")</f>
        <v>#REF!</v>
      </c>
      <c r="Q1529" s="31" t="e">
        <f>IF(AND($B1529=Q$1),LOOKUP(9.99999999999999E+307,$Q$2:Q1528)+1,"")</f>
        <v>#REF!</v>
      </c>
      <c r="R1529" s="31">
        <f>IF(AND($B1529=R$1),LOOKUP(9.99999999999999E+307,$R$2:R1528)+1,"")</f>
        <v>1363</v>
      </c>
      <c r="S1529" s="31">
        <f>IF(AND($B1529=S$1),LOOKUP(9.99999999999999E+307,$S$2:S1528)+1,"")</f>
        <v>1363</v>
      </c>
      <c r="T1529" s="265"/>
      <c r="U1529" s="265"/>
      <c r="V1529" s="265"/>
      <c r="AA1529" s="254" t="str">
        <f t="shared" si="167"/>
        <v/>
      </c>
      <c r="AB1529" s="254" t="str">
        <f t="shared" si="168"/>
        <v/>
      </c>
      <c r="AC1529" s="255">
        <f t="shared" si="164"/>
        <v>0</v>
      </c>
      <c r="AD1529" s="255">
        <f t="shared" si="165"/>
        <v>3836</v>
      </c>
      <c r="AE1529" s="256" t="str">
        <f t="shared" si="169"/>
        <v/>
      </c>
      <c r="AF1529" s="252" t="str">
        <f t="shared" si="171"/>
        <v>-</v>
      </c>
    </row>
    <row r="1530" spans="1:32" ht="20.149999999999999" customHeight="1" x14ac:dyDescent="0.75">
      <c r="A1530" s="31">
        <v>1528</v>
      </c>
      <c r="B1530" s="237"/>
      <c r="C1530" s="257"/>
      <c r="D1530" s="257"/>
      <c r="E1530" s="262"/>
      <c r="F1530" s="262"/>
      <c r="G1530" s="253" t="str">
        <f t="shared" si="170"/>
        <v/>
      </c>
      <c r="H1530" s="31" t="str">
        <f>IF(AND(B1530=H$1),LOOKUP(9.99999999999999E+307,$H$2:H1529)+1,"")</f>
        <v/>
      </c>
      <c r="I1530" s="31" t="str">
        <f>IF(AND(B1530=I$1),LOOKUP(9.99999999999999E+307,$I$2:I1529)+1,"")</f>
        <v/>
      </c>
      <c r="J1530" s="31">
        <f>IF(AND(B1530=J$1),LOOKUP(9.99999999999999E+307,$J$2:J1529)+1,"")</f>
        <v>1364</v>
      </c>
      <c r="K1530" s="31">
        <f>IF(AND(B1530=K$1),LOOKUP(9.99999999999999E+307,$K$2:K1529)+1,"")</f>
        <v>1364</v>
      </c>
      <c r="L1530" s="31">
        <f>IF(AND(B1530=L$1),LOOKUP(9.99999999999999E+307,$L$2:L1529)+1,"")</f>
        <v>1364</v>
      </c>
      <c r="M1530" s="31">
        <f>IF(AND(B1530=M$1),LOOKUP(9.99999999999999E+307,$M$2:M1529)+1,"")</f>
        <v>1364</v>
      </c>
      <c r="N1530" s="31" t="e">
        <f>IF(AND(B1530=N$1),LOOKUP(9.99999999999999E+307,$N$2:N1529)+1,"")</f>
        <v>#REF!</v>
      </c>
      <c r="O1530" s="31" t="e">
        <f>IF(AND($B1530=O$1),LOOKUP(9.99999999999999E+307,$O$2:O1529)+1,"")</f>
        <v>#REF!</v>
      </c>
      <c r="P1530" s="31" t="e">
        <f>IF(AND($B1530=P$1),LOOKUP(9.99999999999999E+307,$P$2:P1529)+1,"")</f>
        <v>#REF!</v>
      </c>
      <c r="Q1530" s="31" t="e">
        <f>IF(AND($B1530=Q$1),LOOKUP(9.99999999999999E+307,$Q$2:Q1529)+1,"")</f>
        <v>#REF!</v>
      </c>
      <c r="R1530" s="31">
        <f>IF(AND($B1530=R$1),LOOKUP(9.99999999999999E+307,$R$2:R1529)+1,"")</f>
        <v>1364</v>
      </c>
      <c r="S1530" s="31">
        <f>IF(AND($B1530=S$1),LOOKUP(9.99999999999999E+307,$S$2:S1529)+1,"")</f>
        <v>1364</v>
      </c>
      <c r="T1530" s="265"/>
      <c r="U1530" s="265"/>
      <c r="V1530" s="265"/>
      <c r="AA1530" s="254" t="str">
        <f t="shared" si="167"/>
        <v/>
      </c>
      <c r="AB1530" s="254" t="str">
        <f t="shared" si="168"/>
        <v/>
      </c>
      <c r="AC1530" s="255">
        <f t="shared" si="164"/>
        <v>0</v>
      </c>
      <c r="AD1530" s="255">
        <f t="shared" si="165"/>
        <v>3836</v>
      </c>
      <c r="AE1530" s="256" t="str">
        <f t="shared" si="169"/>
        <v/>
      </c>
      <c r="AF1530" s="252" t="str">
        <f t="shared" si="171"/>
        <v>-</v>
      </c>
    </row>
    <row r="1531" spans="1:32" ht="20.149999999999999" customHeight="1" x14ac:dyDescent="0.75">
      <c r="A1531" s="31">
        <v>1529</v>
      </c>
      <c r="B1531" s="237"/>
      <c r="C1531" s="257"/>
      <c r="D1531" s="257"/>
      <c r="E1531" s="262"/>
      <c r="F1531" s="262"/>
      <c r="G1531" s="253" t="str">
        <f t="shared" si="170"/>
        <v/>
      </c>
      <c r="H1531" s="31" t="str">
        <f>IF(AND(B1531=H$1),LOOKUP(9.99999999999999E+307,$H$2:H1530)+1,"")</f>
        <v/>
      </c>
      <c r="I1531" s="31" t="str">
        <f>IF(AND(B1531=I$1),LOOKUP(9.99999999999999E+307,$I$2:I1530)+1,"")</f>
        <v/>
      </c>
      <c r="J1531" s="31">
        <f>IF(AND(B1531=J$1),LOOKUP(9.99999999999999E+307,$J$2:J1530)+1,"")</f>
        <v>1365</v>
      </c>
      <c r="K1531" s="31">
        <f>IF(AND(B1531=K$1),LOOKUP(9.99999999999999E+307,$K$2:K1530)+1,"")</f>
        <v>1365</v>
      </c>
      <c r="L1531" s="31">
        <f>IF(AND(B1531=L$1),LOOKUP(9.99999999999999E+307,$L$2:L1530)+1,"")</f>
        <v>1365</v>
      </c>
      <c r="M1531" s="31">
        <f>IF(AND(B1531=M$1),LOOKUP(9.99999999999999E+307,$M$2:M1530)+1,"")</f>
        <v>1365</v>
      </c>
      <c r="N1531" s="31" t="e">
        <f>IF(AND(B1531=N$1),LOOKUP(9.99999999999999E+307,$N$2:N1530)+1,"")</f>
        <v>#REF!</v>
      </c>
      <c r="O1531" s="31" t="e">
        <f>IF(AND($B1531=O$1),LOOKUP(9.99999999999999E+307,$O$2:O1530)+1,"")</f>
        <v>#REF!</v>
      </c>
      <c r="P1531" s="31" t="e">
        <f>IF(AND($B1531=P$1),LOOKUP(9.99999999999999E+307,$P$2:P1530)+1,"")</f>
        <v>#REF!</v>
      </c>
      <c r="Q1531" s="31" t="e">
        <f>IF(AND($B1531=Q$1),LOOKUP(9.99999999999999E+307,$Q$2:Q1530)+1,"")</f>
        <v>#REF!</v>
      </c>
      <c r="R1531" s="31">
        <f>IF(AND($B1531=R$1),LOOKUP(9.99999999999999E+307,$R$2:R1530)+1,"")</f>
        <v>1365</v>
      </c>
      <c r="S1531" s="31">
        <f>IF(AND($B1531=S$1),LOOKUP(9.99999999999999E+307,$S$2:S1530)+1,"")</f>
        <v>1365</v>
      </c>
      <c r="T1531" s="265"/>
      <c r="U1531" s="265"/>
      <c r="V1531" s="265"/>
      <c r="AA1531" s="254" t="str">
        <f t="shared" si="167"/>
        <v/>
      </c>
      <c r="AB1531" s="254" t="str">
        <f t="shared" si="168"/>
        <v/>
      </c>
      <c r="AC1531" s="255">
        <f t="shared" si="164"/>
        <v>0</v>
      </c>
      <c r="AD1531" s="255">
        <f t="shared" si="165"/>
        <v>3836</v>
      </c>
      <c r="AE1531" s="256" t="str">
        <f t="shared" si="169"/>
        <v/>
      </c>
      <c r="AF1531" s="252" t="str">
        <f t="shared" si="171"/>
        <v>-</v>
      </c>
    </row>
    <row r="1532" spans="1:32" ht="20.149999999999999" customHeight="1" x14ac:dyDescent="0.75">
      <c r="A1532" s="31">
        <v>1530</v>
      </c>
      <c r="B1532" s="237"/>
      <c r="C1532" s="257"/>
      <c r="D1532" s="257"/>
      <c r="E1532" s="262"/>
      <c r="F1532" s="262"/>
      <c r="G1532" s="253" t="str">
        <f t="shared" si="170"/>
        <v/>
      </c>
      <c r="H1532" s="31" t="str">
        <f>IF(AND(B1532=H$1),LOOKUP(9.99999999999999E+307,$H$2:H1531)+1,"")</f>
        <v/>
      </c>
      <c r="I1532" s="31" t="str">
        <f>IF(AND(B1532=I$1),LOOKUP(9.99999999999999E+307,$I$2:I1531)+1,"")</f>
        <v/>
      </c>
      <c r="J1532" s="31">
        <f>IF(AND(B1532=J$1),LOOKUP(9.99999999999999E+307,$J$2:J1531)+1,"")</f>
        <v>1366</v>
      </c>
      <c r="K1532" s="31">
        <f>IF(AND(B1532=K$1),LOOKUP(9.99999999999999E+307,$K$2:K1531)+1,"")</f>
        <v>1366</v>
      </c>
      <c r="L1532" s="31">
        <f>IF(AND(B1532=L$1),LOOKUP(9.99999999999999E+307,$L$2:L1531)+1,"")</f>
        <v>1366</v>
      </c>
      <c r="M1532" s="31">
        <f>IF(AND(B1532=M$1),LOOKUP(9.99999999999999E+307,$M$2:M1531)+1,"")</f>
        <v>1366</v>
      </c>
      <c r="N1532" s="31" t="e">
        <f>IF(AND(B1532=N$1),LOOKUP(9.99999999999999E+307,$N$2:N1531)+1,"")</f>
        <v>#REF!</v>
      </c>
      <c r="O1532" s="31" t="e">
        <f>IF(AND($B1532=O$1),LOOKUP(9.99999999999999E+307,$O$2:O1531)+1,"")</f>
        <v>#REF!</v>
      </c>
      <c r="P1532" s="31" t="e">
        <f>IF(AND($B1532=P$1),LOOKUP(9.99999999999999E+307,$P$2:P1531)+1,"")</f>
        <v>#REF!</v>
      </c>
      <c r="Q1532" s="31" t="e">
        <f>IF(AND($B1532=Q$1),LOOKUP(9.99999999999999E+307,$Q$2:Q1531)+1,"")</f>
        <v>#REF!</v>
      </c>
      <c r="R1532" s="31">
        <f>IF(AND($B1532=R$1),LOOKUP(9.99999999999999E+307,$R$2:R1531)+1,"")</f>
        <v>1366</v>
      </c>
      <c r="S1532" s="31">
        <f>IF(AND($B1532=S$1),LOOKUP(9.99999999999999E+307,$S$2:S1531)+1,"")</f>
        <v>1366</v>
      </c>
      <c r="T1532" s="265"/>
      <c r="U1532" s="265"/>
      <c r="V1532" s="265"/>
      <c r="AA1532" s="254" t="str">
        <f t="shared" si="167"/>
        <v/>
      </c>
      <c r="AB1532" s="254" t="str">
        <f t="shared" si="168"/>
        <v/>
      </c>
      <c r="AC1532" s="255">
        <f t="shared" si="164"/>
        <v>0</v>
      </c>
      <c r="AD1532" s="255">
        <f t="shared" si="165"/>
        <v>3836</v>
      </c>
      <c r="AE1532" s="256" t="str">
        <f t="shared" si="169"/>
        <v/>
      </c>
      <c r="AF1532" s="252" t="str">
        <f t="shared" si="171"/>
        <v>-</v>
      </c>
    </row>
    <row r="1533" spans="1:32" ht="20.149999999999999" customHeight="1" x14ac:dyDescent="0.75">
      <c r="A1533" s="31">
        <v>1531</v>
      </c>
      <c r="B1533" s="237"/>
      <c r="C1533" s="257"/>
      <c r="D1533" s="257"/>
      <c r="E1533" s="262"/>
      <c r="F1533" s="262"/>
      <c r="G1533" s="253" t="str">
        <f t="shared" si="170"/>
        <v/>
      </c>
      <c r="H1533" s="31" t="str">
        <f>IF(AND(B1533=H$1),LOOKUP(9.99999999999999E+307,$H$2:H1532)+1,"")</f>
        <v/>
      </c>
      <c r="I1533" s="31" t="str">
        <f>IF(AND(B1533=I$1),LOOKUP(9.99999999999999E+307,$I$2:I1532)+1,"")</f>
        <v/>
      </c>
      <c r="J1533" s="31">
        <f>IF(AND(B1533=J$1),LOOKUP(9.99999999999999E+307,$J$2:J1532)+1,"")</f>
        <v>1367</v>
      </c>
      <c r="K1533" s="31">
        <f>IF(AND(B1533=K$1),LOOKUP(9.99999999999999E+307,$K$2:K1532)+1,"")</f>
        <v>1367</v>
      </c>
      <c r="L1533" s="31">
        <f>IF(AND(B1533=L$1),LOOKUP(9.99999999999999E+307,$L$2:L1532)+1,"")</f>
        <v>1367</v>
      </c>
      <c r="M1533" s="31">
        <f>IF(AND(B1533=M$1),LOOKUP(9.99999999999999E+307,$M$2:M1532)+1,"")</f>
        <v>1367</v>
      </c>
      <c r="N1533" s="31" t="e">
        <f>IF(AND(B1533=N$1),LOOKUP(9.99999999999999E+307,$N$2:N1532)+1,"")</f>
        <v>#REF!</v>
      </c>
      <c r="O1533" s="31" t="e">
        <f>IF(AND($B1533=O$1),LOOKUP(9.99999999999999E+307,$O$2:O1532)+1,"")</f>
        <v>#REF!</v>
      </c>
      <c r="P1533" s="31" t="e">
        <f>IF(AND($B1533=P$1),LOOKUP(9.99999999999999E+307,$P$2:P1532)+1,"")</f>
        <v>#REF!</v>
      </c>
      <c r="Q1533" s="31" t="e">
        <f>IF(AND($B1533=Q$1),LOOKUP(9.99999999999999E+307,$Q$2:Q1532)+1,"")</f>
        <v>#REF!</v>
      </c>
      <c r="R1533" s="31">
        <f>IF(AND($B1533=R$1),LOOKUP(9.99999999999999E+307,$R$2:R1532)+1,"")</f>
        <v>1367</v>
      </c>
      <c r="S1533" s="31">
        <f>IF(AND($B1533=S$1),LOOKUP(9.99999999999999E+307,$S$2:S1532)+1,"")</f>
        <v>1367</v>
      </c>
      <c r="T1533" s="265"/>
      <c r="U1533" s="265"/>
      <c r="V1533" s="265"/>
      <c r="AA1533" s="254" t="str">
        <f t="shared" si="167"/>
        <v/>
      </c>
      <c r="AB1533" s="254" t="str">
        <f t="shared" si="168"/>
        <v/>
      </c>
      <c r="AC1533" s="255">
        <f t="shared" si="164"/>
        <v>0</v>
      </c>
      <c r="AD1533" s="255">
        <f t="shared" si="165"/>
        <v>3836</v>
      </c>
      <c r="AE1533" s="256" t="str">
        <f t="shared" si="169"/>
        <v/>
      </c>
      <c r="AF1533" s="252" t="str">
        <f t="shared" si="171"/>
        <v>-</v>
      </c>
    </row>
    <row r="1534" spans="1:32" ht="20.149999999999999" customHeight="1" x14ac:dyDescent="0.75">
      <c r="A1534" s="31">
        <v>1532</v>
      </c>
      <c r="B1534" s="237"/>
      <c r="C1534" s="257"/>
      <c r="D1534" s="257"/>
      <c r="E1534" s="262"/>
      <c r="F1534" s="262"/>
      <c r="G1534" s="253" t="str">
        <f t="shared" si="170"/>
        <v/>
      </c>
      <c r="H1534" s="31" t="str">
        <f>IF(AND(B1534=H$1),LOOKUP(9.99999999999999E+307,$H$2:H1533)+1,"")</f>
        <v/>
      </c>
      <c r="I1534" s="31" t="str">
        <f>IF(AND(B1534=I$1),LOOKUP(9.99999999999999E+307,$I$2:I1533)+1,"")</f>
        <v/>
      </c>
      <c r="J1534" s="31">
        <f>IF(AND(B1534=J$1),LOOKUP(9.99999999999999E+307,$J$2:J1533)+1,"")</f>
        <v>1368</v>
      </c>
      <c r="K1534" s="31">
        <f>IF(AND(B1534=K$1),LOOKUP(9.99999999999999E+307,$K$2:K1533)+1,"")</f>
        <v>1368</v>
      </c>
      <c r="L1534" s="31">
        <f>IF(AND(B1534=L$1),LOOKUP(9.99999999999999E+307,$L$2:L1533)+1,"")</f>
        <v>1368</v>
      </c>
      <c r="M1534" s="31">
        <f>IF(AND(B1534=M$1),LOOKUP(9.99999999999999E+307,$M$2:M1533)+1,"")</f>
        <v>1368</v>
      </c>
      <c r="N1534" s="31" t="e">
        <f>IF(AND(B1534=N$1),LOOKUP(9.99999999999999E+307,$N$2:N1533)+1,"")</f>
        <v>#REF!</v>
      </c>
      <c r="O1534" s="31" t="e">
        <f>IF(AND($B1534=O$1),LOOKUP(9.99999999999999E+307,$O$2:O1533)+1,"")</f>
        <v>#REF!</v>
      </c>
      <c r="P1534" s="31" t="e">
        <f>IF(AND($B1534=P$1),LOOKUP(9.99999999999999E+307,$P$2:P1533)+1,"")</f>
        <v>#REF!</v>
      </c>
      <c r="Q1534" s="31" t="e">
        <f>IF(AND($B1534=Q$1),LOOKUP(9.99999999999999E+307,$Q$2:Q1533)+1,"")</f>
        <v>#REF!</v>
      </c>
      <c r="R1534" s="31">
        <f>IF(AND($B1534=R$1),LOOKUP(9.99999999999999E+307,$R$2:R1533)+1,"")</f>
        <v>1368</v>
      </c>
      <c r="S1534" s="31">
        <f>IF(AND($B1534=S$1),LOOKUP(9.99999999999999E+307,$S$2:S1533)+1,"")</f>
        <v>1368</v>
      </c>
      <c r="T1534" s="265"/>
      <c r="U1534" s="265"/>
      <c r="V1534" s="265"/>
      <c r="AA1534" s="254" t="str">
        <f t="shared" si="167"/>
        <v/>
      </c>
      <c r="AB1534" s="254" t="str">
        <f t="shared" si="168"/>
        <v/>
      </c>
      <c r="AC1534" s="255">
        <f t="shared" si="164"/>
        <v>0</v>
      </c>
      <c r="AD1534" s="255">
        <f t="shared" si="165"/>
        <v>3836</v>
      </c>
      <c r="AE1534" s="256" t="str">
        <f t="shared" si="169"/>
        <v/>
      </c>
      <c r="AF1534" s="252" t="str">
        <f t="shared" si="171"/>
        <v>-</v>
      </c>
    </row>
    <row r="1535" spans="1:32" ht="20.149999999999999" customHeight="1" x14ac:dyDescent="0.75">
      <c r="A1535" s="31">
        <v>1533</v>
      </c>
      <c r="B1535" s="237"/>
      <c r="C1535" s="257"/>
      <c r="D1535" s="257"/>
      <c r="E1535" s="262"/>
      <c r="F1535" s="262"/>
      <c r="G1535" s="253" t="str">
        <f t="shared" si="170"/>
        <v/>
      </c>
      <c r="H1535" s="31" t="str">
        <f>IF(AND(B1535=H$1),LOOKUP(9.99999999999999E+307,$H$2:H1534)+1,"")</f>
        <v/>
      </c>
      <c r="I1535" s="31" t="str">
        <f>IF(AND(B1535=I$1),LOOKUP(9.99999999999999E+307,$I$2:I1534)+1,"")</f>
        <v/>
      </c>
      <c r="J1535" s="31">
        <f>IF(AND(B1535=J$1),LOOKUP(9.99999999999999E+307,$J$2:J1534)+1,"")</f>
        <v>1369</v>
      </c>
      <c r="K1535" s="31">
        <f>IF(AND(B1535=K$1),LOOKUP(9.99999999999999E+307,$K$2:K1534)+1,"")</f>
        <v>1369</v>
      </c>
      <c r="L1535" s="31">
        <f>IF(AND(B1535=L$1),LOOKUP(9.99999999999999E+307,$L$2:L1534)+1,"")</f>
        <v>1369</v>
      </c>
      <c r="M1535" s="31">
        <f>IF(AND(B1535=M$1),LOOKUP(9.99999999999999E+307,$M$2:M1534)+1,"")</f>
        <v>1369</v>
      </c>
      <c r="N1535" s="31" t="e">
        <f>IF(AND(B1535=N$1),LOOKUP(9.99999999999999E+307,$N$2:N1534)+1,"")</f>
        <v>#REF!</v>
      </c>
      <c r="O1535" s="31" t="e">
        <f>IF(AND($B1535=O$1),LOOKUP(9.99999999999999E+307,$O$2:O1534)+1,"")</f>
        <v>#REF!</v>
      </c>
      <c r="P1535" s="31" t="e">
        <f>IF(AND($B1535=P$1),LOOKUP(9.99999999999999E+307,$P$2:P1534)+1,"")</f>
        <v>#REF!</v>
      </c>
      <c r="Q1535" s="31" t="e">
        <f>IF(AND($B1535=Q$1),LOOKUP(9.99999999999999E+307,$Q$2:Q1534)+1,"")</f>
        <v>#REF!</v>
      </c>
      <c r="R1535" s="31">
        <f>IF(AND($B1535=R$1),LOOKUP(9.99999999999999E+307,$R$2:R1534)+1,"")</f>
        <v>1369</v>
      </c>
      <c r="S1535" s="31">
        <f>IF(AND($B1535=S$1),LOOKUP(9.99999999999999E+307,$S$2:S1534)+1,"")</f>
        <v>1369</v>
      </c>
      <c r="T1535" s="265"/>
      <c r="U1535" s="265"/>
      <c r="V1535" s="265"/>
      <c r="AA1535" s="254" t="str">
        <f t="shared" si="167"/>
        <v/>
      </c>
      <c r="AB1535" s="254" t="str">
        <f t="shared" si="168"/>
        <v/>
      </c>
      <c r="AC1535" s="255">
        <f t="shared" si="164"/>
        <v>0</v>
      </c>
      <c r="AD1535" s="255">
        <f t="shared" si="165"/>
        <v>3836</v>
      </c>
      <c r="AE1535" s="256" t="str">
        <f t="shared" si="169"/>
        <v/>
      </c>
      <c r="AF1535" s="252" t="str">
        <f t="shared" si="171"/>
        <v>-</v>
      </c>
    </row>
    <row r="1536" spans="1:32" ht="20.149999999999999" customHeight="1" x14ac:dyDescent="0.75">
      <c r="A1536" s="31">
        <v>1534</v>
      </c>
      <c r="B1536" s="237"/>
      <c r="C1536" s="257"/>
      <c r="D1536" s="257"/>
      <c r="E1536" s="262"/>
      <c r="F1536" s="262"/>
      <c r="G1536" s="253" t="str">
        <f t="shared" si="170"/>
        <v/>
      </c>
      <c r="H1536" s="31" t="str">
        <f>IF(AND(B1536=H$1),LOOKUP(9.99999999999999E+307,$H$2:H1535)+1,"")</f>
        <v/>
      </c>
      <c r="I1536" s="31" t="str">
        <f>IF(AND(B1536=I$1),LOOKUP(9.99999999999999E+307,$I$2:I1535)+1,"")</f>
        <v/>
      </c>
      <c r="J1536" s="31">
        <f>IF(AND(B1536=J$1),LOOKUP(9.99999999999999E+307,$J$2:J1535)+1,"")</f>
        <v>1370</v>
      </c>
      <c r="K1536" s="31">
        <f>IF(AND(B1536=K$1),LOOKUP(9.99999999999999E+307,$K$2:K1535)+1,"")</f>
        <v>1370</v>
      </c>
      <c r="L1536" s="31">
        <f>IF(AND(B1536=L$1),LOOKUP(9.99999999999999E+307,$L$2:L1535)+1,"")</f>
        <v>1370</v>
      </c>
      <c r="M1536" s="31">
        <f>IF(AND(B1536=M$1),LOOKUP(9.99999999999999E+307,$M$2:M1535)+1,"")</f>
        <v>1370</v>
      </c>
      <c r="N1536" s="31" t="e">
        <f>IF(AND(B1536=N$1),LOOKUP(9.99999999999999E+307,$N$2:N1535)+1,"")</f>
        <v>#REF!</v>
      </c>
      <c r="O1536" s="31" t="e">
        <f>IF(AND($B1536=O$1),LOOKUP(9.99999999999999E+307,$O$2:O1535)+1,"")</f>
        <v>#REF!</v>
      </c>
      <c r="P1536" s="31" t="e">
        <f>IF(AND($B1536=P$1),LOOKUP(9.99999999999999E+307,$P$2:P1535)+1,"")</f>
        <v>#REF!</v>
      </c>
      <c r="Q1536" s="31" t="e">
        <f>IF(AND($B1536=Q$1),LOOKUP(9.99999999999999E+307,$Q$2:Q1535)+1,"")</f>
        <v>#REF!</v>
      </c>
      <c r="R1536" s="31">
        <f>IF(AND($B1536=R$1),LOOKUP(9.99999999999999E+307,$R$2:R1535)+1,"")</f>
        <v>1370</v>
      </c>
      <c r="S1536" s="31">
        <f>IF(AND($B1536=S$1),LOOKUP(9.99999999999999E+307,$S$2:S1535)+1,"")</f>
        <v>1370</v>
      </c>
      <c r="T1536" s="265"/>
      <c r="U1536" s="265"/>
      <c r="V1536" s="265"/>
      <c r="AA1536" s="254" t="str">
        <f t="shared" si="167"/>
        <v/>
      </c>
      <c r="AB1536" s="254" t="str">
        <f t="shared" si="168"/>
        <v/>
      </c>
      <c r="AC1536" s="255">
        <f t="shared" si="164"/>
        <v>0</v>
      </c>
      <c r="AD1536" s="255">
        <f t="shared" si="165"/>
        <v>3836</v>
      </c>
      <c r="AE1536" s="256" t="str">
        <f t="shared" si="169"/>
        <v/>
      </c>
      <c r="AF1536" s="252" t="str">
        <f t="shared" si="171"/>
        <v>-</v>
      </c>
    </row>
    <row r="1537" spans="1:32" ht="20.149999999999999" customHeight="1" x14ac:dyDescent="0.75">
      <c r="A1537" s="31">
        <v>1535</v>
      </c>
      <c r="B1537" s="237"/>
      <c r="C1537" s="257"/>
      <c r="D1537" s="257"/>
      <c r="E1537" s="262"/>
      <c r="F1537" s="262"/>
      <c r="G1537" s="253" t="str">
        <f t="shared" si="170"/>
        <v/>
      </c>
      <c r="H1537" s="31" t="str">
        <f>IF(AND(B1537=H$1),LOOKUP(9.99999999999999E+307,$H$2:H1536)+1,"")</f>
        <v/>
      </c>
      <c r="I1537" s="31" t="str">
        <f>IF(AND(B1537=I$1),LOOKUP(9.99999999999999E+307,$I$2:I1536)+1,"")</f>
        <v/>
      </c>
      <c r="J1537" s="31">
        <f>IF(AND(B1537=J$1),LOOKUP(9.99999999999999E+307,$J$2:J1536)+1,"")</f>
        <v>1371</v>
      </c>
      <c r="K1537" s="31">
        <f>IF(AND(B1537=K$1),LOOKUP(9.99999999999999E+307,$K$2:K1536)+1,"")</f>
        <v>1371</v>
      </c>
      <c r="L1537" s="31">
        <f>IF(AND(B1537=L$1),LOOKUP(9.99999999999999E+307,$L$2:L1536)+1,"")</f>
        <v>1371</v>
      </c>
      <c r="M1537" s="31">
        <f>IF(AND(B1537=M$1),LOOKUP(9.99999999999999E+307,$M$2:M1536)+1,"")</f>
        <v>1371</v>
      </c>
      <c r="N1537" s="31" t="e">
        <f>IF(AND(B1537=N$1),LOOKUP(9.99999999999999E+307,$N$2:N1536)+1,"")</f>
        <v>#REF!</v>
      </c>
      <c r="O1537" s="31" t="e">
        <f>IF(AND($B1537=O$1),LOOKUP(9.99999999999999E+307,$O$2:O1536)+1,"")</f>
        <v>#REF!</v>
      </c>
      <c r="P1537" s="31" t="e">
        <f>IF(AND($B1537=P$1),LOOKUP(9.99999999999999E+307,$P$2:P1536)+1,"")</f>
        <v>#REF!</v>
      </c>
      <c r="Q1537" s="31" t="e">
        <f>IF(AND($B1537=Q$1),LOOKUP(9.99999999999999E+307,$Q$2:Q1536)+1,"")</f>
        <v>#REF!</v>
      </c>
      <c r="R1537" s="31">
        <f>IF(AND($B1537=R$1),LOOKUP(9.99999999999999E+307,$R$2:R1536)+1,"")</f>
        <v>1371</v>
      </c>
      <c r="S1537" s="31">
        <f>IF(AND($B1537=S$1),LOOKUP(9.99999999999999E+307,$S$2:S1536)+1,"")</f>
        <v>1371</v>
      </c>
      <c r="T1537" s="265"/>
      <c r="U1537" s="265"/>
      <c r="V1537" s="265"/>
      <c r="AA1537" s="254" t="str">
        <f t="shared" si="167"/>
        <v/>
      </c>
      <c r="AB1537" s="254" t="str">
        <f t="shared" si="168"/>
        <v/>
      </c>
      <c r="AC1537" s="255">
        <f t="shared" si="164"/>
        <v>0</v>
      </c>
      <c r="AD1537" s="255">
        <f t="shared" si="165"/>
        <v>3836</v>
      </c>
      <c r="AE1537" s="256" t="str">
        <f t="shared" si="169"/>
        <v/>
      </c>
      <c r="AF1537" s="252" t="str">
        <f t="shared" si="171"/>
        <v>-</v>
      </c>
    </row>
    <row r="1538" spans="1:32" ht="20.149999999999999" customHeight="1" x14ac:dyDescent="0.75">
      <c r="A1538" s="31">
        <v>1536</v>
      </c>
      <c r="B1538" s="237"/>
      <c r="C1538" s="257"/>
      <c r="D1538" s="257"/>
      <c r="E1538" s="262"/>
      <c r="F1538" s="262"/>
      <c r="G1538" s="253" t="str">
        <f t="shared" si="170"/>
        <v/>
      </c>
      <c r="H1538" s="31" t="str">
        <f>IF(AND(B1538=H$1),LOOKUP(9.99999999999999E+307,$H$2:H1537)+1,"")</f>
        <v/>
      </c>
      <c r="I1538" s="31" t="str">
        <f>IF(AND(B1538=I$1),LOOKUP(9.99999999999999E+307,$I$2:I1537)+1,"")</f>
        <v/>
      </c>
      <c r="J1538" s="31">
        <f>IF(AND(B1538=J$1),LOOKUP(9.99999999999999E+307,$J$2:J1537)+1,"")</f>
        <v>1372</v>
      </c>
      <c r="K1538" s="31">
        <f>IF(AND(B1538=K$1),LOOKUP(9.99999999999999E+307,$K$2:K1537)+1,"")</f>
        <v>1372</v>
      </c>
      <c r="L1538" s="31">
        <f>IF(AND(B1538=L$1),LOOKUP(9.99999999999999E+307,$L$2:L1537)+1,"")</f>
        <v>1372</v>
      </c>
      <c r="M1538" s="31">
        <f>IF(AND(B1538=M$1),LOOKUP(9.99999999999999E+307,$M$2:M1537)+1,"")</f>
        <v>1372</v>
      </c>
      <c r="N1538" s="31" t="e">
        <f>IF(AND(B1538=N$1),LOOKUP(9.99999999999999E+307,$N$2:N1537)+1,"")</f>
        <v>#REF!</v>
      </c>
      <c r="O1538" s="31" t="e">
        <f>IF(AND($B1538=O$1),LOOKUP(9.99999999999999E+307,$O$2:O1537)+1,"")</f>
        <v>#REF!</v>
      </c>
      <c r="P1538" s="31" t="e">
        <f>IF(AND($B1538=P$1),LOOKUP(9.99999999999999E+307,$P$2:P1537)+1,"")</f>
        <v>#REF!</v>
      </c>
      <c r="Q1538" s="31" t="e">
        <f>IF(AND($B1538=Q$1),LOOKUP(9.99999999999999E+307,$Q$2:Q1537)+1,"")</f>
        <v>#REF!</v>
      </c>
      <c r="R1538" s="31">
        <f>IF(AND($B1538=R$1),LOOKUP(9.99999999999999E+307,$R$2:R1537)+1,"")</f>
        <v>1372</v>
      </c>
      <c r="S1538" s="31">
        <f>IF(AND($B1538=S$1),LOOKUP(9.99999999999999E+307,$S$2:S1537)+1,"")</f>
        <v>1372</v>
      </c>
      <c r="T1538" s="265"/>
      <c r="U1538" s="265"/>
      <c r="V1538" s="265"/>
      <c r="AA1538" s="254" t="str">
        <f t="shared" si="167"/>
        <v/>
      </c>
      <c r="AB1538" s="254" t="str">
        <f t="shared" si="168"/>
        <v/>
      </c>
      <c r="AC1538" s="255">
        <f t="shared" si="164"/>
        <v>0</v>
      </c>
      <c r="AD1538" s="255">
        <f t="shared" si="165"/>
        <v>3836</v>
      </c>
      <c r="AE1538" s="256" t="str">
        <f t="shared" si="169"/>
        <v/>
      </c>
      <c r="AF1538" s="252" t="str">
        <f t="shared" si="171"/>
        <v>-</v>
      </c>
    </row>
    <row r="1539" spans="1:32" ht="20.149999999999999" customHeight="1" x14ac:dyDescent="0.75">
      <c r="A1539" s="31">
        <v>1537</v>
      </c>
      <c r="B1539" s="237"/>
      <c r="C1539" s="257"/>
      <c r="D1539" s="257"/>
      <c r="E1539" s="262"/>
      <c r="F1539" s="262"/>
      <c r="G1539" s="253" t="str">
        <f t="shared" si="170"/>
        <v/>
      </c>
      <c r="H1539" s="31" t="str">
        <f>IF(AND(B1539=H$1),LOOKUP(9.99999999999999E+307,$H$2:H1538)+1,"")</f>
        <v/>
      </c>
      <c r="I1539" s="31" t="str">
        <f>IF(AND(B1539=I$1),LOOKUP(9.99999999999999E+307,$I$2:I1538)+1,"")</f>
        <v/>
      </c>
      <c r="J1539" s="31">
        <f>IF(AND(B1539=J$1),LOOKUP(9.99999999999999E+307,$J$2:J1538)+1,"")</f>
        <v>1373</v>
      </c>
      <c r="K1539" s="31">
        <f>IF(AND(B1539=K$1),LOOKUP(9.99999999999999E+307,$K$2:K1538)+1,"")</f>
        <v>1373</v>
      </c>
      <c r="L1539" s="31">
        <f>IF(AND(B1539=L$1),LOOKUP(9.99999999999999E+307,$L$2:L1538)+1,"")</f>
        <v>1373</v>
      </c>
      <c r="M1539" s="31">
        <f>IF(AND(B1539=M$1),LOOKUP(9.99999999999999E+307,$M$2:M1538)+1,"")</f>
        <v>1373</v>
      </c>
      <c r="N1539" s="31" t="e">
        <f>IF(AND(B1539=N$1),LOOKUP(9.99999999999999E+307,$N$2:N1538)+1,"")</f>
        <v>#REF!</v>
      </c>
      <c r="O1539" s="31" t="e">
        <f>IF(AND($B1539=O$1),LOOKUP(9.99999999999999E+307,$O$2:O1538)+1,"")</f>
        <v>#REF!</v>
      </c>
      <c r="P1539" s="31" t="e">
        <f>IF(AND($B1539=P$1),LOOKUP(9.99999999999999E+307,$P$2:P1538)+1,"")</f>
        <v>#REF!</v>
      </c>
      <c r="Q1539" s="31" t="e">
        <f>IF(AND($B1539=Q$1),LOOKUP(9.99999999999999E+307,$Q$2:Q1538)+1,"")</f>
        <v>#REF!</v>
      </c>
      <c r="R1539" s="31">
        <f>IF(AND($B1539=R$1),LOOKUP(9.99999999999999E+307,$R$2:R1538)+1,"")</f>
        <v>1373</v>
      </c>
      <c r="S1539" s="31">
        <f>IF(AND($B1539=S$1),LOOKUP(9.99999999999999E+307,$S$2:S1538)+1,"")</f>
        <v>1373</v>
      </c>
      <c r="T1539" s="265"/>
      <c r="U1539" s="265"/>
      <c r="V1539" s="265"/>
      <c r="AA1539" s="254" t="str">
        <f t="shared" si="167"/>
        <v/>
      </c>
      <c r="AB1539" s="254" t="str">
        <f t="shared" si="168"/>
        <v/>
      </c>
      <c r="AC1539" s="255">
        <f t="shared" ref="AC1539:AC1602" si="172">COUNTIF($C$3:$C$4002,C1539)</f>
        <v>0</v>
      </c>
      <c r="AD1539" s="255">
        <f t="shared" ref="AD1539:AD1602" si="173">SUMPRODUCT(--(E1539&amp;F1539=$E$3:$E$4002&amp;$F$3:$F$4002))</f>
        <v>3836</v>
      </c>
      <c r="AE1539" s="256" t="str">
        <f t="shared" si="169"/>
        <v/>
      </c>
      <c r="AF1539" s="252" t="str">
        <f t="shared" si="171"/>
        <v>-</v>
      </c>
    </row>
    <row r="1540" spans="1:32" ht="20.149999999999999" customHeight="1" x14ac:dyDescent="0.75">
      <c r="A1540" s="31">
        <v>1538</v>
      </c>
      <c r="B1540" s="237"/>
      <c r="C1540" s="257"/>
      <c r="D1540" s="257"/>
      <c r="E1540" s="262"/>
      <c r="F1540" s="262"/>
      <c r="G1540" s="253" t="str">
        <f t="shared" si="170"/>
        <v/>
      </c>
      <c r="H1540" s="31" t="str">
        <f>IF(AND(B1540=H$1),LOOKUP(9.99999999999999E+307,$H$2:H1539)+1,"")</f>
        <v/>
      </c>
      <c r="I1540" s="31" t="str">
        <f>IF(AND(B1540=I$1),LOOKUP(9.99999999999999E+307,$I$2:I1539)+1,"")</f>
        <v/>
      </c>
      <c r="J1540" s="31">
        <f>IF(AND(B1540=J$1),LOOKUP(9.99999999999999E+307,$J$2:J1539)+1,"")</f>
        <v>1374</v>
      </c>
      <c r="K1540" s="31">
        <f>IF(AND(B1540=K$1),LOOKUP(9.99999999999999E+307,$K$2:K1539)+1,"")</f>
        <v>1374</v>
      </c>
      <c r="L1540" s="31">
        <f>IF(AND(B1540=L$1),LOOKUP(9.99999999999999E+307,$L$2:L1539)+1,"")</f>
        <v>1374</v>
      </c>
      <c r="M1540" s="31">
        <f>IF(AND(B1540=M$1),LOOKUP(9.99999999999999E+307,$M$2:M1539)+1,"")</f>
        <v>1374</v>
      </c>
      <c r="N1540" s="31" t="e">
        <f>IF(AND(B1540=N$1),LOOKUP(9.99999999999999E+307,$N$2:N1539)+1,"")</f>
        <v>#REF!</v>
      </c>
      <c r="O1540" s="31" t="e">
        <f>IF(AND($B1540=O$1),LOOKUP(9.99999999999999E+307,$O$2:O1539)+1,"")</f>
        <v>#REF!</v>
      </c>
      <c r="P1540" s="31" t="e">
        <f>IF(AND($B1540=P$1),LOOKUP(9.99999999999999E+307,$P$2:P1539)+1,"")</f>
        <v>#REF!</v>
      </c>
      <c r="Q1540" s="31" t="e">
        <f>IF(AND($B1540=Q$1),LOOKUP(9.99999999999999E+307,$Q$2:Q1539)+1,"")</f>
        <v>#REF!</v>
      </c>
      <c r="R1540" s="31">
        <f>IF(AND($B1540=R$1),LOOKUP(9.99999999999999E+307,$R$2:R1539)+1,"")</f>
        <v>1374</v>
      </c>
      <c r="S1540" s="31">
        <f>IF(AND($B1540=S$1),LOOKUP(9.99999999999999E+307,$S$2:S1539)+1,"")</f>
        <v>1374</v>
      </c>
      <c r="T1540" s="265"/>
      <c r="U1540" s="265"/>
      <c r="V1540" s="265"/>
      <c r="AA1540" s="254" t="str">
        <f t="shared" ref="AA1540:AA1603" si="174">IF(AD1540=2,"นักเรียนซ้ำ","")</f>
        <v/>
      </c>
      <c r="AB1540" s="254" t="str">
        <f t="shared" ref="AB1540:AB1603" si="175">IF(AC1540=2,"เลขประจำตัวซ้ำ","")</f>
        <v/>
      </c>
      <c r="AC1540" s="255">
        <f t="shared" si="172"/>
        <v>0</v>
      </c>
      <c r="AD1540" s="255">
        <f t="shared" si="173"/>
        <v>3836</v>
      </c>
      <c r="AE1540" s="256" t="str">
        <f t="shared" ref="AE1540:AE1603" si="176">IF(D1540="เด็กชาย",1,IF(D1540="นาย",1,IF(D1540="เด็กหญิง",2,IF(D1540="นางสาว",2,IF(D1540="ด.ช.",1,IF(D1540="ด.ญ.",2,IF(D1540="น.ส.",2,"")))))))</f>
        <v/>
      </c>
      <c r="AF1540" s="252" t="str">
        <f t="shared" si="171"/>
        <v>-</v>
      </c>
    </row>
    <row r="1541" spans="1:32" ht="20.149999999999999" customHeight="1" x14ac:dyDescent="0.75">
      <c r="A1541" s="31">
        <v>1539</v>
      </c>
      <c r="B1541" s="237"/>
      <c r="C1541" s="257"/>
      <c r="D1541" s="257"/>
      <c r="E1541" s="262"/>
      <c r="F1541" s="262"/>
      <c r="G1541" s="253" t="str">
        <f t="shared" si="170"/>
        <v/>
      </c>
      <c r="H1541" s="31" t="str">
        <f>IF(AND(B1541=H$1),LOOKUP(9.99999999999999E+307,$H$2:H1540)+1,"")</f>
        <v/>
      </c>
      <c r="I1541" s="31" t="str">
        <f>IF(AND(B1541=I$1),LOOKUP(9.99999999999999E+307,$I$2:I1540)+1,"")</f>
        <v/>
      </c>
      <c r="J1541" s="31">
        <f>IF(AND(B1541=J$1),LOOKUP(9.99999999999999E+307,$J$2:J1540)+1,"")</f>
        <v>1375</v>
      </c>
      <c r="K1541" s="31">
        <f>IF(AND(B1541=K$1),LOOKUP(9.99999999999999E+307,$K$2:K1540)+1,"")</f>
        <v>1375</v>
      </c>
      <c r="L1541" s="31">
        <f>IF(AND(B1541=L$1),LOOKUP(9.99999999999999E+307,$L$2:L1540)+1,"")</f>
        <v>1375</v>
      </c>
      <c r="M1541" s="31">
        <f>IF(AND(B1541=M$1),LOOKUP(9.99999999999999E+307,$M$2:M1540)+1,"")</f>
        <v>1375</v>
      </c>
      <c r="N1541" s="31" t="e">
        <f>IF(AND(B1541=N$1),LOOKUP(9.99999999999999E+307,$N$2:N1540)+1,"")</f>
        <v>#REF!</v>
      </c>
      <c r="O1541" s="31" t="e">
        <f>IF(AND($B1541=O$1),LOOKUP(9.99999999999999E+307,$O$2:O1540)+1,"")</f>
        <v>#REF!</v>
      </c>
      <c r="P1541" s="31" t="e">
        <f>IF(AND($B1541=P$1),LOOKUP(9.99999999999999E+307,$P$2:P1540)+1,"")</f>
        <v>#REF!</v>
      </c>
      <c r="Q1541" s="31" t="e">
        <f>IF(AND($B1541=Q$1),LOOKUP(9.99999999999999E+307,$Q$2:Q1540)+1,"")</f>
        <v>#REF!</v>
      </c>
      <c r="R1541" s="31">
        <f>IF(AND($B1541=R$1),LOOKUP(9.99999999999999E+307,$R$2:R1540)+1,"")</f>
        <v>1375</v>
      </c>
      <c r="S1541" s="31">
        <f>IF(AND($B1541=S$1),LOOKUP(9.99999999999999E+307,$S$2:S1540)+1,"")</f>
        <v>1375</v>
      </c>
      <c r="T1541" s="265"/>
      <c r="U1541" s="265"/>
      <c r="V1541" s="265"/>
      <c r="AA1541" s="254" t="str">
        <f t="shared" si="174"/>
        <v/>
      </c>
      <c r="AB1541" s="254" t="str">
        <f t="shared" si="175"/>
        <v/>
      </c>
      <c r="AC1541" s="255">
        <f t="shared" si="172"/>
        <v>0</v>
      </c>
      <c r="AD1541" s="255">
        <f t="shared" si="173"/>
        <v>3836</v>
      </c>
      <c r="AE1541" s="256" t="str">
        <f t="shared" si="176"/>
        <v/>
      </c>
      <c r="AF1541" s="252" t="str">
        <f t="shared" si="171"/>
        <v>-</v>
      </c>
    </row>
    <row r="1542" spans="1:32" ht="20.149999999999999" customHeight="1" x14ac:dyDescent="0.75">
      <c r="A1542" s="31">
        <v>1540</v>
      </c>
      <c r="B1542" s="237"/>
      <c r="C1542" s="257"/>
      <c r="D1542" s="257"/>
      <c r="E1542" s="262"/>
      <c r="F1542" s="262"/>
      <c r="G1542" s="253" t="str">
        <f t="shared" si="170"/>
        <v/>
      </c>
      <c r="H1542" s="31" t="str">
        <f>IF(AND(B1542=H$1),LOOKUP(9.99999999999999E+307,$H$2:H1541)+1,"")</f>
        <v/>
      </c>
      <c r="I1542" s="31" t="str">
        <f>IF(AND(B1542=I$1),LOOKUP(9.99999999999999E+307,$I$2:I1541)+1,"")</f>
        <v/>
      </c>
      <c r="J1542" s="31">
        <f>IF(AND(B1542=J$1),LOOKUP(9.99999999999999E+307,$J$2:J1541)+1,"")</f>
        <v>1376</v>
      </c>
      <c r="K1542" s="31">
        <f>IF(AND(B1542=K$1),LOOKUP(9.99999999999999E+307,$K$2:K1541)+1,"")</f>
        <v>1376</v>
      </c>
      <c r="L1542" s="31">
        <f>IF(AND(B1542=L$1),LOOKUP(9.99999999999999E+307,$L$2:L1541)+1,"")</f>
        <v>1376</v>
      </c>
      <c r="M1542" s="31">
        <f>IF(AND(B1542=M$1),LOOKUP(9.99999999999999E+307,$M$2:M1541)+1,"")</f>
        <v>1376</v>
      </c>
      <c r="N1542" s="31" t="e">
        <f>IF(AND(B1542=N$1),LOOKUP(9.99999999999999E+307,$N$2:N1541)+1,"")</f>
        <v>#REF!</v>
      </c>
      <c r="O1542" s="31" t="e">
        <f>IF(AND($B1542=O$1),LOOKUP(9.99999999999999E+307,$O$2:O1541)+1,"")</f>
        <v>#REF!</v>
      </c>
      <c r="P1542" s="31" t="e">
        <f>IF(AND($B1542=P$1),LOOKUP(9.99999999999999E+307,$P$2:P1541)+1,"")</f>
        <v>#REF!</v>
      </c>
      <c r="Q1542" s="31" t="e">
        <f>IF(AND($B1542=Q$1),LOOKUP(9.99999999999999E+307,$Q$2:Q1541)+1,"")</f>
        <v>#REF!</v>
      </c>
      <c r="R1542" s="31">
        <f>IF(AND($B1542=R$1),LOOKUP(9.99999999999999E+307,$R$2:R1541)+1,"")</f>
        <v>1376</v>
      </c>
      <c r="S1542" s="31">
        <f>IF(AND($B1542=S$1),LOOKUP(9.99999999999999E+307,$S$2:S1541)+1,"")</f>
        <v>1376</v>
      </c>
      <c r="T1542" s="265"/>
      <c r="U1542" s="265"/>
      <c r="V1542" s="265"/>
      <c r="AA1542" s="254" t="str">
        <f t="shared" si="174"/>
        <v/>
      </c>
      <c r="AB1542" s="254" t="str">
        <f t="shared" si="175"/>
        <v/>
      </c>
      <c r="AC1542" s="255">
        <f t="shared" si="172"/>
        <v>0</v>
      </c>
      <c r="AD1542" s="255">
        <f t="shared" si="173"/>
        <v>3836</v>
      </c>
      <c r="AE1542" s="256" t="str">
        <f t="shared" si="176"/>
        <v/>
      </c>
      <c r="AF1542" s="252" t="str">
        <f t="shared" si="171"/>
        <v>-</v>
      </c>
    </row>
    <row r="1543" spans="1:32" ht="20.149999999999999" customHeight="1" x14ac:dyDescent="0.75">
      <c r="A1543" s="31">
        <v>1541</v>
      </c>
      <c r="B1543" s="237"/>
      <c r="C1543" s="257"/>
      <c r="D1543" s="257"/>
      <c r="E1543" s="262"/>
      <c r="F1543" s="262"/>
      <c r="G1543" s="253" t="str">
        <f t="shared" si="170"/>
        <v/>
      </c>
      <c r="H1543" s="31" t="str">
        <f>IF(AND(B1543=H$1),LOOKUP(9.99999999999999E+307,$H$2:H1542)+1,"")</f>
        <v/>
      </c>
      <c r="I1543" s="31" t="str">
        <f>IF(AND(B1543=I$1),LOOKUP(9.99999999999999E+307,$I$2:I1542)+1,"")</f>
        <v/>
      </c>
      <c r="J1543" s="31">
        <f>IF(AND(B1543=J$1),LOOKUP(9.99999999999999E+307,$J$2:J1542)+1,"")</f>
        <v>1377</v>
      </c>
      <c r="K1543" s="31">
        <f>IF(AND(B1543=K$1),LOOKUP(9.99999999999999E+307,$K$2:K1542)+1,"")</f>
        <v>1377</v>
      </c>
      <c r="L1543" s="31">
        <f>IF(AND(B1543=L$1),LOOKUP(9.99999999999999E+307,$L$2:L1542)+1,"")</f>
        <v>1377</v>
      </c>
      <c r="M1543" s="31">
        <f>IF(AND(B1543=M$1),LOOKUP(9.99999999999999E+307,$M$2:M1542)+1,"")</f>
        <v>1377</v>
      </c>
      <c r="N1543" s="31" t="e">
        <f>IF(AND(B1543=N$1),LOOKUP(9.99999999999999E+307,$N$2:N1542)+1,"")</f>
        <v>#REF!</v>
      </c>
      <c r="O1543" s="31" t="e">
        <f>IF(AND($B1543=O$1),LOOKUP(9.99999999999999E+307,$O$2:O1542)+1,"")</f>
        <v>#REF!</v>
      </c>
      <c r="P1543" s="31" t="e">
        <f>IF(AND($B1543=P$1),LOOKUP(9.99999999999999E+307,$P$2:P1542)+1,"")</f>
        <v>#REF!</v>
      </c>
      <c r="Q1543" s="31" t="e">
        <f>IF(AND($B1543=Q$1),LOOKUP(9.99999999999999E+307,$Q$2:Q1542)+1,"")</f>
        <v>#REF!</v>
      </c>
      <c r="R1543" s="31">
        <f>IF(AND($B1543=R$1),LOOKUP(9.99999999999999E+307,$R$2:R1542)+1,"")</f>
        <v>1377</v>
      </c>
      <c r="S1543" s="31">
        <f>IF(AND($B1543=S$1),LOOKUP(9.99999999999999E+307,$S$2:S1542)+1,"")</f>
        <v>1377</v>
      </c>
      <c r="T1543" s="265"/>
      <c r="U1543" s="265"/>
      <c r="V1543" s="265"/>
      <c r="AA1543" s="254" t="str">
        <f t="shared" si="174"/>
        <v/>
      </c>
      <c r="AB1543" s="254" t="str">
        <f t="shared" si="175"/>
        <v/>
      </c>
      <c r="AC1543" s="255">
        <f t="shared" si="172"/>
        <v>0</v>
      </c>
      <c r="AD1543" s="255">
        <f t="shared" si="173"/>
        <v>3836</v>
      </c>
      <c r="AE1543" s="256" t="str">
        <f t="shared" si="176"/>
        <v/>
      </c>
      <c r="AF1543" s="252" t="str">
        <f t="shared" si="171"/>
        <v>-</v>
      </c>
    </row>
    <row r="1544" spans="1:32" ht="20.149999999999999" customHeight="1" x14ac:dyDescent="0.75">
      <c r="A1544" s="31">
        <v>1542</v>
      </c>
      <c r="B1544" s="237"/>
      <c r="C1544" s="257"/>
      <c r="D1544" s="257"/>
      <c r="E1544" s="262"/>
      <c r="F1544" s="262"/>
      <c r="G1544" s="253" t="str">
        <f t="shared" si="170"/>
        <v/>
      </c>
      <c r="H1544" s="31" t="str">
        <f>IF(AND(B1544=H$1),LOOKUP(9.99999999999999E+307,$H$2:H1543)+1,"")</f>
        <v/>
      </c>
      <c r="I1544" s="31" t="str">
        <f>IF(AND(B1544=I$1),LOOKUP(9.99999999999999E+307,$I$2:I1543)+1,"")</f>
        <v/>
      </c>
      <c r="J1544" s="31">
        <f>IF(AND(B1544=J$1),LOOKUP(9.99999999999999E+307,$J$2:J1543)+1,"")</f>
        <v>1378</v>
      </c>
      <c r="K1544" s="31">
        <f>IF(AND(B1544=K$1),LOOKUP(9.99999999999999E+307,$K$2:K1543)+1,"")</f>
        <v>1378</v>
      </c>
      <c r="L1544" s="31">
        <f>IF(AND(B1544=L$1),LOOKUP(9.99999999999999E+307,$L$2:L1543)+1,"")</f>
        <v>1378</v>
      </c>
      <c r="M1544" s="31">
        <f>IF(AND(B1544=M$1),LOOKUP(9.99999999999999E+307,$M$2:M1543)+1,"")</f>
        <v>1378</v>
      </c>
      <c r="N1544" s="31" t="e">
        <f>IF(AND(B1544=N$1),LOOKUP(9.99999999999999E+307,$N$2:N1543)+1,"")</f>
        <v>#REF!</v>
      </c>
      <c r="O1544" s="31" t="e">
        <f>IF(AND($B1544=O$1),LOOKUP(9.99999999999999E+307,$O$2:O1543)+1,"")</f>
        <v>#REF!</v>
      </c>
      <c r="P1544" s="31" t="e">
        <f>IF(AND($B1544=P$1),LOOKUP(9.99999999999999E+307,$P$2:P1543)+1,"")</f>
        <v>#REF!</v>
      </c>
      <c r="Q1544" s="31" t="e">
        <f>IF(AND($B1544=Q$1),LOOKUP(9.99999999999999E+307,$Q$2:Q1543)+1,"")</f>
        <v>#REF!</v>
      </c>
      <c r="R1544" s="31">
        <f>IF(AND($B1544=R$1),LOOKUP(9.99999999999999E+307,$R$2:R1543)+1,"")</f>
        <v>1378</v>
      </c>
      <c r="S1544" s="31">
        <f>IF(AND($B1544=S$1),LOOKUP(9.99999999999999E+307,$S$2:S1543)+1,"")</f>
        <v>1378</v>
      </c>
      <c r="T1544" s="265"/>
      <c r="U1544" s="265"/>
      <c r="V1544" s="265"/>
      <c r="AA1544" s="254" t="str">
        <f t="shared" si="174"/>
        <v/>
      </c>
      <c r="AB1544" s="254" t="str">
        <f t="shared" si="175"/>
        <v/>
      </c>
      <c r="AC1544" s="255">
        <f t="shared" si="172"/>
        <v>0</v>
      </c>
      <c r="AD1544" s="255">
        <f t="shared" si="173"/>
        <v>3836</v>
      </c>
      <c r="AE1544" s="256" t="str">
        <f t="shared" si="176"/>
        <v/>
      </c>
      <c r="AF1544" s="252" t="str">
        <f t="shared" si="171"/>
        <v>-</v>
      </c>
    </row>
    <row r="1545" spans="1:32" ht="20.149999999999999" customHeight="1" x14ac:dyDescent="0.75">
      <c r="A1545" s="31">
        <v>1543</v>
      </c>
      <c r="B1545" s="237"/>
      <c r="C1545" s="257"/>
      <c r="D1545" s="257"/>
      <c r="E1545" s="262"/>
      <c r="F1545" s="262"/>
      <c r="G1545" s="253" t="str">
        <f t="shared" si="170"/>
        <v/>
      </c>
      <c r="H1545" s="31" t="str">
        <f>IF(AND(B1545=H$1),LOOKUP(9.99999999999999E+307,$H$2:H1544)+1,"")</f>
        <v/>
      </c>
      <c r="I1545" s="31" t="str">
        <f>IF(AND(B1545=I$1),LOOKUP(9.99999999999999E+307,$I$2:I1544)+1,"")</f>
        <v/>
      </c>
      <c r="J1545" s="31">
        <f>IF(AND(B1545=J$1),LOOKUP(9.99999999999999E+307,$J$2:J1544)+1,"")</f>
        <v>1379</v>
      </c>
      <c r="K1545" s="31">
        <f>IF(AND(B1545=K$1),LOOKUP(9.99999999999999E+307,$K$2:K1544)+1,"")</f>
        <v>1379</v>
      </c>
      <c r="L1545" s="31">
        <f>IF(AND(B1545=L$1),LOOKUP(9.99999999999999E+307,$L$2:L1544)+1,"")</f>
        <v>1379</v>
      </c>
      <c r="M1545" s="31">
        <f>IF(AND(B1545=M$1),LOOKUP(9.99999999999999E+307,$M$2:M1544)+1,"")</f>
        <v>1379</v>
      </c>
      <c r="N1545" s="31" t="e">
        <f>IF(AND(B1545=N$1),LOOKUP(9.99999999999999E+307,$N$2:N1544)+1,"")</f>
        <v>#REF!</v>
      </c>
      <c r="O1545" s="31" t="e">
        <f>IF(AND($B1545=O$1),LOOKUP(9.99999999999999E+307,$O$2:O1544)+1,"")</f>
        <v>#REF!</v>
      </c>
      <c r="P1545" s="31" t="e">
        <f>IF(AND($B1545=P$1),LOOKUP(9.99999999999999E+307,$P$2:P1544)+1,"")</f>
        <v>#REF!</v>
      </c>
      <c r="Q1545" s="31" t="e">
        <f>IF(AND($B1545=Q$1),LOOKUP(9.99999999999999E+307,$Q$2:Q1544)+1,"")</f>
        <v>#REF!</v>
      </c>
      <c r="R1545" s="31">
        <f>IF(AND($B1545=R$1),LOOKUP(9.99999999999999E+307,$R$2:R1544)+1,"")</f>
        <v>1379</v>
      </c>
      <c r="S1545" s="31">
        <f>IF(AND($B1545=S$1),LOOKUP(9.99999999999999E+307,$S$2:S1544)+1,"")</f>
        <v>1379</v>
      </c>
      <c r="T1545" s="265"/>
      <c r="U1545" s="265"/>
      <c r="V1545" s="265"/>
      <c r="AA1545" s="254" t="str">
        <f t="shared" si="174"/>
        <v/>
      </c>
      <c r="AB1545" s="254" t="str">
        <f t="shared" si="175"/>
        <v/>
      </c>
      <c r="AC1545" s="255">
        <f t="shared" si="172"/>
        <v>0</v>
      </c>
      <c r="AD1545" s="255">
        <f t="shared" si="173"/>
        <v>3836</v>
      </c>
      <c r="AE1545" s="256" t="str">
        <f t="shared" si="176"/>
        <v/>
      </c>
      <c r="AF1545" s="252" t="str">
        <f t="shared" si="171"/>
        <v>-</v>
      </c>
    </row>
    <row r="1546" spans="1:32" ht="20.149999999999999" customHeight="1" x14ac:dyDescent="0.75">
      <c r="A1546" s="31">
        <v>1544</v>
      </c>
      <c r="B1546" s="237"/>
      <c r="C1546" s="257"/>
      <c r="D1546" s="257"/>
      <c r="E1546" s="262"/>
      <c r="F1546" s="262"/>
      <c r="G1546" s="253" t="str">
        <f t="shared" si="170"/>
        <v/>
      </c>
      <c r="H1546" s="31" t="str">
        <f>IF(AND(B1546=H$1),LOOKUP(9.99999999999999E+307,$H$2:H1545)+1,"")</f>
        <v/>
      </c>
      <c r="I1546" s="31" t="str">
        <f>IF(AND(B1546=I$1),LOOKUP(9.99999999999999E+307,$I$2:I1545)+1,"")</f>
        <v/>
      </c>
      <c r="J1546" s="31">
        <f>IF(AND(B1546=J$1),LOOKUP(9.99999999999999E+307,$J$2:J1545)+1,"")</f>
        <v>1380</v>
      </c>
      <c r="K1546" s="31">
        <f>IF(AND(B1546=K$1),LOOKUP(9.99999999999999E+307,$K$2:K1545)+1,"")</f>
        <v>1380</v>
      </c>
      <c r="L1546" s="31">
        <f>IF(AND(B1546=L$1),LOOKUP(9.99999999999999E+307,$L$2:L1545)+1,"")</f>
        <v>1380</v>
      </c>
      <c r="M1546" s="31">
        <f>IF(AND(B1546=M$1),LOOKUP(9.99999999999999E+307,$M$2:M1545)+1,"")</f>
        <v>1380</v>
      </c>
      <c r="N1546" s="31" t="e">
        <f>IF(AND(B1546=N$1),LOOKUP(9.99999999999999E+307,$N$2:N1545)+1,"")</f>
        <v>#REF!</v>
      </c>
      <c r="O1546" s="31" t="e">
        <f>IF(AND($B1546=O$1),LOOKUP(9.99999999999999E+307,$O$2:O1545)+1,"")</f>
        <v>#REF!</v>
      </c>
      <c r="P1546" s="31" t="e">
        <f>IF(AND($B1546=P$1),LOOKUP(9.99999999999999E+307,$P$2:P1545)+1,"")</f>
        <v>#REF!</v>
      </c>
      <c r="Q1546" s="31" t="e">
        <f>IF(AND($B1546=Q$1),LOOKUP(9.99999999999999E+307,$Q$2:Q1545)+1,"")</f>
        <v>#REF!</v>
      </c>
      <c r="R1546" s="31">
        <f>IF(AND($B1546=R$1),LOOKUP(9.99999999999999E+307,$R$2:R1545)+1,"")</f>
        <v>1380</v>
      </c>
      <c r="S1546" s="31">
        <f>IF(AND($B1546=S$1),LOOKUP(9.99999999999999E+307,$S$2:S1545)+1,"")</f>
        <v>1380</v>
      </c>
      <c r="T1546" s="265"/>
      <c r="U1546" s="265"/>
      <c r="V1546" s="265"/>
      <c r="AA1546" s="254" t="str">
        <f t="shared" si="174"/>
        <v/>
      </c>
      <c r="AB1546" s="254" t="str">
        <f t="shared" si="175"/>
        <v/>
      </c>
      <c r="AC1546" s="255">
        <f t="shared" si="172"/>
        <v>0</v>
      </c>
      <c r="AD1546" s="255">
        <f t="shared" si="173"/>
        <v>3836</v>
      </c>
      <c r="AE1546" s="256" t="str">
        <f t="shared" si="176"/>
        <v/>
      </c>
      <c r="AF1546" s="252" t="str">
        <f t="shared" si="171"/>
        <v>-</v>
      </c>
    </row>
    <row r="1547" spans="1:32" ht="20.149999999999999" customHeight="1" x14ac:dyDescent="0.75">
      <c r="A1547" s="31">
        <v>1545</v>
      </c>
      <c r="B1547" s="237"/>
      <c r="C1547" s="257"/>
      <c r="D1547" s="257"/>
      <c r="E1547" s="262"/>
      <c r="F1547" s="262"/>
      <c r="G1547" s="253" t="str">
        <f t="shared" si="170"/>
        <v/>
      </c>
      <c r="H1547" s="31" t="str">
        <f>IF(AND(B1547=H$1),LOOKUP(9.99999999999999E+307,$H$2:H1546)+1,"")</f>
        <v/>
      </c>
      <c r="I1547" s="31" t="str">
        <f>IF(AND(B1547=I$1),LOOKUP(9.99999999999999E+307,$I$2:I1546)+1,"")</f>
        <v/>
      </c>
      <c r="J1547" s="31">
        <f>IF(AND(B1547=J$1),LOOKUP(9.99999999999999E+307,$J$2:J1546)+1,"")</f>
        <v>1381</v>
      </c>
      <c r="K1547" s="31">
        <f>IF(AND(B1547=K$1),LOOKUP(9.99999999999999E+307,$K$2:K1546)+1,"")</f>
        <v>1381</v>
      </c>
      <c r="L1547" s="31">
        <f>IF(AND(B1547=L$1),LOOKUP(9.99999999999999E+307,$L$2:L1546)+1,"")</f>
        <v>1381</v>
      </c>
      <c r="M1547" s="31">
        <f>IF(AND(B1547=M$1),LOOKUP(9.99999999999999E+307,$M$2:M1546)+1,"")</f>
        <v>1381</v>
      </c>
      <c r="N1547" s="31" t="e">
        <f>IF(AND(B1547=N$1),LOOKUP(9.99999999999999E+307,$N$2:N1546)+1,"")</f>
        <v>#REF!</v>
      </c>
      <c r="O1547" s="31" t="e">
        <f>IF(AND($B1547=O$1),LOOKUP(9.99999999999999E+307,$O$2:O1546)+1,"")</f>
        <v>#REF!</v>
      </c>
      <c r="P1547" s="31" t="e">
        <f>IF(AND($B1547=P$1),LOOKUP(9.99999999999999E+307,$P$2:P1546)+1,"")</f>
        <v>#REF!</v>
      </c>
      <c r="Q1547" s="31" t="e">
        <f>IF(AND($B1547=Q$1),LOOKUP(9.99999999999999E+307,$Q$2:Q1546)+1,"")</f>
        <v>#REF!</v>
      </c>
      <c r="R1547" s="31">
        <f>IF(AND($B1547=R$1),LOOKUP(9.99999999999999E+307,$R$2:R1546)+1,"")</f>
        <v>1381</v>
      </c>
      <c r="S1547" s="31">
        <f>IF(AND($B1547=S$1),LOOKUP(9.99999999999999E+307,$S$2:S1546)+1,"")</f>
        <v>1381</v>
      </c>
      <c r="T1547" s="265"/>
      <c r="U1547" s="265"/>
      <c r="V1547" s="265"/>
      <c r="AA1547" s="254" t="str">
        <f t="shared" si="174"/>
        <v/>
      </c>
      <c r="AB1547" s="254" t="str">
        <f t="shared" si="175"/>
        <v/>
      </c>
      <c r="AC1547" s="255">
        <f t="shared" si="172"/>
        <v>0</v>
      </c>
      <c r="AD1547" s="255">
        <f t="shared" si="173"/>
        <v>3836</v>
      </c>
      <c r="AE1547" s="256" t="str">
        <f t="shared" si="176"/>
        <v/>
      </c>
      <c r="AF1547" s="252" t="str">
        <f t="shared" si="171"/>
        <v>-</v>
      </c>
    </row>
    <row r="1548" spans="1:32" ht="20.149999999999999" customHeight="1" x14ac:dyDescent="0.75">
      <c r="A1548" s="31">
        <v>1546</v>
      </c>
      <c r="B1548" s="237"/>
      <c r="C1548" s="257"/>
      <c r="D1548" s="257"/>
      <c r="E1548" s="262"/>
      <c r="F1548" s="262"/>
      <c r="G1548" s="253" t="str">
        <f t="shared" si="170"/>
        <v/>
      </c>
      <c r="H1548" s="31" t="str">
        <f>IF(AND(B1548=H$1),LOOKUP(9.99999999999999E+307,$H$2:H1547)+1,"")</f>
        <v/>
      </c>
      <c r="I1548" s="31" t="str">
        <f>IF(AND(B1548=I$1),LOOKUP(9.99999999999999E+307,$I$2:I1547)+1,"")</f>
        <v/>
      </c>
      <c r="J1548" s="31">
        <f>IF(AND(B1548=J$1),LOOKUP(9.99999999999999E+307,$J$2:J1547)+1,"")</f>
        <v>1382</v>
      </c>
      <c r="K1548" s="31">
        <f>IF(AND(B1548=K$1),LOOKUP(9.99999999999999E+307,$K$2:K1547)+1,"")</f>
        <v>1382</v>
      </c>
      <c r="L1548" s="31">
        <f>IF(AND(B1548=L$1),LOOKUP(9.99999999999999E+307,$L$2:L1547)+1,"")</f>
        <v>1382</v>
      </c>
      <c r="M1548" s="31">
        <f>IF(AND(B1548=M$1),LOOKUP(9.99999999999999E+307,$M$2:M1547)+1,"")</f>
        <v>1382</v>
      </c>
      <c r="N1548" s="31" t="e">
        <f>IF(AND(B1548=N$1),LOOKUP(9.99999999999999E+307,$N$2:N1547)+1,"")</f>
        <v>#REF!</v>
      </c>
      <c r="O1548" s="31" t="e">
        <f>IF(AND($B1548=O$1),LOOKUP(9.99999999999999E+307,$O$2:O1547)+1,"")</f>
        <v>#REF!</v>
      </c>
      <c r="P1548" s="31" t="e">
        <f>IF(AND($B1548=P$1),LOOKUP(9.99999999999999E+307,$P$2:P1547)+1,"")</f>
        <v>#REF!</v>
      </c>
      <c r="Q1548" s="31" t="e">
        <f>IF(AND($B1548=Q$1),LOOKUP(9.99999999999999E+307,$Q$2:Q1547)+1,"")</f>
        <v>#REF!</v>
      </c>
      <c r="R1548" s="31">
        <f>IF(AND($B1548=R$1),LOOKUP(9.99999999999999E+307,$R$2:R1547)+1,"")</f>
        <v>1382</v>
      </c>
      <c r="S1548" s="31">
        <f>IF(AND($B1548=S$1),LOOKUP(9.99999999999999E+307,$S$2:S1547)+1,"")</f>
        <v>1382</v>
      </c>
      <c r="T1548" s="265"/>
      <c r="U1548" s="265"/>
      <c r="V1548" s="265"/>
      <c r="AA1548" s="254" t="str">
        <f t="shared" si="174"/>
        <v/>
      </c>
      <c r="AB1548" s="254" t="str">
        <f t="shared" si="175"/>
        <v/>
      </c>
      <c r="AC1548" s="255">
        <f t="shared" si="172"/>
        <v>0</v>
      </c>
      <c r="AD1548" s="255">
        <f t="shared" si="173"/>
        <v>3836</v>
      </c>
      <c r="AE1548" s="256" t="str">
        <f t="shared" si="176"/>
        <v/>
      </c>
      <c r="AF1548" s="252" t="str">
        <f t="shared" si="171"/>
        <v>-</v>
      </c>
    </row>
    <row r="1549" spans="1:32" ht="20.149999999999999" customHeight="1" x14ac:dyDescent="0.75">
      <c r="A1549" s="31">
        <v>1547</v>
      </c>
      <c r="B1549" s="237"/>
      <c r="C1549" s="257"/>
      <c r="D1549" s="257"/>
      <c r="E1549" s="262"/>
      <c r="F1549" s="262"/>
      <c r="G1549" s="253" t="str">
        <f t="shared" si="170"/>
        <v/>
      </c>
      <c r="H1549" s="31" t="str">
        <f>IF(AND(B1549=H$1),LOOKUP(9.99999999999999E+307,$H$2:H1548)+1,"")</f>
        <v/>
      </c>
      <c r="I1549" s="31" t="str">
        <f>IF(AND(B1549=I$1),LOOKUP(9.99999999999999E+307,$I$2:I1548)+1,"")</f>
        <v/>
      </c>
      <c r="J1549" s="31">
        <f>IF(AND(B1549=J$1),LOOKUP(9.99999999999999E+307,$J$2:J1548)+1,"")</f>
        <v>1383</v>
      </c>
      <c r="K1549" s="31">
        <f>IF(AND(B1549=K$1),LOOKUP(9.99999999999999E+307,$K$2:K1548)+1,"")</f>
        <v>1383</v>
      </c>
      <c r="L1549" s="31">
        <f>IF(AND(B1549=L$1),LOOKUP(9.99999999999999E+307,$L$2:L1548)+1,"")</f>
        <v>1383</v>
      </c>
      <c r="M1549" s="31">
        <f>IF(AND(B1549=M$1),LOOKUP(9.99999999999999E+307,$M$2:M1548)+1,"")</f>
        <v>1383</v>
      </c>
      <c r="N1549" s="31" t="e">
        <f>IF(AND(B1549=N$1),LOOKUP(9.99999999999999E+307,$N$2:N1548)+1,"")</f>
        <v>#REF!</v>
      </c>
      <c r="O1549" s="31" t="e">
        <f>IF(AND($B1549=O$1),LOOKUP(9.99999999999999E+307,$O$2:O1548)+1,"")</f>
        <v>#REF!</v>
      </c>
      <c r="P1549" s="31" t="e">
        <f>IF(AND($B1549=P$1),LOOKUP(9.99999999999999E+307,$P$2:P1548)+1,"")</f>
        <v>#REF!</v>
      </c>
      <c r="Q1549" s="31" t="e">
        <f>IF(AND($B1549=Q$1),LOOKUP(9.99999999999999E+307,$Q$2:Q1548)+1,"")</f>
        <v>#REF!</v>
      </c>
      <c r="R1549" s="31">
        <f>IF(AND($B1549=R$1),LOOKUP(9.99999999999999E+307,$R$2:R1548)+1,"")</f>
        <v>1383</v>
      </c>
      <c r="S1549" s="31">
        <f>IF(AND($B1549=S$1),LOOKUP(9.99999999999999E+307,$S$2:S1548)+1,"")</f>
        <v>1383</v>
      </c>
      <c r="T1549" s="265"/>
      <c r="U1549" s="265"/>
      <c r="V1549" s="265"/>
      <c r="AA1549" s="254" t="str">
        <f t="shared" si="174"/>
        <v/>
      </c>
      <c r="AB1549" s="254" t="str">
        <f t="shared" si="175"/>
        <v/>
      </c>
      <c r="AC1549" s="255">
        <f t="shared" si="172"/>
        <v>0</v>
      </c>
      <c r="AD1549" s="255">
        <f t="shared" si="173"/>
        <v>3836</v>
      </c>
      <c r="AE1549" s="256" t="str">
        <f t="shared" si="176"/>
        <v/>
      </c>
      <c r="AF1549" s="252" t="str">
        <f t="shared" si="171"/>
        <v>-</v>
      </c>
    </row>
    <row r="1550" spans="1:32" ht="20.149999999999999" customHeight="1" x14ac:dyDescent="0.75">
      <c r="A1550" s="31">
        <v>1548</v>
      </c>
      <c r="B1550" s="237"/>
      <c r="C1550" s="257"/>
      <c r="D1550" s="257"/>
      <c r="E1550" s="262"/>
      <c r="F1550" s="262"/>
      <c r="G1550" s="253" t="str">
        <f t="shared" si="170"/>
        <v/>
      </c>
      <c r="H1550" s="31" t="str">
        <f>IF(AND(B1550=H$1),LOOKUP(9.99999999999999E+307,$H$2:H1549)+1,"")</f>
        <v/>
      </c>
      <c r="I1550" s="31" t="str">
        <f>IF(AND(B1550=I$1),LOOKUP(9.99999999999999E+307,$I$2:I1549)+1,"")</f>
        <v/>
      </c>
      <c r="J1550" s="31">
        <f>IF(AND(B1550=J$1),LOOKUP(9.99999999999999E+307,$J$2:J1549)+1,"")</f>
        <v>1384</v>
      </c>
      <c r="K1550" s="31">
        <f>IF(AND(B1550=K$1),LOOKUP(9.99999999999999E+307,$K$2:K1549)+1,"")</f>
        <v>1384</v>
      </c>
      <c r="L1550" s="31">
        <f>IF(AND(B1550=L$1),LOOKUP(9.99999999999999E+307,$L$2:L1549)+1,"")</f>
        <v>1384</v>
      </c>
      <c r="M1550" s="31">
        <f>IF(AND(B1550=M$1),LOOKUP(9.99999999999999E+307,$M$2:M1549)+1,"")</f>
        <v>1384</v>
      </c>
      <c r="N1550" s="31" t="e">
        <f>IF(AND(B1550=N$1),LOOKUP(9.99999999999999E+307,$N$2:N1549)+1,"")</f>
        <v>#REF!</v>
      </c>
      <c r="O1550" s="31" t="e">
        <f>IF(AND($B1550=O$1),LOOKUP(9.99999999999999E+307,$O$2:O1549)+1,"")</f>
        <v>#REF!</v>
      </c>
      <c r="P1550" s="31" t="e">
        <f>IF(AND($B1550=P$1),LOOKUP(9.99999999999999E+307,$P$2:P1549)+1,"")</f>
        <v>#REF!</v>
      </c>
      <c r="Q1550" s="31" t="e">
        <f>IF(AND($B1550=Q$1),LOOKUP(9.99999999999999E+307,$Q$2:Q1549)+1,"")</f>
        <v>#REF!</v>
      </c>
      <c r="R1550" s="31">
        <f>IF(AND($B1550=R$1),LOOKUP(9.99999999999999E+307,$R$2:R1549)+1,"")</f>
        <v>1384</v>
      </c>
      <c r="S1550" s="31">
        <f>IF(AND($B1550=S$1),LOOKUP(9.99999999999999E+307,$S$2:S1549)+1,"")</f>
        <v>1384</v>
      </c>
      <c r="T1550" s="265"/>
      <c r="U1550" s="265"/>
      <c r="V1550" s="265"/>
      <c r="AA1550" s="254" t="str">
        <f t="shared" si="174"/>
        <v/>
      </c>
      <c r="AB1550" s="254" t="str">
        <f t="shared" si="175"/>
        <v/>
      </c>
      <c r="AC1550" s="255">
        <f t="shared" si="172"/>
        <v>0</v>
      </c>
      <c r="AD1550" s="255">
        <f t="shared" si="173"/>
        <v>3836</v>
      </c>
      <c r="AE1550" s="256" t="str">
        <f t="shared" si="176"/>
        <v/>
      </c>
      <c r="AF1550" s="252" t="str">
        <f t="shared" si="171"/>
        <v>-</v>
      </c>
    </row>
    <row r="1551" spans="1:32" ht="20.149999999999999" customHeight="1" x14ac:dyDescent="0.75">
      <c r="A1551" s="31">
        <v>1549</v>
      </c>
      <c r="B1551" s="237"/>
      <c r="C1551" s="257"/>
      <c r="D1551" s="257"/>
      <c r="E1551" s="262"/>
      <c r="F1551" s="262"/>
      <c r="G1551" s="253" t="str">
        <f t="shared" si="170"/>
        <v/>
      </c>
      <c r="H1551" s="31" t="str">
        <f>IF(AND(B1551=H$1),LOOKUP(9.99999999999999E+307,$H$2:H1550)+1,"")</f>
        <v/>
      </c>
      <c r="I1551" s="31" t="str">
        <f>IF(AND(B1551=I$1),LOOKUP(9.99999999999999E+307,$I$2:I1550)+1,"")</f>
        <v/>
      </c>
      <c r="J1551" s="31">
        <f>IF(AND(B1551=J$1),LOOKUP(9.99999999999999E+307,$J$2:J1550)+1,"")</f>
        <v>1385</v>
      </c>
      <c r="K1551" s="31">
        <f>IF(AND(B1551=K$1),LOOKUP(9.99999999999999E+307,$K$2:K1550)+1,"")</f>
        <v>1385</v>
      </c>
      <c r="L1551" s="31">
        <f>IF(AND(B1551=L$1),LOOKUP(9.99999999999999E+307,$L$2:L1550)+1,"")</f>
        <v>1385</v>
      </c>
      <c r="M1551" s="31">
        <f>IF(AND(B1551=M$1),LOOKUP(9.99999999999999E+307,$M$2:M1550)+1,"")</f>
        <v>1385</v>
      </c>
      <c r="N1551" s="31" t="e">
        <f>IF(AND(B1551=N$1),LOOKUP(9.99999999999999E+307,$N$2:N1550)+1,"")</f>
        <v>#REF!</v>
      </c>
      <c r="O1551" s="31" t="e">
        <f>IF(AND($B1551=O$1),LOOKUP(9.99999999999999E+307,$O$2:O1550)+1,"")</f>
        <v>#REF!</v>
      </c>
      <c r="P1551" s="31" t="e">
        <f>IF(AND($B1551=P$1),LOOKUP(9.99999999999999E+307,$P$2:P1550)+1,"")</f>
        <v>#REF!</v>
      </c>
      <c r="Q1551" s="31" t="e">
        <f>IF(AND($B1551=Q$1),LOOKUP(9.99999999999999E+307,$Q$2:Q1550)+1,"")</f>
        <v>#REF!</v>
      </c>
      <c r="R1551" s="31">
        <f>IF(AND($B1551=R$1),LOOKUP(9.99999999999999E+307,$R$2:R1550)+1,"")</f>
        <v>1385</v>
      </c>
      <c r="S1551" s="31">
        <f>IF(AND($B1551=S$1),LOOKUP(9.99999999999999E+307,$S$2:S1550)+1,"")</f>
        <v>1385</v>
      </c>
      <c r="T1551" s="265"/>
      <c r="U1551" s="265"/>
      <c r="V1551" s="265"/>
      <c r="AA1551" s="254" t="str">
        <f t="shared" si="174"/>
        <v/>
      </c>
      <c r="AB1551" s="254" t="str">
        <f t="shared" si="175"/>
        <v/>
      </c>
      <c r="AC1551" s="255">
        <f t="shared" si="172"/>
        <v>0</v>
      </c>
      <c r="AD1551" s="255">
        <f t="shared" si="173"/>
        <v>3836</v>
      </c>
      <c r="AE1551" s="256" t="str">
        <f t="shared" si="176"/>
        <v/>
      </c>
      <c r="AF1551" s="252" t="str">
        <f t="shared" si="171"/>
        <v>-</v>
      </c>
    </row>
    <row r="1552" spans="1:32" ht="20.149999999999999" customHeight="1" x14ac:dyDescent="0.75">
      <c r="A1552" s="31">
        <v>1550</v>
      </c>
      <c r="B1552" s="237"/>
      <c r="C1552" s="257"/>
      <c r="D1552" s="257"/>
      <c r="E1552" s="262"/>
      <c r="F1552" s="262"/>
      <c r="G1552" s="253" t="str">
        <f t="shared" si="170"/>
        <v/>
      </c>
      <c r="H1552" s="31" t="str">
        <f>IF(AND(B1552=H$1),LOOKUP(9.99999999999999E+307,$H$2:H1551)+1,"")</f>
        <v/>
      </c>
      <c r="I1552" s="31" t="str">
        <f>IF(AND(B1552=I$1),LOOKUP(9.99999999999999E+307,$I$2:I1551)+1,"")</f>
        <v/>
      </c>
      <c r="J1552" s="31">
        <f>IF(AND(B1552=J$1),LOOKUP(9.99999999999999E+307,$J$2:J1551)+1,"")</f>
        <v>1386</v>
      </c>
      <c r="K1552" s="31">
        <f>IF(AND(B1552=K$1),LOOKUP(9.99999999999999E+307,$K$2:K1551)+1,"")</f>
        <v>1386</v>
      </c>
      <c r="L1552" s="31">
        <f>IF(AND(B1552=L$1),LOOKUP(9.99999999999999E+307,$L$2:L1551)+1,"")</f>
        <v>1386</v>
      </c>
      <c r="M1552" s="31">
        <f>IF(AND(B1552=M$1),LOOKUP(9.99999999999999E+307,$M$2:M1551)+1,"")</f>
        <v>1386</v>
      </c>
      <c r="N1552" s="31" t="e">
        <f>IF(AND(B1552=N$1),LOOKUP(9.99999999999999E+307,$N$2:N1551)+1,"")</f>
        <v>#REF!</v>
      </c>
      <c r="O1552" s="31" t="e">
        <f>IF(AND($B1552=O$1),LOOKUP(9.99999999999999E+307,$O$2:O1551)+1,"")</f>
        <v>#REF!</v>
      </c>
      <c r="P1552" s="31" t="e">
        <f>IF(AND($B1552=P$1),LOOKUP(9.99999999999999E+307,$P$2:P1551)+1,"")</f>
        <v>#REF!</v>
      </c>
      <c r="Q1552" s="31" t="e">
        <f>IF(AND($B1552=Q$1),LOOKUP(9.99999999999999E+307,$Q$2:Q1551)+1,"")</f>
        <v>#REF!</v>
      </c>
      <c r="R1552" s="31">
        <f>IF(AND($B1552=R$1),LOOKUP(9.99999999999999E+307,$R$2:R1551)+1,"")</f>
        <v>1386</v>
      </c>
      <c r="S1552" s="31">
        <f>IF(AND($B1552=S$1),LOOKUP(9.99999999999999E+307,$S$2:S1551)+1,"")</f>
        <v>1386</v>
      </c>
      <c r="T1552" s="265"/>
      <c r="U1552" s="265"/>
      <c r="V1552" s="265"/>
      <c r="AA1552" s="254" t="str">
        <f t="shared" si="174"/>
        <v/>
      </c>
      <c r="AB1552" s="254" t="str">
        <f t="shared" si="175"/>
        <v/>
      </c>
      <c r="AC1552" s="255">
        <f t="shared" si="172"/>
        <v>0</v>
      </c>
      <c r="AD1552" s="255">
        <f t="shared" si="173"/>
        <v>3836</v>
      </c>
      <c r="AE1552" s="256" t="str">
        <f t="shared" si="176"/>
        <v/>
      </c>
      <c r="AF1552" s="252" t="str">
        <f t="shared" si="171"/>
        <v>-</v>
      </c>
    </row>
    <row r="1553" spans="1:32" ht="20.149999999999999" customHeight="1" x14ac:dyDescent="0.75">
      <c r="A1553" s="31">
        <v>1551</v>
      </c>
      <c r="B1553" s="237"/>
      <c r="C1553" s="257"/>
      <c r="D1553" s="257"/>
      <c r="E1553" s="262"/>
      <c r="F1553" s="262"/>
      <c r="G1553" s="253" t="str">
        <f t="shared" si="170"/>
        <v/>
      </c>
      <c r="H1553" s="31" t="str">
        <f>IF(AND(B1553=H$1),LOOKUP(9.99999999999999E+307,$H$2:H1552)+1,"")</f>
        <v/>
      </c>
      <c r="I1553" s="31" t="str">
        <f>IF(AND(B1553=I$1),LOOKUP(9.99999999999999E+307,$I$2:I1552)+1,"")</f>
        <v/>
      </c>
      <c r="J1553" s="31">
        <f>IF(AND(B1553=J$1),LOOKUP(9.99999999999999E+307,$J$2:J1552)+1,"")</f>
        <v>1387</v>
      </c>
      <c r="K1553" s="31">
        <f>IF(AND(B1553=K$1),LOOKUP(9.99999999999999E+307,$K$2:K1552)+1,"")</f>
        <v>1387</v>
      </c>
      <c r="L1553" s="31">
        <f>IF(AND(B1553=L$1),LOOKUP(9.99999999999999E+307,$L$2:L1552)+1,"")</f>
        <v>1387</v>
      </c>
      <c r="M1553" s="31">
        <f>IF(AND(B1553=M$1),LOOKUP(9.99999999999999E+307,$M$2:M1552)+1,"")</f>
        <v>1387</v>
      </c>
      <c r="N1553" s="31" t="e">
        <f>IF(AND(B1553=N$1),LOOKUP(9.99999999999999E+307,$N$2:N1552)+1,"")</f>
        <v>#REF!</v>
      </c>
      <c r="O1553" s="31" t="e">
        <f>IF(AND($B1553=O$1),LOOKUP(9.99999999999999E+307,$O$2:O1552)+1,"")</f>
        <v>#REF!</v>
      </c>
      <c r="P1553" s="31" t="e">
        <f>IF(AND($B1553=P$1),LOOKUP(9.99999999999999E+307,$P$2:P1552)+1,"")</f>
        <v>#REF!</v>
      </c>
      <c r="Q1553" s="31" t="e">
        <f>IF(AND($B1553=Q$1),LOOKUP(9.99999999999999E+307,$Q$2:Q1552)+1,"")</f>
        <v>#REF!</v>
      </c>
      <c r="R1553" s="31">
        <f>IF(AND($B1553=R$1),LOOKUP(9.99999999999999E+307,$R$2:R1552)+1,"")</f>
        <v>1387</v>
      </c>
      <c r="S1553" s="31">
        <f>IF(AND($B1553=S$1),LOOKUP(9.99999999999999E+307,$S$2:S1552)+1,"")</f>
        <v>1387</v>
      </c>
      <c r="T1553" s="265"/>
      <c r="U1553" s="265"/>
      <c r="V1553" s="265"/>
      <c r="AA1553" s="254" t="str">
        <f t="shared" si="174"/>
        <v/>
      </c>
      <c r="AB1553" s="254" t="str">
        <f t="shared" si="175"/>
        <v/>
      </c>
      <c r="AC1553" s="255">
        <f t="shared" si="172"/>
        <v>0</v>
      </c>
      <c r="AD1553" s="255">
        <f t="shared" si="173"/>
        <v>3836</v>
      </c>
      <c r="AE1553" s="256" t="str">
        <f t="shared" si="176"/>
        <v/>
      </c>
      <c r="AF1553" s="252" t="str">
        <f t="shared" si="171"/>
        <v>-</v>
      </c>
    </row>
    <row r="1554" spans="1:32" ht="20.149999999999999" customHeight="1" x14ac:dyDescent="0.75">
      <c r="A1554" s="31">
        <v>1552</v>
      </c>
      <c r="B1554" s="237"/>
      <c r="C1554" s="257"/>
      <c r="D1554" s="257"/>
      <c r="E1554" s="262"/>
      <c r="F1554" s="262"/>
      <c r="G1554" s="253" t="str">
        <f t="shared" si="170"/>
        <v/>
      </c>
      <c r="H1554" s="31" t="str">
        <f>IF(AND(B1554=H$1),LOOKUP(9.99999999999999E+307,$H$2:H1553)+1,"")</f>
        <v/>
      </c>
      <c r="I1554" s="31" t="str">
        <f>IF(AND(B1554=I$1),LOOKUP(9.99999999999999E+307,$I$2:I1553)+1,"")</f>
        <v/>
      </c>
      <c r="J1554" s="31">
        <f>IF(AND(B1554=J$1),LOOKUP(9.99999999999999E+307,$J$2:J1553)+1,"")</f>
        <v>1388</v>
      </c>
      <c r="K1554" s="31">
        <f>IF(AND(B1554=K$1),LOOKUP(9.99999999999999E+307,$K$2:K1553)+1,"")</f>
        <v>1388</v>
      </c>
      <c r="L1554" s="31">
        <f>IF(AND(B1554=L$1),LOOKUP(9.99999999999999E+307,$L$2:L1553)+1,"")</f>
        <v>1388</v>
      </c>
      <c r="M1554" s="31">
        <f>IF(AND(B1554=M$1),LOOKUP(9.99999999999999E+307,$M$2:M1553)+1,"")</f>
        <v>1388</v>
      </c>
      <c r="N1554" s="31" t="e">
        <f>IF(AND(B1554=N$1),LOOKUP(9.99999999999999E+307,$N$2:N1553)+1,"")</f>
        <v>#REF!</v>
      </c>
      <c r="O1554" s="31" t="e">
        <f>IF(AND($B1554=O$1),LOOKUP(9.99999999999999E+307,$O$2:O1553)+1,"")</f>
        <v>#REF!</v>
      </c>
      <c r="P1554" s="31" t="e">
        <f>IF(AND($B1554=P$1),LOOKUP(9.99999999999999E+307,$P$2:P1553)+1,"")</f>
        <v>#REF!</v>
      </c>
      <c r="Q1554" s="31" t="e">
        <f>IF(AND($B1554=Q$1),LOOKUP(9.99999999999999E+307,$Q$2:Q1553)+1,"")</f>
        <v>#REF!</v>
      </c>
      <c r="R1554" s="31">
        <f>IF(AND($B1554=R$1),LOOKUP(9.99999999999999E+307,$R$2:R1553)+1,"")</f>
        <v>1388</v>
      </c>
      <c r="S1554" s="31">
        <f>IF(AND($B1554=S$1),LOOKUP(9.99999999999999E+307,$S$2:S1553)+1,"")</f>
        <v>1388</v>
      </c>
      <c r="T1554" s="265"/>
      <c r="U1554" s="265"/>
      <c r="V1554" s="265"/>
      <c r="AA1554" s="254" t="str">
        <f t="shared" si="174"/>
        <v/>
      </c>
      <c r="AB1554" s="254" t="str">
        <f t="shared" si="175"/>
        <v/>
      </c>
      <c r="AC1554" s="255">
        <f t="shared" si="172"/>
        <v>0</v>
      </c>
      <c r="AD1554" s="255">
        <f t="shared" si="173"/>
        <v>3836</v>
      </c>
      <c r="AE1554" s="256" t="str">
        <f t="shared" si="176"/>
        <v/>
      </c>
      <c r="AF1554" s="252" t="str">
        <f t="shared" si="171"/>
        <v>-</v>
      </c>
    </row>
    <row r="1555" spans="1:32" ht="20.149999999999999" customHeight="1" x14ac:dyDescent="0.75">
      <c r="A1555" s="31">
        <v>1553</v>
      </c>
      <c r="B1555" s="237"/>
      <c r="C1555" s="257"/>
      <c r="D1555" s="257"/>
      <c r="E1555" s="262"/>
      <c r="F1555" s="262"/>
      <c r="G1555" s="253" t="str">
        <f t="shared" si="170"/>
        <v/>
      </c>
      <c r="H1555" s="31" t="str">
        <f>IF(AND(B1555=H$1),LOOKUP(9.99999999999999E+307,$H$2:H1554)+1,"")</f>
        <v/>
      </c>
      <c r="I1555" s="31" t="str">
        <f>IF(AND(B1555=I$1),LOOKUP(9.99999999999999E+307,$I$2:I1554)+1,"")</f>
        <v/>
      </c>
      <c r="J1555" s="31">
        <f>IF(AND(B1555=J$1),LOOKUP(9.99999999999999E+307,$J$2:J1554)+1,"")</f>
        <v>1389</v>
      </c>
      <c r="K1555" s="31">
        <f>IF(AND(B1555=K$1),LOOKUP(9.99999999999999E+307,$K$2:K1554)+1,"")</f>
        <v>1389</v>
      </c>
      <c r="L1555" s="31">
        <f>IF(AND(B1555=L$1),LOOKUP(9.99999999999999E+307,$L$2:L1554)+1,"")</f>
        <v>1389</v>
      </c>
      <c r="M1555" s="31">
        <f>IF(AND(B1555=M$1),LOOKUP(9.99999999999999E+307,$M$2:M1554)+1,"")</f>
        <v>1389</v>
      </c>
      <c r="N1555" s="31" t="e">
        <f>IF(AND(B1555=N$1),LOOKUP(9.99999999999999E+307,$N$2:N1554)+1,"")</f>
        <v>#REF!</v>
      </c>
      <c r="O1555" s="31" t="e">
        <f>IF(AND($B1555=O$1),LOOKUP(9.99999999999999E+307,$O$2:O1554)+1,"")</f>
        <v>#REF!</v>
      </c>
      <c r="P1555" s="31" t="e">
        <f>IF(AND($B1555=P$1),LOOKUP(9.99999999999999E+307,$P$2:P1554)+1,"")</f>
        <v>#REF!</v>
      </c>
      <c r="Q1555" s="31" t="e">
        <f>IF(AND($B1555=Q$1),LOOKUP(9.99999999999999E+307,$Q$2:Q1554)+1,"")</f>
        <v>#REF!</v>
      </c>
      <c r="R1555" s="31">
        <f>IF(AND($B1555=R$1),LOOKUP(9.99999999999999E+307,$R$2:R1554)+1,"")</f>
        <v>1389</v>
      </c>
      <c r="S1555" s="31">
        <f>IF(AND($B1555=S$1),LOOKUP(9.99999999999999E+307,$S$2:S1554)+1,"")</f>
        <v>1389</v>
      </c>
      <c r="T1555" s="265"/>
      <c r="U1555" s="265"/>
      <c r="V1555" s="265"/>
      <c r="AA1555" s="254" t="str">
        <f t="shared" si="174"/>
        <v/>
      </c>
      <c r="AB1555" s="254" t="str">
        <f t="shared" si="175"/>
        <v/>
      </c>
      <c r="AC1555" s="255">
        <f t="shared" si="172"/>
        <v>0</v>
      </c>
      <c r="AD1555" s="255">
        <f t="shared" si="173"/>
        <v>3836</v>
      </c>
      <c r="AE1555" s="256" t="str">
        <f t="shared" si="176"/>
        <v/>
      </c>
      <c r="AF1555" s="252" t="str">
        <f t="shared" si="171"/>
        <v>-</v>
      </c>
    </row>
    <row r="1556" spans="1:32" ht="20.149999999999999" customHeight="1" x14ac:dyDescent="0.75">
      <c r="A1556" s="31">
        <v>1554</v>
      </c>
      <c r="B1556" s="237"/>
      <c r="C1556" s="257"/>
      <c r="D1556" s="257"/>
      <c r="E1556" s="262"/>
      <c r="F1556" s="262"/>
      <c r="G1556" s="253" t="str">
        <f t="shared" si="170"/>
        <v/>
      </c>
      <c r="H1556" s="31" t="str">
        <f>IF(AND(B1556=H$1),LOOKUP(9.99999999999999E+307,$H$2:H1555)+1,"")</f>
        <v/>
      </c>
      <c r="I1556" s="31" t="str">
        <f>IF(AND(B1556=I$1),LOOKUP(9.99999999999999E+307,$I$2:I1555)+1,"")</f>
        <v/>
      </c>
      <c r="J1556" s="31">
        <f>IF(AND(B1556=J$1),LOOKUP(9.99999999999999E+307,$J$2:J1555)+1,"")</f>
        <v>1390</v>
      </c>
      <c r="K1556" s="31">
        <f>IF(AND(B1556=K$1),LOOKUP(9.99999999999999E+307,$K$2:K1555)+1,"")</f>
        <v>1390</v>
      </c>
      <c r="L1556" s="31">
        <f>IF(AND(B1556=L$1),LOOKUP(9.99999999999999E+307,$L$2:L1555)+1,"")</f>
        <v>1390</v>
      </c>
      <c r="M1556" s="31">
        <f>IF(AND(B1556=M$1),LOOKUP(9.99999999999999E+307,$M$2:M1555)+1,"")</f>
        <v>1390</v>
      </c>
      <c r="N1556" s="31" t="e">
        <f>IF(AND(B1556=N$1),LOOKUP(9.99999999999999E+307,$N$2:N1555)+1,"")</f>
        <v>#REF!</v>
      </c>
      <c r="O1556" s="31" t="e">
        <f>IF(AND($B1556=O$1),LOOKUP(9.99999999999999E+307,$O$2:O1555)+1,"")</f>
        <v>#REF!</v>
      </c>
      <c r="P1556" s="31" t="e">
        <f>IF(AND($B1556=P$1),LOOKUP(9.99999999999999E+307,$P$2:P1555)+1,"")</f>
        <v>#REF!</v>
      </c>
      <c r="Q1556" s="31" t="e">
        <f>IF(AND($B1556=Q$1),LOOKUP(9.99999999999999E+307,$Q$2:Q1555)+1,"")</f>
        <v>#REF!</v>
      </c>
      <c r="R1556" s="31">
        <f>IF(AND($B1556=R$1),LOOKUP(9.99999999999999E+307,$R$2:R1555)+1,"")</f>
        <v>1390</v>
      </c>
      <c r="S1556" s="31">
        <f>IF(AND($B1556=S$1),LOOKUP(9.99999999999999E+307,$S$2:S1555)+1,"")</f>
        <v>1390</v>
      </c>
      <c r="T1556" s="265"/>
      <c r="U1556" s="265"/>
      <c r="V1556" s="265"/>
      <c r="AA1556" s="254" t="str">
        <f t="shared" si="174"/>
        <v/>
      </c>
      <c r="AB1556" s="254" t="str">
        <f t="shared" si="175"/>
        <v/>
      </c>
      <c r="AC1556" s="255">
        <f t="shared" si="172"/>
        <v>0</v>
      </c>
      <c r="AD1556" s="255">
        <f t="shared" si="173"/>
        <v>3836</v>
      </c>
      <c r="AE1556" s="256" t="str">
        <f t="shared" si="176"/>
        <v/>
      </c>
      <c r="AF1556" s="252" t="str">
        <f t="shared" si="171"/>
        <v>-</v>
      </c>
    </row>
    <row r="1557" spans="1:32" ht="20.149999999999999" customHeight="1" x14ac:dyDescent="0.75">
      <c r="A1557" s="31">
        <v>1555</v>
      </c>
      <c r="B1557" s="237"/>
      <c r="C1557" s="257"/>
      <c r="D1557" s="257"/>
      <c r="E1557" s="262"/>
      <c r="F1557" s="262"/>
      <c r="G1557" s="253" t="str">
        <f t="shared" si="170"/>
        <v/>
      </c>
      <c r="H1557" s="31" t="str">
        <f>IF(AND(B1557=H$1),LOOKUP(9.99999999999999E+307,$H$2:H1556)+1,"")</f>
        <v/>
      </c>
      <c r="I1557" s="31" t="str">
        <f>IF(AND(B1557=I$1),LOOKUP(9.99999999999999E+307,$I$2:I1556)+1,"")</f>
        <v/>
      </c>
      <c r="J1557" s="31">
        <f>IF(AND(B1557=J$1),LOOKUP(9.99999999999999E+307,$J$2:J1556)+1,"")</f>
        <v>1391</v>
      </c>
      <c r="K1557" s="31">
        <f>IF(AND(B1557=K$1),LOOKUP(9.99999999999999E+307,$K$2:K1556)+1,"")</f>
        <v>1391</v>
      </c>
      <c r="L1557" s="31">
        <f>IF(AND(B1557=L$1),LOOKUP(9.99999999999999E+307,$L$2:L1556)+1,"")</f>
        <v>1391</v>
      </c>
      <c r="M1557" s="31">
        <f>IF(AND(B1557=M$1),LOOKUP(9.99999999999999E+307,$M$2:M1556)+1,"")</f>
        <v>1391</v>
      </c>
      <c r="N1557" s="31" t="e">
        <f>IF(AND(B1557=N$1),LOOKUP(9.99999999999999E+307,$N$2:N1556)+1,"")</f>
        <v>#REF!</v>
      </c>
      <c r="O1557" s="31" t="e">
        <f>IF(AND($B1557=O$1),LOOKUP(9.99999999999999E+307,$O$2:O1556)+1,"")</f>
        <v>#REF!</v>
      </c>
      <c r="P1557" s="31" t="e">
        <f>IF(AND($B1557=P$1),LOOKUP(9.99999999999999E+307,$P$2:P1556)+1,"")</f>
        <v>#REF!</v>
      </c>
      <c r="Q1557" s="31" t="e">
        <f>IF(AND($B1557=Q$1),LOOKUP(9.99999999999999E+307,$Q$2:Q1556)+1,"")</f>
        <v>#REF!</v>
      </c>
      <c r="R1557" s="31">
        <f>IF(AND($B1557=R$1),LOOKUP(9.99999999999999E+307,$R$2:R1556)+1,"")</f>
        <v>1391</v>
      </c>
      <c r="S1557" s="31">
        <f>IF(AND($B1557=S$1),LOOKUP(9.99999999999999E+307,$S$2:S1556)+1,"")</f>
        <v>1391</v>
      </c>
      <c r="T1557" s="265"/>
      <c r="U1557" s="265"/>
      <c r="V1557" s="265"/>
      <c r="AA1557" s="254" t="str">
        <f t="shared" si="174"/>
        <v/>
      </c>
      <c r="AB1557" s="254" t="str">
        <f t="shared" si="175"/>
        <v/>
      </c>
      <c r="AC1557" s="255">
        <f t="shared" si="172"/>
        <v>0</v>
      </c>
      <c r="AD1557" s="255">
        <f t="shared" si="173"/>
        <v>3836</v>
      </c>
      <c r="AE1557" s="256" t="str">
        <f t="shared" si="176"/>
        <v/>
      </c>
      <c r="AF1557" s="252" t="str">
        <f t="shared" si="171"/>
        <v>-</v>
      </c>
    </row>
    <row r="1558" spans="1:32" ht="20.149999999999999" customHeight="1" x14ac:dyDescent="0.75">
      <c r="A1558" s="31">
        <v>1556</v>
      </c>
      <c r="B1558" s="237"/>
      <c r="C1558" s="257"/>
      <c r="D1558" s="257"/>
      <c r="E1558" s="262"/>
      <c r="F1558" s="262"/>
      <c r="G1558" s="253" t="str">
        <f t="shared" si="170"/>
        <v/>
      </c>
      <c r="H1558" s="31" t="str">
        <f>IF(AND(B1558=H$1),LOOKUP(9.99999999999999E+307,$H$2:H1557)+1,"")</f>
        <v/>
      </c>
      <c r="I1558" s="31" t="str">
        <f>IF(AND(B1558=I$1),LOOKUP(9.99999999999999E+307,$I$2:I1557)+1,"")</f>
        <v/>
      </c>
      <c r="J1558" s="31">
        <f>IF(AND(B1558=J$1),LOOKUP(9.99999999999999E+307,$J$2:J1557)+1,"")</f>
        <v>1392</v>
      </c>
      <c r="K1558" s="31">
        <f>IF(AND(B1558=K$1),LOOKUP(9.99999999999999E+307,$K$2:K1557)+1,"")</f>
        <v>1392</v>
      </c>
      <c r="L1558" s="31">
        <f>IF(AND(B1558=L$1),LOOKUP(9.99999999999999E+307,$L$2:L1557)+1,"")</f>
        <v>1392</v>
      </c>
      <c r="M1558" s="31">
        <f>IF(AND(B1558=M$1),LOOKUP(9.99999999999999E+307,$M$2:M1557)+1,"")</f>
        <v>1392</v>
      </c>
      <c r="N1558" s="31" t="e">
        <f>IF(AND(B1558=N$1),LOOKUP(9.99999999999999E+307,$N$2:N1557)+1,"")</f>
        <v>#REF!</v>
      </c>
      <c r="O1558" s="31" t="e">
        <f>IF(AND($B1558=O$1),LOOKUP(9.99999999999999E+307,$O$2:O1557)+1,"")</f>
        <v>#REF!</v>
      </c>
      <c r="P1558" s="31" t="e">
        <f>IF(AND($B1558=P$1),LOOKUP(9.99999999999999E+307,$P$2:P1557)+1,"")</f>
        <v>#REF!</v>
      </c>
      <c r="Q1558" s="31" t="e">
        <f>IF(AND($B1558=Q$1),LOOKUP(9.99999999999999E+307,$Q$2:Q1557)+1,"")</f>
        <v>#REF!</v>
      </c>
      <c r="R1558" s="31">
        <f>IF(AND($B1558=R$1),LOOKUP(9.99999999999999E+307,$R$2:R1557)+1,"")</f>
        <v>1392</v>
      </c>
      <c r="S1558" s="31">
        <f>IF(AND($B1558=S$1),LOOKUP(9.99999999999999E+307,$S$2:S1557)+1,"")</f>
        <v>1392</v>
      </c>
      <c r="T1558" s="265"/>
      <c r="U1558" s="265"/>
      <c r="V1558" s="265"/>
      <c r="AA1558" s="254" t="str">
        <f t="shared" si="174"/>
        <v/>
      </c>
      <c r="AB1558" s="254" t="str">
        <f t="shared" si="175"/>
        <v/>
      </c>
      <c r="AC1558" s="255">
        <f t="shared" si="172"/>
        <v>0</v>
      </c>
      <c r="AD1558" s="255">
        <f t="shared" si="173"/>
        <v>3836</v>
      </c>
      <c r="AE1558" s="256" t="str">
        <f t="shared" si="176"/>
        <v/>
      </c>
      <c r="AF1558" s="252" t="str">
        <f t="shared" si="171"/>
        <v>-</v>
      </c>
    </row>
    <row r="1559" spans="1:32" ht="20.149999999999999" customHeight="1" x14ac:dyDescent="0.75">
      <c r="A1559" s="31">
        <v>1557</v>
      </c>
      <c r="B1559" s="237"/>
      <c r="C1559" s="257"/>
      <c r="D1559" s="257"/>
      <c r="E1559" s="262"/>
      <c r="F1559" s="262"/>
      <c r="G1559" s="253" t="str">
        <f t="shared" si="170"/>
        <v/>
      </c>
      <c r="H1559" s="31" t="str">
        <f>IF(AND(B1559=H$1),LOOKUP(9.99999999999999E+307,$H$2:H1558)+1,"")</f>
        <v/>
      </c>
      <c r="I1559" s="31" t="str">
        <f>IF(AND(B1559=I$1),LOOKUP(9.99999999999999E+307,$I$2:I1558)+1,"")</f>
        <v/>
      </c>
      <c r="J1559" s="31">
        <f>IF(AND(B1559=J$1),LOOKUP(9.99999999999999E+307,$J$2:J1558)+1,"")</f>
        <v>1393</v>
      </c>
      <c r="K1559" s="31">
        <f>IF(AND(B1559=K$1),LOOKUP(9.99999999999999E+307,$K$2:K1558)+1,"")</f>
        <v>1393</v>
      </c>
      <c r="L1559" s="31">
        <f>IF(AND(B1559=L$1),LOOKUP(9.99999999999999E+307,$L$2:L1558)+1,"")</f>
        <v>1393</v>
      </c>
      <c r="M1559" s="31">
        <f>IF(AND(B1559=M$1),LOOKUP(9.99999999999999E+307,$M$2:M1558)+1,"")</f>
        <v>1393</v>
      </c>
      <c r="N1559" s="31" t="e">
        <f>IF(AND(B1559=N$1),LOOKUP(9.99999999999999E+307,$N$2:N1558)+1,"")</f>
        <v>#REF!</v>
      </c>
      <c r="O1559" s="31" t="e">
        <f>IF(AND($B1559=O$1),LOOKUP(9.99999999999999E+307,$O$2:O1558)+1,"")</f>
        <v>#REF!</v>
      </c>
      <c r="P1559" s="31" t="e">
        <f>IF(AND($B1559=P$1),LOOKUP(9.99999999999999E+307,$P$2:P1558)+1,"")</f>
        <v>#REF!</v>
      </c>
      <c r="Q1559" s="31" t="e">
        <f>IF(AND($B1559=Q$1),LOOKUP(9.99999999999999E+307,$Q$2:Q1558)+1,"")</f>
        <v>#REF!</v>
      </c>
      <c r="R1559" s="31">
        <f>IF(AND($B1559=R$1),LOOKUP(9.99999999999999E+307,$R$2:R1558)+1,"")</f>
        <v>1393</v>
      </c>
      <c r="S1559" s="31">
        <f>IF(AND($B1559=S$1),LOOKUP(9.99999999999999E+307,$S$2:S1558)+1,"")</f>
        <v>1393</v>
      </c>
      <c r="T1559" s="265"/>
      <c r="U1559" s="265"/>
      <c r="V1559" s="265"/>
      <c r="AA1559" s="254" t="str">
        <f t="shared" si="174"/>
        <v/>
      </c>
      <c r="AB1559" s="254" t="str">
        <f t="shared" si="175"/>
        <v/>
      </c>
      <c r="AC1559" s="255">
        <f t="shared" si="172"/>
        <v>0</v>
      </c>
      <c r="AD1559" s="255">
        <f t="shared" si="173"/>
        <v>3836</v>
      </c>
      <c r="AE1559" s="256" t="str">
        <f t="shared" si="176"/>
        <v/>
      </c>
      <c r="AF1559" s="252" t="str">
        <f t="shared" si="171"/>
        <v>-</v>
      </c>
    </row>
    <row r="1560" spans="1:32" ht="20.149999999999999" customHeight="1" x14ac:dyDescent="0.75">
      <c r="A1560" s="31">
        <v>1558</v>
      </c>
      <c r="B1560" s="237"/>
      <c r="C1560" s="257"/>
      <c r="D1560" s="257"/>
      <c r="E1560" s="262"/>
      <c r="F1560" s="262"/>
      <c r="G1560" s="253" t="str">
        <f t="shared" si="170"/>
        <v/>
      </c>
      <c r="H1560" s="31" t="str">
        <f>IF(AND(B1560=H$1),LOOKUP(9.99999999999999E+307,$H$2:H1559)+1,"")</f>
        <v/>
      </c>
      <c r="I1560" s="31" t="str">
        <f>IF(AND(B1560=I$1),LOOKUP(9.99999999999999E+307,$I$2:I1559)+1,"")</f>
        <v/>
      </c>
      <c r="J1560" s="31">
        <f>IF(AND(B1560=J$1),LOOKUP(9.99999999999999E+307,$J$2:J1559)+1,"")</f>
        <v>1394</v>
      </c>
      <c r="K1560" s="31">
        <f>IF(AND(B1560=K$1),LOOKUP(9.99999999999999E+307,$K$2:K1559)+1,"")</f>
        <v>1394</v>
      </c>
      <c r="L1560" s="31">
        <f>IF(AND(B1560=L$1),LOOKUP(9.99999999999999E+307,$L$2:L1559)+1,"")</f>
        <v>1394</v>
      </c>
      <c r="M1560" s="31">
        <f>IF(AND(B1560=M$1),LOOKUP(9.99999999999999E+307,$M$2:M1559)+1,"")</f>
        <v>1394</v>
      </c>
      <c r="N1560" s="31" t="e">
        <f>IF(AND(B1560=N$1),LOOKUP(9.99999999999999E+307,$N$2:N1559)+1,"")</f>
        <v>#REF!</v>
      </c>
      <c r="O1560" s="31" t="e">
        <f>IF(AND($B1560=O$1),LOOKUP(9.99999999999999E+307,$O$2:O1559)+1,"")</f>
        <v>#REF!</v>
      </c>
      <c r="P1560" s="31" t="e">
        <f>IF(AND($B1560=P$1),LOOKUP(9.99999999999999E+307,$P$2:P1559)+1,"")</f>
        <v>#REF!</v>
      </c>
      <c r="Q1560" s="31" t="e">
        <f>IF(AND($B1560=Q$1),LOOKUP(9.99999999999999E+307,$Q$2:Q1559)+1,"")</f>
        <v>#REF!</v>
      </c>
      <c r="R1560" s="31">
        <f>IF(AND($B1560=R$1),LOOKUP(9.99999999999999E+307,$R$2:R1559)+1,"")</f>
        <v>1394</v>
      </c>
      <c r="S1560" s="31">
        <f>IF(AND($B1560=S$1),LOOKUP(9.99999999999999E+307,$S$2:S1559)+1,"")</f>
        <v>1394</v>
      </c>
      <c r="T1560" s="265"/>
      <c r="U1560" s="265"/>
      <c r="V1560" s="265"/>
      <c r="AA1560" s="254" t="str">
        <f t="shared" si="174"/>
        <v/>
      </c>
      <c r="AB1560" s="254" t="str">
        <f t="shared" si="175"/>
        <v/>
      </c>
      <c r="AC1560" s="255">
        <f t="shared" si="172"/>
        <v>0</v>
      </c>
      <c r="AD1560" s="255">
        <f t="shared" si="173"/>
        <v>3836</v>
      </c>
      <c r="AE1560" s="256" t="str">
        <f t="shared" si="176"/>
        <v/>
      </c>
      <c r="AF1560" s="252" t="str">
        <f t="shared" si="171"/>
        <v>-</v>
      </c>
    </row>
    <row r="1561" spans="1:32" ht="20.149999999999999" customHeight="1" x14ac:dyDescent="0.75">
      <c r="A1561" s="31">
        <v>1559</v>
      </c>
      <c r="B1561" s="237"/>
      <c r="C1561" s="257"/>
      <c r="D1561" s="257"/>
      <c r="E1561" s="262"/>
      <c r="F1561" s="262"/>
      <c r="G1561" s="253" t="str">
        <f t="shared" si="170"/>
        <v/>
      </c>
      <c r="H1561" s="31" t="str">
        <f>IF(AND(B1561=H$1),LOOKUP(9.99999999999999E+307,$H$2:H1560)+1,"")</f>
        <v/>
      </c>
      <c r="I1561" s="31" t="str">
        <f>IF(AND(B1561=I$1),LOOKUP(9.99999999999999E+307,$I$2:I1560)+1,"")</f>
        <v/>
      </c>
      <c r="J1561" s="31">
        <f>IF(AND(B1561=J$1),LOOKUP(9.99999999999999E+307,$J$2:J1560)+1,"")</f>
        <v>1395</v>
      </c>
      <c r="K1561" s="31">
        <f>IF(AND(B1561=K$1),LOOKUP(9.99999999999999E+307,$K$2:K1560)+1,"")</f>
        <v>1395</v>
      </c>
      <c r="L1561" s="31">
        <f>IF(AND(B1561=L$1),LOOKUP(9.99999999999999E+307,$L$2:L1560)+1,"")</f>
        <v>1395</v>
      </c>
      <c r="M1561" s="31">
        <f>IF(AND(B1561=M$1),LOOKUP(9.99999999999999E+307,$M$2:M1560)+1,"")</f>
        <v>1395</v>
      </c>
      <c r="N1561" s="31" t="e">
        <f>IF(AND(B1561=N$1),LOOKUP(9.99999999999999E+307,$N$2:N1560)+1,"")</f>
        <v>#REF!</v>
      </c>
      <c r="O1561" s="31" t="e">
        <f>IF(AND($B1561=O$1),LOOKUP(9.99999999999999E+307,$O$2:O1560)+1,"")</f>
        <v>#REF!</v>
      </c>
      <c r="P1561" s="31" t="e">
        <f>IF(AND($B1561=P$1),LOOKUP(9.99999999999999E+307,$P$2:P1560)+1,"")</f>
        <v>#REF!</v>
      </c>
      <c r="Q1561" s="31" t="e">
        <f>IF(AND($B1561=Q$1),LOOKUP(9.99999999999999E+307,$Q$2:Q1560)+1,"")</f>
        <v>#REF!</v>
      </c>
      <c r="R1561" s="31">
        <f>IF(AND($B1561=R$1),LOOKUP(9.99999999999999E+307,$R$2:R1560)+1,"")</f>
        <v>1395</v>
      </c>
      <c r="S1561" s="31">
        <f>IF(AND($B1561=S$1),LOOKUP(9.99999999999999E+307,$S$2:S1560)+1,"")</f>
        <v>1395</v>
      </c>
      <c r="T1561" s="265"/>
      <c r="U1561" s="265"/>
      <c r="V1561" s="265"/>
      <c r="AA1561" s="254" t="str">
        <f t="shared" si="174"/>
        <v/>
      </c>
      <c r="AB1561" s="254" t="str">
        <f t="shared" si="175"/>
        <v/>
      </c>
      <c r="AC1561" s="255">
        <f t="shared" si="172"/>
        <v>0</v>
      </c>
      <c r="AD1561" s="255">
        <f t="shared" si="173"/>
        <v>3836</v>
      </c>
      <c r="AE1561" s="256" t="str">
        <f t="shared" si="176"/>
        <v/>
      </c>
      <c r="AF1561" s="252" t="str">
        <f t="shared" si="171"/>
        <v>-</v>
      </c>
    </row>
    <row r="1562" spans="1:32" ht="20.149999999999999" customHeight="1" x14ac:dyDescent="0.75">
      <c r="A1562" s="31">
        <v>1560</v>
      </c>
      <c r="B1562" s="237"/>
      <c r="C1562" s="257"/>
      <c r="D1562" s="257"/>
      <c r="E1562" s="262"/>
      <c r="F1562" s="262"/>
      <c r="G1562" s="253" t="str">
        <f t="shared" si="170"/>
        <v/>
      </c>
      <c r="H1562" s="31" t="str">
        <f>IF(AND(B1562=H$1),LOOKUP(9.99999999999999E+307,$H$2:H1561)+1,"")</f>
        <v/>
      </c>
      <c r="I1562" s="31" t="str">
        <f>IF(AND(B1562=I$1),LOOKUP(9.99999999999999E+307,$I$2:I1561)+1,"")</f>
        <v/>
      </c>
      <c r="J1562" s="31">
        <f>IF(AND(B1562=J$1),LOOKUP(9.99999999999999E+307,$J$2:J1561)+1,"")</f>
        <v>1396</v>
      </c>
      <c r="K1562" s="31">
        <f>IF(AND(B1562=K$1),LOOKUP(9.99999999999999E+307,$K$2:K1561)+1,"")</f>
        <v>1396</v>
      </c>
      <c r="L1562" s="31">
        <f>IF(AND(B1562=L$1),LOOKUP(9.99999999999999E+307,$L$2:L1561)+1,"")</f>
        <v>1396</v>
      </c>
      <c r="M1562" s="31">
        <f>IF(AND(B1562=M$1),LOOKUP(9.99999999999999E+307,$M$2:M1561)+1,"")</f>
        <v>1396</v>
      </c>
      <c r="N1562" s="31" t="e">
        <f>IF(AND(B1562=N$1),LOOKUP(9.99999999999999E+307,$N$2:N1561)+1,"")</f>
        <v>#REF!</v>
      </c>
      <c r="O1562" s="31" t="e">
        <f>IF(AND($B1562=O$1),LOOKUP(9.99999999999999E+307,$O$2:O1561)+1,"")</f>
        <v>#REF!</v>
      </c>
      <c r="P1562" s="31" t="e">
        <f>IF(AND($B1562=P$1),LOOKUP(9.99999999999999E+307,$P$2:P1561)+1,"")</f>
        <v>#REF!</v>
      </c>
      <c r="Q1562" s="31" t="e">
        <f>IF(AND($B1562=Q$1),LOOKUP(9.99999999999999E+307,$Q$2:Q1561)+1,"")</f>
        <v>#REF!</v>
      </c>
      <c r="R1562" s="31">
        <f>IF(AND($B1562=R$1),LOOKUP(9.99999999999999E+307,$R$2:R1561)+1,"")</f>
        <v>1396</v>
      </c>
      <c r="S1562" s="31">
        <f>IF(AND($B1562=S$1),LOOKUP(9.99999999999999E+307,$S$2:S1561)+1,"")</f>
        <v>1396</v>
      </c>
      <c r="T1562" s="265"/>
      <c r="U1562" s="265"/>
      <c r="V1562" s="265"/>
      <c r="AA1562" s="254" t="str">
        <f t="shared" si="174"/>
        <v/>
      </c>
      <c r="AB1562" s="254" t="str">
        <f t="shared" si="175"/>
        <v/>
      </c>
      <c r="AC1562" s="255">
        <f t="shared" si="172"/>
        <v>0</v>
      </c>
      <c r="AD1562" s="255">
        <f t="shared" si="173"/>
        <v>3836</v>
      </c>
      <c r="AE1562" s="256" t="str">
        <f t="shared" si="176"/>
        <v/>
      </c>
      <c r="AF1562" s="252" t="str">
        <f t="shared" si="171"/>
        <v>-</v>
      </c>
    </row>
    <row r="1563" spans="1:32" ht="20.149999999999999" customHeight="1" x14ac:dyDescent="0.75">
      <c r="A1563" s="31">
        <v>1561</v>
      </c>
      <c r="B1563" s="237"/>
      <c r="C1563" s="257"/>
      <c r="D1563" s="257"/>
      <c r="E1563" s="262"/>
      <c r="F1563" s="262"/>
      <c r="G1563" s="253" t="str">
        <f t="shared" si="170"/>
        <v/>
      </c>
      <c r="H1563" s="31" t="str">
        <f>IF(AND(B1563=H$1),LOOKUP(9.99999999999999E+307,$H$2:H1562)+1,"")</f>
        <v/>
      </c>
      <c r="I1563" s="31" t="str">
        <f>IF(AND(B1563=I$1),LOOKUP(9.99999999999999E+307,$I$2:I1562)+1,"")</f>
        <v/>
      </c>
      <c r="J1563" s="31">
        <f>IF(AND(B1563=J$1),LOOKUP(9.99999999999999E+307,$J$2:J1562)+1,"")</f>
        <v>1397</v>
      </c>
      <c r="K1563" s="31">
        <f>IF(AND(B1563=K$1),LOOKUP(9.99999999999999E+307,$K$2:K1562)+1,"")</f>
        <v>1397</v>
      </c>
      <c r="L1563" s="31">
        <f>IF(AND(B1563=L$1),LOOKUP(9.99999999999999E+307,$L$2:L1562)+1,"")</f>
        <v>1397</v>
      </c>
      <c r="M1563" s="31">
        <f>IF(AND(B1563=M$1),LOOKUP(9.99999999999999E+307,$M$2:M1562)+1,"")</f>
        <v>1397</v>
      </c>
      <c r="N1563" s="31" t="e">
        <f>IF(AND(B1563=N$1),LOOKUP(9.99999999999999E+307,$N$2:N1562)+1,"")</f>
        <v>#REF!</v>
      </c>
      <c r="O1563" s="31" t="e">
        <f>IF(AND($B1563=O$1),LOOKUP(9.99999999999999E+307,$O$2:O1562)+1,"")</f>
        <v>#REF!</v>
      </c>
      <c r="P1563" s="31" t="e">
        <f>IF(AND($B1563=P$1),LOOKUP(9.99999999999999E+307,$P$2:P1562)+1,"")</f>
        <v>#REF!</v>
      </c>
      <c r="Q1563" s="31" t="e">
        <f>IF(AND($B1563=Q$1),LOOKUP(9.99999999999999E+307,$Q$2:Q1562)+1,"")</f>
        <v>#REF!</v>
      </c>
      <c r="R1563" s="31">
        <f>IF(AND($B1563=R$1),LOOKUP(9.99999999999999E+307,$R$2:R1562)+1,"")</f>
        <v>1397</v>
      </c>
      <c r="S1563" s="31">
        <f>IF(AND($B1563=S$1),LOOKUP(9.99999999999999E+307,$S$2:S1562)+1,"")</f>
        <v>1397</v>
      </c>
      <c r="T1563" s="265"/>
      <c r="U1563" s="265"/>
      <c r="V1563" s="265"/>
      <c r="AA1563" s="254" t="str">
        <f t="shared" si="174"/>
        <v/>
      </c>
      <c r="AB1563" s="254" t="str">
        <f t="shared" si="175"/>
        <v/>
      </c>
      <c r="AC1563" s="255">
        <f t="shared" si="172"/>
        <v>0</v>
      </c>
      <c r="AD1563" s="255">
        <f t="shared" si="173"/>
        <v>3836</v>
      </c>
      <c r="AE1563" s="256" t="str">
        <f t="shared" si="176"/>
        <v/>
      </c>
      <c r="AF1563" s="252" t="str">
        <f t="shared" si="171"/>
        <v>-</v>
      </c>
    </row>
    <row r="1564" spans="1:32" ht="20.149999999999999" customHeight="1" x14ac:dyDescent="0.75">
      <c r="A1564" s="31">
        <v>1562</v>
      </c>
      <c r="B1564" s="237"/>
      <c r="C1564" s="257"/>
      <c r="D1564" s="257"/>
      <c r="E1564" s="262"/>
      <c r="F1564" s="262"/>
      <c r="G1564" s="253" t="str">
        <f t="shared" si="170"/>
        <v/>
      </c>
      <c r="H1564" s="31" t="str">
        <f>IF(AND(B1564=H$1),LOOKUP(9.99999999999999E+307,$H$2:H1563)+1,"")</f>
        <v/>
      </c>
      <c r="I1564" s="31" t="str">
        <f>IF(AND(B1564=I$1),LOOKUP(9.99999999999999E+307,$I$2:I1563)+1,"")</f>
        <v/>
      </c>
      <c r="J1564" s="31">
        <f>IF(AND(B1564=J$1),LOOKUP(9.99999999999999E+307,$J$2:J1563)+1,"")</f>
        <v>1398</v>
      </c>
      <c r="K1564" s="31">
        <f>IF(AND(B1564=K$1),LOOKUP(9.99999999999999E+307,$K$2:K1563)+1,"")</f>
        <v>1398</v>
      </c>
      <c r="L1564" s="31">
        <f>IF(AND(B1564=L$1),LOOKUP(9.99999999999999E+307,$L$2:L1563)+1,"")</f>
        <v>1398</v>
      </c>
      <c r="M1564" s="31">
        <f>IF(AND(B1564=M$1),LOOKUP(9.99999999999999E+307,$M$2:M1563)+1,"")</f>
        <v>1398</v>
      </c>
      <c r="N1564" s="31" t="e">
        <f>IF(AND(B1564=N$1),LOOKUP(9.99999999999999E+307,$N$2:N1563)+1,"")</f>
        <v>#REF!</v>
      </c>
      <c r="O1564" s="31" t="e">
        <f>IF(AND($B1564=O$1),LOOKUP(9.99999999999999E+307,$O$2:O1563)+1,"")</f>
        <v>#REF!</v>
      </c>
      <c r="P1564" s="31" t="e">
        <f>IF(AND($B1564=P$1),LOOKUP(9.99999999999999E+307,$P$2:P1563)+1,"")</f>
        <v>#REF!</v>
      </c>
      <c r="Q1564" s="31" t="e">
        <f>IF(AND($B1564=Q$1),LOOKUP(9.99999999999999E+307,$Q$2:Q1563)+1,"")</f>
        <v>#REF!</v>
      </c>
      <c r="R1564" s="31">
        <f>IF(AND($B1564=R$1),LOOKUP(9.99999999999999E+307,$R$2:R1563)+1,"")</f>
        <v>1398</v>
      </c>
      <c r="S1564" s="31">
        <f>IF(AND($B1564=S$1),LOOKUP(9.99999999999999E+307,$S$2:S1563)+1,"")</f>
        <v>1398</v>
      </c>
      <c r="T1564" s="265"/>
      <c r="U1564" s="265"/>
      <c r="V1564" s="265"/>
      <c r="AA1564" s="254" t="str">
        <f t="shared" si="174"/>
        <v/>
      </c>
      <c r="AB1564" s="254" t="str">
        <f t="shared" si="175"/>
        <v/>
      </c>
      <c r="AC1564" s="255">
        <f t="shared" si="172"/>
        <v>0</v>
      </c>
      <c r="AD1564" s="255">
        <f t="shared" si="173"/>
        <v>3836</v>
      </c>
      <c r="AE1564" s="256" t="str">
        <f t="shared" si="176"/>
        <v/>
      </c>
      <c r="AF1564" s="252" t="str">
        <f t="shared" si="171"/>
        <v>-</v>
      </c>
    </row>
    <row r="1565" spans="1:32" ht="20.149999999999999" customHeight="1" x14ac:dyDescent="0.75">
      <c r="A1565" s="31">
        <v>1563</v>
      </c>
      <c r="B1565" s="237"/>
      <c r="C1565" s="257"/>
      <c r="D1565" s="257"/>
      <c r="E1565" s="262"/>
      <c r="F1565" s="262"/>
      <c r="G1565" s="253" t="str">
        <f t="shared" si="170"/>
        <v/>
      </c>
      <c r="H1565" s="31" t="str">
        <f>IF(AND(B1565=H$1),LOOKUP(9.99999999999999E+307,$H$2:H1564)+1,"")</f>
        <v/>
      </c>
      <c r="I1565" s="31" t="str">
        <f>IF(AND(B1565=I$1),LOOKUP(9.99999999999999E+307,$I$2:I1564)+1,"")</f>
        <v/>
      </c>
      <c r="J1565" s="31">
        <f>IF(AND(B1565=J$1),LOOKUP(9.99999999999999E+307,$J$2:J1564)+1,"")</f>
        <v>1399</v>
      </c>
      <c r="K1565" s="31">
        <f>IF(AND(B1565=K$1),LOOKUP(9.99999999999999E+307,$K$2:K1564)+1,"")</f>
        <v>1399</v>
      </c>
      <c r="L1565" s="31">
        <f>IF(AND(B1565=L$1),LOOKUP(9.99999999999999E+307,$L$2:L1564)+1,"")</f>
        <v>1399</v>
      </c>
      <c r="M1565" s="31">
        <f>IF(AND(B1565=M$1),LOOKUP(9.99999999999999E+307,$M$2:M1564)+1,"")</f>
        <v>1399</v>
      </c>
      <c r="N1565" s="31" t="e">
        <f>IF(AND(B1565=N$1),LOOKUP(9.99999999999999E+307,$N$2:N1564)+1,"")</f>
        <v>#REF!</v>
      </c>
      <c r="O1565" s="31" t="e">
        <f>IF(AND($B1565=O$1),LOOKUP(9.99999999999999E+307,$O$2:O1564)+1,"")</f>
        <v>#REF!</v>
      </c>
      <c r="P1565" s="31" t="e">
        <f>IF(AND($B1565=P$1),LOOKUP(9.99999999999999E+307,$P$2:P1564)+1,"")</f>
        <v>#REF!</v>
      </c>
      <c r="Q1565" s="31" t="e">
        <f>IF(AND($B1565=Q$1),LOOKUP(9.99999999999999E+307,$Q$2:Q1564)+1,"")</f>
        <v>#REF!</v>
      </c>
      <c r="R1565" s="31">
        <f>IF(AND($B1565=R$1),LOOKUP(9.99999999999999E+307,$R$2:R1564)+1,"")</f>
        <v>1399</v>
      </c>
      <c r="S1565" s="31">
        <f>IF(AND($B1565=S$1),LOOKUP(9.99999999999999E+307,$S$2:S1564)+1,"")</f>
        <v>1399</v>
      </c>
      <c r="T1565" s="265"/>
      <c r="U1565" s="265"/>
      <c r="V1565" s="265"/>
      <c r="AA1565" s="254" t="str">
        <f t="shared" si="174"/>
        <v/>
      </c>
      <c r="AB1565" s="254" t="str">
        <f t="shared" si="175"/>
        <v/>
      </c>
      <c r="AC1565" s="255">
        <f t="shared" si="172"/>
        <v>0</v>
      </c>
      <c r="AD1565" s="255">
        <f t="shared" si="173"/>
        <v>3836</v>
      </c>
      <c r="AE1565" s="256" t="str">
        <f t="shared" si="176"/>
        <v/>
      </c>
      <c r="AF1565" s="252" t="str">
        <f t="shared" si="171"/>
        <v>-</v>
      </c>
    </row>
    <row r="1566" spans="1:32" ht="20.149999999999999" customHeight="1" x14ac:dyDescent="0.75">
      <c r="A1566" s="31">
        <v>1564</v>
      </c>
      <c r="B1566" s="237"/>
      <c r="C1566" s="257"/>
      <c r="D1566" s="257"/>
      <c r="E1566" s="262"/>
      <c r="F1566" s="262"/>
      <c r="G1566" s="253" t="str">
        <f t="shared" si="170"/>
        <v/>
      </c>
      <c r="H1566" s="31" t="str">
        <f>IF(AND(B1566=H$1),LOOKUP(9.99999999999999E+307,$H$2:H1565)+1,"")</f>
        <v/>
      </c>
      <c r="I1566" s="31" t="str">
        <f>IF(AND(B1566=I$1),LOOKUP(9.99999999999999E+307,$I$2:I1565)+1,"")</f>
        <v/>
      </c>
      <c r="J1566" s="31">
        <f>IF(AND(B1566=J$1),LOOKUP(9.99999999999999E+307,$J$2:J1565)+1,"")</f>
        <v>1400</v>
      </c>
      <c r="K1566" s="31">
        <f>IF(AND(B1566=K$1),LOOKUP(9.99999999999999E+307,$K$2:K1565)+1,"")</f>
        <v>1400</v>
      </c>
      <c r="L1566" s="31">
        <f>IF(AND(B1566=L$1),LOOKUP(9.99999999999999E+307,$L$2:L1565)+1,"")</f>
        <v>1400</v>
      </c>
      <c r="M1566" s="31">
        <f>IF(AND(B1566=M$1),LOOKUP(9.99999999999999E+307,$M$2:M1565)+1,"")</f>
        <v>1400</v>
      </c>
      <c r="N1566" s="31" t="e">
        <f>IF(AND(B1566=N$1),LOOKUP(9.99999999999999E+307,$N$2:N1565)+1,"")</f>
        <v>#REF!</v>
      </c>
      <c r="O1566" s="31" t="e">
        <f>IF(AND($B1566=O$1),LOOKUP(9.99999999999999E+307,$O$2:O1565)+1,"")</f>
        <v>#REF!</v>
      </c>
      <c r="P1566" s="31" t="e">
        <f>IF(AND($B1566=P$1),LOOKUP(9.99999999999999E+307,$P$2:P1565)+1,"")</f>
        <v>#REF!</v>
      </c>
      <c r="Q1566" s="31" t="e">
        <f>IF(AND($B1566=Q$1),LOOKUP(9.99999999999999E+307,$Q$2:Q1565)+1,"")</f>
        <v>#REF!</v>
      </c>
      <c r="R1566" s="31">
        <f>IF(AND($B1566=R$1),LOOKUP(9.99999999999999E+307,$R$2:R1565)+1,"")</f>
        <v>1400</v>
      </c>
      <c r="S1566" s="31">
        <f>IF(AND($B1566=S$1),LOOKUP(9.99999999999999E+307,$S$2:S1565)+1,"")</f>
        <v>1400</v>
      </c>
      <c r="T1566" s="265"/>
      <c r="U1566" s="265"/>
      <c r="V1566" s="265"/>
      <c r="AA1566" s="254" t="str">
        <f t="shared" si="174"/>
        <v/>
      </c>
      <c r="AB1566" s="254" t="str">
        <f t="shared" si="175"/>
        <v/>
      </c>
      <c r="AC1566" s="255">
        <f t="shared" si="172"/>
        <v>0</v>
      </c>
      <c r="AD1566" s="255">
        <f t="shared" si="173"/>
        <v>3836</v>
      </c>
      <c r="AE1566" s="256" t="str">
        <f t="shared" si="176"/>
        <v/>
      </c>
      <c r="AF1566" s="252" t="str">
        <f t="shared" si="171"/>
        <v>-</v>
      </c>
    </row>
    <row r="1567" spans="1:32" ht="20.149999999999999" customHeight="1" x14ac:dyDescent="0.75">
      <c r="A1567" s="31">
        <v>1565</v>
      </c>
      <c r="B1567" s="237"/>
      <c r="C1567" s="257"/>
      <c r="D1567" s="257"/>
      <c r="E1567" s="262"/>
      <c r="F1567" s="262"/>
      <c r="G1567" s="253" t="str">
        <f t="shared" ref="G1567:G1630" si="177">B1567&amp;C1567</f>
        <v/>
      </c>
      <c r="H1567" s="31" t="str">
        <f>IF(AND(B1567=H$1),LOOKUP(9.99999999999999E+307,$H$2:H1566)+1,"")</f>
        <v/>
      </c>
      <c r="I1567" s="31" t="str">
        <f>IF(AND(B1567=I$1),LOOKUP(9.99999999999999E+307,$I$2:I1566)+1,"")</f>
        <v/>
      </c>
      <c r="J1567" s="31">
        <f>IF(AND(B1567=J$1),LOOKUP(9.99999999999999E+307,$J$2:J1566)+1,"")</f>
        <v>1401</v>
      </c>
      <c r="K1567" s="31">
        <f>IF(AND(B1567=K$1),LOOKUP(9.99999999999999E+307,$K$2:K1566)+1,"")</f>
        <v>1401</v>
      </c>
      <c r="L1567" s="31">
        <f>IF(AND(B1567=L$1),LOOKUP(9.99999999999999E+307,$L$2:L1566)+1,"")</f>
        <v>1401</v>
      </c>
      <c r="M1567" s="31">
        <f>IF(AND(B1567=M$1),LOOKUP(9.99999999999999E+307,$M$2:M1566)+1,"")</f>
        <v>1401</v>
      </c>
      <c r="N1567" s="31" t="e">
        <f>IF(AND(B1567=N$1),LOOKUP(9.99999999999999E+307,$N$2:N1566)+1,"")</f>
        <v>#REF!</v>
      </c>
      <c r="O1567" s="31" t="e">
        <f>IF(AND($B1567=O$1),LOOKUP(9.99999999999999E+307,$O$2:O1566)+1,"")</f>
        <v>#REF!</v>
      </c>
      <c r="P1567" s="31" t="e">
        <f>IF(AND($B1567=P$1),LOOKUP(9.99999999999999E+307,$P$2:P1566)+1,"")</f>
        <v>#REF!</v>
      </c>
      <c r="Q1567" s="31" t="e">
        <f>IF(AND($B1567=Q$1),LOOKUP(9.99999999999999E+307,$Q$2:Q1566)+1,"")</f>
        <v>#REF!</v>
      </c>
      <c r="R1567" s="31">
        <f>IF(AND($B1567=R$1),LOOKUP(9.99999999999999E+307,$R$2:R1566)+1,"")</f>
        <v>1401</v>
      </c>
      <c r="S1567" s="31">
        <f>IF(AND($B1567=S$1),LOOKUP(9.99999999999999E+307,$S$2:S1566)+1,"")</f>
        <v>1401</v>
      </c>
      <c r="T1567" s="265"/>
      <c r="U1567" s="265"/>
      <c r="V1567" s="265"/>
      <c r="AA1567" s="254" t="str">
        <f t="shared" si="174"/>
        <v/>
      </c>
      <c r="AB1567" s="254" t="str">
        <f t="shared" si="175"/>
        <v/>
      </c>
      <c r="AC1567" s="255">
        <f t="shared" si="172"/>
        <v>0</v>
      </c>
      <c r="AD1567" s="255">
        <f t="shared" si="173"/>
        <v>3836</v>
      </c>
      <c r="AE1567" s="256" t="str">
        <f t="shared" si="176"/>
        <v/>
      </c>
      <c r="AF1567" s="252" t="str">
        <f t="shared" si="171"/>
        <v>-</v>
      </c>
    </row>
    <row r="1568" spans="1:32" ht="20.149999999999999" customHeight="1" x14ac:dyDescent="0.75">
      <c r="A1568" s="31">
        <v>1566</v>
      </c>
      <c r="B1568" s="237"/>
      <c r="C1568" s="257"/>
      <c r="D1568" s="257"/>
      <c r="E1568" s="262"/>
      <c r="F1568" s="262"/>
      <c r="G1568" s="253" t="str">
        <f t="shared" si="177"/>
        <v/>
      </c>
      <c r="H1568" s="31" t="str">
        <f>IF(AND(B1568=H$1),LOOKUP(9.99999999999999E+307,$H$2:H1567)+1,"")</f>
        <v/>
      </c>
      <c r="I1568" s="31" t="str">
        <f>IF(AND(B1568=I$1),LOOKUP(9.99999999999999E+307,$I$2:I1567)+1,"")</f>
        <v/>
      </c>
      <c r="J1568" s="31">
        <f>IF(AND(B1568=J$1),LOOKUP(9.99999999999999E+307,$J$2:J1567)+1,"")</f>
        <v>1402</v>
      </c>
      <c r="K1568" s="31">
        <f>IF(AND(B1568=K$1),LOOKUP(9.99999999999999E+307,$K$2:K1567)+1,"")</f>
        <v>1402</v>
      </c>
      <c r="L1568" s="31">
        <f>IF(AND(B1568=L$1),LOOKUP(9.99999999999999E+307,$L$2:L1567)+1,"")</f>
        <v>1402</v>
      </c>
      <c r="M1568" s="31">
        <f>IF(AND(B1568=M$1),LOOKUP(9.99999999999999E+307,$M$2:M1567)+1,"")</f>
        <v>1402</v>
      </c>
      <c r="N1568" s="31" t="e">
        <f>IF(AND(B1568=N$1),LOOKUP(9.99999999999999E+307,$N$2:N1567)+1,"")</f>
        <v>#REF!</v>
      </c>
      <c r="O1568" s="31" t="e">
        <f>IF(AND($B1568=O$1),LOOKUP(9.99999999999999E+307,$O$2:O1567)+1,"")</f>
        <v>#REF!</v>
      </c>
      <c r="P1568" s="31" t="e">
        <f>IF(AND($B1568=P$1),LOOKUP(9.99999999999999E+307,$P$2:P1567)+1,"")</f>
        <v>#REF!</v>
      </c>
      <c r="Q1568" s="31" t="e">
        <f>IF(AND($B1568=Q$1),LOOKUP(9.99999999999999E+307,$Q$2:Q1567)+1,"")</f>
        <v>#REF!</v>
      </c>
      <c r="R1568" s="31">
        <f>IF(AND($B1568=R$1),LOOKUP(9.99999999999999E+307,$R$2:R1567)+1,"")</f>
        <v>1402</v>
      </c>
      <c r="S1568" s="31">
        <f>IF(AND($B1568=S$1),LOOKUP(9.99999999999999E+307,$S$2:S1567)+1,"")</f>
        <v>1402</v>
      </c>
      <c r="T1568" s="265"/>
      <c r="U1568" s="265"/>
      <c r="V1568" s="265"/>
      <c r="AA1568" s="254" t="str">
        <f t="shared" si="174"/>
        <v/>
      </c>
      <c r="AB1568" s="254" t="str">
        <f t="shared" si="175"/>
        <v/>
      </c>
      <c r="AC1568" s="255">
        <f t="shared" si="172"/>
        <v>0</v>
      </c>
      <c r="AD1568" s="255">
        <f t="shared" si="173"/>
        <v>3836</v>
      </c>
      <c r="AE1568" s="256" t="str">
        <f t="shared" si="176"/>
        <v/>
      </c>
      <c r="AF1568" s="252" t="str">
        <f t="shared" si="171"/>
        <v>-</v>
      </c>
    </row>
    <row r="1569" spans="1:32" ht="20.149999999999999" customHeight="1" x14ac:dyDescent="0.75">
      <c r="A1569" s="31">
        <v>1567</v>
      </c>
      <c r="B1569" s="237"/>
      <c r="C1569" s="257"/>
      <c r="D1569" s="257"/>
      <c r="E1569" s="262"/>
      <c r="F1569" s="262"/>
      <c r="G1569" s="253" t="str">
        <f t="shared" si="177"/>
        <v/>
      </c>
      <c r="H1569" s="31" t="str">
        <f>IF(AND(B1569=H$1),LOOKUP(9.99999999999999E+307,$H$2:H1568)+1,"")</f>
        <v/>
      </c>
      <c r="I1569" s="31" t="str">
        <f>IF(AND(B1569=I$1),LOOKUP(9.99999999999999E+307,$I$2:I1568)+1,"")</f>
        <v/>
      </c>
      <c r="J1569" s="31">
        <f>IF(AND(B1569=J$1),LOOKUP(9.99999999999999E+307,$J$2:J1568)+1,"")</f>
        <v>1403</v>
      </c>
      <c r="K1569" s="31">
        <f>IF(AND(B1569=K$1),LOOKUP(9.99999999999999E+307,$K$2:K1568)+1,"")</f>
        <v>1403</v>
      </c>
      <c r="L1569" s="31">
        <f>IF(AND(B1569=L$1),LOOKUP(9.99999999999999E+307,$L$2:L1568)+1,"")</f>
        <v>1403</v>
      </c>
      <c r="M1569" s="31">
        <f>IF(AND(B1569=M$1),LOOKUP(9.99999999999999E+307,$M$2:M1568)+1,"")</f>
        <v>1403</v>
      </c>
      <c r="N1569" s="31" t="e">
        <f>IF(AND(B1569=N$1),LOOKUP(9.99999999999999E+307,$N$2:N1568)+1,"")</f>
        <v>#REF!</v>
      </c>
      <c r="O1569" s="31" t="e">
        <f>IF(AND($B1569=O$1),LOOKUP(9.99999999999999E+307,$O$2:O1568)+1,"")</f>
        <v>#REF!</v>
      </c>
      <c r="P1569" s="31" t="e">
        <f>IF(AND($B1569=P$1),LOOKUP(9.99999999999999E+307,$P$2:P1568)+1,"")</f>
        <v>#REF!</v>
      </c>
      <c r="Q1569" s="31" t="e">
        <f>IF(AND($B1569=Q$1),LOOKUP(9.99999999999999E+307,$Q$2:Q1568)+1,"")</f>
        <v>#REF!</v>
      </c>
      <c r="R1569" s="31">
        <f>IF(AND($B1569=R$1),LOOKUP(9.99999999999999E+307,$R$2:R1568)+1,"")</f>
        <v>1403</v>
      </c>
      <c r="S1569" s="31">
        <f>IF(AND($B1569=S$1),LOOKUP(9.99999999999999E+307,$S$2:S1568)+1,"")</f>
        <v>1403</v>
      </c>
      <c r="T1569" s="265"/>
      <c r="U1569" s="265"/>
      <c r="V1569" s="265"/>
      <c r="AA1569" s="254" t="str">
        <f t="shared" si="174"/>
        <v/>
      </c>
      <c r="AB1569" s="254" t="str">
        <f t="shared" si="175"/>
        <v/>
      </c>
      <c r="AC1569" s="255">
        <f t="shared" si="172"/>
        <v>0</v>
      </c>
      <c r="AD1569" s="255">
        <f t="shared" si="173"/>
        <v>3836</v>
      </c>
      <c r="AE1569" s="256" t="str">
        <f t="shared" si="176"/>
        <v/>
      </c>
      <c r="AF1569" s="252" t="str">
        <f t="shared" si="171"/>
        <v>-</v>
      </c>
    </row>
    <row r="1570" spans="1:32" ht="20.149999999999999" customHeight="1" x14ac:dyDescent="0.75">
      <c r="A1570" s="31">
        <v>1568</v>
      </c>
      <c r="B1570" s="237"/>
      <c r="C1570" s="257"/>
      <c r="D1570" s="257"/>
      <c r="E1570" s="262"/>
      <c r="F1570" s="262"/>
      <c r="G1570" s="253" t="str">
        <f t="shared" si="177"/>
        <v/>
      </c>
      <c r="H1570" s="31" t="str">
        <f>IF(AND(B1570=H$1),LOOKUP(9.99999999999999E+307,$H$2:H1569)+1,"")</f>
        <v/>
      </c>
      <c r="I1570" s="31" t="str">
        <f>IF(AND(B1570=I$1),LOOKUP(9.99999999999999E+307,$I$2:I1569)+1,"")</f>
        <v/>
      </c>
      <c r="J1570" s="31">
        <f>IF(AND(B1570=J$1),LOOKUP(9.99999999999999E+307,$J$2:J1569)+1,"")</f>
        <v>1404</v>
      </c>
      <c r="K1570" s="31">
        <f>IF(AND(B1570=K$1),LOOKUP(9.99999999999999E+307,$K$2:K1569)+1,"")</f>
        <v>1404</v>
      </c>
      <c r="L1570" s="31">
        <f>IF(AND(B1570=L$1),LOOKUP(9.99999999999999E+307,$L$2:L1569)+1,"")</f>
        <v>1404</v>
      </c>
      <c r="M1570" s="31">
        <f>IF(AND(B1570=M$1),LOOKUP(9.99999999999999E+307,$M$2:M1569)+1,"")</f>
        <v>1404</v>
      </c>
      <c r="N1570" s="31" t="e">
        <f>IF(AND(B1570=N$1),LOOKUP(9.99999999999999E+307,$N$2:N1569)+1,"")</f>
        <v>#REF!</v>
      </c>
      <c r="O1570" s="31" t="e">
        <f>IF(AND($B1570=O$1),LOOKUP(9.99999999999999E+307,$O$2:O1569)+1,"")</f>
        <v>#REF!</v>
      </c>
      <c r="P1570" s="31" t="e">
        <f>IF(AND($B1570=P$1),LOOKUP(9.99999999999999E+307,$P$2:P1569)+1,"")</f>
        <v>#REF!</v>
      </c>
      <c r="Q1570" s="31" t="e">
        <f>IF(AND($B1570=Q$1),LOOKUP(9.99999999999999E+307,$Q$2:Q1569)+1,"")</f>
        <v>#REF!</v>
      </c>
      <c r="R1570" s="31">
        <f>IF(AND($B1570=R$1),LOOKUP(9.99999999999999E+307,$R$2:R1569)+1,"")</f>
        <v>1404</v>
      </c>
      <c r="S1570" s="31">
        <f>IF(AND($B1570=S$1),LOOKUP(9.99999999999999E+307,$S$2:S1569)+1,"")</f>
        <v>1404</v>
      </c>
      <c r="T1570" s="265"/>
      <c r="U1570" s="265"/>
      <c r="V1570" s="265"/>
      <c r="AA1570" s="254" t="str">
        <f t="shared" si="174"/>
        <v/>
      </c>
      <c r="AB1570" s="254" t="str">
        <f t="shared" si="175"/>
        <v/>
      </c>
      <c r="AC1570" s="255">
        <f t="shared" si="172"/>
        <v>0</v>
      </c>
      <c r="AD1570" s="255">
        <f t="shared" si="173"/>
        <v>3836</v>
      </c>
      <c r="AE1570" s="256" t="str">
        <f t="shared" si="176"/>
        <v/>
      </c>
      <c r="AF1570" s="252" t="str">
        <f t="shared" si="171"/>
        <v>-</v>
      </c>
    </row>
    <row r="1571" spans="1:32" ht="20.149999999999999" customHeight="1" x14ac:dyDescent="0.75">
      <c r="A1571" s="31">
        <v>1569</v>
      </c>
      <c r="B1571" s="237"/>
      <c r="C1571" s="257"/>
      <c r="D1571" s="257"/>
      <c r="E1571" s="262"/>
      <c r="F1571" s="262"/>
      <c r="G1571" s="253" t="str">
        <f t="shared" si="177"/>
        <v/>
      </c>
      <c r="H1571" s="31" t="str">
        <f>IF(AND(B1571=H$1),LOOKUP(9.99999999999999E+307,$H$2:H1570)+1,"")</f>
        <v/>
      </c>
      <c r="I1571" s="31" t="str">
        <f>IF(AND(B1571=I$1),LOOKUP(9.99999999999999E+307,$I$2:I1570)+1,"")</f>
        <v/>
      </c>
      <c r="J1571" s="31">
        <f>IF(AND(B1571=J$1),LOOKUP(9.99999999999999E+307,$J$2:J1570)+1,"")</f>
        <v>1405</v>
      </c>
      <c r="K1571" s="31">
        <f>IF(AND(B1571=K$1),LOOKUP(9.99999999999999E+307,$K$2:K1570)+1,"")</f>
        <v>1405</v>
      </c>
      <c r="L1571" s="31">
        <f>IF(AND(B1571=L$1),LOOKUP(9.99999999999999E+307,$L$2:L1570)+1,"")</f>
        <v>1405</v>
      </c>
      <c r="M1571" s="31">
        <f>IF(AND(B1571=M$1),LOOKUP(9.99999999999999E+307,$M$2:M1570)+1,"")</f>
        <v>1405</v>
      </c>
      <c r="N1571" s="31" t="e">
        <f>IF(AND(B1571=N$1),LOOKUP(9.99999999999999E+307,$N$2:N1570)+1,"")</f>
        <v>#REF!</v>
      </c>
      <c r="O1571" s="31" t="e">
        <f>IF(AND($B1571=O$1),LOOKUP(9.99999999999999E+307,$O$2:O1570)+1,"")</f>
        <v>#REF!</v>
      </c>
      <c r="P1571" s="31" t="e">
        <f>IF(AND($B1571=P$1),LOOKUP(9.99999999999999E+307,$P$2:P1570)+1,"")</f>
        <v>#REF!</v>
      </c>
      <c r="Q1571" s="31" t="e">
        <f>IF(AND($B1571=Q$1),LOOKUP(9.99999999999999E+307,$Q$2:Q1570)+1,"")</f>
        <v>#REF!</v>
      </c>
      <c r="R1571" s="31">
        <f>IF(AND($B1571=R$1),LOOKUP(9.99999999999999E+307,$R$2:R1570)+1,"")</f>
        <v>1405</v>
      </c>
      <c r="S1571" s="31">
        <f>IF(AND($B1571=S$1),LOOKUP(9.99999999999999E+307,$S$2:S1570)+1,"")</f>
        <v>1405</v>
      </c>
      <c r="T1571" s="265"/>
      <c r="U1571" s="265"/>
      <c r="V1571" s="265"/>
      <c r="AA1571" s="254" t="str">
        <f t="shared" si="174"/>
        <v/>
      </c>
      <c r="AB1571" s="254" t="str">
        <f t="shared" si="175"/>
        <v/>
      </c>
      <c r="AC1571" s="255">
        <f t="shared" si="172"/>
        <v>0</v>
      </c>
      <c r="AD1571" s="255">
        <f t="shared" si="173"/>
        <v>3836</v>
      </c>
      <c r="AE1571" s="256" t="str">
        <f t="shared" si="176"/>
        <v/>
      </c>
      <c r="AF1571" s="252" t="str">
        <f t="shared" si="171"/>
        <v>-</v>
      </c>
    </row>
    <row r="1572" spans="1:32" ht="20.149999999999999" customHeight="1" x14ac:dyDescent="0.75">
      <c r="A1572" s="31">
        <v>1570</v>
      </c>
      <c r="B1572" s="237"/>
      <c r="C1572" s="257"/>
      <c r="D1572" s="257"/>
      <c r="E1572" s="262"/>
      <c r="F1572" s="262"/>
      <c r="G1572" s="253" t="str">
        <f t="shared" si="177"/>
        <v/>
      </c>
      <c r="H1572" s="31" t="str">
        <f>IF(AND(B1572=H$1),LOOKUP(9.99999999999999E+307,$H$2:H1571)+1,"")</f>
        <v/>
      </c>
      <c r="I1572" s="31" t="str">
        <f>IF(AND(B1572=I$1),LOOKUP(9.99999999999999E+307,$I$2:I1571)+1,"")</f>
        <v/>
      </c>
      <c r="J1572" s="31">
        <f>IF(AND(B1572=J$1),LOOKUP(9.99999999999999E+307,$J$2:J1571)+1,"")</f>
        <v>1406</v>
      </c>
      <c r="K1572" s="31">
        <f>IF(AND(B1572=K$1),LOOKUP(9.99999999999999E+307,$K$2:K1571)+1,"")</f>
        <v>1406</v>
      </c>
      <c r="L1572" s="31">
        <f>IF(AND(B1572=L$1),LOOKUP(9.99999999999999E+307,$L$2:L1571)+1,"")</f>
        <v>1406</v>
      </c>
      <c r="M1572" s="31">
        <f>IF(AND(B1572=M$1),LOOKUP(9.99999999999999E+307,$M$2:M1571)+1,"")</f>
        <v>1406</v>
      </c>
      <c r="N1572" s="31" t="e">
        <f>IF(AND(B1572=N$1),LOOKUP(9.99999999999999E+307,$N$2:N1571)+1,"")</f>
        <v>#REF!</v>
      </c>
      <c r="O1572" s="31" t="e">
        <f>IF(AND($B1572=O$1),LOOKUP(9.99999999999999E+307,$O$2:O1571)+1,"")</f>
        <v>#REF!</v>
      </c>
      <c r="P1572" s="31" t="e">
        <f>IF(AND($B1572=P$1),LOOKUP(9.99999999999999E+307,$P$2:P1571)+1,"")</f>
        <v>#REF!</v>
      </c>
      <c r="Q1572" s="31" t="e">
        <f>IF(AND($B1572=Q$1),LOOKUP(9.99999999999999E+307,$Q$2:Q1571)+1,"")</f>
        <v>#REF!</v>
      </c>
      <c r="R1572" s="31">
        <f>IF(AND($B1572=R$1),LOOKUP(9.99999999999999E+307,$R$2:R1571)+1,"")</f>
        <v>1406</v>
      </c>
      <c r="S1572" s="31">
        <f>IF(AND($B1572=S$1),LOOKUP(9.99999999999999E+307,$S$2:S1571)+1,"")</f>
        <v>1406</v>
      </c>
      <c r="T1572" s="265"/>
      <c r="U1572" s="265"/>
      <c r="V1572" s="265"/>
      <c r="AA1572" s="254" t="str">
        <f t="shared" si="174"/>
        <v/>
      </c>
      <c r="AB1572" s="254" t="str">
        <f t="shared" si="175"/>
        <v/>
      </c>
      <c r="AC1572" s="255">
        <f t="shared" si="172"/>
        <v>0</v>
      </c>
      <c r="AD1572" s="255">
        <f t="shared" si="173"/>
        <v>3836</v>
      </c>
      <c r="AE1572" s="256" t="str">
        <f t="shared" si="176"/>
        <v/>
      </c>
      <c r="AF1572" s="252" t="str">
        <f t="shared" si="171"/>
        <v>-</v>
      </c>
    </row>
    <row r="1573" spans="1:32" ht="20.149999999999999" customHeight="1" x14ac:dyDescent="0.75">
      <c r="A1573" s="31">
        <v>1571</v>
      </c>
      <c r="B1573" s="237"/>
      <c r="C1573" s="257"/>
      <c r="D1573" s="257"/>
      <c r="E1573" s="262"/>
      <c r="F1573" s="262"/>
      <c r="G1573" s="253" t="str">
        <f t="shared" si="177"/>
        <v/>
      </c>
      <c r="H1573" s="31" t="str">
        <f>IF(AND(B1573=H$1),LOOKUP(9.99999999999999E+307,$H$2:H1572)+1,"")</f>
        <v/>
      </c>
      <c r="I1573" s="31" t="str">
        <f>IF(AND(B1573=I$1),LOOKUP(9.99999999999999E+307,$I$2:I1572)+1,"")</f>
        <v/>
      </c>
      <c r="J1573" s="31">
        <f>IF(AND(B1573=J$1),LOOKUP(9.99999999999999E+307,$J$2:J1572)+1,"")</f>
        <v>1407</v>
      </c>
      <c r="K1573" s="31">
        <f>IF(AND(B1573=K$1),LOOKUP(9.99999999999999E+307,$K$2:K1572)+1,"")</f>
        <v>1407</v>
      </c>
      <c r="L1573" s="31">
        <f>IF(AND(B1573=L$1),LOOKUP(9.99999999999999E+307,$L$2:L1572)+1,"")</f>
        <v>1407</v>
      </c>
      <c r="M1573" s="31">
        <f>IF(AND(B1573=M$1),LOOKUP(9.99999999999999E+307,$M$2:M1572)+1,"")</f>
        <v>1407</v>
      </c>
      <c r="N1573" s="31" t="e">
        <f>IF(AND(B1573=N$1),LOOKUP(9.99999999999999E+307,$N$2:N1572)+1,"")</f>
        <v>#REF!</v>
      </c>
      <c r="O1573" s="31" t="e">
        <f>IF(AND($B1573=O$1),LOOKUP(9.99999999999999E+307,$O$2:O1572)+1,"")</f>
        <v>#REF!</v>
      </c>
      <c r="P1573" s="31" t="e">
        <f>IF(AND($B1573=P$1),LOOKUP(9.99999999999999E+307,$P$2:P1572)+1,"")</f>
        <v>#REF!</v>
      </c>
      <c r="Q1573" s="31" t="e">
        <f>IF(AND($B1573=Q$1),LOOKUP(9.99999999999999E+307,$Q$2:Q1572)+1,"")</f>
        <v>#REF!</v>
      </c>
      <c r="R1573" s="31">
        <f>IF(AND($B1573=R$1),LOOKUP(9.99999999999999E+307,$R$2:R1572)+1,"")</f>
        <v>1407</v>
      </c>
      <c r="S1573" s="31">
        <f>IF(AND($B1573=S$1),LOOKUP(9.99999999999999E+307,$S$2:S1572)+1,"")</f>
        <v>1407</v>
      </c>
      <c r="T1573" s="265"/>
      <c r="U1573" s="265"/>
      <c r="V1573" s="265"/>
      <c r="AA1573" s="254" t="str">
        <f t="shared" si="174"/>
        <v/>
      </c>
      <c r="AB1573" s="254" t="str">
        <f t="shared" si="175"/>
        <v/>
      </c>
      <c r="AC1573" s="255">
        <f t="shared" si="172"/>
        <v>0</v>
      </c>
      <c r="AD1573" s="255">
        <f t="shared" si="173"/>
        <v>3836</v>
      </c>
      <c r="AE1573" s="256" t="str">
        <f t="shared" si="176"/>
        <v/>
      </c>
      <c r="AF1573" s="252" t="str">
        <f t="shared" si="171"/>
        <v>-</v>
      </c>
    </row>
    <row r="1574" spans="1:32" ht="20.149999999999999" customHeight="1" x14ac:dyDescent="0.75">
      <c r="A1574" s="31">
        <v>1572</v>
      </c>
      <c r="B1574" s="237"/>
      <c r="C1574" s="257"/>
      <c r="D1574" s="257"/>
      <c r="E1574" s="262"/>
      <c r="F1574" s="262"/>
      <c r="G1574" s="253" t="str">
        <f t="shared" si="177"/>
        <v/>
      </c>
      <c r="H1574" s="31" t="str">
        <f>IF(AND(B1574=H$1),LOOKUP(9.99999999999999E+307,$H$2:H1573)+1,"")</f>
        <v/>
      </c>
      <c r="I1574" s="31" t="str">
        <f>IF(AND(B1574=I$1),LOOKUP(9.99999999999999E+307,$I$2:I1573)+1,"")</f>
        <v/>
      </c>
      <c r="J1574" s="31">
        <f>IF(AND(B1574=J$1),LOOKUP(9.99999999999999E+307,$J$2:J1573)+1,"")</f>
        <v>1408</v>
      </c>
      <c r="K1574" s="31">
        <f>IF(AND(B1574=K$1),LOOKUP(9.99999999999999E+307,$K$2:K1573)+1,"")</f>
        <v>1408</v>
      </c>
      <c r="L1574" s="31">
        <f>IF(AND(B1574=L$1),LOOKUP(9.99999999999999E+307,$L$2:L1573)+1,"")</f>
        <v>1408</v>
      </c>
      <c r="M1574" s="31">
        <f>IF(AND(B1574=M$1),LOOKUP(9.99999999999999E+307,$M$2:M1573)+1,"")</f>
        <v>1408</v>
      </c>
      <c r="N1574" s="31" t="e">
        <f>IF(AND(B1574=N$1),LOOKUP(9.99999999999999E+307,$N$2:N1573)+1,"")</f>
        <v>#REF!</v>
      </c>
      <c r="O1574" s="31" t="e">
        <f>IF(AND($B1574=O$1),LOOKUP(9.99999999999999E+307,$O$2:O1573)+1,"")</f>
        <v>#REF!</v>
      </c>
      <c r="P1574" s="31" t="e">
        <f>IF(AND($B1574=P$1),LOOKUP(9.99999999999999E+307,$P$2:P1573)+1,"")</f>
        <v>#REF!</v>
      </c>
      <c r="Q1574" s="31" t="e">
        <f>IF(AND($B1574=Q$1),LOOKUP(9.99999999999999E+307,$Q$2:Q1573)+1,"")</f>
        <v>#REF!</v>
      </c>
      <c r="R1574" s="31">
        <f>IF(AND($B1574=R$1),LOOKUP(9.99999999999999E+307,$R$2:R1573)+1,"")</f>
        <v>1408</v>
      </c>
      <c r="S1574" s="31">
        <f>IF(AND($B1574=S$1),LOOKUP(9.99999999999999E+307,$S$2:S1573)+1,"")</f>
        <v>1408</v>
      </c>
      <c r="T1574" s="265"/>
      <c r="U1574" s="265"/>
      <c r="V1574" s="265"/>
      <c r="AA1574" s="254" t="str">
        <f t="shared" si="174"/>
        <v/>
      </c>
      <c r="AB1574" s="254" t="str">
        <f t="shared" si="175"/>
        <v/>
      </c>
      <c r="AC1574" s="255">
        <f t="shared" si="172"/>
        <v>0</v>
      </c>
      <c r="AD1574" s="255">
        <f t="shared" si="173"/>
        <v>3836</v>
      </c>
      <c r="AE1574" s="256" t="str">
        <f t="shared" si="176"/>
        <v/>
      </c>
      <c r="AF1574" s="252" t="str">
        <f t="shared" si="171"/>
        <v>-</v>
      </c>
    </row>
    <row r="1575" spans="1:32" ht="20.149999999999999" customHeight="1" x14ac:dyDescent="0.75">
      <c r="A1575" s="31">
        <v>1573</v>
      </c>
      <c r="B1575" s="237"/>
      <c r="C1575" s="257"/>
      <c r="D1575" s="257"/>
      <c r="E1575" s="262"/>
      <c r="F1575" s="262"/>
      <c r="G1575" s="253" t="str">
        <f t="shared" si="177"/>
        <v/>
      </c>
      <c r="H1575" s="31" t="str">
        <f>IF(AND(B1575=H$1),LOOKUP(9.99999999999999E+307,$H$2:H1574)+1,"")</f>
        <v/>
      </c>
      <c r="I1575" s="31" t="str">
        <f>IF(AND(B1575=I$1),LOOKUP(9.99999999999999E+307,$I$2:I1574)+1,"")</f>
        <v/>
      </c>
      <c r="J1575" s="31">
        <f>IF(AND(B1575=J$1),LOOKUP(9.99999999999999E+307,$J$2:J1574)+1,"")</f>
        <v>1409</v>
      </c>
      <c r="K1575" s="31">
        <f>IF(AND(B1575=K$1),LOOKUP(9.99999999999999E+307,$K$2:K1574)+1,"")</f>
        <v>1409</v>
      </c>
      <c r="L1575" s="31">
        <f>IF(AND(B1575=L$1),LOOKUP(9.99999999999999E+307,$L$2:L1574)+1,"")</f>
        <v>1409</v>
      </c>
      <c r="M1575" s="31">
        <f>IF(AND(B1575=M$1),LOOKUP(9.99999999999999E+307,$M$2:M1574)+1,"")</f>
        <v>1409</v>
      </c>
      <c r="N1575" s="31" t="e">
        <f>IF(AND(B1575=N$1),LOOKUP(9.99999999999999E+307,$N$2:N1574)+1,"")</f>
        <v>#REF!</v>
      </c>
      <c r="O1575" s="31" t="e">
        <f>IF(AND($B1575=O$1),LOOKUP(9.99999999999999E+307,$O$2:O1574)+1,"")</f>
        <v>#REF!</v>
      </c>
      <c r="P1575" s="31" t="e">
        <f>IF(AND($B1575=P$1),LOOKUP(9.99999999999999E+307,$P$2:P1574)+1,"")</f>
        <v>#REF!</v>
      </c>
      <c r="Q1575" s="31" t="e">
        <f>IF(AND($B1575=Q$1),LOOKUP(9.99999999999999E+307,$Q$2:Q1574)+1,"")</f>
        <v>#REF!</v>
      </c>
      <c r="R1575" s="31">
        <f>IF(AND($B1575=R$1),LOOKUP(9.99999999999999E+307,$R$2:R1574)+1,"")</f>
        <v>1409</v>
      </c>
      <c r="S1575" s="31">
        <f>IF(AND($B1575=S$1),LOOKUP(9.99999999999999E+307,$S$2:S1574)+1,"")</f>
        <v>1409</v>
      </c>
      <c r="T1575" s="265"/>
      <c r="U1575" s="265"/>
      <c r="V1575" s="265"/>
      <c r="AA1575" s="254" t="str">
        <f t="shared" si="174"/>
        <v/>
      </c>
      <c r="AB1575" s="254" t="str">
        <f t="shared" si="175"/>
        <v/>
      </c>
      <c r="AC1575" s="255">
        <f t="shared" si="172"/>
        <v>0</v>
      </c>
      <c r="AD1575" s="255">
        <f t="shared" si="173"/>
        <v>3836</v>
      </c>
      <c r="AE1575" s="256" t="str">
        <f t="shared" si="176"/>
        <v/>
      </c>
      <c r="AF1575" s="252" t="str">
        <f t="shared" si="171"/>
        <v>-</v>
      </c>
    </row>
    <row r="1576" spans="1:32" ht="20.149999999999999" customHeight="1" x14ac:dyDescent="0.75">
      <c r="A1576" s="31">
        <v>1574</v>
      </c>
      <c r="B1576" s="237"/>
      <c r="C1576" s="257"/>
      <c r="D1576" s="257"/>
      <c r="E1576" s="262"/>
      <c r="F1576" s="262"/>
      <c r="G1576" s="253" t="str">
        <f t="shared" si="177"/>
        <v/>
      </c>
      <c r="H1576" s="31" t="str">
        <f>IF(AND(B1576=H$1),LOOKUP(9.99999999999999E+307,$H$2:H1575)+1,"")</f>
        <v/>
      </c>
      <c r="I1576" s="31" t="str">
        <f>IF(AND(B1576=I$1),LOOKUP(9.99999999999999E+307,$I$2:I1575)+1,"")</f>
        <v/>
      </c>
      <c r="J1576" s="31">
        <f>IF(AND(B1576=J$1),LOOKUP(9.99999999999999E+307,$J$2:J1575)+1,"")</f>
        <v>1410</v>
      </c>
      <c r="K1576" s="31">
        <f>IF(AND(B1576=K$1),LOOKUP(9.99999999999999E+307,$K$2:K1575)+1,"")</f>
        <v>1410</v>
      </c>
      <c r="L1576" s="31">
        <f>IF(AND(B1576=L$1),LOOKUP(9.99999999999999E+307,$L$2:L1575)+1,"")</f>
        <v>1410</v>
      </c>
      <c r="M1576" s="31">
        <f>IF(AND(B1576=M$1),LOOKUP(9.99999999999999E+307,$M$2:M1575)+1,"")</f>
        <v>1410</v>
      </c>
      <c r="N1576" s="31" t="e">
        <f>IF(AND(B1576=N$1),LOOKUP(9.99999999999999E+307,$N$2:N1575)+1,"")</f>
        <v>#REF!</v>
      </c>
      <c r="O1576" s="31" t="e">
        <f>IF(AND($B1576=O$1),LOOKUP(9.99999999999999E+307,$O$2:O1575)+1,"")</f>
        <v>#REF!</v>
      </c>
      <c r="P1576" s="31" t="e">
        <f>IF(AND($B1576=P$1),LOOKUP(9.99999999999999E+307,$P$2:P1575)+1,"")</f>
        <v>#REF!</v>
      </c>
      <c r="Q1576" s="31" t="e">
        <f>IF(AND($B1576=Q$1),LOOKUP(9.99999999999999E+307,$Q$2:Q1575)+1,"")</f>
        <v>#REF!</v>
      </c>
      <c r="R1576" s="31">
        <f>IF(AND($B1576=R$1),LOOKUP(9.99999999999999E+307,$R$2:R1575)+1,"")</f>
        <v>1410</v>
      </c>
      <c r="S1576" s="31">
        <f>IF(AND($B1576=S$1),LOOKUP(9.99999999999999E+307,$S$2:S1575)+1,"")</f>
        <v>1410</v>
      </c>
      <c r="T1576" s="265"/>
      <c r="U1576" s="265"/>
      <c r="V1576" s="265"/>
      <c r="AA1576" s="254" t="str">
        <f t="shared" si="174"/>
        <v/>
      </c>
      <c r="AB1576" s="254" t="str">
        <f t="shared" si="175"/>
        <v/>
      </c>
      <c r="AC1576" s="255">
        <f t="shared" si="172"/>
        <v>0</v>
      </c>
      <c r="AD1576" s="255">
        <f t="shared" si="173"/>
        <v>3836</v>
      </c>
      <c r="AE1576" s="256" t="str">
        <f t="shared" si="176"/>
        <v/>
      </c>
      <c r="AF1576" s="252" t="str">
        <f t="shared" si="171"/>
        <v>-</v>
      </c>
    </row>
    <row r="1577" spans="1:32" ht="20.149999999999999" customHeight="1" x14ac:dyDescent="0.75">
      <c r="A1577" s="31">
        <v>1575</v>
      </c>
      <c r="B1577" s="237"/>
      <c r="C1577" s="257"/>
      <c r="D1577" s="257"/>
      <c r="E1577" s="262"/>
      <c r="F1577" s="262"/>
      <c r="G1577" s="253" t="str">
        <f t="shared" si="177"/>
        <v/>
      </c>
      <c r="H1577" s="31" t="str">
        <f>IF(AND(B1577=H$1),LOOKUP(9.99999999999999E+307,$H$2:H1576)+1,"")</f>
        <v/>
      </c>
      <c r="I1577" s="31" t="str">
        <f>IF(AND(B1577=I$1),LOOKUP(9.99999999999999E+307,$I$2:I1576)+1,"")</f>
        <v/>
      </c>
      <c r="J1577" s="31">
        <f>IF(AND(B1577=J$1),LOOKUP(9.99999999999999E+307,$J$2:J1576)+1,"")</f>
        <v>1411</v>
      </c>
      <c r="K1577" s="31">
        <f>IF(AND(B1577=K$1),LOOKUP(9.99999999999999E+307,$K$2:K1576)+1,"")</f>
        <v>1411</v>
      </c>
      <c r="L1577" s="31">
        <f>IF(AND(B1577=L$1),LOOKUP(9.99999999999999E+307,$L$2:L1576)+1,"")</f>
        <v>1411</v>
      </c>
      <c r="M1577" s="31">
        <f>IF(AND(B1577=M$1),LOOKUP(9.99999999999999E+307,$M$2:M1576)+1,"")</f>
        <v>1411</v>
      </c>
      <c r="N1577" s="31" t="e">
        <f>IF(AND(B1577=N$1),LOOKUP(9.99999999999999E+307,$N$2:N1576)+1,"")</f>
        <v>#REF!</v>
      </c>
      <c r="O1577" s="31" t="e">
        <f>IF(AND($B1577=O$1),LOOKUP(9.99999999999999E+307,$O$2:O1576)+1,"")</f>
        <v>#REF!</v>
      </c>
      <c r="P1577" s="31" t="e">
        <f>IF(AND($B1577=P$1),LOOKUP(9.99999999999999E+307,$P$2:P1576)+1,"")</f>
        <v>#REF!</v>
      </c>
      <c r="Q1577" s="31" t="e">
        <f>IF(AND($B1577=Q$1),LOOKUP(9.99999999999999E+307,$Q$2:Q1576)+1,"")</f>
        <v>#REF!</v>
      </c>
      <c r="R1577" s="31">
        <f>IF(AND($B1577=R$1),LOOKUP(9.99999999999999E+307,$R$2:R1576)+1,"")</f>
        <v>1411</v>
      </c>
      <c r="S1577" s="31">
        <f>IF(AND($B1577=S$1),LOOKUP(9.99999999999999E+307,$S$2:S1576)+1,"")</f>
        <v>1411</v>
      </c>
      <c r="T1577" s="265"/>
      <c r="U1577" s="265"/>
      <c r="V1577" s="265"/>
      <c r="AA1577" s="254" t="str">
        <f t="shared" si="174"/>
        <v/>
      </c>
      <c r="AB1577" s="254" t="str">
        <f t="shared" si="175"/>
        <v/>
      </c>
      <c r="AC1577" s="255">
        <f t="shared" si="172"/>
        <v>0</v>
      </c>
      <c r="AD1577" s="255">
        <f t="shared" si="173"/>
        <v>3836</v>
      </c>
      <c r="AE1577" s="256" t="str">
        <f t="shared" si="176"/>
        <v/>
      </c>
      <c r="AF1577" s="252" t="str">
        <f t="shared" si="171"/>
        <v>-</v>
      </c>
    </row>
    <row r="1578" spans="1:32" ht="20.149999999999999" customHeight="1" x14ac:dyDescent="0.75">
      <c r="A1578" s="31">
        <v>1576</v>
      </c>
      <c r="B1578" s="237"/>
      <c r="C1578" s="257"/>
      <c r="D1578" s="257"/>
      <c r="E1578" s="262"/>
      <c r="F1578" s="262"/>
      <c r="G1578" s="253" t="str">
        <f t="shared" si="177"/>
        <v/>
      </c>
      <c r="H1578" s="31" t="str">
        <f>IF(AND(B1578=H$1),LOOKUP(9.99999999999999E+307,$H$2:H1577)+1,"")</f>
        <v/>
      </c>
      <c r="I1578" s="31" t="str">
        <f>IF(AND(B1578=I$1),LOOKUP(9.99999999999999E+307,$I$2:I1577)+1,"")</f>
        <v/>
      </c>
      <c r="J1578" s="31">
        <f>IF(AND(B1578=J$1),LOOKUP(9.99999999999999E+307,$J$2:J1577)+1,"")</f>
        <v>1412</v>
      </c>
      <c r="K1578" s="31">
        <f>IF(AND(B1578=K$1),LOOKUP(9.99999999999999E+307,$K$2:K1577)+1,"")</f>
        <v>1412</v>
      </c>
      <c r="L1578" s="31">
        <f>IF(AND(B1578=L$1),LOOKUP(9.99999999999999E+307,$L$2:L1577)+1,"")</f>
        <v>1412</v>
      </c>
      <c r="M1578" s="31">
        <f>IF(AND(B1578=M$1),LOOKUP(9.99999999999999E+307,$M$2:M1577)+1,"")</f>
        <v>1412</v>
      </c>
      <c r="N1578" s="31" t="e">
        <f>IF(AND(B1578=N$1),LOOKUP(9.99999999999999E+307,$N$2:N1577)+1,"")</f>
        <v>#REF!</v>
      </c>
      <c r="O1578" s="31" t="e">
        <f>IF(AND($B1578=O$1),LOOKUP(9.99999999999999E+307,$O$2:O1577)+1,"")</f>
        <v>#REF!</v>
      </c>
      <c r="P1578" s="31" t="e">
        <f>IF(AND($B1578=P$1),LOOKUP(9.99999999999999E+307,$P$2:P1577)+1,"")</f>
        <v>#REF!</v>
      </c>
      <c r="Q1578" s="31" t="e">
        <f>IF(AND($B1578=Q$1),LOOKUP(9.99999999999999E+307,$Q$2:Q1577)+1,"")</f>
        <v>#REF!</v>
      </c>
      <c r="R1578" s="31">
        <f>IF(AND($B1578=R$1),LOOKUP(9.99999999999999E+307,$R$2:R1577)+1,"")</f>
        <v>1412</v>
      </c>
      <c r="S1578" s="31">
        <f>IF(AND($B1578=S$1),LOOKUP(9.99999999999999E+307,$S$2:S1577)+1,"")</f>
        <v>1412</v>
      </c>
      <c r="T1578" s="265"/>
      <c r="U1578" s="265"/>
      <c r="V1578" s="265"/>
      <c r="AA1578" s="254" t="str">
        <f t="shared" si="174"/>
        <v/>
      </c>
      <c r="AB1578" s="254" t="str">
        <f t="shared" si="175"/>
        <v/>
      </c>
      <c r="AC1578" s="255">
        <f t="shared" si="172"/>
        <v>0</v>
      </c>
      <c r="AD1578" s="255">
        <f t="shared" si="173"/>
        <v>3836</v>
      </c>
      <c r="AE1578" s="256" t="str">
        <f t="shared" si="176"/>
        <v/>
      </c>
      <c r="AF1578" s="252" t="str">
        <f t="shared" si="171"/>
        <v>-</v>
      </c>
    </row>
    <row r="1579" spans="1:32" ht="20.149999999999999" customHeight="1" x14ac:dyDescent="0.75">
      <c r="A1579" s="31">
        <v>1577</v>
      </c>
      <c r="B1579" s="237"/>
      <c r="C1579" s="257"/>
      <c r="D1579" s="257"/>
      <c r="E1579" s="262"/>
      <c r="F1579" s="262"/>
      <c r="G1579" s="253" t="str">
        <f t="shared" si="177"/>
        <v/>
      </c>
      <c r="H1579" s="31" t="str">
        <f>IF(AND(B1579=H$1),LOOKUP(9.99999999999999E+307,$H$2:H1578)+1,"")</f>
        <v/>
      </c>
      <c r="I1579" s="31" t="str">
        <f>IF(AND(B1579=I$1),LOOKUP(9.99999999999999E+307,$I$2:I1578)+1,"")</f>
        <v/>
      </c>
      <c r="J1579" s="31">
        <f>IF(AND(B1579=J$1),LOOKUP(9.99999999999999E+307,$J$2:J1578)+1,"")</f>
        <v>1413</v>
      </c>
      <c r="K1579" s="31">
        <f>IF(AND(B1579=K$1),LOOKUP(9.99999999999999E+307,$K$2:K1578)+1,"")</f>
        <v>1413</v>
      </c>
      <c r="L1579" s="31">
        <f>IF(AND(B1579=L$1),LOOKUP(9.99999999999999E+307,$L$2:L1578)+1,"")</f>
        <v>1413</v>
      </c>
      <c r="M1579" s="31">
        <f>IF(AND(B1579=M$1),LOOKUP(9.99999999999999E+307,$M$2:M1578)+1,"")</f>
        <v>1413</v>
      </c>
      <c r="N1579" s="31" t="e">
        <f>IF(AND(B1579=N$1),LOOKUP(9.99999999999999E+307,$N$2:N1578)+1,"")</f>
        <v>#REF!</v>
      </c>
      <c r="O1579" s="31" t="e">
        <f>IF(AND($B1579=O$1),LOOKUP(9.99999999999999E+307,$O$2:O1578)+1,"")</f>
        <v>#REF!</v>
      </c>
      <c r="P1579" s="31" t="e">
        <f>IF(AND($B1579=P$1),LOOKUP(9.99999999999999E+307,$P$2:P1578)+1,"")</f>
        <v>#REF!</v>
      </c>
      <c r="Q1579" s="31" t="e">
        <f>IF(AND($B1579=Q$1),LOOKUP(9.99999999999999E+307,$Q$2:Q1578)+1,"")</f>
        <v>#REF!</v>
      </c>
      <c r="R1579" s="31">
        <f>IF(AND($B1579=R$1),LOOKUP(9.99999999999999E+307,$R$2:R1578)+1,"")</f>
        <v>1413</v>
      </c>
      <c r="S1579" s="31">
        <f>IF(AND($B1579=S$1),LOOKUP(9.99999999999999E+307,$S$2:S1578)+1,"")</f>
        <v>1413</v>
      </c>
      <c r="T1579" s="265"/>
      <c r="U1579" s="265"/>
      <c r="V1579" s="265"/>
      <c r="AA1579" s="254" t="str">
        <f t="shared" si="174"/>
        <v/>
      </c>
      <c r="AB1579" s="254" t="str">
        <f t="shared" si="175"/>
        <v/>
      </c>
      <c r="AC1579" s="255">
        <f t="shared" si="172"/>
        <v>0</v>
      </c>
      <c r="AD1579" s="255">
        <f t="shared" si="173"/>
        <v>3836</v>
      </c>
      <c r="AE1579" s="256" t="str">
        <f t="shared" si="176"/>
        <v/>
      </c>
      <c r="AF1579" s="252" t="str">
        <f t="shared" si="171"/>
        <v>-</v>
      </c>
    </row>
    <row r="1580" spans="1:32" ht="20.149999999999999" customHeight="1" x14ac:dyDescent="0.75">
      <c r="A1580" s="31">
        <v>1578</v>
      </c>
      <c r="B1580" s="237"/>
      <c r="C1580" s="257"/>
      <c r="D1580" s="257"/>
      <c r="E1580" s="262"/>
      <c r="F1580" s="262"/>
      <c r="G1580" s="253" t="str">
        <f t="shared" si="177"/>
        <v/>
      </c>
      <c r="H1580" s="31" t="str">
        <f>IF(AND(B1580=H$1),LOOKUP(9.99999999999999E+307,$H$2:H1579)+1,"")</f>
        <v/>
      </c>
      <c r="I1580" s="31" t="str">
        <f>IF(AND(B1580=I$1),LOOKUP(9.99999999999999E+307,$I$2:I1579)+1,"")</f>
        <v/>
      </c>
      <c r="J1580" s="31">
        <f>IF(AND(B1580=J$1),LOOKUP(9.99999999999999E+307,$J$2:J1579)+1,"")</f>
        <v>1414</v>
      </c>
      <c r="K1580" s="31">
        <f>IF(AND(B1580=K$1),LOOKUP(9.99999999999999E+307,$K$2:K1579)+1,"")</f>
        <v>1414</v>
      </c>
      <c r="L1580" s="31">
        <f>IF(AND(B1580=L$1),LOOKUP(9.99999999999999E+307,$L$2:L1579)+1,"")</f>
        <v>1414</v>
      </c>
      <c r="M1580" s="31">
        <f>IF(AND(B1580=M$1),LOOKUP(9.99999999999999E+307,$M$2:M1579)+1,"")</f>
        <v>1414</v>
      </c>
      <c r="N1580" s="31" t="e">
        <f>IF(AND(B1580=N$1),LOOKUP(9.99999999999999E+307,$N$2:N1579)+1,"")</f>
        <v>#REF!</v>
      </c>
      <c r="O1580" s="31" t="e">
        <f>IF(AND($B1580=O$1),LOOKUP(9.99999999999999E+307,$O$2:O1579)+1,"")</f>
        <v>#REF!</v>
      </c>
      <c r="P1580" s="31" t="e">
        <f>IF(AND($B1580=P$1),LOOKUP(9.99999999999999E+307,$P$2:P1579)+1,"")</f>
        <v>#REF!</v>
      </c>
      <c r="Q1580" s="31" t="e">
        <f>IF(AND($B1580=Q$1),LOOKUP(9.99999999999999E+307,$Q$2:Q1579)+1,"")</f>
        <v>#REF!</v>
      </c>
      <c r="R1580" s="31">
        <f>IF(AND($B1580=R$1),LOOKUP(9.99999999999999E+307,$R$2:R1579)+1,"")</f>
        <v>1414</v>
      </c>
      <c r="S1580" s="31">
        <f>IF(AND($B1580=S$1),LOOKUP(9.99999999999999E+307,$S$2:S1579)+1,"")</f>
        <v>1414</v>
      </c>
      <c r="T1580" s="265"/>
      <c r="U1580" s="265"/>
      <c r="V1580" s="265"/>
      <c r="AA1580" s="254" t="str">
        <f t="shared" si="174"/>
        <v/>
      </c>
      <c r="AB1580" s="254" t="str">
        <f t="shared" si="175"/>
        <v/>
      </c>
      <c r="AC1580" s="255">
        <f t="shared" si="172"/>
        <v>0</v>
      </c>
      <c r="AD1580" s="255">
        <f t="shared" si="173"/>
        <v>3836</v>
      </c>
      <c r="AE1580" s="256" t="str">
        <f t="shared" si="176"/>
        <v/>
      </c>
      <c r="AF1580" s="252" t="str">
        <f t="shared" si="171"/>
        <v>-</v>
      </c>
    </row>
    <row r="1581" spans="1:32" ht="20.149999999999999" customHeight="1" x14ac:dyDescent="0.75">
      <c r="A1581" s="31">
        <v>1579</v>
      </c>
      <c r="B1581" s="237"/>
      <c r="C1581" s="257"/>
      <c r="D1581" s="257"/>
      <c r="E1581" s="262"/>
      <c r="F1581" s="262"/>
      <c r="G1581" s="253" t="str">
        <f t="shared" si="177"/>
        <v/>
      </c>
      <c r="H1581" s="31" t="str">
        <f>IF(AND(B1581=H$1),LOOKUP(9.99999999999999E+307,$H$2:H1580)+1,"")</f>
        <v/>
      </c>
      <c r="I1581" s="31" t="str">
        <f>IF(AND(B1581=I$1),LOOKUP(9.99999999999999E+307,$I$2:I1580)+1,"")</f>
        <v/>
      </c>
      <c r="J1581" s="31">
        <f>IF(AND(B1581=J$1),LOOKUP(9.99999999999999E+307,$J$2:J1580)+1,"")</f>
        <v>1415</v>
      </c>
      <c r="K1581" s="31">
        <f>IF(AND(B1581=K$1),LOOKUP(9.99999999999999E+307,$K$2:K1580)+1,"")</f>
        <v>1415</v>
      </c>
      <c r="L1581" s="31">
        <f>IF(AND(B1581=L$1),LOOKUP(9.99999999999999E+307,$L$2:L1580)+1,"")</f>
        <v>1415</v>
      </c>
      <c r="M1581" s="31">
        <f>IF(AND(B1581=M$1),LOOKUP(9.99999999999999E+307,$M$2:M1580)+1,"")</f>
        <v>1415</v>
      </c>
      <c r="N1581" s="31" t="e">
        <f>IF(AND(B1581=N$1),LOOKUP(9.99999999999999E+307,$N$2:N1580)+1,"")</f>
        <v>#REF!</v>
      </c>
      <c r="O1581" s="31" t="e">
        <f>IF(AND($B1581=O$1),LOOKUP(9.99999999999999E+307,$O$2:O1580)+1,"")</f>
        <v>#REF!</v>
      </c>
      <c r="P1581" s="31" t="e">
        <f>IF(AND($B1581=P$1),LOOKUP(9.99999999999999E+307,$P$2:P1580)+1,"")</f>
        <v>#REF!</v>
      </c>
      <c r="Q1581" s="31" t="e">
        <f>IF(AND($B1581=Q$1),LOOKUP(9.99999999999999E+307,$Q$2:Q1580)+1,"")</f>
        <v>#REF!</v>
      </c>
      <c r="R1581" s="31">
        <f>IF(AND($B1581=R$1),LOOKUP(9.99999999999999E+307,$R$2:R1580)+1,"")</f>
        <v>1415</v>
      </c>
      <c r="S1581" s="31">
        <f>IF(AND($B1581=S$1),LOOKUP(9.99999999999999E+307,$S$2:S1580)+1,"")</f>
        <v>1415</v>
      </c>
      <c r="T1581" s="265"/>
      <c r="U1581" s="265"/>
      <c r="V1581" s="265"/>
      <c r="AA1581" s="254" t="str">
        <f t="shared" si="174"/>
        <v/>
      </c>
      <c r="AB1581" s="254" t="str">
        <f t="shared" si="175"/>
        <v/>
      </c>
      <c r="AC1581" s="255">
        <f t="shared" si="172"/>
        <v>0</v>
      </c>
      <c r="AD1581" s="255">
        <f t="shared" si="173"/>
        <v>3836</v>
      </c>
      <c r="AE1581" s="256" t="str">
        <f t="shared" si="176"/>
        <v/>
      </c>
      <c r="AF1581" s="252" t="str">
        <f t="shared" si="171"/>
        <v>-</v>
      </c>
    </row>
    <row r="1582" spans="1:32" ht="20.149999999999999" customHeight="1" x14ac:dyDescent="0.75">
      <c r="A1582" s="31">
        <v>1580</v>
      </c>
      <c r="B1582" s="237"/>
      <c r="C1582" s="257"/>
      <c r="D1582" s="257"/>
      <c r="E1582" s="262"/>
      <c r="F1582" s="262"/>
      <c r="G1582" s="253" t="str">
        <f t="shared" si="177"/>
        <v/>
      </c>
      <c r="H1582" s="31" t="str">
        <f>IF(AND(B1582=H$1),LOOKUP(9.99999999999999E+307,$H$2:H1581)+1,"")</f>
        <v/>
      </c>
      <c r="I1582" s="31" t="str">
        <f>IF(AND(B1582=I$1),LOOKUP(9.99999999999999E+307,$I$2:I1581)+1,"")</f>
        <v/>
      </c>
      <c r="J1582" s="31">
        <f>IF(AND(B1582=J$1),LOOKUP(9.99999999999999E+307,$J$2:J1581)+1,"")</f>
        <v>1416</v>
      </c>
      <c r="K1582" s="31">
        <f>IF(AND(B1582=K$1),LOOKUP(9.99999999999999E+307,$K$2:K1581)+1,"")</f>
        <v>1416</v>
      </c>
      <c r="L1582" s="31">
        <f>IF(AND(B1582=L$1),LOOKUP(9.99999999999999E+307,$L$2:L1581)+1,"")</f>
        <v>1416</v>
      </c>
      <c r="M1582" s="31">
        <f>IF(AND(B1582=M$1),LOOKUP(9.99999999999999E+307,$M$2:M1581)+1,"")</f>
        <v>1416</v>
      </c>
      <c r="N1582" s="31" t="e">
        <f>IF(AND(B1582=N$1),LOOKUP(9.99999999999999E+307,$N$2:N1581)+1,"")</f>
        <v>#REF!</v>
      </c>
      <c r="O1582" s="31" t="e">
        <f>IF(AND($B1582=O$1),LOOKUP(9.99999999999999E+307,$O$2:O1581)+1,"")</f>
        <v>#REF!</v>
      </c>
      <c r="P1582" s="31" t="e">
        <f>IF(AND($B1582=P$1),LOOKUP(9.99999999999999E+307,$P$2:P1581)+1,"")</f>
        <v>#REF!</v>
      </c>
      <c r="Q1582" s="31" t="e">
        <f>IF(AND($B1582=Q$1),LOOKUP(9.99999999999999E+307,$Q$2:Q1581)+1,"")</f>
        <v>#REF!</v>
      </c>
      <c r="R1582" s="31">
        <f>IF(AND($B1582=R$1),LOOKUP(9.99999999999999E+307,$R$2:R1581)+1,"")</f>
        <v>1416</v>
      </c>
      <c r="S1582" s="31">
        <f>IF(AND($B1582=S$1),LOOKUP(9.99999999999999E+307,$S$2:S1581)+1,"")</f>
        <v>1416</v>
      </c>
      <c r="T1582" s="265"/>
      <c r="U1582" s="265"/>
      <c r="V1582" s="265"/>
      <c r="AA1582" s="254" t="str">
        <f t="shared" si="174"/>
        <v/>
      </c>
      <c r="AB1582" s="254" t="str">
        <f t="shared" si="175"/>
        <v/>
      </c>
      <c r="AC1582" s="255">
        <f t="shared" si="172"/>
        <v>0</v>
      </c>
      <c r="AD1582" s="255">
        <f t="shared" si="173"/>
        <v>3836</v>
      </c>
      <c r="AE1582" s="256" t="str">
        <f t="shared" si="176"/>
        <v/>
      </c>
      <c r="AF1582" s="252" t="str">
        <f t="shared" si="171"/>
        <v>-</v>
      </c>
    </row>
    <row r="1583" spans="1:32" ht="20.149999999999999" customHeight="1" x14ac:dyDescent="0.75">
      <c r="A1583" s="31">
        <v>1581</v>
      </c>
      <c r="B1583" s="237"/>
      <c r="C1583" s="257"/>
      <c r="D1583" s="257"/>
      <c r="E1583" s="262"/>
      <c r="F1583" s="262"/>
      <c r="G1583" s="253" t="str">
        <f t="shared" si="177"/>
        <v/>
      </c>
      <c r="H1583" s="31" t="str">
        <f>IF(AND(B1583=H$1),LOOKUP(9.99999999999999E+307,$H$2:H1582)+1,"")</f>
        <v/>
      </c>
      <c r="I1583" s="31" t="str">
        <f>IF(AND(B1583=I$1),LOOKUP(9.99999999999999E+307,$I$2:I1582)+1,"")</f>
        <v/>
      </c>
      <c r="J1583" s="31">
        <f>IF(AND(B1583=J$1),LOOKUP(9.99999999999999E+307,$J$2:J1582)+1,"")</f>
        <v>1417</v>
      </c>
      <c r="K1583" s="31">
        <f>IF(AND(B1583=K$1),LOOKUP(9.99999999999999E+307,$K$2:K1582)+1,"")</f>
        <v>1417</v>
      </c>
      <c r="L1583" s="31">
        <f>IF(AND(B1583=L$1),LOOKUP(9.99999999999999E+307,$L$2:L1582)+1,"")</f>
        <v>1417</v>
      </c>
      <c r="M1583" s="31">
        <f>IF(AND(B1583=M$1),LOOKUP(9.99999999999999E+307,$M$2:M1582)+1,"")</f>
        <v>1417</v>
      </c>
      <c r="N1583" s="31" t="e">
        <f>IF(AND(B1583=N$1),LOOKUP(9.99999999999999E+307,$N$2:N1582)+1,"")</f>
        <v>#REF!</v>
      </c>
      <c r="O1583" s="31" t="e">
        <f>IF(AND($B1583=O$1),LOOKUP(9.99999999999999E+307,$O$2:O1582)+1,"")</f>
        <v>#REF!</v>
      </c>
      <c r="P1583" s="31" t="e">
        <f>IF(AND($B1583=P$1),LOOKUP(9.99999999999999E+307,$P$2:P1582)+1,"")</f>
        <v>#REF!</v>
      </c>
      <c r="Q1583" s="31" t="e">
        <f>IF(AND($B1583=Q$1),LOOKUP(9.99999999999999E+307,$Q$2:Q1582)+1,"")</f>
        <v>#REF!</v>
      </c>
      <c r="R1583" s="31">
        <f>IF(AND($B1583=R$1),LOOKUP(9.99999999999999E+307,$R$2:R1582)+1,"")</f>
        <v>1417</v>
      </c>
      <c r="S1583" s="31">
        <f>IF(AND($B1583=S$1),LOOKUP(9.99999999999999E+307,$S$2:S1582)+1,"")</f>
        <v>1417</v>
      </c>
      <c r="T1583" s="265"/>
      <c r="U1583" s="265"/>
      <c r="V1583" s="265"/>
      <c r="AA1583" s="254" t="str">
        <f t="shared" si="174"/>
        <v/>
      </c>
      <c r="AB1583" s="254" t="str">
        <f t="shared" si="175"/>
        <v/>
      </c>
      <c r="AC1583" s="255">
        <f t="shared" si="172"/>
        <v>0</v>
      </c>
      <c r="AD1583" s="255">
        <f t="shared" si="173"/>
        <v>3836</v>
      </c>
      <c r="AE1583" s="256" t="str">
        <f t="shared" si="176"/>
        <v/>
      </c>
      <c r="AF1583" s="252" t="str">
        <f t="shared" ref="AF1583:AF1646" si="178">CONCATENATE(B1583,"-",AE1583)</f>
        <v>-</v>
      </c>
    </row>
    <row r="1584" spans="1:32" ht="20.149999999999999" customHeight="1" x14ac:dyDescent="0.75">
      <c r="A1584" s="31">
        <v>1582</v>
      </c>
      <c r="B1584" s="237"/>
      <c r="C1584" s="257"/>
      <c r="D1584" s="257"/>
      <c r="E1584" s="262"/>
      <c r="F1584" s="262"/>
      <c r="G1584" s="253" t="str">
        <f t="shared" si="177"/>
        <v/>
      </c>
      <c r="H1584" s="31" t="str">
        <f>IF(AND(B1584=H$1),LOOKUP(9.99999999999999E+307,$H$2:H1583)+1,"")</f>
        <v/>
      </c>
      <c r="I1584" s="31" t="str">
        <f>IF(AND(B1584=I$1),LOOKUP(9.99999999999999E+307,$I$2:I1583)+1,"")</f>
        <v/>
      </c>
      <c r="J1584" s="31">
        <f>IF(AND(B1584=J$1),LOOKUP(9.99999999999999E+307,$J$2:J1583)+1,"")</f>
        <v>1418</v>
      </c>
      <c r="K1584" s="31">
        <f>IF(AND(B1584=K$1),LOOKUP(9.99999999999999E+307,$K$2:K1583)+1,"")</f>
        <v>1418</v>
      </c>
      <c r="L1584" s="31">
        <f>IF(AND(B1584=L$1),LOOKUP(9.99999999999999E+307,$L$2:L1583)+1,"")</f>
        <v>1418</v>
      </c>
      <c r="M1584" s="31">
        <f>IF(AND(B1584=M$1),LOOKUP(9.99999999999999E+307,$M$2:M1583)+1,"")</f>
        <v>1418</v>
      </c>
      <c r="N1584" s="31" t="e">
        <f>IF(AND(B1584=N$1),LOOKUP(9.99999999999999E+307,$N$2:N1583)+1,"")</f>
        <v>#REF!</v>
      </c>
      <c r="O1584" s="31" t="e">
        <f>IF(AND($B1584=O$1),LOOKUP(9.99999999999999E+307,$O$2:O1583)+1,"")</f>
        <v>#REF!</v>
      </c>
      <c r="P1584" s="31" t="e">
        <f>IF(AND($B1584=P$1),LOOKUP(9.99999999999999E+307,$P$2:P1583)+1,"")</f>
        <v>#REF!</v>
      </c>
      <c r="Q1584" s="31" t="e">
        <f>IF(AND($B1584=Q$1),LOOKUP(9.99999999999999E+307,$Q$2:Q1583)+1,"")</f>
        <v>#REF!</v>
      </c>
      <c r="R1584" s="31">
        <f>IF(AND($B1584=R$1),LOOKUP(9.99999999999999E+307,$R$2:R1583)+1,"")</f>
        <v>1418</v>
      </c>
      <c r="S1584" s="31">
        <f>IF(AND($B1584=S$1),LOOKUP(9.99999999999999E+307,$S$2:S1583)+1,"")</f>
        <v>1418</v>
      </c>
      <c r="T1584" s="265"/>
      <c r="U1584" s="265"/>
      <c r="V1584" s="265"/>
      <c r="AA1584" s="254" t="str">
        <f t="shared" si="174"/>
        <v/>
      </c>
      <c r="AB1584" s="254" t="str">
        <f t="shared" si="175"/>
        <v/>
      </c>
      <c r="AC1584" s="255">
        <f t="shared" si="172"/>
        <v>0</v>
      </c>
      <c r="AD1584" s="255">
        <f t="shared" si="173"/>
        <v>3836</v>
      </c>
      <c r="AE1584" s="256" t="str">
        <f t="shared" si="176"/>
        <v/>
      </c>
      <c r="AF1584" s="252" t="str">
        <f t="shared" si="178"/>
        <v>-</v>
      </c>
    </row>
    <row r="1585" spans="1:32" ht="20.149999999999999" customHeight="1" x14ac:dyDescent="0.75">
      <c r="A1585" s="31">
        <v>1583</v>
      </c>
      <c r="B1585" s="237"/>
      <c r="C1585" s="257"/>
      <c r="D1585" s="257"/>
      <c r="E1585" s="262"/>
      <c r="F1585" s="262"/>
      <c r="G1585" s="253" t="str">
        <f t="shared" si="177"/>
        <v/>
      </c>
      <c r="H1585" s="31" t="str">
        <f>IF(AND(B1585=H$1),LOOKUP(9.99999999999999E+307,$H$2:H1584)+1,"")</f>
        <v/>
      </c>
      <c r="I1585" s="31" t="str">
        <f>IF(AND(B1585=I$1),LOOKUP(9.99999999999999E+307,$I$2:I1584)+1,"")</f>
        <v/>
      </c>
      <c r="J1585" s="31">
        <f>IF(AND(B1585=J$1),LOOKUP(9.99999999999999E+307,$J$2:J1584)+1,"")</f>
        <v>1419</v>
      </c>
      <c r="K1585" s="31">
        <f>IF(AND(B1585=K$1),LOOKUP(9.99999999999999E+307,$K$2:K1584)+1,"")</f>
        <v>1419</v>
      </c>
      <c r="L1585" s="31">
        <f>IF(AND(B1585=L$1),LOOKUP(9.99999999999999E+307,$L$2:L1584)+1,"")</f>
        <v>1419</v>
      </c>
      <c r="M1585" s="31">
        <f>IF(AND(B1585=M$1),LOOKUP(9.99999999999999E+307,$M$2:M1584)+1,"")</f>
        <v>1419</v>
      </c>
      <c r="N1585" s="31" t="e">
        <f>IF(AND(B1585=N$1),LOOKUP(9.99999999999999E+307,$N$2:N1584)+1,"")</f>
        <v>#REF!</v>
      </c>
      <c r="O1585" s="31" t="e">
        <f>IF(AND($B1585=O$1),LOOKUP(9.99999999999999E+307,$O$2:O1584)+1,"")</f>
        <v>#REF!</v>
      </c>
      <c r="P1585" s="31" t="e">
        <f>IF(AND($B1585=P$1),LOOKUP(9.99999999999999E+307,$P$2:P1584)+1,"")</f>
        <v>#REF!</v>
      </c>
      <c r="Q1585" s="31" t="e">
        <f>IF(AND($B1585=Q$1),LOOKUP(9.99999999999999E+307,$Q$2:Q1584)+1,"")</f>
        <v>#REF!</v>
      </c>
      <c r="R1585" s="31">
        <f>IF(AND($B1585=R$1),LOOKUP(9.99999999999999E+307,$R$2:R1584)+1,"")</f>
        <v>1419</v>
      </c>
      <c r="S1585" s="31">
        <f>IF(AND($B1585=S$1),LOOKUP(9.99999999999999E+307,$S$2:S1584)+1,"")</f>
        <v>1419</v>
      </c>
      <c r="T1585" s="265"/>
      <c r="U1585" s="265"/>
      <c r="V1585" s="265"/>
      <c r="AA1585" s="254" t="str">
        <f t="shared" si="174"/>
        <v/>
      </c>
      <c r="AB1585" s="254" t="str">
        <f t="shared" si="175"/>
        <v/>
      </c>
      <c r="AC1585" s="255">
        <f t="shared" si="172"/>
        <v>0</v>
      </c>
      <c r="AD1585" s="255">
        <f t="shared" si="173"/>
        <v>3836</v>
      </c>
      <c r="AE1585" s="256" t="str">
        <f t="shared" si="176"/>
        <v/>
      </c>
      <c r="AF1585" s="252" t="str">
        <f t="shared" si="178"/>
        <v>-</v>
      </c>
    </row>
    <row r="1586" spans="1:32" ht="20.149999999999999" customHeight="1" x14ac:dyDescent="0.75">
      <c r="A1586" s="31">
        <v>1584</v>
      </c>
      <c r="B1586" s="237"/>
      <c r="C1586" s="257"/>
      <c r="D1586" s="257"/>
      <c r="E1586" s="262"/>
      <c r="F1586" s="262"/>
      <c r="G1586" s="253" t="str">
        <f t="shared" si="177"/>
        <v/>
      </c>
      <c r="H1586" s="31" t="str">
        <f>IF(AND(B1586=H$1),LOOKUP(9.99999999999999E+307,$H$2:H1585)+1,"")</f>
        <v/>
      </c>
      <c r="I1586" s="31" t="str">
        <f>IF(AND(B1586=I$1),LOOKUP(9.99999999999999E+307,$I$2:I1585)+1,"")</f>
        <v/>
      </c>
      <c r="J1586" s="31">
        <f>IF(AND(B1586=J$1),LOOKUP(9.99999999999999E+307,$J$2:J1585)+1,"")</f>
        <v>1420</v>
      </c>
      <c r="K1586" s="31">
        <f>IF(AND(B1586=K$1),LOOKUP(9.99999999999999E+307,$K$2:K1585)+1,"")</f>
        <v>1420</v>
      </c>
      <c r="L1586" s="31">
        <f>IF(AND(B1586=L$1),LOOKUP(9.99999999999999E+307,$L$2:L1585)+1,"")</f>
        <v>1420</v>
      </c>
      <c r="M1586" s="31">
        <f>IF(AND(B1586=M$1),LOOKUP(9.99999999999999E+307,$M$2:M1585)+1,"")</f>
        <v>1420</v>
      </c>
      <c r="N1586" s="31" t="e">
        <f>IF(AND(B1586=N$1),LOOKUP(9.99999999999999E+307,$N$2:N1585)+1,"")</f>
        <v>#REF!</v>
      </c>
      <c r="O1586" s="31" t="e">
        <f>IF(AND($B1586=O$1),LOOKUP(9.99999999999999E+307,$O$2:O1585)+1,"")</f>
        <v>#REF!</v>
      </c>
      <c r="P1586" s="31" t="e">
        <f>IF(AND($B1586=P$1),LOOKUP(9.99999999999999E+307,$P$2:P1585)+1,"")</f>
        <v>#REF!</v>
      </c>
      <c r="Q1586" s="31" t="e">
        <f>IF(AND($B1586=Q$1),LOOKUP(9.99999999999999E+307,$Q$2:Q1585)+1,"")</f>
        <v>#REF!</v>
      </c>
      <c r="R1586" s="31">
        <f>IF(AND($B1586=R$1),LOOKUP(9.99999999999999E+307,$R$2:R1585)+1,"")</f>
        <v>1420</v>
      </c>
      <c r="S1586" s="31">
        <f>IF(AND($B1586=S$1),LOOKUP(9.99999999999999E+307,$S$2:S1585)+1,"")</f>
        <v>1420</v>
      </c>
      <c r="T1586" s="265"/>
      <c r="U1586" s="265"/>
      <c r="V1586" s="265"/>
      <c r="AA1586" s="254" t="str">
        <f t="shared" si="174"/>
        <v/>
      </c>
      <c r="AB1586" s="254" t="str">
        <f t="shared" si="175"/>
        <v/>
      </c>
      <c r="AC1586" s="255">
        <f t="shared" si="172"/>
        <v>0</v>
      </c>
      <c r="AD1586" s="255">
        <f t="shared" si="173"/>
        <v>3836</v>
      </c>
      <c r="AE1586" s="256" t="str">
        <f t="shared" si="176"/>
        <v/>
      </c>
      <c r="AF1586" s="252" t="str">
        <f t="shared" si="178"/>
        <v>-</v>
      </c>
    </row>
    <row r="1587" spans="1:32" ht="20.149999999999999" customHeight="1" x14ac:dyDescent="0.75">
      <c r="A1587" s="31">
        <v>1585</v>
      </c>
      <c r="B1587" s="237"/>
      <c r="C1587" s="257"/>
      <c r="D1587" s="257"/>
      <c r="E1587" s="262"/>
      <c r="F1587" s="262"/>
      <c r="G1587" s="253" t="str">
        <f t="shared" si="177"/>
        <v/>
      </c>
      <c r="H1587" s="31" t="str">
        <f>IF(AND(B1587=H$1),LOOKUP(9.99999999999999E+307,$H$2:H1586)+1,"")</f>
        <v/>
      </c>
      <c r="I1587" s="31" t="str">
        <f>IF(AND(B1587=I$1),LOOKUP(9.99999999999999E+307,$I$2:I1586)+1,"")</f>
        <v/>
      </c>
      <c r="J1587" s="31">
        <f>IF(AND(B1587=J$1),LOOKUP(9.99999999999999E+307,$J$2:J1586)+1,"")</f>
        <v>1421</v>
      </c>
      <c r="K1587" s="31">
        <f>IF(AND(B1587=K$1),LOOKUP(9.99999999999999E+307,$K$2:K1586)+1,"")</f>
        <v>1421</v>
      </c>
      <c r="L1587" s="31">
        <f>IF(AND(B1587=L$1),LOOKUP(9.99999999999999E+307,$L$2:L1586)+1,"")</f>
        <v>1421</v>
      </c>
      <c r="M1587" s="31">
        <f>IF(AND(B1587=M$1),LOOKUP(9.99999999999999E+307,$M$2:M1586)+1,"")</f>
        <v>1421</v>
      </c>
      <c r="N1587" s="31" t="e">
        <f>IF(AND(B1587=N$1),LOOKUP(9.99999999999999E+307,$N$2:N1586)+1,"")</f>
        <v>#REF!</v>
      </c>
      <c r="O1587" s="31" t="e">
        <f>IF(AND($B1587=O$1),LOOKUP(9.99999999999999E+307,$O$2:O1586)+1,"")</f>
        <v>#REF!</v>
      </c>
      <c r="P1587" s="31" t="e">
        <f>IF(AND($B1587=P$1),LOOKUP(9.99999999999999E+307,$P$2:P1586)+1,"")</f>
        <v>#REF!</v>
      </c>
      <c r="Q1587" s="31" t="e">
        <f>IF(AND($B1587=Q$1),LOOKUP(9.99999999999999E+307,$Q$2:Q1586)+1,"")</f>
        <v>#REF!</v>
      </c>
      <c r="R1587" s="31">
        <f>IF(AND($B1587=R$1),LOOKUP(9.99999999999999E+307,$R$2:R1586)+1,"")</f>
        <v>1421</v>
      </c>
      <c r="S1587" s="31">
        <f>IF(AND($B1587=S$1),LOOKUP(9.99999999999999E+307,$S$2:S1586)+1,"")</f>
        <v>1421</v>
      </c>
      <c r="T1587" s="265"/>
      <c r="U1587" s="265"/>
      <c r="V1587" s="265"/>
      <c r="AA1587" s="254" t="str">
        <f t="shared" si="174"/>
        <v/>
      </c>
      <c r="AB1587" s="254" t="str">
        <f t="shared" si="175"/>
        <v/>
      </c>
      <c r="AC1587" s="255">
        <f t="shared" si="172"/>
        <v>0</v>
      </c>
      <c r="AD1587" s="255">
        <f t="shared" si="173"/>
        <v>3836</v>
      </c>
      <c r="AE1587" s="256" t="str">
        <f t="shared" si="176"/>
        <v/>
      </c>
      <c r="AF1587" s="252" t="str">
        <f t="shared" si="178"/>
        <v>-</v>
      </c>
    </row>
    <row r="1588" spans="1:32" ht="20.149999999999999" customHeight="1" x14ac:dyDescent="0.75">
      <c r="A1588" s="31">
        <v>1586</v>
      </c>
      <c r="B1588" s="237"/>
      <c r="C1588" s="257"/>
      <c r="D1588" s="257"/>
      <c r="E1588" s="262"/>
      <c r="F1588" s="262"/>
      <c r="G1588" s="253" t="str">
        <f t="shared" si="177"/>
        <v/>
      </c>
      <c r="H1588" s="31" t="str">
        <f>IF(AND(B1588=H$1),LOOKUP(9.99999999999999E+307,$H$2:H1587)+1,"")</f>
        <v/>
      </c>
      <c r="I1588" s="31" t="str">
        <f>IF(AND(B1588=I$1),LOOKUP(9.99999999999999E+307,$I$2:I1587)+1,"")</f>
        <v/>
      </c>
      <c r="J1588" s="31">
        <f>IF(AND(B1588=J$1),LOOKUP(9.99999999999999E+307,$J$2:J1587)+1,"")</f>
        <v>1422</v>
      </c>
      <c r="K1588" s="31">
        <f>IF(AND(B1588=K$1),LOOKUP(9.99999999999999E+307,$K$2:K1587)+1,"")</f>
        <v>1422</v>
      </c>
      <c r="L1588" s="31">
        <f>IF(AND(B1588=L$1),LOOKUP(9.99999999999999E+307,$L$2:L1587)+1,"")</f>
        <v>1422</v>
      </c>
      <c r="M1588" s="31">
        <f>IF(AND(B1588=M$1),LOOKUP(9.99999999999999E+307,$M$2:M1587)+1,"")</f>
        <v>1422</v>
      </c>
      <c r="N1588" s="31" t="e">
        <f>IF(AND(B1588=N$1),LOOKUP(9.99999999999999E+307,$N$2:N1587)+1,"")</f>
        <v>#REF!</v>
      </c>
      <c r="O1588" s="31" t="e">
        <f>IF(AND($B1588=O$1),LOOKUP(9.99999999999999E+307,$O$2:O1587)+1,"")</f>
        <v>#REF!</v>
      </c>
      <c r="P1588" s="31" t="e">
        <f>IF(AND($B1588=P$1),LOOKUP(9.99999999999999E+307,$P$2:P1587)+1,"")</f>
        <v>#REF!</v>
      </c>
      <c r="Q1588" s="31" t="e">
        <f>IF(AND($B1588=Q$1),LOOKUP(9.99999999999999E+307,$Q$2:Q1587)+1,"")</f>
        <v>#REF!</v>
      </c>
      <c r="R1588" s="31">
        <f>IF(AND($B1588=R$1),LOOKUP(9.99999999999999E+307,$R$2:R1587)+1,"")</f>
        <v>1422</v>
      </c>
      <c r="S1588" s="31">
        <f>IF(AND($B1588=S$1),LOOKUP(9.99999999999999E+307,$S$2:S1587)+1,"")</f>
        <v>1422</v>
      </c>
      <c r="T1588" s="265"/>
      <c r="U1588" s="265"/>
      <c r="V1588" s="265"/>
      <c r="AA1588" s="254" t="str">
        <f t="shared" si="174"/>
        <v/>
      </c>
      <c r="AB1588" s="254" t="str">
        <f t="shared" si="175"/>
        <v/>
      </c>
      <c r="AC1588" s="255">
        <f t="shared" si="172"/>
        <v>0</v>
      </c>
      <c r="AD1588" s="255">
        <f t="shared" si="173"/>
        <v>3836</v>
      </c>
      <c r="AE1588" s="256" t="str">
        <f t="shared" si="176"/>
        <v/>
      </c>
      <c r="AF1588" s="252" t="str">
        <f t="shared" si="178"/>
        <v>-</v>
      </c>
    </row>
    <row r="1589" spans="1:32" ht="20.149999999999999" customHeight="1" x14ac:dyDescent="0.75">
      <c r="A1589" s="31">
        <v>1587</v>
      </c>
      <c r="B1589" s="237"/>
      <c r="C1589" s="257"/>
      <c r="D1589" s="257"/>
      <c r="E1589" s="262"/>
      <c r="F1589" s="262"/>
      <c r="G1589" s="253" t="str">
        <f t="shared" si="177"/>
        <v/>
      </c>
      <c r="H1589" s="31" t="str">
        <f>IF(AND(B1589=H$1),LOOKUP(9.99999999999999E+307,$H$2:H1588)+1,"")</f>
        <v/>
      </c>
      <c r="I1589" s="31" t="str">
        <f>IF(AND(B1589=I$1),LOOKUP(9.99999999999999E+307,$I$2:I1588)+1,"")</f>
        <v/>
      </c>
      <c r="J1589" s="31">
        <f>IF(AND(B1589=J$1),LOOKUP(9.99999999999999E+307,$J$2:J1588)+1,"")</f>
        <v>1423</v>
      </c>
      <c r="K1589" s="31">
        <f>IF(AND(B1589=K$1),LOOKUP(9.99999999999999E+307,$K$2:K1588)+1,"")</f>
        <v>1423</v>
      </c>
      <c r="L1589" s="31">
        <f>IF(AND(B1589=L$1),LOOKUP(9.99999999999999E+307,$L$2:L1588)+1,"")</f>
        <v>1423</v>
      </c>
      <c r="M1589" s="31">
        <f>IF(AND(B1589=M$1),LOOKUP(9.99999999999999E+307,$M$2:M1588)+1,"")</f>
        <v>1423</v>
      </c>
      <c r="N1589" s="31" t="e">
        <f>IF(AND(B1589=N$1),LOOKUP(9.99999999999999E+307,$N$2:N1588)+1,"")</f>
        <v>#REF!</v>
      </c>
      <c r="O1589" s="31" t="e">
        <f>IF(AND($B1589=O$1),LOOKUP(9.99999999999999E+307,$O$2:O1588)+1,"")</f>
        <v>#REF!</v>
      </c>
      <c r="P1589" s="31" t="e">
        <f>IF(AND($B1589=P$1),LOOKUP(9.99999999999999E+307,$P$2:P1588)+1,"")</f>
        <v>#REF!</v>
      </c>
      <c r="Q1589" s="31" t="e">
        <f>IF(AND($B1589=Q$1),LOOKUP(9.99999999999999E+307,$Q$2:Q1588)+1,"")</f>
        <v>#REF!</v>
      </c>
      <c r="R1589" s="31">
        <f>IF(AND($B1589=R$1),LOOKUP(9.99999999999999E+307,$R$2:R1588)+1,"")</f>
        <v>1423</v>
      </c>
      <c r="S1589" s="31">
        <f>IF(AND($B1589=S$1),LOOKUP(9.99999999999999E+307,$S$2:S1588)+1,"")</f>
        <v>1423</v>
      </c>
      <c r="T1589" s="265"/>
      <c r="U1589" s="265"/>
      <c r="V1589" s="265"/>
      <c r="AA1589" s="254" t="str">
        <f t="shared" si="174"/>
        <v/>
      </c>
      <c r="AB1589" s="254" t="str">
        <f t="shared" si="175"/>
        <v/>
      </c>
      <c r="AC1589" s="255">
        <f t="shared" si="172"/>
        <v>0</v>
      </c>
      <c r="AD1589" s="255">
        <f t="shared" si="173"/>
        <v>3836</v>
      </c>
      <c r="AE1589" s="256" t="str">
        <f t="shared" si="176"/>
        <v/>
      </c>
      <c r="AF1589" s="252" t="str">
        <f t="shared" si="178"/>
        <v>-</v>
      </c>
    </row>
    <row r="1590" spans="1:32" ht="20.149999999999999" customHeight="1" x14ac:dyDescent="0.75">
      <c r="A1590" s="31">
        <v>1588</v>
      </c>
      <c r="B1590" s="237"/>
      <c r="C1590" s="257"/>
      <c r="D1590" s="257"/>
      <c r="E1590" s="262"/>
      <c r="F1590" s="262"/>
      <c r="G1590" s="253" t="str">
        <f t="shared" si="177"/>
        <v/>
      </c>
      <c r="H1590" s="31" t="str">
        <f>IF(AND(B1590=H$1),LOOKUP(9.99999999999999E+307,$H$2:H1589)+1,"")</f>
        <v/>
      </c>
      <c r="I1590" s="31" t="str">
        <f>IF(AND(B1590=I$1),LOOKUP(9.99999999999999E+307,$I$2:I1589)+1,"")</f>
        <v/>
      </c>
      <c r="J1590" s="31">
        <f>IF(AND(B1590=J$1),LOOKUP(9.99999999999999E+307,$J$2:J1589)+1,"")</f>
        <v>1424</v>
      </c>
      <c r="K1590" s="31">
        <f>IF(AND(B1590=K$1),LOOKUP(9.99999999999999E+307,$K$2:K1589)+1,"")</f>
        <v>1424</v>
      </c>
      <c r="L1590" s="31">
        <f>IF(AND(B1590=L$1),LOOKUP(9.99999999999999E+307,$L$2:L1589)+1,"")</f>
        <v>1424</v>
      </c>
      <c r="M1590" s="31">
        <f>IF(AND(B1590=M$1),LOOKUP(9.99999999999999E+307,$M$2:M1589)+1,"")</f>
        <v>1424</v>
      </c>
      <c r="N1590" s="31" t="e">
        <f>IF(AND(B1590=N$1),LOOKUP(9.99999999999999E+307,$N$2:N1589)+1,"")</f>
        <v>#REF!</v>
      </c>
      <c r="O1590" s="31" t="e">
        <f>IF(AND($B1590=O$1),LOOKUP(9.99999999999999E+307,$O$2:O1589)+1,"")</f>
        <v>#REF!</v>
      </c>
      <c r="P1590" s="31" t="e">
        <f>IF(AND($B1590=P$1),LOOKUP(9.99999999999999E+307,$P$2:P1589)+1,"")</f>
        <v>#REF!</v>
      </c>
      <c r="Q1590" s="31" t="e">
        <f>IF(AND($B1590=Q$1),LOOKUP(9.99999999999999E+307,$Q$2:Q1589)+1,"")</f>
        <v>#REF!</v>
      </c>
      <c r="R1590" s="31">
        <f>IF(AND($B1590=R$1),LOOKUP(9.99999999999999E+307,$R$2:R1589)+1,"")</f>
        <v>1424</v>
      </c>
      <c r="S1590" s="31">
        <f>IF(AND($B1590=S$1),LOOKUP(9.99999999999999E+307,$S$2:S1589)+1,"")</f>
        <v>1424</v>
      </c>
      <c r="T1590" s="265"/>
      <c r="U1590" s="265"/>
      <c r="V1590" s="265"/>
      <c r="AA1590" s="254" t="str">
        <f t="shared" si="174"/>
        <v/>
      </c>
      <c r="AB1590" s="254" t="str">
        <f t="shared" si="175"/>
        <v/>
      </c>
      <c r="AC1590" s="255">
        <f t="shared" si="172"/>
        <v>0</v>
      </c>
      <c r="AD1590" s="255">
        <f t="shared" si="173"/>
        <v>3836</v>
      </c>
      <c r="AE1590" s="256" t="str">
        <f t="shared" si="176"/>
        <v/>
      </c>
      <c r="AF1590" s="252" t="str">
        <f t="shared" si="178"/>
        <v>-</v>
      </c>
    </row>
    <row r="1591" spans="1:32" ht="20.149999999999999" customHeight="1" x14ac:dyDescent="0.75">
      <c r="A1591" s="31">
        <v>1589</v>
      </c>
      <c r="B1591" s="237"/>
      <c r="C1591" s="257"/>
      <c r="D1591" s="257"/>
      <c r="E1591" s="262"/>
      <c r="F1591" s="262"/>
      <c r="G1591" s="253" t="str">
        <f t="shared" si="177"/>
        <v/>
      </c>
      <c r="H1591" s="31" t="str">
        <f>IF(AND(B1591=H$1),LOOKUP(9.99999999999999E+307,$H$2:H1590)+1,"")</f>
        <v/>
      </c>
      <c r="I1591" s="31" t="str">
        <f>IF(AND(B1591=I$1),LOOKUP(9.99999999999999E+307,$I$2:I1590)+1,"")</f>
        <v/>
      </c>
      <c r="J1591" s="31">
        <f>IF(AND(B1591=J$1),LOOKUP(9.99999999999999E+307,$J$2:J1590)+1,"")</f>
        <v>1425</v>
      </c>
      <c r="K1591" s="31">
        <f>IF(AND(B1591=K$1),LOOKUP(9.99999999999999E+307,$K$2:K1590)+1,"")</f>
        <v>1425</v>
      </c>
      <c r="L1591" s="31">
        <f>IF(AND(B1591=L$1),LOOKUP(9.99999999999999E+307,$L$2:L1590)+1,"")</f>
        <v>1425</v>
      </c>
      <c r="M1591" s="31">
        <f>IF(AND(B1591=M$1),LOOKUP(9.99999999999999E+307,$M$2:M1590)+1,"")</f>
        <v>1425</v>
      </c>
      <c r="N1591" s="31" t="e">
        <f>IF(AND(B1591=N$1),LOOKUP(9.99999999999999E+307,$N$2:N1590)+1,"")</f>
        <v>#REF!</v>
      </c>
      <c r="O1591" s="31" t="e">
        <f>IF(AND($B1591=O$1),LOOKUP(9.99999999999999E+307,$O$2:O1590)+1,"")</f>
        <v>#REF!</v>
      </c>
      <c r="P1591" s="31" t="e">
        <f>IF(AND($B1591=P$1),LOOKUP(9.99999999999999E+307,$P$2:P1590)+1,"")</f>
        <v>#REF!</v>
      </c>
      <c r="Q1591" s="31" t="e">
        <f>IF(AND($B1591=Q$1),LOOKUP(9.99999999999999E+307,$Q$2:Q1590)+1,"")</f>
        <v>#REF!</v>
      </c>
      <c r="R1591" s="31">
        <f>IF(AND($B1591=R$1),LOOKUP(9.99999999999999E+307,$R$2:R1590)+1,"")</f>
        <v>1425</v>
      </c>
      <c r="S1591" s="31">
        <f>IF(AND($B1591=S$1),LOOKUP(9.99999999999999E+307,$S$2:S1590)+1,"")</f>
        <v>1425</v>
      </c>
      <c r="T1591" s="265"/>
      <c r="U1591" s="265"/>
      <c r="V1591" s="265"/>
      <c r="AA1591" s="254" t="str">
        <f t="shared" si="174"/>
        <v/>
      </c>
      <c r="AB1591" s="254" t="str">
        <f t="shared" si="175"/>
        <v/>
      </c>
      <c r="AC1591" s="255">
        <f t="shared" si="172"/>
        <v>0</v>
      </c>
      <c r="AD1591" s="255">
        <f t="shared" si="173"/>
        <v>3836</v>
      </c>
      <c r="AE1591" s="256" t="str">
        <f t="shared" si="176"/>
        <v/>
      </c>
      <c r="AF1591" s="252" t="str">
        <f t="shared" si="178"/>
        <v>-</v>
      </c>
    </row>
    <row r="1592" spans="1:32" ht="20.149999999999999" customHeight="1" x14ac:dyDescent="0.75">
      <c r="A1592" s="31">
        <v>1590</v>
      </c>
      <c r="B1592" s="237"/>
      <c r="C1592" s="257"/>
      <c r="D1592" s="257"/>
      <c r="E1592" s="262"/>
      <c r="F1592" s="262"/>
      <c r="G1592" s="253" t="str">
        <f t="shared" si="177"/>
        <v/>
      </c>
      <c r="H1592" s="31" t="str">
        <f>IF(AND(B1592=H$1),LOOKUP(9.99999999999999E+307,$H$2:H1591)+1,"")</f>
        <v/>
      </c>
      <c r="I1592" s="31" t="str">
        <f>IF(AND(B1592=I$1),LOOKUP(9.99999999999999E+307,$I$2:I1591)+1,"")</f>
        <v/>
      </c>
      <c r="J1592" s="31">
        <f>IF(AND(B1592=J$1),LOOKUP(9.99999999999999E+307,$J$2:J1591)+1,"")</f>
        <v>1426</v>
      </c>
      <c r="K1592" s="31">
        <f>IF(AND(B1592=K$1),LOOKUP(9.99999999999999E+307,$K$2:K1591)+1,"")</f>
        <v>1426</v>
      </c>
      <c r="L1592" s="31">
        <f>IF(AND(B1592=L$1),LOOKUP(9.99999999999999E+307,$L$2:L1591)+1,"")</f>
        <v>1426</v>
      </c>
      <c r="M1592" s="31">
        <f>IF(AND(B1592=M$1),LOOKUP(9.99999999999999E+307,$M$2:M1591)+1,"")</f>
        <v>1426</v>
      </c>
      <c r="N1592" s="31" t="e">
        <f>IF(AND(B1592=N$1),LOOKUP(9.99999999999999E+307,$N$2:N1591)+1,"")</f>
        <v>#REF!</v>
      </c>
      <c r="O1592" s="31" t="e">
        <f>IF(AND($B1592=O$1),LOOKUP(9.99999999999999E+307,$O$2:O1591)+1,"")</f>
        <v>#REF!</v>
      </c>
      <c r="P1592" s="31" t="e">
        <f>IF(AND($B1592=P$1),LOOKUP(9.99999999999999E+307,$P$2:P1591)+1,"")</f>
        <v>#REF!</v>
      </c>
      <c r="Q1592" s="31" t="e">
        <f>IF(AND($B1592=Q$1),LOOKUP(9.99999999999999E+307,$Q$2:Q1591)+1,"")</f>
        <v>#REF!</v>
      </c>
      <c r="R1592" s="31">
        <f>IF(AND($B1592=R$1),LOOKUP(9.99999999999999E+307,$R$2:R1591)+1,"")</f>
        <v>1426</v>
      </c>
      <c r="S1592" s="31">
        <f>IF(AND($B1592=S$1),LOOKUP(9.99999999999999E+307,$S$2:S1591)+1,"")</f>
        <v>1426</v>
      </c>
      <c r="T1592" s="265"/>
      <c r="U1592" s="265"/>
      <c r="V1592" s="265"/>
      <c r="AA1592" s="254" t="str">
        <f t="shared" si="174"/>
        <v/>
      </c>
      <c r="AB1592" s="254" t="str">
        <f t="shared" si="175"/>
        <v/>
      </c>
      <c r="AC1592" s="255">
        <f t="shared" si="172"/>
        <v>0</v>
      </c>
      <c r="AD1592" s="255">
        <f t="shared" si="173"/>
        <v>3836</v>
      </c>
      <c r="AE1592" s="256" t="str">
        <f t="shared" si="176"/>
        <v/>
      </c>
      <c r="AF1592" s="252" t="str">
        <f t="shared" si="178"/>
        <v>-</v>
      </c>
    </row>
    <row r="1593" spans="1:32" ht="20.149999999999999" customHeight="1" x14ac:dyDescent="0.75">
      <c r="A1593" s="31">
        <v>1591</v>
      </c>
      <c r="B1593" s="237"/>
      <c r="C1593" s="257"/>
      <c r="D1593" s="257"/>
      <c r="E1593" s="262"/>
      <c r="F1593" s="262"/>
      <c r="G1593" s="253" t="str">
        <f t="shared" si="177"/>
        <v/>
      </c>
      <c r="H1593" s="31" t="str">
        <f>IF(AND(B1593=H$1),LOOKUP(9.99999999999999E+307,$H$2:H1592)+1,"")</f>
        <v/>
      </c>
      <c r="I1593" s="31" t="str">
        <f>IF(AND(B1593=I$1),LOOKUP(9.99999999999999E+307,$I$2:I1592)+1,"")</f>
        <v/>
      </c>
      <c r="J1593" s="31">
        <f>IF(AND(B1593=J$1),LOOKUP(9.99999999999999E+307,$J$2:J1592)+1,"")</f>
        <v>1427</v>
      </c>
      <c r="K1593" s="31">
        <f>IF(AND(B1593=K$1),LOOKUP(9.99999999999999E+307,$K$2:K1592)+1,"")</f>
        <v>1427</v>
      </c>
      <c r="L1593" s="31">
        <f>IF(AND(B1593=L$1),LOOKUP(9.99999999999999E+307,$L$2:L1592)+1,"")</f>
        <v>1427</v>
      </c>
      <c r="M1593" s="31">
        <f>IF(AND(B1593=M$1),LOOKUP(9.99999999999999E+307,$M$2:M1592)+1,"")</f>
        <v>1427</v>
      </c>
      <c r="N1593" s="31" t="e">
        <f>IF(AND(B1593=N$1),LOOKUP(9.99999999999999E+307,$N$2:N1592)+1,"")</f>
        <v>#REF!</v>
      </c>
      <c r="O1593" s="31" t="e">
        <f>IF(AND($B1593=O$1),LOOKUP(9.99999999999999E+307,$O$2:O1592)+1,"")</f>
        <v>#REF!</v>
      </c>
      <c r="P1593" s="31" t="e">
        <f>IF(AND($B1593=P$1),LOOKUP(9.99999999999999E+307,$P$2:P1592)+1,"")</f>
        <v>#REF!</v>
      </c>
      <c r="Q1593" s="31" t="e">
        <f>IF(AND($B1593=Q$1),LOOKUP(9.99999999999999E+307,$Q$2:Q1592)+1,"")</f>
        <v>#REF!</v>
      </c>
      <c r="R1593" s="31">
        <f>IF(AND($B1593=R$1),LOOKUP(9.99999999999999E+307,$R$2:R1592)+1,"")</f>
        <v>1427</v>
      </c>
      <c r="S1593" s="31">
        <f>IF(AND($B1593=S$1),LOOKUP(9.99999999999999E+307,$S$2:S1592)+1,"")</f>
        <v>1427</v>
      </c>
      <c r="T1593" s="265"/>
      <c r="U1593" s="265"/>
      <c r="V1593" s="265"/>
      <c r="AA1593" s="254" t="str">
        <f t="shared" si="174"/>
        <v/>
      </c>
      <c r="AB1593" s="254" t="str">
        <f t="shared" si="175"/>
        <v/>
      </c>
      <c r="AC1593" s="255">
        <f t="shared" si="172"/>
        <v>0</v>
      </c>
      <c r="AD1593" s="255">
        <f t="shared" si="173"/>
        <v>3836</v>
      </c>
      <c r="AE1593" s="256" t="str">
        <f t="shared" si="176"/>
        <v/>
      </c>
      <c r="AF1593" s="252" t="str">
        <f t="shared" si="178"/>
        <v>-</v>
      </c>
    </row>
    <row r="1594" spans="1:32" ht="20.149999999999999" customHeight="1" x14ac:dyDescent="0.75">
      <c r="A1594" s="31">
        <v>1592</v>
      </c>
      <c r="B1594" s="237"/>
      <c r="C1594" s="257"/>
      <c r="D1594" s="257"/>
      <c r="E1594" s="262"/>
      <c r="F1594" s="262"/>
      <c r="G1594" s="253" t="str">
        <f t="shared" si="177"/>
        <v/>
      </c>
      <c r="H1594" s="31" t="str">
        <f>IF(AND(B1594=H$1),LOOKUP(9.99999999999999E+307,$H$2:H1593)+1,"")</f>
        <v/>
      </c>
      <c r="I1594" s="31" t="str">
        <f>IF(AND(B1594=I$1),LOOKUP(9.99999999999999E+307,$I$2:I1593)+1,"")</f>
        <v/>
      </c>
      <c r="J1594" s="31">
        <f>IF(AND(B1594=J$1),LOOKUP(9.99999999999999E+307,$J$2:J1593)+1,"")</f>
        <v>1428</v>
      </c>
      <c r="K1594" s="31">
        <f>IF(AND(B1594=K$1),LOOKUP(9.99999999999999E+307,$K$2:K1593)+1,"")</f>
        <v>1428</v>
      </c>
      <c r="L1594" s="31">
        <f>IF(AND(B1594=L$1),LOOKUP(9.99999999999999E+307,$L$2:L1593)+1,"")</f>
        <v>1428</v>
      </c>
      <c r="M1594" s="31">
        <f>IF(AND(B1594=M$1),LOOKUP(9.99999999999999E+307,$M$2:M1593)+1,"")</f>
        <v>1428</v>
      </c>
      <c r="N1594" s="31" t="e">
        <f>IF(AND(B1594=N$1),LOOKUP(9.99999999999999E+307,$N$2:N1593)+1,"")</f>
        <v>#REF!</v>
      </c>
      <c r="O1594" s="31" t="e">
        <f>IF(AND($B1594=O$1),LOOKUP(9.99999999999999E+307,$O$2:O1593)+1,"")</f>
        <v>#REF!</v>
      </c>
      <c r="P1594" s="31" t="e">
        <f>IF(AND($B1594=P$1),LOOKUP(9.99999999999999E+307,$P$2:P1593)+1,"")</f>
        <v>#REF!</v>
      </c>
      <c r="Q1594" s="31" t="e">
        <f>IF(AND($B1594=Q$1),LOOKUP(9.99999999999999E+307,$Q$2:Q1593)+1,"")</f>
        <v>#REF!</v>
      </c>
      <c r="R1594" s="31">
        <f>IF(AND($B1594=R$1),LOOKUP(9.99999999999999E+307,$R$2:R1593)+1,"")</f>
        <v>1428</v>
      </c>
      <c r="S1594" s="31">
        <f>IF(AND($B1594=S$1),LOOKUP(9.99999999999999E+307,$S$2:S1593)+1,"")</f>
        <v>1428</v>
      </c>
      <c r="T1594" s="265"/>
      <c r="U1594" s="265"/>
      <c r="V1594" s="265"/>
      <c r="AA1594" s="254" t="str">
        <f t="shared" si="174"/>
        <v/>
      </c>
      <c r="AB1594" s="254" t="str">
        <f t="shared" si="175"/>
        <v/>
      </c>
      <c r="AC1594" s="255">
        <f t="shared" si="172"/>
        <v>0</v>
      </c>
      <c r="AD1594" s="255">
        <f t="shared" si="173"/>
        <v>3836</v>
      </c>
      <c r="AE1594" s="256" t="str">
        <f t="shared" si="176"/>
        <v/>
      </c>
      <c r="AF1594" s="252" t="str">
        <f t="shared" si="178"/>
        <v>-</v>
      </c>
    </row>
    <row r="1595" spans="1:32" ht="20.149999999999999" customHeight="1" x14ac:dyDescent="0.75">
      <c r="A1595" s="31">
        <v>1593</v>
      </c>
      <c r="B1595" s="237"/>
      <c r="C1595" s="257"/>
      <c r="D1595" s="257"/>
      <c r="E1595" s="262"/>
      <c r="F1595" s="262"/>
      <c r="G1595" s="253" t="str">
        <f t="shared" si="177"/>
        <v/>
      </c>
      <c r="H1595" s="31" t="str">
        <f>IF(AND(B1595=H$1),LOOKUP(9.99999999999999E+307,$H$2:H1594)+1,"")</f>
        <v/>
      </c>
      <c r="I1595" s="31" t="str">
        <f>IF(AND(B1595=I$1),LOOKUP(9.99999999999999E+307,$I$2:I1594)+1,"")</f>
        <v/>
      </c>
      <c r="J1595" s="31">
        <f>IF(AND(B1595=J$1),LOOKUP(9.99999999999999E+307,$J$2:J1594)+1,"")</f>
        <v>1429</v>
      </c>
      <c r="K1595" s="31">
        <f>IF(AND(B1595=K$1),LOOKUP(9.99999999999999E+307,$K$2:K1594)+1,"")</f>
        <v>1429</v>
      </c>
      <c r="L1595" s="31">
        <f>IF(AND(B1595=L$1),LOOKUP(9.99999999999999E+307,$L$2:L1594)+1,"")</f>
        <v>1429</v>
      </c>
      <c r="M1595" s="31">
        <f>IF(AND(B1595=M$1),LOOKUP(9.99999999999999E+307,$M$2:M1594)+1,"")</f>
        <v>1429</v>
      </c>
      <c r="N1595" s="31" t="e">
        <f>IF(AND(B1595=N$1),LOOKUP(9.99999999999999E+307,$N$2:N1594)+1,"")</f>
        <v>#REF!</v>
      </c>
      <c r="O1595" s="31" t="e">
        <f>IF(AND($B1595=O$1),LOOKUP(9.99999999999999E+307,$O$2:O1594)+1,"")</f>
        <v>#REF!</v>
      </c>
      <c r="P1595" s="31" t="e">
        <f>IF(AND($B1595=P$1),LOOKUP(9.99999999999999E+307,$P$2:P1594)+1,"")</f>
        <v>#REF!</v>
      </c>
      <c r="Q1595" s="31" t="e">
        <f>IF(AND($B1595=Q$1),LOOKUP(9.99999999999999E+307,$Q$2:Q1594)+1,"")</f>
        <v>#REF!</v>
      </c>
      <c r="R1595" s="31">
        <f>IF(AND($B1595=R$1),LOOKUP(9.99999999999999E+307,$R$2:R1594)+1,"")</f>
        <v>1429</v>
      </c>
      <c r="S1595" s="31">
        <f>IF(AND($B1595=S$1),LOOKUP(9.99999999999999E+307,$S$2:S1594)+1,"")</f>
        <v>1429</v>
      </c>
      <c r="T1595" s="265"/>
      <c r="U1595" s="265"/>
      <c r="V1595" s="265"/>
      <c r="AA1595" s="254" t="str">
        <f t="shared" si="174"/>
        <v/>
      </c>
      <c r="AB1595" s="254" t="str">
        <f t="shared" si="175"/>
        <v/>
      </c>
      <c r="AC1595" s="255">
        <f t="shared" si="172"/>
        <v>0</v>
      </c>
      <c r="AD1595" s="255">
        <f t="shared" si="173"/>
        <v>3836</v>
      </c>
      <c r="AE1595" s="256" t="str">
        <f t="shared" si="176"/>
        <v/>
      </c>
      <c r="AF1595" s="252" t="str">
        <f t="shared" si="178"/>
        <v>-</v>
      </c>
    </row>
    <row r="1596" spans="1:32" ht="20.149999999999999" customHeight="1" x14ac:dyDescent="0.75">
      <c r="A1596" s="31">
        <v>1594</v>
      </c>
      <c r="B1596" s="237"/>
      <c r="C1596" s="257"/>
      <c r="D1596" s="257"/>
      <c r="E1596" s="262"/>
      <c r="F1596" s="262"/>
      <c r="G1596" s="253" t="str">
        <f t="shared" si="177"/>
        <v/>
      </c>
      <c r="H1596" s="31" t="str">
        <f>IF(AND(B1596=H$1),LOOKUP(9.99999999999999E+307,$H$2:H1595)+1,"")</f>
        <v/>
      </c>
      <c r="I1596" s="31" t="str">
        <f>IF(AND(B1596=I$1),LOOKUP(9.99999999999999E+307,$I$2:I1595)+1,"")</f>
        <v/>
      </c>
      <c r="J1596" s="31">
        <f>IF(AND(B1596=J$1),LOOKUP(9.99999999999999E+307,$J$2:J1595)+1,"")</f>
        <v>1430</v>
      </c>
      <c r="K1596" s="31">
        <f>IF(AND(B1596=K$1),LOOKUP(9.99999999999999E+307,$K$2:K1595)+1,"")</f>
        <v>1430</v>
      </c>
      <c r="L1596" s="31">
        <f>IF(AND(B1596=L$1),LOOKUP(9.99999999999999E+307,$L$2:L1595)+1,"")</f>
        <v>1430</v>
      </c>
      <c r="M1596" s="31">
        <f>IF(AND(B1596=M$1),LOOKUP(9.99999999999999E+307,$M$2:M1595)+1,"")</f>
        <v>1430</v>
      </c>
      <c r="N1596" s="31" t="e">
        <f>IF(AND(B1596=N$1),LOOKUP(9.99999999999999E+307,$N$2:N1595)+1,"")</f>
        <v>#REF!</v>
      </c>
      <c r="O1596" s="31" t="e">
        <f>IF(AND($B1596=O$1),LOOKUP(9.99999999999999E+307,$O$2:O1595)+1,"")</f>
        <v>#REF!</v>
      </c>
      <c r="P1596" s="31" t="e">
        <f>IF(AND($B1596=P$1),LOOKUP(9.99999999999999E+307,$P$2:P1595)+1,"")</f>
        <v>#REF!</v>
      </c>
      <c r="Q1596" s="31" t="e">
        <f>IF(AND($B1596=Q$1),LOOKUP(9.99999999999999E+307,$Q$2:Q1595)+1,"")</f>
        <v>#REF!</v>
      </c>
      <c r="R1596" s="31">
        <f>IF(AND($B1596=R$1),LOOKUP(9.99999999999999E+307,$R$2:R1595)+1,"")</f>
        <v>1430</v>
      </c>
      <c r="S1596" s="31">
        <f>IF(AND($B1596=S$1),LOOKUP(9.99999999999999E+307,$S$2:S1595)+1,"")</f>
        <v>1430</v>
      </c>
      <c r="T1596" s="265"/>
      <c r="U1596" s="265"/>
      <c r="V1596" s="265"/>
      <c r="AA1596" s="254" t="str">
        <f t="shared" si="174"/>
        <v/>
      </c>
      <c r="AB1596" s="254" t="str">
        <f t="shared" si="175"/>
        <v/>
      </c>
      <c r="AC1596" s="255">
        <f t="shared" si="172"/>
        <v>0</v>
      </c>
      <c r="AD1596" s="255">
        <f t="shared" si="173"/>
        <v>3836</v>
      </c>
      <c r="AE1596" s="256" t="str">
        <f t="shared" si="176"/>
        <v/>
      </c>
      <c r="AF1596" s="252" t="str">
        <f t="shared" si="178"/>
        <v>-</v>
      </c>
    </row>
    <row r="1597" spans="1:32" ht="20.149999999999999" customHeight="1" x14ac:dyDescent="0.75">
      <c r="A1597" s="31">
        <v>1595</v>
      </c>
      <c r="B1597" s="237"/>
      <c r="C1597" s="257"/>
      <c r="D1597" s="257"/>
      <c r="E1597" s="262"/>
      <c r="F1597" s="262"/>
      <c r="G1597" s="253" t="str">
        <f t="shared" si="177"/>
        <v/>
      </c>
      <c r="H1597" s="31" t="str">
        <f>IF(AND(B1597=H$1),LOOKUP(9.99999999999999E+307,$H$2:H1596)+1,"")</f>
        <v/>
      </c>
      <c r="I1597" s="31" t="str">
        <f>IF(AND(B1597=I$1),LOOKUP(9.99999999999999E+307,$I$2:I1596)+1,"")</f>
        <v/>
      </c>
      <c r="J1597" s="31">
        <f>IF(AND(B1597=J$1),LOOKUP(9.99999999999999E+307,$J$2:J1596)+1,"")</f>
        <v>1431</v>
      </c>
      <c r="K1597" s="31">
        <f>IF(AND(B1597=K$1),LOOKUP(9.99999999999999E+307,$K$2:K1596)+1,"")</f>
        <v>1431</v>
      </c>
      <c r="L1597" s="31">
        <f>IF(AND(B1597=L$1),LOOKUP(9.99999999999999E+307,$L$2:L1596)+1,"")</f>
        <v>1431</v>
      </c>
      <c r="M1597" s="31">
        <f>IF(AND(B1597=M$1),LOOKUP(9.99999999999999E+307,$M$2:M1596)+1,"")</f>
        <v>1431</v>
      </c>
      <c r="N1597" s="31" t="e">
        <f>IF(AND(B1597=N$1),LOOKUP(9.99999999999999E+307,$N$2:N1596)+1,"")</f>
        <v>#REF!</v>
      </c>
      <c r="O1597" s="31" t="e">
        <f>IF(AND($B1597=O$1),LOOKUP(9.99999999999999E+307,$O$2:O1596)+1,"")</f>
        <v>#REF!</v>
      </c>
      <c r="P1597" s="31" t="e">
        <f>IF(AND($B1597=P$1),LOOKUP(9.99999999999999E+307,$P$2:P1596)+1,"")</f>
        <v>#REF!</v>
      </c>
      <c r="Q1597" s="31" t="e">
        <f>IF(AND($B1597=Q$1),LOOKUP(9.99999999999999E+307,$Q$2:Q1596)+1,"")</f>
        <v>#REF!</v>
      </c>
      <c r="R1597" s="31">
        <f>IF(AND($B1597=R$1),LOOKUP(9.99999999999999E+307,$R$2:R1596)+1,"")</f>
        <v>1431</v>
      </c>
      <c r="S1597" s="31">
        <f>IF(AND($B1597=S$1),LOOKUP(9.99999999999999E+307,$S$2:S1596)+1,"")</f>
        <v>1431</v>
      </c>
      <c r="T1597" s="265"/>
      <c r="U1597" s="265"/>
      <c r="V1597" s="265"/>
      <c r="AA1597" s="254" t="str">
        <f t="shared" si="174"/>
        <v/>
      </c>
      <c r="AB1597" s="254" t="str">
        <f t="shared" si="175"/>
        <v/>
      </c>
      <c r="AC1597" s="255">
        <f t="shared" si="172"/>
        <v>0</v>
      </c>
      <c r="AD1597" s="255">
        <f t="shared" si="173"/>
        <v>3836</v>
      </c>
      <c r="AE1597" s="256" t="str">
        <f t="shared" si="176"/>
        <v/>
      </c>
      <c r="AF1597" s="252" t="str">
        <f t="shared" si="178"/>
        <v>-</v>
      </c>
    </row>
    <row r="1598" spans="1:32" ht="20.149999999999999" customHeight="1" x14ac:dyDescent="0.75">
      <c r="A1598" s="31">
        <v>1596</v>
      </c>
      <c r="B1598" s="237"/>
      <c r="C1598" s="257"/>
      <c r="D1598" s="257"/>
      <c r="E1598" s="262"/>
      <c r="F1598" s="262"/>
      <c r="G1598" s="253" t="str">
        <f t="shared" si="177"/>
        <v/>
      </c>
      <c r="H1598" s="31" t="str">
        <f>IF(AND(B1598=H$1),LOOKUP(9.99999999999999E+307,$H$2:H1597)+1,"")</f>
        <v/>
      </c>
      <c r="I1598" s="31" t="str">
        <f>IF(AND(B1598=I$1),LOOKUP(9.99999999999999E+307,$I$2:I1597)+1,"")</f>
        <v/>
      </c>
      <c r="J1598" s="31">
        <f>IF(AND(B1598=J$1),LOOKUP(9.99999999999999E+307,$J$2:J1597)+1,"")</f>
        <v>1432</v>
      </c>
      <c r="K1598" s="31">
        <f>IF(AND(B1598=K$1),LOOKUP(9.99999999999999E+307,$K$2:K1597)+1,"")</f>
        <v>1432</v>
      </c>
      <c r="L1598" s="31">
        <f>IF(AND(B1598=L$1),LOOKUP(9.99999999999999E+307,$L$2:L1597)+1,"")</f>
        <v>1432</v>
      </c>
      <c r="M1598" s="31">
        <f>IF(AND(B1598=M$1),LOOKUP(9.99999999999999E+307,$M$2:M1597)+1,"")</f>
        <v>1432</v>
      </c>
      <c r="N1598" s="31" t="e">
        <f>IF(AND(B1598=N$1),LOOKUP(9.99999999999999E+307,$N$2:N1597)+1,"")</f>
        <v>#REF!</v>
      </c>
      <c r="O1598" s="31" t="e">
        <f>IF(AND($B1598=O$1),LOOKUP(9.99999999999999E+307,$O$2:O1597)+1,"")</f>
        <v>#REF!</v>
      </c>
      <c r="P1598" s="31" t="e">
        <f>IF(AND($B1598=P$1),LOOKUP(9.99999999999999E+307,$P$2:P1597)+1,"")</f>
        <v>#REF!</v>
      </c>
      <c r="Q1598" s="31" t="e">
        <f>IF(AND($B1598=Q$1),LOOKUP(9.99999999999999E+307,$Q$2:Q1597)+1,"")</f>
        <v>#REF!</v>
      </c>
      <c r="R1598" s="31">
        <f>IF(AND($B1598=R$1),LOOKUP(9.99999999999999E+307,$R$2:R1597)+1,"")</f>
        <v>1432</v>
      </c>
      <c r="S1598" s="31">
        <f>IF(AND($B1598=S$1),LOOKUP(9.99999999999999E+307,$S$2:S1597)+1,"")</f>
        <v>1432</v>
      </c>
      <c r="T1598" s="265"/>
      <c r="U1598" s="265"/>
      <c r="V1598" s="265"/>
      <c r="AA1598" s="254" t="str">
        <f t="shared" si="174"/>
        <v/>
      </c>
      <c r="AB1598" s="254" t="str">
        <f t="shared" si="175"/>
        <v/>
      </c>
      <c r="AC1598" s="255">
        <f t="shared" si="172"/>
        <v>0</v>
      </c>
      <c r="AD1598" s="255">
        <f t="shared" si="173"/>
        <v>3836</v>
      </c>
      <c r="AE1598" s="256" t="str">
        <f t="shared" si="176"/>
        <v/>
      </c>
      <c r="AF1598" s="252" t="str">
        <f t="shared" si="178"/>
        <v>-</v>
      </c>
    </row>
    <row r="1599" spans="1:32" ht="20.149999999999999" customHeight="1" x14ac:dyDescent="0.75">
      <c r="A1599" s="31">
        <v>1597</v>
      </c>
      <c r="B1599" s="237"/>
      <c r="C1599" s="257"/>
      <c r="D1599" s="257"/>
      <c r="E1599" s="262"/>
      <c r="F1599" s="262"/>
      <c r="G1599" s="253" t="str">
        <f t="shared" si="177"/>
        <v/>
      </c>
      <c r="H1599" s="31" t="str">
        <f>IF(AND(B1599=H$1),LOOKUP(9.99999999999999E+307,$H$2:H1598)+1,"")</f>
        <v/>
      </c>
      <c r="I1599" s="31" t="str">
        <f>IF(AND(B1599=I$1),LOOKUP(9.99999999999999E+307,$I$2:I1598)+1,"")</f>
        <v/>
      </c>
      <c r="J1599" s="31">
        <f>IF(AND(B1599=J$1),LOOKUP(9.99999999999999E+307,$J$2:J1598)+1,"")</f>
        <v>1433</v>
      </c>
      <c r="K1599" s="31">
        <f>IF(AND(B1599=K$1),LOOKUP(9.99999999999999E+307,$K$2:K1598)+1,"")</f>
        <v>1433</v>
      </c>
      <c r="L1599" s="31">
        <f>IF(AND(B1599=L$1),LOOKUP(9.99999999999999E+307,$L$2:L1598)+1,"")</f>
        <v>1433</v>
      </c>
      <c r="M1599" s="31">
        <f>IF(AND(B1599=M$1),LOOKUP(9.99999999999999E+307,$M$2:M1598)+1,"")</f>
        <v>1433</v>
      </c>
      <c r="N1599" s="31" t="e">
        <f>IF(AND(B1599=N$1),LOOKUP(9.99999999999999E+307,$N$2:N1598)+1,"")</f>
        <v>#REF!</v>
      </c>
      <c r="O1599" s="31" t="e">
        <f>IF(AND($B1599=O$1),LOOKUP(9.99999999999999E+307,$O$2:O1598)+1,"")</f>
        <v>#REF!</v>
      </c>
      <c r="P1599" s="31" t="e">
        <f>IF(AND($B1599=P$1),LOOKUP(9.99999999999999E+307,$P$2:P1598)+1,"")</f>
        <v>#REF!</v>
      </c>
      <c r="Q1599" s="31" t="e">
        <f>IF(AND($B1599=Q$1),LOOKUP(9.99999999999999E+307,$Q$2:Q1598)+1,"")</f>
        <v>#REF!</v>
      </c>
      <c r="R1599" s="31">
        <f>IF(AND($B1599=R$1),LOOKUP(9.99999999999999E+307,$R$2:R1598)+1,"")</f>
        <v>1433</v>
      </c>
      <c r="S1599" s="31">
        <f>IF(AND($B1599=S$1),LOOKUP(9.99999999999999E+307,$S$2:S1598)+1,"")</f>
        <v>1433</v>
      </c>
      <c r="T1599" s="265"/>
      <c r="U1599" s="265"/>
      <c r="V1599" s="265"/>
      <c r="AA1599" s="254" t="str">
        <f t="shared" si="174"/>
        <v/>
      </c>
      <c r="AB1599" s="254" t="str">
        <f t="shared" si="175"/>
        <v/>
      </c>
      <c r="AC1599" s="255">
        <f t="shared" si="172"/>
        <v>0</v>
      </c>
      <c r="AD1599" s="255">
        <f t="shared" si="173"/>
        <v>3836</v>
      </c>
      <c r="AE1599" s="256" t="str">
        <f t="shared" si="176"/>
        <v/>
      </c>
      <c r="AF1599" s="252" t="str">
        <f t="shared" si="178"/>
        <v>-</v>
      </c>
    </row>
    <row r="1600" spans="1:32" ht="20.149999999999999" customHeight="1" x14ac:dyDescent="0.75">
      <c r="A1600" s="31">
        <v>1598</v>
      </c>
      <c r="B1600" s="237"/>
      <c r="C1600" s="257"/>
      <c r="D1600" s="257"/>
      <c r="E1600" s="262"/>
      <c r="F1600" s="262"/>
      <c r="G1600" s="253" t="str">
        <f t="shared" si="177"/>
        <v/>
      </c>
      <c r="H1600" s="31" t="str">
        <f>IF(AND(B1600=H$1),LOOKUP(9.99999999999999E+307,$H$2:H1599)+1,"")</f>
        <v/>
      </c>
      <c r="I1600" s="31" t="str">
        <f>IF(AND(B1600=I$1),LOOKUP(9.99999999999999E+307,$I$2:I1599)+1,"")</f>
        <v/>
      </c>
      <c r="J1600" s="31">
        <f>IF(AND(B1600=J$1),LOOKUP(9.99999999999999E+307,$J$2:J1599)+1,"")</f>
        <v>1434</v>
      </c>
      <c r="K1600" s="31">
        <f>IF(AND(B1600=K$1),LOOKUP(9.99999999999999E+307,$K$2:K1599)+1,"")</f>
        <v>1434</v>
      </c>
      <c r="L1600" s="31">
        <f>IF(AND(B1600=L$1),LOOKUP(9.99999999999999E+307,$L$2:L1599)+1,"")</f>
        <v>1434</v>
      </c>
      <c r="M1600" s="31">
        <f>IF(AND(B1600=M$1),LOOKUP(9.99999999999999E+307,$M$2:M1599)+1,"")</f>
        <v>1434</v>
      </c>
      <c r="N1600" s="31" t="e">
        <f>IF(AND(B1600=N$1),LOOKUP(9.99999999999999E+307,$N$2:N1599)+1,"")</f>
        <v>#REF!</v>
      </c>
      <c r="O1600" s="31" t="e">
        <f>IF(AND($B1600=O$1),LOOKUP(9.99999999999999E+307,$O$2:O1599)+1,"")</f>
        <v>#REF!</v>
      </c>
      <c r="P1600" s="31" t="e">
        <f>IF(AND($B1600=P$1),LOOKUP(9.99999999999999E+307,$P$2:P1599)+1,"")</f>
        <v>#REF!</v>
      </c>
      <c r="Q1600" s="31" t="e">
        <f>IF(AND($B1600=Q$1),LOOKUP(9.99999999999999E+307,$Q$2:Q1599)+1,"")</f>
        <v>#REF!</v>
      </c>
      <c r="R1600" s="31">
        <f>IF(AND($B1600=R$1),LOOKUP(9.99999999999999E+307,$R$2:R1599)+1,"")</f>
        <v>1434</v>
      </c>
      <c r="S1600" s="31">
        <f>IF(AND($B1600=S$1),LOOKUP(9.99999999999999E+307,$S$2:S1599)+1,"")</f>
        <v>1434</v>
      </c>
      <c r="T1600" s="265"/>
      <c r="U1600" s="265"/>
      <c r="V1600" s="265"/>
      <c r="AA1600" s="254" t="str">
        <f t="shared" si="174"/>
        <v/>
      </c>
      <c r="AB1600" s="254" t="str">
        <f t="shared" si="175"/>
        <v/>
      </c>
      <c r="AC1600" s="255">
        <f t="shared" si="172"/>
        <v>0</v>
      </c>
      <c r="AD1600" s="255">
        <f t="shared" si="173"/>
        <v>3836</v>
      </c>
      <c r="AE1600" s="256" t="str">
        <f t="shared" si="176"/>
        <v/>
      </c>
      <c r="AF1600" s="252" t="str">
        <f t="shared" si="178"/>
        <v>-</v>
      </c>
    </row>
    <row r="1601" spans="1:32" ht="20.149999999999999" customHeight="1" x14ac:dyDescent="0.75">
      <c r="A1601" s="31">
        <v>1599</v>
      </c>
      <c r="B1601" s="237"/>
      <c r="C1601" s="257"/>
      <c r="D1601" s="257"/>
      <c r="E1601" s="262"/>
      <c r="F1601" s="262"/>
      <c r="G1601" s="253" t="str">
        <f t="shared" si="177"/>
        <v/>
      </c>
      <c r="H1601" s="31" t="str">
        <f>IF(AND(B1601=H$1),LOOKUP(9.99999999999999E+307,$H$2:H1600)+1,"")</f>
        <v/>
      </c>
      <c r="I1601" s="31" t="str">
        <f>IF(AND(B1601=I$1),LOOKUP(9.99999999999999E+307,$I$2:I1600)+1,"")</f>
        <v/>
      </c>
      <c r="J1601" s="31">
        <f>IF(AND(B1601=J$1),LOOKUP(9.99999999999999E+307,$J$2:J1600)+1,"")</f>
        <v>1435</v>
      </c>
      <c r="K1601" s="31">
        <f>IF(AND(B1601=K$1),LOOKUP(9.99999999999999E+307,$K$2:K1600)+1,"")</f>
        <v>1435</v>
      </c>
      <c r="L1601" s="31">
        <f>IF(AND(B1601=L$1),LOOKUP(9.99999999999999E+307,$L$2:L1600)+1,"")</f>
        <v>1435</v>
      </c>
      <c r="M1601" s="31">
        <f>IF(AND(B1601=M$1),LOOKUP(9.99999999999999E+307,$M$2:M1600)+1,"")</f>
        <v>1435</v>
      </c>
      <c r="N1601" s="31" t="e">
        <f>IF(AND(B1601=N$1),LOOKUP(9.99999999999999E+307,$N$2:N1600)+1,"")</f>
        <v>#REF!</v>
      </c>
      <c r="O1601" s="31" t="e">
        <f>IF(AND($B1601=O$1),LOOKUP(9.99999999999999E+307,$O$2:O1600)+1,"")</f>
        <v>#REF!</v>
      </c>
      <c r="P1601" s="31" t="e">
        <f>IF(AND($B1601=P$1),LOOKUP(9.99999999999999E+307,$P$2:P1600)+1,"")</f>
        <v>#REF!</v>
      </c>
      <c r="Q1601" s="31" t="e">
        <f>IF(AND($B1601=Q$1),LOOKUP(9.99999999999999E+307,$Q$2:Q1600)+1,"")</f>
        <v>#REF!</v>
      </c>
      <c r="R1601" s="31">
        <f>IF(AND($B1601=R$1),LOOKUP(9.99999999999999E+307,$R$2:R1600)+1,"")</f>
        <v>1435</v>
      </c>
      <c r="S1601" s="31">
        <f>IF(AND($B1601=S$1),LOOKUP(9.99999999999999E+307,$S$2:S1600)+1,"")</f>
        <v>1435</v>
      </c>
      <c r="T1601" s="265"/>
      <c r="U1601" s="265"/>
      <c r="V1601" s="265"/>
      <c r="AA1601" s="254" t="str">
        <f t="shared" si="174"/>
        <v/>
      </c>
      <c r="AB1601" s="254" t="str">
        <f t="shared" si="175"/>
        <v/>
      </c>
      <c r="AC1601" s="255">
        <f t="shared" si="172"/>
        <v>0</v>
      </c>
      <c r="AD1601" s="255">
        <f t="shared" si="173"/>
        <v>3836</v>
      </c>
      <c r="AE1601" s="256" t="str">
        <f t="shared" si="176"/>
        <v/>
      </c>
      <c r="AF1601" s="252" t="str">
        <f t="shared" si="178"/>
        <v>-</v>
      </c>
    </row>
    <row r="1602" spans="1:32" ht="20.149999999999999" customHeight="1" x14ac:dyDescent="0.75">
      <c r="A1602" s="31">
        <v>1600</v>
      </c>
      <c r="B1602" s="237"/>
      <c r="C1602" s="257"/>
      <c r="D1602" s="257"/>
      <c r="E1602" s="262"/>
      <c r="F1602" s="262"/>
      <c r="G1602" s="253" t="str">
        <f t="shared" si="177"/>
        <v/>
      </c>
      <c r="H1602" s="31" t="str">
        <f>IF(AND(B1602=H$1),LOOKUP(9.99999999999999E+307,$H$2:H1601)+1,"")</f>
        <v/>
      </c>
      <c r="I1602" s="31" t="str">
        <f>IF(AND(B1602=I$1),LOOKUP(9.99999999999999E+307,$I$2:I1601)+1,"")</f>
        <v/>
      </c>
      <c r="J1602" s="31">
        <f>IF(AND(B1602=J$1),LOOKUP(9.99999999999999E+307,$J$2:J1601)+1,"")</f>
        <v>1436</v>
      </c>
      <c r="K1602" s="31">
        <f>IF(AND(B1602=K$1),LOOKUP(9.99999999999999E+307,$K$2:K1601)+1,"")</f>
        <v>1436</v>
      </c>
      <c r="L1602" s="31">
        <f>IF(AND(B1602=L$1),LOOKUP(9.99999999999999E+307,$L$2:L1601)+1,"")</f>
        <v>1436</v>
      </c>
      <c r="M1602" s="31">
        <f>IF(AND(B1602=M$1),LOOKUP(9.99999999999999E+307,$M$2:M1601)+1,"")</f>
        <v>1436</v>
      </c>
      <c r="N1602" s="31" t="e">
        <f>IF(AND(B1602=N$1),LOOKUP(9.99999999999999E+307,$N$2:N1601)+1,"")</f>
        <v>#REF!</v>
      </c>
      <c r="O1602" s="31" t="e">
        <f>IF(AND($B1602=O$1),LOOKUP(9.99999999999999E+307,$O$2:O1601)+1,"")</f>
        <v>#REF!</v>
      </c>
      <c r="P1602" s="31" t="e">
        <f>IF(AND($B1602=P$1),LOOKUP(9.99999999999999E+307,$P$2:P1601)+1,"")</f>
        <v>#REF!</v>
      </c>
      <c r="Q1602" s="31" t="e">
        <f>IF(AND($B1602=Q$1),LOOKUP(9.99999999999999E+307,$Q$2:Q1601)+1,"")</f>
        <v>#REF!</v>
      </c>
      <c r="R1602" s="31">
        <f>IF(AND($B1602=R$1),LOOKUP(9.99999999999999E+307,$R$2:R1601)+1,"")</f>
        <v>1436</v>
      </c>
      <c r="S1602" s="31">
        <f>IF(AND($B1602=S$1),LOOKUP(9.99999999999999E+307,$S$2:S1601)+1,"")</f>
        <v>1436</v>
      </c>
      <c r="T1602" s="265"/>
      <c r="U1602" s="265"/>
      <c r="V1602" s="265"/>
      <c r="AA1602" s="254" t="str">
        <f t="shared" si="174"/>
        <v/>
      </c>
      <c r="AB1602" s="254" t="str">
        <f t="shared" si="175"/>
        <v/>
      </c>
      <c r="AC1602" s="255">
        <f t="shared" si="172"/>
        <v>0</v>
      </c>
      <c r="AD1602" s="255">
        <f t="shared" si="173"/>
        <v>3836</v>
      </c>
      <c r="AE1602" s="256" t="str">
        <f t="shared" si="176"/>
        <v/>
      </c>
      <c r="AF1602" s="252" t="str">
        <f t="shared" si="178"/>
        <v>-</v>
      </c>
    </row>
    <row r="1603" spans="1:32" ht="20.149999999999999" customHeight="1" x14ac:dyDescent="0.75">
      <c r="A1603" s="31">
        <v>1601</v>
      </c>
      <c r="B1603" s="237"/>
      <c r="C1603" s="257"/>
      <c r="D1603" s="257"/>
      <c r="E1603" s="262"/>
      <c r="F1603" s="262"/>
      <c r="G1603" s="253" t="str">
        <f t="shared" si="177"/>
        <v/>
      </c>
      <c r="H1603" s="31" t="str">
        <f>IF(AND(B1603=H$1),LOOKUP(9.99999999999999E+307,$H$2:H1602)+1,"")</f>
        <v/>
      </c>
      <c r="I1603" s="31" t="str">
        <f>IF(AND(B1603=I$1),LOOKUP(9.99999999999999E+307,$I$2:I1602)+1,"")</f>
        <v/>
      </c>
      <c r="J1603" s="31">
        <f>IF(AND(B1603=J$1),LOOKUP(9.99999999999999E+307,$J$2:J1602)+1,"")</f>
        <v>1437</v>
      </c>
      <c r="K1603" s="31">
        <f>IF(AND(B1603=K$1),LOOKUP(9.99999999999999E+307,$K$2:K1602)+1,"")</f>
        <v>1437</v>
      </c>
      <c r="L1603" s="31">
        <f>IF(AND(B1603=L$1),LOOKUP(9.99999999999999E+307,$L$2:L1602)+1,"")</f>
        <v>1437</v>
      </c>
      <c r="M1603" s="31">
        <f>IF(AND(B1603=M$1),LOOKUP(9.99999999999999E+307,$M$2:M1602)+1,"")</f>
        <v>1437</v>
      </c>
      <c r="N1603" s="31" t="e">
        <f>IF(AND(B1603=N$1),LOOKUP(9.99999999999999E+307,$N$2:N1602)+1,"")</f>
        <v>#REF!</v>
      </c>
      <c r="O1603" s="31" t="e">
        <f>IF(AND($B1603=O$1),LOOKUP(9.99999999999999E+307,$O$2:O1602)+1,"")</f>
        <v>#REF!</v>
      </c>
      <c r="P1603" s="31" t="e">
        <f>IF(AND($B1603=P$1),LOOKUP(9.99999999999999E+307,$P$2:P1602)+1,"")</f>
        <v>#REF!</v>
      </c>
      <c r="Q1603" s="31" t="e">
        <f>IF(AND($B1603=Q$1),LOOKUP(9.99999999999999E+307,$Q$2:Q1602)+1,"")</f>
        <v>#REF!</v>
      </c>
      <c r="R1603" s="31">
        <f>IF(AND($B1603=R$1),LOOKUP(9.99999999999999E+307,$R$2:R1602)+1,"")</f>
        <v>1437</v>
      </c>
      <c r="S1603" s="31">
        <f>IF(AND($B1603=S$1),LOOKUP(9.99999999999999E+307,$S$2:S1602)+1,"")</f>
        <v>1437</v>
      </c>
      <c r="T1603" s="265"/>
      <c r="U1603" s="265"/>
      <c r="V1603" s="265"/>
      <c r="AA1603" s="254" t="str">
        <f t="shared" si="174"/>
        <v/>
      </c>
      <c r="AB1603" s="254" t="str">
        <f t="shared" si="175"/>
        <v/>
      </c>
      <c r="AC1603" s="255">
        <f t="shared" ref="AC1603:AC1666" si="179">COUNTIF($C$3:$C$4002,C1603)</f>
        <v>0</v>
      </c>
      <c r="AD1603" s="255">
        <f t="shared" ref="AD1603:AD1666" si="180">SUMPRODUCT(--(E1603&amp;F1603=$E$3:$E$4002&amp;$F$3:$F$4002))</f>
        <v>3836</v>
      </c>
      <c r="AE1603" s="256" t="str">
        <f t="shared" si="176"/>
        <v/>
      </c>
      <c r="AF1603" s="252" t="str">
        <f t="shared" si="178"/>
        <v>-</v>
      </c>
    </row>
    <row r="1604" spans="1:32" ht="20.149999999999999" customHeight="1" x14ac:dyDescent="0.75">
      <c r="A1604" s="31">
        <v>1602</v>
      </c>
      <c r="B1604" s="237"/>
      <c r="C1604" s="257"/>
      <c r="D1604" s="257"/>
      <c r="E1604" s="262"/>
      <c r="F1604" s="262"/>
      <c r="G1604" s="253" t="str">
        <f t="shared" si="177"/>
        <v/>
      </c>
      <c r="H1604" s="31" t="str">
        <f>IF(AND(B1604=H$1),LOOKUP(9.99999999999999E+307,$H$2:H1603)+1,"")</f>
        <v/>
      </c>
      <c r="I1604" s="31" t="str">
        <f>IF(AND(B1604=I$1),LOOKUP(9.99999999999999E+307,$I$2:I1603)+1,"")</f>
        <v/>
      </c>
      <c r="J1604" s="31">
        <f>IF(AND(B1604=J$1),LOOKUP(9.99999999999999E+307,$J$2:J1603)+1,"")</f>
        <v>1438</v>
      </c>
      <c r="K1604" s="31">
        <f>IF(AND(B1604=K$1),LOOKUP(9.99999999999999E+307,$K$2:K1603)+1,"")</f>
        <v>1438</v>
      </c>
      <c r="L1604" s="31">
        <f>IF(AND(B1604=L$1),LOOKUP(9.99999999999999E+307,$L$2:L1603)+1,"")</f>
        <v>1438</v>
      </c>
      <c r="M1604" s="31">
        <f>IF(AND(B1604=M$1),LOOKUP(9.99999999999999E+307,$M$2:M1603)+1,"")</f>
        <v>1438</v>
      </c>
      <c r="N1604" s="31" t="e">
        <f>IF(AND(B1604=N$1),LOOKUP(9.99999999999999E+307,$N$2:N1603)+1,"")</f>
        <v>#REF!</v>
      </c>
      <c r="O1604" s="31" t="e">
        <f>IF(AND($B1604=O$1),LOOKUP(9.99999999999999E+307,$O$2:O1603)+1,"")</f>
        <v>#REF!</v>
      </c>
      <c r="P1604" s="31" t="e">
        <f>IF(AND($B1604=P$1),LOOKUP(9.99999999999999E+307,$P$2:P1603)+1,"")</f>
        <v>#REF!</v>
      </c>
      <c r="Q1604" s="31" t="e">
        <f>IF(AND($B1604=Q$1),LOOKUP(9.99999999999999E+307,$Q$2:Q1603)+1,"")</f>
        <v>#REF!</v>
      </c>
      <c r="R1604" s="31">
        <f>IF(AND($B1604=R$1),LOOKUP(9.99999999999999E+307,$R$2:R1603)+1,"")</f>
        <v>1438</v>
      </c>
      <c r="S1604" s="31">
        <f>IF(AND($B1604=S$1),LOOKUP(9.99999999999999E+307,$S$2:S1603)+1,"")</f>
        <v>1438</v>
      </c>
      <c r="T1604" s="265"/>
      <c r="U1604" s="265"/>
      <c r="V1604" s="265"/>
      <c r="AA1604" s="254" t="str">
        <f t="shared" ref="AA1604:AA1667" si="181">IF(AD1604=2,"นักเรียนซ้ำ","")</f>
        <v/>
      </c>
      <c r="AB1604" s="254" t="str">
        <f t="shared" ref="AB1604:AB1667" si="182">IF(AC1604=2,"เลขประจำตัวซ้ำ","")</f>
        <v/>
      </c>
      <c r="AC1604" s="255">
        <f t="shared" si="179"/>
        <v>0</v>
      </c>
      <c r="AD1604" s="255">
        <f t="shared" si="180"/>
        <v>3836</v>
      </c>
      <c r="AE1604" s="256" t="str">
        <f t="shared" ref="AE1604:AE1667" si="183">IF(D1604="เด็กชาย",1,IF(D1604="นาย",1,IF(D1604="เด็กหญิง",2,IF(D1604="นางสาว",2,IF(D1604="ด.ช.",1,IF(D1604="ด.ญ.",2,IF(D1604="น.ส.",2,"")))))))</f>
        <v/>
      </c>
      <c r="AF1604" s="252" t="str">
        <f t="shared" si="178"/>
        <v>-</v>
      </c>
    </row>
    <row r="1605" spans="1:32" ht="20.149999999999999" customHeight="1" x14ac:dyDescent="0.75">
      <c r="A1605" s="31">
        <v>1603</v>
      </c>
      <c r="B1605" s="237"/>
      <c r="C1605" s="257"/>
      <c r="D1605" s="257"/>
      <c r="E1605" s="262"/>
      <c r="F1605" s="262"/>
      <c r="G1605" s="253" t="str">
        <f t="shared" si="177"/>
        <v/>
      </c>
      <c r="H1605" s="31" t="str">
        <f>IF(AND(B1605=H$1),LOOKUP(9.99999999999999E+307,$H$2:H1604)+1,"")</f>
        <v/>
      </c>
      <c r="I1605" s="31" t="str">
        <f>IF(AND(B1605=I$1),LOOKUP(9.99999999999999E+307,$I$2:I1604)+1,"")</f>
        <v/>
      </c>
      <c r="J1605" s="31">
        <f>IF(AND(B1605=J$1),LOOKUP(9.99999999999999E+307,$J$2:J1604)+1,"")</f>
        <v>1439</v>
      </c>
      <c r="K1605" s="31">
        <f>IF(AND(B1605=K$1),LOOKUP(9.99999999999999E+307,$K$2:K1604)+1,"")</f>
        <v>1439</v>
      </c>
      <c r="L1605" s="31">
        <f>IF(AND(B1605=L$1),LOOKUP(9.99999999999999E+307,$L$2:L1604)+1,"")</f>
        <v>1439</v>
      </c>
      <c r="M1605" s="31">
        <f>IF(AND(B1605=M$1),LOOKUP(9.99999999999999E+307,$M$2:M1604)+1,"")</f>
        <v>1439</v>
      </c>
      <c r="N1605" s="31" t="e">
        <f>IF(AND(B1605=N$1),LOOKUP(9.99999999999999E+307,$N$2:N1604)+1,"")</f>
        <v>#REF!</v>
      </c>
      <c r="O1605" s="31" t="e">
        <f>IF(AND($B1605=O$1),LOOKUP(9.99999999999999E+307,$O$2:O1604)+1,"")</f>
        <v>#REF!</v>
      </c>
      <c r="P1605" s="31" t="e">
        <f>IF(AND($B1605=P$1),LOOKUP(9.99999999999999E+307,$P$2:P1604)+1,"")</f>
        <v>#REF!</v>
      </c>
      <c r="Q1605" s="31" t="e">
        <f>IF(AND($B1605=Q$1),LOOKUP(9.99999999999999E+307,$Q$2:Q1604)+1,"")</f>
        <v>#REF!</v>
      </c>
      <c r="R1605" s="31">
        <f>IF(AND($B1605=R$1),LOOKUP(9.99999999999999E+307,$R$2:R1604)+1,"")</f>
        <v>1439</v>
      </c>
      <c r="S1605" s="31">
        <f>IF(AND($B1605=S$1),LOOKUP(9.99999999999999E+307,$S$2:S1604)+1,"")</f>
        <v>1439</v>
      </c>
      <c r="T1605" s="265"/>
      <c r="U1605" s="265"/>
      <c r="V1605" s="265"/>
      <c r="AA1605" s="254" t="str">
        <f t="shared" si="181"/>
        <v/>
      </c>
      <c r="AB1605" s="254" t="str">
        <f t="shared" si="182"/>
        <v/>
      </c>
      <c r="AC1605" s="255">
        <f t="shared" si="179"/>
        <v>0</v>
      </c>
      <c r="AD1605" s="255">
        <f t="shared" si="180"/>
        <v>3836</v>
      </c>
      <c r="AE1605" s="256" t="str">
        <f t="shared" si="183"/>
        <v/>
      </c>
      <c r="AF1605" s="252" t="str">
        <f t="shared" si="178"/>
        <v>-</v>
      </c>
    </row>
    <row r="1606" spans="1:32" ht="20.149999999999999" customHeight="1" x14ac:dyDescent="0.75">
      <c r="A1606" s="31">
        <v>1604</v>
      </c>
      <c r="B1606" s="237"/>
      <c r="C1606" s="257"/>
      <c r="D1606" s="257"/>
      <c r="E1606" s="262"/>
      <c r="F1606" s="262"/>
      <c r="G1606" s="253" t="str">
        <f t="shared" si="177"/>
        <v/>
      </c>
      <c r="H1606" s="31" t="str">
        <f>IF(AND(B1606=H$1),LOOKUP(9.99999999999999E+307,$H$2:H1605)+1,"")</f>
        <v/>
      </c>
      <c r="I1606" s="31" t="str">
        <f>IF(AND(B1606=I$1),LOOKUP(9.99999999999999E+307,$I$2:I1605)+1,"")</f>
        <v/>
      </c>
      <c r="J1606" s="31">
        <f>IF(AND(B1606=J$1),LOOKUP(9.99999999999999E+307,$J$2:J1605)+1,"")</f>
        <v>1440</v>
      </c>
      <c r="K1606" s="31">
        <f>IF(AND(B1606=K$1),LOOKUP(9.99999999999999E+307,$K$2:K1605)+1,"")</f>
        <v>1440</v>
      </c>
      <c r="L1606" s="31">
        <f>IF(AND(B1606=L$1),LOOKUP(9.99999999999999E+307,$L$2:L1605)+1,"")</f>
        <v>1440</v>
      </c>
      <c r="M1606" s="31">
        <f>IF(AND(B1606=M$1),LOOKUP(9.99999999999999E+307,$M$2:M1605)+1,"")</f>
        <v>1440</v>
      </c>
      <c r="N1606" s="31" t="e">
        <f>IF(AND(B1606=N$1),LOOKUP(9.99999999999999E+307,$N$2:N1605)+1,"")</f>
        <v>#REF!</v>
      </c>
      <c r="O1606" s="31" t="e">
        <f>IF(AND($B1606=O$1),LOOKUP(9.99999999999999E+307,$O$2:O1605)+1,"")</f>
        <v>#REF!</v>
      </c>
      <c r="P1606" s="31" t="e">
        <f>IF(AND($B1606=P$1),LOOKUP(9.99999999999999E+307,$P$2:P1605)+1,"")</f>
        <v>#REF!</v>
      </c>
      <c r="Q1606" s="31" t="e">
        <f>IF(AND($B1606=Q$1),LOOKUP(9.99999999999999E+307,$Q$2:Q1605)+1,"")</f>
        <v>#REF!</v>
      </c>
      <c r="R1606" s="31">
        <f>IF(AND($B1606=R$1),LOOKUP(9.99999999999999E+307,$R$2:R1605)+1,"")</f>
        <v>1440</v>
      </c>
      <c r="S1606" s="31">
        <f>IF(AND($B1606=S$1),LOOKUP(9.99999999999999E+307,$S$2:S1605)+1,"")</f>
        <v>1440</v>
      </c>
      <c r="T1606" s="265"/>
      <c r="U1606" s="265"/>
      <c r="V1606" s="265"/>
      <c r="AA1606" s="254" t="str">
        <f t="shared" si="181"/>
        <v/>
      </c>
      <c r="AB1606" s="254" t="str">
        <f t="shared" si="182"/>
        <v/>
      </c>
      <c r="AC1606" s="255">
        <f t="shared" si="179"/>
        <v>0</v>
      </c>
      <c r="AD1606" s="255">
        <f t="shared" si="180"/>
        <v>3836</v>
      </c>
      <c r="AE1606" s="256" t="str">
        <f t="shared" si="183"/>
        <v/>
      </c>
      <c r="AF1606" s="252" t="str">
        <f t="shared" si="178"/>
        <v>-</v>
      </c>
    </row>
    <row r="1607" spans="1:32" ht="20.149999999999999" customHeight="1" x14ac:dyDescent="0.75">
      <c r="A1607" s="31">
        <v>1605</v>
      </c>
      <c r="B1607" s="237"/>
      <c r="C1607" s="257"/>
      <c r="D1607" s="257"/>
      <c r="E1607" s="262"/>
      <c r="F1607" s="262"/>
      <c r="G1607" s="253" t="str">
        <f t="shared" si="177"/>
        <v/>
      </c>
      <c r="H1607" s="31" t="str">
        <f>IF(AND(B1607=H$1),LOOKUP(9.99999999999999E+307,$H$2:H1606)+1,"")</f>
        <v/>
      </c>
      <c r="I1607" s="31" t="str">
        <f>IF(AND(B1607=I$1),LOOKUP(9.99999999999999E+307,$I$2:I1606)+1,"")</f>
        <v/>
      </c>
      <c r="J1607" s="31">
        <f>IF(AND(B1607=J$1),LOOKUP(9.99999999999999E+307,$J$2:J1606)+1,"")</f>
        <v>1441</v>
      </c>
      <c r="K1607" s="31">
        <f>IF(AND(B1607=K$1),LOOKUP(9.99999999999999E+307,$K$2:K1606)+1,"")</f>
        <v>1441</v>
      </c>
      <c r="L1607" s="31">
        <f>IF(AND(B1607=L$1),LOOKUP(9.99999999999999E+307,$L$2:L1606)+1,"")</f>
        <v>1441</v>
      </c>
      <c r="M1607" s="31">
        <f>IF(AND(B1607=M$1),LOOKUP(9.99999999999999E+307,$M$2:M1606)+1,"")</f>
        <v>1441</v>
      </c>
      <c r="N1607" s="31" t="e">
        <f>IF(AND(B1607=N$1),LOOKUP(9.99999999999999E+307,$N$2:N1606)+1,"")</f>
        <v>#REF!</v>
      </c>
      <c r="O1607" s="31" t="e">
        <f>IF(AND($B1607=O$1),LOOKUP(9.99999999999999E+307,$O$2:O1606)+1,"")</f>
        <v>#REF!</v>
      </c>
      <c r="P1607" s="31" t="e">
        <f>IF(AND($B1607=P$1),LOOKUP(9.99999999999999E+307,$P$2:P1606)+1,"")</f>
        <v>#REF!</v>
      </c>
      <c r="Q1607" s="31" t="e">
        <f>IF(AND($B1607=Q$1),LOOKUP(9.99999999999999E+307,$Q$2:Q1606)+1,"")</f>
        <v>#REF!</v>
      </c>
      <c r="R1607" s="31">
        <f>IF(AND($B1607=R$1),LOOKUP(9.99999999999999E+307,$R$2:R1606)+1,"")</f>
        <v>1441</v>
      </c>
      <c r="S1607" s="31">
        <f>IF(AND($B1607=S$1),LOOKUP(9.99999999999999E+307,$S$2:S1606)+1,"")</f>
        <v>1441</v>
      </c>
      <c r="T1607" s="265"/>
      <c r="U1607" s="265"/>
      <c r="V1607" s="265"/>
      <c r="AA1607" s="254" t="str">
        <f t="shared" si="181"/>
        <v/>
      </c>
      <c r="AB1607" s="254" t="str">
        <f t="shared" si="182"/>
        <v/>
      </c>
      <c r="AC1607" s="255">
        <f t="shared" si="179"/>
        <v>0</v>
      </c>
      <c r="AD1607" s="255">
        <f t="shared" si="180"/>
        <v>3836</v>
      </c>
      <c r="AE1607" s="256" t="str">
        <f t="shared" si="183"/>
        <v/>
      </c>
      <c r="AF1607" s="252" t="str">
        <f t="shared" si="178"/>
        <v>-</v>
      </c>
    </row>
    <row r="1608" spans="1:32" ht="20.149999999999999" customHeight="1" x14ac:dyDescent="0.75">
      <c r="A1608" s="31">
        <v>1606</v>
      </c>
      <c r="B1608" s="237"/>
      <c r="C1608" s="257"/>
      <c r="D1608" s="257"/>
      <c r="E1608" s="262"/>
      <c r="F1608" s="262"/>
      <c r="G1608" s="253" t="str">
        <f t="shared" si="177"/>
        <v/>
      </c>
      <c r="H1608" s="31" t="str">
        <f>IF(AND(B1608=H$1),LOOKUP(9.99999999999999E+307,$H$2:H1607)+1,"")</f>
        <v/>
      </c>
      <c r="I1608" s="31" t="str">
        <f>IF(AND(B1608=I$1),LOOKUP(9.99999999999999E+307,$I$2:I1607)+1,"")</f>
        <v/>
      </c>
      <c r="J1608" s="31">
        <f>IF(AND(B1608=J$1),LOOKUP(9.99999999999999E+307,$J$2:J1607)+1,"")</f>
        <v>1442</v>
      </c>
      <c r="K1608" s="31">
        <f>IF(AND(B1608=K$1),LOOKUP(9.99999999999999E+307,$K$2:K1607)+1,"")</f>
        <v>1442</v>
      </c>
      <c r="L1608" s="31">
        <f>IF(AND(B1608=L$1),LOOKUP(9.99999999999999E+307,$L$2:L1607)+1,"")</f>
        <v>1442</v>
      </c>
      <c r="M1608" s="31">
        <f>IF(AND(B1608=M$1),LOOKUP(9.99999999999999E+307,$M$2:M1607)+1,"")</f>
        <v>1442</v>
      </c>
      <c r="N1608" s="31" t="e">
        <f>IF(AND(B1608=N$1),LOOKUP(9.99999999999999E+307,$N$2:N1607)+1,"")</f>
        <v>#REF!</v>
      </c>
      <c r="O1608" s="31" t="e">
        <f>IF(AND($B1608=O$1),LOOKUP(9.99999999999999E+307,$O$2:O1607)+1,"")</f>
        <v>#REF!</v>
      </c>
      <c r="P1608" s="31" t="e">
        <f>IF(AND($B1608=P$1),LOOKUP(9.99999999999999E+307,$P$2:P1607)+1,"")</f>
        <v>#REF!</v>
      </c>
      <c r="Q1608" s="31" t="e">
        <f>IF(AND($B1608=Q$1),LOOKUP(9.99999999999999E+307,$Q$2:Q1607)+1,"")</f>
        <v>#REF!</v>
      </c>
      <c r="R1608" s="31">
        <f>IF(AND($B1608=R$1),LOOKUP(9.99999999999999E+307,$R$2:R1607)+1,"")</f>
        <v>1442</v>
      </c>
      <c r="S1608" s="31">
        <f>IF(AND($B1608=S$1),LOOKUP(9.99999999999999E+307,$S$2:S1607)+1,"")</f>
        <v>1442</v>
      </c>
      <c r="T1608" s="265"/>
      <c r="U1608" s="265"/>
      <c r="V1608" s="265"/>
      <c r="AA1608" s="254" t="str">
        <f t="shared" si="181"/>
        <v/>
      </c>
      <c r="AB1608" s="254" t="str">
        <f t="shared" si="182"/>
        <v/>
      </c>
      <c r="AC1608" s="255">
        <f t="shared" si="179"/>
        <v>0</v>
      </c>
      <c r="AD1608" s="255">
        <f t="shared" si="180"/>
        <v>3836</v>
      </c>
      <c r="AE1608" s="256" t="str">
        <f t="shared" si="183"/>
        <v/>
      </c>
      <c r="AF1608" s="252" t="str">
        <f t="shared" si="178"/>
        <v>-</v>
      </c>
    </row>
    <row r="1609" spans="1:32" ht="20.149999999999999" customHeight="1" x14ac:dyDescent="0.75">
      <c r="A1609" s="31">
        <v>1607</v>
      </c>
      <c r="B1609" s="237"/>
      <c r="C1609" s="257"/>
      <c r="D1609" s="257"/>
      <c r="E1609" s="262"/>
      <c r="F1609" s="262"/>
      <c r="G1609" s="253" t="str">
        <f t="shared" si="177"/>
        <v/>
      </c>
      <c r="H1609" s="31" t="str">
        <f>IF(AND(B1609=H$1),LOOKUP(9.99999999999999E+307,$H$2:H1608)+1,"")</f>
        <v/>
      </c>
      <c r="I1609" s="31" t="str">
        <f>IF(AND(B1609=I$1),LOOKUP(9.99999999999999E+307,$I$2:I1608)+1,"")</f>
        <v/>
      </c>
      <c r="J1609" s="31">
        <f>IF(AND(B1609=J$1),LOOKUP(9.99999999999999E+307,$J$2:J1608)+1,"")</f>
        <v>1443</v>
      </c>
      <c r="K1609" s="31">
        <f>IF(AND(B1609=K$1),LOOKUP(9.99999999999999E+307,$K$2:K1608)+1,"")</f>
        <v>1443</v>
      </c>
      <c r="L1609" s="31">
        <f>IF(AND(B1609=L$1),LOOKUP(9.99999999999999E+307,$L$2:L1608)+1,"")</f>
        <v>1443</v>
      </c>
      <c r="M1609" s="31">
        <f>IF(AND(B1609=M$1),LOOKUP(9.99999999999999E+307,$M$2:M1608)+1,"")</f>
        <v>1443</v>
      </c>
      <c r="N1609" s="31" t="e">
        <f>IF(AND(B1609=N$1),LOOKUP(9.99999999999999E+307,$N$2:N1608)+1,"")</f>
        <v>#REF!</v>
      </c>
      <c r="O1609" s="31" t="e">
        <f>IF(AND($B1609=O$1),LOOKUP(9.99999999999999E+307,$O$2:O1608)+1,"")</f>
        <v>#REF!</v>
      </c>
      <c r="P1609" s="31" t="e">
        <f>IF(AND($B1609=P$1),LOOKUP(9.99999999999999E+307,$P$2:P1608)+1,"")</f>
        <v>#REF!</v>
      </c>
      <c r="Q1609" s="31" t="e">
        <f>IF(AND($B1609=Q$1),LOOKUP(9.99999999999999E+307,$Q$2:Q1608)+1,"")</f>
        <v>#REF!</v>
      </c>
      <c r="R1609" s="31">
        <f>IF(AND($B1609=R$1),LOOKUP(9.99999999999999E+307,$R$2:R1608)+1,"")</f>
        <v>1443</v>
      </c>
      <c r="S1609" s="31">
        <f>IF(AND($B1609=S$1),LOOKUP(9.99999999999999E+307,$S$2:S1608)+1,"")</f>
        <v>1443</v>
      </c>
      <c r="T1609" s="265"/>
      <c r="U1609" s="265"/>
      <c r="V1609" s="265"/>
      <c r="AA1609" s="254" t="str">
        <f t="shared" si="181"/>
        <v/>
      </c>
      <c r="AB1609" s="254" t="str">
        <f t="shared" si="182"/>
        <v/>
      </c>
      <c r="AC1609" s="255">
        <f t="shared" si="179"/>
        <v>0</v>
      </c>
      <c r="AD1609" s="255">
        <f t="shared" si="180"/>
        <v>3836</v>
      </c>
      <c r="AE1609" s="256" t="str">
        <f t="shared" si="183"/>
        <v/>
      </c>
      <c r="AF1609" s="252" t="str">
        <f t="shared" si="178"/>
        <v>-</v>
      </c>
    </row>
    <row r="1610" spans="1:32" ht="20.149999999999999" customHeight="1" x14ac:dyDescent="0.75">
      <c r="A1610" s="31">
        <v>1608</v>
      </c>
      <c r="B1610" s="237"/>
      <c r="C1610" s="257"/>
      <c r="D1610" s="257"/>
      <c r="E1610" s="262"/>
      <c r="F1610" s="262"/>
      <c r="G1610" s="253" t="str">
        <f t="shared" si="177"/>
        <v/>
      </c>
      <c r="H1610" s="31" t="str">
        <f>IF(AND(B1610=H$1),LOOKUP(9.99999999999999E+307,$H$2:H1609)+1,"")</f>
        <v/>
      </c>
      <c r="I1610" s="31" t="str">
        <f>IF(AND(B1610=I$1),LOOKUP(9.99999999999999E+307,$I$2:I1609)+1,"")</f>
        <v/>
      </c>
      <c r="J1610" s="31">
        <f>IF(AND(B1610=J$1),LOOKUP(9.99999999999999E+307,$J$2:J1609)+1,"")</f>
        <v>1444</v>
      </c>
      <c r="K1610" s="31">
        <f>IF(AND(B1610=K$1),LOOKUP(9.99999999999999E+307,$K$2:K1609)+1,"")</f>
        <v>1444</v>
      </c>
      <c r="L1610" s="31">
        <f>IF(AND(B1610=L$1),LOOKUP(9.99999999999999E+307,$L$2:L1609)+1,"")</f>
        <v>1444</v>
      </c>
      <c r="M1610" s="31">
        <f>IF(AND(B1610=M$1),LOOKUP(9.99999999999999E+307,$M$2:M1609)+1,"")</f>
        <v>1444</v>
      </c>
      <c r="N1610" s="31" t="e">
        <f>IF(AND(B1610=N$1),LOOKUP(9.99999999999999E+307,$N$2:N1609)+1,"")</f>
        <v>#REF!</v>
      </c>
      <c r="O1610" s="31" t="e">
        <f>IF(AND($B1610=O$1),LOOKUP(9.99999999999999E+307,$O$2:O1609)+1,"")</f>
        <v>#REF!</v>
      </c>
      <c r="P1610" s="31" t="e">
        <f>IF(AND($B1610=P$1),LOOKUP(9.99999999999999E+307,$P$2:P1609)+1,"")</f>
        <v>#REF!</v>
      </c>
      <c r="Q1610" s="31" t="e">
        <f>IF(AND($B1610=Q$1),LOOKUP(9.99999999999999E+307,$Q$2:Q1609)+1,"")</f>
        <v>#REF!</v>
      </c>
      <c r="R1610" s="31">
        <f>IF(AND($B1610=R$1),LOOKUP(9.99999999999999E+307,$R$2:R1609)+1,"")</f>
        <v>1444</v>
      </c>
      <c r="S1610" s="31">
        <f>IF(AND($B1610=S$1),LOOKUP(9.99999999999999E+307,$S$2:S1609)+1,"")</f>
        <v>1444</v>
      </c>
      <c r="T1610" s="265"/>
      <c r="U1610" s="265"/>
      <c r="V1610" s="265"/>
      <c r="AA1610" s="254" t="str">
        <f t="shared" si="181"/>
        <v/>
      </c>
      <c r="AB1610" s="254" t="str">
        <f t="shared" si="182"/>
        <v/>
      </c>
      <c r="AC1610" s="255">
        <f t="shared" si="179"/>
        <v>0</v>
      </c>
      <c r="AD1610" s="255">
        <f t="shared" si="180"/>
        <v>3836</v>
      </c>
      <c r="AE1610" s="256" t="str">
        <f t="shared" si="183"/>
        <v/>
      </c>
      <c r="AF1610" s="252" t="str">
        <f t="shared" si="178"/>
        <v>-</v>
      </c>
    </row>
    <row r="1611" spans="1:32" ht="20.149999999999999" customHeight="1" x14ac:dyDescent="0.75">
      <c r="A1611" s="31">
        <v>1609</v>
      </c>
      <c r="B1611" s="237"/>
      <c r="C1611" s="257"/>
      <c r="D1611" s="257"/>
      <c r="E1611" s="262"/>
      <c r="F1611" s="262"/>
      <c r="G1611" s="253" t="str">
        <f t="shared" si="177"/>
        <v/>
      </c>
      <c r="H1611" s="31" t="str">
        <f>IF(AND(B1611=H$1),LOOKUP(9.99999999999999E+307,$H$2:H1610)+1,"")</f>
        <v/>
      </c>
      <c r="I1611" s="31" t="str">
        <f>IF(AND(B1611=I$1),LOOKUP(9.99999999999999E+307,$I$2:I1610)+1,"")</f>
        <v/>
      </c>
      <c r="J1611" s="31">
        <f>IF(AND(B1611=J$1),LOOKUP(9.99999999999999E+307,$J$2:J1610)+1,"")</f>
        <v>1445</v>
      </c>
      <c r="K1611" s="31">
        <f>IF(AND(B1611=K$1),LOOKUP(9.99999999999999E+307,$K$2:K1610)+1,"")</f>
        <v>1445</v>
      </c>
      <c r="L1611" s="31">
        <f>IF(AND(B1611=L$1),LOOKUP(9.99999999999999E+307,$L$2:L1610)+1,"")</f>
        <v>1445</v>
      </c>
      <c r="M1611" s="31">
        <f>IF(AND(B1611=M$1),LOOKUP(9.99999999999999E+307,$M$2:M1610)+1,"")</f>
        <v>1445</v>
      </c>
      <c r="N1611" s="31" t="e">
        <f>IF(AND(B1611=N$1),LOOKUP(9.99999999999999E+307,$N$2:N1610)+1,"")</f>
        <v>#REF!</v>
      </c>
      <c r="O1611" s="31" t="e">
        <f>IF(AND($B1611=O$1),LOOKUP(9.99999999999999E+307,$O$2:O1610)+1,"")</f>
        <v>#REF!</v>
      </c>
      <c r="P1611" s="31" t="e">
        <f>IF(AND($B1611=P$1),LOOKUP(9.99999999999999E+307,$P$2:P1610)+1,"")</f>
        <v>#REF!</v>
      </c>
      <c r="Q1611" s="31" t="e">
        <f>IF(AND($B1611=Q$1),LOOKUP(9.99999999999999E+307,$Q$2:Q1610)+1,"")</f>
        <v>#REF!</v>
      </c>
      <c r="R1611" s="31">
        <f>IF(AND($B1611=R$1),LOOKUP(9.99999999999999E+307,$R$2:R1610)+1,"")</f>
        <v>1445</v>
      </c>
      <c r="S1611" s="31">
        <f>IF(AND($B1611=S$1),LOOKUP(9.99999999999999E+307,$S$2:S1610)+1,"")</f>
        <v>1445</v>
      </c>
      <c r="T1611" s="265"/>
      <c r="U1611" s="265"/>
      <c r="V1611" s="265"/>
      <c r="AA1611" s="254" t="str">
        <f t="shared" si="181"/>
        <v/>
      </c>
      <c r="AB1611" s="254" t="str">
        <f t="shared" si="182"/>
        <v/>
      </c>
      <c r="AC1611" s="255">
        <f t="shared" si="179"/>
        <v>0</v>
      </c>
      <c r="AD1611" s="255">
        <f t="shared" si="180"/>
        <v>3836</v>
      </c>
      <c r="AE1611" s="256" t="str">
        <f t="shared" si="183"/>
        <v/>
      </c>
      <c r="AF1611" s="252" t="str">
        <f t="shared" si="178"/>
        <v>-</v>
      </c>
    </row>
    <row r="1612" spans="1:32" ht="20.149999999999999" customHeight="1" x14ac:dyDescent="0.75">
      <c r="A1612" s="31">
        <v>1610</v>
      </c>
      <c r="B1612" s="237"/>
      <c r="C1612" s="257"/>
      <c r="D1612" s="257"/>
      <c r="E1612" s="262"/>
      <c r="F1612" s="262"/>
      <c r="G1612" s="253" t="str">
        <f t="shared" si="177"/>
        <v/>
      </c>
      <c r="H1612" s="31" t="str">
        <f>IF(AND(B1612=H$1),LOOKUP(9.99999999999999E+307,$H$2:H1611)+1,"")</f>
        <v/>
      </c>
      <c r="I1612" s="31" t="str">
        <f>IF(AND(B1612=I$1),LOOKUP(9.99999999999999E+307,$I$2:I1611)+1,"")</f>
        <v/>
      </c>
      <c r="J1612" s="31">
        <f>IF(AND(B1612=J$1),LOOKUP(9.99999999999999E+307,$J$2:J1611)+1,"")</f>
        <v>1446</v>
      </c>
      <c r="K1612" s="31">
        <f>IF(AND(B1612=K$1),LOOKUP(9.99999999999999E+307,$K$2:K1611)+1,"")</f>
        <v>1446</v>
      </c>
      <c r="L1612" s="31">
        <f>IF(AND(B1612=L$1),LOOKUP(9.99999999999999E+307,$L$2:L1611)+1,"")</f>
        <v>1446</v>
      </c>
      <c r="M1612" s="31">
        <f>IF(AND(B1612=M$1),LOOKUP(9.99999999999999E+307,$M$2:M1611)+1,"")</f>
        <v>1446</v>
      </c>
      <c r="N1612" s="31" t="e">
        <f>IF(AND(B1612=N$1),LOOKUP(9.99999999999999E+307,$N$2:N1611)+1,"")</f>
        <v>#REF!</v>
      </c>
      <c r="O1612" s="31" t="e">
        <f>IF(AND($B1612=O$1),LOOKUP(9.99999999999999E+307,$O$2:O1611)+1,"")</f>
        <v>#REF!</v>
      </c>
      <c r="P1612" s="31" t="e">
        <f>IF(AND($B1612=P$1),LOOKUP(9.99999999999999E+307,$P$2:P1611)+1,"")</f>
        <v>#REF!</v>
      </c>
      <c r="Q1612" s="31" t="e">
        <f>IF(AND($B1612=Q$1),LOOKUP(9.99999999999999E+307,$Q$2:Q1611)+1,"")</f>
        <v>#REF!</v>
      </c>
      <c r="R1612" s="31">
        <f>IF(AND($B1612=R$1),LOOKUP(9.99999999999999E+307,$R$2:R1611)+1,"")</f>
        <v>1446</v>
      </c>
      <c r="S1612" s="31">
        <f>IF(AND($B1612=S$1),LOOKUP(9.99999999999999E+307,$S$2:S1611)+1,"")</f>
        <v>1446</v>
      </c>
      <c r="T1612" s="265"/>
      <c r="U1612" s="265"/>
      <c r="V1612" s="265"/>
      <c r="AA1612" s="254" t="str">
        <f t="shared" si="181"/>
        <v/>
      </c>
      <c r="AB1612" s="254" t="str">
        <f t="shared" si="182"/>
        <v/>
      </c>
      <c r="AC1612" s="255">
        <f t="shared" si="179"/>
        <v>0</v>
      </c>
      <c r="AD1612" s="255">
        <f t="shared" si="180"/>
        <v>3836</v>
      </c>
      <c r="AE1612" s="256" t="str">
        <f t="shared" si="183"/>
        <v/>
      </c>
      <c r="AF1612" s="252" t="str">
        <f t="shared" si="178"/>
        <v>-</v>
      </c>
    </row>
    <row r="1613" spans="1:32" ht="20.149999999999999" customHeight="1" x14ac:dyDescent="0.75">
      <c r="A1613" s="31">
        <v>1611</v>
      </c>
      <c r="B1613" s="237"/>
      <c r="C1613" s="257"/>
      <c r="D1613" s="257"/>
      <c r="E1613" s="262"/>
      <c r="F1613" s="262"/>
      <c r="G1613" s="253" t="str">
        <f t="shared" si="177"/>
        <v/>
      </c>
      <c r="H1613" s="31" t="str">
        <f>IF(AND(B1613=H$1),LOOKUP(9.99999999999999E+307,$H$2:H1612)+1,"")</f>
        <v/>
      </c>
      <c r="I1613" s="31" t="str">
        <f>IF(AND(B1613=I$1),LOOKUP(9.99999999999999E+307,$I$2:I1612)+1,"")</f>
        <v/>
      </c>
      <c r="J1613" s="31">
        <f>IF(AND(B1613=J$1),LOOKUP(9.99999999999999E+307,$J$2:J1612)+1,"")</f>
        <v>1447</v>
      </c>
      <c r="K1613" s="31">
        <f>IF(AND(B1613=K$1),LOOKUP(9.99999999999999E+307,$K$2:K1612)+1,"")</f>
        <v>1447</v>
      </c>
      <c r="L1613" s="31">
        <f>IF(AND(B1613=L$1),LOOKUP(9.99999999999999E+307,$L$2:L1612)+1,"")</f>
        <v>1447</v>
      </c>
      <c r="M1613" s="31">
        <f>IF(AND(B1613=M$1),LOOKUP(9.99999999999999E+307,$M$2:M1612)+1,"")</f>
        <v>1447</v>
      </c>
      <c r="N1613" s="31" t="e">
        <f>IF(AND(B1613=N$1),LOOKUP(9.99999999999999E+307,$N$2:N1612)+1,"")</f>
        <v>#REF!</v>
      </c>
      <c r="O1613" s="31" t="e">
        <f>IF(AND($B1613=O$1),LOOKUP(9.99999999999999E+307,$O$2:O1612)+1,"")</f>
        <v>#REF!</v>
      </c>
      <c r="P1613" s="31" t="e">
        <f>IF(AND($B1613=P$1),LOOKUP(9.99999999999999E+307,$P$2:P1612)+1,"")</f>
        <v>#REF!</v>
      </c>
      <c r="Q1613" s="31" t="e">
        <f>IF(AND($B1613=Q$1),LOOKUP(9.99999999999999E+307,$Q$2:Q1612)+1,"")</f>
        <v>#REF!</v>
      </c>
      <c r="R1613" s="31">
        <f>IF(AND($B1613=R$1),LOOKUP(9.99999999999999E+307,$R$2:R1612)+1,"")</f>
        <v>1447</v>
      </c>
      <c r="S1613" s="31">
        <f>IF(AND($B1613=S$1),LOOKUP(9.99999999999999E+307,$S$2:S1612)+1,"")</f>
        <v>1447</v>
      </c>
      <c r="T1613" s="265"/>
      <c r="U1613" s="265"/>
      <c r="V1613" s="265"/>
      <c r="AA1613" s="254" t="str">
        <f t="shared" si="181"/>
        <v/>
      </c>
      <c r="AB1613" s="254" t="str">
        <f t="shared" si="182"/>
        <v/>
      </c>
      <c r="AC1613" s="255">
        <f t="shared" si="179"/>
        <v>0</v>
      </c>
      <c r="AD1613" s="255">
        <f t="shared" si="180"/>
        <v>3836</v>
      </c>
      <c r="AE1613" s="256" t="str">
        <f t="shared" si="183"/>
        <v/>
      </c>
      <c r="AF1613" s="252" t="str">
        <f t="shared" si="178"/>
        <v>-</v>
      </c>
    </row>
    <row r="1614" spans="1:32" ht="20.149999999999999" customHeight="1" x14ac:dyDescent="0.75">
      <c r="A1614" s="31">
        <v>1612</v>
      </c>
      <c r="B1614" s="237"/>
      <c r="C1614" s="257"/>
      <c r="D1614" s="257"/>
      <c r="E1614" s="262"/>
      <c r="F1614" s="262"/>
      <c r="G1614" s="253" t="str">
        <f t="shared" si="177"/>
        <v/>
      </c>
      <c r="H1614" s="31" t="str">
        <f>IF(AND(B1614=H$1),LOOKUP(9.99999999999999E+307,$H$2:H1613)+1,"")</f>
        <v/>
      </c>
      <c r="I1614" s="31" t="str">
        <f>IF(AND(B1614=I$1),LOOKUP(9.99999999999999E+307,$I$2:I1613)+1,"")</f>
        <v/>
      </c>
      <c r="J1614" s="31">
        <f>IF(AND(B1614=J$1),LOOKUP(9.99999999999999E+307,$J$2:J1613)+1,"")</f>
        <v>1448</v>
      </c>
      <c r="K1614" s="31">
        <f>IF(AND(B1614=K$1),LOOKUP(9.99999999999999E+307,$K$2:K1613)+1,"")</f>
        <v>1448</v>
      </c>
      <c r="L1614" s="31">
        <f>IF(AND(B1614=L$1),LOOKUP(9.99999999999999E+307,$L$2:L1613)+1,"")</f>
        <v>1448</v>
      </c>
      <c r="M1614" s="31">
        <f>IF(AND(B1614=M$1),LOOKUP(9.99999999999999E+307,$M$2:M1613)+1,"")</f>
        <v>1448</v>
      </c>
      <c r="N1614" s="31" t="e">
        <f>IF(AND(B1614=N$1),LOOKUP(9.99999999999999E+307,$N$2:N1613)+1,"")</f>
        <v>#REF!</v>
      </c>
      <c r="O1614" s="31" t="e">
        <f>IF(AND($B1614=O$1),LOOKUP(9.99999999999999E+307,$O$2:O1613)+1,"")</f>
        <v>#REF!</v>
      </c>
      <c r="P1614" s="31" t="e">
        <f>IF(AND($B1614=P$1),LOOKUP(9.99999999999999E+307,$P$2:P1613)+1,"")</f>
        <v>#REF!</v>
      </c>
      <c r="Q1614" s="31" t="e">
        <f>IF(AND($B1614=Q$1),LOOKUP(9.99999999999999E+307,$Q$2:Q1613)+1,"")</f>
        <v>#REF!</v>
      </c>
      <c r="R1614" s="31">
        <f>IF(AND($B1614=R$1),LOOKUP(9.99999999999999E+307,$R$2:R1613)+1,"")</f>
        <v>1448</v>
      </c>
      <c r="S1614" s="31">
        <f>IF(AND($B1614=S$1),LOOKUP(9.99999999999999E+307,$S$2:S1613)+1,"")</f>
        <v>1448</v>
      </c>
      <c r="T1614" s="265"/>
      <c r="U1614" s="265"/>
      <c r="V1614" s="265"/>
      <c r="AA1614" s="254" t="str">
        <f t="shared" si="181"/>
        <v/>
      </c>
      <c r="AB1614" s="254" t="str">
        <f t="shared" si="182"/>
        <v/>
      </c>
      <c r="AC1614" s="255">
        <f t="shared" si="179"/>
        <v>0</v>
      </c>
      <c r="AD1614" s="255">
        <f t="shared" si="180"/>
        <v>3836</v>
      </c>
      <c r="AE1614" s="256" t="str">
        <f t="shared" si="183"/>
        <v/>
      </c>
      <c r="AF1614" s="252" t="str">
        <f t="shared" si="178"/>
        <v>-</v>
      </c>
    </row>
    <row r="1615" spans="1:32" ht="20.149999999999999" customHeight="1" x14ac:dyDescent="0.75">
      <c r="A1615" s="31">
        <v>1613</v>
      </c>
      <c r="B1615" s="237"/>
      <c r="C1615" s="257"/>
      <c r="D1615" s="257"/>
      <c r="E1615" s="262"/>
      <c r="F1615" s="262"/>
      <c r="G1615" s="253" t="str">
        <f t="shared" si="177"/>
        <v/>
      </c>
      <c r="H1615" s="31" t="str">
        <f>IF(AND(B1615=H$1),LOOKUP(9.99999999999999E+307,$H$2:H1614)+1,"")</f>
        <v/>
      </c>
      <c r="I1615" s="31" t="str">
        <f>IF(AND(B1615=I$1),LOOKUP(9.99999999999999E+307,$I$2:I1614)+1,"")</f>
        <v/>
      </c>
      <c r="J1615" s="31">
        <f>IF(AND(B1615=J$1),LOOKUP(9.99999999999999E+307,$J$2:J1614)+1,"")</f>
        <v>1449</v>
      </c>
      <c r="K1615" s="31">
        <f>IF(AND(B1615=K$1),LOOKUP(9.99999999999999E+307,$K$2:K1614)+1,"")</f>
        <v>1449</v>
      </c>
      <c r="L1615" s="31">
        <f>IF(AND(B1615=L$1),LOOKUP(9.99999999999999E+307,$L$2:L1614)+1,"")</f>
        <v>1449</v>
      </c>
      <c r="M1615" s="31">
        <f>IF(AND(B1615=M$1),LOOKUP(9.99999999999999E+307,$M$2:M1614)+1,"")</f>
        <v>1449</v>
      </c>
      <c r="N1615" s="31" t="e">
        <f>IF(AND(B1615=N$1),LOOKUP(9.99999999999999E+307,$N$2:N1614)+1,"")</f>
        <v>#REF!</v>
      </c>
      <c r="O1615" s="31" t="e">
        <f>IF(AND($B1615=O$1),LOOKUP(9.99999999999999E+307,$O$2:O1614)+1,"")</f>
        <v>#REF!</v>
      </c>
      <c r="P1615" s="31" t="e">
        <f>IF(AND($B1615=P$1),LOOKUP(9.99999999999999E+307,$P$2:P1614)+1,"")</f>
        <v>#REF!</v>
      </c>
      <c r="Q1615" s="31" t="e">
        <f>IF(AND($B1615=Q$1),LOOKUP(9.99999999999999E+307,$Q$2:Q1614)+1,"")</f>
        <v>#REF!</v>
      </c>
      <c r="R1615" s="31">
        <f>IF(AND($B1615=R$1),LOOKUP(9.99999999999999E+307,$R$2:R1614)+1,"")</f>
        <v>1449</v>
      </c>
      <c r="S1615" s="31">
        <f>IF(AND($B1615=S$1),LOOKUP(9.99999999999999E+307,$S$2:S1614)+1,"")</f>
        <v>1449</v>
      </c>
      <c r="T1615" s="265"/>
      <c r="U1615" s="265"/>
      <c r="V1615" s="265"/>
      <c r="AA1615" s="254" t="str">
        <f t="shared" si="181"/>
        <v/>
      </c>
      <c r="AB1615" s="254" t="str">
        <f t="shared" si="182"/>
        <v/>
      </c>
      <c r="AC1615" s="255">
        <f t="shared" si="179"/>
        <v>0</v>
      </c>
      <c r="AD1615" s="255">
        <f t="shared" si="180"/>
        <v>3836</v>
      </c>
      <c r="AE1615" s="256" t="str">
        <f t="shared" si="183"/>
        <v/>
      </c>
      <c r="AF1615" s="252" t="str">
        <f t="shared" si="178"/>
        <v>-</v>
      </c>
    </row>
    <row r="1616" spans="1:32" ht="20.149999999999999" customHeight="1" x14ac:dyDescent="0.75">
      <c r="A1616" s="31">
        <v>1614</v>
      </c>
      <c r="B1616" s="237"/>
      <c r="C1616" s="257"/>
      <c r="D1616" s="257"/>
      <c r="E1616" s="262"/>
      <c r="F1616" s="262"/>
      <c r="G1616" s="253" t="str">
        <f t="shared" si="177"/>
        <v/>
      </c>
      <c r="H1616" s="31" t="str">
        <f>IF(AND(B1616=H$1),LOOKUP(9.99999999999999E+307,$H$2:H1615)+1,"")</f>
        <v/>
      </c>
      <c r="I1616" s="31" t="str">
        <f>IF(AND(B1616=I$1),LOOKUP(9.99999999999999E+307,$I$2:I1615)+1,"")</f>
        <v/>
      </c>
      <c r="J1616" s="31">
        <f>IF(AND(B1616=J$1),LOOKUP(9.99999999999999E+307,$J$2:J1615)+1,"")</f>
        <v>1450</v>
      </c>
      <c r="K1616" s="31">
        <f>IF(AND(B1616=K$1),LOOKUP(9.99999999999999E+307,$K$2:K1615)+1,"")</f>
        <v>1450</v>
      </c>
      <c r="L1616" s="31">
        <f>IF(AND(B1616=L$1),LOOKUP(9.99999999999999E+307,$L$2:L1615)+1,"")</f>
        <v>1450</v>
      </c>
      <c r="M1616" s="31">
        <f>IF(AND(B1616=M$1),LOOKUP(9.99999999999999E+307,$M$2:M1615)+1,"")</f>
        <v>1450</v>
      </c>
      <c r="N1616" s="31" t="e">
        <f>IF(AND(B1616=N$1),LOOKUP(9.99999999999999E+307,$N$2:N1615)+1,"")</f>
        <v>#REF!</v>
      </c>
      <c r="O1616" s="31" t="e">
        <f>IF(AND($B1616=O$1),LOOKUP(9.99999999999999E+307,$O$2:O1615)+1,"")</f>
        <v>#REF!</v>
      </c>
      <c r="P1616" s="31" t="e">
        <f>IF(AND($B1616=P$1),LOOKUP(9.99999999999999E+307,$P$2:P1615)+1,"")</f>
        <v>#REF!</v>
      </c>
      <c r="Q1616" s="31" t="e">
        <f>IF(AND($B1616=Q$1),LOOKUP(9.99999999999999E+307,$Q$2:Q1615)+1,"")</f>
        <v>#REF!</v>
      </c>
      <c r="R1616" s="31">
        <f>IF(AND($B1616=R$1),LOOKUP(9.99999999999999E+307,$R$2:R1615)+1,"")</f>
        <v>1450</v>
      </c>
      <c r="S1616" s="31">
        <f>IF(AND($B1616=S$1),LOOKUP(9.99999999999999E+307,$S$2:S1615)+1,"")</f>
        <v>1450</v>
      </c>
      <c r="T1616" s="265"/>
      <c r="U1616" s="265"/>
      <c r="V1616" s="265"/>
      <c r="AA1616" s="254" t="str">
        <f t="shared" si="181"/>
        <v/>
      </c>
      <c r="AB1616" s="254" t="str">
        <f t="shared" si="182"/>
        <v/>
      </c>
      <c r="AC1616" s="255">
        <f t="shared" si="179"/>
        <v>0</v>
      </c>
      <c r="AD1616" s="255">
        <f t="shared" si="180"/>
        <v>3836</v>
      </c>
      <c r="AE1616" s="256" t="str">
        <f t="shared" si="183"/>
        <v/>
      </c>
      <c r="AF1616" s="252" t="str">
        <f t="shared" si="178"/>
        <v>-</v>
      </c>
    </row>
    <row r="1617" spans="1:32" ht="20.149999999999999" customHeight="1" x14ac:dyDescent="0.75">
      <c r="A1617" s="31">
        <v>1615</v>
      </c>
      <c r="B1617" s="237"/>
      <c r="C1617" s="257"/>
      <c r="D1617" s="257"/>
      <c r="E1617" s="262"/>
      <c r="F1617" s="262"/>
      <c r="G1617" s="253" t="str">
        <f t="shared" si="177"/>
        <v/>
      </c>
      <c r="H1617" s="31" t="str">
        <f>IF(AND(B1617=H$1),LOOKUP(9.99999999999999E+307,$H$2:H1616)+1,"")</f>
        <v/>
      </c>
      <c r="I1617" s="31" t="str">
        <f>IF(AND(B1617=I$1),LOOKUP(9.99999999999999E+307,$I$2:I1616)+1,"")</f>
        <v/>
      </c>
      <c r="J1617" s="31">
        <f>IF(AND(B1617=J$1),LOOKUP(9.99999999999999E+307,$J$2:J1616)+1,"")</f>
        <v>1451</v>
      </c>
      <c r="K1617" s="31">
        <f>IF(AND(B1617=K$1),LOOKUP(9.99999999999999E+307,$K$2:K1616)+1,"")</f>
        <v>1451</v>
      </c>
      <c r="L1617" s="31">
        <f>IF(AND(B1617=L$1),LOOKUP(9.99999999999999E+307,$L$2:L1616)+1,"")</f>
        <v>1451</v>
      </c>
      <c r="M1617" s="31">
        <f>IF(AND(B1617=M$1),LOOKUP(9.99999999999999E+307,$M$2:M1616)+1,"")</f>
        <v>1451</v>
      </c>
      <c r="N1617" s="31" t="e">
        <f>IF(AND(B1617=N$1),LOOKUP(9.99999999999999E+307,$N$2:N1616)+1,"")</f>
        <v>#REF!</v>
      </c>
      <c r="O1617" s="31" t="e">
        <f>IF(AND($B1617=O$1),LOOKUP(9.99999999999999E+307,$O$2:O1616)+1,"")</f>
        <v>#REF!</v>
      </c>
      <c r="P1617" s="31" t="e">
        <f>IF(AND($B1617=P$1),LOOKUP(9.99999999999999E+307,$P$2:P1616)+1,"")</f>
        <v>#REF!</v>
      </c>
      <c r="Q1617" s="31" t="e">
        <f>IF(AND($B1617=Q$1),LOOKUP(9.99999999999999E+307,$Q$2:Q1616)+1,"")</f>
        <v>#REF!</v>
      </c>
      <c r="R1617" s="31">
        <f>IF(AND($B1617=R$1),LOOKUP(9.99999999999999E+307,$R$2:R1616)+1,"")</f>
        <v>1451</v>
      </c>
      <c r="S1617" s="31">
        <f>IF(AND($B1617=S$1),LOOKUP(9.99999999999999E+307,$S$2:S1616)+1,"")</f>
        <v>1451</v>
      </c>
      <c r="T1617" s="265"/>
      <c r="U1617" s="265"/>
      <c r="V1617" s="265"/>
      <c r="AA1617" s="254" t="str">
        <f t="shared" si="181"/>
        <v/>
      </c>
      <c r="AB1617" s="254" t="str">
        <f t="shared" si="182"/>
        <v/>
      </c>
      <c r="AC1617" s="255">
        <f t="shared" si="179"/>
        <v>0</v>
      </c>
      <c r="AD1617" s="255">
        <f t="shared" si="180"/>
        <v>3836</v>
      </c>
      <c r="AE1617" s="256" t="str">
        <f t="shared" si="183"/>
        <v/>
      </c>
      <c r="AF1617" s="252" t="str">
        <f t="shared" si="178"/>
        <v>-</v>
      </c>
    </row>
    <row r="1618" spans="1:32" ht="20.149999999999999" customHeight="1" x14ac:dyDescent="0.75">
      <c r="A1618" s="31">
        <v>1616</v>
      </c>
      <c r="B1618" s="237"/>
      <c r="C1618" s="257"/>
      <c r="D1618" s="257"/>
      <c r="E1618" s="262"/>
      <c r="F1618" s="262"/>
      <c r="G1618" s="253" t="str">
        <f t="shared" si="177"/>
        <v/>
      </c>
      <c r="H1618" s="31" t="str">
        <f>IF(AND(B1618=H$1),LOOKUP(9.99999999999999E+307,$H$2:H1617)+1,"")</f>
        <v/>
      </c>
      <c r="I1618" s="31" t="str">
        <f>IF(AND(B1618=I$1),LOOKUP(9.99999999999999E+307,$I$2:I1617)+1,"")</f>
        <v/>
      </c>
      <c r="J1618" s="31">
        <f>IF(AND(B1618=J$1),LOOKUP(9.99999999999999E+307,$J$2:J1617)+1,"")</f>
        <v>1452</v>
      </c>
      <c r="K1618" s="31">
        <f>IF(AND(B1618=K$1),LOOKUP(9.99999999999999E+307,$K$2:K1617)+1,"")</f>
        <v>1452</v>
      </c>
      <c r="L1618" s="31">
        <f>IF(AND(B1618=L$1),LOOKUP(9.99999999999999E+307,$L$2:L1617)+1,"")</f>
        <v>1452</v>
      </c>
      <c r="M1618" s="31">
        <f>IF(AND(B1618=M$1),LOOKUP(9.99999999999999E+307,$M$2:M1617)+1,"")</f>
        <v>1452</v>
      </c>
      <c r="N1618" s="31" t="e">
        <f>IF(AND(B1618=N$1),LOOKUP(9.99999999999999E+307,$N$2:N1617)+1,"")</f>
        <v>#REF!</v>
      </c>
      <c r="O1618" s="31" t="e">
        <f>IF(AND($B1618=O$1),LOOKUP(9.99999999999999E+307,$O$2:O1617)+1,"")</f>
        <v>#REF!</v>
      </c>
      <c r="P1618" s="31" t="e">
        <f>IF(AND($B1618=P$1),LOOKUP(9.99999999999999E+307,$P$2:P1617)+1,"")</f>
        <v>#REF!</v>
      </c>
      <c r="Q1618" s="31" t="e">
        <f>IF(AND($B1618=Q$1),LOOKUP(9.99999999999999E+307,$Q$2:Q1617)+1,"")</f>
        <v>#REF!</v>
      </c>
      <c r="R1618" s="31">
        <f>IF(AND($B1618=R$1),LOOKUP(9.99999999999999E+307,$R$2:R1617)+1,"")</f>
        <v>1452</v>
      </c>
      <c r="S1618" s="31">
        <f>IF(AND($B1618=S$1),LOOKUP(9.99999999999999E+307,$S$2:S1617)+1,"")</f>
        <v>1452</v>
      </c>
      <c r="T1618" s="265"/>
      <c r="U1618" s="265"/>
      <c r="V1618" s="265"/>
      <c r="AA1618" s="254" t="str">
        <f t="shared" si="181"/>
        <v/>
      </c>
      <c r="AB1618" s="254" t="str">
        <f t="shared" si="182"/>
        <v/>
      </c>
      <c r="AC1618" s="255">
        <f t="shared" si="179"/>
        <v>0</v>
      </c>
      <c r="AD1618" s="255">
        <f t="shared" si="180"/>
        <v>3836</v>
      </c>
      <c r="AE1618" s="256" t="str">
        <f t="shared" si="183"/>
        <v/>
      </c>
      <c r="AF1618" s="252" t="str">
        <f t="shared" si="178"/>
        <v>-</v>
      </c>
    </row>
    <row r="1619" spans="1:32" ht="20.149999999999999" customHeight="1" x14ac:dyDescent="0.75">
      <c r="A1619" s="31">
        <v>1617</v>
      </c>
      <c r="B1619" s="237"/>
      <c r="C1619" s="257"/>
      <c r="D1619" s="257"/>
      <c r="E1619" s="262"/>
      <c r="F1619" s="262"/>
      <c r="G1619" s="253" t="str">
        <f t="shared" si="177"/>
        <v/>
      </c>
      <c r="H1619" s="31" t="str">
        <f>IF(AND(B1619=H$1),LOOKUP(9.99999999999999E+307,$H$2:H1618)+1,"")</f>
        <v/>
      </c>
      <c r="I1619" s="31" t="str">
        <f>IF(AND(B1619=I$1),LOOKUP(9.99999999999999E+307,$I$2:I1618)+1,"")</f>
        <v/>
      </c>
      <c r="J1619" s="31">
        <f>IF(AND(B1619=J$1),LOOKUP(9.99999999999999E+307,$J$2:J1618)+1,"")</f>
        <v>1453</v>
      </c>
      <c r="K1619" s="31">
        <f>IF(AND(B1619=K$1),LOOKUP(9.99999999999999E+307,$K$2:K1618)+1,"")</f>
        <v>1453</v>
      </c>
      <c r="L1619" s="31">
        <f>IF(AND(B1619=L$1),LOOKUP(9.99999999999999E+307,$L$2:L1618)+1,"")</f>
        <v>1453</v>
      </c>
      <c r="M1619" s="31">
        <f>IF(AND(B1619=M$1),LOOKUP(9.99999999999999E+307,$M$2:M1618)+1,"")</f>
        <v>1453</v>
      </c>
      <c r="N1619" s="31" t="e">
        <f>IF(AND(B1619=N$1),LOOKUP(9.99999999999999E+307,$N$2:N1618)+1,"")</f>
        <v>#REF!</v>
      </c>
      <c r="O1619" s="31" t="e">
        <f>IF(AND($B1619=O$1),LOOKUP(9.99999999999999E+307,$O$2:O1618)+1,"")</f>
        <v>#REF!</v>
      </c>
      <c r="P1619" s="31" t="e">
        <f>IF(AND($B1619=P$1),LOOKUP(9.99999999999999E+307,$P$2:P1618)+1,"")</f>
        <v>#REF!</v>
      </c>
      <c r="Q1619" s="31" t="e">
        <f>IF(AND($B1619=Q$1),LOOKUP(9.99999999999999E+307,$Q$2:Q1618)+1,"")</f>
        <v>#REF!</v>
      </c>
      <c r="R1619" s="31">
        <f>IF(AND($B1619=R$1),LOOKUP(9.99999999999999E+307,$R$2:R1618)+1,"")</f>
        <v>1453</v>
      </c>
      <c r="S1619" s="31">
        <f>IF(AND($B1619=S$1),LOOKUP(9.99999999999999E+307,$S$2:S1618)+1,"")</f>
        <v>1453</v>
      </c>
      <c r="T1619" s="265"/>
      <c r="U1619" s="265"/>
      <c r="V1619" s="265"/>
      <c r="AA1619" s="254" t="str">
        <f t="shared" si="181"/>
        <v/>
      </c>
      <c r="AB1619" s="254" t="str">
        <f t="shared" si="182"/>
        <v/>
      </c>
      <c r="AC1619" s="255">
        <f t="shared" si="179"/>
        <v>0</v>
      </c>
      <c r="AD1619" s="255">
        <f t="shared" si="180"/>
        <v>3836</v>
      </c>
      <c r="AE1619" s="256" t="str">
        <f t="shared" si="183"/>
        <v/>
      </c>
      <c r="AF1619" s="252" t="str">
        <f t="shared" si="178"/>
        <v>-</v>
      </c>
    </row>
    <row r="1620" spans="1:32" ht="20.149999999999999" customHeight="1" x14ac:dyDescent="0.75">
      <c r="A1620" s="31">
        <v>1618</v>
      </c>
      <c r="B1620" s="237"/>
      <c r="C1620" s="257"/>
      <c r="D1620" s="257"/>
      <c r="E1620" s="262"/>
      <c r="F1620" s="262"/>
      <c r="G1620" s="253" t="str">
        <f t="shared" si="177"/>
        <v/>
      </c>
      <c r="H1620" s="31" t="str">
        <f>IF(AND(B1620=H$1),LOOKUP(9.99999999999999E+307,$H$2:H1619)+1,"")</f>
        <v/>
      </c>
      <c r="I1620" s="31" t="str">
        <f>IF(AND(B1620=I$1),LOOKUP(9.99999999999999E+307,$I$2:I1619)+1,"")</f>
        <v/>
      </c>
      <c r="J1620" s="31">
        <f>IF(AND(B1620=J$1),LOOKUP(9.99999999999999E+307,$J$2:J1619)+1,"")</f>
        <v>1454</v>
      </c>
      <c r="K1620" s="31">
        <f>IF(AND(B1620=K$1),LOOKUP(9.99999999999999E+307,$K$2:K1619)+1,"")</f>
        <v>1454</v>
      </c>
      <c r="L1620" s="31">
        <f>IF(AND(B1620=L$1),LOOKUP(9.99999999999999E+307,$L$2:L1619)+1,"")</f>
        <v>1454</v>
      </c>
      <c r="M1620" s="31">
        <f>IF(AND(B1620=M$1),LOOKUP(9.99999999999999E+307,$M$2:M1619)+1,"")</f>
        <v>1454</v>
      </c>
      <c r="N1620" s="31" t="e">
        <f>IF(AND(B1620=N$1),LOOKUP(9.99999999999999E+307,$N$2:N1619)+1,"")</f>
        <v>#REF!</v>
      </c>
      <c r="O1620" s="31" t="e">
        <f>IF(AND($B1620=O$1),LOOKUP(9.99999999999999E+307,$O$2:O1619)+1,"")</f>
        <v>#REF!</v>
      </c>
      <c r="P1620" s="31" t="e">
        <f>IF(AND($B1620=P$1),LOOKUP(9.99999999999999E+307,$P$2:P1619)+1,"")</f>
        <v>#REF!</v>
      </c>
      <c r="Q1620" s="31" t="e">
        <f>IF(AND($B1620=Q$1),LOOKUP(9.99999999999999E+307,$Q$2:Q1619)+1,"")</f>
        <v>#REF!</v>
      </c>
      <c r="R1620" s="31">
        <f>IF(AND($B1620=R$1),LOOKUP(9.99999999999999E+307,$R$2:R1619)+1,"")</f>
        <v>1454</v>
      </c>
      <c r="S1620" s="31">
        <f>IF(AND($B1620=S$1),LOOKUP(9.99999999999999E+307,$S$2:S1619)+1,"")</f>
        <v>1454</v>
      </c>
      <c r="T1620" s="265"/>
      <c r="U1620" s="265"/>
      <c r="V1620" s="265"/>
      <c r="AA1620" s="254" t="str">
        <f t="shared" si="181"/>
        <v/>
      </c>
      <c r="AB1620" s="254" t="str">
        <f t="shared" si="182"/>
        <v/>
      </c>
      <c r="AC1620" s="255">
        <f t="shared" si="179"/>
        <v>0</v>
      </c>
      <c r="AD1620" s="255">
        <f t="shared" si="180"/>
        <v>3836</v>
      </c>
      <c r="AE1620" s="256" t="str">
        <f t="shared" si="183"/>
        <v/>
      </c>
      <c r="AF1620" s="252" t="str">
        <f t="shared" si="178"/>
        <v>-</v>
      </c>
    </row>
    <row r="1621" spans="1:32" ht="20.149999999999999" customHeight="1" x14ac:dyDescent="0.75">
      <c r="A1621" s="31">
        <v>1619</v>
      </c>
      <c r="B1621" s="237"/>
      <c r="C1621" s="257"/>
      <c r="D1621" s="257"/>
      <c r="E1621" s="262"/>
      <c r="F1621" s="262"/>
      <c r="G1621" s="253" t="str">
        <f t="shared" si="177"/>
        <v/>
      </c>
      <c r="H1621" s="31" t="str">
        <f>IF(AND(B1621=H$1),LOOKUP(9.99999999999999E+307,$H$2:H1620)+1,"")</f>
        <v/>
      </c>
      <c r="I1621" s="31" t="str">
        <f>IF(AND(B1621=I$1),LOOKUP(9.99999999999999E+307,$I$2:I1620)+1,"")</f>
        <v/>
      </c>
      <c r="J1621" s="31">
        <f>IF(AND(B1621=J$1),LOOKUP(9.99999999999999E+307,$J$2:J1620)+1,"")</f>
        <v>1455</v>
      </c>
      <c r="K1621" s="31">
        <f>IF(AND(B1621=K$1),LOOKUP(9.99999999999999E+307,$K$2:K1620)+1,"")</f>
        <v>1455</v>
      </c>
      <c r="L1621" s="31">
        <f>IF(AND(B1621=L$1),LOOKUP(9.99999999999999E+307,$L$2:L1620)+1,"")</f>
        <v>1455</v>
      </c>
      <c r="M1621" s="31">
        <f>IF(AND(B1621=M$1),LOOKUP(9.99999999999999E+307,$M$2:M1620)+1,"")</f>
        <v>1455</v>
      </c>
      <c r="N1621" s="31" t="e">
        <f>IF(AND(B1621=N$1),LOOKUP(9.99999999999999E+307,$N$2:N1620)+1,"")</f>
        <v>#REF!</v>
      </c>
      <c r="O1621" s="31" t="e">
        <f>IF(AND($B1621=O$1),LOOKUP(9.99999999999999E+307,$O$2:O1620)+1,"")</f>
        <v>#REF!</v>
      </c>
      <c r="P1621" s="31" t="e">
        <f>IF(AND($B1621=P$1),LOOKUP(9.99999999999999E+307,$P$2:P1620)+1,"")</f>
        <v>#REF!</v>
      </c>
      <c r="Q1621" s="31" t="e">
        <f>IF(AND($B1621=Q$1),LOOKUP(9.99999999999999E+307,$Q$2:Q1620)+1,"")</f>
        <v>#REF!</v>
      </c>
      <c r="R1621" s="31">
        <f>IF(AND($B1621=R$1),LOOKUP(9.99999999999999E+307,$R$2:R1620)+1,"")</f>
        <v>1455</v>
      </c>
      <c r="S1621" s="31">
        <f>IF(AND($B1621=S$1),LOOKUP(9.99999999999999E+307,$S$2:S1620)+1,"")</f>
        <v>1455</v>
      </c>
      <c r="T1621" s="265"/>
      <c r="U1621" s="265"/>
      <c r="V1621" s="265"/>
      <c r="AA1621" s="254" t="str">
        <f t="shared" si="181"/>
        <v/>
      </c>
      <c r="AB1621" s="254" t="str">
        <f t="shared" si="182"/>
        <v/>
      </c>
      <c r="AC1621" s="255">
        <f t="shared" si="179"/>
        <v>0</v>
      </c>
      <c r="AD1621" s="255">
        <f t="shared" si="180"/>
        <v>3836</v>
      </c>
      <c r="AE1621" s="256" t="str">
        <f t="shared" si="183"/>
        <v/>
      </c>
      <c r="AF1621" s="252" t="str">
        <f t="shared" si="178"/>
        <v>-</v>
      </c>
    </row>
    <row r="1622" spans="1:32" ht="20.149999999999999" customHeight="1" x14ac:dyDescent="0.75">
      <c r="A1622" s="31">
        <v>1620</v>
      </c>
      <c r="B1622" s="237"/>
      <c r="C1622" s="257"/>
      <c r="D1622" s="257"/>
      <c r="E1622" s="262"/>
      <c r="F1622" s="262"/>
      <c r="G1622" s="253" t="str">
        <f t="shared" si="177"/>
        <v/>
      </c>
      <c r="H1622" s="31" t="str">
        <f>IF(AND(B1622=H$1),LOOKUP(9.99999999999999E+307,$H$2:H1621)+1,"")</f>
        <v/>
      </c>
      <c r="I1622" s="31" t="str">
        <f>IF(AND(B1622=I$1),LOOKUP(9.99999999999999E+307,$I$2:I1621)+1,"")</f>
        <v/>
      </c>
      <c r="J1622" s="31">
        <f>IF(AND(B1622=J$1),LOOKUP(9.99999999999999E+307,$J$2:J1621)+1,"")</f>
        <v>1456</v>
      </c>
      <c r="K1622" s="31">
        <f>IF(AND(B1622=K$1),LOOKUP(9.99999999999999E+307,$K$2:K1621)+1,"")</f>
        <v>1456</v>
      </c>
      <c r="L1622" s="31">
        <f>IF(AND(B1622=L$1),LOOKUP(9.99999999999999E+307,$L$2:L1621)+1,"")</f>
        <v>1456</v>
      </c>
      <c r="M1622" s="31">
        <f>IF(AND(B1622=M$1),LOOKUP(9.99999999999999E+307,$M$2:M1621)+1,"")</f>
        <v>1456</v>
      </c>
      <c r="N1622" s="31" t="e">
        <f>IF(AND(B1622=N$1),LOOKUP(9.99999999999999E+307,$N$2:N1621)+1,"")</f>
        <v>#REF!</v>
      </c>
      <c r="O1622" s="31" t="e">
        <f>IF(AND($B1622=O$1),LOOKUP(9.99999999999999E+307,$O$2:O1621)+1,"")</f>
        <v>#REF!</v>
      </c>
      <c r="P1622" s="31" t="e">
        <f>IF(AND($B1622=P$1),LOOKUP(9.99999999999999E+307,$P$2:P1621)+1,"")</f>
        <v>#REF!</v>
      </c>
      <c r="Q1622" s="31" t="e">
        <f>IF(AND($B1622=Q$1),LOOKUP(9.99999999999999E+307,$Q$2:Q1621)+1,"")</f>
        <v>#REF!</v>
      </c>
      <c r="R1622" s="31">
        <f>IF(AND($B1622=R$1),LOOKUP(9.99999999999999E+307,$R$2:R1621)+1,"")</f>
        <v>1456</v>
      </c>
      <c r="S1622" s="31">
        <f>IF(AND($B1622=S$1),LOOKUP(9.99999999999999E+307,$S$2:S1621)+1,"")</f>
        <v>1456</v>
      </c>
      <c r="T1622" s="265"/>
      <c r="U1622" s="265"/>
      <c r="V1622" s="265"/>
      <c r="AA1622" s="254" t="str">
        <f t="shared" si="181"/>
        <v/>
      </c>
      <c r="AB1622" s="254" t="str">
        <f t="shared" si="182"/>
        <v/>
      </c>
      <c r="AC1622" s="255">
        <f t="shared" si="179"/>
        <v>0</v>
      </c>
      <c r="AD1622" s="255">
        <f t="shared" si="180"/>
        <v>3836</v>
      </c>
      <c r="AE1622" s="256" t="str">
        <f t="shared" si="183"/>
        <v/>
      </c>
      <c r="AF1622" s="252" t="str">
        <f t="shared" si="178"/>
        <v>-</v>
      </c>
    </row>
    <row r="1623" spans="1:32" ht="20.149999999999999" customHeight="1" x14ac:dyDescent="0.75">
      <c r="A1623" s="31">
        <v>1621</v>
      </c>
      <c r="B1623" s="237"/>
      <c r="C1623" s="257"/>
      <c r="D1623" s="257"/>
      <c r="E1623" s="262"/>
      <c r="F1623" s="262"/>
      <c r="G1623" s="253" t="str">
        <f t="shared" si="177"/>
        <v/>
      </c>
      <c r="H1623" s="31" t="str">
        <f>IF(AND(B1623=H$1),LOOKUP(9.99999999999999E+307,$H$2:H1622)+1,"")</f>
        <v/>
      </c>
      <c r="I1623" s="31" t="str">
        <f>IF(AND(B1623=I$1),LOOKUP(9.99999999999999E+307,$I$2:I1622)+1,"")</f>
        <v/>
      </c>
      <c r="J1623" s="31">
        <f>IF(AND(B1623=J$1),LOOKUP(9.99999999999999E+307,$J$2:J1622)+1,"")</f>
        <v>1457</v>
      </c>
      <c r="K1623" s="31">
        <f>IF(AND(B1623=K$1),LOOKUP(9.99999999999999E+307,$K$2:K1622)+1,"")</f>
        <v>1457</v>
      </c>
      <c r="L1623" s="31">
        <f>IF(AND(B1623=L$1),LOOKUP(9.99999999999999E+307,$L$2:L1622)+1,"")</f>
        <v>1457</v>
      </c>
      <c r="M1623" s="31">
        <f>IF(AND(B1623=M$1),LOOKUP(9.99999999999999E+307,$M$2:M1622)+1,"")</f>
        <v>1457</v>
      </c>
      <c r="N1623" s="31" t="e">
        <f>IF(AND(B1623=N$1),LOOKUP(9.99999999999999E+307,$N$2:N1622)+1,"")</f>
        <v>#REF!</v>
      </c>
      <c r="O1623" s="31" t="e">
        <f>IF(AND($B1623=O$1),LOOKUP(9.99999999999999E+307,$O$2:O1622)+1,"")</f>
        <v>#REF!</v>
      </c>
      <c r="P1623" s="31" t="e">
        <f>IF(AND($B1623=P$1),LOOKUP(9.99999999999999E+307,$P$2:P1622)+1,"")</f>
        <v>#REF!</v>
      </c>
      <c r="Q1623" s="31" t="e">
        <f>IF(AND($B1623=Q$1),LOOKUP(9.99999999999999E+307,$Q$2:Q1622)+1,"")</f>
        <v>#REF!</v>
      </c>
      <c r="R1623" s="31">
        <f>IF(AND($B1623=R$1),LOOKUP(9.99999999999999E+307,$R$2:R1622)+1,"")</f>
        <v>1457</v>
      </c>
      <c r="S1623" s="31">
        <f>IF(AND($B1623=S$1),LOOKUP(9.99999999999999E+307,$S$2:S1622)+1,"")</f>
        <v>1457</v>
      </c>
      <c r="T1623" s="265"/>
      <c r="U1623" s="265"/>
      <c r="V1623" s="265"/>
      <c r="AA1623" s="254" t="str">
        <f t="shared" si="181"/>
        <v/>
      </c>
      <c r="AB1623" s="254" t="str">
        <f t="shared" si="182"/>
        <v/>
      </c>
      <c r="AC1623" s="255">
        <f t="shared" si="179"/>
        <v>0</v>
      </c>
      <c r="AD1623" s="255">
        <f t="shared" si="180"/>
        <v>3836</v>
      </c>
      <c r="AE1623" s="256" t="str">
        <f t="shared" si="183"/>
        <v/>
      </c>
      <c r="AF1623" s="252" t="str">
        <f t="shared" si="178"/>
        <v>-</v>
      </c>
    </row>
    <row r="1624" spans="1:32" ht="20.149999999999999" customHeight="1" x14ac:dyDescent="0.75">
      <c r="A1624" s="31">
        <v>1622</v>
      </c>
      <c r="B1624" s="237"/>
      <c r="C1624" s="257"/>
      <c r="D1624" s="257"/>
      <c r="E1624" s="262"/>
      <c r="F1624" s="262"/>
      <c r="G1624" s="253" t="str">
        <f t="shared" si="177"/>
        <v/>
      </c>
      <c r="H1624" s="31" t="str">
        <f>IF(AND(B1624=H$1),LOOKUP(9.99999999999999E+307,$H$2:H1623)+1,"")</f>
        <v/>
      </c>
      <c r="I1624" s="31" t="str">
        <f>IF(AND(B1624=I$1),LOOKUP(9.99999999999999E+307,$I$2:I1623)+1,"")</f>
        <v/>
      </c>
      <c r="J1624" s="31">
        <f>IF(AND(B1624=J$1),LOOKUP(9.99999999999999E+307,$J$2:J1623)+1,"")</f>
        <v>1458</v>
      </c>
      <c r="K1624" s="31">
        <f>IF(AND(B1624=K$1),LOOKUP(9.99999999999999E+307,$K$2:K1623)+1,"")</f>
        <v>1458</v>
      </c>
      <c r="L1624" s="31">
        <f>IF(AND(B1624=L$1),LOOKUP(9.99999999999999E+307,$L$2:L1623)+1,"")</f>
        <v>1458</v>
      </c>
      <c r="M1624" s="31">
        <f>IF(AND(B1624=M$1),LOOKUP(9.99999999999999E+307,$M$2:M1623)+1,"")</f>
        <v>1458</v>
      </c>
      <c r="N1624" s="31" t="e">
        <f>IF(AND(B1624=N$1),LOOKUP(9.99999999999999E+307,$N$2:N1623)+1,"")</f>
        <v>#REF!</v>
      </c>
      <c r="O1624" s="31" t="e">
        <f>IF(AND($B1624=O$1),LOOKUP(9.99999999999999E+307,$O$2:O1623)+1,"")</f>
        <v>#REF!</v>
      </c>
      <c r="P1624" s="31" t="e">
        <f>IF(AND($B1624=P$1),LOOKUP(9.99999999999999E+307,$P$2:P1623)+1,"")</f>
        <v>#REF!</v>
      </c>
      <c r="Q1624" s="31" t="e">
        <f>IF(AND($B1624=Q$1),LOOKUP(9.99999999999999E+307,$Q$2:Q1623)+1,"")</f>
        <v>#REF!</v>
      </c>
      <c r="R1624" s="31">
        <f>IF(AND($B1624=R$1),LOOKUP(9.99999999999999E+307,$R$2:R1623)+1,"")</f>
        <v>1458</v>
      </c>
      <c r="S1624" s="31">
        <f>IF(AND($B1624=S$1),LOOKUP(9.99999999999999E+307,$S$2:S1623)+1,"")</f>
        <v>1458</v>
      </c>
      <c r="T1624" s="265"/>
      <c r="U1624" s="265"/>
      <c r="V1624" s="265"/>
      <c r="AA1624" s="254" t="str">
        <f t="shared" si="181"/>
        <v/>
      </c>
      <c r="AB1624" s="254" t="str">
        <f t="shared" si="182"/>
        <v/>
      </c>
      <c r="AC1624" s="255">
        <f t="shared" si="179"/>
        <v>0</v>
      </c>
      <c r="AD1624" s="255">
        <f t="shared" si="180"/>
        <v>3836</v>
      </c>
      <c r="AE1624" s="256" t="str">
        <f t="shared" si="183"/>
        <v/>
      </c>
      <c r="AF1624" s="252" t="str">
        <f t="shared" si="178"/>
        <v>-</v>
      </c>
    </row>
    <row r="1625" spans="1:32" ht="20.149999999999999" customHeight="1" x14ac:dyDescent="0.75">
      <c r="A1625" s="31">
        <v>1623</v>
      </c>
      <c r="B1625" s="237"/>
      <c r="C1625" s="257"/>
      <c r="D1625" s="257"/>
      <c r="E1625" s="262"/>
      <c r="F1625" s="262"/>
      <c r="G1625" s="253" t="str">
        <f t="shared" si="177"/>
        <v/>
      </c>
      <c r="H1625" s="31" t="str">
        <f>IF(AND(B1625=H$1),LOOKUP(9.99999999999999E+307,$H$2:H1624)+1,"")</f>
        <v/>
      </c>
      <c r="I1625" s="31" t="str">
        <f>IF(AND(B1625=I$1),LOOKUP(9.99999999999999E+307,$I$2:I1624)+1,"")</f>
        <v/>
      </c>
      <c r="J1625" s="31">
        <f>IF(AND(B1625=J$1),LOOKUP(9.99999999999999E+307,$J$2:J1624)+1,"")</f>
        <v>1459</v>
      </c>
      <c r="K1625" s="31">
        <f>IF(AND(B1625=K$1),LOOKUP(9.99999999999999E+307,$K$2:K1624)+1,"")</f>
        <v>1459</v>
      </c>
      <c r="L1625" s="31">
        <f>IF(AND(B1625=L$1),LOOKUP(9.99999999999999E+307,$L$2:L1624)+1,"")</f>
        <v>1459</v>
      </c>
      <c r="M1625" s="31">
        <f>IF(AND(B1625=M$1),LOOKUP(9.99999999999999E+307,$M$2:M1624)+1,"")</f>
        <v>1459</v>
      </c>
      <c r="N1625" s="31" t="e">
        <f>IF(AND(B1625=N$1),LOOKUP(9.99999999999999E+307,$N$2:N1624)+1,"")</f>
        <v>#REF!</v>
      </c>
      <c r="O1625" s="31" t="e">
        <f>IF(AND($B1625=O$1),LOOKUP(9.99999999999999E+307,$O$2:O1624)+1,"")</f>
        <v>#REF!</v>
      </c>
      <c r="P1625" s="31" t="e">
        <f>IF(AND($B1625=P$1),LOOKUP(9.99999999999999E+307,$P$2:P1624)+1,"")</f>
        <v>#REF!</v>
      </c>
      <c r="Q1625" s="31" t="e">
        <f>IF(AND($B1625=Q$1),LOOKUP(9.99999999999999E+307,$Q$2:Q1624)+1,"")</f>
        <v>#REF!</v>
      </c>
      <c r="R1625" s="31">
        <f>IF(AND($B1625=R$1),LOOKUP(9.99999999999999E+307,$R$2:R1624)+1,"")</f>
        <v>1459</v>
      </c>
      <c r="S1625" s="31">
        <f>IF(AND($B1625=S$1),LOOKUP(9.99999999999999E+307,$S$2:S1624)+1,"")</f>
        <v>1459</v>
      </c>
      <c r="T1625" s="265"/>
      <c r="U1625" s="265"/>
      <c r="V1625" s="265"/>
      <c r="AA1625" s="254" t="str">
        <f t="shared" si="181"/>
        <v/>
      </c>
      <c r="AB1625" s="254" t="str">
        <f t="shared" si="182"/>
        <v/>
      </c>
      <c r="AC1625" s="255">
        <f t="shared" si="179"/>
        <v>0</v>
      </c>
      <c r="AD1625" s="255">
        <f t="shared" si="180"/>
        <v>3836</v>
      </c>
      <c r="AE1625" s="256" t="str">
        <f t="shared" si="183"/>
        <v/>
      </c>
      <c r="AF1625" s="252" t="str">
        <f t="shared" si="178"/>
        <v>-</v>
      </c>
    </row>
    <row r="1626" spans="1:32" ht="20.149999999999999" customHeight="1" x14ac:dyDescent="0.75">
      <c r="A1626" s="31">
        <v>1624</v>
      </c>
      <c r="B1626" s="237"/>
      <c r="C1626" s="257"/>
      <c r="D1626" s="257"/>
      <c r="E1626" s="262"/>
      <c r="F1626" s="262"/>
      <c r="G1626" s="253" t="str">
        <f t="shared" si="177"/>
        <v/>
      </c>
      <c r="H1626" s="31" t="str">
        <f>IF(AND(B1626=H$1),LOOKUP(9.99999999999999E+307,$H$2:H1625)+1,"")</f>
        <v/>
      </c>
      <c r="I1626" s="31" t="str">
        <f>IF(AND(B1626=I$1),LOOKUP(9.99999999999999E+307,$I$2:I1625)+1,"")</f>
        <v/>
      </c>
      <c r="J1626" s="31">
        <f>IF(AND(B1626=J$1),LOOKUP(9.99999999999999E+307,$J$2:J1625)+1,"")</f>
        <v>1460</v>
      </c>
      <c r="K1626" s="31">
        <f>IF(AND(B1626=K$1),LOOKUP(9.99999999999999E+307,$K$2:K1625)+1,"")</f>
        <v>1460</v>
      </c>
      <c r="L1626" s="31">
        <f>IF(AND(B1626=L$1),LOOKUP(9.99999999999999E+307,$L$2:L1625)+1,"")</f>
        <v>1460</v>
      </c>
      <c r="M1626" s="31">
        <f>IF(AND(B1626=M$1),LOOKUP(9.99999999999999E+307,$M$2:M1625)+1,"")</f>
        <v>1460</v>
      </c>
      <c r="N1626" s="31" t="e">
        <f>IF(AND(B1626=N$1),LOOKUP(9.99999999999999E+307,$N$2:N1625)+1,"")</f>
        <v>#REF!</v>
      </c>
      <c r="O1626" s="31" t="e">
        <f>IF(AND($B1626=O$1),LOOKUP(9.99999999999999E+307,$O$2:O1625)+1,"")</f>
        <v>#REF!</v>
      </c>
      <c r="P1626" s="31" t="e">
        <f>IF(AND($B1626=P$1),LOOKUP(9.99999999999999E+307,$P$2:P1625)+1,"")</f>
        <v>#REF!</v>
      </c>
      <c r="Q1626" s="31" t="e">
        <f>IF(AND($B1626=Q$1),LOOKUP(9.99999999999999E+307,$Q$2:Q1625)+1,"")</f>
        <v>#REF!</v>
      </c>
      <c r="R1626" s="31">
        <f>IF(AND($B1626=R$1),LOOKUP(9.99999999999999E+307,$R$2:R1625)+1,"")</f>
        <v>1460</v>
      </c>
      <c r="S1626" s="31">
        <f>IF(AND($B1626=S$1),LOOKUP(9.99999999999999E+307,$S$2:S1625)+1,"")</f>
        <v>1460</v>
      </c>
      <c r="T1626" s="265"/>
      <c r="U1626" s="265"/>
      <c r="V1626" s="265"/>
      <c r="AA1626" s="254" t="str">
        <f t="shared" si="181"/>
        <v/>
      </c>
      <c r="AB1626" s="254" t="str">
        <f t="shared" si="182"/>
        <v/>
      </c>
      <c r="AC1626" s="255">
        <f t="shared" si="179"/>
        <v>0</v>
      </c>
      <c r="AD1626" s="255">
        <f t="shared" si="180"/>
        <v>3836</v>
      </c>
      <c r="AE1626" s="256" t="str">
        <f t="shared" si="183"/>
        <v/>
      </c>
      <c r="AF1626" s="252" t="str">
        <f t="shared" si="178"/>
        <v>-</v>
      </c>
    </row>
    <row r="1627" spans="1:32" ht="20.149999999999999" customHeight="1" x14ac:dyDescent="0.75">
      <c r="A1627" s="31">
        <v>1625</v>
      </c>
      <c r="B1627" s="237"/>
      <c r="C1627" s="257"/>
      <c r="D1627" s="257"/>
      <c r="E1627" s="262"/>
      <c r="F1627" s="262"/>
      <c r="G1627" s="253" t="str">
        <f t="shared" si="177"/>
        <v/>
      </c>
      <c r="H1627" s="31" t="str">
        <f>IF(AND(B1627=H$1),LOOKUP(9.99999999999999E+307,$H$2:H1626)+1,"")</f>
        <v/>
      </c>
      <c r="I1627" s="31" t="str">
        <f>IF(AND(B1627=I$1),LOOKUP(9.99999999999999E+307,$I$2:I1626)+1,"")</f>
        <v/>
      </c>
      <c r="J1627" s="31">
        <f>IF(AND(B1627=J$1),LOOKUP(9.99999999999999E+307,$J$2:J1626)+1,"")</f>
        <v>1461</v>
      </c>
      <c r="K1627" s="31">
        <f>IF(AND(B1627=K$1),LOOKUP(9.99999999999999E+307,$K$2:K1626)+1,"")</f>
        <v>1461</v>
      </c>
      <c r="L1627" s="31">
        <f>IF(AND(B1627=L$1),LOOKUP(9.99999999999999E+307,$L$2:L1626)+1,"")</f>
        <v>1461</v>
      </c>
      <c r="M1627" s="31">
        <f>IF(AND(B1627=M$1),LOOKUP(9.99999999999999E+307,$M$2:M1626)+1,"")</f>
        <v>1461</v>
      </c>
      <c r="N1627" s="31" t="e">
        <f>IF(AND(B1627=N$1),LOOKUP(9.99999999999999E+307,$N$2:N1626)+1,"")</f>
        <v>#REF!</v>
      </c>
      <c r="O1627" s="31" t="e">
        <f>IF(AND($B1627=O$1),LOOKUP(9.99999999999999E+307,$O$2:O1626)+1,"")</f>
        <v>#REF!</v>
      </c>
      <c r="P1627" s="31" t="e">
        <f>IF(AND($B1627=P$1),LOOKUP(9.99999999999999E+307,$P$2:P1626)+1,"")</f>
        <v>#REF!</v>
      </c>
      <c r="Q1627" s="31" t="e">
        <f>IF(AND($B1627=Q$1),LOOKUP(9.99999999999999E+307,$Q$2:Q1626)+1,"")</f>
        <v>#REF!</v>
      </c>
      <c r="R1627" s="31">
        <f>IF(AND($B1627=R$1),LOOKUP(9.99999999999999E+307,$R$2:R1626)+1,"")</f>
        <v>1461</v>
      </c>
      <c r="S1627" s="31">
        <f>IF(AND($B1627=S$1),LOOKUP(9.99999999999999E+307,$S$2:S1626)+1,"")</f>
        <v>1461</v>
      </c>
      <c r="T1627" s="265"/>
      <c r="U1627" s="265"/>
      <c r="V1627" s="265"/>
      <c r="AA1627" s="254" t="str">
        <f t="shared" si="181"/>
        <v/>
      </c>
      <c r="AB1627" s="254" t="str">
        <f t="shared" si="182"/>
        <v/>
      </c>
      <c r="AC1627" s="255">
        <f t="shared" si="179"/>
        <v>0</v>
      </c>
      <c r="AD1627" s="255">
        <f t="shared" si="180"/>
        <v>3836</v>
      </c>
      <c r="AE1627" s="256" t="str">
        <f t="shared" si="183"/>
        <v/>
      </c>
      <c r="AF1627" s="252" t="str">
        <f t="shared" si="178"/>
        <v>-</v>
      </c>
    </row>
    <row r="1628" spans="1:32" ht="20.149999999999999" customHeight="1" x14ac:dyDescent="0.75">
      <c r="A1628" s="31">
        <v>1626</v>
      </c>
      <c r="B1628" s="237"/>
      <c r="C1628" s="257"/>
      <c r="D1628" s="257"/>
      <c r="E1628" s="262"/>
      <c r="F1628" s="262"/>
      <c r="G1628" s="253" t="str">
        <f t="shared" si="177"/>
        <v/>
      </c>
      <c r="H1628" s="31" t="str">
        <f>IF(AND(B1628=H$1),LOOKUP(9.99999999999999E+307,$H$2:H1627)+1,"")</f>
        <v/>
      </c>
      <c r="I1628" s="31" t="str">
        <f>IF(AND(B1628=I$1),LOOKUP(9.99999999999999E+307,$I$2:I1627)+1,"")</f>
        <v/>
      </c>
      <c r="J1628" s="31">
        <f>IF(AND(B1628=J$1),LOOKUP(9.99999999999999E+307,$J$2:J1627)+1,"")</f>
        <v>1462</v>
      </c>
      <c r="K1628" s="31">
        <f>IF(AND(B1628=K$1),LOOKUP(9.99999999999999E+307,$K$2:K1627)+1,"")</f>
        <v>1462</v>
      </c>
      <c r="L1628" s="31">
        <f>IF(AND(B1628=L$1),LOOKUP(9.99999999999999E+307,$L$2:L1627)+1,"")</f>
        <v>1462</v>
      </c>
      <c r="M1628" s="31">
        <f>IF(AND(B1628=M$1),LOOKUP(9.99999999999999E+307,$M$2:M1627)+1,"")</f>
        <v>1462</v>
      </c>
      <c r="N1628" s="31" t="e">
        <f>IF(AND(B1628=N$1),LOOKUP(9.99999999999999E+307,$N$2:N1627)+1,"")</f>
        <v>#REF!</v>
      </c>
      <c r="O1628" s="31" t="e">
        <f>IF(AND($B1628=O$1),LOOKUP(9.99999999999999E+307,$O$2:O1627)+1,"")</f>
        <v>#REF!</v>
      </c>
      <c r="P1628" s="31" t="e">
        <f>IF(AND($B1628=P$1),LOOKUP(9.99999999999999E+307,$P$2:P1627)+1,"")</f>
        <v>#REF!</v>
      </c>
      <c r="Q1628" s="31" t="e">
        <f>IF(AND($B1628=Q$1),LOOKUP(9.99999999999999E+307,$Q$2:Q1627)+1,"")</f>
        <v>#REF!</v>
      </c>
      <c r="R1628" s="31">
        <f>IF(AND($B1628=R$1),LOOKUP(9.99999999999999E+307,$R$2:R1627)+1,"")</f>
        <v>1462</v>
      </c>
      <c r="S1628" s="31">
        <f>IF(AND($B1628=S$1),LOOKUP(9.99999999999999E+307,$S$2:S1627)+1,"")</f>
        <v>1462</v>
      </c>
      <c r="T1628" s="265"/>
      <c r="U1628" s="265"/>
      <c r="V1628" s="265"/>
      <c r="AA1628" s="254" t="str">
        <f t="shared" si="181"/>
        <v/>
      </c>
      <c r="AB1628" s="254" t="str">
        <f t="shared" si="182"/>
        <v/>
      </c>
      <c r="AC1628" s="255">
        <f t="shared" si="179"/>
        <v>0</v>
      </c>
      <c r="AD1628" s="255">
        <f t="shared" si="180"/>
        <v>3836</v>
      </c>
      <c r="AE1628" s="256" t="str">
        <f t="shared" si="183"/>
        <v/>
      </c>
      <c r="AF1628" s="252" t="str">
        <f t="shared" si="178"/>
        <v>-</v>
      </c>
    </row>
    <row r="1629" spans="1:32" ht="20.149999999999999" customHeight="1" x14ac:dyDescent="0.75">
      <c r="A1629" s="31">
        <v>1627</v>
      </c>
      <c r="B1629" s="237"/>
      <c r="C1629" s="257"/>
      <c r="D1629" s="257"/>
      <c r="E1629" s="262"/>
      <c r="F1629" s="262"/>
      <c r="G1629" s="253" t="str">
        <f t="shared" si="177"/>
        <v/>
      </c>
      <c r="H1629" s="31" t="str">
        <f>IF(AND(B1629=H$1),LOOKUP(9.99999999999999E+307,$H$2:H1628)+1,"")</f>
        <v/>
      </c>
      <c r="I1629" s="31" t="str">
        <f>IF(AND(B1629=I$1),LOOKUP(9.99999999999999E+307,$I$2:I1628)+1,"")</f>
        <v/>
      </c>
      <c r="J1629" s="31">
        <f>IF(AND(B1629=J$1),LOOKUP(9.99999999999999E+307,$J$2:J1628)+1,"")</f>
        <v>1463</v>
      </c>
      <c r="K1629" s="31">
        <f>IF(AND(B1629=K$1),LOOKUP(9.99999999999999E+307,$K$2:K1628)+1,"")</f>
        <v>1463</v>
      </c>
      <c r="L1629" s="31">
        <f>IF(AND(B1629=L$1),LOOKUP(9.99999999999999E+307,$L$2:L1628)+1,"")</f>
        <v>1463</v>
      </c>
      <c r="M1629" s="31">
        <f>IF(AND(B1629=M$1),LOOKUP(9.99999999999999E+307,$M$2:M1628)+1,"")</f>
        <v>1463</v>
      </c>
      <c r="N1629" s="31" t="e">
        <f>IF(AND(B1629=N$1),LOOKUP(9.99999999999999E+307,$N$2:N1628)+1,"")</f>
        <v>#REF!</v>
      </c>
      <c r="O1629" s="31" t="e">
        <f>IF(AND($B1629=O$1),LOOKUP(9.99999999999999E+307,$O$2:O1628)+1,"")</f>
        <v>#REF!</v>
      </c>
      <c r="P1629" s="31" t="e">
        <f>IF(AND($B1629=P$1),LOOKUP(9.99999999999999E+307,$P$2:P1628)+1,"")</f>
        <v>#REF!</v>
      </c>
      <c r="Q1629" s="31" t="e">
        <f>IF(AND($B1629=Q$1),LOOKUP(9.99999999999999E+307,$Q$2:Q1628)+1,"")</f>
        <v>#REF!</v>
      </c>
      <c r="R1629" s="31">
        <f>IF(AND($B1629=R$1),LOOKUP(9.99999999999999E+307,$R$2:R1628)+1,"")</f>
        <v>1463</v>
      </c>
      <c r="S1629" s="31">
        <f>IF(AND($B1629=S$1),LOOKUP(9.99999999999999E+307,$S$2:S1628)+1,"")</f>
        <v>1463</v>
      </c>
      <c r="T1629" s="265"/>
      <c r="U1629" s="265"/>
      <c r="V1629" s="265"/>
      <c r="AA1629" s="254" t="str">
        <f t="shared" si="181"/>
        <v/>
      </c>
      <c r="AB1629" s="254" t="str">
        <f t="shared" si="182"/>
        <v/>
      </c>
      <c r="AC1629" s="255">
        <f t="shared" si="179"/>
        <v>0</v>
      </c>
      <c r="AD1629" s="255">
        <f t="shared" si="180"/>
        <v>3836</v>
      </c>
      <c r="AE1629" s="256" t="str">
        <f t="shared" si="183"/>
        <v/>
      </c>
      <c r="AF1629" s="252" t="str">
        <f t="shared" si="178"/>
        <v>-</v>
      </c>
    </row>
    <row r="1630" spans="1:32" ht="20.149999999999999" customHeight="1" x14ac:dyDescent="0.75">
      <c r="A1630" s="31">
        <v>1628</v>
      </c>
      <c r="B1630" s="237"/>
      <c r="C1630" s="257"/>
      <c r="D1630" s="257"/>
      <c r="E1630" s="262"/>
      <c r="F1630" s="262"/>
      <c r="G1630" s="253" t="str">
        <f t="shared" si="177"/>
        <v/>
      </c>
      <c r="H1630" s="31" t="str">
        <f>IF(AND(B1630=H$1),LOOKUP(9.99999999999999E+307,$H$2:H1629)+1,"")</f>
        <v/>
      </c>
      <c r="I1630" s="31" t="str">
        <f>IF(AND(B1630=I$1),LOOKUP(9.99999999999999E+307,$I$2:I1629)+1,"")</f>
        <v/>
      </c>
      <c r="J1630" s="31">
        <f>IF(AND(B1630=J$1),LOOKUP(9.99999999999999E+307,$J$2:J1629)+1,"")</f>
        <v>1464</v>
      </c>
      <c r="K1630" s="31">
        <f>IF(AND(B1630=K$1),LOOKUP(9.99999999999999E+307,$K$2:K1629)+1,"")</f>
        <v>1464</v>
      </c>
      <c r="L1630" s="31">
        <f>IF(AND(B1630=L$1),LOOKUP(9.99999999999999E+307,$L$2:L1629)+1,"")</f>
        <v>1464</v>
      </c>
      <c r="M1630" s="31">
        <f>IF(AND(B1630=M$1),LOOKUP(9.99999999999999E+307,$M$2:M1629)+1,"")</f>
        <v>1464</v>
      </c>
      <c r="N1630" s="31" t="e">
        <f>IF(AND(B1630=N$1),LOOKUP(9.99999999999999E+307,$N$2:N1629)+1,"")</f>
        <v>#REF!</v>
      </c>
      <c r="O1630" s="31" t="e">
        <f>IF(AND($B1630=O$1),LOOKUP(9.99999999999999E+307,$O$2:O1629)+1,"")</f>
        <v>#REF!</v>
      </c>
      <c r="P1630" s="31" t="e">
        <f>IF(AND($B1630=P$1),LOOKUP(9.99999999999999E+307,$P$2:P1629)+1,"")</f>
        <v>#REF!</v>
      </c>
      <c r="Q1630" s="31" t="e">
        <f>IF(AND($B1630=Q$1),LOOKUP(9.99999999999999E+307,$Q$2:Q1629)+1,"")</f>
        <v>#REF!</v>
      </c>
      <c r="R1630" s="31">
        <f>IF(AND($B1630=R$1),LOOKUP(9.99999999999999E+307,$R$2:R1629)+1,"")</f>
        <v>1464</v>
      </c>
      <c r="S1630" s="31">
        <f>IF(AND($B1630=S$1),LOOKUP(9.99999999999999E+307,$S$2:S1629)+1,"")</f>
        <v>1464</v>
      </c>
      <c r="T1630" s="265"/>
      <c r="U1630" s="265"/>
      <c r="V1630" s="265"/>
      <c r="AA1630" s="254" t="str">
        <f t="shared" si="181"/>
        <v/>
      </c>
      <c r="AB1630" s="254" t="str">
        <f t="shared" si="182"/>
        <v/>
      </c>
      <c r="AC1630" s="255">
        <f t="shared" si="179"/>
        <v>0</v>
      </c>
      <c r="AD1630" s="255">
        <f t="shared" si="180"/>
        <v>3836</v>
      </c>
      <c r="AE1630" s="256" t="str">
        <f t="shared" si="183"/>
        <v/>
      </c>
      <c r="AF1630" s="252" t="str">
        <f t="shared" si="178"/>
        <v>-</v>
      </c>
    </row>
    <row r="1631" spans="1:32" ht="20.149999999999999" customHeight="1" x14ac:dyDescent="0.75">
      <c r="A1631" s="31">
        <v>1629</v>
      </c>
      <c r="B1631" s="237"/>
      <c r="C1631" s="257"/>
      <c r="D1631" s="257"/>
      <c r="E1631" s="262"/>
      <c r="F1631" s="262"/>
      <c r="G1631" s="253" t="str">
        <f t="shared" ref="G1631:G1694" si="184">B1631&amp;C1631</f>
        <v/>
      </c>
      <c r="H1631" s="31" t="str">
        <f>IF(AND(B1631=H$1),LOOKUP(9.99999999999999E+307,$H$2:H1630)+1,"")</f>
        <v/>
      </c>
      <c r="I1631" s="31" t="str">
        <f>IF(AND(B1631=I$1),LOOKUP(9.99999999999999E+307,$I$2:I1630)+1,"")</f>
        <v/>
      </c>
      <c r="J1631" s="31">
        <f>IF(AND(B1631=J$1),LOOKUP(9.99999999999999E+307,$J$2:J1630)+1,"")</f>
        <v>1465</v>
      </c>
      <c r="K1631" s="31">
        <f>IF(AND(B1631=K$1),LOOKUP(9.99999999999999E+307,$K$2:K1630)+1,"")</f>
        <v>1465</v>
      </c>
      <c r="L1631" s="31">
        <f>IF(AND(B1631=L$1),LOOKUP(9.99999999999999E+307,$L$2:L1630)+1,"")</f>
        <v>1465</v>
      </c>
      <c r="M1631" s="31">
        <f>IF(AND(B1631=M$1),LOOKUP(9.99999999999999E+307,$M$2:M1630)+1,"")</f>
        <v>1465</v>
      </c>
      <c r="N1631" s="31" t="e">
        <f>IF(AND(B1631=N$1),LOOKUP(9.99999999999999E+307,$N$2:N1630)+1,"")</f>
        <v>#REF!</v>
      </c>
      <c r="O1631" s="31" t="e">
        <f>IF(AND($B1631=O$1),LOOKUP(9.99999999999999E+307,$O$2:O1630)+1,"")</f>
        <v>#REF!</v>
      </c>
      <c r="P1631" s="31" t="e">
        <f>IF(AND($B1631=P$1),LOOKUP(9.99999999999999E+307,$P$2:P1630)+1,"")</f>
        <v>#REF!</v>
      </c>
      <c r="Q1631" s="31" t="e">
        <f>IF(AND($B1631=Q$1),LOOKUP(9.99999999999999E+307,$Q$2:Q1630)+1,"")</f>
        <v>#REF!</v>
      </c>
      <c r="R1631" s="31">
        <f>IF(AND($B1631=R$1),LOOKUP(9.99999999999999E+307,$R$2:R1630)+1,"")</f>
        <v>1465</v>
      </c>
      <c r="S1631" s="31">
        <f>IF(AND($B1631=S$1),LOOKUP(9.99999999999999E+307,$S$2:S1630)+1,"")</f>
        <v>1465</v>
      </c>
      <c r="T1631" s="265"/>
      <c r="U1631" s="265"/>
      <c r="V1631" s="265"/>
      <c r="AA1631" s="254" t="str">
        <f t="shared" si="181"/>
        <v/>
      </c>
      <c r="AB1631" s="254" t="str">
        <f t="shared" si="182"/>
        <v/>
      </c>
      <c r="AC1631" s="255">
        <f t="shared" si="179"/>
        <v>0</v>
      </c>
      <c r="AD1631" s="255">
        <f t="shared" si="180"/>
        <v>3836</v>
      </c>
      <c r="AE1631" s="256" t="str">
        <f t="shared" si="183"/>
        <v/>
      </c>
      <c r="AF1631" s="252" t="str">
        <f t="shared" si="178"/>
        <v>-</v>
      </c>
    </row>
    <row r="1632" spans="1:32" ht="20.149999999999999" customHeight="1" x14ac:dyDescent="0.75">
      <c r="A1632" s="31">
        <v>1630</v>
      </c>
      <c r="B1632" s="237"/>
      <c r="C1632" s="257"/>
      <c r="D1632" s="257"/>
      <c r="E1632" s="262"/>
      <c r="F1632" s="262"/>
      <c r="G1632" s="253" t="str">
        <f t="shared" si="184"/>
        <v/>
      </c>
      <c r="H1632" s="31" t="str">
        <f>IF(AND(B1632=H$1),LOOKUP(9.99999999999999E+307,$H$2:H1631)+1,"")</f>
        <v/>
      </c>
      <c r="I1632" s="31" t="str">
        <f>IF(AND(B1632=I$1),LOOKUP(9.99999999999999E+307,$I$2:I1631)+1,"")</f>
        <v/>
      </c>
      <c r="J1632" s="31">
        <f>IF(AND(B1632=J$1),LOOKUP(9.99999999999999E+307,$J$2:J1631)+1,"")</f>
        <v>1466</v>
      </c>
      <c r="K1632" s="31">
        <f>IF(AND(B1632=K$1),LOOKUP(9.99999999999999E+307,$K$2:K1631)+1,"")</f>
        <v>1466</v>
      </c>
      <c r="L1632" s="31">
        <f>IF(AND(B1632=L$1),LOOKUP(9.99999999999999E+307,$L$2:L1631)+1,"")</f>
        <v>1466</v>
      </c>
      <c r="M1632" s="31">
        <f>IF(AND(B1632=M$1),LOOKUP(9.99999999999999E+307,$M$2:M1631)+1,"")</f>
        <v>1466</v>
      </c>
      <c r="N1632" s="31" t="e">
        <f>IF(AND(B1632=N$1),LOOKUP(9.99999999999999E+307,$N$2:N1631)+1,"")</f>
        <v>#REF!</v>
      </c>
      <c r="O1632" s="31" t="e">
        <f>IF(AND($B1632=O$1),LOOKUP(9.99999999999999E+307,$O$2:O1631)+1,"")</f>
        <v>#REF!</v>
      </c>
      <c r="P1632" s="31" t="e">
        <f>IF(AND($B1632=P$1),LOOKUP(9.99999999999999E+307,$P$2:P1631)+1,"")</f>
        <v>#REF!</v>
      </c>
      <c r="Q1632" s="31" t="e">
        <f>IF(AND($B1632=Q$1),LOOKUP(9.99999999999999E+307,$Q$2:Q1631)+1,"")</f>
        <v>#REF!</v>
      </c>
      <c r="R1632" s="31">
        <f>IF(AND($B1632=R$1),LOOKUP(9.99999999999999E+307,$R$2:R1631)+1,"")</f>
        <v>1466</v>
      </c>
      <c r="S1632" s="31">
        <f>IF(AND($B1632=S$1),LOOKUP(9.99999999999999E+307,$S$2:S1631)+1,"")</f>
        <v>1466</v>
      </c>
      <c r="T1632" s="265"/>
      <c r="U1632" s="265"/>
      <c r="V1632" s="265"/>
      <c r="AA1632" s="254" t="str">
        <f t="shared" si="181"/>
        <v/>
      </c>
      <c r="AB1632" s="254" t="str">
        <f t="shared" si="182"/>
        <v/>
      </c>
      <c r="AC1632" s="255">
        <f t="shared" si="179"/>
        <v>0</v>
      </c>
      <c r="AD1632" s="255">
        <f t="shared" si="180"/>
        <v>3836</v>
      </c>
      <c r="AE1632" s="256" t="str">
        <f t="shared" si="183"/>
        <v/>
      </c>
      <c r="AF1632" s="252" t="str">
        <f t="shared" si="178"/>
        <v>-</v>
      </c>
    </row>
    <row r="1633" spans="1:32" ht="20.149999999999999" customHeight="1" x14ac:dyDescent="0.75">
      <c r="A1633" s="31">
        <v>1631</v>
      </c>
      <c r="B1633" s="237"/>
      <c r="C1633" s="257"/>
      <c r="D1633" s="257"/>
      <c r="E1633" s="262"/>
      <c r="F1633" s="262"/>
      <c r="G1633" s="253" t="str">
        <f t="shared" si="184"/>
        <v/>
      </c>
      <c r="H1633" s="31" t="str">
        <f>IF(AND(B1633=H$1),LOOKUP(9.99999999999999E+307,$H$2:H1632)+1,"")</f>
        <v/>
      </c>
      <c r="I1633" s="31" t="str">
        <f>IF(AND(B1633=I$1),LOOKUP(9.99999999999999E+307,$I$2:I1632)+1,"")</f>
        <v/>
      </c>
      <c r="J1633" s="31">
        <f>IF(AND(B1633=J$1),LOOKUP(9.99999999999999E+307,$J$2:J1632)+1,"")</f>
        <v>1467</v>
      </c>
      <c r="K1633" s="31">
        <f>IF(AND(B1633=K$1),LOOKUP(9.99999999999999E+307,$K$2:K1632)+1,"")</f>
        <v>1467</v>
      </c>
      <c r="L1633" s="31">
        <f>IF(AND(B1633=L$1),LOOKUP(9.99999999999999E+307,$L$2:L1632)+1,"")</f>
        <v>1467</v>
      </c>
      <c r="M1633" s="31">
        <f>IF(AND(B1633=M$1),LOOKUP(9.99999999999999E+307,$M$2:M1632)+1,"")</f>
        <v>1467</v>
      </c>
      <c r="N1633" s="31" t="e">
        <f>IF(AND(B1633=N$1),LOOKUP(9.99999999999999E+307,$N$2:N1632)+1,"")</f>
        <v>#REF!</v>
      </c>
      <c r="O1633" s="31" t="e">
        <f>IF(AND($B1633=O$1),LOOKUP(9.99999999999999E+307,$O$2:O1632)+1,"")</f>
        <v>#REF!</v>
      </c>
      <c r="P1633" s="31" t="e">
        <f>IF(AND($B1633=P$1),LOOKUP(9.99999999999999E+307,$P$2:P1632)+1,"")</f>
        <v>#REF!</v>
      </c>
      <c r="Q1633" s="31" t="e">
        <f>IF(AND($B1633=Q$1),LOOKUP(9.99999999999999E+307,$Q$2:Q1632)+1,"")</f>
        <v>#REF!</v>
      </c>
      <c r="R1633" s="31">
        <f>IF(AND($B1633=R$1),LOOKUP(9.99999999999999E+307,$R$2:R1632)+1,"")</f>
        <v>1467</v>
      </c>
      <c r="S1633" s="31">
        <f>IF(AND($B1633=S$1),LOOKUP(9.99999999999999E+307,$S$2:S1632)+1,"")</f>
        <v>1467</v>
      </c>
      <c r="T1633" s="265"/>
      <c r="U1633" s="265"/>
      <c r="V1633" s="265"/>
      <c r="AA1633" s="254" t="str">
        <f t="shared" si="181"/>
        <v/>
      </c>
      <c r="AB1633" s="254" t="str">
        <f t="shared" si="182"/>
        <v/>
      </c>
      <c r="AC1633" s="255">
        <f t="shared" si="179"/>
        <v>0</v>
      </c>
      <c r="AD1633" s="255">
        <f t="shared" si="180"/>
        <v>3836</v>
      </c>
      <c r="AE1633" s="256" t="str">
        <f t="shared" si="183"/>
        <v/>
      </c>
      <c r="AF1633" s="252" t="str">
        <f t="shared" si="178"/>
        <v>-</v>
      </c>
    </row>
    <row r="1634" spans="1:32" ht="20.149999999999999" customHeight="1" x14ac:dyDescent="0.75">
      <c r="A1634" s="31">
        <v>1632</v>
      </c>
      <c r="B1634" s="237"/>
      <c r="C1634" s="257"/>
      <c r="D1634" s="257"/>
      <c r="E1634" s="262"/>
      <c r="F1634" s="262"/>
      <c r="G1634" s="253" t="str">
        <f t="shared" si="184"/>
        <v/>
      </c>
      <c r="H1634" s="31" t="str">
        <f>IF(AND(B1634=H$1),LOOKUP(9.99999999999999E+307,$H$2:H1633)+1,"")</f>
        <v/>
      </c>
      <c r="I1634" s="31" t="str">
        <f>IF(AND(B1634=I$1),LOOKUP(9.99999999999999E+307,$I$2:I1633)+1,"")</f>
        <v/>
      </c>
      <c r="J1634" s="31">
        <f>IF(AND(B1634=J$1),LOOKUP(9.99999999999999E+307,$J$2:J1633)+1,"")</f>
        <v>1468</v>
      </c>
      <c r="K1634" s="31">
        <f>IF(AND(B1634=K$1),LOOKUP(9.99999999999999E+307,$K$2:K1633)+1,"")</f>
        <v>1468</v>
      </c>
      <c r="L1634" s="31">
        <f>IF(AND(B1634=L$1),LOOKUP(9.99999999999999E+307,$L$2:L1633)+1,"")</f>
        <v>1468</v>
      </c>
      <c r="M1634" s="31">
        <f>IF(AND(B1634=M$1),LOOKUP(9.99999999999999E+307,$M$2:M1633)+1,"")</f>
        <v>1468</v>
      </c>
      <c r="N1634" s="31" t="e">
        <f>IF(AND(B1634=N$1),LOOKUP(9.99999999999999E+307,$N$2:N1633)+1,"")</f>
        <v>#REF!</v>
      </c>
      <c r="O1634" s="31" t="e">
        <f>IF(AND($B1634=O$1),LOOKUP(9.99999999999999E+307,$O$2:O1633)+1,"")</f>
        <v>#REF!</v>
      </c>
      <c r="P1634" s="31" t="e">
        <f>IF(AND($B1634=P$1),LOOKUP(9.99999999999999E+307,$P$2:P1633)+1,"")</f>
        <v>#REF!</v>
      </c>
      <c r="Q1634" s="31" t="e">
        <f>IF(AND($B1634=Q$1),LOOKUP(9.99999999999999E+307,$Q$2:Q1633)+1,"")</f>
        <v>#REF!</v>
      </c>
      <c r="R1634" s="31">
        <f>IF(AND($B1634=R$1),LOOKUP(9.99999999999999E+307,$R$2:R1633)+1,"")</f>
        <v>1468</v>
      </c>
      <c r="S1634" s="31">
        <f>IF(AND($B1634=S$1),LOOKUP(9.99999999999999E+307,$S$2:S1633)+1,"")</f>
        <v>1468</v>
      </c>
      <c r="T1634" s="265"/>
      <c r="U1634" s="265"/>
      <c r="V1634" s="265"/>
      <c r="AA1634" s="254" t="str">
        <f t="shared" si="181"/>
        <v/>
      </c>
      <c r="AB1634" s="254" t="str">
        <f t="shared" si="182"/>
        <v/>
      </c>
      <c r="AC1634" s="255">
        <f t="shared" si="179"/>
        <v>0</v>
      </c>
      <c r="AD1634" s="255">
        <f t="shared" si="180"/>
        <v>3836</v>
      </c>
      <c r="AE1634" s="256" t="str">
        <f t="shared" si="183"/>
        <v/>
      </c>
      <c r="AF1634" s="252" t="str">
        <f t="shared" si="178"/>
        <v>-</v>
      </c>
    </row>
    <row r="1635" spans="1:32" ht="20.149999999999999" customHeight="1" x14ac:dyDescent="0.75">
      <c r="A1635" s="31">
        <v>1633</v>
      </c>
      <c r="B1635" s="237"/>
      <c r="C1635" s="257"/>
      <c r="D1635" s="257"/>
      <c r="E1635" s="262"/>
      <c r="F1635" s="262"/>
      <c r="G1635" s="253" t="str">
        <f t="shared" si="184"/>
        <v/>
      </c>
      <c r="H1635" s="31" t="str">
        <f>IF(AND(B1635=H$1),LOOKUP(9.99999999999999E+307,$H$2:H1634)+1,"")</f>
        <v/>
      </c>
      <c r="I1635" s="31" t="str">
        <f>IF(AND(B1635=I$1),LOOKUP(9.99999999999999E+307,$I$2:I1634)+1,"")</f>
        <v/>
      </c>
      <c r="J1635" s="31">
        <f>IF(AND(B1635=J$1),LOOKUP(9.99999999999999E+307,$J$2:J1634)+1,"")</f>
        <v>1469</v>
      </c>
      <c r="K1635" s="31">
        <f>IF(AND(B1635=K$1),LOOKUP(9.99999999999999E+307,$K$2:K1634)+1,"")</f>
        <v>1469</v>
      </c>
      <c r="L1635" s="31">
        <f>IF(AND(B1635=L$1),LOOKUP(9.99999999999999E+307,$L$2:L1634)+1,"")</f>
        <v>1469</v>
      </c>
      <c r="M1635" s="31">
        <f>IF(AND(B1635=M$1),LOOKUP(9.99999999999999E+307,$M$2:M1634)+1,"")</f>
        <v>1469</v>
      </c>
      <c r="N1635" s="31" t="e">
        <f>IF(AND(B1635=N$1),LOOKUP(9.99999999999999E+307,$N$2:N1634)+1,"")</f>
        <v>#REF!</v>
      </c>
      <c r="O1635" s="31" t="e">
        <f>IF(AND($B1635=O$1),LOOKUP(9.99999999999999E+307,$O$2:O1634)+1,"")</f>
        <v>#REF!</v>
      </c>
      <c r="P1635" s="31" t="e">
        <f>IF(AND($B1635=P$1),LOOKUP(9.99999999999999E+307,$P$2:P1634)+1,"")</f>
        <v>#REF!</v>
      </c>
      <c r="Q1635" s="31" t="e">
        <f>IF(AND($B1635=Q$1),LOOKUP(9.99999999999999E+307,$Q$2:Q1634)+1,"")</f>
        <v>#REF!</v>
      </c>
      <c r="R1635" s="31">
        <f>IF(AND($B1635=R$1),LOOKUP(9.99999999999999E+307,$R$2:R1634)+1,"")</f>
        <v>1469</v>
      </c>
      <c r="S1635" s="31">
        <f>IF(AND($B1635=S$1),LOOKUP(9.99999999999999E+307,$S$2:S1634)+1,"")</f>
        <v>1469</v>
      </c>
      <c r="T1635" s="265"/>
      <c r="U1635" s="265"/>
      <c r="V1635" s="265"/>
      <c r="AA1635" s="254" t="str">
        <f t="shared" si="181"/>
        <v/>
      </c>
      <c r="AB1635" s="254" t="str">
        <f t="shared" si="182"/>
        <v/>
      </c>
      <c r="AC1635" s="255">
        <f t="shared" si="179"/>
        <v>0</v>
      </c>
      <c r="AD1635" s="255">
        <f t="shared" si="180"/>
        <v>3836</v>
      </c>
      <c r="AE1635" s="256" t="str">
        <f t="shared" si="183"/>
        <v/>
      </c>
      <c r="AF1635" s="252" t="str">
        <f t="shared" si="178"/>
        <v>-</v>
      </c>
    </row>
    <row r="1636" spans="1:32" ht="20.149999999999999" customHeight="1" x14ac:dyDescent="0.75">
      <c r="A1636" s="31">
        <v>1634</v>
      </c>
      <c r="B1636" s="237"/>
      <c r="C1636" s="257"/>
      <c r="D1636" s="257"/>
      <c r="E1636" s="262"/>
      <c r="F1636" s="262"/>
      <c r="G1636" s="253" t="str">
        <f t="shared" si="184"/>
        <v/>
      </c>
      <c r="H1636" s="31" t="str">
        <f>IF(AND(B1636=H$1),LOOKUP(9.99999999999999E+307,$H$2:H1635)+1,"")</f>
        <v/>
      </c>
      <c r="I1636" s="31" t="str">
        <f>IF(AND(B1636=I$1),LOOKUP(9.99999999999999E+307,$I$2:I1635)+1,"")</f>
        <v/>
      </c>
      <c r="J1636" s="31">
        <f>IF(AND(B1636=J$1),LOOKUP(9.99999999999999E+307,$J$2:J1635)+1,"")</f>
        <v>1470</v>
      </c>
      <c r="K1636" s="31">
        <f>IF(AND(B1636=K$1),LOOKUP(9.99999999999999E+307,$K$2:K1635)+1,"")</f>
        <v>1470</v>
      </c>
      <c r="L1636" s="31">
        <f>IF(AND(B1636=L$1),LOOKUP(9.99999999999999E+307,$L$2:L1635)+1,"")</f>
        <v>1470</v>
      </c>
      <c r="M1636" s="31">
        <f>IF(AND(B1636=M$1),LOOKUP(9.99999999999999E+307,$M$2:M1635)+1,"")</f>
        <v>1470</v>
      </c>
      <c r="N1636" s="31" t="e">
        <f>IF(AND(B1636=N$1),LOOKUP(9.99999999999999E+307,$N$2:N1635)+1,"")</f>
        <v>#REF!</v>
      </c>
      <c r="O1636" s="31" t="e">
        <f>IF(AND($B1636=O$1),LOOKUP(9.99999999999999E+307,$O$2:O1635)+1,"")</f>
        <v>#REF!</v>
      </c>
      <c r="P1636" s="31" t="e">
        <f>IF(AND($B1636=P$1),LOOKUP(9.99999999999999E+307,$P$2:P1635)+1,"")</f>
        <v>#REF!</v>
      </c>
      <c r="Q1636" s="31" t="e">
        <f>IF(AND($B1636=Q$1),LOOKUP(9.99999999999999E+307,$Q$2:Q1635)+1,"")</f>
        <v>#REF!</v>
      </c>
      <c r="R1636" s="31">
        <f>IF(AND($B1636=R$1),LOOKUP(9.99999999999999E+307,$R$2:R1635)+1,"")</f>
        <v>1470</v>
      </c>
      <c r="S1636" s="31">
        <f>IF(AND($B1636=S$1),LOOKUP(9.99999999999999E+307,$S$2:S1635)+1,"")</f>
        <v>1470</v>
      </c>
      <c r="T1636" s="265"/>
      <c r="U1636" s="265"/>
      <c r="V1636" s="265"/>
      <c r="AA1636" s="254" t="str">
        <f t="shared" si="181"/>
        <v/>
      </c>
      <c r="AB1636" s="254" t="str">
        <f t="shared" si="182"/>
        <v/>
      </c>
      <c r="AC1636" s="255">
        <f t="shared" si="179"/>
        <v>0</v>
      </c>
      <c r="AD1636" s="255">
        <f t="shared" si="180"/>
        <v>3836</v>
      </c>
      <c r="AE1636" s="256" t="str">
        <f t="shared" si="183"/>
        <v/>
      </c>
      <c r="AF1636" s="252" t="str">
        <f t="shared" si="178"/>
        <v>-</v>
      </c>
    </row>
    <row r="1637" spans="1:32" ht="20.149999999999999" customHeight="1" x14ac:dyDescent="0.75">
      <c r="A1637" s="31">
        <v>1635</v>
      </c>
      <c r="B1637" s="237"/>
      <c r="C1637" s="257"/>
      <c r="D1637" s="257"/>
      <c r="E1637" s="262"/>
      <c r="F1637" s="262"/>
      <c r="G1637" s="253" t="str">
        <f t="shared" si="184"/>
        <v/>
      </c>
      <c r="H1637" s="31" t="str">
        <f>IF(AND(B1637=H$1),LOOKUP(9.99999999999999E+307,$H$2:H1636)+1,"")</f>
        <v/>
      </c>
      <c r="I1637" s="31" t="str">
        <f>IF(AND(B1637=I$1),LOOKUP(9.99999999999999E+307,$I$2:I1636)+1,"")</f>
        <v/>
      </c>
      <c r="J1637" s="31">
        <f>IF(AND(B1637=J$1),LOOKUP(9.99999999999999E+307,$J$2:J1636)+1,"")</f>
        <v>1471</v>
      </c>
      <c r="K1637" s="31">
        <f>IF(AND(B1637=K$1),LOOKUP(9.99999999999999E+307,$K$2:K1636)+1,"")</f>
        <v>1471</v>
      </c>
      <c r="L1637" s="31">
        <f>IF(AND(B1637=L$1),LOOKUP(9.99999999999999E+307,$L$2:L1636)+1,"")</f>
        <v>1471</v>
      </c>
      <c r="M1637" s="31">
        <f>IF(AND(B1637=M$1),LOOKUP(9.99999999999999E+307,$M$2:M1636)+1,"")</f>
        <v>1471</v>
      </c>
      <c r="N1637" s="31" t="e">
        <f>IF(AND(B1637=N$1),LOOKUP(9.99999999999999E+307,$N$2:N1636)+1,"")</f>
        <v>#REF!</v>
      </c>
      <c r="O1637" s="31" t="e">
        <f>IF(AND($B1637=O$1),LOOKUP(9.99999999999999E+307,$O$2:O1636)+1,"")</f>
        <v>#REF!</v>
      </c>
      <c r="P1637" s="31" t="e">
        <f>IF(AND($B1637=P$1),LOOKUP(9.99999999999999E+307,$P$2:P1636)+1,"")</f>
        <v>#REF!</v>
      </c>
      <c r="Q1637" s="31" t="e">
        <f>IF(AND($B1637=Q$1),LOOKUP(9.99999999999999E+307,$Q$2:Q1636)+1,"")</f>
        <v>#REF!</v>
      </c>
      <c r="R1637" s="31">
        <f>IF(AND($B1637=R$1),LOOKUP(9.99999999999999E+307,$R$2:R1636)+1,"")</f>
        <v>1471</v>
      </c>
      <c r="S1637" s="31">
        <f>IF(AND($B1637=S$1),LOOKUP(9.99999999999999E+307,$S$2:S1636)+1,"")</f>
        <v>1471</v>
      </c>
      <c r="T1637" s="265"/>
      <c r="U1637" s="265"/>
      <c r="V1637" s="265"/>
      <c r="AA1637" s="254" t="str">
        <f t="shared" si="181"/>
        <v/>
      </c>
      <c r="AB1637" s="254" t="str">
        <f t="shared" si="182"/>
        <v/>
      </c>
      <c r="AC1637" s="255">
        <f t="shared" si="179"/>
        <v>0</v>
      </c>
      <c r="AD1637" s="255">
        <f t="shared" si="180"/>
        <v>3836</v>
      </c>
      <c r="AE1637" s="256" t="str">
        <f t="shared" si="183"/>
        <v/>
      </c>
      <c r="AF1637" s="252" t="str">
        <f t="shared" si="178"/>
        <v>-</v>
      </c>
    </row>
    <row r="1638" spans="1:32" ht="20.149999999999999" customHeight="1" x14ac:dyDescent="0.75">
      <c r="A1638" s="31">
        <v>1636</v>
      </c>
      <c r="B1638" s="237"/>
      <c r="C1638" s="257"/>
      <c r="D1638" s="257"/>
      <c r="E1638" s="262"/>
      <c r="F1638" s="262"/>
      <c r="G1638" s="253" t="str">
        <f t="shared" si="184"/>
        <v/>
      </c>
      <c r="H1638" s="31" t="str">
        <f>IF(AND(B1638=H$1),LOOKUP(9.99999999999999E+307,$H$2:H1637)+1,"")</f>
        <v/>
      </c>
      <c r="I1638" s="31" t="str">
        <f>IF(AND(B1638=I$1),LOOKUP(9.99999999999999E+307,$I$2:I1637)+1,"")</f>
        <v/>
      </c>
      <c r="J1638" s="31">
        <f>IF(AND(B1638=J$1),LOOKUP(9.99999999999999E+307,$J$2:J1637)+1,"")</f>
        <v>1472</v>
      </c>
      <c r="K1638" s="31">
        <f>IF(AND(B1638=K$1),LOOKUP(9.99999999999999E+307,$K$2:K1637)+1,"")</f>
        <v>1472</v>
      </c>
      <c r="L1638" s="31">
        <f>IF(AND(B1638=L$1),LOOKUP(9.99999999999999E+307,$L$2:L1637)+1,"")</f>
        <v>1472</v>
      </c>
      <c r="M1638" s="31">
        <f>IF(AND(B1638=M$1),LOOKUP(9.99999999999999E+307,$M$2:M1637)+1,"")</f>
        <v>1472</v>
      </c>
      <c r="N1638" s="31" t="e">
        <f>IF(AND(B1638=N$1),LOOKUP(9.99999999999999E+307,$N$2:N1637)+1,"")</f>
        <v>#REF!</v>
      </c>
      <c r="O1638" s="31" t="e">
        <f>IF(AND($B1638=O$1),LOOKUP(9.99999999999999E+307,$O$2:O1637)+1,"")</f>
        <v>#REF!</v>
      </c>
      <c r="P1638" s="31" t="e">
        <f>IF(AND($B1638=P$1),LOOKUP(9.99999999999999E+307,$P$2:P1637)+1,"")</f>
        <v>#REF!</v>
      </c>
      <c r="Q1638" s="31" t="e">
        <f>IF(AND($B1638=Q$1),LOOKUP(9.99999999999999E+307,$Q$2:Q1637)+1,"")</f>
        <v>#REF!</v>
      </c>
      <c r="R1638" s="31">
        <f>IF(AND($B1638=R$1),LOOKUP(9.99999999999999E+307,$R$2:R1637)+1,"")</f>
        <v>1472</v>
      </c>
      <c r="S1638" s="31">
        <f>IF(AND($B1638=S$1),LOOKUP(9.99999999999999E+307,$S$2:S1637)+1,"")</f>
        <v>1472</v>
      </c>
      <c r="T1638" s="265"/>
      <c r="U1638" s="265"/>
      <c r="V1638" s="265"/>
      <c r="AA1638" s="254" t="str">
        <f t="shared" si="181"/>
        <v/>
      </c>
      <c r="AB1638" s="254" t="str">
        <f t="shared" si="182"/>
        <v/>
      </c>
      <c r="AC1638" s="255">
        <f t="shared" si="179"/>
        <v>0</v>
      </c>
      <c r="AD1638" s="255">
        <f t="shared" si="180"/>
        <v>3836</v>
      </c>
      <c r="AE1638" s="256" t="str">
        <f t="shared" si="183"/>
        <v/>
      </c>
      <c r="AF1638" s="252" t="str">
        <f t="shared" si="178"/>
        <v>-</v>
      </c>
    </row>
    <row r="1639" spans="1:32" ht="20.149999999999999" customHeight="1" x14ac:dyDescent="0.75">
      <c r="A1639" s="31">
        <v>1637</v>
      </c>
      <c r="B1639" s="237"/>
      <c r="C1639" s="257"/>
      <c r="D1639" s="257"/>
      <c r="E1639" s="262"/>
      <c r="F1639" s="262"/>
      <c r="G1639" s="253" t="str">
        <f t="shared" si="184"/>
        <v/>
      </c>
      <c r="H1639" s="31" t="str">
        <f>IF(AND(B1639=H$1),LOOKUP(9.99999999999999E+307,$H$2:H1638)+1,"")</f>
        <v/>
      </c>
      <c r="I1639" s="31" t="str">
        <f>IF(AND(B1639=I$1),LOOKUP(9.99999999999999E+307,$I$2:I1638)+1,"")</f>
        <v/>
      </c>
      <c r="J1639" s="31">
        <f>IF(AND(B1639=J$1),LOOKUP(9.99999999999999E+307,$J$2:J1638)+1,"")</f>
        <v>1473</v>
      </c>
      <c r="K1639" s="31">
        <f>IF(AND(B1639=K$1),LOOKUP(9.99999999999999E+307,$K$2:K1638)+1,"")</f>
        <v>1473</v>
      </c>
      <c r="L1639" s="31">
        <f>IF(AND(B1639=L$1),LOOKUP(9.99999999999999E+307,$L$2:L1638)+1,"")</f>
        <v>1473</v>
      </c>
      <c r="M1639" s="31">
        <f>IF(AND(B1639=M$1),LOOKUP(9.99999999999999E+307,$M$2:M1638)+1,"")</f>
        <v>1473</v>
      </c>
      <c r="N1639" s="31" t="e">
        <f>IF(AND(B1639=N$1),LOOKUP(9.99999999999999E+307,$N$2:N1638)+1,"")</f>
        <v>#REF!</v>
      </c>
      <c r="O1639" s="31" t="e">
        <f>IF(AND($B1639=O$1),LOOKUP(9.99999999999999E+307,$O$2:O1638)+1,"")</f>
        <v>#REF!</v>
      </c>
      <c r="P1639" s="31" t="e">
        <f>IF(AND($B1639=P$1),LOOKUP(9.99999999999999E+307,$P$2:P1638)+1,"")</f>
        <v>#REF!</v>
      </c>
      <c r="Q1639" s="31" t="e">
        <f>IF(AND($B1639=Q$1),LOOKUP(9.99999999999999E+307,$Q$2:Q1638)+1,"")</f>
        <v>#REF!</v>
      </c>
      <c r="R1639" s="31">
        <f>IF(AND($B1639=R$1),LOOKUP(9.99999999999999E+307,$R$2:R1638)+1,"")</f>
        <v>1473</v>
      </c>
      <c r="S1639" s="31">
        <f>IF(AND($B1639=S$1),LOOKUP(9.99999999999999E+307,$S$2:S1638)+1,"")</f>
        <v>1473</v>
      </c>
      <c r="T1639" s="265"/>
      <c r="U1639" s="265"/>
      <c r="V1639" s="265"/>
      <c r="AA1639" s="254" t="str">
        <f t="shared" si="181"/>
        <v/>
      </c>
      <c r="AB1639" s="254" t="str">
        <f t="shared" si="182"/>
        <v/>
      </c>
      <c r="AC1639" s="255">
        <f t="shared" si="179"/>
        <v>0</v>
      </c>
      <c r="AD1639" s="255">
        <f t="shared" si="180"/>
        <v>3836</v>
      </c>
      <c r="AE1639" s="256" t="str">
        <f t="shared" si="183"/>
        <v/>
      </c>
      <c r="AF1639" s="252" t="str">
        <f t="shared" si="178"/>
        <v>-</v>
      </c>
    </row>
    <row r="1640" spans="1:32" ht="20.149999999999999" customHeight="1" x14ac:dyDescent="0.75">
      <c r="A1640" s="31">
        <v>1638</v>
      </c>
      <c r="B1640" s="237"/>
      <c r="C1640" s="257"/>
      <c r="D1640" s="257"/>
      <c r="E1640" s="262"/>
      <c r="F1640" s="262"/>
      <c r="G1640" s="253" t="str">
        <f t="shared" si="184"/>
        <v/>
      </c>
      <c r="H1640" s="31" t="str">
        <f>IF(AND(B1640=H$1),LOOKUP(9.99999999999999E+307,$H$2:H1639)+1,"")</f>
        <v/>
      </c>
      <c r="I1640" s="31" t="str">
        <f>IF(AND(B1640=I$1),LOOKUP(9.99999999999999E+307,$I$2:I1639)+1,"")</f>
        <v/>
      </c>
      <c r="J1640" s="31">
        <f>IF(AND(B1640=J$1),LOOKUP(9.99999999999999E+307,$J$2:J1639)+1,"")</f>
        <v>1474</v>
      </c>
      <c r="K1640" s="31">
        <f>IF(AND(B1640=K$1),LOOKUP(9.99999999999999E+307,$K$2:K1639)+1,"")</f>
        <v>1474</v>
      </c>
      <c r="L1640" s="31">
        <f>IF(AND(B1640=L$1),LOOKUP(9.99999999999999E+307,$L$2:L1639)+1,"")</f>
        <v>1474</v>
      </c>
      <c r="M1640" s="31">
        <f>IF(AND(B1640=M$1),LOOKUP(9.99999999999999E+307,$M$2:M1639)+1,"")</f>
        <v>1474</v>
      </c>
      <c r="N1640" s="31" t="e">
        <f>IF(AND(B1640=N$1),LOOKUP(9.99999999999999E+307,$N$2:N1639)+1,"")</f>
        <v>#REF!</v>
      </c>
      <c r="O1640" s="31" t="e">
        <f>IF(AND($B1640=O$1),LOOKUP(9.99999999999999E+307,$O$2:O1639)+1,"")</f>
        <v>#REF!</v>
      </c>
      <c r="P1640" s="31" t="e">
        <f>IF(AND($B1640=P$1),LOOKUP(9.99999999999999E+307,$P$2:P1639)+1,"")</f>
        <v>#REF!</v>
      </c>
      <c r="Q1640" s="31" t="e">
        <f>IF(AND($B1640=Q$1),LOOKUP(9.99999999999999E+307,$Q$2:Q1639)+1,"")</f>
        <v>#REF!</v>
      </c>
      <c r="R1640" s="31">
        <f>IF(AND($B1640=R$1),LOOKUP(9.99999999999999E+307,$R$2:R1639)+1,"")</f>
        <v>1474</v>
      </c>
      <c r="S1640" s="31">
        <f>IF(AND($B1640=S$1),LOOKUP(9.99999999999999E+307,$S$2:S1639)+1,"")</f>
        <v>1474</v>
      </c>
      <c r="T1640" s="265"/>
      <c r="U1640" s="265"/>
      <c r="V1640" s="265"/>
      <c r="AA1640" s="254" t="str">
        <f t="shared" si="181"/>
        <v/>
      </c>
      <c r="AB1640" s="254" t="str">
        <f t="shared" si="182"/>
        <v/>
      </c>
      <c r="AC1640" s="255">
        <f t="shared" si="179"/>
        <v>0</v>
      </c>
      <c r="AD1640" s="255">
        <f t="shared" si="180"/>
        <v>3836</v>
      </c>
      <c r="AE1640" s="256" t="str">
        <f t="shared" si="183"/>
        <v/>
      </c>
      <c r="AF1640" s="252" t="str">
        <f t="shared" si="178"/>
        <v>-</v>
      </c>
    </row>
    <row r="1641" spans="1:32" ht="20.149999999999999" customHeight="1" x14ac:dyDescent="0.75">
      <c r="A1641" s="31">
        <v>1639</v>
      </c>
      <c r="B1641" s="237"/>
      <c r="C1641" s="257"/>
      <c r="D1641" s="257"/>
      <c r="E1641" s="262"/>
      <c r="F1641" s="262"/>
      <c r="G1641" s="253" t="str">
        <f t="shared" si="184"/>
        <v/>
      </c>
      <c r="H1641" s="31" t="str">
        <f>IF(AND(B1641=H$1),LOOKUP(9.99999999999999E+307,$H$2:H1640)+1,"")</f>
        <v/>
      </c>
      <c r="I1641" s="31" t="str">
        <f>IF(AND(B1641=I$1),LOOKUP(9.99999999999999E+307,$I$2:I1640)+1,"")</f>
        <v/>
      </c>
      <c r="J1641" s="31">
        <f>IF(AND(B1641=J$1),LOOKUP(9.99999999999999E+307,$J$2:J1640)+1,"")</f>
        <v>1475</v>
      </c>
      <c r="K1641" s="31">
        <f>IF(AND(B1641=K$1),LOOKUP(9.99999999999999E+307,$K$2:K1640)+1,"")</f>
        <v>1475</v>
      </c>
      <c r="L1641" s="31">
        <f>IF(AND(B1641=L$1),LOOKUP(9.99999999999999E+307,$L$2:L1640)+1,"")</f>
        <v>1475</v>
      </c>
      <c r="M1641" s="31">
        <f>IF(AND(B1641=M$1),LOOKUP(9.99999999999999E+307,$M$2:M1640)+1,"")</f>
        <v>1475</v>
      </c>
      <c r="N1641" s="31" t="e">
        <f>IF(AND(B1641=N$1),LOOKUP(9.99999999999999E+307,$N$2:N1640)+1,"")</f>
        <v>#REF!</v>
      </c>
      <c r="O1641" s="31" t="e">
        <f>IF(AND($B1641=O$1),LOOKUP(9.99999999999999E+307,$O$2:O1640)+1,"")</f>
        <v>#REF!</v>
      </c>
      <c r="P1641" s="31" t="e">
        <f>IF(AND($B1641=P$1),LOOKUP(9.99999999999999E+307,$P$2:P1640)+1,"")</f>
        <v>#REF!</v>
      </c>
      <c r="Q1641" s="31" t="e">
        <f>IF(AND($B1641=Q$1),LOOKUP(9.99999999999999E+307,$Q$2:Q1640)+1,"")</f>
        <v>#REF!</v>
      </c>
      <c r="R1641" s="31">
        <f>IF(AND($B1641=R$1),LOOKUP(9.99999999999999E+307,$R$2:R1640)+1,"")</f>
        <v>1475</v>
      </c>
      <c r="S1641" s="31">
        <f>IF(AND($B1641=S$1),LOOKUP(9.99999999999999E+307,$S$2:S1640)+1,"")</f>
        <v>1475</v>
      </c>
      <c r="T1641" s="265"/>
      <c r="U1641" s="265"/>
      <c r="V1641" s="265"/>
      <c r="AA1641" s="254" t="str">
        <f t="shared" si="181"/>
        <v/>
      </c>
      <c r="AB1641" s="254" t="str">
        <f t="shared" si="182"/>
        <v/>
      </c>
      <c r="AC1641" s="255">
        <f t="shared" si="179"/>
        <v>0</v>
      </c>
      <c r="AD1641" s="255">
        <f t="shared" si="180"/>
        <v>3836</v>
      </c>
      <c r="AE1641" s="256" t="str">
        <f t="shared" si="183"/>
        <v/>
      </c>
      <c r="AF1641" s="252" t="str">
        <f t="shared" si="178"/>
        <v>-</v>
      </c>
    </row>
    <row r="1642" spans="1:32" ht="20.149999999999999" customHeight="1" x14ac:dyDescent="0.75">
      <c r="A1642" s="31">
        <v>1640</v>
      </c>
      <c r="B1642" s="237"/>
      <c r="C1642" s="257"/>
      <c r="D1642" s="257"/>
      <c r="E1642" s="262"/>
      <c r="F1642" s="262"/>
      <c r="G1642" s="253" t="str">
        <f t="shared" si="184"/>
        <v/>
      </c>
      <c r="H1642" s="31" t="str">
        <f>IF(AND(B1642=H$1),LOOKUP(9.99999999999999E+307,$H$2:H1641)+1,"")</f>
        <v/>
      </c>
      <c r="I1642" s="31" t="str">
        <f>IF(AND(B1642=I$1),LOOKUP(9.99999999999999E+307,$I$2:I1641)+1,"")</f>
        <v/>
      </c>
      <c r="J1642" s="31">
        <f>IF(AND(B1642=J$1),LOOKUP(9.99999999999999E+307,$J$2:J1641)+1,"")</f>
        <v>1476</v>
      </c>
      <c r="K1642" s="31">
        <f>IF(AND(B1642=K$1),LOOKUP(9.99999999999999E+307,$K$2:K1641)+1,"")</f>
        <v>1476</v>
      </c>
      <c r="L1642" s="31">
        <f>IF(AND(B1642=L$1),LOOKUP(9.99999999999999E+307,$L$2:L1641)+1,"")</f>
        <v>1476</v>
      </c>
      <c r="M1642" s="31">
        <f>IF(AND(B1642=M$1),LOOKUP(9.99999999999999E+307,$M$2:M1641)+1,"")</f>
        <v>1476</v>
      </c>
      <c r="N1642" s="31" t="e">
        <f>IF(AND(B1642=N$1),LOOKUP(9.99999999999999E+307,$N$2:N1641)+1,"")</f>
        <v>#REF!</v>
      </c>
      <c r="O1642" s="31" t="e">
        <f>IF(AND($B1642=O$1),LOOKUP(9.99999999999999E+307,$O$2:O1641)+1,"")</f>
        <v>#REF!</v>
      </c>
      <c r="P1642" s="31" t="e">
        <f>IF(AND($B1642=P$1),LOOKUP(9.99999999999999E+307,$P$2:P1641)+1,"")</f>
        <v>#REF!</v>
      </c>
      <c r="Q1642" s="31" t="e">
        <f>IF(AND($B1642=Q$1),LOOKUP(9.99999999999999E+307,$Q$2:Q1641)+1,"")</f>
        <v>#REF!</v>
      </c>
      <c r="R1642" s="31">
        <f>IF(AND($B1642=R$1),LOOKUP(9.99999999999999E+307,$R$2:R1641)+1,"")</f>
        <v>1476</v>
      </c>
      <c r="S1642" s="31">
        <f>IF(AND($B1642=S$1),LOOKUP(9.99999999999999E+307,$S$2:S1641)+1,"")</f>
        <v>1476</v>
      </c>
      <c r="T1642" s="265"/>
      <c r="U1642" s="265"/>
      <c r="V1642" s="265"/>
      <c r="AA1642" s="254" t="str">
        <f t="shared" si="181"/>
        <v/>
      </c>
      <c r="AB1642" s="254" t="str">
        <f t="shared" si="182"/>
        <v/>
      </c>
      <c r="AC1642" s="255">
        <f t="shared" si="179"/>
        <v>0</v>
      </c>
      <c r="AD1642" s="255">
        <f t="shared" si="180"/>
        <v>3836</v>
      </c>
      <c r="AE1642" s="256" t="str">
        <f t="shared" si="183"/>
        <v/>
      </c>
      <c r="AF1642" s="252" t="str">
        <f t="shared" si="178"/>
        <v>-</v>
      </c>
    </row>
    <row r="1643" spans="1:32" ht="20.149999999999999" customHeight="1" x14ac:dyDescent="0.75">
      <c r="A1643" s="31">
        <v>1641</v>
      </c>
      <c r="B1643" s="237"/>
      <c r="C1643" s="257"/>
      <c r="D1643" s="257"/>
      <c r="E1643" s="262"/>
      <c r="F1643" s="262"/>
      <c r="G1643" s="253" t="str">
        <f t="shared" si="184"/>
        <v/>
      </c>
      <c r="H1643" s="31" t="str">
        <f>IF(AND(B1643=H$1),LOOKUP(9.99999999999999E+307,$H$2:H1642)+1,"")</f>
        <v/>
      </c>
      <c r="I1643" s="31" t="str">
        <f>IF(AND(B1643=I$1),LOOKUP(9.99999999999999E+307,$I$2:I1642)+1,"")</f>
        <v/>
      </c>
      <c r="J1643" s="31">
        <f>IF(AND(B1643=J$1),LOOKUP(9.99999999999999E+307,$J$2:J1642)+1,"")</f>
        <v>1477</v>
      </c>
      <c r="K1643" s="31">
        <f>IF(AND(B1643=K$1),LOOKUP(9.99999999999999E+307,$K$2:K1642)+1,"")</f>
        <v>1477</v>
      </c>
      <c r="L1643" s="31">
        <f>IF(AND(B1643=L$1),LOOKUP(9.99999999999999E+307,$L$2:L1642)+1,"")</f>
        <v>1477</v>
      </c>
      <c r="M1643" s="31">
        <f>IF(AND(B1643=M$1),LOOKUP(9.99999999999999E+307,$M$2:M1642)+1,"")</f>
        <v>1477</v>
      </c>
      <c r="N1643" s="31" t="e">
        <f>IF(AND(B1643=N$1),LOOKUP(9.99999999999999E+307,$N$2:N1642)+1,"")</f>
        <v>#REF!</v>
      </c>
      <c r="O1643" s="31" t="e">
        <f>IF(AND($B1643=O$1),LOOKUP(9.99999999999999E+307,$O$2:O1642)+1,"")</f>
        <v>#REF!</v>
      </c>
      <c r="P1643" s="31" t="e">
        <f>IF(AND($B1643=P$1),LOOKUP(9.99999999999999E+307,$P$2:P1642)+1,"")</f>
        <v>#REF!</v>
      </c>
      <c r="Q1643" s="31" t="e">
        <f>IF(AND($B1643=Q$1),LOOKUP(9.99999999999999E+307,$Q$2:Q1642)+1,"")</f>
        <v>#REF!</v>
      </c>
      <c r="R1643" s="31">
        <f>IF(AND($B1643=R$1),LOOKUP(9.99999999999999E+307,$R$2:R1642)+1,"")</f>
        <v>1477</v>
      </c>
      <c r="S1643" s="31">
        <f>IF(AND($B1643=S$1),LOOKUP(9.99999999999999E+307,$S$2:S1642)+1,"")</f>
        <v>1477</v>
      </c>
      <c r="T1643" s="265"/>
      <c r="U1643" s="265"/>
      <c r="V1643" s="265"/>
      <c r="AA1643" s="254" t="str">
        <f t="shared" si="181"/>
        <v/>
      </c>
      <c r="AB1643" s="254" t="str">
        <f t="shared" si="182"/>
        <v/>
      </c>
      <c r="AC1643" s="255">
        <f t="shared" si="179"/>
        <v>0</v>
      </c>
      <c r="AD1643" s="255">
        <f t="shared" si="180"/>
        <v>3836</v>
      </c>
      <c r="AE1643" s="256" t="str">
        <f t="shared" si="183"/>
        <v/>
      </c>
      <c r="AF1643" s="252" t="str">
        <f t="shared" si="178"/>
        <v>-</v>
      </c>
    </row>
    <row r="1644" spans="1:32" ht="20.149999999999999" customHeight="1" x14ac:dyDescent="0.75">
      <c r="A1644" s="31">
        <v>1642</v>
      </c>
      <c r="B1644" s="237"/>
      <c r="C1644" s="257"/>
      <c r="D1644" s="257"/>
      <c r="E1644" s="262"/>
      <c r="F1644" s="262"/>
      <c r="G1644" s="253" t="str">
        <f t="shared" si="184"/>
        <v/>
      </c>
      <c r="H1644" s="31" t="str">
        <f>IF(AND(B1644=H$1),LOOKUP(9.99999999999999E+307,$H$2:H1643)+1,"")</f>
        <v/>
      </c>
      <c r="I1644" s="31" t="str">
        <f>IF(AND(B1644=I$1),LOOKUP(9.99999999999999E+307,$I$2:I1643)+1,"")</f>
        <v/>
      </c>
      <c r="J1644" s="31">
        <f>IF(AND(B1644=J$1),LOOKUP(9.99999999999999E+307,$J$2:J1643)+1,"")</f>
        <v>1478</v>
      </c>
      <c r="K1644" s="31">
        <f>IF(AND(B1644=K$1),LOOKUP(9.99999999999999E+307,$K$2:K1643)+1,"")</f>
        <v>1478</v>
      </c>
      <c r="L1644" s="31">
        <f>IF(AND(B1644=L$1),LOOKUP(9.99999999999999E+307,$L$2:L1643)+1,"")</f>
        <v>1478</v>
      </c>
      <c r="M1644" s="31">
        <f>IF(AND(B1644=M$1),LOOKUP(9.99999999999999E+307,$M$2:M1643)+1,"")</f>
        <v>1478</v>
      </c>
      <c r="N1644" s="31" t="e">
        <f>IF(AND(B1644=N$1),LOOKUP(9.99999999999999E+307,$N$2:N1643)+1,"")</f>
        <v>#REF!</v>
      </c>
      <c r="O1644" s="31" t="e">
        <f>IF(AND($B1644=O$1),LOOKUP(9.99999999999999E+307,$O$2:O1643)+1,"")</f>
        <v>#REF!</v>
      </c>
      <c r="P1644" s="31" t="e">
        <f>IF(AND($B1644=P$1),LOOKUP(9.99999999999999E+307,$P$2:P1643)+1,"")</f>
        <v>#REF!</v>
      </c>
      <c r="Q1644" s="31" t="e">
        <f>IF(AND($B1644=Q$1),LOOKUP(9.99999999999999E+307,$Q$2:Q1643)+1,"")</f>
        <v>#REF!</v>
      </c>
      <c r="R1644" s="31">
        <f>IF(AND($B1644=R$1),LOOKUP(9.99999999999999E+307,$R$2:R1643)+1,"")</f>
        <v>1478</v>
      </c>
      <c r="S1644" s="31">
        <f>IF(AND($B1644=S$1),LOOKUP(9.99999999999999E+307,$S$2:S1643)+1,"")</f>
        <v>1478</v>
      </c>
      <c r="T1644" s="265"/>
      <c r="U1644" s="265"/>
      <c r="V1644" s="265"/>
      <c r="AA1644" s="254" t="str">
        <f t="shared" si="181"/>
        <v/>
      </c>
      <c r="AB1644" s="254" t="str">
        <f t="shared" si="182"/>
        <v/>
      </c>
      <c r="AC1644" s="255">
        <f t="shared" si="179"/>
        <v>0</v>
      </c>
      <c r="AD1644" s="255">
        <f t="shared" si="180"/>
        <v>3836</v>
      </c>
      <c r="AE1644" s="256" t="str">
        <f t="shared" si="183"/>
        <v/>
      </c>
      <c r="AF1644" s="252" t="str">
        <f t="shared" si="178"/>
        <v>-</v>
      </c>
    </row>
    <row r="1645" spans="1:32" ht="20.149999999999999" customHeight="1" x14ac:dyDescent="0.75">
      <c r="A1645" s="31">
        <v>1643</v>
      </c>
      <c r="B1645" s="237"/>
      <c r="C1645" s="257"/>
      <c r="D1645" s="257"/>
      <c r="E1645" s="262"/>
      <c r="F1645" s="262"/>
      <c r="G1645" s="253" t="str">
        <f t="shared" si="184"/>
        <v/>
      </c>
      <c r="H1645" s="31" t="str">
        <f>IF(AND(B1645=H$1),LOOKUP(9.99999999999999E+307,$H$2:H1644)+1,"")</f>
        <v/>
      </c>
      <c r="I1645" s="31" t="str">
        <f>IF(AND(B1645=I$1),LOOKUP(9.99999999999999E+307,$I$2:I1644)+1,"")</f>
        <v/>
      </c>
      <c r="J1645" s="31">
        <f>IF(AND(B1645=J$1),LOOKUP(9.99999999999999E+307,$J$2:J1644)+1,"")</f>
        <v>1479</v>
      </c>
      <c r="K1645" s="31">
        <f>IF(AND(B1645=K$1),LOOKUP(9.99999999999999E+307,$K$2:K1644)+1,"")</f>
        <v>1479</v>
      </c>
      <c r="L1645" s="31">
        <f>IF(AND(B1645=L$1),LOOKUP(9.99999999999999E+307,$L$2:L1644)+1,"")</f>
        <v>1479</v>
      </c>
      <c r="M1645" s="31">
        <f>IF(AND(B1645=M$1),LOOKUP(9.99999999999999E+307,$M$2:M1644)+1,"")</f>
        <v>1479</v>
      </c>
      <c r="N1645" s="31" t="e">
        <f>IF(AND(B1645=N$1),LOOKUP(9.99999999999999E+307,$N$2:N1644)+1,"")</f>
        <v>#REF!</v>
      </c>
      <c r="O1645" s="31" t="e">
        <f>IF(AND($B1645=O$1),LOOKUP(9.99999999999999E+307,$O$2:O1644)+1,"")</f>
        <v>#REF!</v>
      </c>
      <c r="P1645" s="31" t="e">
        <f>IF(AND($B1645=P$1),LOOKUP(9.99999999999999E+307,$P$2:P1644)+1,"")</f>
        <v>#REF!</v>
      </c>
      <c r="Q1645" s="31" t="e">
        <f>IF(AND($B1645=Q$1),LOOKUP(9.99999999999999E+307,$Q$2:Q1644)+1,"")</f>
        <v>#REF!</v>
      </c>
      <c r="R1645" s="31">
        <f>IF(AND($B1645=R$1),LOOKUP(9.99999999999999E+307,$R$2:R1644)+1,"")</f>
        <v>1479</v>
      </c>
      <c r="S1645" s="31">
        <f>IF(AND($B1645=S$1),LOOKUP(9.99999999999999E+307,$S$2:S1644)+1,"")</f>
        <v>1479</v>
      </c>
      <c r="T1645" s="265"/>
      <c r="U1645" s="265"/>
      <c r="V1645" s="265"/>
      <c r="AA1645" s="254" t="str">
        <f t="shared" si="181"/>
        <v/>
      </c>
      <c r="AB1645" s="254" t="str">
        <f t="shared" si="182"/>
        <v/>
      </c>
      <c r="AC1645" s="255">
        <f t="shared" si="179"/>
        <v>0</v>
      </c>
      <c r="AD1645" s="255">
        <f t="shared" si="180"/>
        <v>3836</v>
      </c>
      <c r="AE1645" s="256" t="str">
        <f t="shared" si="183"/>
        <v/>
      </c>
      <c r="AF1645" s="252" t="str">
        <f t="shared" si="178"/>
        <v>-</v>
      </c>
    </row>
    <row r="1646" spans="1:32" ht="20.149999999999999" customHeight="1" x14ac:dyDescent="0.75">
      <c r="A1646" s="31">
        <v>1644</v>
      </c>
      <c r="B1646" s="237"/>
      <c r="C1646" s="257"/>
      <c r="D1646" s="257"/>
      <c r="E1646" s="262"/>
      <c r="F1646" s="262"/>
      <c r="G1646" s="253" t="str">
        <f t="shared" si="184"/>
        <v/>
      </c>
      <c r="H1646" s="31" t="str">
        <f>IF(AND(B1646=H$1),LOOKUP(9.99999999999999E+307,$H$2:H1645)+1,"")</f>
        <v/>
      </c>
      <c r="I1646" s="31" t="str">
        <f>IF(AND(B1646=I$1),LOOKUP(9.99999999999999E+307,$I$2:I1645)+1,"")</f>
        <v/>
      </c>
      <c r="J1646" s="31">
        <f>IF(AND(B1646=J$1),LOOKUP(9.99999999999999E+307,$J$2:J1645)+1,"")</f>
        <v>1480</v>
      </c>
      <c r="K1646" s="31">
        <f>IF(AND(B1646=K$1),LOOKUP(9.99999999999999E+307,$K$2:K1645)+1,"")</f>
        <v>1480</v>
      </c>
      <c r="L1646" s="31">
        <f>IF(AND(B1646=L$1),LOOKUP(9.99999999999999E+307,$L$2:L1645)+1,"")</f>
        <v>1480</v>
      </c>
      <c r="M1646" s="31">
        <f>IF(AND(B1646=M$1),LOOKUP(9.99999999999999E+307,$M$2:M1645)+1,"")</f>
        <v>1480</v>
      </c>
      <c r="N1646" s="31" t="e">
        <f>IF(AND(B1646=N$1),LOOKUP(9.99999999999999E+307,$N$2:N1645)+1,"")</f>
        <v>#REF!</v>
      </c>
      <c r="O1646" s="31" t="e">
        <f>IF(AND($B1646=O$1),LOOKUP(9.99999999999999E+307,$O$2:O1645)+1,"")</f>
        <v>#REF!</v>
      </c>
      <c r="P1646" s="31" t="e">
        <f>IF(AND($B1646=P$1),LOOKUP(9.99999999999999E+307,$P$2:P1645)+1,"")</f>
        <v>#REF!</v>
      </c>
      <c r="Q1646" s="31" t="e">
        <f>IF(AND($B1646=Q$1),LOOKUP(9.99999999999999E+307,$Q$2:Q1645)+1,"")</f>
        <v>#REF!</v>
      </c>
      <c r="R1646" s="31">
        <f>IF(AND($B1646=R$1),LOOKUP(9.99999999999999E+307,$R$2:R1645)+1,"")</f>
        <v>1480</v>
      </c>
      <c r="S1646" s="31">
        <f>IF(AND($B1646=S$1),LOOKUP(9.99999999999999E+307,$S$2:S1645)+1,"")</f>
        <v>1480</v>
      </c>
      <c r="T1646" s="265"/>
      <c r="U1646" s="265"/>
      <c r="V1646" s="265"/>
      <c r="AA1646" s="254" t="str">
        <f t="shared" si="181"/>
        <v/>
      </c>
      <c r="AB1646" s="254" t="str">
        <f t="shared" si="182"/>
        <v/>
      </c>
      <c r="AC1646" s="255">
        <f t="shared" si="179"/>
        <v>0</v>
      </c>
      <c r="AD1646" s="255">
        <f t="shared" si="180"/>
        <v>3836</v>
      </c>
      <c r="AE1646" s="256" t="str">
        <f t="shared" si="183"/>
        <v/>
      </c>
      <c r="AF1646" s="252" t="str">
        <f t="shared" si="178"/>
        <v>-</v>
      </c>
    </row>
    <row r="1647" spans="1:32" ht="20.149999999999999" customHeight="1" x14ac:dyDescent="0.75">
      <c r="A1647" s="31">
        <v>1645</v>
      </c>
      <c r="B1647" s="237"/>
      <c r="C1647" s="257"/>
      <c r="D1647" s="257"/>
      <c r="E1647" s="262"/>
      <c r="F1647" s="262"/>
      <c r="G1647" s="253" t="str">
        <f t="shared" si="184"/>
        <v/>
      </c>
      <c r="H1647" s="31" t="str">
        <f>IF(AND(B1647=H$1),LOOKUP(9.99999999999999E+307,$H$2:H1646)+1,"")</f>
        <v/>
      </c>
      <c r="I1647" s="31" t="str">
        <f>IF(AND(B1647=I$1),LOOKUP(9.99999999999999E+307,$I$2:I1646)+1,"")</f>
        <v/>
      </c>
      <c r="J1647" s="31">
        <f>IF(AND(B1647=J$1),LOOKUP(9.99999999999999E+307,$J$2:J1646)+1,"")</f>
        <v>1481</v>
      </c>
      <c r="K1647" s="31">
        <f>IF(AND(B1647=K$1),LOOKUP(9.99999999999999E+307,$K$2:K1646)+1,"")</f>
        <v>1481</v>
      </c>
      <c r="L1647" s="31">
        <f>IF(AND(B1647=L$1),LOOKUP(9.99999999999999E+307,$L$2:L1646)+1,"")</f>
        <v>1481</v>
      </c>
      <c r="M1647" s="31">
        <f>IF(AND(B1647=M$1),LOOKUP(9.99999999999999E+307,$M$2:M1646)+1,"")</f>
        <v>1481</v>
      </c>
      <c r="N1647" s="31" t="e">
        <f>IF(AND(B1647=N$1),LOOKUP(9.99999999999999E+307,$N$2:N1646)+1,"")</f>
        <v>#REF!</v>
      </c>
      <c r="O1647" s="31" t="e">
        <f>IF(AND($B1647=O$1),LOOKUP(9.99999999999999E+307,$O$2:O1646)+1,"")</f>
        <v>#REF!</v>
      </c>
      <c r="P1647" s="31" t="e">
        <f>IF(AND($B1647=P$1),LOOKUP(9.99999999999999E+307,$P$2:P1646)+1,"")</f>
        <v>#REF!</v>
      </c>
      <c r="Q1647" s="31" t="e">
        <f>IF(AND($B1647=Q$1),LOOKUP(9.99999999999999E+307,$Q$2:Q1646)+1,"")</f>
        <v>#REF!</v>
      </c>
      <c r="R1647" s="31">
        <f>IF(AND($B1647=R$1),LOOKUP(9.99999999999999E+307,$R$2:R1646)+1,"")</f>
        <v>1481</v>
      </c>
      <c r="S1647" s="31">
        <f>IF(AND($B1647=S$1),LOOKUP(9.99999999999999E+307,$S$2:S1646)+1,"")</f>
        <v>1481</v>
      </c>
      <c r="T1647" s="265"/>
      <c r="U1647" s="265"/>
      <c r="V1647" s="265"/>
      <c r="AA1647" s="254" t="str">
        <f t="shared" si="181"/>
        <v/>
      </c>
      <c r="AB1647" s="254" t="str">
        <f t="shared" si="182"/>
        <v/>
      </c>
      <c r="AC1647" s="255">
        <f t="shared" si="179"/>
        <v>0</v>
      </c>
      <c r="AD1647" s="255">
        <f t="shared" si="180"/>
        <v>3836</v>
      </c>
      <c r="AE1647" s="256" t="str">
        <f t="shared" si="183"/>
        <v/>
      </c>
      <c r="AF1647" s="252" t="str">
        <f t="shared" ref="AF1647:AF1710" si="185">CONCATENATE(B1647,"-",AE1647)</f>
        <v>-</v>
      </c>
    </row>
    <row r="1648" spans="1:32" ht="20.149999999999999" customHeight="1" x14ac:dyDescent="0.75">
      <c r="A1648" s="31">
        <v>1646</v>
      </c>
      <c r="B1648" s="237"/>
      <c r="C1648" s="257"/>
      <c r="D1648" s="257"/>
      <c r="E1648" s="262"/>
      <c r="F1648" s="262"/>
      <c r="G1648" s="253" t="str">
        <f t="shared" si="184"/>
        <v/>
      </c>
      <c r="H1648" s="31" t="str">
        <f>IF(AND(B1648=H$1),LOOKUP(9.99999999999999E+307,$H$2:H1647)+1,"")</f>
        <v/>
      </c>
      <c r="I1648" s="31" t="str">
        <f>IF(AND(B1648=I$1),LOOKUP(9.99999999999999E+307,$I$2:I1647)+1,"")</f>
        <v/>
      </c>
      <c r="J1648" s="31">
        <f>IF(AND(B1648=J$1),LOOKUP(9.99999999999999E+307,$J$2:J1647)+1,"")</f>
        <v>1482</v>
      </c>
      <c r="K1648" s="31">
        <f>IF(AND(B1648=K$1),LOOKUP(9.99999999999999E+307,$K$2:K1647)+1,"")</f>
        <v>1482</v>
      </c>
      <c r="L1648" s="31">
        <f>IF(AND(B1648=L$1),LOOKUP(9.99999999999999E+307,$L$2:L1647)+1,"")</f>
        <v>1482</v>
      </c>
      <c r="M1648" s="31">
        <f>IF(AND(B1648=M$1),LOOKUP(9.99999999999999E+307,$M$2:M1647)+1,"")</f>
        <v>1482</v>
      </c>
      <c r="N1648" s="31" t="e">
        <f>IF(AND(B1648=N$1),LOOKUP(9.99999999999999E+307,$N$2:N1647)+1,"")</f>
        <v>#REF!</v>
      </c>
      <c r="O1648" s="31" t="e">
        <f>IF(AND($B1648=O$1),LOOKUP(9.99999999999999E+307,$O$2:O1647)+1,"")</f>
        <v>#REF!</v>
      </c>
      <c r="P1648" s="31" t="e">
        <f>IF(AND($B1648=P$1),LOOKUP(9.99999999999999E+307,$P$2:P1647)+1,"")</f>
        <v>#REF!</v>
      </c>
      <c r="Q1648" s="31" t="e">
        <f>IF(AND($B1648=Q$1),LOOKUP(9.99999999999999E+307,$Q$2:Q1647)+1,"")</f>
        <v>#REF!</v>
      </c>
      <c r="R1648" s="31">
        <f>IF(AND($B1648=R$1),LOOKUP(9.99999999999999E+307,$R$2:R1647)+1,"")</f>
        <v>1482</v>
      </c>
      <c r="S1648" s="31">
        <f>IF(AND($B1648=S$1),LOOKUP(9.99999999999999E+307,$S$2:S1647)+1,"")</f>
        <v>1482</v>
      </c>
      <c r="T1648" s="265"/>
      <c r="U1648" s="265"/>
      <c r="V1648" s="265"/>
      <c r="AA1648" s="254" t="str">
        <f t="shared" si="181"/>
        <v/>
      </c>
      <c r="AB1648" s="254" t="str">
        <f t="shared" si="182"/>
        <v/>
      </c>
      <c r="AC1648" s="255">
        <f t="shared" si="179"/>
        <v>0</v>
      </c>
      <c r="AD1648" s="255">
        <f t="shared" si="180"/>
        <v>3836</v>
      </c>
      <c r="AE1648" s="256" t="str">
        <f t="shared" si="183"/>
        <v/>
      </c>
      <c r="AF1648" s="252" t="str">
        <f t="shared" si="185"/>
        <v>-</v>
      </c>
    </row>
    <row r="1649" spans="1:32" ht="20.149999999999999" customHeight="1" x14ac:dyDescent="0.75">
      <c r="A1649" s="31">
        <v>1647</v>
      </c>
      <c r="B1649" s="237"/>
      <c r="C1649" s="257"/>
      <c r="D1649" s="257"/>
      <c r="E1649" s="262"/>
      <c r="F1649" s="262"/>
      <c r="G1649" s="253" t="str">
        <f t="shared" si="184"/>
        <v/>
      </c>
      <c r="H1649" s="31" t="str">
        <f>IF(AND(B1649=H$1),LOOKUP(9.99999999999999E+307,$H$2:H1648)+1,"")</f>
        <v/>
      </c>
      <c r="I1649" s="31" t="str">
        <f>IF(AND(B1649=I$1),LOOKUP(9.99999999999999E+307,$I$2:I1648)+1,"")</f>
        <v/>
      </c>
      <c r="J1649" s="31">
        <f>IF(AND(B1649=J$1),LOOKUP(9.99999999999999E+307,$J$2:J1648)+1,"")</f>
        <v>1483</v>
      </c>
      <c r="K1649" s="31">
        <f>IF(AND(B1649=K$1),LOOKUP(9.99999999999999E+307,$K$2:K1648)+1,"")</f>
        <v>1483</v>
      </c>
      <c r="L1649" s="31">
        <f>IF(AND(B1649=L$1),LOOKUP(9.99999999999999E+307,$L$2:L1648)+1,"")</f>
        <v>1483</v>
      </c>
      <c r="M1649" s="31">
        <f>IF(AND(B1649=M$1),LOOKUP(9.99999999999999E+307,$M$2:M1648)+1,"")</f>
        <v>1483</v>
      </c>
      <c r="N1649" s="31" t="e">
        <f>IF(AND(B1649=N$1),LOOKUP(9.99999999999999E+307,$N$2:N1648)+1,"")</f>
        <v>#REF!</v>
      </c>
      <c r="O1649" s="31" t="e">
        <f>IF(AND($B1649=O$1),LOOKUP(9.99999999999999E+307,$O$2:O1648)+1,"")</f>
        <v>#REF!</v>
      </c>
      <c r="P1649" s="31" t="e">
        <f>IF(AND($B1649=P$1),LOOKUP(9.99999999999999E+307,$P$2:P1648)+1,"")</f>
        <v>#REF!</v>
      </c>
      <c r="Q1649" s="31" t="e">
        <f>IF(AND($B1649=Q$1),LOOKUP(9.99999999999999E+307,$Q$2:Q1648)+1,"")</f>
        <v>#REF!</v>
      </c>
      <c r="R1649" s="31">
        <f>IF(AND($B1649=R$1),LOOKUP(9.99999999999999E+307,$R$2:R1648)+1,"")</f>
        <v>1483</v>
      </c>
      <c r="S1649" s="31">
        <f>IF(AND($B1649=S$1),LOOKUP(9.99999999999999E+307,$S$2:S1648)+1,"")</f>
        <v>1483</v>
      </c>
      <c r="T1649" s="265"/>
      <c r="U1649" s="265"/>
      <c r="V1649" s="265"/>
      <c r="AA1649" s="254" t="str">
        <f t="shared" si="181"/>
        <v/>
      </c>
      <c r="AB1649" s="254" t="str">
        <f t="shared" si="182"/>
        <v/>
      </c>
      <c r="AC1649" s="255">
        <f t="shared" si="179"/>
        <v>0</v>
      </c>
      <c r="AD1649" s="255">
        <f t="shared" si="180"/>
        <v>3836</v>
      </c>
      <c r="AE1649" s="256" t="str">
        <f t="shared" si="183"/>
        <v/>
      </c>
      <c r="AF1649" s="252" t="str">
        <f t="shared" si="185"/>
        <v>-</v>
      </c>
    </row>
    <row r="1650" spans="1:32" ht="20.149999999999999" customHeight="1" x14ac:dyDescent="0.75">
      <c r="A1650" s="31">
        <v>1648</v>
      </c>
      <c r="B1650" s="237"/>
      <c r="C1650" s="257"/>
      <c r="D1650" s="257"/>
      <c r="E1650" s="262"/>
      <c r="F1650" s="262"/>
      <c r="G1650" s="253" t="str">
        <f t="shared" si="184"/>
        <v/>
      </c>
      <c r="H1650" s="31" t="str">
        <f>IF(AND(B1650=H$1),LOOKUP(9.99999999999999E+307,$H$2:H1649)+1,"")</f>
        <v/>
      </c>
      <c r="I1650" s="31" t="str">
        <f>IF(AND(B1650=I$1),LOOKUP(9.99999999999999E+307,$I$2:I1649)+1,"")</f>
        <v/>
      </c>
      <c r="J1650" s="31">
        <f>IF(AND(B1650=J$1),LOOKUP(9.99999999999999E+307,$J$2:J1649)+1,"")</f>
        <v>1484</v>
      </c>
      <c r="K1650" s="31">
        <f>IF(AND(B1650=K$1),LOOKUP(9.99999999999999E+307,$K$2:K1649)+1,"")</f>
        <v>1484</v>
      </c>
      <c r="L1650" s="31">
        <f>IF(AND(B1650=L$1),LOOKUP(9.99999999999999E+307,$L$2:L1649)+1,"")</f>
        <v>1484</v>
      </c>
      <c r="M1650" s="31">
        <f>IF(AND(B1650=M$1),LOOKUP(9.99999999999999E+307,$M$2:M1649)+1,"")</f>
        <v>1484</v>
      </c>
      <c r="N1650" s="31" t="e">
        <f>IF(AND(B1650=N$1),LOOKUP(9.99999999999999E+307,$N$2:N1649)+1,"")</f>
        <v>#REF!</v>
      </c>
      <c r="O1650" s="31" t="e">
        <f>IF(AND($B1650=O$1),LOOKUP(9.99999999999999E+307,$O$2:O1649)+1,"")</f>
        <v>#REF!</v>
      </c>
      <c r="P1650" s="31" t="e">
        <f>IF(AND($B1650=P$1),LOOKUP(9.99999999999999E+307,$P$2:P1649)+1,"")</f>
        <v>#REF!</v>
      </c>
      <c r="Q1650" s="31" t="e">
        <f>IF(AND($B1650=Q$1),LOOKUP(9.99999999999999E+307,$Q$2:Q1649)+1,"")</f>
        <v>#REF!</v>
      </c>
      <c r="R1650" s="31">
        <f>IF(AND($B1650=R$1),LOOKUP(9.99999999999999E+307,$R$2:R1649)+1,"")</f>
        <v>1484</v>
      </c>
      <c r="S1650" s="31">
        <f>IF(AND($B1650=S$1),LOOKUP(9.99999999999999E+307,$S$2:S1649)+1,"")</f>
        <v>1484</v>
      </c>
      <c r="T1650" s="265"/>
      <c r="U1650" s="265"/>
      <c r="V1650" s="265"/>
      <c r="AA1650" s="254" t="str">
        <f t="shared" si="181"/>
        <v/>
      </c>
      <c r="AB1650" s="254" t="str">
        <f t="shared" si="182"/>
        <v/>
      </c>
      <c r="AC1650" s="255">
        <f t="shared" si="179"/>
        <v>0</v>
      </c>
      <c r="AD1650" s="255">
        <f t="shared" si="180"/>
        <v>3836</v>
      </c>
      <c r="AE1650" s="256" t="str">
        <f t="shared" si="183"/>
        <v/>
      </c>
      <c r="AF1650" s="252" t="str">
        <f t="shared" si="185"/>
        <v>-</v>
      </c>
    </row>
    <row r="1651" spans="1:32" ht="20.149999999999999" customHeight="1" x14ac:dyDescent="0.75">
      <c r="A1651" s="31">
        <v>1649</v>
      </c>
      <c r="B1651" s="237"/>
      <c r="C1651" s="257"/>
      <c r="D1651" s="257"/>
      <c r="E1651" s="262"/>
      <c r="F1651" s="262"/>
      <c r="G1651" s="253" t="str">
        <f t="shared" si="184"/>
        <v/>
      </c>
      <c r="H1651" s="31" t="str">
        <f>IF(AND(B1651=H$1),LOOKUP(9.99999999999999E+307,$H$2:H1650)+1,"")</f>
        <v/>
      </c>
      <c r="I1651" s="31" t="str">
        <f>IF(AND(B1651=I$1),LOOKUP(9.99999999999999E+307,$I$2:I1650)+1,"")</f>
        <v/>
      </c>
      <c r="J1651" s="31">
        <f>IF(AND(B1651=J$1),LOOKUP(9.99999999999999E+307,$J$2:J1650)+1,"")</f>
        <v>1485</v>
      </c>
      <c r="K1651" s="31">
        <f>IF(AND(B1651=K$1),LOOKUP(9.99999999999999E+307,$K$2:K1650)+1,"")</f>
        <v>1485</v>
      </c>
      <c r="L1651" s="31">
        <f>IF(AND(B1651=L$1),LOOKUP(9.99999999999999E+307,$L$2:L1650)+1,"")</f>
        <v>1485</v>
      </c>
      <c r="M1651" s="31">
        <f>IF(AND(B1651=M$1),LOOKUP(9.99999999999999E+307,$M$2:M1650)+1,"")</f>
        <v>1485</v>
      </c>
      <c r="N1651" s="31" t="e">
        <f>IF(AND(B1651=N$1),LOOKUP(9.99999999999999E+307,$N$2:N1650)+1,"")</f>
        <v>#REF!</v>
      </c>
      <c r="O1651" s="31" t="e">
        <f>IF(AND($B1651=O$1),LOOKUP(9.99999999999999E+307,$O$2:O1650)+1,"")</f>
        <v>#REF!</v>
      </c>
      <c r="P1651" s="31" t="e">
        <f>IF(AND($B1651=P$1),LOOKUP(9.99999999999999E+307,$P$2:P1650)+1,"")</f>
        <v>#REF!</v>
      </c>
      <c r="Q1651" s="31" t="e">
        <f>IF(AND($B1651=Q$1),LOOKUP(9.99999999999999E+307,$Q$2:Q1650)+1,"")</f>
        <v>#REF!</v>
      </c>
      <c r="R1651" s="31">
        <f>IF(AND($B1651=R$1),LOOKUP(9.99999999999999E+307,$R$2:R1650)+1,"")</f>
        <v>1485</v>
      </c>
      <c r="S1651" s="31">
        <f>IF(AND($B1651=S$1),LOOKUP(9.99999999999999E+307,$S$2:S1650)+1,"")</f>
        <v>1485</v>
      </c>
      <c r="T1651" s="265"/>
      <c r="U1651" s="265"/>
      <c r="V1651" s="265"/>
      <c r="AA1651" s="254" t="str">
        <f t="shared" si="181"/>
        <v/>
      </c>
      <c r="AB1651" s="254" t="str">
        <f t="shared" si="182"/>
        <v/>
      </c>
      <c r="AC1651" s="255">
        <f t="shared" si="179"/>
        <v>0</v>
      </c>
      <c r="AD1651" s="255">
        <f t="shared" si="180"/>
        <v>3836</v>
      </c>
      <c r="AE1651" s="256" t="str">
        <f t="shared" si="183"/>
        <v/>
      </c>
      <c r="AF1651" s="252" t="str">
        <f t="shared" si="185"/>
        <v>-</v>
      </c>
    </row>
    <row r="1652" spans="1:32" ht="20.149999999999999" customHeight="1" x14ac:dyDescent="0.75">
      <c r="A1652" s="31">
        <v>1650</v>
      </c>
      <c r="B1652" s="237"/>
      <c r="C1652" s="257"/>
      <c r="D1652" s="257"/>
      <c r="E1652" s="262"/>
      <c r="F1652" s="262"/>
      <c r="G1652" s="253" t="str">
        <f t="shared" si="184"/>
        <v/>
      </c>
      <c r="H1652" s="31" t="str">
        <f>IF(AND(B1652=H$1),LOOKUP(9.99999999999999E+307,$H$2:H1651)+1,"")</f>
        <v/>
      </c>
      <c r="I1652" s="31" t="str">
        <f>IF(AND(B1652=I$1),LOOKUP(9.99999999999999E+307,$I$2:I1651)+1,"")</f>
        <v/>
      </c>
      <c r="J1652" s="31">
        <f>IF(AND(B1652=J$1),LOOKUP(9.99999999999999E+307,$J$2:J1651)+1,"")</f>
        <v>1486</v>
      </c>
      <c r="K1652" s="31">
        <f>IF(AND(B1652=K$1),LOOKUP(9.99999999999999E+307,$K$2:K1651)+1,"")</f>
        <v>1486</v>
      </c>
      <c r="L1652" s="31">
        <f>IF(AND(B1652=L$1),LOOKUP(9.99999999999999E+307,$L$2:L1651)+1,"")</f>
        <v>1486</v>
      </c>
      <c r="M1652" s="31">
        <f>IF(AND(B1652=M$1),LOOKUP(9.99999999999999E+307,$M$2:M1651)+1,"")</f>
        <v>1486</v>
      </c>
      <c r="N1652" s="31" t="e">
        <f>IF(AND(B1652=N$1),LOOKUP(9.99999999999999E+307,$N$2:N1651)+1,"")</f>
        <v>#REF!</v>
      </c>
      <c r="O1652" s="31" t="e">
        <f>IF(AND($B1652=O$1),LOOKUP(9.99999999999999E+307,$O$2:O1651)+1,"")</f>
        <v>#REF!</v>
      </c>
      <c r="P1652" s="31" t="e">
        <f>IF(AND($B1652=P$1),LOOKUP(9.99999999999999E+307,$P$2:P1651)+1,"")</f>
        <v>#REF!</v>
      </c>
      <c r="Q1652" s="31" t="e">
        <f>IF(AND($B1652=Q$1),LOOKUP(9.99999999999999E+307,$Q$2:Q1651)+1,"")</f>
        <v>#REF!</v>
      </c>
      <c r="R1652" s="31">
        <f>IF(AND($B1652=R$1),LOOKUP(9.99999999999999E+307,$R$2:R1651)+1,"")</f>
        <v>1486</v>
      </c>
      <c r="S1652" s="31">
        <f>IF(AND($B1652=S$1),LOOKUP(9.99999999999999E+307,$S$2:S1651)+1,"")</f>
        <v>1486</v>
      </c>
      <c r="T1652" s="265"/>
      <c r="U1652" s="265"/>
      <c r="V1652" s="265"/>
      <c r="AA1652" s="254" t="str">
        <f t="shared" si="181"/>
        <v/>
      </c>
      <c r="AB1652" s="254" t="str">
        <f t="shared" si="182"/>
        <v/>
      </c>
      <c r="AC1652" s="255">
        <f t="shared" si="179"/>
        <v>0</v>
      </c>
      <c r="AD1652" s="255">
        <f t="shared" si="180"/>
        <v>3836</v>
      </c>
      <c r="AE1652" s="256" t="str">
        <f t="shared" si="183"/>
        <v/>
      </c>
      <c r="AF1652" s="252" t="str">
        <f t="shared" si="185"/>
        <v>-</v>
      </c>
    </row>
    <row r="1653" spans="1:32" ht="20.149999999999999" customHeight="1" x14ac:dyDescent="0.75">
      <c r="A1653" s="31">
        <v>1651</v>
      </c>
      <c r="B1653" s="237"/>
      <c r="C1653" s="257"/>
      <c r="D1653" s="257"/>
      <c r="E1653" s="262"/>
      <c r="F1653" s="262"/>
      <c r="G1653" s="253" t="str">
        <f t="shared" si="184"/>
        <v/>
      </c>
      <c r="H1653" s="31" t="str">
        <f>IF(AND(B1653=H$1),LOOKUP(9.99999999999999E+307,$H$2:H1652)+1,"")</f>
        <v/>
      </c>
      <c r="I1653" s="31" t="str">
        <f>IF(AND(B1653=I$1),LOOKUP(9.99999999999999E+307,$I$2:I1652)+1,"")</f>
        <v/>
      </c>
      <c r="J1653" s="31">
        <f>IF(AND(B1653=J$1),LOOKUP(9.99999999999999E+307,$J$2:J1652)+1,"")</f>
        <v>1487</v>
      </c>
      <c r="K1653" s="31">
        <f>IF(AND(B1653=K$1),LOOKUP(9.99999999999999E+307,$K$2:K1652)+1,"")</f>
        <v>1487</v>
      </c>
      <c r="L1653" s="31">
        <f>IF(AND(B1653=L$1),LOOKUP(9.99999999999999E+307,$L$2:L1652)+1,"")</f>
        <v>1487</v>
      </c>
      <c r="M1653" s="31">
        <f>IF(AND(B1653=M$1),LOOKUP(9.99999999999999E+307,$M$2:M1652)+1,"")</f>
        <v>1487</v>
      </c>
      <c r="N1653" s="31" t="e">
        <f>IF(AND(B1653=N$1),LOOKUP(9.99999999999999E+307,$N$2:N1652)+1,"")</f>
        <v>#REF!</v>
      </c>
      <c r="O1653" s="31" t="e">
        <f>IF(AND($B1653=O$1),LOOKUP(9.99999999999999E+307,$O$2:O1652)+1,"")</f>
        <v>#REF!</v>
      </c>
      <c r="P1653" s="31" t="e">
        <f>IF(AND($B1653=P$1),LOOKUP(9.99999999999999E+307,$P$2:P1652)+1,"")</f>
        <v>#REF!</v>
      </c>
      <c r="Q1653" s="31" t="e">
        <f>IF(AND($B1653=Q$1),LOOKUP(9.99999999999999E+307,$Q$2:Q1652)+1,"")</f>
        <v>#REF!</v>
      </c>
      <c r="R1653" s="31">
        <f>IF(AND($B1653=R$1),LOOKUP(9.99999999999999E+307,$R$2:R1652)+1,"")</f>
        <v>1487</v>
      </c>
      <c r="S1653" s="31">
        <f>IF(AND($B1653=S$1),LOOKUP(9.99999999999999E+307,$S$2:S1652)+1,"")</f>
        <v>1487</v>
      </c>
      <c r="T1653" s="265"/>
      <c r="U1653" s="265"/>
      <c r="V1653" s="265"/>
      <c r="AA1653" s="254" t="str">
        <f t="shared" si="181"/>
        <v/>
      </c>
      <c r="AB1653" s="254" t="str">
        <f t="shared" si="182"/>
        <v/>
      </c>
      <c r="AC1653" s="255">
        <f t="shared" si="179"/>
        <v>0</v>
      </c>
      <c r="AD1653" s="255">
        <f t="shared" si="180"/>
        <v>3836</v>
      </c>
      <c r="AE1653" s="256" t="str">
        <f t="shared" si="183"/>
        <v/>
      </c>
      <c r="AF1653" s="252" t="str">
        <f t="shared" si="185"/>
        <v>-</v>
      </c>
    </row>
    <row r="1654" spans="1:32" ht="20.149999999999999" customHeight="1" x14ac:dyDescent="0.75">
      <c r="A1654" s="31">
        <v>1652</v>
      </c>
      <c r="B1654" s="237"/>
      <c r="C1654" s="257"/>
      <c r="D1654" s="257"/>
      <c r="E1654" s="262"/>
      <c r="F1654" s="262"/>
      <c r="G1654" s="253" t="str">
        <f t="shared" si="184"/>
        <v/>
      </c>
      <c r="H1654" s="31" t="str">
        <f>IF(AND(B1654=H$1),LOOKUP(9.99999999999999E+307,$H$2:H1653)+1,"")</f>
        <v/>
      </c>
      <c r="I1654" s="31" t="str">
        <f>IF(AND(B1654=I$1),LOOKUP(9.99999999999999E+307,$I$2:I1653)+1,"")</f>
        <v/>
      </c>
      <c r="J1654" s="31">
        <f>IF(AND(B1654=J$1),LOOKUP(9.99999999999999E+307,$J$2:J1653)+1,"")</f>
        <v>1488</v>
      </c>
      <c r="K1654" s="31">
        <f>IF(AND(B1654=K$1),LOOKUP(9.99999999999999E+307,$K$2:K1653)+1,"")</f>
        <v>1488</v>
      </c>
      <c r="L1654" s="31">
        <f>IF(AND(B1654=L$1),LOOKUP(9.99999999999999E+307,$L$2:L1653)+1,"")</f>
        <v>1488</v>
      </c>
      <c r="M1654" s="31">
        <f>IF(AND(B1654=M$1),LOOKUP(9.99999999999999E+307,$M$2:M1653)+1,"")</f>
        <v>1488</v>
      </c>
      <c r="N1654" s="31" t="e">
        <f>IF(AND(B1654=N$1),LOOKUP(9.99999999999999E+307,$N$2:N1653)+1,"")</f>
        <v>#REF!</v>
      </c>
      <c r="O1654" s="31" t="e">
        <f>IF(AND($B1654=O$1),LOOKUP(9.99999999999999E+307,$O$2:O1653)+1,"")</f>
        <v>#REF!</v>
      </c>
      <c r="P1654" s="31" t="e">
        <f>IF(AND($B1654=P$1),LOOKUP(9.99999999999999E+307,$P$2:P1653)+1,"")</f>
        <v>#REF!</v>
      </c>
      <c r="Q1654" s="31" t="e">
        <f>IF(AND($B1654=Q$1),LOOKUP(9.99999999999999E+307,$Q$2:Q1653)+1,"")</f>
        <v>#REF!</v>
      </c>
      <c r="R1654" s="31">
        <f>IF(AND($B1654=R$1),LOOKUP(9.99999999999999E+307,$R$2:R1653)+1,"")</f>
        <v>1488</v>
      </c>
      <c r="S1654" s="31">
        <f>IF(AND($B1654=S$1),LOOKUP(9.99999999999999E+307,$S$2:S1653)+1,"")</f>
        <v>1488</v>
      </c>
      <c r="T1654" s="265"/>
      <c r="U1654" s="265"/>
      <c r="V1654" s="265"/>
      <c r="AA1654" s="254" t="str">
        <f t="shared" si="181"/>
        <v/>
      </c>
      <c r="AB1654" s="254" t="str">
        <f t="shared" si="182"/>
        <v/>
      </c>
      <c r="AC1654" s="255">
        <f t="shared" si="179"/>
        <v>0</v>
      </c>
      <c r="AD1654" s="255">
        <f t="shared" si="180"/>
        <v>3836</v>
      </c>
      <c r="AE1654" s="256" t="str">
        <f t="shared" si="183"/>
        <v/>
      </c>
      <c r="AF1654" s="252" t="str">
        <f t="shared" si="185"/>
        <v>-</v>
      </c>
    </row>
    <row r="1655" spans="1:32" ht="20.149999999999999" customHeight="1" x14ac:dyDescent="0.75">
      <c r="A1655" s="31">
        <v>1653</v>
      </c>
      <c r="B1655" s="237"/>
      <c r="C1655" s="257"/>
      <c r="D1655" s="257"/>
      <c r="E1655" s="262"/>
      <c r="F1655" s="262"/>
      <c r="G1655" s="253" t="str">
        <f t="shared" si="184"/>
        <v/>
      </c>
      <c r="H1655" s="31" t="str">
        <f>IF(AND(B1655=H$1),LOOKUP(9.99999999999999E+307,$H$2:H1654)+1,"")</f>
        <v/>
      </c>
      <c r="I1655" s="31" t="str">
        <f>IF(AND(B1655=I$1),LOOKUP(9.99999999999999E+307,$I$2:I1654)+1,"")</f>
        <v/>
      </c>
      <c r="J1655" s="31">
        <f>IF(AND(B1655=J$1),LOOKUP(9.99999999999999E+307,$J$2:J1654)+1,"")</f>
        <v>1489</v>
      </c>
      <c r="K1655" s="31">
        <f>IF(AND(B1655=K$1),LOOKUP(9.99999999999999E+307,$K$2:K1654)+1,"")</f>
        <v>1489</v>
      </c>
      <c r="L1655" s="31">
        <f>IF(AND(B1655=L$1),LOOKUP(9.99999999999999E+307,$L$2:L1654)+1,"")</f>
        <v>1489</v>
      </c>
      <c r="M1655" s="31">
        <f>IF(AND(B1655=M$1),LOOKUP(9.99999999999999E+307,$M$2:M1654)+1,"")</f>
        <v>1489</v>
      </c>
      <c r="N1655" s="31" t="e">
        <f>IF(AND(B1655=N$1),LOOKUP(9.99999999999999E+307,$N$2:N1654)+1,"")</f>
        <v>#REF!</v>
      </c>
      <c r="O1655" s="31" t="e">
        <f>IF(AND($B1655=O$1),LOOKUP(9.99999999999999E+307,$O$2:O1654)+1,"")</f>
        <v>#REF!</v>
      </c>
      <c r="P1655" s="31" t="e">
        <f>IF(AND($B1655=P$1),LOOKUP(9.99999999999999E+307,$P$2:P1654)+1,"")</f>
        <v>#REF!</v>
      </c>
      <c r="Q1655" s="31" t="e">
        <f>IF(AND($B1655=Q$1),LOOKUP(9.99999999999999E+307,$Q$2:Q1654)+1,"")</f>
        <v>#REF!</v>
      </c>
      <c r="R1655" s="31">
        <f>IF(AND($B1655=R$1),LOOKUP(9.99999999999999E+307,$R$2:R1654)+1,"")</f>
        <v>1489</v>
      </c>
      <c r="S1655" s="31">
        <f>IF(AND($B1655=S$1),LOOKUP(9.99999999999999E+307,$S$2:S1654)+1,"")</f>
        <v>1489</v>
      </c>
      <c r="T1655" s="265"/>
      <c r="U1655" s="265"/>
      <c r="V1655" s="265"/>
      <c r="AA1655" s="254" t="str">
        <f t="shared" si="181"/>
        <v/>
      </c>
      <c r="AB1655" s="254" t="str">
        <f t="shared" si="182"/>
        <v/>
      </c>
      <c r="AC1655" s="255">
        <f t="shared" si="179"/>
        <v>0</v>
      </c>
      <c r="AD1655" s="255">
        <f t="shared" si="180"/>
        <v>3836</v>
      </c>
      <c r="AE1655" s="256" t="str">
        <f t="shared" si="183"/>
        <v/>
      </c>
      <c r="AF1655" s="252" t="str">
        <f t="shared" si="185"/>
        <v>-</v>
      </c>
    </row>
    <row r="1656" spans="1:32" ht="20.149999999999999" customHeight="1" x14ac:dyDescent="0.75">
      <c r="A1656" s="31">
        <v>1654</v>
      </c>
      <c r="B1656" s="237"/>
      <c r="C1656" s="257"/>
      <c r="D1656" s="257"/>
      <c r="E1656" s="262"/>
      <c r="F1656" s="262"/>
      <c r="G1656" s="253" t="str">
        <f t="shared" si="184"/>
        <v/>
      </c>
      <c r="H1656" s="31" t="str">
        <f>IF(AND(B1656=H$1),LOOKUP(9.99999999999999E+307,$H$2:H1655)+1,"")</f>
        <v/>
      </c>
      <c r="I1656" s="31" t="str">
        <f>IF(AND(B1656=I$1),LOOKUP(9.99999999999999E+307,$I$2:I1655)+1,"")</f>
        <v/>
      </c>
      <c r="J1656" s="31">
        <f>IF(AND(B1656=J$1),LOOKUP(9.99999999999999E+307,$J$2:J1655)+1,"")</f>
        <v>1490</v>
      </c>
      <c r="K1656" s="31">
        <f>IF(AND(B1656=K$1),LOOKUP(9.99999999999999E+307,$K$2:K1655)+1,"")</f>
        <v>1490</v>
      </c>
      <c r="L1656" s="31">
        <f>IF(AND(B1656=L$1),LOOKUP(9.99999999999999E+307,$L$2:L1655)+1,"")</f>
        <v>1490</v>
      </c>
      <c r="M1656" s="31">
        <f>IF(AND(B1656=M$1),LOOKUP(9.99999999999999E+307,$M$2:M1655)+1,"")</f>
        <v>1490</v>
      </c>
      <c r="N1656" s="31" t="e">
        <f>IF(AND(B1656=N$1),LOOKUP(9.99999999999999E+307,$N$2:N1655)+1,"")</f>
        <v>#REF!</v>
      </c>
      <c r="O1656" s="31" t="e">
        <f>IF(AND($B1656=O$1),LOOKUP(9.99999999999999E+307,$O$2:O1655)+1,"")</f>
        <v>#REF!</v>
      </c>
      <c r="P1656" s="31" t="e">
        <f>IF(AND($B1656=P$1),LOOKUP(9.99999999999999E+307,$P$2:P1655)+1,"")</f>
        <v>#REF!</v>
      </c>
      <c r="Q1656" s="31" t="e">
        <f>IF(AND($B1656=Q$1),LOOKUP(9.99999999999999E+307,$Q$2:Q1655)+1,"")</f>
        <v>#REF!</v>
      </c>
      <c r="R1656" s="31">
        <f>IF(AND($B1656=R$1),LOOKUP(9.99999999999999E+307,$R$2:R1655)+1,"")</f>
        <v>1490</v>
      </c>
      <c r="S1656" s="31">
        <f>IF(AND($B1656=S$1),LOOKUP(9.99999999999999E+307,$S$2:S1655)+1,"")</f>
        <v>1490</v>
      </c>
      <c r="T1656" s="265"/>
      <c r="U1656" s="265"/>
      <c r="V1656" s="265"/>
      <c r="AA1656" s="254" t="str">
        <f t="shared" si="181"/>
        <v/>
      </c>
      <c r="AB1656" s="254" t="str">
        <f t="shared" si="182"/>
        <v/>
      </c>
      <c r="AC1656" s="255">
        <f t="shared" si="179"/>
        <v>0</v>
      </c>
      <c r="AD1656" s="255">
        <f t="shared" si="180"/>
        <v>3836</v>
      </c>
      <c r="AE1656" s="256" t="str">
        <f t="shared" si="183"/>
        <v/>
      </c>
      <c r="AF1656" s="252" t="str">
        <f t="shared" si="185"/>
        <v>-</v>
      </c>
    </row>
    <row r="1657" spans="1:32" ht="20.149999999999999" customHeight="1" x14ac:dyDescent="0.75">
      <c r="A1657" s="31">
        <v>1655</v>
      </c>
      <c r="B1657" s="237"/>
      <c r="C1657" s="257"/>
      <c r="D1657" s="257"/>
      <c r="E1657" s="262"/>
      <c r="F1657" s="262"/>
      <c r="G1657" s="253" t="str">
        <f t="shared" si="184"/>
        <v/>
      </c>
      <c r="H1657" s="31" t="str">
        <f>IF(AND(B1657=H$1),LOOKUP(9.99999999999999E+307,$H$2:H1656)+1,"")</f>
        <v/>
      </c>
      <c r="I1657" s="31" t="str">
        <f>IF(AND(B1657=I$1),LOOKUP(9.99999999999999E+307,$I$2:I1656)+1,"")</f>
        <v/>
      </c>
      <c r="J1657" s="31">
        <f>IF(AND(B1657=J$1),LOOKUP(9.99999999999999E+307,$J$2:J1656)+1,"")</f>
        <v>1491</v>
      </c>
      <c r="K1657" s="31">
        <f>IF(AND(B1657=K$1),LOOKUP(9.99999999999999E+307,$K$2:K1656)+1,"")</f>
        <v>1491</v>
      </c>
      <c r="L1657" s="31">
        <f>IF(AND(B1657=L$1),LOOKUP(9.99999999999999E+307,$L$2:L1656)+1,"")</f>
        <v>1491</v>
      </c>
      <c r="M1657" s="31">
        <f>IF(AND(B1657=M$1),LOOKUP(9.99999999999999E+307,$M$2:M1656)+1,"")</f>
        <v>1491</v>
      </c>
      <c r="N1657" s="31" t="e">
        <f>IF(AND(B1657=N$1),LOOKUP(9.99999999999999E+307,$N$2:N1656)+1,"")</f>
        <v>#REF!</v>
      </c>
      <c r="O1657" s="31" t="e">
        <f>IF(AND($B1657=O$1),LOOKUP(9.99999999999999E+307,$O$2:O1656)+1,"")</f>
        <v>#REF!</v>
      </c>
      <c r="P1657" s="31" t="e">
        <f>IF(AND($B1657=P$1),LOOKUP(9.99999999999999E+307,$P$2:P1656)+1,"")</f>
        <v>#REF!</v>
      </c>
      <c r="Q1657" s="31" t="e">
        <f>IF(AND($B1657=Q$1),LOOKUP(9.99999999999999E+307,$Q$2:Q1656)+1,"")</f>
        <v>#REF!</v>
      </c>
      <c r="R1657" s="31">
        <f>IF(AND($B1657=R$1),LOOKUP(9.99999999999999E+307,$R$2:R1656)+1,"")</f>
        <v>1491</v>
      </c>
      <c r="S1657" s="31">
        <f>IF(AND($B1657=S$1),LOOKUP(9.99999999999999E+307,$S$2:S1656)+1,"")</f>
        <v>1491</v>
      </c>
      <c r="T1657" s="265"/>
      <c r="U1657" s="265"/>
      <c r="V1657" s="265"/>
      <c r="AA1657" s="254" t="str">
        <f t="shared" si="181"/>
        <v/>
      </c>
      <c r="AB1657" s="254" t="str">
        <f t="shared" si="182"/>
        <v/>
      </c>
      <c r="AC1657" s="255">
        <f t="shared" si="179"/>
        <v>0</v>
      </c>
      <c r="AD1657" s="255">
        <f t="shared" si="180"/>
        <v>3836</v>
      </c>
      <c r="AE1657" s="256" t="str">
        <f t="shared" si="183"/>
        <v/>
      </c>
      <c r="AF1657" s="252" t="str">
        <f t="shared" si="185"/>
        <v>-</v>
      </c>
    </row>
    <row r="1658" spans="1:32" ht="20.149999999999999" customHeight="1" x14ac:dyDescent="0.75">
      <c r="A1658" s="31">
        <v>1656</v>
      </c>
      <c r="B1658" s="237"/>
      <c r="C1658" s="257"/>
      <c r="D1658" s="257"/>
      <c r="E1658" s="262"/>
      <c r="F1658" s="262"/>
      <c r="G1658" s="253" t="str">
        <f t="shared" si="184"/>
        <v/>
      </c>
      <c r="H1658" s="31" t="str">
        <f>IF(AND(B1658=H$1),LOOKUP(9.99999999999999E+307,$H$2:H1657)+1,"")</f>
        <v/>
      </c>
      <c r="I1658" s="31" t="str">
        <f>IF(AND(B1658=I$1),LOOKUP(9.99999999999999E+307,$I$2:I1657)+1,"")</f>
        <v/>
      </c>
      <c r="J1658" s="31">
        <f>IF(AND(B1658=J$1),LOOKUP(9.99999999999999E+307,$J$2:J1657)+1,"")</f>
        <v>1492</v>
      </c>
      <c r="K1658" s="31">
        <f>IF(AND(B1658=K$1),LOOKUP(9.99999999999999E+307,$K$2:K1657)+1,"")</f>
        <v>1492</v>
      </c>
      <c r="L1658" s="31">
        <f>IF(AND(B1658=L$1),LOOKUP(9.99999999999999E+307,$L$2:L1657)+1,"")</f>
        <v>1492</v>
      </c>
      <c r="M1658" s="31">
        <f>IF(AND(B1658=M$1),LOOKUP(9.99999999999999E+307,$M$2:M1657)+1,"")</f>
        <v>1492</v>
      </c>
      <c r="N1658" s="31" t="e">
        <f>IF(AND(B1658=N$1),LOOKUP(9.99999999999999E+307,$N$2:N1657)+1,"")</f>
        <v>#REF!</v>
      </c>
      <c r="O1658" s="31" t="e">
        <f>IF(AND($B1658=O$1),LOOKUP(9.99999999999999E+307,$O$2:O1657)+1,"")</f>
        <v>#REF!</v>
      </c>
      <c r="P1658" s="31" t="e">
        <f>IF(AND($B1658=P$1),LOOKUP(9.99999999999999E+307,$P$2:P1657)+1,"")</f>
        <v>#REF!</v>
      </c>
      <c r="Q1658" s="31" t="e">
        <f>IF(AND($B1658=Q$1),LOOKUP(9.99999999999999E+307,$Q$2:Q1657)+1,"")</f>
        <v>#REF!</v>
      </c>
      <c r="R1658" s="31">
        <f>IF(AND($B1658=R$1),LOOKUP(9.99999999999999E+307,$R$2:R1657)+1,"")</f>
        <v>1492</v>
      </c>
      <c r="S1658" s="31">
        <f>IF(AND($B1658=S$1),LOOKUP(9.99999999999999E+307,$S$2:S1657)+1,"")</f>
        <v>1492</v>
      </c>
      <c r="T1658" s="265"/>
      <c r="U1658" s="265"/>
      <c r="V1658" s="265"/>
      <c r="AA1658" s="254" t="str">
        <f t="shared" si="181"/>
        <v/>
      </c>
      <c r="AB1658" s="254" t="str">
        <f t="shared" si="182"/>
        <v/>
      </c>
      <c r="AC1658" s="255">
        <f t="shared" si="179"/>
        <v>0</v>
      </c>
      <c r="AD1658" s="255">
        <f t="shared" si="180"/>
        <v>3836</v>
      </c>
      <c r="AE1658" s="256" t="str">
        <f t="shared" si="183"/>
        <v/>
      </c>
      <c r="AF1658" s="252" t="str">
        <f t="shared" si="185"/>
        <v>-</v>
      </c>
    </row>
    <row r="1659" spans="1:32" ht="20.149999999999999" customHeight="1" x14ac:dyDescent="0.75">
      <c r="A1659" s="31">
        <v>1657</v>
      </c>
      <c r="B1659" s="237"/>
      <c r="C1659" s="257"/>
      <c r="D1659" s="257"/>
      <c r="E1659" s="262"/>
      <c r="F1659" s="262"/>
      <c r="G1659" s="253" t="str">
        <f t="shared" si="184"/>
        <v/>
      </c>
      <c r="H1659" s="31" t="str">
        <f>IF(AND(B1659=H$1),LOOKUP(9.99999999999999E+307,$H$2:H1658)+1,"")</f>
        <v/>
      </c>
      <c r="I1659" s="31" t="str">
        <f>IF(AND(B1659=I$1),LOOKUP(9.99999999999999E+307,$I$2:I1658)+1,"")</f>
        <v/>
      </c>
      <c r="J1659" s="31">
        <f>IF(AND(B1659=J$1),LOOKUP(9.99999999999999E+307,$J$2:J1658)+1,"")</f>
        <v>1493</v>
      </c>
      <c r="K1659" s="31">
        <f>IF(AND(B1659=K$1),LOOKUP(9.99999999999999E+307,$K$2:K1658)+1,"")</f>
        <v>1493</v>
      </c>
      <c r="L1659" s="31">
        <f>IF(AND(B1659=L$1),LOOKUP(9.99999999999999E+307,$L$2:L1658)+1,"")</f>
        <v>1493</v>
      </c>
      <c r="M1659" s="31">
        <f>IF(AND(B1659=M$1),LOOKUP(9.99999999999999E+307,$M$2:M1658)+1,"")</f>
        <v>1493</v>
      </c>
      <c r="N1659" s="31" t="e">
        <f>IF(AND(B1659=N$1),LOOKUP(9.99999999999999E+307,$N$2:N1658)+1,"")</f>
        <v>#REF!</v>
      </c>
      <c r="O1659" s="31" t="e">
        <f>IF(AND($B1659=O$1),LOOKUP(9.99999999999999E+307,$O$2:O1658)+1,"")</f>
        <v>#REF!</v>
      </c>
      <c r="P1659" s="31" t="e">
        <f>IF(AND($B1659=P$1),LOOKUP(9.99999999999999E+307,$P$2:P1658)+1,"")</f>
        <v>#REF!</v>
      </c>
      <c r="Q1659" s="31" t="e">
        <f>IF(AND($B1659=Q$1),LOOKUP(9.99999999999999E+307,$Q$2:Q1658)+1,"")</f>
        <v>#REF!</v>
      </c>
      <c r="R1659" s="31">
        <f>IF(AND($B1659=R$1),LOOKUP(9.99999999999999E+307,$R$2:R1658)+1,"")</f>
        <v>1493</v>
      </c>
      <c r="S1659" s="31">
        <f>IF(AND($B1659=S$1),LOOKUP(9.99999999999999E+307,$S$2:S1658)+1,"")</f>
        <v>1493</v>
      </c>
      <c r="T1659" s="265"/>
      <c r="U1659" s="265"/>
      <c r="V1659" s="265"/>
      <c r="AA1659" s="254" t="str">
        <f t="shared" si="181"/>
        <v/>
      </c>
      <c r="AB1659" s="254" t="str">
        <f t="shared" si="182"/>
        <v/>
      </c>
      <c r="AC1659" s="255">
        <f t="shared" si="179"/>
        <v>0</v>
      </c>
      <c r="AD1659" s="255">
        <f t="shared" si="180"/>
        <v>3836</v>
      </c>
      <c r="AE1659" s="256" t="str">
        <f t="shared" si="183"/>
        <v/>
      </c>
      <c r="AF1659" s="252" t="str">
        <f t="shared" si="185"/>
        <v>-</v>
      </c>
    </row>
    <row r="1660" spans="1:32" ht="20.149999999999999" customHeight="1" x14ac:dyDescent="0.75">
      <c r="A1660" s="31">
        <v>1658</v>
      </c>
      <c r="B1660" s="237"/>
      <c r="C1660" s="257"/>
      <c r="D1660" s="257"/>
      <c r="E1660" s="262"/>
      <c r="F1660" s="262"/>
      <c r="G1660" s="253" t="str">
        <f t="shared" si="184"/>
        <v/>
      </c>
      <c r="H1660" s="31" t="str">
        <f>IF(AND(B1660=H$1),LOOKUP(9.99999999999999E+307,$H$2:H1659)+1,"")</f>
        <v/>
      </c>
      <c r="I1660" s="31" t="str">
        <f>IF(AND(B1660=I$1),LOOKUP(9.99999999999999E+307,$I$2:I1659)+1,"")</f>
        <v/>
      </c>
      <c r="J1660" s="31">
        <f>IF(AND(B1660=J$1),LOOKUP(9.99999999999999E+307,$J$2:J1659)+1,"")</f>
        <v>1494</v>
      </c>
      <c r="K1660" s="31">
        <f>IF(AND(B1660=K$1),LOOKUP(9.99999999999999E+307,$K$2:K1659)+1,"")</f>
        <v>1494</v>
      </c>
      <c r="L1660" s="31">
        <f>IF(AND(B1660=L$1),LOOKUP(9.99999999999999E+307,$L$2:L1659)+1,"")</f>
        <v>1494</v>
      </c>
      <c r="M1660" s="31">
        <f>IF(AND(B1660=M$1),LOOKUP(9.99999999999999E+307,$M$2:M1659)+1,"")</f>
        <v>1494</v>
      </c>
      <c r="N1660" s="31" t="e">
        <f>IF(AND(B1660=N$1),LOOKUP(9.99999999999999E+307,$N$2:N1659)+1,"")</f>
        <v>#REF!</v>
      </c>
      <c r="O1660" s="31" t="e">
        <f>IF(AND($B1660=O$1),LOOKUP(9.99999999999999E+307,$O$2:O1659)+1,"")</f>
        <v>#REF!</v>
      </c>
      <c r="P1660" s="31" t="e">
        <f>IF(AND($B1660=P$1),LOOKUP(9.99999999999999E+307,$P$2:P1659)+1,"")</f>
        <v>#REF!</v>
      </c>
      <c r="Q1660" s="31" t="e">
        <f>IF(AND($B1660=Q$1),LOOKUP(9.99999999999999E+307,$Q$2:Q1659)+1,"")</f>
        <v>#REF!</v>
      </c>
      <c r="R1660" s="31">
        <f>IF(AND($B1660=R$1),LOOKUP(9.99999999999999E+307,$R$2:R1659)+1,"")</f>
        <v>1494</v>
      </c>
      <c r="S1660" s="31">
        <f>IF(AND($B1660=S$1),LOOKUP(9.99999999999999E+307,$S$2:S1659)+1,"")</f>
        <v>1494</v>
      </c>
      <c r="T1660" s="265"/>
      <c r="U1660" s="265"/>
      <c r="V1660" s="265"/>
      <c r="AA1660" s="254" t="str">
        <f t="shared" si="181"/>
        <v/>
      </c>
      <c r="AB1660" s="254" t="str">
        <f t="shared" si="182"/>
        <v/>
      </c>
      <c r="AC1660" s="255">
        <f t="shared" si="179"/>
        <v>0</v>
      </c>
      <c r="AD1660" s="255">
        <f t="shared" si="180"/>
        <v>3836</v>
      </c>
      <c r="AE1660" s="256" t="str">
        <f t="shared" si="183"/>
        <v/>
      </c>
      <c r="AF1660" s="252" t="str">
        <f t="shared" si="185"/>
        <v>-</v>
      </c>
    </row>
    <row r="1661" spans="1:32" ht="20.149999999999999" customHeight="1" x14ac:dyDescent="0.75">
      <c r="A1661" s="31">
        <v>1659</v>
      </c>
      <c r="B1661" s="237"/>
      <c r="C1661" s="257"/>
      <c r="D1661" s="257"/>
      <c r="E1661" s="262"/>
      <c r="F1661" s="262"/>
      <c r="G1661" s="253" t="str">
        <f t="shared" si="184"/>
        <v/>
      </c>
      <c r="H1661" s="31" t="str">
        <f>IF(AND(B1661=H$1),LOOKUP(9.99999999999999E+307,$H$2:H1660)+1,"")</f>
        <v/>
      </c>
      <c r="I1661" s="31" t="str">
        <f>IF(AND(B1661=I$1),LOOKUP(9.99999999999999E+307,$I$2:I1660)+1,"")</f>
        <v/>
      </c>
      <c r="J1661" s="31">
        <f>IF(AND(B1661=J$1),LOOKUP(9.99999999999999E+307,$J$2:J1660)+1,"")</f>
        <v>1495</v>
      </c>
      <c r="K1661" s="31">
        <f>IF(AND(B1661=K$1),LOOKUP(9.99999999999999E+307,$K$2:K1660)+1,"")</f>
        <v>1495</v>
      </c>
      <c r="L1661" s="31">
        <f>IF(AND(B1661=L$1),LOOKUP(9.99999999999999E+307,$L$2:L1660)+1,"")</f>
        <v>1495</v>
      </c>
      <c r="M1661" s="31">
        <f>IF(AND(B1661=M$1),LOOKUP(9.99999999999999E+307,$M$2:M1660)+1,"")</f>
        <v>1495</v>
      </c>
      <c r="N1661" s="31" t="e">
        <f>IF(AND(B1661=N$1),LOOKUP(9.99999999999999E+307,$N$2:N1660)+1,"")</f>
        <v>#REF!</v>
      </c>
      <c r="O1661" s="31" t="e">
        <f>IF(AND($B1661=O$1),LOOKUP(9.99999999999999E+307,$O$2:O1660)+1,"")</f>
        <v>#REF!</v>
      </c>
      <c r="P1661" s="31" t="e">
        <f>IF(AND($B1661=P$1),LOOKUP(9.99999999999999E+307,$P$2:P1660)+1,"")</f>
        <v>#REF!</v>
      </c>
      <c r="Q1661" s="31" t="e">
        <f>IF(AND($B1661=Q$1),LOOKUP(9.99999999999999E+307,$Q$2:Q1660)+1,"")</f>
        <v>#REF!</v>
      </c>
      <c r="R1661" s="31">
        <f>IF(AND($B1661=R$1),LOOKUP(9.99999999999999E+307,$R$2:R1660)+1,"")</f>
        <v>1495</v>
      </c>
      <c r="S1661" s="31">
        <f>IF(AND($B1661=S$1),LOOKUP(9.99999999999999E+307,$S$2:S1660)+1,"")</f>
        <v>1495</v>
      </c>
      <c r="T1661" s="265"/>
      <c r="U1661" s="265"/>
      <c r="V1661" s="265"/>
      <c r="AA1661" s="254" t="str">
        <f t="shared" si="181"/>
        <v/>
      </c>
      <c r="AB1661" s="254" t="str">
        <f t="shared" si="182"/>
        <v/>
      </c>
      <c r="AC1661" s="255">
        <f t="shared" si="179"/>
        <v>0</v>
      </c>
      <c r="AD1661" s="255">
        <f t="shared" si="180"/>
        <v>3836</v>
      </c>
      <c r="AE1661" s="256" t="str">
        <f t="shared" si="183"/>
        <v/>
      </c>
      <c r="AF1661" s="252" t="str">
        <f t="shared" si="185"/>
        <v>-</v>
      </c>
    </row>
    <row r="1662" spans="1:32" ht="20.149999999999999" customHeight="1" x14ac:dyDescent="0.75">
      <c r="A1662" s="31">
        <v>1660</v>
      </c>
      <c r="B1662" s="237"/>
      <c r="C1662" s="257"/>
      <c r="D1662" s="257"/>
      <c r="E1662" s="262"/>
      <c r="F1662" s="262"/>
      <c r="G1662" s="253" t="str">
        <f t="shared" si="184"/>
        <v/>
      </c>
      <c r="H1662" s="31" t="str">
        <f>IF(AND(B1662=H$1),LOOKUP(9.99999999999999E+307,$H$2:H1661)+1,"")</f>
        <v/>
      </c>
      <c r="I1662" s="31" t="str">
        <f>IF(AND(B1662=I$1),LOOKUP(9.99999999999999E+307,$I$2:I1661)+1,"")</f>
        <v/>
      </c>
      <c r="J1662" s="31">
        <f>IF(AND(B1662=J$1),LOOKUP(9.99999999999999E+307,$J$2:J1661)+1,"")</f>
        <v>1496</v>
      </c>
      <c r="K1662" s="31">
        <f>IF(AND(B1662=K$1),LOOKUP(9.99999999999999E+307,$K$2:K1661)+1,"")</f>
        <v>1496</v>
      </c>
      <c r="L1662" s="31">
        <f>IF(AND(B1662=L$1),LOOKUP(9.99999999999999E+307,$L$2:L1661)+1,"")</f>
        <v>1496</v>
      </c>
      <c r="M1662" s="31">
        <f>IF(AND(B1662=M$1),LOOKUP(9.99999999999999E+307,$M$2:M1661)+1,"")</f>
        <v>1496</v>
      </c>
      <c r="N1662" s="31" t="e">
        <f>IF(AND(B1662=N$1),LOOKUP(9.99999999999999E+307,$N$2:N1661)+1,"")</f>
        <v>#REF!</v>
      </c>
      <c r="O1662" s="31" t="e">
        <f>IF(AND($B1662=O$1),LOOKUP(9.99999999999999E+307,$O$2:O1661)+1,"")</f>
        <v>#REF!</v>
      </c>
      <c r="P1662" s="31" t="e">
        <f>IF(AND($B1662=P$1),LOOKUP(9.99999999999999E+307,$P$2:P1661)+1,"")</f>
        <v>#REF!</v>
      </c>
      <c r="Q1662" s="31" t="e">
        <f>IF(AND($B1662=Q$1),LOOKUP(9.99999999999999E+307,$Q$2:Q1661)+1,"")</f>
        <v>#REF!</v>
      </c>
      <c r="R1662" s="31">
        <f>IF(AND($B1662=R$1),LOOKUP(9.99999999999999E+307,$R$2:R1661)+1,"")</f>
        <v>1496</v>
      </c>
      <c r="S1662" s="31">
        <f>IF(AND($B1662=S$1),LOOKUP(9.99999999999999E+307,$S$2:S1661)+1,"")</f>
        <v>1496</v>
      </c>
      <c r="T1662" s="265"/>
      <c r="U1662" s="265"/>
      <c r="V1662" s="265"/>
      <c r="AA1662" s="254" t="str">
        <f t="shared" si="181"/>
        <v/>
      </c>
      <c r="AB1662" s="254" t="str">
        <f t="shared" si="182"/>
        <v/>
      </c>
      <c r="AC1662" s="255">
        <f t="shared" si="179"/>
        <v>0</v>
      </c>
      <c r="AD1662" s="255">
        <f t="shared" si="180"/>
        <v>3836</v>
      </c>
      <c r="AE1662" s="256" t="str">
        <f t="shared" si="183"/>
        <v/>
      </c>
      <c r="AF1662" s="252" t="str">
        <f t="shared" si="185"/>
        <v>-</v>
      </c>
    </row>
    <row r="1663" spans="1:32" ht="20.149999999999999" customHeight="1" x14ac:dyDescent="0.75">
      <c r="A1663" s="31">
        <v>1661</v>
      </c>
      <c r="B1663" s="237"/>
      <c r="C1663" s="257"/>
      <c r="D1663" s="257"/>
      <c r="E1663" s="262"/>
      <c r="F1663" s="262"/>
      <c r="G1663" s="253" t="str">
        <f t="shared" si="184"/>
        <v/>
      </c>
      <c r="H1663" s="31" t="str">
        <f>IF(AND(B1663=H$1),LOOKUP(9.99999999999999E+307,$H$2:H1662)+1,"")</f>
        <v/>
      </c>
      <c r="I1663" s="31" t="str">
        <f>IF(AND(B1663=I$1),LOOKUP(9.99999999999999E+307,$I$2:I1662)+1,"")</f>
        <v/>
      </c>
      <c r="J1663" s="31">
        <f>IF(AND(B1663=J$1),LOOKUP(9.99999999999999E+307,$J$2:J1662)+1,"")</f>
        <v>1497</v>
      </c>
      <c r="K1663" s="31">
        <f>IF(AND(B1663=K$1),LOOKUP(9.99999999999999E+307,$K$2:K1662)+1,"")</f>
        <v>1497</v>
      </c>
      <c r="L1663" s="31">
        <f>IF(AND(B1663=L$1),LOOKUP(9.99999999999999E+307,$L$2:L1662)+1,"")</f>
        <v>1497</v>
      </c>
      <c r="M1663" s="31">
        <f>IF(AND(B1663=M$1),LOOKUP(9.99999999999999E+307,$M$2:M1662)+1,"")</f>
        <v>1497</v>
      </c>
      <c r="N1663" s="31" t="e">
        <f>IF(AND(B1663=N$1),LOOKUP(9.99999999999999E+307,$N$2:N1662)+1,"")</f>
        <v>#REF!</v>
      </c>
      <c r="O1663" s="31" t="e">
        <f>IF(AND($B1663=O$1),LOOKUP(9.99999999999999E+307,$O$2:O1662)+1,"")</f>
        <v>#REF!</v>
      </c>
      <c r="P1663" s="31" t="e">
        <f>IF(AND($B1663=P$1),LOOKUP(9.99999999999999E+307,$P$2:P1662)+1,"")</f>
        <v>#REF!</v>
      </c>
      <c r="Q1663" s="31" t="e">
        <f>IF(AND($B1663=Q$1),LOOKUP(9.99999999999999E+307,$Q$2:Q1662)+1,"")</f>
        <v>#REF!</v>
      </c>
      <c r="R1663" s="31">
        <f>IF(AND($B1663=R$1),LOOKUP(9.99999999999999E+307,$R$2:R1662)+1,"")</f>
        <v>1497</v>
      </c>
      <c r="S1663" s="31">
        <f>IF(AND($B1663=S$1),LOOKUP(9.99999999999999E+307,$S$2:S1662)+1,"")</f>
        <v>1497</v>
      </c>
      <c r="T1663" s="265"/>
      <c r="U1663" s="265"/>
      <c r="V1663" s="265"/>
      <c r="AA1663" s="254" t="str">
        <f t="shared" si="181"/>
        <v/>
      </c>
      <c r="AB1663" s="254" t="str">
        <f t="shared" si="182"/>
        <v/>
      </c>
      <c r="AC1663" s="255">
        <f t="shared" si="179"/>
        <v>0</v>
      </c>
      <c r="AD1663" s="255">
        <f t="shared" si="180"/>
        <v>3836</v>
      </c>
      <c r="AE1663" s="256" t="str">
        <f t="shared" si="183"/>
        <v/>
      </c>
      <c r="AF1663" s="252" t="str">
        <f t="shared" si="185"/>
        <v>-</v>
      </c>
    </row>
    <row r="1664" spans="1:32" ht="20.149999999999999" customHeight="1" x14ac:dyDescent="0.75">
      <c r="A1664" s="31">
        <v>1662</v>
      </c>
      <c r="B1664" s="237"/>
      <c r="C1664" s="257"/>
      <c r="D1664" s="257"/>
      <c r="E1664" s="262"/>
      <c r="F1664" s="262"/>
      <c r="G1664" s="253" t="str">
        <f t="shared" si="184"/>
        <v/>
      </c>
      <c r="H1664" s="31" t="str">
        <f>IF(AND(B1664=H$1),LOOKUP(9.99999999999999E+307,$H$2:H1663)+1,"")</f>
        <v/>
      </c>
      <c r="I1664" s="31" t="str">
        <f>IF(AND(B1664=I$1),LOOKUP(9.99999999999999E+307,$I$2:I1663)+1,"")</f>
        <v/>
      </c>
      <c r="J1664" s="31">
        <f>IF(AND(B1664=J$1),LOOKUP(9.99999999999999E+307,$J$2:J1663)+1,"")</f>
        <v>1498</v>
      </c>
      <c r="K1664" s="31">
        <f>IF(AND(B1664=K$1),LOOKUP(9.99999999999999E+307,$K$2:K1663)+1,"")</f>
        <v>1498</v>
      </c>
      <c r="L1664" s="31">
        <f>IF(AND(B1664=L$1),LOOKUP(9.99999999999999E+307,$L$2:L1663)+1,"")</f>
        <v>1498</v>
      </c>
      <c r="M1664" s="31">
        <f>IF(AND(B1664=M$1),LOOKUP(9.99999999999999E+307,$M$2:M1663)+1,"")</f>
        <v>1498</v>
      </c>
      <c r="N1664" s="31" t="e">
        <f>IF(AND(B1664=N$1),LOOKUP(9.99999999999999E+307,$N$2:N1663)+1,"")</f>
        <v>#REF!</v>
      </c>
      <c r="O1664" s="31" t="e">
        <f>IF(AND($B1664=O$1),LOOKUP(9.99999999999999E+307,$O$2:O1663)+1,"")</f>
        <v>#REF!</v>
      </c>
      <c r="P1664" s="31" t="e">
        <f>IF(AND($B1664=P$1),LOOKUP(9.99999999999999E+307,$P$2:P1663)+1,"")</f>
        <v>#REF!</v>
      </c>
      <c r="Q1664" s="31" t="e">
        <f>IF(AND($B1664=Q$1),LOOKUP(9.99999999999999E+307,$Q$2:Q1663)+1,"")</f>
        <v>#REF!</v>
      </c>
      <c r="R1664" s="31">
        <f>IF(AND($B1664=R$1),LOOKUP(9.99999999999999E+307,$R$2:R1663)+1,"")</f>
        <v>1498</v>
      </c>
      <c r="S1664" s="31">
        <f>IF(AND($B1664=S$1),LOOKUP(9.99999999999999E+307,$S$2:S1663)+1,"")</f>
        <v>1498</v>
      </c>
      <c r="T1664" s="265"/>
      <c r="U1664" s="265"/>
      <c r="V1664" s="265"/>
      <c r="AA1664" s="254" t="str">
        <f t="shared" si="181"/>
        <v/>
      </c>
      <c r="AB1664" s="254" t="str">
        <f t="shared" si="182"/>
        <v/>
      </c>
      <c r="AC1664" s="255">
        <f t="shared" si="179"/>
        <v>0</v>
      </c>
      <c r="AD1664" s="255">
        <f t="shared" si="180"/>
        <v>3836</v>
      </c>
      <c r="AE1664" s="256" t="str">
        <f t="shared" si="183"/>
        <v/>
      </c>
      <c r="AF1664" s="252" t="str">
        <f t="shared" si="185"/>
        <v>-</v>
      </c>
    </row>
    <row r="1665" spans="1:32" ht="20.149999999999999" customHeight="1" x14ac:dyDescent="0.75">
      <c r="A1665" s="31">
        <v>1663</v>
      </c>
      <c r="B1665" s="237"/>
      <c r="C1665" s="257"/>
      <c r="D1665" s="257"/>
      <c r="E1665" s="262"/>
      <c r="F1665" s="262"/>
      <c r="G1665" s="253" t="str">
        <f t="shared" si="184"/>
        <v/>
      </c>
      <c r="H1665" s="31" t="str">
        <f>IF(AND(B1665=H$1),LOOKUP(9.99999999999999E+307,$H$2:H1664)+1,"")</f>
        <v/>
      </c>
      <c r="I1665" s="31" t="str">
        <f>IF(AND(B1665=I$1),LOOKUP(9.99999999999999E+307,$I$2:I1664)+1,"")</f>
        <v/>
      </c>
      <c r="J1665" s="31">
        <f>IF(AND(B1665=J$1),LOOKUP(9.99999999999999E+307,$J$2:J1664)+1,"")</f>
        <v>1499</v>
      </c>
      <c r="K1665" s="31">
        <f>IF(AND(B1665=K$1),LOOKUP(9.99999999999999E+307,$K$2:K1664)+1,"")</f>
        <v>1499</v>
      </c>
      <c r="L1665" s="31">
        <f>IF(AND(B1665=L$1),LOOKUP(9.99999999999999E+307,$L$2:L1664)+1,"")</f>
        <v>1499</v>
      </c>
      <c r="M1665" s="31">
        <f>IF(AND(B1665=M$1),LOOKUP(9.99999999999999E+307,$M$2:M1664)+1,"")</f>
        <v>1499</v>
      </c>
      <c r="N1665" s="31" t="e">
        <f>IF(AND(B1665=N$1),LOOKUP(9.99999999999999E+307,$N$2:N1664)+1,"")</f>
        <v>#REF!</v>
      </c>
      <c r="O1665" s="31" t="e">
        <f>IF(AND($B1665=O$1),LOOKUP(9.99999999999999E+307,$O$2:O1664)+1,"")</f>
        <v>#REF!</v>
      </c>
      <c r="P1665" s="31" t="e">
        <f>IF(AND($B1665=P$1),LOOKUP(9.99999999999999E+307,$P$2:P1664)+1,"")</f>
        <v>#REF!</v>
      </c>
      <c r="Q1665" s="31" t="e">
        <f>IF(AND($B1665=Q$1),LOOKUP(9.99999999999999E+307,$Q$2:Q1664)+1,"")</f>
        <v>#REF!</v>
      </c>
      <c r="R1665" s="31">
        <f>IF(AND($B1665=R$1),LOOKUP(9.99999999999999E+307,$R$2:R1664)+1,"")</f>
        <v>1499</v>
      </c>
      <c r="S1665" s="31">
        <f>IF(AND($B1665=S$1),LOOKUP(9.99999999999999E+307,$S$2:S1664)+1,"")</f>
        <v>1499</v>
      </c>
      <c r="T1665" s="265"/>
      <c r="U1665" s="265"/>
      <c r="V1665" s="265"/>
      <c r="AA1665" s="254" t="str">
        <f t="shared" si="181"/>
        <v/>
      </c>
      <c r="AB1665" s="254" t="str">
        <f t="shared" si="182"/>
        <v/>
      </c>
      <c r="AC1665" s="255">
        <f t="shared" si="179"/>
        <v>0</v>
      </c>
      <c r="AD1665" s="255">
        <f t="shared" si="180"/>
        <v>3836</v>
      </c>
      <c r="AE1665" s="256" t="str">
        <f t="shared" si="183"/>
        <v/>
      </c>
      <c r="AF1665" s="252" t="str">
        <f t="shared" si="185"/>
        <v>-</v>
      </c>
    </row>
    <row r="1666" spans="1:32" ht="20.149999999999999" customHeight="1" x14ac:dyDescent="0.75">
      <c r="A1666" s="31">
        <v>1664</v>
      </c>
      <c r="B1666" s="237"/>
      <c r="C1666" s="257"/>
      <c r="D1666" s="257"/>
      <c r="E1666" s="262"/>
      <c r="F1666" s="262"/>
      <c r="G1666" s="253" t="str">
        <f t="shared" si="184"/>
        <v/>
      </c>
      <c r="H1666" s="31" t="str">
        <f>IF(AND(B1666=H$1),LOOKUP(9.99999999999999E+307,$H$2:H1665)+1,"")</f>
        <v/>
      </c>
      <c r="I1666" s="31" t="str">
        <f>IF(AND(B1666=I$1),LOOKUP(9.99999999999999E+307,$I$2:I1665)+1,"")</f>
        <v/>
      </c>
      <c r="J1666" s="31">
        <f>IF(AND(B1666=J$1),LOOKUP(9.99999999999999E+307,$J$2:J1665)+1,"")</f>
        <v>1500</v>
      </c>
      <c r="K1666" s="31">
        <f>IF(AND(B1666=K$1),LOOKUP(9.99999999999999E+307,$K$2:K1665)+1,"")</f>
        <v>1500</v>
      </c>
      <c r="L1666" s="31">
        <f>IF(AND(B1666=L$1),LOOKUP(9.99999999999999E+307,$L$2:L1665)+1,"")</f>
        <v>1500</v>
      </c>
      <c r="M1666" s="31">
        <f>IF(AND(B1666=M$1),LOOKUP(9.99999999999999E+307,$M$2:M1665)+1,"")</f>
        <v>1500</v>
      </c>
      <c r="N1666" s="31" t="e">
        <f>IF(AND(B1666=N$1),LOOKUP(9.99999999999999E+307,$N$2:N1665)+1,"")</f>
        <v>#REF!</v>
      </c>
      <c r="O1666" s="31" t="e">
        <f>IF(AND($B1666=O$1),LOOKUP(9.99999999999999E+307,$O$2:O1665)+1,"")</f>
        <v>#REF!</v>
      </c>
      <c r="P1666" s="31" t="e">
        <f>IF(AND($B1666=P$1),LOOKUP(9.99999999999999E+307,$P$2:P1665)+1,"")</f>
        <v>#REF!</v>
      </c>
      <c r="Q1666" s="31" t="e">
        <f>IF(AND($B1666=Q$1),LOOKUP(9.99999999999999E+307,$Q$2:Q1665)+1,"")</f>
        <v>#REF!</v>
      </c>
      <c r="R1666" s="31">
        <f>IF(AND($B1666=R$1),LOOKUP(9.99999999999999E+307,$R$2:R1665)+1,"")</f>
        <v>1500</v>
      </c>
      <c r="S1666" s="31">
        <f>IF(AND($B1666=S$1),LOOKUP(9.99999999999999E+307,$S$2:S1665)+1,"")</f>
        <v>1500</v>
      </c>
      <c r="T1666" s="265"/>
      <c r="U1666" s="265"/>
      <c r="V1666" s="265"/>
      <c r="AA1666" s="254" t="str">
        <f t="shared" si="181"/>
        <v/>
      </c>
      <c r="AB1666" s="254" t="str">
        <f t="shared" si="182"/>
        <v/>
      </c>
      <c r="AC1666" s="255">
        <f t="shared" si="179"/>
        <v>0</v>
      </c>
      <c r="AD1666" s="255">
        <f t="shared" si="180"/>
        <v>3836</v>
      </c>
      <c r="AE1666" s="256" t="str">
        <f t="shared" si="183"/>
        <v/>
      </c>
      <c r="AF1666" s="252" t="str">
        <f t="shared" si="185"/>
        <v>-</v>
      </c>
    </row>
    <row r="1667" spans="1:32" ht="20.149999999999999" customHeight="1" x14ac:dyDescent="0.75">
      <c r="A1667" s="31">
        <v>1665</v>
      </c>
      <c r="B1667" s="237"/>
      <c r="C1667" s="257"/>
      <c r="D1667" s="257"/>
      <c r="E1667" s="262"/>
      <c r="F1667" s="262"/>
      <c r="G1667" s="253" t="str">
        <f t="shared" si="184"/>
        <v/>
      </c>
      <c r="H1667" s="31" t="str">
        <f>IF(AND(B1667=H$1),LOOKUP(9.99999999999999E+307,$H$2:H1666)+1,"")</f>
        <v/>
      </c>
      <c r="I1667" s="31" t="str">
        <f>IF(AND(B1667=I$1),LOOKUP(9.99999999999999E+307,$I$2:I1666)+1,"")</f>
        <v/>
      </c>
      <c r="J1667" s="31">
        <f>IF(AND(B1667=J$1),LOOKUP(9.99999999999999E+307,$J$2:J1666)+1,"")</f>
        <v>1501</v>
      </c>
      <c r="K1667" s="31">
        <f>IF(AND(B1667=K$1),LOOKUP(9.99999999999999E+307,$K$2:K1666)+1,"")</f>
        <v>1501</v>
      </c>
      <c r="L1667" s="31">
        <f>IF(AND(B1667=L$1),LOOKUP(9.99999999999999E+307,$L$2:L1666)+1,"")</f>
        <v>1501</v>
      </c>
      <c r="M1667" s="31">
        <f>IF(AND(B1667=M$1),LOOKUP(9.99999999999999E+307,$M$2:M1666)+1,"")</f>
        <v>1501</v>
      </c>
      <c r="N1667" s="31" t="e">
        <f>IF(AND(B1667=N$1),LOOKUP(9.99999999999999E+307,$N$2:N1666)+1,"")</f>
        <v>#REF!</v>
      </c>
      <c r="O1667" s="31" t="e">
        <f>IF(AND($B1667=O$1),LOOKUP(9.99999999999999E+307,$O$2:O1666)+1,"")</f>
        <v>#REF!</v>
      </c>
      <c r="P1667" s="31" t="e">
        <f>IF(AND($B1667=P$1),LOOKUP(9.99999999999999E+307,$P$2:P1666)+1,"")</f>
        <v>#REF!</v>
      </c>
      <c r="Q1667" s="31" t="e">
        <f>IF(AND($B1667=Q$1),LOOKUP(9.99999999999999E+307,$Q$2:Q1666)+1,"")</f>
        <v>#REF!</v>
      </c>
      <c r="R1667" s="31">
        <f>IF(AND($B1667=R$1),LOOKUP(9.99999999999999E+307,$R$2:R1666)+1,"")</f>
        <v>1501</v>
      </c>
      <c r="S1667" s="31">
        <f>IF(AND($B1667=S$1),LOOKUP(9.99999999999999E+307,$S$2:S1666)+1,"")</f>
        <v>1501</v>
      </c>
      <c r="T1667" s="265"/>
      <c r="U1667" s="265"/>
      <c r="V1667" s="265"/>
      <c r="AA1667" s="254" t="str">
        <f t="shared" si="181"/>
        <v/>
      </c>
      <c r="AB1667" s="254" t="str">
        <f t="shared" si="182"/>
        <v/>
      </c>
      <c r="AC1667" s="255">
        <f t="shared" ref="AC1667:AC1730" si="186">COUNTIF($C$3:$C$4002,C1667)</f>
        <v>0</v>
      </c>
      <c r="AD1667" s="255">
        <f t="shared" ref="AD1667:AD1730" si="187">SUMPRODUCT(--(E1667&amp;F1667=$E$3:$E$4002&amp;$F$3:$F$4002))</f>
        <v>3836</v>
      </c>
      <c r="AE1667" s="256" t="str">
        <f t="shared" si="183"/>
        <v/>
      </c>
      <c r="AF1667" s="252" t="str">
        <f t="shared" si="185"/>
        <v>-</v>
      </c>
    </row>
    <row r="1668" spans="1:32" ht="20.149999999999999" customHeight="1" x14ac:dyDescent="0.75">
      <c r="A1668" s="31">
        <v>1666</v>
      </c>
      <c r="B1668" s="237"/>
      <c r="C1668" s="257"/>
      <c r="D1668" s="257"/>
      <c r="E1668" s="262"/>
      <c r="F1668" s="262"/>
      <c r="G1668" s="253" t="str">
        <f t="shared" si="184"/>
        <v/>
      </c>
      <c r="H1668" s="31" t="str">
        <f>IF(AND(B1668=H$1),LOOKUP(9.99999999999999E+307,$H$2:H1667)+1,"")</f>
        <v/>
      </c>
      <c r="I1668" s="31" t="str">
        <f>IF(AND(B1668=I$1),LOOKUP(9.99999999999999E+307,$I$2:I1667)+1,"")</f>
        <v/>
      </c>
      <c r="J1668" s="31">
        <f>IF(AND(B1668=J$1),LOOKUP(9.99999999999999E+307,$J$2:J1667)+1,"")</f>
        <v>1502</v>
      </c>
      <c r="K1668" s="31">
        <f>IF(AND(B1668=K$1),LOOKUP(9.99999999999999E+307,$K$2:K1667)+1,"")</f>
        <v>1502</v>
      </c>
      <c r="L1668" s="31">
        <f>IF(AND(B1668=L$1),LOOKUP(9.99999999999999E+307,$L$2:L1667)+1,"")</f>
        <v>1502</v>
      </c>
      <c r="M1668" s="31">
        <f>IF(AND(B1668=M$1),LOOKUP(9.99999999999999E+307,$M$2:M1667)+1,"")</f>
        <v>1502</v>
      </c>
      <c r="N1668" s="31" t="e">
        <f>IF(AND(B1668=N$1),LOOKUP(9.99999999999999E+307,$N$2:N1667)+1,"")</f>
        <v>#REF!</v>
      </c>
      <c r="O1668" s="31" t="e">
        <f>IF(AND($B1668=O$1),LOOKUP(9.99999999999999E+307,$O$2:O1667)+1,"")</f>
        <v>#REF!</v>
      </c>
      <c r="P1668" s="31" t="e">
        <f>IF(AND($B1668=P$1),LOOKUP(9.99999999999999E+307,$P$2:P1667)+1,"")</f>
        <v>#REF!</v>
      </c>
      <c r="Q1668" s="31" t="e">
        <f>IF(AND($B1668=Q$1),LOOKUP(9.99999999999999E+307,$Q$2:Q1667)+1,"")</f>
        <v>#REF!</v>
      </c>
      <c r="R1668" s="31">
        <f>IF(AND($B1668=R$1),LOOKUP(9.99999999999999E+307,$R$2:R1667)+1,"")</f>
        <v>1502</v>
      </c>
      <c r="S1668" s="31">
        <f>IF(AND($B1668=S$1),LOOKUP(9.99999999999999E+307,$S$2:S1667)+1,"")</f>
        <v>1502</v>
      </c>
      <c r="T1668" s="265"/>
      <c r="U1668" s="265"/>
      <c r="V1668" s="265"/>
      <c r="AA1668" s="254" t="str">
        <f t="shared" ref="AA1668:AA1731" si="188">IF(AD1668=2,"นักเรียนซ้ำ","")</f>
        <v/>
      </c>
      <c r="AB1668" s="254" t="str">
        <f t="shared" ref="AB1668:AB1731" si="189">IF(AC1668=2,"เลขประจำตัวซ้ำ","")</f>
        <v/>
      </c>
      <c r="AC1668" s="255">
        <f t="shared" si="186"/>
        <v>0</v>
      </c>
      <c r="AD1668" s="255">
        <f t="shared" si="187"/>
        <v>3836</v>
      </c>
      <c r="AE1668" s="256" t="str">
        <f t="shared" ref="AE1668:AE1731" si="190">IF(D1668="เด็กชาย",1,IF(D1668="นาย",1,IF(D1668="เด็กหญิง",2,IF(D1668="นางสาว",2,IF(D1668="ด.ช.",1,IF(D1668="ด.ญ.",2,IF(D1668="น.ส.",2,"")))))))</f>
        <v/>
      </c>
      <c r="AF1668" s="252" t="str">
        <f t="shared" si="185"/>
        <v>-</v>
      </c>
    </row>
    <row r="1669" spans="1:32" ht="20.149999999999999" customHeight="1" x14ac:dyDescent="0.75">
      <c r="A1669" s="31">
        <v>1667</v>
      </c>
      <c r="B1669" s="237"/>
      <c r="C1669" s="257"/>
      <c r="D1669" s="257"/>
      <c r="E1669" s="262"/>
      <c r="F1669" s="262"/>
      <c r="G1669" s="253" t="str">
        <f t="shared" si="184"/>
        <v/>
      </c>
      <c r="H1669" s="31" t="str">
        <f>IF(AND(B1669=H$1),LOOKUP(9.99999999999999E+307,$H$2:H1668)+1,"")</f>
        <v/>
      </c>
      <c r="I1669" s="31" t="str">
        <f>IF(AND(B1669=I$1),LOOKUP(9.99999999999999E+307,$I$2:I1668)+1,"")</f>
        <v/>
      </c>
      <c r="J1669" s="31">
        <f>IF(AND(B1669=J$1),LOOKUP(9.99999999999999E+307,$J$2:J1668)+1,"")</f>
        <v>1503</v>
      </c>
      <c r="K1669" s="31">
        <f>IF(AND(B1669=K$1),LOOKUP(9.99999999999999E+307,$K$2:K1668)+1,"")</f>
        <v>1503</v>
      </c>
      <c r="L1669" s="31">
        <f>IF(AND(B1669=L$1),LOOKUP(9.99999999999999E+307,$L$2:L1668)+1,"")</f>
        <v>1503</v>
      </c>
      <c r="M1669" s="31">
        <f>IF(AND(B1669=M$1),LOOKUP(9.99999999999999E+307,$M$2:M1668)+1,"")</f>
        <v>1503</v>
      </c>
      <c r="N1669" s="31" t="e">
        <f>IF(AND(B1669=N$1),LOOKUP(9.99999999999999E+307,$N$2:N1668)+1,"")</f>
        <v>#REF!</v>
      </c>
      <c r="O1669" s="31" t="e">
        <f>IF(AND($B1669=O$1),LOOKUP(9.99999999999999E+307,$O$2:O1668)+1,"")</f>
        <v>#REF!</v>
      </c>
      <c r="P1669" s="31" t="e">
        <f>IF(AND($B1669=P$1),LOOKUP(9.99999999999999E+307,$P$2:P1668)+1,"")</f>
        <v>#REF!</v>
      </c>
      <c r="Q1669" s="31" t="e">
        <f>IF(AND($B1669=Q$1),LOOKUP(9.99999999999999E+307,$Q$2:Q1668)+1,"")</f>
        <v>#REF!</v>
      </c>
      <c r="R1669" s="31">
        <f>IF(AND($B1669=R$1),LOOKUP(9.99999999999999E+307,$R$2:R1668)+1,"")</f>
        <v>1503</v>
      </c>
      <c r="S1669" s="31">
        <f>IF(AND($B1669=S$1),LOOKUP(9.99999999999999E+307,$S$2:S1668)+1,"")</f>
        <v>1503</v>
      </c>
      <c r="T1669" s="265"/>
      <c r="U1669" s="265"/>
      <c r="V1669" s="265"/>
      <c r="AA1669" s="254" t="str">
        <f t="shared" si="188"/>
        <v/>
      </c>
      <c r="AB1669" s="254" t="str">
        <f t="shared" si="189"/>
        <v/>
      </c>
      <c r="AC1669" s="255">
        <f t="shared" si="186"/>
        <v>0</v>
      </c>
      <c r="AD1669" s="255">
        <f t="shared" si="187"/>
        <v>3836</v>
      </c>
      <c r="AE1669" s="256" t="str">
        <f t="shared" si="190"/>
        <v/>
      </c>
      <c r="AF1669" s="252" t="str">
        <f t="shared" si="185"/>
        <v>-</v>
      </c>
    </row>
    <row r="1670" spans="1:32" ht="20.149999999999999" customHeight="1" x14ac:dyDescent="0.75">
      <c r="A1670" s="31">
        <v>1668</v>
      </c>
      <c r="B1670" s="237"/>
      <c r="C1670" s="257"/>
      <c r="D1670" s="257"/>
      <c r="E1670" s="262"/>
      <c r="F1670" s="262"/>
      <c r="G1670" s="253" t="str">
        <f t="shared" si="184"/>
        <v/>
      </c>
      <c r="H1670" s="31" t="str">
        <f>IF(AND(B1670=H$1),LOOKUP(9.99999999999999E+307,$H$2:H1669)+1,"")</f>
        <v/>
      </c>
      <c r="I1670" s="31" t="str">
        <f>IF(AND(B1670=I$1),LOOKUP(9.99999999999999E+307,$I$2:I1669)+1,"")</f>
        <v/>
      </c>
      <c r="J1670" s="31">
        <f>IF(AND(B1670=J$1),LOOKUP(9.99999999999999E+307,$J$2:J1669)+1,"")</f>
        <v>1504</v>
      </c>
      <c r="K1670" s="31">
        <f>IF(AND(B1670=K$1),LOOKUP(9.99999999999999E+307,$K$2:K1669)+1,"")</f>
        <v>1504</v>
      </c>
      <c r="L1670" s="31">
        <f>IF(AND(B1670=L$1),LOOKUP(9.99999999999999E+307,$L$2:L1669)+1,"")</f>
        <v>1504</v>
      </c>
      <c r="M1670" s="31">
        <f>IF(AND(B1670=M$1),LOOKUP(9.99999999999999E+307,$M$2:M1669)+1,"")</f>
        <v>1504</v>
      </c>
      <c r="N1670" s="31" t="e">
        <f>IF(AND(B1670=N$1),LOOKUP(9.99999999999999E+307,$N$2:N1669)+1,"")</f>
        <v>#REF!</v>
      </c>
      <c r="O1670" s="31" t="e">
        <f>IF(AND($B1670=O$1),LOOKUP(9.99999999999999E+307,$O$2:O1669)+1,"")</f>
        <v>#REF!</v>
      </c>
      <c r="P1670" s="31" t="e">
        <f>IF(AND($B1670=P$1),LOOKUP(9.99999999999999E+307,$P$2:P1669)+1,"")</f>
        <v>#REF!</v>
      </c>
      <c r="Q1670" s="31" t="e">
        <f>IF(AND($B1670=Q$1),LOOKUP(9.99999999999999E+307,$Q$2:Q1669)+1,"")</f>
        <v>#REF!</v>
      </c>
      <c r="R1670" s="31">
        <f>IF(AND($B1670=R$1),LOOKUP(9.99999999999999E+307,$R$2:R1669)+1,"")</f>
        <v>1504</v>
      </c>
      <c r="S1670" s="31">
        <f>IF(AND($B1670=S$1),LOOKUP(9.99999999999999E+307,$S$2:S1669)+1,"")</f>
        <v>1504</v>
      </c>
      <c r="T1670" s="265"/>
      <c r="U1670" s="265"/>
      <c r="V1670" s="265"/>
      <c r="AA1670" s="254" t="str">
        <f t="shared" si="188"/>
        <v/>
      </c>
      <c r="AB1670" s="254" t="str">
        <f t="shared" si="189"/>
        <v/>
      </c>
      <c r="AC1670" s="255">
        <f t="shared" si="186"/>
        <v>0</v>
      </c>
      <c r="AD1670" s="255">
        <f t="shared" si="187"/>
        <v>3836</v>
      </c>
      <c r="AE1670" s="256" t="str">
        <f t="shared" si="190"/>
        <v/>
      </c>
      <c r="AF1670" s="252" t="str">
        <f t="shared" si="185"/>
        <v>-</v>
      </c>
    </row>
    <row r="1671" spans="1:32" ht="20.149999999999999" customHeight="1" x14ac:dyDescent="0.75">
      <c r="A1671" s="31">
        <v>1669</v>
      </c>
      <c r="B1671" s="237"/>
      <c r="C1671" s="257"/>
      <c r="D1671" s="257"/>
      <c r="E1671" s="262"/>
      <c r="F1671" s="262"/>
      <c r="G1671" s="253" t="str">
        <f t="shared" si="184"/>
        <v/>
      </c>
      <c r="H1671" s="31" t="str">
        <f>IF(AND(B1671=H$1),LOOKUP(9.99999999999999E+307,$H$2:H1670)+1,"")</f>
        <v/>
      </c>
      <c r="I1671" s="31" t="str">
        <f>IF(AND(B1671=I$1),LOOKUP(9.99999999999999E+307,$I$2:I1670)+1,"")</f>
        <v/>
      </c>
      <c r="J1671" s="31">
        <f>IF(AND(B1671=J$1),LOOKUP(9.99999999999999E+307,$J$2:J1670)+1,"")</f>
        <v>1505</v>
      </c>
      <c r="K1671" s="31">
        <f>IF(AND(B1671=K$1),LOOKUP(9.99999999999999E+307,$K$2:K1670)+1,"")</f>
        <v>1505</v>
      </c>
      <c r="L1671" s="31">
        <f>IF(AND(B1671=L$1),LOOKUP(9.99999999999999E+307,$L$2:L1670)+1,"")</f>
        <v>1505</v>
      </c>
      <c r="M1671" s="31">
        <f>IF(AND(B1671=M$1),LOOKUP(9.99999999999999E+307,$M$2:M1670)+1,"")</f>
        <v>1505</v>
      </c>
      <c r="N1671" s="31" t="e">
        <f>IF(AND(B1671=N$1),LOOKUP(9.99999999999999E+307,$N$2:N1670)+1,"")</f>
        <v>#REF!</v>
      </c>
      <c r="O1671" s="31" t="e">
        <f>IF(AND($B1671=O$1),LOOKUP(9.99999999999999E+307,$O$2:O1670)+1,"")</f>
        <v>#REF!</v>
      </c>
      <c r="P1671" s="31" t="e">
        <f>IF(AND($B1671=P$1),LOOKUP(9.99999999999999E+307,$P$2:P1670)+1,"")</f>
        <v>#REF!</v>
      </c>
      <c r="Q1671" s="31" t="e">
        <f>IF(AND($B1671=Q$1),LOOKUP(9.99999999999999E+307,$Q$2:Q1670)+1,"")</f>
        <v>#REF!</v>
      </c>
      <c r="R1671" s="31">
        <f>IF(AND($B1671=R$1),LOOKUP(9.99999999999999E+307,$R$2:R1670)+1,"")</f>
        <v>1505</v>
      </c>
      <c r="S1671" s="31">
        <f>IF(AND($B1671=S$1),LOOKUP(9.99999999999999E+307,$S$2:S1670)+1,"")</f>
        <v>1505</v>
      </c>
      <c r="T1671" s="265"/>
      <c r="U1671" s="265"/>
      <c r="V1671" s="265"/>
      <c r="AA1671" s="254" t="str">
        <f t="shared" si="188"/>
        <v/>
      </c>
      <c r="AB1671" s="254" t="str">
        <f t="shared" si="189"/>
        <v/>
      </c>
      <c r="AC1671" s="255">
        <f t="shared" si="186"/>
        <v>0</v>
      </c>
      <c r="AD1671" s="255">
        <f t="shared" si="187"/>
        <v>3836</v>
      </c>
      <c r="AE1671" s="256" t="str">
        <f t="shared" si="190"/>
        <v/>
      </c>
      <c r="AF1671" s="252" t="str">
        <f t="shared" si="185"/>
        <v>-</v>
      </c>
    </row>
    <row r="1672" spans="1:32" ht="20.149999999999999" customHeight="1" x14ac:dyDescent="0.75">
      <c r="A1672" s="31">
        <v>1670</v>
      </c>
      <c r="B1672" s="237"/>
      <c r="C1672" s="257"/>
      <c r="D1672" s="257"/>
      <c r="E1672" s="262"/>
      <c r="F1672" s="262"/>
      <c r="G1672" s="253" t="str">
        <f t="shared" si="184"/>
        <v/>
      </c>
      <c r="H1672" s="31" t="str">
        <f>IF(AND(B1672=H$1),LOOKUP(9.99999999999999E+307,$H$2:H1671)+1,"")</f>
        <v/>
      </c>
      <c r="I1672" s="31" t="str">
        <f>IF(AND(B1672=I$1),LOOKUP(9.99999999999999E+307,$I$2:I1671)+1,"")</f>
        <v/>
      </c>
      <c r="J1672" s="31">
        <f>IF(AND(B1672=J$1),LOOKUP(9.99999999999999E+307,$J$2:J1671)+1,"")</f>
        <v>1506</v>
      </c>
      <c r="K1672" s="31">
        <f>IF(AND(B1672=K$1),LOOKUP(9.99999999999999E+307,$K$2:K1671)+1,"")</f>
        <v>1506</v>
      </c>
      <c r="L1672" s="31">
        <f>IF(AND(B1672=L$1),LOOKUP(9.99999999999999E+307,$L$2:L1671)+1,"")</f>
        <v>1506</v>
      </c>
      <c r="M1672" s="31">
        <f>IF(AND(B1672=M$1),LOOKUP(9.99999999999999E+307,$M$2:M1671)+1,"")</f>
        <v>1506</v>
      </c>
      <c r="N1672" s="31" t="e">
        <f>IF(AND(B1672=N$1),LOOKUP(9.99999999999999E+307,$N$2:N1671)+1,"")</f>
        <v>#REF!</v>
      </c>
      <c r="O1672" s="31" t="e">
        <f>IF(AND($B1672=O$1),LOOKUP(9.99999999999999E+307,$O$2:O1671)+1,"")</f>
        <v>#REF!</v>
      </c>
      <c r="P1672" s="31" t="e">
        <f>IF(AND($B1672=P$1),LOOKUP(9.99999999999999E+307,$P$2:P1671)+1,"")</f>
        <v>#REF!</v>
      </c>
      <c r="Q1672" s="31" t="e">
        <f>IF(AND($B1672=Q$1),LOOKUP(9.99999999999999E+307,$Q$2:Q1671)+1,"")</f>
        <v>#REF!</v>
      </c>
      <c r="R1672" s="31">
        <f>IF(AND($B1672=R$1),LOOKUP(9.99999999999999E+307,$R$2:R1671)+1,"")</f>
        <v>1506</v>
      </c>
      <c r="S1672" s="31">
        <f>IF(AND($B1672=S$1),LOOKUP(9.99999999999999E+307,$S$2:S1671)+1,"")</f>
        <v>1506</v>
      </c>
      <c r="T1672" s="265"/>
      <c r="U1672" s="265"/>
      <c r="V1672" s="265"/>
      <c r="AA1672" s="254" t="str">
        <f t="shared" si="188"/>
        <v/>
      </c>
      <c r="AB1672" s="254" t="str">
        <f t="shared" si="189"/>
        <v/>
      </c>
      <c r="AC1672" s="255">
        <f t="shared" si="186"/>
        <v>0</v>
      </c>
      <c r="AD1672" s="255">
        <f t="shared" si="187"/>
        <v>3836</v>
      </c>
      <c r="AE1672" s="256" t="str">
        <f t="shared" si="190"/>
        <v/>
      </c>
      <c r="AF1672" s="252" t="str">
        <f t="shared" si="185"/>
        <v>-</v>
      </c>
    </row>
    <row r="1673" spans="1:32" ht="20.149999999999999" customHeight="1" x14ac:dyDescent="0.75">
      <c r="A1673" s="31">
        <v>1671</v>
      </c>
      <c r="B1673" s="237"/>
      <c r="C1673" s="257"/>
      <c r="D1673" s="257"/>
      <c r="E1673" s="262"/>
      <c r="F1673" s="262"/>
      <c r="G1673" s="253" t="str">
        <f t="shared" si="184"/>
        <v/>
      </c>
      <c r="H1673" s="31" t="str">
        <f>IF(AND(B1673=H$1),LOOKUP(9.99999999999999E+307,$H$2:H1672)+1,"")</f>
        <v/>
      </c>
      <c r="I1673" s="31" t="str">
        <f>IF(AND(B1673=I$1),LOOKUP(9.99999999999999E+307,$I$2:I1672)+1,"")</f>
        <v/>
      </c>
      <c r="J1673" s="31">
        <f>IF(AND(B1673=J$1),LOOKUP(9.99999999999999E+307,$J$2:J1672)+1,"")</f>
        <v>1507</v>
      </c>
      <c r="K1673" s="31">
        <f>IF(AND(B1673=K$1),LOOKUP(9.99999999999999E+307,$K$2:K1672)+1,"")</f>
        <v>1507</v>
      </c>
      <c r="L1673" s="31">
        <f>IF(AND(B1673=L$1),LOOKUP(9.99999999999999E+307,$L$2:L1672)+1,"")</f>
        <v>1507</v>
      </c>
      <c r="M1673" s="31">
        <f>IF(AND(B1673=M$1),LOOKUP(9.99999999999999E+307,$M$2:M1672)+1,"")</f>
        <v>1507</v>
      </c>
      <c r="N1673" s="31" t="e">
        <f>IF(AND(B1673=N$1),LOOKUP(9.99999999999999E+307,$N$2:N1672)+1,"")</f>
        <v>#REF!</v>
      </c>
      <c r="O1673" s="31" t="e">
        <f>IF(AND($B1673=O$1),LOOKUP(9.99999999999999E+307,$O$2:O1672)+1,"")</f>
        <v>#REF!</v>
      </c>
      <c r="P1673" s="31" t="e">
        <f>IF(AND($B1673=P$1),LOOKUP(9.99999999999999E+307,$P$2:P1672)+1,"")</f>
        <v>#REF!</v>
      </c>
      <c r="Q1673" s="31" t="e">
        <f>IF(AND($B1673=Q$1),LOOKUP(9.99999999999999E+307,$Q$2:Q1672)+1,"")</f>
        <v>#REF!</v>
      </c>
      <c r="R1673" s="31">
        <f>IF(AND($B1673=R$1),LOOKUP(9.99999999999999E+307,$R$2:R1672)+1,"")</f>
        <v>1507</v>
      </c>
      <c r="S1673" s="31">
        <f>IF(AND($B1673=S$1),LOOKUP(9.99999999999999E+307,$S$2:S1672)+1,"")</f>
        <v>1507</v>
      </c>
      <c r="T1673" s="265"/>
      <c r="U1673" s="265"/>
      <c r="V1673" s="265"/>
      <c r="AA1673" s="254" t="str">
        <f t="shared" si="188"/>
        <v/>
      </c>
      <c r="AB1673" s="254" t="str">
        <f t="shared" si="189"/>
        <v/>
      </c>
      <c r="AC1673" s="255">
        <f t="shared" si="186"/>
        <v>0</v>
      </c>
      <c r="AD1673" s="255">
        <f t="shared" si="187"/>
        <v>3836</v>
      </c>
      <c r="AE1673" s="256" t="str">
        <f t="shared" si="190"/>
        <v/>
      </c>
      <c r="AF1673" s="252" t="str">
        <f t="shared" si="185"/>
        <v>-</v>
      </c>
    </row>
    <row r="1674" spans="1:32" ht="20.149999999999999" customHeight="1" x14ac:dyDescent="0.75">
      <c r="A1674" s="31">
        <v>1672</v>
      </c>
      <c r="B1674" s="237"/>
      <c r="C1674" s="257"/>
      <c r="D1674" s="257"/>
      <c r="E1674" s="262"/>
      <c r="F1674" s="262"/>
      <c r="G1674" s="253" t="str">
        <f t="shared" si="184"/>
        <v/>
      </c>
      <c r="H1674" s="31" t="str">
        <f>IF(AND(B1674=H$1),LOOKUP(9.99999999999999E+307,$H$2:H1673)+1,"")</f>
        <v/>
      </c>
      <c r="I1674" s="31" t="str">
        <f>IF(AND(B1674=I$1),LOOKUP(9.99999999999999E+307,$I$2:I1673)+1,"")</f>
        <v/>
      </c>
      <c r="J1674" s="31">
        <f>IF(AND(B1674=J$1),LOOKUP(9.99999999999999E+307,$J$2:J1673)+1,"")</f>
        <v>1508</v>
      </c>
      <c r="K1674" s="31">
        <f>IF(AND(B1674=K$1),LOOKUP(9.99999999999999E+307,$K$2:K1673)+1,"")</f>
        <v>1508</v>
      </c>
      <c r="L1674" s="31">
        <f>IF(AND(B1674=L$1),LOOKUP(9.99999999999999E+307,$L$2:L1673)+1,"")</f>
        <v>1508</v>
      </c>
      <c r="M1674" s="31">
        <f>IF(AND(B1674=M$1),LOOKUP(9.99999999999999E+307,$M$2:M1673)+1,"")</f>
        <v>1508</v>
      </c>
      <c r="N1674" s="31" t="e">
        <f>IF(AND(B1674=N$1),LOOKUP(9.99999999999999E+307,$N$2:N1673)+1,"")</f>
        <v>#REF!</v>
      </c>
      <c r="O1674" s="31" t="e">
        <f>IF(AND($B1674=O$1),LOOKUP(9.99999999999999E+307,$O$2:O1673)+1,"")</f>
        <v>#REF!</v>
      </c>
      <c r="P1674" s="31" t="e">
        <f>IF(AND($B1674=P$1),LOOKUP(9.99999999999999E+307,$P$2:P1673)+1,"")</f>
        <v>#REF!</v>
      </c>
      <c r="Q1674" s="31" t="e">
        <f>IF(AND($B1674=Q$1),LOOKUP(9.99999999999999E+307,$Q$2:Q1673)+1,"")</f>
        <v>#REF!</v>
      </c>
      <c r="R1674" s="31">
        <f>IF(AND($B1674=R$1),LOOKUP(9.99999999999999E+307,$R$2:R1673)+1,"")</f>
        <v>1508</v>
      </c>
      <c r="S1674" s="31">
        <f>IF(AND($B1674=S$1),LOOKUP(9.99999999999999E+307,$S$2:S1673)+1,"")</f>
        <v>1508</v>
      </c>
      <c r="T1674" s="265"/>
      <c r="U1674" s="265"/>
      <c r="V1674" s="265"/>
      <c r="AA1674" s="254" t="str">
        <f t="shared" si="188"/>
        <v/>
      </c>
      <c r="AB1674" s="254" t="str">
        <f t="shared" si="189"/>
        <v/>
      </c>
      <c r="AC1674" s="255">
        <f t="shared" si="186"/>
        <v>0</v>
      </c>
      <c r="AD1674" s="255">
        <f t="shared" si="187"/>
        <v>3836</v>
      </c>
      <c r="AE1674" s="256" t="str">
        <f t="shared" si="190"/>
        <v/>
      </c>
      <c r="AF1674" s="252" t="str">
        <f t="shared" si="185"/>
        <v>-</v>
      </c>
    </row>
    <row r="1675" spans="1:32" ht="20.149999999999999" customHeight="1" x14ac:dyDescent="0.75">
      <c r="A1675" s="31">
        <v>1673</v>
      </c>
      <c r="B1675" s="237"/>
      <c r="C1675" s="257"/>
      <c r="D1675" s="257"/>
      <c r="E1675" s="262"/>
      <c r="F1675" s="262"/>
      <c r="G1675" s="253" t="str">
        <f t="shared" si="184"/>
        <v/>
      </c>
      <c r="H1675" s="31" t="str">
        <f>IF(AND(B1675=H$1),LOOKUP(9.99999999999999E+307,$H$2:H1674)+1,"")</f>
        <v/>
      </c>
      <c r="I1675" s="31" t="str">
        <f>IF(AND(B1675=I$1),LOOKUP(9.99999999999999E+307,$I$2:I1674)+1,"")</f>
        <v/>
      </c>
      <c r="J1675" s="31">
        <f>IF(AND(B1675=J$1),LOOKUP(9.99999999999999E+307,$J$2:J1674)+1,"")</f>
        <v>1509</v>
      </c>
      <c r="K1675" s="31">
        <f>IF(AND(B1675=K$1),LOOKUP(9.99999999999999E+307,$K$2:K1674)+1,"")</f>
        <v>1509</v>
      </c>
      <c r="L1675" s="31">
        <f>IF(AND(B1675=L$1),LOOKUP(9.99999999999999E+307,$L$2:L1674)+1,"")</f>
        <v>1509</v>
      </c>
      <c r="M1675" s="31">
        <f>IF(AND(B1675=M$1),LOOKUP(9.99999999999999E+307,$M$2:M1674)+1,"")</f>
        <v>1509</v>
      </c>
      <c r="N1675" s="31" t="e">
        <f>IF(AND(B1675=N$1),LOOKUP(9.99999999999999E+307,$N$2:N1674)+1,"")</f>
        <v>#REF!</v>
      </c>
      <c r="O1675" s="31" t="e">
        <f>IF(AND($B1675=O$1),LOOKUP(9.99999999999999E+307,$O$2:O1674)+1,"")</f>
        <v>#REF!</v>
      </c>
      <c r="P1675" s="31" t="e">
        <f>IF(AND($B1675=P$1),LOOKUP(9.99999999999999E+307,$P$2:P1674)+1,"")</f>
        <v>#REF!</v>
      </c>
      <c r="Q1675" s="31" t="e">
        <f>IF(AND($B1675=Q$1),LOOKUP(9.99999999999999E+307,$Q$2:Q1674)+1,"")</f>
        <v>#REF!</v>
      </c>
      <c r="R1675" s="31">
        <f>IF(AND($B1675=R$1),LOOKUP(9.99999999999999E+307,$R$2:R1674)+1,"")</f>
        <v>1509</v>
      </c>
      <c r="S1675" s="31">
        <f>IF(AND($B1675=S$1),LOOKUP(9.99999999999999E+307,$S$2:S1674)+1,"")</f>
        <v>1509</v>
      </c>
      <c r="T1675" s="265"/>
      <c r="U1675" s="265"/>
      <c r="V1675" s="265"/>
      <c r="AA1675" s="254" t="str">
        <f t="shared" si="188"/>
        <v/>
      </c>
      <c r="AB1675" s="254" t="str">
        <f t="shared" si="189"/>
        <v/>
      </c>
      <c r="AC1675" s="255">
        <f t="shared" si="186"/>
        <v>0</v>
      </c>
      <c r="AD1675" s="255">
        <f t="shared" si="187"/>
        <v>3836</v>
      </c>
      <c r="AE1675" s="256" t="str">
        <f t="shared" si="190"/>
        <v/>
      </c>
      <c r="AF1675" s="252" t="str">
        <f t="shared" si="185"/>
        <v>-</v>
      </c>
    </row>
    <row r="1676" spans="1:32" ht="20.149999999999999" customHeight="1" x14ac:dyDescent="0.75">
      <c r="A1676" s="31">
        <v>1674</v>
      </c>
      <c r="B1676" s="237"/>
      <c r="C1676" s="257"/>
      <c r="D1676" s="257"/>
      <c r="E1676" s="262"/>
      <c r="F1676" s="262"/>
      <c r="G1676" s="253" t="str">
        <f t="shared" si="184"/>
        <v/>
      </c>
      <c r="H1676" s="31" t="str">
        <f>IF(AND(B1676=H$1),LOOKUP(9.99999999999999E+307,$H$2:H1675)+1,"")</f>
        <v/>
      </c>
      <c r="I1676" s="31" t="str">
        <f>IF(AND(B1676=I$1),LOOKUP(9.99999999999999E+307,$I$2:I1675)+1,"")</f>
        <v/>
      </c>
      <c r="J1676" s="31">
        <f>IF(AND(B1676=J$1),LOOKUP(9.99999999999999E+307,$J$2:J1675)+1,"")</f>
        <v>1510</v>
      </c>
      <c r="K1676" s="31">
        <f>IF(AND(B1676=K$1),LOOKUP(9.99999999999999E+307,$K$2:K1675)+1,"")</f>
        <v>1510</v>
      </c>
      <c r="L1676" s="31">
        <f>IF(AND(B1676=L$1),LOOKUP(9.99999999999999E+307,$L$2:L1675)+1,"")</f>
        <v>1510</v>
      </c>
      <c r="M1676" s="31">
        <f>IF(AND(B1676=M$1),LOOKUP(9.99999999999999E+307,$M$2:M1675)+1,"")</f>
        <v>1510</v>
      </c>
      <c r="N1676" s="31" t="e">
        <f>IF(AND(B1676=N$1),LOOKUP(9.99999999999999E+307,$N$2:N1675)+1,"")</f>
        <v>#REF!</v>
      </c>
      <c r="O1676" s="31" t="e">
        <f>IF(AND($B1676=O$1),LOOKUP(9.99999999999999E+307,$O$2:O1675)+1,"")</f>
        <v>#REF!</v>
      </c>
      <c r="P1676" s="31" t="e">
        <f>IF(AND($B1676=P$1),LOOKUP(9.99999999999999E+307,$P$2:P1675)+1,"")</f>
        <v>#REF!</v>
      </c>
      <c r="Q1676" s="31" t="e">
        <f>IF(AND($B1676=Q$1),LOOKUP(9.99999999999999E+307,$Q$2:Q1675)+1,"")</f>
        <v>#REF!</v>
      </c>
      <c r="R1676" s="31">
        <f>IF(AND($B1676=R$1),LOOKUP(9.99999999999999E+307,$R$2:R1675)+1,"")</f>
        <v>1510</v>
      </c>
      <c r="S1676" s="31">
        <f>IF(AND($B1676=S$1),LOOKUP(9.99999999999999E+307,$S$2:S1675)+1,"")</f>
        <v>1510</v>
      </c>
      <c r="T1676" s="265"/>
      <c r="U1676" s="265"/>
      <c r="V1676" s="265"/>
      <c r="AA1676" s="254" t="str">
        <f t="shared" si="188"/>
        <v/>
      </c>
      <c r="AB1676" s="254" t="str">
        <f t="shared" si="189"/>
        <v/>
      </c>
      <c r="AC1676" s="255">
        <f t="shared" si="186"/>
        <v>0</v>
      </c>
      <c r="AD1676" s="255">
        <f t="shared" si="187"/>
        <v>3836</v>
      </c>
      <c r="AE1676" s="256" t="str">
        <f t="shared" si="190"/>
        <v/>
      </c>
      <c r="AF1676" s="252" t="str">
        <f t="shared" si="185"/>
        <v>-</v>
      </c>
    </row>
    <row r="1677" spans="1:32" ht="20.149999999999999" customHeight="1" x14ac:dyDescent="0.75">
      <c r="A1677" s="31">
        <v>1675</v>
      </c>
      <c r="B1677" s="237"/>
      <c r="C1677" s="257"/>
      <c r="D1677" s="257"/>
      <c r="E1677" s="262"/>
      <c r="F1677" s="262"/>
      <c r="G1677" s="253" t="str">
        <f t="shared" si="184"/>
        <v/>
      </c>
      <c r="H1677" s="31" t="str">
        <f>IF(AND(B1677=H$1),LOOKUP(9.99999999999999E+307,$H$2:H1676)+1,"")</f>
        <v/>
      </c>
      <c r="I1677" s="31" t="str">
        <f>IF(AND(B1677=I$1),LOOKUP(9.99999999999999E+307,$I$2:I1676)+1,"")</f>
        <v/>
      </c>
      <c r="J1677" s="31">
        <f>IF(AND(B1677=J$1),LOOKUP(9.99999999999999E+307,$J$2:J1676)+1,"")</f>
        <v>1511</v>
      </c>
      <c r="K1677" s="31">
        <f>IF(AND(B1677=K$1),LOOKUP(9.99999999999999E+307,$K$2:K1676)+1,"")</f>
        <v>1511</v>
      </c>
      <c r="L1677" s="31">
        <f>IF(AND(B1677=L$1),LOOKUP(9.99999999999999E+307,$L$2:L1676)+1,"")</f>
        <v>1511</v>
      </c>
      <c r="M1677" s="31">
        <f>IF(AND(B1677=M$1),LOOKUP(9.99999999999999E+307,$M$2:M1676)+1,"")</f>
        <v>1511</v>
      </c>
      <c r="N1677" s="31" t="e">
        <f>IF(AND(B1677=N$1),LOOKUP(9.99999999999999E+307,$N$2:N1676)+1,"")</f>
        <v>#REF!</v>
      </c>
      <c r="O1677" s="31" t="e">
        <f>IF(AND($B1677=O$1),LOOKUP(9.99999999999999E+307,$O$2:O1676)+1,"")</f>
        <v>#REF!</v>
      </c>
      <c r="P1677" s="31" t="e">
        <f>IF(AND($B1677=P$1),LOOKUP(9.99999999999999E+307,$P$2:P1676)+1,"")</f>
        <v>#REF!</v>
      </c>
      <c r="Q1677" s="31" t="e">
        <f>IF(AND($B1677=Q$1),LOOKUP(9.99999999999999E+307,$Q$2:Q1676)+1,"")</f>
        <v>#REF!</v>
      </c>
      <c r="R1677" s="31">
        <f>IF(AND($B1677=R$1),LOOKUP(9.99999999999999E+307,$R$2:R1676)+1,"")</f>
        <v>1511</v>
      </c>
      <c r="S1677" s="31">
        <f>IF(AND($B1677=S$1),LOOKUP(9.99999999999999E+307,$S$2:S1676)+1,"")</f>
        <v>1511</v>
      </c>
      <c r="T1677" s="265"/>
      <c r="U1677" s="265"/>
      <c r="V1677" s="265"/>
      <c r="AA1677" s="254" t="str">
        <f t="shared" si="188"/>
        <v/>
      </c>
      <c r="AB1677" s="254" t="str">
        <f t="shared" si="189"/>
        <v/>
      </c>
      <c r="AC1677" s="255">
        <f t="shared" si="186"/>
        <v>0</v>
      </c>
      <c r="AD1677" s="255">
        <f t="shared" si="187"/>
        <v>3836</v>
      </c>
      <c r="AE1677" s="256" t="str">
        <f t="shared" si="190"/>
        <v/>
      </c>
      <c r="AF1677" s="252" t="str">
        <f t="shared" si="185"/>
        <v>-</v>
      </c>
    </row>
    <row r="1678" spans="1:32" ht="20.149999999999999" customHeight="1" x14ac:dyDescent="0.75">
      <c r="A1678" s="31">
        <v>1676</v>
      </c>
      <c r="B1678" s="237"/>
      <c r="C1678" s="257"/>
      <c r="D1678" s="257"/>
      <c r="E1678" s="262"/>
      <c r="F1678" s="262"/>
      <c r="G1678" s="253" t="str">
        <f t="shared" si="184"/>
        <v/>
      </c>
      <c r="H1678" s="31" t="str">
        <f>IF(AND(B1678=H$1),LOOKUP(9.99999999999999E+307,$H$2:H1677)+1,"")</f>
        <v/>
      </c>
      <c r="I1678" s="31" t="str">
        <f>IF(AND(B1678=I$1),LOOKUP(9.99999999999999E+307,$I$2:I1677)+1,"")</f>
        <v/>
      </c>
      <c r="J1678" s="31">
        <f>IF(AND(B1678=J$1),LOOKUP(9.99999999999999E+307,$J$2:J1677)+1,"")</f>
        <v>1512</v>
      </c>
      <c r="K1678" s="31">
        <f>IF(AND(B1678=K$1),LOOKUP(9.99999999999999E+307,$K$2:K1677)+1,"")</f>
        <v>1512</v>
      </c>
      <c r="L1678" s="31">
        <f>IF(AND(B1678=L$1),LOOKUP(9.99999999999999E+307,$L$2:L1677)+1,"")</f>
        <v>1512</v>
      </c>
      <c r="M1678" s="31">
        <f>IF(AND(B1678=M$1),LOOKUP(9.99999999999999E+307,$M$2:M1677)+1,"")</f>
        <v>1512</v>
      </c>
      <c r="N1678" s="31" t="e">
        <f>IF(AND(B1678=N$1),LOOKUP(9.99999999999999E+307,$N$2:N1677)+1,"")</f>
        <v>#REF!</v>
      </c>
      <c r="O1678" s="31" t="e">
        <f>IF(AND($B1678=O$1),LOOKUP(9.99999999999999E+307,$O$2:O1677)+1,"")</f>
        <v>#REF!</v>
      </c>
      <c r="P1678" s="31" t="e">
        <f>IF(AND($B1678=P$1),LOOKUP(9.99999999999999E+307,$P$2:P1677)+1,"")</f>
        <v>#REF!</v>
      </c>
      <c r="Q1678" s="31" t="e">
        <f>IF(AND($B1678=Q$1),LOOKUP(9.99999999999999E+307,$Q$2:Q1677)+1,"")</f>
        <v>#REF!</v>
      </c>
      <c r="R1678" s="31">
        <f>IF(AND($B1678=R$1),LOOKUP(9.99999999999999E+307,$R$2:R1677)+1,"")</f>
        <v>1512</v>
      </c>
      <c r="S1678" s="31">
        <f>IF(AND($B1678=S$1),LOOKUP(9.99999999999999E+307,$S$2:S1677)+1,"")</f>
        <v>1512</v>
      </c>
      <c r="T1678" s="265"/>
      <c r="U1678" s="265"/>
      <c r="V1678" s="265"/>
      <c r="AA1678" s="254" t="str">
        <f t="shared" si="188"/>
        <v/>
      </c>
      <c r="AB1678" s="254" t="str">
        <f t="shared" si="189"/>
        <v/>
      </c>
      <c r="AC1678" s="255">
        <f t="shared" si="186"/>
        <v>0</v>
      </c>
      <c r="AD1678" s="255">
        <f t="shared" si="187"/>
        <v>3836</v>
      </c>
      <c r="AE1678" s="256" t="str">
        <f t="shared" si="190"/>
        <v/>
      </c>
      <c r="AF1678" s="252" t="str">
        <f t="shared" si="185"/>
        <v>-</v>
      </c>
    </row>
    <row r="1679" spans="1:32" ht="20.149999999999999" customHeight="1" x14ac:dyDescent="0.75">
      <c r="A1679" s="31">
        <v>1677</v>
      </c>
      <c r="B1679" s="237"/>
      <c r="C1679" s="257"/>
      <c r="D1679" s="257"/>
      <c r="E1679" s="262"/>
      <c r="F1679" s="262"/>
      <c r="G1679" s="253" t="str">
        <f t="shared" si="184"/>
        <v/>
      </c>
      <c r="H1679" s="31" t="str">
        <f>IF(AND(B1679=H$1),LOOKUP(9.99999999999999E+307,$H$2:H1678)+1,"")</f>
        <v/>
      </c>
      <c r="I1679" s="31" t="str">
        <f>IF(AND(B1679=I$1),LOOKUP(9.99999999999999E+307,$I$2:I1678)+1,"")</f>
        <v/>
      </c>
      <c r="J1679" s="31">
        <f>IF(AND(B1679=J$1),LOOKUP(9.99999999999999E+307,$J$2:J1678)+1,"")</f>
        <v>1513</v>
      </c>
      <c r="K1679" s="31">
        <f>IF(AND(B1679=K$1),LOOKUP(9.99999999999999E+307,$K$2:K1678)+1,"")</f>
        <v>1513</v>
      </c>
      <c r="L1679" s="31">
        <f>IF(AND(B1679=L$1),LOOKUP(9.99999999999999E+307,$L$2:L1678)+1,"")</f>
        <v>1513</v>
      </c>
      <c r="M1679" s="31">
        <f>IF(AND(B1679=M$1),LOOKUP(9.99999999999999E+307,$M$2:M1678)+1,"")</f>
        <v>1513</v>
      </c>
      <c r="N1679" s="31" t="e">
        <f>IF(AND(B1679=N$1),LOOKUP(9.99999999999999E+307,$N$2:N1678)+1,"")</f>
        <v>#REF!</v>
      </c>
      <c r="O1679" s="31" t="e">
        <f>IF(AND($B1679=O$1),LOOKUP(9.99999999999999E+307,$O$2:O1678)+1,"")</f>
        <v>#REF!</v>
      </c>
      <c r="P1679" s="31" t="e">
        <f>IF(AND($B1679=P$1),LOOKUP(9.99999999999999E+307,$P$2:P1678)+1,"")</f>
        <v>#REF!</v>
      </c>
      <c r="Q1679" s="31" t="e">
        <f>IF(AND($B1679=Q$1),LOOKUP(9.99999999999999E+307,$Q$2:Q1678)+1,"")</f>
        <v>#REF!</v>
      </c>
      <c r="R1679" s="31">
        <f>IF(AND($B1679=R$1),LOOKUP(9.99999999999999E+307,$R$2:R1678)+1,"")</f>
        <v>1513</v>
      </c>
      <c r="S1679" s="31">
        <f>IF(AND($B1679=S$1),LOOKUP(9.99999999999999E+307,$S$2:S1678)+1,"")</f>
        <v>1513</v>
      </c>
      <c r="T1679" s="265"/>
      <c r="U1679" s="265"/>
      <c r="V1679" s="265"/>
      <c r="AA1679" s="254" t="str">
        <f t="shared" si="188"/>
        <v/>
      </c>
      <c r="AB1679" s="254" t="str">
        <f t="shared" si="189"/>
        <v/>
      </c>
      <c r="AC1679" s="255">
        <f t="shared" si="186"/>
        <v>0</v>
      </c>
      <c r="AD1679" s="255">
        <f t="shared" si="187"/>
        <v>3836</v>
      </c>
      <c r="AE1679" s="256" t="str">
        <f t="shared" si="190"/>
        <v/>
      </c>
      <c r="AF1679" s="252" t="str">
        <f t="shared" si="185"/>
        <v>-</v>
      </c>
    </row>
    <row r="1680" spans="1:32" ht="20.149999999999999" customHeight="1" x14ac:dyDescent="0.75">
      <c r="A1680" s="31">
        <v>1678</v>
      </c>
      <c r="B1680" s="237"/>
      <c r="C1680" s="257"/>
      <c r="D1680" s="257"/>
      <c r="E1680" s="262"/>
      <c r="F1680" s="262"/>
      <c r="G1680" s="253" t="str">
        <f t="shared" si="184"/>
        <v/>
      </c>
      <c r="H1680" s="31" t="str">
        <f>IF(AND(B1680=H$1),LOOKUP(9.99999999999999E+307,$H$2:H1679)+1,"")</f>
        <v/>
      </c>
      <c r="I1680" s="31" t="str">
        <f>IF(AND(B1680=I$1),LOOKUP(9.99999999999999E+307,$I$2:I1679)+1,"")</f>
        <v/>
      </c>
      <c r="J1680" s="31">
        <f>IF(AND(B1680=J$1),LOOKUP(9.99999999999999E+307,$J$2:J1679)+1,"")</f>
        <v>1514</v>
      </c>
      <c r="K1680" s="31">
        <f>IF(AND(B1680=K$1),LOOKUP(9.99999999999999E+307,$K$2:K1679)+1,"")</f>
        <v>1514</v>
      </c>
      <c r="L1680" s="31">
        <f>IF(AND(B1680=L$1),LOOKUP(9.99999999999999E+307,$L$2:L1679)+1,"")</f>
        <v>1514</v>
      </c>
      <c r="M1680" s="31">
        <f>IF(AND(B1680=M$1),LOOKUP(9.99999999999999E+307,$M$2:M1679)+1,"")</f>
        <v>1514</v>
      </c>
      <c r="N1680" s="31" t="e">
        <f>IF(AND(B1680=N$1),LOOKUP(9.99999999999999E+307,$N$2:N1679)+1,"")</f>
        <v>#REF!</v>
      </c>
      <c r="O1680" s="31" t="e">
        <f>IF(AND($B1680=O$1),LOOKUP(9.99999999999999E+307,$O$2:O1679)+1,"")</f>
        <v>#REF!</v>
      </c>
      <c r="P1680" s="31" t="e">
        <f>IF(AND($B1680=P$1),LOOKUP(9.99999999999999E+307,$P$2:P1679)+1,"")</f>
        <v>#REF!</v>
      </c>
      <c r="Q1680" s="31" t="e">
        <f>IF(AND($B1680=Q$1),LOOKUP(9.99999999999999E+307,$Q$2:Q1679)+1,"")</f>
        <v>#REF!</v>
      </c>
      <c r="R1680" s="31">
        <f>IF(AND($B1680=R$1),LOOKUP(9.99999999999999E+307,$R$2:R1679)+1,"")</f>
        <v>1514</v>
      </c>
      <c r="S1680" s="31">
        <f>IF(AND($B1680=S$1),LOOKUP(9.99999999999999E+307,$S$2:S1679)+1,"")</f>
        <v>1514</v>
      </c>
      <c r="T1680" s="265"/>
      <c r="U1680" s="265"/>
      <c r="V1680" s="265"/>
      <c r="AA1680" s="254" t="str">
        <f t="shared" si="188"/>
        <v/>
      </c>
      <c r="AB1680" s="254" t="str">
        <f t="shared" si="189"/>
        <v/>
      </c>
      <c r="AC1680" s="255">
        <f t="shared" si="186"/>
        <v>0</v>
      </c>
      <c r="AD1680" s="255">
        <f t="shared" si="187"/>
        <v>3836</v>
      </c>
      <c r="AE1680" s="256" t="str">
        <f t="shared" si="190"/>
        <v/>
      </c>
      <c r="AF1680" s="252" t="str">
        <f t="shared" si="185"/>
        <v>-</v>
      </c>
    </row>
    <row r="1681" spans="1:32" ht="20.149999999999999" customHeight="1" x14ac:dyDescent="0.75">
      <c r="A1681" s="31">
        <v>1679</v>
      </c>
      <c r="B1681" s="237"/>
      <c r="C1681" s="257"/>
      <c r="D1681" s="257"/>
      <c r="E1681" s="262"/>
      <c r="F1681" s="262"/>
      <c r="G1681" s="253" t="str">
        <f t="shared" si="184"/>
        <v/>
      </c>
      <c r="H1681" s="31" t="str">
        <f>IF(AND(B1681=H$1),LOOKUP(9.99999999999999E+307,$H$2:H1680)+1,"")</f>
        <v/>
      </c>
      <c r="I1681" s="31" t="str">
        <f>IF(AND(B1681=I$1),LOOKUP(9.99999999999999E+307,$I$2:I1680)+1,"")</f>
        <v/>
      </c>
      <c r="J1681" s="31">
        <f>IF(AND(B1681=J$1),LOOKUP(9.99999999999999E+307,$J$2:J1680)+1,"")</f>
        <v>1515</v>
      </c>
      <c r="K1681" s="31">
        <f>IF(AND(B1681=K$1),LOOKUP(9.99999999999999E+307,$K$2:K1680)+1,"")</f>
        <v>1515</v>
      </c>
      <c r="L1681" s="31">
        <f>IF(AND(B1681=L$1),LOOKUP(9.99999999999999E+307,$L$2:L1680)+1,"")</f>
        <v>1515</v>
      </c>
      <c r="M1681" s="31">
        <f>IF(AND(B1681=M$1),LOOKUP(9.99999999999999E+307,$M$2:M1680)+1,"")</f>
        <v>1515</v>
      </c>
      <c r="N1681" s="31" t="e">
        <f>IF(AND(B1681=N$1),LOOKUP(9.99999999999999E+307,$N$2:N1680)+1,"")</f>
        <v>#REF!</v>
      </c>
      <c r="O1681" s="31" t="e">
        <f>IF(AND($B1681=O$1),LOOKUP(9.99999999999999E+307,$O$2:O1680)+1,"")</f>
        <v>#REF!</v>
      </c>
      <c r="P1681" s="31" t="e">
        <f>IF(AND($B1681=P$1),LOOKUP(9.99999999999999E+307,$P$2:P1680)+1,"")</f>
        <v>#REF!</v>
      </c>
      <c r="Q1681" s="31" t="e">
        <f>IF(AND($B1681=Q$1),LOOKUP(9.99999999999999E+307,$Q$2:Q1680)+1,"")</f>
        <v>#REF!</v>
      </c>
      <c r="R1681" s="31">
        <f>IF(AND($B1681=R$1),LOOKUP(9.99999999999999E+307,$R$2:R1680)+1,"")</f>
        <v>1515</v>
      </c>
      <c r="S1681" s="31">
        <f>IF(AND($B1681=S$1),LOOKUP(9.99999999999999E+307,$S$2:S1680)+1,"")</f>
        <v>1515</v>
      </c>
      <c r="T1681" s="265"/>
      <c r="U1681" s="265"/>
      <c r="V1681" s="265"/>
      <c r="AA1681" s="254" t="str">
        <f t="shared" si="188"/>
        <v/>
      </c>
      <c r="AB1681" s="254" t="str">
        <f t="shared" si="189"/>
        <v/>
      </c>
      <c r="AC1681" s="255">
        <f t="shared" si="186"/>
        <v>0</v>
      </c>
      <c r="AD1681" s="255">
        <f t="shared" si="187"/>
        <v>3836</v>
      </c>
      <c r="AE1681" s="256" t="str">
        <f t="shared" si="190"/>
        <v/>
      </c>
      <c r="AF1681" s="252" t="str">
        <f t="shared" si="185"/>
        <v>-</v>
      </c>
    </row>
    <row r="1682" spans="1:32" ht="20.149999999999999" customHeight="1" x14ac:dyDescent="0.75">
      <c r="A1682" s="31">
        <v>1680</v>
      </c>
      <c r="B1682" s="237"/>
      <c r="C1682" s="257"/>
      <c r="D1682" s="257"/>
      <c r="E1682" s="262"/>
      <c r="F1682" s="262"/>
      <c r="G1682" s="253" t="str">
        <f t="shared" si="184"/>
        <v/>
      </c>
      <c r="H1682" s="31" t="str">
        <f>IF(AND(B1682=H$1),LOOKUP(9.99999999999999E+307,$H$2:H1681)+1,"")</f>
        <v/>
      </c>
      <c r="I1682" s="31" t="str">
        <f>IF(AND(B1682=I$1),LOOKUP(9.99999999999999E+307,$I$2:I1681)+1,"")</f>
        <v/>
      </c>
      <c r="J1682" s="31">
        <f>IF(AND(B1682=J$1),LOOKUP(9.99999999999999E+307,$J$2:J1681)+1,"")</f>
        <v>1516</v>
      </c>
      <c r="K1682" s="31">
        <f>IF(AND(B1682=K$1),LOOKUP(9.99999999999999E+307,$K$2:K1681)+1,"")</f>
        <v>1516</v>
      </c>
      <c r="L1682" s="31">
        <f>IF(AND(B1682=L$1),LOOKUP(9.99999999999999E+307,$L$2:L1681)+1,"")</f>
        <v>1516</v>
      </c>
      <c r="M1682" s="31">
        <f>IF(AND(B1682=M$1),LOOKUP(9.99999999999999E+307,$M$2:M1681)+1,"")</f>
        <v>1516</v>
      </c>
      <c r="N1682" s="31" t="e">
        <f>IF(AND(B1682=N$1),LOOKUP(9.99999999999999E+307,$N$2:N1681)+1,"")</f>
        <v>#REF!</v>
      </c>
      <c r="O1682" s="31" t="e">
        <f>IF(AND($B1682=O$1),LOOKUP(9.99999999999999E+307,$O$2:O1681)+1,"")</f>
        <v>#REF!</v>
      </c>
      <c r="P1682" s="31" t="e">
        <f>IF(AND($B1682=P$1),LOOKUP(9.99999999999999E+307,$P$2:P1681)+1,"")</f>
        <v>#REF!</v>
      </c>
      <c r="Q1682" s="31" t="e">
        <f>IF(AND($B1682=Q$1),LOOKUP(9.99999999999999E+307,$Q$2:Q1681)+1,"")</f>
        <v>#REF!</v>
      </c>
      <c r="R1682" s="31">
        <f>IF(AND($B1682=R$1),LOOKUP(9.99999999999999E+307,$R$2:R1681)+1,"")</f>
        <v>1516</v>
      </c>
      <c r="S1682" s="31">
        <f>IF(AND($B1682=S$1),LOOKUP(9.99999999999999E+307,$S$2:S1681)+1,"")</f>
        <v>1516</v>
      </c>
      <c r="T1682" s="265"/>
      <c r="U1682" s="265"/>
      <c r="V1682" s="265"/>
      <c r="AA1682" s="254" t="str">
        <f t="shared" si="188"/>
        <v/>
      </c>
      <c r="AB1682" s="254" t="str">
        <f t="shared" si="189"/>
        <v/>
      </c>
      <c r="AC1682" s="255">
        <f t="shared" si="186"/>
        <v>0</v>
      </c>
      <c r="AD1682" s="255">
        <f t="shared" si="187"/>
        <v>3836</v>
      </c>
      <c r="AE1682" s="256" t="str">
        <f t="shared" si="190"/>
        <v/>
      </c>
      <c r="AF1682" s="252" t="str">
        <f t="shared" si="185"/>
        <v>-</v>
      </c>
    </row>
    <row r="1683" spans="1:32" ht="20.149999999999999" customHeight="1" x14ac:dyDescent="0.75">
      <c r="A1683" s="31">
        <v>1681</v>
      </c>
      <c r="B1683" s="237"/>
      <c r="C1683" s="257"/>
      <c r="D1683" s="257"/>
      <c r="E1683" s="262"/>
      <c r="F1683" s="262"/>
      <c r="G1683" s="253" t="str">
        <f t="shared" si="184"/>
        <v/>
      </c>
      <c r="H1683" s="31" t="str">
        <f>IF(AND(B1683=H$1),LOOKUP(9.99999999999999E+307,$H$2:H1682)+1,"")</f>
        <v/>
      </c>
      <c r="I1683" s="31" t="str">
        <f>IF(AND(B1683=I$1),LOOKUP(9.99999999999999E+307,$I$2:I1682)+1,"")</f>
        <v/>
      </c>
      <c r="J1683" s="31">
        <f>IF(AND(B1683=J$1),LOOKUP(9.99999999999999E+307,$J$2:J1682)+1,"")</f>
        <v>1517</v>
      </c>
      <c r="K1683" s="31">
        <f>IF(AND(B1683=K$1),LOOKUP(9.99999999999999E+307,$K$2:K1682)+1,"")</f>
        <v>1517</v>
      </c>
      <c r="L1683" s="31">
        <f>IF(AND(B1683=L$1),LOOKUP(9.99999999999999E+307,$L$2:L1682)+1,"")</f>
        <v>1517</v>
      </c>
      <c r="M1683" s="31">
        <f>IF(AND(B1683=M$1),LOOKUP(9.99999999999999E+307,$M$2:M1682)+1,"")</f>
        <v>1517</v>
      </c>
      <c r="N1683" s="31" t="e">
        <f>IF(AND(B1683=N$1),LOOKUP(9.99999999999999E+307,$N$2:N1682)+1,"")</f>
        <v>#REF!</v>
      </c>
      <c r="O1683" s="31" t="e">
        <f>IF(AND($B1683=O$1),LOOKUP(9.99999999999999E+307,$O$2:O1682)+1,"")</f>
        <v>#REF!</v>
      </c>
      <c r="P1683" s="31" t="e">
        <f>IF(AND($B1683=P$1),LOOKUP(9.99999999999999E+307,$P$2:P1682)+1,"")</f>
        <v>#REF!</v>
      </c>
      <c r="Q1683" s="31" t="e">
        <f>IF(AND($B1683=Q$1),LOOKUP(9.99999999999999E+307,$Q$2:Q1682)+1,"")</f>
        <v>#REF!</v>
      </c>
      <c r="R1683" s="31">
        <f>IF(AND($B1683=R$1),LOOKUP(9.99999999999999E+307,$R$2:R1682)+1,"")</f>
        <v>1517</v>
      </c>
      <c r="S1683" s="31">
        <f>IF(AND($B1683=S$1),LOOKUP(9.99999999999999E+307,$S$2:S1682)+1,"")</f>
        <v>1517</v>
      </c>
      <c r="T1683" s="265"/>
      <c r="U1683" s="265"/>
      <c r="V1683" s="265"/>
      <c r="AA1683" s="254" t="str">
        <f t="shared" si="188"/>
        <v/>
      </c>
      <c r="AB1683" s="254" t="str">
        <f t="shared" si="189"/>
        <v/>
      </c>
      <c r="AC1683" s="255">
        <f t="shared" si="186"/>
        <v>0</v>
      </c>
      <c r="AD1683" s="255">
        <f t="shared" si="187"/>
        <v>3836</v>
      </c>
      <c r="AE1683" s="256" t="str">
        <f t="shared" si="190"/>
        <v/>
      </c>
      <c r="AF1683" s="252" t="str">
        <f t="shared" si="185"/>
        <v>-</v>
      </c>
    </row>
    <row r="1684" spans="1:32" ht="20.149999999999999" customHeight="1" x14ac:dyDescent="0.75">
      <c r="A1684" s="31">
        <v>1682</v>
      </c>
      <c r="B1684" s="237"/>
      <c r="C1684" s="257"/>
      <c r="D1684" s="257"/>
      <c r="E1684" s="262"/>
      <c r="F1684" s="262"/>
      <c r="G1684" s="253" t="str">
        <f t="shared" si="184"/>
        <v/>
      </c>
      <c r="H1684" s="31" t="str">
        <f>IF(AND(B1684=H$1),LOOKUP(9.99999999999999E+307,$H$2:H1683)+1,"")</f>
        <v/>
      </c>
      <c r="I1684" s="31" t="str">
        <f>IF(AND(B1684=I$1),LOOKUP(9.99999999999999E+307,$I$2:I1683)+1,"")</f>
        <v/>
      </c>
      <c r="J1684" s="31">
        <f>IF(AND(B1684=J$1),LOOKUP(9.99999999999999E+307,$J$2:J1683)+1,"")</f>
        <v>1518</v>
      </c>
      <c r="K1684" s="31">
        <f>IF(AND(B1684=K$1),LOOKUP(9.99999999999999E+307,$K$2:K1683)+1,"")</f>
        <v>1518</v>
      </c>
      <c r="L1684" s="31">
        <f>IF(AND(B1684=L$1),LOOKUP(9.99999999999999E+307,$L$2:L1683)+1,"")</f>
        <v>1518</v>
      </c>
      <c r="M1684" s="31">
        <f>IF(AND(B1684=M$1),LOOKUP(9.99999999999999E+307,$M$2:M1683)+1,"")</f>
        <v>1518</v>
      </c>
      <c r="N1684" s="31" t="e">
        <f>IF(AND(B1684=N$1),LOOKUP(9.99999999999999E+307,$N$2:N1683)+1,"")</f>
        <v>#REF!</v>
      </c>
      <c r="O1684" s="31" t="e">
        <f>IF(AND($B1684=O$1),LOOKUP(9.99999999999999E+307,$O$2:O1683)+1,"")</f>
        <v>#REF!</v>
      </c>
      <c r="P1684" s="31" t="e">
        <f>IF(AND($B1684=P$1),LOOKUP(9.99999999999999E+307,$P$2:P1683)+1,"")</f>
        <v>#REF!</v>
      </c>
      <c r="Q1684" s="31" t="e">
        <f>IF(AND($B1684=Q$1),LOOKUP(9.99999999999999E+307,$Q$2:Q1683)+1,"")</f>
        <v>#REF!</v>
      </c>
      <c r="R1684" s="31">
        <f>IF(AND($B1684=R$1),LOOKUP(9.99999999999999E+307,$R$2:R1683)+1,"")</f>
        <v>1518</v>
      </c>
      <c r="S1684" s="31">
        <f>IF(AND($B1684=S$1),LOOKUP(9.99999999999999E+307,$S$2:S1683)+1,"")</f>
        <v>1518</v>
      </c>
      <c r="T1684" s="265"/>
      <c r="U1684" s="265"/>
      <c r="V1684" s="265"/>
      <c r="AA1684" s="254" t="str">
        <f t="shared" si="188"/>
        <v/>
      </c>
      <c r="AB1684" s="254" t="str">
        <f t="shared" si="189"/>
        <v/>
      </c>
      <c r="AC1684" s="255">
        <f t="shared" si="186"/>
        <v>0</v>
      </c>
      <c r="AD1684" s="255">
        <f t="shared" si="187"/>
        <v>3836</v>
      </c>
      <c r="AE1684" s="256" t="str">
        <f t="shared" si="190"/>
        <v/>
      </c>
      <c r="AF1684" s="252" t="str">
        <f t="shared" si="185"/>
        <v>-</v>
      </c>
    </row>
    <row r="1685" spans="1:32" ht="20.149999999999999" customHeight="1" x14ac:dyDescent="0.75">
      <c r="A1685" s="31">
        <v>1683</v>
      </c>
      <c r="B1685" s="237"/>
      <c r="C1685" s="257"/>
      <c r="D1685" s="257"/>
      <c r="E1685" s="262"/>
      <c r="F1685" s="262"/>
      <c r="G1685" s="253" t="str">
        <f t="shared" si="184"/>
        <v/>
      </c>
      <c r="H1685" s="31" t="str">
        <f>IF(AND(B1685=H$1),LOOKUP(9.99999999999999E+307,$H$2:H1684)+1,"")</f>
        <v/>
      </c>
      <c r="I1685" s="31" t="str">
        <f>IF(AND(B1685=I$1),LOOKUP(9.99999999999999E+307,$I$2:I1684)+1,"")</f>
        <v/>
      </c>
      <c r="J1685" s="31">
        <f>IF(AND(B1685=J$1),LOOKUP(9.99999999999999E+307,$J$2:J1684)+1,"")</f>
        <v>1519</v>
      </c>
      <c r="K1685" s="31">
        <f>IF(AND(B1685=K$1),LOOKUP(9.99999999999999E+307,$K$2:K1684)+1,"")</f>
        <v>1519</v>
      </c>
      <c r="L1685" s="31">
        <f>IF(AND(B1685=L$1),LOOKUP(9.99999999999999E+307,$L$2:L1684)+1,"")</f>
        <v>1519</v>
      </c>
      <c r="M1685" s="31">
        <f>IF(AND(B1685=M$1),LOOKUP(9.99999999999999E+307,$M$2:M1684)+1,"")</f>
        <v>1519</v>
      </c>
      <c r="N1685" s="31" t="e">
        <f>IF(AND(B1685=N$1),LOOKUP(9.99999999999999E+307,$N$2:N1684)+1,"")</f>
        <v>#REF!</v>
      </c>
      <c r="O1685" s="31" t="e">
        <f>IF(AND($B1685=O$1),LOOKUP(9.99999999999999E+307,$O$2:O1684)+1,"")</f>
        <v>#REF!</v>
      </c>
      <c r="P1685" s="31" t="e">
        <f>IF(AND($B1685=P$1),LOOKUP(9.99999999999999E+307,$P$2:P1684)+1,"")</f>
        <v>#REF!</v>
      </c>
      <c r="Q1685" s="31" t="e">
        <f>IF(AND($B1685=Q$1),LOOKUP(9.99999999999999E+307,$Q$2:Q1684)+1,"")</f>
        <v>#REF!</v>
      </c>
      <c r="R1685" s="31">
        <f>IF(AND($B1685=R$1),LOOKUP(9.99999999999999E+307,$R$2:R1684)+1,"")</f>
        <v>1519</v>
      </c>
      <c r="S1685" s="31">
        <f>IF(AND($B1685=S$1),LOOKUP(9.99999999999999E+307,$S$2:S1684)+1,"")</f>
        <v>1519</v>
      </c>
      <c r="T1685" s="265"/>
      <c r="U1685" s="265"/>
      <c r="V1685" s="265"/>
      <c r="AA1685" s="254" t="str">
        <f t="shared" si="188"/>
        <v/>
      </c>
      <c r="AB1685" s="254" t="str">
        <f t="shared" si="189"/>
        <v/>
      </c>
      <c r="AC1685" s="255">
        <f t="shared" si="186"/>
        <v>0</v>
      </c>
      <c r="AD1685" s="255">
        <f t="shared" si="187"/>
        <v>3836</v>
      </c>
      <c r="AE1685" s="256" t="str">
        <f t="shared" si="190"/>
        <v/>
      </c>
      <c r="AF1685" s="252" t="str">
        <f t="shared" si="185"/>
        <v>-</v>
      </c>
    </row>
    <row r="1686" spans="1:32" ht="20.149999999999999" customHeight="1" x14ac:dyDescent="0.75">
      <c r="A1686" s="31">
        <v>1684</v>
      </c>
      <c r="B1686" s="237"/>
      <c r="C1686" s="257"/>
      <c r="D1686" s="257"/>
      <c r="E1686" s="262"/>
      <c r="F1686" s="262"/>
      <c r="G1686" s="253" t="str">
        <f t="shared" si="184"/>
        <v/>
      </c>
      <c r="H1686" s="31" t="str">
        <f>IF(AND(B1686=H$1),LOOKUP(9.99999999999999E+307,$H$2:H1685)+1,"")</f>
        <v/>
      </c>
      <c r="I1686" s="31" t="str">
        <f>IF(AND(B1686=I$1),LOOKUP(9.99999999999999E+307,$I$2:I1685)+1,"")</f>
        <v/>
      </c>
      <c r="J1686" s="31">
        <f>IF(AND(B1686=J$1),LOOKUP(9.99999999999999E+307,$J$2:J1685)+1,"")</f>
        <v>1520</v>
      </c>
      <c r="K1686" s="31">
        <f>IF(AND(B1686=K$1),LOOKUP(9.99999999999999E+307,$K$2:K1685)+1,"")</f>
        <v>1520</v>
      </c>
      <c r="L1686" s="31">
        <f>IF(AND(B1686=L$1),LOOKUP(9.99999999999999E+307,$L$2:L1685)+1,"")</f>
        <v>1520</v>
      </c>
      <c r="M1686" s="31">
        <f>IF(AND(B1686=M$1),LOOKUP(9.99999999999999E+307,$M$2:M1685)+1,"")</f>
        <v>1520</v>
      </c>
      <c r="N1686" s="31" t="e">
        <f>IF(AND(B1686=N$1),LOOKUP(9.99999999999999E+307,$N$2:N1685)+1,"")</f>
        <v>#REF!</v>
      </c>
      <c r="O1686" s="31" t="e">
        <f>IF(AND($B1686=O$1),LOOKUP(9.99999999999999E+307,$O$2:O1685)+1,"")</f>
        <v>#REF!</v>
      </c>
      <c r="P1686" s="31" t="e">
        <f>IF(AND($B1686=P$1),LOOKUP(9.99999999999999E+307,$P$2:P1685)+1,"")</f>
        <v>#REF!</v>
      </c>
      <c r="Q1686" s="31" t="e">
        <f>IF(AND($B1686=Q$1),LOOKUP(9.99999999999999E+307,$Q$2:Q1685)+1,"")</f>
        <v>#REF!</v>
      </c>
      <c r="R1686" s="31">
        <f>IF(AND($B1686=R$1),LOOKUP(9.99999999999999E+307,$R$2:R1685)+1,"")</f>
        <v>1520</v>
      </c>
      <c r="S1686" s="31">
        <f>IF(AND($B1686=S$1),LOOKUP(9.99999999999999E+307,$S$2:S1685)+1,"")</f>
        <v>1520</v>
      </c>
      <c r="T1686" s="265"/>
      <c r="U1686" s="265"/>
      <c r="V1686" s="265"/>
      <c r="AA1686" s="254" t="str">
        <f t="shared" si="188"/>
        <v/>
      </c>
      <c r="AB1686" s="254" t="str">
        <f t="shared" si="189"/>
        <v/>
      </c>
      <c r="AC1686" s="255">
        <f t="shared" si="186"/>
        <v>0</v>
      </c>
      <c r="AD1686" s="255">
        <f t="shared" si="187"/>
        <v>3836</v>
      </c>
      <c r="AE1686" s="256" t="str">
        <f t="shared" si="190"/>
        <v/>
      </c>
      <c r="AF1686" s="252" t="str">
        <f t="shared" si="185"/>
        <v>-</v>
      </c>
    </row>
    <row r="1687" spans="1:32" ht="20.149999999999999" customHeight="1" x14ac:dyDescent="0.75">
      <c r="A1687" s="31">
        <v>1685</v>
      </c>
      <c r="B1687" s="237"/>
      <c r="C1687" s="257"/>
      <c r="D1687" s="257"/>
      <c r="E1687" s="262"/>
      <c r="F1687" s="262"/>
      <c r="G1687" s="253" t="str">
        <f t="shared" si="184"/>
        <v/>
      </c>
      <c r="H1687" s="31" t="str">
        <f>IF(AND(B1687=H$1),LOOKUP(9.99999999999999E+307,$H$2:H1686)+1,"")</f>
        <v/>
      </c>
      <c r="I1687" s="31" t="str">
        <f>IF(AND(B1687=I$1),LOOKUP(9.99999999999999E+307,$I$2:I1686)+1,"")</f>
        <v/>
      </c>
      <c r="J1687" s="31">
        <f>IF(AND(B1687=J$1),LOOKUP(9.99999999999999E+307,$J$2:J1686)+1,"")</f>
        <v>1521</v>
      </c>
      <c r="K1687" s="31">
        <f>IF(AND(B1687=K$1),LOOKUP(9.99999999999999E+307,$K$2:K1686)+1,"")</f>
        <v>1521</v>
      </c>
      <c r="L1687" s="31">
        <f>IF(AND(B1687=L$1),LOOKUP(9.99999999999999E+307,$L$2:L1686)+1,"")</f>
        <v>1521</v>
      </c>
      <c r="M1687" s="31">
        <f>IF(AND(B1687=M$1),LOOKUP(9.99999999999999E+307,$M$2:M1686)+1,"")</f>
        <v>1521</v>
      </c>
      <c r="N1687" s="31" t="e">
        <f>IF(AND(B1687=N$1),LOOKUP(9.99999999999999E+307,$N$2:N1686)+1,"")</f>
        <v>#REF!</v>
      </c>
      <c r="O1687" s="31" t="e">
        <f>IF(AND($B1687=O$1),LOOKUP(9.99999999999999E+307,$O$2:O1686)+1,"")</f>
        <v>#REF!</v>
      </c>
      <c r="P1687" s="31" t="e">
        <f>IF(AND($B1687=P$1),LOOKUP(9.99999999999999E+307,$P$2:P1686)+1,"")</f>
        <v>#REF!</v>
      </c>
      <c r="Q1687" s="31" t="e">
        <f>IF(AND($B1687=Q$1),LOOKUP(9.99999999999999E+307,$Q$2:Q1686)+1,"")</f>
        <v>#REF!</v>
      </c>
      <c r="R1687" s="31">
        <f>IF(AND($B1687=R$1),LOOKUP(9.99999999999999E+307,$R$2:R1686)+1,"")</f>
        <v>1521</v>
      </c>
      <c r="S1687" s="31">
        <f>IF(AND($B1687=S$1),LOOKUP(9.99999999999999E+307,$S$2:S1686)+1,"")</f>
        <v>1521</v>
      </c>
      <c r="T1687" s="265"/>
      <c r="U1687" s="265"/>
      <c r="V1687" s="265"/>
      <c r="AA1687" s="254" t="str">
        <f t="shared" si="188"/>
        <v/>
      </c>
      <c r="AB1687" s="254" t="str">
        <f t="shared" si="189"/>
        <v/>
      </c>
      <c r="AC1687" s="255">
        <f t="shared" si="186"/>
        <v>0</v>
      </c>
      <c r="AD1687" s="255">
        <f t="shared" si="187"/>
        <v>3836</v>
      </c>
      <c r="AE1687" s="256" t="str">
        <f t="shared" si="190"/>
        <v/>
      </c>
      <c r="AF1687" s="252" t="str">
        <f t="shared" si="185"/>
        <v>-</v>
      </c>
    </row>
    <row r="1688" spans="1:32" ht="20.149999999999999" customHeight="1" x14ac:dyDescent="0.75">
      <c r="A1688" s="31">
        <v>1686</v>
      </c>
      <c r="B1688" s="237"/>
      <c r="C1688" s="257"/>
      <c r="D1688" s="257"/>
      <c r="E1688" s="262"/>
      <c r="F1688" s="262"/>
      <c r="G1688" s="253" t="str">
        <f t="shared" si="184"/>
        <v/>
      </c>
      <c r="H1688" s="31" t="str">
        <f>IF(AND(B1688=H$1),LOOKUP(9.99999999999999E+307,$H$2:H1687)+1,"")</f>
        <v/>
      </c>
      <c r="I1688" s="31" t="str">
        <f>IF(AND(B1688=I$1),LOOKUP(9.99999999999999E+307,$I$2:I1687)+1,"")</f>
        <v/>
      </c>
      <c r="J1688" s="31">
        <f>IF(AND(B1688=J$1),LOOKUP(9.99999999999999E+307,$J$2:J1687)+1,"")</f>
        <v>1522</v>
      </c>
      <c r="K1688" s="31">
        <f>IF(AND(B1688=K$1),LOOKUP(9.99999999999999E+307,$K$2:K1687)+1,"")</f>
        <v>1522</v>
      </c>
      <c r="L1688" s="31">
        <f>IF(AND(B1688=L$1),LOOKUP(9.99999999999999E+307,$L$2:L1687)+1,"")</f>
        <v>1522</v>
      </c>
      <c r="M1688" s="31">
        <f>IF(AND(B1688=M$1),LOOKUP(9.99999999999999E+307,$M$2:M1687)+1,"")</f>
        <v>1522</v>
      </c>
      <c r="N1688" s="31" t="e">
        <f>IF(AND(B1688=N$1),LOOKUP(9.99999999999999E+307,$N$2:N1687)+1,"")</f>
        <v>#REF!</v>
      </c>
      <c r="O1688" s="31" t="e">
        <f>IF(AND($B1688=O$1),LOOKUP(9.99999999999999E+307,$O$2:O1687)+1,"")</f>
        <v>#REF!</v>
      </c>
      <c r="P1688" s="31" t="e">
        <f>IF(AND($B1688=P$1),LOOKUP(9.99999999999999E+307,$P$2:P1687)+1,"")</f>
        <v>#REF!</v>
      </c>
      <c r="Q1688" s="31" t="e">
        <f>IF(AND($B1688=Q$1),LOOKUP(9.99999999999999E+307,$Q$2:Q1687)+1,"")</f>
        <v>#REF!</v>
      </c>
      <c r="R1688" s="31">
        <f>IF(AND($B1688=R$1),LOOKUP(9.99999999999999E+307,$R$2:R1687)+1,"")</f>
        <v>1522</v>
      </c>
      <c r="S1688" s="31">
        <f>IF(AND($B1688=S$1),LOOKUP(9.99999999999999E+307,$S$2:S1687)+1,"")</f>
        <v>1522</v>
      </c>
      <c r="T1688" s="265"/>
      <c r="U1688" s="265"/>
      <c r="V1688" s="265"/>
      <c r="AA1688" s="254" t="str">
        <f t="shared" si="188"/>
        <v/>
      </c>
      <c r="AB1688" s="254" t="str">
        <f t="shared" si="189"/>
        <v/>
      </c>
      <c r="AC1688" s="255">
        <f t="shared" si="186"/>
        <v>0</v>
      </c>
      <c r="AD1688" s="255">
        <f t="shared" si="187"/>
        <v>3836</v>
      </c>
      <c r="AE1688" s="256" t="str">
        <f t="shared" si="190"/>
        <v/>
      </c>
      <c r="AF1688" s="252" t="str">
        <f t="shared" si="185"/>
        <v>-</v>
      </c>
    </row>
    <row r="1689" spans="1:32" ht="20.149999999999999" customHeight="1" x14ac:dyDescent="0.75">
      <c r="A1689" s="31">
        <v>1687</v>
      </c>
      <c r="B1689" s="237"/>
      <c r="C1689" s="257"/>
      <c r="D1689" s="257"/>
      <c r="E1689" s="262"/>
      <c r="F1689" s="262"/>
      <c r="G1689" s="253" t="str">
        <f t="shared" si="184"/>
        <v/>
      </c>
      <c r="H1689" s="31" t="str">
        <f>IF(AND(B1689=H$1),LOOKUP(9.99999999999999E+307,$H$2:H1688)+1,"")</f>
        <v/>
      </c>
      <c r="I1689" s="31" t="str">
        <f>IF(AND(B1689=I$1),LOOKUP(9.99999999999999E+307,$I$2:I1688)+1,"")</f>
        <v/>
      </c>
      <c r="J1689" s="31">
        <f>IF(AND(B1689=J$1),LOOKUP(9.99999999999999E+307,$J$2:J1688)+1,"")</f>
        <v>1523</v>
      </c>
      <c r="K1689" s="31">
        <f>IF(AND(B1689=K$1),LOOKUP(9.99999999999999E+307,$K$2:K1688)+1,"")</f>
        <v>1523</v>
      </c>
      <c r="L1689" s="31">
        <f>IF(AND(B1689=L$1),LOOKUP(9.99999999999999E+307,$L$2:L1688)+1,"")</f>
        <v>1523</v>
      </c>
      <c r="M1689" s="31">
        <f>IF(AND(B1689=M$1),LOOKUP(9.99999999999999E+307,$M$2:M1688)+1,"")</f>
        <v>1523</v>
      </c>
      <c r="N1689" s="31" t="e">
        <f>IF(AND(B1689=N$1),LOOKUP(9.99999999999999E+307,$N$2:N1688)+1,"")</f>
        <v>#REF!</v>
      </c>
      <c r="O1689" s="31" t="e">
        <f>IF(AND($B1689=O$1),LOOKUP(9.99999999999999E+307,$O$2:O1688)+1,"")</f>
        <v>#REF!</v>
      </c>
      <c r="P1689" s="31" t="e">
        <f>IF(AND($B1689=P$1),LOOKUP(9.99999999999999E+307,$P$2:P1688)+1,"")</f>
        <v>#REF!</v>
      </c>
      <c r="Q1689" s="31" t="e">
        <f>IF(AND($B1689=Q$1),LOOKUP(9.99999999999999E+307,$Q$2:Q1688)+1,"")</f>
        <v>#REF!</v>
      </c>
      <c r="R1689" s="31">
        <f>IF(AND($B1689=R$1),LOOKUP(9.99999999999999E+307,$R$2:R1688)+1,"")</f>
        <v>1523</v>
      </c>
      <c r="S1689" s="31">
        <f>IF(AND($B1689=S$1),LOOKUP(9.99999999999999E+307,$S$2:S1688)+1,"")</f>
        <v>1523</v>
      </c>
      <c r="T1689" s="265"/>
      <c r="U1689" s="265"/>
      <c r="V1689" s="265"/>
      <c r="AA1689" s="254" t="str">
        <f t="shared" si="188"/>
        <v/>
      </c>
      <c r="AB1689" s="254" t="str">
        <f t="shared" si="189"/>
        <v/>
      </c>
      <c r="AC1689" s="255">
        <f t="shared" si="186"/>
        <v>0</v>
      </c>
      <c r="AD1689" s="255">
        <f t="shared" si="187"/>
        <v>3836</v>
      </c>
      <c r="AE1689" s="256" t="str">
        <f t="shared" si="190"/>
        <v/>
      </c>
      <c r="AF1689" s="252" t="str">
        <f t="shared" si="185"/>
        <v>-</v>
      </c>
    </row>
    <row r="1690" spans="1:32" ht="20.149999999999999" customHeight="1" x14ac:dyDescent="0.75">
      <c r="A1690" s="31">
        <v>1688</v>
      </c>
      <c r="B1690" s="237"/>
      <c r="C1690" s="257"/>
      <c r="D1690" s="257"/>
      <c r="E1690" s="262"/>
      <c r="F1690" s="262"/>
      <c r="G1690" s="253" t="str">
        <f t="shared" si="184"/>
        <v/>
      </c>
      <c r="H1690" s="31" t="str">
        <f>IF(AND(B1690=H$1),LOOKUP(9.99999999999999E+307,$H$2:H1689)+1,"")</f>
        <v/>
      </c>
      <c r="I1690" s="31" t="str">
        <f>IF(AND(B1690=I$1),LOOKUP(9.99999999999999E+307,$I$2:I1689)+1,"")</f>
        <v/>
      </c>
      <c r="J1690" s="31">
        <f>IF(AND(B1690=J$1),LOOKUP(9.99999999999999E+307,$J$2:J1689)+1,"")</f>
        <v>1524</v>
      </c>
      <c r="K1690" s="31">
        <f>IF(AND(B1690=K$1),LOOKUP(9.99999999999999E+307,$K$2:K1689)+1,"")</f>
        <v>1524</v>
      </c>
      <c r="L1690" s="31">
        <f>IF(AND(B1690=L$1),LOOKUP(9.99999999999999E+307,$L$2:L1689)+1,"")</f>
        <v>1524</v>
      </c>
      <c r="M1690" s="31">
        <f>IF(AND(B1690=M$1),LOOKUP(9.99999999999999E+307,$M$2:M1689)+1,"")</f>
        <v>1524</v>
      </c>
      <c r="N1690" s="31" t="e">
        <f>IF(AND(B1690=N$1),LOOKUP(9.99999999999999E+307,$N$2:N1689)+1,"")</f>
        <v>#REF!</v>
      </c>
      <c r="O1690" s="31" t="e">
        <f>IF(AND($B1690=O$1),LOOKUP(9.99999999999999E+307,$O$2:O1689)+1,"")</f>
        <v>#REF!</v>
      </c>
      <c r="P1690" s="31" t="e">
        <f>IF(AND($B1690=P$1),LOOKUP(9.99999999999999E+307,$P$2:P1689)+1,"")</f>
        <v>#REF!</v>
      </c>
      <c r="Q1690" s="31" t="e">
        <f>IF(AND($B1690=Q$1),LOOKUP(9.99999999999999E+307,$Q$2:Q1689)+1,"")</f>
        <v>#REF!</v>
      </c>
      <c r="R1690" s="31">
        <f>IF(AND($B1690=R$1),LOOKUP(9.99999999999999E+307,$R$2:R1689)+1,"")</f>
        <v>1524</v>
      </c>
      <c r="S1690" s="31">
        <f>IF(AND($B1690=S$1),LOOKUP(9.99999999999999E+307,$S$2:S1689)+1,"")</f>
        <v>1524</v>
      </c>
      <c r="T1690" s="265"/>
      <c r="U1690" s="265"/>
      <c r="V1690" s="265"/>
      <c r="AA1690" s="254" t="str">
        <f t="shared" si="188"/>
        <v/>
      </c>
      <c r="AB1690" s="254" t="str">
        <f t="shared" si="189"/>
        <v/>
      </c>
      <c r="AC1690" s="255">
        <f t="shared" si="186"/>
        <v>0</v>
      </c>
      <c r="AD1690" s="255">
        <f t="shared" si="187"/>
        <v>3836</v>
      </c>
      <c r="AE1690" s="256" t="str">
        <f t="shared" si="190"/>
        <v/>
      </c>
      <c r="AF1690" s="252" t="str">
        <f t="shared" si="185"/>
        <v>-</v>
      </c>
    </row>
    <row r="1691" spans="1:32" ht="20.149999999999999" customHeight="1" x14ac:dyDescent="0.75">
      <c r="A1691" s="31">
        <v>1689</v>
      </c>
      <c r="B1691" s="237"/>
      <c r="C1691" s="257"/>
      <c r="D1691" s="257"/>
      <c r="E1691" s="262"/>
      <c r="F1691" s="262"/>
      <c r="G1691" s="253" t="str">
        <f t="shared" si="184"/>
        <v/>
      </c>
      <c r="H1691" s="31" t="str">
        <f>IF(AND(B1691=H$1),LOOKUP(9.99999999999999E+307,$H$2:H1690)+1,"")</f>
        <v/>
      </c>
      <c r="I1691" s="31" t="str">
        <f>IF(AND(B1691=I$1),LOOKUP(9.99999999999999E+307,$I$2:I1690)+1,"")</f>
        <v/>
      </c>
      <c r="J1691" s="31">
        <f>IF(AND(B1691=J$1),LOOKUP(9.99999999999999E+307,$J$2:J1690)+1,"")</f>
        <v>1525</v>
      </c>
      <c r="K1691" s="31">
        <f>IF(AND(B1691=K$1),LOOKUP(9.99999999999999E+307,$K$2:K1690)+1,"")</f>
        <v>1525</v>
      </c>
      <c r="L1691" s="31">
        <f>IF(AND(B1691=L$1),LOOKUP(9.99999999999999E+307,$L$2:L1690)+1,"")</f>
        <v>1525</v>
      </c>
      <c r="M1691" s="31">
        <f>IF(AND(B1691=M$1),LOOKUP(9.99999999999999E+307,$M$2:M1690)+1,"")</f>
        <v>1525</v>
      </c>
      <c r="N1691" s="31" t="e">
        <f>IF(AND(B1691=N$1),LOOKUP(9.99999999999999E+307,$N$2:N1690)+1,"")</f>
        <v>#REF!</v>
      </c>
      <c r="O1691" s="31" t="e">
        <f>IF(AND($B1691=O$1),LOOKUP(9.99999999999999E+307,$O$2:O1690)+1,"")</f>
        <v>#REF!</v>
      </c>
      <c r="P1691" s="31" t="e">
        <f>IF(AND($B1691=P$1),LOOKUP(9.99999999999999E+307,$P$2:P1690)+1,"")</f>
        <v>#REF!</v>
      </c>
      <c r="Q1691" s="31" t="e">
        <f>IF(AND($B1691=Q$1),LOOKUP(9.99999999999999E+307,$Q$2:Q1690)+1,"")</f>
        <v>#REF!</v>
      </c>
      <c r="R1691" s="31">
        <f>IF(AND($B1691=R$1),LOOKUP(9.99999999999999E+307,$R$2:R1690)+1,"")</f>
        <v>1525</v>
      </c>
      <c r="S1691" s="31">
        <f>IF(AND($B1691=S$1),LOOKUP(9.99999999999999E+307,$S$2:S1690)+1,"")</f>
        <v>1525</v>
      </c>
      <c r="T1691" s="265"/>
      <c r="U1691" s="265"/>
      <c r="V1691" s="265"/>
      <c r="AA1691" s="254" t="str">
        <f t="shared" si="188"/>
        <v/>
      </c>
      <c r="AB1691" s="254" t="str">
        <f t="shared" si="189"/>
        <v/>
      </c>
      <c r="AC1691" s="255">
        <f t="shared" si="186"/>
        <v>0</v>
      </c>
      <c r="AD1691" s="255">
        <f t="shared" si="187"/>
        <v>3836</v>
      </c>
      <c r="AE1691" s="256" t="str">
        <f t="shared" si="190"/>
        <v/>
      </c>
      <c r="AF1691" s="252" t="str">
        <f t="shared" si="185"/>
        <v>-</v>
      </c>
    </row>
    <row r="1692" spans="1:32" ht="20.149999999999999" customHeight="1" x14ac:dyDescent="0.75">
      <c r="A1692" s="31">
        <v>1690</v>
      </c>
      <c r="B1692" s="237"/>
      <c r="C1692" s="257"/>
      <c r="D1692" s="257"/>
      <c r="E1692" s="262"/>
      <c r="F1692" s="262"/>
      <c r="G1692" s="253" t="str">
        <f t="shared" si="184"/>
        <v/>
      </c>
      <c r="H1692" s="31" t="str">
        <f>IF(AND(B1692=H$1),LOOKUP(9.99999999999999E+307,$H$2:H1691)+1,"")</f>
        <v/>
      </c>
      <c r="I1692" s="31" t="str">
        <f>IF(AND(B1692=I$1),LOOKUP(9.99999999999999E+307,$I$2:I1691)+1,"")</f>
        <v/>
      </c>
      <c r="J1692" s="31">
        <f>IF(AND(B1692=J$1),LOOKUP(9.99999999999999E+307,$J$2:J1691)+1,"")</f>
        <v>1526</v>
      </c>
      <c r="K1692" s="31">
        <f>IF(AND(B1692=K$1),LOOKUP(9.99999999999999E+307,$K$2:K1691)+1,"")</f>
        <v>1526</v>
      </c>
      <c r="L1692" s="31">
        <f>IF(AND(B1692=L$1),LOOKUP(9.99999999999999E+307,$L$2:L1691)+1,"")</f>
        <v>1526</v>
      </c>
      <c r="M1692" s="31">
        <f>IF(AND(B1692=M$1),LOOKUP(9.99999999999999E+307,$M$2:M1691)+1,"")</f>
        <v>1526</v>
      </c>
      <c r="N1692" s="31" t="e">
        <f>IF(AND(B1692=N$1),LOOKUP(9.99999999999999E+307,$N$2:N1691)+1,"")</f>
        <v>#REF!</v>
      </c>
      <c r="O1692" s="31" t="e">
        <f>IF(AND($B1692=O$1),LOOKUP(9.99999999999999E+307,$O$2:O1691)+1,"")</f>
        <v>#REF!</v>
      </c>
      <c r="P1692" s="31" t="e">
        <f>IF(AND($B1692=P$1),LOOKUP(9.99999999999999E+307,$P$2:P1691)+1,"")</f>
        <v>#REF!</v>
      </c>
      <c r="Q1692" s="31" t="e">
        <f>IF(AND($B1692=Q$1),LOOKUP(9.99999999999999E+307,$Q$2:Q1691)+1,"")</f>
        <v>#REF!</v>
      </c>
      <c r="R1692" s="31">
        <f>IF(AND($B1692=R$1),LOOKUP(9.99999999999999E+307,$R$2:R1691)+1,"")</f>
        <v>1526</v>
      </c>
      <c r="S1692" s="31">
        <f>IF(AND($B1692=S$1),LOOKUP(9.99999999999999E+307,$S$2:S1691)+1,"")</f>
        <v>1526</v>
      </c>
      <c r="T1692" s="265"/>
      <c r="U1692" s="265"/>
      <c r="V1692" s="265"/>
      <c r="AA1692" s="254" t="str">
        <f t="shared" si="188"/>
        <v/>
      </c>
      <c r="AB1692" s="254" t="str">
        <f t="shared" si="189"/>
        <v/>
      </c>
      <c r="AC1692" s="255">
        <f t="shared" si="186"/>
        <v>0</v>
      </c>
      <c r="AD1692" s="255">
        <f t="shared" si="187"/>
        <v>3836</v>
      </c>
      <c r="AE1692" s="256" t="str">
        <f t="shared" si="190"/>
        <v/>
      </c>
      <c r="AF1692" s="252" t="str">
        <f t="shared" si="185"/>
        <v>-</v>
      </c>
    </row>
    <row r="1693" spans="1:32" ht="20.149999999999999" customHeight="1" x14ac:dyDescent="0.75">
      <c r="A1693" s="31">
        <v>1691</v>
      </c>
      <c r="B1693" s="237"/>
      <c r="C1693" s="257"/>
      <c r="D1693" s="257"/>
      <c r="E1693" s="262"/>
      <c r="F1693" s="262"/>
      <c r="G1693" s="253" t="str">
        <f t="shared" si="184"/>
        <v/>
      </c>
      <c r="H1693" s="31" t="str">
        <f>IF(AND(B1693=H$1),LOOKUP(9.99999999999999E+307,$H$2:H1692)+1,"")</f>
        <v/>
      </c>
      <c r="I1693" s="31" t="str">
        <f>IF(AND(B1693=I$1),LOOKUP(9.99999999999999E+307,$I$2:I1692)+1,"")</f>
        <v/>
      </c>
      <c r="J1693" s="31">
        <f>IF(AND(B1693=J$1),LOOKUP(9.99999999999999E+307,$J$2:J1692)+1,"")</f>
        <v>1527</v>
      </c>
      <c r="K1693" s="31">
        <f>IF(AND(B1693=K$1),LOOKUP(9.99999999999999E+307,$K$2:K1692)+1,"")</f>
        <v>1527</v>
      </c>
      <c r="L1693" s="31">
        <f>IF(AND(B1693=L$1),LOOKUP(9.99999999999999E+307,$L$2:L1692)+1,"")</f>
        <v>1527</v>
      </c>
      <c r="M1693" s="31">
        <f>IF(AND(B1693=M$1),LOOKUP(9.99999999999999E+307,$M$2:M1692)+1,"")</f>
        <v>1527</v>
      </c>
      <c r="N1693" s="31" t="e">
        <f>IF(AND(B1693=N$1),LOOKUP(9.99999999999999E+307,$N$2:N1692)+1,"")</f>
        <v>#REF!</v>
      </c>
      <c r="O1693" s="31" t="e">
        <f>IF(AND($B1693=O$1),LOOKUP(9.99999999999999E+307,$O$2:O1692)+1,"")</f>
        <v>#REF!</v>
      </c>
      <c r="P1693" s="31" t="e">
        <f>IF(AND($B1693=P$1),LOOKUP(9.99999999999999E+307,$P$2:P1692)+1,"")</f>
        <v>#REF!</v>
      </c>
      <c r="Q1693" s="31" t="e">
        <f>IF(AND($B1693=Q$1),LOOKUP(9.99999999999999E+307,$Q$2:Q1692)+1,"")</f>
        <v>#REF!</v>
      </c>
      <c r="R1693" s="31">
        <f>IF(AND($B1693=R$1),LOOKUP(9.99999999999999E+307,$R$2:R1692)+1,"")</f>
        <v>1527</v>
      </c>
      <c r="S1693" s="31">
        <f>IF(AND($B1693=S$1),LOOKUP(9.99999999999999E+307,$S$2:S1692)+1,"")</f>
        <v>1527</v>
      </c>
      <c r="T1693" s="265"/>
      <c r="U1693" s="265"/>
      <c r="V1693" s="265"/>
      <c r="AA1693" s="254" t="str">
        <f t="shared" si="188"/>
        <v/>
      </c>
      <c r="AB1693" s="254" t="str">
        <f t="shared" si="189"/>
        <v/>
      </c>
      <c r="AC1693" s="255">
        <f t="shared" si="186"/>
        <v>0</v>
      </c>
      <c r="AD1693" s="255">
        <f t="shared" si="187"/>
        <v>3836</v>
      </c>
      <c r="AE1693" s="256" t="str">
        <f t="shared" si="190"/>
        <v/>
      </c>
      <c r="AF1693" s="252" t="str">
        <f t="shared" si="185"/>
        <v>-</v>
      </c>
    </row>
    <row r="1694" spans="1:32" ht="20.149999999999999" customHeight="1" x14ac:dyDescent="0.75">
      <c r="A1694" s="31">
        <v>1692</v>
      </c>
      <c r="B1694" s="237"/>
      <c r="C1694" s="257"/>
      <c r="D1694" s="257"/>
      <c r="E1694" s="262"/>
      <c r="F1694" s="262"/>
      <c r="G1694" s="253" t="str">
        <f t="shared" si="184"/>
        <v/>
      </c>
      <c r="H1694" s="31" t="str">
        <f>IF(AND(B1694=H$1),LOOKUP(9.99999999999999E+307,$H$2:H1693)+1,"")</f>
        <v/>
      </c>
      <c r="I1694" s="31" t="str">
        <f>IF(AND(B1694=I$1),LOOKUP(9.99999999999999E+307,$I$2:I1693)+1,"")</f>
        <v/>
      </c>
      <c r="J1694" s="31">
        <f>IF(AND(B1694=J$1),LOOKUP(9.99999999999999E+307,$J$2:J1693)+1,"")</f>
        <v>1528</v>
      </c>
      <c r="K1694" s="31">
        <f>IF(AND(B1694=K$1),LOOKUP(9.99999999999999E+307,$K$2:K1693)+1,"")</f>
        <v>1528</v>
      </c>
      <c r="L1694" s="31">
        <f>IF(AND(B1694=L$1),LOOKUP(9.99999999999999E+307,$L$2:L1693)+1,"")</f>
        <v>1528</v>
      </c>
      <c r="M1694" s="31">
        <f>IF(AND(B1694=M$1),LOOKUP(9.99999999999999E+307,$M$2:M1693)+1,"")</f>
        <v>1528</v>
      </c>
      <c r="N1694" s="31" t="e">
        <f>IF(AND(B1694=N$1),LOOKUP(9.99999999999999E+307,$N$2:N1693)+1,"")</f>
        <v>#REF!</v>
      </c>
      <c r="O1694" s="31" t="e">
        <f>IF(AND($B1694=O$1),LOOKUP(9.99999999999999E+307,$O$2:O1693)+1,"")</f>
        <v>#REF!</v>
      </c>
      <c r="P1694" s="31" t="e">
        <f>IF(AND($B1694=P$1),LOOKUP(9.99999999999999E+307,$P$2:P1693)+1,"")</f>
        <v>#REF!</v>
      </c>
      <c r="Q1694" s="31" t="e">
        <f>IF(AND($B1694=Q$1),LOOKUP(9.99999999999999E+307,$Q$2:Q1693)+1,"")</f>
        <v>#REF!</v>
      </c>
      <c r="R1694" s="31">
        <f>IF(AND($B1694=R$1),LOOKUP(9.99999999999999E+307,$R$2:R1693)+1,"")</f>
        <v>1528</v>
      </c>
      <c r="S1694" s="31">
        <f>IF(AND($B1694=S$1),LOOKUP(9.99999999999999E+307,$S$2:S1693)+1,"")</f>
        <v>1528</v>
      </c>
      <c r="T1694" s="265"/>
      <c r="U1694" s="265"/>
      <c r="V1694" s="265"/>
      <c r="AA1694" s="254" t="str">
        <f t="shared" si="188"/>
        <v/>
      </c>
      <c r="AB1694" s="254" t="str">
        <f t="shared" si="189"/>
        <v/>
      </c>
      <c r="AC1694" s="255">
        <f t="shared" si="186"/>
        <v>0</v>
      </c>
      <c r="AD1694" s="255">
        <f t="shared" si="187"/>
        <v>3836</v>
      </c>
      <c r="AE1694" s="256" t="str">
        <f t="shared" si="190"/>
        <v/>
      </c>
      <c r="AF1694" s="252" t="str">
        <f t="shared" si="185"/>
        <v>-</v>
      </c>
    </row>
    <row r="1695" spans="1:32" ht="20.149999999999999" customHeight="1" x14ac:dyDescent="0.75">
      <c r="A1695" s="31">
        <v>1693</v>
      </c>
      <c r="B1695" s="237"/>
      <c r="C1695" s="257"/>
      <c r="D1695" s="257"/>
      <c r="E1695" s="262"/>
      <c r="F1695" s="262"/>
      <c r="G1695" s="253" t="str">
        <f t="shared" ref="G1695:G1758" si="191">B1695&amp;C1695</f>
        <v/>
      </c>
      <c r="H1695" s="31" t="str">
        <f>IF(AND(B1695=H$1),LOOKUP(9.99999999999999E+307,$H$2:H1694)+1,"")</f>
        <v/>
      </c>
      <c r="I1695" s="31" t="str">
        <f>IF(AND(B1695=I$1),LOOKUP(9.99999999999999E+307,$I$2:I1694)+1,"")</f>
        <v/>
      </c>
      <c r="J1695" s="31">
        <f>IF(AND(B1695=J$1),LOOKUP(9.99999999999999E+307,$J$2:J1694)+1,"")</f>
        <v>1529</v>
      </c>
      <c r="K1695" s="31">
        <f>IF(AND(B1695=K$1),LOOKUP(9.99999999999999E+307,$K$2:K1694)+1,"")</f>
        <v>1529</v>
      </c>
      <c r="L1695" s="31">
        <f>IF(AND(B1695=L$1),LOOKUP(9.99999999999999E+307,$L$2:L1694)+1,"")</f>
        <v>1529</v>
      </c>
      <c r="M1695" s="31">
        <f>IF(AND(B1695=M$1),LOOKUP(9.99999999999999E+307,$M$2:M1694)+1,"")</f>
        <v>1529</v>
      </c>
      <c r="N1695" s="31" t="e">
        <f>IF(AND(B1695=N$1),LOOKUP(9.99999999999999E+307,$N$2:N1694)+1,"")</f>
        <v>#REF!</v>
      </c>
      <c r="O1695" s="31" t="e">
        <f>IF(AND($B1695=O$1),LOOKUP(9.99999999999999E+307,$O$2:O1694)+1,"")</f>
        <v>#REF!</v>
      </c>
      <c r="P1695" s="31" t="e">
        <f>IF(AND($B1695=P$1),LOOKUP(9.99999999999999E+307,$P$2:P1694)+1,"")</f>
        <v>#REF!</v>
      </c>
      <c r="Q1695" s="31" t="e">
        <f>IF(AND($B1695=Q$1),LOOKUP(9.99999999999999E+307,$Q$2:Q1694)+1,"")</f>
        <v>#REF!</v>
      </c>
      <c r="R1695" s="31">
        <f>IF(AND($B1695=R$1),LOOKUP(9.99999999999999E+307,$R$2:R1694)+1,"")</f>
        <v>1529</v>
      </c>
      <c r="S1695" s="31">
        <f>IF(AND($B1695=S$1),LOOKUP(9.99999999999999E+307,$S$2:S1694)+1,"")</f>
        <v>1529</v>
      </c>
      <c r="T1695" s="265"/>
      <c r="U1695" s="265"/>
      <c r="V1695" s="265"/>
      <c r="AA1695" s="254" t="str">
        <f t="shared" si="188"/>
        <v/>
      </c>
      <c r="AB1695" s="254" t="str">
        <f t="shared" si="189"/>
        <v/>
      </c>
      <c r="AC1695" s="255">
        <f t="shared" si="186"/>
        <v>0</v>
      </c>
      <c r="AD1695" s="255">
        <f t="shared" si="187"/>
        <v>3836</v>
      </c>
      <c r="AE1695" s="256" t="str">
        <f t="shared" si="190"/>
        <v/>
      </c>
      <c r="AF1695" s="252" t="str">
        <f t="shared" si="185"/>
        <v>-</v>
      </c>
    </row>
    <row r="1696" spans="1:32" ht="20.149999999999999" customHeight="1" x14ac:dyDescent="0.75">
      <c r="A1696" s="31">
        <v>1694</v>
      </c>
      <c r="B1696" s="237"/>
      <c r="C1696" s="257"/>
      <c r="D1696" s="257"/>
      <c r="E1696" s="262"/>
      <c r="F1696" s="262"/>
      <c r="G1696" s="253" t="str">
        <f t="shared" si="191"/>
        <v/>
      </c>
      <c r="H1696" s="31" t="str">
        <f>IF(AND(B1696=H$1),LOOKUP(9.99999999999999E+307,$H$2:H1695)+1,"")</f>
        <v/>
      </c>
      <c r="I1696" s="31" t="str">
        <f>IF(AND(B1696=I$1),LOOKUP(9.99999999999999E+307,$I$2:I1695)+1,"")</f>
        <v/>
      </c>
      <c r="J1696" s="31">
        <f>IF(AND(B1696=J$1),LOOKUP(9.99999999999999E+307,$J$2:J1695)+1,"")</f>
        <v>1530</v>
      </c>
      <c r="K1696" s="31">
        <f>IF(AND(B1696=K$1),LOOKUP(9.99999999999999E+307,$K$2:K1695)+1,"")</f>
        <v>1530</v>
      </c>
      <c r="L1696" s="31">
        <f>IF(AND(B1696=L$1),LOOKUP(9.99999999999999E+307,$L$2:L1695)+1,"")</f>
        <v>1530</v>
      </c>
      <c r="M1696" s="31">
        <f>IF(AND(B1696=M$1),LOOKUP(9.99999999999999E+307,$M$2:M1695)+1,"")</f>
        <v>1530</v>
      </c>
      <c r="N1696" s="31" t="e">
        <f>IF(AND(B1696=N$1),LOOKUP(9.99999999999999E+307,$N$2:N1695)+1,"")</f>
        <v>#REF!</v>
      </c>
      <c r="O1696" s="31" t="e">
        <f>IF(AND($B1696=O$1),LOOKUP(9.99999999999999E+307,$O$2:O1695)+1,"")</f>
        <v>#REF!</v>
      </c>
      <c r="P1696" s="31" t="e">
        <f>IF(AND($B1696=P$1),LOOKUP(9.99999999999999E+307,$P$2:P1695)+1,"")</f>
        <v>#REF!</v>
      </c>
      <c r="Q1696" s="31" t="e">
        <f>IF(AND($B1696=Q$1),LOOKUP(9.99999999999999E+307,$Q$2:Q1695)+1,"")</f>
        <v>#REF!</v>
      </c>
      <c r="R1696" s="31">
        <f>IF(AND($B1696=R$1),LOOKUP(9.99999999999999E+307,$R$2:R1695)+1,"")</f>
        <v>1530</v>
      </c>
      <c r="S1696" s="31">
        <f>IF(AND($B1696=S$1),LOOKUP(9.99999999999999E+307,$S$2:S1695)+1,"")</f>
        <v>1530</v>
      </c>
      <c r="T1696" s="265"/>
      <c r="U1696" s="265"/>
      <c r="V1696" s="265"/>
      <c r="AA1696" s="254" t="str">
        <f t="shared" si="188"/>
        <v/>
      </c>
      <c r="AB1696" s="254" t="str">
        <f t="shared" si="189"/>
        <v/>
      </c>
      <c r="AC1696" s="255">
        <f t="shared" si="186"/>
        <v>0</v>
      </c>
      <c r="AD1696" s="255">
        <f t="shared" si="187"/>
        <v>3836</v>
      </c>
      <c r="AE1696" s="256" t="str">
        <f t="shared" si="190"/>
        <v/>
      </c>
      <c r="AF1696" s="252" t="str">
        <f t="shared" si="185"/>
        <v>-</v>
      </c>
    </row>
    <row r="1697" spans="1:32" ht="20.149999999999999" customHeight="1" x14ac:dyDescent="0.75">
      <c r="A1697" s="31">
        <v>1695</v>
      </c>
      <c r="B1697" s="237"/>
      <c r="C1697" s="257"/>
      <c r="D1697" s="257"/>
      <c r="E1697" s="262"/>
      <c r="F1697" s="262"/>
      <c r="G1697" s="253" t="str">
        <f t="shared" si="191"/>
        <v/>
      </c>
      <c r="H1697" s="31" t="str">
        <f>IF(AND(B1697=H$1),LOOKUP(9.99999999999999E+307,$H$2:H1696)+1,"")</f>
        <v/>
      </c>
      <c r="I1697" s="31" t="str">
        <f>IF(AND(B1697=I$1),LOOKUP(9.99999999999999E+307,$I$2:I1696)+1,"")</f>
        <v/>
      </c>
      <c r="J1697" s="31">
        <f>IF(AND(B1697=J$1),LOOKUP(9.99999999999999E+307,$J$2:J1696)+1,"")</f>
        <v>1531</v>
      </c>
      <c r="K1697" s="31">
        <f>IF(AND(B1697=K$1),LOOKUP(9.99999999999999E+307,$K$2:K1696)+1,"")</f>
        <v>1531</v>
      </c>
      <c r="L1697" s="31">
        <f>IF(AND(B1697=L$1),LOOKUP(9.99999999999999E+307,$L$2:L1696)+1,"")</f>
        <v>1531</v>
      </c>
      <c r="M1697" s="31">
        <f>IF(AND(B1697=M$1),LOOKUP(9.99999999999999E+307,$M$2:M1696)+1,"")</f>
        <v>1531</v>
      </c>
      <c r="N1697" s="31" t="e">
        <f>IF(AND(B1697=N$1),LOOKUP(9.99999999999999E+307,$N$2:N1696)+1,"")</f>
        <v>#REF!</v>
      </c>
      <c r="O1697" s="31" t="e">
        <f>IF(AND($B1697=O$1),LOOKUP(9.99999999999999E+307,$O$2:O1696)+1,"")</f>
        <v>#REF!</v>
      </c>
      <c r="P1697" s="31" t="e">
        <f>IF(AND($B1697=P$1),LOOKUP(9.99999999999999E+307,$P$2:P1696)+1,"")</f>
        <v>#REF!</v>
      </c>
      <c r="Q1697" s="31" t="e">
        <f>IF(AND($B1697=Q$1),LOOKUP(9.99999999999999E+307,$Q$2:Q1696)+1,"")</f>
        <v>#REF!</v>
      </c>
      <c r="R1697" s="31">
        <f>IF(AND($B1697=R$1),LOOKUP(9.99999999999999E+307,$R$2:R1696)+1,"")</f>
        <v>1531</v>
      </c>
      <c r="S1697" s="31">
        <f>IF(AND($B1697=S$1),LOOKUP(9.99999999999999E+307,$S$2:S1696)+1,"")</f>
        <v>1531</v>
      </c>
      <c r="T1697" s="265"/>
      <c r="U1697" s="265"/>
      <c r="V1697" s="265"/>
      <c r="AA1697" s="254" t="str">
        <f t="shared" si="188"/>
        <v/>
      </c>
      <c r="AB1697" s="254" t="str">
        <f t="shared" si="189"/>
        <v/>
      </c>
      <c r="AC1697" s="255">
        <f t="shared" si="186"/>
        <v>0</v>
      </c>
      <c r="AD1697" s="255">
        <f t="shared" si="187"/>
        <v>3836</v>
      </c>
      <c r="AE1697" s="256" t="str">
        <f t="shared" si="190"/>
        <v/>
      </c>
      <c r="AF1697" s="252" t="str">
        <f t="shared" si="185"/>
        <v>-</v>
      </c>
    </row>
    <row r="1698" spans="1:32" ht="20.149999999999999" customHeight="1" x14ac:dyDescent="0.75">
      <c r="A1698" s="31">
        <v>1696</v>
      </c>
      <c r="B1698" s="237"/>
      <c r="C1698" s="257"/>
      <c r="D1698" s="257"/>
      <c r="E1698" s="262"/>
      <c r="F1698" s="262"/>
      <c r="G1698" s="253" t="str">
        <f t="shared" si="191"/>
        <v/>
      </c>
      <c r="H1698" s="31" t="str">
        <f>IF(AND(B1698=H$1),LOOKUP(9.99999999999999E+307,$H$2:H1697)+1,"")</f>
        <v/>
      </c>
      <c r="I1698" s="31" t="str">
        <f>IF(AND(B1698=I$1),LOOKUP(9.99999999999999E+307,$I$2:I1697)+1,"")</f>
        <v/>
      </c>
      <c r="J1698" s="31">
        <f>IF(AND(B1698=J$1),LOOKUP(9.99999999999999E+307,$J$2:J1697)+1,"")</f>
        <v>1532</v>
      </c>
      <c r="K1698" s="31">
        <f>IF(AND(B1698=K$1),LOOKUP(9.99999999999999E+307,$K$2:K1697)+1,"")</f>
        <v>1532</v>
      </c>
      <c r="L1698" s="31">
        <f>IF(AND(B1698=L$1),LOOKUP(9.99999999999999E+307,$L$2:L1697)+1,"")</f>
        <v>1532</v>
      </c>
      <c r="M1698" s="31">
        <f>IF(AND(B1698=M$1),LOOKUP(9.99999999999999E+307,$M$2:M1697)+1,"")</f>
        <v>1532</v>
      </c>
      <c r="N1698" s="31" t="e">
        <f>IF(AND(B1698=N$1),LOOKUP(9.99999999999999E+307,$N$2:N1697)+1,"")</f>
        <v>#REF!</v>
      </c>
      <c r="O1698" s="31" t="e">
        <f>IF(AND($B1698=O$1),LOOKUP(9.99999999999999E+307,$O$2:O1697)+1,"")</f>
        <v>#REF!</v>
      </c>
      <c r="P1698" s="31" t="e">
        <f>IF(AND($B1698=P$1),LOOKUP(9.99999999999999E+307,$P$2:P1697)+1,"")</f>
        <v>#REF!</v>
      </c>
      <c r="Q1698" s="31" t="e">
        <f>IF(AND($B1698=Q$1),LOOKUP(9.99999999999999E+307,$Q$2:Q1697)+1,"")</f>
        <v>#REF!</v>
      </c>
      <c r="R1698" s="31">
        <f>IF(AND($B1698=R$1),LOOKUP(9.99999999999999E+307,$R$2:R1697)+1,"")</f>
        <v>1532</v>
      </c>
      <c r="S1698" s="31">
        <f>IF(AND($B1698=S$1),LOOKUP(9.99999999999999E+307,$S$2:S1697)+1,"")</f>
        <v>1532</v>
      </c>
      <c r="T1698" s="265"/>
      <c r="U1698" s="265"/>
      <c r="V1698" s="265"/>
      <c r="AA1698" s="254" t="str">
        <f t="shared" si="188"/>
        <v/>
      </c>
      <c r="AB1698" s="254" t="str">
        <f t="shared" si="189"/>
        <v/>
      </c>
      <c r="AC1698" s="255">
        <f t="shared" si="186"/>
        <v>0</v>
      </c>
      <c r="AD1698" s="255">
        <f t="shared" si="187"/>
        <v>3836</v>
      </c>
      <c r="AE1698" s="256" t="str">
        <f t="shared" si="190"/>
        <v/>
      </c>
      <c r="AF1698" s="252" t="str">
        <f t="shared" si="185"/>
        <v>-</v>
      </c>
    </row>
    <row r="1699" spans="1:32" ht="20.149999999999999" customHeight="1" x14ac:dyDescent="0.75">
      <c r="A1699" s="31">
        <v>1697</v>
      </c>
      <c r="B1699" s="237"/>
      <c r="C1699" s="257"/>
      <c r="D1699" s="257"/>
      <c r="E1699" s="262"/>
      <c r="F1699" s="262"/>
      <c r="G1699" s="253" t="str">
        <f t="shared" si="191"/>
        <v/>
      </c>
      <c r="H1699" s="31" t="str">
        <f>IF(AND(B1699=H$1),LOOKUP(9.99999999999999E+307,$H$2:H1698)+1,"")</f>
        <v/>
      </c>
      <c r="I1699" s="31" t="str">
        <f>IF(AND(B1699=I$1),LOOKUP(9.99999999999999E+307,$I$2:I1698)+1,"")</f>
        <v/>
      </c>
      <c r="J1699" s="31">
        <f>IF(AND(B1699=J$1),LOOKUP(9.99999999999999E+307,$J$2:J1698)+1,"")</f>
        <v>1533</v>
      </c>
      <c r="K1699" s="31">
        <f>IF(AND(B1699=K$1),LOOKUP(9.99999999999999E+307,$K$2:K1698)+1,"")</f>
        <v>1533</v>
      </c>
      <c r="L1699" s="31">
        <f>IF(AND(B1699=L$1),LOOKUP(9.99999999999999E+307,$L$2:L1698)+1,"")</f>
        <v>1533</v>
      </c>
      <c r="M1699" s="31">
        <f>IF(AND(B1699=M$1),LOOKUP(9.99999999999999E+307,$M$2:M1698)+1,"")</f>
        <v>1533</v>
      </c>
      <c r="N1699" s="31" t="e">
        <f>IF(AND(B1699=N$1),LOOKUP(9.99999999999999E+307,$N$2:N1698)+1,"")</f>
        <v>#REF!</v>
      </c>
      <c r="O1699" s="31" t="e">
        <f>IF(AND($B1699=O$1),LOOKUP(9.99999999999999E+307,$O$2:O1698)+1,"")</f>
        <v>#REF!</v>
      </c>
      <c r="P1699" s="31" t="e">
        <f>IF(AND($B1699=P$1),LOOKUP(9.99999999999999E+307,$P$2:P1698)+1,"")</f>
        <v>#REF!</v>
      </c>
      <c r="Q1699" s="31" t="e">
        <f>IF(AND($B1699=Q$1),LOOKUP(9.99999999999999E+307,$Q$2:Q1698)+1,"")</f>
        <v>#REF!</v>
      </c>
      <c r="R1699" s="31">
        <f>IF(AND($B1699=R$1),LOOKUP(9.99999999999999E+307,$R$2:R1698)+1,"")</f>
        <v>1533</v>
      </c>
      <c r="S1699" s="31">
        <f>IF(AND($B1699=S$1),LOOKUP(9.99999999999999E+307,$S$2:S1698)+1,"")</f>
        <v>1533</v>
      </c>
      <c r="T1699" s="265"/>
      <c r="U1699" s="265"/>
      <c r="V1699" s="265"/>
      <c r="AA1699" s="254" t="str">
        <f t="shared" si="188"/>
        <v/>
      </c>
      <c r="AB1699" s="254" t="str">
        <f t="shared" si="189"/>
        <v/>
      </c>
      <c r="AC1699" s="255">
        <f t="shared" si="186"/>
        <v>0</v>
      </c>
      <c r="AD1699" s="255">
        <f t="shared" si="187"/>
        <v>3836</v>
      </c>
      <c r="AE1699" s="256" t="str">
        <f t="shared" si="190"/>
        <v/>
      </c>
      <c r="AF1699" s="252" t="str">
        <f t="shared" si="185"/>
        <v>-</v>
      </c>
    </row>
    <row r="1700" spans="1:32" ht="20.149999999999999" customHeight="1" x14ac:dyDescent="0.75">
      <c r="A1700" s="31">
        <v>1698</v>
      </c>
      <c r="B1700" s="237"/>
      <c r="C1700" s="257"/>
      <c r="D1700" s="257"/>
      <c r="E1700" s="262"/>
      <c r="F1700" s="262"/>
      <c r="G1700" s="253" t="str">
        <f t="shared" si="191"/>
        <v/>
      </c>
      <c r="H1700" s="31" t="str">
        <f>IF(AND(B1700=H$1),LOOKUP(9.99999999999999E+307,$H$2:H1699)+1,"")</f>
        <v/>
      </c>
      <c r="I1700" s="31" t="str">
        <f>IF(AND(B1700=I$1),LOOKUP(9.99999999999999E+307,$I$2:I1699)+1,"")</f>
        <v/>
      </c>
      <c r="J1700" s="31">
        <f>IF(AND(B1700=J$1),LOOKUP(9.99999999999999E+307,$J$2:J1699)+1,"")</f>
        <v>1534</v>
      </c>
      <c r="K1700" s="31">
        <f>IF(AND(B1700=K$1),LOOKUP(9.99999999999999E+307,$K$2:K1699)+1,"")</f>
        <v>1534</v>
      </c>
      <c r="L1700" s="31">
        <f>IF(AND(B1700=L$1),LOOKUP(9.99999999999999E+307,$L$2:L1699)+1,"")</f>
        <v>1534</v>
      </c>
      <c r="M1700" s="31">
        <f>IF(AND(B1700=M$1),LOOKUP(9.99999999999999E+307,$M$2:M1699)+1,"")</f>
        <v>1534</v>
      </c>
      <c r="N1700" s="31" t="e">
        <f>IF(AND(B1700=N$1),LOOKUP(9.99999999999999E+307,$N$2:N1699)+1,"")</f>
        <v>#REF!</v>
      </c>
      <c r="O1700" s="31" t="e">
        <f>IF(AND($B1700=O$1),LOOKUP(9.99999999999999E+307,$O$2:O1699)+1,"")</f>
        <v>#REF!</v>
      </c>
      <c r="P1700" s="31" t="e">
        <f>IF(AND($B1700=P$1),LOOKUP(9.99999999999999E+307,$P$2:P1699)+1,"")</f>
        <v>#REF!</v>
      </c>
      <c r="Q1700" s="31" t="e">
        <f>IF(AND($B1700=Q$1),LOOKUP(9.99999999999999E+307,$Q$2:Q1699)+1,"")</f>
        <v>#REF!</v>
      </c>
      <c r="R1700" s="31">
        <f>IF(AND($B1700=R$1),LOOKUP(9.99999999999999E+307,$R$2:R1699)+1,"")</f>
        <v>1534</v>
      </c>
      <c r="S1700" s="31">
        <f>IF(AND($B1700=S$1),LOOKUP(9.99999999999999E+307,$S$2:S1699)+1,"")</f>
        <v>1534</v>
      </c>
      <c r="T1700" s="265"/>
      <c r="U1700" s="265"/>
      <c r="V1700" s="265"/>
      <c r="AA1700" s="254" t="str">
        <f t="shared" si="188"/>
        <v/>
      </c>
      <c r="AB1700" s="254" t="str">
        <f t="shared" si="189"/>
        <v/>
      </c>
      <c r="AC1700" s="255">
        <f t="shared" si="186"/>
        <v>0</v>
      </c>
      <c r="AD1700" s="255">
        <f t="shared" si="187"/>
        <v>3836</v>
      </c>
      <c r="AE1700" s="256" t="str">
        <f t="shared" si="190"/>
        <v/>
      </c>
      <c r="AF1700" s="252" t="str">
        <f t="shared" si="185"/>
        <v>-</v>
      </c>
    </row>
    <row r="1701" spans="1:32" ht="20.149999999999999" customHeight="1" x14ac:dyDescent="0.75">
      <c r="A1701" s="31">
        <v>1699</v>
      </c>
      <c r="B1701" s="237"/>
      <c r="C1701" s="257"/>
      <c r="D1701" s="257"/>
      <c r="E1701" s="262"/>
      <c r="F1701" s="262"/>
      <c r="G1701" s="253" t="str">
        <f t="shared" si="191"/>
        <v/>
      </c>
      <c r="H1701" s="31" t="str">
        <f>IF(AND(B1701=H$1),LOOKUP(9.99999999999999E+307,$H$2:H1700)+1,"")</f>
        <v/>
      </c>
      <c r="I1701" s="31" t="str">
        <f>IF(AND(B1701=I$1),LOOKUP(9.99999999999999E+307,$I$2:I1700)+1,"")</f>
        <v/>
      </c>
      <c r="J1701" s="31">
        <f>IF(AND(B1701=J$1),LOOKUP(9.99999999999999E+307,$J$2:J1700)+1,"")</f>
        <v>1535</v>
      </c>
      <c r="K1701" s="31">
        <f>IF(AND(B1701=K$1),LOOKUP(9.99999999999999E+307,$K$2:K1700)+1,"")</f>
        <v>1535</v>
      </c>
      <c r="L1701" s="31">
        <f>IF(AND(B1701=L$1),LOOKUP(9.99999999999999E+307,$L$2:L1700)+1,"")</f>
        <v>1535</v>
      </c>
      <c r="M1701" s="31">
        <f>IF(AND(B1701=M$1),LOOKUP(9.99999999999999E+307,$M$2:M1700)+1,"")</f>
        <v>1535</v>
      </c>
      <c r="N1701" s="31" t="e">
        <f>IF(AND(B1701=N$1),LOOKUP(9.99999999999999E+307,$N$2:N1700)+1,"")</f>
        <v>#REF!</v>
      </c>
      <c r="O1701" s="31" t="e">
        <f>IF(AND($B1701=O$1),LOOKUP(9.99999999999999E+307,$O$2:O1700)+1,"")</f>
        <v>#REF!</v>
      </c>
      <c r="P1701" s="31" t="e">
        <f>IF(AND($B1701=P$1),LOOKUP(9.99999999999999E+307,$P$2:P1700)+1,"")</f>
        <v>#REF!</v>
      </c>
      <c r="Q1701" s="31" t="e">
        <f>IF(AND($B1701=Q$1),LOOKUP(9.99999999999999E+307,$Q$2:Q1700)+1,"")</f>
        <v>#REF!</v>
      </c>
      <c r="R1701" s="31">
        <f>IF(AND($B1701=R$1),LOOKUP(9.99999999999999E+307,$R$2:R1700)+1,"")</f>
        <v>1535</v>
      </c>
      <c r="S1701" s="31">
        <f>IF(AND($B1701=S$1),LOOKUP(9.99999999999999E+307,$S$2:S1700)+1,"")</f>
        <v>1535</v>
      </c>
      <c r="T1701" s="265"/>
      <c r="U1701" s="265"/>
      <c r="V1701" s="265"/>
      <c r="AA1701" s="254" t="str">
        <f t="shared" si="188"/>
        <v/>
      </c>
      <c r="AB1701" s="254" t="str">
        <f t="shared" si="189"/>
        <v/>
      </c>
      <c r="AC1701" s="255">
        <f t="shared" si="186"/>
        <v>0</v>
      </c>
      <c r="AD1701" s="255">
        <f t="shared" si="187"/>
        <v>3836</v>
      </c>
      <c r="AE1701" s="256" t="str">
        <f t="shared" si="190"/>
        <v/>
      </c>
      <c r="AF1701" s="252" t="str">
        <f t="shared" si="185"/>
        <v>-</v>
      </c>
    </row>
    <row r="1702" spans="1:32" ht="20.149999999999999" customHeight="1" x14ac:dyDescent="0.75">
      <c r="A1702" s="31">
        <v>1700</v>
      </c>
      <c r="B1702" s="237"/>
      <c r="C1702" s="257"/>
      <c r="D1702" s="257"/>
      <c r="E1702" s="262"/>
      <c r="F1702" s="262"/>
      <c r="G1702" s="253" t="str">
        <f t="shared" si="191"/>
        <v/>
      </c>
      <c r="H1702" s="31" t="str">
        <f>IF(AND(B1702=H$1),LOOKUP(9.99999999999999E+307,$H$2:H1701)+1,"")</f>
        <v/>
      </c>
      <c r="I1702" s="31" t="str">
        <f>IF(AND(B1702=I$1),LOOKUP(9.99999999999999E+307,$I$2:I1701)+1,"")</f>
        <v/>
      </c>
      <c r="J1702" s="31">
        <f>IF(AND(B1702=J$1),LOOKUP(9.99999999999999E+307,$J$2:J1701)+1,"")</f>
        <v>1536</v>
      </c>
      <c r="K1702" s="31">
        <f>IF(AND(B1702=K$1),LOOKUP(9.99999999999999E+307,$K$2:K1701)+1,"")</f>
        <v>1536</v>
      </c>
      <c r="L1702" s="31">
        <f>IF(AND(B1702=L$1),LOOKUP(9.99999999999999E+307,$L$2:L1701)+1,"")</f>
        <v>1536</v>
      </c>
      <c r="M1702" s="31">
        <f>IF(AND(B1702=M$1),LOOKUP(9.99999999999999E+307,$M$2:M1701)+1,"")</f>
        <v>1536</v>
      </c>
      <c r="N1702" s="31" t="e">
        <f>IF(AND(B1702=N$1),LOOKUP(9.99999999999999E+307,$N$2:N1701)+1,"")</f>
        <v>#REF!</v>
      </c>
      <c r="O1702" s="31" t="e">
        <f>IF(AND($B1702=O$1),LOOKUP(9.99999999999999E+307,$O$2:O1701)+1,"")</f>
        <v>#REF!</v>
      </c>
      <c r="P1702" s="31" t="e">
        <f>IF(AND($B1702=P$1),LOOKUP(9.99999999999999E+307,$P$2:P1701)+1,"")</f>
        <v>#REF!</v>
      </c>
      <c r="Q1702" s="31" t="e">
        <f>IF(AND($B1702=Q$1),LOOKUP(9.99999999999999E+307,$Q$2:Q1701)+1,"")</f>
        <v>#REF!</v>
      </c>
      <c r="R1702" s="31">
        <f>IF(AND($B1702=R$1),LOOKUP(9.99999999999999E+307,$R$2:R1701)+1,"")</f>
        <v>1536</v>
      </c>
      <c r="S1702" s="31">
        <f>IF(AND($B1702=S$1),LOOKUP(9.99999999999999E+307,$S$2:S1701)+1,"")</f>
        <v>1536</v>
      </c>
      <c r="T1702" s="265"/>
      <c r="U1702" s="265"/>
      <c r="V1702" s="265"/>
      <c r="AA1702" s="254" t="str">
        <f t="shared" si="188"/>
        <v/>
      </c>
      <c r="AB1702" s="254" t="str">
        <f t="shared" si="189"/>
        <v/>
      </c>
      <c r="AC1702" s="255">
        <f t="shared" si="186"/>
        <v>0</v>
      </c>
      <c r="AD1702" s="255">
        <f t="shared" si="187"/>
        <v>3836</v>
      </c>
      <c r="AE1702" s="256" t="str">
        <f t="shared" si="190"/>
        <v/>
      </c>
      <c r="AF1702" s="252" t="str">
        <f t="shared" si="185"/>
        <v>-</v>
      </c>
    </row>
    <row r="1703" spans="1:32" ht="20.149999999999999" customHeight="1" x14ac:dyDescent="0.75">
      <c r="A1703" s="31">
        <v>1701</v>
      </c>
      <c r="B1703" s="237"/>
      <c r="C1703" s="257"/>
      <c r="D1703" s="257"/>
      <c r="E1703" s="262"/>
      <c r="F1703" s="262"/>
      <c r="G1703" s="253" t="str">
        <f t="shared" si="191"/>
        <v/>
      </c>
      <c r="H1703" s="31" t="str">
        <f>IF(AND(B1703=H$1),LOOKUP(9.99999999999999E+307,$H$2:H1702)+1,"")</f>
        <v/>
      </c>
      <c r="I1703" s="31" t="str">
        <f>IF(AND(B1703=I$1),LOOKUP(9.99999999999999E+307,$I$2:I1702)+1,"")</f>
        <v/>
      </c>
      <c r="J1703" s="31">
        <f>IF(AND(B1703=J$1),LOOKUP(9.99999999999999E+307,$J$2:J1702)+1,"")</f>
        <v>1537</v>
      </c>
      <c r="K1703" s="31">
        <f>IF(AND(B1703=K$1),LOOKUP(9.99999999999999E+307,$K$2:K1702)+1,"")</f>
        <v>1537</v>
      </c>
      <c r="L1703" s="31">
        <f>IF(AND(B1703=L$1),LOOKUP(9.99999999999999E+307,$L$2:L1702)+1,"")</f>
        <v>1537</v>
      </c>
      <c r="M1703" s="31">
        <f>IF(AND(B1703=M$1),LOOKUP(9.99999999999999E+307,$M$2:M1702)+1,"")</f>
        <v>1537</v>
      </c>
      <c r="N1703" s="31" t="e">
        <f>IF(AND(B1703=N$1),LOOKUP(9.99999999999999E+307,$N$2:N1702)+1,"")</f>
        <v>#REF!</v>
      </c>
      <c r="O1703" s="31" t="e">
        <f>IF(AND($B1703=O$1),LOOKUP(9.99999999999999E+307,$O$2:O1702)+1,"")</f>
        <v>#REF!</v>
      </c>
      <c r="P1703" s="31" t="e">
        <f>IF(AND($B1703=P$1),LOOKUP(9.99999999999999E+307,$P$2:P1702)+1,"")</f>
        <v>#REF!</v>
      </c>
      <c r="Q1703" s="31" t="e">
        <f>IF(AND($B1703=Q$1),LOOKUP(9.99999999999999E+307,$Q$2:Q1702)+1,"")</f>
        <v>#REF!</v>
      </c>
      <c r="R1703" s="31">
        <f>IF(AND($B1703=R$1),LOOKUP(9.99999999999999E+307,$R$2:R1702)+1,"")</f>
        <v>1537</v>
      </c>
      <c r="S1703" s="31">
        <f>IF(AND($B1703=S$1),LOOKUP(9.99999999999999E+307,$S$2:S1702)+1,"")</f>
        <v>1537</v>
      </c>
      <c r="T1703" s="265"/>
      <c r="U1703" s="265"/>
      <c r="V1703" s="265"/>
      <c r="AA1703" s="254" t="str">
        <f t="shared" si="188"/>
        <v/>
      </c>
      <c r="AB1703" s="254" t="str">
        <f t="shared" si="189"/>
        <v/>
      </c>
      <c r="AC1703" s="255">
        <f t="shared" si="186"/>
        <v>0</v>
      </c>
      <c r="AD1703" s="255">
        <f t="shared" si="187"/>
        <v>3836</v>
      </c>
      <c r="AE1703" s="256" t="str">
        <f t="shared" si="190"/>
        <v/>
      </c>
      <c r="AF1703" s="252" t="str">
        <f t="shared" si="185"/>
        <v>-</v>
      </c>
    </row>
    <row r="1704" spans="1:32" ht="20.149999999999999" customHeight="1" x14ac:dyDescent="0.75">
      <c r="A1704" s="31">
        <v>1702</v>
      </c>
      <c r="B1704" s="237"/>
      <c r="C1704" s="257"/>
      <c r="D1704" s="257"/>
      <c r="E1704" s="262"/>
      <c r="F1704" s="262"/>
      <c r="G1704" s="253" t="str">
        <f t="shared" si="191"/>
        <v/>
      </c>
      <c r="H1704" s="31" t="str">
        <f>IF(AND(B1704=H$1),LOOKUP(9.99999999999999E+307,$H$2:H1703)+1,"")</f>
        <v/>
      </c>
      <c r="I1704" s="31" t="str">
        <f>IF(AND(B1704=I$1),LOOKUP(9.99999999999999E+307,$I$2:I1703)+1,"")</f>
        <v/>
      </c>
      <c r="J1704" s="31">
        <f>IF(AND(B1704=J$1),LOOKUP(9.99999999999999E+307,$J$2:J1703)+1,"")</f>
        <v>1538</v>
      </c>
      <c r="K1704" s="31">
        <f>IF(AND(B1704=K$1),LOOKUP(9.99999999999999E+307,$K$2:K1703)+1,"")</f>
        <v>1538</v>
      </c>
      <c r="L1704" s="31">
        <f>IF(AND(B1704=L$1),LOOKUP(9.99999999999999E+307,$L$2:L1703)+1,"")</f>
        <v>1538</v>
      </c>
      <c r="M1704" s="31">
        <f>IF(AND(B1704=M$1),LOOKUP(9.99999999999999E+307,$M$2:M1703)+1,"")</f>
        <v>1538</v>
      </c>
      <c r="N1704" s="31" t="e">
        <f>IF(AND(B1704=N$1),LOOKUP(9.99999999999999E+307,$N$2:N1703)+1,"")</f>
        <v>#REF!</v>
      </c>
      <c r="O1704" s="31" t="e">
        <f>IF(AND($B1704=O$1),LOOKUP(9.99999999999999E+307,$O$2:O1703)+1,"")</f>
        <v>#REF!</v>
      </c>
      <c r="P1704" s="31" t="e">
        <f>IF(AND($B1704=P$1),LOOKUP(9.99999999999999E+307,$P$2:P1703)+1,"")</f>
        <v>#REF!</v>
      </c>
      <c r="Q1704" s="31" t="e">
        <f>IF(AND($B1704=Q$1),LOOKUP(9.99999999999999E+307,$Q$2:Q1703)+1,"")</f>
        <v>#REF!</v>
      </c>
      <c r="R1704" s="31">
        <f>IF(AND($B1704=R$1),LOOKUP(9.99999999999999E+307,$R$2:R1703)+1,"")</f>
        <v>1538</v>
      </c>
      <c r="S1704" s="31">
        <f>IF(AND($B1704=S$1),LOOKUP(9.99999999999999E+307,$S$2:S1703)+1,"")</f>
        <v>1538</v>
      </c>
      <c r="T1704" s="265"/>
      <c r="U1704" s="265"/>
      <c r="V1704" s="265"/>
      <c r="AA1704" s="254" t="str">
        <f t="shared" si="188"/>
        <v/>
      </c>
      <c r="AB1704" s="254" t="str">
        <f t="shared" si="189"/>
        <v/>
      </c>
      <c r="AC1704" s="255">
        <f t="shared" si="186"/>
        <v>0</v>
      </c>
      <c r="AD1704" s="255">
        <f t="shared" si="187"/>
        <v>3836</v>
      </c>
      <c r="AE1704" s="256" t="str">
        <f t="shared" si="190"/>
        <v/>
      </c>
      <c r="AF1704" s="252" t="str">
        <f t="shared" si="185"/>
        <v>-</v>
      </c>
    </row>
    <row r="1705" spans="1:32" ht="20.149999999999999" customHeight="1" x14ac:dyDescent="0.75">
      <c r="A1705" s="31">
        <v>1703</v>
      </c>
      <c r="B1705" s="237"/>
      <c r="C1705" s="257"/>
      <c r="D1705" s="257"/>
      <c r="E1705" s="262"/>
      <c r="F1705" s="262"/>
      <c r="G1705" s="253" t="str">
        <f t="shared" si="191"/>
        <v/>
      </c>
      <c r="H1705" s="31" t="str">
        <f>IF(AND(B1705=H$1),LOOKUP(9.99999999999999E+307,$H$2:H1704)+1,"")</f>
        <v/>
      </c>
      <c r="I1705" s="31" t="str">
        <f>IF(AND(B1705=I$1),LOOKUP(9.99999999999999E+307,$I$2:I1704)+1,"")</f>
        <v/>
      </c>
      <c r="J1705" s="31">
        <f>IF(AND(B1705=J$1),LOOKUP(9.99999999999999E+307,$J$2:J1704)+1,"")</f>
        <v>1539</v>
      </c>
      <c r="K1705" s="31">
        <f>IF(AND(B1705=K$1),LOOKUP(9.99999999999999E+307,$K$2:K1704)+1,"")</f>
        <v>1539</v>
      </c>
      <c r="L1705" s="31">
        <f>IF(AND(B1705=L$1),LOOKUP(9.99999999999999E+307,$L$2:L1704)+1,"")</f>
        <v>1539</v>
      </c>
      <c r="M1705" s="31">
        <f>IF(AND(B1705=M$1),LOOKUP(9.99999999999999E+307,$M$2:M1704)+1,"")</f>
        <v>1539</v>
      </c>
      <c r="N1705" s="31" t="e">
        <f>IF(AND(B1705=N$1),LOOKUP(9.99999999999999E+307,$N$2:N1704)+1,"")</f>
        <v>#REF!</v>
      </c>
      <c r="O1705" s="31" t="e">
        <f>IF(AND($B1705=O$1),LOOKUP(9.99999999999999E+307,$O$2:O1704)+1,"")</f>
        <v>#REF!</v>
      </c>
      <c r="P1705" s="31" t="e">
        <f>IF(AND($B1705=P$1),LOOKUP(9.99999999999999E+307,$P$2:P1704)+1,"")</f>
        <v>#REF!</v>
      </c>
      <c r="Q1705" s="31" t="e">
        <f>IF(AND($B1705=Q$1),LOOKUP(9.99999999999999E+307,$Q$2:Q1704)+1,"")</f>
        <v>#REF!</v>
      </c>
      <c r="R1705" s="31">
        <f>IF(AND($B1705=R$1),LOOKUP(9.99999999999999E+307,$R$2:R1704)+1,"")</f>
        <v>1539</v>
      </c>
      <c r="S1705" s="31">
        <f>IF(AND($B1705=S$1),LOOKUP(9.99999999999999E+307,$S$2:S1704)+1,"")</f>
        <v>1539</v>
      </c>
      <c r="T1705" s="265"/>
      <c r="U1705" s="265"/>
      <c r="V1705" s="265"/>
      <c r="AA1705" s="254" t="str">
        <f t="shared" si="188"/>
        <v/>
      </c>
      <c r="AB1705" s="254" t="str">
        <f t="shared" si="189"/>
        <v/>
      </c>
      <c r="AC1705" s="255">
        <f t="shared" si="186"/>
        <v>0</v>
      </c>
      <c r="AD1705" s="255">
        <f t="shared" si="187"/>
        <v>3836</v>
      </c>
      <c r="AE1705" s="256" t="str">
        <f t="shared" si="190"/>
        <v/>
      </c>
      <c r="AF1705" s="252" t="str">
        <f t="shared" si="185"/>
        <v>-</v>
      </c>
    </row>
    <row r="1706" spans="1:32" ht="20.149999999999999" customHeight="1" x14ac:dyDescent="0.75">
      <c r="A1706" s="31">
        <v>1704</v>
      </c>
      <c r="B1706" s="237"/>
      <c r="C1706" s="257"/>
      <c r="D1706" s="257"/>
      <c r="E1706" s="262"/>
      <c r="F1706" s="262"/>
      <c r="G1706" s="253" t="str">
        <f t="shared" si="191"/>
        <v/>
      </c>
      <c r="H1706" s="31" t="str">
        <f>IF(AND(B1706=H$1),LOOKUP(9.99999999999999E+307,$H$2:H1705)+1,"")</f>
        <v/>
      </c>
      <c r="I1706" s="31" t="str">
        <f>IF(AND(B1706=I$1),LOOKUP(9.99999999999999E+307,$I$2:I1705)+1,"")</f>
        <v/>
      </c>
      <c r="J1706" s="31">
        <f>IF(AND(B1706=J$1),LOOKUP(9.99999999999999E+307,$J$2:J1705)+1,"")</f>
        <v>1540</v>
      </c>
      <c r="K1706" s="31">
        <f>IF(AND(B1706=K$1),LOOKUP(9.99999999999999E+307,$K$2:K1705)+1,"")</f>
        <v>1540</v>
      </c>
      <c r="L1706" s="31">
        <f>IF(AND(B1706=L$1),LOOKUP(9.99999999999999E+307,$L$2:L1705)+1,"")</f>
        <v>1540</v>
      </c>
      <c r="M1706" s="31">
        <f>IF(AND(B1706=M$1),LOOKUP(9.99999999999999E+307,$M$2:M1705)+1,"")</f>
        <v>1540</v>
      </c>
      <c r="N1706" s="31" t="e">
        <f>IF(AND(B1706=N$1),LOOKUP(9.99999999999999E+307,$N$2:N1705)+1,"")</f>
        <v>#REF!</v>
      </c>
      <c r="O1706" s="31" t="e">
        <f>IF(AND($B1706=O$1),LOOKUP(9.99999999999999E+307,$O$2:O1705)+1,"")</f>
        <v>#REF!</v>
      </c>
      <c r="P1706" s="31" t="e">
        <f>IF(AND($B1706=P$1),LOOKUP(9.99999999999999E+307,$P$2:P1705)+1,"")</f>
        <v>#REF!</v>
      </c>
      <c r="Q1706" s="31" t="e">
        <f>IF(AND($B1706=Q$1),LOOKUP(9.99999999999999E+307,$Q$2:Q1705)+1,"")</f>
        <v>#REF!</v>
      </c>
      <c r="R1706" s="31">
        <f>IF(AND($B1706=R$1),LOOKUP(9.99999999999999E+307,$R$2:R1705)+1,"")</f>
        <v>1540</v>
      </c>
      <c r="S1706" s="31">
        <f>IF(AND($B1706=S$1),LOOKUP(9.99999999999999E+307,$S$2:S1705)+1,"")</f>
        <v>1540</v>
      </c>
      <c r="T1706" s="265"/>
      <c r="U1706" s="265"/>
      <c r="V1706" s="265"/>
      <c r="AA1706" s="254" t="str">
        <f t="shared" si="188"/>
        <v/>
      </c>
      <c r="AB1706" s="254" t="str">
        <f t="shared" si="189"/>
        <v/>
      </c>
      <c r="AC1706" s="255">
        <f t="shared" si="186"/>
        <v>0</v>
      </c>
      <c r="AD1706" s="255">
        <f t="shared" si="187"/>
        <v>3836</v>
      </c>
      <c r="AE1706" s="256" t="str">
        <f t="shared" si="190"/>
        <v/>
      </c>
      <c r="AF1706" s="252" t="str">
        <f t="shared" si="185"/>
        <v>-</v>
      </c>
    </row>
    <row r="1707" spans="1:32" ht="20.149999999999999" customHeight="1" x14ac:dyDescent="0.75">
      <c r="A1707" s="31">
        <v>1705</v>
      </c>
      <c r="B1707" s="237"/>
      <c r="C1707" s="257"/>
      <c r="D1707" s="257"/>
      <c r="E1707" s="262"/>
      <c r="F1707" s="262"/>
      <c r="G1707" s="253" t="str">
        <f t="shared" si="191"/>
        <v/>
      </c>
      <c r="H1707" s="31" t="str">
        <f>IF(AND(B1707=H$1),LOOKUP(9.99999999999999E+307,$H$2:H1706)+1,"")</f>
        <v/>
      </c>
      <c r="I1707" s="31" t="str">
        <f>IF(AND(B1707=I$1),LOOKUP(9.99999999999999E+307,$I$2:I1706)+1,"")</f>
        <v/>
      </c>
      <c r="J1707" s="31">
        <f>IF(AND(B1707=J$1),LOOKUP(9.99999999999999E+307,$J$2:J1706)+1,"")</f>
        <v>1541</v>
      </c>
      <c r="K1707" s="31">
        <f>IF(AND(B1707=K$1),LOOKUP(9.99999999999999E+307,$K$2:K1706)+1,"")</f>
        <v>1541</v>
      </c>
      <c r="L1707" s="31">
        <f>IF(AND(B1707=L$1),LOOKUP(9.99999999999999E+307,$L$2:L1706)+1,"")</f>
        <v>1541</v>
      </c>
      <c r="M1707" s="31">
        <f>IF(AND(B1707=M$1),LOOKUP(9.99999999999999E+307,$M$2:M1706)+1,"")</f>
        <v>1541</v>
      </c>
      <c r="N1707" s="31" t="e">
        <f>IF(AND(B1707=N$1),LOOKUP(9.99999999999999E+307,$N$2:N1706)+1,"")</f>
        <v>#REF!</v>
      </c>
      <c r="O1707" s="31" t="e">
        <f>IF(AND($B1707=O$1),LOOKUP(9.99999999999999E+307,$O$2:O1706)+1,"")</f>
        <v>#REF!</v>
      </c>
      <c r="P1707" s="31" t="e">
        <f>IF(AND($B1707=P$1),LOOKUP(9.99999999999999E+307,$P$2:P1706)+1,"")</f>
        <v>#REF!</v>
      </c>
      <c r="Q1707" s="31" t="e">
        <f>IF(AND($B1707=Q$1),LOOKUP(9.99999999999999E+307,$Q$2:Q1706)+1,"")</f>
        <v>#REF!</v>
      </c>
      <c r="R1707" s="31">
        <f>IF(AND($B1707=R$1),LOOKUP(9.99999999999999E+307,$R$2:R1706)+1,"")</f>
        <v>1541</v>
      </c>
      <c r="S1707" s="31">
        <f>IF(AND($B1707=S$1),LOOKUP(9.99999999999999E+307,$S$2:S1706)+1,"")</f>
        <v>1541</v>
      </c>
      <c r="T1707" s="265"/>
      <c r="U1707" s="265"/>
      <c r="V1707" s="265"/>
      <c r="AA1707" s="254" t="str">
        <f t="shared" si="188"/>
        <v/>
      </c>
      <c r="AB1707" s="254" t="str">
        <f t="shared" si="189"/>
        <v/>
      </c>
      <c r="AC1707" s="255">
        <f t="shared" si="186"/>
        <v>0</v>
      </c>
      <c r="AD1707" s="255">
        <f t="shared" si="187"/>
        <v>3836</v>
      </c>
      <c r="AE1707" s="256" t="str">
        <f t="shared" si="190"/>
        <v/>
      </c>
      <c r="AF1707" s="252" t="str">
        <f t="shared" si="185"/>
        <v>-</v>
      </c>
    </row>
    <row r="1708" spans="1:32" ht="20.149999999999999" customHeight="1" x14ac:dyDescent="0.75">
      <c r="A1708" s="31">
        <v>1706</v>
      </c>
      <c r="B1708" s="237"/>
      <c r="C1708" s="257"/>
      <c r="D1708" s="257"/>
      <c r="E1708" s="262"/>
      <c r="F1708" s="262"/>
      <c r="G1708" s="253" t="str">
        <f t="shared" si="191"/>
        <v/>
      </c>
      <c r="H1708" s="31" t="str">
        <f>IF(AND(B1708=H$1),LOOKUP(9.99999999999999E+307,$H$2:H1707)+1,"")</f>
        <v/>
      </c>
      <c r="I1708" s="31" t="str">
        <f>IF(AND(B1708=I$1),LOOKUP(9.99999999999999E+307,$I$2:I1707)+1,"")</f>
        <v/>
      </c>
      <c r="J1708" s="31">
        <f>IF(AND(B1708=J$1),LOOKUP(9.99999999999999E+307,$J$2:J1707)+1,"")</f>
        <v>1542</v>
      </c>
      <c r="K1708" s="31">
        <f>IF(AND(B1708=K$1),LOOKUP(9.99999999999999E+307,$K$2:K1707)+1,"")</f>
        <v>1542</v>
      </c>
      <c r="L1708" s="31">
        <f>IF(AND(B1708=L$1),LOOKUP(9.99999999999999E+307,$L$2:L1707)+1,"")</f>
        <v>1542</v>
      </c>
      <c r="M1708" s="31">
        <f>IF(AND(B1708=M$1),LOOKUP(9.99999999999999E+307,$M$2:M1707)+1,"")</f>
        <v>1542</v>
      </c>
      <c r="N1708" s="31" t="e">
        <f>IF(AND(B1708=N$1),LOOKUP(9.99999999999999E+307,$N$2:N1707)+1,"")</f>
        <v>#REF!</v>
      </c>
      <c r="O1708" s="31" t="e">
        <f>IF(AND($B1708=O$1),LOOKUP(9.99999999999999E+307,$O$2:O1707)+1,"")</f>
        <v>#REF!</v>
      </c>
      <c r="P1708" s="31" t="e">
        <f>IF(AND($B1708=P$1),LOOKUP(9.99999999999999E+307,$P$2:P1707)+1,"")</f>
        <v>#REF!</v>
      </c>
      <c r="Q1708" s="31" t="e">
        <f>IF(AND($B1708=Q$1),LOOKUP(9.99999999999999E+307,$Q$2:Q1707)+1,"")</f>
        <v>#REF!</v>
      </c>
      <c r="R1708" s="31">
        <f>IF(AND($B1708=R$1),LOOKUP(9.99999999999999E+307,$R$2:R1707)+1,"")</f>
        <v>1542</v>
      </c>
      <c r="S1708" s="31">
        <f>IF(AND($B1708=S$1),LOOKUP(9.99999999999999E+307,$S$2:S1707)+1,"")</f>
        <v>1542</v>
      </c>
      <c r="T1708" s="265"/>
      <c r="U1708" s="265"/>
      <c r="V1708" s="265"/>
      <c r="AA1708" s="254" t="str">
        <f t="shared" si="188"/>
        <v/>
      </c>
      <c r="AB1708" s="254" t="str">
        <f t="shared" si="189"/>
        <v/>
      </c>
      <c r="AC1708" s="255">
        <f t="shared" si="186"/>
        <v>0</v>
      </c>
      <c r="AD1708" s="255">
        <f t="shared" si="187"/>
        <v>3836</v>
      </c>
      <c r="AE1708" s="256" t="str">
        <f t="shared" si="190"/>
        <v/>
      </c>
      <c r="AF1708" s="252" t="str">
        <f t="shared" si="185"/>
        <v>-</v>
      </c>
    </row>
    <row r="1709" spans="1:32" ht="20.149999999999999" customHeight="1" x14ac:dyDescent="0.75">
      <c r="A1709" s="31">
        <v>1707</v>
      </c>
      <c r="B1709" s="237"/>
      <c r="C1709" s="257"/>
      <c r="D1709" s="257"/>
      <c r="E1709" s="262"/>
      <c r="F1709" s="262"/>
      <c r="G1709" s="253" t="str">
        <f t="shared" si="191"/>
        <v/>
      </c>
      <c r="H1709" s="31" t="str">
        <f>IF(AND(B1709=H$1),LOOKUP(9.99999999999999E+307,$H$2:H1708)+1,"")</f>
        <v/>
      </c>
      <c r="I1709" s="31" t="str">
        <f>IF(AND(B1709=I$1),LOOKUP(9.99999999999999E+307,$I$2:I1708)+1,"")</f>
        <v/>
      </c>
      <c r="J1709" s="31">
        <f>IF(AND(B1709=J$1),LOOKUP(9.99999999999999E+307,$J$2:J1708)+1,"")</f>
        <v>1543</v>
      </c>
      <c r="K1709" s="31">
        <f>IF(AND(B1709=K$1),LOOKUP(9.99999999999999E+307,$K$2:K1708)+1,"")</f>
        <v>1543</v>
      </c>
      <c r="L1709" s="31">
        <f>IF(AND(B1709=L$1),LOOKUP(9.99999999999999E+307,$L$2:L1708)+1,"")</f>
        <v>1543</v>
      </c>
      <c r="M1709" s="31">
        <f>IF(AND(B1709=M$1),LOOKUP(9.99999999999999E+307,$M$2:M1708)+1,"")</f>
        <v>1543</v>
      </c>
      <c r="N1709" s="31" t="e">
        <f>IF(AND(B1709=N$1),LOOKUP(9.99999999999999E+307,$N$2:N1708)+1,"")</f>
        <v>#REF!</v>
      </c>
      <c r="O1709" s="31" t="e">
        <f>IF(AND($B1709=O$1),LOOKUP(9.99999999999999E+307,$O$2:O1708)+1,"")</f>
        <v>#REF!</v>
      </c>
      <c r="P1709" s="31" t="e">
        <f>IF(AND($B1709=P$1),LOOKUP(9.99999999999999E+307,$P$2:P1708)+1,"")</f>
        <v>#REF!</v>
      </c>
      <c r="Q1709" s="31" t="e">
        <f>IF(AND($B1709=Q$1),LOOKUP(9.99999999999999E+307,$Q$2:Q1708)+1,"")</f>
        <v>#REF!</v>
      </c>
      <c r="R1709" s="31">
        <f>IF(AND($B1709=R$1),LOOKUP(9.99999999999999E+307,$R$2:R1708)+1,"")</f>
        <v>1543</v>
      </c>
      <c r="S1709" s="31">
        <f>IF(AND($B1709=S$1),LOOKUP(9.99999999999999E+307,$S$2:S1708)+1,"")</f>
        <v>1543</v>
      </c>
      <c r="T1709" s="265"/>
      <c r="U1709" s="265"/>
      <c r="V1709" s="265"/>
      <c r="AA1709" s="254" t="str">
        <f t="shared" si="188"/>
        <v/>
      </c>
      <c r="AB1709" s="254" t="str">
        <f t="shared" si="189"/>
        <v/>
      </c>
      <c r="AC1709" s="255">
        <f t="shared" si="186"/>
        <v>0</v>
      </c>
      <c r="AD1709" s="255">
        <f t="shared" si="187"/>
        <v>3836</v>
      </c>
      <c r="AE1709" s="256" t="str">
        <f t="shared" si="190"/>
        <v/>
      </c>
      <c r="AF1709" s="252" t="str">
        <f t="shared" si="185"/>
        <v>-</v>
      </c>
    </row>
    <row r="1710" spans="1:32" ht="20.149999999999999" customHeight="1" x14ac:dyDescent="0.75">
      <c r="A1710" s="31">
        <v>1708</v>
      </c>
      <c r="B1710" s="237"/>
      <c r="C1710" s="257"/>
      <c r="D1710" s="257"/>
      <c r="E1710" s="262"/>
      <c r="F1710" s="262"/>
      <c r="G1710" s="253" t="str">
        <f t="shared" si="191"/>
        <v/>
      </c>
      <c r="H1710" s="31" t="str">
        <f>IF(AND(B1710=H$1),LOOKUP(9.99999999999999E+307,$H$2:H1709)+1,"")</f>
        <v/>
      </c>
      <c r="I1710" s="31" t="str">
        <f>IF(AND(B1710=I$1),LOOKUP(9.99999999999999E+307,$I$2:I1709)+1,"")</f>
        <v/>
      </c>
      <c r="J1710" s="31">
        <f>IF(AND(B1710=J$1),LOOKUP(9.99999999999999E+307,$J$2:J1709)+1,"")</f>
        <v>1544</v>
      </c>
      <c r="K1710" s="31">
        <f>IF(AND(B1710=K$1),LOOKUP(9.99999999999999E+307,$K$2:K1709)+1,"")</f>
        <v>1544</v>
      </c>
      <c r="L1710" s="31">
        <f>IF(AND(B1710=L$1),LOOKUP(9.99999999999999E+307,$L$2:L1709)+1,"")</f>
        <v>1544</v>
      </c>
      <c r="M1710" s="31">
        <f>IF(AND(B1710=M$1),LOOKUP(9.99999999999999E+307,$M$2:M1709)+1,"")</f>
        <v>1544</v>
      </c>
      <c r="N1710" s="31" t="e">
        <f>IF(AND(B1710=N$1),LOOKUP(9.99999999999999E+307,$N$2:N1709)+1,"")</f>
        <v>#REF!</v>
      </c>
      <c r="O1710" s="31" t="e">
        <f>IF(AND($B1710=O$1),LOOKUP(9.99999999999999E+307,$O$2:O1709)+1,"")</f>
        <v>#REF!</v>
      </c>
      <c r="P1710" s="31" t="e">
        <f>IF(AND($B1710=P$1),LOOKUP(9.99999999999999E+307,$P$2:P1709)+1,"")</f>
        <v>#REF!</v>
      </c>
      <c r="Q1710" s="31" t="e">
        <f>IF(AND($B1710=Q$1),LOOKUP(9.99999999999999E+307,$Q$2:Q1709)+1,"")</f>
        <v>#REF!</v>
      </c>
      <c r="R1710" s="31">
        <f>IF(AND($B1710=R$1),LOOKUP(9.99999999999999E+307,$R$2:R1709)+1,"")</f>
        <v>1544</v>
      </c>
      <c r="S1710" s="31">
        <f>IF(AND($B1710=S$1),LOOKUP(9.99999999999999E+307,$S$2:S1709)+1,"")</f>
        <v>1544</v>
      </c>
      <c r="T1710" s="265"/>
      <c r="U1710" s="265"/>
      <c r="V1710" s="265"/>
      <c r="AA1710" s="254" t="str">
        <f t="shared" si="188"/>
        <v/>
      </c>
      <c r="AB1710" s="254" t="str">
        <f t="shared" si="189"/>
        <v/>
      </c>
      <c r="AC1710" s="255">
        <f t="shared" si="186"/>
        <v>0</v>
      </c>
      <c r="AD1710" s="255">
        <f t="shared" si="187"/>
        <v>3836</v>
      </c>
      <c r="AE1710" s="256" t="str">
        <f t="shared" si="190"/>
        <v/>
      </c>
      <c r="AF1710" s="252" t="str">
        <f t="shared" si="185"/>
        <v>-</v>
      </c>
    </row>
    <row r="1711" spans="1:32" ht="20.149999999999999" customHeight="1" x14ac:dyDescent="0.75">
      <c r="A1711" s="31">
        <v>1709</v>
      </c>
      <c r="B1711" s="237"/>
      <c r="C1711" s="257"/>
      <c r="D1711" s="257"/>
      <c r="E1711" s="262"/>
      <c r="F1711" s="262"/>
      <c r="G1711" s="253" t="str">
        <f t="shared" si="191"/>
        <v/>
      </c>
      <c r="H1711" s="31" t="str">
        <f>IF(AND(B1711=H$1),LOOKUP(9.99999999999999E+307,$H$2:H1710)+1,"")</f>
        <v/>
      </c>
      <c r="I1711" s="31" t="str">
        <f>IF(AND(B1711=I$1),LOOKUP(9.99999999999999E+307,$I$2:I1710)+1,"")</f>
        <v/>
      </c>
      <c r="J1711" s="31">
        <f>IF(AND(B1711=J$1),LOOKUP(9.99999999999999E+307,$J$2:J1710)+1,"")</f>
        <v>1545</v>
      </c>
      <c r="K1711" s="31">
        <f>IF(AND(B1711=K$1),LOOKUP(9.99999999999999E+307,$K$2:K1710)+1,"")</f>
        <v>1545</v>
      </c>
      <c r="L1711" s="31">
        <f>IF(AND(B1711=L$1),LOOKUP(9.99999999999999E+307,$L$2:L1710)+1,"")</f>
        <v>1545</v>
      </c>
      <c r="M1711" s="31">
        <f>IF(AND(B1711=M$1),LOOKUP(9.99999999999999E+307,$M$2:M1710)+1,"")</f>
        <v>1545</v>
      </c>
      <c r="N1711" s="31" t="e">
        <f>IF(AND(B1711=N$1),LOOKUP(9.99999999999999E+307,$N$2:N1710)+1,"")</f>
        <v>#REF!</v>
      </c>
      <c r="O1711" s="31" t="e">
        <f>IF(AND($B1711=O$1),LOOKUP(9.99999999999999E+307,$O$2:O1710)+1,"")</f>
        <v>#REF!</v>
      </c>
      <c r="P1711" s="31" t="e">
        <f>IF(AND($B1711=P$1),LOOKUP(9.99999999999999E+307,$P$2:P1710)+1,"")</f>
        <v>#REF!</v>
      </c>
      <c r="Q1711" s="31" t="e">
        <f>IF(AND($B1711=Q$1),LOOKUP(9.99999999999999E+307,$Q$2:Q1710)+1,"")</f>
        <v>#REF!</v>
      </c>
      <c r="R1711" s="31">
        <f>IF(AND($B1711=R$1),LOOKUP(9.99999999999999E+307,$R$2:R1710)+1,"")</f>
        <v>1545</v>
      </c>
      <c r="S1711" s="31">
        <f>IF(AND($B1711=S$1),LOOKUP(9.99999999999999E+307,$S$2:S1710)+1,"")</f>
        <v>1545</v>
      </c>
      <c r="T1711" s="265"/>
      <c r="U1711" s="265"/>
      <c r="V1711" s="265"/>
      <c r="AA1711" s="254" t="str">
        <f t="shared" si="188"/>
        <v/>
      </c>
      <c r="AB1711" s="254" t="str">
        <f t="shared" si="189"/>
        <v/>
      </c>
      <c r="AC1711" s="255">
        <f t="shared" si="186"/>
        <v>0</v>
      </c>
      <c r="AD1711" s="255">
        <f t="shared" si="187"/>
        <v>3836</v>
      </c>
      <c r="AE1711" s="256" t="str">
        <f t="shared" si="190"/>
        <v/>
      </c>
      <c r="AF1711" s="252" t="str">
        <f t="shared" ref="AF1711:AF1774" si="192">CONCATENATE(B1711,"-",AE1711)</f>
        <v>-</v>
      </c>
    </row>
    <row r="1712" spans="1:32" ht="20.149999999999999" customHeight="1" x14ac:dyDescent="0.75">
      <c r="A1712" s="31">
        <v>1710</v>
      </c>
      <c r="B1712" s="237"/>
      <c r="C1712" s="257"/>
      <c r="D1712" s="257"/>
      <c r="E1712" s="262"/>
      <c r="F1712" s="262"/>
      <c r="G1712" s="253" t="str">
        <f t="shared" si="191"/>
        <v/>
      </c>
      <c r="H1712" s="31" t="str">
        <f>IF(AND(B1712=H$1),LOOKUP(9.99999999999999E+307,$H$2:H1711)+1,"")</f>
        <v/>
      </c>
      <c r="I1712" s="31" t="str">
        <f>IF(AND(B1712=I$1),LOOKUP(9.99999999999999E+307,$I$2:I1711)+1,"")</f>
        <v/>
      </c>
      <c r="J1712" s="31">
        <f>IF(AND(B1712=J$1),LOOKUP(9.99999999999999E+307,$J$2:J1711)+1,"")</f>
        <v>1546</v>
      </c>
      <c r="K1712" s="31">
        <f>IF(AND(B1712=K$1),LOOKUP(9.99999999999999E+307,$K$2:K1711)+1,"")</f>
        <v>1546</v>
      </c>
      <c r="L1712" s="31">
        <f>IF(AND(B1712=L$1),LOOKUP(9.99999999999999E+307,$L$2:L1711)+1,"")</f>
        <v>1546</v>
      </c>
      <c r="M1712" s="31">
        <f>IF(AND(B1712=M$1),LOOKUP(9.99999999999999E+307,$M$2:M1711)+1,"")</f>
        <v>1546</v>
      </c>
      <c r="N1712" s="31" t="e">
        <f>IF(AND(B1712=N$1),LOOKUP(9.99999999999999E+307,$N$2:N1711)+1,"")</f>
        <v>#REF!</v>
      </c>
      <c r="O1712" s="31" t="e">
        <f>IF(AND($B1712=O$1),LOOKUP(9.99999999999999E+307,$O$2:O1711)+1,"")</f>
        <v>#REF!</v>
      </c>
      <c r="P1712" s="31" t="e">
        <f>IF(AND($B1712=P$1),LOOKUP(9.99999999999999E+307,$P$2:P1711)+1,"")</f>
        <v>#REF!</v>
      </c>
      <c r="Q1712" s="31" t="e">
        <f>IF(AND($B1712=Q$1),LOOKUP(9.99999999999999E+307,$Q$2:Q1711)+1,"")</f>
        <v>#REF!</v>
      </c>
      <c r="R1712" s="31">
        <f>IF(AND($B1712=R$1),LOOKUP(9.99999999999999E+307,$R$2:R1711)+1,"")</f>
        <v>1546</v>
      </c>
      <c r="S1712" s="31">
        <f>IF(AND($B1712=S$1),LOOKUP(9.99999999999999E+307,$S$2:S1711)+1,"")</f>
        <v>1546</v>
      </c>
      <c r="T1712" s="265"/>
      <c r="U1712" s="265"/>
      <c r="V1712" s="265"/>
      <c r="AA1712" s="254" t="str">
        <f t="shared" si="188"/>
        <v/>
      </c>
      <c r="AB1712" s="254" t="str">
        <f t="shared" si="189"/>
        <v/>
      </c>
      <c r="AC1712" s="255">
        <f t="shared" si="186"/>
        <v>0</v>
      </c>
      <c r="AD1712" s="255">
        <f t="shared" si="187"/>
        <v>3836</v>
      </c>
      <c r="AE1712" s="256" t="str">
        <f t="shared" si="190"/>
        <v/>
      </c>
      <c r="AF1712" s="252" t="str">
        <f t="shared" si="192"/>
        <v>-</v>
      </c>
    </row>
    <row r="1713" spans="1:32" ht="20.149999999999999" customHeight="1" x14ac:dyDescent="0.75">
      <c r="A1713" s="31">
        <v>1711</v>
      </c>
      <c r="B1713" s="237"/>
      <c r="C1713" s="257"/>
      <c r="D1713" s="257"/>
      <c r="E1713" s="262"/>
      <c r="F1713" s="262"/>
      <c r="G1713" s="253" t="str">
        <f t="shared" si="191"/>
        <v/>
      </c>
      <c r="H1713" s="31" t="str">
        <f>IF(AND(B1713=H$1),LOOKUP(9.99999999999999E+307,$H$2:H1712)+1,"")</f>
        <v/>
      </c>
      <c r="I1713" s="31" t="str">
        <f>IF(AND(B1713=I$1),LOOKUP(9.99999999999999E+307,$I$2:I1712)+1,"")</f>
        <v/>
      </c>
      <c r="J1713" s="31">
        <f>IF(AND(B1713=J$1),LOOKUP(9.99999999999999E+307,$J$2:J1712)+1,"")</f>
        <v>1547</v>
      </c>
      <c r="K1713" s="31">
        <f>IF(AND(B1713=K$1),LOOKUP(9.99999999999999E+307,$K$2:K1712)+1,"")</f>
        <v>1547</v>
      </c>
      <c r="L1713" s="31">
        <f>IF(AND(B1713=L$1),LOOKUP(9.99999999999999E+307,$L$2:L1712)+1,"")</f>
        <v>1547</v>
      </c>
      <c r="M1713" s="31">
        <f>IF(AND(B1713=M$1),LOOKUP(9.99999999999999E+307,$M$2:M1712)+1,"")</f>
        <v>1547</v>
      </c>
      <c r="N1713" s="31" t="e">
        <f>IF(AND(B1713=N$1),LOOKUP(9.99999999999999E+307,$N$2:N1712)+1,"")</f>
        <v>#REF!</v>
      </c>
      <c r="O1713" s="31" t="e">
        <f>IF(AND($B1713=O$1),LOOKUP(9.99999999999999E+307,$O$2:O1712)+1,"")</f>
        <v>#REF!</v>
      </c>
      <c r="P1713" s="31" t="e">
        <f>IF(AND($B1713=P$1),LOOKUP(9.99999999999999E+307,$P$2:P1712)+1,"")</f>
        <v>#REF!</v>
      </c>
      <c r="Q1713" s="31" t="e">
        <f>IF(AND($B1713=Q$1),LOOKUP(9.99999999999999E+307,$Q$2:Q1712)+1,"")</f>
        <v>#REF!</v>
      </c>
      <c r="R1713" s="31">
        <f>IF(AND($B1713=R$1),LOOKUP(9.99999999999999E+307,$R$2:R1712)+1,"")</f>
        <v>1547</v>
      </c>
      <c r="S1713" s="31">
        <f>IF(AND($B1713=S$1),LOOKUP(9.99999999999999E+307,$S$2:S1712)+1,"")</f>
        <v>1547</v>
      </c>
      <c r="T1713" s="265"/>
      <c r="U1713" s="265"/>
      <c r="V1713" s="265"/>
      <c r="AA1713" s="254" t="str">
        <f t="shared" si="188"/>
        <v/>
      </c>
      <c r="AB1713" s="254" t="str">
        <f t="shared" si="189"/>
        <v/>
      </c>
      <c r="AC1713" s="255">
        <f t="shared" si="186"/>
        <v>0</v>
      </c>
      <c r="AD1713" s="255">
        <f t="shared" si="187"/>
        <v>3836</v>
      </c>
      <c r="AE1713" s="256" t="str">
        <f t="shared" si="190"/>
        <v/>
      </c>
      <c r="AF1713" s="252" t="str">
        <f t="shared" si="192"/>
        <v>-</v>
      </c>
    </row>
    <row r="1714" spans="1:32" ht="20.149999999999999" customHeight="1" x14ac:dyDescent="0.75">
      <c r="A1714" s="31">
        <v>1712</v>
      </c>
      <c r="B1714" s="237"/>
      <c r="C1714" s="257"/>
      <c r="D1714" s="257"/>
      <c r="E1714" s="262"/>
      <c r="F1714" s="262"/>
      <c r="G1714" s="253" t="str">
        <f t="shared" si="191"/>
        <v/>
      </c>
      <c r="H1714" s="31" t="str">
        <f>IF(AND(B1714=H$1),LOOKUP(9.99999999999999E+307,$H$2:H1713)+1,"")</f>
        <v/>
      </c>
      <c r="I1714" s="31" t="str">
        <f>IF(AND(B1714=I$1),LOOKUP(9.99999999999999E+307,$I$2:I1713)+1,"")</f>
        <v/>
      </c>
      <c r="J1714" s="31">
        <f>IF(AND(B1714=J$1),LOOKUP(9.99999999999999E+307,$J$2:J1713)+1,"")</f>
        <v>1548</v>
      </c>
      <c r="K1714" s="31">
        <f>IF(AND(B1714=K$1),LOOKUP(9.99999999999999E+307,$K$2:K1713)+1,"")</f>
        <v>1548</v>
      </c>
      <c r="L1714" s="31">
        <f>IF(AND(B1714=L$1),LOOKUP(9.99999999999999E+307,$L$2:L1713)+1,"")</f>
        <v>1548</v>
      </c>
      <c r="M1714" s="31">
        <f>IF(AND(B1714=M$1),LOOKUP(9.99999999999999E+307,$M$2:M1713)+1,"")</f>
        <v>1548</v>
      </c>
      <c r="N1714" s="31" t="e">
        <f>IF(AND(B1714=N$1),LOOKUP(9.99999999999999E+307,$N$2:N1713)+1,"")</f>
        <v>#REF!</v>
      </c>
      <c r="O1714" s="31" t="e">
        <f>IF(AND($B1714=O$1),LOOKUP(9.99999999999999E+307,$O$2:O1713)+1,"")</f>
        <v>#REF!</v>
      </c>
      <c r="P1714" s="31" t="e">
        <f>IF(AND($B1714=P$1),LOOKUP(9.99999999999999E+307,$P$2:P1713)+1,"")</f>
        <v>#REF!</v>
      </c>
      <c r="Q1714" s="31" t="e">
        <f>IF(AND($B1714=Q$1),LOOKUP(9.99999999999999E+307,$Q$2:Q1713)+1,"")</f>
        <v>#REF!</v>
      </c>
      <c r="R1714" s="31">
        <f>IF(AND($B1714=R$1),LOOKUP(9.99999999999999E+307,$R$2:R1713)+1,"")</f>
        <v>1548</v>
      </c>
      <c r="S1714" s="31">
        <f>IF(AND($B1714=S$1),LOOKUP(9.99999999999999E+307,$S$2:S1713)+1,"")</f>
        <v>1548</v>
      </c>
      <c r="T1714" s="265"/>
      <c r="U1714" s="265"/>
      <c r="V1714" s="265"/>
      <c r="AA1714" s="254" t="str">
        <f t="shared" si="188"/>
        <v/>
      </c>
      <c r="AB1714" s="254" t="str">
        <f t="shared" si="189"/>
        <v/>
      </c>
      <c r="AC1714" s="255">
        <f t="shared" si="186"/>
        <v>0</v>
      </c>
      <c r="AD1714" s="255">
        <f t="shared" si="187"/>
        <v>3836</v>
      </c>
      <c r="AE1714" s="256" t="str">
        <f t="shared" si="190"/>
        <v/>
      </c>
      <c r="AF1714" s="252" t="str">
        <f t="shared" si="192"/>
        <v>-</v>
      </c>
    </row>
    <row r="1715" spans="1:32" ht="20.149999999999999" customHeight="1" x14ac:dyDescent="0.75">
      <c r="A1715" s="31">
        <v>1713</v>
      </c>
      <c r="B1715" s="237"/>
      <c r="C1715" s="257"/>
      <c r="D1715" s="257"/>
      <c r="E1715" s="262"/>
      <c r="F1715" s="262"/>
      <c r="G1715" s="253" t="str">
        <f t="shared" si="191"/>
        <v/>
      </c>
      <c r="H1715" s="31" t="str">
        <f>IF(AND(B1715=H$1),LOOKUP(9.99999999999999E+307,$H$2:H1714)+1,"")</f>
        <v/>
      </c>
      <c r="I1715" s="31" t="str">
        <f>IF(AND(B1715=I$1),LOOKUP(9.99999999999999E+307,$I$2:I1714)+1,"")</f>
        <v/>
      </c>
      <c r="J1715" s="31">
        <f>IF(AND(B1715=J$1),LOOKUP(9.99999999999999E+307,$J$2:J1714)+1,"")</f>
        <v>1549</v>
      </c>
      <c r="K1715" s="31">
        <f>IF(AND(B1715=K$1),LOOKUP(9.99999999999999E+307,$K$2:K1714)+1,"")</f>
        <v>1549</v>
      </c>
      <c r="L1715" s="31">
        <f>IF(AND(B1715=L$1),LOOKUP(9.99999999999999E+307,$L$2:L1714)+1,"")</f>
        <v>1549</v>
      </c>
      <c r="M1715" s="31">
        <f>IF(AND(B1715=M$1),LOOKUP(9.99999999999999E+307,$M$2:M1714)+1,"")</f>
        <v>1549</v>
      </c>
      <c r="N1715" s="31" t="e">
        <f>IF(AND(B1715=N$1),LOOKUP(9.99999999999999E+307,$N$2:N1714)+1,"")</f>
        <v>#REF!</v>
      </c>
      <c r="O1715" s="31" t="e">
        <f>IF(AND($B1715=O$1),LOOKUP(9.99999999999999E+307,$O$2:O1714)+1,"")</f>
        <v>#REF!</v>
      </c>
      <c r="P1715" s="31" t="e">
        <f>IF(AND($B1715=P$1),LOOKUP(9.99999999999999E+307,$P$2:P1714)+1,"")</f>
        <v>#REF!</v>
      </c>
      <c r="Q1715" s="31" t="e">
        <f>IF(AND($B1715=Q$1),LOOKUP(9.99999999999999E+307,$Q$2:Q1714)+1,"")</f>
        <v>#REF!</v>
      </c>
      <c r="R1715" s="31">
        <f>IF(AND($B1715=R$1),LOOKUP(9.99999999999999E+307,$R$2:R1714)+1,"")</f>
        <v>1549</v>
      </c>
      <c r="S1715" s="31">
        <f>IF(AND($B1715=S$1),LOOKUP(9.99999999999999E+307,$S$2:S1714)+1,"")</f>
        <v>1549</v>
      </c>
      <c r="T1715" s="265"/>
      <c r="U1715" s="265"/>
      <c r="V1715" s="265"/>
      <c r="AA1715" s="254" t="str">
        <f t="shared" si="188"/>
        <v/>
      </c>
      <c r="AB1715" s="254" t="str">
        <f t="shared" si="189"/>
        <v/>
      </c>
      <c r="AC1715" s="255">
        <f t="shared" si="186"/>
        <v>0</v>
      </c>
      <c r="AD1715" s="255">
        <f t="shared" si="187"/>
        <v>3836</v>
      </c>
      <c r="AE1715" s="256" t="str">
        <f t="shared" si="190"/>
        <v/>
      </c>
      <c r="AF1715" s="252" t="str">
        <f t="shared" si="192"/>
        <v>-</v>
      </c>
    </row>
    <row r="1716" spans="1:32" ht="20.149999999999999" customHeight="1" x14ac:dyDescent="0.75">
      <c r="A1716" s="31">
        <v>1714</v>
      </c>
      <c r="B1716" s="237"/>
      <c r="C1716" s="273"/>
      <c r="D1716" s="272"/>
      <c r="E1716" s="273"/>
      <c r="F1716" s="273"/>
      <c r="G1716" s="253" t="str">
        <f t="shared" si="191"/>
        <v/>
      </c>
      <c r="H1716" s="31" t="str">
        <f>IF(AND(B1716=H$1),LOOKUP(9.99999999999999E+307,$H$2:H1715)+1,"")</f>
        <v/>
      </c>
      <c r="I1716" s="31" t="str">
        <f>IF(AND(B1716=I$1),LOOKUP(9.99999999999999E+307,$I$2:I1715)+1,"")</f>
        <v/>
      </c>
      <c r="J1716" s="31">
        <f>IF(AND(B1716=J$1),LOOKUP(9.99999999999999E+307,$J$2:J1715)+1,"")</f>
        <v>1550</v>
      </c>
      <c r="K1716" s="31">
        <f>IF(AND(B1716=K$1),LOOKUP(9.99999999999999E+307,$K$2:K1715)+1,"")</f>
        <v>1550</v>
      </c>
      <c r="L1716" s="31">
        <f>IF(AND(B1716=L$1),LOOKUP(9.99999999999999E+307,$L$2:L1715)+1,"")</f>
        <v>1550</v>
      </c>
      <c r="M1716" s="31">
        <f>IF(AND(B1716=M$1),LOOKUP(9.99999999999999E+307,$M$2:M1715)+1,"")</f>
        <v>1550</v>
      </c>
      <c r="N1716" s="31" t="e">
        <f>IF(AND(B1716=N$1),LOOKUP(9.99999999999999E+307,$N$2:N1715)+1,"")</f>
        <v>#REF!</v>
      </c>
      <c r="O1716" s="31" t="e">
        <f>IF(AND($B1716=O$1),LOOKUP(9.99999999999999E+307,$O$2:O1715)+1,"")</f>
        <v>#REF!</v>
      </c>
      <c r="P1716" s="31" t="e">
        <f>IF(AND($B1716=P$1),LOOKUP(9.99999999999999E+307,$P$2:P1715)+1,"")</f>
        <v>#REF!</v>
      </c>
      <c r="Q1716" s="31" t="e">
        <f>IF(AND($B1716=Q$1),LOOKUP(9.99999999999999E+307,$Q$2:Q1715)+1,"")</f>
        <v>#REF!</v>
      </c>
      <c r="R1716" s="31">
        <f>IF(AND($B1716=R$1),LOOKUP(9.99999999999999E+307,$R$2:R1715)+1,"")</f>
        <v>1550</v>
      </c>
      <c r="S1716" s="31">
        <f>IF(AND($B1716=S$1),LOOKUP(9.99999999999999E+307,$S$2:S1715)+1,"")</f>
        <v>1550</v>
      </c>
      <c r="T1716" s="265"/>
      <c r="U1716" s="265"/>
      <c r="V1716" s="265"/>
      <c r="AA1716" s="254" t="str">
        <f t="shared" si="188"/>
        <v/>
      </c>
      <c r="AB1716" s="254" t="str">
        <f t="shared" si="189"/>
        <v/>
      </c>
      <c r="AC1716" s="255">
        <f t="shared" si="186"/>
        <v>0</v>
      </c>
      <c r="AD1716" s="255">
        <f t="shared" si="187"/>
        <v>3836</v>
      </c>
      <c r="AE1716" s="256" t="str">
        <f t="shared" si="190"/>
        <v/>
      </c>
      <c r="AF1716" s="252" t="str">
        <f t="shared" si="192"/>
        <v>-</v>
      </c>
    </row>
    <row r="1717" spans="1:32" ht="20.149999999999999" customHeight="1" x14ac:dyDescent="0.75">
      <c r="A1717" s="31">
        <v>1715</v>
      </c>
      <c r="B1717" s="237"/>
      <c r="C1717" s="273"/>
      <c r="D1717" s="272"/>
      <c r="E1717" s="273"/>
      <c r="F1717" s="273"/>
      <c r="G1717" s="253" t="str">
        <f t="shared" si="191"/>
        <v/>
      </c>
      <c r="H1717" s="31" t="str">
        <f>IF(AND(B1717=H$1),LOOKUP(9.99999999999999E+307,$H$2:H1716)+1,"")</f>
        <v/>
      </c>
      <c r="I1717" s="31" t="str">
        <f>IF(AND(B1717=I$1),LOOKUP(9.99999999999999E+307,$I$2:I1716)+1,"")</f>
        <v/>
      </c>
      <c r="J1717" s="31">
        <f>IF(AND(B1717=J$1),LOOKUP(9.99999999999999E+307,$J$2:J1716)+1,"")</f>
        <v>1551</v>
      </c>
      <c r="K1717" s="31">
        <f>IF(AND(B1717=K$1),LOOKUP(9.99999999999999E+307,$K$2:K1716)+1,"")</f>
        <v>1551</v>
      </c>
      <c r="L1717" s="31">
        <f>IF(AND(B1717=L$1),LOOKUP(9.99999999999999E+307,$L$2:L1716)+1,"")</f>
        <v>1551</v>
      </c>
      <c r="M1717" s="31">
        <f>IF(AND(B1717=M$1),LOOKUP(9.99999999999999E+307,$M$2:M1716)+1,"")</f>
        <v>1551</v>
      </c>
      <c r="N1717" s="31" t="e">
        <f>IF(AND(B1717=N$1),LOOKUP(9.99999999999999E+307,$N$2:N1716)+1,"")</f>
        <v>#REF!</v>
      </c>
      <c r="O1717" s="31" t="e">
        <f>IF(AND($B1717=O$1),LOOKUP(9.99999999999999E+307,$O$2:O1716)+1,"")</f>
        <v>#REF!</v>
      </c>
      <c r="P1717" s="31" t="e">
        <f>IF(AND($B1717=P$1),LOOKUP(9.99999999999999E+307,$P$2:P1716)+1,"")</f>
        <v>#REF!</v>
      </c>
      <c r="Q1717" s="31" t="e">
        <f>IF(AND($B1717=Q$1),LOOKUP(9.99999999999999E+307,$Q$2:Q1716)+1,"")</f>
        <v>#REF!</v>
      </c>
      <c r="R1717" s="31">
        <f>IF(AND($B1717=R$1),LOOKUP(9.99999999999999E+307,$R$2:R1716)+1,"")</f>
        <v>1551</v>
      </c>
      <c r="S1717" s="31">
        <f>IF(AND($B1717=S$1),LOOKUP(9.99999999999999E+307,$S$2:S1716)+1,"")</f>
        <v>1551</v>
      </c>
      <c r="T1717" s="265"/>
      <c r="U1717" s="265"/>
      <c r="V1717" s="265"/>
      <c r="AA1717" s="254" t="str">
        <f t="shared" si="188"/>
        <v/>
      </c>
      <c r="AB1717" s="254" t="str">
        <f t="shared" si="189"/>
        <v/>
      </c>
      <c r="AC1717" s="255">
        <f t="shared" si="186"/>
        <v>0</v>
      </c>
      <c r="AD1717" s="255">
        <f t="shared" si="187"/>
        <v>3836</v>
      </c>
      <c r="AE1717" s="256" t="str">
        <f t="shared" si="190"/>
        <v/>
      </c>
      <c r="AF1717" s="252" t="str">
        <f t="shared" si="192"/>
        <v>-</v>
      </c>
    </row>
    <row r="1718" spans="1:32" ht="20.149999999999999" customHeight="1" x14ac:dyDescent="0.75">
      <c r="A1718" s="31">
        <v>1716</v>
      </c>
      <c r="B1718" s="237"/>
      <c r="C1718" s="273"/>
      <c r="D1718" s="272"/>
      <c r="E1718" s="273"/>
      <c r="F1718" s="273"/>
      <c r="G1718" s="253" t="str">
        <f t="shared" si="191"/>
        <v/>
      </c>
      <c r="H1718" s="31" t="str">
        <f>IF(AND(B1718=H$1),LOOKUP(9.99999999999999E+307,$H$2:H1717)+1,"")</f>
        <v/>
      </c>
      <c r="I1718" s="31" t="str">
        <f>IF(AND(B1718=I$1),LOOKUP(9.99999999999999E+307,$I$2:I1717)+1,"")</f>
        <v/>
      </c>
      <c r="J1718" s="31">
        <f>IF(AND(B1718=J$1),LOOKUP(9.99999999999999E+307,$J$2:J1717)+1,"")</f>
        <v>1552</v>
      </c>
      <c r="K1718" s="31">
        <f>IF(AND(B1718=K$1),LOOKUP(9.99999999999999E+307,$K$2:K1717)+1,"")</f>
        <v>1552</v>
      </c>
      <c r="L1718" s="31">
        <f>IF(AND(B1718=L$1),LOOKUP(9.99999999999999E+307,$L$2:L1717)+1,"")</f>
        <v>1552</v>
      </c>
      <c r="M1718" s="31">
        <f>IF(AND(B1718=M$1),LOOKUP(9.99999999999999E+307,$M$2:M1717)+1,"")</f>
        <v>1552</v>
      </c>
      <c r="N1718" s="31" t="e">
        <f>IF(AND(B1718=N$1),LOOKUP(9.99999999999999E+307,$N$2:N1717)+1,"")</f>
        <v>#REF!</v>
      </c>
      <c r="O1718" s="31" t="e">
        <f>IF(AND($B1718=O$1),LOOKUP(9.99999999999999E+307,$O$2:O1717)+1,"")</f>
        <v>#REF!</v>
      </c>
      <c r="P1718" s="31" t="e">
        <f>IF(AND($B1718=P$1),LOOKUP(9.99999999999999E+307,$P$2:P1717)+1,"")</f>
        <v>#REF!</v>
      </c>
      <c r="Q1718" s="31" t="e">
        <f>IF(AND($B1718=Q$1),LOOKUP(9.99999999999999E+307,$Q$2:Q1717)+1,"")</f>
        <v>#REF!</v>
      </c>
      <c r="R1718" s="31">
        <f>IF(AND($B1718=R$1),LOOKUP(9.99999999999999E+307,$R$2:R1717)+1,"")</f>
        <v>1552</v>
      </c>
      <c r="S1718" s="31">
        <f>IF(AND($B1718=S$1),LOOKUP(9.99999999999999E+307,$S$2:S1717)+1,"")</f>
        <v>1552</v>
      </c>
      <c r="T1718" s="265"/>
      <c r="U1718" s="265"/>
      <c r="V1718" s="265"/>
      <c r="AA1718" s="254" t="str">
        <f t="shared" si="188"/>
        <v/>
      </c>
      <c r="AB1718" s="254" t="str">
        <f t="shared" si="189"/>
        <v/>
      </c>
      <c r="AC1718" s="255">
        <f t="shared" si="186"/>
        <v>0</v>
      </c>
      <c r="AD1718" s="255">
        <f t="shared" si="187"/>
        <v>3836</v>
      </c>
      <c r="AE1718" s="256" t="str">
        <f t="shared" si="190"/>
        <v/>
      </c>
      <c r="AF1718" s="252" t="str">
        <f t="shared" si="192"/>
        <v>-</v>
      </c>
    </row>
    <row r="1719" spans="1:32" ht="20.149999999999999" customHeight="1" x14ac:dyDescent="0.75">
      <c r="A1719" s="31">
        <v>1717</v>
      </c>
      <c r="B1719" s="237"/>
      <c r="C1719" s="273"/>
      <c r="D1719" s="272"/>
      <c r="E1719" s="273"/>
      <c r="F1719" s="273"/>
      <c r="G1719" s="253" t="str">
        <f t="shared" si="191"/>
        <v/>
      </c>
      <c r="H1719" s="31" t="str">
        <f>IF(AND(B1719=H$1),LOOKUP(9.99999999999999E+307,$H$2:H1718)+1,"")</f>
        <v/>
      </c>
      <c r="I1719" s="31" t="str">
        <f>IF(AND(B1719=I$1),LOOKUP(9.99999999999999E+307,$I$2:I1718)+1,"")</f>
        <v/>
      </c>
      <c r="J1719" s="31">
        <f>IF(AND(B1719=J$1),LOOKUP(9.99999999999999E+307,$J$2:J1718)+1,"")</f>
        <v>1553</v>
      </c>
      <c r="K1719" s="31">
        <f>IF(AND(B1719=K$1),LOOKUP(9.99999999999999E+307,$K$2:K1718)+1,"")</f>
        <v>1553</v>
      </c>
      <c r="L1719" s="31">
        <f>IF(AND(B1719=L$1),LOOKUP(9.99999999999999E+307,$L$2:L1718)+1,"")</f>
        <v>1553</v>
      </c>
      <c r="M1719" s="31">
        <f>IF(AND(B1719=M$1),LOOKUP(9.99999999999999E+307,$M$2:M1718)+1,"")</f>
        <v>1553</v>
      </c>
      <c r="N1719" s="31" t="e">
        <f>IF(AND(B1719=N$1),LOOKUP(9.99999999999999E+307,$N$2:N1718)+1,"")</f>
        <v>#REF!</v>
      </c>
      <c r="O1719" s="31" t="e">
        <f>IF(AND($B1719=O$1),LOOKUP(9.99999999999999E+307,$O$2:O1718)+1,"")</f>
        <v>#REF!</v>
      </c>
      <c r="P1719" s="31" t="e">
        <f>IF(AND($B1719=P$1),LOOKUP(9.99999999999999E+307,$P$2:P1718)+1,"")</f>
        <v>#REF!</v>
      </c>
      <c r="Q1719" s="31" t="e">
        <f>IF(AND($B1719=Q$1),LOOKUP(9.99999999999999E+307,$Q$2:Q1718)+1,"")</f>
        <v>#REF!</v>
      </c>
      <c r="R1719" s="31">
        <f>IF(AND($B1719=R$1),LOOKUP(9.99999999999999E+307,$R$2:R1718)+1,"")</f>
        <v>1553</v>
      </c>
      <c r="S1719" s="31">
        <f>IF(AND($B1719=S$1),LOOKUP(9.99999999999999E+307,$S$2:S1718)+1,"")</f>
        <v>1553</v>
      </c>
      <c r="T1719" s="265"/>
      <c r="U1719" s="265"/>
      <c r="V1719" s="265"/>
      <c r="AA1719" s="254" t="str">
        <f t="shared" si="188"/>
        <v/>
      </c>
      <c r="AB1719" s="254" t="str">
        <f t="shared" si="189"/>
        <v/>
      </c>
      <c r="AC1719" s="255">
        <f t="shared" si="186"/>
        <v>0</v>
      </c>
      <c r="AD1719" s="255">
        <f t="shared" si="187"/>
        <v>3836</v>
      </c>
      <c r="AE1719" s="256" t="str">
        <f t="shared" si="190"/>
        <v/>
      </c>
      <c r="AF1719" s="252" t="str">
        <f t="shared" si="192"/>
        <v>-</v>
      </c>
    </row>
    <row r="1720" spans="1:32" ht="20.149999999999999" customHeight="1" x14ac:dyDescent="0.75">
      <c r="A1720" s="31">
        <v>1718</v>
      </c>
      <c r="B1720" s="237"/>
      <c r="C1720" s="273"/>
      <c r="D1720" s="272"/>
      <c r="E1720" s="273"/>
      <c r="F1720" s="273"/>
      <c r="G1720" s="253" t="str">
        <f t="shared" si="191"/>
        <v/>
      </c>
      <c r="H1720" s="31" t="str">
        <f>IF(AND(B1720=H$1),LOOKUP(9.99999999999999E+307,$H$2:H1719)+1,"")</f>
        <v/>
      </c>
      <c r="I1720" s="31" t="str">
        <f>IF(AND(B1720=I$1),LOOKUP(9.99999999999999E+307,$I$2:I1719)+1,"")</f>
        <v/>
      </c>
      <c r="J1720" s="31">
        <f>IF(AND(B1720=J$1),LOOKUP(9.99999999999999E+307,$J$2:J1719)+1,"")</f>
        <v>1554</v>
      </c>
      <c r="K1720" s="31">
        <f>IF(AND(B1720=K$1),LOOKUP(9.99999999999999E+307,$K$2:K1719)+1,"")</f>
        <v>1554</v>
      </c>
      <c r="L1720" s="31">
        <f>IF(AND(B1720=L$1),LOOKUP(9.99999999999999E+307,$L$2:L1719)+1,"")</f>
        <v>1554</v>
      </c>
      <c r="M1720" s="31">
        <f>IF(AND(B1720=M$1),LOOKUP(9.99999999999999E+307,$M$2:M1719)+1,"")</f>
        <v>1554</v>
      </c>
      <c r="N1720" s="31" t="e">
        <f>IF(AND(B1720=N$1),LOOKUP(9.99999999999999E+307,$N$2:N1719)+1,"")</f>
        <v>#REF!</v>
      </c>
      <c r="O1720" s="31" t="e">
        <f>IF(AND($B1720=O$1),LOOKUP(9.99999999999999E+307,$O$2:O1719)+1,"")</f>
        <v>#REF!</v>
      </c>
      <c r="P1720" s="31" t="e">
        <f>IF(AND($B1720=P$1),LOOKUP(9.99999999999999E+307,$P$2:P1719)+1,"")</f>
        <v>#REF!</v>
      </c>
      <c r="Q1720" s="31" t="e">
        <f>IF(AND($B1720=Q$1),LOOKUP(9.99999999999999E+307,$Q$2:Q1719)+1,"")</f>
        <v>#REF!</v>
      </c>
      <c r="R1720" s="31">
        <f>IF(AND($B1720=R$1),LOOKUP(9.99999999999999E+307,$R$2:R1719)+1,"")</f>
        <v>1554</v>
      </c>
      <c r="S1720" s="31">
        <f>IF(AND($B1720=S$1),LOOKUP(9.99999999999999E+307,$S$2:S1719)+1,"")</f>
        <v>1554</v>
      </c>
      <c r="T1720" s="265"/>
      <c r="U1720" s="265"/>
      <c r="V1720" s="265"/>
      <c r="AA1720" s="254" t="str">
        <f t="shared" si="188"/>
        <v/>
      </c>
      <c r="AB1720" s="254" t="str">
        <f t="shared" si="189"/>
        <v/>
      </c>
      <c r="AC1720" s="255">
        <f t="shared" si="186"/>
        <v>0</v>
      </c>
      <c r="AD1720" s="255">
        <f t="shared" si="187"/>
        <v>3836</v>
      </c>
      <c r="AE1720" s="256" t="str">
        <f t="shared" si="190"/>
        <v/>
      </c>
      <c r="AF1720" s="252" t="str">
        <f t="shared" si="192"/>
        <v>-</v>
      </c>
    </row>
    <row r="1721" spans="1:32" ht="20.149999999999999" customHeight="1" x14ac:dyDescent="0.75">
      <c r="A1721" s="31">
        <v>1719</v>
      </c>
      <c r="B1721" s="237"/>
      <c r="C1721" s="273"/>
      <c r="D1721" s="272"/>
      <c r="E1721" s="273"/>
      <c r="F1721" s="273"/>
      <c r="G1721" s="253" t="str">
        <f t="shared" si="191"/>
        <v/>
      </c>
      <c r="H1721" s="31" t="str">
        <f>IF(AND(B1721=H$1),LOOKUP(9.99999999999999E+307,$H$2:H1720)+1,"")</f>
        <v/>
      </c>
      <c r="I1721" s="31" t="str">
        <f>IF(AND(B1721=I$1),LOOKUP(9.99999999999999E+307,$I$2:I1720)+1,"")</f>
        <v/>
      </c>
      <c r="J1721" s="31">
        <f>IF(AND(B1721=J$1),LOOKUP(9.99999999999999E+307,$J$2:J1720)+1,"")</f>
        <v>1555</v>
      </c>
      <c r="K1721" s="31">
        <f>IF(AND(B1721=K$1),LOOKUP(9.99999999999999E+307,$K$2:K1720)+1,"")</f>
        <v>1555</v>
      </c>
      <c r="L1721" s="31">
        <f>IF(AND(B1721=L$1),LOOKUP(9.99999999999999E+307,$L$2:L1720)+1,"")</f>
        <v>1555</v>
      </c>
      <c r="M1721" s="31">
        <f>IF(AND(B1721=M$1),LOOKUP(9.99999999999999E+307,$M$2:M1720)+1,"")</f>
        <v>1555</v>
      </c>
      <c r="N1721" s="31" t="e">
        <f>IF(AND(B1721=N$1),LOOKUP(9.99999999999999E+307,$N$2:N1720)+1,"")</f>
        <v>#REF!</v>
      </c>
      <c r="O1721" s="31" t="e">
        <f>IF(AND($B1721=O$1),LOOKUP(9.99999999999999E+307,$O$2:O1720)+1,"")</f>
        <v>#REF!</v>
      </c>
      <c r="P1721" s="31" t="e">
        <f>IF(AND($B1721=P$1),LOOKUP(9.99999999999999E+307,$P$2:P1720)+1,"")</f>
        <v>#REF!</v>
      </c>
      <c r="Q1721" s="31" t="e">
        <f>IF(AND($B1721=Q$1),LOOKUP(9.99999999999999E+307,$Q$2:Q1720)+1,"")</f>
        <v>#REF!</v>
      </c>
      <c r="R1721" s="31">
        <f>IF(AND($B1721=R$1),LOOKUP(9.99999999999999E+307,$R$2:R1720)+1,"")</f>
        <v>1555</v>
      </c>
      <c r="S1721" s="31">
        <f>IF(AND($B1721=S$1),LOOKUP(9.99999999999999E+307,$S$2:S1720)+1,"")</f>
        <v>1555</v>
      </c>
      <c r="T1721" s="265"/>
      <c r="U1721" s="265"/>
      <c r="V1721" s="265"/>
      <c r="AA1721" s="254" t="str">
        <f t="shared" si="188"/>
        <v/>
      </c>
      <c r="AB1721" s="254" t="str">
        <f t="shared" si="189"/>
        <v/>
      </c>
      <c r="AC1721" s="255">
        <f t="shared" si="186"/>
        <v>0</v>
      </c>
      <c r="AD1721" s="255">
        <f t="shared" si="187"/>
        <v>3836</v>
      </c>
      <c r="AE1721" s="256" t="str">
        <f t="shared" si="190"/>
        <v/>
      </c>
      <c r="AF1721" s="252" t="str">
        <f t="shared" si="192"/>
        <v>-</v>
      </c>
    </row>
    <row r="1722" spans="1:32" ht="20.149999999999999" customHeight="1" x14ac:dyDescent="0.75">
      <c r="A1722" s="31">
        <v>1720</v>
      </c>
      <c r="B1722" s="237"/>
      <c r="C1722" s="273"/>
      <c r="D1722" s="272"/>
      <c r="E1722" s="273"/>
      <c r="F1722" s="273"/>
      <c r="G1722" s="253" t="str">
        <f t="shared" si="191"/>
        <v/>
      </c>
      <c r="H1722" s="31" t="str">
        <f>IF(AND(B1722=H$1),LOOKUP(9.99999999999999E+307,$H$2:H1721)+1,"")</f>
        <v/>
      </c>
      <c r="I1722" s="31" t="str">
        <f>IF(AND(B1722=I$1),LOOKUP(9.99999999999999E+307,$I$2:I1721)+1,"")</f>
        <v/>
      </c>
      <c r="J1722" s="31">
        <f>IF(AND(B1722=J$1),LOOKUP(9.99999999999999E+307,$J$2:J1721)+1,"")</f>
        <v>1556</v>
      </c>
      <c r="K1722" s="31">
        <f>IF(AND(B1722=K$1),LOOKUP(9.99999999999999E+307,$K$2:K1721)+1,"")</f>
        <v>1556</v>
      </c>
      <c r="L1722" s="31">
        <f>IF(AND(B1722=L$1),LOOKUP(9.99999999999999E+307,$L$2:L1721)+1,"")</f>
        <v>1556</v>
      </c>
      <c r="M1722" s="31">
        <f>IF(AND(B1722=M$1),LOOKUP(9.99999999999999E+307,$M$2:M1721)+1,"")</f>
        <v>1556</v>
      </c>
      <c r="N1722" s="31" t="e">
        <f>IF(AND(B1722=N$1),LOOKUP(9.99999999999999E+307,$N$2:N1721)+1,"")</f>
        <v>#REF!</v>
      </c>
      <c r="O1722" s="31" t="e">
        <f>IF(AND($B1722=O$1),LOOKUP(9.99999999999999E+307,$O$2:O1721)+1,"")</f>
        <v>#REF!</v>
      </c>
      <c r="P1722" s="31" t="e">
        <f>IF(AND($B1722=P$1),LOOKUP(9.99999999999999E+307,$P$2:P1721)+1,"")</f>
        <v>#REF!</v>
      </c>
      <c r="Q1722" s="31" t="e">
        <f>IF(AND($B1722=Q$1),LOOKUP(9.99999999999999E+307,$Q$2:Q1721)+1,"")</f>
        <v>#REF!</v>
      </c>
      <c r="R1722" s="31">
        <f>IF(AND($B1722=R$1),LOOKUP(9.99999999999999E+307,$R$2:R1721)+1,"")</f>
        <v>1556</v>
      </c>
      <c r="S1722" s="31">
        <f>IF(AND($B1722=S$1),LOOKUP(9.99999999999999E+307,$S$2:S1721)+1,"")</f>
        <v>1556</v>
      </c>
      <c r="T1722" s="265"/>
      <c r="U1722" s="265"/>
      <c r="V1722" s="265"/>
      <c r="AA1722" s="254" t="str">
        <f t="shared" si="188"/>
        <v/>
      </c>
      <c r="AB1722" s="254" t="str">
        <f t="shared" si="189"/>
        <v/>
      </c>
      <c r="AC1722" s="255">
        <f t="shared" si="186"/>
        <v>0</v>
      </c>
      <c r="AD1722" s="255">
        <f t="shared" si="187"/>
        <v>3836</v>
      </c>
      <c r="AE1722" s="256" t="str">
        <f t="shared" si="190"/>
        <v/>
      </c>
      <c r="AF1722" s="252" t="str">
        <f t="shared" si="192"/>
        <v>-</v>
      </c>
    </row>
    <row r="1723" spans="1:32" ht="20.149999999999999" customHeight="1" x14ac:dyDescent="0.75">
      <c r="A1723" s="31">
        <v>1721</v>
      </c>
      <c r="B1723" s="237"/>
      <c r="C1723" s="273"/>
      <c r="D1723" s="272"/>
      <c r="E1723" s="273"/>
      <c r="F1723" s="273"/>
      <c r="G1723" s="253" t="str">
        <f t="shared" si="191"/>
        <v/>
      </c>
      <c r="H1723" s="31" t="str">
        <f>IF(AND(B1723=H$1),LOOKUP(9.99999999999999E+307,$H$2:H1722)+1,"")</f>
        <v/>
      </c>
      <c r="I1723" s="31" t="str">
        <f>IF(AND(B1723=I$1),LOOKUP(9.99999999999999E+307,$I$2:I1722)+1,"")</f>
        <v/>
      </c>
      <c r="J1723" s="31">
        <f>IF(AND(B1723=J$1),LOOKUP(9.99999999999999E+307,$J$2:J1722)+1,"")</f>
        <v>1557</v>
      </c>
      <c r="K1723" s="31">
        <f>IF(AND(B1723=K$1),LOOKUP(9.99999999999999E+307,$K$2:K1722)+1,"")</f>
        <v>1557</v>
      </c>
      <c r="L1723" s="31">
        <f>IF(AND(B1723=L$1),LOOKUP(9.99999999999999E+307,$L$2:L1722)+1,"")</f>
        <v>1557</v>
      </c>
      <c r="M1723" s="31">
        <f>IF(AND(B1723=M$1),LOOKUP(9.99999999999999E+307,$M$2:M1722)+1,"")</f>
        <v>1557</v>
      </c>
      <c r="N1723" s="31" t="e">
        <f>IF(AND(B1723=N$1),LOOKUP(9.99999999999999E+307,$N$2:N1722)+1,"")</f>
        <v>#REF!</v>
      </c>
      <c r="O1723" s="31" t="e">
        <f>IF(AND($B1723=O$1),LOOKUP(9.99999999999999E+307,$O$2:O1722)+1,"")</f>
        <v>#REF!</v>
      </c>
      <c r="P1723" s="31" t="e">
        <f>IF(AND($B1723=P$1),LOOKUP(9.99999999999999E+307,$P$2:P1722)+1,"")</f>
        <v>#REF!</v>
      </c>
      <c r="Q1723" s="31" t="e">
        <f>IF(AND($B1723=Q$1),LOOKUP(9.99999999999999E+307,$Q$2:Q1722)+1,"")</f>
        <v>#REF!</v>
      </c>
      <c r="R1723" s="31">
        <f>IF(AND($B1723=R$1),LOOKUP(9.99999999999999E+307,$R$2:R1722)+1,"")</f>
        <v>1557</v>
      </c>
      <c r="S1723" s="31">
        <f>IF(AND($B1723=S$1),LOOKUP(9.99999999999999E+307,$S$2:S1722)+1,"")</f>
        <v>1557</v>
      </c>
      <c r="T1723" s="265"/>
      <c r="U1723" s="265"/>
      <c r="V1723" s="265"/>
      <c r="AA1723" s="254" t="str">
        <f t="shared" si="188"/>
        <v/>
      </c>
      <c r="AB1723" s="254" t="str">
        <f t="shared" si="189"/>
        <v/>
      </c>
      <c r="AC1723" s="255">
        <f t="shared" si="186"/>
        <v>0</v>
      </c>
      <c r="AD1723" s="255">
        <f t="shared" si="187"/>
        <v>3836</v>
      </c>
      <c r="AE1723" s="256" t="str">
        <f t="shared" si="190"/>
        <v/>
      </c>
      <c r="AF1723" s="252" t="str">
        <f t="shared" si="192"/>
        <v>-</v>
      </c>
    </row>
    <row r="1724" spans="1:32" ht="20.149999999999999" customHeight="1" x14ac:dyDescent="0.75">
      <c r="A1724" s="31">
        <v>1722</v>
      </c>
      <c r="B1724" s="237"/>
      <c r="C1724" s="273"/>
      <c r="D1724" s="272"/>
      <c r="E1724" s="273"/>
      <c r="F1724" s="273"/>
      <c r="G1724" s="253" t="str">
        <f t="shared" si="191"/>
        <v/>
      </c>
      <c r="H1724" s="31" t="str">
        <f>IF(AND(B1724=H$1),LOOKUP(9.99999999999999E+307,$H$2:H1723)+1,"")</f>
        <v/>
      </c>
      <c r="I1724" s="31" t="str">
        <f>IF(AND(B1724=I$1),LOOKUP(9.99999999999999E+307,$I$2:I1723)+1,"")</f>
        <v/>
      </c>
      <c r="J1724" s="31">
        <f>IF(AND(B1724=J$1),LOOKUP(9.99999999999999E+307,$J$2:J1723)+1,"")</f>
        <v>1558</v>
      </c>
      <c r="K1724" s="31">
        <f>IF(AND(B1724=K$1),LOOKUP(9.99999999999999E+307,$K$2:K1723)+1,"")</f>
        <v>1558</v>
      </c>
      <c r="L1724" s="31">
        <f>IF(AND(B1724=L$1),LOOKUP(9.99999999999999E+307,$L$2:L1723)+1,"")</f>
        <v>1558</v>
      </c>
      <c r="M1724" s="31">
        <f>IF(AND(B1724=M$1),LOOKUP(9.99999999999999E+307,$M$2:M1723)+1,"")</f>
        <v>1558</v>
      </c>
      <c r="N1724" s="31" t="e">
        <f>IF(AND(B1724=N$1),LOOKUP(9.99999999999999E+307,$N$2:N1723)+1,"")</f>
        <v>#REF!</v>
      </c>
      <c r="O1724" s="31" t="e">
        <f>IF(AND($B1724=O$1),LOOKUP(9.99999999999999E+307,$O$2:O1723)+1,"")</f>
        <v>#REF!</v>
      </c>
      <c r="P1724" s="31" t="e">
        <f>IF(AND($B1724=P$1),LOOKUP(9.99999999999999E+307,$P$2:P1723)+1,"")</f>
        <v>#REF!</v>
      </c>
      <c r="Q1724" s="31" t="e">
        <f>IF(AND($B1724=Q$1),LOOKUP(9.99999999999999E+307,$Q$2:Q1723)+1,"")</f>
        <v>#REF!</v>
      </c>
      <c r="R1724" s="31">
        <f>IF(AND($B1724=R$1),LOOKUP(9.99999999999999E+307,$R$2:R1723)+1,"")</f>
        <v>1558</v>
      </c>
      <c r="S1724" s="31">
        <f>IF(AND($B1724=S$1),LOOKUP(9.99999999999999E+307,$S$2:S1723)+1,"")</f>
        <v>1558</v>
      </c>
      <c r="T1724" s="265"/>
      <c r="U1724" s="265"/>
      <c r="V1724" s="265"/>
      <c r="AA1724" s="254" t="str">
        <f t="shared" si="188"/>
        <v/>
      </c>
      <c r="AB1724" s="254" t="str">
        <f t="shared" si="189"/>
        <v/>
      </c>
      <c r="AC1724" s="255">
        <f t="shared" si="186"/>
        <v>0</v>
      </c>
      <c r="AD1724" s="255">
        <f t="shared" si="187"/>
        <v>3836</v>
      </c>
      <c r="AE1724" s="256" t="str">
        <f t="shared" si="190"/>
        <v/>
      </c>
      <c r="AF1724" s="252" t="str">
        <f t="shared" si="192"/>
        <v>-</v>
      </c>
    </row>
    <row r="1725" spans="1:32" ht="20.149999999999999" customHeight="1" x14ac:dyDescent="0.75">
      <c r="A1725" s="31">
        <v>1723</v>
      </c>
      <c r="B1725" s="237"/>
      <c r="C1725" s="273"/>
      <c r="D1725" s="272"/>
      <c r="E1725" s="273"/>
      <c r="F1725" s="273"/>
      <c r="G1725" s="253" t="str">
        <f t="shared" si="191"/>
        <v/>
      </c>
      <c r="H1725" s="31" t="str">
        <f>IF(AND(B1725=H$1),LOOKUP(9.99999999999999E+307,$H$2:H1724)+1,"")</f>
        <v/>
      </c>
      <c r="I1725" s="31" t="str">
        <f>IF(AND(B1725=I$1),LOOKUP(9.99999999999999E+307,$I$2:I1724)+1,"")</f>
        <v/>
      </c>
      <c r="J1725" s="31">
        <f>IF(AND(B1725=J$1),LOOKUP(9.99999999999999E+307,$J$2:J1724)+1,"")</f>
        <v>1559</v>
      </c>
      <c r="K1725" s="31">
        <f>IF(AND(B1725=K$1),LOOKUP(9.99999999999999E+307,$K$2:K1724)+1,"")</f>
        <v>1559</v>
      </c>
      <c r="L1725" s="31">
        <f>IF(AND(B1725=L$1),LOOKUP(9.99999999999999E+307,$L$2:L1724)+1,"")</f>
        <v>1559</v>
      </c>
      <c r="M1725" s="31">
        <f>IF(AND(B1725=M$1),LOOKUP(9.99999999999999E+307,$M$2:M1724)+1,"")</f>
        <v>1559</v>
      </c>
      <c r="N1725" s="31" t="e">
        <f>IF(AND(B1725=N$1),LOOKUP(9.99999999999999E+307,$N$2:N1724)+1,"")</f>
        <v>#REF!</v>
      </c>
      <c r="O1725" s="31" t="e">
        <f>IF(AND($B1725=O$1),LOOKUP(9.99999999999999E+307,$O$2:O1724)+1,"")</f>
        <v>#REF!</v>
      </c>
      <c r="P1725" s="31" t="e">
        <f>IF(AND($B1725=P$1),LOOKUP(9.99999999999999E+307,$P$2:P1724)+1,"")</f>
        <v>#REF!</v>
      </c>
      <c r="Q1725" s="31" t="e">
        <f>IF(AND($B1725=Q$1),LOOKUP(9.99999999999999E+307,$Q$2:Q1724)+1,"")</f>
        <v>#REF!</v>
      </c>
      <c r="R1725" s="31">
        <f>IF(AND($B1725=R$1),LOOKUP(9.99999999999999E+307,$R$2:R1724)+1,"")</f>
        <v>1559</v>
      </c>
      <c r="S1725" s="31">
        <f>IF(AND($B1725=S$1),LOOKUP(9.99999999999999E+307,$S$2:S1724)+1,"")</f>
        <v>1559</v>
      </c>
      <c r="T1725" s="265"/>
      <c r="U1725" s="265"/>
      <c r="V1725" s="265"/>
      <c r="AA1725" s="254" t="str">
        <f t="shared" si="188"/>
        <v/>
      </c>
      <c r="AB1725" s="254" t="str">
        <f t="shared" si="189"/>
        <v/>
      </c>
      <c r="AC1725" s="255">
        <f t="shared" si="186"/>
        <v>0</v>
      </c>
      <c r="AD1725" s="255">
        <f t="shared" si="187"/>
        <v>3836</v>
      </c>
      <c r="AE1725" s="256" t="str">
        <f t="shared" si="190"/>
        <v/>
      </c>
      <c r="AF1725" s="252" t="str">
        <f t="shared" si="192"/>
        <v>-</v>
      </c>
    </row>
    <row r="1726" spans="1:32" ht="20.149999999999999" customHeight="1" x14ac:dyDescent="0.75">
      <c r="A1726" s="31">
        <v>1724</v>
      </c>
      <c r="B1726" s="237"/>
      <c r="C1726" s="273"/>
      <c r="D1726" s="272"/>
      <c r="E1726" s="273"/>
      <c r="F1726" s="273"/>
      <c r="G1726" s="253" t="str">
        <f t="shared" si="191"/>
        <v/>
      </c>
      <c r="H1726" s="31" t="str">
        <f>IF(AND(B1726=H$1),LOOKUP(9.99999999999999E+307,$H$2:H1725)+1,"")</f>
        <v/>
      </c>
      <c r="I1726" s="31" t="str">
        <f>IF(AND(B1726=I$1),LOOKUP(9.99999999999999E+307,$I$2:I1725)+1,"")</f>
        <v/>
      </c>
      <c r="J1726" s="31">
        <f>IF(AND(B1726=J$1),LOOKUP(9.99999999999999E+307,$J$2:J1725)+1,"")</f>
        <v>1560</v>
      </c>
      <c r="K1726" s="31">
        <f>IF(AND(B1726=K$1),LOOKUP(9.99999999999999E+307,$K$2:K1725)+1,"")</f>
        <v>1560</v>
      </c>
      <c r="L1726" s="31">
        <f>IF(AND(B1726=L$1),LOOKUP(9.99999999999999E+307,$L$2:L1725)+1,"")</f>
        <v>1560</v>
      </c>
      <c r="M1726" s="31">
        <f>IF(AND(B1726=M$1),LOOKUP(9.99999999999999E+307,$M$2:M1725)+1,"")</f>
        <v>1560</v>
      </c>
      <c r="N1726" s="31" t="e">
        <f>IF(AND(B1726=N$1),LOOKUP(9.99999999999999E+307,$N$2:N1725)+1,"")</f>
        <v>#REF!</v>
      </c>
      <c r="O1726" s="31" t="e">
        <f>IF(AND($B1726=O$1),LOOKUP(9.99999999999999E+307,$O$2:O1725)+1,"")</f>
        <v>#REF!</v>
      </c>
      <c r="P1726" s="31" t="e">
        <f>IF(AND($B1726=P$1),LOOKUP(9.99999999999999E+307,$P$2:P1725)+1,"")</f>
        <v>#REF!</v>
      </c>
      <c r="Q1726" s="31" t="e">
        <f>IF(AND($B1726=Q$1),LOOKUP(9.99999999999999E+307,$Q$2:Q1725)+1,"")</f>
        <v>#REF!</v>
      </c>
      <c r="R1726" s="31">
        <f>IF(AND($B1726=R$1),LOOKUP(9.99999999999999E+307,$R$2:R1725)+1,"")</f>
        <v>1560</v>
      </c>
      <c r="S1726" s="31">
        <f>IF(AND($B1726=S$1),LOOKUP(9.99999999999999E+307,$S$2:S1725)+1,"")</f>
        <v>1560</v>
      </c>
      <c r="T1726" s="265"/>
      <c r="U1726" s="265"/>
      <c r="V1726" s="265"/>
      <c r="AA1726" s="254" t="str">
        <f t="shared" si="188"/>
        <v/>
      </c>
      <c r="AB1726" s="254" t="str">
        <f t="shared" si="189"/>
        <v/>
      </c>
      <c r="AC1726" s="255">
        <f t="shared" si="186"/>
        <v>0</v>
      </c>
      <c r="AD1726" s="255">
        <f t="shared" si="187"/>
        <v>3836</v>
      </c>
      <c r="AE1726" s="256" t="str">
        <f t="shared" si="190"/>
        <v/>
      </c>
      <c r="AF1726" s="252" t="str">
        <f t="shared" si="192"/>
        <v>-</v>
      </c>
    </row>
    <row r="1727" spans="1:32" ht="20.149999999999999" customHeight="1" x14ac:dyDescent="0.75">
      <c r="A1727" s="31">
        <v>1725</v>
      </c>
      <c r="B1727" s="237"/>
      <c r="C1727" s="273"/>
      <c r="D1727" s="272"/>
      <c r="E1727" s="273"/>
      <c r="F1727" s="273"/>
      <c r="G1727" s="253" t="str">
        <f t="shared" si="191"/>
        <v/>
      </c>
      <c r="H1727" s="31" t="str">
        <f>IF(AND(B1727=H$1),LOOKUP(9.99999999999999E+307,$H$2:H1726)+1,"")</f>
        <v/>
      </c>
      <c r="I1727" s="31" t="str">
        <f>IF(AND(B1727=I$1),LOOKUP(9.99999999999999E+307,$I$2:I1726)+1,"")</f>
        <v/>
      </c>
      <c r="J1727" s="31">
        <f>IF(AND(B1727=J$1),LOOKUP(9.99999999999999E+307,$J$2:J1726)+1,"")</f>
        <v>1561</v>
      </c>
      <c r="K1727" s="31">
        <f>IF(AND(B1727=K$1),LOOKUP(9.99999999999999E+307,$K$2:K1726)+1,"")</f>
        <v>1561</v>
      </c>
      <c r="L1727" s="31">
        <f>IF(AND(B1727=L$1),LOOKUP(9.99999999999999E+307,$L$2:L1726)+1,"")</f>
        <v>1561</v>
      </c>
      <c r="M1727" s="31">
        <f>IF(AND(B1727=M$1),LOOKUP(9.99999999999999E+307,$M$2:M1726)+1,"")</f>
        <v>1561</v>
      </c>
      <c r="N1727" s="31" t="e">
        <f>IF(AND(B1727=N$1),LOOKUP(9.99999999999999E+307,$N$2:N1726)+1,"")</f>
        <v>#REF!</v>
      </c>
      <c r="O1727" s="31" t="e">
        <f>IF(AND($B1727=O$1),LOOKUP(9.99999999999999E+307,$O$2:O1726)+1,"")</f>
        <v>#REF!</v>
      </c>
      <c r="P1727" s="31" t="e">
        <f>IF(AND($B1727=P$1),LOOKUP(9.99999999999999E+307,$P$2:P1726)+1,"")</f>
        <v>#REF!</v>
      </c>
      <c r="Q1727" s="31" t="e">
        <f>IF(AND($B1727=Q$1),LOOKUP(9.99999999999999E+307,$Q$2:Q1726)+1,"")</f>
        <v>#REF!</v>
      </c>
      <c r="R1727" s="31">
        <f>IF(AND($B1727=R$1),LOOKUP(9.99999999999999E+307,$R$2:R1726)+1,"")</f>
        <v>1561</v>
      </c>
      <c r="S1727" s="31">
        <f>IF(AND($B1727=S$1),LOOKUP(9.99999999999999E+307,$S$2:S1726)+1,"")</f>
        <v>1561</v>
      </c>
      <c r="T1727" s="265"/>
      <c r="U1727" s="265"/>
      <c r="V1727" s="265"/>
      <c r="AA1727" s="254" t="str">
        <f t="shared" si="188"/>
        <v/>
      </c>
      <c r="AB1727" s="254" t="str">
        <f t="shared" si="189"/>
        <v/>
      </c>
      <c r="AC1727" s="255">
        <f t="shared" si="186"/>
        <v>0</v>
      </c>
      <c r="AD1727" s="255">
        <f t="shared" si="187"/>
        <v>3836</v>
      </c>
      <c r="AE1727" s="256" t="str">
        <f t="shared" si="190"/>
        <v/>
      </c>
      <c r="AF1727" s="252" t="str">
        <f t="shared" si="192"/>
        <v>-</v>
      </c>
    </row>
    <row r="1728" spans="1:32" ht="20.149999999999999" customHeight="1" x14ac:dyDescent="0.75">
      <c r="A1728" s="31">
        <v>1726</v>
      </c>
      <c r="B1728" s="237"/>
      <c r="C1728" s="273"/>
      <c r="D1728" s="272"/>
      <c r="E1728" s="273"/>
      <c r="F1728" s="273"/>
      <c r="G1728" s="253" t="str">
        <f t="shared" si="191"/>
        <v/>
      </c>
      <c r="H1728" s="31" t="str">
        <f>IF(AND(B1728=H$1),LOOKUP(9.99999999999999E+307,$H$2:H1727)+1,"")</f>
        <v/>
      </c>
      <c r="I1728" s="31" t="str">
        <f>IF(AND(B1728=I$1),LOOKUP(9.99999999999999E+307,$I$2:I1727)+1,"")</f>
        <v/>
      </c>
      <c r="J1728" s="31">
        <f>IF(AND(B1728=J$1),LOOKUP(9.99999999999999E+307,$J$2:J1727)+1,"")</f>
        <v>1562</v>
      </c>
      <c r="K1728" s="31">
        <f>IF(AND(B1728=K$1),LOOKUP(9.99999999999999E+307,$K$2:K1727)+1,"")</f>
        <v>1562</v>
      </c>
      <c r="L1728" s="31">
        <f>IF(AND(B1728=L$1),LOOKUP(9.99999999999999E+307,$L$2:L1727)+1,"")</f>
        <v>1562</v>
      </c>
      <c r="M1728" s="31">
        <f>IF(AND(B1728=M$1),LOOKUP(9.99999999999999E+307,$M$2:M1727)+1,"")</f>
        <v>1562</v>
      </c>
      <c r="N1728" s="31" t="e">
        <f>IF(AND(B1728=N$1),LOOKUP(9.99999999999999E+307,$N$2:N1727)+1,"")</f>
        <v>#REF!</v>
      </c>
      <c r="O1728" s="31" t="e">
        <f>IF(AND($B1728=O$1),LOOKUP(9.99999999999999E+307,$O$2:O1727)+1,"")</f>
        <v>#REF!</v>
      </c>
      <c r="P1728" s="31" t="e">
        <f>IF(AND($B1728=P$1),LOOKUP(9.99999999999999E+307,$P$2:P1727)+1,"")</f>
        <v>#REF!</v>
      </c>
      <c r="Q1728" s="31" t="e">
        <f>IF(AND($B1728=Q$1),LOOKUP(9.99999999999999E+307,$Q$2:Q1727)+1,"")</f>
        <v>#REF!</v>
      </c>
      <c r="R1728" s="31">
        <f>IF(AND($B1728=R$1),LOOKUP(9.99999999999999E+307,$R$2:R1727)+1,"")</f>
        <v>1562</v>
      </c>
      <c r="S1728" s="31">
        <f>IF(AND($B1728=S$1),LOOKUP(9.99999999999999E+307,$S$2:S1727)+1,"")</f>
        <v>1562</v>
      </c>
      <c r="T1728" s="265"/>
      <c r="U1728" s="265"/>
      <c r="V1728" s="265"/>
      <c r="AA1728" s="254" t="str">
        <f t="shared" si="188"/>
        <v/>
      </c>
      <c r="AB1728" s="254" t="str">
        <f t="shared" si="189"/>
        <v/>
      </c>
      <c r="AC1728" s="255">
        <f t="shared" si="186"/>
        <v>0</v>
      </c>
      <c r="AD1728" s="255">
        <f t="shared" si="187"/>
        <v>3836</v>
      </c>
      <c r="AE1728" s="256" t="str">
        <f t="shared" si="190"/>
        <v/>
      </c>
      <c r="AF1728" s="252" t="str">
        <f t="shared" si="192"/>
        <v>-</v>
      </c>
    </row>
    <row r="1729" spans="1:32" ht="20.149999999999999" customHeight="1" x14ac:dyDescent="0.75">
      <c r="A1729" s="31">
        <v>1727</v>
      </c>
      <c r="B1729" s="237"/>
      <c r="C1729" s="273"/>
      <c r="D1729" s="272"/>
      <c r="E1729" s="273"/>
      <c r="F1729" s="273"/>
      <c r="G1729" s="253" t="str">
        <f t="shared" si="191"/>
        <v/>
      </c>
      <c r="H1729" s="31" t="str">
        <f>IF(AND(B1729=H$1),LOOKUP(9.99999999999999E+307,$H$2:H1728)+1,"")</f>
        <v/>
      </c>
      <c r="I1729" s="31" t="str">
        <f>IF(AND(B1729=I$1),LOOKUP(9.99999999999999E+307,$I$2:I1728)+1,"")</f>
        <v/>
      </c>
      <c r="J1729" s="31">
        <f>IF(AND(B1729=J$1),LOOKUP(9.99999999999999E+307,$J$2:J1728)+1,"")</f>
        <v>1563</v>
      </c>
      <c r="K1729" s="31">
        <f>IF(AND(B1729=K$1),LOOKUP(9.99999999999999E+307,$K$2:K1728)+1,"")</f>
        <v>1563</v>
      </c>
      <c r="L1729" s="31">
        <f>IF(AND(B1729=L$1),LOOKUP(9.99999999999999E+307,$L$2:L1728)+1,"")</f>
        <v>1563</v>
      </c>
      <c r="M1729" s="31">
        <f>IF(AND(B1729=M$1),LOOKUP(9.99999999999999E+307,$M$2:M1728)+1,"")</f>
        <v>1563</v>
      </c>
      <c r="N1729" s="31" t="e">
        <f>IF(AND(B1729=N$1),LOOKUP(9.99999999999999E+307,$N$2:N1728)+1,"")</f>
        <v>#REF!</v>
      </c>
      <c r="O1729" s="31" t="e">
        <f>IF(AND($B1729=O$1),LOOKUP(9.99999999999999E+307,$O$2:O1728)+1,"")</f>
        <v>#REF!</v>
      </c>
      <c r="P1729" s="31" t="e">
        <f>IF(AND($B1729=P$1),LOOKUP(9.99999999999999E+307,$P$2:P1728)+1,"")</f>
        <v>#REF!</v>
      </c>
      <c r="Q1729" s="31" t="e">
        <f>IF(AND($B1729=Q$1),LOOKUP(9.99999999999999E+307,$Q$2:Q1728)+1,"")</f>
        <v>#REF!</v>
      </c>
      <c r="R1729" s="31">
        <f>IF(AND($B1729=R$1),LOOKUP(9.99999999999999E+307,$R$2:R1728)+1,"")</f>
        <v>1563</v>
      </c>
      <c r="S1729" s="31">
        <f>IF(AND($B1729=S$1),LOOKUP(9.99999999999999E+307,$S$2:S1728)+1,"")</f>
        <v>1563</v>
      </c>
      <c r="T1729" s="265"/>
      <c r="U1729" s="265"/>
      <c r="V1729" s="265"/>
      <c r="AA1729" s="254" t="str">
        <f t="shared" si="188"/>
        <v/>
      </c>
      <c r="AB1729" s="254" t="str">
        <f t="shared" si="189"/>
        <v/>
      </c>
      <c r="AC1729" s="255">
        <f t="shared" si="186"/>
        <v>0</v>
      </c>
      <c r="AD1729" s="255">
        <f t="shared" si="187"/>
        <v>3836</v>
      </c>
      <c r="AE1729" s="256" t="str">
        <f t="shared" si="190"/>
        <v/>
      </c>
      <c r="AF1729" s="252" t="str">
        <f t="shared" si="192"/>
        <v>-</v>
      </c>
    </row>
    <row r="1730" spans="1:32" ht="20.149999999999999" customHeight="1" x14ac:dyDescent="0.75">
      <c r="A1730" s="31">
        <v>1728</v>
      </c>
      <c r="B1730" s="237"/>
      <c r="C1730" s="273"/>
      <c r="D1730" s="272"/>
      <c r="E1730" s="273"/>
      <c r="F1730" s="273"/>
      <c r="G1730" s="253" t="str">
        <f t="shared" si="191"/>
        <v/>
      </c>
      <c r="H1730" s="31" t="str">
        <f>IF(AND(B1730=H$1),LOOKUP(9.99999999999999E+307,$H$2:H1729)+1,"")</f>
        <v/>
      </c>
      <c r="I1730" s="31" t="str">
        <f>IF(AND(B1730=I$1),LOOKUP(9.99999999999999E+307,$I$2:I1729)+1,"")</f>
        <v/>
      </c>
      <c r="J1730" s="31">
        <f>IF(AND(B1730=J$1),LOOKUP(9.99999999999999E+307,$J$2:J1729)+1,"")</f>
        <v>1564</v>
      </c>
      <c r="K1730" s="31">
        <f>IF(AND(B1730=K$1),LOOKUP(9.99999999999999E+307,$K$2:K1729)+1,"")</f>
        <v>1564</v>
      </c>
      <c r="L1730" s="31">
        <f>IF(AND(B1730=L$1),LOOKUP(9.99999999999999E+307,$L$2:L1729)+1,"")</f>
        <v>1564</v>
      </c>
      <c r="M1730" s="31">
        <f>IF(AND(B1730=M$1),LOOKUP(9.99999999999999E+307,$M$2:M1729)+1,"")</f>
        <v>1564</v>
      </c>
      <c r="N1730" s="31" t="e">
        <f>IF(AND(B1730=N$1),LOOKUP(9.99999999999999E+307,$N$2:N1729)+1,"")</f>
        <v>#REF!</v>
      </c>
      <c r="O1730" s="31" t="e">
        <f>IF(AND($B1730=O$1),LOOKUP(9.99999999999999E+307,$O$2:O1729)+1,"")</f>
        <v>#REF!</v>
      </c>
      <c r="P1730" s="31" t="e">
        <f>IF(AND($B1730=P$1),LOOKUP(9.99999999999999E+307,$P$2:P1729)+1,"")</f>
        <v>#REF!</v>
      </c>
      <c r="Q1730" s="31" t="e">
        <f>IF(AND($B1730=Q$1),LOOKUP(9.99999999999999E+307,$Q$2:Q1729)+1,"")</f>
        <v>#REF!</v>
      </c>
      <c r="R1730" s="31">
        <f>IF(AND($B1730=R$1),LOOKUP(9.99999999999999E+307,$R$2:R1729)+1,"")</f>
        <v>1564</v>
      </c>
      <c r="S1730" s="31">
        <f>IF(AND($B1730=S$1),LOOKUP(9.99999999999999E+307,$S$2:S1729)+1,"")</f>
        <v>1564</v>
      </c>
      <c r="T1730" s="265"/>
      <c r="U1730" s="265"/>
      <c r="V1730" s="265"/>
      <c r="AA1730" s="254" t="str">
        <f t="shared" si="188"/>
        <v/>
      </c>
      <c r="AB1730" s="254" t="str">
        <f t="shared" si="189"/>
        <v/>
      </c>
      <c r="AC1730" s="255">
        <f t="shared" si="186"/>
        <v>0</v>
      </c>
      <c r="AD1730" s="255">
        <f t="shared" si="187"/>
        <v>3836</v>
      </c>
      <c r="AE1730" s="256" t="str">
        <f t="shared" si="190"/>
        <v/>
      </c>
      <c r="AF1730" s="252" t="str">
        <f t="shared" si="192"/>
        <v>-</v>
      </c>
    </row>
    <row r="1731" spans="1:32" ht="20.149999999999999" customHeight="1" x14ac:dyDescent="0.75">
      <c r="A1731" s="31">
        <v>1729</v>
      </c>
      <c r="B1731" s="237"/>
      <c r="C1731" s="273"/>
      <c r="D1731" s="272"/>
      <c r="E1731" s="273"/>
      <c r="F1731" s="273"/>
      <c r="G1731" s="253" t="str">
        <f t="shared" si="191"/>
        <v/>
      </c>
      <c r="H1731" s="31" t="str">
        <f>IF(AND(B1731=H$1),LOOKUP(9.99999999999999E+307,$H$2:H1730)+1,"")</f>
        <v/>
      </c>
      <c r="I1731" s="31" t="str">
        <f>IF(AND(B1731=I$1),LOOKUP(9.99999999999999E+307,$I$2:I1730)+1,"")</f>
        <v/>
      </c>
      <c r="J1731" s="31">
        <f>IF(AND(B1731=J$1),LOOKUP(9.99999999999999E+307,$J$2:J1730)+1,"")</f>
        <v>1565</v>
      </c>
      <c r="K1731" s="31">
        <f>IF(AND(B1731=K$1),LOOKUP(9.99999999999999E+307,$K$2:K1730)+1,"")</f>
        <v>1565</v>
      </c>
      <c r="L1731" s="31">
        <f>IF(AND(B1731=L$1),LOOKUP(9.99999999999999E+307,$L$2:L1730)+1,"")</f>
        <v>1565</v>
      </c>
      <c r="M1731" s="31">
        <f>IF(AND(B1731=M$1),LOOKUP(9.99999999999999E+307,$M$2:M1730)+1,"")</f>
        <v>1565</v>
      </c>
      <c r="N1731" s="31" t="e">
        <f>IF(AND(B1731=N$1),LOOKUP(9.99999999999999E+307,$N$2:N1730)+1,"")</f>
        <v>#REF!</v>
      </c>
      <c r="O1731" s="31" t="e">
        <f>IF(AND($B1731=O$1),LOOKUP(9.99999999999999E+307,$O$2:O1730)+1,"")</f>
        <v>#REF!</v>
      </c>
      <c r="P1731" s="31" t="e">
        <f>IF(AND($B1731=P$1),LOOKUP(9.99999999999999E+307,$P$2:P1730)+1,"")</f>
        <v>#REF!</v>
      </c>
      <c r="Q1731" s="31" t="e">
        <f>IF(AND($B1731=Q$1),LOOKUP(9.99999999999999E+307,$Q$2:Q1730)+1,"")</f>
        <v>#REF!</v>
      </c>
      <c r="R1731" s="31">
        <f>IF(AND($B1731=R$1),LOOKUP(9.99999999999999E+307,$R$2:R1730)+1,"")</f>
        <v>1565</v>
      </c>
      <c r="S1731" s="31">
        <f>IF(AND($B1731=S$1),LOOKUP(9.99999999999999E+307,$S$2:S1730)+1,"")</f>
        <v>1565</v>
      </c>
      <c r="T1731" s="265"/>
      <c r="U1731" s="265"/>
      <c r="V1731" s="265"/>
      <c r="AA1731" s="254" t="str">
        <f t="shared" si="188"/>
        <v/>
      </c>
      <c r="AB1731" s="254" t="str">
        <f t="shared" si="189"/>
        <v/>
      </c>
      <c r="AC1731" s="255">
        <f t="shared" ref="AC1731:AC1794" si="193">COUNTIF($C$3:$C$4002,C1731)</f>
        <v>0</v>
      </c>
      <c r="AD1731" s="255">
        <f t="shared" ref="AD1731:AD1794" si="194">SUMPRODUCT(--(E1731&amp;F1731=$E$3:$E$4002&amp;$F$3:$F$4002))</f>
        <v>3836</v>
      </c>
      <c r="AE1731" s="256" t="str">
        <f t="shared" si="190"/>
        <v/>
      </c>
      <c r="AF1731" s="252" t="str">
        <f t="shared" si="192"/>
        <v>-</v>
      </c>
    </row>
    <row r="1732" spans="1:32" ht="20.149999999999999" customHeight="1" x14ac:dyDescent="0.75">
      <c r="A1732" s="31">
        <v>1730</v>
      </c>
      <c r="B1732" s="237"/>
      <c r="C1732" s="273"/>
      <c r="D1732" s="272"/>
      <c r="E1732" s="273"/>
      <c r="F1732" s="273"/>
      <c r="G1732" s="253" t="str">
        <f t="shared" si="191"/>
        <v/>
      </c>
      <c r="H1732" s="31" t="str">
        <f>IF(AND(B1732=H$1),LOOKUP(9.99999999999999E+307,$H$2:H1731)+1,"")</f>
        <v/>
      </c>
      <c r="I1732" s="31" t="str">
        <f>IF(AND(B1732=I$1),LOOKUP(9.99999999999999E+307,$I$2:I1731)+1,"")</f>
        <v/>
      </c>
      <c r="J1732" s="31">
        <f>IF(AND(B1732=J$1),LOOKUP(9.99999999999999E+307,$J$2:J1731)+1,"")</f>
        <v>1566</v>
      </c>
      <c r="K1732" s="31">
        <f>IF(AND(B1732=K$1),LOOKUP(9.99999999999999E+307,$K$2:K1731)+1,"")</f>
        <v>1566</v>
      </c>
      <c r="L1732" s="31">
        <f>IF(AND(B1732=L$1),LOOKUP(9.99999999999999E+307,$L$2:L1731)+1,"")</f>
        <v>1566</v>
      </c>
      <c r="M1732" s="31">
        <f>IF(AND(B1732=M$1),LOOKUP(9.99999999999999E+307,$M$2:M1731)+1,"")</f>
        <v>1566</v>
      </c>
      <c r="N1732" s="31" t="e">
        <f>IF(AND(B1732=N$1),LOOKUP(9.99999999999999E+307,$N$2:N1731)+1,"")</f>
        <v>#REF!</v>
      </c>
      <c r="O1732" s="31" t="e">
        <f>IF(AND($B1732=O$1),LOOKUP(9.99999999999999E+307,$O$2:O1731)+1,"")</f>
        <v>#REF!</v>
      </c>
      <c r="P1732" s="31" t="e">
        <f>IF(AND($B1732=P$1),LOOKUP(9.99999999999999E+307,$P$2:P1731)+1,"")</f>
        <v>#REF!</v>
      </c>
      <c r="Q1732" s="31" t="e">
        <f>IF(AND($B1732=Q$1),LOOKUP(9.99999999999999E+307,$Q$2:Q1731)+1,"")</f>
        <v>#REF!</v>
      </c>
      <c r="R1732" s="31">
        <f>IF(AND($B1732=R$1),LOOKUP(9.99999999999999E+307,$R$2:R1731)+1,"")</f>
        <v>1566</v>
      </c>
      <c r="S1732" s="31">
        <f>IF(AND($B1732=S$1),LOOKUP(9.99999999999999E+307,$S$2:S1731)+1,"")</f>
        <v>1566</v>
      </c>
      <c r="T1732" s="265"/>
      <c r="U1732" s="265"/>
      <c r="V1732" s="265"/>
      <c r="AA1732" s="254" t="str">
        <f t="shared" ref="AA1732:AA1795" si="195">IF(AD1732=2,"นักเรียนซ้ำ","")</f>
        <v/>
      </c>
      <c r="AB1732" s="254" t="str">
        <f t="shared" ref="AB1732:AB1795" si="196">IF(AC1732=2,"เลขประจำตัวซ้ำ","")</f>
        <v/>
      </c>
      <c r="AC1732" s="255">
        <f t="shared" si="193"/>
        <v>0</v>
      </c>
      <c r="AD1732" s="255">
        <f t="shared" si="194"/>
        <v>3836</v>
      </c>
      <c r="AE1732" s="256" t="str">
        <f t="shared" ref="AE1732:AE1795" si="197">IF(D1732="เด็กชาย",1,IF(D1732="นาย",1,IF(D1732="เด็กหญิง",2,IF(D1732="นางสาว",2,IF(D1732="ด.ช.",1,IF(D1732="ด.ญ.",2,IF(D1732="น.ส.",2,"")))))))</f>
        <v/>
      </c>
      <c r="AF1732" s="252" t="str">
        <f t="shared" si="192"/>
        <v>-</v>
      </c>
    </row>
    <row r="1733" spans="1:32" ht="20.149999999999999" customHeight="1" x14ac:dyDescent="0.75">
      <c r="A1733" s="31">
        <v>1731</v>
      </c>
      <c r="B1733" s="237"/>
      <c r="C1733" s="273"/>
      <c r="D1733" s="272"/>
      <c r="E1733" s="273"/>
      <c r="F1733" s="273"/>
      <c r="G1733" s="253" t="str">
        <f t="shared" si="191"/>
        <v/>
      </c>
      <c r="H1733" s="31" t="str">
        <f>IF(AND(B1733=H$1),LOOKUP(9.99999999999999E+307,$H$2:H1732)+1,"")</f>
        <v/>
      </c>
      <c r="I1733" s="31" t="str">
        <f>IF(AND(B1733=I$1),LOOKUP(9.99999999999999E+307,$I$2:I1732)+1,"")</f>
        <v/>
      </c>
      <c r="J1733" s="31">
        <f>IF(AND(B1733=J$1),LOOKUP(9.99999999999999E+307,$J$2:J1732)+1,"")</f>
        <v>1567</v>
      </c>
      <c r="K1733" s="31">
        <f>IF(AND(B1733=K$1),LOOKUP(9.99999999999999E+307,$K$2:K1732)+1,"")</f>
        <v>1567</v>
      </c>
      <c r="L1733" s="31">
        <f>IF(AND(B1733=L$1),LOOKUP(9.99999999999999E+307,$L$2:L1732)+1,"")</f>
        <v>1567</v>
      </c>
      <c r="M1733" s="31">
        <f>IF(AND(B1733=M$1),LOOKUP(9.99999999999999E+307,$M$2:M1732)+1,"")</f>
        <v>1567</v>
      </c>
      <c r="N1733" s="31" t="e">
        <f>IF(AND(B1733=N$1),LOOKUP(9.99999999999999E+307,$N$2:N1732)+1,"")</f>
        <v>#REF!</v>
      </c>
      <c r="O1733" s="31" t="e">
        <f>IF(AND($B1733=O$1),LOOKUP(9.99999999999999E+307,$O$2:O1732)+1,"")</f>
        <v>#REF!</v>
      </c>
      <c r="P1733" s="31" t="e">
        <f>IF(AND($B1733=P$1),LOOKUP(9.99999999999999E+307,$P$2:P1732)+1,"")</f>
        <v>#REF!</v>
      </c>
      <c r="Q1733" s="31" t="e">
        <f>IF(AND($B1733=Q$1),LOOKUP(9.99999999999999E+307,$Q$2:Q1732)+1,"")</f>
        <v>#REF!</v>
      </c>
      <c r="R1733" s="31">
        <f>IF(AND($B1733=R$1),LOOKUP(9.99999999999999E+307,$R$2:R1732)+1,"")</f>
        <v>1567</v>
      </c>
      <c r="S1733" s="31">
        <f>IF(AND($B1733=S$1),LOOKUP(9.99999999999999E+307,$S$2:S1732)+1,"")</f>
        <v>1567</v>
      </c>
      <c r="T1733" s="265"/>
      <c r="U1733" s="265"/>
      <c r="V1733" s="265"/>
      <c r="AA1733" s="254" t="str">
        <f t="shared" si="195"/>
        <v/>
      </c>
      <c r="AB1733" s="254" t="str">
        <f t="shared" si="196"/>
        <v/>
      </c>
      <c r="AC1733" s="255">
        <f t="shared" si="193"/>
        <v>0</v>
      </c>
      <c r="AD1733" s="255">
        <f t="shared" si="194"/>
        <v>3836</v>
      </c>
      <c r="AE1733" s="256" t="str">
        <f t="shared" si="197"/>
        <v/>
      </c>
      <c r="AF1733" s="252" t="str">
        <f t="shared" si="192"/>
        <v>-</v>
      </c>
    </row>
    <row r="1734" spans="1:32" ht="20.149999999999999" customHeight="1" x14ac:dyDescent="0.75">
      <c r="A1734" s="31">
        <v>1732</v>
      </c>
      <c r="B1734" s="237"/>
      <c r="C1734" s="273"/>
      <c r="D1734" s="272"/>
      <c r="E1734" s="273"/>
      <c r="F1734" s="273"/>
      <c r="G1734" s="253" t="str">
        <f t="shared" si="191"/>
        <v/>
      </c>
      <c r="H1734" s="31" t="str">
        <f>IF(AND(B1734=H$1),LOOKUP(9.99999999999999E+307,$H$2:H1733)+1,"")</f>
        <v/>
      </c>
      <c r="I1734" s="31" t="str">
        <f>IF(AND(B1734=I$1),LOOKUP(9.99999999999999E+307,$I$2:I1733)+1,"")</f>
        <v/>
      </c>
      <c r="J1734" s="31">
        <f>IF(AND(B1734=J$1),LOOKUP(9.99999999999999E+307,$J$2:J1733)+1,"")</f>
        <v>1568</v>
      </c>
      <c r="K1734" s="31">
        <f>IF(AND(B1734=K$1),LOOKUP(9.99999999999999E+307,$K$2:K1733)+1,"")</f>
        <v>1568</v>
      </c>
      <c r="L1734" s="31">
        <f>IF(AND(B1734=L$1),LOOKUP(9.99999999999999E+307,$L$2:L1733)+1,"")</f>
        <v>1568</v>
      </c>
      <c r="M1734" s="31">
        <f>IF(AND(B1734=M$1),LOOKUP(9.99999999999999E+307,$M$2:M1733)+1,"")</f>
        <v>1568</v>
      </c>
      <c r="N1734" s="31" t="e">
        <f>IF(AND(B1734=N$1),LOOKUP(9.99999999999999E+307,$N$2:N1733)+1,"")</f>
        <v>#REF!</v>
      </c>
      <c r="O1734" s="31" t="e">
        <f>IF(AND($B1734=O$1),LOOKUP(9.99999999999999E+307,$O$2:O1733)+1,"")</f>
        <v>#REF!</v>
      </c>
      <c r="P1734" s="31" t="e">
        <f>IF(AND($B1734=P$1),LOOKUP(9.99999999999999E+307,$P$2:P1733)+1,"")</f>
        <v>#REF!</v>
      </c>
      <c r="Q1734" s="31" t="e">
        <f>IF(AND($B1734=Q$1),LOOKUP(9.99999999999999E+307,$Q$2:Q1733)+1,"")</f>
        <v>#REF!</v>
      </c>
      <c r="R1734" s="31">
        <f>IF(AND($B1734=R$1),LOOKUP(9.99999999999999E+307,$R$2:R1733)+1,"")</f>
        <v>1568</v>
      </c>
      <c r="S1734" s="31">
        <f>IF(AND($B1734=S$1),LOOKUP(9.99999999999999E+307,$S$2:S1733)+1,"")</f>
        <v>1568</v>
      </c>
      <c r="T1734" s="265"/>
      <c r="U1734" s="265"/>
      <c r="V1734" s="265"/>
      <c r="AA1734" s="254" t="str">
        <f t="shared" si="195"/>
        <v/>
      </c>
      <c r="AB1734" s="254" t="str">
        <f t="shared" si="196"/>
        <v/>
      </c>
      <c r="AC1734" s="255">
        <f t="shared" si="193"/>
        <v>0</v>
      </c>
      <c r="AD1734" s="255">
        <f t="shared" si="194"/>
        <v>3836</v>
      </c>
      <c r="AE1734" s="256" t="str">
        <f t="shared" si="197"/>
        <v/>
      </c>
      <c r="AF1734" s="252" t="str">
        <f t="shared" si="192"/>
        <v>-</v>
      </c>
    </row>
    <row r="1735" spans="1:32" ht="20.149999999999999" customHeight="1" x14ac:dyDescent="0.75">
      <c r="A1735" s="31">
        <v>1733</v>
      </c>
      <c r="B1735" s="237"/>
      <c r="C1735" s="273"/>
      <c r="D1735" s="272"/>
      <c r="E1735" s="273"/>
      <c r="F1735" s="273"/>
      <c r="G1735" s="253" t="str">
        <f t="shared" si="191"/>
        <v/>
      </c>
      <c r="H1735" s="31" t="str">
        <f>IF(AND(B1735=H$1),LOOKUP(9.99999999999999E+307,$H$2:H1734)+1,"")</f>
        <v/>
      </c>
      <c r="I1735" s="31" t="str">
        <f>IF(AND(B1735=I$1),LOOKUP(9.99999999999999E+307,$I$2:I1734)+1,"")</f>
        <v/>
      </c>
      <c r="J1735" s="31">
        <f>IF(AND(B1735=J$1),LOOKUP(9.99999999999999E+307,$J$2:J1734)+1,"")</f>
        <v>1569</v>
      </c>
      <c r="K1735" s="31">
        <f>IF(AND(B1735=K$1),LOOKUP(9.99999999999999E+307,$K$2:K1734)+1,"")</f>
        <v>1569</v>
      </c>
      <c r="L1735" s="31">
        <f>IF(AND(B1735=L$1),LOOKUP(9.99999999999999E+307,$L$2:L1734)+1,"")</f>
        <v>1569</v>
      </c>
      <c r="M1735" s="31">
        <f>IF(AND(B1735=M$1),LOOKUP(9.99999999999999E+307,$M$2:M1734)+1,"")</f>
        <v>1569</v>
      </c>
      <c r="N1735" s="31" t="e">
        <f>IF(AND(B1735=N$1),LOOKUP(9.99999999999999E+307,$N$2:N1734)+1,"")</f>
        <v>#REF!</v>
      </c>
      <c r="O1735" s="31" t="e">
        <f>IF(AND($B1735=O$1),LOOKUP(9.99999999999999E+307,$O$2:O1734)+1,"")</f>
        <v>#REF!</v>
      </c>
      <c r="P1735" s="31" t="e">
        <f>IF(AND($B1735=P$1),LOOKUP(9.99999999999999E+307,$P$2:P1734)+1,"")</f>
        <v>#REF!</v>
      </c>
      <c r="Q1735" s="31" t="e">
        <f>IF(AND($B1735=Q$1),LOOKUP(9.99999999999999E+307,$Q$2:Q1734)+1,"")</f>
        <v>#REF!</v>
      </c>
      <c r="R1735" s="31">
        <f>IF(AND($B1735=R$1),LOOKUP(9.99999999999999E+307,$R$2:R1734)+1,"")</f>
        <v>1569</v>
      </c>
      <c r="S1735" s="31">
        <f>IF(AND($B1735=S$1),LOOKUP(9.99999999999999E+307,$S$2:S1734)+1,"")</f>
        <v>1569</v>
      </c>
      <c r="T1735" s="265"/>
      <c r="U1735" s="265"/>
      <c r="V1735" s="265"/>
      <c r="AA1735" s="254" t="str">
        <f t="shared" si="195"/>
        <v/>
      </c>
      <c r="AB1735" s="254" t="str">
        <f t="shared" si="196"/>
        <v/>
      </c>
      <c r="AC1735" s="255">
        <f t="shared" si="193"/>
        <v>0</v>
      </c>
      <c r="AD1735" s="255">
        <f t="shared" si="194"/>
        <v>3836</v>
      </c>
      <c r="AE1735" s="256" t="str">
        <f t="shared" si="197"/>
        <v/>
      </c>
      <c r="AF1735" s="252" t="str">
        <f t="shared" si="192"/>
        <v>-</v>
      </c>
    </row>
    <row r="1736" spans="1:32" ht="20.149999999999999" customHeight="1" x14ac:dyDescent="0.75">
      <c r="A1736" s="31">
        <v>1734</v>
      </c>
      <c r="B1736" s="237"/>
      <c r="C1736" s="273"/>
      <c r="D1736" s="272"/>
      <c r="E1736" s="273"/>
      <c r="F1736" s="273"/>
      <c r="G1736" s="253" t="str">
        <f t="shared" si="191"/>
        <v/>
      </c>
      <c r="H1736" s="31" t="str">
        <f>IF(AND(B1736=H$1),LOOKUP(9.99999999999999E+307,$H$2:H1735)+1,"")</f>
        <v/>
      </c>
      <c r="I1736" s="31" t="str">
        <f>IF(AND(B1736=I$1),LOOKUP(9.99999999999999E+307,$I$2:I1735)+1,"")</f>
        <v/>
      </c>
      <c r="J1736" s="31">
        <f>IF(AND(B1736=J$1),LOOKUP(9.99999999999999E+307,$J$2:J1735)+1,"")</f>
        <v>1570</v>
      </c>
      <c r="K1736" s="31">
        <f>IF(AND(B1736=K$1),LOOKUP(9.99999999999999E+307,$K$2:K1735)+1,"")</f>
        <v>1570</v>
      </c>
      <c r="L1736" s="31">
        <f>IF(AND(B1736=L$1),LOOKUP(9.99999999999999E+307,$L$2:L1735)+1,"")</f>
        <v>1570</v>
      </c>
      <c r="M1736" s="31">
        <f>IF(AND(B1736=M$1),LOOKUP(9.99999999999999E+307,$M$2:M1735)+1,"")</f>
        <v>1570</v>
      </c>
      <c r="N1736" s="31" t="e">
        <f>IF(AND(B1736=N$1),LOOKUP(9.99999999999999E+307,$N$2:N1735)+1,"")</f>
        <v>#REF!</v>
      </c>
      <c r="O1736" s="31" t="e">
        <f>IF(AND($B1736=O$1),LOOKUP(9.99999999999999E+307,$O$2:O1735)+1,"")</f>
        <v>#REF!</v>
      </c>
      <c r="P1736" s="31" t="e">
        <f>IF(AND($B1736=P$1),LOOKUP(9.99999999999999E+307,$P$2:P1735)+1,"")</f>
        <v>#REF!</v>
      </c>
      <c r="Q1736" s="31" t="e">
        <f>IF(AND($B1736=Q$1),LOOKUP(9.99999999999999E+307,$Q$2:Q1735)+1,"")</f>
        <v>#REF!</v>
      </c>
      <c r="R1736" s="31">
        <f>IF(AND($B1736=R$1),LOOKUP(9.99999999999999E+307,$R$2:R1735)+1,"")</f>
        <v>1570</v>
      </c>
      <c r="S1736" s="31">
        <f>IF(AND($B1736=S$1),LOOKUP(9.99999999999999E+307,$S$2:S1735)+1,"")</f>
        <v>1570</v>
      </c>
      <c r="T1736" s="265"/>
      <c r="U1736" s="265"/>
      <c r="V1736" s="265"/>
      <c r="AA1736" s="254" t="str">
        <f t="shared" si="195"/>
        <v/>
      </c>
      <c r="AB1736" s="254" t="str">
        <f t="shared" si="196"/>
        <v/>
      </c>
      <c r="AC1736" s="255">
        <f t="shared" si="193"/>
        <v>0</v>
      </c>
      <c r="AD1736" s="255">
        <f t="shared" si="194"/>
        <v>3836</v>
      </c>
      <c r="AE1736" s="256" t="str">
        <f t="shared" si="197"/>
        <v/>
      </c>
      <c r="AF1736" s="252" t="str">
        <f t="shared" si="192"/>
        <v>-</v>
      </c>
    </row>
    <row r="1737" spans="1:32" ht="20.149999999999999" customHeight="1" x14ac:dyDescent="0.75">
      <c r="A1737" s="31">
        <v>1735</v>
      </c>
      <c r="B1737" s="237"/>
      <c r="C1737" s="273"/>
      <c r="D1737" s="272"/>
      <c r="E1737" s="273"/>
      <c r="F1737" s="273"/>
      <c r="G1737" s="253" t="str">
        <f t="shared" si="191"/>
        <v/>
      </c>
      <c r="H1737" s="31" t="str">
        <f>IF(AND(B1737=H$1),LOOKUP(9.99999999999999E+307,$H$2:H1736)+1,"")</f>
        <v/>
      </c>
      <c r="I1737" s="31" t="str">
        <f>IF(AND(B1737=I$1),LOOKUP(9.99999999999999E+307,$I$2:I1736)+1,"")</f>
        <v/>
      </c>
      <c r="J1737" s="31">
        <f>IF(AND(B1737=J$1),LOOKUP(9.99999999999999E+307,$J$2:J1736)+1,"")</f>
        <v>1571</v>
      </c>
      <c r="K1737" s="31">
        <f>IF(AND(B1737=K$1),LOOKUP(9.99999999999999E+307,$K$2:K1736)+1,"")</f>
        <v>1571</v>
      </c>
      <c r="L1737" s="31">
        <f>IF(AND(B1737=L$1),LOOKUP(9.99999999999999E+307,$L$2:L1736)+1,"")</f>
        <v>1571</v>
      </c>
      <c r="M1737" s="31">
        <f>IF(AND(B1737=M$1),LOOKUP(9.99999999999999E+307,$M$2:M1736)+1,"")</f>
        <v>1571</v>
      </c>
      <c r="N1737" s="31" t="e">
        <f>IF(AND(B1737=N$1),LOOKUP(9.99999999999999E+307,$N$2:N1736)+1,"")</f>
        <v>#REF!</v>
      </c>
      <c r="O1737" s="31" t="e">
        <f>IF(AND($B1737=O$1),LOOKUP(9.99999999999999E+307,$O$2:O1736)+1,"")</f>
        <v>#REF!</v>
      </c>
      <c r="P1737" s="31" t="e">
        <f>IF(AND($B1737=P$1),LOOKUP(9.99999999999999E+307,$P$2:P1736)+1,"")</f>
        <v>#REF!</v>
      </c>
      <c r="Q1737" s="31" t="e">
        <f>IF(AND($B1737=Q$1),LOOKUP(9.99999999999999E+307,$Q$2:Q1736)+1,"")</f>
        <v>#REF!</v>
      </c>
      <c r="R1737" s="31">
        <f>IF(AND($B1737=R$1),LOOKUP(9.99999999999999E+307,$R$2:R1736)+1,"")</f>
        <v>1571</v>
      </c>
      <c r="S1737" s="31">
        <f>IF(AND($B1737=S$1),LOOKUP(9.99999999999999E+307,$S$2:S1736)+1,"")</f>
        <v>1571</v>
      </c>
      <c r="T1737" s="265"/>
      <c r="U1737" s="265"/>
      <c r="V1737" s="265"/>
      <c r="AA1737" s="254" t="str">
        <f t="shared" si="195"/>
        <v/>
      </c>
      <c r="AB1737" s="254" t="str">
        <f t="shared" si="196"/>
        <v/>
      </c>
      <c r="AC1737" s="255">
        <f t="shared" si="193"/>
        <v>0</v>
      </c>
      <c r="AD1737" s="255">
        <f t="shared" si="194"/>
        <v>3836</v>
      </c>
      <c r="AE1737" s="256" t="str">
        <f t="shared" si="197"/>
        <v/>
      </c>
      <c r="AF1737" s="252" t="str">
        <f t="shared" si="192"/>
        <v>-</v>
      </c>
    </row>
    <row r="1738" spans="1:32" ht="20.149999999999999" customHeight="1" x14ac:dyDescent="0.75">
      <c r="A1738" s="31">
        <v>1736</v>
      </c>
      <c r="B1738" s="237"/>
      <c r="C1738" s="273"/>
      <c r="D1738" s="272"/>
      <c r="E1738" s="273"/>
      <c r="F1738" s="273"/>
      <c r="G1738" s="253" t="str">
        <f t="shared" si="191"/>
        <v/>
      </c>
      <c r="H1738" s="31" t="str">
        <f>IF(AND(B1738=H$1),LOOKUP(9.99999999999999E+307,$H$2:H1737)+1,"")</f>
        <v/>
      </c>
      <c r="I1738" s="31" t="str">
        <f>IF(AND(B1738=I$1),LOOKUP(9.99999999999999E+307,$I$2:I1737)+1,"")</f>
        <v/>
      </c>
      <c r="J1738" s="31">
        <f>IF(AND(B1738=J$1),LOOKUP(9.99999999999999E+307,$J$2:J1737)+1,"")</f>
        <v>1572</v>
      </c>
      <c r="K1738" s="31">
        <f>IF(AND(B1738=K$1),LOOKUP(9.99999999999999E+307,$K$2:K1737)+1,"")</f>
        <v>1572</v>
      </c>
      <c r="L1738" s="31">
        <f>IF(AND(B1738=L$1),LOOKUP(9.99999999999999E+307,$L$2:L1737)+1,"")</f>
        <v>1572</v>
      </c>
      <c r="M1738" s="31">
        <f>IF(AND(B1738=M$1),LOOKUP(9.99999999999999E+307,$M$2:M1737)+1,"")</f>
        <v>1572</v>
      </c>
      <c r="N1738" s="31" t="e">
        <f>IF(AND(B1738=N$1),LOOKUP(9.99999999999999E+307,$N$2:N1737)+1,"")</f>
        <v>#REF!</v>
      </c>
      <c r="O1738" s="31" t="e">
        <f>IF(AND($B1738=O$1),LOOKUP(9.99999999999999E+307,$O$2:O1737)+1,"")</f>
        <v>#REF!</v>
      </c>
      <c r="P1738" s="31" t="e">
        <f>IF(AND($B1738=P$1),LOOKUP(9.99999999999999E+307,$P$2:P1737)+1,"")</f>
        <v>#REF!</v>
      </c>
      <c r="Q1738" s="31" t="e">
        <f>IF(AND($B1738=Q$1),LOOKUP(9.99999999999999E+307,$Q$2:Q1737)+1,"")</f>
        <v>#REF!</v>
      </c>
      <c r="R1738" s="31">
        <f>IF(AND($B1738=R$1),LOOKUP(9.99999999999999E+307,$R$2:R1737)+1,"")</f>
        <v>1572</v>
      </c>
      <c r="S1738" s="31">
        <f>IF(AND($B1738=S$1),LOOKUP(9.99999999999999E+307,$S$2:S1737)+1,"")</f>
        <v>1572</v>
      </c>
      <c r="T1738" s="265"/>
      <c r="U1738" s="265"/>
      <c r="V1738" s="265"/>
      <c r="AA1738" s="254" t="str">
        <f t="shared" si="195"/>
        <v/>
      </c>
      <c r="AB1738" s="254" t="str">
        <f t="shared" si="196"/>
        <v/>
      </c>
      <c r="AC1738" s="255">
        <f t="shared" si="193"/>
        <v>0</v>
      </c>
      <c r="AD1738" s="255">
        <f t="shared" si="194"/>
        <v>3836</v>
      </c>
      <c r="AE1738" s="256" t="str">
        <f t="shared" si="197"/>
        <v/>
      </c>
      <c r="AF1738" s="252" t="str">
        <f t="shared" si="192"/>
        <v>-</v>
      </c>
    </row>
    <row r="1739" spans="1:32" ht="20.149999999999999" customHeight="1" x14ac:dyDescent="0.75">
      <c r="A1739" s="31">
        <v>1737</v>
      </c>
      <c r="B1739" s="237"/>
      <c r="C1739" s="273"/>
      <c r="D1739" s="272"/>
      <c r="E1739" s="273"/>
      <c r="F1739" s="273"/>
      <c r="G1739" s="253" t="str">
        <f t="shared" si="191"/>
        <v/>
      </c>
      <c r="H1739" s="31" t="str">
        <f>IF(AND(B1739=H$1),LOOKUP(9.99999999999999E+307,$H$2:H1738)+1,"")</f>
        <v/>
      </c>
      <c r="I1739" s="31" t="str">
        <f>IF(AND(B1739=I$1),LOOKUP(9.99999999999999E+307,$I$2:I1738)+1,"")</f>
        <v/>
      </c>
      <c r="J1739" s="31">
        <f>IF(AND(B1739=J$1),LOOKUP(9.99999999999999E+307,$J$2:J1738)+1,"")</f>
        <v>1573</v>
      </c>
      <c r="K1739" s="31">
        <f>IF(AND(B1739=K$1),LOOKUP(9.99999999999999E+307,$K$2:K1738)+1,"")</f>
        <v>1573</v>
      </c>
      <c r="L1739" s="31">
        <f>IF(AND(B1739=L$1),LOOKUP(9.99999999999999E+307,$L$2:L1738)+1,"")</f>
        <v>1573</v>
      </c>
      <c r="M1739" s="31">
        <f>IF(AND(B1739=M$1),LOOKUP(9.99999999999999E+307,$M$2:M1738)+1,"")</f>
        <v>1573</v>
      </c>
      <c r="N1739" s="31" t="e">
        <f>IF(AND(B1739=N$1),LOOKUP(9.99999999999999E+307,$N$2:N1738)+1,"")</f>
        <v>#REF!</v>
      </c>
      <c r="O1739" s="31" t="e">
        <f>IF(AND($B1739=O$1),LOOKUP(9.99999999999999E+307,$O$2:O1738)+1,"")</f>
        <v>#REF!</v>
      </c>
      <c r="P1739" s="31" t="e">
        <f>IF(AND($B1739=P$1),LOOKUP(9.99999999999999E+307,$P$2:P1738)+1,"")</f>
        <v>#REF!</v>
      </c>
      <c r="Q1739" s="31" t="e">
        <f>IF(AND($B1739=Q$1),LOOKUP(9.99999999999999E+307,$Q$2:Q1738)+1,"")</f>
        <v>#REF!</v>
      </c>
      <c r="R1739" s="31">
        <f>IF(AND($B1739=R$1),LOOKUP(9.99999999999999E+307,$R$2:R1738)+1,"")</f>
        <v>1573</v>
      </c>
      <c r="S1739" s="31">
        <f>IF(AND($B1739=S$1),LOOKUP(9.99999999999999E+307,$S$2:S1738)+1,"")</f>
        <v>1573</v>
      </c>
      <c r="T1739" s="265"/>
      <c r="U1739" s="265"/>
      <c r="V1739" s="265"/>
      <c r="AA1739" s="254" t="str">
        <f t="shared" si="195"/>
        <v/>
      </c>
      <c r="AB1739" s="254" t="str">
        <f t="shared" si="196"/>
        <v/>
      </c>
      <c r="AC1739" s="255">
        <f t="shared" si="193"/>
        <v>0</v>
      </c>
      <c r="AD1739" s="255">
        <f t="shared" si="194"/>
        <v>3836</v>
      </c>
      <c r="AE1739" s="256" t="str">
        <f t="shared" si="197"/>
        <v/>
      </c>
      <c r="AF1739" s="252" t="str">
        <f t="shared" si="192"/>
        <v>-</v>
      </c>
    </row>
    <row r="1740" spans="1:32" ht="20.149999999999999" customHeight="1" x14ac:dyDescent="0.75">
      <c r="A1740" s="31">
        <v>1738</v>
      </c>
      <c r="B1740" s="237"/>
      <c r="C1740" s="273"/>
      <c r="D1740" s="272"/>
      <c r="E1740" s="273"/>
      <c r="F1740" s="273"/>
      <c r="G1740" s="253" t="str">
        <f t="shared" si="191"/>
        <v/>
      </c>
      <c r="H1740" s="31" t="str">
        <f>IF(AND(B1740=H$1),LOOKUP(9.99999999999999E+307,$H$2:H1739)+1,"")</f>
        <v/>
      </c>
      <c r="I1740" s="31" t="str">
        <f>IF(AND(B1740=I$1),LOOKUP(9.99999999999999E+307,$I$2:I1739)+1,"")</f>
        <v/>
      </c>
      <c r="J1740" s="31">
        <f>IF(AND(B1740=J$1),LOOKUP(9.99999999999999E+307,$J$2:J1739)+1,"")</f>
        <v>1574</v>
      </c>
      <c r="K1740" s="31">
        <f>IF(AND(B1740=K$1),LOOKUP(9.99999999999999E+307,$K$2:K1739)+1,"")</f>
        <v>1574</v>
      </c>
      <c r="L1740" s="31">
        <f>IF(AND(B1740=L$1),LOOKUP(9.99999999999999E+307,$L$2:L1739)+1,"")</f>
        <v>1574</v>
      </c>
      <c r="M1740" s="31">
        <f>IF(AND(B1740=M$1),LOOKUP(9.99999999999999E+307,$M$2:M1739)+1,"")</f>
        <v>1574</v>
      </c>
      <c r="N1740" s="31" t="e">
        <f>IF(AND(B1740=N$1),LOOKUP(9.99999999999999E+307,$N$2:N1739)+1,"")</f>
        <v>#REF!</v>
      </c>
      <c r="O1740" s="31" t="e">
        <f>IF(AND($B1740=O$1),LOOKUP(9.99999999999999E+307,$O$2:O1739)+1,"")</f>
        <v>#REF!</v>
      </c>
      <c r="P1740" s="31" t="e">
        <f>IF(AND($B1740=P$1),LOOKUP(9.99999999999999E+307,$P$2:P1739)+1,"")</f>
        <v>#REF!</v>
      </c>
      <c r="Q1740" s="31" t="e">
        <f>IF(AND($B1740=Q$1),LOOKUP(9.99999999999999E+307,$Q$2:Q1739)+1,"")</f>
        <v>#REF!</v>
      </c>
      <c r="R1740" s="31">
        <f>IF(AND($B1740=R$1),LOOKUP(9.99999999999999E+307,$R$2:R1739)+1,"")</f>
        <v>1574</v>
      </c>
      <c r="S1740" s="31">
        <f>IF(AND($B1740=S$1),LOOKUP(9.99999999999999E+307,$S$2:S1739)+1,"")</f>
        <v>1574</v>
      </c>
      <c r="T1740" s="265"/>
      <c r="U1740" s="265"/>
      <c r="V1740" s="265"/>
      <c r="AA1740" s="254" t="str">
        <f t="shared" si="195"/>
        <v/>
      </c>
      <c r="AB1740" s="254" t="str">
        <f t="shared" si="196"/>
        <v/>
      </c>
      <c r="AC1740" s="255">
        <f t="shared" si="193"/>
        <v>0</v>
      </c>
      <c r="AD1740" s="255">
        <f t="shared" si="194"/>
        <v>3836</v>
      </c>
      <c r="AE1740" s="256" t="str">
        <f t="shared" si="197"/>
        <v/>
      </c>
      <c r="AF1740" s="252" t="str">
        <f t="shared" si="192"/>
        <v>-</v>
      </c>
    </row>
    <row r="1741" spans="1:32" ht="20.149999999999999" customHeight="1" x14ac:dyDescent="0.75">
      <c r="A1741" s="31">
        <v>1739</v>
      </c>
      <c r="B1741" s="237"/>
      <c r="C1741" s="273"/>
      <c r="D1741" s="272"/>
      <c r="E1741" s="273"/>
      <c r="F1741" s="273"/>
      <c r="G1741" s="253" t="str">
        <f t="shared" si="191"/>
        <v/>
      </c>
      <c r="H1741" s="31" t="str">
        <f>IF(AND(B1741=H$1),LOOKUP(9.99999999999999E+307,$H$2:H1740)+1,"")</f>
        <v/>
      </c>
      <c r="I1741" s="31" t="str">
        <f>IF(AND(B1741=I$1),LOOKUP(9.99999999999999E+307,$I$2:I1740)+1,"")</f>
        <v/>
      </c>
      <c r="J1741" s="31">
        <f>IF(AND(B1741=J$1),LOOKUP(9.99999999999999E+307,$J$2:J1740)+1,"")</f>
        <v>1575</v>
      </c>
      <c r="K1741" s="31">
        <f>IF(AND(B1741=K$1),LOOKUP(9.99999999999999E+307,$K$2:K1740)+1,"")</f>
        <v>1575</v>
      </c>
      <c r="L1741" s="31">
        <f>IF(AND(B1741=L$1),LOOKUP(9.99999999999999E+307,$L$2:L1740)+1,"")</f>
        <v>1575</v>
      </c>
      <c r="M1741" s="31">
        <f>IF(AND(B1741=M$1),LOOKUP(9.99999999999999E+307,$M$2:M1740)+1,"")</f>
        <v>1575</v>
      </c>
      <c r="N1741" s="31" t="e">
        <f>IF(AND(B1741=N$1),LOOKUP(9.99999999999999E+307,$N$2:N1740)+1,"")</f>
        <v>#REF!</v>
      </c>
      <c r="O1741" s="31" t="e">
        <f>IF(AND($B1741=O$1),LOOKUP(9.99999999999999E+307,$O$2:O1740)+1,"")</f>
        <v>#REF!</v>
      </c>
      <c r="P1741" s="31" t="e">
        <f>IF(AND($B1741=P$1),LOOKUP(9.99999999999999E+307,$P$2:P1740)+1,"")</f>
        <v>#REF!</v>
      </c>
      <c r="Q1741" s="31" t="e">
        <f>IF(AND($B1741=Q$1),LOOKUP(9.99999999999999E+307,$Q$2:Q1740)+1,"")</f>
        <v>#REF!</v>
      </c>
      <c r="R1741" s="31">
        <f>IF(AND($B1741=R$1),LOOKUP(9.99999999999999E+307,$R$2:R1740)+1,"")</f>
        <v>1575</v>
      </c>
      <c r="S1741" s="31">
        <f>IF(AND($B1741=S$1),LOOKUP(9.99999999999999E+307,$S$2:S1740)+1,"")</f>
        <v>1575</v>
      </c>
      <c r="T1741" s="265"/>
      <c r="U1741" s="265"/>
      <c r="V1741" s="265"/>
      <c r="AA1741" s="254" t="str">
        <f t="shared" si="195"/>
        <v/>
      </c>
      <c r="AB1741" s="254" t="str">
        <f t="shared" si="196"/>
        <v/>
      </c>
      <c r="AC1741" s="255">
        <f t="shared" si="193"/>
        <v>0</v>
      </c>
      <c r="AD1741" s="255">
        <f t="shared" si="194"/>
        <v>3836</v>
      </c>
      <c r="AE1741" s="256" t="str">
        <f t="shared" si="197"/>
        <v/>
      </c>
      <c r="AF1741" s="252" t="str">
        <f t="shared" si="192"/>
        <v>-</v>
      </c>
    </row>
    <row r="1742" spans="1:32" ht="20.149999999999999" customHeight="1" x14ac:dyDescent="0.75">
      <c r="A1742" s="31">
        <v>1740</v>
      </c>
      <c r="B1742" s="237"/>
      <c r="C1742" s="273"/>
      <c r="D1742" s="272"/>
      <c r="E1742" s="273"/>
      <c r="F1742" s="273"/>
      <c r="G1742" s="253" t="str">
        <f t="shared" si="191"/>
        <v/>
      </c>
      <c r="H1742" s="31" t="str">
        <f>IF(AND(B1742=H$1),LOOKUP(9.99999999999999E+307,$H$2:H1741)+1,"")</f>
        <v/>
      </c>
      <c r="I1742" s="31" t="str">
        <f>IF(AND(B1742=I$1),LOOKUP(9.99999999999999E+307,$I$2:I1741)+1,"")</f>
        <v/>
      </c>
      <c r="J1742" s="31">
        <f>IF(AND(B1742=J$1),LOOKUP(9.99999999999999E+307,$J$2:J1741)+1,"")</f>
        <v>1576</v>
      </c>
      <c r="K1742" s="31">
        <f>IF(AND(B1742=K$1),LOOKUP(9.99999999999999E+307,$K$2:K1741)+1,"")</f>
        <v>1576</v>
      </c>
      <c r="L1742" s="31">
        <f>IF(AND(B1742=L$1),LOOKUP(9.99999999999999E+307,$L$2:L1741)+1,"")</f>
        <v>1576</v>
      </c>
      <c r="M1742" s="31">
        <f>IF(AND(B1742=M$1),LOOKUP(9.99999999999999E+307,$M$2:M1741)+1,"")</f>
        <v>1576</v>
      </c>
      <c r="N1742" s="31" t="e">
        <f>IF(AND(B1742=N$1),LOOKUP(9.99999999999999E+307,$N$2:N1741)+1,"")</f>
        <v>#REF!</v>
      </c>
      <c r="O1742" s="31" t="e">
        <f>IF(AND($B1742=O$1),LOOKUP(9.99999999999999E+307,$O$2:O1741)+1,"")</f>
        <v>#REF!</v>
      </c>
      <c r="P1742" s="31" t="e">
        <f>IF(AND($B1742=P$1),LOOKUP(9.99999999999999E+307,$P$2:P1741)+1,"")</f>
        <v>#REF!</v>
      </c>
      <c r="Q1742" s="31" t="e">
        <f>IF(AND($B1742=Q$1),LOOKUP(9.99999999999999E+307,$Q$2:Q1741)+1,"")</f>
        <v>#REF!</v>
      </c>
      <c r="R1742" s="31">
        <f>IF(AND($B1742=R$1),LOOKUP(9.99999999999999E+307,$R$2:R1741)+1,"")</f>
        <v>1576</v>
      </c>
      <c r="S1742" s="31">
        <f>IF(AND($B1742=S$1),LOOKUP(9.99999999999999E+307,$S$2:S1741)+1,"")</f>
        <v>1576</v>
      </c>
      <c r="T1742" s="265"/>
      <c r="U1742" s="265"/>
      <c r="V1742" s="265"/>
      <c r="AA1742" s="254" t="str">
        <f t="shared" si="195"/>
        <v/>
      </c>
      <c r="AB1742" s="254" t="str">
        <f t="shared" si="196"/>
        <v/>
      </c>
      <c r="AC1742" s="255">
        <f t="shared" si="193"/>
        <v>0</v>
      </c>
      <c r="AD1742" s="255">
        <f t="shared" si="194"/>
        <v>3836</v>
      </c>
      <c r="AE1742" s="256" t="str">
        <f t="shared" si="197"/>
        <v/>
      </c>
      <c r="AF1742" s="252" t="str">
        <f t="shared" si="192"/>
        <v>-</v>
      </c>
    </row>
    <row r="1743" spans="1:32" ht="20.149999999999999" customHeight="1" x14ac:dyDescent="0.75">
      <c r="A1743" s="31">
        <v>1741</v>
      </c>
      <c r="B1743" s="237"/>
      <c r="C1743" s="273"/>
      <c r="D1743" s="272"/>
      <c r="E1743" s="273"/>
      <c r="F1743" s="273"/>
      <c r="G1743" s="253" t="str">
        <f t="shared" si="191"/>
        <v/>
      </c>
      <c r="H1743" s="31" t="str">
        <f>IF(AND(B1743=H$1),LOOKUP(9.99999999999999E+307,$H$2:H1742)+1,"")</f>
        <v/>
      </c>
      <c r="I1743" s="31" t="str">
        <f>IF(AND(B1743=I$1),LOOKUP(9.99999999999999E+307,$I$2:I1742)+1,"")</f>
        <v/>
      </c>
      <c r="J1743" s="31">
        <f>IF(AND(B1743=J$1),LOOKUP(9.99999999999999E+307,$J$2:J1742)+1,"")</f>
        <v>1577</v>
      </c>
      <c r="K1743" s="31">
        <f>IF(AND(B1743=K$1),LOOKUP(9.99999999999999E+307,$K$2:K1742)+1,"")</f>
        <v>1577</v>
      </c>
      <c r="L1743" s="31">
        <f>IF(AND(B1743=L$1),LOOKUP(9.99999999999999E+307,$L$2:L1742)+1,"")</f>
        <v>1577</v>
      </c>
      <c r="M1743" s="31">
        <f>IF(AND(B1743=M$1),LOOKUP(9.99999999999999E+307,$M$2:M1742)+1,"")</f>
        <v>1577</v>
      </c>
      <c r="N1743" s="31" t="e">
        <f>IF(AND(B1743=N$1),LOOKUP(9.99999999999999E+307,$N$2:N1742)+1,"")</f>
        <v>#REF!</v>
      </c>
      <c r="O1743" s="31" t="e">
        <f>IF(AND($B1743=O$1),LOOKUP(9.99999999999999E+307,$O$2:O1742)+1,"")</f>
        <v>#REF!</v>
      </c>
      <c r="P1743" s="31" t="e">
        <f>IF(AND($B1743=P$1),LOOKUP(9.99999999999999E+307,$P$2:P1742)+1,"")</f>
        <v>#REF!</v>
      </c>
      <c r="Q1743" s="31" t="e">
        <f>IF(AND($B1743=Q$1),LOOKUP(9.99999999999999E+307,$Q$2:Q1742)+1,"")</f>
        <v>#REF!</v>
      </c>
      <c r="R1743" s="31">
        <f>IF(AND($B1743=R$1),LOOKUP(9.99999999999999E+307,$R$2:R1742)+1,"")</f>
        <v>1577</v>
      </c>
      <c r="S1743" s="31">
        <f>IF(AND($B1743=S$1),LOOKUP(9.99999999999999E+307,$S$2:S1742)+1,"")</f>
        <v>1577</v>
      </c>
      <c r="T1743" s="265"/>
      <c r="U1743" s="265"/>
      <c r="V1743" s="265"/>
      <c r="AA1743" s="254" t="str">
        <f t="shared" si="195"/>
        <v/>
      </c>
      <c r="AB1743" s="254" t="str">
        <f t="shared" si="196"/>
        <v/>
      </c>
      <c r="AC1743" s="255">
        <f t="shared" si="193"/>
        <v>0</v>
      </c>
      <c r="AD1743" s="255">
        <f t="shared" si="194"/>
        <v>3836</v>
      </c>
      <c r="AE1743" s="256" t="str">
        <f t="shared" si="197"/>
        <v/>
      </c>
      <c r="AF1743" s="252" t="str">
        <f t="shared" si="192"/>
        <v>-</v>
      </c>
    </row>
    <row r="1744" spans="1:32" ht="20.149999999999999" customHeight="1" x14ac:dyDescent="0.75">
      <c r="A1744" s="31">
        <v>1742</v>
      </c>
      <c r="B1744" s="237"/>
      <c r="C1744" s="273"/>
      <c r="D1744" s="272"/>
      <c r="E1744" s="273"/>
      <c r="F1744" s="273"/>
      <c r="G1744" s="253" t="str">
        <f t="shared" si="191"/>
        <v/>
      </c>
      <c r="H1744" s="31" t="str">
        <f>IF(AND(B1744=H$1),LOOKUP(9.99999999999999E+307,$H$2:H1743)+1,"")</f>
        <v/>
      </c>
      <c r="I1744" s="31" t="str">
        <f>IF(AND(B1744=I$1),LOOKUP(9.99999999999999E+307,$I$2:I1743)+1,"")</f>
        <v/>
      </c>
      <c r="J1744" s="31">
        <f>IF(AND(B1744=J$1),LOOKUP(9.99999999999999E+307,$J$2:J1743)+1,"")</f>
        <v>1578</v>
      </c>
      <c r="K1744" s="31">
        <f>IF(AND(B1744=K$1),LOOKUP(9.99999999999999E+307,$K$2:K1743)+1,"")</f>
        <v>1578</v>
      </c>
      <c r="L1744" s="31">
        <f>IF(AND(B1744=L$1),LOOKUP(9.99999999999999E+307,$L$2:L1743)+1,"")</f>
        <v>1578</v>
      </c>
      <c r="M1744" s="31">
        <f>IF(AND(B1744=M$1),LOOKUP(9.99999999999999E+307,$M$2:M1743)+1,"")</f>
        <v>1578</v>
      </c>
      <c r="N1744" s="31" t="e">
        <f>IF(AND(B1744=N$1),LOOKUP(9.99999999999999E+307,$N$2:N1743)+1,"")</f>
        <v>#REF!</v>
      </c>
      <c r="O1744" s="31" t="e">
        <f>IF(AND($B1744=O$1),LOOKUP(9.99999999999999E+307,$O$2:O1743)+1,"")</f>
        <v>#REF!</v>
      </c>
      <c r="P1744" s="31" t="e">
        <f>IF(AND($B1744=P$1),LOOKUP(9.99999999999999E+307,$P$2:P1743)+1,"")</f>
        <v>#REF!</v>
      </c>
      <c r="Q1744" s="31" t="e">
        <f>IF(AND($B1744=Q$1),LOOKUP(9.99999999999999E+307,$Q$2:Q1743)+1,"")</f>
        <v>#REF!</v>
      </c>
      <c r="R1744" s="31">
        <f>IF(AND($B1744=R$1),LOOKUP(9.99999999999999E+307,$R$2:R1743)+1,"")</f>
        <v>1578</v>
      </c>
      <c r="S1744" s="31">
        <f>IF(AND($B1744=S$1),LOOKUP(9.99999999999999E+307,$S$2:S1743)+1,"")</f>
        <v>1578</v>
      </c>
      <c r="T1744" s="265"/>
      <c r="U1744" s="265"/>
      <c r="V1744" s="265"/>
      <c r="AA1744" s="254" t="str">
        <f t="shared" si="195"/>
        <v/>
      </c>
      <c r="AB1744" s="254" t="str">
        <f t="shared" si="196"/>
        <v/>
      </c>
      <c r="AC1744" s="255">
        <f t="shared" si="193"/>
        <v>0</v>
      </c>
      <c r="AD1744" s="255">
        <f t="shared" si="194"/>
        <v>3836</v>
      </c>
      <c r="AE1744" s="256" t="str">
        <f t="shared" si="197"/>
        <v/>
      </c>
      <c r="AF1744" s="252" t="str">
        <f t="shared" si="192"/>
        <v>-</v>
      </c>
    </row>
    <row r="1745" spans="1:32" ht="20.149999999999999" customHeight="1" x14ac:dyDescent="0.75">
      <c r="A1745" s="31">
        <v>1743</v>
      </c>
      <c r="B1745" s="237"/>
      <c r="C1745" s="273"/>
      <c r="D1745" s="272"/>
      <c r="E1745" s="273"/>
      <c r="F1745" s="273"/>
      <c r="G1745" s="253" t="str">
        <f t="shared" si="191"/>
        <v/>
      </c>
      <c r="H1745" s="31" t="str">
        <f>IF(AND(B1745=H$1),LOOKUP(9.99999999999999E+307,$H$2:H1744)+1,"")</f>
        <v/>
      </c>
      <c r="I1745" s="31" t="str">
        <f>IF(AND(B1745=I$1),LOOKUP(9.99999999999999E+307,$I$2:I1744)+1,"")</f>
        <v/>
      </c>
      <c r="J1745" s="31">
        <f>IF(AND(B1745=J$1),LOOKUP(9.99999999999999E+307,$J$2:J1744)+1,"")</f>
        <v>1579</v>
      </c>
      <c r="K1745" s="31">
        <f>IF(AND(B1745=K$1),LOOKUP(9.99999999999999E+307,$K$2:K1744)+1,"")</f>
        <v>1579</v>
      </c>
      <c r="L1745" s="31">
        <f>IF(AND(B1745=L$1),LOOKUP(9.99999999999999E+307,$L$2:L1744)+1,"")</f>
        <v>1579</v>
      </c>
      <c r="M1745" s="31">
        <f>IF(AND(B1745=M$1),LOOKUP(9.99999999999999E+307,$M$2:M1744)+1,"")</f>
        <v>1579</v>
      </c>
      <c r="N1745" s="31" t="e">
        <f>IF(AND(B1745=N$1),LOOKUP(9.99999999999999E+307,$N$2:N1744)+1,"")</f>
        <v>#REF!</v>
      </c>
      <c r="O1745" s="31" t="e">
        <f>IF(AND($B1745=O$1),LOOKUP(9.99999999999999E+307,$O$2:O1744)+1,"")</f>
        <v>#REF!</v>
      </c>
      <c r="P1745" s="31" t="e">
        <f>IF(AND($B1745=P$1),LOOKUP(9.99999999999999E+307,$P$2:P1744)+1,"")</f>
        <v>#REF!</v>
      </c>
      <c r="Q1745" s="31" t="e">
        <f>IF(AND($B1745=Q$1),LOOKUP(9.99999999999999E+307,$Q$2:Q1744)+1,"")</f>
        <v>#REF!</v>
      </c>
      <c r="R1745" s="31">
        <f>IF(AND($B1745=R$1),LOOKUP(9.99999999999999E+307,$R$2:R1744)+1,"")</f>
        <v>1579</v>
      </c>
      <c r="S1745" s="31">
        <f>IF(AND($B1745=S$1),LOOKUP(9.99999999999999E+307,$S$2:S1744)+1,"")</f>
        <v>1579</v>
      </c>
      <c r="T1745" s="265"/>
      <c r="U1745" s="265"/>
      <c r="V1745" s="265"/>
      <c r="AA1745" s="254" t="str">
        <f t="shared" si="195"/>
        <v/>
      </c>
      <c r="AB1745" s="254" t="str">
        <f t="shared" si="196"/>
        <v/>
      </c>
      <c r="AC1745" s="255">
        <f t="shared" si="193"/>
        <v>0</v>
      </c>
      <c r="AD1745" s="255">
        <f t="shared" si="194"/>
        <v>3836</v>
      </c>
      <c r="AE1745" s="256" t="str">
        <f t="shared" si="197"/>
        <v/>
      </c>
      <c r="AF1745" s="252" t="str">
        <f t="shared" si="192"/>
        <v>-</v>
      </c>
    </row>
    <row r="1746" spans="1:32" ht="20.149999999999999" customHeight="1" x14ac:dyDescent="0.75">
      <c r="A1746" s="31">
        <v>1744</v>
      </c>
      <c r="B1746" s="237"/>
      <c r="C1746" s="273"/>
      <c r="D1746" s="272"/>
      <c r="E1746" s="273"/>
      <c r="F1746" s="273"/>
      <c r="G1746" s="253" t="str">
        <f t="shared" si="191"/>
        <v/>
      </c>
      <c r="H1746" s="31" t="str">
        <f>IF(AND(B1746=H$1),LOOKUP(9.99999999999999E+307,$H$2:H1745)+1,"")</f>
        <v/>
      </c>
      <c r="I1746" s="31" t="str">
        <f>IF(AND(B1746=I$1),LOOKUP(9.99999999999999E+307,$I$2:I1745)+1,"")</f>
        <v/>
      </c>
      <c r="J1746" s="31">
        <f>IF(AND(B1746=J$1),LOOKUP(9.99999999999999E+307,$J$2:J1745)+1,"")</f>
        <v>1580</v>
      </c>
      <c r="K1746" s="31">
        <f>IF(AND(B1746=K$1),LOOKUP(9.99999999999999E+307,$K$2:K1745)+1,"")</f>
        <v>1580</v>
      </c>
      <c r="L1746" s="31">
        <f>IF(AND(B1746=L$1),LOOKUP(9.99999999999999E+307,$L$2:L1745)+1,"")</f>
        <v>1580</v>
      </c>
      <c r="M1746" s="31">
        <f>IF(AND(B1746=M$1),LOOKUP(9.99999999999999E+307,$M$2:M1745)+1,"")</f>
        <v>1580</v>
      </c>
      <c r="N1746" s="31" t="e">
        <f>IF(AND(B1746=N$1),LOOKUP(9.99999999999999E+307,$N$2:N1745)+1,"")</f>
        <v>#REF!</v>
      </c>
      <c r="O1746" s="31" t="e">
        <f>IF(AND($B1746=O$1),LOOKUP(9.99999999999999E+307,$O$2:O1745)+1,"")</f>
        <v>#REF!</v>
      </c>
      <c r="P1746" s="31" t="e">
        <f>IF(AND($B1746=P$1),LOOKUP(9.99999999999999E+307,$P$2:P1745)+1,"")</f>
        <v>#REF!</v>
      </c>
      <c r="Q1746" s="31" t="e">
        <f>IF(AND($B1746=Q$1),LOOKUP(9.99999999999999E+307,$Q$2:Q1745)+1,"")</f>
        <v>#REF!</v>
      </c>
      <c r="R1746" s="31">
        <f>IF(AND($B1746=R$1),LOOKUP(9.99999999999999E+307,$R$2:R1745)+1,"")</f>
        <v>1580</v>
      </c>
      <c r="S1746" s="31">
        <f>IF(AND($B1746=S$1),LOOKUP(9.99999999999999E+307,$S$2:S1745)+1,"")</f>
        <v>1580</v>
      </c>
      <c r="T1746" s="265"/>
      <c r="U1746" s="265"/>
      <c r="V1746" s="265"/>
      <c r="AA1746" s="254" t="str">
        <f t="shared" si="195"/>
        <v/>
      </c>
      <c r="AB1746" s="254" t="str">
        <f t="shared" si="196"/>
        <v/>
      </c>
      <c r="AC1746" s="255">
        <f t="shared" si="193"/>
        <v>0</v>
      </c>
      <c r="AD1746" s="255">
        <f t="shared" si="194"/>
        <v>3836</v>
      </c>
      <c r="AE1746" s="256" t="str">
        <f t="shared" si="197"/>
        <v/>
      </c>
      <c r="AF1746" s="252" t="str">
        <f t="shared" si="192"/>
        <v>-</v>
      </c>
    </row>
    <row r="1747" spans="1:32" ht="20.149999999999999" customHeight="1" x14ac:dyDescent="0.75">
      <c r="A1747" s="31">
        <v>1745</v>
      </c>
      <c r="B1747" s="237"/>
      <c r="C1747" s="273"/>
      <c r="D1747" s="272"/>
      <c r="E1747" s="273"/>
      <c r="F1747" s="273"/>
      <c r="G1747" s="253" t="str">
        <f t="shared" si="191"/>
        <v/>
      </c>
      <c r="H1747" s="31" t="str">
        <f>IF(AND(B1747=H$1),LOOKUP(9.99999999999999E+307,$H$2:H1746)+1,"")</f>
        <v/>
      </c>
      <c r="I1747" s="31" t="str">
        <f>IF(AND(B1747=I$1),LOOKUP(9.99999999999999E+307,$I$2:I1746)+1,"")</f>
        <v/>
      </c>
      <c r="J1747" s="31">
        <f>IF(AND(B1747=J$1),LOOKUP(9.99999999999999E+307,$J$2:J1746)+1,"")</f>
        <v>1581</v>
      </c>
      <c r="K1747" s="31">
        <f>IF(AND(B1747=K$1),LOOKUP(9.99999999999999E+307,$K$2:K1746)+1,"")</f>
        <v>1581</v>
      </c>
      <c r="L1747" s="31">
        <f>IF(AND(B1747=L$1),LOOKUP(9.99999999999999E+307,$L$2:L1746)+1,"")</f>
        <v>1581</v>
      </c>
      <c r="M1747" s="31">
        <f>IF(AND(B1747=M$1),LOOKUP(9.99999999999999E+307,$M$2:M1746)+1,"")</f>
        <v>1581</v>
      </c>
      <c r="N1747" s="31" t="e">
        <f>IF(AND(B1747=N$1),LOOKUP(9.99999999999999E+307,$N$2:N1746)+1,"")</f>
        <v>#REF!</v>
      </c>
      <c r="O1747" s="31" t="e">
        <f>IF(AND($B1747=O$1),LOOKUP(9.99999999999999E+307,$O$2:O1746)+1,"")</f>
        <v>#REF!</v>
      </c>
      <c r="P1747" s="31" t="e">
        <f>IF(AND($B1747=P$1),LOOKUP(9.99999999999999E+307,$P$2:P1746)+1,"")</f>
        <v>#REF!</v>
      </c>
      <c r="Q1747" s="31" t="e">
        <f>IF(AND($B1747=Q$1),LOOKUP(9.99999999999999E+307,$Q$2:Q1746)+1,"")</f>
        <v>#REF!</v>
      </c>
      <c r="R1747" s="31">
        <f>IF(AND($B1747=R$1),LOOKUP(9.99999999999999E+307,$R$2:R1746)+1,"")</f>
        <v>1581</v>
      </c>
      <c r="S1747" s="31">
        <f>IF(AND($B1747=S$1),LOOKUP(9.99999999999999E+307,$S$2:S1746)+1,"")</f>
        <v>1581</v>
      </c>
      <c r="T1747" s="265"/>
      <c r="U1747" s="265"/>
      <c r="V1747" s="265"/>
      <c r="AA1747" s="254" t="str">
        <f t="shared" si="195"/>
        <v/>
      </c>
      <c r="AB1747" s="254" t="str">
        <f t="shared" si="196"/>
        <v/>
      </c>
      <c r="AC1747" s="255">
        <f t="shared" si="193"/>
        <v>0</v>
      </c>
      <c r="AD1747" s="255">
        <f t="shared" si="194"/>
        <v>3836</v>
      </c>
      <c r="AE1747" s="256" t="str">
        <f t="shared" si="197"/>
        <v/>
      </c>
      <c r="AF1747" s="252" t="str">
        <f t="shared" si="192"/>
        <v>-</v>
      </c>
    </row>
    <row r="1748" spans="1:32" ht="20.149999999999999" customHeight="1" x14ac:dyDescent="0.75">
      <c r="A1748" s="31">
        <v>1746</v>
      </c>
      <c r="B1748" s="237"/>
      <c r="C1748" s="273"/>
      <c r="D1748" s="272"/>
      <c r="E1748" s="273"/>
      <c r="F1748" s="273"/>
      <c r="G1748" s="253" t="str">
        <f t="shared" si="191"/>
        <v/>
      </c>
      <c r="H1748" s="31" t="str">
        <f>IF(AND(B1748=H$1),LOOKUP(9.99999999999999E+307,$H$2:H1747)+1,"")</f>
        <v/>
      </c>
      <c r="I1748" s="31" t="str">
        <f>IF(AND(B1748=I$1),LOOKUP(9.99999999999999E+307,$I$2:I1747)+1,"")</f>
        <v/>
      </c>
      <c r="J1748" s="31">
        <f>IF(AND(B1748=J$1),LOOKUP(9.99999999999999E+307,$J$2:J1747)+1,"")</f>
        <v>1582</v>
      </c>
      <c r="K1748" s="31">
        <f>IF(AND(B1748=K$1),LOOKUP(9.99999999999999E+307,$K$2:K1747)+1,"")</f>
        <v>1582</v>
      </c>
      <c r="L1748" s="31">
        <f>IF(AND(B1748=L$1),LOOKUP(9.99999999999999E+307,$L$2:L1747)+1,"")</f>
        <v>1582</v>
      </c>
      <c r="M1748" s="31">
        <f>IF(AND(B1748=M$1),LOOKUP(9.99999999999999E+307,$M$2:M1747)+1,"")</f>
        <v>1582</v>
      </c>
      <c r="N1748" s="31" t="e">
        <f>IF(AND(B1748=N$1),LOOKUP(9.99999999999999E+307,$N$2:N1747)+1,"")</f>
        <v>#REF!</v>
      </c>
      <c r="O1748" s="31" t="e">
        <f>IF(AND($B1748=O$1),LOOKUP(9.99999999999999E+307,$O$2:O1747)+1,"")</f>
        <v>#REF!</v>
      </c>
      <c r="P1748" s="31" t="e">
        <f>IF(AND($B1748=P$1),LOOKUP(9.99999999999999E+307,$P$2:P1747)+1,"")</f>
        <v>#REF!</v>
      </c>
      <c r="Q1748" s="31" t="e">
        <f>IF(AND($B1748=Q$1),LOOKUP(9.99999999999999E+307,$Q$2:Q1747)+1,"")</f>
        <v>#REF!</v>
      </c>
      <c r="R1748" s="31">
        <f>IF(AND($B1748=R$1),LOOKUP(9.99999999999999E+307,$R$2:R1747)+1,"")</f>
        <v>1582</v>
      </c>
      <c r="S1748" s="31">
        <f>IF(AND($B1748=S$1),LOOKUP(9.99999999999999E+307,$S$2:S1747)+1,"")</f>
        <v>1582</v>
      </c>
      <c r="T1748" s="265"/>
      <c r="U1748" s="265"/>
      <c r="V1748" s="265"/>
      <c r="AA1748" s="254" t="str">
        <f t="shared" si="195"/>
        <v/>
      </c>
      <c r="AB1748" s="254" t="str">
        <f t="shared" si="196"/>
        <v/>
      </c>
      <c r="AC1748" s="255">
        <f t="shared" si="193"/>
        <v>0</v>
      </c>
      <c r="AD1748" s="255">
        <f t="shared" si="194"/>
        <v>3836</v>
      </c>
      <c r="AE1748" s="256" t="str">
        <f t="shared" si="197"/>
        <v/>
      </c>
      <c r="AF1748" s="252" t="str">
        <f t="shared" si="192"/>
        <v>-</v>
      </c>
    </row>
    <row r="1749" spans="1:32" ht="20.149999999999999" customHeight="1" x14ac:dyDescent="0.75">
      <c r="A1749" s="31">
        <v>1747</v>
      </c>
      <c r="B1749" s="237"/>
      <c r="C1749" s="273"/>
      <c r="D1749" s="272"/>
      <c r="E1749" s="273"/>
      <c r="F1749" s="273"/>
      <c r="G1749" s="253" t="str">
        <f t="shared" si="191"/>
        <v/>
      </c>
      <c r="H1749" s="31" t="str">
        <f>IF(AND(B1749=H$1),LOOKUP(9.99999999999999E+307,$H$2:H1748)+1,"")</f>
        <v/>
      </c>
      <c r="I1749" s="31" t="str">
        <f>IF(AND(B1749=I$1),LOOKUP(9.99999999999999E+307,$I$2:I1748)+1,"")</f>
        <v/>
      </c>
      <c r="J1749" s="31">
        <f>IF(AND(B1749=J$1),LOOKUP(9.99999999999999E+307,$J$2:J1748)+1,"")</f>
        <v>1583</v>
      </c>
      <c r="K1749" s="31">
        <f>IF(AND(B1749=K$1),LOOKUP(9.99999999999999E+307,$K$2:K1748)+1,"")</f>
        <v>1583</v>
      </c>
      <c r="L1749" s="31">
        <f>IF(AND(B1749=L$1),LOOKUP(9.99999999999999E+307,$L$2:L1748)+1,"")</f>
        <v>1583</v>
      </c>
      <c r="M1749" s="31">
        <f>IF(AND(B1749=M$1),LOOKUP(9.99999999999999E+307,$M$2:M1748)+1,"")</f>
        <v>1583</v>
      </c>
      <c r="N1749" s="31" t="e">
        <f>IF(AND(B1749=N$1),LOOKUP(9.99999999999999E+307,$N$2:N1748)+1,"")</f>
        <v>#REF!</v>
      </c>
      <c r="O1749" s="31" t="e">
        <f>IF(AND($B1749=O$1),LOOKUP(9.99999999999999E+307,$O$2:O1748)+1,"")</f>
        <v>#REF!</v>
      </c>
      <c r="P1749" s="31" t="e">
        <f>IF(AND($B1749=P$1),LOOKUP(9.99999999999999E+307,$P$2:P1748)+1,"")</f>
        <v>#REF!</v>
      </c>
      <c r="Q1749" s="31" t="e">
        <f>IF(AND($B1749=Q$1),LOOKUP(9.99999999999999E+307,$Q$2:Q1748)+1,"")</f>
        <v>#REF!</v>
      </c>
      <c r="R1749" s="31">
        <f>IF(AND($B1749=R$1),LOOKUP(9.99999999999999E+307,$R$2:R1748)+1,"")</f>
        <v>1583</v>
      </c>
      <c r="S1749" s="31">
        <f>IF(AND($B1749=S$1),LOOKUP(9.99999999999999E+307,$S$2:S1748)+1,"")</f>
        <v>1583</v>
      </c>
      <c r="T1749" s="265"/>
      <c r="U1749" s="265"/>
      <c r="V1749" s="265"/>
      <c r="AA1749" s="254" t="str">
        <f t="shared" si="195"/>
        <v/>
      </c>
      <c r="AB1749" s="254" t="str">
        <f t="shared" si="196"/>
        <v/>
      </c>
      <c r="AC1749" s="255">
        <f t="shared" si="193"/>
        <v>0</v>
      </c>
      <c r="AD1749" s="255">
        <f t="shared" si="194"/>
        <v>3836</v>
      </c>
      <c r="AE1749" s="256" t="str">
        <f t="shared" si="197"/>
        <v/>
      </c>
      <c r="AF1749" s="252" t="str">
        <f t="shared" si="192"/>
        <v>-</v>
      </c>
    </row>
    <row r="1750" spans="1:32" ht="20.149999999999999" customHeight="1" x14ac:dyDescent="0.75">
      <c r="A1750" s="31">
        <v>1748</v>
      </c>
      <c r="B1750" s="237"/>
      <c r="C1750" s="273"/>
      <c r="D1750" s="272"/>
      <c r="E1750" s="273"/>
      <c r="F1750" s="273"/>
      <c r="G1750" s="253" t="str">
        <f t="shared" si="191"/>
        <v/>
      </c>
      <c r="H1750" s="31" t="str">
        <f>IF(AND(B1750=H$1),LOOKUP(9.99999999999999E+307,$H$2:H1749)+1,"")</f>
        <v/>
      </c>
      <c r="I1750" s="31" t="str">
        <f>IF(AND(B1750=I$1),LOOKUP(9.99999999999999E+307,$I$2:I1749)+1,"")</f>
        <v/>
      </c>
      <c r="J1750" s="31">
        <f>IF(AND(B1750=J$1),LOOKUP(9.99999999999999E+307,$J$2:J1749)+1,"")</f>
        <v>1584</v>
      </c>
      <c r="K1750" s="31">
        <f>IF(AND(B1750=K$1),LOOKUP(9.99999999999999E+307,$K$2:K1749)+1,"")</f>
        <v>1584</v>
      </c>
      <c r="L1750" s="31">
        <f>IF(AND(B1750=L$1),LOOKUP(9.99999999999999E+307,$L$2:L1749)+1,"")</f>
        <v>1584</v>
      </c>
      <c r="M1750" s="31">
        <f>IF(AND(B1750=M$1),LOOKUP(9.99999999999999E+307,$M$2:M1749)+1,"")</f>
        <v>1584</v>
      </c>
      <c r="N1750" s="31" t="e">
        <f>IF(AND(B1750=N$1),LOOKUP(9.99999999999999E+307,$N$2:N1749)+1,"")</f>
        <v>#REF!</v>
      </c>
      <c r="O1750" s="31" t="e">
        <f>IF(AND($B1750=O$1),LOOKUP(9.99999999999999E+307,$O$2:O1749)+1,"")</f>
        <v>#REF!</v>
      </c>
      <c r="P1750" s="31" t="e">
        <f>IF(AND($B1750=P$1),LOOKUP(9.99999999999999E+307,$P$2:P1749)+1,"")</f>
        <v>#REF!</v>
      </c>
      <c r="Q1750" s="31" t="e">
        <f>IF(AND($B1750=Q$1),LOOKUP(9.99999999999999E+307,$Q$2:Q1749)+1,"")</f>
        <v>#REF!</v>
      </c>
      <c r="R1750" s="31">
        <f>IF(AND($B1750=R$1),LOOKUP(9.99999999999999E+307,$R$2:R1749)+1,"")</f>
        <v>1584</v>
      </c>
      <c r="S1750" s="31">
        <f>IF(AND($B1750=S$1),LOOKUP(9.99999999999999E+307,$S$2:S1749)+1,"")</f>
        <v>1584</v>
      </c>
      <c r="T1750" s="265"/>
      <c r="U1750" s="265"/>
      <c r="V1750" s="265"/>
      <c r="AA1750" s="254" t="str">
        <f t="shared" si="195"/>
        <v/>
      </c>
      <c r="AB1750" s="254" t="str">
        <f t="shared" si="196"/>
        <v/>
      </c>
      <c r="AC1750" s="255">
        <f t="shared" si="193"/>
        <v>0</v>
      </c>
      <c r="AD1750" s="255">
        <f t="shared" si="194"/>
        <v>3836</v>
      </c>
      <c r="AE1750" s="256" t="str">
        <f t="shared" si="197"/>
        <v/>
      </c>
      <c r="AF1750" s="252" t="str">
        <f t="shared" si="192"/>
        <v>-</v>
      </c>
    </row>
    <row r="1751" spans="1:32" ht="20.149999999999999" customHeight="1" x14ac:dyDescent="0.75">
      <c r="A1751" s="31">
        <v>1749</v>
      </c>
      <c r="B1751" s="237"/>
      <c r="C1751" s="273"/>
      <c r="D1751" s="272"/>
      <c r="E1751" s="273"/>
      <c r="F1751" s="273"/>
      <c r="G1751" s="253" t="str">
        <f t="shared" si="191"/>
        <v/>
      </c>
      <c r="H1751" s="31" t="str">
        <f>IF(AND(B1751=H$1),LOOKUP(9.99999999999999E+307,$H$2:H1750)+1,"")</f>
        <v/>
      </c>
      <c r="I1751" s="31" t="str">
        <f>IF(AND(B1751=I$1),LOOKUP(9.99999999999999E+307,$I$2:I1750)+1,"")</f>
        <v/>
      </c>
      <c r="J1751" s="31">
        <f>IF(AND(B1751=J$1),LOOKUP(9.99999999999999E+307,$J$2:J1750)+1,"")</f>
        <v>1585</v>
      </c>
      <c r="K1751" s="31">
        <f>IF(AND(B1751=K$1),LOOKUP(9.99999999999999E+307,$K$2:K1750)+1,"")</f>
        <v>1585</v>
      </c>
      <c r="L1751" s="31">
        <f>IF(AND(B1751=L$1),LOOKUP(9.99999999999999E+307,$L$2:L1750)+1,"")</f>
        <v>1585</v>
      </c>
      <c r="M1751" s="31">
        <f>IF(AND(B1751=M$1),LOOKUP(9.99999999999999E+307,$M$2:M1750)+1,"")</f>
        <v>1585</v>
      </c>
      <c r="N1751" s="31" t="e">
        <f>IF(AND(B1751=N$1),LOOKUP(9.99999999999999E+307,$N$2:N1750)+1,"")</f>
        <v>#REF!</v>
      </c>
      <c r="O1751" s="31" t="e">
        <f>IF(AND($B1751=O$1),LOOKUP(9.99999999999999E+307,$O$2:O1750)+1,"")</f>
        <v>#REF!</v>
      </c>
      <c r="P1751" s="31" t="e">
        <f>IF(AND($B1751=P$1),LOOKUP(9.99999999999999E+307,$P$2:P1750)+1,"")</f>
        <v>#REF!</v>
      </c>
      <c r="Q1751" s="31" t="e">
        <f>IF(AND($B1751=Q$1),LOOKUP(9.99999999999999E+307,$Q$2:Q1750)+1,"")</f>
        <v>#REF!</v>
      </c>
      <c r="R1751" s="31">
        <f>IF(AND($B1751=R$1),LOOKUP(9.99999999999999E+307,$R$2:R1750)+1,"")</f>
        <v>1585</v>
      </c>
      <c r="S1751" s="31">
        <f>IF(AND($B1751=S$1),LOOKUP(9.99999999999999E+307,$S$2:S1750)+1,"")</f>
        <v>1585</v>
      </c>
      <c r="T1751" s="265"/>
      <c r="U1751" s="265"/>
      <c r="V1751" s="265"/>
      <c r="AA1751" s="254" t="str">
        <f t="shared" si="195"/>
        <v/>
      </c>
      <c r="AB1751" s="254" t="str">
        <f t="shared" si="196"/>
        <v/>
      </c>
      <c r="AC1751" s="255">
        <f t="shared" si="193"/>
        <v>0</v>
      </c>
      <c r="AD1751" s="255">
        <f t="shared" si="194"/>
        <v>3836</v>
      </c>
      <c r="AE1751" s="256" t="str">
        <f t="shared" si="197"/>
        <v/>
      </c>
      <c r="AF1751" s="252" t="str">
        <f t="shared" si="192"/>
        <v>-</v>
      </c>
    </row>
    <row r="1752" spans="1:32" ht="20.149999999999999" customHeight="1" x14ac:dyDescent="0.75">
      <c r="A1752" s="31">
        <v>1750</v>
      </c>
      <c r="B1752" s="237"/>
      <c r="C1752" s="273"/>
      <c r="D1752" s="272"/>
      <c r="E1752" s="273"/>
      <c r="F1752" s="273"/>
      <c r="G1752" s="253" t="str">
        <f t="shared" si="191"/>
        <v/>
      </c>
      <c r="H1752" s="31" t="str">
        <f>IF(AND(B1752=H$1),LOOKUP(9.99999999999999E+307,$H$2:H1751)+1,"")</f>
        <v/>
      </c>
      <c r="I1752" s="31" t="str">
        <f>IF(AND(B1752=I$1),LOOKUP(9.99999999999999E+307,$I$2:I1751)+1,"")</f>
        <v/>
      </c>
      <c r="J1752" s="31">
        <f>IF(AND(B1752=J$1),LOOKUP(9.99999999999999E+307,$J$2:J1751)+1,"")</f>
        <v>1586</v>
      </c>
      <c r="K1752" s="31">
        <f>IF(AND(B1752=K$1),LOOKUP(9.99999999999999E+307,$K$2:K1751)+1,"")</f>
        <v>1586</v>
      </c>
      <c r="L1752" s="31">
        <f>IF(AND(B1752=L$1),LOOKUP(9.99999999999999E+307,$L$2:L1751)+1,"")</f>
        <v>1586</v>
      </c>
      <c r="M1752" s="31">
        <f>IF(AND(B1752=M$1),LOOKUP(9.99999999999999E+307,$M$2:M1751)+1,"")</f>
        <v>1586</v>
      </c>
      <c r="N1752" s="31" t="e">
        <f>IF(AND(B1752=N$1),LOOKUP(9.99999999999999E+307,$N$2:N1751)+1,"")</f>
        <v>#REF!</v>
      </c>
      <c r="O1752" s="31" t="e">
        <f>IF(AND($B1752=O$1),LOOKUP(9.99999999999999E+307,$O$2:O1751)+1,"")</f>
        <v>#REF!</v>
      </c>
      <c r="P1752" s="31" t="e">
        <f>IF(AND($B1752=P$1),LOOKUP(9.99999999999999E+307,$P$2:P1751)+1,"")</f>
        <v>#REF!</v>
      </c>
      <c r="Q1752" s="31" t="e">
        <f>IF(AND($B1752=Q$1),LOOKUP(9.99999999999999E+307,$Q$2:Q1751)+1,"")</f>
        <v>#REF!</v>
      </c>
      <c r="R1752" s="31">
        <f>IF(AND($B1752=R$1),LOOKUP(9.99999999999999E+307,$R$2:R1751)+1,"")</f>
        <v>1586</v>
      </c>
      <c r="S1752" s="31">
        <f>IF(AND($B1752=S$1),LOOKUP(9.99999999999999E+307,$S$2:S1751)+1,"")</f>
        <v>1586</v>
      </c>
      <c r="T1752" s="265"/>
      <c r="U1752" s="265"/>
      <c r="V1752" s="265"/>
      <c r="AA1752" s="254" t="str">
        <f t="shared" si="195"/>
        <v/>
      </c>
      <c r="AB1752" s="254" t="str">
        <f t="shared" si="196"/>
        <v/>
      </c>
      <c r="AC1752" s="255">
        <f t="shared" si="193"/>
        <v>0</v>
      </c>
      <c r="AD1752" s="255">
        <f t="shared" si="194"/>
        <v>3836</v>
      </c>
      <c r="AE1752" s="256" t="str">
        <f t="shared" si="197"/>
        <v/>
      </c>
      <c r="AF1752" s="252" t="str">
        <f t="shared" si="192"/>
        <v>-</v>
      </c>
    </row>
    <row r="1753" spans="1:32" ht="20.149999999999999" customHeight="1" x14ac:dyDescent="0.75">
      <c r="A1753" s="31">
        <v>1751</v>
      </c>
      <c r="B1753" s="237"/>
      <c r="C1753" s="273"/>
      <c r="D1753" s="272"/>
      <c r="E1753" s="273"/>
      <c r="F1753" s="273"/>
      <c r="G1753" s="253" t="str">
        <f t="shared" si="191"/>
        <v/>
      </c>
      <c r="H1753" s="31" t="str">
        <f>IF(AND(B1753=H$1),LOOKUP(9.99999999999999E+307,$H$2:H1752)+1,"")</f>
        <v/>
      </c>
      <c r="I1753" s="31" t="str">
        <f>IF(AND(B1753=I$1),LOOKUP(9.99999999999999E+307,$I$2:I1752)+1,"")</f>
        <v/>
      </c>
      <c r="J1753" s="31">
        <f>IF(AND(B1753=J$1),LOOKUP(9.99999999999999E+307,$J$2:J1752)+1,"")</f>
        <v>1587</v>
      </c>
      <c r="K1753" s="31">
        <f>IF(AND(B1753=K$1),LOOKUP(9.99999999999999E+307,$K$2:K1752)+1,"")</f>
        <v>1587</v>
      </c>
      <c r="L1753" s="31">
        <f>IF(AND(B1753=L$1),LOOKUP(9.99999999999999E+307,$L$2:L1752)+1,"")</f>
        <v>1587</v>
      </c>
      <c r="M1753" s="31">
        <f>IF(AND(B1753=M$1),LOOKUP(9.99999999999999E+307,$M$2:M1752)+1,"")</f>
        <v>1587</v>
      </c>
      <c r="N1753" s="31" t="e">
        <f>IF(AND(B1753=N$1),LOOKUP(9.99999999999999E+307,$N$2:N1752)+1,"")</f>
        <v>#REF!</v>
      </c>
      <c r="O1753" s="31" t="e">
        <f>IF(AND($B1753=O$1),LOOKUP(9.99999999999999E+307,$O$2:O1752)+1,"")</f>
        <v>#REF!</v>
      </c>
      <c r="P1753" s="31" t="e">
        <f>IF(AND($B1753=P$1),LOOKUP(9.99999999999999E+307,$P$2:P1752)+1,"")</f>
        <v>#REF!</v>
      </c>
      <c r="Q1753" s="31" t="e">
        <f>IF(AND($B1753=Q$1),LOOKUP(9.99999999999999E+307,$Q$2:Q1752)+1,"")</f>
        <v>#REF!</v>
      </c>
      <c r="R1753" s="31">
        <f>IF(AND($B1753=R$1),LOOKUP(9.99999999999999E+307,$R$2:R1752)+1,"")</f>
        <v>1587</v>
      </c>
      <c r="S1753" s="31">
        <f>IF(AND($B1753=S$1),LOOKUP(9.99999999999999E+307,$S$2:S1752)+1,"")</f>
        <v>1587</v>
      </c>
      <c r="T1753" s="265"/>
      <c r="U1753" s="265"/>
      <c r="V1753" s="265"/>
      <c r="AA1753" s="254" t="str">
        <f t="shared" si="195"/>
        <v/>
      </c>
      <c r="AB1753" s="254" t="str">
        <f t="shared" si="196"/>
        <v/>
      </c>
      <c r="AC1753" s="255">
        <f t="shared" si="193"/>
        <v>0</v>
      </c>
      <c r="AD1753" s="255">
        <f t="shared" si="194"/>
        <v>3836</v>
      </c>
      <c r="AE1753" s="256" t="str">
        <f t="shared" si="197"/>
        <v/>
      </c>
      <c r="AF1753" s="252" t="str">
        <f t="shared" si="192"/>
        <v>-</v>
      </c>
    </row>
    <row r="1754" spans="1:32" ht="20.149999999999999" customHeight="1" x14ac:dyDescent="0.75">
      <c r="A1754" s="31">
        <v>1752</v>
      </c>
      <c r="B1754" s="237"/>
      <c r="C1754" s="273"/>
      <c r="D1754" s="272"/>
      <c r="E1754" s="273"/>
      <c r="F1754" s="273"/>
      <c r="G1754" s="253" t="str">
        <f t="shared" si="191"/>
        <v/>
      </c>
      <c r="H1754" s="31" t="str">
        <f>IF(AND(B1754=H$1),LOOKUP(9.99999999999999E+307,$H$2:H1753)+1,"")</f>
        <v/>
      </c>
      <c r="I1754" s="31" t="str">
        <f>IF(AND(B1754=I$1),LOOKUP(9.99999999999999E+307,$I$2:I1753)+1,"")</f>
        <v/>
      </c>
      <c r="J1754" s="31">
        <f>IF(AND(B1754=J$1),LOOKUP(9.99999999999999E+307,$J$2:J1753)+1,"")</f>
        <v>1588</v>
      </c>
      <c r="K1754" s="31">
        <f>IF(AND(B1754=K$1),LOOKUP(9.99999999999999E+307,$K$2:K1753)+1,"")</f>
        <v>1588</v>
      </c>
      <c r="L1754" s="31">
        <f>IF(AND(B1754=L$1),LOOKUP(9.99999999999999E+307,$L$2:L1753)+1,"")</f>
        <v>1588</v>
      </c>
      <c r="M1754" s="31">
        <f>IF(AND(B1754=M$1),LOOKUP(9.99999999999999E+307,$M$2:M1753)+1,"")</f>
        <v>1588</v>
      </c>
      <c r="N1754" s="31" t="e">
        <f>IF(AND(B1754=N$1),LOOKUP(9.99999999999999E+307,$N$2:N1753)+1,"")</f>
        <v>#REF!</v>
      </c>
      <c r="O1754" s="31" t="e">
        <f>IF(AND($B1754=O$1),LOOKUP(9.99999999999999E+307,$O$2:O1753)+1,"")</f>
        <v>#REF!</v>
      </c>
      <c r="P1754" s="31" t="e">
        <f>IF(AND($B1754=P$1),LOOKUP(9.99999999999999E+307,$P$2:P1753)+1,"")</f>
        <v>#REF!</v>
      </c>
      <c r="Q1754" s="31" t="e">
        <f>IF(AND($B1754=Q$1),LOOKUP(9.99999999999999E+307,$Q$2:Q1753)+1,"")</f>
        <v>#REF!</v>
      </c>
      <c r="R1754" s="31">
        <f>IF(AND($B1754=R$1),LOOKUP(9.99999999999999E+307,$R$2:R1753)+1,"")</f>
        <v>1588</v>
      </c>
      <c r="S1754" s="31">
        <f>IF(AND($B1754=S$1),LOOKUP(9.99999999999999E+307,$S$2:S1753)+1,"")</f>
        <v>1588</v>
      </c>
      <c r="T1754" s="265"/>
      <c r="U1754" s="265"/>
      <c r="V1754" s="265"/>
      <c r="AA1754" s="254" t="str">
        <f t="shared" si="195"/>
        <v/>
      </c>
      <c r="AB1754" s="254" t="str">
        <f t="shared" si="196"/>
        <v/>
      </c>
      <c r="AC1754" s="255">
        <f t="shared" si="193"/>
        <v>0</v>
      </c>
      <c r="AD1754" s="255">
        <f t="shared" si="194"/>
        <v>3836</v>
      </c>
      <c r="AE1754" s="256" t="str">
        <f t="shared" si="197"/>
        <v/>
      </c>
      <c r="AF1754" s="252" t="str">
        <f t="shared" si="192"/>
        <v>-</v>
      </c>
    </row>
    <row r="1755" spans="1:32" ht="20.149999999999999" customHeight="1" x14ac:dyDescent="0.75">
      <c r="A1755" s="31">
        <v>1753</v>
      </c>
      <c r="B1755" s="237"/>
      <c r="C1755" s="273"/>
      <c r="D1755" s="272"/>
      <c r="E1755" s="273"/>
      <c r="F1755" s="273"/>
      <c r="G1755" s="253" t="str">
        <f t="shared" si="191"/>
        <v/>
      </c>
      <c r="H1755" s="31" t="str">
        <f>IF(AND(B1755=H$1),LOOKUP(9.99999999999999E+307,$H$2:H1754)+1,"")</f>
        <v/>
      </c>
      <c r="I1755" s="31" t="str">
        <f>IF(AND(B1755=I$1),LOOKUP(9.99999999999999E+307,$I$2:I1754)+1,"")</f>
        <v/>
      </c>
      <c r="J1755" s="31">
        <f>IF(AND(B1755=J$1),LOOKUP(9.99999999999999E+307,$J$2:J1754)+1,"")</f>
        <v>1589</v>
      </c>
      <c r="K1755" s="31">
        <f>IF(AND(B1755=K$1),LOOKUP(9.99999999999999E+307,$K$2:K1754)+1,"")</f>
        <v>1589</v>
      </c>
      <c r="L1755" s="31">
        <f>IF(AND(B1755=L$1),LOOKUP(9.99999999999999E+307,$L$2:L1754)+1,"")</f>
        <v>1589</v>
      </c>
      <c r="M1755" s="31">
        <f>IF(AND(B1755=M$1),LOOKUP(9.99999999999999E+307,$M$2:M1754)+1,"")</f>
        <v>1589</v>
      </c>
      <c r="N1755" s="31" t="e">
        <f>IF(AND(B1755=N$1),LOOKUP(9.99999999999999E+307,$N$2:N1754)+1,"")</f>
        <v>#REF!</v>
      </c>
      <c r="O1755" s="31" t="e">
        <f>IF(AND($B1755=O$1),LOOKUP(9.99999999999999E+307,$O$2:O1754)+1,"")</f>
        <v>#REF!</v>
      </c>
      <c r="P1755" s="31" t="e">
        <f>IF(AND($B1755=P$1),LOOKUP(9.99999999999999E+307,$P$2:P1754)+1,"")</f>
        <v>#REF!</v>
      </c>
      <c r="Q1755" s="31" t="e">
        <f>IF(AND($B1755=Q$1),LOOKUP(9.99999999999999E+307,$Q$2:Q1754)+1,"")</f>
        <v>#REF!</v>
      </c>
      <c r="R1755" s="31">
        <f>IF(AND($B1755=R$1),LOOKUP(9.99999999999999E+307,$R$2:R1754)+1,"")</f>
        <v>1589</v>
      </c>
      <c r="S1755" s="31">
        <f>IF(AND($B1755=S$1),LOOKUP(9.99999999999999E+307,$S$2:S1754)+1,"")</f>
        <v>1589</v>
      </c>
      <c r="T1755" s="265"/>
      <c r="U1755" s="265"/>
      <c r="V1755" s="265"/>
      <c r="AA1755" s="254" t="str">
        <f t="shared" si="195"/>
        <v/>
      </c>
      <c r="AB1755" s="254" t="str">
        <f t="shared" si="196"/>
        <v/>
      </c>
      <c r="AC1755" s="255">
        <f t="shared" si="193"/>
        <v>0</v>
      </c>
      <c r="AD1755" s="255">
        <f t="shared" si="194"/>
        <v>3836</v>
      </c>
      <c r="AE1755" s="256" t="str">
        <f t="shared" si="197"/>
        <v/>
      </c>
      <c r="AF1755" s="252" t="str">
        <f t="shared" si="192"/>
        <v>-</v>
      </c>
    </row>
    <row r="1756" spans="1:32" ht="20.149999999999999" customHeight="1" x14ac:dyDescent="0.75">
      <c r="A1756" s="31">
        <v>1754</v>
      </c>
      <c r="B1756" s="237"/>
      <c r="C1756" s="273"/>
      <c r="D1756" s="272"/>
      <c r="E1756" s="273"/>
      <c r="F1756" s="273"/>
      <c r="G1756" s="253" t="str">
        <f t="shared" si="191"/>
        <v/>
      </c>
      <c r="H1756" s="31" t="str">
        <f>IF(AND(B1756=H$1),LOOKUP(9.99999999999999E+307,$H$2:H1755)+1,"")</f>
        <v/>
      </c>
      <c r="I1756" s="31" t="str">
        <f>IF(AND(B1756=I$1),LOOKUP(9.99999999999999E+307,$I$2:I1755)+1,"")</f>
        <v/>
      </c>
      <c r="J1756" s="31">
        <f>IF(AND(B1756=J$1),LOOKUP(9.99999999999999E+307,$J$2:J1755)+1,"")</f>
        <v>1590</v>
      </c>
      <c r="K1756" s="31">
        <f>IF(AND(B1756=K$1),LOOKUP(9.99999999999999E+307,$K$2:K1755)+1,"")</f>
        <v>1590</v>
      </c>
      <c r="L1756" s="31">
        <f>IF(AND(B1756=L$1),LOOKUP(9.99999999999999E+307,$L$2:L1755)+1,"")</f>
        <v>1590</v>
      </c>
      <c r="M1756" s="31">
        <f>IF(AND(B1756=M$1),LOOKUP(9.99999999999999E+307,$M$2:M1755)+1,"")</f>
        <v>1590</v>
      </c>
      <c r="N1756" s="31" t="e">
        <f>IF(AND(B1756=N$1),LOOKUP(9.99999999999999E+307,$N$2:N1755)+1,"")</f>
        <v>#REF!</v>
      </c>
      <c r="O1756" s="31" t="e">
        <f>IF(AND($B1756=O$1),LOOKUP(9.99999999999999E+307,$O$2:O1755)+1,"")</f>
        <v>#REF!</v>
      </c>
      <c r="P1756" s="31" t="e">
        <f>IF(AND($B1756=P$1),LOOKUP(9.99999999999999E+307,$P$2:P1755)+1,"")</f>
        <v>#REF!</v>
      </c>
      <c r="Q1756" s="31" t="e">
        <f>IF(AND($B1756=Q$1),LOOKUP(9.99999999999999E+307,$Q$2:Q1755)+1,"")</f>
        <v>#REF!</v>
      </c>
      <c r="R1756" s="31">
        <f>IF(AND($B1756=R$1),LOOKUP(9.99999999999999E+307,$R$2:R1755)+1,"")</f>
        <v>1590</v>
      </c>
      <c r="S1756" s="31">
        <f>IF(AND($B1756=S$1),LOOKUP(9.99999999999999E+307,$S$2:S1755)+1,"")</f>
        <v>1590</v>
      </c>
      <c r="T1756" s="265"/>
      <c r="U1756" s="265"/>
      <c r="V1756" s="265"/>
      <c r="AA1756" s="254" t="str">
        <f t="shared" si="195"/>
        <v/>
      </c>
      <c r="AB1756" s="254" t="str">
        <f t="shared" si="196"/>
        <v/>
      </c>
      <c r="AC1756" s="255">
        <f t="shared" si="193"/>
        <v>0</v>
      </c>
      <c r="AD1756" s="255">
        <f t="shared" si="194"/>
        <v>3836</v>
      </c>
      <c r="AE1756" s="256" t="str">
        <f t="shared" si="197"/>
        <v/>
      </c>
      <c r="AF1756" s="252" t="str">
        <f t="shared" si="192"/>
        <v>-</v>
      </c>
    </row>
    <row r="1757" spans="1:32" ht="20.149999999999999" customHeight="1" x14ac:dyDescent="0.75">
      <c r="A1757" s="31">
        <v>1755</v>
      </c>
      <c r="B1757" s="237"/>
      <c r="C1757" s="273"/>
      <c r="D1757" s="272"/>
      <c r="E1757" s="273"/>
      <c r="F1757" s="273"/>
      <c r="G1757" s="253" t="str">
        <f t="shared" si="191"/>
        <v/>
      </c>
      <c r="H1757" s="31" t="str">
        <f>IF(AND(B1757=H$1),LOOKUP(9.99999999999999E+307,$H$2:H1756)+1,"")</f>
        <v/>
      </c>
      <c r="I1757" s="31" t="str">
        <f>IF(AND(B1757=I$1),LOOKUP(9.99999999999999E+307,$I$2:I1756)+1,"")</f>
        <v/>
      </c>
      <c r="J1757" s="31">
        <f>IF(AND(B1757=J$1),LOOKUP(9.99999999999999E+307,$J$2:J1756)+1,"")</f>
        <v>1591</v>
      </c>
      <c r="K1757" s="31">
        <f>IF(AND(B1757=K$1),LOOKUP(9.99999999999999E+307,$K$2:K1756)+1,"")</f>
        <v>1591</v>
      </c>
      <c r="L1757" s="31">
        <f>IF(AND(B1757=L$1),LOOKUP(9.99999999999999E+307,$L$2:L1756)+1,"")</f>
        <v>1591</v>
      </c>
      <c r="M1757" s="31">
        <f>IF(AND(B1757=M$1),LOOKUP(9.99999999999999E+307,$M$2:M1756)+1,"")</f>
        <v>1591</v>
      </c>
      <c r="N1757" s="31" t="e">
        <f>IF(AND(B1757=N$1),LOOKUP(9.99999999999999E+307,$N$2:N1756)+1,"")</f>
        <v>#REF!</v>
      </c>
      <c r="O1757" s="31" t="e">
        <f>IF(AND($B1757=O$1),LOOKUP(9.99999999999999E+307,$O$2:O1756)+1,"")</f>
        <v>#REF!</v>
      </c>
      <c r="P1757" s="31" t="e">
        <f>IF(AND($B1757=P$1),LOOKUP(9.99999999999999E+307,$P$2:P1756)+1,"")</f>
        <v>#REF!</v>
      </c>
      <c r="Q1757" s="31" t="e">
        <f>IF(AND($B1757=Q$1),LOOKUP(9.99999999999999E+307,$Q$2:Q1756)+1,"")</f>
        <v>#REF!</v>
      </c>
      <c r="R1757" s="31">
        <f>IF(AND($B1757=R$1),LOOKUP(9.99999999999999E+307,$R$2:R1756)+1,"")</f>
        <v>1591</v>
      </c>
      <c r="S1757" s="31">
        <f>IF(AND($B1757=S$1),LOOKUP(9.99999999999999E+307,$S$2:S1756)+1,"")</f>
        <v>1591</v>
      </c>
      <c r="T1757" s="265"/>
      <c r="U1757" s="265"/>
      <c r="V1757" s="265"/>
      <c r="AA1757" s="254" t="str">
        <f t="shared" si="195"/>
        <v/>
      </c>
      <c r="AB1757" s="254" t="str">
        <f t="shared" si="196"/>
        <v/>
      </c>
      <c r="AC1757" s="255">
        <f t="shared" si="193"/>
        <v>0</v>
      </c>
      <c r="AD1757" s="255">
        <f t="shared" si="194"/>
        <v>3836</v>
      </c>
      <c r="AE1757" s="256" t="str">
        <f t="shared" si="197"/>
        <v/>
      </c>
      <c r="AF1757" s="252" t="str">
        <f t="shared" si="192"/>
        <v>-</v>
      </c>
    </row>
    <row r="1758" spans="1:32" ht="20.149999999999999" customHeight="1" x14ac:dyDescent="0.75">
      <c r="A1758" s="31">
        <v>1756</v>
      </c>
      <c r="B1758" s="237"/>
      <c r="C1758" s="273"/>
      <c r="D1758" s="272"/>
      <c r="E1758" s="273"/>
      <c r="F1758" s="273"/>
      <c r="G1758" s="253" t="str">
        <f t="shared" si="191"/>
        <v/>
      </c>
      <c r="H1758" s="31" t="str">
        <f>IF(AND(B1758=H$1),LOOKUP(9.99999999999999E+307,$H$2:H1757)+1,"")</f>
        <v/>
      </c>
      <c r="I1758" s="31" t="str">
        <f>IF(AND(B1758=I$1),LOOKUP(9.99999999999999E+307,$I$2:I1757)+1,"")</f>
        <v/>
      </c>
      <c r="J1758" s="31">
        <f>IF(AND(B1758=J$1),LOOKUP(9.99999999999999E+307,$J$2:J1757)+1,"")</f>
        <v>1592</v>
      </c>
      <c r="K1758" s="31">
        <f>IF(AND(B1758=K$1),LOOKUP(9.99999999999999E+307,$K$2:K1757)+1,"")</f>
        <v>1592</v>
      </c>
      <c r="L1758" s="31">
        <f>IF(AND(B1758=L$1),LOOKUP(9.99999999999999E+307,$L$2:L1757)+1,"")</f>
        <v>1592</v>
      </c>
      <c r="M1758" s="31">
        <f>IF(AND(B1758=M$1),LOOKUP(9.99999999999999E+307,$M$2:M1757)+1,"")</f>
        <v>1592</v>
      </c>
      <c r="N1758" s="31" t="e">
        <f>IF(AND(B1758=N$1),LOOKUP(9.99999999999999E+307,$N$2:N1757)+1,"")</f>
        <v>#REF!</v>
      </c>
      <c r="O1758" s="31" t="e">
        <f>IF(AND($B1758=O$1),LOOKUP(9.99999999999999E+307,$O$2:O1757)+1,"")</f>
        <v>#REF!</v>
      </c>
      <c r="P1758" s="31" t="e">
        <f>IF(AND($B1758=P$1),LOOKUP(9.99999999999999E+307,$P$2:P1757)+1,"")</f>
        <v>#REF!</v>
      </c>
      <c r="Q1758" s="31" t="e">
        <f>IF(AND($B1758=Q$1),LOOKUP(9.99999999999999E+307,$Q$2:Q1757)+1,"")</f>
        <v>#REF!</v>
      </c>
      <c r="R1758" s="31">
        <f>IF(AND($B1758=R$1),LOOKUP(9.99999999999999E+307,$R$2:R1757)+1,"")</f>
        <v>1592</v>
      </c>
      <c r="S1758" s="31">
        <f>IF(AND($B1758=S$1),LOOKUP(9.99999999999999E+307,$S$2:S1757)+1,"")</f>
        <v>1592</v>
      </c>
      <c r="T1758" s="265"/>
      <c r="U1758" s="265"/>
      <c r="V1758" s="265"/>
      <c r="AA1758" s="254" t="str">
        <f t="shared" si="195"/>
        <v/>
      </c>
      <c r="AB1758" s="254" t="str">
        <f t="shared" si="196"/>
        <v/>
      </c>
      <c r="AC1758" s="255">
        <f t="shared" si="193"/>
        <v>0</v>
      </c>
      <c r="AD1758" s="255">
        <f t="shared" si="194"/>
        <v>3836</v>
      </c>
      <c r="AE1758" s="256" t="str">
        <f t="shared" si="197"/>
        <v/>
      </c>
      <c r="AF1758" s="252" t="str">
        <f t="shared" si="192"/>
        <v>-</v>
      </c>
    </row>
    <row r="1759" spans="1:32" ht="20.149999999999999" customHeight="1" x14ac:dyDescent="0.75">
      <c r="A1759" s="31">
        <v>1757</v>
      </c>
      <c r="B1759" s="237"/>
      <c r="C1759" s="273"/>
      <c r="D1759" s="272"/>
      <c r="E1759" s="273"/>
      <c r="F1759" s="273"/>
      <c r="G1759" s="253" t="str">
        <f t="shared" ref="G1759:G1822" si="198">B1759&amp;C1759</f>
        <v/>
      </c>
      <c r="H1759" s="31" t="str">
        <f>IF(AND(B1759=H$1),LOOKUP(9.99999999999999E+307,$H$2:H1758)+1,"")</f>
        <v/>
      </c>
      <c r="I1759" s="31" t="str">
        <f>IF(AND(B1759=I$1),LOOKUP(9.99999999999999E+307,$I$2:I1758)+1,"")</f>
        <v/>
      </c>
      <c r="J1759" s="31">
        <f>IF(AND(B1759=J$1),LOOKUP(9.99999999999999E+307,$J$2:J1758)+1,"")</f>
        <v>1593</v>
      </c>
      <c r="K1759" s="31">
        <f>IF(AND(B1759=K$1),LOOKUP(9.99999999999999E+307,$K$2:K1758)+1,"")</f>
        <v>1593</v>
      </c>
      <c r="L1759" s="31">
        <f>IF(AND(B1759=L$1),LOOKUP(9.99999999999999E+307,$L$2:L1758)+1,"")</f>
        <v>1593</v>
      </c>
      <c r="M1759" s="31">
        <f>IF(AND(B1759=M$1),LOOKUP(9.99999999999999E+307,$M$2:M1758)+1,"")</f>
        <v>1593</v>
      </c>
      <c r="N1759" s="31" t="e">
        <f>IF(AND(B1759=N$1),LOOKUP(9.99999999999999E+307,$N$2:N1758)+1,"")</f>
        <v>#REF!</v>
      </c>
      <c r="O1759" s="31" t="e">
        <f>IF(AND($B1759=O$1),LOOKUP(9.99999999999999E+307,$O$2:O1758)+1,"")</f>
        <v>#REF!</v>
      </c>
      <c r="P1759" s="31" t="e">
        <f>IF(AND($B1759=P$1),LOOKUP(9.99999999999999E+307,$P$2:P1758)+1,"")</f>
        <v>#REF!</v>
      </c>
      <c r="Q1759" s="31" t="e">
        <f>IF(AND($B1759=Q$1),LOOKUP(9.99999999999999E+307,$Q$2:Q1758)+1,"")</f>
        <v>#REF!</v>
      </c>
      <c r="R1759" s="31">
        <f>IF(AND($B1759=R$1),LOOKUP(9.99999999999999E+307,$R$2:R1758)+1,"")</f>
        <v>1593</v>
      </c>
      <c r="S1759" s="31">
        <f>IF(AND($B1759=S$1),LOOKUP(9.99999999999999E+307,$S$2:S1758)+1,"")</f>
        <v>1593</v>
      </c>
      <c r="T1759" s="265"/>
      <c r="U1759" s="265"/>
      <c r="V1759" s="265"/>
      <c r="AA1759" s="254" t="str">
        <f t="shared" si="195"/>
        <v/>
      </c>
      <c r="AB1759" s="254" t="str">
        <f t="shared" si="196"/>
        <v/>
      </c>
      <c r="AC1759" s="255">
        <f t="shared" si="193"/>
        <v>0</v>
      </c>
      <c r="AD1759" s="255">
        <f t="shared" si="194"/>
        <v>3836</v>
      </c>
      <c r="AE1759" s="256" t="str">
        <f t="shared" si="197"/>
        <v/>
      </c>
      <c r="AF1759" s="252" t="str">
        <f t="shared" si="192"/>
        <v>-</v>
      </c>
    </row>
    <row r="1760" spans="1:32" ht="20.149999999999999" customHeight="1" x14ac:dyDescent="0.75">
      <c r="A1760" s="31">
        <v>1758</v>
      </c>
      <c r="B1760" s="237"/>
      <c r="C1760" s="273"/>
      <c r="D1760" s="272"/>
      <c r="E1760" s="273"/>
      <c r="F1760" s="273"/>
      <c r="G1760" s="253" t="str">
        <f t="shared" si="198"/>
        <v/>
      </c>
      <c r="H1760" s="31" t="str">
        <f>IF(AND(B1760=H$1),LOOKUP(9.99999999999999E+307,$H$2:H1759)+1,"")</f>
        <v/>
      </c>
      <c r="I1760" s="31" t="str">
        <f>IF(AND(B1760=I$1),LOOKUP(9.99999999999999E+307,$I$2:I1759)+1,"")</f>
        <v/>
      </c>
      <c r="J1760" s="31">
        <f>IF(AND(B1760=J$1),LOOKUP(9.99999999999999E+307,$J$2:J1759)+1,"")</f>
        <v>1594</v>
      </c>
      <c r="K1760" s="31">
        <f>IF(AND(B1760=K$1),LOOKUP(9.99999999999999E+307,$K$2:K1759)+1,"")</f>
        <v>1594</v>
      </c>
      <c r="L1760" s="31">
        <f>IF(AND(B1760=L$1),LOOKUP(9.99999999999999E+307,$L$2:L1759)+1,"")</f>
        <v>1594</v>
      </c>
      <c r="M1760" s="31">
        <f>IF(AND(B1760=M$1),LOOKUP(9.99999999999999E+307,$M$2:M1759)+1,"")</f>
        <v>1594</v>
      </c>
      <c r="N1760" s="31" t="e">
        <f>IF(AND(B1760=N$1),LOOKUP(9.99999999999999E+307,$N$2:N1759)+1,"")</f>
        <v>#REF!</v>
      </c>
      <c r="O1760" s="31" t="e">
        <f>IF(AND($B1760=O$1),LOOKUP(9.99999999999999E+307,$O$2:O1759)+1,"")</f>
        <v>#REF!</v>
      </c>
      <c r="P1760" s="31" t="e">
        <f>IF(AND($B1760=P$1),LOOKUP(9.99999999999999E+307,$P$2:P1759)+1,"")</f>
        <v>#REF!</v>
      </c>
      <c r="Q1760" s="31" t="e">
        <f>IF(AND($B1760=Q$1),LOOKUP(9.99999999999999E+307,$Q$2:Q1759)+1,"")</f>
        <v>#REF!</v>
      </c>
      <c r="R1760" s="31">
        <f>IF(AND($B1760=R$1),LOOKUP(9.99999999999999E+307,$R$2:R1759)+1,"")</f>
        <v>1594</v>
      </c>
      <c r="S1760" s="31">
        <f>IF(AND($B1760=S$1),LOOKUP(9.99999999999999E+307,$S$2:S1759)+1,"")</f>
        <v>1594</v>
      </c>
      <c r="T1760" s="265"/>
      <c r="U1760" s="265"/>
      <c r="V1760" s="265"/>
      <c r="AA1760" s="254" t="str">
        <f t="shared" si="195"/>
        <v/>
      </c>
      <c r="AB1760" s="254" t="str">
        <f t="shared" si="196"/>
        <v/>
      </c>
      <c r="AC1760" s="255">
        <f t="shared" si="193"/>
        <v>0</v>
      </c>
      <c r="AD1760" s="255">
        <f t="shared" si="194"/>
        <v>3836</v>
      </c>
      <c r="AE1760" s="256" t="str">
        <f t="shared" si="197"/>
        <v/>
      </c>
      <c r="AF1760" s="252" t="str">
        <f t="shared" si="192"/>
        <v>-</v>
      </c>
    </row>
    <row r="1761" spans="1:32" ht="20.149999999999999" customHeight="1" x14ac:dyDescent="0.75">
      <c r="A1761" s="31">
        <v>1759</v>
      </c>
      <c r="B1761" s="237"/>
      <c r="C1761" s="273"/>
      <c r="D1761" s="272"/>
      <c r="E1761" s="273"/>
      <c r="F1761" s="273"/>
      <c r="G1761" s="253" t="str">
        <f t="shared" si="198"/>
        <v/>
      </c>
      <c r="H1761" s="31" t="str">
        <f>IF(AND(B1761=H$1),LOOKUP(9.99999999999999E+307,$H$2:H1760)+1,"")</f>
        <v/>
      </c>
      <c r="I1761" s="31" t="str">
        <f>IF(AND(B1761=I$1),LOOKUP(9.99999999999999E+307,$I$2:I1760)+1,"")</f>
        <v/>
      </c>
      <c r="J1761" s="31">
        <f>IF(AND(B1761=J$1),LOOKUP(9.99999999999999E+307,$J$2:J1760)+1,"")</f>
        <v>1595</v>
      </c>
      <c r="K1761" s="31">
        <f>IF(AND(B1761=K$1),LOOKUP(9.99999999999999E+307,$K$2:K1760)+1,"")</f>
        <v>1595</v>
      </c>
      <c r="L1761" s="31">
        <f>IF(AND(B1761=L$1),LOOKUP(9.99999999999999E+307,$L$2:L1760)+1,"")</f>
        <v>1595</v>
      </c>
      <c r="M1761" s="31">
        <f>IF(AND(B1761=M$1),LOOKUP(9.99999999999999E+307,$M$2:M1760)+1,"")</f>
        <v>1595</v>
      </c>
      <c r="N1761" s="31" t="e">
        <f>IF(AND(B1761=N$1),LOOKUP(9.99999999999999E+307,$N$2:N1760)+1,"")</f>
        <v>#REF!</v>
      </c>
      <c r="O1761" s="31" t="e">
        <f>IF(AND($B1761=O$1),LOOKUP(9.99999999999999E+307,$O$2:O1760)+1,"")</f>
        <v>#REF!</v>
      </c>
      <c r="P1761" s="31" t="e">
        <f>IF(AND($B1761=P$1),LOOKUP(9.99999999999999E+307,$P$2:P1760)+1,"")</f>
        <v>#REF!</v>
      </c>
      <c r="Q1761" s="31" t="e">
        <f>IF(AND($B1761=Q$1),LOOKUP(9.99999999999999E+307,$Q$2:Q1760)+1,"")</f>
        <v>#REF!</v>
      </c>
      <c r="R1761" s="31">
        <f>IF(AND($B1761=R$1),LOOKUP(9.99999999999999E+307,$R$2:R1760)+1,"")</f>
        <v>1595</v>
      </c>
      <c r="S1761" s="31">
        <f>IF(AND($B1761=S$1),LOOKUP(9.99999999999999E+307,$S$2:S1760)+1,"")</f>
        <v>1595</v>
      </c>
      <c r="T1761" s="265"/>
      <c r="U1761" s="265"/>
      <c r="V1761" s="265"/>
      <c r="AA1761" s="254" t="str">
        <f t="shared" si="195"/>
        <v/>
      </c>
      <c r="AB1761" s="254" t="str">
        <f t="shared" si="196"/>
        <v/>
      </c>
      <c r="AC1761" s="255">
        <f t="shared" si="193"/>
        <v>0</v>
      </c>
      <c r="AD1761" s="255">
        <f t="shared" si="194"/>
        <v>3836</v>
      </c>
      <c r="AE1761" s="256" t="str">
        <f t="shared" si="197"/>
        <v/>
      </c>
      <c r="AF1761" s="252" t="str">
        <f t="shared" si="192"/>
        <v>-</v>
      </c>
    </row>
    <row r="1762" spans="1:32" ht="20.149999999999999" customHeight="1" x14ac:dyDescent="0.75">
      <c r="A1762" s="31">
        <v>1760</v>
      </c>
      <c r="B1762" s="237"/>
      <c r="C1762" s="273"/>
      <c r="D1762" s="272"/>
      <c r="E1762" s="273"/>
      <c r="F1762" s="273"/>
      <c r="G1762" s="253" t="str">
        <f t="shared" si="198"/>
        <v/>
      </c>
      <c r="H1762" s="31" t="str">
        <f>IF(AND(B1762=H$1),LOOKUP(9.99999999999999E+307,$H$2:H1761)+1,"")</f>
        <v/>
      </c>
      <c r="I1762" s="31" t="str">
        <f>IF(AND(B1762=I$1),LOOKUP(9.99999999999999E+307,$I$2:I1761)+1,"")</f>
        <v/>
      </c>
      <c r="J1762" s="31">
        <f>IF(AND(B1762=J$1),LOOKUP(9.99999999999999E+307,$J$2:J1761)+1,"")</f>
        <v>1596</v>
      </c>
      <c r="K1762" s="31">
        <f>IF(AND(B1762=K$1),LOOKUP(9.99999999999999E+307,$K$2:K1761)+1,"")</f>
        <v>1596</v>
      </c>
      <c r="L1762" s="31">
        <f>IF(AND(B1762=L$1),LOOKUP(9.99999999999999E+307,$L$2:L1761)+1,"")</f>
        <v>1596</v>
      </c>
      <c r="M1762" s="31">
        <f>IF(AND(B1762=M$1),LOOKUP(9.99999999999999E+307,$M$2:M1761)+1,"")</f>
        <v>1596</v>
      </c>
      <c r="N1762" s="31" t="e">
        <f>IF(AND(B1762=N$1),LOOKUP(9.99999999999999E+307,$N$2:N1761)+1,"")</f>
        <v>#REF!</v>
      </c>
      <c r="O1762" s="31" t="e">
        <f>IF(AND($B1762=O$1),LOOKUP(9.99999999999999E+307,$O$2:O1761)+1,"")</f>
        <v>#REF!</v>
      </c>
      <c r="P1762" s="31" t="e">
        <f>IF(AND($B1762=P$1),LOOKUP(9.99999999999999E+307,$P$2:P1761)+1,"")</f>
        <v>#REF!</v>
      </c>
      <c r="Q1762" s="31" t="e">
        <f>IF(AND($B1762=Q$1),LOOKUP(9.99999999999999E+307,$Q$2:Q1761)+1,"")</f>
        <v>#REF!</v>
      </c>
      <c r="R1762" s="31">
        <f>IF(AND($B1762=R$1),LOOKUP(9.99999999999999E+307,$R$2:R1761)+1,"")</f>
        <v>1596</v>
      </c>
      <c r="S1762" s="31">
        <f>IF(AND($B1762=S$1),LOOKUP(9.99999999999999E+307,$S$2:S1761)+1,"")</f>
        <v>1596</v>
      </c>
      <c r="T1762" s="265"/>
      <c r="U1762" s="265"/>
      <c r="V1762" s="265"/>
      <c r="AA1762" s="254" t="str">
        <f t="shared" si="195"/>
        <v/>
      </c>
      <c r="AB1762" s="254" t="str">
        <f t="shared" si="196"/>
        <v/>
      </c>
      <c r="AC1762" s="255">
        <f t="shared" si="193"/>
        <v>0</v>
      </c>
      <c r="AD1762" s="255">
        <f t="shared" si="194"/>
        <v>3836</v>
      </c>
      <c r="AE1762" s="256" t="str">
        <f t="shared" si="197"/>
        <v/>
      </c>
      <c r="AF1762" s="252" t="str">
        <f t="shared" si="192"/>
        <v>-</v>
      </c>
    </row>
    <row r="1763" spans="1:32" ht="20.149999999999999" customHeight="1" x14ac:dyDescent="0.75">
      <c r="A1763" s="31">
        <v>1761</v>
      </c>
      <c r="B1763" s="237"/>
      <c r="C1763" s="273"/>
      <c r="D1763" s="272"/>
      <c r="E1763" s="273"/>
      <c r="F1763" s="273"/>
      <c r="G1763" s="253" t="str">
        <f t="shared" si="198"/>
        <v/>
      </c>
      <c r="H1763" s="31" t="str">
        <f>IF(AND(B1763=H$1),LOOKUP(9.99999999999999E+307,$H$2:H1762)+1,"")</f>
        <v/>
      </c>
      <c r="I1763" s="31" t="str">
        <f>IF(AND(B1763=I$1),LOOKUP(9.99999999999999E+307,$I$2:I1762)+1,"")</f>
        <v/>
      </c>
      <c r="J1763" s="31">
        <f>IF(AND(B1763=J$1),LOOKUP(9.99999999999999E+307,$J$2:J1762)+1,"")</f>
        <v>1597</v>
      </c>
      <c r="K1763" s="31">
        <f>IF(AND(B1763=K$1),LOOKUP(9.99999999999999E+307,$K$2:K1762)+1,"")</f>
        <v>1597</v>
      </c>
      <c r="L1763" s="31">
        <f>IF(AND(B1763=L$1),LOOKUP(9.99999999999999E+307,$L$2:L1762)+1,"")</f>
        <v>1597</v>
      </c>
      <c r="M1763" s="31">
        <f>IF(AND(B1763=M$1),LOOKUP(9.99999999999999E+307,$M$2:M1762)+1,"")</f>
        <v>1597</v>
      </c>
      <c r="N1763" s="31" t="e">
        <f>IF(AND(B1763=N$1),LOOKUP(9.99999999999999E+307,$N$2:N1762)+1,"")</f>
        <v>#REF!</v>
      </c>
      <c r="O1763" s="31" t="e">
        <f>IF(AND($B1763=O$1),LOOKUP(9.99999999999999E+307,$O$2:O1762)+1,"")</f>
        <v>#REF!</v>
      </c>
      <c r="P1763" s="31" t="e">
        <f>IF(AND($B1763=P$1),LOOKUP(9.99999999999999E+307,$P$2:P1762)+1,"")</f>
        <v>#REF!</v>
      </c>
      <c r="Q1763" s="31" t="e">
        <f>IF(AND($B1763=Q$1),LOOKUP(9.99999999999999E+307,$Q$2:Q1762)+1,"")</f>
        <v>#REF!</v>
      </c>
      <c r="R1763" s="31">
        <f>IF(AND($B1763=R$1),LOOKUP(9.99999999999999E+307,$R$2:R1762)+1,"")</f>
        <v>1597</v>
      </c>
      <c r="S1763" s="31">
        <f>IF(AND($B1763=S$1),LOOKUP(9.99999999999999E+307,$S$2:S1762)+1,"")</f>
        <v>1597</v>
      </c>
      <c r="T1763" s="265"/>
      <c r="U1763" s="265"/>
      <c r="V1763" s="265"/>
      <c r="AA1763" s="254" t="str">
        <f t="shared" si="195"/>
        <v/>
      </c>
      <c r="AB1763" s="254" t="str">
        <f t="shared" si="196"/>
        <v/>
      </c>
      <c r="AC1763" s="255">
        <f t="shared" si="193"/>
        <v>0</v>
      </c>
      <c r="AD1763" s="255">
        <f t="shared" si="194"/>
        <v>3836</v>
      </c>
      <c r="AE1763" s="256" t="str">
        <f t="shared" si="197"/>
        <v/>
      </c>
      <c r="AF1763" s="252" t="str">
        <f t="shared" si="192"/>
        <v>-</v>
      </c>
    </row>
    <row r="1764" spans="1:32" ht="20.149999999999999" customHeight="1" x14ac:dyDescent="0.75">
      <c r="A1764" s="31">
        <v>1762</v>
      </c>
      <c r="B1764" s="237"/>
      <c r="C1764" s="273"/>
      <c r="D1764" s="272"/>
      <c r="E1764" s="273"/>
      <c r="F1764" s="273"/>
      <c r="G1764" s="253" t="str">
        <f t="shared" si="198"/>
        <v/>
      </c>
      <c r="H1764" s="31" t="str">
        <f>IF(AND(B1764=H$1),LOOKUP(9.99999999999999E+307,$H$2:H1763)+1,"")</f>
        <v/>
      </c>
      <c r="I1764" s="31" t="str">
        <f>IF(AND(B1764=I$1),LOOKUP(9.99999999999999E+307,$I$2:I1763)+1,"")</f>
        <v/>
      </c>
      <c r="J1764" s="31">
        <f>IF(AND(B1764=J$1),LOOKUP(9.99999999999999E+307,$J$2:J1763)+1,"")</f>
        <v>1598</v>
      </c>
      <c r="K1764" s="31">
        <f>IF(AND(B1764=K$1),LOOKUP(9.99999999999999E+307,$K$2:K1763)+1,"")</f>
        <v>1598</v>
      </c>
      <c r="L1764" s="31">
        <f>IF(AND(B1764=L$1),LOOKUP(9.99999999999999E+307,$L$2:L1763)+1,"")</f>
        <v>1598</v>
      </c>
      <c r="M1764" s="31">
        <f>IF(AND(B1764=M$1),LOOKUP(9.99999999999999E+307,$M$2:M1763)+1,"")</f>
        <v>1598</v>
      </c>
      <c r="N1764" s="31" t="e">
        <f>IF(AND(B1764=N$1),LOOKUP(9.99999999999999E+307,$N$2:N1763)+1,"")</f>
        <v>#REF!</v>
      </c>
      <c r="O1764" s="31" t="e">
        <f>IF(AND($B1764=O$1),LOOKUP(9.99999999999999E+307,$O$2:O1763)+1,"")</f>
        <v>#REF!</v>
      </c>
      <c r="P1764" s="31" t="e">
        <f>IF(AND($B1764=P$1),LOOKUP(9.99999999999999E+307,$P$2:P1763)+1,"")</f>
        <v>#REF!</v>
      </c>
      <c r="Q1764" s="31" t="e">
        <f>IF(AND($B1764=Q$1),LOOKUP(9.99999999999999E+307,$Q$2:Q1763)+1,"")</f>
        <v>#REF!</v>
      </c>
      <c r="R1764" s="31">
        <f>IF(AND($B1764=R$1),LOOKUP(9.99999999999999E+307,$R$2:R1763)+1,"")</f>
        <v>1598</v>
      </c>
      <c r="S1764" s="31">
        <f>IF(AND($B1764=S$1),LOOKUP(9.99999999999999E+307,$S$2:S1763)+1,"")</f>
        <v>1598</v>
      </c>
      <c r="T1764" s="265"/>
      <c r="U1764" s="265"/>
      <c r="V1764" s="265"/>
      <c r="AA1764" s="254" t="str">
        <f t="shared" si="195"/>
        <v/>
      </c>
      <c r="AB1764" s="254" t="str">
        <f t="shared" si="196"/>
        <v/>
      </c>
      <c r="AC1764" s="255">
        <f t="shared" si="193"/>
        <v>0</v>
      </c>
      <c r="AD1764" s="255">
        <f t="shared" si="194"/>
        <v>3836</v>
      </c>
      <c r="AE1764" s="256" t="str">
        <f t="shared" si="197"/>
        <v/>
      </c>
      <c r="AF1764" s="252" t="str">
        <f t="shared" si="192"/>
        <v>-</v>
      </c>
    </row>
    <row r="1765" spans="1:32" ht="20.149999999999999" customHeight="1" x14ac:dyDescent="0.75">
      <c r="A1765" s="31">
        <v>1763</v>
      </c>
      <c r="B1765" s="237"/>
      <c r="C1765" s="273"/>
      <c r="D1765" s="272"/>
      <c r="E1765" s="273"/>
      <c r="F1765" s="273"/>
      <c r="G1765" s="253" t="str">
        <f t="shared" si="198"/>
        <v/>
      </c>
      <c r="H1765" s="31" t="str">
        <f>IF(AND(B1765=H$1),LOOKUP(9.99999999999999E+307,$H$2:H1764)+1,"")</f>
        <v/>
      </c>
      <c r="I1765" s="31" t="str">
        <f>IF(AND(B1765=I$1),LOOKUP(9.99999999999999E+307,$I$2:I1764)+1,"")</f>
        <v/>
      </c>
      <c r="J1765" s="31">
        <f>IF(AND(B1765=J$1),LOOKUP(9.99999999999999E+307,$J$2:J1764)+1,"")</f>
        <v>1599</v>
      </c>
      <c r="K1765" s="31">
        <f>IF(AND(B1765=K$1),LOOKUP(9.99999999999999E+307,$K$2:K1764)+1,"")</f>
        <v>1599</v>
      </c>
      <c r="L1765" s="31">
        <f>IF(AND(B1765=L$1),LOOKUP(9.99999999999999E+307,$L$2:L1764)+1,"")</f>
        <v>1599</v>
      </c>
      <c r="M1765" s="31">
        <f>IF(AND(B1765=M$1),LOOKUP(9.99999999999999E+307,$M$2:M1764)+1,"")</f>
        <v>1599</v>
      </c>
      <c r="N1765" s="31" t="e">
        <f>IF(AND(B1765=N$1),LOOKUP(9.99999999999999E+307,$N$2:N1764)+1,"")</f>
        <v>#REF!</v>
      </c>
      <c r="O1765" s="31" t="e">
        <f>IF(AND($B1765=O$1),LOOKUP(9.99999999999999E+307,$O$2:O1764)+1,"")</f>
        <v>#REF!</v>
      </c>
      <c r="P1765" s="31" t="e">
        <f>IF(AND($B1765=P$1),LOOKUP(9.99999999999999E+307,$P$2:P1764)+1,"")</f>
        <v>#REF!</v>
      </c>
      <c r="Q1765" s="31" t="e">
        <f>IF(AND($B1765=Q$1),LOOKUP(9.99999999999999E+307,$Q$2:Q1764)+1,"")</f>
        <v>#REF!</v>
      </c>
      <c r="R1765" s="31">
        <f>IF(AND($B1765=R$1),LOOKUP(9.99999999999999E+307,$R$2:R1764)+1,"")</f>
        <v>1599</v>
      </c>
      <c r="S1765" s="31">
        <f>IF(AND($B1765=S$1),LOOKUP(9.99999999999999E+307,$S$2:S1764)+1,"")</f>
        <v>1599</v>
      </c>
      <c r="T1765" s="265"/>
      <c r="U1765" s="265"/>
      <c r="V1765" s="265"/>
      <c r="AA1765" s="254" t="str">
        <f t="shared" si="195"/>
        <v/>
      </c>
      <c r="AB1765" s="254" t="str">
        <f t="shared" si="196"/>
        <v/>
      </c>
      <c r="AC1765" s="255">
        <f t="shared" si="193"/>
        <v>0</v>
      </c>
      <c r="AD1765" s="255">
        <f t="shared" si="194"/>
        <v>3836</v>
      </c>
      <c r="AE1765" s="256" t="str">
        <f t="shared" si="197"/>
        <v/>
      </c>
      <c r="AF1765" s="252" t="str">
        <f t="shared" si="192"/>
        <v>-</v>
      </c>
    </row>
    <row r="1766" spans="1:32" ht="20.149999999999999" customHeight="1" x14ac:dyDescent="0.75">
      <c r="A1766" s="31">
        <v>1764</v>
      </c>
      <c r="B1766" s="237"/>
      <c r="C1766" s="273"/>
      <c r="D1766" s="272"/>
      <c r="E1766" s="273"/>
      <c r="F1766" s="273"/>
      <c r="G1766" s="253" t="str">
        <f t="shared" si="198"/>
        <v/>
      </c>
      <c r="H1766" s="31" t="str">
        <f>IF(AND(B1766=H$1),LOOKUP(9.99999999999999E+307,$H$2:H1765)+1,"")</f>
        <v/>
      </c>
      <c r="I1766" s="31" t="str">
        <f>IF(AND(B1766=I$1),LOOKUP(9.99999999999999E+307,$I$2:I1765)+1,"")</f>
        <v/>
      </c>
      <c r="J1766" s="31">
        <f>IF(AND(B1766=J$1),LOOKUP(9.99999999999999E+307,$J$2:J1765)+1,"")</f>
        <v>1600</v>
      </c>
      <c r="K1766" s="31">
        <f>IF(AND(B1766=K$1),LOOKUP(9.99999999999999E+307,$K$2:K1765)+1,"")</f>
        <v>1600</v>
      </c>
      <c r="L1766" s="31">
        <f>IF(AND(B1766=L$1),LOOKUP(9.99999999999999E+307,$L$2:L1765)+1,"")</f>
        <v>1600</v>
      </c>
      <c r="M1766" s="31">
        <f>IF(AND(B1766=M$1),LOOKUP(9.99999999999999E+307,$M$2:M1765)+1,"")</f>
        <v>1600</v>
      </c>
      <c r="N1766" s="31" t="e">
        <f>IF(AND(B1766=N$1),LOOKUP(9.99999999999999E+307,$N$2:N1765)+1,"")</f>
        <v>#REF!</v>
      </c>
      <c r="O1766" s="31" t="e">
        <f>IF(AND($B1766=O$1),LOOKUP(9.99999999999999E+307,$O$2:O1765)+1,"")</f>
        <v>#REF!</v>
      </c>
      <c r="P1766" s="31" t="e">
        <f>IF(AND($B1766=P$1),LOOKUP(9.99999999999999E+307,$P$2:P1765)+1,"")</f>
        <v>#REF!</v>
      </c>
      <c r="Q1766" s="31" t="e">
        <f>IF(AND($B1766=Q$1),LOOKUP(9.99999999999999E+307,$Q$2:Q1765)+1,"")</f>
        <v>#REF!</v>
      </c>
      <c r="R1766" s="31">
        <f>IF(AND($B1766=R$1),LOOKUP(9.99999999999999E+307,$R$2:R1765)+1,"")</f>
        <v>1600</v>
      </c>
      <c r="S1766" s="31">
        <f>IF(AND($B1766=S$1),LOOKUP(9.99999999999999E+307,$S$2:S1765)+1,"")</f>
        <v>1600</v>
      </c>
      <c r="T1766" s="265"/>
      <c r="U1766" s="265"/>
      <c r="V1766" s="265"/>
      <c r="AA1766" s="254" t="str">
        <f t="shared" si="195"/>
        <v/>
      </c>
      <c r="AB1766" s="254" t="str">
        <f t="shared" si="196"/>
        <v/>
      </c>
      <c r="AC1766" s="255">
        <f t="shared" si="193"/>
        <v>0</v>
      </c>
      <c r="AD1766" s="255">
        <f t="shared" si="194"/>
        <v>3836</v>
      </c>
      <c r="AE1766" s="256" t="str">
        <f t="shared" si="197"/>
        <v/>
      </c>
      <c r="AF1766" s="252" t="str">
        <f t="shared" si="192"/>
        <v>-</v>
      </c>
    </row>
    <row r="1767" spans="1:32" ht="20.149999999999999" customHeight="1" x14ac:dyDescent="0.75">
      <c r="A1767" s="31">
        <v>1765</v>
      </c>
      <c r="B1767" s="237"/>
      <c r="C1767" s="273"/>
      <c r="D1767" s="272"/>
      <c r="E1767" s="273"/>
      <c r="F1767" s="273"/>
      <c r="G1767" s="253" t="str">
        <f t="shared" si="198"/>
        <v/>
      </c>
      <c r="H1767" s="31" t="str">
        <f>IF(AND(B1767=H$1),LOOKUP(9.99999999999999E+307,$H$2:H1766)+1,"")</f>
        <v/>
      </c>
      <c r="I1767" s="31" t="str">
        <f>IF(AND(B1767=I$1),LOOKUP(9.99999999999999E+307,$I$2:I1766)+1,"")</f>
        <v/>
      </c>
      <c r="J1767" s="31">
        <f>IF(AND(B1767=J$1),LOOKUP(9.99999999999999E+307,$J$2:J1766)+1,"")</f>
        <v>1601</v>
      </c>
      <c r="K1767" s="31">
        <f>IF(AND(B1767=K$1),LOOKUP(9.99999999999999E+307,$K$2:K1766)+1,"")</f>
        <v>1601</v>
      </c>
      <c r="L1767" s="31">
        <f>IF(AND(B1767=L$1),LOOKUP(9.99999999999999E+307,$L$2:L1766)+1,"")</f>
        <v>1601</v>
      </c>
      <c r="M1767" s="31">
        <f>IF(AND(B1767=M$1),LOOKUP(9.99999999999999E+307,$M$2:M1766)+1,"")</f>
        <v>1601</v>
      </c>
      <c r="N1767" s="31" t="e">
        <f>IF(AND(B1767=N$1),LOOKUP(9.99999999999999E+307,$N$2:N1766)+1,"")</f>
        <v>#REF!</v>
      </c>
      <c r="O1767" s="31" t="e">
        <f>IF(AND($B1767=O$1),LOOKUP(9.99999999999999E+307,$O$2:O1766)+1,"")</f>
        <v>#REF!</v>
      </c>
      <c r="P1767" s="31" t="e">
        <f>IF(AND($B1767=P$1),LOOKUP(9.99999999999999E+307,$P$2:P1766)+1,"")</f>
        <v>#REF!</v>
      </c>
      <c r="Q1767" s="31" t="e">
        <f>IF(AND($B1767=Q$1),LOOKUP(9.99999999999999E+307,$Q$2:Q1766)+1,"")</f>
        <v>#REF!</v>
      </c>
      <c r="R1767" s="31">
        <f>IF(AND($B1767=R$1),LOOKUP(9.99999999999999E+307,$R$2:R1766)+1,"")</f>
        <v>1601</v>
      </c>
      <c r="S1767" s="31">
        <f>IF(AND($B1767=S$1),LOOKUP(9.99999999999999E+307,$S$2:S1766)+1,"")</f>
        <v>1601</v>
      </c>
      <c r="T1767" s="265"/>
      <c r="U1767" s="265"/>
      <c r="V1767" s="265"/>
      <c r="AA1767" s="254" t="str">
        <f t="shared" si="195"/>
        <v/>
      </c>
      <c r="AB1767" s="254" t="str">
        <f t="shared" si="196"/>
        <v/>
      </c>
      <c r="AC1767" s="255">
        <f t="shared" si="193"/>
        <v>0</v>
      </c>
      <c r="AD1767" s="255">
        <f t="shared" si="194"/>
        <v>3836</v>
      </c>
      <c r="AE1767" s="256" t="str">
        <f t="shared" si="197"/>
        <v/>
      </c>
      <c r="AF1767" s="252" t="str">
        <f t="shared" si="192"/>
        <v>-</v>
      </c>
    </row>
    <row r="1768" spans="1:32" ht="20.149999999999999" customHeight="1" x14ac:dyDescent="0.75">
      <c r="A1768" s="31">
        <v>1766</v>
      </c>
      <c r="B1768" s="237"/>
      <c r="C1768" s="273"/>
      <c r="D1768" s="272"/>
      <c r="E1768" s="273"/>
      <c r="F1768" s="273"/>
      <c r="G1768" s="253" t="str">
        <f t="shared" si="198"/>
        <v/>
      </c>
      <c r="H1768" s="31" t="str">
        <f>IF(AND(B1768=H$1),LOOKUP(9.99999999999999E+307,$H$2:H1767)+1,"")</f>
        <v/>
      </c>
      <c r="I1768" s="31" t="str">
        <f>IF(AND(B1768=I$1),LOOKUP(9.99999999999999E+307,$I$2:I1767)+1,"")</f>
        <v/>
      </c>
      <c r="J1768" s="31">
        <f>IF(AND(B1768=J$1),LOOKUP(9.99999999999999E+307,$J$2:J1767)+1,"")</f>
        <v>1602</v>
      </c>
      <c r="K1768" s="31">
        <f>IF(AND(B1768=K$1),LOOKUP(9.99999999999999E+307,$K$2:K1767)+1,"")</f>
        <v>1602</v>
      </c>
      <c r="L1768" s="31">
        <f>IF(AND(B1768=L$1),LOOKUP(9.99999999999999E+307,$L$2:L1767)+1,"")</f>
        <v>1602</v>
      </c>
      <c r="M1768" s="31">
        <f>IF(AND(B1768=M$1),LOOKUP(9.99999999999999E+307,$M$2:M1767)+1,"")</f>
        <v>1602</v>
      </c>
      <c r="N1768" s="31" t="e">
        <f>IF(AND(B1768=N$1),LOOKUP(9.99999999999999E+307,$N$2:N1767)+1,"")</f>
        <v>#REF!</v>
      </c>
      <c r="O1768" s="31" t="e">
        <f>IF(AND($B1768=O$1),LOOKUP(9.99999999999999E+307,$O$2:O1767)+1,"")</f>
        <v>#REF!</v>
      </c>
      <c r="P1768" s="31" t="e">
        <f>IF(AND($B1768=P$1),LOOKUP(9.99999999999999E+307,$P$2:P1767)+1,"")</f>
        <v>#REF!</v>
      </c>
      <c r="Q1768" s="31" t="e">
        <f>IF(AND($B1768=Q$1),LOOKUP(9.99999999999999E+307,$Q$2:Q1767)+1,"")</f>
        <v>#REF!</v>
      </c>
      <c r="R1768" s="31">
        <f>IF(AND($B1768=R$1),LOOKUP(9.99999999999999E+307,$R$2:R1767)+1,"")</f>
        <v>1602</v>
      </c>
      <c r="S1768" s="31">
        <f>IF(AND($B1768=S$1),LOOKUP(9.99999999999999E+307,$S$2:S1767)+1,"")</f>
        <v>1602</v>
      </c>
      <c r="T1768" s="265"/>
      <c r="U1768" s="265"/>
      <c r="V1768" s="265"/>
      <c r="AA1768" s="254" t="str">
        <f t="shared" si="195"/>
        <v/>
      </c>
      <c r="AB1768" s="254" t="str">
        <f t="shared" si="196"/>
        <v/>
      </c>
      <c r="AC1768" s="255">
        <f t="shared" si="193"/>
        <v>0</v>
      </c>
      <c r="AD1768" s="255">
        <f t="shared" si="194"/>
        <v>3836</v>
      </c>
      <c r="AE1768" s="256" t="str">
        <f t="shared" si="197"/>
        <v/>
      </c>
      <c r="AF1768" s="252" t="str">
        <f t="shared" si="192"/>
        <v>-</v>
      </c>
    </row>
    <row r="1769" spans="1:32" ht="20.149999999999999" customHeight="1" x14ac:dyDescent="0.75">
      <c r="A1769" s="31">
        <v>1767</v>
      </c>
      <c r="B1769" s="237"/>
      <c r="C1769" s="273"/>
      <c r="D1769" s="272"/>
      <c r="E1769" s="273"/>
      <c r="F1769" s="273"/>
      <c r="G1769" s="253" t="str">
        <f t="shared" si="198"/>
        <v/>
      </c>
      <c r="H1769" s="31" t="str">
        <f>IF(AND(B1769=H$1),LOOKUP(9.99999999999999E+307,$H$2:H1768)+1,"")</f>
        <v/>
      </c>
      <c r="I1769" s="31" t="str">
        <f>IF(AND(B1769=I$1),LOOKUP(9.99999999999999E+307,$I$2:I1768)+1,"")</f>
        <v/>
      </c>
      <c r="J1769" s="31">
        <f>IF(AND(B1769=J$1),LOOKUP(9.99999999999999E+307,$J$2:J1768)+1,"")</f>
        <v>1603</v>
      </c>
      <c r="K1769" s="31">
        <f>IF(AND(B1769=K$1),LOOKUP(9.99999999999999E+307,$K$2:K1768)+1,"")</f>
        <v>1603</v>
      </c>
      <c r="L1769" s="31">
        <f>IF(AND(B1769=L$1),LOOKUP(9.99999999999999E+307,$L$2:L1768)+1,"")</f>
        <v>1603</v>
      </c>
      <c r="M1769" s="31">
        <f>IF(AND(B1769=M$1),LOOKUP(9.99999999999999E+307,$M$2:M1768)+1,"")</f>
        <v>1603</v>
      </c>
      <c r="N1769" s="31" t="e">
        <f>IF(AND(B1769=N$1),LOOKUP(9.99999999999999E+307,$N$2:N1768)+1,"")</f>
        <v>#REF!</v>
      </c>
      <c r="O1769" s="31" t="e">
        <f>IF(AND($B1769=O$1),LOOKUP(9.99999999999999E+307,$O$2:O1768)+1,"")</f>
        <v>#REF!</v>
      </c>
      <c r="P1769" s="31" t="e">
        <f>IF(AND($B1769=P$1),LOOKUP(9.99999999999999E+307,$P$2:P1768)+1,"")</f>
        <v>#REF!</v>
      </c>
      <c r="Q1769" s="31" t="e">
        <f>IF(AND($B1769=Q$1),LOOKUP(9.99999999999999E+307,$Q$2:Q1768)+1,"")</f>
        <v>#REF!</v>
      </c>
      <c r="R1769" s="31">
        <f>IF(AND($B1769=R$1),LOOKUP(9.99999999999999E+307,$R$2:R1768)+1,"")</f>
        <v>1603</v>
      </c>
      <c r="S1769" s="31">
        <f>IF(AND($B1769=S$1),LOOKUP(9.99999999999999E+307,$S$2:S1768)+1,"")</f>
        <v>1603</v>
      </c>
      <c r="T1769" s="265"/>
      <c r="U1769" s="265"/>
      <c r="V1769" s="265"/>
      <c r="AA1769" s="254" t="str">
        <f t="shared" si="195"/>
        <v/>
      </c>
      <c r="AB1769" s="254" t="str">
        <f t="shared" si="196"/>
        <v/>
      </c>
      <c r="AC1769" s="255">
        <f t="shared" si="193"/>
        <v>0</v>
      </c>
      <c r="AD1769" s="255">
        <f t="shared" si="194"/>
        <v>3836</v>
      </c>
      <c r="AE1769" s="256" t="str">
        <f t="shared" si="197"/>
        <v/>
      </c>
      <c r="AF1769" s="252" t="str">
        <f t="shared" si="192"/>
        <v>-</v>
      </c>
    </row>
    <row r="1770" spans="1:32" ht="20.149999999999999" customHeight="1" x14ac:dyDescent="0.75">
      <c r="A1770" s="31">
        <v>1768</v>
      </c>
      <c r="B1770" s="237"/>
      <c r="C1770" s="273"/>
      <c r="D1770" s="272"/>
      <c r="E1770" s="273"/>
      <c r="F1770" s="273"/>
      <c r="G1770" s="253" t="str">
        <f t="shared" si="198"/>
        <v/>
      </c>
      <c r="H1770" s="31" t="str">
        <f>IF(AND(B1770=H$1),LOOKUP(9.99999999999999E+307,$H$2:H1769)+1,"")</f>
        <v/>
      </c>
      <c r="I1770" s="31" t="str">
        <f>IF(AND(B1770=I$1),LOOKUP(9.99999999999999E+307,$I$2:I1769)+1,"")</f>
        <v/>
      </c>
      <c r="J1770" s="31">
        <f>IF(AND(B1770=J$1),LOOKUP(9.99999999999999E+307,$J$2:J1769)+1,"")</f>
        <v>1604</v>
      </c>
      <c r="K1770" s="31">
        <f>IF(AND(B1770=K$1),LOOKUP(9.99999999999999E+307,$K$2:K1769)+1,"")</f>
        <v>1604</v>
      </c>
      <c r="L1770" s="31">
        <f>IF(AND(B1770=L$1),LOOKUP(9.99999999999999E+307,$L$2:L1769)+1,"")</f>
        <v>1604</v>
      </c>
      <c r="M1770" s="31">
        <f>IF(AND(B1770=M$1),LOOKUP(9.99999999999999E+307,$M$2:M1769)+1,"")</f>
        <v>1604</v>
      </c>
      <c r="N1770" s="31" t="e">
        <f>IF(AND(B1770=N$1),LOOKUP(9.99999999999999E+307,$N$2:N1769)+1,"")</f>
        <v>#REF!</v>
      </c>
      <c r="O1770" s="31" t="e">
        <f>IF(AND($B1770=O$1),LOOKUP(9.99999999999999E+307,$O$2:O1769)+1,"")</f>
        <v>#REF!</v>
      </c>
      <c r="P1770" s="31" t="e">
        <f>IF(AND($B1770=P$1),LOOKUP(9.99999999999999E+307,$P$2:P1769)+1,"")</f>
        <v>#REF!</v>
      </c>
      <c r="Q1770" s="31" t="e">
        <f>IF(AND($B1770=Q$1),LOOKUP(9.99999999999999E+307,$Q$2:Q1769)+1,"")</f>
        <v>#REF!</v>
      </c>
      <c r="R1770" s="31">
        <f>IF(AND($B1770=R$1),LOOKUP(9.99999999999999E+307,$R$2:R1769)+1,"")</f>
        <v>1604</v>
      </c>
      <c r="S1770" s="31">
        <f>IF(AND($B1770=S$1),LOOKUP(9.99999999999999E+307,$S$2:S1769)+1,"")</f>
        <v>1604</v>
      </c>
      <c r="T1770" s="265"/>
      <c r="U1770" s="265"/>
      <c r="V1770" s="265"/>
      <c r="AA1770" s="254" t="str">
        <f t="shared" si="195"/>
        <v/>
      </c>
      <c r="AB1770" s="254" t="str">
        <f t="shared" si="196"/>
        <v/>
      </c>
      <c r="AC1770" s="255">
        <f t="shared" si="193"/>
        <v>0</v>
      </c>
      <c r="AD1770" s="255">
        <f t="shared" si="194"/>
        <v>3836</v>
      </c>
      <c r="AE1770" s="256" t="str">
        <f t="shared" si="197"/>
        <v/>
      </c>
      <c r="AF1770" s="252" t="str">
        <f t="shared" si="192"/>
        <v>-</v>
      </c>
    </row>
    <row r="1771" spans="1:32" ht="20.149999999999999" customHeight="1" x14ac:dyDescent="0.75">
      <c r="A1771" s="31">
        <v>1769</v>
      </c>
      <c r="B1771" s="237"/>
      <c r="C1771" s="273"/>
      <c r="D1771" s="272"/>
      <c r="E1771" s="273"/>
      <c r="F1771" s="273"/>
      <c r="G1771" s="253" t="str">
        <f t="shared" si="198"/>
        <v/>
      </c>
      <c r="H1771" s="31" t="str">
        <f>IF(AND(B1771=H$1),LOOKUP(9.99999999999999E+307,$H$2:H1770)+1,"")</f>
        <v/>
      </c>
      <c r="I1771" s="31" t="str">
        <f>IF(AND(B1771=I$1),LOOKUP(9.99999999999999E+307,$I$2:I1770)+1,"")</f>
        <v/>
      </c>
      <c r="J1771" s="31">
        <f>IF(AND(B1771=J$1),LOOKUP(9.99999999999999E+307,$J$2:J1770)+1,"")</f>
        <v>1605</v>
      </c>
      <c r="K1771" s="31">
        <f>IF(AND(B1771=K$1),LOOKUP(9.99999999999999E+307,$K$2:K1770)+1,"")</f>
        <v>1605</v>
      </c>
      <c r="L1771" s="31">
        <f>IF(AND(B1771=L$1),LOOKUP(9.99999999999999E+307,$L$2:L1770)+1,"")</f>
        <v>1605</v>
      </c>
      <c r="M1771" s="31">
        <f>IF(AND(B1771=M$1),LOOKUP(9.99999999999999E+307,$M$2:M1770)+1,"")</f>
        <v>1605</v>
      </c>
      <c r="N1771" s="31" t="e">
        <f>IF(AND(B1771=N$1),LOOKUP(9.99999999999999E+307,$N$2:N1770)+1,"")</f>
        <v>#REF!</v>
      </c>
      <c r="O1771" s="31" t="e">
        <f>IF(AND($B1771=O$1),LOOKUP(9.99999999999999E+307,$O$2:O1770)+1,"")</f>
        <v>#REF!</v>
      </c>
      <c r="P1771" s="31" t="e">
        <f>IF(AND($B1771=P$1),LOOKUP(9.99999999999999E+307,$P$2:P1770)+1,"")</f>
        <v>#REF!</v>
      </c>
      <c r="Q1771" s="31" t="e">
        <f>IF(AND($B1771=Q$1),LOOKUP(9.99999999999999E+307,$Q$2:Q1770)+1,"")</f>
        <v>#REF!</v>
      </c>
      <c r="R1771" s="31">
        <f>IF(AND($B1771=R$1),LOOKUP(9.99999999999999E+307,$R$2:R1770)+1,"")</f>
        <v>1605</v>
      </c>
      <c r="S1771" s="31">
        <f>IF(AND($B1771=S$1),LOOKUP(9.99999999999999E+307,$S$2:S1770)+1,"")</f>
        <v>1605</v>
      </c>
      <c r="T1771" s="265"/>
      <c r="U1771" s="265"/>
      <c r="V1771" s="265"/>
      <c r="AA1771" s="254" t="str">
        <f t="shared" si="195"/>
        <v/>
      </c>
      <c r="AB1771" s="254" t="str">
        <f t="shared" si="196"/>
        <v/>
      </c>
      <c r="AC1771" s="255">
        <f t="shared" si="193"/>
        <v>0</v>
      </c>
      <c r="AD1771" s="255">
        <f t="shared" si="194"/>
        <v>3836</v>
      </c>
      <c r="AE1771" s="256" t="str">
        <f t="shared" si="197"/>
        <v/>
      </c>
      <c r="AF1771" s="252" t="str">
        <f t="shared" si="192"/>
        <v>-</v>
      </c>
    </row>
    <row r="1772" spans="1:32" ht="20.149999999999999" customHeight="1" x14ac:dyDescent="0.75">
      <c r="A1772" s="31">
        <v>1770</v>
      </c>
      <c r="B1772" s="237"/>
      <c r="C1772" s="273"/>
      <c r="D1772" s="272"/>
      <c r="E1772" s="273"/>
      <c r="F1772" s="273"/>
      <c r="G1772" s="253" t="str">
        <f t="shared" si="198"/>
        <v/>
      </c>
      <c r="H1772" s="31" t="str">
        <f>IF(AND(B1772=H$1),LOOKUP(9.99999999999999E+307,$H$2:H1771)+1,"")</f>
        <v/>
      </c>
      <c r="I1772" s="31" t="str">
        <f>IF(AND(B1772=I$1),LOOKUP(9.99999999999999E+307,$I$2:I1771)+1,"")</f>
        <v/>
      </c>
      <c r="J1772" s="31">
        <f>IF(AND(B1772=J$1),LOOKUP(9.99999999999999E+307,$J$2:J1771)+1,"")</f>
        <v>1606</v>
      </c>
      <c r="K1772" s="31">
        <f>IF(AND(B1772=K$1),LOOKUP(9.99999999999999E+307,$K$2:K1771)+1,"")</f>
        <v>1606</v>
      </c>
      <c r="L1772" s="31">
        <f>IF(AND(B1772=L$1),LOOKUP(9.99999999999999E+307,$L$2:L1771)+1,"")</f>
        <v>1606</v>
      </c>
      <c r="M1772" s="31">
        <f>IF(AND(B1772=M$1),LOOKUP(9.99999999999999E+307,$M$2:M1771)+1,"")</f>
        <v>1606</v>
      </c>
      <c r="N1772" s="31" t="e">
        <f>IF(AND(B1772=N$1),LOOKUP(9.99999999999999E+307,$N$2:N1771)+1,"")</f>
        <v>#REF!</v>
      </c>
      <c r="O1772" s="31" t="e">
        <f>IF(AND($B1772=O$1),LOOKUP(9.99999999999999E+307,$O$2:O1771)+1,"")</f>
        <v>#REF!</v>
      </c>
      <c r="P1772" s="31" t="e">
        <f>IF(AND($B1772=P$1),LOOKUP(9.99999999999999E+307,$P$2:P1771)+1,"")</f>
        <v>#REF!</v>
      </c>
      <c r="Q1772" s="31" t="e">
        <f>IF(AND($B1772=Q$1),LOOKUP(9.99999999999999E+307,$Q$2:Q1771)+1,"")</f>
        <v>#REF!</v>
      </c>
      <c r="R1772" s="31">
        <f>IF(AND($B1772=R$1),LOOKUP(9.99999999999999E+307,$R$2:R1771)+1,"")</f>
        <v>1606</v>
      </c>
      <c r="S1772" s="31">
        <f>IF(AND($B1772=S$1),LOOKUP(9.99999999999999E+307,$S$2:S1771)+1,"")</f>
        <v>1606</v>
      </c>
      <c r="T1772" s="265"/>
      <c r="U1772" s="265"/>
      <c r="V1772" s="265"/>
      <c r="AA1772" s="254" t="str">
        <f t="shared" si="195"/>
        <v/>
      </c>
      <c r="AB1772" s="254" t="str">
        <f t="shared" si="196"/>
        <v/>
      </c>
      <c r="AC1772" s="255">
        <f t="shared" si="193"/>
        <v>0</v>
      </c>
      <c r="AD1772" s="255">
        <f t="shared" si="194"/>
        <v>3836</v>
      </c>
      <c r="AE1772" s="256" t="str">
        <f t="shared" si="197"/>
        <v/>
      </c>
      <c r="AF1772" s="252" t="str">
        <f t="shared" si="192"/>
        <v>-</v>
      </c>
    </row>
    <row r="1773" spans="1:32" ht="20.149999999999999" customHeight="1" x14ac:dyDescent="0.75">
      <c r="A1773" s="31">
        <v>1771</v>
      </c>
      <c r="B1773" s="237"/>
      <c r="C1773" s="273"/>
      <c r="D1773" s="272"/>
      <c r="E1773" s="273"/>
      <c r="F1773" s="273"/>
      <c r="G1773" s="253" t="str">
        <f t="shared" si="198"/>
        <v/>
      </c>
      <c r="H1773" s="31" t="str">
        <f>IF(AND(B1773=H$1),LOOKUP(9.99999999999999E+307,$H$2:H1772)+1,"")</f>
        <v/>
      </c>
      <c r="I1773" s="31" t="str">
        <f>IF(AND(B1773=I$1),LOOKUP(9.99999999999999E+307,$I$2:I1772)+1,"")</f>
        <v/>
      </c>
      <c r="J1773" s="31">
        <f>IF(AND(B1773=J$1),LOOKUP(9.99999999999999E+307,$J$2:J1772)+1,"")</f>
        <v>1607</v>
      </c>
      <c r="K1773" s="31">
        <f>IF(AND(B1773=K$1),LOOKUP(9.99999999999999E+307,$K$2:K1772)+1,"")</f>
        <v>1607</v>
      </c>
      <c r="L1773" s="31">
        <f>IF(AND(B1773=L$1),LOOKUP(9.99999999999999E+307,$L$2:L1772)+1,"")</f>
        <v>1607</v>
      </c>
      <c r="M1773" s="31">
        <f>IF(AND(B1773=M$1),LOOKUP(9.99999999999999E+307,$M$2:M1772)+1,"")</f>
        <v>1607</v>
      </c>
      <c r="N1773" s="31" t="e">
        <f>IF(AND(B1773=N$1),LOOKUP(9.99999999999999E+307,$N$2:N1772)+1,"")</f>
        <v>#REF!</v>
      </c>
      <c r="O1773" s="31" t="e">
        <f>IF(AND($B1773=O$1),LOOKUP(9.99999999999999E+307,$O$2:O1772)+1,"")</f>
        <v>#REF!</v>
      </c>
      <c r="P1773" s="31" t="e">
        <f>IF(AND($B1773=P$1),LOOKUP(9.99999999999999E+307,$P$2:P1772)+1,"")</f>
        <v>#REF!</v>
      </c>
      <c r="Q1773" s="31" t="e">
        <f>IF(AND($B1773=Q$1),LOOKUP(9.99999999999999E+307,$Q$2:Q1772)+1,"")</f>
        <v>#REF!</v>
      </c>
      <c r="R1773" s="31">
        <f>IF(AND($B1773=R$1),LOOKUP(9.99999999999999E+307,$R$2:R1772)+1,"")</f>
        <v>1607</v>
      </c>
      <c r="S1773" s="31">
        <f>IF(AND($B1773=S$1),LOOKUP(9.99999999999999E+307,$S$2:S1772)+1,"")</f>
        <v>1607</v>
      </c>
      <c r="T1773" s="265"/>
      <c r="U1773" s="265"/>
      <c r="V1773" s="265"/>
      <c r="AA1773" s="254" t="str">
        <f t="shared" si="195"/>
        <v/>
      </c>
      <c r="AB1773" s="254" t="str">
        <f t="shared" si="196"/>
        <v/>
      </c>
      <c r="AC1773" s="255">
        <f t="shared" si="193"/>
        <v>0</v>
      </c>
      <c r="AD1773" s="255">
        <f t="shared" si="194"/>
        <v>3836</v>
      </c>
      <c r="AE1773" s="256" t="str">
        <f t="shared" si="197"/>
        <v/>
      </c>
      <c r="AF1773" s="252" t="str">
        <f t="shared" si="192"/>
        <v>-</v>
      </c>
    </row>
    <row r="1774" spans="1:32" ht="20.149999999999999" customHeight="1" x14ac:dyDescent="0.75">
      <c r="A1774" s="31">
        <v>1772</v>
      </c>
      <c r="B1774" s="237"/>
      <c r="C1774" s="273"/>
      <c r="D1774" s="272"/>
      <c r="E1774" s="273"/>
      <c r="F1774" s="273"/>
      <c r="G1774" s="253" t="str">
        <f t="shared" si="198"/>
        <v/>
      </c>
      <c r="H1774" s="31" t="str">
        <f>IF(AND(B1774=H$1),LOOKUP(9.99999999999999E+307,$H$2:H1773)+1,"")</f>
        <v/>
      </c>
      <c r="I1774" s="31" t="str">
        <f>IF(AND(B1774=I$1),LOOKUP(9.99999999999999E+307,$I$2:I1773)+1,"")</f>
        <v/>
      </c>
      <c r="J1774" s="31">
        <f>IF(AND(B1774=J$1),LOOKUP(9.99999999999999E+307,$J$2:J1773)+1,"")</f>
        <v>1608</v>
      </c>
      <c r="K1774" s="31">
        <f>IF(AND(B1774=K$1),LOOKUP(9.99999999999999E+307,$K$2:K1773)+1,"")</f>
        <v>1608</v>
      </c>
      <c r="L1774" s="31">
        <f>IF(AND(B1774=L$1),LOOKUP(9.99999999999999E+307,$L$2:L1773)+1,"")</f>
        <v>1608</v>
      </c>
      <c r="M1774" s="31">
        <f>IF(AND(B1774=M$1),LOOKUP(9.99999999999999E+307,$M$2:M1773)+1,"")</f>
        <v>1608</v>
      </c>
      <c r="N1774" s="31" t="e">
        <f>IF(AND(B1774=N$1),LOOKUP(9.99999999999999E+307,$N$2:N1773)+1,"")</f>
        <v>#REF!</v>
      </c>
      <c r="O1774" s="31" t="e">
        <f>IF(AND($B1774=O$1),LOOKUP(9.99999999999999E+307,$O$2:O1773)+1,"")</f>
        <v>#REF!</v>
      </c>
      <c r="P1774" s="31" t="e">
        <f>IF(AND($B1774=P$1),LOOKUP(9.99999999999999E+307,$P$2:P1773)+1,"")</f>
        <v>#REF!</v>
      </c>
      <c r="Q1774" s="31" t="e">
        <f>IF(AND($B1774=Q$1),LOOKUP(9.99999999999999E+307,$Q$2:Q1773)+1,"")</f>
        <v>#REF!</v>
      </c>
      <c r="R1774" s="31">
        <f>IF(AND($B1774=R$1),LOOKUP(9.99999999999999E+307,$R$2:R1773)+1,"")</f>
        <v>1608</v>
      </c>
      <c r="S1774" s="31">
        <f>IF(AND($B1774=S$1),LOOKUP(9.99999999999999E+307,$S$2:S1773)+1,"")</f>
        <v>1608</v>
      </c>
      <c r="T1774" s="265"/>
      <c r="U1774" s="265"/>
      <c r="V1774" s="265"/>
      <c r="AA1774" s="254" t="str">
        <f t="shared" si="195"/>
        <v/>
      </c>
      <c r="AB1774" s="254" t="str">
        <f t="shared" si="196"/>
        <v/>
      </c>
      <c r="AC1774" s="255">
        <f t="shared" si="193"/>
        <v>0</v>
      </c>
      <c r="AD1774" s="255">
        <f t="shared" si="194"/>
        <v>3836</v>
      </c>
      <c r="AE1774" s="256" t="str">
        <f t="shared" si="197"/>
        <v/>
      </c>
      <c r="AF1774" s="252" t="str">
        <f t="shared" si="192"/>
        <v>-</v>
      </c>
    </row>
    <row r="1775" spans="1:32" ht="20.149999999999999" customHeight="1" x14ac:dyDescent="0.75">
      <c r="A1775" s="31">
        <v>1773</v>
      </c>
      <c r="B1775" s="237"/>
      <c r="C1775" s="273"/>
      <c r="D1775" s="272"/>
      <c r="E1775" s="273"/>
      <c r="F1775" s="273"/>
      <c r="G1775" s="253" t="str">
        <f t="shared" si="198"/>
        <v/>
      </c>
      <c r="H1775" s="31" t="str">
        <f>IF(AND(B1775=H$1),LOOKUP(9.99999999999999E+307,$H$2:H1774)+1,"")</f>
        <v/>
      </c>
      <c r="I1775" s="31" t="str">
        <f>IF(AND(B1775=I$1),LOOKUP(9.99999999999999E+307,$I$2:I1774)+1,"")</f>
        <v/>
      </c>
      <c r="J1775" s="31">
        <f>IF(AND(B1775=J$1),LOOKUP(9.99999999999999E+307,$J$2:J1774)+1,"")</f>
        <v>1609</v>
      </c>
      <c r="K1775" s="31">
        <f>IF(AND(B1775=K$1),LOOKUP(9.99999999999999E+307,$K$2:K1774)+1,"")</f>
        <v>1609</v>
      </c>
      <c r="L1775" s="31">
        <f>IF(AND(B1775=L$1),LOOKUP(9.99999999999999E+307,$L$2:L1774)+1,"")</f>
        <v>1609</v>
      </c>
      <c r="M1775" s="31">
        <f>IF(AND(B1775=M$1),LOOKUP(9.99999999999999E+307,$M$2:M1774)+1,"")</f>
        <v>1609</v>
      </c>
      <c r="N1775" s="31" t="e">
        <f>IF(AND(B1775=N$1),LOOKUP(9.99999999999999E+307,$N$2:N1774)+1,"")</f>
        <v>#REF!</v>
      </c>
      <c r="O1775" s="31" t="e">
        <f>IF(AND($B1775=O$1),LOOKUP(9.99999999999999E+307,$O$2:O1774)+1,"")</f>
        <v>#REF!</v>
      </c>
      <c r="P1775" s="31" t="e">
        <f>IF(AND($B1775=P$1),LOOKUP(9.99999999999999E+307,$P$2:P1774)+1,"")</f>
        <v>#REF!</v>
      </c>
      <c r="Q1775" s="31" t="e">
        <f>IF(AND($B1775=Q$1),LOOKUP(9.99999999999999E+307,$Q$2:Q1774)+1,"")</f>
        <v>#REF!</v>
      </c>
      <c r="R1775" s="31">
        <f>IF(AND($B1775=R$1),LOOKUP(9.99999999999999E+307,$R$2:R1774)+1,"")</f>
        <v>1609</v>
      </c>
      <c r="S1775" s="31">
        <f>IF(AND($B1775=S$1),LOOKUP(9.99999999999999E+307,$S$2:S1774)+1,"")</f>
        <v>1609</v>
      </c>
      <c r="T1775" s="265"/>
      <c r="U1775" s="265"/>
      <c r="V1775" s="265"/>
      <c r="AA1775" s="254" t="str">
        <f t="shared" si="195"/>
        <v/>
      </c>
      <c r="AB1775" s="254" t="str">
        <f t="shared" si="196"/>
        <v/>
      </c>
      <c r="AC1775" s="255">
        <f t="shared" si="193"/>
        <v>0</v>
      </c>
      <c r="AD1775" s="255">
        <f t="shared" si="194"/>
        <v>3836</v>
      </c>
      <c r="AE1775" s="256" t="str">
        <f t="shared" si="197"/>
        <v/>
      </c>
      <c r="AF1775" s="252" t="str">
        <f t="shared" ref="AF1775:AF1838" si="199">CONCATENATE(B1775,"-",AE1775)</f>
        <v>-</v>
      </c>
    </row>
    <row r="1776" spans="1:32" ht="20.149999999999999" customHeight="1" x14ac:dyDescent="0.75">
      <c r="A1776" s="31">
        <v>1774</v>
      </c>
      <c r="B1776" s="237"/>
      <c r="C1776" s="273"/>
      <c r="D1776" s="272"/>
      <c r="E1776" s="273"/>
      <c r="F1776" s="273"/>
      <c r="G1776" s="253" t="str">
        <f t="shared" si="198"/>
        <v/>
      </c>
      <c r="H1776" s="31" t="str">
        <f>IF(AND(B1776=H$1),LOOKUP(9.99999999999999E+307,$H$2:H1775)+1,"")</f>
        <v/>
      </c>
      <c r="I1776" s="31" t="str">
        <f>IF(AND(B1776=I$1),LOOKUP(9.99999999999999E+307,$I$2:I1775)+1,"")</f>
        <v/>
      </c>
      <c r="J1776" s="31">
        <f>IF(AND(B1776=J$1),LOOKUP(9.99999999999999E+307,$J$2:J1775)+1,"")</f>
        <v>1610</v>
      </c>
      <c r="K1776" s="31">
        <f>IF(AND(B1776=K$1),LOOKUP(9.99999999999999E+307,$K$2:K1775)+1,"")</f>
        <v>1610</v>
      </c>
      <c r="L1776" s="31">
        <f>IF(AND(B1776=L$1),LOOKUP(9.99999999999999E+307,$L$2:L1775)+1,"")</f>
        <v>1610</v>
      </c>
      <c r="M1776" s="31">
        <f>IF(AND(B1776=M$1),LOOKUP(9.99999999999999E+307,$M$2:M1775)+1,"")</f>
        <v>1610</v>
      </c>
      <c r="N1776" s="31" t="e">
        <f>IF(AND(B1776=N$1),LOOKUP(9.99999999999999E+307,$N$2:N1775)+1,"")</f>
        <v>#REF!</v>
      </c>
      <c r="O1776" s="31" t="e">
        <f>IF(AND($B1776=O$1),LOOKUP(9.99999999999999E+307,$O$2:O1775)+1,"")</f>
        <v>#REF!</v>
      </c>
      <c r="P1776" s="31" t="e">
        <f>IF(AND($B1776=P$1),LOOKUP(9.99999999999999E+307,$P$2:P1775)+1,"")</f>
        <v>#REF!</v>
      </c>
      <c r="Q1776" s="31" t="e">
        <f>IF(AND($B1776=Q$1),LOOKUP(9.99999999999999E+307,$Q$2:Q1775)+1,"")</f>
        <v>#REF!</v>
      </c>
      <c r="R1776" s="31">
        <f>IF(AND($B1776=R$1),LOOKUP(9.99999999999999E+307,$R$2:R1775)+1,"")</f>
        <v>1610</v>
      </c>
      <c r="S1776" s="31">
        <f>IF(AND($B1776=S$1),LOOKUP(9.99999999999999E+307,$S$2:S1775)+1,"")</f>
        <v>1610</v>
      </c>
      <c r="T1776" s="265"/>
      <c r="U1776" s="265"/>
      <c r="V1776" s="265"/>
      <c r="AA1776" s="254" t="str">
        <f t="shared" si="195"/>
        <v/>
      </c>
      <c r="AB1776" s="254" t="str">
        <f t="shared" si="196"/>
        <v/>
      </c>
      <c r="AC1776" s="255">
        <f t="shared" si="193"/>
        <v>0</v>
      </c>
      <c r="AD1776" s="255">
        <f t="shared" si="194"/>
        <v>3836</v>
      </c>
      <c r="AE1776" s="256" t="str">
        <f t="shared" si="197"/>
        <v/>
      </c>
      <c r="AF1776" s="252" t="str">
        <f t="shared" si="199"/>
        <v>-</v>
      </c>
    </row>
    <row r="1777" spans="1:32" ht="20.149999999999999" customHeight="1" x14ac:dyDescent="0.75">
      <c r="A1777" s="31">
        <v>1775</v>
      </c>
      <c r="B1777" s="237"/>
      <c r="C1777" s="273"/>
      <c r="D1777" s="272"/>
      <c r="E1777" s="273"/>
      <c r="F1777" s="273"/>
      <c r="G1777" s="253" t="str">
        <f t="shared" si="198"/>
        <v/>
      </c>
      <c r="H1777" s="31" t="str">
        <f>IF(AND(B1777=H$1),LOOKUP(9.99999999999999E+307,$H$2:H1776)+1,"")</f>
        <v/>
      </c>
      <c r="I1777" s="31" t="str">
        <f>IF(AND(B1777=I$1),LOOKUP(9.99999999999999E+307,$I$2:I1776)+1,"")</f>
        <v/>
      </c>
      <c r="J1777" s="31">
        <f>IF(AND(B1777=J$1),LOOKUP(9.99999999999999E+307,$J$2:J1776)+1,"")</f>
        <v>1611</v>
      </c>
      <c r="K1777" s="31">
        <f>IF(AND(B1777=K$1),LOOKUP(9.99999999999999E+307,$K$2:K1776)+1,"")</f>
        <v>1611</v>
      </c>
      <c r="L1777" s="31">
        <f>IF(AND(B1777=L$1),LOOKUP(9.99999999999999E+307,$L$2:L1776)+1,"")</f>
        <v>1611</v>
      </c>
      <c r="M1777" s="31">
        <f>IF(AND(B1777=M$1),LOOKUP(9.99999999999999E+307,$M$2:M1776)+1,"")</f>
        <v>1611</v>
      </c>
      <c r="N1777" s="31" t="e">
        <f>IF(AND(B1777=N$1),LOOKUP(9.99999999999999E+307,$N$2:N1776)+1,"")</f>
        <v>#REF!</v>
      </c>
      <c r="O1777" s="31" t="e">
        <f>IF(AND($B1777=O$1),LOOKUP(9.99999999999999E+307,$O$2:O1776)+1,"")</f>
        <v>#REF!</v>
      </c>
      <c r="P1777" s="31" t="e">
        <f>IF(AND($B1777=P$1),LOOKUP(9.99999999999999E+307,$P$2:P1776)+1,"")</f>
        <v>#REF!</v>
      </c>
      <c r="Q1777" s="31" t="e">
        <f>IF(AND($B1777=Q$1),LOOKUP(9.99999999999999E+307,$Q$2:Q1776)+1,"")</f>
        <v>#REF!</v>
      </c>
      <c r="R1777" s="31">
        <f>IF(AND($B1777=R$1),LOOKUP(9.99999999999999E+307,$R$2:R1776)+1,"")</f>
        <v>1611</v>
      </c>
      <c r="S1777" s="31">
        <f>IF(AND($B1777=S$1),LOOKUP(9.99999999999999E+307,$S$2:S1776)+1,"")</f>
        <v>1611</v>
      </c>
      <c r="T1777" s="265"/>
      <c r="U1777" s="265"/>
      <c r="V1777" s="265"/>
      <c r="AA1777" s="254" t="str">
        <f t="shared" si="195"/>
        <v/>
      </c>
      <c r="AB1777" s="254" t="str">
        <f t="shared" si="196"/>
        <v/>
      </c>
      <c r="AC1777" s="255">
        <f t="shared" si="193"/>
        <v>0</v>
      </c>
      <c r="AD1777" s="255">
        <f t="shared" si="194"/>
        <v>3836</v>
      </c>
      <c r="AE1777" s="256" t="str">
        <f t="shared" si="197"/>
        <v/>
      </c>
      <c r="AF1777" s="252" t="str">
        <f t="shared" si="199"/>
        <v>-</v>
      </c>
    </row>
    <row r="1778" spans="1:32" ht="20.149999999999999" customHeight="1" x14ac:dyDescent="0.75">
      <c r="A1778" s="31">
        <v>1776</v>
      </c>
      <c r="B1778" s="237"/>
      <c r="C1778" s="273"/>
      <c r="D1778" s="272"/>
      <c r="E1778" s="273"/>
      <c r="F1778" s="273"/>
      <c r="G1778" s="253" t="str">
        <f t="shared" si="198"/>
        <v/>
      </c>
      <c r="H1778" s="31" t="str">
        <f>IF(AND(B1778=H$1),LOOKUP(9.99999999999999E+307,$H$2:H1777)+1,"")</f>
        <v/>
      </c>
      <c r="I1778" s="31" t="str">
        <f>IF(AND(B1778=I$1),LOOKUP(9.99999999999999E+307,$I$2:I1777)+1,"")</f>
        <v/>
      </c>
      <c r="J1778" s="31">
        <f>IF(AND(B1778=J$1),LOOKUP(9.99999999999999E+307,$J$2:J1777)+1,"")</f>
        <v>1612</v>
      </c>
      <c r="K1778" s="31">
        <f>IF(AND(B1778=K$1),LOOKUP(9.99999999999999E+307,$K$2:K1777)+1,"")</f>
        <v>1612</v>
      </c>
      <c r="L1778" s="31">
        <f>IF(AND(B1778=L$1),LOOKUP(9.99999999999999E+307,$L$2:L1777)+1,"")</f>
        <v>1612</v>
      </c>
      <c r="M1778" s="31">
        <f>IF(AND(B1778=M$1),LOOKUP(9.99999999999999E+307,$M$2:M1777)+1,"")</f>
        <v>1612</v>
      </c>
      <c r="N1778" s="31" t="e">
        <f>IF(AND(B1778=N$1),LOOKUP(9.99999999999999E+307,$N$2:N1777)+1,"")</f>
        <v>#REF!</v>
      </c>
      <c r="O1778" s="31" t="e">
        <f>IF(AND($B1778=O$1),LOOKUP(9.99999999999999E+307,$O$2:O1777)+1,"")</f>
        <v>#REF!</v>
      </c>
      <c r="P1778" s="31" t="e">
        <f>IF(AND($B1778=P$1),LOOKUP(9.99999999999999E+307,$P$2:P1777)+1,"")</f>
        <v>#REF!</v>
      </c>
      <c r="Q1778" s="31" t="e">
        <f>IF(AND($B1778=Q$1),LOOKUP(9.99999999999999E+307,$Q$2:Q1777)+1,"")</f>
        <v>#REF!</v>
      </c>
      <c r="R1778" s="31">
        <f>IF(AND($B1778=R$1),LOOKUP(9.99999999999999E+307,$R$2:R1777)+1,"")</f>
        <v>1612</v>
      </c>
      <c r="S1778" s="31">
        <f>IF(AND($B1778=S$1),LOOKUP(9.99999999999999E+307,$S$2:S1777)+1,"")</f>
        <v>1612</v>
      </c>
      <c r="T1778" s="265"/>
      <c r="U1778" s="265"/>
      <c r="V1778" s="265"/>
      <c r="AA1778" s="254" t="str">
        <f t="shared" si="195"/>
        <v/>
      </c>
      <c r="AB1778" s="254" t="str">
        <f t="shared" si="196"/>
        <v/>
      </c>
      <c r="AC1778" s="255">
        <f t="shared" si="193"/>
        <v>0</v>
      </c>
      <c r="AD1778" s="255">
        <f t="shared" si="194"/>
        <v>3836</v>
      </c>
      <c r="AE1778" s="256" t="str">
        <f t="shared" si="197"/>
        <v/>
      </c>
      <c r="AF1778" s="252" t="str">
        <f t="shared" si="199"/>
        <v>-</v>
      </c>
    </row>
    <row r="1779" spans="1:32" ht="20.149999999999999" customHeight="1" x14ac:dyDescent="0.75">
      <c r="A1779" s="31">
        <v>1777</v>
      </c>
      <c r="B1779" s="237"/>
      <c r="C1779" s="273"/>
      <c r="D1779" s="272"/>
      <c r="E1779" s="273"/>
      <c r="F1779" s="273"/>
      <c r="G1779" s="253" t="str">
        <f t="shared" si="198"/>
        <v/>
      </c>
      <c r="H1779" s="31" t="str">
        <f>IF(AND(B1779=H$1),LOOKUP(9.99999999999999E+307,$H$2:H1778)+1,"")</f>
        <v/>
      </c>
      <c r="I1779" s="31" t="str">
        <f>IF(AND(B1779=I$1),LOOKUP(9.99999999999999E+307,$I$2:I1778)+1,"")</f>
        <v/>
      </c>
      <c r="J1779" s="31">
        <f>IF(AND(B1779=J$1),LOOKUP(9.99999999999999E+307,$J$2:J1778)+1,"")</f>
        <v>1613</v>
      </c>
      <c r="K1779" s="31">
        <f>IF(AND(B1779=K$1),LOOKUP(9.99999999999999E+307,$K$2:K1778)+1,"")</f>
        <v>1613</v>
      </c>
      <c r="L1779" s="31">
        <f>IF(AND(B1779=L$1),LOOKUP(9.99999999999999E+307,$L$2:L1778)+1,"")</f>
        <v>1613</v>
      </c>
      <c r="M1779" s="31">
        <f>IF(AND(B1779=M$1),LOOKUP(9.99999999999999E+307,$M$2:M1778)+1,"")</f>
        <v>1613</v>
      </c>
      <c r="N1779" s="31" t="e">
        <f>IF(AND(B1779=N$1),LOOKUP(9.99999999999999E+307,$N$2:N1778)+1,"")</f>
        <v>#REF!</v>
      </c>
      <c r="O1779" s="31" t="e">
        <f>IF(AND($B1779=O$1),LOOKUP(9.99999999999999E+307,$O$2:O1778)+1,"")</f>
        <v>#REF!</v>
      </c>
      <c r="P1779" s="31" t="e">
        <f>IF(AND($B1779=P$1),LOOKUP(9.99999999999999E+307,$P$2:P1778)+1,"")</f>
        <v>#REF!</v>
      </c>
      <c r="Q1779" s="31" t="e">
        <f>IF(AND($B1779=Q$1),LOOKUP(9.99999999999999E+307,$Q$2:Q1778)+1,"")</f>
        <v>#REF!</v>
      </c>
      <c r="R1779" s="31">
        <f>IF(AND($B1779=R$1),LOOKUP(9.99999999999999E+307,$R$2:R1778)+1,"")</f>
        <v>1613</v>
      </c>
      <c r="S1779" s="31">
        <f>IF(AND($B1779=S$1),LOOKUP(9.99999999999999E+307,$S$2:S1778)+1,"")</f>
        <v>1613</v>
      </c>
      <c r="T1779" s="265"/>
      <c r="U1779" s="265"/>
      <c r="V1779" s="265"/>
      <c r="AA1779" s="254" t="str">
        <f t="shared" si="195"/>
        <v/>
      </c>
      <c r="AB1779" s="254" t="str">
        <f t="shared" si="196"/>
        <v/>
      </c>
      <c r="AC1779" s="255">
        <f t="shared" si="193"/>
        <v>0</v>
      </c>
      <c r="AD1779" s="255">
        <f t="shared" si="194"/>
        <v>3836</v>
      </c>
      <c r="AE1779" s="256" t="str">
        <f t="shared" si="197"/>
        <v/>
      </c>
      <c r="AF1779" s="252" t="str">
        <f t="shared" si="199"/>
        <v>-</v>
      </c>
    </row>
    <row r="1780" spans="1:32" ht="20.149999999999999" customHeight="1" x14ac:dyDescent="0.75">
      <c r="A1780" s="31">
        <v>1778</v>
      </c>
      <c r="B1780" s="237"/>
      <c r="C1780" s="273"/>
      <c r="D1780" s="272"/>
      <c r="E1780" s="273"/>
      <c r="F1780" s="273"/>
      <c r="G1780" s="253" t="str">
        <f t="shared" si="198"/>
        <v/>
      </c>
      <c r="H1780" s="31" t="str">
        <f>IF(AND(B1780=H$1),LOOKUP(9.99999999999999E+307,$H$2:H1779)+1,"")</f>
        <v/>
      </c>
      <c r="I1780" s="31" t="str">
        <f>IF(AND(B1780=I$1),LOOKUP(9.99999999999999E+307,$I$2:I1779)+1,"")</f>
        <v/>
      </c>
      <c r="J1780" s="31">
        <f>IF(AND(B1780=J$1),LOOKUP(9.99999999999999E+307,$J$2:J1779)+1,"")</f>
        <v>1614</v>
      </c>
      <c r="K1780" s="31">
        <f>IF(AND(B1780=K$1),LOOKUP(9.99999999999999E+307,$K$2:K1779)+1,"")</f>
        <v>1614</v>
      </c>
      <c r="L1780" s="31">
        <f>IF(AND(B1780=L$1),LOOKUP(9.99999999999999E+307,$L$2:L1779)+1,"")</f>
        <v>1614</v>
      </c>
      <c r="M1780" s="31">
        <f>IF(AND(B1780=M$1),LOOKUP(9.99999999999999E+307,$M$2:M1779)+1,"")</f>
        <v>1614</v>
      </c>
      <c r="N1780" s="31" t="e">
        <f>IF(AND(B1780=N$1),LOOKUP(9.99999999999999E+307,$N$2:N1779)+1,"")</f>
        <v>#REF!</v>
      </c>
      <c r="O1780" s="31" t="e">
        <f>IF(AND($B1780=O$1),LOOKUP(9.99999999999999E+307,$O$2:O1779)+1,"")</f>
        <v>#REF!</v>
      </c>
      <c r="P1780" s="31" t="e">
        <f>IF(AND($B1780=P$1),LOOKUP(9.99999999999999E+307,$P$2:P1779)+1,"")</f>
        <v>#REF!</v>
      </c>
      <c r="Q1780" s="31" t="e">
        <f>IF(AND($B1780=Q$1),LOOKUP(9.99999999999999E+307,$Q$2:Q1779)+1,"")</f>
        <v>#REF!</v>
      </c>
      <c r="R1780" s="31">
        <f>IF(AND($B1780=R$1),LOOKUP(9.99999999999999E+307,$R$2:R1779)+1,"")</f>
        <v>1614</v>
      </c>
      <c r="S1780" s="31">
        <f>IF(AND($B1780=S$1),LOOKUP(9.99999999999999E+307,$S$2:S1779)+1,"")</f>
        <v>1614</v>
      </c>
      <c r="T1780" s="265"/>
      <c r="U1780" s="265"/>
      <c r="V1780" s="265"/>
      <c r="AA1780" s="254" t="str">
        <f t="shared" si="195"/>
        <v/>
      </c>
      <c r="AB1780" s="254" t="str">
        <f t="shared" si="196"/>
        <v/>
      </c>
      <c r="AC1780" s="255">
        <f t="shared" si="193"/>
        <v>0</v>
      </c>
      <c r="AD1780" s="255">
        <f t="shared" si="194"/>
        <v>3836</v>
      </c>
      <c r="AE1780" s="256" t="str">
        <f t="shared" si="197"/>
        <v/>
      </c>
      <c r="AF1780" s="252" t="str">
        <f t="shared" si="199"/>
        <v>-</v>
      </c>
    </row>
    <row r="1781" spans="1:32" ht="20.149999999999999" customHeight="1" x14ac:dyDescent="0.75">
      <c r="A1781" s="31">
        <v>1779</v>
      </c>
      <c r="B1781" s="237"/>
      <c r="C1781" s="273"/>
      <c r="D1781" s="272"/>
      <c r="E1781" s="273"/>
      <c r="F1781" s="273"/>
      <c r="G1781" s="253" t="str">
        <f t="shared" si="198"/>
        <v/>
      </c>
      <c r="H1781" s="31" t="str">
        <f>IF(AND(B1781=H$1),LOOKUP(9.99999999999999E+307,$H$2:H1780)+1,"")</f>
        <v/>
      </c>
      <c r="I1781" s="31" t="str">
        <f>IF(AND(B1781=I$1),LOOKUP(9.99999999999999E+307,$I$2:I1780)+1,"")</f>
        <v/>
      </c>
      <c r="J1781" s="31">
        <f>IF(AND(B1781=J$1),LOOKUP(9.99999999999999E+307,$J$2:J1780)+1,"")</f>
        <v>1615</v>
      </c>
      <c r="K1781" s="31">
        <f>IF(AND(B1781=K$1),LOOKUP(9.99999999999999E+307,$K$2:K1780)+1,"")</f>
        <v>1615</v>
      </c>
      <c r="L1781" s="31">
        <f>IF(AND(B1781=L$1),LOOKUP(9.99999999999999E+307,$L$2:L1780)+1,"")</f>
        <v>1615</v>
      </c>
      <c r="M1781" s="31">
        <f>IF(AND(B1781=M$1),LOOKUP(9.99999999999999E+307,$M$2:M1780)+1,"")</f>
        <v>1615</v>
      </c>
      <c r="N1781" s="31" t="e">
        <f>IF(AND(B1781=N$1),LOOKUP(9.99999999999999E+307,$N$2:N1780)+1,"")</f>
        <v>#REF!</v>
      </c>
      <c r="O1781" s="31" t="e">
        <f>IF(AND($B1781=O$1),LOOKUP(9.99999999999999E+307,$O$2:O1780)+1,"")</f>
        <v>#REF!</v>
      </c>
      <c r="P1781" s="31" t="e">
        <f>IF(AND($B1781=P$1),LOOKUP(9.99999999999999E+307,$P$2:P1780)+1,"")</f>
        <v>#REF!</v>
      </c>
      <c r="Q1781" s="31" t="e">
        <f>IF(AND($B1781=Q$1),LOOKUP(9.99999999999999E+307,$Q$2:Q1780)+1,"")</f>
        <v>#REF!</v>
      </c>
      <c r="R1781" s="31">
        <f>IF(AND($B1781=R$1),LOOKUP(9.99999999999999E+307,$R$2:R1780)+1,"")</f>
        <v>1615</v>
      </c>
      <c r="S1781" s="31">
        <f>IF(AND($B1781=S$1),LOOKUP(9.99999999999999E+307,$S$2:S1780)+1,"")</f>
        <v>1615</v>
      </c>
      <c r="T1781" s="265"/>
      <c r="U1781" s="265"/>
      <c r="V1781" s="265"/>
      <c r="AA1781" s="254" t="str">
        <f t="shared" si="195"/>
        <v/>
      </c>
      <c r="AB1781" s="254" t="str">
        <f t="shared" si="196"/>
        <v/>
      </c>
      <c r="AC1781" s="255">
        <f t="shared" si="193"/>
        <v>0</v>
      </c>
      <c r="AD1781" s="255">
        <f t="shared" si="194"/>
        <v>3836</v>
      </c>
      <c r="AE1781" s="256" t="str">
        <f t="shared" si="197"/>
        <v/>
      </c>
      <c r="AF1781" s="252" t="str">
        <f t="shared" si="199"/>
        <v>-</v>
      </c>
    </row>
    <row r="1782" spans="1:32" ht="20.149999999999999" customHeight="1" x14ac:dyDescent="0.75">
      <c r="A1782" s="31">
        <v>1780</v>
      </c>
      <c r="B1782" s="237"/>
      <c r="C1782" s="273"/>
      <c r="D1782" s="272"/>
      <c r="E1782" s="273"/>
      <c r="F1782" s="273"/>
      <c r="G1782" s="253" t="str">
        <f t="shared" si="198"/>
        <v/>
      </c>
      <c r="H1782" s="31" t="str">
        <f>IF(AND(B1782=H$1),LOOKUP(9.99999999999999E+307,$H$2:H1781)+1,"")</f>
        <v/>
      </c>
      <c r="I1782" s="31" t="str">
        <f>IF(AND(B1782=I$1),LOOKUP(9.99999999999999E+307,$I$2:I1781)+1,"")</f>
        <v/>
      </c>
      <c r="J1782" s="31">
        <f>IF(AND(B1782=J$1),LOOKUP(9.99999999999999E+307,$J$2:J1781)+1,"")</f>
        <v>1616</v>
      </c>
      <c r="K1782" s="31">
        <f>IF(AND(B1782=K$1),LOOKUP(9.99999999999999E+307,$K$2:K1781)+1,"")</f>
        <v>1616</v>
      </c>
      <c r="L1782" s="31">
        <f>IF(AND(B1782=L$1),LOOKUP(9.99999999999999E+307,$L$2:L1781)+1,"")</f>
        <v>1616</v>
      </c>
      <c r="M1782" s="31">
        <f>IF(AND(B1782=M$1),LOOKUP(9.99999999999999E+307,$M$2:M1781)+1,"")</f>
        <v>1616</v>
      </c>
      <c r="N1782" s="31" t="e">
        <f>IF(AND(B1782=N$1),LOOKUP(9.99999999999999E+307,$N$2:N1781)+1,"")</f>
        <v>#REF!</v>
      </c>
      <c r="O1782" s="31" t="e">
        <f>IF(AND($B1782=O$1),LOOKUP(9.99999999999999E+307,$O$2:O1781)+1,"")</f>
        <v>#REF!</v>
      </c>
      <c r="P1782" s="31" t="e">
        <f>IF(AND($B1782=P$1),LOOKUP(9.99999999999999E+307,$P$2:P1781)+1,"")</f>
        <v>#REF!</v>
      </c>
      <c r="Q1782" s="31" t="e">
        <f>IF(AND($B1782=Q$1),LOOKUP(9.99999999999999E+307,$Q$2:Q1781)+1,"")</f>
        <v>#REF!</v>
      </c>
      <c r="R1782" s="31">
        <f>IF(AND($B1782=R$1),LOOKUP(9.99999999999999E+307,$R$2:R1781)+1,"")</f>
        <v>1616</v>
      </c>
      <c r="S1782" s="31">
        <f>IF(AND($B1782=S$1),LOOKUP(9.99999999999999E+307,$S$2:S1781)+1,"")</f>
        <v>1616</v>
      </c>
      <c r="T1782" s="265"/>
      <c r="U1782" s="265"/>
      <c r="V1782" s="265"/>
      <c r="AA1782" s="254" t="str">
        <f t="shared" si="195"/>
        <v/>
      </c>
      <c r="AB1782" s="254" t="str">
        <f t="shared" si="196"/>
        <v/>
      </c>
      <c r="AC1782" s="255">
        <f t="shared" si="193"/>
        <v>0</v>
      </c>
      <c r="AD1782" s="255">
        <f t="shared" si="194"/>
        <v>3836</v>
      </c>
      <c r="AE1782" s="256" t="str">
        <f t="shared" si="197"/>
        <v/>
      </c>
      <c r="AF1782" s="252" t="str">
        <f t="shared" si="199"/>
        <v>-</v>
      </c>
    </row>
    <row r="1783" spans="1:32" ht="20.149999999999999" customHeight="1" x14ac:dyDescent="0.75">
      <c r="A1783" s="31">
        <v>1781</v>
      </c>
      <c r="B1783" s="237"/>
      <c r="C1783" s="273"/>
      <c r="D1783" s="272"/>
      <c r="E1783" s="273"/>
      <c r="F1783" s="273"/>
      <c r="G1783" s="253" t="str">
        <f t="shared" si="198"/>
        <v/>
      </c>
      <c r="H1783" s="31" t="str">
        <f>IF(AND(B1783=H$1),LOOKUP(9.99999999999999E+307,$H$2:H1782)+1,"")</f>
        <v/>
      </c>
      <c r="I1783" s="31" t="str">
        <f>IF(AND(B1783=I$1),LOOKUP(9.99999999999999E+307,$I$2:I1782)+1,"")</f>
        <v/>
      </c>
      <c r="J1783" s="31">
        <f>IF(AND(B1783=J$1),LOOKUP(9.99999999999999E+307,$J$2:J1782)+1,"")</f>
        <v>1617</v>
      </c>
      <c r="K1783" s="31">
        <f>IF(AND(B1783=K$1),LOOKUP(9.99999999999999E+307,$K$2:K1782)+1,"")</f>
        <v>1617</v>
      </c>
      <c r="L1783" s="31">
        <f>IF(AND(B1783=L$1),LOOKUP(9.99999999999999E+307,$L$2:L1782)+1,"")</f>
        <v>1617</v>
      </c>
      <c r="M1783" s="31">
        <f>IF(AND(B1783=M$1),LOOKUP(9.99999999999999E+307,$M$2:M1782)+1,"")</f>
        <v>1617</v>
      </c>
      <c r="N1783" s="31" t="e">
        <f>IF(AND(B1783=N$1),LOOKUP(9.99999999999999E+307,$N$2:N1782)+1,"")</f>
        <v>#REF!</v>
      </c>
      <c r="O1783" s="31" t="e">
        <f>IF(AND($B1783=O$1),LOOKUP(9.99999999999999E+307,$O$2:O1782)+1,"")</f>
        <v>#REF!</v>
      </c>
      <c r="P1783" s="31" t="e">
        <f>IF(AND($B1783=P$1),LOOKUP(9.99999999999999E+307,$P$2:P1782)+1,"")</f>
        <v>#REF!</v>
      </c>
      <c r="Q1783" s="31" t="e">
        <f>IF(AND($B1783=Q$1),LOOKUP(9.99999999999999E+307,$Q$2:Q1782)+1,"")</f>
        <v>#REF!</v>
      </c>
      <c r="R1783" s="31">
        <f>IF(AND($B1783=R$1),LOOKUP(9.99999999999999E+307,$R$2:R1782)+1,"")</f>
        <v>1617</v>
      </c>
      <c r="S1783" s="31">
        <f>IF(AND($B1783=S$1),LOOKUP(9.99999999999999E+307,$S$2:S1782)+1,"")</f>
        <v>1617</v>
      </c>
      <c r="T1783" s="265"/>
      <c r="U1783" s="265"/>
      <c r="V1783" s="265"/>
      <c r="AA1783" s="254" t="str">
        <f t="shared" si="195"/>
        <v/>
      </c>
      <c r="AB1783" s="254" t="str">
        <f t="shared" si="196"/>
        <v/>
      </c>
      <c r="AC1783" s="255">
        <f t="shared" si="193"/>
        <v>0</v>
      </c>
      <c r="AD1783" s="255">
        <f t="shared" si="194"/>
        <v>3836</v>
      </c>
      <c r="AE1783" s="256" t="str">
        <f t="shared" si="197"/>
        <v/>
      </c>
      <c r="AF1783" s="252" t="str">
        <f t="shared" si="199"/>
        <v>-</v>
      </c>
    </row>
    <row r="1784" spans="1:32" ht="20.149999999999999" customHeight="1" x14ac:dyDescent="0.75">
      <c r="A1784" s="31">
        <v>1782</v>
      </c>
      <c r="B1784" s="237"/>
      <c r="C1784" s="273"/>
      <c r="D1784" s="272"/>
      <c r="E1784" s="273"/>
      <c r="F1784" s="273"/>
      <c r="G1784" s="253" t="str">
        <f t="shared" si="198"/>
        <v/>
      </c>
      <c r="H1784" s="31" t="str">
        <f>IF(AND(B1784=H$1),LOOKUP(9.99999999999999E+307,$H$2:H1783)+1,"")</f>
        <v/>
      </c>
      <c r="I1784" s="31" t="str">
        <f>IF(AND(B1784=I$1),LOOKUP(9.99999999999999E+307,$I$2:I1783)+1,"")</f>
        <v/>
      </c>
      <c r="J1784" s="31">
        <f>IF(AND(B1784=J$1),LOOKUP(9.99999999999999E+307,$J$2:J1783)+1,"")</f>
        <v>1618</v>
      </c>
      <c r="K1784" s="31">
        <f>IF(AND(B1784=K$1),LOOKUP(9.99999999999999E+307,$K$2:K1783)+1,"")</f>
        <v>1618</v>
      </c>
      <c r="L1784" s="31">
        <f>IF(AND(B1784=L$1),LOOKUP(9.99999999999999E+307,$L$2:L1783)+1,"")</f>
        <v>1618</v>
      </c>
      <c r="M1784" s="31">
        <f>IF(AND(B1784=M$1),LOOKUP(9.99999999999999E+307,$M$2:M1783)+1,"")</f>
        <v>1618</v>
      </c>
      <c r="N1784" s="31" t="e">
        <f>IF(AND(B1784=N$1),LOOKUP(9.99999999999999E+307,$N$2:N1783)+1,"")</f>
        <v>#REF!</v>
      </c>
      <c r="O1784" s="31" t="e">
        <f>IF(AND($B1784=O$1),LOOKUP(9.99999999999999E+307,$O$2:O1783)+1,"")</f>
        <v>#REF!</v>
      </c>
      <c r="P1784" s="31" t="e">
        <f>IF(AND($B1784=P$1),LOOKUP(9.99999999999999E+307,$P$2:P1783)+1,"")</f>
        <v>#REF!</v>
      </c>
      <c r="Q1784" s="31" t="e">
        <f>IF(AND($B1784=Q$1),LOOKUP(9.99999999999999E+307,$Q$2:Q1783)+1,"")</f>
        <v>#REF!</v>
      </c>
      <c r="R1784" s="31">
        <f>IF(AND($B1784=R$1),LOOKUP(9.99999999999999E+307,$R$2:R1783)+1,"")</f>
        <v>1618</v>
      </c>
      <c r="S1784" s="31">
        <f>IF(AND($B1784=S$1),LOOKUP(9.99999999999999E+307,$S$2:S1783)+1,"")</f>
        <v>1618</v>
      </c>
      <c r="T1784" s="265"/>
      <c r="U1784" s="265"/>
      <c r="V1784" s="265"/>
      <c r="AA1784" s="254" t="str">
        <f t="shared" si="195"/>
        <v/>
      </c>
      <c r="AB1784" s="254" t="str">
        <f t="shared" si="196"/>
        <v/>
      </c>
      <c r="AC1784" s="255">
        <f t="shared" si="193"/>
        <v>0</v>
      </c>
      <c r="AD1784" s="255">
        <f t="shared" si="194"/>
        <v>3836</v>
      </c>
      <c r="AE1784" s="256" t="str">
        <f t="shared" si="197"/>
        <v/>
      </c>
      <c r="AF1784" s="252" t="str">
        <f t="shared" si="199"/>
        <v>-</v>
      </c>
    </row>
    <row r="1785" spans="1:32" ht="20.149999999999999" customHeight="1" x14ac:dyDescent="0.75">
      <c r="A1785" s="31">
        <v>1783</v>
      </c>
      <c r="B1785" s="237"/>
      <c r="C1785" s="273"/>
      <c r="D1785" s="272"/>
      <c r="E1785" s="273"/>
      <c r="F1785" s="273"/>
      <c r="G1785" s="253" t="str">
        <f t="shared" si="198"/>
        <v/>
      </c>
      <c r="H1785" s="31" t="str">
        <f>IF(AND(B1785=H$1),LOOKUP(9.99999999999999E+307,$H$2:H1784)+1,"")</f>
        <v/>
      </c>
      <c r="I1785" s="31" t="str">
        <f>IF(AND(B1785=I$1),LOOKUP(9.99999999999999E+307,$I$2:I1784)+1,"")</f>
        <v/>
      </c>
      <c r="J1785" s="31">
        <f>IF(AND(B1785=J$1),LOOKUP(9.99999999999999E+307,$J$2:J1784)+1,"")</f>
        <v>1619</v>
      </c>
      <c r="K1785" s="31">
        <f>IF(AND(B1785=K$1),LOOKUP(9.99999999999999E+307,$K$2:K1784)+1,"")</f>
        <v>1619</v>
      </c>
      <c r="L1785" s="31">
        <f>IF(AND(B1785=L$1),LOOKUP(9.99999999999999E+307,$L$2:L1784)+1,"")</f>
        <v>1619</v>
      </c>
      <c r="M1785" s="31">
        <f>IF(AND(B1785=M$1),LOOKUP(9.99999999999999E+307,$M$2:M1784)+1,"")</f>
        <v>1619</v>
      </c>
      <c r="N1785" s="31" t="e">
        <f>IF(AND(B1785=N$1),LOOKUP(9.99999999999999E+307,$N$2:N1784)+1,"")</f>
        <v>#REF!</v>
      </c>
      <c r="O1785" s="31" t="e">
        <f>IF(AND($B1785=O$1),LOOKUP(9.99999999999999E+307,$O$2:O1784)+1,"")</f>
        <v>#REF!</v>
      </c>
      <c r="P1785" s="31" t="e">
        <f>IF(AND($B1785=P$1),LOOKUP(9.99999999999999E+307,$P$2:P1784)+1,"")</f>
        <v>#REF!</v>
      </c>
      <c r="Q1785" s="31" t="e">
        <f>IF(AND($B1785=Q$1),LOOKUP(9.99999999999999E+307,$Q$2:Q1784)+1,"")</f>
        <v>#REF!</v>
      </c>
      <c r="R1785" s="31">
        <f>IF(AND($B1785=R$1),LOOKUP(9.99999999999999E+307,$R$2:R1784)+1,"")</f>
        <v>1619</v>
      </c>
      <c r="S1785" s="31">
        <f>IF(AND($B1785=S$1),LOOKUP(9.99999999999999E+307,$S$2:S1784)+1,"")</f>
        <v>1619</v>
      </c>
      <c r="T1785" s="265"/>
      <c r="U1785" s="265"/>
      <c r="V1785" s="265"/>
      <c r="AA1785" s="254" t="str">
        <f t="shared" si="195"/>
        <v/>
      </c>
      <c r="AB1785" s="254" t="str">
        <f t="shared" si="196"/>
        <v/>
      </c>
      <c r="AC1785" s="255">
        <f t="shared" si="193"/>
        <v>0</v>
      </c>
      <c r="AD1785" s="255">
        <f t="shared" si="194"/>
        <v>3836</v>
      </c>
      <c r="AE1785" s="256" t="str">
        <f t="shared" si="197"/>
        <v/>
      </c>
      <c r="AF1785" s="252" t="str">
        <f t="shared" si="199"/>
        <v>-</v>
      </c>
    </row>
    <row r="1786" spans="1:32" ht="20.149999999999999" customHeight="1" x14ac:dyDescent="0.75">
      <c r="A1786" s="31">
        <v>1784</v>
      </c>
      <c r="B1786" s="237"/>
      <c r="C1786" s="273"/>
      <c r="D1786" s="272"/>
      <c r="E1786" s="273"/>
      <c r="F1786" s="273"/>
      <c r="G1786" s="253" t="str">
        <f t="shared" si="198"/>
        <v/>
      </c>
      <c r="H1786" s="31" t="str">
        <f>IF(AND(B1786=H$1),LOOKUP(9.99999999999999E+307,$H$2:H1785)+1,"")</f>
        <v/>
      </c>
      <c r="I1786" s="31" t="str">
        <f>IF(AND(B1786=I$1),LOOKUP(9.99999999999999E+307,$I$2:I1785)+1,"")</f>
        <v/>
      </c>
      <c r="J1786" s="31">
        <f>IF(AND(B1786=J$1),LOOKUP(9.99999999999999E+307,$J$2:J1785)+1,"")</f>
        <v>1620</v>
      </c>
      <c r="K1786" s="31">
        <f>IF(AND(B1786=K$1),LOOKUP(9.99999999999999E+307,$K$2:K1785)+1,"")</f>
        <v>1620</v>
      </c>
      <c r="L1786" s="31">
        <f>IF(AND(B1786=L$1),LOOKUP(9.99999999999999E+307,$L$2:L1785)+1,"")</f>
        <v>1620</v>
      </c>
      <c r="M1786" s="31">
        <f>IF(AND(B1786=M$1),LOOKUP(9.99999999999999E+307,$M$2:M1785)+1,"")</f>
        <v>1620</v>
      </c>
      <c r="N1786" s="31" t="e">
        <f>IF(AND(B1786=N$1),LOOKUP(9.99999999999999E+307,$N$2:N1785)+1,"")</f>
        <v>#REF!</v>
      </c>
      <c r="O1786" s="31" t="e">
        <f>IF(AND($B1786=O$1),LOOKUP(9.99999999999999E+307,$O$2:O1785)+1,"")</f>
        <v>#REF!</v>
      </c>
      <c r="P1786" s="31" t="e">
        <f>IF(AND($B1786=P$1),LOOKUP(9.99999999999999E+307,$P$2:P1785)+1,"")</f>
        <v>#REF!</v>
      </c>
      <c r="Q1786" s="31" t="e">
        <f>IF(AND($B1786=Q$1),LOOKUP(9.99999999999999E+307,$Q$2:Q1785)+1,"")</f>
        <v>#REF!</v>
      </c>
      <c r="R1786" s="31">
        <f>IF(AND($B1786=R$1),LOOKUP(9.99999999999999E+307,$R$2:R1785)+1,"")</f>
        <v>1620</v>
      </c>
      <c r="S1786" s="31">
        <f>IF(AND($B1786=S$1),LOOKUP(9.99999999999999E+307,$S$2:S1785)+1,"")</f>
        <v>1620</v>
      </c>
      <c r="T1786" s="265"/>
      <c r="U1786" s="265"/>
      <c r="V1786" s="265"/>
      <c r="AA1786" s="254" t="str">
        <f t="shared" si="195"/>
        <v/>
      </c>
      <c r="AB1786" s="254" t="str">
        <f t="shared" si="196"/>
        <v/>
      </c>
      <c r="AC1786" s="255">
        <f t="shared" si="193"/>
        <v>0</v>
      </c>
      <c r="AD1786" s="255">
        <f t="shared" si="194"/>
        <v>3836</v>
      </c>
      <c r="AE1786" s="256" t="str">
        <f t="shared" si="197"/>
        <v/>
      </c>
      <c r="AF1786" s="252" t="str">
        <f t="shared" si="199"/>
        <v>-</v>
      </c>
    </row>
    <row r="1787" spans="1:32" ht="20.149999999999999" customHeight="1" x14ac:dyDescent="0.75">
      <c r="A1787" s="31">
        <v>1785</v>
      </c>
      <c r="B1787" s="237"/>
      <c r="C1787" s="273"/>
      <c r="D1787" s="272"/>
      <c r="E1787" s="273"/>
      <c r="F1787" s="273"/>
      <c r="G1787" s="253" t="str">
        <f t="shared" si="198"/>
        <v/>
      </c>
      <c r="H1787" s="31" t="str">
        <f>IF(AND(B1787=H$1),LOOKUP(9.99999999999999E+307,$H$2:H1786)+1,"")</f>
        <v/>
      </c>
      <c r="I1787" s="31" t="str">
        <f>IF(AND(B1787=I$1),LOOKUP(9.99999999999999E+307,$I$2:I1786)+1,"")</f>
        <v/>
      </c>
      <c r="J1787" s="31">
        <f>IF(AND(B1787=J$1),LOOKUP(9.99999999999999E+307,$J$2:J1786)+1,"")</f>
        <v>1621</v>
      </c>
      <c r="K1787" s="31">
        <f>IF(AND(B1787=K$1),LOOKUP(9.99999999999999E+307,$K$2:K1786)+1,"")</f>
        <v>1621</v>
      </c>
      <c r="L1787" s="31">
        <f>IF(AND(B1787=L$1),LOOKUP(9.99999999999999E+307,$L$2:L1786)+1,"")</f>
        <v>1621</v>
      </c>
      <c r="M1787" s="31">
        <f>IF(AND(B1787=M$1),LOOKUP(9.99999999999999E+307,$M$2:M1786)+1,"")</f>
        <v>1621</v>
      </c>
      <c r="N1787" s="31" t="e">
        <f>IF(AND(B1787=N$1),LOOKUP(9.99999999999999E+307,$N$2:N1786)+1,"")</f>
        <v>#REF!</v>
      </c>
      <c r="O1787" s="31" t="e">
        <f>IF(AND($B1787=O$1),LOOKUP(9.99999999999999E+307,$O$2:O1786)+1,"")</f>
        <v>#REF!</v>
      </c>
      <c r="P1787" s="31" t="e">
        <f>IF(AND($B1787=P$1),LOOKUP(9.99999999999999E+307,$P$2:P1786)+1,"")</f>
        <v>#REF!</v>
      </c>
      <c r="Q1787" s="31" t="e">
        <f>IF(AND($B1787=Q$1),LOOKUP(9.99999999999999E+307,$Q$2:Q1786)+1,"")</f>
        <v>#REF!</v>
      </c>
      <c r="R1787" s="31">
        <f>IF(AND($B1787=R$1),LOOKUP(9.99999999999999E+307,$R$2:R1786)+1,"")</f>
        <v>1621</v>
      </c>
      <c r="S1787" s="31">
        <f>IF(AND($B1787=S$1),LOOKUP(9.99999999999999E+307,$S$2:S1786)+1,"")</f>
        <v>1621</v>
      </c>
      <c r="T1787" s="265"/>
      <c r="U1787" s="265"/>
      <c r="V1787" s="265"/>
      <c r="AA1787" s="254" t="str">
        <f t="shared" si="195"/>
        <v/>
      </c>
      <c r="AB1787" s="254" t="str">
        <f t="shared" si="196"/>
        <v/>
      </c>
      <c r="AC1787" s="255">
        <f t="shared" si="193"/>
        <v>0</v>
      </c>
      <c r="AD1787" s="255">
        <f t="shared" si="194"/>
        <v>3836</v>
      </c>
      <c r="AE1787" s="256" t="str">
        <f t="shared" si="197"/>
        <v/>
      </c>
      <c r="AF1787" s="252" t="str">
        <f t="shared" si="199"/>
        <v>-</v>
      </c>
    </row>
    <row r="1788" spans="1:32" ht="20.149999999999999" customHeight="1" x14ac:dyDescent="0.75">
      <c r="A1788" s="31">
        <v>1786</v>
      </c>
      <c r="B1788" s="237"/>
      <c r="C1788" s="273"/>
      <c r="D1788" s="272"/>
      <c r="E1788" s="273"/>
      <c r="F1788" s="273"/>
      <c r="G1788" s="253" t="str">
        <f t="shared" si="198"/>
        <v/>
      </c>
      <c r="H1788" s="31" t="str">
        <f>IF(AND(B1788=H$1),LOOKUP(9.99999999999999E+307,$H$2:H1787)+1,"")</f>
        <v/>
      </c>
      <c r="I1788" s="31" t="str">
        <f>IF(AND(B1788=I$1),LOOKUP(9.99999999999999E+307,$I$2:I1787)+1,"")</f>
        <v/>
      </c>
      <c r="J1788" s="31">
        <f>IF(AND(B1788=J$1),LOOKUP(9.99999999999999E+307,$J$2:J1787)+1,"")</f>
        <v>1622</v>
      </c>
      <c r="K1788" s="31">
        <f>IF(AND(B1788=K$1),LOOKUP(9.99999999999999E+307,$K$2:K1787)+1,"")</f>
        <v>1622</v>
      </c>
      <c r="L1788" s="31">
        <f>IF(AND(B1788=L$1),LOOKUP(9.99999999999999E+307,$L$2:L1787)+1,"")</f>
        <v>1622</v>
      </c>
      <c r="M1788" s="31">
        <f>IF(AND(B1788=M$1),LOOKUP(9.99999999999999E+307,$M$2:M1787)+1,"")</f>
        <v>1622</v>
      </c>
      <c r="N1788" s="31" t="e">
        <f>IF(AND(B1788=N$1),LOOKUP(9.99999999999999E+307,$N$2:N1787)+1,"")</f>
        <v>#REF!</v>
      </c>
      <c r="O1788" s="31" t="e">
        <f>IF(AND($B1788=O$1),LOOKUP(9.99999999999999E+307,$O$2:O1787)+1,"")</f>
        <v>#REF!</v>
      </c>
      <c r="P1788" s="31" t="e">
        <f>IF(AND($B1788=P$1),LOOKUP(9.99999999999999E+307,$P$2:P1787)+1,"")</f>
        <v>#REF!</v>
      </c>
      <c r="Q1788" s="31" t="e">
        <f>IF(AND($B1788=Q$1),LOOKUP(9.99999999999999E+307,$Q$2:Q1787)+1,"")</f>
        <v>#REF!</v>
      </c>
      <c r="R1788" s="31">
        <f>IF(AND($B1788=R$1),LOOKUP(9.99999999999999E+307,$R$2:R1787)+1,"")</f>
        <v>1622</v>
      </c>
      <c r="S1788" s="31">
        <f>IF(AND($B1788=S$1),LOOKUP(9.99999999999999E+307,$S$2:S1787)+1,"")</f>
        <v>1622</v>
      </c>
      <c r="T1788" s="265"/>
      <c r="U1788" s="265"/>
      <c r="V1788" s="265"/>
      <c r="AA1788" s="254" t="str">
        <f t="shared" si="195"/>
        <v/>
      </c>
      <c r="AB1788" s="254" t="str">
        <f t="shared" si="196"/>
        <v/>
      </c>
      <c r="AC1788" s="255">
        <f t="shared" si="193"/>
        <v>0</v>
      </c>
      <c r="AD1788" s="255">
        <f t="shared" si="194"/>
        <v>3836</v>
      </c>
      <c r="AE1788" s="256" t="str">
        <f t="shared" si="197"/>
        <v/>
      </c>
      <c r="AF1788" s="252" t="str">
        <f t="shared" si="199"/>
        <v>-</v>
      </c>
    </row>
    <row r="1789" spans="1:32" ht="20.149999999999999" customHeight="1" x14ac:dyDescent="0.75">
      <c r="A1789" s="31">
        <v>1787</v>
      </c>
      <c r="B1789" s="237"/>
      <c r="C1789" s="273"/>
      <c r="D1789" s="272"/>
      <c r="E1789" s="273"/>
      <c r="F1789" s="273"/>
      <c r="G1789" s="253" t="str">
        <f t="shared" si="198"/>
        <v/>
      </c>
      <c r="H1789" s="31" t="str">
        <f>IF(AND(B1789=H$1),LOOKUP(9.99999999999999E+307,$H$2:H1788)+1,"")</f>
        <v/>
      </c>
      <c r="I1789" s="31" t="str">
        <f>IF(AND(B1789=I$1),LOOKUP(9.99999999999999E+307,$I$2:I1788)+1,"")</f>
        <v/>
      </c>
      <c r="J1789" s="31">
        <f>IF(AND(B1789=J$1),LOOKUP(9.99999999999999E+307,$J$2:J1788)+1,"")</f>
        <v>1623</v>
      </c>
      <c r="K1789" s="31">
        <f>IF(AND(B1789=K$1),LOOKUP(9.99999999999999E+307,$K$2:K1788)+1,"")</f>
        <v>1623</v>
      </c>
      <c r="L1789" s="31">
        <f>IF(AND(B1789=L$1),LOOKUP(9.99999999999999E+307,$L$2:L1788)+1,"")</f>
        <v>1623</v>
      </c>
      <c r="M1789" s="31">
        <f>IF(AND(B1789=M$1),LOOKUP(9.99999999999999E+307,$M$2:M1788)+1,"")</f>
        <v>1623</v>
      </c>
      <c r="N1789" s="31" t="e">
        <f>IF(AND(B1789=N$1),LOOKUP(9.99999999999999E+307,$N$2:N1788)+1,"")</f>
        <v>#REF!</v>
      </c>
      <c r="O1789" s="31" t="e">
        <f>IF(AND($B1789=O$1),LOOKUP(9.99999999999999E+307,$O$2:O1788)+1,"")</f>
        <v>#REF!</v>
      </c>
      <c r="P1789" s="31" t="e">
        <f>IF(AND($B1789=P$1),LOOKUP(9.99999999999999E+307,$P$2:P1788)+1,"")</f>
        <v>#REF!</v>
      </c>
      <c r="Q1789" s="31" t="e">
        <f>IF(AND($B1789=Q$1),LOOKUP(9.99999999999999E+307,$Q$2:Q1788)+1,"")</f>
        <v>#REF!</v>
      </c>
      <c r="R1789" s="31">
        <f>IF(AND($B1789=R$1),LOOKUP(9.99999999999999E+307,$R$2:R1788)+1,"")</f>
        <v>1623</v>
      </c>
      <c r="S1789" s="31">
        <f>IF(AND($B1789=S$1),LOOKUP(9.99999999999999E+307,$S$2:S1788)+1,"")</f>
        <v>1623</v>
      </c>
      <c r="T1789" s="265"/>
      <c r="U1789" s="265"/>
      <c r="V1789" s="265"/>
      <c r="AA1789" s="254" t="str">
        <f t="shared" si="195"/>
        <v/>
      </c>
      <c r="AB1789" s="254" t="str">
        <f t="shared" si="196"/>
        <v/>
      </c>
      <c r="AC1789" s="255">
        <f t="shared" si="193"/>
        <v>0</v>
      </c>
      <c r="AD1789" s="255">
        <f t="shared" si="194"/>
        <v>3836</v>
      </c>
      <c r="AE1789" s="256" t="str">
        <f t="shared" si="197"/>
        <v/>
      </c>
      <c r="AF1789" s="252" t="str">
        <f t="shared" si="199"/>
        <v>-</v>
      </c>
    </row>
    <row r="1790" spans="1:32" ht="20.149999999999999" customHeight="1" x14ac:dyDescent="0.75">
      <c r="A1790" s="31">
        <v>1788</v>
      </c>
      <c r="B1790" s="237"/>
      <c r="C1790" s="273"/>
      <c r="D1790" s="272"/>
      <c r="E1790" s="273"/>
      <c r="F1790" s="273"/>
      <c r="G1790" s="253" t="str">
        <f t="shared" si="198"/>
        <v/>
      </c>
      <c r="H1790" s="31" t="str">
        <f>IF(AND(B1790=H$1),LOOKUP(9.99999999999999E+307,$H$2:H1789)+1,"")</f>
        <v/>
      </c>
      <c r="I1790" s="31" t="str">
        <f>IF(AND(B1790=I$1),LOOKUP(9.99999999999999E+307,$I$2:I1789)+1,"")</f>
        <v/>
      </c>
      <c r="J1790" s="31">
        <f>IF(AND(B1790=J$1),LOOKUP(9.99999999999999E+307,$J$2:J1789)+1,"")</f>
        <v>1624</v>
      </c>
      <c r="K1790" s="31">
        <f>IF(AND(B1790=K$1),LOOKUP(9.99999999999999E+307,$K$2:K1789)+1,"")</f>
        <v>1624</v>
      </c>
      <c r="L1790" s="31">
        <f>IF(AND(B1790=L$1),LOOKUP(9.99999999999999E+307,$L$2:L1789)+1,"")</f>
        <v>1624</v>
      </c>
      <c r="M1790" s="31">
        <f>IF(AND(B1790=M$1),LOOKUP(9.99999999999999E+307,$M$2:M1789)+1,"")</f>
        <v>1624</v>
      </c>
      <c r="N1790" s="31" t="e">
        <f>IF(AND(B1790=N$1),LOOKUP(9.99999999999999E+307,$N$2:N1789)+1,"")</f>
        <v>#REF!</v>
      </c>
      <c r="O1790" s="31" t="e">
        <f>IF(AND($B1790=O$1),LOOKUP(9.99999999999999E+307,$O$2:O1789)+1,"")</f>
        <v>#REF!</v>
      </c>
      <c r="P1790" s="31" t="e">
        <f>IF(AND($B1790=P$1),LOOKUP(9.99999999999999E+307,$P$2:P1789)+1,"")</f>
        <v>#REF!</v>
      </c>
      <c r="Q1790" s="31" t="e">
        <f>IF(AND($B1790=Q$1),LOOKUP(9.99999999999999E+307,$Q$2:Q1789)+1,"")</f>
        <v>#REF!</v>
      </c>
      <c r="R1790" s="31">
        <f>IF(AND($B1790=R$1),LOOKUP(9.99999999999999E+307,$R$2:R1789)+1,"")</f>
        <v>1624</v>
      </c>
      <c r="S1790" s="31">
        <f>IF(AND($B1790=S$1),LOOKUP(9.99999999999999E+307,$S$2:S1789)+1,"")</f>
        <v>1624</v>
      </c>
      <c r="T1790" s="265"/>
      <c r="U1790" s="265"/>
      <c r="V1790" s="265"/>
      <c r="AA1790" s="254" t="str">
        <f t="shared" si="195"/>
        <v/>
      </c>
      <c r="AB1790" s="254" t="str">
        <f t="shared" si="196"/>
        <v/>
      </c>
      <c r="AC1790" s="255">
        <f t="shared" si="193"/>
        <v>0</v>
      </c>
      <c r="AD1790" s="255">
        <f t="shared" si="194"/>
        <v>3836</v>
      </c>
      <c r="AE1790" s="256" t="str">
        <f t="shared" si="197"/>
        <v/>
      </c>
      <c r="AF1790" s="252" t="str">
        <f t="shared" si="199"/>
        <v>-</v>
      </c>
    </row>
    <row r="1791" spans="1:32" ht="20.149999999999999" customHeight="1" x14ac:dyDescent="0.75">
      <c r="A1791" s="31">
        <v>1789</v>
      </c>
      <c r="B1791" s="237"/>
      <c r="C1791" s="273"/>
      <c r="D1791" s="272"/>
      <c r="E1791" s="273"/>
      <c r="F1791" s="273"/>
      <c r="G1791" s="253" t="str">
        <f t="shared" si="198"/>
        <v/>
      </c>
      <c r="H1791" s="31" t="str">
        <f>IF(AND(B1791=H$1),LOOKUP(9.99999999999999E+307,$H$2:H1790)+1,"")</f>
        <v/>
      </c>
      <c r="I1791" s="31" t="str">
        <f>IF(AND(B1791=I$1),LOOKUP(9.99999999999999E+307,$I$2:I1790)+1,"")</f>
        <v/>
      </c>
      <c r="J1791" s="31">
        <f>IF(AND(B1791=J$1),LOOKUP(9.99999999999999E+307,$J$2:J1790)+1,"")</f>
        <v>1625</v>
      </c>
      <c r="K1791" s="31">
        <f>IF(AND(B1791=K$1),LOOKUP(9.99999999999999E+307,$K$2:K1790)+1,"")</f>
        <v>1625</v>
      </c>
      <c r="L1791" s="31">
        <f>IF(AND(B1791=L$1),LOOKUP(9.99999999999999E+307,$L$2:L1790)+1,"")</f>
        <v>1625</v>
      </c>
      <c r="M1791" s="31">
        <f>IF(AND(B1791=M$1),LOOKUP(9.99999999999999E+307,$M$2:M1790)+1,"")</f>
        <v>1625</v>
      </c>
      <c r="N1791" s="31" t="e">
        <f>IF(AND(B1791=N$1),LOOKUP(9.99999999999999E+307,$N$2:N1790)+1,"")</f>
        <v>#REF!</v>
      </c>
      <c r="O1791" s="31" t="e">
        <f>IF(AND($B1791=O$1),LOOKUP(9.99999999999999E+307,$O$2:O1790)+1,"")</f>
        <v>#REF!</v>
      </c>
      <c r="P1791" s="31" t="e">
        <f>IF(AND($B1791=P$1),LOOKUP(9.99999999999999E+307,$P$2:P1790)+1,"")</f>
        <v>#REF!</v>
      </c>
      <c r="Q1791" s="31" t="e">
        <f>IF(AND($B1791=Q$1),LOOKUP(9.99999999999999E+307,$Q$2:Q1790)+1,"")</f>
        <v>#REF!</v>
      </c>
      <c r="R1791" s="31">
        <f>IF(AND($B1791=R$1),LOOKUP(9.99999999999999E+307,$R$2:R1790)+1,"")</f>
        <v>1625</v>
      </c>
      <c r="S1791" s="31">
        <f>IF(AND($B1791=S$1),LOOKUP(9.99999999999999E+307,$S$2:S1790)+1,"")</f>
        <v>1625</v>
      </c>
      <c r="T1791" s="265"/>
      <c r="U1791" s="265"/>
      <c r="V1791" s="265"/>
      <c r="AA1791" s="254" t="str">
        <f t="shared" si="195"/>
        <v/>
      </c>
      <c r="AB1791" s="254" t="str">
        <f t="shared" si="196"/>
        <v/>
      </c>
      <c r="AC1791" s="255">
        <f t="shared" si="193"/>
        <v>0</v>
      </c>
      <c r="AD1791" s="255">
        <f t="shared" si="194"/>
        <v>3836</v>
      </c>
      <c r="AE1791" s="256" t="str">
        <f t="shared" si="197"/>
        <v/>
      </c>
      <c r="AF1791" s="252" t="str">
        <f t="shared" si="199"/>
        <v>-</v>
      </c>
    </row>
    <row r="1792" spans="1:32" ht="20.149999999999999" customHeight="1" x14ac:dyDescent="0.75">
      <c r="A1792" s="31">
        <v>1790</v>
      </c>
      <c r="B1792" s="237"/>
      <c r="C1792" s="273"/>
      <c r="D1792" s="272"/>
      <c r="E1792" s="273"/>
      <c r="F1792" s="273"/>
      <c r="G1792" s="253" t="str">
        <f t="shared" si="198"/>
        <v/>
      </c>
      <c r="H1792" s="31" t="str">
        <f>IF(AND(B1792=H$1),LOOKUP(9.99999999999999E+307,$H$2:H1791)+1,"")</f>
        <v/>
      </c>
      <c r="I1792" s="31" t="str">
        <f>IF(AND(B1792=I$1),LOOKUP(9.99999999999999E+307,$I$2:I1791)+1,"")</f>
        <v/>
      </c>
      <c r="J1792" s="31">
        <f>IF(AND(B1792=J$1),LOOKUP(9.99999999999999E+307,$J$2:J1791)+1,"")</f>
        <v>1626</v>
      </c>
      <c r="K1792" s="31">
        <f>IF(AND(B1792=K$1),LOOKUP(9.99999999999999E+307,$K$2:K1791)+1,"")</f>
        <v>1626</v>
      </c>
      <c r="L1792" s="31">
        <f>IF(AND(B1792=L$1),LOOKUP(9.99999999999999E+307,$L$2:L1791)+1,"")</f>
        <v>1626</v>
      </c>
      <c r="M1792" s="31">
        <f>IF(AND(B1792=M$1),LOOKUP(9.99999999999999E+307,$M$2:M1791)+1,"")</f>
        <v>1626</v>
      </c>
      <c r="N1792" s="31" t="e">
        <f>IF(AND(B1792=N$1),LOOKUP(9.99999999999999E+307,$N$2:N1791)+1,"")</f>
        <v>#REF!</v>
      </c>
      <c r="O1792" s="31" t="e">
        <f>IF(AND($B1792=O$1),LOOKUP(9.99999999999999E+307,$O$2:O1791)+1,"")</f>
        <v>#REF!</v>
      </c>
      <c r="P1792" s="31" t="e">
        <f>IF(AND($B1792=P$1),LOOKUP(9.99999999999999E+307,$P$2:P1791)+1,"")</f>
        <v>#REF!</v>
      </c>
      <c r="Q1792" s="31" t="e">
        <f>IF(AND($B1792=Q$1),LOOKUP(9.99999999999999E+307,$Q$2:Q1791)+1,"")</f>
        <v>#REF!</v>
      </c>
      <c r="R1792" s="31">
        <f>IF(AND($B1792=R$1),LOOKUP(9.99999999999999E+307,$R$2:R1791)+1,"")</f>
        <v>1626</v>
      </c>
      <c r="S1792" s="31">
        <f>IF(AND($B1792=S$1),LOOKUP(9.99999999999999E+307,$S$2:S1791)+1,"")</f>
        <v>1626</v>
      </c>
      <c r="T1792" s="265"/>
      <c r="U1792" s="265"/>
      <c r="V1792" s="265"/>
      <c r="AA1792" s="254" t="str">
        <f t="shared" si="195"/>
        <v/>
      </c>
      <c r="AB1792" s="254" t="str">
        <f t="shared" si="196"/>
        <v/>
      </c>
      <c r="AC1792" s="255">
        <f t="shared" si="193"/>
        <v>0</v>
      </c>
      <c r="AD1792" s="255">
        <f t="shared" si="194"/>
        <v>3836</v>
      </c>
      <c r="AE1792" s="256" t="str">
        <f t="shared" si="197"/>
        <v/>
      </c>
      <c r="AF1792" s="252" t="str">
        <f t="shared" si="199"/>
        <v>-</v>
      </c>
    </row>
    <row r="1793" spans="1:32" ht="20.149999999999999" customHeight="1" x14ac:dyDescent="0.75">
      <c r="A1793" s="31">
        <v>1791</v>
      </c>
      <c r="B1793" s="237"/>
      <c r="C1793" s="273"/>
      <c r="D1793" s="272"/>
      <c r="E1793" s="273"/>
      <c r="F1793" s="273"/>
      <c r="G1793" s="253" t="str">
        <f t="shared" si="198"/>
        <v/>
      </c>
      <c r="H1793" s="31" t="str">
        <f>IF(AND(B1793=H$1),LOOKUP(9.99999999999999E+307,$H$2:H1792)+1,"")</f>
        <v/>
      </c>
      <c r="I1793" s="31" t="str">
        <f>IF(AND(B1793=I$1),LOOKUP(9.99999999999999E+307,$I$2:I1792)+1,"")</f>
        <v/>
      </c>
      <c r="J1793" s="31">
        <f>IF(AND(B1793=J$1),LOOKUP(9.99999999999999E+307,$J$2:J1792)+1,"")</f>
        <v>1627</v>
      </c>
      <c r="K1793" s="31">
        <f>IF(AND(B1793=K$1),LOOKUP(9.99999999999999E+307,$K$2:K1792)+1,"")</f>
        <v>1627</v>
      </c>
      <c r="L1793" s="31">
        <f>IF(AND(B1793=L$1),LOOKUP(9.99999999999999E+307,$L$2:L1792)+1,"")</f>
        <v>1627</v>
      </c>
      <c r="M1793" s="31">
        <f>IF(AND(B1793=M$1),LOOKUP(9.99999999999999E+307,$M$2:M1792)+1,"")</f>
        <v>1627</v>
      </c>
      <c r="N1793" s="31" t="e">
        <f>IF(AND(B1793=N$1),LOOKUP(9.99999999999999E+307,$N$2:N1792)+1,"")</f>
        <v>#REF!</v>
      </c>
      <c r="O1793" s="31" t="e">
        <f>IF(AND($B1793=O$1),LOOKUP(9.99999999999999E+307,$O$2:O1792)+1,"")</f>
        <v>#REF!</v>
      </c>
      <c r="P1793" s="31" t="e">
        <f>IF(AND($B1793=P$1),LOOKUP(9.99999999999999E+307,$P$2:P1792)+1,"")</f>
        <v>#REF!</v>
      </c>
      <c r="Q1793" s="31" t="e">
        <f>IF(AND($B1793=Q$1),LOOKUP(9.99999999999999E+307,$Q$2:Q1792)+1,"")</f>
        <v>#REF!</v>
      </c>
      <c r="R1793" s="31">
        <f>IF(AND($B1793=R$1),LOOKUP(9.99999999999999E+307,$R$2:R1792)+1,"")</f>
        <v>1627</v>
      </c>
      <c r="S1793" s="31">
        <f>IF(AND($B1793=S$1),LOOKUP(9.99999999999999E+307,$S$2:S1792)+1,"")</f>
        <v>1627</v>
      </c>
      <c r="T1793" s="265"/>
      <c r="U1793" s="265"/>
      <c r="V1793" s="265"/>
      <c r="AA1793" s="254" t="str">
        <f t="shared" si="195"/>
        <v/>
      </c>
      <c r="AB1793" s="254" t="str">
        <f t="shared" si="196"/>
        <v/>
      </c>
      <c r="AC1793" s="255">
        <f t="shared" si="193"/>
        <v>0</v>
      </c>
      <c r="AD1793" s="255">
        <f t="shared" si="194"/>
        <v>3836</v>
      </c>
      <c r="AE1793" s="256" t="str">
        <f t="shared" si="197"/>
        <v/>
      </c>
      <c r="AF1793" s="252" t="str">
        <f t="shared" si="199"/>
        <v>-</v>
      </c>
    </row>
    <row r="1794" spans="1:32" ht="20.149999999999999" customHeight="1" x14ac:dyDescent="0.75">
      <c r="A1794" s="31">
        <v>1792</v>
      </c>
      <c r="B1794" s="237"/>
      <c r="C1794" s="273"/>
      <c r="D1794" s="272"/>
      <c r="E1794" s="273"/>
      <c r="F1794" s="273"/>
      <c r="G1794" s="253" t="str">
        <f t="shared" si="198"/>
        <v/>
      </c>
      <c r="H1794" s="31" t="str">
        <f>IF(AND(B1794=H$1),LOOKUP(9.99999999999999E+307,$H$2:H1793)+1,"")</f>
        <v/>
      </c>
      <c r="I1794" s="31" t="str">
        <f>IF(AND(B1794=I$1),LOOKUP(9.99999999999999E+307,$I$2:I1793)+1,"")</f>
        <v/>
      </c>
      <c r="J1794" s="31">
        <f>IF(AND(B1794=J$1),LOOKUP(9.99999999999999E+307,$J$2:J1793)+1,"")</f>
        <v>1628</v>
      </c>
      <c r="K1794" s="31">
        <f>IF(AND(B1794=K$1),LOOKUP(9.99999999999999E+307,$K$2:K1793)+1,"")</f>
        <v>1628</v>
      </c>
      <c r="L1794" s="31">
        <f>IF(AND(B1794=L$1),LOOKUP(9.99999999999999E+307,$L$2:L1793)+1,"")</f>
        <v>1628</v>
      </c>
      <c r="M1794" s="31">
        <f>IF(AND(B1794=M$1),LOOKUP(9.99999999999999E+307,$M$2:M1793)+1,"")</f>
        <v>1628</v>
      </c>
      <c r="N1794" s="31" t="e">
        <f>IF(AND(B1794=N$1),LOOKUP(9.99999999999999E+307,$N$2:N1793)+1,"")</f>
        <v>#REF!</v>
      </c>
      <c r="O1794" s="31" t="e">
        <f>IF(AND($B1794=O$1),LOOKUP(9.99999999999999E+307,$O$2:O1793)+1,"")</f>
        <v>#REF!</v>
      </c>
      <c r="P1794" s="31" t="e">
        <f>IF(AND($B1794=P$1),LOOKUP(9.99999999999999E+307,$P$2:P1793)+1,"")</f>
        <v>#REF!</v>
      </c>
      <c r="Q1794" s="31" t="e">
        <f>IF(AND($B1794=Q$1),LOOKUP(9.99999999999999E+307,$Q$2:Q1793)+1,"")</f>
        <v>#REF!</v>
      </c>
      <c r="R1794" s="31">
        <f>IF(AND($B1794=R$1),LOOKUP(9.99999999999999E+307,$R$2:R1793)+1,"")</f>
        <v>1628</v>
      </c>
      <c r="S1794" s="31">
        <f>IF(AND($B1794=S$1),LOOKUP(9.99999999999999E+307,$S$2:S1793)+1,"")</f>
        <v>1628</v>
      </c>
      <c r="T1794" s="265"/>
      <c r="U1794" s="265"/>
      <c r="V1794" s="265"/>
      <c r="AA1794" s="254" t="str">
        <f t="shared" si="195"/>
        <v/>
      </c>
      <c r="AB1794" s="254" t="str">
        <f t="shared" si="196"/>
        <v/>
      </c>
      <c r="AC1794" s="255">
        <f t="shared" si="193"/>
        <v>0</v>
      </c>
      <c r="AD1794" s="255">
        <f t="shared" si="194"/>
        <v>3836</v>
      </c>
      <c r="AE1794" s="256" t="str">
        <f t="shared" si="197"/>
        <v/>
      </c>
      <c r="AF1794" s="252" t="str">
        <f t="shared" si="199"/>
        <v>-</v>
      </c>
    </row>
    <row r="1795" spans="1:32" ht="20.149999999999999" customHeight="1" x14ac:dyDescent="0.75">
      <c r="A1795" s="31">
        <v>1793</v>
      </c>
      <c r="B1795" s="237"/>
      <c r="C1795" s="273"/>
      <c r="D1795" s="272"/>
      <c r="E1795" s="273"/>
      <c r="F1795" s="273"/>
      <c r="G1795" s="253" t="str">
        <f t="shared" si="198"/>
        <v/>
      </c>
      <c r="H1795" s="31" t="str">
        <f>IF(AND(B1795=H$1),LOOKUP(9.99999999999999E+307,$H$2:H1794)+1,"")</f>
        <v/>
      </c>
      <c r="I1795" s="31" t="str">
        <f>IF(AND(B1795=I$1),LOOKUP(9.99999999999999E+307,$I$2:I1794)+1,"")</f>
        <v/>
      </c>
      <c r="J1795" s="31">
        <f>IF(AND(B1795=J$1),LOOKUP(9.99999999999999E+307,$J$2:J1794)+1,"")</f>
        <v>1629</v>
      </c>
      <c r="K1795" s="31">
        <f>IF(AND(B1795=K$1),LOOKUP(9.99999999999999E+307,$K$2:K1794)+1,"")</f>
        <v>1629</v>
      </c>
      <c r="L1795" s="31">
        <f>IF(AND(B1795=L$1),LOOKUP(9.99999999999999E+307,$L$2:L1794)+1,"")</f>
        <v>1629</v>
      </c>
      <c r="M1795" s="31">
        <f>IF(AND(B1795=M$1),LOOKUP(9.99999999999999E+307,$M$2:M1794)+1,"")</f>
        <v>1629</v>
      </c>
      <c r="N1795" s="31" t="e">
        <f>IF(AND(B1795=N$1),LOOKUP(9.99999999999999E+307,$N$2:N1794)+1,"")</f>
        <v>#REF!</v>
      </c>
      <c r="O1795" s="31" t="e">
        <f>IF(AND($B1795=O$1),LOOKUP(9.99999999999999E+307,$O$2:O1794)+1,"")</f>
        <v>#REF!</v>
      </c>
      <c r="P1795" s="31" t="e">
        <f>IF(AND($B1795=P$1),LOOKUP(9.99999999999999E+307,$P$2:P1794)+1,"")</f>
        <v>#REF!</v>
      </c>
      <c r="Q1795" s="31" t="e">
        <f>IF(AND($B1795=Q$1),LOOKUP(9.99999999999999E+307,$Q$2:Q1794)+1,"")</f>
        <v>#REF!</v>
      </c>
      <c r="R1795" s="31">
        <f>IF(AND($B1795=R$1),LOOKUP(9.99999999999999E+307,$R$2:R1794)+1,"")</f>
        <v>1629</v>
      </c>
      <c r="S1795" s="31">
        <f>IF(AND($B1795=S$1),LOOKUP(9.99999999999999E+307,$S$2:S1794)+1,"")</f>
        <v>1629</v>
      </c>
      <c r="T1795" s="265"/>
      <c r="U1795" s="265"/>
      <c r="V1795" s="265"/>
      <c r="AA1795" s="254" t="str">
        <f t="shared" si="195"/>
        <v/>
      </c>
      <c r="AB1795" s="254" t="str">
        <f t="shared" si="196"/>
        <v/>
      </c>
      <c r="AC1795" s="255">
        <f t="shared" ref="AC1795:AC1858" si="200">COUNTIF($C$3:$C$4002,C1795)</f>
        <v>0</v>
      </c>
      <c r="AD1795" s="255">
        <f t="shared" ref="AD1795:AD1858" si="201">SUMPRODUCT(--(E1795&amp;F1795=$E$3:$E$4002&amp;$F$3:$F$4002))</f>
        <v>3836</v>
      </c>
      <c r="AE1795" s="256" t="str">
        <f t="shared" si="197"/>
        <v/>
      </c>
      <c r="AF1795" s="252" t="str">
        <f t="shared" si="199"/>
        <v>-</v>
      </c>
    </row>
    <row r="1796" spans="1:32" ht="20.149999999999999" customHeight="1" x14ac:dyDescent="0.75">
      <c r="A1796" s="31">
        <v>1794</v>
      </c>
      <c r="B1796" s="237"/>
      <c r="C1796" s="273"/>
      <c r="D1796" s="272"/>
      <c r="E1796" s="273"/>
      <c r="F1796" s="273"/>
      <c r="G1796" s="253" t="str">
        <f t="shared" si="198"/>
        <v/>
      </c>
      <c r="H1796" s="31" t="str">
        <f>IF(AND(B1796=H$1),LOOKUP(9.99999999999999E+307,$H$2:H1795)+1,"")</f>
        <v/>
      </c>
      <c r="I1796" s="31" t="str">
        <f>IF(AND(B1796=I$1),LOOKUP(9.99999999999999E+307,$I$2:I1795)+1,"")</f>
        <v/>
      </c>
      <c r="J1796" s="31">
        <f>IF(AND(B1796=J$1),LOOKUP(9.99999999999999E+307,$J$2:J1795)+1,"")</f>
        <v>1630</v>
      </c>
      <c r="K1796" s="31">
        <f>IF(AND(B1796=K$1),LOOKUP(9.99999999999999E+307,$K$2:K1795)+1,"")</f>
        <v>1630</v>
      </c>
      <c r="L1796" s="31">
        <f>IF(AND(B1796=L$1),LOOKUP(9.99999999999999E+307,$L$2:L1795)+1,"")</f>
        <v>1630</v>
      </c>
      <c r="M1796" s="31">
        <f>IF(AND(B1796=M$1),LOOKUP(9.99999999999999E+307,$M$2:M1795)+1,"")</f>
        <v>1630</v>
      </c>
      <c r="N1796" s="31" t="e">
        <f>IF(AND(B1796=N$1),LOOKUP(9.99999999999999E+307,$N$2:N1795)+1,"")</f>
        <v>#REF!</v>
      </c>
      <c r="O1796" s="31" t="e">
        <f>IF(AND($B1796=O$1),LOOKUP(9.99999999999999E+307,$O$2:O1795)+1,"")</f>
        <v>#REF!</v>
      </c>
      <c r="P1796" s="31" t="e">
        <f>IF(AND($B1796=P$1),LOOKUP(9.99999999999999E+307,$P$2:P1795)+1,"")</f>
        <v>#REF!</v>
      </c>
      <c r="Q1796" s="31" t="e">
        <f>IF(AND($B1796=Q$1),LOOKUP(9.99999999999999E+307,$Q$2:Q1795)+1,"")</f>
        <v>#REF!</v>
      </c>
      <c r="R1796" s="31">
        <f>IF(AND($B1796=R$1),LOOKUP(9.99999999999999E+307,$R$2:R1795)+1,"")</f>
        <v>1630</v>
      </c>
      <c r="S1796" s="31">
        <f>IF(AND($B1796=S$1),LOOKUP(9.99999999999999E+307,$S$2:S1795)+1,"")</f>
        <v>1630</v>
      </c>
      <c r="T1796" s="265"/>
      <c r="U1796" s="265"/>
      <c r="V1796" s="265"/>
      <c r="AA1796" s="254" t="str">
        <f t="shared" ref="AA1796:AA1859" si="202">IF(AD1796=2,"นักเรียนซ้ำ","")</f>
        <v/>
      </c>
      <c r="AB1796" s="254" t="str">
        <f t="shared" ref="AB1796:AB1859" si="203">IF(AC1796=2,"เลขประจำตัวซ้ำ","")</f>
        <v/>
      </c>
      <c r="AC1796" s="255">
        <f t="shared" si="200"/>
        <v>0</v>
      </c>
      <c r="AD1796" s="255">
        <f t="shared" si="201"/>
        <v>3836</v>
      </c>
      <c r="AE1796" s="256" t="str">
        <f t="shared" ref="AE1796:AE1859" si="204">IF(D1796="เด็กชาย",1,IF(D1796="นาย",1,IF(D1796="เด็กหญิง",2,IF(D1796="นางสาว",2,IF(D1796="ด.ช.",1,IF(D1796="ด.ญ.",2,IF(D1796="น.ส.",2,"")))))))</f>
        <v/>
      </c>
      <c r="AF1796" s="252" t="str">
        <f t="shared" si="199"/>
        <v>-</v>
      </c>
    </row>
    <row r="1797" spans="1:32" ht="20.149999999999999" customHeight="1" x14ac:dyDescent="0.75">
      <c r="A1797" s="31">
        <v>1795</v>
      </c>
      <c r="B1797" s="237"/>
      <c r="C1797" s="273"/>
      <c r="D1797" s="272"/>
      <c r="E1797" s="273"/>
      <c r="F1797" s="273"/>
      <c r="G1797" s="253" t="str">
        <f t="shared" si="198"/>
        <v/>
      </c>
      <c r="H1797" s="31" t="str">
        <f>IF(AND(B1797=H$1),LOOKUP(9.99999999999999E+307,$H$2:H1796)+1,"")</f>
        <v/>
      </c>
      <c r="I1797" s="31" t="str">
        <f>IF(AND(B1797=I$1),LOOKUP(9.99999999999999E+307,$I$2:I1796)+1,"")</f>
        <v/>
      </c>
      <c r="J1797" s="31">
        <f>IF(AND(B1797=J$1),LOOKUP(9.99999999999999E+307,$J$2:J1796)+1,"")</f>
        <v>1631</v>
      </c>
      <c r="K1797" s="31">
        <f>IF(AND(B1797=K$1),LOOKUP(9.99999999999999E+307,$K$2:K1796)+1,"")</f>
        <v>1631</v>
      </c>
      <c r="L1797" s="31">
        <f>IF(AND(B1797=L$1),LOOKUP(9.99999999999999E+307,$L$2:L1796)+1,"")</f>
        <v>1631</v>
      </c>
      <c r="M1797" s="31">
        <f>IF(AND(B1797=M$1),LOOKUP(9.99999999999999E+307,$M$2:M1796)+1,"")</f>
        <v>1631</v>
      </c>
      <c r="N1797" s="31" t="e">
        <f>IF(AND(B1797=N$1),LOOKUP(9.99999999999999E+307,$N$2:N1796)+1,"")</f>
        <v>#REF!</v>
      </c>
      <c r="O1797" s="31" t="e">
        <f>IF(AND($B1797=O$1),LOOKUP(9.99999999999999E+307,$O$2:O1796)+1,"")</f>
        <v>#REF!</v>
      </c>
      <c r="P1797" s="31" t="e">
        <f>IF(AND($B1797=P$1),LOOKUP(9.99999999999999E+307,$P$2:P1796)+1,"")</f>
        <v>#REF!</v>
      </c>
      <c r="Q1797" s="31" t="e">
        <f>IF(AND($B1797=Q$1),LOOKUP(9.99999999999999E+307,$Q$2:Q1796)+1,"")</f>
        <v>#REF!</v>
      </c>
      <c r="R1797" s="31">
        <f>IF(AND($B1797=R$1),LOOKUP(9.99999999999999E+307,$R$2:R1796)+1,"")</f>
        <v>1631</v>
      </c>
      <c r="S1797" s="31">
        <f>IF(AND($B1797=S$1),LOOKUP(9.99999999999999E+307,$S$2:S1796)+1,"")</f>
        <v>1631</v>
      </c>
      <c r="T1797" s="265"/>
      <c r="U1797" s="265"/>
      <c r="V1797" s="265"/>
      <c r="AA1797" s="254" t="str">
        <f t="shared" si="202"/>
        <v/>
      </c>
      <c r="AB1797" s="254" t="str">
        <f t="shared" si="203"/>
        <v/>
      </c>
      <c r="AC1797" s="255">
        <f t="shared" si="200"/>
        <v>0</v>
      </c>
      <c r="AD1797" s="255">
        <f t="shared" si="201"/>
        <v>3836</v>
      </c>
      <c r="AE1797" s="256" t="str">
        <f t="shared" si="204"/>
        <v/>
      </c>
      <c r="AF1797" s="252" t="str">
        <f t="shared" si="199"/>
        <v>-</v>
      </c>
    </row>
    <row r="1798" spans="1:32" ht="20.149999999999999" customHeight="1" x14ac:dyDescent="0.75">
      <c r="A1798" s="31">
        <v>1796</v>
      </c>
      <c r="B1798" s="237"/>
      <c r="C1798" s="273"/>
      <c r="D1798" s="272"/>
      <c r="E1798" s="273"/>
      <c r="F1798" s="273"/>
      <c r="G1798" s="253" t="str">
        <f t="shared" si="198"/>
        <v/>
      </c>
      <c r="H1798" s="31" t="str">
        <f>IF(AND(B1798=H$1),LOOKUP(9.99999999999999E+307,$H$2:H1797)+1,"")</f>
        <v/>
      </c>
      <c r="I1798" s="31" t="str">
        <f>IF(AND(B1798=I$1),LOOKUP(9.99999999999999E+307,$I$2:I1797)+1,"")</f>
        <v/>
      </c>
      <c r="J1798" s="31">
        <f>IF(AND(B1798=J$1),LOOKUP(9.99999999999999E+307,$J$2:J1797)+1,"")</f>
        <v>1632</v>
      </c>
      <c r="K1798" s="31">
        <f>IF(AND(B1798=K$1),LOOKUP(9.99999999999999E+307,$K$2:K1797)+1,"")</f>
        <v>1632</v>
      </c>
      <c r="L1798" s="31">
        <f>IF(AND(B1798=L$1),LOOKUP(9.99999999999999E+307,$L$2:L1797)+1,"")</f>
        <v>1632</v>
      </c>
      <c r="M1798" s="31">
        <f>IF(AND(B1798=M$1),LOOKUP(9.99999999999999E+307,$M$2:M1797)+1,"")</f>
        <v>1632</v>
      </c>
      <c r="N1798" s="31" t="e">
        <f>IF(AND(B1798=N$1),LOOKUP(9.99999999999999E+307,$N$2:N1797)+1,"")</f>
        <v>#REF!</v>
      </c>
      <c r="O1798" s="31" t="e">
        <f>IF(AND($B1798=O$1),LOOKUP(9.99999999999999E+307,$O$2:O1797)+1,"")</f>
        <v>#REF!</v>
      </c>
      <c r="P1798" s="31" t="e">
        <f>IF(AND($B1798=P$1),LOOKUP(9.99999999999999E+307,$P$2:P1797)+1,"")</f>
        <v>#REF!</v>
      </c>
      <c r="Q1798" s="31" t="e">
        <f>IF(AND($B1798=Q$1),LOOKUP(9.99999999999999E+307,$Q$2:Q1797)+1,"")</f>
        <v>#REF!</v>
      </c>
      <c r="R1798" s="31">
        <f>IF(AND($B1798=R$1),LOOKUP(9.99999999999999E+307,$R$2:R1797)+1,"")</f>
        <v>1632</v>
      </c>
      <c r="S1798" s="31">
        <f>IF(AND($B1798=S$1),LOOKUP(9.99999999999999E+307,$S$2:S1797)+1,"")</f>
        <v>1632</v>
      </c>
      <c r="T1798" s="265"/>
      <c r="U1798" s="265"/>
      <c r="V1798" s="265"/>
      <c r="AA1798" s="254" t="str">
        <f t="shared" si="202"/>
        <v/>
      </c>
      <c r="AB1798" s="254" t="str">
        <f t="shared" si="203"/>
        <v/>
      </c>
      <c r="AC1798" s="255">
        <f t="shared" si="200"/>
        <v>0</v>
      </c>
      <c r="AD1798" s="255">
        <f t="shared" si="201"/>
        <v>3836</v>
      </c>
      <c r="AE1798" s="256" t="str">
        <f t="shared" si="204"/>
        <v/>
      </c>
      <c r="AF1798" s="252" t="str">
        <f t="shared" si="199"/>
        <v>-</v>
      </c>
    </row>
    <row r="1799" spans="1:32" ht="20.149999999999999" customHeight="1" x14ac:dyDescent="0.75">
      <c r="A1799" s="31">
        <v>1797</v>
      </c>
      <c r="B1799" s="237"/>
      <c r="C1799" s="273"/>
      <c r="D1799" s="272"/>
      <c r="E1799" s="273"/>
      <c r="F1799" s="273"/>
      <c r="G1799" s="253" t="str">
        <f t="shared" si="198"/>
        <v/>
      </c>
      <c r="H1799" s="31" t="str">
        <f>IF(AND(B1799=H$1),LOOKUP(9.99999999999999E+307,$H$2:H1798)+1,"")</f>
        <v/>
      </c>
      <c r="I1799" s="31" t="str">
        <f>IF(AND(B1799=I$1),LOOKUP(9.99999999999999E+307,$I$2:I1798)+1,"")</f>
        <v/>
      </c>
      <c r="J1799" s="31">
        <f>IF(AND(B1799=J$1),LOOKUP(9.99999999999999E+307,$J$2:J1798)+1,"")</f>
        <v>1633</v>
      </c>
      <c r="K1799" s="31">
        <f>IF(AND(B1799=K$1),LOOKUP(9.99999999999999E+307,$K$2:K1798)+1,"")</f>
        <v>1633</v>
      </c>
      <c r="L1799" s="31">
        <f>IF(AND(B1799=L$1),LOOKUP(9.99999999999999E+307,$L$2:L1798)+1,"")</f>
        <v>1633</v>
      </c>
      <c r="M1799" s="31">
        <f>IF(AND(B1799=M$1),LOOKUP(9.99999999999999E+307,$M$2:M1798)+1,"")</f>
        <v>1633</v>
      </c>
      <c r="N1799" s="31" t="e">
        <f>IF(AND(B1799=N$1),LOOKUP(9.99999999999999E+307,$N$2:N1798)+1,"")</f>
        <v>#REF!</v>
      </c>
      <c r="O1799" s="31" t="e">
        <f>IF(AND($B1799=O$1),LOOKUP(9.99999999999999E+307,$O$2:O1798)+1,"")</f>
        <v>#REF!</v>
      </c>
      <c r="P1799" s="31" t="e">
        <f>IF(AND($B1799=P$1),LOOKUP(9.99999999999999E+307,$P$2:P1798)+1,"")</f>
        <v>#REF!</v>
      </c>
      <c r="Q1799" s="31" t="e">
        <f>IF(AND($B1799=Q$1),LOOKUP(9.99999999999999E+307,$Q$2:Q1798)+1,"")</f>
        <v>#REF!</v>
      </c>
      <c r="R1799" s="31">
        <f>IF(AND($B1799=R$1),LOOKUP(9.99999999999999E+307,$R$2:R1798)+1,"")</f>
        <v>1633</v>
      </c>
      <c r="S1799" s="31">
        <f>IF(AND($B1799=S$1),LOOKUP(9.99999999999999E+307,$S$2:S1798)+1,"")</f>
        <v>1633</v>
      </c>
      <c r="T1799" s="265"/>
      <c r="U1799" s="265"/>
      <c r="V1799" s="265"/>
      <c r="AA1799" s="254" t="str">
        <f t="shared" si="202"/>
        <v/>
      </c>
      <c r="AB1799" s="254" t="str">
        <f t="shared" si="203"/>
        <v/>
      </c>
      <c r="AC1799" s="255">
        <f t="shared" si="200"/>
        <v>0</v>
      </c>
      <c r="AD1799" s="255">
        <f t="shared" si="201"/>
        <v>3836</v>
      </c>
      <c r="AE1799" s="256" t="str">
        <f t="shared" si="204"/>
        <v/>
      </c>
      <c r="AF1799" s="252" t="str">
        <f t="shared" si="199"/>
        <v>-</v>
      </c>
    </row>
    <row r="1800" spans="1:32" ht="20.149999999999999" customHeight="1" x14ac:dyDescent="0.75">
      <c r="A1800" s="31">
        <v>1798</v>
      </c>
      <c r="B1800" s="237"/>
      <c r="C1800" s="273"/>
      <c r="D1800" s="272"/>
      <c r="E1800" s="273"/>
      <c r="F1800" s="273"/>
      <c r="G1800" s="253" t="str">
        <f t="shared" si="198"/>
        <v/>
      </c>
      <c r="H1800" s="31" t="str">
        <f>IF(AND(B1800=H$1),LOOKUP(9.99999999999999E+307,$H$2:H1799)+1,"")</f>
        <v/>
      </c>
      <c r="I1800" s="31" t="str">
        <f>IF(AND(B1800=I$1),LOOKUP(9.99999999999999E+307,$I$2:I1799)+1,"")</f>
        <v/>
      </c>
      <c r="J1800" s="31">
        <f>IF(AND(B1800=J$1),LOOKUP(9.99999999999999E+307,$J$2:J1799)+1,"")</f>
        <v>1634</v>
      </c>
      <c r="K1800" s="31">
        <f>IF(AND(B1800=K$1),LOOKUP(9.99999999999999E+307,$K$2:K1799)+1,"")</f>
        <v>1634</v>
      </c>
      <c r="L1800" s="31">
        <f>IF(AND(B1800=L$1),LOOKUP(9.99999999999999E+307,$L$2:L1799)+1,"")</f>
        <v>1634</v>
      </c>
      <c r="M1800" s="31">
        <f>IF(AND(B1800=M$1),LOOKUP(9.99999999999999E+307,$M$2:M1799)+1,"")</f>
        <v>1634</v>
      </c>
      <c r="N1800" s="31" t="e">
        <f>IF(AND(B1800=N$1),LOOKUP(9.99999999999999E+307,$N$2:N1799)+1,"")</f>
        <v>#REF!</v>
      </c>
      <c r="O1800" s="31" t="e">
        <f>IF(AND($B1800=O$1),LOOKUP(9.99999999999999E+307,$O$2:O1799)+1,"")</f>
        <v>#REF!</v>
      </c>
      <c r="P1800" s="31" t="e">
        <f>IF(AND($B1800=P$1),LOOKUP(9.99999999999999E+307,$P$2:P1799)+1,"")</f>
        <v>#REF!</v>
      </c>
      <c r="Q1800" s="31" t="e">
        <f>IF(AND($B1800=Q$1),LOOKUP(9.99999999999999E+307,$Q$2:Q1799)+1,"")</f>
        <v>#REF!</v>
      </c>
      <c r="R1800" s="31">
        <f>IF(AND($B1800=R$1),LOOKUP(9.99999999999999E+307,$R$2:R1799)+1,"")</f>
        <v>1634</v>
      </c>
      <c r="S1800" s="31">
        <f>IF(AND($B1800=S$1),LOOKUP(9.99999999999999E+307,$S$2:S1799)+1,"")</f>
        <v>1634</v>
      </c>
      <c r="T1800" s="265"/>
      <c r="U1800" s="265"/>
      <c r="V1800" s="265"/>
      <c r="AA1800" s="254" t="str">
        <f t="shared" si="202"/>
        <v/>
      </c>
      <c r="AB1800" s="254" t="str">
        <f t="shared" si="203"/>
        <v/>
      </c>
      <c r="AC1800" s="255">
        <f t="shared" si="200"/>
        <v>0</v>
      </c>
      <c r="AD1800" s="255">
        <f t="shared" si="201"/>
        <v>3836</v>
      </c>
      <c r="AE1800" s="256" t="str">
        <f t="shared" si="204"/>
        <v/>
      </c>
      <c r="AF1800" s="252" t="str">
        <f t="shared" si="199"/>
        <v>-</v>
      </c>
    </row>
    <row r="1801" spans="1:32" ht="20.149999999999999" customHeight="1" x14ac:dyDescent="0.75">
      <c r="A1801" s="31">
        <v>1799</v>
      </c>
      <c r="B1801" s="237"/>
      <c r="C1801" s="273"/>
      <c r="D1801" s="272"/>
      <c r="E1801" s="273"/>
      <c r="F1801" s="273"/>
      <c r="G1801" s="253" t="str">
        <f t="shared" si="198"/>
        <v/>
      </c>
      <c r="H1801" s="31" t="str">
        <f>IF(AND(B1801=H$1),LOOKUP(9.99999999999999E+307,$H$2:H1800)+1,"")</f>
        <v/>
      </c>
      <c r="I1801" s="31" t="str">
        <f>IF(AND(B1801=I$1),LOOKUP(9.99999999999999E+307,$I$2:I1800)+1,"")</f>
        <v/>
      </c>
      <c r="J1801" s="31">
        <f>IF(AND(B1801=J$1),LOOKUP(9.99999999999999E+307,$J$2:J1800)+1,"")</f>
        <v>1635</v>
      </c>
      <c r="K1801" s="31">
        <f>IF(AND(B1801=K$1),LOOKUP(9.99999999999999E+307,$K$2:K1800)+1,"")</f>
        <v>1635</v>
      </c>
      <c r="L1801" s="31">
        <f>IF(AND(B1801=L$1),LOOKUP(9.99999999999999E+307,$L$2:L1800)+1,"")</f>
        <v>1635</v>
      </c>
      <c r="M1801" s="31">
        <f>IF(AND(B1801=M$1),LOOKUP(9.99999999999999E+307,$M$2:M1800)+1,"")</f>
        <v>1635</v>
      </c>
      <c r="N1801" s="31" t="e">
        <f>IF(AND(B1801=N$1),LOOKUP(9.99999999999999E+307,$N$2:N1800)+1,"")</f>
        <v>#REF!</v>
      </c>
      <c r="O1801" s="31" t="e">
        <f>IF(AND($B1801=O$1),LOOKUP(9.99999999999999E+307,$O$2:O1800)+1,"")</f>
        <v>#REF!</v>
      </c>
      <c r="P1801" s="31" t="e">
        <f>IF(AND($B1801=P$1),LOOKUP(9.99999999999999E+307,$P$2:P1800)+1,"")</f>
        <v>#REF!</v>
      </c>
      <c r="Q1801" s="31" t="e">
        <f>IF(AND($B1801=Q$1),LOOKUP(9.99999999999999E+307,$Q$2:Q1800)+1,"")</f>
        <v>#REF!</v>
      </c>
      <c r="R1801" s="31">
        <f>IF(AND($B1801=R$1),LOOKUP(9.99999999999999E+307,$R$2:R1800)+1,"")</f>
        <v>1635</v>
      </c>
      <c r="S1801" s="31">
        <f>IF(AND($B1801=S$1),LOOKUP(9.99999999999999E+307,$S$2:S1800)+1,"")</f>
        <v>1635</v>
      </c>
      <c r="T1801" s="265"/>
      <c r="U1801" s="265"/>
      <c r="V1801" s="265"/>
      <c r="AA1801" s="254" t="str">
        <f t="shared" si="202"/>
        <v/>
      </c>
      <c r="AB1801" s="254" t="str">
        <f t="shared" si="203"/>
        <v/>
      </c>
      <c r="AC1801" s="255">
        <f t="shared" si="200"/>
        <v>0</v>
      </c>
      <c r="AD1801" s="255">
        <f t="shared" si="201"/>
        <v>3836</v>
      </c>
      <c r="AE1801" s="256" t="str">
        <f t="shared" si="204"/>
        <v/>
      </c>
      <c r="AF1801" s="252" t="str">
        <f t="shared" si="199"/>
        <v>-</v>
      </c>
    </row>
    <row r="1802" spans="1:32" ht="20.149999999999999" customHeight="1" x14ac:dyDescent="0.75">
      <c r="A1802" s="31">
        <v>1800</v>
      </c>
      <c r="B1802" s="237"/>
      <c r="C1802" s="273"/>
      <c r="D1802" s="272"/>
      <c r="E1802" s="273"/>
      <c r="F1802" s="273"/>
      <c r="G1802" s="253" t="str">
        <f t="shared" si="198"/>
        <v/>
      </c>
      <c r="H1802" s="31" t="str">
        <f>IF(AND(B1802=H$1),LOOKUP(9.99999999999999E+307,$H$2:H1801)+1,"")</f>
        <v/>
      </c>
      <c r="I1802" s="31" t="str">
        <f>IF(AND(B1802=I$1),LOOKUP(9.99999999999999E+307,$I$2:I1801)+1,"")</f>
        <v/>
      </c>
      <c r="J1802" s="31">
        <f>IF(AND(B1802=J$1),LOOKUP(9.99999999999999E+307,$J$2:J1801)+1,"")</f>
        <v>1636</v>
      </c>
      <c r="K1802" s="31">
        <f>IF(AND(B1802=K$1),LOOKUP(9.99999999999999E+307,$K$2:K1801)+1,"")</f>
        <v>1636</v>
      </c>
      <c r="L1802" s="31">
        <f>IF(AND(B1802=L$1),LOOKUP(9.99999999999999E+307,$L$2:L1801)+1,"")</f>
        <v>1636</v>
      </c>
      <c r="M1802" s="31">
        <f>IF(AND(B1802=M$1),LOOKUP(9.99999999999999E+307,$M$2:M1801)+1,"")</f>
        <v>1636</v>
      </c>
      <c r="N1802" s="31" t="e">
        <f>IF(AND(B1802=N$1),LOOKUP(9.99999999999999E+307,$N$2:N1801)+1,"")</f>
        <v>#REF!</v>
      </c>
      <c r="O1802" s="31" t="e">
        <f>IF(AND($B1802=O$1),LOOKUP(9.99999999999999E+307,$O$2:O1801)+1,"")</f>
        <v>#REF!</v>
      </c>
      <c r="P1802" s="31" t="e">
        <f>IF(AND($B1802=P$1),LOOKUP(9.99999999999999E+307,$P$2:P1801)+1,"")</f>
        <v>#REF!</v>
      </c>
      <c r="Q1802" s="31" t="e">
        <f>IF(AND($B1802=Q$1),LOOKUP(9.99999999999999E+307,$Q$2:Q1801)+1,"")</f>
        <v>#REF!</v>
      </c>
      <c r="R1802" s="31">
        <f>IF(AND($B1802=R$1),LOOKUP(9.99999999999999E+307,$R$2:R1801)+1,"")</f>
        <v>1636</v>
      </c>
      <c r="S1802" s="31">
        <f>IF(AND($B1802=S$1),LOOKUP(9.99999999999999E+307,$S$2:S1801)+1,"")</f>
        <v>1636</v>
      </c>
      <c r="T1802" s="265"/>
      <c r="U1802" s="265"/>
      <c r="V1802" s="265"/>
      <c r="AA1802" s="254" t="str">
        <f t="shared" si="202"/>
        <v/>
      </c>
      <c r="AB1802" s="254" t="str">
        <f t="shared" si="203"/>
        <v/>
      </c>
      <c r="AC1802" s="255">
        <f t="shared" si="200"/>
        <v>0</v>
      </c>
      <c r="AD1802" s="255">
        <f t="shared" si="201"/>
        <v>3836</v>
      </c>
      <c r="AE1802" s="256" t="str">
        <f t="shared" si="204"/>
        <v/>
      </c>
      <c r="AF1802" s="252" t="str">
        <f t="shared" si="199"/>
        <v>-</v>
      </c>
    </row>
    <row r="1803" spans="1:32" ht="20.149999999999999" customHeight="1" x14ac:dyDescent="0.75">
      <c r="A1803" s="31">
        <v>1801</v>
      </c>
      <c r="B1803" s="237"/>
      <c r="C1803" s="273"/>
      <c r="D1803" s="272"/>
      <c r="E1803" s="273"/>
      <c r="F1803" s="273"/>
      <c r="G1803" s="253" t="str">
        <f t="shared" si="198"/>
        <v/>
      </c>
      <c r="H1803" s="31" t="str">
        <f>IF(AND(B1803=H$1),LOOKUP(9.99999999999999E+307,$H$2:H1802)+1,"")</f>
        <v/>
      </c>
      <c r="I1803" s="31" t="str">
        <f>IF(AND(B1803=I$1),LOOKUP(9.99999999999999E+307,$I$2:I1802)+1,"")</f>
        <v/>
      </c>
      <c r="J1803" s="31">
        <f>IF(AND(B1803=J$1),LOOKUP(9.99999999999999E+307,$J$2:J1802)+1,"")</f>
        <v>1637</v>
      </c>
      <c r="K1803" s="31">
        <f>IF(AND(B1803=K$1),LOOKUP(9.99999999999999E+307,$K$2:K1802)+1,"")</f>
        <v>1637</v>
      </c>
      <c r="L1803" s="31">
        <f>IF(AND(B1803=L$1),LOOKUP(9.99999999999999E+307,$L$2:L1802)+1,"")</f>
        <v>1637</v>
      </c>
      <c r="M1803" s="31">
        <f>IF(AND(B1803=M$1),LOOKUP(9.99999999999999E+307,$M$2:M1802)+1,"")</f>
        <v>1637</v>
      </c>
      <c r="N1803" s="31" t="e">
        <f>IF(AND(B1803=N$1),LOOKUP(9.99999999999999E+307,$N$2:N1802)+1,"")</f>
        <v>#REF!</v>
      </c>
      <c r="O1803" s="31" t="e">
        <f>IF(AND($B1803=O$1),LOOKUP(9.99999999999999E+307,$O$2:O1802)+1,"")</f>
        <v>#REF!</v>
      </c>
      <c r="P1803" s="31" t="e">
        <f>IF(AND($B1803=P$1),LOOKUP(9.99999999999999E+307,$P$2:P1802)+1,"")</f>
        <v>#REF!</v>
      </c>
      <c r="Q1803" s="31" t="e">
        <f>IF(AND($B1803=Q$1),LOOKUP(9.99999999999999E+307,$Q$2:Q1802)+1,"")</f>
        <v>#REF!</v>
      </c>
      <c r="R1803" s="31">
        <f>IF(AND($B1803=R$1),LOOKUP(9.99999999999999E+307,$R$2:R1802)+1,"")</f>
        <v>1637</v>
      </c>
      <c r="S1803" s="31">
        <f>IF(AND($B1803=S$1),LOOKUP(9.99999999999999E+307,$S$2:S1802)+1,"")</f>
        <v>1637</v>
      </c>
      <c r="T1803" s="265"/>
      <c r="U1803" s="265"/>
      <c r="V1803" s="265"/>
      <c r="AA1803" s="254" t="str">
        <f t="shared" si="202"/>
        <v/>
      </c>
      <c r="AB1803" s="254" t="str">
        <f t="shared" si="203"/>
        <v/>
      </c>
      <c r="AC1803" s="255">
        <f t="shared" si="200"/>
        <v>0</v>
      </c>
      <c r="AD1803" s="255">
        <f t="shared" si="201"/>
        <v>3836</v>
      </c>
      <c r="AE1803" s="256" t="str">
        <f t="shared" si="204"/>
        <v/>
      </c>
      <c r="AF1803" s="252" t="str">
        <f t="shared" si="199"/>
        <v>-</v>
      </c>
    </row>
    <row r="1804" spans="1:32" ht="20.149999999999999" customHeight="1" x14ac:dyDescent="0.75">
      <c r="A1804" s="31">
        <v>1802</v>
      </c>
      <c r="B1804" s="237"/>
      <c r="C1804" s="273"/>
      <c r="D1804" s="272"/>
      <c r="E1804" s="273"/>
      <c r="F1804" s="273"/>
      <c r="G1804" s="253" t="str">
        <f t="shared" si="198"/>
        <v/>
      </c>
      <c r="H1804" s="31" t="str">
        <f>IF(AND(B1804=H$1),LOOKUP(9.99999999999999E+307,$H$2:H1803)+1,"")</f>
        <v/>
      </c>
      <c r="I1804" s="31" t="str">
        <f>IF(AND(B1804=I$1),LOOKUP(9.99999999999999E+307,$I$2:I1803)+1,"")</f>
        <v/>
      </c>
      <c r="J1804" s="31">
        <f>IF(AND(B1804=J$1),LOOKUP(9.99999999999999E+307,$J$2:J1803)+1,"")</f>
        <v>1638</v>
      </c>
      <c r="K1804" s="31">
        <f>IF(AND(B1804=K$1),LOOKUP(9.99999999999999E+307,$K$2:K1803)+1,"")</f>
        <v>1638</v>
      </c>
      <c r="L1804" s="31">
        <f>IF(AND(B1804=L$1),LOOKUP(9.99999999999999E+307,$L$2:L1803)+1,"")</f>
        <v>1638</v>
      </c>
      <c r="M1804" s="31">
        <f>IF(AND(B1804=M$1),LOOKUP(9.99999999999999E+307,$M$2:M1803)+1,"")</f>
        <v>1638</v>
      </c>
      <c r="N1804" s="31" t="e">
        <f>IF(AND(B1804=N$1),LOOKUP(9.99999999999999E+307,$N$2:N1803)+1,"")</f>
        <v>#REF!</v>
      </c>
      <c r="O1804" s="31" t="e">
        <f>IF(AND($B1804=O$1),LOOKUP(9.99999999999999E+307,$O$2:O1803)+1,"")</f>
        <v>#REF!</v>
      </c>
      <c r="P1804" s="31" t="e">
        <f>IF(AND($B1804=P$1),LOOKUP(9.99999999999999E+307,$P$2:P1803)+1,"")</f>
        <v>#REF!</v>
      </c>
      <c r="Q1804" s="31" t="e">
        <f>IF(AND($B1804=Q$1),LOOKUP(9.99999999999999E+307,$Q$2:Q1803)+1,"")</f>
        <v>#REF!</v>
      </c>
      <c r="R1804" s="31">
        <f>IF(AND($B1804=R$1),LOOKUP(9.99999999999999E+307,$R$2:R1803)+1,"")</f>
        <v>1638</v>
      </c>
      <c r="S1804" s="31">
        <f>IF(AND($B1804=S$1),LOOKUP(9.99999999999999E+307,$S$2:S1803)+1,"")</f>
        <v>1638</v>
      </c>
      <c r="T1804" s="265"/>
      <c r="U1804" s="265"/>
      <c r="V1804" s="265"/>
      <c r="AA1804" s="254" t="str">
        <f t="shared" si="202"/>
        <v/>
      </c>
      <c r="AB1804" s="254" t="str">
        <f t="shared" si="203"/>
        <v/>
      </c>
      <c r="AC1804" s="255">
        <f t="shared" si="200"/>
        <v>0</v>
      </c>
      <c r="AD1804" s="255">
        <f t="shared" si="201"/>
        <v>3836</v>
      </c>
      <c r="AE1804" s="256" t="str">
        <f t="shared" si="204"/>
        <v/>
      </c>
      <c r="AF1804" s="252" t="str">
        <f t="shared" si="199"/>
        <v>-</v>
      </c>
    </row>
    <row r="1805" spans="1:32" ht="20.149999999999999" customHeight="1" x14ac:dyDescent="0.75">
      <c r="A1805" s="31">
        <v>1803</v>
      </c>
      <c r="B1805" s="237"/>
      <c r="C1805" s="273"/>
      <c r="D1805" s="272"/>
      <c r="E1805" s="273"/>
      <c r="F1805" s="273"/>
      <c r="G1805" s="253" t="str">
        <f t="shared" si="198"/>
        <v/>
      </c>
      <c r="H1805" s="31" t="str">
        <f>IF(AND(B1805=H$1),LOOKUP(9.99999999999999E+307,$H$2:H1804)+1,"")</f>
        <v/>
      </c>
      <c r="I1805" s="31" t="str">
        <f>IF(AND(B1805=I$1),LOOKUP(9.99999999999999E+307,$I$2:I1804)+1,"")</f>
        <v/>
      </c>
      <c r="J1805" s="31">
        <f>IF(AND(B1805=J$1),LOOKUP(9.99999999999999E+307,$J$2:J1804)+1,"")</f>
        <v>1639</v>
      </c>
      <c r="K1805" s="31">
        <f>IF(AND(B1805=K$1),LOOKUP(9.99999999999999E+307,$K$2:K1804)+1,"")</f>
        <v>1639</v>
      </c>
      <c r="L1805" s="31">
        <f>IF(AND(B1805=L$1),LOOKUP(9.99999999999999E+307,$L$2:L1804)+1,"")</f>
        <v>1639</v>
      </c>
      <c r="M1805" s="31">
        <f>IF(AND(B1805=M$1),LOOKUP(9.99999999999999E+307,$M$2:M1804)+1,"")</f>
        <v>1639</v>
      </c>
      <c r="N1805" s="31" t="e">
        <f>IF(AND(B1805=N$1),LOOKUP(9.99999999999999E+307,$N$2:N1804)+1,"")</f>
        <v>#REF!</v>
      </c>
      <c r="O1805" s="31" t="e">
        <f>IF(AND($B1805=O$1),LOOKUP(9.99999999999999E+307,$O$2:O1804)+1,"")</f>
        <v>#REF!</v>
      </c>
      <c r="P1805" s="31" t="e">
        <f>IF(AND($B1805=P$1),LOOKUP(9.99999999999999E+307,$P$2:P1804)+1,"")</f>
        <v>#REF!</v>
      </c>
      <c r="Q1805" s="31" t="e">
        <f>IF(AND($B1805=Q$1),LOOKUP(9.99999999999999E+307,$Q$2:Q1804)+1,"")</f>
        <v>#REF!</v>
      </c>
      <c r="R1805" s="31">
        <f>IF(AND($B1805=R$1),LOOKUP(9.99999999999999E+307,$R$2:R1804)+1,"")</f>
        <v>1639</v>
      </c>
      <c r="S1805" s="31">
        <f>IF(AND($B1805=S$1),LOOKUP(9.99999999999999E+307,$S$2:S1804)+1,"")</f>
        <v>1639</v>
      </c>
      <c r="T1805" s="265"/>
      <c r="U1805" s="265"/>
      <c r="V1805" s="265"/>
      <c r="AA1805" s="254" t="str">
        <f t="shared" si="202"/>
        <v/>
      </c>
      <c r="AB1805" s="254" t="str">
        <f t="shared" si="203"/>
        <v/>
      </c>
      <c r="AC1805" s="255">
        <f t="shared" si="200"/>
        <v>0</v>
      </c>
      <c r="AD1805" s="255">
        <f t="shared" si="201"/>
        <v>3836</v>
      </c>
      <c r="AE1805" s="256" t="str">
        <f t="shared" si="204"/>
        <v/>
      </c>
      <c r="AF1805" s="252" t="str">
        <f t="shared" si="199"/>
        <v>-</v>
      </c>
    </row>
    <row r="1806" spans="1:32" ht="20.149999999999999" customHeight="1" x14ac:dyDescent="0.75">
      <c r="A1806" s="31">
        <v>1804</v>
      </c>
      <c r="B1806" s="237"/>
      <c r="C1806" s="273"/>
      <c r="D1806" s="272"/>
      <c r="E1806" s="273"/>
      <c r="F1806" s="273"/>
      <c r="G1806" s="253" t="str">
        <f t="shared" si="198"/>
        <v/>
      </c>
      <c r="H1806" s="31" t="str">
        <f>IF(AND(B1806=H$1),LOOKUP(9.99999999999999E+307,$H$2:H1805)+1,"")</f>
        <v/>
      </c>
      <c r="I1806" s="31" t="str">
        <f>IF(AND(B1806=I$1),LOOKUP(9.99999999999999E+307,$I$2:I1805)+1,"")</f>
        <v/>
      </c>
      <c r="J1806" s="31">
        <f>IF(AND(B1806=J$1),LOOKUP(9.99999999999999E+307,$J$2:J1805)+1,"")</f>
        <v>1640</v>
      </c>
      <c r="K1806" s="31">
        <f>IF(AND(B1806=K$1),LOOKUP(9.99999999999999E+307,$K$2:K1805)+1,"")</f>
        <v>1640</v>
      </c>
      <c r="L1806" s="31">
        <f>IF(AND(B1806=L$1),LOOKUP(9.99999999999999E+307,$L$2:L1805)+1,"")</f>
        <v>1640</v>
      </c>
      <c r="M1806" s="31">
        <f>IF(AND(B1806=M$1),LOOKUP(9.99999999999999E+307,$M$2:M1805)+1,"")</f>
        <v>1640</v>
      </c>
      <c r="N1806" s="31" t="e">
        <f>IF(AND(B1806=N$1),LOOKUP(9.99999999999999E+307,$N$2:N1805)+1,"")</f>
        <v>#REF!</v>
      </c>
      <c r="O1806" s="31" t="e">
        <f>IF(AND($B1806=O$1),LOOKUP(9.99999999999999E+307,$O$2:O1805)+1,"")</f>
        <v>#REF!</v>
      </c>
      <c r="P1806" s="31" t="e">
        <f>IF(AND($B1806=P$1),LOOKUP(9.99999999999999E+307,$P$2:P1805)+1,"")</f>
        <v>#REF!</v>
      </c>
      <c r="Q1806" s="31" t="e">
        <f>IF(AND($B1806=Q$1),LOOKUP(9.99999999999999E+307,$Q$2:Q1805)+1,"")</f>
        <v>#REF!</v>
      </c>
      <c r="R1806" s="31">
        <f>IF(AND($B1806=R$1),LOOKUP(9.99999999999999E+307,$R$2:R1805)+1,"")</f>
        <v>1640</v>
      </c>
      <c r="S1806" s="31">
        <f>IF(AND($B1806=S$1),LOOKUP(9.99999999999999E+307,$S$2:S1805)+1,"")</f>
        <v>1640</v>
      </c>
      <c r="T1806" s="265"/>
      <c r="U1806" s="265"/>
      <c r="V1806" s="265"/>
      <c r="AA1806" s="254" t="str">
        <f t="shared" si="202"/>
        <v/>
      </c>
      <c r="AB1806" s="254" t="str">
        <f t="shared" si="203"/>
        <v/>
      </c>
      <c r="AC1806" s="255">
        <f t="shared" si="200"/>
        <v>0</v>
      </c>
      <c r="AD1806" s="255">
        <f t="shared" si="201"/>
        <v>3836</v>
      </c>
      <c r="AE1806" s="256" t="str">
        <f t="shared" si="204"/>
        <v/>
      </c>
      <c r="AF1806" s="252" t="str">
        <f t="shared" si="199"/>
        <v>-</v>
      </c>
    </row>
    <row r="1807" spans="1:32" ht="20.149999999999999" customHeight="1" x14ac:dyDescent="0.75">
      <c r="A1807" s="31">
        <v>1805</v>
      </c>
      <c r="B1807" s="237"/>
      <c r="C1807" s="273"/>
      <c r="D1807" s="272"/>
      <c r="E1807" s="273"/>
      <c r="F1807" s="273"/>
      <c r="G1807" s="253" t="str">
        <f t="shared" si="198"/>
        <v/>
      </c>
      <c r="H1807" s="31" t="str">
        <f>IF(AND(B1807=H$1),LOOKUP(9.99999999999999E+307,$H$2:H1806)+1,"")</f>
        <v/>
      </c>
      <c r="I1807" s="31" t="str">
        <f>IF(AND(B1807=I$1),LOOKUP(9.99999999999999E+307,$I$2:I1806)+1,"")</f>
        <v/>
      </c>
      <c r="J1807" s="31">
        <f>IF(AND(B1807=J$1),LOOKUP(9.99999999999999E+307,$J$2:J1806)+1,"")</f>
        <v>1641</v>
      </c>
      <c r="K1807" s="31">
        <f>IF(AND(B1807=K$1),LOOKUP(9.99999999999999E+307,$K$2:K1806)+1,"")</f>
        <v>1641</v>
      </c>
      <c r="L1807" s="31">
        <f>IF(AND(B1807=L$1),LOOKUP(9.99999999999999E+307,$L$2:L1806)+1,"")</f>
        <v>1641</v>
      </c>
      <c r="M1807" s="31">
        <f>IF(AND(B1807=M$1),LOOKUP(9.99999999999999E+307,$M$2:M1806)+1,"")</f>
        <v>1641</v>
      </c>
      <c r="N1807" s="31" t="e">
        <f>IF(AND(B1807=N$1),LOOKUP(9.99999999999999E+307,$N$2:N1806)+1,"")</f>
        <v>#REF!</v>
      </c>
      <c r="O1807" s="31" t="e">
        <f>IF(AND($B1807=O$1),LOOKUP(9.99999999999999E+307,$O$2:O1806)+1,"")</f>
        <v>#REF!</v>
      </c>
      <c r="P1807" s="31" t="e">
        <f>IF(AND($B1807=P$1),LOOKUP(9.99999999999999E+307,$P$2:P1806)+1,"")</f>
        <v>#REF!</v>
      </c>
      <c r="Q1807" s="31" t="e">
        <f>IF(AND($B1807=Q$1),LOOKUP(9.99999999999999E+307,$Q$2:Q1806)+1,"")</f>
        <v>#REF!</v>
      </c>
      <c r="R1807" s="31">
        <f>IF(AND($B1807=R$1),LOOKUP(9.99999999999999E+307,$R$2:R1806)+1,"")</f>
        <v>1641</v>
      </c>
      <c r="S1807" s="31">
        <f>IF(AND($B1807=S$1),LOOKUP(9.99999999999999E+307,$S$2:S1806)+1,"")</f>
        <v>1641</v>
      </c>
      <c r="T1807" s="265"/>
      <c r="U1807" s="265"/>
      <c r="V1807" s="265"/>
      <c r="AA1807" s="254" t="str">
        <f t="shared" si="202"/>
        <v/>
      </c>
      <c r="AB1807" s="254" t="str">
        <f t="shared" si="203"/>
        <v/>
      </c>
      <c r="AC1807" s="255">
        <f t="shared" si="200"/>
        <v>0</v>
      </c>
      <c r="AD1807" s="255">
        <f t="shared" si="201"/>
        <v>3836</v>
      </c>
      <c r="AE1807" s="256" t="str">
        <f t="shared" si="204"/>
        <v/>
      </c>
      <c r="AF1807" s="252" t="str">
        <f t="shared" si="199"/>
        <v>-</v>
      </c>
    </row>
    <row r="1808" spans="1:32" ht="20.149999999999999" customHeight="1" x14ac:dyDescent="0.75">
      <c r="A1808" s="31">
        <v>1806</v>
      </c>
      <c r="B1808" s="237"/>
      <c r="C1808" s="273"/>
      <c r="D1808" s="272"/>
      <c r="E1808" s="273"/>
      <c r="F1808" s="273"/>
      <c r="G1808" s="253" t="str">
        <f t="shared" si="198"/>
        <v/>
      </c>
      <c r="H1808" s="31" t="str">
        <f>IF(AND(B1808=H$1),LOOKUP(9.99999999999999E+307,$H$2:H1807)+1,"")</f>
        <v/>
      </c>
      <c r="I1808" s="31" t="str">
        <f>IF(AND(B1808=I$1),LOOKUP(9.99999999999999E+307,$I$2:I1807)+1,"")</f>
        <v/>
      </c>
      <c r="J1808" s="31">
        <f>IF(AND(B1808=J$1),LOOKUP(9.99999999999999E+307,$J$2:J1807)+1,"")</f>
        <v>1642</v>
      </c>
      <c r="K1808" s="31">
        <f>IF(AND(B1808=K$1),LOOKUP(9.99999999999999E+307,$K$2:K1807)+1,"")</f>
        <v>1642</v>
      </c>
      <c r="L1808" s="31">
        <f>IF(AND(B1808=L$1),LOOKUP(9.99999999999999E+307,$L$2:L1807)+1,"")</f>
        <v>1642</v>
      </c>
      <c r="M1808" s="31">
        <f>IF(AND(B1808=M$1),LOOKUP(9.99999999999999E+307,$M$2:M1807)+1,"")</f>
        <v>1642</v>
      </c>
      <c r="N1808" s="31" t="e">
        <f>IF(AND(B1808=N$1),LOOKUP(9.99999999999999E+307,$N$2:N1807)+1,"")</f>
        <v>#REF!</v>
      </c>
      <c r="O1808" s="31" t="e">
        <f>IF(AND($B1808=O$1),LOOKUP(9.99999999999999E+307,$O$2:O1807)+1,"")</f>
        <v>#REF!</v>
      </c>
      <c r="P1808" s="31" t="e">
        <f>IF(AND($B1808=P$1),LOOKUP(9.99999999999999E+307,$P$2:P1807)+1,"")</f>
        <v>#REF!</v>
      </c>
      <c r="Q1808" s="31" t="e">
        <f>IF(AND($B1808=Q$1),LOOKUP(9.99999999999999E+307,$Q$2:Q1807)+1,"")</f>
        <v>#REF!</v>
      </c>
      <c r="R1808" s="31">
        <f>IF(AND($B1808=R$1),LOOKUP(9.99999999999999E+307,$R$2:R1807)+1,"")</f>
        <v>1642</v>
      </c>
      <c r="S1808" s="31">
        <f>IF(AND($B1808=S$1),LOOKUP(9.99999999999999E+307,$S$2:S1807)+1,"")</f>
        <v>1642</v>
      </c>
      <c r="T1808" s="265"/>
      <c r="U1808" s="265"/>
      <c r="V1808" s="265"/>
      <c r="AA1808" s="254" t="str">
        <f t="shared" si="202"/>
        <v/>
      </c>
      <c r="AB1808" s="254" t="str">
        <f t="shared" si="203"/>
        <v/>
      </c>
      <c r="AC1808" s="255">
        <f t="shared" si="200"/>
        <v>0</v>
      </c>
      <c r="AD1808" s="255">
        <f t="shared" si="201"/>
        <v>3836</v>
      </c>
      <c r="AE1808" s="256" t="str">
        <f t="shared" si="204"/>
        <v/>
      </c>
      <c r="AF1808" s="252" t="str">
        <f t="shared" si="199"/>
        <v>-</v>
      </c>
    </row>
    <row r="1809" spans="1:32" ht="20.149999999999999" customHeight="1" x14ac:dyDescent="0.75">
      <c r="A1809" s="31">
        <v>1807</v>
      </c>
      <c r="B1809" s="237"/>
      <c r="C1809" s="273"/>
      <c r="D1809" s="272"/>
      <c r="E1809" s="273"/>
      <c r="F1809" s="273"/>
      <c r="G1809" s="253" t="str">
        <f t="shared" si="198"/>
        <v/>
      </c>
      <c r="H1809" s="31" t="str">
        <f>IF(AND(B1809=H$1),LOOKUP(9.99999999999999E+307,$H$2:H1808)+1,"")</f>
        <v/>
      </c>
      <c r="I1809" s="31" t="str">
        <f>IF(AND(B1809=I$1),LOOKUP(9.99999999999999E+307,$I$2:I1808)+1,"")</f>
        <v/>
      </c>
      <c r="J1809" s="31">
        <f>IF(AND(B1809=J$1),LOOKUP(9.99999999999999E+307,$J$2:J1808)+1,"")</f>
        <v>1643</v>
      </c>
      <c r="K1809" s="31">
        <f>IF(AND(B1809=K$1),LOOKUP(9.99999999999999E+307,$K$2:K1808)+1,"")</f>
        <v>1643</v>
      </c>
      <c r="L1809" s="31">
        <f>IF(AND(B1809=L$1),LOOKUP(9.99999999999999E+307,$L$2:L1808)+1,"")</f>
        <v>1643</v>
      </c>
      <c r="M1809" s="31">
        <f>IF(AND(B1809=M$1),LOOKUP(9.99999999999999E+307,$M$2:M1808)+1,"")</f>
        <v>1643</v>
      </c>
      <c r="N1809" s="31" t="e">
        <f>IF(AND(B1809=N$1),LOOKUP(9.99999999999999E+307,$N$2:N1808)+1,"")</f>
        <v>#REF!</v>
      </c>
      <c r="O1809" s="31" t="e">
        <f>IF(AND($B1809=O$1),LOOKUP(9.99999999999999E+307,$O$2:O1808)+1,"")</f>
        <v>#REF!</v>
      </c>
      <c r="P1809" s="31" t="e">
        <f>IF(AND($B1809=P$1),LOOKUP(9.99999999999999E+307,$P$2:P1808)+1,"")</f>
        <v>#REF!</v>
      </c>
      <c r="Q1809" s="31" t="e">
        <f>IF(AND($B1809=Q$1),LOOKUP(9.99999999999999E+307,$Q$2:Q1808)+1,"")</f>
        <v>#REF!</v>
      </c>
      <c r="R1809" s="31">
        <f>IF(AND($B1809=R$1),LOOKUP(9.99999999999999E+307,$R$2:R1808)+1,"")</f>
        <v>1643</v>
      </c>
      <c r="S1809" s="31">
        <f>IF(AND($B1809=S$1),LOOKUP(9.99999999999999E+307,$S$2:S1808)+1,"")</f>
        <v>1643</v>
      </c>
      <c r="T1809" s="265"/>
      <c r="U1809" s="265"/>
      <c r="V1809" s="265"/>
      <c r="AA1809" s="254" t="str">
        <f t="shared" si="202"/>
        <v/>
      </c>
      <c r="AB1809" s="254" t="str">
        <f t="shared" si="203"/>
        <v/>
      </c>
      <c r="AC1809" s="255">
        <f t="shared" si="200"/>
        <v>0</v>
      </c>
      <c r="AD1809" s="255">
        <f t="shared" si="201"/>
        <v>3836</v>
      </c>
      <c r="AE1809" s="256" t="str">
        <f t="shared" si="204"/>
        <v/>
      </c>
      <c r="AF1809" s="252" t="str">
        <f t="shared" si="199"/>
        <v>-</v>
      </c>
    </row>
    <row r="1810" spans="1:32" ht="20.149999999999999" customHeight="1" x14ac:dyDescent="0.75">
      <c r="A1810" s="31">
        <v>1808</v>
      </c>
      <c r="B1810" s="237"/>
      <c r="C1810" s="273"/>
      <c r="D1810" s="272"/>
      <c r="E1810" s="273"/>
      <c r="F1810" s="273"/>
      <c r="G1810" s="253" t="str">
        <f t="shared" si="198"/>
        <v/>
      </c>
      <c r="H1810" s="31" t="str">
        <f>IF(AND(B1810=H$1),LOOKUP(9.99999999999999E+307,$H$2:H1809)+1,"")</f>
        <v/>
      </c>
      <c r="I1810" s="31" t="str">
        <f>IF(AND(B1810=I$1),LOOKUP(9.99999999999999E+307,$I$2:I1809)+1,"")</f>
        <v/>
      </c>
      <c r="J1810" s="31">
        <f>IF(AND(B1810=J$1),LOOKUP(9.99999999999999E+307,$J$2:J1809)+1,"")</f>
        <v>1644</v>
      </c>
      <c r="K1810" s="31">
        <f>IF(AND(B1810=K$1),LOOKUP(9.99999999999999E+307,$K$2:K1809)+1,"")</f>
        <v>1644</v>
      </c>
      <c r="L1810" s="31">
        <f>IF(AND(B1810=L$1),LOOKUP(9.99999999999999E+307,$L$2:L1809)+1,"")</f>
        <v>1644</v>
      </c>
      <c r="M1810" s="31">
        <f>IF(AND(B1810=M$1),LOOKUP(9.99999999999999E+307,$M$2:M1809)+1,"")</f>
        <v>1644</v>
      </c>
      <c r="N1810" s="31" t="e">
        <f>IF(AND(B1810=N$1),LOOKUP(9.99999999999999E+307,$N$2:N1809)+1,"")</f>
        <v>#REF!</v>
      </c>
      <c r="O1810" s="31" t="e">
        <f>IF(AND($B1810=O$1),LOOKUP(9.99999999999999E+307,$O$2:O1809)+1,"")</f>
        <v>#REF!</v>
      </c>
      <c r="P1810" s="31" t="e">
        <f>IF(AND($B1810=P$1),LOOKUP(9.99999999999999E+307,$P$2:P1809)+1,"")</f>
        <v>#REF!</v>
      </c>
      <c r="Q1810" s="31" t="e">
        <f>IF(AND($B1810=Q$1),LOOKUP(9.99999999999999E+307,$Q$2:Q1809)+1,"")</f>
        <v>#REF!</v>
      </c>
      <c r="R1810" s="31">
        <f>IF(AND($B1810=R$1),LOOKUP(9.99999999999999E+307,$R$2:R1809)+1,"")</f>
        <v>1644</v>
      </c>
      <c r="S1810" s="31">
        <f>IF(AND($B1810=S$1),LOOKUP(9.99999999999999E+307,$S$2:S1809)+1,"")</f>
        <v>1644</v>
      </c>
      <c r="T1810" s="265"/>
      <c r="U1810" s="265"/>
      <c r="V1810" s="265"/>
      <c r="AA1810" s="254" t="str">
        <f t="shared" si="202"/>
        <v/>
      </c>
      <c r="AB1810" s="254" t="str">
        <f t="shared" si="203"/>
        <v/>
      </c>
      <c r="AC1810" s="255">
        <f t="shared" si="200"/>
        <v>0</v>
      </c>
      <c r="AD1810" s="255">
        <f t="shared" si="201"/>
        <v>3836</v>
      </c>
      <c r="AE1810" s="256" t="str">
        <f t="shared" si="204"/>
        <v/>
      </c>
      <c r="AF1810" s="252" t="str">
        <f t="shared" si="199"/>
        <v>-</v>
      </c>
    </row>
    <row r="1811" spans="1:32" ht="20.149999999999999" customHeight="1" x14ac:dyDescent="0.75">
      <c r="A1811" s="31">
        <v>1809</v>
      </c>
      <c r="B1811" s="237"/>
      <c r="C1811" s="273"/>
      <c r="D1811" s="272"/>
      <c r="E1811" s="273"/>
      <c r="F1811" s="273"/>
      <c r="G1811" s="253" t="str">
        <f t="shared" si="198"/>
        <v/>
      </c>
      <c r="H1811" s="31" t="str">
        <f>IF(AND(B1811=H$1),LOOKUP(9.99999999999999E+307,$H$2:H1810)+1,"")</f>
        <v/>
      </c>
      <c r="I1811" s="31" t="str">
        <f>IF(AND(B1811=I$1),LOOKUP(9.99999999999999E+307,$I$2:I1810)+1,"")</f>
        <v/>
      </c>
      <c r="J1811" s="31">
        <f>IF(AND(B1811=J$1),LOOKUP(9.99999999999999E+307,$J$2:J1810)+1,"")</f>
        <v>1645</v>
      </c>
      <c r="K1811" s="31">
        <f>IF(AND(B1811=K$1),LOOKUP(9.99999999999999E+307,$K$2:K1810)+1,"")</f>
        <v>1645</v>
      </c>
      <c r="L1811" s="31">
        <f>IF(AND(B1811=L$1),LOOKUP(9.99999999999999E+307,$L$2:L1810)+1,"")</f>
        <v>1645</v>
      </c>
      <c r="M1811" s="31">
        <f>IF(AND(B1811=M$1),LOOKUP(9.99999999999999E+307,$M$2:M1810)+1,"")</f>
        <v>1645</v>
      </c>
      <c r="N1811" s="31" t="e">
        <f>IF(AND(B1811=N$1),LOOKUP(9.99999999999999E+307,$N$2:N1810)+1,"")</f>
        <v>#REF!</v>
      </c>
      <c r="O1811" s="31" t="e">
        <f>IF(AND($B1811=O$1),LOOKUP(9.99999999999999E+307,$O$2:O1810)+1,"")</f>
        <v>#REF!</v>
      </c>
      <c r="P1811" s="31" t="e">
        <f>IF(AND($B1811=P$1),LOOKUP(9.99999999999999E+307,$P$2:P1810)+1,"")</f>
        <v>#REF!</v>
      </c>
      <c r="Q1811" s="31" t="e">
        <f>IF(AND($B1811=Q$1),LOOKUP(9.99999999999999E+307,$Q$2:Q1810)+1,"")</f>
        <v>#REF!</v>
      </c>
      <c r="R1811" s="31">
        <f>IF(AND($B1811=R$1),LOOKUP(9.99999999999999E+307,$R$2:R1810)+1,"")</f>
        <v>1645</v>
      </c>
      <c r="S1811" s="31">
        <f>IF(AND($B1811=S$1),LOOKUP(9.99999999999999E+307,$S$2:S1810)+1,"")</f>
        <v>1645</v>
      </c>
      <c r="T1811" s="265"/>
      <c r="U1811" s="265"/>
      <c r="V1811" s="265"/>
      <c r="AA1811" s="254" t="str">
        <f t="shared" si="202"/>
        <v/>
      </c>
      <c r="AB1811" s="254" t="str">
        <f t="shared" si="203"/>
        <v/>
      </c>
      <c r="AC1811" s="255">
        <f t="shared" si="200"/>
        <v>0</v>
      </c>
      <c r="AD1811" s="255">
        <f t="shared" si="201"/>
        <v>3836</v>
      </c>
      <c r="AE1811" s="256" t="str">
        <f t="shared" si="204"/>
        <v/>
      </c>
      <c r="AF1811" s="252" t="str">
        <f t="shared" si="199"/>
        <v>-</v>
      </c>
    </row>
    <row r="1812" spans="1:32" ht="20.149999999999999" customHeight="1" x14ac:dyDescent="0.75">
      <c r="A1812" s="31">
        <v>1810</v>
      </c>
      <c r="B1812" s="237"/>
      <c r="C1812" s="273"/>
      <c r="D1812" s="272"/>
      <c r="E1812" s="273"/>
      <c r="F1812" s="273"/>
      <c r="G1812" s="253" t="str">
        <f t="shared" si="198"/>
        <v/>
      </c>
      <c r="H1812" s="31" t="str">
        <f>IF(AND(B1812=H$1),LOOKUP(9.99999999999999E+307,$H$2:H1811)+1,"")</f>
        <v/>
      </c>
      <c r="I1812" s="31" t="str">
        <f>IF(AND(B1812=I$1),LOOKUP(9.99999999999999E+307,$I$2:I1811)+1,"")</f>
        <v/>
      </c>
      <c r="J1812" s="31">
        <f>IF(AND(B1812=J$1),LOOKUP(9.99999999999999E+307,$J$2:J1811)+1,"")</f>
        <v>1646</v>
      </c>
      <c r="K1812" s="31">
        <f>IF(AND(B1812=K$1),LOOKUP(9.99999999999999E+307,$K$2:K1811)+1,"")</f>
        <v>1646</v>
      </c>
      <c r="L1812" s="31">
        <f>IF(AND(B1812=L$1),LOOKUP(9.99999999999999E+307,$L$2:L1811)+1,"")</f>
        <v>1646</v>
      </c>
      <c r="M1812" s="31">
        <f>IF(AND(B1812=M$1),LOOKUP(9.99999999999999E+307,$M$2:M1811)+1,"")</f>
        <v>1646</v>
      </c>
      <c r="N1812" s="31" t="e">
        <f>IF(AND(B1812=N$1),LOOKUP(9.99999999999999E+307,$N$2:N1811)+1,"")</f>
        <v>#REF!</v>
      </c>
      <c r="O1812" s="31" t="e">
        <f>IF(AND($B1812=O$1),LOOKUP(9.99999999999999E+307,$O$2:O1811)+1,"")</f>
        <v>#REF!</v>
      </c>
      <c r="P1812" s="31" t="e">
        <f>IF(AND($B1812=P$1),LOOKUP(9.99999999999999E+307,$P$2:P1811)+1,"")</f>
        <v>#REF!</v>
      </c>
      <c r="Q1812" s="31" t="e">
        <f>IF(AND($B1812=Q$1),LOOKUP(9.99999999999999E+307,$Q$2:Q1811)+1,"")</f>
        <v>#REF!</v>
      </c>
      <c r="R1812" s="31">
        <f>IF(AND($B1812=R$1),LOOKUP(9.99999999999999E+307,$R$2:R1811)+1,"")</f>
        <v>1646</v>
      </c>
      <c r="S1812" s="31">
        <f>IF(AND($B1812=S$1),LOOKUP(9.99999999999999E+307,$S$2:S1811)+1,"")</f>
        <v>1646</v>
      </c>
      <c r="T1812" s="265"/>
      <c r="U1812" s="265"/>
      <c r="V1812" s="265"/>
      <c r="AA1812" s="254" t="str">
        <f t="shared" si="202"/>
        <v/>
      </c>
      <c r="AB1812" s="254" t="str">
        <f t="shared" si="203"/>
        <v/>
      </c>
      <c r="AC1812" s="255">
        <f t="shared" si="200"/>
        <v>0</v>
      </c>
      <c r="AD1812" s="255">
        <f t="shared" si="201"/>
        <v>3836</v>
      </c>
      <c r="AE1812" s="256" t="str">
        <f t="shared" si="204"/>
        <v/>
      </c>
      <c r="AF1812" s="252" t="str">
        <f t="shared" si="199"/>
        <v>-</v>
      </c>
    </row>
    <row r="1813" spans="1:32" ht="20.149999999999999" customHeight="1" x14ac:dyDescent="0.75">
      <c r="A1813" s="31">
        <v>1811</v>
      </c>
      <c r="B1813" s="237"/>
      <c r="C1813" s="273"/>
      <c r="D1813" s="272"/>
      <c r="E1813" s="273"/>
      <c r="F1813" s="273"/>
      <c r="G1813" s="253" t="str">
        <f t="shared" si="198"/>
        <v/>
      </c>
      <c r="H1813" s="31" t="str">
        <f>IF(AND(B1813=H$1),LOOKUP(9.99999999999999E+307,$H$2:H1812)+1,"")</f>
        <v/>
      </c>
      <c r="I1813" s="31" t="str">
        <f>IF(AND(B1813=I$1),LOOKUP(9.99999999999999E+307,$I$2:I1812)+1,"")</f>
        <v/>
      </c>
      <c r="J1813" s="31">
        <f>IF(AND(B1813=J$1),LOOKUP(9.99999999999999E+307,$J$2:J1812)+1,"")</f>
        <v>1647</v>
      </c>
      <c r="K1813" s="31">
        <f>IF(AND(B1813=K$1),LOOKUP(9.99999999999999E+307,$K$2:K1812)+1,"")</f>
        <v>1647</v>
      </c>
      <c r="L1813" s="31">
        <f>IF(AND(B1813=L$1),LOOKUP(9.99999999999999E+307,$L$2:L1812)+1,"")</f>
        <v>1647</v>
      </c>
      <c r="M1813" s="31">
        <f>IF(AND(B1813=M$1),LOOKUP(9.99999999999999E+307,$M$2:M1812)+1,"")</f>
        <v>1647</v>
      </c>
      <c r="N1813" s="31" t="e">
        <f>IF(AND(B1813=N$1),LOOKUP(9.99999999999999E+307,$N$2:N1812)+1,"")</f>
        <v>#REF!</v>
      </c>
      <c r="O1813" s="31" t="e">
        <f>IF(AND($B1813=O$1),LOOKUP(9.99999999999999E+307,$O$2:O1812)+1,"")</f>
        <v>#REF!</v>
      </c>
      <c r="P1813" s="31" t="e">
        <f>IF(AND($B1813=P$1),LOOKUP(9.99999999999999E+307,$P$2:P1812)+1,"")</f>
        <v>#REF!</v>
      </c>
      <c r="Q1813" s="31" t="e">
        <f>IF(AND($B1813=Q$1),LOOKUP(9.99999999999999E+307,$Q$2:Q1812)+1,"")</f>
        <v>#REF!</v>
      </c>
      <c r="R1813" s="31">
        <f>IF(AND($B1813=R$1),LOOKUP(9.99999999999999E+307,$R$2:R1812)+1,"")</f>
        <v>1647</v>
      </c>
      <c r="S1813" s="31">
        <f>IF(AND($B1813=S$1),LOOKUP(9.99999999999999E+307,$S$2:S1812)+1,"")</f>
        <v>1647</v>
      </c>
      <c r="T1813" s="265"/>
      <c r="U1813" s="265"/>
      <c r="V1813" s="265"/>
      <c r="AA1813" s="254" t="str">
        <f t="shared" si="202"/>
        <v/>
      </c>
      <c r="AB1813" s="254" t="str">
        <f t="shared" si="203"/>
        <v/>
      </c>
      <c r="AC1813" s="255">
        <f t="shared" si="200"/>
        <v>0</v>
      </c>
      <c r="AD1813" s="255">
        <f t="shared" si="201"/>
        <v>3836</v>
      </c>
      <c r="AE1813" s="256" t="str">
        <f t="shared" si="204"/>
        <v/>
      </c>
      <c r="AF1813" s="252" t="str">
        <f t="shared" si="199"/>
        <v>-</v>
      </c>
    </row>
    <row r="1814" spans="1:32" ht="20.149999999999999" customHeight="1" x14ac:dyDescent="0.75">
      <c r="A1814" s="31">
        <v>1812</v>
      </c>
      <c r="B1814" s="237"/>
      <c r="C1814" s="273"/>
      <c r="D1814" s="272"/>
      <c r="E1814" s="273"/>
      <c r="F1814" s="273"/>
      <c r="G1814" s="253" t="str">
        <f t="shared" si="198"/>
        <v/>
      </c>
      <c r="H1814" s="31" t="str">
        <f>IF(AND(B1814=H$1),LOOKUP(9.99999999999999E+307,$H$2:H1813)+1,"")</f>
        <v/>
      </c>
      <c r="I1814" s="31" t="str">
        <f>IF(AND(B1814=I$1),LOOKUP(9.99999999999999E+307,$I$2:I1813)+1,"")</f>
        <v/>
      </c>
      <c r="J1814" s="31">
        <f>IF(AND(B1814=J$1),LOOKUP(9.99999999999999E+307,$J$2:J1813)+1,"")</f>
        <v>1648</v>
      </c>
      <c r="K1814" s="31">
        <f>IF(AND(B1814=K$1),LOOKUP(9.99999999999999E+307,$K$2:K1813)+1,"")</f>
        <v>1648</v>
      </c>
      <c r="L1814" s="31">
        <f>IF(AND(B1814=L$1),LOOKUP(9.99999999999999E+307,$L$2:L1813)+1,"")</f>
        <v>1648</v>
      </c>
      <c r="M1814" s="31">
        <f>IF(AND(B1814=M$1),LOOKUP(9.99999999999999E+307,$M$2:M1813)+1,"")</f>
        <v>1648</v>
      </c>
      <c r="N1814" s="31" t="e">
        <f>IF(AND(B1814=N$1),LOOKUP(9.99999999999999E+307,$N$2:N1813)+1,"")</f>
        <v>#REF!</v>
      </c>
      <c r="O1814" s="31" t="e">
        <f>IF(AND($B1814=O$1),LOOKUP(9.99999999999999E+307,$O$2:O1813)+1,"")</f>
        <v>#REF!</v>
      </c>
      <c r="P1814" s="31" t="e">
        <f>IF(AND($B1814=P$1),LOOKUP(9.99999999999999E+307,$P$2:P1813)+1,"")</f>
        <v>#REF!</v>
      </c>
      <c r="Q1814" s="31" t="e">
        <f>IF(AND($B1814=Q$1),LOOKUP(9.99999999999999E+307,$Q$2:Q1813)+1,"")</f>
        <v>#REF!</v>
      </c>
      <c r="R1814" s="31">
        <f>IF(AND($B1814=R$1),LOOKUP(9.99999999999999E+307,$R$2:R1813)+1,"")</f>
        <v>1648</v>
      </c>
      <c r="S1814" s="31">
        <f>IF(AND($B1814=S$1),LOOKUP(9.99999999999999E+307,$S$2:S1813)+1,"")</f>
        <v>1648</v>
      </c>
      <c r="T1814" s="265"/>
      <c r="U1814" s="265"/>
      <c r="V1814" s="265"/>
      <c r="AA1814" s="254" t="str">
        <f t="shared" si="202"/>
        <v/>
      </c>
      <c r="AB1814" s="254" t="str">
        <f t="shared" si="203"/>
        <v/>
      </c>
      <c r="AC1814" s="255">
        <f t="shared" si="200"/>
        <v>0</v>
      </c>
      <c r="AD1814" s="255">
        <f t="shared" si="201"/>
        <v>3836</v>
      </c>
      <c r="AE1814" s="256" t="str">
        <f t="shared" si="204"/>
        <v/>
      </c>
      <c r="AF1814" s="252" t="str">
        <f t="shared" si="199"/>
        <v>-</v>
      </c>
    </row>
    <row r="1815" spans="1:32" ht="20.149999999999999" customHeight="1" x14ac:dyDescent="0.75">
      <c r="A1815" s="31">
        <v>1813</v>
      </c>
      <c r="B1815" s="237"/>
      <c r="C1815" s="273"/>
      <c r="D1815" s="272"/>
      <c r="E1815" s="273"/>
      <c r="F1815" s="273"/>
      <c r="G1815" s="253" t="str">
        <f t="shared" si="198"/>
        <v/>
      </c>
      <c r="H1815" s="31" t="str">
        <f>IF(AND(B1815=H$1),LOOKUP(9.99999999999999E+307,$H$2:H1814)+1,"")</f>
        <v/>
      </c>
      <c r="I1815" s="31" t="str">
        <f>IF(AND(B1815=I$1),LOOKUP(9.99999999999999E+307,$I$2:I1814)+1,"")</f>
        <v/>
      </c>
      <c r="J1815" s="31">
        <f>IF(AND(B1815=J$1),LOOKUP(9.99999999999999E+307,$J$2:J1814)+1,"")</f>
        <v>1649</v>
      </c>
      <c r="K1815" s="31">
        <f>IF(AND(B1815=K$1),LOOKUP(9.99999999999999E+307,$K$2:K1814)+1,"")</f>
        <v>1649</v>
      </c>
      <c r="L1815" s="31">
        <f>IF(AND(B1815=L$1),LOOKUP(9.99999999999999E+307,$L$2:L1814)+1,"")</f>
        <v>1649</v>
      </c>
      <c r="M1815" s="31">
        <f>IF(AND(B1815=M$1),LOOKUP(9.99999999999999E+307,$M$2:M1814)+1,"")</f>
        <v>1649</v>
      </c>
      <c r="N1815" s="31" t="e">
        <f>IF(AND(B1815=N$1),LOOKUP(9.99999999999999E+307,$N$2:N1814)+1,"")</f>
        <v>#REF!</v>
      </c>
      <c r="O1815" s="31" t="e">
        <f>IF(AND($B1815=O$1),LOOKUP(9.99999999999999E+307,$O$2:O1814)+1,"")</f>
        <v>#REF!</v>
      </c>
      <c r="P1815" s="31" t="e">
        <f>IF(AND($B1815=P$1),LOOKUP(9.99999999999999E+307,$P$2:P1814)+1,"")</f>
        <v>#REF!</v>
      </c>
      <c r="Q1815" s="31" t="e">
        <f>IF(AND($B1815=Q$1),LOOKUP(9.99999999999999E+307,$Q$2:Q1814)+1,"")</f>
        <v>#REF!</v>
      </c>
      <c r="R1815" s="31">
        <f>IF(AND($B1815=R$1),LOOKUP(9.99999999999999E+307,$R$2:R1814)+1,"")</f>
        <v>1649</v>
      </c>
      <c r="S1815" s="31">
        <f>IF(AND($B1815=S$1),LOOKUP(9.99999999999999E+307,$S$2:S1814)+1,"")</f>
        <v>1649</v>
      </c>
      <c r="T1815" s="265"/>
      <c r="U1815" s="265"/>
      <c r="V1815" s="265"/>
      <c r="AA1815" s="254" t="str">
        <f t="shared" si="202"/>
        <v/>
      </c>
      <c r="AB1815" s="254" t="str">
        <f t="shared" si="203"/>
        <v/>
      </c>
      <c r="AC1815" s="255">
        <f t="shared" si="200"/>
        <v>0</v>
      </c>
      <c r="AD1815" s="255">
        <f t="shared" si="201"/>
        <v>3836</v>
      </c>
      <c r="AE1815" s="256" t="str">
        <f t="shared" si="204"/>
        <v/>
      </c>
      <c r="AF1815" s="252" t="str">
        <f t="shared" si="199"/>
        <v>-</v>
      </c>
    </row>
    <row r="1816" spans="1:32" ht="20.149999999999999" customHeight="1" x14ac:dyDescent="0.75">
      <c r="A1816" s="31">
        <v>1814</v>
      </c>
      <c r="B1816" s="237"/>
      <c r="C1816" s="273"/>
      <c r="D1816" s="272"/>
      <c r="E1816" s="273"/>
      <c r="F1816" s="273"/>
      <c r="G1816" s="253" t="str">
        <f t="shared" si="198"/>
        <v/>
      </c>
      <c r="H1816" s="31" t="str">
        <f>IF(AND(B1816=H$1),LOOKUP(9.99999999999999E+307,$H$2:H1815)+1,"")</f>
        <v/>
      </c>
      <c r="I1816" s="31" t="str">
        <f>IF(AND(B1816=I$1),LOOKUP(9.99999999999999E+307,$I$2:I1815)+1,"")</f>
        <v/>
      </c>
      <c r="J1816" s="31">
        <f>IF(AND(B1816=J$1),LOOKUP(9.99999999999999E+307,$J$2:J1815)+1,"")</f>
        <v>1650</v>
      </c>
      <c r="K1816" s="31">
        <f>IF(AND(B1816=K$1),LOOKUP(9.99999999999999E+307,$K$2:K1815)+1,"")</f>
        <v>1650</v>
      </c>
      <c r="L1816" s="31">
        <f>IF(AND(B1816=L$1),LOOKUP(9.99999999999999E+307,$L$2:L1815)+1,"")</f>
        <v>1650</v>
      </c>
      <c r="M1816" s="31">
        <f>IF(AND(B1816=M$1),LOOKUP(9.99999999999999E+307,$M$2:M1815)+1,"")</f>
        <v>1650</v>
      </c>
      <c r="N1816" s="31" t="e">
        <f>IF(AND(B1816=N$1),LOOKUP(9.99999999999999E+307,$N$2:N1815)+1,"")</f>
        <v>#REF!</v>
      </c>
      <c r="O1816" s="31" t="e">
        <f>IF(AND($B1816=O$1),LOOKUP(9.99999999999999E+307,$O$2:O1815)+1,"")</f>
        <v>#REF!</v>
      </c>
      <c r="P1816" s="31" t="e">
        <f>IF(AND($B1816=P$1),LOOKUP(9.99999999999999E+307,$P$2:P1815)+1,"")</f>
        <v>#REF!</v>
      </c>
      <c r="Q1816" s="31" t="e">
        <f>IF(AND($B1816=Q$1),LOOKUP(9.99999999999999E+307,$Q$2:Q1815)+1,"")</f>
        <v>#REF!</v>
      </c>
      <c r="R1816" s="31">
        <f>IF(AND($B1816=R$1),LOOKUP(9.99999999999999E+307,$R$2:R1815)+1,"")</f>
        <v>1650</v>
      </c>
      <c r="S1816" s="31">
        <f>IF(AND($B1816=S$1),LOOKUP(9.99999999999999E+307,$S$2:S1815)+1,"")</f>
        <v>1650</v>
      </c>
      <c r="T1816" s="265"/>
      <c r="U1816" s="265"/>
      <c r="V1816" s="265"/>
      <c r="AA1816" s="254" t="str">
        <f t="shared" si="202"/>
        <v/>
      </c>
      <c r="AB1816" s="254" t="str">
        <f t="shared" si="203"/>
        <v/>
      </c>
      <c r="AC1816" s="255">
        <f t="shared" si="200"/>
        <v>0</v>
      </c>
      <c r="AD1816" s="255">
        <f t="shared" si="201"/>
        <v>3836</v>
      </c>
      <c r="AE1816" s="256" t="str">
        <f t="shared" si="204"/>
        <v/>
      </c>
      <c r="AF1816" s="252" t="str">
        <f t="shared" si="199"/>
        <v>-</v>
      </c>
    </row>
    <row r="1817" spans="1:32" ht="20.149999999999999" customHeight="1" x14ac:dyDescent="0.75">
      <c r="A1817" s="31">
        <v>1815</v>
      </c>
      <c r="B1817" s="237"/>
      <c r="C1817" s="273"/>
      <c r="D1817" s="272"/>
      <c r="E1817" s="273"/>
      <c r="F1817" s="273"/>
      <c r="G1817" s="253" t="str">
        <f t="shared" si="198"/>
        <v/>
      </c>
      <c r="H1817" s="31" t="str">
        <f>IF(AND(B1817=H$1),LOOKUP(9.99999999999999E+307,$H$2:H1816)+1,"")</f>
        <v/>
      </c>
      <c r="I1817" s="31" t="str">
        <f>IF(AND(B1817=I$1),LOOKUP(9.99999999999999E+307,$I$2:I1816)+1,"")</f>
        <v/>
      </c>
      <c r="J1817" s="31">
        <f>IF(AND(B1817=J$1),LOOKUP(9.99999999999999E+307,$J$2:J1816)+1,"")</f>
        <v>1651</v>
      </c>
      <c r="K1817" s="31">
        <f>IF(AND(B1817=K$1),LOOKUP(9.99999999999999E+307,$K$2:K1816)+1,"")</f>
        <v>1651</v>
      </c>
      <c r="L1817" s="31">
        <f>IF(AND(B1817=L$1),LOOKUP(9.99999999999999E+307,$L$2:L1816)+1,"")</f>
        <v>1651</v>
      </c>
      <c r="M1817" s="31">
        <f>IF(AND(B1817=M$1),LOOKUP(9.99999999999999E+307,$M$2:M1816)+1,"")</f>
        <v>1651</v>
      </c>
      <c r="N1817" s="31" t="e">
        <f>IF(AND(B1817=N$1),LOOKUP(9.99999999999999E+307,$N$2:N1816)+1,"")</f>
        <v>#REF!</v>
      </c>
      <c r="O1817" s="31" t="e">
        <f>IF(AND($B1817=O$1),LOOKUP(9.99999999999999E+307,$O$2:O1816)+1,"")</f>
        <v>#REF!</v>
      </c>
      <c r="P1817" s="31" t="e">
        <f>IF(AND($B1817=P$1),LOOKUP(9.99999999999999E+307,$P$2:P1816)+1,"")</f>
        <v>#REF!</v>
      </c>
      <c r="Q1817" s="31" t="e">
        <f>IF(AND($B1817=Q$1),LOOKUP(9.99999999999999E+307,$Q$2:Q1816)+1,"")</f>
        <v>#REF!</v>
      </c>
      <c r="R1817" s="31">
        <f>IF(AND($B1817=R$1),LOOKUP(9.99999999999999E+307,$R$2:R1816)+1,"")</f>
        <v>1651</v>
      </c>
      <c r="S1817" s="31">
        <f>IF(AND($B1817=S$1),LOOKUP(9.99999999999999E+307,$S$2:S1816)+1,"")</f>
        <v>1651</v>
      </c>
      <c r="T1817" s="265"/>
      <c r="U1817" s="265"/>
      <c r="V1817" s="265"/>
      <c r="AA1817" s="254" t="str">
        <f t="shared" si="202"/>
        <v/>
      </c>
      <c r="AB1817" s="254" t="str">
        <f t="shared" si="203"/>
        <v/>
      </c>
      <c r="AC1817" s="255">
        <f t="shared" si="200"/>
        <v>0</v>
      </c>
      <c r="AD1817" s="255">
        <f t="shared" si="201"/>
        <v>3836</v>
      </c>
      <c r="AE1817" s="256" t="str">
        <f t="shared" si="204"/>
        <v/>
      </c>
      <c r="AF1817" s="252" t="str">
        <f t="shared" si="199"/>
        <v>-</v>
      </c>
    </row>
    <row r="1818" spans="1:32" ht="20.149999999999999" customHeight="1" x14ac:dyDescent="0.75">
      <c r="A1818" s="31">
        <v>1816</v>
      </c>
      <c r="B1818" s="237"/>
      <c r="C1818" s="273"/>
      <c r="D1818" s="272"/>
      <c r="E1818" s="273"/>
      <c r="F1818" s="273"/>
      <c r="G1818" s="253" t="str">
        <f t="shared" si="198"/>
        <v/>
      </c>
      <c r="H1818" s="31" t="str">
        <f>IF(AND(B1818=H$1),LOOKUP(9.99999999999999E+307,$H$2:H1817)+1,"")</f>
        <v/>
      </c>
      <c r="I1818" s="31" t="str">
        <f>IF(AND(B1818=I$1),LOOKUP(9.99999999999999E+307,$I$2:I1817)+1,"")</f>
        <v/>
      </c>
      <c r="J1818" s="31">
        <f>IF(AND(B1818=J$1),LOOKUP(9.99999999999999E+307,$J$2:J1817)+1,"")</f>
        <v>1652</v>
      </c>
      <c r="K1818" s="31">
        <f>IF(AND(B1818=K$1),LOOKUP(9.99999999999999E+307,$K$2:K1817)+1,"")</f>
        <v>1652</v>
      </c>
      <c r="L1818" s="31">
        <f>IF(AND(B1818=L$1),LOOKUP(9.99999999999999E+307,$L$2:L1817)+1,"")</f>
        <v>1652</v>
      </c>
      <c r="M1818" s="31">
        <f>IF(AND(B1818=M$1),LOOKUP(9.99999999999999E+307,$M$2:M1817)+1,"")</f>
        <v>1652</v>
      </c>
      <c r="N1818" s="31" t="e">
        <f>IF(AND(B1818=N$1),LOOKUP(9.99999999999999E+307,$N$2:N1817)+1,"")</f>
        <v>#REF!</v>
      </c>
      <c r="O1818" s="31" t="e">
        <f>IF(AND($B1818=O$1),LOOKUP(9.99999999999999E+307,$O$2:O1817)+1,"")</f>
        <v>#REF!</v>
      </c>
      <c r="P1818" s="31" t="e">
        <f>IF(AND($B1818=P$1),LOOKUP(9.99999999999999E+307,$P$2:P1817)+1,"")</f>
        <v>#REF!</v>
      </c>
      <c r="Q1818" s="31" t="e">
        <f>IF(AND($B1818=Q$1),LOOKUP(9.99999999999999E+307,$Q$2:Q1817)+1,"")</f>
        <v>#REF!</v>
      </c>
      <c r="R1818" s="31">
        <f>IF(AND($B1818=R$1),LOOKUP(9.99999999999999E+307,$R$2:R1817)+1,"")</f>
        <v>1652</v>
      </c>
      <c r="S1818" s="31">
        <f>IF(AND($B1818=S$1),LOOKUP(9.99999999999999E+307,$S$2:S1817)+1,"")</f>
        <v>1652</v>
      </c>
      <c r="T1818" s="265"/>
      <c r="U1818" s="265"/>
      <c r="V1818" s="265"/>
      <c r="AA1818" s="254" t="str">
        <f t="shared" si="202"/>
        <v/>
      </c>
      <c r="AB1818" s="254" t="str">
        <f t="shared" si="203"/>
        <v/>
      </c>
      <c r="AC1818" s="255">
        <f t="shared" si="200"/>
        <v>0</v>
      </c>
      <c r="AD1818" s="255">
        <f t="shared" si="201"/>
        <v>3836</v>
      </c>
      <c r="AE1818" s="256" t="str">
        <f t="shared" si="204"/>
        <v/>
      </c>
      <c r="AF1818" s="252" t="str">
        <f t="shared" si="199"/>
        <v>-</v>
      </c>
    </row>
    <row r="1819" spans="1:32" ht="20.149999999999999" customHeight="1" x14ac:dyDescent="0.75">
      <c r="A1819" s="31">
        <v>1817</v>
      </c>
      <c r="B1819" s="237"/>
      <c r="C1819" s="273"/>
      <c r="D1819" s="272"/>
      <c r="E1819" s="273"/>
      <c r="F1819" s="273"/>
      <c r="G1819" s="253" t="str">
        <f t="shared" si="198"/>
        <v/>
      </c>
      <c r="H1819" s="31" t="str">
        <f>IF(AND(B1819=H$1),LOOKUP(9.99999999999999E+307,$H$2:H1818)+1,"")</f>
        <v/>
      </c>
      <c r="I1819" s="31" t="str">
        <f>IF(AND(B1819=I$1),LOOKUP(9.99999999999999E+307,$I$2:I1818)+1,"")</f>
        <v/>
      </c>
      <c r="J1819" s="31">
        <f>IF(AND(B1819=J$1),LOOKUP(9.99999999999999E+307,$J$2:J1818)+1,"")</f>
        <v>1653</v>
      </c>
      <c r="K1819" s="31">
        <f>IF(AND(B1819=K$1),LOOKUP(9.99999999999999E+307,$K$2:K1818)+1,"")</f>
        <v>1653</v>
      </c>
      <c r="L1819" s="31">
        <f>IF(AND(B1819=L$1),LOOKUP(9.99999999999999E+307,$L$2:L1818)+1,"")</f>
        <v>1653</v>
      </c>
      <c r="M1819" s="31">
        <f>IF(AND(B1819=M$1),LOOKUP(9.99999999999999E+307,$M$2:M1818)+1,"")</f>
        <v>1653</v>
      </c>
      <c r="N1819" s="31" t="e">
        <f>IF(AND(B1819=N$1),LOOKUP(9.99999999999999E+307,$N$2:N1818)+1,"")</f>
        <v>#REF!</v>
      </c>
      <c r="O1819" s="31" t="e">
        <f>IF(AND($B1819=O$1),LOOKUP(9.99999999999999E+307,$O$2:O1818)+1,"")</f>
        <v>#REF!</v>
      </c>
      <c r="P1819" s="31" t="e">
        <f>IF(AND($B1819=P$1),LOOKUP(9.99999999999999E+307,$P$2:P1818)+1,"")</f>
        <v>#REF!</v>
      </c>
      <c r="Q1819" s="31" t="e">
        <f>IF(AND($B1819=Q$1),LOOKUP(9.99999999999999E+307,$Q$2:Q1818)+1,"")</f>
        <v>#REF!</v>
      </c>
      <c r="R1819" s="31">
        <f>IF(AND($B1819=R$1),LOOKUP(9.99999999999999E+307,$R$2:R1818)+1,"")</f>
        <v>1653</v>
      </c>
      <c r="S1819" s="31">
        <f>IF(AND($B1819=S$1),LOOKUP(9.99999999999999E+307,$S$2:S1818)+1,"")</f>
        <v>1653</v>
      </c>
      <c r="T1819" s="265"/>
      <c r="U1819" s="265"/>
      <c r="V1819" s="265"/>
      <c r="AA1819" s="254" t="str">
        <f t="shared" si="202"/>
        <v/>
      </c>
      <c r="AB1819" s="254" t="str">
        <f t="shared" si="203"/>
        <v/>
      </c>
      <c r="AC1819" s="255">
        <f t="shared" si="200"/>
        <v>0</v>
      </c>
      <c r="AD1819" s="255">
        <f t="shared" si="201"/>
        <v>3836</v>
      </c>
      <c r="AE1819" s="256" t="str">
        <f t="shared" si="204"/>
        <v/>
      </c>
      <c r="AF1819" s="252" t="str">
        <f t="shared" si="199"/>
        <v>-</v>
      </c>
    </row>
    <row r="1820" spans="1:32" ht="20.149999999999999" customHeight="1" x14ac:dyDescent="0.75">
      <c r="A1820" s="31">
        <v>1818</v>
      </c>
      <c r="B1820" s="237"/>
      <c r="C1820" s="273"/>
      <c r="D1820" s="272"/>
      <c r="E1820" s="273"/>
      <c r="F1820" s="273"/>
      <c r="G1820" s="253" t="str">
        <f t="shared" si="198"/>
        <v/>
      </c>
      <c r="H1820" s="31" t="str">
        <f>IF(AND(B1820=H$1),LOOKUP(9.99999999999999E+307,$H$2:H1819)+1,"")</f>
        <v/>
      </c>
      <c r="I1820" s="31" t="str">
        <f>IF(AND(B1820=I$1),LOOKUP(9.99999999999999E+307,$I$2:I1819)+1,"")</f>
        <v/>
      </c>
      <c r="J1820" s="31">
        <f>IF(AND(B1820=J$1),LOOKUP(9.99999999999999E+307,$J$2:J1819)+1,"")</f>
        <v>1654</v>
      </c>
      <c r="K1820" s="31">
        <f>IF(AND(B1820=K$1),LOOKUP(9.99999999999999E+307,$K$2:K1819)+1,"")</f>
        <v>1654</v>
      </c>
      <c r="L1820" s="31">
        <f>IF(AND(B1820=L$1),LOOKUP(9.99999999999999E+307,$L$2:L1819)+1,"")</f>
        <v>1654</v>
      </c>
      <c r="M1820" s="31">
        <f>IF(AND(B1820=M$1),LOOKUP(9.99999999999999E+307,$M$2:M1819)+1,"")</f>
        <v>1654</v>
      </c>
      <c r="N1820" s="31" t="e">
        <f>IF(AND(B1820=N$1),LOOKUP(9.99999999999999E+307,$N$2:N1819)+1,"")</f>
        <v>#REF!</v>
      </c>
      <c r="O1820" s="31" t="e">
        <f>IF(AND($B1820=O$1),LOOKUP(9.99999999999999E+307,$O$2:O1819)+1,"")</f>
        <v>#REF!</v>
      </c>
      <c r="P1820" s="31" t="e">
        <f>IF(AND($B1820=P$1),LOOKUP(9.99999999999999E+307,$P$2:P1819)+1,"")</f>
        <v>#REF!</v>
      </c>
      <c r="Q1820" s="31" t="e">
        <f>IF(AND($B1820=Q$1),LOOKUP(9.99999999999999E+307,$Q$2:Q1819)+1,"")</f>
        <v>#REF!</v>
      </c>
      <c r="R1820" s="31">
        <f>IF(AND($B1820=R$1),LOOKUP(9.99999999999999E+307,$R$2:R1819)+1,"")</f>
        <v>1654</v>
      </c>
      <c r="S1820" s="31">
        <f>IF(AND($B1820=S$1),LOOKUP(9.99999999999999E+307,$S$2:S1819)+1,"")</f>
        <v>1654</v>
      </c>
      <c r="T1820" s="265"/>
      <c r="U1820" s="265"/>
      <c r="V1820" s="265"/>
      <c r="AA1820" s="254" t="str">
        <f t="shared" si="202"/>
        <v/>
      </c>
      <c r="AB1820" s="254" t="str">
        <f t="shared" si="203"/>
        <v/>
      </c>
      <c r="AC1820" s="255">
        <f t="shared" si="200"/>
        <v>0</v>
      </c>
      <c r="AD1820" s="255">
        <f t="shared" si="201"/>
        <v>3836</v>
      </c>
      <c r="AE1820" s="256" t="str">
        <f t="shared" si="204"/>
        <v/>
      </c>
      <c r="AF1820" s="252" t="str">
        <f t="shared" si="199"/>
        <v>-</v>
      </c>
    </row>
    <row r="1821" spans="1:32" ht="20.149999999999999" customHeight="1" x14ac:dyDescent="0.75">
      <c r="A1821" s="31">
        <v>1819</v>
      </c>
      <c r="B1821" s="237"/>
      <c r="C1821" s="273"/>
      <c r="D1821" s="272"/>
      <c r="E1821" s="273"/>
      <c r="F1821" s="273"/>
      <c r="G1821" s="253" t="str">
        <f t="shared" si="198"/>
        <v/>
      </c>
      <c r="H1821" s="31" t="str">
        <f>IF(AND(B1821=H$1),LOOKUP(9.99999999999999E+307,$H$2:H1820)+1,"")</f>
        <v/>
      </c>
      <c r="I1821" s="31" t="str">
        <f>IF(AND(B1821=I$1),LOOKUP(9.99999999999999E+307,$I$2:I1820)+1,"")</f>
        <v/>
      </c>
      <c r="J1821" s="31">
        <f>IF(AND(B1821=J$1),LOOKUP(9.99999999999999E+307,$J$2:J1820)+1,"")</f>
        <v>1655</v>
      </c>
      <c r="K1821" s="31">
        <f>IF(AND(B1821=K$1),LOOKUP(9.99999999999999E+307,$K$2:K1820)+1,"")</f>
        <v>1655</v>
      </c>
      <c r="L1821" s="31">
        <f>IF(AND(B1821=L$1),LOOKUP(9.99999999999999E+307,$L$2:L1820)+1,"")</f>
        <v>1655</v>
      </c>
      <c r="M1821" s="31">
        <f>IF(AND(B1821=M$1),LOOKUP(9.99999999999999E+307,$M$2:M1820)+1,"")</f>
        <v>1655</v>
      </c>
      <c r="N1821" s="31" t="e">
        <f>IF(AND(B1821=N$1),LOOKUP(9.99999999999999E+307,$N$2:N1820)+1,"")</f>
        <v>#REF!</v>
      </c>
      <c r="O1821" s="31" t="e">
        <f>IF(AND($B1821=O$1),LOOKUP(9.99999999999999E+307,$O$2:O1820)+1,"")</f>
        <v>#REF!</v>
      </c>
      <c r="P1821" s="31" t="e">
        <f>IF(AND($B1821=P$1),LOOKUP(9.99999999999999E+307,$P$2:P1820)+1,"")</f>
        <v>#REF!</v>
      </c>
      <c r="Q1821" s="31" t="e">
        <f>IF(AND($B1821=Q$1),LOOKUP(9.99999999999999E+307,$Q$2:Q1820)+1,"")</f>
        <v>#REF!</v>
      </c>
      <c r="R1821" s="31">
        <f>IF(AND($B1821=R$1),LOOKUP(9.99999999999999E+307,$R$2:R1820)+1,"")</f>
        <v>1655</v>
      </c>
      <c r="S1821" s="31">
        <f>IF(AND($B1821=S$1),LOOKUP(9.99999999999999E+307,$S$2:S1820)+1,"")</f>
        <v>1655</v>
      </c>
      <c r="T1821" s="265"/>
      <c r="U1821" s="265"/>
      <c r="V1821" s="265"/>
      <c r="AA1821" s="254" t="str">
        <f t="shared" si="202"/>
        <v/>
      </c>
      <c r="AB1821" s="254" t="str">
        <f t="shared" si="203"/>
        <v/>
      </c>
      <c r="AC1821" s="255">
        <f t="shared" si="200"/>
        <v>0</v>
      </c>
      <c r="AD1821" s="255">
        <f t="shared" si="201"/>
        <v>3836</v>
      </c>
      <c r="AE1821" s="256" t="str">
        <f t="shared" si="204"/>
        <v/>
      </c>
      <c r="AF1821" s="252" t="str">
        <f t="shared" si="199"/>
        <v>-</v>
      </c>
    </row>
    <row r="1822" spans="1:32" ht="20.149999999999999" customHeight="1" x14ac:dyDescent="0.75">
      <c r="A1822" s="31">
        <v>1820</v>
      </c>
      <c r="B1822" s="237"/>
      <c r="C1822" s="273"/>
      <c r="D1822" s="272"/>
      <c r="E1822" s="273"/>
      <c r="F1822" s="273"/>
      <c r="G1822" s="253" t="str">
        <f t="shared" si="198"/>
        <v/>
      </c>
      <c r="H1822" s="31" t="str">
        <f>IF(AND(B1822=H$1),LOOKUP(9.99999999999999E+307,$H$2:H1821)+1,"")</f>
        <v/>
      </c>
      <c r="I1822" s="31" t="str">
        <f>IF(AND(B1822=I$1),LOOKUP(9.99999999999999E+307,$I$2:I1821)+1,"")</f>
        <v/>
      </c>
      <c r="J1822" s="31">
        <f>IF(AND(B1822=J$1),LOOKUP(9.99999999999999E+307,$J$2:J1821)+1,"")</f>
        <v>1656</v>
      </c>
      <c r="K1822" s="31">
        <f>IF(AND(B1822=K$1),LOOKUP(9.99999999999999E+307,$K$2:K1821)+1,"")</f>
        <v>1656</v>
      </c>
      <c r="L1822" s="31">
        <f>IF(AND(B1822=L$1),LOOKUP(9.99999999999999E+307,$L$2:L1821)+1,"")</f>
        <v>1656</v>
      </c>
      <c r="M1822" s="31">
        <f>IF(AND(B1822=M$1),LOOKUP(9.99999999999999E+307,$M$2:M1821)+1,"")</f>
        <v>1656</v>
      </c>
      <c r="N1822" s="31" t="e">
        <f>IF(AND(B1822=N$1),LOOKUP(9.99999999999999E+307,$N$2:N1821)+1,"")</f>
        <v>#REF!</v>
      </c>
      <c r="O1822" s="31" t="e">
        <f>IF(AND($B1822=O$1),LOOKUP(9.99999999999999E+307,$O$2:O1821)+1,"")</f>
        <v>#REF!</v>
      </c>
      <c r="P1822" s="31" t="e">
        <f>IF(AND($B1822=P$1),LOOKUP(9.99999999999999E+307,$P$2:P1821)+1,"")</f>
        <v>#REF!</v>
      </c>
      <c r="Q1822" s="31" t="e">
        <f>IF(AND($B1822=Q$1),LOOKUP(9.99999999999999E+307,$Q$2:Q1821)+1,"")</f>
        <v>#REF!</v>
      </c>
      <c r="R1822" s="31">
        <f>IF(AND($B1822=R$1),LOOKUP(9.99999999999999E+307,$R$2:R1821)+1,"")</f>
        <v>1656</v>
      </c>
      <c r="S1822" s="31">
        <f>IF(AND($B1822=S$1),LOOKUP(9.99999999999999E+307,$S$2:S1821)+1,"")</f>
        <v>1656</v>
      </c>
      <c r="T1822" s="265"/>
      <c r="U1822" s="265"/>
      <c r="V1822" s="265"/>
      <c r="AA1822" s="254" t="str">
        <f t="shared" si="202"/>
        <v/>
      </c>
      <c r="AB1822" s="254" t="str">
        <f t="shared" si="203"/>
        <v/>
      </c>
      <c r="AC1822" s="255">
        <f t="shared" si="200"/>
        <v>0</v>
      </c>
      <c r="AD1822" s="255">
        <f t="shared" si="201"/>
        <v>3836</v>
      </c>
      <c r="AE1822" s="256" t="str">
        <f t="shared" si="204"/>
        <v/>
      </c>
      <c r="AF1822" s="252" t="str">
        <f t="shared" si="199"/>
        <v>-</v>
      </c>
    </row>
    <row r="1823" spans="1:32" ht="20.149999999999999" customHeight="1" x14ac:dyDescent="0.75">
      <c r="A1823" s="31">
        <v>1821</v>
      </c>
      <c r="B1823" s="237"/>
      <c r="C1823" s="273"/>
      <c r="D1823" s="272"/>
      <c r="E1823" s="273"/>
      <c r="F1823" s="273"/>
      <c r="G1823" s="253" t="str">
        <f t="shared" ref="G1823:G1886" si="205">B1823&amp;C1823</f>
        <v/>
      </c>
      <c r="H1823" s="31" t="str">
        <f>IF(AND(B1823=H$1),LOOKUP(9.99999999999999E+307,$H$2:H1822)+1,"")</f>
        <v/>
      </c>
      <c r="I1823" s="31" t="str">
        <f>IF(AND(B1823=I$1),LOOKUP(9.99999999999999E+307,$I$2:I1822)+1,"")</f>
        <v/>
      </c>
      <c r="J1823" s="31">
        <f>IF(AND(B1823=J$1),LOOKUP(9.99999999999999E+307,$J$2:J1822)+1,"")</f>
        <v>1657</v>
      </c>
      <c r="K1823" s="31">
        <f>IF(AND(B1823=K$1),LOOKUP(9.99999999999999E+307,$K$2:K1822)+1,"")</f>
        <v>1657</v>
      </c>
      <c r="L1823" s="31">
        <f>IF(AND(B1823=L$1),LOOKUP(9.99999999999999E+307,$L$2:L1822)+1,"")</f>
        <v>1657</v>
      </c>
      <c r="M1823" s="31">
        <f>IF(AND(B1823=M$1),LOOKUP(9.99999999999999E+307,$M$2:M1822)+1,"")</f>
        <v>1657</v>
      </c>
      <c r="N1823" s="31" t="e">
        <f>IF(AND(B1823=N$1),LOOKUP(9.99999999999999E+307,$N$2:N1822)+1,"")</f>
        <v>#REF!</v>
      </c>
      <c r="O1823" s="31" t="e">
        <f>IF(AND($B1823=O$1),LOOKUP(9.99999999999999E+307,$O$2:O1822)+1,"")</f>
        <v>#REF!</v>
      </c>
      <c r="P1823" s="31" t="e">
        <f>IF(AND($B1823=P$1),LOOKUP(9.99999999999999E+307,$P$2:P1822)+1,"")</f>
        <v>#REF!</v>
      </c>
      <c r="Q1823" s="31" t="e">
        <f>IF(AND($B1823=Q$1),LOOKUP(9.99999999999999E+307,$Q$2:Q1822)+1,"")</f>
        <v>#REF!</v>
      </c>
      <c r="R1823" s="31">
        <f>IF(AND($B1823=R$1),LOOKUP(9.99999999999999E+307,$R$2:R1822)+1,"")</f>
        <v>1657</v>
      </c>
      <c r="S1823" s="31">
        <f>IF(AND($B1823=S$1),LOOKUP(9.99999999999999E+307,$S$2:S1822)+1,"")</f>
        <v>1657</v>
      </c>
      <c r="T1823" s="265"/>
      <c r="U1823" s="265"/>
      <c r="V1823" s="265"/>
      <c r="AA1823" s="254" t="str">
        <f t="shared" si="202"/>
        <v/>
      </c>
      <c r="AB1823" s="254" t="str">
        <f t="shared" si="203"/>
        <v/>
      </c>
      <c r="AC1823" s="255">
        <f t="shared" si="200"/>
        <v>0</v>
      </c>
      <c r="AD1823" s="255">
        <f t="shared" si="201"/>
        <v>3836</v>
      </c>
      <c r="AE1823" s="256" t="str">
        <f t="shared" si="204"/>
        <v/>
      </c>
      <c r="AF1823" s="252" t="str">
        <f t="shared" si="199"/>
        <v>-</v>
      </c>
    </row>
    <row r="1824" spans="1:32" ht="20.149999999999999" customHeight="1" x14ac:dyDescent="0.75">
      <c r="A1824" s="31">
        <v>1822</v>
      </c>
      <c r="B1824" s="237"/>
      <c r="C1824" s="273"/>
      <c r="D1824" s="272"/>
      <c r="E1824" s="273"/>
      <c r="F1824" s="273"/>
      <c r="G1824" s="253" t="str">
        <f t="shared" si="205"/>
        <v/>
      </c>
      <c r="H1824" s="31" t="str">
        <f>IF(AND(B1824=H$1),LOOKUP(9.99999999999999E+307,$H$2:H1823)+1,"")</f>
        <v/>
      </c>
      <c r="I1824" s="31" t="str">
        <f>IF(AND(B1824=I$1),LOOKUP(9.99999999999999E+307,$I$2:I1823)+1,"")</f>
        <v/>
      </c>
      <c r="J1824" s="31">
        <f>IF(AND(B1824=J$1),LOOKUP(9.99999999999999E+307,$J$2:J1823)+1,"")</f>
        <v>1658</v>
      </c>
      <c r="K1824" s="31">
        <f>IF(AND(B1824=K$1),LOOKUP(9.99999999999999E+307,$K$2:K1823)+1,"")</f>
        <v>1658</v>
      </c>
      <c r="L1824" s="31">
        <f>IF(AND(B1824=L$1),LOOKUP(9.99999999999999E+307,$L$2:L1823)+1,"")</f>
        <v>1658</v>
      </c>
      <c r="M1824" s="31">
        <f>IF(AND(B1824=M$1),LOOKUP(9.99999999999999E+307,$M$2:M1823)+1,"")</f>
        <v>1658</v>
      </c>
      <c r="N1824" s="31" t="e">
        <f>IF(AND(B1824=N$1),LOOKUP(9.99999999999999E+307,$N$2:N1823)+1,"")</f>
        <v>#REF!</v>
      </c>
      <c r="O1824" s="31" t="e">
        <f>IF(AND($B1824=O$1),LOOKUP(9.99999999999999E+307,$O$2:O1823)+1,"")</f>
        <v>#REF!</v>
      </c>
      <c r="P1824" s="31" t="e">
        <f>IF(AND($B1824=P$1),LOOKUP(9.99999999999999E+307,$P$2:P1823)+1,"")</f>
        <v>#REF!</v>
      </c>
      <c r="Q1824" s="31" t="e">
        <f>IF(AND($B1824=Q$1),LOOKUP(9.99999999999999E+307,$Q$2:Q1823)+1,"")</f>
        <v>#REF!</v>
      </c>
      <c r="R1824" s="31">
        <f>IF(AND($B1824=R$1),LOOKUP(9.99999999999999E+307,$R$2:R1823)+1,"")</f>
        <v>1658</v>
      </c>
      <c r="S1824" s="31">
        <f>IF(AND($B1824=S$1),LOOKUP(9.99999999999999E+307,$S$2:S1823)+1,"")</f>
        <v>1658</v>
      </c>
      <c r="T1824" s="265"/>
      <c r="U1824" s="265"/>
      <c r="V1824" s="265"/>
      <c r="AA1824" s="254" t="str">
        <f t="shared" si="202"/>
        <v/>
      </c>
      <c r="AB1824" s="254" t="str">
        <f t="shared" si="203"/>
        <v/>
      </c>
      <c r="AC1824" s="255">
        <f t="shared" si="200"/>
        <v>0</v>
      </c>
      <c r="AD1824" s="255">
        <f t="shared" si="201"/>
        <v>3836</v>
      </c>
      <c r="AE1824" s="256" t="str">
        <f t="shared" si="204"/>
        <v/>
      </c>
      <c r="AF1824" s="252" t="str">
        <f t="shared" si="199"/>
        <v>-</v>
      </c>
    </row>
    <row r="1825" spans="1:32" ht="20.149999999999999" customHeight="1" x14ac:dyDescent="0.75">
      <c r="A1825" s="31">
        <v>1823</v>
      </c>
      <c r="B1825" s="237"/>
      <c r="C1825" s="273"/>
      <c r="D1825" s="272"/>
      <c r="E1825" s="273"/>
      <c r="F1825" s="273"/>
      <c r="G1825" s="253" t="str">
        <f t="shared" si="205"/>
        <v/>
      </c>
      <c r="H1825" s="31" t="str">
        <f>IF(AND(B1825=H$1),LOOKUP(9.99999999999999E+307,$H$2:H1824)+1,"")</f>
        <v/>
      </c>
      <c r="I1825" s="31" t="str">
        <f>IF(AND(B1825=I$1),LOOKUP(9.99999999999999E+307,$I$2:I1824)+1,"")</f>
        <v/>
      </c>
      <c r="J1825" s="31">
        <f>IF(AND(B1825=J$1),LOOKUP(9.99999999999999E+307,$J$2:J1824)+1,"")</f>
        <v>1659</v>
      </c>
      <c r="K1825" s="31">
        <f>IF(AND(B1825=K$1),LOOKUP(9.99999999999999E+307,$K$2:K1824)+1,"")</f>
        <v>1659</v>
      </c>
      <c r="L1825" s="31">
        <f>IF(AND(B1825=L$1),LOOKUP(9.99999999999999E+307,$L$2:L1824)+1,"")</f>
        <v>1659</v>
      </c>
      <c r="M1825" s="31">
        <f>IF(AND(B1825=M$1),LOOKUP(9.99999999999999E+307,$M$2:M1824)+1,"")</f>
        <v>1659</v>
      </c>
      <c r="N1825" s="31" t="e">
        <f>IF(AND(B1825=N$1),LOOKUP(9.99999999999999E+307,$N$2:N1824)+1,"")</f>
        <v>#REF!</v>
      </c>
      <c r="O1825" s="31" t="e">
        <f>IF(AND($B1825=O$1),LOOKUP(9.99999999999999E+307,$O$2:O1824)+1,"")</f>
        <v>#REF!</v>
      </c>
      <c r="P1825" s="31" t="e">
        <f>IF(AND($B1825=P$1),LOOKUP(9.99999999999999E+307,$P$2:P1824)+1,"")</f>
        <v>#REF!</v>
      </c>
      <c r="Q1825" s="31" t="e">
        <f>IF(AND($B1825=Q$1),LOOKUP(9.99999999999999E+307,$Q$2:Q1824)+1,"")</f>
        <v>#REF!</v>
      </c>
      <c r="R1825" s="31">
        <f>IF(AND($B1825=R$1),LOOKUP(9.99999999999999E+307,$R$2:R1824)+1,"")</f>
        <v>1659</v>
      </c>
      <c r="S1825" s="31">
        <f>IF(AND($B1825=S$1),LOOKUP(9.99999999999999E+307,$S$2:S1824)+1,"")</f>
        <v>1659</v>
      </c>
      <c r="T1825" s="265"/>
      <c r="U1825" s="265"/>
      <c r="V1825" s="265"/>
      <c r="AA1825" s="254" t="str">
        <f t="shared" si="202"/>
        <v/>
      </c>
      <c r="AB1825" s="254" t="str">
        <f t="shared" si="203"/>
        <v/>
      </c>
      <c r="AC1825" s="255">
        <f t="shared" si="200"/>
        <v>0</v>
      </c>
      <c r="AD1825" s="255">
        <f t="shared" si="201"/>
        <v>3836</v>
      </c>
      <c r="AE1825" s="256" t="str">
        <f t="shared" si="204"/>
        <v/>
      </c>
      <c r="AF1825" s="252" t="str">
        <f t="shared" si="199"/>
        <v>-</v>
      </c>
    </row>
    <row r="1826" spans="1:32" ht="20.149999999999999" customHeight="1" x14ac:dyDescent="0.75">
      <c r="A1826" s="31">
        <v>1824</v>
      </c>
      <c r="B1826" s="237"/>
      <c r="C1826" s="273"/>
      <c r="D1826" s="272"/>
      <c r="E1826" s="273"/>
      <c r="F1826" s="273"/>
      <c r="G1826" s="253" t="str">
        <f t="shared" si="205"/>
        <v/>
      </c>
      <c r="H1826" s="31" t="str">
        <f>IF(AND(B1826=H$1),LOOKUP(9.99999999999999E+307,$H$2:H1825)+1,"")</f>
        <v/>
      </c>
      <c r="I1826" s="31" t="str">
        <f>IF(AND(B1826=I$1),LOOKUP(9.99999999999999E+307,$I$2:I1825)+1,"")</f>
        <v/>
      </c>
      <c r="J1826" s="31">
        <f>IF(AND(B1826=J$1),LOOKUP(9.99999999999999E+307,$J$2:J1825)+1,"")</f>
        <v>1660</v>
      </c>
      <c r="K1826" s="31">
        <f>IF(AND(B1826=K$1),LOOKUP(9.99999999999999E+307,$K$2:K1825)+1,"")</f>
        <v>1660</v>
      </c>
      <c r="L1826" s="31">
        <f>IF(AND(B1826=L$1),LOOKUP(9.99999999999999E+307,$L$2:L1825)+1,"")</f>
        <v>1660</v>
      </c>
      <c r="M1826" s="31">
        <f>IF(AND(B1826=M$1),LOOKUP(9.99999999999999E+307,$M$2:M1825)+1,"")</f>
        <v>1660</v>
      </c>
      <c r="N1826" s="31" t="e">
        <f>IF(AND(B1826=N$1),LOOKUP(9.99999999999999E+307,$N$2:N1825)+1,"")</f>
        <v>#REF!</v>
      </c>
      <c r="O1826" s="31" t="e">
        <f>IF(AND($B1826=O$1),LOOKUP(9.99999999999999E+307,$O$2:O1825)+1,"")</f>
        <v>#REF!</v>
      </c>
      <c r="P1826" s="31" t="e">
        <f>IF(AND($B1826=P$1),LOOKUP(9.99999999999999E+307,$P$2:P1825)+1,"")</f>
        <v>#REF!</v>
      </c>
      <c r="Q1826" s="31" t="e">
        <f>IF(AND($B1826=Q$1),LOOKUP(9.99999999999999E+307,$Q$2:Q1825)+1,"")</f>
        <v>#REF!</v>
      </c>
      <c r="R1826" s="31">
        <f>IF(AND($B1826=R$1),LOOKUP(9.99999999999999E+307,$R$2:R1825)+1,"")</f>
        <v>1660</v>
      </c>
      <c r="S1826" s="31">
        <f>IF(AND($B1826=S$1),LOOKUP(9.99999999999999E+307,$S$2:S1825)+1,"")</f>
        <v>1660</v>
      </c>
      <c r="T1826" s="265"/>
      <c r="U1826" s="265"/>
      <c r="V1826" s="265"/>
      <c r="AA1826" s="254" t="str">
        <f t="shared" si="202"/>
        <v/>
      </c>
      <c r="AB1826" s="254" t="str">
        <f t="shared" si="203"/>
        <v/>
      </c>
      <c r="AC1826" s="255">
        <f t="shared" si="200"/>
        <v>0</v>
      </c>
      <c r="AD1826" s="255">
        <f t="shared" si="201"/>
        <v>3836</v>
      </c>
      <c r="AE1826" s="256" t="str">
        <f t="shared" si="204"/>
        <v/>
      </c>
      <c r="AF1826" s="252" t="str">
        <f t="shared" si="199"/>
        <v>-</v>
      </c>
    </row>
    <row r="1827" spans="1:32" ht="20.149999999999999" customHeight="1" x14ac:dyDescent="0.75">
      <c r="A1827" s="31">
        <v>1825</v>
      </c>
      <c r="B1827" s="237"/>
      <c r="C1827" s="273"/>
      <c r="D1827" s="272"/>
      <c r="E1827" s="273"/>
      <c r="F1827" s="273"/>
      <c r="G1827" s="253" t="str">
        <f t="shared" si="205"/>
        <v/>
      </c>
      <c r="H1827" s="31" t="str">
        <f>IF(AND(B1827=H$1),LOOKUP(9.99999999999999E+307,$H$2:H1826)+1,"")</f>
        <v/>
      </c>
      <c r="I1827" s="31" t="str">
        <f>IF(AND(B1827=I$1),LOOKUP(9.99999999999999E+307,$I$2:I1826)+1,"")</f>
        <v/>
      </c>
      <c r="J1827" s="31">
        <f>IF(AND(B1827=J$1),LOOKUP(9.99999999999999E+307,$J$2:J1826)+1,"")</f>
        <v>1661</v>
      </c>
      <c r="K1827" s="31">
        <f>IF(AND(B1827=K$1),LOOKUP(9.99999999999999E+307,$K$2:K1826)+1,"")</f>
        <v>1661</v>
      </c>
      <c r="L1827" s="31">
        <f>IF(AND(B1827=L$1),LOOKUP(9.99999999999999E+307,$L$2:L1826)+1,"")</f>
        <v>1661</v>
      </c>
      <c r="M1827" s="31">
        <f>IF(AND(B1827=M$1),LOOKUP(9.99999999999999E+307,$M$2:M1826)+1,"")</f>
        <v>1661</v>
      </c>
      <c r="N1827" s="31" t="e">
        <f>IF(AND(B1827=N$1),LOOKUP(9.99999999999999E+307,$N$2:N1826)+1,"")</f>
        <v>#REF!</v>
      </c>
      <c r="O1827" s="31" t="e">
        <f>IF(AND($B1827=O$1),LOOKUP(9.99999999999999E+307,$O$2:O1826)+1,"")</f>
        <v>#REF!</v>
      </c>
      <c r="P1827" s="31" t="e">
        <f>IF(AND($B1827=P$1),LOOKUP(9.99999999999999E+307,$P$2:P1826)+1,"")</f>
        <v>#REF!</v>
      </c>
      <c r="Q1827" s="31" t="e">
        <f>IF(AND($B1827=Q$1),LOOKUP(9.99999999999999E+307,$Q$2:Q1826)+1,"")</f>
        <v>#REF!</v>
      </c>
      <c r="R1827" s="31">
        <f>IF(AND($B1827=R$1),LOOKUP(9.99999999999999E+307,$R$2:R1826)+1,"")</f>
        <v>1661</v>
      </c>
      <c r="S1827" s="31">
        <f>IF(AND($B1827=S$1),LOOKUP(9.99999999999999E+307,$S$2:S1826)+1,"")</f>
        <v>1661</v>
      </c>
      <c r="T1827" s="265"/>
      <c r="U1827" s="265"/>
      <c r="V1827" s="265"/>
      <c r="AA1827" s="254" t="str">
        <f t="shared" si="202"/>
        <v/>
      </c>
      <c r="AB1827" s="254" t="str">
        <f t="shared" si="203"/>
        <v/>
      </c>
      <c r="AC1827" s="255">
        <f t="shared" si="200"/>
        <v>0</v>
      </c>
      <c r="AD1827" s="255">
        <f t="shared" si="201"/>
        <v>3836</v>
      </c>
      <c r="AE1827" s="256" t="str">
        <f t="shared" si="204"/>
        <v/>
      </c>
      <c r="AF1827" s="252" t="str">
        <f t="shared" si="199"/>
        <v>-</v>
      </c>
    </row>
    <row r="1828" spans="1:32" ht="20.149999999999999" customHeight="1" x14ac:dyDescent="0.75">
      <c r="A1828" s="31">
        <v>1826</v>
      </c>
      <c r="B1828" s="237"/>
      <c r="C1828" s="273"/>
      <c r="D1828" s="272"/>
      <c r="E1828" s="273"/>
      <c r="F1828" s="273"/>
      <c r="G1828" s="253" t="str">
        <f t="shared" si="205"/>
        <v/>
      </c>
      <c r="H1828" s="31" t="str">
        <f>IF(AND(B1828=H$1),LOOKUP(9.99999999999999E+307,$H$2:H1827)+1,"")</f>
        <v/>
      </c>
      <c r="I1828" s="31" t="str">
        <f>IF(AND(B1828=I$1),LOOKUP(9.99999999999999E+307,$I$2:I1827)+1,"")</f>
        <v/>
      </c>
      <c r="J1828" s="31">
        <f>IF(AND(B1828=J$1),LOOKUP(9.99999999999999E+307,$J$2:J1827)+1,"")</f>
        <v>1662</v>
      </c>
      <c r="K1828" s="31">
        <f>IF(AND(B1828=K$1),LOOKUP(9.99999999999999E+307,$K$2:K1827)+1,"")</f>
        <v>1662</v>
      </c>
      <c r="L1828" s="31">
        <f>IF(AND(B1828=L$1),LOOKUP(9.99999999999999E+307,$L$2:L1827)+1,"")</f>
        <v>1662</v>
      </c>
      <c r="M1828" s="31">
        <f>IF(AND(B1828=M$1),LOOKUP(9.99999999999999E+307,$M$2:M1827)+1,"")</f>
        <v>1662</v>
      </c>
      <c r="N1828" s="31" t="e">
        <f>IF(AND(B1828=N$1),LOOKUP(9.99999999999999E+307,$N$2:N1827)+1,"")</f>
        <v>#REF!</v>
      </c>
      <c r="O1828" s="31" t="e">
        <f>IF(AND($B1828=O$1),LOOKUP(9.99999999999999E+307,$O$2:O1827)+1,"")</f>
        <v>#REF!</v>
      </c>
      <c r="P1828" s="31" t="e">
        <f>IF(AND($B1828=P$1),LOOKUP(9.99999999999999E+307,$P$2:P1827)+1,"")</f>
        <v>#REF!</v>
      </c>
      <c r="Q1828" s="31" t="e">
        <f>IF(AND($B1828=Q$1),LOOKUP(9.99999999999999E+307,$Q$2:Q1827)+1,"")</f>
        <v>#REF!</v>
      </c>
      <c r="R1828" s="31">
        <f>IF(AND($B1828=R$1),LOOKUP(9.99999999999999E+307,$R$2:R1827)+1,"")</f>
        <v>1662</v>
      </c>
      <c r="S1828" s="31">
        <f>IF(AND($B1828=S$1),LOOKUP(9.99999999999999E+307,$S$2:S1827)+1,"")</f>
        <v>1662</v>
      </c>
      <c r="T1828" s="265"/>
      <c r="U1828" s="265"/>
      <c r="V1828" s="265"/>
      <c r="AA1828" s="254" t="str">
        <f t="shared" si="202"/>
        <v/>
      </c>
      <c r="AB1828" s="254" t="str">
        <f t="shared" si="203"/>
        <v/>
      </c>
      <c r="AC1828" s="255">
        <f t="shared" si="200"/>
        <v>0</v>
      </c>
      <c r="AD1828" s="255">
        <f t="shared" si="201"/>
        <v>3836</v>
      </c>
      <c r="AE1828" s="256" t="str">
        <f t="shared" si="204"/>
        <v/>
      </c>
      <c r="AF1828" s="252" t="str">
        <f t="shared" si="199"/>
        <v>-</v>
      </c>
    </row>
    <row r="1829" spans="1:32" ht="20.149999999999999" customHeight="1" x14ac:dyDescent="0.75">
      <c r="A1829" s="31">
        <v>1827</v>
      </c>
      <c r="B1829" s="237"/>
      <c r="C1829" s="273"/>
      <c r="D1829" s="272"/>
      <c r="E1829" s="273"/>
      <c r="F1829" s="273"/>
      <c r="G1829" s="253" t="str">
        <f t="shared" si="205"/>
        <v/>
      </c>
      <c r="H1829" s="31" t="str">
        <f>IF(AND(B1829=H$1),LOOKUP(9.99999999999999E+307,$H$2:H1828)+1,"")</f>
        <v/>
      </c>
      <c r="I1829" s="31" t="str">
        <f>IF(AND(B1829=I$1),LOOKUP(9.99999999999999E+307,$I$2:I1828)+1,"")</f>
        <v/>
      </c>
      <c r="J1829" s="31">
        <f>IF(AND(B1829=J$1),LOOKUP(9.99999999999999E+307,$J$2:J1828)+1,"")</f>
        <v>1663</v>
      </c>
      <c r="K1829" s="31">
        <f>IF(AND(B1829=K$1),LOOKUP(9.99999999999999E+307,$K$2:K1828)+1,"")</f>
        <v>1663</v>
      </c>
      <c r="L1829" s="31">
        <f>IF(AND(B1829=L$1),LOOKUP(9.99999999999999E+307,$L$2:L1828)+1,"")</f>
        <v>1663</v>
      </c>
      <c r="M1829" s="31">
        <f>IF(AND(B1829=M$1),LOOKUP(9.99999999999999E+307,$M$2:M1828)+1,"")</f>
        <v>1663</v>
      </c>
      <c r="N1829" s="31" t="e">
        <f>IF(AND(B1829=N$1),LOOKUP(9.99999999999999E+307,$N$2:N1828)+1,"")</f>
        <v>#REF!</v>
      </c>
      <c r="O1829" s="31" t="e">
        <f>IF(AND($B1829=O$1),LOOKUP(9.99999999999999E+307,$O$2:O1828)+1,"")</f>
        <v>#REF!</v>
      </c>
      <c r="P1829" s="31" t="e">
        <f>IF(AND($B1829=P$1),LOOKUP(9.99999999999999E+307,$P$2:P1828)+1,"")</f>
        <v>#REF!</v>
      </c>
      <c r="Q1829" s="31" t="e">
        <f>IF(AND($B1829=Q$1),LOOKUP(9.99999999999999E+307,$Q$2:Q1828)+1,"")</f>
        <v>#REF!</v>
      </c>
      <c r="R1829" s="31">
        <f>IF(AND($B1829=R$1),LOOKUP(9.99999999999999E+307,$R$2:R1828)+1,"")</f>
        <v>1663</v>
      </c>
      <c r="S1829" s="31">
        <f>IF(AND($B1829=S$1),LOOKUP(9.99999999999999E+307,$S$2:S1828)+1,"")</f>
        <v>1663</v>
      </c>
      <c r="T1829" s="265"/>
      <c r="U1829" s="265"/>
      <c r="V1829" s="265"/>
      <c r="AA1829" s="254" t="str">
        <f t="shared" si="202"/>
        <v/>
      </c>
      <c r="AB1829" s="254" t="str">
        <f t="shared" si="203"/>
        <v/>
      </c>
      <c r="AC1829" s="255">
        <f t="shared" si="200"/>
        <v>0</v>
      </c>
      <c r="AD1829" s="255">
        <f t="shared" si="201"/>
        <v>3836</v>
      </c>
      <c r="AE1829" s="256" t="str">
        <f t="shared" si="204"/>
        <v/>
      </c>
      <c r="AF1829" s="252" t="str">
        <f t="shared" si="199"/>
        <v>-</v>
      </c>
    </row>
    <row r="1830" spans="1:32" ht="20.149999999999999" customHeight="1" x14ac:dyDescent="0.75">
      <c r="A1830" s="31">
        <v>1828</v>
      </c>
      <c r="B1830" s="237"/>
      <c r="C1830" s="273"/>
      <c r="D1830" s="272"/>
      <c r="E1830" s="273"/>
      <c r="F1830" s="273"/>
      <c r="G1830" s="253" t="str">
        <f t="shared" si="205"/>
        <v/>
      </c>
      <c r="H1830" s="31" t="str">
        <f>IF(AND(B1830=H$1),LOOKUP(9.99999999999999E+307,$H$2:H1829)+1,"")</f>
        <v/>
      </c>
      <c r="I1830" s="31" t="str">
        <f>IF(AND(B1830=I$1),LOOKUP(9.99999999999999E+307,$I$2:I1829)+1,"")</f>
        <v/>
      </c>
      <c r="J1830" s="31">
        <f>IF(AND(B1830=J$1),LOOKUP(9.99999999999999E+307,$J$2:J1829)+1,"")</f>
        <v>1664</v>
      </c>
      <c r="K1830" s="31">
        <f>IF(AND(B1830=K$1),LOOKUP(9.99999999999999E+307,$K$2:K1829)+1,"")</f>
        <v>1664</v>
      </c>
      <c r="L1830" s="31">
        <f>IF(AND(B1830=L$1),LOOKUP(9.99999999999999E+307,$L$2:L1829)+1,"")</f>
        <v>1664</v>
      </c>
      <c r="M1830" s="31">
        <f>IF(AND(B1830=M$1),LOOKUP(9.99999999999999E+307,$M$2:M1829)+1,"")</f>
        <v>1664</v>
      </c>
      <c r="N1830" s="31" t="e">
        <f>IF(AND(B1830=N$1),LOOKUP(9.99999999999999E+307,$N$2:N1829)+1,"")</f>
        <v>#REF!</v>
      </c>
      <c r="O1830" s="31" t="e">
        <f>IF(AND($B1830=O$1),LOOKUP(9.99999999999999E+307,$O$2:O1829)+1,"")</f>
        <v>#REF!</v>
      </c>
      <c r="P1830" s="31" t="e">
        <f>IF(AND($B1830=P$1),LOOKUP(9.99999999999999E+307,$P$2:P1829)+1,"")</f>
        <v>#REF!</v>
      </c>
      <c r="Q1830" s="31" t="e">
        <f>IF(AND($B1830=Q$1),LOOKUP(9.99999999999999E+307,$Q$2:Q1829)+1,"")</f>
        <v>#REF!</v>
      </c>
      <c r="R1830" s="31">
        <f>IF(AND($B1830=R$1),LOOKUP(9.99999999999999E+307,$R$2:R1829)+1,"")</f>
        <v>1664</v>
      </c>
      <c r="S1830" s="31">
        <f>IF(AND($B1830=S$1),LOOKUP(9.99999999999999E+307,$S$2:S1829)+1,"")</f>
        <v>1664</v>
      </c>
      <c r="T1830" s="265"/>
      <c r="U1830" s="265"/>
      <c r="V1830" s="265"/>
      <c r="AA1830" s="254" t="str">
        <f t="shared" si="202"/>
        <v/>
      </c>
      <c r="AB1830" s="254" t="str">
        <f t="shared" si="203"/>
        <v/>
      </c>
      <c r="AC1830" s="255">
        <f t="shared" si="200"/>
        <v>0</v>
      </c>
      <c r="AD1830" s="255">
        <f t="shared" si="201"/>
        <v>3836</v>
      </c>
      <c r="AE1830" s="256" t="str">
        <f t="shared" si="204"/>
        <v/>
      </c>
      <c r="AF1830" s="252" t="str">
        <f t="shared" si="199"/>
        <v>-</v>
      </c>
    </row>
    <row r="1831" spans="1:32" ht="20.149999999999999" customHeight="1" x14ac:dyDescent="0.75">
      <c r="A1831" s="31">
        <v>1829</v>
      </c>
      <c r="B1831" s="237"/>
      <c r="C1831" s="273"/>
      <c r="D1831" s="272"/>
      <c r="E1831" s="273"/>
      <c r="F1831" s="273"/>
      <c r="G1831" s="253" t="str">
        <f t="shared" si="205"/>
        <v/>
      </c>
      <c r="H1831" s="31" t="str">
        <f>IF(AND(B1831=H$1),LOOKUP(9.99999999999999E+307,$H$2:H1830)+1,"")</f>
        <v/>
      </c>
      <c r="I1831" s="31" t="str">
        <f>IF(AND(B1831=I$1),LOOKUP(9.99999999999999E+307,$I$2:I1830)+1,"")</f>
        <v/>
      </c>
      <c r="J1831" s="31">
        <f>IF(AND(B1831=J$1),LOOKUP(9.99999999999999E+307,$J$2:J1830)+1,"")</f>
        <v>1665</v>
      </c>
      <c r="K1831" s="31">
        <f>IF(AND(B1831=K$1),LOOKUP(9.99999999999999E+307,$K$2:K1830)+1,"")</f>
        <v>1665</v>
      </c>
      <c r="L1831" s="31">
        <f>IF(AND(B1831=L$1),LOOKUP(9.99999999999999E+307,$L$2:L1830)+1,"")</f>
        <v>1665</v>
      </c>
      <c r="M1831" s="31">
        <f>IF(AND(B1831=M$1),LOOKUP(9.99999999999999E+307,$M$2:M1830)+1,"")</f>
        <v>1665</v>
      </c>
      <c r="N1831" s="31" t="e">
        <f>IF(AND(B1831=N$1),LOOKUP(9.99999999999999E+307,$N$2:N1830)+1,"")</f>
        <v>#REF!</v>
      </c>
      <c r="O1831" s="31" t="e">
        <f>IF(AND($B1831=O$1),LOOKUP(9.99999999999999E+307,$O$2:O1830)+1,"")</f>
        <v>#REF!</v>
      </c>
      <c r="P1831" s="31" t="e">
        <f>IF(AND($B1831=P$1),LOOKUP(9.99999999999999E+307,$P$2:P1830)+1,"")</f>
        <v>#REF!</v>
      </c>
      <c r="Q1831" s="31" t="e">
        <f>IF(AND($B1831=Q$1),LOOKUP(9.99999999999999E+307,$Q$2:Q1830)+1,"")</f>
        <v>#REF!</v>
      </c>
      <c r="R1831" s="31">
        <f>IF(AND($B1831=R$1),LOOKUP(9.99999999999999E+307,$R$2:R1830)+1,"")</f>
        <v>1665</v>
      </c>
      <c r="S1831" s="31">
        <f>IF(AND($B1831=S$1),LOOKUP(9.99999999999999E+307,$S$2:S1830)+1,"")</f>
        <v>1665</v>
      </c>
      <c r="T1831" s="265"/>
      <c r="U1831" s="265"/>
      <c r="V1831" s="265"/>
      <c r="AA1831" s="254" t="str">
        <f t="shared" si="202"/>
        <v/>
      </c>
      <c r="AB1831" s="254" t="str">
        <f t="shared" si="203"/>
        <v/>
      </c>
      <c r="AC1831" s="255">
        <f t="shared" si="200"/>
        <v>0</v>
      </c>
      <c r="AD1831" s="255">
        <f t="shared" si="201"/>
        <v>3836</v>
      </c>
      <c r="AE1831" s="256" t="str">
        <f t="shared" si="204"/>
        <v/>
      </c>
      <c r="AF1831" s="252" t="str">
        <f t="shared" si="199"/>
        <v>-</v>
      </c>
    </row>
    <row r="1832" spans="1:32" ht="20.149999999999999" customHeight="1" x14ac:dyDescent="0.75">
      <c r="A1832" s="31">
        <v>1830</v>
      </c>
      <c r="B1832" s="237"/>
      <c r="C1832" s="273"/>
      <c r="D1832" s="272"/>
      <c r="E1832" s="273"/>
      <c r="F1832" s="273"/>
      <c r="G1832" s="253" t="str">
        <f t="shared" si="205"/>
        <v/>
      </c>
      <c r="H1832" s="31" t="str">
        <f>IF(AND(B1832=H$1),LOOKUP(9.99999999999999E+307,$H$2:H1831)+1,"")</f>
        <v/>
      </c>
      <c r="I1832" s="31" t="str">
        <f>IF(AND(B1832=I$1),LOOKUP(9.99999999999999E+307,$I$2:I1831)+1,"")</f>
        <v/>
      </c>
      <c r="J1832" s="31">
        <f>IF(AND(B1832=J$1),LOOKUP(9.99999999999999E+307,$J$2:J1831)+1,"")</f>
        <v>1666</v>
      </c>
      <c r="K1832" s="31">
        <f>IF(AND(B1832=K$1),LOOKUP(9.99999999999999E+307,$K$2:K1831)+1,"")</f>
        <v>1666</v>
      </c>
      <c r="L1832" s="31">
        <f>IF(AND(B1832=L$1),LOOKUP(9.99999999999999E+307,$L$2:L1831)+1,"")</f>
        <v>1666</v>
      </c>
      <c r="M1832" s="31">
        <f>IF(AND(B1832=M$1),LOOKUP(9.99999999999999E+307,$M$2:M1831)+1,"")</f>
        <v>1666</v>
      </c>
      <c r="N1832" s="31" t="e">
        <f>IF(AND(B1832=N$1),LOOKUP(9.99999999999999E+307,$N$2:N1831)+1,"")</f>
        <v>#REF!</v>
      </c>
      <c r="O1832" s="31" t="e">
        <f>IF(AND($B1832=O$1),LOOKUP(9.99999999999999E+307,$O$2:O1831)+1,"")</f>
        <v>#REF!</v>
      </c>
      <c r="P1832" s="31" t="e">
        <f>IF(AND($B1832=P$1),LOOKUP(9.99999999999999E+307,$P$2:P1831)+1,"")</f>
        <v>#REF!</v>
      </c>
      <c r="Q1832" s="31" t="e">
        <f>IF(AND($B1832=Q$1),LOOKUP(9.99999999999999E+307,$Q$2:Q1831)+1,"")</f>
        <v>#REF!</v>
      </c>
      <c r="R1832" s="31">
        <f>IF(AND($B1832=R$1),LOOKUP(9.99999999999999E+307,$R$2:R1831)+1,"")</f>
        <v>1666</v>
      </c>
      <c r="S1832" s="31">
        <f>IF(AND($B1832=S$1),LOOKUP(9.99999999999999E+307,$S$2:S1831)+1,"")</f>
        <v>1666</v>
      </c>
      <c r="T1832" s="265"/>
      <c r="U1832" s="265"/>
      <c r="V1832" s="265"/>
      <c r="AA1832" s="254" t="str">
        <f t="shared" si="202"/>
        <v/>
      </c>
      <c r="AB1832" s="254" t="str">
        <f t="shared" si="203"/>
        <v/>
      </c>
      <c r="AC1832" s="255">
        <f t="shared" si="200"/>
        <v>0</v>
      </c>
      <c r="AD1832" s="255">
        <f t="shared" si="201"/>
        <v>3836</v>
      </c>
      <c r="AE1832" s="256" t="str">
        <f t="shared" si="204"/>
        <v/>
      </c>
      <c r="AF1832" s="252" t="str">
        <f t="shared" si="199"/>
        <v>-</v>
      </c>
    </row>
    <row r="1833" spans="1:32" ht="20.149999999999999" customHeight="1" x14ac:dyDescent="0.75">
      <c r="A1833" s="31">
        <v>1831</v>
      </c>
      <c r="B1833" s="237"/>
      <c r="C1833" s="273"/>
      <c r="D1833" s="272"/>
      <c r="E1833" s="273"/>
      <c r="F1833" s="273"/>
      <c r="G1833" s="253" t="str">
        <f t="shared" si="205"/>
        <v/>
      </c>
      <c r="H1833" s="31" t="str">
        <f>IF(AND(B1833=H$1),LOOKUP(9.99999999999999E+307,$H$2:H1832)+1,"")</f>
        <v/>
      </c>
      <c r="I1833" s="31" t="str">
        <f>IF(AND(B1833=I$1),LOOKUP(9.99999999999999E+307,$I$2:I1832)+1,"")</f>
        <v/>
      </c>
      <c r="J1833" s="31">
        <f>IF(AND(B1833=J$1),LOOKUP(9.99999999999999E+307,$J$2:J1832)+1,"")</f>
        <v>1667</v>
      </c>
      <c r="K1833" s="31">
        <f>IF(AND(B1833=K$1),LOOKUP(9.99999999999999E+307,$K$2:K1832)+1,"")</f>
        <v>1667</v>
      </c>
      <c r="L1833" s="31">
        <f>IF(AND(B1833=L$1),LOOKUP(9.99999999999999E+307,$L$2:L1832)+1,"")</f>
        <v>1667</v>
      </c>
      <c r="M1833" s="31">
        <f>IF(AND(B1833=M$1),LOOKUP(9.99999999999999E+307,$M$2:M1832)+1,"")</f>
        <v>1667</v>
      </c>
      <c r="N1833" s="31" t="e">
        <f>IF(AND(B1833=N$1),LOOKUP(9.99999999999999E+307,$N$2:N1832)+1,"")</f>
        <v>#REF!</v>
      </c>
      <c r="O1833" s="31" t="e">
        <f>IF(AND($B1833=O$1),LOOKUP(9.99999999999999E+307,$O$2:O1832)+1,"")</f>
        <v>#REF!</v>
      </c>
      <c r="P1833" s="31" t="e">
        <f>IF(AND($B1833=P$1),LOOKUP(9.99999999999999E+307,$P$2:P1832)+1,"")</f>
        <v>#REF!</v>
      </c>
      <c r="Q1833" s="31" t="e">
        <f>IF(AND($B1833=Q$1),LOOKUP(9.99999999999999E+307,$Q$2:Q1832)+1,"")</f>
        <v>#REF!</v>
      </c>
      <c r="R1833" s="31">
        <f>IF(AND($B1833=R$1),LOOKUP(9.99999999999999E+307,$R$2:R1832)+1,"")</f>
        <v>1667</v>
      </c>
      <c r="S1833" s="31">
        <f>IF(AND($B1833=S$1),LOOKUP(9.99999999999999E+307,$S$2:S1832)+1,"")</f>
        <v>1667</v>
      </c>
      <c r="T1833" s="265"/>
      <c r="U1833" s="265"/>
      <c r="V1833" s="265"/>
      <c r="AA1833" s="254" t="str">
        <f t="shared" si="202"/>
        <v/>
      </c>
      <c r="AB1833" s="254" t="str">
        <f t="shared" si="203"/>
        <v/>
      </c>
      <c r="AC1833" s="255">
        <f t="shared" si="200"/>
        <v>0</v>
      </c>
      <c r="AD1833" s="255">
        <f t="shared" si="201"/>
        <v>3836</v>
      </c>
      <c r="AE1833" s="256" t="str">
        <f t="shared" si="204"/>
        <v/>
      </c>
      <c r="AF1833" s="252" t="str">
        <f t="shared" si="199"/>
        <v>-</v>
      </c>
    </row>
    <row r="1834" spans="1:32" ht="20.149999999999999" customHeight="1" x14ac:dyDescent="0.75">
      <c r="A1834" s="31">
        <v>1832</v>
      </c>
      <c r="B1834" s="237"/>
      <c r="C1834" s="273"/>
      <c r="D1834" s="272"/>
      <c r="E1834" s="273"/>
      <c r="F1834" s="273"/>
      <c r="G1834" s="253" t="str">
        <f t="shared" si="205"/>
        <v/>
      </c>
      <c r="H1834" s="31" t="str">
        <f>IF(AND(B1834=H$1),LOOKUP(9.99999999999999E+307,$H$2:H1833)+1,"")</f>
        <v/>
      </c>
      <c r="I1834" s="31" t="str">
        <f>IF(AND(B1834=I$1),LOOKUP(9.99999999999999E+307,$I$2:I1833)+1,"")</f>
        <v/>
      </c>
      <c r="J1834" s="31">
        <f>IF(AND(B1834=J$1),LOOKUP(9.99999999999999E+307,$J$2:J1833)+1,"")</f>
        <v>1668</v>
      </c>
      <c r="K1834" s="31">
        <f>IF(AND(B1834=K$1),LOOKUP(9.99999999999999E+307,$K$2:K1833)+1,"")</f>
        <v>1668</v>
      </c>
      <c r="L1834" s="31">
        <f>IF(AND(B1834=L$1),LOOKUP(9.99999999999999E+307,$L$2:L1833)+1,"")</f>
        <v>1668</v>
      </c>
      <c r="M1834" s="31">
        <f>IF(AND(B1834=M$1),LOOKUP(9.99999999999999E+307,$M$2:M1833)+1,"")</f>
        <v>1668</v>
      </c>
      <c r="N1834" s="31" t="e">
        <f>IF(AND(B1834=N$1),LOOKUP(9.99999999999999E+307,$N$2:N1833)+1,"")</f>
        <v>#REF!</v>
      </c>
      <c r="O1834" s="31" t="e">
        <f>IF(AND($B1834=O$1),LOOKUP(9.99999999999999E+307,$O$2:O1833)+1,"")</f>
        <v>#REF!</v>
      </c>
      <c r="P1834" s="31" t="e">
        <f>IF(AND($B1834=P$1),LOOKUP(9.99999999999999E+307,$P$2:P1833)+1,"")</f>
        <v>#REF!</v>
      </c>
      <c r="Q1834" s="31" t="e">
        <f>IF(AND($B1834=Q$1),LOOKUP(9.99999999999999E+307,$Q$2:Q1833)+1,"")</f>
        <v>#REF!</v>
      </c>
      <c r="R1834" s="31">
        <f>IF(AND($B1834=R$1),LOOKUP(9.99999999999999E+307,$R$2:R1833)+1,"")</f>
        <v>1668</v>
      </c>
      <c r="S1834" s="31">
        <f>IF(AND($B1834=S$1),LOOKUP(9.99999999999999E+307,$S$2:S1833)+1,"")</f>
        <v>1668</v>
      </c>
      <c r="T1834" s="265"/>
      <c r="U1834" s="265"/>
      <c r="V1834" s="265"/>
      <c r="AA1834" s="254" t="str">
        <f t="shared" si="202"/>
        <v/>
      </c>
      <c r="AB1834" s="254" t="str">
        <f t="shared" si="203"/>
        <v/>
      </c>
      <c r="AC1834" s="255">
        <f t="shared" si="200"/>
        <v>0</v>
      </c>
      <c r="AD1834" s="255">
        <f t="shared" si="201"/>
        <v>3836</v>
      </c>
      <c r="AE1834" s="256" t="str">
        <f t="shared" si="204"/>
        <v/>
      </c>
      <c r="AF1834" s="252" t="str">
        <f t="shared" si="199"/>
        <v>-</v>
      </c>
    </row>
    <row r="1835" spans="1:32" ht="20.149999999999999" customHeight="1" x14ac:dyDescent="0.75">
      <c r="A1835" s="31">
        <v>1833</v>
      </c>
      <c r="B1835" s="237"/>
      <c r="C1835" s="273"/>
      <c r="D1835" s="272"/>
      <c r="E1835" s="273"/>
      <c r="F1835" s="273"/>
      <c r="G1835" s="253" t="str">
        <f t="shared" si="205"/>
        <v/>
      </c>
      <c r="H1835" s="31" t="str">
        <f>IF(AND(B1835=H$1),LOOKUP(9.99999999999999E+307,$H$2:H1834)+1,"")</f>
        <v/>
      </c>
      <c r="I1835" s="31" t="str">
        <f>IF(AND(B1835=I$1),LOOKUP(9.99999999999999E+307,$I$2:I1834)+1,"")</f>
        <v/>
      </c>
      <c r="J1835" s="31">
        <f>IF(AND(B1835=J$1),LOOKUP(9.99999999999999E+307,$J$2:J1834)+1,"")</f>
        <v>1669</v>
      </c>
      <c r="K1835" s="31">
        <f>IF(AND(B1835=K$1),LOOKUP(9.99999999999999E+307,$K$2:K1834)+1,"")</f>
        <v>1669</v>
      </c>
      <c r="L1835" s="31">
        <f>IF(AND(B1835=L$1),LOOKUP(9.99999999999999E+307,$L$2:L1834)+1,"")</f>
        <v>1669</v>
      </c>
      <c r="M1835" s="31">
        <f>IF(AND(B1835=M$1),LOOKUP(9.99999999999999E+307,$M$2:M1834)+1,"")</f>
        <v>1669</v>
      </c>
      <c r="N1835" s="31" t="e">
        <f>IF(AND(B1835=N$1),LOOKUP(9.99999999999999E+307,$N$2:N1834)+1,"")</f>
        <v>#REF!</v>
      </c>
      <c r="O1835" s="31" t="e">
        <f>IF(AND($B1835=O$1),LOOKUP(9.99999999999999E+307,$O$2:O1834)+1,"")</f>
        <v>#REF!</v>
      </c>
      <c r="P1835" s="31" t="e">
        <f>IF(AND($B1835=P$1),LOOKUP(9.99999999999999E+307,$P$2:P1834)+1,"")</f>
        <v>#REF!</v>
      </c>
      <c r="Q1835" s="31" t="e">
        <f>IF(AND($B1835=Q$1),LOOKUP(9.99999999999999E+307,$Q$2:Q1834)+1,"")</f>
        <v>#REF!</v>
      </c>
      <c r="R1835" s="31">
        <f>IF(AND($B1835=R$1),LOOKUP(9.99999999999999E+307,$R$2:R1834)+1,"")</f>
        <v>1669</v>
      </c>
      <c r="S1835" s="31">
        <f>IF(AND($B1835=S$1),LOOKUP(9.99999999999999E+307,$S$2:S1834)+1,"")</f>
        <v>1669</v>
      </c>
      <c r="T1835" s="265"/>
      <c r="U1835" s="265"/>
      <c r="V1835" s="265"/>
      <c r="AA1835" s="254" t="str">
        <f t="shared" si="202"/>
        <v/>
      </c>
      <c r="AB1835" s="254" t="str">
        <f t="shared" si="203"/>
        <v/>
      </c>
      <c r="AC1835" s="255">
        <f t="shared" si="200"/>
        <v>0</v>
      </c>
      <c r="AD1835" s="255">
        <f t="shared" si="201"/>
        <v>3836</v>
      </c>
      <c r="AE1835" s="256" t="str">
        <f t="shared" si="204"/>
        <v/>
      </c>
      <c r="AF1835" s="252" t="str">
        <f t="shared" si="199"/>
        <v>-</v>
      </c>
    </row>
    <row r="1836" spans="1:32" ht="20.149999999999999" customHeight="1" x14ac:dyDescent="0.75">
      <c r="A1836" s="31">
        <v>1834</v>
      </c>
      <c r="B1836" s="237"/>
      <c r="C1836" s="273"/>
      <c r="D1836" s="272"/>
      <c r="E1836" s="273"/>
      <c r="F1836" s="273"/>
      <c r="G1836" s="253" t="str">
        <f t="shared" si="205"/>
        <v/>
      </c>
      <c r="H1836" s="31" t="str">
        <f>IF(AND(B1836=H$1),LOOKUP(9.99999999999999E+307,$H$2:H1835)+1,"")</f>
        <v/>
      </c>
      <c r="I1836" s="31" t="str">
        <f>IF(AND(B1836=I$1),LOOKUP(9.99999999999999E+307,$I$2:I1835)+1,"")</f>
        <v/>
      </c>
      <c r="J1836" s="31">
        <f>IF(AND(B1836=J$1),LOOKUP(9.99999999999999E+307,$J$2:J1835)+1,"")</f>
        <v>1670</v>
      </c>
      <c r="K1836" s="31">
        <f>IF(AND(B1836=K$1),LOOKUP(9.99999999999999E+307,$K$2:K1835)+1,"")</f>
        <v>1670</v>
      </c>
      <c r="L1836" s="31">
        <f>IF(AND(B1836=L$1),LOOKUP(9.99999999999999E+307,$L$2:L1835)+1,"")</f>
        <v>1670</v>
      </c>
      <c r="M1836" s="31">
        <f>IF(AND(B1836=M$1),LOOKUP(9.99999999999999E+307,$M$2:M1835)+1,"")</f>
        <v>1670</v>
      </c>
      <c r="N1836" s="31" t="e">
        <f>IF(AND(B1836=N$1),LOOKUP(9.99999999999999E+307,$N$2:N1835)+1,"")</f>
        <v>#REF!</v>
      </c>
      <c r="O1836" s="31" t="e">
        <f>IF(AND($B1836=O$1),LOOKUP(9.99999999999999E+307,$O$2:O1835)+1,"")</f>
        <v>#REF!</v>
      </c>
      <c r="P1836" s="31" t="e">
        <f>IF(AND($B1836=P$1),LOOKUP(9.99999999999999E+307,$P$2:P1835)+1,"")</f>
        <v>#REF!</v>
      </c>
      <c r="Q1836" s="31" t="e">
        <f>IF(AND($B1836=Q$1),LOOKUP(9.99999999999999E+307,$Q$2:Q1835)+1,"")</f>
        <v>#REF!</v>
      </c>
      <c r="R1836" s="31">
        <f>IF(AND($B1836=R$1),LOOKUP(9.99999999999999E+307,$R$2:R1835)+1,"")</f>
        <v>1670</v>
      </c>
      <c r="S1836" s="31">
        <f>IF(AND($B1836=S$1),LOOKUP(9.99999999999999E+307,$S$2:S1835)+1,"")</f>
        <v>1670</v>
      </c>
      <c r="T1836" s="265"/>
      <c r="U1836" s="265"/>
      <c r="V1836" s="265"/>
      <c r="AA1836" s="254" t="str">
        <f t="shared" si="202"/>
        <v/>
      </c>
      <c r="AB1836" s="254" t="str">
        <f t="shared" si="203"/>
        <v/>
      </c>
      <c r="AC1836" s="255">
        <f t="shared" si="200"/>
        <v>0</v>
      </c>
      <c r="AD1836" s="255">
        <f t="shared" si="201"/>
        <v>3836</v>
      </c>
      <c r="AE1836" s="256" t="str">
        <f t="shared" si="204"/>
        <v/>
      </c>
      <c r="AF1836" s="252" t="str">
        <f t="shared" si="199"/>
        <v>-</v>
      </c>
    </row>
    <row r="1837" spans="1:32" ht="20.149999999999999" customHeight="1" x14ac:dyDescent="0.75">
      <c r="A1837" s="31">
        <v>1835</v>
      </c>
      <c r="B1837" s="237"/>
      <c r="C1837" s="273"/>
      <c r="D1837" s="272"/>
      <c r="E1837" s="273"/>
      <c r="F1837" s="273"/>
      <c r="G1837" s="253" t="str">
        <f t="shared" si="205"/>
        <v/>
      </c>
      <c r="H1837" s="31" t="str">
        <f>IF(AND(B1837=H$1),LOOKUP(9.99999999999999E+307,$H$2:H1836)+1,"")</f>
        <v/>
      </c>
      <c r="I1837" s="31" t="str">
        <f>IF(AND(B1837=I$1),LOOKUP(9.99999999999999E+307,$I$2:I1836)+1,"")</f>
        <v/>
      </c>
      <c r="J1837" s="31">
        <f>IF(AND(B1837=J$1),LOOKUP(9.99999999999999E+307,$J$2:J1836)+1,"")</f>
        <v>1671</v>
      </c>
      <c r="K1837" s="31">
        <f>IF(AND(B1837=K$1),LOOKUP(9.99999999999999E+307,$K$2:K1836)+1,"")</f>
        <v>1671</v>
      </c>
      <c r="L1837" s="31">
        <f>IF(AND(B1837=L$1),LOOKUP(9.99999999999999E+307,$L$2:L1836)+1,"")</f>
        <v>1671</v>
      </c>
      <c r="M1837" s="31">
        <f>IF(AND(B1837=M$1),LOOKUP(9.99999999999999E+307,$M$2:M1836)+1,"")</f>
        <v>1671</v>
      </c>
      <c r="N1837" s="31" t="e">
        <f>IF(AND(B1837=N$1),LOOKUP(9.99999999999999E+307,$N$2:N1836)+1,"")</f>
        <v>#REF!</v>
      </c>
      <c r="O1837" s="31" t="e">
        <f>IF(AND($B1837=O$1),LOOKUP(9.99999999999999E+307,$O$2:O1836)+1,"")</f>
        <v>#REF!</v>
      </c>
      <c r="P1837" s="31" t="e">
        <f>IF(AND($B1837=P$1),LOOKUP(9.99999999999999E+307,$P$2:P1836)+1,"")</f>
        <v>#REF!</v>
      </c>
      <c r="Q1837" s="31" t="e">
        <f>IF(AND($B1837=Q$1),LOOKUP(9.99999999999999E+307,$Q$2:Q1836)+1,"")</f>
        <v>#REF!</v>
      </c>
      <c r="R1837" s="31">
        <f>IF(AND($B1837=R$1),LOOKUP(9.99999999999999E+307,$R$2:R1836)+1,"")</f>
        <v>1671</v>
      </c>
      <c r="S1837" s="31">
        <f>IF(AND($B1837=S$1),LOOKUP(9.99999999999999E+307,$S$2:S1836)+1,"")</f>
        <v>1671</v>
      </c>
      <c r="T1837" s="265"/>
      <c r="U1837" s="265"/>
      <c r="V1837" s="265"/>
      <c r="AA1837" s="254" t="str">
        <f t="shared" si="202"/>
        <v/>
      </c>
      <c r="AB1837" s="254" t="str">
        <f t="shared" si="203"/>
        <v/>
      </c>
      <c r="AC1837" s="255">
        <f t="shared" si="200"/>
        <v>0</v>
      </c>
      <c r="AD1837" s="255">
        <f t="shared" si="201"/>
        <v>3836</v>
      </c>
      <c r="AE1837" s="256" t="str">
        <f t="shared" si="204"/>
        <v/>
      </c>
      <c r="AF1837" s="252" t="str">
        <f t="shared" si="199"/>
        <v>-</v>
      </c>
    </row>
    <row r="1838" spans="1:32" ht="20.149999999999999" customHeight="1" x14ac:dyDescent="0.75">
      <c r="A1838" s="31">
        <v>1836</v>
      </c>
      <c r="B1838" s="237"/>
      <c r="C1838" s="273"/>
      <c r="D1838" s="272"/>
      <c r="E1838" s="273"/>
      <c r="F1838" s="273"/>
      <c r="G1838" s="253" t="str">
        <f t="shared" si="205"/>
        <v/>
      </c>
      <c r="H1838" s="31" t="str">
        <f>IF(AND(B1838=H$1),LOOKUP(9.99999999999999E+307,$H$2:H1837)+1,"")</f>
        <v/>
      </c>
      <c r="I1838" s="31" t="str">
        <f>IF(AND(B1838=I$1),LOOKUP(9.99999999999999E+307,$I$2:I1837)+1,"")</f>
        <v/>
      </c>
      <c r="J1838" s="31">
        <f>IF(AND(B1838=J$1),LOOKUP(9.99999999999999E+307,$J$2:J1837)+1,"")</f>
        <v>1672</v>
      </c>
      <c r="K1838" s="31">
        <f>IF(AND(B1838=K$1),LOOKUP(9.99999999999999E+307,$K$2:K1837)+1,"")</f>
        <v>1672</v>
      </c>
      <c r="L1838" s="31">
        <f>IF(AND(B1838=L$1),LOOKUP(9.99999999999999E+307,$L$2:L1837)+1,"")</f>
        <v>1672</v>
      </c>
      <c r="M1838" s="31">
        <f>IF(AND(B1838=M$1),LOOKUP(9.99999999999999E+307,$M$2:M1837)+1,"")</f>
        <v>1672</v>
      </c>
      <c r="N1838" s="31" t="e">
        <f>IF(AND(B1838=N$1),LOOKUP(9.99999999999999E+307,$N$2:N1837)+1,"")</f>
        <v>#REF!</v>
      </c>
      <c r="O1838" s="31" t="e">
        <f>IF(AND($B1838=O$1),LOOKUP(9.99999999999999E+307,$O$2:O1837)+1,"")</f>
        <v>#REF!</v>
      </c>
      <c r="P1838" s="31" t="e">
        <f>IF(AND($B1838=P$1),LOOKUP(9.99999999999999E+307,$P$2:P1837)+1,"")</f>
        <v>#REF!</v>
      </c>
      <c r="Q1838" s="31" t="e">
        <f>IF(AND($B1838=Q$1),LOOKUP(9.99999999999999E+307,$Q$2:Q1837)+1,"")</f>
        <v>#REF!</v>
      </c>
      <c r="R1838" s="31">
        <f>IF(AND($B1838=R$1),LOOKUP(9.99999999999999E+307,$R$2:R1837)+1,"")</f>
        <v>1672</v>
      </c>
      <c r="S1838" s="31">
        <f>IF(AND($B1838=S$1),LOOKUP(9.99999999999999E+307,$S$2:S1837)+1,"")</f>
        <v>1672</v>
      </c>
      <c r="T1838" s="265"/>
      <c r="U1838" s="265"/>
      <c r="V1838" s="265"/>
      <c r="AA1838" s="254" t="str">
        <f t="shared" si="202"/>
        <v/>
      </c>
      <c r="AB1838" s="254" t="str">
        <f t="shared" si="203"/>
        <v/>
      </c>
      <c r="AC1838" s="255">
        <f t="shared" si="200"/>
        <v>0</v>
      </c>
      <c r="AD1838" s="255">
        <f t="shared" si="201"/>
        <v>3836</v>
      </c>
      <c r="AE1838" s="256" t="str">
        <f t="shared" si="204"/>
        <v/>
      </c>
      <c r="AF1838" s="252" t="str">
        <f t="shared" si="199"/>
        <v>-</v>
      </c>
    </row>
    <row r="1839" spans="1:32" ht="20.149999999999999" customHeight="1" x14ac:dyDescent="0.75">
      <c r="A1839" s="31">
        <v>1837</v>
      </c>
      <c r="B1839" s="237"/>
      <c r="C1839" s="273"/>
      <c r="D1839" s="272"/>
      <c r="E1839" s="273"/>
      <c r="F1839" s="273"/>
      <c r="G1839" s="253" t="str">
        <f t="shared" si="205"/>
        <v/>
      </c>
      <c r="H1839" s="31" t="str">
        <f>IF(AND(B1839=H$1),LOOKUP(9.99999999999999E+307,$H$2:H1838)+1,"")</f>
        <v/>
      </c>
      <c r="I1839" s="31" t="str">
        <f>IF(AND(B1839=I$1),LOOKUP(9.99999999999999E+307,$I$2:I1838)+1,"")</f>
        <v/>
      </c>
      <c r="J1839" s="31">
        <f>IF(AND(B1839=J$1),LOOKUP(9.99999999999999E+307,$J$2:J1838)+1,"")</f>
        <v>1673</v>
      </c>
      <c r="K1839" s="31">
        <f>IF(AND(B1839=K$1),LOOKUP(9.99999999999999E+307,$K$2:K1838)+1,"")</f>
        <v>1673</v>
      </c>
      <c r="L1839" s="31">
        <f>IF(AND(B1839=L$1),LOOKUP(9.99999999999999E+307,$L$2:L1838)+1,"")</f>
        <v>1673</v>
      </c>
      <c r="M1839" s="31">
        <f>IF(AND(B1839=M$1),LOOKUP(9.99999999999999E+307,$M$2:M1838)+1,"")</f>
        <v>1673</v>
      </c>
      <c r="N1839" s="31" t="e">
        <f>IF(AND(B1839=N$1),LOOKUP(9.99999999999999E+307,$N$2:N1838)+1,"")</f>
        <v>#REF!</v>
      </c>
      <c r="O1839" s="31" t="e">
        <f>IF(AND($B1839=O$1),LOOKUP(9.99999999999999E+307,$O$2:O1838)+1,"")</f>
        <v>#REF!</v>
      </c>
      <c r="P1839" s="31" t="e">
        <f>IF(AND($B1839=P$1),LOOKUP(9.99999999999999E+307,$P$2:P1838)+1,"")</f>
        <v>#REF!</v>
      </c>
      <c r="Q1839" s="31" t="e">
        <f>IF(AND($B1839=Q$1),LOOKUP(9.99999999999999E+307,$Q$2:Q1838)+1,"")</f>
        <v>#REF!</v>
      </c>
      <c r="R1839" s="31">
        <f>IF(AND($B1839=R$1),LOOKUP(9.99999999999999E+307,$R$2:R1838)+1,"")</f>
        <v>1673</v>
      </c>
      <c r="S1839" s="31">
        <f>IF(AND($B1839=S$1),LOOKUP(9.99999999999999E+307,$S$2:S1838)+1,"")</f>
        <v>1673</v>
      </c>
      <c r="T1839" s="265"/>
      <c r="U1839" s="265"/>
      <c r="V1839" s="265"/>
      <c r="AA1839" s="254" t="str">
        <f t="shared" si="202"/>
        <v/>
      </c>
      <c r="AB1839" s="254" t="str">
        <f t="shared" si="203"/>
        <v/>
      </c>
      <c r="AC1839" s="255">
        <f t="shared" si="200"/>
        <v>0</v>
      </c>
      <c r="AD1839" s="255">
        <f t="shared" si="201"/>
        <v>3836</v>
      </c>
      <c r="AE1839" s="256" t="str">
        <f t="shared" si="204"/>
        <v/>
      </c>
      <c r="AF1839" s="252" t="str">
        <f t="shared" ref="AF1839:AF1902" si="206">CONCATENATE(B1839,"-",AE1839)</f>
        <v>-</v>
      </c>
    </row>
    <row r="1840" spans="1:32" ht="20.149999999999999" customHeight="1" x14ac:dyDescent="0.75">
      <c r="A1840" s="31">
        <v>1838</v>
      </c>
      <c r="B1840" s="237"/>
      <c r="C1840" s="273"/>
      <c r="D1840" s="272"/>
      <c r="E1840" s="273"/>
      <c r="F1840" s="273"/>
      <c r="G1840" s="253" t="str">
        <f t="shared" si="205"/>
        <v/>
      </c>
      <c r="H1840" s="31" t="str">
        <f>IF(AND(B1840=H$1),LOOKUP(9.99999999999999E+307,$H$2:H1839)+1,"")</f>
        <v/>
      </c>
      <c r="I1840" s="31" t="str">
        <f>IF(AND(B1840=I$1),LOOKUP(9.99999999999999E+307,$I$2:I1839)+1,"")</f>
        <v/>
      </c>
      <c r="J1840" s="31">
        <f>IF(AND(B1840=J$1),LOOKUP(9.99999999999999E+307,$J$2:J1839)+1,"")</f>
        <v>1674</v>
      </c>
      <c r="K1840" s="31">
        <f>IF(AND(B1840=K$1),LOOKUP(9.99999999999999E+307,$K$2:K1839)+1,"")</f>
        <v>1674</v>
      </c>
      <c r="L1840" s="31">
        <f>IF(AND(B1840=L$1),LOOKUP(9.99999999999999E+307,$L$2:L1839)+1,"")</f>
        <v>1674</v>
      </c>
      <c r="M1840" s="31">
        <f>IF(AND(B1840=M$1),LOOKUP(9.99999999999999E+307,$M$2:M1839)+1,"")</f>
        <v>1674</v>
      </c>
      <c r="N1840" s="31" t="e">
        <f>IF(AND(B1840=N$1),LOOKUP(9.99999999999999E+307,$N$2:N1839)+1,"")</f>
        <v>#REF!</v>
      </c>
      <c r="O1840" s="31" t="e">
        <f>IF(AND($B1840=O$1),LOOKUP(9.99999999999999E+307,$O$2:O1839)+1,"")</f>
        <v>#REF!</v>
      </c>
      <c r="P1840" s="31" t="e">
        <f>IF(AND($B1840=P$1),LOOKUP(9.99999999999999E+307,$P$2:P1839)+1,"")</f>
        <v>#REF!</v>
      </c>
      <c r="Q1840" s="31" t="e">
        <f>IF(AND($B1840=Q$1),LOOKUP(9.99999999999999E+307,$Q$2:Q1839)+1,"")</f>
        <v>#REF!</v>
      </c>
      <c r="R1840" s="31">
        <f>IF(AND($B1840=R$1),LOOKUP(9.99999999999999E+307,$R$2:R1839)+1,"")</f>
        <v>1674</v>
      </c>
      <c r="S1840" s="31">
        <f>IF(AND($B1840=S$1),LOOKUP(9.99999999999999E+307,$S$2:S1839)+1,"")</f>
        <v>1674</v>
      </c>
      <c r="T1840" s="265"/>
      <c r="U1840" s="265"/>
      <c r="V1840" s="265"/>
      <c r="AA1840" s="254" t="str">
        <f t="shared" si="202"/>
        <v/>
      </c>
      <c r="AB1840" s="254" t="str">
        <f t="shared" si="203"/>
        <v/>
      </c>
      <c r="AC1840" s="255">
        <f t="shared" si="200"/>
        <v>0</v>
      </c>
      <c r="AD1840" s="255">
        <f t="shared" si="201"/>
        <v>3836</v>
      </c>
      <c r="AE1840" s="256" t="str">
        <f t="shared" si="204"/>
        <v/>
      </c>
      <c r="AF1840" s="252" t="str">
        <f t="shared" si="206"/>
        <v>-</v>
      </c>
    </row>
    <row r="1841" spans="1:32" ht="20.149999999999999" customHeight="1" x14ac:dyDescent="0.75">
      <c r="A1841" s="31">
        <v>1839</v>
      </c>
      <c r="B1841" s="237"/>
      <c r="C1841" s="273"/>
      <c r="D1841" s="272"/>
      <c r="E1841" s="273"/>
      <c r="F1841" s="273"/>
      <c r="G1841" s="253" t="str">
        <f t="shared" si="205"/>
        <v/>
      </c>
      <c r="H1841" s="31" t="str">
        <f>IF(AND(B1841=H$1),LOOKUP(9.99999999999999E+307,$H$2:H1840)+1,"")</f>
        <v/>
      </c>
      <c r="I1841" s="31" t="str">
        <f>IF(AND(B1841=I$1),LOOKUP(9.99999999999999E+307,$I$2:I1840)+1,"")</f>
        <v/>
      </c>
      <c r="J1841" s="31">
        <f>IF(AND(B1841=J$1),LOOKUP(9.99999999999999E+307,$J$2:J1840)+1,"")</f>
        <v>1675</v>
      </c>
      <c r="K1841" s="31">
        <f>IF(AND(B1841=K$1),LOOKUP(9.99999999999999E+307,$K$2:K1840)+1,"")</f>
        <v>1675</v>
      </c>
      <c r="L1841" s="31">
        <f>IF(AND(B1841=L$1),LOOKUP(9.99999999999999E+307,$L$2:L1840)+1,"")</f>
        <v>1675</v>
      </c>
      <c r="M1841" s="31">
        <f>IF(AND(B1841=M$1),LOOKUP(9.99999999999999E+307,$M$2:M1840)+1,"")</f>
        <v>1675</v>
      </c>
      <c r="N1841" s="31" t="e">
        <f>IF(AND(B1841=N$1),LOOKUP(9.99999999999999E+307,$N$2:N1840)+1,"")</f>
        <v>#REF!</v>
      </c>
      <c r="O1841" s="31" t="e">
        <f>IF(AND($B1841=O$1),LOOKUP(9.99999999999999E+307,$O$2:O1840)+1,"")</f>
        <v>#REF!</v>
      </c>
      <c r="P1841" s="31" t="e">
        <f>IF(AND($B1841=P$1),LOOKUP(9.99999999999999E+307,$P$2:P1840)+1,"")</f>
        <v>#REF!</v>
      </c>
      <c r="Q1841" s="31" t="e">
        <f>IF(AND($B1841=Q$1),LOOKUP(9.99999999999999E+307,$Q$2:Q1840)+1,"")</f>
        <v>#REF!</v>
      </c>
      <c r="R1841" s="31">
        <f>IF(AND($B1841=R$1),LOOKUP(9.99999999999999E+307,$R$2:R1840)+1,"")</f>
        <v>1675</v>
      </c>
      <c r="S1841" s="31">
        <f>IF(AND($B1841=S$1),LOOKUP(9.99999999999999E+307,$S$2:S1840)+1,"")</f>
        <v>1675</v>
      </c>
      <c r="T1841" s="265"/>
      <c r="U1841" s="265"/>
      <c r="V1841" s="265"/>
      <c r="AA1841" s="254" t="str">
        <f t="shared" si="202"/>
        <v/>
      </c>
      <c r="AB1841" s="254" t="str">
        <f t="shared" si="203"/>
        <v/>
      </c>
      <c r="AC1841" s="255">
        <f t="shared" si="200"/>
        <v>0</v>
      </c>
      <c r="AD1841" s="255">
        <f t="shared" si="201"/>
        <v>3836</v>
      </c>
      <c r="AE1841" s="256" t="str">
        <f t="shared" si="204"/>
        <v/>
      </c>
      <c r="AF1841" s="252" t="str">
        <f t="shared" si="206"/>
        <v>-</v>
      </c>
    </row>
    <row r="1842" spans="1:32" ht="20.149999999999999" customHeight="1" x14ac:dyDescent="0.75">
      <c r="A1842" s="31">
        <v>1840</v>
      </c>
      <c r="B1842" s="237"/>
      <c r="C1842" s="273"/>
      <c r="D1842" s="272"/>
      <c r="E1842" s="273"/>
      <c r="F1842" s="273"/>
      <c r="G1842" s="253" t="str">
        <f t="shared" si="205"/>
        <v/>
      </c>
      <c r="H1842" s="31" t="str">
        <f>IF(AND(B1842=H$1),LOOKUP(9.99999999999999E+307,$H$2:H1841)+1,"")</f>
        <v/>
      </c>
      <c r="I1842" s="31" t="str">
        <f>IF(AND(B1842=I$1),LOOKUP(9.99999999999999E+307,$I$2:I1841)+1,"")</f>
        <v/>
      </c>
      <c r="J1842" s="31">
        <f>IF(AND(B1842=J$1),LOOKUP(9.99999999999999E+307,$J$2:J1841)+1,"")</f>
        <v>1676</v>
      </c>
      <c r="K1842" s="31">
        <f>IF(AND(B1842=K$1),LOOKUP(9.99999999999999E+307,$K$2:K1841)+1,"")</f>
        <v>1676</v>
      </c>
      <c r="L1842" s="31">
        <f>IF(AND(B1842=L$1),LOOKUP(9.99999999999999E+307,$L$2:L1841)+1,"")</f>
        <v>1676</v>
      </c>
      <c r="M1842" s="31">
        <f>IF(AND(B1842=M$1),LOOKUP(9.99999999999999E+307,$M$2:M1841)+1,"")</f>
        <v>1676</v>
      </c>
      <c r="N1842" s="31" t="e">
        <f>IF(AND(B1842=N$1),LOOKUP(9.99999999999999E+307,$N$2:N1841)+1,"")</f>
        <v>#REF!</v>
      </c>
      <c r="O1842" s="31" t="e">
        <f>IF(AND($B1842=O$1),LOOKUP(9.99999999999999E+307,$O$2:O1841)+1,"")</f>
        <v>#REF!</v>
      </c>
      <c r="P1842" s="31" t="e">
        <f>IF(AND($B1842=P$1),LOOKUP(9.99999999999999E+307,$P$2:P1841)+1,"")</f>
        <v>#REF!</v>
      </c>
      <c r="Q1842" s="31" t="e">
        <f>IF(AND($B1842=Q$1),LOOKUP(9.99999999999999E+307,$Q$2:Q1841)+1,"")</f>
        <v>#REF!</v>
      </c>
      <c r="R1842" s="31">
        <f>IF(AND($B1842=R$1),LOOKUP(9.99999999999999E+307,$R$2:R1841)+1,"")</f>
        <v>1676</v>
      </c>
      <c r="S1842" s="31">
        <f>IF(AND($B1842=S$1),LOOKUP(9.99999999999999E+307,$S$2:S1841)+1,"")</f>
        <v>1676</v>
      </c>
      <c r="T1842" s="265"/>
      <c r="U1842" s="265"/>
      <c r="V1842" s="265"/>
      <c r="AA1842" s="254" t="str">
        <f t="shared" si="202"/>
        <v/>
      </c>
      <c r="AB1842" s="254" t="str">
        <f t="shared" si="203"/>
        <v/>
      </c>
      <c r="AC1842" s="255">
        <f t="shared" si="200"/>
        <v>0</v>
      </c>
      <c r="AD1842" s="255">
        <f t="shared" si="201"/>
        <v>3836</v>
      </c>
      <c r="AE1842" s="256" t="str">
        <f t="shared" si="204"/>
        <v/>
      </c>
      <c r="AF1842" s="252" t="str">
        <f t="shared" si="206"/>
        <v>-</v>
      </c>
    </row>
    <row r="1843" spans="1:32" ht="20.149999999999999" customHeight="1" x14ac:dyDescent="0.75">
      <c r="A1843" s="31">
        <v>1841</v>
      </c>
      <c r="B1843" s="237"/>
      <c r="C1843" s="273"/>
      <c r="D1843" s="272"/>
      <c r="E1843" s="273"/>
      <c r="F1843" s="273"/>
      <c r="G1843" s="253" t="str">
        <f t="shared" si="205"/>
        <v/>
      </c>
      <c r="H1843" s="31" t="str">
        <f>IF(AND(B1843=H$1),LOOKUP(9.99999999999999E+307,$H$2:H1842)+1,"")</f>
        <v/>
      </c>
      <c r="I1843" s="31" t="str">
        <f>IF(AND(B1843=I$1),LOOKUP(9.99999999999999E+307,$I$2:I1842)+1,"")</f>
        <v/>
      </c>
      <c r="J1843" s="31">
        <f>IF(AND(B1843=J$1),LOOKUP(9.99999999999999E+307,$J$2:J1842)+1,"")</f>
        <v>1677</v>
      </c>
      <c r="K1843" s="31">
        <f>IF(AND(B1843=K$1),LOOKUP(9.99999999999999E+307,$K$2:K1842)+1,"")</f>
        <v>1677</v>
      </c>
      <c r="L1843" s="31">
        <f>IF(AND(B1843=L$1),LOOKUP(9.99999999999999E+307,$L$2:L1842)+1,"")</f>
        <v>1677</v>
      </c>
      <c r="M1843" s="31">
        <f>IF(AND(B1843=M$1),LOOKUP(9.99999999999999E+307,$M$2:M1842)+1,"")</f>
        <v>1677</v>
      </c>
      <c r="N1843" s="31" t="e">
        <f>IF(AND(B1843=N$1),LOOKUP(9.99999999999999E+307,$N$2:N1842)+1,"")</f>
        <v>#REF!</v>
      </c>
      <c r="O1843" s="31" t="e">
        <f>IF(AND($B1843=O$1),LOOKUP(9.99999999999999E+307,$O$2:O1842)+1,"")</f>
        <v>#REF!</v>
      </c>
      <c r="P1843" s="31" t="e">
        <f>IF(AND($B1843=P$1),LOOKUP(9.99999999999999E+307,$P$2:P1842)+1,"")</f>
        <v>#REF!</v>
      </c>
      <c r="Q1843" s="31" t="e">
        <f>IF(AND($B1843=Q$1),LOOKUP(9.99999999999999E+307,$Q$2:Q1842)+1,"")</f>
        <v>#REF!</v>
      </c>
      <c r="R1843" s="31">
        <f>IF(AND($B1843=R$1),LOOKUP(9.99999999999999E+307,$R$2:R1842)+1,"")</f>
        <v>1677</v>
      </c>
      <c r="S1843" s="31">
        <f>IF(AND($B1843=S$1),LOOKUP(9.99999999999999E+307,$S$2:S1842)+1,"")</f>
        <v>1677</v>
      </c>
      <c r="T1843" s="265"/>
      <c r="U1843" s="265"/>
      <c r="V1843" s="265"/>
      <c r="AA1843" s="254" t="str">
        <f t="shared" si="202"/>
        <v/>
      </c>
      <c r="AB1843" s="254" t="str">
        <f t="shared" si="203"/>
        <v/>
      </c>
      <c r="AC1843" s="255">
        <f t="shared" si="200"/>
        <v>0</v>
      </c>
      <c r="AD1843" s="255">
        <f t="shared" si="201"/>
        <v>3836</v>
      </c>
      <c r="AE1843" s="256" t="str">
        <f t="shared" si="204"/>
        <v/>
      </c>
      <c r="AF1843" s="252" t="str">
        <f t="shared" si="206"/>
        <v>-</v>
      </c>
    </row>
    <row r="1844" spans="1:32" ht="20.149999999999999" customHeight="1" x14ac:dyDescent="0.75">
      <c r="A1844" s="31">
        <v>1842</v>
      </c>
      <c r="B1844" s="237"/>
      <c r="C1844" s="273"/>
      <c r="D1844" s="272"/>
      <c r="E1844" s="273"/>
      <c r="F1844" s="273"/>
      <c r="G1844" s="253" t="str">
        <f t="shared" si="205"/>
        <v/>
      </c>
      <c r="H1844" s="31" t="str">
        <f>IF(AND(B1844=H$1),LOOKUP(9.99999999999999E+307,$H$2:H1843)+1,"")</f>
        <v/>
      </c>
      <c r="I1844" s="31" t="str">
        <f>IF(AND(B1844=I$1),LOOKUP(9.99999999999999E+307,$I$2:I1843)+1,"")</f>
        <v/>
      </c>
      <c r="J1844" s="31">
        <f>IF(AND(B1844=J$1),LOOKUP(9.99999999999999E+307,$J$2:J1843)+1,"")</f>
        <v>1678</v>
      </c>
      <c r="K1844" s="31">
        <f>IF(AND(B1844=K$1),LOOKUP(9.99999999999999E+307,$K$2:K1843)+1,"")</f>
        <v>1678</v>
      </c>
      <c r="L1844" s="31">
        <f>IF(AND(B1844=L$1),LOOKUP(9.99999999999999E+307,$L$2:L1843)+1,"")</f>
        <v>1678</v>
      </c>
      <c r="M1844" s="31">
        <f>IF(AND(B1844=M$1),LOOKUP(9.99999999999999E+307,$M$2:M1843)+1,"")</f>
        <v>1678</v>
      </c>
      <c r="N1844" s="31" t="e">
        <f>IF(AND(B1844=N$1),LOOKUP(9.99999999999999E+307,$N$2:N1843)+1,"")</f>
        <v>#REF!</v>
      </c>
      <c r="O1844" s="31" t="e">
        <f>IF(AND($B1844=O$1),LOOKUP(9.99999999999999E+307,$O$2:O1843)+1,"")</f>
        <v>#REF!</v>
      </c>
      <c r="P1844" s="31" t="e">
        <f>IF(AND($B1844=P$1),LOOKUP(9.99999999999999E+307,$P$2:P1843)+1,"")</f>
        <v>#REF!</v>
      </c>
      <c r="Q1844" s="31" t="e">
        <f>IF(AND($B1844=Q$1),LOOKUP(9.99999999999999E+307,$Q$2:Q1843)+1,"")</f>
        <v>#REF!</v>
      </c>
      <c r="R1844" s="31">
        <f>IF(AND($B1844=R$1),LOOKUP(9.99999999999999E+307,$R$2:R1843)+1,"")</f>
        <v>1678</v>
      </c>
      <c r="S1844" s="31">
        <f>IF(AND($B1844=S$1),LOOKUP(9.99999999999999E+307,$S$2:S1843)+1,"")</f>
        <v>1678</v>
      </c>
      <c r="T1844" s="265"/>
      <c r="U1844" s="265"/>
      <c r="V1844" s="265"/>
      <c r="AA1844" s="254" t="str">
        <f t="shared" si="202"/>
        <v/>
      </c>
      <c r="AB1844" s="254" t="str">
        <f t="shared" si="203"/>
        <v/>
      </c>
      <c r="AC1844" s="255">
        <f t="shared" si="200"/>
        <v>0</v>
      </c>
      <c r="AD1844" s="255">
        <f t="shared" si="201"/>
        <v>3836</v>
      </c>
      <c r="AE1844" s="256" t="str">
        <f t="shared" si="204"/>
        <v/>
      </c>
      <c r="AF1844" s="252" t="str">
        <f t="shared" si="206"/>
        <v>-</v>
      </c>
    </row>
    <row r="1845" spans="1:32" ht="20.149999999999999" customHeight="1" x14ac:dyDescent="0.75">
      <c r="A1845" s="31">
        <v>1843</v>
      </c>
      <c r="B1845" s="237"/>
      <c r="C1845" s="273"/>
      <c r="D1845" s="272"/>
      <c r="E1845" s="273"/>
      <c r="F1845" s="273"/>
      <c r="G1845" s="253" t="str">
        <f t="shared" si="205"/>
        <v/>
      </c>
      <c r="H1845" s="31" t="str">
        <f>IF(AND(B1845=H$1),LOOKUP(9.99999999999999E+307,$H$2:H1844)+1,"")</f>
        <v/>
      </c>
      <c r="I1845" s="31" t="str">
        <f>IF(AND(B1845=I$1),LOOKUP(9.99999999999999E+307,$I$2:I1844)+1,"")</f>
        <v/>
      </c>
      <c r="J1845" s="31">
        <f>IF(AND(B1845=J$1),LOOKUP(9.99999999999999E+307,$J$2:J1844)+1,"")</f>
        <v>1679</v>
      </c>
      <c r="K1845" s="31">
        <f>IF(AND(B1845=K$1),LOOKUP(9.99999999999999E+307,$K$2:K1844)+1,"")</f>
        <v>1679</v>
      </c>
      <c r="L1845" s="31">
        <f>IF(AND(B1845=L$1),LOOKUP(9.99999999999999E+307,$L$2:L1844)+1,"")</f>
        <v>1679</v>
      </c>
      <c r="M1845" s="31">
        <f>IF(AND(B1845=M$1),LOOKUP(9.99999999999999E+307,$M$2:M1844)+1,"")</f>
        <v>1679</v>
      </c>
      <c r="N1845" s="31" t="e">
        <f>IF(AND(B1845=N$1),LOOKUP(9.99999999999999E+307,$N$2:N1844)+1,"")</f>
        <v>#REF!</v>
      </c>
      <c r="O1845" s="31" t="e">
        <f>IF(AND($B1845=O$1),LOOKUP(9.99999999999999E+307,$O$2:O1844)+1,"")</f>
        <v>#REF!</v>
      </c>
      <c r="P1845" s="31" t="e">
        <f>IF(AND($B1845=P$1),LOOKUP(9.99999999999999E+307,$P$2:P1844)+1,"")</f>
        <v>#REF!</v>
      </c>
      <c r="Q1845" s="31" t="e">
        <f>IF(AND($B1845=Q$1),LOOKUP(9.99999999999999E+307,$Q$2:Q1844)+1,"")</f>
        <v>#REF!</v>
      </c>
      <c r="R1845" s="31">
        <f>IF(AND($B1845=R$1),LOOKUP(9.99999999999999E+307,$R$2:R1844)+1,"")</f>
        <v>1679</v>
      </c>
      <c r="S1845" s="31">
        <f>IF(AND($B1845=S$1),LOOKUP(9.99999999999999E+307,$S$2:S1844)+1,"")</f>
        <v>1679</v>
      </c>
      <c r="T1845" s="265"/>
      <c r="U1845" s="265"/>
      <c r="V1845" s="265"/>
      <c r="AA1845" s="254" t="str">
        <f t="shared" si="202"/>
        <v/>
      </c>
      <c r="AB1845" s="254" t="str">
        <f t="shared" si="203"/>
        <v/>
      </c>
      <c r="AC1845" s="255">
        <f t="shared" si="200"/>
        <v>0</v>
      </c>
      <c r="AD1845" s="255">
        <f t="shared" si="201"/>
        <v>3836</v>
      </c>
      <c r="AE1845" s="256" t="str">
        <f t="shared" si="204"/>
        <v/>
      </c>
      <c r="AF1845" s="252" t="str">
        <f t="shared" si="206"/>
        <v>-</v>
      </c>
    </row>
    <row r="1846" spans="1:32" ht="20.149999999999999" customHeight="1" x14ac:dyDescent="0.75">
      <c r="A1846" s="31">
        <v>1844</v>
      </c>
      <c r="B1846" s="237"/>
      <c r="C1846" s="273"/>
      <c r="D1846" s="272"/>
      <c r="E1846" s="273"/>
      <c r="F1846" s="273"/>
      <c r="G1846" s="253" t="str">
        <f t="shared" si="205"/>
        <v/>
      </c>
      <c r="H1846" s="31" t="str">
        <f>IF(AND(B1846=H$1),LOOKUP(9.99999999999999E+307,$H$2:H1845)+1,"")</f>
        <v/>
      </c>
      <c r="I1846" s="31" t="str">
        <f>IF(AND(B1846=I$1),LOOKUP(9.99999999999999E+307,$I$2:I1845)+1,"")</f>
        <v/>
      </c>
      <c r="J1846" s="31">
        <f>IF(AND(B1846=J$1),LOOKUP(9.99999999999999E+307,$J$2:J1845)+1,"")</f>
        <v>1680</v>
      </c>
      <c r="K1846" s="31">
        <f>IF(AND(B1846=K$1),LOOKUP(9.99999999999999E+307,$K$2:K1845)+1,"")</f>
        <v>1680</v>
      </c>
      <c r="L1846" s="31">
        <f>IF(AND(B1846=L$1),LOOKUP(9.99999999999999E+307,$L$2:L1845)+1,"")</f>
        <v>1680</v>
      </c>
      <c r="M1846" s="31">
        <f>IF(AND(B1846=M$1),LOOKUP(9.99999999999999E+307,$M$2:M1845)+1,"")</f>
        <v>1680</v>
      </c>
      <c r="N1846" s="31" t="e">
        <f>IF(AND(B1846=N$1),LOOKUP(9.99999999999999E+307,$N$2:N1845)+1,"")</f>
        <v>#REF!</v>
      </c>
      <c r="O1846" s="31" t="e">
        <f>IF(AND($B1846=O$1),LOOKUP(9.99999999999999E+307,$O$2:O1845)+1,"")</f>
        <v>#REF!</v>
      </c>
      <c r="P1846" s="31" t="e">
        <f>IF(AND($B1846=P$1),LOOKUP(9.99999999999999E+307,$P$2:P1845)+1,"")</f>
        <v>#REF!</v>
      </c>
      <c r="Q1846" s="31" t="e">
        <f>IF(AND($B1846=Q$1),LOOKUP(9.99999999999999E+307,$Q$2:Q1845)+1,"")</f>
        <v>#REF!</v>
      </c>
      <c r="R1846" s="31">
        <f>IF(AND($B1846=R$1),LOOKUP(9.99999999999999E+307,$R$2:R1845)+1,"")</f>
        <v>1680</v>
      </c>
      <c r="S1846" s="31">
        <f>IF(AND($B1846=S$1),LOOKUP(9.99999999999999E+307,$S$2:S1845)+1,"")</f>
        <v>1680</v>
      </c>
      <c r="T1846" s="265"/>
      <c r="U1846" s="265"/>
      <c r="V1846" s="265"/>
      <c r="AA1846" s="254" t="str">
        <f t="shared" si="202"/>
        <v/>
      </c>
      <c r="AB1846" s="254" t="str">
        <f t="shared" si="203"/>
        <v/>
      </c>
      <c r="AC1846" s="255">
        <f t="shared" si="200"/>
        <v>0</v>
      </c>
      <c r="AD1846" s="255">
        <f t="shared" si="201"/>
        <v>3836</v>
      </c>
      <c r="AE1846" s="256" t="str">
        <f t="shared" si="204"/>
        <v/>
      </c>
      <c r="AF1846" s="252" t="str">
        <f t="shared" si="206"/>
        <v>-</v>
      </c>
    </row>
    <row r="1847" spans="1:32" ht="20.149999999999999" customHeight="1" x14ac:dyDescent="0.75">
      <c r="A1847" s="31">
        <v>1845</v>
      </c>
      <c r="B1847" s="237"/>
      <c r="C1847" s="273"/>
      <c r="D1847" s="272"/>
      <c r="E1847" s="273"/>
      <c r="F1847" s="273"/>
      <c r="G1847" s="253" t="str">
        <f t="shared" si="205"/>
        <v/>
      </c>
      <c r="H1847" s="31" t="str">
        <f>IF(AND(B1847=H$1),LOOKUP(9.99999999999999E+307,$H$2:H1846)+1,"")</f>
        <v/>
      </c>
      <c r="I1847" s="31" t="str">
        <f>IF(AND(B1847=I$1),LOOKUP(9.99999999999999E+307,$I$2:I1846)+1,"")</f>
        <v/>
      </c>
      <c r="J1847" s="31">
        <f>IF(AND(B1847=J$1),LOOKUP(9.99999999999999E+307,$J$2:J1846)+1,"")</f>
        <v>1681</v>
      </c>
      <c r="K1847" s="31">
        <f>IF(AND(B1847=K$1),LOOKUP(9.99999999999999E+307,$K$2:K1846)+1,"")</f>
        <v>1681</v>
      </c>
      <c r="L1847" s="31">
        <f>IF(AND(B1847=L$1),LOOKUP(9.99999999999999E+307,$L$2:L1846)+1,"")</f>
        <v>1681</v>
      </c>
      <c r="M1847" s="31">
        <f>IF(AND(B1847=M$1),LOOKUP(9.99999999999999E+307,$M$2:M1846)+1,"")</f>
        <v>1681</v>
      </c>
      <c r="N1847" s="31" t="e">
        <f>IF(AND(B1847=N$1),LOOKUP(9.99999999999999E+307,$N$2:N1846)+1,"")</f>
        <v>#REF!</v>
      </c>
      <c r="O1847" s="31" t="e">
        <f>IF(AND($B1847=O$1),LOOKUP(9.99999999999999E+307,$O$2:O1846)+1,"")</f>
        <v>#REF!</v>
      </c>
      <c r="P1847" s="31" t="e">
        <f>IF(AND($B1847=P$1),LOOKUP(9.99999999999999E+307,$P$2:P1846)+1,"")</f>
        <v>#REF!</v>
      </c>
      <c r="Q1847" s="31" t="e">
        <f>IF(AND($B1847=Q$1),LOOKUP(9.99999999999999E+307,$Q$2:Q1846)+1,"")</f>
        <v>#REF!</v>
      </c>
      <c r="R1847" s="31">
        <f>IF(AND($B1847=R$1),LOOKUP(9.99999999999999E+307,$R$2:R1846)+1,"")</f>
        <v>1681</v>
      </c>
      <c r="S1847" s="31">
        <f>IF(AND($B1847=S$1),LOOKUP(9.99999999999999E+307,$S$2:S1846)+1,"")</f>
        <v>1681</v>
      </c>
      <c r="T1847" s="265"/>
      <c r="U1847" s="265"/>
      <c r="V1847" s="265"/>
      <c r="AA1847" s="254" t="str">
        <f t="shared" si="202"/>
        <v/>
      </c>
      <c r="AB1847" s="254" t="str">
        <f t="shared" si="203"/>
        <v/>
      </c>
      <c r="AC1847" s="255">
        <f t="shared" si="200"/>
        <v>0</v>
      </c>
      <c r="AD1847" s="255">
        <f t="shared" si="201"/>
        <v>3836</v>
      </c>
      <c r="AE1847" s="256" t="str">
        <f t="shared" si="204"/>
        <v/>
      </c>
      <c r="AF1847" s="252" t="str">
        <f t="shared" si="206"/>
        <v>-</v>
      </c>
    </row>
    <row r="1848" spans="1:32" ht="20.149999999999999" customHeight="1" x14ac:dyDescent="0.75">
      <c r="A1848" s="31">
        <v>1846</v>
      </c>
      <c r="B1848" s="237"/>
      <c r="C1848" s="273"/>
      <c r="D1848" s="272"/>
      <c r="E1848" s="273"/>
      <c r="F1848" s="273"/>
      <c r="G1848" s="253" t="str">
        <f t="shared" si="205"/>
        <v/>
      </c>
      <c r="H1848" s="31" t="str">
        <f>IF(AND(B1848=H$1),LOOKUP(9.99999999999999E+307,$H$2:H1847)+1,"")</f>
        <v/>
      </c>
      <c r="I1848" s="31" t="str">
        <f>IF(AND(B1848=I$1),LOOKUP(9.99999999999999E+307,$I$2:I1847)+1,"")</f>
        <v/>
      </c>
      <c r="J1848" s="31">
        <f>IF(AND(B1848=J$1),LOOKUP(9.99999999999999E+307,$J$2:J1847)+1,"")</f>
        <v>1682</v>
      </c>
      <c r="K1848" s="31">
        <f>IF(AND(B1848=K$1),LOOKUP(9.99999999999999E+307,$K$2:K1847)+1,"")</f>
        <v>1682</v>
      </c>
      <c r="L1848" s="31">
        <f>IF(AND(B1848=L$1),LOOKUP(9.99999999999999E+307,$L$2:L1847)+1,"")</f>
        <v>1682</v>
      </c>
      <c r="M1848" s="31">
        <f>IF(AND(B1848=M$1),LOOKUP(9.99999999999999E+307,$M$2:M1847)+1,"")</f>
        <v>1682</v>
      </c>
      <c r="N1848" s="31" t="e">
        <f>IF(AND(B1848=N$1),LOOKUP(9.99999999999999E+307,$N$2:N1847)+1,"")</f>
        <v>#REF!</v>
      </c>
      <c r="O1848" s="31" t="e">
        <f>IF(AND($B1848=O$1),LOOKUP(9.99999999999999E+307,$O$2:O1847)+1,"")</f>
        <v>#REF!</v>
      </c>
      <c r="P1848" s="31" t="e">
        <f>IF(AND($B1848=P$1),LOOKUP(9.99999999999999E+307,$P$2:P1847)+1,"")</f>
        <v>#REF!</v>
      </c>
      <c r="Q1848" s="31" t="e">
        <f>IF(AND($B1848=Q$1),LOOKUP(9.99999999999999E+307,$Q$2:Q1847)+1,"")</f>
        <v>#REF!</v>
      </c>
      <c r="R1848" s="31">
        <f>IF(AND($B1848=R$1),LOOKUP(9.99999999999999E+307,$R$2:R1847)+1,"")</f>
        <v>1682</v>
      </c>
      <c r="S1848" s="31">
        <f>IF(AND($B1848=S$1),LOOKUP(9.99999999999999E+307,$S$2:S1847)+1,"")</f>
        <v>1682</v>
      </c>
      <c r="T1848" s="265"/>
      <c r="U1848" s="265"/>
      <c r="V1848" s="265"/>
      <c r="AA1848" s="254" t="str">
        <f t="shared" si="202"/>
        <v/>
      </c>
      <c r="AB1848" s="254" t="str">
        <f t="shared" si="203"/>
        <v/>
      </c>
      <c r="AC1848" s="255">
        <f t="shared" si="200"/>
        <v>0</v>
      </c>
      <c r="AD1848" s="255">
        <f t="shared" si="201"/>
        <v>3836</v>
      </c>
      <c r="AE1848" s="256" t="str">
        <f t="shared" si="204"/>
        <v/>
      </c>
      <c r="AF1848" s="252" t="str">
        <f t="shared" si="206"/>
        <v>-</v>
      </c>
    </row>
    <row r="1849" spans="1:32" ht="20.149999999999999" customHeight="1" x14ac:dyDescent="0.75">
      <c r="A1849" s="31">
        <v>1847</v>
      </c>
      <c r="B1849" s="237"/>
      <c r="C1849" s="273"/>
      <c r="D1849" s="272"/>
      <c r="E1849" s="273"/>
      <c r="F1849" s="273"/>
      <c r="G1849" s="253" t="str">
        <f t="shared" si="205"/>
        <v/>
      </c>
      <c r="H1849" s="31" t="str">
        <f>IF(AND(B1849=H$1),LOOKUP(9.99999999999999E+307,$H$2:H1848)+1,"")</f>
        <v/>
      </c>
      <c r="I1849" s="31" t="str">
        <f>IF(AND(B1849=I$1),LOOKUP(9.99999999999999E+307,$I$2:I1848)+1,"")</f>
        <v/>
      </c>
      <c r="J1849" s="31">
        <f>IF(AND(B1849=J$1),LOOKUP(9.99999999999999E+307,$J$2:J1848)+1,"")</f>
        <v>1683</v>
      </c>
      <c r="K1849" s="31">
        <f>IF(AND(B1849=K$1),LOOKUP(9.99999999999999E+307,$K$2:K1848)+1,"")</f>
        <v>1683</v>
      </c>
      <c r="L1849" s="31">
        <f>IF(AND(B1849=L$1),LOOKUP(9.99999999999999E+307,$L$2:L1848)+1,"")</f>
        <v>1683</v>
      </c>
      <c r="M1849" s="31">
        <f>IF(AND(B1849=M$1),LOOKUP(9.99999999999999E+307,$M$2:M1848)+1,"")</f>
        <v>1683</v>
      </c>
      <c r="N1849" s="31" t="e">
        <f>IF(AND(B1849=N$1),LOOKUP(9.99999999999999E+307,$N$2:N1848)+1,"")</f>
        <v>#REF!</v>
      </c>
      <c r="O1849" s="31" t="e">
        <f>IF(AND($B1849=O$1),LOOKUP(9.99999999999999E+307,$O$2:O1848)+1,"")</f>
        <v>#REF!</v>
      </c>
      <c r="P1849" s="31" t="e">
        <f>IF(AND($B1849=P$1),LOOKUP(9.99999999999999E+307,$P$2:P1848)+1,"")</f>
        <v>#REF!</v>
      </c>
      <c r="Q1849" s="31" t="e">
        <f>IF(AND($B1849=Q$1),LOOKUP(9.99999999999999E+307,$Q$2:Q1848)+1,"")</f>
        <v>#REF!</v>
      </c>
      <c r="R1849" s="31">
        <f>IF(AND($B1849=R$1),LOOKUP(9.99999999999999E+307,$R$2:R1848)+1,"")</f>
        <v>1683</v>
      </c>
      <c r="S1849" s="31">
        <f>IF(AND($B1849=S$1),LOOKUP(9.99999999999999E+307,$S$2:S1848)+1,"")</f>
        <v>1683</v>
      </c>
      <c r="T1849" s="265"/>
      <c r="U1849" s="265"/>
      <c r="V1849" s="265"/>
      <c r="AA1849" s="254" t="str">
        <f t="shared" si="202"/>
        <v/>
      </c>
      <c r="AB1849" s="254" t="str">
        <f t="shared" si="203"/>
        <v/>
      </c>
      <c r="AC1849" s="255">
        <f t="shared" si="200"/>
        <v>0</v>
      </c>
      <c r="AD1849" s="255">
        <f t="shared" si="201"/>
        <v>3836</v>
      </c>
      <c r="AE1849" s="256" t="str">
        <f t="shared" si="204"/>
        <v/>
      </c>
      <c r="AF1849" s="252" t="str">
        <f t="shared" si="206"/>
        <v>-</v>
      </c>
    </row>
    <row r="1850" spans="1:32" ht="20.149999999999999" customHeight="1" x14ac:dyDescent="0.75">
      <c r="A1850" s="31">
        <v>1848</v>
      </c>
      <c r="B1850" s="237"/>
      <c r="C1850" s="273"/>
      <c r="D1850" s="272"/>
      <c r="E1850" s="273"/>
      <c r="F1850" s="273"/>
      <c r="G1850" s="253" t="str">
        <f t="shared" si="205"/>
        <v/>
      </c>
      <c r="H1850" s="31" t="str">
        <f>IF(AND(B1850=H$1),LOOKUP(9.99999999999999E+307,$H$2:H1849)+1,"")</f>
        <v/>
      </c>
      <c r="I1850" s="31" t="str">
        <f>IF(AND(B1850=I$1),LOOKUP(9.99999999999999E+307,$I$2:I1849)+1,"")</f>
        <v/>
      </c>
      <c r="J1850" s="31">
        <f>IF(AND(B1850=J$1),LOOKUP(9.99999999999999E+307,$J$2:J1849)+1,"")</f>
        <v>1684</v>
      </c>
      <c r="K1850" s="31">
        <f>IF(AND(B1850=K$1),LOOKUP(9.99999999999999E+307,$K$2:K1849)+1,"")</f>
        <v>1684</v>
      </c>
      <c r="L1850" s="31">
        <f>IF(AND(B1850=L$1),LOOKUP(9.99999999999999E+307,$L$2:L1849)+1,"")</f>
        <v>1684</v>
      </c>
      <c r="M1850" s="31">
        <f>IF(AND(B1850=M$1),LOOKUP(9.99999999999999E+307,$M$2:M1849)+1,"")</f>
        <v>1684</v>
      </c>
      <c r="N1850" s="31" t="e">
        <f>IF(AND(B1850=N$1),LOOKUP(9.99999999999999E+307,$N$2:N1849)+1,"")</f>
        <v>#REF!</v>
      </c>
      <c r="O1850" s="31" t="e">
        <f>IF(AND($B1850=O$1),LOOKUP(9.99999999999999E+307,$O$2:O1849)+1,"")</f>
        <v>#REF!</v>
      </c>
      <c r="P1850" s="31" t="e">
        <f>IF(AND($B1850=P$1),LOOKUP(9.99999999999999E+307,$P$2:P1849)+1,"")</f>
        <v>#REF!</v>
      </c>
      <c r="Q1850" s="31" t="e">
        <f>IF(AND($B1850=Q$1),LOOKUP(9.99999999999999E+307,$Q$2:Q1849)+1,"")</f>
        <v>#REF!</v>
      </c>
      <c r="R1850" s="31">
        <f>IF(AND($B1850=R$1),LOOKUP(9.99999999999999E+307,$R$2:R1849)+1,"")</f>
        <v>1684</v>
      </c>
      <c r="S1850" s="31">
        <f>IF(AND($B1850=S$1),LOOKUP(9.99999999999999E+307,$S$2:S1849)+1,"")</f>
        <v>1684</v>
      </c>
      <c r="T1850" s="265"/>
      <c r="U1850" s="265"/>
      <c r="V1850" s="265"/>
      <c r="AA1850" s="254" t="str">
        <f t="shared" si="202"/>
        <v/>
      </c>
      <c r="AB1850" s="254" t="str">
        <f t="shared" si="203"/>
        <v/>
      </c>
      <c r="AC1850" s="255">
        <f t="shared" si="200"/>
        <v>0</v>
      </c>
      <c r="AD1850" s="255">
        <f t="shared" si="201"/>
        <v>3836</v>
      </c>
      <c r="AE1850" s="256" t="str">
        <f t="shared" si="204"/>
        <v/>
      </c>
      <c r="AF1850" s="252" t="str">
        <f t="shared" si="206"/>
        <v>-</v>
      </c>
    </row>
    <row r="1851" spans="1:32" ht="20.149999999999999" customHeight="1" x14ac:dyDescent="0.75">
      <c r="A1851" s="31">
        <v>1849</v>
      </c>
      <c r="B1851" s="237"/>
      <c r="C1851" s="273"/>
      <c r="D1851" s="272"/>
      <c r="E1851" s="273"/>
      <c r="F1851" s="273"/>
      <c r="G1851" s="253" t="str">
        <f t="shared" si="205"/>
        <v/>
      </c>
      <c r="H1851" s="31" t="str">
        <f>IF(AND(B1851=H$1),LOOKUP(9.99999999999999E+307,$H$2:H1850)+1,"")</f>
        <v/>
      </c>
      <c r="I1851" s="31" t="str">
        <f>IF(AND(B1851=I$1),LOOKUP(9.99999999999999E+307,$I$2:I1850)+1,"")</f>
        <v/>
      </c>
      <c r="J1851" s="31">
        <f>IF(AND(B1851=J$1),LOOKUP(9.99999999999999E+307,$J$2:J1850)+1,"")</f>
        <v>1685</v>
      </c>
      <c r="K1851" s="31">
        <f>IF(AND(B1851=K$1),LOOKUP(9.99999999999999E+307,$K$2:K1850)+1,"")</f>
        <v>1685</v>
      </c>
      <c r="L1851" s="31">
        <f>IF(AND(B1851=L$1),LOOKUP(9.99999999999999E+307,$L$2:L1850)+1,"")</f>
        <v>1685</v>
      </c>
      <c r="M1851" s="31">
        <f>IF(AND(B1851=M$1),LOOKUP(9.99999999999999E+307,$M$2:M1850)+1,"")</f>
        <v>1685</v>
      </c>
      <c r="N1851" s="31" t="e">
        <f>IF(AND(B1851=N$1),LOOKUP(9.99999999999999E+307,$N$2:N1850)+1,"")</f>
        <v>#REF!</v>
      </c>
      <c r="O1851" s="31" t="e">
        <f>IF(AND($B1851=O$1),LOOKUP(9.99999999999999E+307,$O$2:O1850)+1,"")</f>
        <v>#REF!</v>
      </c>
      <c r="P1851" s="31" t="e">
        <f>IF(AND($B1851=P$1),LOOKUP(9.99999999999999E+307,$P$2:P1850)+1,"")</f>
        <v>#REF!</v>
      </c>
      <c r="Q1851" s="31" t="e">
        <f>IF(AND($B1851=Q$1),LOOKUP(9.99999999999999E+307,$Q$2:Q1850)+1,"")</f>
        <v>#REF!</v>
      </c>
      <c r="R1851" s="31">
        <f>IF(AND($B1851=R$1),LOOKUP(9.99999999999999E+307,$R$2:R1850)+1,"")</f>
        <v>1685</v>
      </c>
      <c r="S1851" s="31">
        <f>IF(AND($B1851=S$1),LOOKUP(9.99999999999999E+307,$S$2:S1850)+1,"")</f>
        <v>1685</v>
      </c>
      <c r="T1851" s="265"/>
      <c r="U1851" s="265"/>
      <c r="V1851" s="265"/>
      <c r="AA1851" s="254" t="str">
        <f t="shared" si="202"/>
        <v/>
      </c>
      <c r="AB1851" s="254" t="str">
        <f t="shared" si="203"/>
        <v/>
      </c>
      <c r="AC1851" s="255">
        <f t="shared" si="200"/>
        <v>0</v>
      </c>
      <c r="AD1851" s="255">
        <f t="shared" si="201"/>
        <v>3836</v>
      </c>
      <c r="AE1851" s="256" t="str">
        <f t="shared" si="204"/>
        <v/>
      </c>
      <c r="AF1851" s="252" t="str">
        <f t="shared" si="206"/>
        <v>-</v>
      </c>
    </row>
    <row r="1852" spans="1:32" ht="20.149999999999999" customHeight="1" x14ac:dyDescent="0.75">
      <c r="A1852" s="31">
        <v>1850</v>
      </c>
      <c r="B1852" s="237"/>
      <c r="C1852" s="273"/>
      <c r="D1852" s="272"/>
      <c r="E1852" s="273"/>
      <c r="F1852" s="273"/>
      <c r="G1852" s="253" t="str">
        <f t="shared" si="205"/>
        <v/>
      </c>
      <c r="H1852" s="31" t="str">
        <f>IF(AND(B1852=H$1),LOOKUP(9.99999999999999E+307,$H$2:H1851)+1,"")</f>
        <v/>
      </c>
      <c r="I1852" s="31" t="str">
        <f>IF(AND(B1852=I$1),LOOKUP(9.99999999999999E+307,$I$2:I1851)+1,"")</f>
        <v/>
      </c>
      <c r="J1852" s="31">
        <f>IF(AND(B1852=J$1),LOOKUP(9.99999999999999E+307,$J$2:J1851)+1,"")</f>
        <v>1686</v>
      </c>
      <c r="K1852" s="31">
        <f>IF(AND(B1852=K$1),LOOKUP(9.99999999999999E+307,$K$2:K1851)+1,"")</f>
        <v>1686</v>
      </c>
      <c r="L1852" s="31">
        <f>IF(AND(B1852=L$1),LOOKUP(9.99999999999999E+307,$L$2:L1851)+1,"")</f>
        <v>1686</v>
      </c>
      <c r="M1852" s="31">
        <f>IF(AND(B1852=M$1),LOOKUP(9.99999999999999E+307,$M$2:M1851)+1,"")</f>
        <v>1686</v>
      </c>
      <c r="N1852" s="31" t="e">
        <f>IF(AND(B1852=N$1),LOOKUP(9.99999999999999E+307,$N$2:N1851)+1,"")</f>
        <v>#REF!</v>
      </c>
      <c r="O1852" s="31" t="e">
        <f>IF(AND($B1852=O$1),LOOKUP(9.99999999999999E+307,$O$2:O1851)+1,"")</f>
        <v>#REF!</v>
      </c>
      <c r="P1852" s="31" t="e">
        <f>IF(AND($B1852=P$1),LOOKUP(9.99999999999999E+307,$P$2:P1851)+1,"")</f>
        <v>#REF!</v>
      </c>
      <c r="Q1852" s="31" t="e">
        <f>IF(AND($B1852=Q$1),LOOKUP(9.99999999999999E+307,$Q$2:Q1851)+1,"")</f>
        <v>#REF!</v>
      </c>
      <c r="R1852" s="31">
        <f>IF(AND($B1852=R$1),LOOKUP(9.99999999999999E+307,$R$2:R1851)+1,"")</f>
        <v>1686</v>
      </c>
      <c r="S1852" s="31">
        <f>IF(AND($B1852=S$1),LOOKUP(9.99999999999999E+307,$S$2:S1851)+1,"")</f>
        <v>1686</v>
      </c>
      <c r="T1852" s="265"/>
      <c r="U1852" s="265"/>
      <c r="V1852" s="265"/>
      <c r="AA1852" s="254" t="str">
        <f t="shared" si="202"/>
        <v/>
      </c>
      <c r="AB1852" s="254" t="str">
        <f t="shared" si="203"/>
        <v/>
      </c>
      <c r="AC1852" s="255">
        <f t="shared" si="200"/>
        <v>0</v>
      </c>
      <c r="AD1852" s="255">
        <f t="shared" si="201"/>
        <v>3836</v>
      </c>
      <c r="AE1852" s="256" t="str">
        <f t="shared" si="204"/>
        <v/>
      </c>
      <c r="AF1852" s="252" t="str">
        <f t="shared" si="206"/>
        <v>-</v>
      </c>
    </row>
    <row r="1853" spans="1:32" ht="20.149999999999999" customHeight="1" x14ac:dyDescent="0.75">
      <c r="A1853" s="31">
        <v>1851</v>
      </c>
      <c r="B1853" s="237"/>
      <c r="C1853" s="273"/>
      <c r="D1853" s="272"/>
      <c r="E1853" s="273"/>
      <c r="F1853" s="273"/>
      <c r="G1853" s="253" t="str">
        <f t="shared" si="205"/>
        <v/>
      </c>
      <c r="H1853" s="31" t="str">
        <f>IF(AND(B1853=H$1),LOOKUP(9.99999999999999E+307,$H$2:H1852)+1,"")</f>
        <v/>
      </c>
      <c r="I1853" s="31" t="str">
        <f>IF(AND(B1853=I$1),LOOKUP(9.99999999999999E+307,$I$2:I1852)+1,"")</f>
        <v/>
      </c>
      <c r="J1853" s="31">
        <f>IF(AND(B1853=J$1),LOOKUP(9.99999999999999E+307,$J$2:J1852)+1,"")</f>
        <v>1687</v>
      </c>
      <c r="K1853" s="31">
        <f>IF(AND(B1853=K$1),LOOKUP(9.99999999999999E+307,$K$2:K1852)+1,"")</f>
        <v>1687</v>
      </c>
      <c r="L1853" s="31">
        <f>IF(AND(B1853=L$1),LOOKUP(9.99999999999999E+307,$L$2:L1852)+1,"")</f>
        <v>1687</v>
      </c>
      <c r="M1853" s="31">
        <f>IF(AND(B1853=M$1),LOOKUP(9.99999999999999E+307,$M$2:M1852)+1,"")</f>
        <v>1687</v>
      </c>
      <c r="N1853" s="31" t="e">
        <f>IF(AND(B1853=N$1),LOOKUP(9.99999999999999E+307,$N$2:N1852)+1,"")</f>
        <v>#REF!</v>
      </c>
      <c r="O1853" s="31" t="e">
        <f>IF(AND($B1853=O$1),LOOKUP(9.99999999999999E+307,$O$2:O1852)+1,"")</f>
        <v>#REF!</v>
      </c>
      <c r="P1853" s="31" t="e">
        <f>IF(AND($B1853=P$1),LOOKUP(9.99999999999999E+307,$P$2:P1852)+1,"")</f>
        <v>#REF!</v>
      </c>
      <c r="Q1853" s="31" t="e">
        <f>IF(AND($B1853=Q$1),LOOKUP(9.99999999999999E+307,$Q$2:Q1852)+1,"")</f>
        <v>#REF!</v>
      </c>
      <c r="R1853" s="31">
        <f>IF(AND($B1853=R$1),LOOKUP(9.99999999999999E+307,$R$2:R1852)+1,"")</f>
        <v>1687</v>
      </c>
      <c r="S1853" s="31">
        <f>IF(AND($B1853=S$1),LOOKUP(9.99999999999999E+307,$S$2:S1852)+1,"")</f>
        <v>1687</v>
      </c>
      <c r="T1853" s="265"/>
      <c r="U1853" s="265"/>
      <c r="V1853" s="265"/>
      <c r="AA1853" s="254" t="str">
        <f t="shared" si="202"/>
        <v/>
      </c>
      <c r="AB1853" s="254" t="str">
        <f t="shared" si="203"/>
        <v/>
      </c>
      <c r="AC1853" s="255">
        <f t="shared" si="200"/>
        <v>0</v>
      </c>
      <c r="AD1853" s="255">
        <f t="shared" si="201"/>
        <v>3836</v>
      </c>
      <c r="AE1853" s="256" t="str">
        <f t="shared" si="204"/>
        <v/>
      </c>
      <c r="AF1853" s="252" t="str">
        <f t="shared" si="206"/>
        <v>-</v>
      </c>
    </row>
    <row r="1854" spans="1:32" ht="20.149999999999999" customHeight="1" x14ac:dyDescent="0.75">
      <c r="A1854" s="31">
        <v>1852</v>
      </c>
      <c r="B1854" s="237"/>
      <c r="C1854" s="273"/>
      <c r="D1854" s="272"/>
      <c r="E1854" s="273"/>
      <c r="F1854" s="273"/>
      <c r="G1854" s="253" t="str">
        <f t="shared" si="205"/>
        <v/>
      </c>
      <c r="H1854" s="31" t="str">
        <f>IF(AND(B1854=H$1),LOOKUP(9.99999999999999E+307,$H$2:H1853)+1,"")</f>
        <v/>
      </c>
      <c r="I1854" s="31" t="str">
        <f>IF(AND(B1854=I$1),LOOKUP(9.99999999999999E+307,$I$2:I1853)+1,"")</f>
        <v/>
      </c>
      <c r="J1854" s="31">
        <f>IF(AND(B1854=J$1),LOOKUP(9.99999999999999E+307,$J$2:J1853)+1,"")</f>
        <v>1688</v>
      </c>
      <c r="K1854" s="31">
        <f>IF(AND(B1854=K$1),LOOKUP(9.99999999999999E+307,$K$2:K1853)+1,"")</f>
        <v>1688</v>
      </c>
      <c r="L1854" s="31">
        <f>IF(AND(B1854=L$1),LOOKUP(9.99999999999999E+307,$L$2:L1853)+1,"")</f>
        <v>1688</v>
      </c>
      <c r="M1854" s="31">
        <f>IF(AND(B1854=M$1),LOOKUP(9.99999999999999E+307,$M$2:M1853)+1,"")</f>
        <v>1688</v>
      </c>
      <c r="N1854" s="31" t="e">
        <f>IF(AND(B1854=N$1),LOOKUP(9.99999999999999E+307,$N$2:N1853)+1,"")</f>
        <v>#REF!</v>
      </c>
      <c r="O1854" s="31" t="e">
        <f>IF(AND($B1854=O$1),LOOKUP(9.99999999999999E+307,$O$2:O1853)+1,"")</f>
        <v>#REF!</v>
      </c>
      <c r="P1854" s="31" t="e">
        <f>IF(AND($B1854=P$1),LOOKUP(9.99999999999999E+307,$P$2:P1853)+1,"")</f>
        <v>#REF!</v>
      </c>
      <c r="Q1854" s="31" t="e">
        <f>IF(AND($B1854=Q$1),LOOKUP(9.99999999999999E+307,$Q$2:Q1853)+1,"")</f>
        <v>#REF!</v>
      </c>
      <c r="R1854" s="31">
        <f>IF(AND($B1854=R$1),LOOKUP(9.99999999999999E+307,$R$2:R1853)+1,"")</f>
        <v>1688</v>
      </c>
      <c r="S1854" s="31">
        <f>IF(AND($B1854=S$1),LOOKUP(9.99999999999999E+307,$S$2:S1853)+1,"")</f>
        <v>1688</v>
      </c>
      <c r="T1854" s="265"/>
      <c r="U1854" s="265"/>
      <c r="V1854" s="265"/>
      <c r="AA1854" s="254" t="str">
        <f t="shared" si="202"/>
        <v/>
      </c>
      <c r="AB1854" s="254" t="str">
        <f t="shared" si="203"/>
        <v/>
      </c>
      <c r="AC1854" s="255">
        <f t="shared" si="200"/>
        <v>0</v>
      </c>
      <c r="AD1854" s="255">
        <f t="shared" si="201"/>
        <v>3836</v>
      </c>
      <c r="AE1854" s="256" t="str">
        <f t="shared" si="204"/>
        <v/>
      </c>
      <c r="AF1854" s="252" t="str">
        <f t="shared" si="206"/>
        <v>-</v>
      </c>
    </row>
    <row r="1855" spans="1:32" ht="20.149999999999999" customHeight="1" x14ac:dyDescent="0.75">
      <c r="A1855" s="31">
        <v>1853</v>
      </c>
      <c r="B1855" s="237"/>
      <c r="C1855" s="273"/>
      <c r="D1855" s="272"/>
      <c r="E1855" s="273"/>
      <c r="F1855" s="273"/>
      <c r="G1855" s="253" t="str">
        <f t="shared" si="205"/>
        <v/>
      </c>
      <c r="H1855" s="31" t="str">
        <f>IF(AND(B1855=H$1),LOOKUP(9.99999999999999E+307,$H$2:H1854)+1,"")</f>
        <v/>
      </c>
      <c r="I1855" s="31" t="str">
        <f>IF(AND(B1855=I$1),LOOKUP(9.99999999999999E+307,$I$2:I1854)+1,"")</f>
        <v/>
      </c>
      <c r="J1855" s="31">
        <f>IF(AND(B1855=J$1),LOOKUP(9.99999999999999E+307,$J$2:J1854)+1,"")</f>
        <v>1689</v>
      </c>
      <c r="K1855" s="31">
        <f>IF(AND(B1855=K$1),LOOKUP(9.99999999999999E+307,$K$2:K1854)+1,"")</f>
        <v>1689</v>
      </c>
      <c r="L1855" s="31">
        <f>IF(AND(B1855=L$1),LOOKUP(9.99999999999999E+307,$L$2:L1854)+1,"")</f>
        <v>1689</v>
      </c>
      <c r="M1855" s="31">
        <f>IF(AND(B1855=M$1),LOOKUP(9.99999999999999E+307,$M$2:M1854)+1,"")</f>
        <v>1689</v>
      </c>
      <c r="N1855" s="31" t="e">
        <f>IF(AND(B1855=N$1),LOOKUP(9.99999999999999E+307,$N$2:N1854)+1,"")</f>
        <v>#REF!</v>
      </c>
      <c r="O1855" s="31" t="e">
        <f>IF(AND($B1855=O$1),LOOKUP(9.99999999999999E+307,$O$2:O1854)+1,"")</f>
        <v>#REF!</v>
      </c>
      <c r="P1855" s="31" t="e">
        <f>IF(AND($B1855=P$1),LOOKUP(9.99999999999999E+307,$P$2:P1854)+1,"")</f>
        <v>#REF!</v>
      </c>
      <c r="Q1855" s="31" t="e">
        <f>IF(AND($B1855=Q$1),LOOKUP(9.99999999999999E+307,$Q$2:Q1854)+1,"")</f>
        <v>#REF!</v>
      </c>
      <c r="R1855" s="31">
        <f>IF(AND($B1855=R$1),LOOKUP(9.99999999999999E+307,$R$2:R1854)+1,"")</f>
        <v>1689</v>
      </c>
      <c r="S1855" s="31">
        <f>IF(AND($B1855=S$1),LOOKUP(9.99999999999999E+307,$S$2:S1854)+1,"")</f>
        <v>1689</v>
      </c>
      <c r="T1855" s="265"/>
      <c r="U1855" s="265"/>
      <c r="V1855" s="265"/>
      <c r="AA1855" s="254" t="str">
        <f t="shared" si="202"/>
        <v/>
      </c>
      <c r="AB1855" s="254" t="str">
        <f t="shared" si="203"/>
        <v/>
      </c>
      <c r="AC1855" s="255">
        <f t="shared" si="200"/>
        <v>0</v>
      </c>
      <c r="AD1855" s="255">
        <f t="shared" si="201"/>
        <v>3836</v>
      </c>
      <c r="AE1855" s="256" t="str">
        <f t="shared" si="204"/>
        <v/>
      </c>
      <c r="AF1855" s="252" t="str">
        <f t="shared" si="206"/>
        <v>-</v>
      </c>
    </row>
    <row r="1856" spans="1:32" ht="20.149999999999999" customHeight="1" x14ac:dyDescent="0.75">
      <c r="A1856" s="31">
        <v>1854</v>
      </c>
      <c r="B1856" s="237"/>
      <c r="C1856" s="273"/>
      <c r="D1856" s="272"/>
      <c r="E1856" s="273"/>
      <c r="F1856" s="273"/>
      <c r="G1856" s="253" t="str">
        <f t="shared" si="205"/>
        <v/>
      </c>
      <c r="H1856" s="31" t="str">
        <f>IF(AND(B1856=H$1),LOOKUP(9.99999999999999E+307,$H$2:H1855)+1,"")</f>
        <v/>
      </c>
      <c r="I1856" s="31" t="str">
        <f>IF(AND(B1856=I$1),LOOKUP(9.99999999999999E+307,$I$2:I1855)+1,"")</f>
        <v/>
      </c>
      <c r="J1856" s="31">
        <f>IF(AND(B1856=J$1),LOOKUP(9.99999999999999E+307,$J$2:J1855)+1,"")</f>
        <v>1690</v>
      </c>
      <c r="K1856" s="31">
        <f>IF(AND(B1856=K$1),LOOKUP(9.99999999999999E+307,$K$2:K1855)+1,"")</f>
        <v>1690</v>
      </c>
      <c r="L1856" s="31">
        <f>IF(AND(B1856=L$1),LOOKUP(9.99999999999999E+307,$L$2:L1855)+1,"")</f>
        <v>1690</v>
      </c>
      <c r="M1856" s="31">
        <f>IF(AND(B1856=M$1),LOOKUP(9.99999999999999E+307,$M$2:M1855)+1,"")</f>
        <v>1690</v>
      </c>
      <c r="N1856" s="31" t="e">
        <f>IF(AND(B1856=N$1),LOOKUP(9.99999999999999E+307,$N$2:N1855)+1,"")</f>
        <v>#REF!</v>
      </c>
      <c r="O1856" s="31" t="e">
        <f>IF(AND($B1856=O$1),LOOKUP(9.99999999999999E+307,$O$2:O1855)+1,"")</f>
        <v>#REF!</v>
      </c>
      <c r="P1856" s="31" t="e">
        <f>IF(AND($B1856=P$1),LOOKUP(9.99999999999999E+307,$P$2:P1855)+1,"")</f>
        <v>#REF!</v>
      </c>
      <c r="Q1856" s="31" t="e">
        <f>IF(AND($B1856=Q$1),LOOKUP(9.99999999999999E+307,$Q$2:Q1855)+1,"")</f>
        <v>#REF!</v>
      </c>
      <c r="R1856" s="31">
        <f>IF(AND($B1856=R$1),LOOKUP(9.99999999999999E+307,$R$2:R1855)+1,"")</f>
        <v>1690</v>
      </c>
      <c r="S1856" s="31">
        <f>IF(AND($B1856=S$1),LOOKUP(9.99999999999999E+307,$S$2:S1855)+1,"")</f>
        <v>1690</v>
      </c>
      <c r="T1856" s="265"/>
      <c r="U1856" s="265"/>
      <c r="V1856" s="265"/>
      <c r="AA1856" s="254" t="str">
        <f t="shared" si="202"/>
        <v/>
      </c>
      <c r="AB1856" s="254" t="str">
        <f t="shared" si="203"/>
        <v/>
      </c>
      <c r="AC1856" s="255">
        <f t="shared" si="200"/>
        <v>0</v>
      </c>
      <c r="AD1856" s="255">
        <f t="shared" si="201"/>
        <v>3836</v>
      </c>
      <c r="AE1856" s="256" t="str">
        <f t="shared" si="204"/>
        <v/>
      </c>
      <c r="AF1856" s="252" t="str">
        <f t="shared" si="206"/>
        <v>-</v>
      </c>
    </row>
    <row r="1857" spans="1:32" ht="20.149999999999999" customHeight="1" x14ac:dyDescent="0.75">
      <c r="A1857" s="31">
        <v>1855</v>
      </c>
      <c r="B1857" s="237"/>
      <c r="C1857" s="273"/>
      <c r="D1857" s="272"/>
      <c r="E1857" s="273"/>
      <c r="F1857" s="273"/>
      <c r="G1857" s="253" t="str">
        <f t="shared" si="205"/>
        <v/>
      </c>
      <c r="H1857" s="31" t="str">
        <f>IF(AND(B1857=H$1),LOOKUP(9.99999999999999E+307,$H$2:H1856)+1,"")</f>
        <v/>
      </c>
      <c r="I1857" s="31" t="str">
        <f>IF(AND(B1857=I$1),LOOKUP(9.99999999999999E+307,$I$2:I1856)+1,"")</f>
        <v/>
      </c>
      <c r="J1857" s="31">
        <f>IF(AND(B1857=J$1),LOOKUP(9.99999999999999E+307,$J$2:J1856)+1,"")</f>
        <v>1691</v>
      </c>
      <c r="K1857" s="31">
        <f>IF(AND(B1857=K$1),LOOKUP(9.99999999999999E+307,$K$2:K1856)+1,"")</f>
        <v>1691</v>
      </c>
      <c r="L1857" s="31">
        <f>IF(AND(B1857=L$1),LOOKUP(9.99999999999999E+307,$L$2:L1856)+1,"")</f>
        <v>1691</v>
      </c>
      <c r="M1857" s="31">
        <f>IF(AND(B1857=M$1),LOOKUP(9.99999999999999E+307,$M$2:M1856)+1,"")</f>
        <v>1691</v>
      </c>
      <c r="N1857" s="31" t="e">
        <f>IF(AND(B1857=N$1),LOOKUP(9.99999999999999E+307,$N$2:N1856)+1,"")</f>
        <v>#REF!</v>
      </c>
      <c r="O1857" s="31" t="e">
        <f>IF(AND($B1857=O$1),LOOKUP(9.99999999999999E+307,$O$2:O1856)+1,"")</f>
        <v>#REF!</v>
      </c>
      <c r="P1857" s="31" t="e">
        <f>IF(AND($B1857=P$1),LOOKUP(9.99999999999999E+307,$P$2:P1856)+1,"")</f>
        <v>#REF!</v>
      </c>
      <c r="Q1857" s="31" t="e">
        <f>IF(AND($B1857=Q$1),LOOKUP(9.99999999999999E+307,$Q$2:Q1856)+1,"")</f>
        <v>#REF!</v>
      </c>
      <c r="R1857" s="31">
        <f>IF(AND($B1857=R$1),LOOKUP(9.99999999999999E+307,$R$2:R1856)+1,"")</f>
        <v>1691</v>
      </c>
      <c r="S1857" s="31">
        <f>IF(AND($B1857=S$1),LOOKUP(9.99999999999999E+307,$S$2:S1856)+1,"")</f>
        <v>1691</v>
      </c>
      <c r="T1857" s="265"/>
      <c r="U1857" s="265"/>
      <c r="V1857" s="265"/>
      <c r="AA1857" s="254" t="str">
        <f t="shared" si="202"/>
        <v/>
      </c>
      <c r="AB1857" s="254" t="str">
        <f t="shared" si="203"/>
        <v/>
      </c>
      <c r="AC1857" s="255">
        <f t="shared" si="200"/>
        <v>0</v>
      </c>
      <c r="AD1857" s="255">
        <f t="shared" si="201"/>
        <v>3836</v>
      </c>
      <c r="AE1857" s="256" t="str">
        <f t="shared" si="204"/>
        <v/>
      </c>
      <c r="AF1857" s="252" t="str">
        <f t="shared" si="206"/>
        <v>-</v>
      </c>
    </row>
    <row r="1858" spans="1:32" ht="20.149999999999999" customHeight="1" x14ac:dyDescent="0.75">
      <c r="A1858" s="31">
        <v>1856</v>
      </c>
      <c r="B1858" s="237"/>
      <c r="C1858" s="273"/>
      <c r="D1858" s="272"/>
      <c r="E1858" s="273"/>
      <c r="F1858" s="273"/>
      <c r="G1858" s="253" t="str">
        <f t="shared" si="205"/>
        <v/>
      </c>
      <c r="H1858" s="31" t="str">
        <f>IF(AND(B1858=H$1),LOOKUP(9.99999999999999E+307,$H$2:H1857)+1,"")</f>
        <v/>
      </c>
      <c r="I1858" s="31" t="str">
        <f>IF(AND(B1858=I$1),LOOKUP(9.99999999999999E+307,$I$2:I1857)+1,"")</f>
        <v/>
      </c>
      <c r="J1858" s="31">
        <f>IF(AND(B1858=J$1),LOOKUP(9.99999999999999E+307,$J$2:J1857)+1,"")</f>
        <v>1692</v>
      </c>
      <c r="K1858" s="31">
        <f>IF(AND(B1858=K$1),LOOKUP(9.99999999999999E+307,$K$2:K1857)+1,"")</f>
        <v>1692</v>
      </c>
      <c r="L1858" s="31">
        <f>IF(AND(B1858=L$1),LOOKUP(9.99999999999999E+307,$L$2:L1857)+1,"")</f>
        <v>1692</v>
      </c>
      <c r="M1858" s="31">
        <f>IF(AND(B1858=M$1),LOOKUP(9.99999999999999E+307,$M$2:M1857)+1,"")</f>
        <v>1692</v>
      </c>
      <c r="N1858" s="31" t="e">
        <f>IF(AND(B1858=N$1),LOOKUP(9.99999999999999E+307,$N$2:N1857)+1,"")</f>
        <v>#REF!</v>
      </c>
      <c r="O1858" s="31" t="e">
        <f>IF(AND($B1858=O$1),LOOKUP(9.99999999999999E+307,$O$2:O1857)+1,"")</f>
        <v>#REF!</v>
      </c>
      <c r="P1858" s="31" t="e">
        <f>IF(AND($B1858=P$1),LOOKUP(9.99999999999999E+307,$P$2:P1857)+1,"")</f>
        <v>#REF!</v>
      </c>
      <c r="Q1858" s="31" t="e">
        <f>IF(AND($B1858=Q$1),LOOKUP(9.99999999999999E+307,$Q$2:Q1857)+1,"")</f>
        <v>#REF!</v>
      </c>
      <c r="R1858" s="31">
        <f>IF(AND($B1858=R$1),LOOKUP(9.99999999999999E+307,$R$2:R1857)+1,"")</f>
        <v>1692</v>
      </c>
      <c r="S1858" s="31">
        <f>IF(AND($B1858=S$1),LOOKUP(9.99999999999999E+307,$S$2:S1857)+1,"")</f>
        <v>1692</v>
      </c>
      <c r="T1858" s="265"/>
      <c r="U1858" s="265"/>
      <c r="V1858" s="265"/>
      <c r="AA1858" s="254" t="str">
        <f t="shared" si="202"/>
        <v/>
      </c>
      <c r="AB1858" s="254" t="str">
        <f t="shared" si="203"/>
        <v/>
      </c>
      <c r="AC1858" s="255">
        <f t="shared" si="200"/>
        <v>0</v>
      </c>
      <c r="AD1858" s="255">
        <f t="shared" si="201"/>
        <v>3836</v>
      </c>
      <c r="AE1858" s="256" t="str">
        <f t="shared" si="204"/>
        <v/>
      </c>
      <c r="AF1858" s="252" t="str">
        <f t="shared" si="206"/>
        <v>-</v>
      </c>
    </row>
    <row r="1859" spans="1:32" ht="20.149999999999999" customHeight="1" x14ac:dyDescent="0.75">
      <c r="A1859" s="31">
        <v>1857</v>
      </c>
      <c r="B1859" s="237"/>
      <c r="C1859" s="273"/>
      <c r="D1859" s="272"/>
      <c r="E1859" s="273"/>
      <c r="F1859" s="273"/>
      <c r="G1859" s="253" t="str">
        <f t="shared" si="205"/>
        <v/>
      </c>
      <c r="H1859" s="31" t="str">
        <f>IF(AND(B1859=H$1),LOOKUP(9.99999999999999E+307,$H$2:H1858)+1,"")</f>
        <v/>
      </c>
      <c r="I1859" s="31" t="str">
        <f>IF(AND(B1859=I$1),LOOKUP(9.99999999999999E+307,$I$2:I1858)+1,"")</f>
        <v/>
      </c>
      <c r="J1859" s="31">
        <f>IF(AND(B1859=J$1),LOOKUP(9.99999999999999E+307,$J$2:J1858)+1,"")</f>
        <v>1693</v>
      </c>
      <c r="K1859" s="31">
        <f>IF(AND(B1859=K$1),LOOKUP(9.99999999999999E+307,$K$2:K1858)+1,"")</f>
        <v>1693</v>
      </c>
      <c r="L1859" s="31">
        <f>IF(AND(B1859=L$1),LOOKUP(9.99999999999999E+307,$L$2:L1858)+1,"")</f>
        <v>1693</v>
      </c>
      <c r="M1859" s="31">
        <f>IF(AND(B1859=M$1),LOOKUP(9.99999999999999E+307,$M$2:M1858)+1,"")</f>
        <v>1693</v>
      </c>
      <c r="N1859" s="31" t="e">
        <f>IF(AND(B1859=N$1),LOOKUP(9.99999999999999E+307,$N$2:N1858)+1,"")</f>
        <v>#REF!</v>
      </c>
      <c r="O1859" s="31" t="e">
        <f>IF(AND($B1859=O$1),LOOKUP(9.99999999999999E+307,$O$2:O1858)+1,"")</f>
        <v>#REF!</v>
      </c>
      <c r="P1859" s="31" t="e">
        <f>IF(AND($B1859=P$1),LOOKUP(9.99999999999999E+307,$P$2:P1858)+1,"")</f>
        <v>#REF!</v>
      </c>
      <c r="Q1859" s="31" t="e">
        <f>IF(AND($B1859=Q$1),LOOKUP(9.99999999999999E+307,$Q$2:Q1858)+1,"")</f>
        <v>#REF!</v>
      </c>
      <c r="R1859" s="31">
        <f>IF(AND($B1859=R$1),LOOKUP(9.99999999999999E+307,$R$2:R1858)+1,"")</f>
        <v>1693</v>
      </c>
      <c r="S1859" s="31">
        <f>IF(AND($B1859=S$1),LOOKUP(9.99999999999999E+307,$S$2:S1858)+1,"")</f>
        <v>1693</v>
      </c>
      <c r="T1859" s="265"/>
      <c r="U1859" s="265"/>
      <c r="V1859" s="265"/>
      <c r="AA1859" s="254" t="str">
        <f t="shared" si="202"/>
        <v/>
      </c>
      <c r="AB1859" s="254" t="str">
        <f t="shared" si="203"/>
        <v/>
      </c>
      <c r="AC1859" s="255">
        <f t="shared" ref="AC1859:AC1922" si="207">COUNTIF($C$3:$C$4002,C1859)</f>
        <v>0</v>
      </c>
      <c r="AD1859" s="255">
        <f t="shared" ref="AD1859:AD1922" si="208">SUMPRODUCT(--(E1859&amp;F1859=$E$3:$E$4002&amp;$F$3:$F$4002))</f>
        <v>3836</v>
      </c>
      <c r="AE1859" s="256" t="str">
        <f t="shared" si="204"/>
        <v/>
      </c>
      <c r="AF1859" s="252" t="str">
        <f t="shared" si="206"/>
        <v>-</v>
      </c>
    </row>
    <row r="1860" spans="1:32" ht="20.149999999999999" customHeight="1" x14ac:dyDescent="0.75">
      <c r="A1860" s="31">
        <v>1858</v>
      </c>
      <c r="B1860" s="237"/>
      <c r="C1860" s="273"/>
      <c r="D1860" s="272"/>
      <c r="E1860" s="273"/>
      <c r="F1860" s="273"/>
      <c r="G1860" s="253" t="str">
        <f t="shared" si="205"/>
        <v/>
      </c>
      <c r="H1860" s="31" t="str">
        <f>IF(AND(B1860=H$1),LOOKUP(9.99999999999999E+307,$H$2:H1859)+1,"")</f>
        <v/>
      </c>
      <c r="I1860" s="31" t="str">
        <f>IF(AND(B1860=I$1),LOOKUP(9.99999999999999E+307,$I$2:I1859)+1,"")</f>
        <v/>
      </c>
      <c r="J1860" s="31">
        <f>IF(AND(B1860=J$1),LOOKUP(9.99999999999999E+307,$J$2:J1859)+1,"")</f>
        <v>1694</v>
      </c>
      <c r="K1860" s="31">
        <f>IF(AND(B1860=K$1),LOOKUP(9.99999999999999E+307,$K$2:K1859)+1,"")</f>
        <v>1694</v>
      </c>
      <c r="L1860" s="31">
        <f>IF(AND(B1860=L$1),LOOKUP(9.99999999999999E+307,$L$2:L1859)+1,"")</f>
        <v>1694</v>
      </c>
      <c r="M1860" s="31">
        <f>IF(AND(B1860=M$1),LOOKUP(9.99999999999999E+307,$M$2:M1859)+1,"")</f>
        <v>1694</v>
      </c>
      <c r="N1860" s="31" t="e">
        <f>IF(AND(B1860=N$1),LOOKUP(9.99999999999999E+307,$N$2:N1859)+1,"")</f>
        <v>#REF!</v>
      </c>
      <c r="O1860" s="31" t="e">
        <f>IF(AND($B1860=O$1),LOOKUP(9.99999999999999E+307,$O$2:O1859)+1,"")</f>
        <v>#REF!</v>
      </c>
      <c r="P1860" s="31" t="e">
        <f>IF(AND($B1860=P$1),LOOKUP(9.99999999999999E+307,$P$2:P1859)+1,"")</f>
        <v>#REF!</v>
      </c>
      <c r="Q1860" s="31" t="e">
        <f>IF(AND($B1860=Q$1),LOOKUP(9.99999999999999E+307,$Q$2:Q1859)+1,"")</f>
        <v>#REF!</v>
      </c>
      <c r="R1860" s="31">
        <f>IF(AND($B1860=R$1),LOOKUP(9.99999999999999E+307,$R$2:R1859)+1,"")</f>
        <v>1694</v>
      </c>
      <c r="S1860" s="31">
        <f>IF(AND($B1860=S$1),LOOKUP(9.99999999999999E+307,$S$2:S1859)+1,"")</f>
        <v>1694</v>
      </c>
      <c r="T1860" s="265"/>
      <c r="U1860" s="265"/>
      <c r="V1860" s="265"/>
      <c r="AA1860" s="254" t="str">
        <f t="shared" ref="AA1860:AA1923" si="209">IF(AD1860=2,"นักเรียนซ้ำ","")</f>
        <v/>
      </c>
      <c r="AB1860" s="254" t="str">
        <f t="shared" ref="AB1860:AB1923" si="210">IF(AC1860=2,"เลขประจำตัวซ้ำ","")</f>
        <v/>
      </c>
      <c r="AC1860" s="255">
        <f t="shared" si="207"/>
        <v>0</v>
      </c>
      <c r="AD1860" s="255">
        <f t="shared" si="208"/>
        <v>3836</v>
      </c>
      <c r="AE1860" s="256" t="str">
        <f t="shared" ref="AE1860:AE1923" si="211">IF(D1860="เด็กชาย",1,IF(D1860="นาย",1,IF(D1860="เด็กหญิง",2,IF(D1860="นางสาว",2,IF(D1860="ด.ช.",1,IF(D1860="ด.ญ.",2,IF(D1860="น.ส.",2,"")))))))</f>
        <v/>
      </c>
      <c r="AF1860" s="252" t="str">
        <f t="shared" si="206"/>
        <v>-</v>
      </c>
    </row>
    <row r="1861" spans="1:32" ht="20.149999999999999" customHeight="1" x14ac:dyDescent="0.75">
      <c r="A1861" s="31">
        <v>1859</v>
      </c>
      <c r="B1861" s="237"/>
      <c r="C1861" s="273"/>
      <c r="D1861" s="272"/>
      <c r="E1861" s="273"/>
      <c r="F1861" s="273"/>
      <c r="G1861" s="253" t="str">
        <f t="shared" si="205"/>
        <v/>
      </c>
      <c r="H1861" s="31" t="str">
        <f>IF(AND(B1861=H$1),LOOKUP(9.99999999999999E+307,$H$2:H1860)+1,"")</f>
        <v/>
      </c>
      <c r="I1861" s="31" t="str">
        <f>IF(AND(B1861=I$1),LOOKUP(9.99999999999999E+307,$I$2:I1860)+1,"")</f>
        <v/>
      </c>
      <c r="J1861" s="31">
        <f>IF(AND(B1861=J$1),LOOKUP(9.99999999999999E+307,$J$2:J1860)+1,"")</f>
        <v>1695</v>
      </c>
      <c r="K1861" s="31">
        <f>IF(AND(B1861=K$1),LOOKUP(9.99999999999999E+307,$K$2:K1860)+1,"")</f>
        <v>1695</v>
      </c>
      <c r="L1861" s="31">
        <f>IF(AND(B1861=L$1),LOOKUP(9.99999999999999E+307,$L$2:L1860)+1,"")</f>
        <v>1695</v>
      </c>
      <c r="M1861" s="31">
        <f>IF(AND(B1861=M$1),LOOKUP(9.99999999999999E+307,$M$2:M1860)+1,"")</f>
        <v>1695</v>
      </c>
      <c r="N1861" s="31" t="e">
        <f>IF(AND(B1861=N$1),LOOKUP(9.99999999999999E+307,$N$2:N1860)+1,"")</f>
        <v>#REF!</v>
      </c>
      <c r="O1861" s="31" t="e">
        <f>IF(AND($B1861=O$1),LOOKUP(9.99999999999999E+307,$O$2:O1860)+1,"")</f>
        <v>#REF!</v>
      </c>
      <c r="P1861" s="31" t="e">
        <f>IF(AND($B1861=P$1),LOOKUP(9.99999999999999E+307,$P$2:P1860)+1,"")</f>
        <v>#REF!</v>
      </c>
      <c r="Q1861" s="31" t="e">
        <f>IF(AND($B1861=Q$1),LOOKUP(9.99999999999999E+307,$Q$2:Q1860)+1,"")</f>
        <v>#REF!</v>
      </c>
      <c r="R1861" s="31">
        <f>IF(AND($B1861=R$1),LOOKUP(9.99999999999999E+307,$R$2:R1860)+1,"")</f>
        <v>1695</v>
      </c>
      <c r="S1861" s="31">
        <f>IF(AND($B1861=S$1),LOOKUP(9.99999999999999E+307,$S$2:S1860)+1,"")</f>
        <v>1695</v>
      </c>
      <c r="T1861" s="265"/>
      <c r="U1861" s="265"/>
      <c r="V1861" s="265"/>
      <c r="AA1861" s="254" t="str">
        <f t="shared" si="209"/>
        <v/>
      </c>
      <c r="AB1861" s="254" t="str">
        <f t="shared" si="210"/>
        <v/>
      </c>
      <c r="AC1861" s="255">
        <f t="shared" si="207"/>
        <v>0</v>
      </c>
      <c r="AD1861" s="255">
        <f t="shared" si="208"/>
        <v>3836</v>
      </c>
      <c r="AE1861" s="256" t="str">
        <f t="shared" si="211"/>
        <v/>
      </c>
      <c r="AF1861" s="252" t="str">
        <f t="shared" si="206"/>
        <v>-</v>
      </c>
    </row>
    <row r="1862" spans="1:32" ht="20.149999999999999" customHeight="1" x14ac:dyDescent="0.75">
      <c r="A1862" s="31">
        <v>1860</v>
      </c>
      <c r="B1862" s="237"/>
      <c r="C1862" s="273"/>
      <c r="D1862" s="272"/>
      <c r="E1862" s="273"/>
      <c r="F1862" s="273"/>
      <c r="G1862" s="253" t="str">
        <f t="shared" si="205"/>
        <v/>
      </c>
      <c r="H1862" s="31" t="str">
        <f>IF(AND(B1862=H$1),LOOKUP(9.99999999999999E+307,$H$2:H1861)+1,"")</f>
        <v/>
      </c>
      <c r="I1862" s="31" t="str">
        <f>IF(AND(B1862=I$1),LOOKUP(9.99999999999999E+307,$I$2:I1861)+1,"")</f>
        <v/>
      </c>
      <c r="J1862" s="31">
        <f>IF(AND(B1862=J$1),LOOKUP(9.99999999999999E+307,$J$2:J1861)+1,"")</f>
        <v>1696</v>
      </c>
      <c r="K1862" s="31">
        <f>IF(AND(B1862=K$1),LOOKUP(9.99999999999999E+307,$K$2:K1861)+1,"")</f>
        <v>1696</v>
      </c>
      <c r="L1862" s="31">
        <f>IF(AND(B1862=L$1),LOOKUP(9.99999999999999E+307,$L$2:L1861)+1,"")</f>
        <v>1696</v>
      </c>
      <c r="M1862" s="31">
        <f>IF(AND(B1862=M$1),LOOKUP(9.99999999999999E+307,$M$2:M1861)+1,"")</f>
        <v>1696</v>
      </c>
      <c r="N1862" s="31" t="e">
        <f>IF(AND(B1862=N$1),LOOKUP(9.99999999999999E+307,$N$2:N1861)+1,"")</f>
        <v>#REF!</v>
      </c>
      <c r="O1862" s="31" t="e">
        <f>IF(AND($B1862=O$1),LOOKUP(9.99999999999999E+307,$O$2:O1861)+1,"")</f>
        <v>#REF!</v>
      </c>
      <c r="P1862" s="31" t="e">
        <f>IF(AND($B1862=P$1),LOOKUP(9.99999999999999E+307,$P$2:P1861)+1,"")</f>
        <v>#REF!</v>
      </c>
      <c r="Q1862" s="31" t="e">
        <f>IF(AND($B1862=Q$1),LOOKUP(9.99999999999999E+307,$Q$2:Q1861)+1,"")</f>
        <v>#REF!</v>
      </c>
      <c r="R1862" s="31">
        <f>IF(AND($B1862=R$1),LOOKUP(9.99999999999999E+307,$R$2:R1861)+1,"")</f>
        <v>1696</v>
      </c>
      <c r="S1862" s="31">
        <f>IF(AND($B1862=S$1),LOOKUP(9.99999999999999E+307,$S$2:S1861)+1,"")</f>
        <v>1696</v>
      </c>
      <c r="T1862" s="265"/>
      <c r="U1862" s="265"/>
      <c r="V1862" s="265"/>
      <c r="AA1862" s="254" t="str">
        <f t="shared" si="209"/>
        <v/>
      </c>
      <c r="AB1862" s="254" t="str">
        <f t="shared" si="210"/>
        <v/>
      </c>
      <c r="AC1862" s="255">
        <f t="shared" si="207"/>
        <v>0</v>
      </c>
      <c r="AD1862" s="255">
        <f t="shared" si="208"/>
        <v>3836</v>
      </c>
      <c r="AE1862" s="256" t="str">
        <f t="shared" si="211"/>
        <v/>
      </c>
      <c r="AF1862" s="252" t="str">
        <f t="shared" si="206"/>
        <v>-</v>
      </c>
    </row>
    <row r="1863" spans="1:32" ht="20.149999999999999" customHeight="1" x14ac:dyDescent="0.75">
      <c r="A1863" s="31">
        <v>1861</v>
      </c>
      <c r="B1863" s="237"/>
      <c r="C1863" s="273"/>
      <c r="D1863" s="272"/>
      <c r="E1863" s="273"/>
      <c r="F1863" s="273"/>
      <c r="G1863" s="253" t="str">
        <f t="shared" si="205"/>
        <v/>
      </c>
      <c r="H1863" s="31" t="str">
        <f>IF(AND(B1863=H$1),LOOKUP(9.99999999999999E+307,$H$2:H1862)+1,"")</f>
        <v/>
      </c>
      <c r="I1863" s="31" t="str">
        <f>IF(AND(B1863=I$1),LOOKUP(9.99999999999999E+307,$I$2:I1862)+1,"")</f>
        <v/>
      </c>
      <c r="J1863" s="31">
        <f>IF(AND(B1863=J$1),LOOKUP(9.99999999999999E+307,$J$2:J1862)+1,"")</f>
        <v>1697</v>
      </c>
      <c r="K1863" s="31">
        <f>IF(AND(B1863=K$1),LOOKUP(9.99999999999999E+307,$K$2:K1862)+1,"")</f>
        <v>1697</v>
      </c>
      <c r="L1863" s="31">
        <f>IF(AND(B1863=L$1),LOOKUP(9.99999999999999E+307,$L$2:L1862)+1,"")</f>
        <v>1697</v>
      </c>
      <c r="M1863" s="31">
        <f>IF(AND(B1863=M$1),LOOKUP(9.99999999999999E+307,$M$2:M1862)+1,"")</f>
        <v>1697</v>
      </c>
      <c r="N1863" s="31" t="e">
        <f>IF(AND(B1863=N$1),LOOKUP(9.99999999999999E+307,$N$2:N1862)+1,"")</f>
        <v>#REF!</v>
      </c>
      <c r="O1863" s="31" t="e">
        <f>IF(AND($B1863=O$1),LOOKUP(9.99999999999999E+307,$O$2:O1862)+1,"")</f>
        <v>#REF!</v>
      </c>
      <c r="P1863" s="31" t="e">
        <f>IF(AND($B1863=P$1),LOOKUP(9.99999999999999E+307,$P$2:P1862)+1,"")</f>
        <v>#REF!</v>
      </c>
      <c r="Q1863" s="31" t="e">
        <f>IF(AND($B1863=Q$1),LOOKUP(9.99999999999999E+307,$Q$2:Q1862)+1,"")</f>
        <v>#REF!</v>
      </c>
      <c r="R1863" s="31">
        <f>IF(AND($B1863=R$1),LOOKUP(9.99999999999999E+307,$R$2:R1862)+1,"")</f>
        <v>1697</v>
      </c>
      <c r="S1863" s="31">
        <f>IF(AND($B1863=S$1),LOOKUP(9.99999999999999E+307,$S$2:S1862)+1,"")</f>
        <v>1697</v>
      </c>
      <c r="T1863" s="265"/>
      <c r="U1863" s="265"/>
      <c r="V1863" s="265"/>
      <c r="AA1863" s="254" t="str">
        <f t="shared" si="209"/>
        <v/>
      </c>
      <c r="AB1863" s="254" t="str">
        <f t="shared" si="210"/>
        <v/>
      </c>
      <c r="AC1863" s="255">
        <f t="shared" si="207"/>
        <v>0</v>
      </c>
      <c r="AD1863" s="255">
        <f t="shared" si="208"/>
        <v>3836</v>
      </c>
      <c r="AE1863" s="256" t="str">
        <f t="shared" si="211"/>
        <v/>
      </c>
      <c r="AF1863" s="252" t="str">
        <f t="shared" si="206"/>
        <v>-</v>
      </c>
    </row>
    <row r="1864" spans="1:32" ht="20.149999999999999" customHeight="1" x14ac:dyDescent="0.75">
      <c r="A1864" s="31">
        <v>1862</v>
      </c>
      <c r="B1864" s="237"/>
      <c r="C1864" s="273"/>
      <c r="D1864" s="272"/>
      <c r="E1864" s="273"/>
      <c r="F1864" s="273"/>
      <c r="G1864" s="253" t="str">
        <f t="shared" si="205"/>
        <v/>
      </c>
      <c r="H1864" s="31" t="str">
        <f>IF(AND(B1864=H$1),LOOKUP(9.99999999999999E+307,$H$2:H1863)+1,"")</f>
        <v/>
      </c>
      <c r="I1864" s="31" t="str">
        <f>IF(AND(B1864=I$1),LOOKUP(9.99999999999999E+307,$I$2:I1863)+1,"")</f>
        <v/>
      </c>
      <c r="J1864" s="31">
        <f>IF(AND(B1864=J$1),LOOKUP(9.99999999999999E+307,$J$2:J1863)+1,"")</f>
        <v>1698</v>
      </c>
      <c r="K1864" s="31">
        <f>IF(AND(B1864=K$1),LOOKUP(9.99999999999999E+307,$K$2:K1863)+1,"")</f>
        <v>1698</v>
      </c>
      <c r="L1864" s="31">
        <f>IF(AND(B1864=L$1),LOOKUP(9.99999999999999E+307,$L$2:L1863)+1,"")</f>
        <v>1698</v>
      </c>
      <c r="M1864" s="31">
        <f>IF(AND(B1864=M$1),LOOKUP(9.99999999999999E+307,$M$2:M1863)+1,"")</f>
        <v>1698</v>
      </c>
      <c r="N1864" s="31" t="e">
        <f>IF(AND(B1864=N$1),LOOKUP(9.99999999999999E+307,$N$2:N1863)+1,"")</f>
        <v>#REF!</v>
      </c>
      <c r="O1864" s="31" t="e">
        <f>IF(AND($B1864=O$1),LOOKUP(9.99999999999999E+307,$O$2:O1863)+1,"")</f>
        <v>#REF!</v>
      </c>
      <c r="P1864" s="31" t="e">
        <f>IF(AND($B1864=P$1),LOOKUP(9.99999999999999E+307,$P$2:P1863)+1,"")</f>
        <v>#REF!</v>
      </c>
      <c r="Q1864" s="31" t="e">
        <f>IF(AND($B1864=Q$1),LOOKUP(9.99999999999999E+307,$Q$2:Q1863)+1,"")</f>
        <v>#REF!</v>
      </c>
      <c r="R1864" s="31">
        <f>IF(AND($B1864=R$1),LOOKUP(9.99999999999999E+307,$R$2:R1863)+1,"")</f>
        <v>1698</v>
      </c>
      <c r="S1864" s="31">
        <f>IF(AND($B1864=S$1),LOOKUP(9.99999999999999E+307,$S$2:S1863)+1,"")</f>
        <v>1698</v>
      </c>
      <c r="T1864" s="265"/>
      <c r="U1864" s="265"/>
      <c r="V1864" s="265"/>
      <c r="AA1864" s="254" t="str">
        <f t="shared" si="209"/>
        <v/>
      </c>
      <c r="AB1864" s="254" t="str">
        <f t="shared" si="210"/>
        <v/>
      </c>
      <c r="AC1864" s="255">
        <f t="shared" si="207"/>
        <v>0</v>
      </c>
      <c r="AD1864" s="255">
        <f t="shared" si="208"/>
        <v>3836</v>
      </c>
      <c r="AE1864" s="256" t="str">
        <f t="shared" si="211"/>
        <v/>
      </c>
      <c r="AF1864" s="252" t="str">
        <f t="shared" si="206"/>
        <v>-</v>
      </c>
    </row>
    <row r="1865" spans="1:32" ht="20.149999999999999" customHeight="1" x14ac:dyDescent="0.75">
      <c r="A1865" s="31">
        <v>1863</v>
      </c>
      <c r="B1865" s="237"/>
      <c r="C1865" s="273"/>
      <c r="D1865" s="272"/>
      <c r="E1865" s="273"/>
      <c r="F1865" s="273"/>
      <c r="G1865" s="253" t="str">
        <f t="shared" si="205"/>
        <v/>
      </c>
      <c r="H1865" s="31" t="str">
        <f>IF(AND(B1865=H$1),LOOKUP(9.99999999999999E+307,$H$2:H1864)+1,"")</f>
        <v/>
      </c>
      <c r="I1865" s="31" t="str">
        <f>IF(AND(B1865=I$1),LOOKUP(9.99999999999999E+307,$I$2:I1864)+1,"")</f>
        <v/>
      </c>
      <c r="J1865" s="31">
        <f>IF(AND(B1865=J$1),LOOKUP(9.99999999999999E+307,$J$2:J1864)+1,"")</f>
        <v>1699</v>
      </c>
      <c r="K1865" s="31">
        <f>IF(AND(B1865=K$1),LOOKUP(9.99999999999999E+307,$K$2:K1864)+1,"")</f>
        <v>1699</v>
      </c>
      <c r="L1865" s="31">
        <f>IF(AND(B1865=L$1),LOOKUP(9.99999999999999E+307,$L$2:L1864)+1,"")</f>
        <v>1699</v>
      </c>
      <c r="M1865" s="31">
        <f>IF(AND(B1865=M$1),LOOKUP(9.99999999999999E+307,$M$2:M1864)+1,"")</f>
        <v>1699</v>
      </c>
      <c r="N1865" s="31" t="e">
        <f>IF(AND(B1865=N$1),LOOKUP(9.99999999999999E+307,$N$2:N1864)+1,"")</f>
        <v>#REF!</v>
      </c>
      <c r="O1865" s="31" t="e">
        <f>IF(AND($B1865=O$1),LOOKUP(9.99999999999999E+307,$O$2:O1864)+1,"")</f>
        <v>#REF!</v>
      </c>
      <c r="P1865" s="31" t="e">
        <f>IF(AND($B1865=P$1),LOOKUP(9.99999999999999E+307,$P$2:P1864)+1,"")</f>
        <v>#REF!</v>
      </c>
      <c r="Q1865" s="31" t="e">
        <f>IF(AND($B1865=Q$1),LOOKUP(9.99999999999999E+307,$Q$2:Q1864)+1,"")</f>
        <v>#REF!</v>
      </c>
      <c r="R1865" s="31">
        <f>IF(AND($B1865=R$1),LOOKUP(9.99999999999999E+307,$R$2:R1864)+1,"")</f>
        <v>1699</v>
      </c>
      <c r="S1865" s="31">
        <f>IF(AND($B1865=S$1),LOOKUP(9.99999999999999E+307,$S$2:S1864)+1,"")</f>
        <v>1699</v>
      </c>
      <c r="T1865" s="265"/>
      <c r="U1865" s="265"/>
      <c r="V1865" s="265"/>
      <c r="AA1865" s="254" t="str">
        <f t="shared" si="209"/>
        <v/>
      </c>
      <c r="AB1865" s="254" t="str">
        <f t="shared" si="210"/>
        <v/>
      </c>
      <c r="AC1865" s="255">
        <f t="shared" si="207"/>
        <v>0</v>
      </c>
      <c r="AD1865" s="255">
        <f t="shared" si="208"/>
        <v>3836</v>
      </c>
      <c r="AE1865" s="256" t="str">
        <f t="shared" si="211"/>
        <v/>
      </c>
      <c r="AF1865" s="252" t="str">
        <f t="shared" si="206"/>
        <v>-</v>
      </c>
    </row>
    <row r="1866" spans="1:32" ht="20.149999999999999" customHeight="1" x14ac:dyDescent="0.75">
      <c r="A1866" s="31">
        <v>1864</v>
      </c>
      <c r="B1866" s="237"/>
      <c r="C1866" s="273"/>
      <c r="D1866" s="272"/>
      <c r="E1866" s="273"/>
      <c r="F1866" s="273"/>
      <c r="G1866" s="253" t="str">
        <f t="shared" si="205"/>
        <v/>
      </c>
      <c r="H1866" s="31" t="str">
        <f>IF(AND(B1866=H$1),LOOKUP(9.99999999999999E+307,$H$2:H1865)+1,"")</f>
        <v/>
      </c>
      <c r="I1866" s="31" t="str">
        <f>IF(AND(B1866=I$1),LOOKUP(9.99999999999999E+307,$I$2:I1865)+1,"")</f>
        <v/>
      </c>
      <c r="J1866" s="31">
        <f>IF(AND(B1866=J$1),LOOKUP(9.99999999999999E+307,$J$2:J1865)+1,"")</f>
        <v>1700</v>
      </c>
      <c r="K1866" s="31">
        <f>IF(AND(B1866=K$1),LOOKUP(9.99999999999999E+307,$K$2:K1865)+1,"")</f>
        <v>1700</v>
      </c>
      <c r="L1866" s="31">
        <f>IF(AND(B1866=L$1),LOOKUP(9.99999999999999E+307,$L$2:L1865)+1,"")</f>
        <v>1700</v>
      </c>
      <c r="M1866" s="31">
        <f>IF(AND(B1866=M$1),LOOKUP(9.99999999999999E+307,$M$2:M1865)+1,"")</f>
        <v>1700</v>
      </c>
      <c r="N1866" s="31" t="e">
        <f>IF(AND(B1866=N$1),LOOKUP(9.99999999999999E+307,$N$2:N1865)+1,"")</f>
        <v>#REF!</v>
      </c>
      <c r="O1866" s="31" t="e">
        <f>IF(AND($B1866=O$1),LOOKUP(9.99999999999999E+307,$O$2:O1865)+1,"")</f>
        <v>#REF!</v>
      </c>
      <c r="P1866" s="31" t="e">
        <f>IF(AND($B1866=P$1),LOOKUP(9.99999999999999E+307,$P$2:P1865)+1,"")</f>
        <v>#REF!</v>
      </c>
      <c r="Q1866" s="31" t="e">
        <f>IF(AND($B1866=Q$1),LOOKUP(9.99999999999999E+307,$Q$2:Q1865)+1,"")</f>
        <v>#REF!</v>
      </c>
      <c r="R1866" s="31">
        <f>IF(AND($B1866=R$1),LOOKUP(9.99999999999999E+307,$R$2:R1865)+1,"")</f>
        <v>1700</v>
      </c>
      <c r="S1866" s="31">
        <f>IF(AND($B1866=S$1),LOOKUP(9.99999999999999E+307,$S$2:S1865)+1,"")</f>
        <v>1700</v>
      </c>
      <c r="T1866" s="265"/>
      <c r="U1866" s="265"/>
      <c r="V1866" s="265"/>
      <c r="AA1866" s="254" t="str">
        <f t="shared" si="209"/>
        <v/>
      </c>
      <c r="AB1866" s="254" t="str">
        <f t="shared" si="210"/>
        <v/>
      </c>
      <c r="AC1866" s="255">
        <f t="shared" si="207"/>
        <v>0</v>
      </c>
      <c r="AD1866" s="255">
        <f t="shared" si="208"/>
        <v>3836</v>
      </c>
      <c r="AE1866" s="256" t="str">
        <f t="shared" si="211"/>
        <v/>
      </c>
      <c r="AF1866" s="252" t="str">
        <f t="shared" si="206"/>
        <v>-</v>
      </c>
    </row>
    <row r="1867" spans="1:32" ht="20.149999999999999" customHeight="1" x14ac:dyDescent="0.75">
      <c r="A1867" s="31">
        <v>1865</v>
      </c>
      <c r="B1867" s="237"/>
      <c r="C1867" s="273"/>
      <c r="D1867" s="272"/>
      <c r="E1867" s="273"/>
      <c r="F1867" s="273"/>
      <c r="G1867" s="253" t="str">
        <f t="shared" si="205"/>
        <v/>
      </c>
      <c r="H1867" s="31" t="str">
        <f>IF(AND(B1867=H$1),LOOKUP(9.99999999999999E+307,$H$2:H1866)+1,"")</f>
        <v/>
      </c>
      <c r="I1867" s="31" t="str">
        <f>IF(AND(B1867=I$1),LOOKUP(9.99999999999999E+307,$I$2:I1866)+1,"")</f>
        <v/>
      </c>
      <c r="J1867" s="31">
        <f>IF(AND(B1867=J$1),LOOKUP(9.99999999999999E+307,$J$2:J1866)+1,"")</f>
        <v>1701</v>
      </c>
      <c r="K1867" s="31">
        <f>IF(AND(B1867=K$1),LOOKUP(9.99999999999999E+307,$K$2:K1866)+1,"")</f>
        <v>1701</v>
      </c>
      <c r="L1867" s="31">
        <f>IF(AND(B1867=L$1),LOOKUP(9.99999999999999E+307,$L$2:L1866)+1,"")</f>
        <v>1701</v>
      </c>
      <c r="M1867" s="31">
        <f>IF(AND(B1867=M$1),LOOKUP(9.99999999999999E+307,$M$2:M1866)+1,"")</f>
        <v>1701</v>
      </c>
      <c r="N1867" s="31" t="e">
        <f>IF(AND(B1867=N$1),LOOKUP(9.99999999999999E+307,$N$2:N1866)+1,"")</f>
        <v>#REF!</v>
      </c>
      <c r="O1867" s="31" t="e">
        <f>IF(AND($B1867=O$1),LOOKUP(9.99999999999999E+307,$O$2:O1866)+1,"")</f>
        <v>#REF!</v>
      </c>
      <c r="P1867" s="31" t="e">
        <f>IF(AND($B1867=P$1),LOOKUP(9.99999999999999E+307,$P$2:P1866)+1,"")</f>
        <v>#REF!</v>
      </c>
      <c r="Q1867" s="31" t="e">
        <f>IF(AND($B1867=Q$1),LOOKUP(9.99999999999999E+307,$Q$2:Q1866)+1,"")</f>
        <v>#REF!</v>
      </c>
      <c r="R1867" s="31">
        <f>IF(AND($B1867=R$1),LOOKUP(9.99999999999999E+307,$R$2:R1866)+1,"")</f>
        <v>1701</v>
      </c>
      <c r="S1867" s="31">
        <f>IF(AND($B1867=S$1),LOOKUP(9.99999999999999E+307,$S$2:S1866)+1,"")</f>
        <v>1701</v>
      </c>
      <c r="T1867" s="265"/>
      <c r="U1867" s="265"/>
      <c r="V1867" s="265"/>
      <c r="AA1867" s="254" t="str">
        <f t="shared" si="209"/>
        <v/>
      </c>
      <c r="AB1867" s="254" t="str">
        <f t="shared" si="210"/>
        <v/>
      </c>
      <c r="AC1867" s="255">
        <f t="shared" si="207"/>
        <v>0</v>
      </c>
      <c r="AD1867" s="255">
        <f t="shared" si="208"/>
        <v>3836</v>
      </c>
      <c r="AE1867" s="256" t="str">
        <f t="shared" si="211"/>
        <v/>
      </c>
      <c r="AF1867" s="252" t="str">
        <f t="shared" si="206"/>
        <v>-</v>
      </c>
    </row>
    <row r="1868" spans="1:32" ht="20.149999999999999" customHeight="1" x14ac:dyDescent="0.75">
      <c r="A1868" s="31">
        <v>1866</v>
      </c>
      <c r="B1868" s="237"/>
      <c r="C1868" s="273"/>
      <c r="D1868" s="272"/>
      <c r="E1868" s="273"/>
      <c r="F1868" s="273"/>
      <c r="G1868" s="253" t="str">
        <f t="shared" si="205"/>
        <v/>
      </c>
      <c r="H1868" s="31" t="str">
        <f>IF(AND(B1868=H$1),LOOKUP(9.99999999999999E+307,$H$2:H1867)+1,"")</f>
        <v/>
      </c>
      <c r="I1868" s="31" t="str">
        <f>IF(AND(B1868=I$1),LOOKUP(9.99999999999999E+307,$I$2:I1867)+1,"")</f>
        <v/>
      </c>
      <c r="J1868" s="31">
        <f>IF(AND(B1868=J$1),LOOKUP(9.99999999999999E+307,$J$2:J1867)+1,"")</f>
        <v>1702</v>
      </c>
      <c r="K1868" s="31">
        <f>IF(AND(B1868=K$1),LOOKUP(9.99999999999999E+307,$K$2:K1867)+1,"")</f>
        <v>1702</v>
      </c>
      <c r="L1868" s="31">
        <f>IF(AND(B1868=L$1),LOOKUP(9.99999999999999E+307,$L$2:L1867)+1,"")</f>
        <v>1702</v>
      </c>
      <c r="M1868" s="31">
        <f>IF(AND(B1868=M$1),LOOKUP(9.99999999999999E+307,$M$2:M1867)+1,"")</f>
        <v>1702</v>
      </c>
      <c r="N1868" s="31" t="e">
        <f>IF(AND(B1868=N$1),LOOKUP(9.99999999999999E+307,$N$2:N1867)+1,"")</f>
        <v>#REF!</v>
      </c>
      <c r="O1868" s="31" t="e">
        <f>IF(AND($B1868=O$1),LOOKUP(9.99999999999999E+307,$O$2:O1867)+1,"")</f>
        <v>#REF!</v>
      </c>
      <c r="P1868" s="31" t="e">
        <f>IF(AND($B1868=P$1),LOOKUP(9.99999999999999E+307,$P$2:P1867)+1,"")</f>
        <v>#REF!</v>
      </c>
      <c r="Q1868" s="31" t="e">
        <f>IF(AND($B1868=Q$1),LOOKUP(9.99999999999999E+307,$Q$2:Q1867)+1,"")</f>
        <v>#REF!</v>
      </c>
      <c r="R1868" s="31">
        <f>IF(AND($B1868=R$1),LOOKUP(9.99999999999999E+307,$R$2:R1867)+1,"")</f>
        <v>1702</v>
      </c>
      <c r="S1868" s="31">
        <f>IF(AND($B1868=S$1),LOOKUP(9.99999999999999E+307,$S$2:S1867)+1,"")</f>
        <v>1702</v>
      </c>
      <c r="T1868" s="265"/>
      <c r="U1868" s="265"/>
      <c r="V1868" s="265"/>
      <c r="AA1868" s="254" t="str">
        <f t="shared" si="209"/>
        <v/>
      </c>
      <c r="AB1868" s="254" t="str">
        <f t="shared" si="210"/>
        <v/>
      </c>
      <c r="AC1868" s="255">
        <f t="shared" si="207"/>
        <v>0</v>
      </c>
      <c r="AD1868" s="255">
        <f t="shared" si="208"/>
        <v>3836</v>
      </c>
      <c r="AE1868" s="256" t="str">
        <f t="shared" si="211"/>
        <v/>
      </c>
      <c r="AF1868" s="252" t="str">
        <f t="shared" si="206"/>
        <v>-</v>
      </c>
    </row>
    <row r="1869" spans="1:32" ht="20.149999999999999" customHeight="1" x14ac:dyDescent="0.75">
      <c r="A1869" s="31">
        <v>1867</v>
      </c>
      <c r="B1869" s="237"/>
      <c r="C1869" s="273"/>
      <c r="D1869" s="272"/>
      <c r="E1869" s="273"/>
      <c r="F1869" s="273"/>
      <c r="G1869" s="253" t="str">
        <f t="shared" si="205"/>
        <v/>
      </c>
      <c r="H1869" s="31" t="str">
        <f>IF(AND(B1869=H$1),LOOKUP(9.99999999999999E+307,$H$2:H1868)+1,"")</f>
        <v/>
      </c>
      <c r="I1869" s="31" t="str">
        <f>IF(AND(B1869=I$1),LOOKUP(9.99999999999999E+307,$I$2:I1868)+1,"")</f>
        <v/>
      </c>
      <c r="J1869" s="31">
        <f>IF(AND(B1869=J$1),LOOKUP(9.99999999999999E+307,$J$2:J1868)+1,"")</f>
        <v>1703</v>
      </c>
      <c r="K1869" s="31">
        <f>IF(AND(B1869=K$1),LOOKUP(9.99999999999999E+307,$K$2:K1868)+1,"")</f>
        <v>1703</v>
      </c>
      <c r="L1869" s="31">
        <f>IF(AND(B1869=L$1),LOOKUP(9.99999999999999E+307,$L$2:L1868)+1,"")</f>
        <v>1703</v>
      </c>
      <c r="M1869" s="31">
        <f>IF(AND(B1869=M$1),LOOKUP(9.99999999999999E+307,$M$2:M1868)+1,"")</f>
        <v>1703</v>
      </c>
      <c r="N1869" s="31" t="e">
        <f>IF(AND(B1869=N$1),LOOKUP(9.99999999999999E+307,$N$2:N1868)+1,"")</f>
        <v>#REF!</v>
      </c>
      <c r="O1869" s="31" t="e">
        <f>IF(AND($B1869=O$1),LOOKUP(9.99999999999999E+307,$O$2:O1868)+1,"")</f>
        <v>#REF!</v>
      </c>
      <c r="P1869" s="31" t="e">
        <f>IF(AND($B1869=P$1),LOOKUP(9.99999999999999E+307,$P$2:P1868)+1,"")</f>
        <v>#REF!</v>
      </c>
      <c r="Q1869" s="31" t="e">
        <f>IF(AND($B1869=Q$1),LOOKUP(9.99999999999999E+307,$Q$2:Q1868)+1,"")</f>
        <v>#REF!</v>
      </c>
      <c r="R1869" s="31">
        <f>IF(AND($B1869=R$1),LOOKUP(9.99999999999999E+307,$R$2:R1868)+1,"")</f>
        <v>1703</v>
      </c>
      <c r="S1869" s="31">
        <f>IF(AND($B1869=S$1),LOOKUP(9.99999999999999E+307,$S$2:S1868)+1,"")</f>
        <v>1703</v>
      </c>
      <c r="T1869" s="265"/>
      <c r="U1869" s="265"/>
      <c r="V1869" s="265"/>
      <c r="AA1869" s="254" t="str">
        <f t="shared" si="209"/>
        <v/>
      </c>
      <c r="AB1869" s="254" t="str">
        <f t="shared" si="210"/>
        <v/>
      </c>
      <c r="AC1869" s="255">
        <f t="shared" si="207"/>
        <v>0</v>
      </c>
      <c r="AD1869" s="255">
        <f t="shared" si="208"/>
        <v>3836</v>
      </c>
      <c r="AE1869" s="256" t="str">
        <f t="shared" si="211"/>
        <v/>
      </c>
      <c r="AF1869" s="252" t="str">
        <f t="shared" si="206"/>
        <v>-</v>
      </c>
    </row>
    <row r="1870" spans="1:32" ht="20.149999999999999" customHeight="1" x14ac:dyDescent="0.75">
      <c r="A1870" s="31">
        <v>1868</v>
      </c>
      <c r="B1870" s="237"/>
      <c r="C1870" s="273"/>
      <c r="D1870" s="272"/>
      <c r="E1870" s="273"/>
      <c r="F1870" s="273"/>
      <c r="G1870" s="253" t="str">
        <f t="shared" si="205"/>
        <v/>
      </c>
      <c r="H1870" s="31" t="str">
        <f>IF(AND(B1870=H$1),LOOKUP(9.99999999999999E+307,$H$2:H1869)+1,"")</f>
        <v/>
      </c>
      <c r="I1870" s="31" t="str">
        <f>IF(AND(B1870=I$1),LOOKUP(9.99999999999999E+307,$I$2:I1869)+1,"")</f>
        <v/>
      </c>
      <c r="J1870" s="31">
        <f>IF(AND(B1870=J$1),LOOKUP(9.99999999999999E+307,$J$2:J1869)+1,"")</f>
        <v>1704</v>
      </c>
      <c r="K1870" s="31">
        <f>IF(AND(B1870=K$1),LOOKUP(9.99999999999999E+307,$K$2:K1869)+1,"")</f>
        <v>1704</v>
      </c>
      <c r="L1870" s="31">
        <f>IF(AND(B1870=L$1),LOOKUP(9.99999999999999E+307,$L$2:L1869)+1,"")</f>
        <v>1704</v>
      </c>
      <c r="M1870" s="31">
        <f>IF(AND(B1870=M$1),LOOKUP(9.99999999999999E+307,$M$2:M1869)+1,"")</f>
        <v>1704</v>
      </c>
      <c r="N1870" s="31" t="e">
        <f>IF(AND(B1870=N$1),LOOKUP(9.99999999999999E+307,$N$2:N1869)+1,"")</f>
        <v>#REF!</v>
      </c>
      <c r="O1870" s="31" t="e">
        <f>IF(AND($B1870=O$1),LOOKUP(9.99999999999999E+307,$O$2:O1869)+1,"")</f>
        <v>#REF!</v>
      </c>
      <c r="P1870" s="31" t="e">
        <f>IF(AND($B1870=P$1),LOOKUP(9.99999999999999E+307,$P$2:P1869)+1,"")</f>
        <v>#REF!</v>
      </c>
      <c r="Q1870" s="31" t="e">
        <f>IF(AND($B1870=Q$1),LOOKUP(9.99999999999999E+307,$Q$2:Q1869)+1,"")</f>
        <v>#REF!</v>
      </c>
      <c r="R1870" s="31">
        <f>IF(AND($B1870=R$1),LOOKUP(9.99999999999999E+307,$R$2:R1869)+1,"")</f>
        <v>1704</v>
      </c>
      <c r="S1870" s="31">
        <f>IF(AND($B1870=S$1),LOOKUP(9.99999999999999E+307,$S$2:S1869)+1,"")</f>
        <v>1704</v>
      </c>
      <c r="T1870" s="265"/>
      <c r="U1870" s="265"/>
      <c r="V1870" s="265"/>
      <c r="AA1870" s="254" t="str">
        <f t="shared" si="209"/>
        <v/>
      </c>
      <c r="AB1870" s="254" t="str">
        <f t="shared" si="210"/>
        <v/>
      </c>
      <c r="AC1870" s="255">
        <f t="shared" si="207"/>
        <v>0</v>
      </c>
      <c r="AD1870" s="255">
        <f t="shared" si="208"/>
        <v>3836</v>
      </c>
      <c r="AE1870" s="256" t="str">
        <f t="shared" si="211"/>
        <v/>
      </c>
      <c r="AF1870" s="252" t="str">
        <f t="shared" si="206"/>
        <v>-</v>
      </c>
    </row>
    <row r="1871" spans="1:32" ht="20.149999999999999" customHeight="1" x14ac:dyDescent="0.75">
      <c r="A1871" s="31">
        <v>1869</v>
      </c>
      <c r="B1871" s="237"/>
      <c r="C1871" s="273"/>
      <c r="D1871" s="272"/>
      <c r="E1871" s="273"/>
      <c r="F1871" s="273"/>
      <c r="G1871" s="253" t="str">
        <f t="shared" si="205"/>
        <v/>
      </c>
      <c r="H1871" s="31" t="str">
        <f>IF(AND(B1871=H$1),LOOKUP(9.99999999999999E+307,$H$2:H1870)+1,"")</f>
        <v/>
      </c>
      <c r="I1871" s="31" t="str">
        <f>IF(AND(B1871=I$1),LOOKUP(9.99999999999999E+307,$I$2:I1870)+1,"")</f>
        <v/>
      </c>
      <c r="J1871" s="31">
        <f>IF(AND(B1871=J$1),LOOKUP(9.99999999999999E+307,$J$2:J1870)+1,"")</f>
        <v>1705</v>
      </c>
      <c r="K1871" s="31">
        <f>IF(AND(B1871=K$1),LOOKUP(9.99999999999999E+307,$K$2:K1870)+1,"")</f>
        <v>1705</v>
      </c>
      <c r="L1871" s="31">
        <f>IF(AND(B1871=L$1),LOOKUP(9.99999999999999E+307,$L$2:L1870)+1,"")</f>
        <v>1705</v>
      </c>
      <c r="M1871" s="31">
        <f>IF(AND(B1871=M$1),LOOKUP(9.99999999999999E+307,$M$2:M1870)+1,"")</f>
        <v>1705</v>
      </c>
      <c r="N1871" s="31" t="e">
        <f>IF(AND(B1871=N$1),LOOKUP(9.99999999999999E+307,$N$2:N1870)+1,"")</f>
        <v>#REF!</v>
      </c>
      <c r="O1871" s="31" t="e">
        <f>IF(AND($B1871=O$1),LOOKUP(9.99999999999999E+307,$O$2:O1870)+1,"")</f>
        <v>#REF!</v>
      </c>
      <c r="P1871" s="31" t="e">
        <f>IF(AND($B1871=P$1),LOOKUP(9.99999999999999E+307,$P$2:P1870)+1,"")</f>
        <v>#REF!</v>
      </c>
      <c r="Q1871" s="31" t="e">
        <f>IF(AND($B1871=Q$1),LOOKUP(9.99999999999999E+307,$Q$2:Q1870)+1,"")</f>
        <v>#REF!</v>
      </c>
      <c r="R1871" s="31">
        <f>IF(AND($B1871=R$1),LOOKUP(9.99999999999999E+307,$R$2:R1870)+1,"")</f>
        <v>1705</v>
      </c>
      <c r="S1871" s="31">
        <f>IF(AND($B1871=S$1),LOOKUP(9.99999999999999E+307,$S$2:S1870)+1,"")</f>
        <v>1705</v>
      </c>
      <c r="T1871" s="265"/>
      <c r="U1871" s="265"/>
      <c r="V1871" s="265"/>
      <c r="AA1871" s="254" t="str">
        <f t="shared" si="209"/>
        <v/>
      </c>
      <c r="AB1871" s="254" t="str">
        <f t="shared" si="210"/>
        <v/>
      </c>
      <c r="AC1871" s="255">
        <f t="shared" si="207"/>
        <v>0</v>
      </c>
      <c r="AD1871" s="255">
        <f t="shared" si="208"/>
        <v>3836</v>
      </c>
      <c r="AE1871" s="256" t="str">
        <f t="shared" si="211"/>
        <v/>
      </c>
      <c r="AF1871" s="252" t="str">
        <f t="shared" si="206"/>
        <v>-</v>
      </c>
    </row>
    <row r="1872" spans="1:32" ht="20.149999999999999" customHeight="1" x14ac:dyDescent="0.75">
      <c r="A1872" s="31">
        <v>1870</v>
      </c>
      <c r="B1872" s="237"/>
      <c r="C1872" s="273"/>
      <c r="D1872" s="272"/>
      <c r="E1872" s="273"/>
      <c r="F1872" s="273"/>
      <c r="G1872" s="253" t="str">
        <f t="shared" si="205"/>
        <v/>
      </c>
      <c r="H1872" s="31" t="str">
        <f>IF(AND(B1872=H$1),LOOKUP(9.99999999999999E+307,$H$2:H1871)+1,"")</f>
        <v/>
      </c>
      <c r="I1872" s="31" t="str">
        <f>IF(AND(B1872=I$1),LOOKUP(9.99999999999999E+307,$I$2:I1871)+1,"")</f>
        <v/>
      </c>
      <c r="J1872" s="31">
        <f>IF(AND(B1872=J$1),LOOKUP(9.99999999999999E+307,$J$2:J1871)+1,"")</f>
        <v>1706</v>
      </c>
      <c r="K1872" s="31">
        <f>IF(AND(B1872=K$1),LOOKUP(9.99999999999999E+307,$K$2:K1871)+1,"")</f>
        <v>1706</v>
      </c>
      <c r="L1872" s="31">
        <f>IF(AND(B1872=L$1),LOOKUP(9.99999999999999E+307,$L$2:L1871)+1,"")</f>
        <v>1706</v>
      </c>
      <c r="M1872" s="31">
        <f>IF(AND(B1872=M$1),LOOKUP(9.99999999999999E+307,$M$2:M1871)+1,"")</f>
        <v>1706</v>
      </c>
      <c r="N1872" s="31" t="e">
        <f>IF(AND(B1872=N$1),LOOKUP(9.99999999999999E+307,$N$2:N1871)+1,"")</f>
        <v>#REF!</v>
      </c>
      <c r="O1872" s="31" t="e">
        <f>IF(AND($B1872=O$1),LOOKUP(9.99999999999999E+307,$O$2:O1871)+1,"")</f>
        <v>#REF!</v>
      </c>
      <c r="P1872" s="31" t="e">
        <f>IF(AND($B1872=P$1),LOOKUP(9.99999999999999E+307,$P$2:P1871)+1,"")</f>
        <v>#REF!</v>
      </c>
      <c r="Q1872" s="31" t="e">
        <f>IF(AND($B1872=Q$1),LOOKUP(9.99999999999999E+307,$Q$2:Q1871)+1,"")</f>
        <v>#REF!</v>
      </c>
      <c r="R1872" s="31">
        <f>IF(AND($B1872=R$1),LOOKUP(9.99999999999999E+307,$R$2:R1871)+1,"")</f>
        <v>1706</v>
      </c>
      <c r="S1872" s="31">
        <f>IF(AND($B1872=S$1),LOOKUP(9.99999999999999E+307,$S$2:S1871)+1,"")</f>
        <v>1706</v>
      </c>
      <c r="T1872" s="265"/>
      <c r="U1872" s="265"/>
      <c r="V1872" s="265"/>
      <c r="AA1872" s="254" t="str">
        <f t="shared" si="209"/>
        <v/>
      </c>
      <c r="AB1872" s="254" t="str">
        <f t="shared" si="210"/>
        <v/>
      </c>
      <c r="AC1872" s="255">
        <f t="shared" si="207"/>
        <v>0</v>
      </c>
      <c r="AD1872" s="255">
        <f t="shared" si="208"/>
        <v>3836</v>
      </c>
      <c r="AE1872" s="256" t="str">
        <f t="shared" si="211"/>
        <v/>
      </c>
      <c r="AF1872" s="252" t="str">
        <f t="shared" si="206"/>
        <v>-</v>
      </c>
    </row>
    <row r="1873" spans="1:32" ht="20.149999999999999" customHeight="1" x14ac:dyDescent="0.75">
      <c r="A1873" s="31">
        <v>1871</v>
      </c>
      <c r="B1873" s="237"/>
      <c r="C1873" s="273"/>
      <c r="D1873" s="272"/>
      <c r="E1873" s="273"/>
      <c r="F1873" s="273"/>
      <c r="G1873" s="253" t="str">
        <f t="shared" si="205"/>
        <v/>
      </c>
      <c r="H1873" s="31" t="str">
        <f>IF(AND(B1873=H$1),LOOKUP(9.99999999999999E+307,$H$2:H1872)+1,"")</f>
        <v/>
      </c>
      <c r="I1873" s="31" t="str">
        <f>IF(AND(B1873=I$1),LOOKUP(9.99999999999999E+307,$I$2:I1872)+1,"")</f>
        <v/>
      </c>
      <c r="J1873" s="31">
        <f>IF(AND(B1873=J$1),LOOKUP(9.99999999999999E+307,$J$2:J1872)+1,"")</f>
        <v>1707</v>
      </c>
      <c r="K1873" s="31">
        <f>IF(AND(B1873=K$1),LOOKUP(9.99999999999999E+307,$K$2:K1872)+1,"")</f>
        <v>1707</v>
      </c>
      <c r="L1873" s="31">
        <f>IF(AND(B1873=L$1),LOOKUP(9.99999999999999E+307,$L$2:L1872)+1,"")</f>
        <v>1707</v>
      </c>
      <c r="M1873" s="31">
        <f>IF(AND(B1873=M$1),LOOKUP(9.99999999999999E+307,$M$2:M1872)+1,"")</f>
        <v>1707</v>
      </c>
      <c r="N1873" s="31" t="e">
        <f>IF(AND(B1873=N$1),LOOKUP(9.99999999999999E+307,$N$2:N1872)+1,"")</f>
        <v>#REF!</v>
      </c>
      <c r="O1873" s="31" t="e">
        <f>IF(AND($B1873=O$1),LOOKUP(9.99999999999999E+307,$O$2:O1872)+1,"")</f>
        <v>#REF!</v>
      </c>
      <c r="P1873" s="31" t="e">
        <f>IF(AND($B1873=P$1),LOOKUP(9.99999999999999E+307,$P$2:P1872)+1,"")</f>
        <v>#REF!</v>
      </c>
      <c r="Q1873" s="31" t="e">
        <f>IF(AND($B1873=Q$1),LOOKUP(9.99999999999999E+307,$Q$2:Q1872)+1,"")</f>
        <v>#REF!</v>
      </c>
      <c r="R1873" s="31">
        <f>IF(AND($B1873=R$1),LOOKUP(9.99999999999999E+307,$R$2:R1872)+1,"")</f>
        <v>1707</v>
      </c>
      <c r="S1873" s="31">
        <f>IF(AND($B1873=S$1),LOOKUP(9.99999999999999E+307,$S$2:S1872)+1,"")</f>
        <v>1707</v>
      </c>
      <c r="T1873" s="265"/>
      <c r="U1873" s="265"/>
      <c r="V1873" s="265"/>
      <c r="AA1873" s="254" t="str">
        <f t="shared" si="209"/>
        <v/>
      </c>
      <c r="AB1873" s="254" t="str">
        <f t="shared" si="210"/>
        <v/>
      </c>
      <c r="AC1873" s="255">
        <f t="shared" si="207"/>
        <v>0</v>
      </c>
      <c r="AD1873" s="255">
        <f t="shared" si="208"/>
        <v>3836</v>
      </c>
      <c r="AE1873" s="256" t="str">
        <f t="shared" si="211"/>
        <v/>
      </c>
      <c r="AF1873" s="252" t="str">
        <f t="shared" si="206"/>
        <v>-</v>
      </c>
    </row>
    <row r="1874" spans="1:32" ht="20.149999999999999" customHeight="1" x14ac:dyDescent="0.75">
      <c r="A1874" s="31">
        <v>1872</v>
      </c>
      <c r="B1874" s="237"/>
      <c r="C1874" s="273"/>
      <c r="D1874" s="272"/>
      <c r="E1874" s="273"/>
      <c r="F1874" s="273"/>
      <c r="G1874" s="253" t="str">
        <f t="shared" si="205"/>
        <v/>
      </c>
      <c r="H1874" s="31" t="str">
        <f>IF(AND(B1874=H$1),LOOKUP(9.99999999999999E+307,$H$2:H1873)+1,"")</f>
        <v/>
      </c>
      <c r="I1874" s="31" t="str">
        <f>IF(AND(B1874=I$1),LOOKUP(9.99999999999999E+307,$I$2:I1873)+1,"")</f>
        <v/>
      </c>
      <c r="J1874" s="31">
        <f>IF(AND(B1874=J$1),LOOKUP(9.99999999999999E+307,$J$2:J1873)+1,"")</f>
        <v>1708</v>
      </c>
      <c r="K1874" s="31">
        <f>IF(AND(B1874=K$1),LOOKUP(9.99999999999999E+307,$K$2:K1873)+1,"")</f>
        <v>1708</v>
      </c>
      <c r="L1874" s="31">
        <f>IF(AND(B1874=L$1),LOOKUP(9.99999999999999E+307,$L$2:L1873)+1,"")</f>
        <v>1708</v>
      </c>
      <c r="M1874" s="31">
        <f>IF(AND(B1874=M$1),LOOKUP(9.99999999999999E+307,$M$2:M1873)+1,"")</f>
        <v>1708</v>
      </c>
      <c r="N1874" s="31" t="e">
        <f>IF(AND(B1874=N$1),LOOKUP(9.99999999999999E+307,$N$2:N1873)+1,"")</f>
        <v>#REF!</v>
      </c>
      <c r="O1874" s="31" t="e">
        <f>IF(AND($B1874=O$1),LOOKUP(9.99999999999999E+307,$O$2:O1873)+1,"")</f>
        <v>#REF!</v>
      </c>
      <c r="P1874" s="31" t="e">
        <f>IF(AND($B1874=P$1),LOOKUP(9.99999999999999E+307,$P$2:P1873)+1,"")</f>
        <v>#REF!</v>
      </c>
      <c r="Q1874" s="31" t="e">
        <f>IF(AND($B1874=Q$1),LOOKUP(9.99999999999999E+307,$Q$2:Q1873)+1,"")</f>
        <v>#REF!</v>
      </c>
      <c r="R1874" s="31">
        <f>IF(AND($B1874=R$1),LOOKUP(9.99999999999999E+307,$R$2:R1873)+1,"")</f>
        <v>1708</v>
      </c>
      <c r="S1874" s="31">
        <f>IF(AND($B1874=S$1),LOOKUP(9.99999999999999E+307,$S$2:S1873)+1,"")</f>
        <v>1708</v>
      </c>
      <c r="T1874" s="265"/>
      <c r="U1874" s="265"/>
      <c r="V1874" s="265"/>
      <c r="AA1874" s="254" t="str">
        <f t="shared" si="209"/>
        <v/>
      </c>
      <c r="AB1874" s="254" t="str">
        <f t="shared" si="210"/>
        <v/>
      </c>
      <c r="AC1874" s="255">
        <f t="shared" si="207"/>
        <v>0</v>
      </c>
      <c r="AD1874" s="255">
        <f t="shared" si="208"/>
        <v>3836</v>
      </c>
      <c r="AE1874" s="256" t="str">
        <f t="shared" si="211"/>
        <v/>
      </c>
      <c r="AF1874" s="252" t="str">
        <f t="shared" si="206"/>
        <v>-</v>
      </c>
    </row>
    <row r="1875" spans="1:32" ht="20.149999999999999" customHeight="1" x14ac:dyDescent="0.75">
      <c r="A1875" s="31">
        <v>1873</v>
      </c>
      <c r="B1875" s="237"/>
      <c r="C1875" s="273"/>
      <c r="D1875" s="272"/>
      <c r="E1875" s="273"/>
      <c r="F1875" s="273"/>
      <c r="G1875" s="253" t="str">
        <f t="shared" si="205"/>
        <v/>
      </c>
      <c r="H1875" s="31" t="str">
        <f>IF(AND(B1875=H$1),LOOKUP(9.99999999999999E+307,$H$2:H1874)+1,"")</f>
        <v/>
      </c>
      <c r="I1875" s="31" t="str">
        <f>IF(AND(B1875=I$1),LOOKUP(9.99999999999999E+307,$I$2:I1874)+1,"")</f>
        <v/>
      </c>
      <c r="J1875" s="31">
        <f>IF(AND(B1875=J$1),LOOKUP(9.99999999999999E+307,$J$2:J1874)+1,"")</f>
        <v>1709</v>
      </c>
      <c r="K1875" s="31">
        <f>IF(AND(B1875=K$1),LOOKUP(9.99999999999999E+307,$K$2:K1874)+1,"")</f>
        <v>1709</v>
      </c>
      <c r="L1875" s="31">
        <f>IF(AND(B1875=L$1),LOOKUP(9.99999999999999E+307,$L$2:L1874)+1,"")</f>
        <v>1709</v>
      </c>
      <c r="M1875" s="31">
        <f>IF(AND(B1875=M$1),LOOKUP(9.99999999999999E+307,$M$2:M1874)+1,"")</f>
        <v>1709</v>
      </c>
      <c r="N1875" s="31" t="e">
        <f>IF(AND(B1875=N$1),LOOKUP(9.99999999999999E+307,$N$2:N1874)+1,"")</f>
        <v>#REF!</v>
      </c>
      <c r="O1875" s="31" t="e">
        <f>IF(AND($B1875=O$1),LOOKUP(9.99999999999999E+307,$O$2:O1874)+1,"")</f>
        <v>#REF!</v>
      </c>
      <c r="P1875" s="31" t="e">
        <f>IF(AND($B1875=P$1),LOOKUP(9.99999999999999E+307,$P$2:P1874)+1,"")</f>
        <v>#REF!</v>
      </c>
      <c r="Q1875" s="31" t="e">
        <f>IF(AND($B1875=Q$1),LOOKUP(9.99999999999999E+307,$Q$2:Q1874)+1,"")</f>
        <v>#REF!</v>
      </c>
      <c r="R1875" s="31">
        <f>IF(AND($B1875=R$1),LOOKUP(9.99999999999999E+307,$R$2:R1874)+1,"")</f>
        <v>1709</v>
      </c>
      <c r="S1875" s="31">
        <f>IF(AND($B1875=S$1),LOOKUP(9.99999999999999E+307,$S$2:S1874)+1,"")</f>
        <v>1709</v>
      </c>
      <c r="T1875" s="265"/>
      <c r="U1875" s="265"/>
      <c r="V1875" s="265"/>
      <c r="AA1875" s="254" t="str">
        <f t="shared" si="209"/>
        <v/>
      </c>
      <c r="AB1875" s="254" t="str">
        <f t="shared" si="210"/>
        <v/>
      </c>
      <c r="AC1875" s="255">
        <f t="shared" si="207"/>
        <v>0</v>
      </c>
      <c r="AD1875" s="255">
        <f t="shared" si="208"/>
        <v>3836</v>
      </c>
      <c r="AE1875" s="256" t="str">
        <f t="shared" si="211"/>
        <v/>
      </c>
      <c r="AF1875" s="252" t="str">
        <f t="shared" si="206"/>
        <v>-</v>
      </c>
    </row>
    <row r="1876" spans="1:32" ht="20.149999999999999" customHeight="1" x14ac:dyDescent="0.75">
      <c r="A1876" s="31">
        <v>1874</v>
      </c>
      <c r="B1876" s="237"/>
      <c r="C1876" s="273"/>
      <c r="D1876" s="272"/>
      <c r="E1876" s="273"/>
      <c r="F1876" s="273"/>
      <c r="G1876" s="253" t="str">
        <f t="shared" si="205"/>
        <v/>
      </c>
      <c r="H1876" s="31" t="str">
        <f>IF(AND(B1876=H$1),LOOKUP(9.99999999999999E+307,$H$2:H1875)+1,"")</f>
        <v/>
      </c>
      <c r="I1876" s="31" t="str">
        <f>IF(AND(B1876=I$1),LOOKUP(9.99999999999999E+307,$I$2:I1875)+1,"")</f>
        <v/>
      </c>
      <c r="J1876" s="31">
        <f>IF(AND(B1876=J$1),LOOKUP(9.99999999999999E+307,$J$2:J1875)+1,"")</f>
        <v>1710</v>
      </c>
      <c r="K1876" s="31">
        <f>IF(AND(B1876=K$1),LOOKUP(9.99999999999999E+307,$K$2:K1875)+1,"")</f>
        <v>1710</v>
      </c>
      <c r="L1876" s="31">
        <f>IF(AND(B1876=L$1),LOOKUP(9.99999999999999E+307,$L$2:L1875)+1,"")</f>
        <v>1710</v>
      </c>
      <c r="M1876" s="31">
        <f>IF(AND(B1876=M$1),LOOKUP(9.99999999999999E+307,$M$2:M1875)+1,"")</f>
        <v>1710</v>
      </c>
      <c r="N1876" s="31" t="e">
        <f>IF(AND(B1876=N$1),LOOKUP(9.99999999999999E+307,$N$2:N1875)+1,"")</f>
        <v>#REF!</v>
      </c>
      <c r="O1876" s="31" t="e">
        <f>IF(AND($B1876=O$1),LOOKUP(9.99999999999999E+307,$O$2:O1875)+1,"")</f>
        <v>#REF!</v>
      </c>
      <c r="P1876" s="31" t="e">
        <f>IF(AND($B1876=P$1),LOOKUP(9.99999999999999E+307,$P$2:P1875)+1,"")</f>
        <v>#REF!</v>
      </c>
      <c r="Q1876" s="31" t="e">
        <f>IF(AND($B1876=Q$1),LOOKUP(9.99999999999999E+307,$Q$2:Q1875)+1,"")</f>
        <v>#REF!</v>
      </c>
      <c r="R1876" s="31">
        <f>IF(AND($B1876=R$1),LOOKUP(9.99999999999999E+307,$R$2:R1875)+1,"")</f>
        <v>1710</v>
      </c>
      <c r="S1876" s="31">
        <f>IF(AND($B1876=S$1),LOOKUP(9.99999999999999E+307,$S$2:S1875)+1,"")</f>
        <v>1710</v>
      </c>
      <c r="T1876" s="265"/>
      <c r="U1876" s="265"/>
      <c r="V1876" s="265"/>
      <c r="AA1876" s="254" t="str">
        <f t="shared" si="209"/>
        <v/>
      </c>
      <c r="AB1876" s="254" t="str">
        <f t="shared" si="210"/>
        <v/>
      </c>
      <c r="AC1876" s="255">
        <f t="shared" si="207"/>
        <v>0</v>
      </c>
      <c r="AD1876" s="255">
        <f t="shared" si="208"/>
        <v>3836</v>
      </c>
      <c r="AE1876" s="256" t="str">
        <f t="shared" si="211"/>
        <v/>
      </c>
      <c r="AF1876" s="252" t="str">
        <f t="shared" si="206"/>
        <v>-</v>
      </c>
    </row>
    <row r="1877" spans="1:32" ht="20.149999999999999" customHeight="1" x14ac:dyDescent="0.75">
      <c r="A1877" s="31">
        <v>1875</v>
      </c>
      <c r="B1877" s="237"/>
      <c r="C1877" s="273"/>
      <c r="D1877" s="272"/>
      <c r="E1877" s="273"/>
      <c r="F1877" s="273"/>
      <c r="G1877" s="253" t="str">
        <f t="shared" si="205"/>
        <v/>
      </c>
      <c r="H1877" s="31" t="str">
        <f>IF(AND(B1877=H$1),LOOKUP(9.99999999999999E+307,$H$2:H1876)+1,"")</f>
        <v/>
      </c>
      <c r="I1877" s="31" t="str">
        <f>IF(AND(B1877=I$1),LOOKUP(9.99999999999999E+307,$I$2:I1876)+1,"")</f>
        <v/>
      </c>
      <c r="J1877" s="31">
        <f>IF(AND(B1877=J$1),LOOKUP(9.99999999999999E+307,$J$2:J1876)+1,"")</f>
        <v>1711</v>
      </c>
      <c r="K1877" s="31">
        <f>IF(AND(B1877=K$1),LOOKUP(9.99999999999999E+307,$K$2:K1876)+1,"")</f>
        <v>1711</v>
      </c>
      <c r="L1877" s="31">
        <f>IF(AND(B1877=L$1),LOOKUP(9.99999999999999E+307,$L$2:L1876)+1,"")</f>
        <v>1711</v>
      </c>
      <c r="M1877" s="31">
        <f>IF(AND(B1877=M$1),LOOKUP(9.99999999999999E+307,$M$2:M1876)+1,"")</f>
        <v>1711</v>
      </c>
      <c r="N1877" s="31" t="e">
        <f>IF(AND(B1877=N$1),LOOKUP(9.99999999999999E+307,$N$2:N1876)+1,"")</f>
        <v>#REF!</v>
      </c>
      <c r="O1877" s="31" t="e">
        <f>IF(AND($B1877=O$1),LOOKUP(9.99999999999999E+307,$O$2:O1876)+1,"")</f>
        <v>#REF!</v>
      </c>
      <c r="P1877" s="31" t="e">
        <f>IF(AND($B1877=P$1),LOOKUP(9.99999999999999E+307,$P$2:P1876)+1,"")</f>
        <v>#REF!</v>
      </c>
      <c r="Q1877" s="31" t="e">
        <f>IF(AND($B1877=Q$1),LOOKUP(9.99999999999999E+307,$Q$2:Q1876)+1,"")</f>
        <v>#REF!</v>
      </c>
      <c r="R1877" s="31">
        <f>IF(AND($B1877=R$1),LOOKUP(9.99999999999999E+307,$R$2:R1876)+1,"")</f>
        <v>1711</v>
      </c>
      <c r="S1877" s="31">
        <f>IF(AND($B1877=S$1),LOOKUP(9.99999999999999E+307,$S$2:S1876)+1,"")</f>
        <v>1711</v>
      </c>
      <c r="T1877" s="265"/>
      <c r="U1877" s="265"/>
      <c r="V1877" s="265"/>
      <c r="AA1877" s="254" t="str">
        <f t="shared" si="209"/>
        <v/>
      </c>
      <c r="AB1877" s="254" t="str">
        <f t="shared" si="210"/>
        <v/>
      </c>
      <c r="AC1877" s="255">
        <f t="shared" si="207"/>
        <v>0</v>
      </c>
      <c r="AD1877" s="255">
        <f t="shared" si="208"/>
        <v>3836</v>
      </c>
      <c r="AE1877" s="256" t="str">
        <f t="shared" si="211"/>
        <v/>
      </c>
      <c r="AF1877" s="252" t="str">
        <f t="shared" si="206"/>
        <v>-</v>
      </c>
    </row>
    <row r="1878" spans="1:32" ht="20.149999999999999" customHeight="1" x14ac:dyDescent="0.75">
      <c r="A1878" s="31">
        <v>1876</v>
      </c>
      <c r="B1878" s="237"/>
      <c r="C1878" s="273"/>
      <c r="D1878" s="272"/>
      <c r="E1878" s="273"/>
      <c r="F1878" s="273"/>
      <c r="G1878" s="253" t="str">
        <f t="shared" si="205"/>
        <v/>
      </c>
      <c r="H1878" s="31" t="str">
        <f>IF(AND(B1878=H$1),LOOKUP(9.99999999999999E+307,$H$2:H1877)+1,"")</f>
        <v/>
      </c>
      <c r="I1878" s="31" t="str">
        <f>IF(AND(B1878=I$1),LOOKUP(9.99999999999999E+307,$I$2:I1877)+1,"")</f>
        <v/>
      </c>
      <c r="J1878" s="31">
        <f>IF(AND(B1878=J$1),LOOKUP(9.99999999999999E+307,$J$2:J1877)+1,"")</f>
        <v>1712</v>
      </c>
      <c r="K1878" s="31">
        <f>IF(AND(B1878=K$1),LOOKUP(9.99999999999999E+307,$K$2:K1877)+1,"")</f>
        <v>1712</v>
      </c>
      <c r="L1878" s="31">
        <f>IF(AND(B1878=L$1),LOOKUP(9.99999999999999E+307,$L$2:L1877)+1,"")</f>
        <v>1712</v>
      </c>
      <c r="M1878" s="31">
        <f>IF(AND(B1878=M$1),LOOKUP(9.99999999999999E+307,$M$2:M1877)+1,"")</f>
        <v>1712</v>
      </c>
      <c r="N1878" s="31" t="e">
        <f>IF(AND(B1878=N$1),LOOKUP(9.99999999999999E+307,$N$2:N1877)+1,"")</f>
        <v>#REF!</v>
      </c>
      <c r="O1878" s="31" t="e">
        <f>IF(AND($B1878=O$1),LOOKUP(9.99999999999999E+307,$O$2:O1877)+1,"")</f>
        <v>#REF!</v>
      </c>
      <c r="P1878" s="31" t="e">
        <f>IF(AND($B1878=P$1),LOOKUP(9.99999999999999E+307,$P$2:P1877)+1,"")</f>
        <v>#REF!</v>
      </c>
      <c r="Q1878" s="31" t="e">
        <f>IF(AND($B1878=Q$1),LOOKUP(9.99999999999999E+307,$Q$2:Q1877)+1,"")</f>
        <v>#REF!</v>
      </c>
      <c r="R1878" s="31">
        <f>IF(AND($B1878=R$1),LOOKUP(9.99999999999999E+307,$R$2:R1877)+1,"")</f>
        <v>1712</v>
      </c>
      <c r="S1878" s="31">
        <f>IF(AND($B1878=S$1),LOOKUP(9.99999999999999E+307,$S$2:S1877)+1,"")</f>
        <v>1712</v>
      </c>
      <c r="T1878" s="265"/>
      <c r="U1878" s="265"/>
      <c r="V1878" s="265"/>
      <c r="AA1878" s="254" t="str">
        <f t="shared" si="209"/>
        <v/>
      </c>
      <c r="AB1878" s="254" t="str">
        <f t="shared" si="210"/>
        <v/>
      </c>
      <c r="AC1878" s="255">
        <f t="shared" si="207"/>
        <v>0</v>
      </c>
      <c r="AD1878" s="255">
        <f t="shared" si="208"/>
        <v>3836</v>
      </c>
      <c r="AE1878" s="256" t="str">
        <f t="shared" si="211"/>
        <v/>
      </c>
      <c r="AF1878" s="252" t="str">
        <f t="shared" si="206"/>
        <v>-</v>
      </c>
    </row>
    <row r="1879" spans="1:32" ht="20.149999999999999" customHeight="1" x14ac:dyDescent="0.75">
      <c r="A1879" s="31">
        <v>1877</v>
      </c>
      <c r="B1879" s="237"/>
      <c r="C1879" s="273"/>
      <c r="D1879" s="272"/>
      <c r="E1879" s="273"/>
      <c r="F1879" s="273"/>
      <c r="G1879" s="253" t="str">
        <f t="shared" si="205"/>
        <v/>
      </c>
      <c r="H1879" s="31" t="str">
        <f>IF(AND(B1879=H$1),LOOKUP(9.99999999999999E+307,$H$2:H1878)+1,"")</f>
        <v/>
      </c>
      <c r="I1879" s="31" t="str">
        <f>IF(AND(B1879=I$1),LOOKUP(9.99999999999999E+307,$I$2:I1878)+1,"")</f>
        <v/>
      </c>
      <c r="J1879" s="31">
        <f>IF(AND(B1879=J$1),LOOKUP(9.99999999999999E+307,$J$2:J1878)+1,"")</f>
        <v>1713</v>
      </c>
      <c r="K1879" s="31">
        <f>IF(AND(B1879=K$1),LOOKUP(9.99999999999999E+307,$K$2:K1878)+1,"")</f>
        <v>1713</v>
      </c>
      <c r="L1879" s="31">
        <f>IF(AND(B1879=L$1),LOOKUP(9.99999999999999E+307,$L$2:L1878)+1,"")</f>
        <v>1713</v>
      </c>
      <c r="M1879" s="31">
        <f>IF(AND(B1879=M$1),LOOKUP(9.99999999999999E+307,$M$2:M1878)+1,"")</f>
        <v>1713</v>
      </c>
      <c r="N1879" s="31" t="e">
        <f>IF(AND(B1879=N$1),LOOKUP(9.99999999999999E+307,$N$2:N1878)+1,"")</f>
        <v>#REF!</v>
      </c>
      <c r="O1879" s="31" t="e">
        <f>IF(AND($B1879=O$1),LOOKUP(9.99999999999999E+307,$O$2:O1878)+1,"")</f>
        <v>#REF!</v>
      </c>
      <c r="P1879" s="31" t="e">
        <f>IF(AND($B1879=P$1),LOOKUP(9.99999999999999E+307,$P$2:P1878)+1,"")</f>
        <v>#REF!</v>
      </c>
      <c r="Q1879" s="31" t="e">
        <f>IF(AND($B1879=Q$1),LOOKUP(9.99999999999999E+307,$Q$2:Q1878)+1,"")</f>
        <v>#REF!</v>
      </c>
      <c r="R1879" s="31">
        <f>IF(AND($B1879=R$1),LOOKUP(9.99999999999999E+307,$R$2:R1878)+1,"")</f>
        <v>1713</v>
      </c>
      <c r="S1879" s="31">
        <f>IF(AND($B1879=S$1),LOOKUP(9.99999999999999E+307,$S$2:S1878)+1,"")</f>
        <v>1713</v>
      </c>
      <c r="T1879" s="265"/>
      <c r="U1879" s="265"/>
      <c r="V1879" s="265"/>
      <c r="AA1879" s="254" t="str">
        <f t="shared" si="209"/>
        <v/>
      </c>
      <c r="AB1879" s="254" t="str">
        <f t="shared" si="210"/>
        <v/>
      </c>
      <c r="AC1879" s="255">
        <f t="shared" si="207"/>
        <v>0</v>
      </c>
      <c r="AD1879" s="255">
        <f t="shared" si="208"/>
        <v>3836</v>
      </c>
      <c r="AE1879" s="256" t="str">
        <f t="shared" si="211"/>
        <v/>
      </c>
      <c r="AF1879" s="252" t="str">
        <f t="shared" si="206"/>
        <v>-</v>
      </c>
    </row>
    <row r="1880" spans="1:32" ht="20.149999999999999" customHeight="1" x14ac:dyDescent="0.75">
      <c r="A1880" s="31">
        <v>1878</v>
      </c>
      <c r="B1880" s="237"/>
      <c r="C1880" s="273"/>
      <c r="D1880" s="272"/>
      <c r="E1880" s="273"/>
      <c r="F1880" s="273"/>
      <c r="G1880" s="253" t="str">
        <f t="shared" si="205"/>
        <v/>
      </c>
      <c r="H1880" s="31" t="str">
        <f>IF(AND(B1880=H$1),LOOKUP(9.99999999999999E+307,$H$2:H1879)+1,"")</f>
        <v/>
      </c>
      <c r="I1880" s="31" t="str">
        <f>IF(AND(B1880=I$1),LOOKUP(9.99999999999999E+307,$I$2:I1879)+1,"")</f>
        <v/>
      </c>
      <c r="J1880" s="31">
        <f>IF(AND(B1880=J$1),LOOKUP(9.99999999999999E+307,$J$2:J1879)+1,"")</f>
        <v>1714</v>
      </c>
      <c r="K1880" s="31">
        <f>IF(AND(B1880=K$1),LOOKUP(9.99999999999999E+307,$K$2:K1879)+1,"")</f>
        <v>1714</v>
      </c>
      <c r="L1880" s="31">
        <f>IF(AND(B1880=L$1),LOOKUP(9.99999999999999E+307,$L$2:L1879)+1,"")</f>
        <v>1714</v>
      </c>
      <c r="M1880" s="31">
        <f>IF(AND(B1880=M$1),LOOKUP(9.99999999999999E+307,$M$2:M1879)+1,"")</f>
        <v>1714</v>
      </c>
      <c r="N1880" s="31" t="e">
        <f>IF(AND(B1880=N$1),LOOKUP(9.99999999999999E+307,$N$2:N1879)+1,"")</f>
        <v>#REF!</v>
      </c>
      <c r="O1880" s="31" t="e">
        <f>IF(AND($B1880=O$1),LOOKUP(9.99999999999999E+307,$O$2:O1879)+1,"")</f>
        <v>#REF!</v>
      </c>
      <c r="P1880" s="31" t="e">
        <f>IF(AND($B1880=P$1),LOOKUP(9.99999999999999E+307,$P$2:P1879)+1,"")</f>
        <v>#REF!</v>
      </c>
      <c r="Q1880" s="31" t="e">
        <f>IF(AND($B1880=Q$1),LOOKUP(9.99999999999999E+307,$Q$2:Q1879)+1,"")</f>
        <v>#REF!</v>
      </c>
      <c r="R1880" s="31">
        <f>IF(AND($B1880=R$1),LOOKUP(9.99999999999999E+307,$R$2:R1879)+1,"")</f>
        <v>1714</v>
      </c>
      <c r="S1880" s="31">
        <f>IF(AND($B1880=S$1),LOOKUP(9.99999999999999E+307,$S$2:S1879)+1,"")</f>
        <v>1714</v>
      </c>
      <c r="T1880" s="265"/>
      <c r="U1880" s="265"/>
      <c r="V1880" s="265"/>
      <c r="AA1880" s="254" t="str">
        <f t="shared" si="209"/>
        <v/>
      </c>
      <c r="AB1880" s="254" t="str">
        <f t="shared" si="210"/>
        <v/>
      </c>
      <c r="AC1880" s="255">
        <f t="shared" si="207"/>
        <v>0</v>
      </c>
      <c r="AD1880" s="255">
        <f t="shared" si="208"/>
        <v>3836</v>
      </c>
      <c r="AE1880" s="256" t="str">
        <f t="shared" si="211"/>
        <v/>
      </c>
      <c r="AF1880" s="252" t="str">
        <f t="shared" si="206"/>
        <v>-</v>
      </c>
    </row>
    <row r="1881" spans="1:32" ht="20.149999999999999" customHeight="1" x14ac:dyDescent="0.75">
      <c r="A1881" s="31">
        <v>1879</v>
      </c>
      <c r="B1881" s="237"/>
      <c r="C1881" s="273"/>
      <c r="D1881" s="272"/>
      <c r="E1881" s="273"/>
      <c r="F1881" s="273"/>
      <c r="G1881" s="253" t="str">
        <f t="shared" si="205"/>
        <v/>
      </c>
      <c r="H1881" s="31" t="str">
        <f>IF(AND(B1881=H$1),LOOKUP(9.99999999999999E+307,$H$2:H1880)+1,"")</f>
        <v/>
      </c>
      <c r="I1881" s="31" t="str">
        <f>IF(AND(B1881=I$1),LOOKUP(9.99999999999999E+307,$I$2:I1880)+1,"")</f>
        <v/>
      </c>
      <c r="J1881" s="31">
        <f>IF(AND(B1881=J$1),LOOKUP(9.99999999999999E+307,$J$2:J1880)+1,"")</f>
        <v>1715</v>
      </c>
      <c r="K1881" s="31">
        <f>IF(AND(B1881=K$1),LOOKUP(9.99999999999999E+307,$K$2:K1880)+1,"")</f>
        <v>1715</v>
      </c>
      <c r="L1881" s="31">
        <f>IF(AND(B1881=L$1),LOOKUP(9.99999999999999E+307,$L$2:L1880)+1,"")</f>
        <v>1715</v>
      </c>
      <c r="M1881" s="31">
        <f>IF(AND(B1881=M$1),LOOKUP(9.99999999999999E+307,$M$2:M1880)+1,"")</f>
        <v>1715</v>
      </c>
      <c r="N1881" s="31" t="e">
        <f>IF(AND(B1881=N$1),LOOKUP(9.99999999999999E+307,$N$2:N1880)+1,"")</f>
        <v>#REF!</v>
      </c>
      <c r="O1881" s="31" t="e">
        <f>IF(AND($B1881=O$1),LOOKUP(9.99999999999999E+307,$O$2:O1880)+1,"")</f>
        <v>#REF!</v>
      </c>
      <c r="P1881" s="31" t="e">
        <f>IF(AND($B1881=P$1),LOOKUP(9.99999999999999E+307,$P$2:P1880)+1,"")</f>
        <v>#REF!</v>
      </c>
      <c r="Q1881" s="31" t="e">
        <f>IF(AND($B1881=Q$1),LOOKUP(9.99999999999999E+307,$Q$2:Q1880)+1,"")</f>
        <v>#REF!</v>
      </c>
      <c r="R1881" s="31">
        <f>IF(AND($B1881=R$1),LOOKUP(9.99999999999999E+307,$R$2:R1880)+1,"")</f>
        <v>1715</v>
      </c>
      <c r="S1881" s="31">
        <f>IF(AND($B1881=S$1),LOOKUP(9.99999999999999E+307,$S$2:S1880)+1,"")</f>
        <v>1715</v>
      </c>
      <c r="T1881" s="265"/>
      <c r="U1881" s="265"/>
      <c r="V1881" s="265"/>
      <c r="AA1881" s="254" t="str">
        <f t="shared" si="209"/>
        <v/>
      </c>
      <c r="AB1881" s="254" t="str">
        <f t="shared" si="210"/>
        <v/>
      </c>
      <c r="AC1881" s="255">
        <f t="shared" si="207"/>
        <v>0</v>
      </c>
      <c r="AD1881" s="255">
        <f t="shared" si="208"/>
        <v>3836</v>
      </c>
      <c r="AE1881" s="256" t="str">
        <f t="shared" si="211"/>
        <v/>
      </c>
      <c r="AF1881" s="252" t="str">
        <f t="shared" si="206"/>
        <v>-</v>
      </c>
    </row>
    <row r="1882" spans="1:32" ht="20.149999999999999" customHeight="1" x14ac:dyDescent="0.75">
      <c r="A1882" s="31">
        <v>1880</v>
      </c>
      <c r="B1882" s="237"/>
      <c r="C1882" s="273"/>
      <c r="D1882" s="272"/>
      <c r="E1882" s="273"/>
      <c r="F1882" s="273"/>
      <c r="G1882" s="253" t="str">
        <f t="shared" si="205"/>
        <v/>
      </c>
      <c r="H1882" s="31" t="str">
        <f>IF(AND(B1882=H$1),LOOKUP(9.99999999999999E+307,$H$2:H1881)+1,"")</f>
        <v/>
      </c>
      <c r="I1882" s="31" t="str">
        <f>IF(AND(B1882=I$1),LOOKUP(9.99999999999999E+307,$I$2:I1881)+1,"")</f>
        <v/>
      </c>
      <c r="J1882" s="31">
        <f>IF(AND(B1882=J$1),LOOKUP(9.99999999999999E+307,$J$2:J1881)+1,"")</f>
        <v>1716</v>
      </c>
      <c r="K1882" s="31">
        <f>IF(AND(B1882=K$1),LOOKUP(9.99999999999999E+307,$K$2:K1881)+1,"")</f>
        <v>1716</v>
      </c>
      <c r="L1882" s="31">
        <f>IF(AND(B1882=L$1),LOOKUP(9.99999999999999E+307,$L$2:L1881)+1,"")</f>
        <v>1716</v>
      </c>
      <c r="M1882" s="31">
        <f>IF(AND(B1882=M$1),LOOKUP(9.99999999999999E+307,$M$2:M1881)+1,"")</f>
        <v>1716</v>
      </c>
      <c r="N1882" s="31" t="e">
        <f>IF(AND(B1882=N$1),LOOKUP(9.99999999999999E+307,$N$2:N1881)+1,"")</f>
        <v>#REF!</v>
      </c>
      <c r="O1882" s="31" t="e">
        <f>IF(AND($B1882=O$1),LOOKUP(9.99999999999999E+307,$O$2:O1881)+1,"")</f>
        <v>#REF!</v>
      </c>
      <c r="P1882" s="31" t="e">
        <f>IF(AND($B1882=P$1),LOOKUP(9.99999999999999E+307,$P$2:P1881)+1,"")</f>
        <v>#REF!</v>
      </c>
      <c r="Q1882" s="31" t="e">
        <f>IF(AND($B1882=Q$1),LOOKUP(9.99999999999999E+307,$Q$2:Q1881)+1,"")</f>
        <v>#REF!</v>
      </c>
      <c r="R1882" s="31">
        <f>IF(AND($B1882=R$1),LOOKUP(9.99999999999999E+307,$R$2:R1881)+1,"")</f>
        <v>1716</v>
      </c>
      <c r="S1882" s="31">
        <f>IF(AND($B1882=S$1),LOOKUP(9.99999999999999E+307,$S$2:S1881)+1,"")</f>
        <v>1716</v>
      </c>
      <c r="T1882" s="265"/>
      <c r="U1882" s="265"/>
      <c r="V1882" s="265"/>
      <c r="AA1882" s="254" t="str">
        <f t="shared" si="209"/>
        <v/>
      </c>
      <c r="AB1882" s="254" t="str">
        <f t="shared" si="210"/>
        <v/>
      </c>
      <c r="AC1882" s="255">
        <f t="shared" si="207"/>
        <v>0</v>
      </c>
      <c r="AD1882" s="255">
        <f t="shared" si="208"/>
        <v>3836</v>
      </c>
      <c r="AE1882" s="256" t="str">
        <f t="shared" si="211"/>
        <v/>
      </c>
      <c r="AF1882" s="252" t="str">
        <f t="shared" si="206"/>
        <v>-</v>
      </c>
    </row>
    <row r="1883" spans="1:32" ht="20.149999999999999" customHeight="1" x14ac:dyDescent="0.75">
      <c r="A1883" s="31">
        <v>1881</v>
      </c>
      <c r="B1883" s="237"/>
      <c r="C1883" s="273"/>
      <c r="D1883" s="272"/>
      <c r="E1883" s="273"/>
      <c r="F1883" s="273"/>
      <c r="G1883" s="253" t="str">
        <f t="shared" si="205"/>
        <v/>
      </c>
      <c r="H1883" s="31" t="str">
        <f>IF(AND(B1883=H$1),LOOKUP(9.99999999999999E+307,$H$2:H1882)+1,"")</f>
        <v/>
      </c>
      <c r="I1883" s="31" t="str">
        <f>IF(AND(B1883=I$1),LOOKUP(9.99999999999999E+307,$I$2:I1882)+1,"")</f>
        <v/>
      </c>
      <c r="J1883" s="31">
        <f>IF(AND(B1883=J$1),LOOKUP(9.99999999999999E+307,$J$2:J1882)+1,"")</f>
        <v>1717</v>
      </c>
      <c r="K1883" s="31">
        <f>IF(AND(B1883=K$1),LOOKUP(9.99999999999999E+307,$K$2:K1882)+1,"")</f>
        <v>1717</v>
      </c>
      <c r="L1883" s="31">
        <f>IF(AND(B1883=L$1),LOOKUP(9.99999999999999E+307,$L$2:L1882)+1,"")</f>
        <v>1717</v>
      </c>
      <c r="M1883" s="31">
        <f>IF(AND(B1883=M$1),LOOKUP(9.99999999999999E+307,$M$2:M1882)+1,"")</f>
        <v>1717</v>
      </c>
      <c r="N1883" s="31" t="e">
        <f>IF(AND(B1883=N$1),LOOKUP(9.99999999999999E+307,$N$2:N1882)+1,"")</f>
        <v>#REF!</v>
      </c>
      <c r="O1883" s="31" t="e">
        <f>IF(AND($B1883=O$1),LOOKUP(9.99999999999999E+307,$O$2:O1882)+1,"")</f>
        <v>#REF!</v>
      </c>
      <c r="P1883" s="31" t="e">
        <f>IF(AND($B1883=P$1),LOOKUP(9.99999999999999E+307,$P$2:P1882)+1,"")</f>
        <v>#REF!</v>
      </c>
      <c r="Q1883" s="31" t="e">
        <f>IF(AND($B1883=Q$1),LOOKUP(9.99999999999999E+307,$Q$2:Q1882)+1,"")</f>
        <v>#REF!</v>
      </c>
      <c r="R1883" s="31">
        <f>IF(AND($B1883=R$1),LOOKUP(9.99999999999999E+307,$R$2:R1882)+1,"")</f>
        <v>1717</v>
      </c>
      <c r="S1883" s="31">
        <f>IF(AND($B1883=S$1),LOOKUP(9.99999999999999E+307,$S$2:S1882)+1,"")</f>
        <v>1717</v>
      </c>
      <c r="T1883" s="265"/>
      <c r="U1883" s="265"/>
      <c r="V1883" s="265"/>
      <c r="AA1883" s="254" t="str">
        <f t="shared" si="209"/>
        <v/>
      </c>
      <c r="AB1883" s="254" t="str">
        <f t="shared" si="210"/>
        <v/>
      </c>
      <c r="AC1883" s="255">
        <f t="shared" si="207"/>
        <v>0</v>
      </c>
      <c r="AD1883" s="255">
        <f t="shared" si="208"/>
        <v>3836</v>
      </c>
      <c r="AE1883" s="256" t="str">
        <f t="shared" si="211"/>
        <v/>
      </c>
      <c r="AF1883" s="252" t="str">
        <f t="shared" si="206"/>
        <v>-</v>
      </c>
    </row>
    <row r="1884" spans="1:32" ht="20.149999999999999" customHeight="1" x14ac:dyDescent="0.75">
      <c r="A1884" s="31">
        <v>1882</v>
      </c>
      <c r="B1884" s="237"/>
      <c r="C1884" s="273"/>
      <c r="D1884" s="272"/>
      <c r="E1884" s="273"/>
      <c r="F1884" s="273"/>
      <c r="G1884" s="253" t="str">
        <f t="shared" si="205"/>
        <v/>
      </c>
      <c r="H1884" s="31" t="str">
        <f>IF(AND(B1884=H$1),LOOKUP(9.99999999999999E+307,$H$2:H1883)+1,"")</f>
        <v/>
      </c>
      <c r="I1884" s="31" t="str">
        <f>IF(AND(B1884=I$1),LOOKUP(9.99999999999999E+307,$I$2:I1883)+1,"")</f>
        <v/>
      </c>
      <c r="J1884" s="31">
        <f>IF(AND(B1884=J$1),LOOKUP(9.99999999999999E+307,$J$2:J1883)+1,"")</f>
        <v>1718</v>
      </c>
      <c r="K1884" s="31">
        <f>IF(AND(B1884=K$1),LOOKUP(9.99999999999999E+307,$K$2:K1883)+1,"")</f>
        <v>1718</v>
      </c>
      <c r="L1884" s="31">
        <f>IF(AND(B1884=L$1),LOOKUP(9.99999999999999E+307,$L$2:L1883)+1,"")</f>
        <v>1718</v>
      </c>
      <c r="M1884" s="31">
        <f>IF(AND(B1884=M$1),LOOKUP(9.99999999999999E+307,$M$2:M1883)+1,"")</f>
        <v>1718</v>
      </c>
      <c r="N1884" s="31" t="e">
        <f>IF(AND(B1884=N$1),LOOKUP(9.99999999999999E+307,$N$2:N1883)+1,"")</f>
        <v>#REF!</v>
      </c>
      <c r="O1884" s="31" t="e">
        <f>IF(AND($B1884=O$1),LOOKUP(9.99999999999999E+307,$O$2:O1883)+1,"")</f>
        <v>#REF!</v>
      </c>
      <c r="P1884" s="31" t="e">
        <f>IF(AND($B1884=P$1),LOOKUP(9.99999999999999E+307,$P$2:P1883)+1,"")</f>
        <v>#REF!</v>
      </c>
      <c r="Q1884" s="31" t="e">
        <f>IF(AND($B1884=Q$1),LOOKUP(9.99999999999999E+307,$Q$2:Q1883)+1,"")</f>
        <v>#REF!</v>
      </c>
      <c r="R1884" s="31">
        <f>IF(AND($B1884=R$1),LOOKUP(9.99999999999999E+307,$R$2:R1883)+1,"")</f>
        <v>1718</v>
      </c>
      <c r="S1884" s="31">
        <f>IF(AND($B1884=S$1),LOOKUP(9.99999999999999E+307,$S$2:S1883)+1,"")</f>
        <v>1718</v>
      </c>
      <c r="T1884" s="265"/>
      <c r="U1884" s="265"/>
      <c r="V1884" s="265"/>
      <c r="AA1884" s="254" t="str">
        <f t="shared" si="209"/>
        <v/>
      </c>
      <c r="AB1884" s="254" t="str">
        <f t="shared" si="210"/>
        <v/>
      </c>
      <c r="AC1884" s="255">
        <f t="shared" si="207"/>
        <v>0</v>
      </c>
      <c r="AD1884" s="255">
        <f t="shared" si="208"/>
        <v>3836</v>
      </c>
      <c r="AE1884" s="256" t="str">
        <f t="shared" si="211"/>
        <v/>
      </c>
      <c r="AF1884" s="252" t="str">
        <f t="shared" si="206"/>
        <v>-</v>
      </c>
    </row>
    <row r="1885" spans="1:32" ht="20.149999999999999" customHeight="1" x14ac:dyDescent="0.75">
      <c r="A1885" s="31">
        <v>1883</v>
      </c>
      <c r="B1885" s="237"/>
      <c r="C1885" s="273"/>
      <c r="D1885" s="272"/>
      <c r="E1885" s="273"/>
      <c r="F1885" s="273"/>
      <c r="G1885" s="253" t="str">
        <f t="shared" si="205"/>
        <v/>
      </c>
      <c r="H1885" s="31" t="str">
        <f>IF(AND(B1885=H$1),LOOKUP(9.99999999999999E+307,$H$2:H1884)+1,"")</f>
        <v/>
      </c>
      <c r="I1885" s="31" t="str">
        <f>IF(AND(B1885=I$1),LOOKUP(9.99999999999999E+307,$I$2:I1884)+1,"")</f>
        <v/>
      </c>
      <c r="J1885" s="31">
        <f>IF(AND(B1885=J$1),LOOKUP(9.99999999999999E+307,$J$2:J1884)+1,"")</f>
        <v>1719</v>
      </c>
      <c r="K1885" s="31">
        <f>IF(AND(B1885=K$1),LOOKUP(9.99999999999999E+307,$K$2:K1884)+1,"")</f>
        <v>1719</v>
      </c>
      <c r="L1885" s="31">
        <f>IF(AND(B1885=L$1),LOOKUP(9.99999999999999E+307,$L$2:L1884)+1,"")</f>
        <v>1719</v>
      </c>
      <c r="M1885" s="31">
        <f>IF(AND(B1885=M$1),LOOKUP(9.99999999999999E+307,$M$2:M1884)+1,"")</f>
        <v>1719</v>
      </c>
      <c r="N1885" s="31" t="e">
        <f>IF(AND(B1885=N$1),LOOKUP(9.99999999999999E+307,$N$2:N1884)+1,"")</f>
        <v>#REF!</v>
      </c>
      <c r="O1885" s="31" t="e">
        <f>IF(AND($B1885=O$1),LOOKUP(9.99999999999999E+307,$O$2:O1884)+1,"")</f>
        <v>#REF!</v>
      </c>
      <c r="P1885" s="31" t="e">
        <f>IF(AND($B1885=P$1),LOOKUP(9.99999999999999E+307,$P$2:P1884)+1,"")</f>
        <v>#REF!</v>
      </c>
      <c r="Q1885" s="31" t="e">
        <f>IF(AND($B1885=Q$1),LOOKUP(9.99999999999999E+307,$Q$2:Q1884)+1,"")</f>
        <v>#REF!</v>
      </c>
      <c r="R1885" s="31">
        <f>IF(AND($B1885=R$1),LOOKUP(9.99999999999999E+307,$R$2:R1884)+1,"")</f>
        <v>1719</v>
      </c>
      <c r="S1885" s="31">
        <f>IF(AND($B1885=S$1),LOOKUP(9.99999999999999E+307,$S$2:S1884)+1,"")</f>
        <v>1719</v>
      </c>
      <c r="T1885" s="265"/>
      <c r="U1885" s="265"/>
      <c r="V1885" s="265"/>
      <c r="AA1885" s="254" t="str">
        <f t="shared" si="209"/>
        <v/>
      </c>
      <c r="AB1885" s="254" t="str">
        <f t="shared" si="210"/>
        <v/>
      </c>
      <c r="AC1885" s="255">
        <f t="shared" si="207"/>
        <v>0</v>
      </c>
      <c r="AD1885" s="255">
        <f t="shared" si="208"/>
        <v>3836</v>
      </c>
      <c r="AE1885" s="256" t="str">
        <f t="shared" si="211"/>
        <v/>
      </c>
      <c r="AF1885" s="252" t="str">
        <f t="shared" si="206"/>
        <v>-</v>
      </c>
    </row>
    <row r="1886" spans="1:32" ht="20.149999999999999" customHeight="1" x14ac:dyDescent="0.75">
      <c r="A1886" s="31">
        <v>1884</v>
      </c>
      <c r="B1886" s="237"/>
      <c r="C1886" s="273"/>
      <c r="D1886" s="272"/>
      <c r="E1886" s="273"/>
      <c r="F1886" s="273"/>
      <c r="G1886" s="253" t="str">
        <f t="shared" si="205"/>
        <v/>
      </c>
      <c r="H1886" s="31" t="str">
        <f>IF(AND(B1886=H$1),LOOKUP(9.99999999999999E+307,$H$2:H1885)+1,"")</f>
        <v/>
      </c>
      <c r="I1886" s="31" t="str">
        <f>IF(AND(B1886=I$1),LOOKUP(9.99999999999999E+307,$I$2:I1885)+1,"")</f>
        <v/>
      </c>
      <c r="J1886" s="31">
        <f>IF(AND(B1886=J$1),LOOKUP(9.99999999999999E+307,$J$2:J1885)+1,"")</f>
        <v>1720</v>
      </c>
      <c r="K1886" s="31">
        <f>IF(AND(B1886=K$1),LOOKUP(9.99999999999999E+307,$K$2:K1885)+1,"")</f>
        <v>1720</v>
      </c>
      <c r="L1886" s="31">
        <f>IF(AND(B1886=L$1),LOOKUP(9.99999999999999E+307,$L$2:L1885)+1,"")</f>
        <v>1720</v>
      </c>
      <c r="M1886" s="31">
        <f>IF(AND(B1886=M$1),LOOKUP(9.99999999999999E+307,$M$2:M1885)+1,"")</f>
        <v>1720</v>
      </c>
      <c r="N1886" s="31" t="e">
        <f>IF(AND(B1886=N$1),LOOKUP(9.99999999999999E+307,$N$2:N1885)+1,"")</f>
        <v>#REF!</v>
      </c>
      <c r="O1886" s="31" t="e">
        <f>IF(AND($B1886=O$1),LOOKUP(9.99999999999999E+307,$O$2:O1885)+1,"")</f>
        <v>#REF!</v>
      </c>
      <c r="P1886" s="31" t="e">
        <f>IF(AND($B1886=P$1),LOOKUP(9.99999999999999E+307,$P$2:P1885)+1,"")</f>
        <v>#REF!</v>
      </c>
      <c r="Q1886" s="31" t="e">
        <f>IF(AND($B1886=Q$1),LOOKUP(9.99999999999999E+307,$Q$2:Q1885)+1,"")</f>
        <v>#REF!</v>
      </c>
      <c r="R1886" s="31">
        <f>IF(AND($B1886=R$1),LOOKUP(9.99999999999999E+307,$R$2:R1885)+1,"")</f>
        <v>1720</v>
      </c>
      <c r="S1886" s="31">
        <f>IF(AND($B1886=S$1),LOOKUP(9.99999999999999E+307,$S$2:S1885)+1,"")</f>
        <v>1720</v>
      </c>
      <c r="T1886" s="265"/>
      <c r="U1886" s="265"/>
      <c r="V1886" s="265"/>
      <c r="AA1886" s="254" t="str">
        <f t="shared" si="209"/>
        <v/>
      </c>
      <c r="AB1886" s="254" t="str">
        <f t="shared" si="210"/>
        <v/>
      </c>
      <c r="AC1886" s="255">
        <f t="shared" si="207"/>
        <v>0</v>
      </c>
      <c r="AD1886" s="255">
        <f t="shared" si="208"/>
        <v>3836</v>
      </c>
      <c r="AE1886" s="256" t="str">
        <f t="shared" si="211"/>
        <v/>
      </c>
      <c r="AF1886" s="252" t="str">
        <f t="shared" si="206"/>
        <v>-</v>
      </c>
    </row>
    <row r="1887" spans="1:32" ht="20.149999999999999" customHeight="1" x14ac:dyDescent="0.75">
      <c r="A1887" s="31">
        <v>1885</v>
      </c>
      <c r="B1887" s="237"/>
      <c r="C1887" s="273"/>
      <c r="D1887" s="272"/>
      <c r="E1887" s="273"/>
      <c r="F1887" s="273"/>
      <c r="G1887" s="253" t="str">
        <f t="shared" ref="G1887:G1950" si="212">B1887&amp;C1887</f>
        <v/>
      </c>
      <c r="H1887" s="31" t="str">
        <f>IF(AND(B1887=H$1),LOOKUP(9.99999999999999E+307,$H$2:H1886)+1,"")</f>
        <v/>
      </c>
      <c r="I1887" s="31" t="str">
        <f>IF(AND(B1887=I$1),LOOKUP(9.99999999999999E+307,$I$2:I1886)+1,"")</f>
        <v/>
      </c>
      <c r="J1887" s="31">
        <f>IF(AND(B1887=J$1),LOOKUP(9.99999999999999E+307,$J$2:J1886)+1,"")</f>
        <v>1721</v>
      </c>
      <c r="K1887" s="31">
        <f>IF(AND(B1887=K$1),LOOKUP(9.99999999999999E+307,$K$2:K1886)+1,"")</f>
        <v>1721</v>
      </c>
      <c r="L1887" s="31">
        <f>IF(AND(B1887=L$1),LOOKUP(9.99999999999999E+307,$L$2:L1886)+1,"")</f>
        <v>1721</v>
      </c>
      <c r="M1887" s="31">
        <f>IF(AND(B1887=M$1),LOOKUP(9.99999999999999E+307,$M$2:M1886)+1,"")</f>
        <v>1721</v>
      </c>
      <c r="N1887" s="31" t="e">
        <f>IF(AND(B1887=N$1),LOOKUP(9.99999999999999E+307,$N$2:N1886)+1,"")</f>
        <v>#REF!</v>
      </c>
      <c r="O1887" s="31" t="e">
        <f>IF(AND($B1887=O$1),LOOKUP(9.99999999999999E+307,$O$2:O1886)+1,"")</f>
        <v>#REF!</v>
      </c>
      <c r="P1887" s="31" t="e">
        <f>IF(AND($B1887=P$1),LOOKUP(9.99999999999999E+307,$P$2:P1886)+1,"")</f>
        <v>#REF!</v>
      </c>
      <c r="Q1887" s="31" t="e">
        <f>IF(AND($B1887=Q$1),LOOKUP(9.99999999999999E+307,$Q$2:Q1886)+1,"")</f>
        <v>#REF!</v>
      </c>
      <c r="R1887" s="31">
        <f>IF(AND($B1887=R$1),LOOKUP(9.99999999999999E+307,$R$2:R1886)+1,"")</f>
        <v>1721</v>
      </c>
      <c r="S1887" s="31">
        <f>IF(AND($B1887=S$1),LOOKUP(9.99999999999999E+307,$S$2:S1886)+1,"")</f>
        <v>1721</v>
      </c>
      <c r="T1887" s="265"/>
      <c r="U1887" s="265"/>
      <c r="V1887" s="265"/>
      <c r="AA1887" s="254" t="str">
        <f t="shared" si="209"/>
        <v/>
      </c>
      <c r="AB1887" s="254" t="str">
        <f t="shared" si="210"/>
        <v/>
      </c>
      <c r="AC1887" s="255">
        <f t="shared" si="207"/>
        <v>0</v>
      </c>
      <c r="AD1887" s="255">
        <f t="shared" si="208"/>
        <v>3836</v>
      </c>
      <c r="AE1887" s="256" t="str">
        <f t="shared" si="211"/>
        <v/>
      </c>
      <c r="AF1887" s="252" t="str">
        <f t="shared" si="206"/>
        <v>-</v>
      </c>
    </row>
    <row r="1888" spans="1:32" ht="20.149999999999999" customHeight="1" x14ac:dyDescent="0.75">
      <c r="A1888" s="31">
        <v>1886</v>
      </c>
      <c r="B1888" s="237"/>
      <c r="C1888" s="273"/>
      <c r="D1888" s="272"/>
      <c r="E1888" s="273"/>
      <c r="F1888" s="273"/>
      <c r="G1888" s="253" t="str">
        <f t="shared" si="212"/>
        <v/>
      </c>
      <c r="H1888" s="31" t="str">
        <f>IF(AND(B1888=H$1),LOOKUP(9.99999999999999E+307,$H$2:H1887)+1,"")</f>
        <v/>
      </c>
      <c r="I1888" s="31" t="str">
        <f>IF(AND(B1888=I$1),LOOKUP(9.99999999999999E+307,$I$2:I1887)+1,"")</f>
        <v/>
      </c>
      <c r="J1888" s="31">
        <f>IF(AND(B1888=J$1),LOOKUP(9.99999999999999E+307,$J$2:J1887)+1,"")</f>
        <v>1722</v>
      </c>
      <c r="K1888" s="31">
        <f>IF(AND(B1888=K$1),LOOKUP(9.99999999999999E+307,$K$2:K1887)+1,"")</f>
        <v>1722</v>
      </c>
      <c r="L1888" s="31">
        <f>IF(AND(B1888=L$1),LOOKUP(9.99999999999999E+307,$L$2:L1887)+1,"")</f>
        <v>1722</v>
      </c>
      <c r="M1888" s="31">
        <f>IF(AND(B1888=M$1),LOOKUP(9.99999999999999E+307,$M$2:M1887)+1,"")</f>
        <v>1722</v>
      </c>
      <c r="N1888" s="31" t="e">
        <f>IF(AND(B1888=N$1),LOOKUP(9.99999999999999E+307,$N$2:N1887)+1,"")</f>
        <v>#REF!</v>
      </c>
      <c r="O1888" s="31" t="e">
        <f>IF(AND($B1888=O$1),LOOKUP(9.99999999999999E+307,$O$2:O1887)+1,"")</f>
        <v>#REF!</v>
      </c>
      <c r="P1888" s="31" t="e">
        <f>IF(AND($B1888=P$1),LOOKUP(9.99999999999999E+307,$P$2:P1887)+1,"")</f>
        <v>#REF!</v>
      </c>
      <c r="Q1888" s="31" t="e">
        <f>IF(AND($B1888=Q$1),LOOKUP(9.99999999999999E+307,$Q$2:Q1887)+1,"")</f>
        <v>#REF!</v>
      </c>
      <c r="R1888" s="31">
        <f>IF(AND($B1888=R$1),LOOKUP(9.99999999999999E+307,$R$2:R1887)+1,"")</f>
        <v>1722</v>
      </c>
      <c r="S1888" s="31">
        <f>IF(AND($B1888=S$1),LOOKUP(9.99999999999999E+307,$S$2:S1887)+1,"")</f>
        <v>1722</v>
      </c>
      <c r="T1888" s="265"/>
      <c r="U1888" s="265"/>
      <c r="V1888" s="265"/>
      <c r="AA1888" s="254" t="str">
        <f t="shared" si="209"/>
        <v/>
      </c>
      <c r="AB1888" s="254" t="str">
        <f t="shared" si="210"/>
        <v/>
      </c>
      <c r="AC1888" s="255">
        <f t="shared" si="207"/>
        <v>0</v>
      </c>
      <c r="AD1888" s="255">
        <f t="shared" si="208"/>
        <v>3836</v>
      </c>
      <c r="AE1888" s="256" t="str">
        <f t="shared" si="211"/>
        <v/>
      </c>
      <c r="AF1888" s="252" t="str">
        <f t="shared" si="206"/>
        <v>-</v>
      </c>
    </row>
    <row r="1889" spans="1:32" ht="20.149999999999999" customHeight="1" x14ac:dyDescent="0.75">
      <c r="A1889" s="31">
        <v>1887</v>
      </c>
      <c r="B1889" s="237"/>
      <c r="C1889" s="273"/>
      <c r="D1889" s="272"/>
      <c r="E1889" s="273"/>
      <c r="F1889" s="273"/>
      <c r="G1889" s="253" t="str">
        <f t="shared" si="212"/>
        <v/>
      </c>
      <c r="H1889" s="31" t="str">
        <f>IF(AND(B1889=H$1),LOOKUP(9.99999999999999E+307,$H$2:H1888)+1,"")</f>
        <v/>
      </c>
      <c r="I1889" s="31" t="str">
        <f>IF(AND(B1889=I$1),LOOKUP(9.99999999999999E+307,$I$2:I1888)+1,"")</f>
        <v/>
      </c>
      <c r="J1889" s="31">
        <f>IF(AND(B1889=J$1),LOOKUP(9.99999999999999E+307,$J$2:J1888)+1,"")</f>
        <v>1723</v>
      </c>
      <c r="K1889" s="31">
        <f>IF(AND(B1889=K$1),LOOKUP(9.99999999999999E+307,$K$2:K1888)+1,"")</f>
        <v>1723</v>
      </c>
      <c r="L1889" s="31">
        <f>IF(AND(B1889=L$1),LOOKUP(9.99999999999999E+307,$L$2:L1888)+1,"")</f>
        <v>1723</v>
      </c>
      <c r="M1889" s="31">
        <f>IF(AND(B1889=M$1),LOOKUP(9.99999999999999E+307,$M$2:M1888)+1,"")</f>
        <v>1723</v>
      </c>
      <c r="N1889" s="31" t="e">
        <f>IF(AND(B1889=N$1),LOOKUP(9.99999999999999E+307,$N$2:N1888)+1,"")</f>
        <v>#REF!</v>
      </c>
      <c r="O1889" s="31" t="e">
        <f>IF(AND($B1889=O$1),LOOKUP(9.99999999999999E+307,$O$2:O1888)+1,"")</f>
        <v>#REF!</v>
      </c>
      <c r="P1889" s="31" t="e">
        <f>IF(AND($B1889=P$1),LOOKUP(9.99999999999999E+307,$P$2:P1888)+1,"")</f>
        <v>#REF!</v>
      </c>
      <c r="Q1889" s="31" t="e">
        <f>IF(AND($B1889=Q$1),LOOKUP(9.99999999999999E+307,$Q$2:Q1888)+1,"")</f>
        <v>#REF!</v>
      </c>
      <c r="R1889" s="31">
        <f>IF(AND($B1889=R$1),LOOKUP(9.99999999999999E+307,$R$2:R1888)+1,"")</f>
        <v>1723</v>
      </c>
      <c r="S1889" s="31">
        <f>IF(AND($B1889=S$1),LOOKUP(9.99999999999999E+307,$S$2:S1888)+1,"")</f>
        <v>1723</v>
      </c>
      <c r="T1889" s="265"/>
      <c r="U1889" s="265"/>
      <c r="V1889" s="265"/>
      <c r="AA1889" s="254" t="str">
        <f t="shared" si="209"/>
        <v/>
      </c>
      <c r="AB1889" s="254" t="str">
        <f t="shared" si="210"/>
        <v/>
      </c>
      <c r="AC1889" s="255">
        <f t="shared" si="207"/>
        <v>0</v>
      </c>
      <c r="AD1889" s="255">
        <f t="shared" si="208"/>
        <v>3836</v>
      </c>
      <c r="AE1889" s="256" t="str">
        <f t="shared" si="211"/>
        <v/>
      </c>
      <c r="AF1889" s="252" t="str">
        <f t="shared" si="206"/>
        <v>-</v>
      </c>
    </row>
    <row r="1890" spans="1:32" ht="20.149999999999999" customHeight="1" x14ac:dyDescent="0.75">
      <c r="A1890" s="31">
        <v>1888</v>
      </c>
      <c r="B1890" s="237"/>
      <c r="C1890" s="273"/>
      <c r="D1890" s="272"/>
      <c r="E1890" s="273"/>
      <c r="F1890" s="273"/>
      <c r="G1890" s="253" t="str">
        <f t="shared" si="212"/>
        <v/>
      </c>
      <c r="H1890" s="31" t="str">
        <f>IF(AND(B1890=H$1),LOOKUP(9.99999999999999E+307,$H$2:H1889)+1,"")</f>
        <v/>
      </c>
      <c r="I1890" s="31" t="str">
        <f>IF(AND(B1890=I$1),LOOKUP(9.99999999999999E+307,$I$2:I1889)+1,"")</f>
        <v/>
      </c>
      <c r="J1890" s="31">
        <f>IF(AND(B1890=J$1),LOOKUP(9.99999999999999E+307,$J$2:J1889)+1,"")</f>
        <v>1724</v>
      </c>
      <c r="K1890" s="31">
        <f>IF(AND(B1890=K$1),LOOKUP(9.99999999999999E+307,$K$2:K1889)+1,"")</f>
        <v>1724</v>
      </c>
      <c r="L1890" s="31">
        <f>IF(AND(B1890=L$1),LOOKUP(9.99999999999999E+307,$L$2:L1889)+1,"")</f>
        <v>1724</v>
      </c>
      <c r="M1890" s="31">
        <f>IF(AND(B1890=M$1),LOOKUP(9.99999999999999E+307,$M$2:M1889)+1,"")</f>
        <v>1724</v>
      </c>
      <c r="N1890" s="31" t="e">
        <f>IF(AND(B1890=N$1),LOOKUP(9.99999999999999E+307,$N$2:N1889)+1,"")</f>
        <v>#REF!</v>
      </c>
      <c r="O1890" s="31" t="e">
        <f>IF(AND($B1890=O$1),LOOKUP(9.99999999999999E+307,$O$2:O1889)+1,"")</f>
        <v>#REF!</v>
      </c>
      <c r="P1890" s="31" t="e">
        <f>IF(AND($B1890=P$1),LOOKUP(9.99999999999999E+307,$P$2:P1889)+1,"")</f>
        <v>#REF!</v>
      </c>
      <c r="Q1890" s="31" t="e">
        <f>IF(AND($B1890=Q$1),LOOKUP(9.99999999999999E+307,$Q$2:Q1889)+1,"")</f>
        <v>#REF!</v>
      </c>
      <c r="R1890" s="31">
        <f>IF(AND($B1890=R$1),LOOKUP(9.99999999999999E+307,$R$2:R1889)+1,"")</f>
        <v>1724</v>
      </c>
      <c r="S1890" s="31">
        <f>IF(AND($B1890=S$1),LOOKUP(9.99999999999999E+307,$S$2:S1889)+1,"")</f>
        <v>1724</v>
      </c>
      <c r="T1890" s="265"/>
      <c r="U1890" s="265"/>
      <c r="V1890" s="265"/>
      <c r="AA1890" s="254" t="str">
        <f t="shared" si="209"/>
        <v/>
      </c>
      <c r="AB1890" s="254" t="str">
        <f t="shared" si="210"/>
        <v/>
      </c>
      <c r="AC1890" s="255">
        <f t="shared" si="207"/>
        <v>0</v>
      </c>
      <c r="AD1890" s="255">
        <f t="shared" si="208"/>
        <v>3836</v>
      </c>
      <c r="AE1890" s="256" t="str">
        <f t="shared" si="211"/>
        <v/>
      </c>
      <c r="AF1890" s="252" t="str">
        <f t="shared" si="206"/>
        <v>-</v>
      </c>
    </row>
    <row r="1891" spans="1:32" ht="20.149999999999999" customHeight="1" x14ac:dyDescent="0.75">
      <c r="A1891" s="31">
        <v>1889</v>
      </c>
      <c r="B1891" s="237"/>
      <c r="C1891" s="273"/>
      <c r="D1891" s="272"/>
      <c r="E1891" s="273"/>
      <c r="F1891" s="273"/>
      <c r="G1891" s="253" t="str">
        <f t="shared" si="212"/>
        <v/>
      </c>
      <c r="H1891" s="31" t="str">
        <f>IF(AND(B1891=H$1),LOOKUP(9.99999999999999E+307,$H$2:H1890)+1,"")</f>
        <v/>
      </c>
      <c r="I1891" s="31" t="str">
        <f>IF(AND(B1891=I$1),LOOKUP(9.99999999999999E+307,$I$2:I1890)+1,"")</f>
        <v/>
      </c>
      <c r="J1891" s="31">
        <f>IF(AND(B1891=J$1),LOOKUP(9.99999999999999E+307,$J$2:J1890)+1,"")</f>
        <v>1725</v>
      </c>
      <c r="K1891" s="31">
        <f>IF(AND(B1891=K$1),LOOKUP(9.99999999999999E+307,$K$2:K1890)+1,"")</f>
        <v>1725</v>
      </c>
      <c r="L1891" s="31">
        <f>IF(AND(B1891=L$1),LOOKUP(9.99999999999999E+307,$L$2:L1890)+1,"")</f>
        <v>1725</v>
      </c>
      <c r="M1891" s="31">
        <f>IF(AND(B1891=M$1),LOOKUP(9.99999999999999E+307,$M$2:M1890)+1,"")</f>
        <v>1725</v>
      </c>
      <c r="N1891" s="31" t="e">
        <f>IF(AND(B1891=N$1),LOOKUP(9.99999999999999E+307,$N$2:N1890)+1,"")</f>
        <v>#REF!</v>
      </c>
      <c r="O1891" s="31" t="e">
        <f>IF(AND($B1891=O$1),LOOKUP(9.99999999999999E+307,$O$2:O1890)+1,"")</f>
        <v>#REF!</v>
      </c>
      <c r="P1891" s="31" t="e">
        <f>IF(AND($B1891=P$1),LOOKUP(9.99999999999999E+307,$P$2:P1890)+1,"")</f>
        <v>#REF!</v>
      </c>
      <c r="Q1891" s="31" t="e">
        <f>IF(AND($B1891=Q$1),LOOKUP(9.99999999999999E+307,$Q$2:Q1890)+1,"")</f>
        <v>#REF!</v>
      </c>
      <c r="R1891" s="31">
        <f>IF(AND($B1891=R$1),LOOKUP(9.99999999999999E+307,$R$2:R1890)+1,"")</f>
        <v>1725</v>
      </c>
      <c r="S1891" s="31">
        <f>IF(AND($B1891=S$1),LOOKUP(9.99999999999999E+307,$S$2:S1890)+1,"")</f>
        <v>1725</v>
      </c>
      <c r="T1891" s="265"/>
      <c r="U1891" s="265"/>
      <c r="V1891" s="265"/>
      <c r="AA1891" s="254" t="str">
        <f t="shared" si="209"/>
        <v/>
      </c>
      <c r="AB1891" s="254" t="str">
        <f t="shared" si="210"/>
        <v/>
      </c>
      <c r="AC1891" s="255">
        <f t="shared" si="207"/>
        <v>0</v>
      </c>
      <c r="AD1891" s="255">
        <f t="shared" si="208"/>
        <v>3836</v>
      </c>
      <c r="AE1891" s="256" t="str">
        <f t="shared" si="211"/>
        <v/>
      </c>
      <c r="AF1891" s="252" t="str">
        <f t="shared" si="206"/>
        <v>-</v>
      </c>
    </row>
    <row r="1892" spans="1:32" ht="20.149999999999999" customHeight="1" x14ac:dyDescent="0.75">
      <c r="A1892" s="31">
        <v>1890</v>
      </c>
      <c r="B1892" s="237"/>
      <c r="C1892" s="273"/>
      <c r="D1892" s="272"/>
      <c r="E1892" s="273"/>
      <c r="F1892" s="273"/>
      <c r="G1892" s="253" t="str">
        <f t="shared" si="212"/>
        <v/>
      </c>
      <c r="H1892" s="31" t="str">
        <f>IF(AND(B1892=H$1),LOOKUP(9.99999999999999E+307,$H$2:H1891)+1,"")</f>
        <v/>
      </c>
      <c r="I1892" s="31" t="str">
        <f>IF(AND(B1892=I$1),LOOKUP(9.99999999999999E+307,$I$2:I1891)+1,"")</f>
        <v/>
      </c>
      <c r="J1892" s="31">
        <f>IF(AND(B1892=J$1),LOOKUP(9.99999999999999E+307,$J$2:J1891)+1,"")</f>
        <v>1726</v>
      </c>
      <c r="K1892" s="31">
        <f>IF(AND(B1892=K$1),LOOKUP(9.99999999999999E+307,$K$2:K1891)+1,"")</f>
        <v>1726</v>
      </c>
      <c r="L1892" s="31">
        <f>IF(AND(B1892=L$1),LOOKUP(9.99999999999999E+307,$L$2:L1891)+1,"")</f>
        <v>1726</v>
      </c>
      <c r="M1892" s="31">
        <f>IF(AND(B1892=M$1),LOOKUP(9.99999999999999E+307,$M$2:M1891)+1,"")</f>
        <v>1726</v>
      </c>
      <c r="N1892" s="31" t="e">
        <f>IF(AND(B1892=N$1),LOOKUP(9.99999999999999E+307,$N$2:N1891)+1,"")</f>
        <v>#REF!</v>
      </c>
      <c r="O1892" s="31" t="e">
        <f>IF(AND($B1892=O$1),LOOKUP(9.99999999999999E+307,$O$2:O1891)+1,"")</f>
        <v>#REF!</v>
      </c>
      <c r="P1892" s="31" t="e">
        <f>IF(AND($B1892=P$1),LOOKUP(9.99999999999999E+307,$P$2:P1891)+1,"")</f>
        <v>#REF!</v>
      </c>
      <c r="Q1892" s="31" t="e">
        <f>IF(AND($B1892=Q$1),LOOKUP(9.99999999999999E+307,$Q$2:Q1891)+1,"")</f>
        <v>#REF!</v>
      </c>
      <c r="R1892" s="31">
        <f>IF(AND($B1892=R$1),LOOKUP(9.99999999999999E+307,$R$2:R1891)+1,"")</f>
        <v>1726</v>
      </c>
      <c r="S1892" s="31">
        <f>IF(AND($B1892=S$1),LOOKUP(9.99999999999999E+307,$S$2:S1891)+1,"")</f>
        <v>1726</v>
      </c>
      <c r="T1892" s="265"/>
      <c r="U1892" s="265"/>
      <c r="V1892" s="265"/>
      <c r="AA1892" s="254" t="str">
        <f t="shared" si="209"/>
        <v/>
      </c>
      <c r="AB1892" s="254" t="str">
        <f t="shared" si="210"/>
        <v/>
      </c>
      <c r="AC1892" s="255">
        <f t="shared" si="207"/>
        <v>0</v>
      </c>
      <c r="AD1892" s="255">
        <f t="shared" si="208"/>
        <v>3836</v>
      </c>
      <c r="AE1892" s="256" t="str">
        <f t="shared" si="211"/>
        <v/>
      </c>
      <c r="AF1892" s="252" t="str">
        <f t="shared" si="206"/>
        <v>-</v>
      </c>
    </row>
    <row r="1893" spans="1:32" ht="20.149999999999999" customHeight="1" x14ac:dyDescent="0.75">
      <c r="A1893" s="31">
        <v>1891</v>
      </c>
      <c r="B1893" s="237"/>
      <c r="C1893" s="273"/>
      <c r="D1893" s="272"/>
      <c r="E1893" s="273"/>
      <c r="F1893" s="273"/>
      <c r="G1893" s="253" t="str">
        <f t="shared" si="212"/>
        <v/>
      </c>
      <c r="H1893" s="31" t="str">
        <f>IF(AND(B1893=H$1),LOOKUP(9.99999999999999E+307,$H$2:H1892)+1,"")</f>
        <v/>
      </c>
      <c r="I1893" s="31" t="str">
        <f>IF(AND(B1893=I$1),LOOKUP(9.99999999999999E+307,$I$2:I1892)+1,"")</f>
        <v/>
      </c>
      <c r="J1893" s="31">
        <f>IF(AND(B1893=J$1),LOOKUP(9.99999999999999E+307,$J$2:J1892)+1,"")</f>
        <v>1727</v>
      </c>
      <c r="K1893" s="31">
        <f>IF(AND(B1893=K$1),LOOKUP(9.99999999999999E+307,$K$2:K1892)+1,"")</f>
        <v>1727</v>
      </c>
      <c r="L1893" s="31">
        <f>IF(AND(B1893=L$1),LOOKUP(9.99999999999999E+307,$L$2:L1892)+1,"")</f>
        <v>1727</v>
      </c>
      <c r="M1893" s="31">
        <f>IF(AND(B1893=M$1),LOOKUP(9.99999999999999E+307,$M$2:M1892)+1,"")</f>
        <v>1727</v>
      </c>
      <c r="N1893" s="31" t="e">
        <f>IF(AND(B1893=N$1),LOOKUP(9.99999999999999E+307,$N$2:N1892)+1,"")</f>
        <v>#REF!</v>
      </c>
      <c r="O1893" s="31" t="e">
        <f>IF(AND($B1893=O$1),LOOKUP(9.99999999999999E+307,$O$2:O1892)+1,"")</f>
        <v>#REF!</v>
      </c>
      <c r="P1893" s="31" t="e">
        <f>IF(AND($B1893=P$1),LOOKUP(9.99999999999999E+307,$P$2:P1892)+1,"")</f>
        <v>#REF!</v>
      </c>
      <c r="Q1893" s="31" t="e">
        <f>IF(AND($B1893=Q$1),LOOKUP(9.99999999999999E+307,$Q$2:Q1892)+1,"")</f>
        <v>#REF!</v>
      </c>
      <c r="R1893" s="31">
        <f>IF(AND($B1893=R$1),LOOKUP(9.99999999999999E+307,$R$2:R1892)+1,"")</f>
        <v>1727</v>
      </c>
      <c r="S1893" s="31">
        <f>IF(AND($B1893=S$1),LOOKUP(9.99999999999999E+307,$S$2:S1892)+1,"")</f>
        <v>1727</v>
      </c>
      <c r="T1893" s="265"/>
      <c r="U1893" s="265"/>
      <c r="V1893" s="265"/>
      <c r="AA1893" s="254" t="str">
        <f t="shared" si="209"/>
        <v/>
      </c>
      <c r="AB1893" s="254" t="str">
        <f t="shared" si="210"/>
        <v/>
      </c>
      <c r="AC1893" s="255">
        <f t="shared" si="207"/>
        <v>0</v>
      </c>
      <c r="AD1893" s="255">
        <f t="shared" si="208"/>
        <v>3836</v>
      </c>
      <c r="AE1893" s="256" t="str">
        <f t="shared" si="211"/>
        <v/>
      </c>
      <c r="AF1893" s="252" t="str">
        <f t="shared" si="206"/>
        <v>-</v>
      </c>
    </row>
    <row r="1894" spans="1:32" ht="20.149999999999999" customHeight="1" x14ac:dyDescent="0.75">
      <c r="A1894" s="31">
        <v>1892</v>
      </c>
      <c r="B1894" s="237"/>
      <c r="C1894" s="273"/>
      <c r="D1894" s="272"/>
      <c r="E1894" s="273"/>
      <c r="F1894" s="273"/>
      <c r="G1894" s="253" t="str">
        <f t="shared" si="212"/>
        <v/>
      </c>
      <c r="H1894" s="31" t="str">
        <f>IF(AND(B1894=H$1),LOOKUP(9.99999999999999E+307,$H$2:H1893)+1,"")</f>
        <v/>
      </c>
      <c r="I1894" s="31" t="str">
        <f>IF(AND(B1894=I$1),LOOKUP(9.99999999999999E+307,$I$2:I1893)+1,"")</f>
        <v/>
      </c>
      <c r="J1894" s="31">
        <f>IF(AND(B1894=J$1),LOOKUP(9.99999999999999E+307,$J$2:J1893)+1,"")</f>
        <v>1728</v>
      </c>
      <c r="K1894" s="31">
        <f>IF(AND(B1894=K$1),LOOKUP(9.99999999999999E+307,$K$2:K1893)+1,"")</f>
        <v>1728</v>
      </c>
      <c r="L1894" s="31">
        <f>IF(AND(B1894=L$1),LOOKUP(9.99999999999999E+307,$L$2:L1893)+1,"")</f>
        <v>1728</v>
      </c>
      <c r="M1894" s="31">
        <f>IF(AND(B1894=M$1),LOOKUP(9.99999999999999E+307,$M$2:M1893)+1,"")</f>
        <v>1728</v>
      </c>
      <c r="N1894" s="31" t="e">
        <f>IF(AND(B1894=N$1),LOOKUP(9.99999999999999E+307,$N$2:N1893)+1,"")</f>
        <v>#REF!</v>
      </c>
      <c r="O1894" s="31" t="e">
        <f>IF(AND($B1894=O$1),LOOKUP(9.99999999999999E+307,$O$2:O1893)+1,"")</f>
        <v>#REF!</v>
      </c>
      <c r="P1894" s="31" t="e">
        <f>IF(AND($B1894=P$1),LOOKUP(9.99999999999999E+307,$P$2:P1893)+1,"")</f>
        <v>#REF!</v>
      </c>
      <c r="Q1894" s="31" t="e">
        <f>IF(AND($B1894=Q$1),LOOKUP(9.99999999999999E+307,$Q$2:Q1893)+1,"")</f>
        <v>#REF!</v>
      </c>
      <c r="R1894" s="31">
        <f>IF(AND($B1894=R$1),LOOKUP(9.99999999999999E+307,$R$2:R1893)+1,"")</f>
        <v>1728</v>
      </c>
      <c r="S1894" s="31">
        <f>IF(AND($B1894=S$1),LOOKUP(9.99999999999999E+307,$S$2:S1893)+1,"")</f>
        <v>1728</v>
      </c>
      <c r="T1894" s="265"/>
      <c r="U1894" s="265"/>
      <c r="V1894" s="265"/>
      <c r="AA1894" s="254" t="str">
        <f t="shared" si="209"/>
        <v/>
      </c>
      <c r="AB1894" s="254" t="str">
        <f t="shared" si="210"/>
        <v/>
      </c>
      <c r="AC1894" s="255">
        <f t="shared" si="207"/>
        <v>0</v>
      </c>
      <c r="AD1894" s="255">
        <f t="shared" si="208"/>
        <v>3836</v>
      </c>
      <c r="AE1894" s="256" t="str">
        <f t="shared" si="211"/>
        <v/>
      </c>
      <c r="AF1894" s="252" t="str">
        <f t="shared" si="206"/>
        <v>-</v>
      </c>
    </row>
    <row r="1895" spans="1:32" ht="20.149999999999999" customHeight="1" x14ac:dyDescent="0.75">
      <c r="A1895" s="31">
        <v>1893</v>
      </c>
      <c r="B1895" s="237"/>
      <c r="C1895" s="273"/>
      <c r="D1895" s="272"/>
      <c r="E1895" s="273"/>
      <c r="F1895" s="273"/>
      <c r="G1895" s="253" t="str">
        <f t="shared" si="212"/>
        <v/>
      </c>
      <c r="H1895" s="31" t="str">
        <f>IF(AND(B1895=H$1),LOOKUP(9.99999999999999E+307,$H$2:H1894)+1,"")</f>
        <v/>
      </c>
      <c r="I1895" s="31" t="str">
        <f>IF(AND(B1895=I$1),LOOKUP(9.99999999999999E+307,$I$2:I1894)+1,"")</f>
        <v/>
      </c>
      <c r="J1895" s="31">
        <f>IF(AND(B1895=J$1),LOOKUP(9.99999999999999E+307,$J$2:J1894)+1,"")</f>
        <v>1729</v>
      </c>
      <c r="K1895" s="31">
        <f>IF(AND(B1895=K$1),LOOKUP(9.99999999999999E+307,$K$2:K1894)+1,"")</f>
        <v>1729</v>
      </c>
      <c r="L1895" s="31">
        <f>IF(AND(B1895=L$1),LOOKUP(9.99999999999999E+307,$L$2:L1894)+1,"")</f>
        <v>1729</v>
      </c>
      <c r="M1895" s="31">
        <f>IF(AND(B1895=M$1),LOOKUP(9.99999999999999E+307,$M$2:M1894)+1,"")</f>
        <v>1729</v>
      </c>
      <c r="N1895" s="31" t="e">
        <f>IF(AND(B1895=N$1),LOOKUP(9.99999999999999E+307,$N$2:N1894)+1,"")</f>
        <v>#REF!</v>
      </c>
      <c r="O1895" s="31" t="e">
        <f>IF(AND($B1895=O$1),LOOKUP(9.99999999999999E+307,$O$2:O1894)+1,"")</f>
        <v>#REF!</v>
      </c>
      <c r="P1895" s="31" t="e">
        <f>IF(AND($B1895=P$1),LOOKUP(9.99999999999999E+307,$P$2:P1894)+1,"")</f>
        <v>#REF!</v>
      </c>
      <c r="Q1895" s="31" t="e">
        <f>IF(AND($B1895=Q$1),LOOKUP(9.99999999999999E+307,$Q$2:Q1894)+1,"")</f>
        <v>#REF!</v>
      </c>
      <c r="R1895" s="31">
        <f>IF(AND($B1895=R$1),LOOKUP(9.99999999999999E+307,$R$2:R1894)+1,"")</f>
        <v>1729</v>
      </c>
      <c r="S1895" s="31">
        <f>IF(AND($B1895=S$1),LOOKUP(9.99999999999999E+307,$S$2:S1894)+1,"")</f>
        <v>1729</v>
      </c>
      <c r="T1895" s="265"/>
      <c r="U1895" s="265"/>
      <c r="V1895" s="265"/>
      <c r="AA1895" s="254" t="str">
        <f t="shared" si="209"/>
        <v/>
      </c>
      <c r="AB1895" s="254" t="str">
        <f t="shared" si="210"/>
        <v/>
      </c>
      <c r="AC1895" s="255">
        <f t="shared" si="207"/>
        <v>0</v>
      </c>
      <c r="AD1895" s="255">
        <f t="shared" si="208"/>
        <v>3836</v>
      </c>
      <c r="AE1895" s="256" t="str">
        <f t="shared" si="211"/>
        <v/>
      </c>
      <c r="AF1895" s="252" t="str">
        <f t="shared" si="206"/>
        <v>-</v>
      </c>
    </row>
    <row r="1896" spans="1:32" ht="20.149999999999999" customHeight="1" x14ac:dyDescent="0.75">
      <c r="A1896" s="31">
        <v>1894</v>
      </c>
      <c r="B1896" s="237"/>
      <c r="C1896" s="273"/>
      <c r="D1896" s="272"/>
      <c r="E1896" s="273"/>
      <c r="F1896" s="273"/>
      <c r="G1896" s="253" t="str">
        <f t="shared" si="212"/>
        <v/>
      </c>
      <c r="H1896" s="31" t="str">
        <f>IF(AND(B1896=H$1),LOOKUP(9.99999999999999E+307,$H$2:H1895)+1,"")</f>
        <v/>
      </c>
      <c r="I1896" s="31" t="str">
        <f>IF(AND(B1896=I$1),LOOKUP(9.99999999999999E+307,$I$2:I1895)+1,"")</f>
        <v/>
      </c>
      <c r="J1896" s="31">
        <f>IF(AND(B1896=J$1),LOOKUP(9.99999999999999E+307,$J$2:J1895)+1,"")</f>
        <v>1730</v>
      </c>
      <c r="K1896" s="31">
        <f>IF(AND(B1896=K$1),LOOKUP(9.99999999999999E+307,$K$2:K1895)+1,"")</f>
        <v>1730</v>
      </c>
      <c r="L1896" s="31">
        <f>IF(AND(B1896=L$1),LOOKUP(9.99999999999999E+307,$L$2:L1895)+1,"")</f>
        <v>1730</v>
      </c>
      <c r="M1896" s="31">
        <f>IF(AND(B1896=M$1),LOOKUP(9.99999999999999E+307,$M$2:M1895)+1,"")</f>
        <v>1730</v>
      </c>
      <c r="N1896" s="31" t="e">
        <f>IF(AND(B1896=N$1),LOOKUP(9.99999999999999E+307,$N$2:N1895)+1,"")</f>
        <v>#REF!</v>
      </c>
      <c r="O1896" s="31" t="e">
        <f>IF(AND($B1896=O$1),LOOKUP(9.99999999999999E+307,$O$2:O1895)+1,"")</f>
        <v>#REF!</v>
      </c>
      <c r="P1896" s="31" t="e">
        <f>IF(AND($B1896=P$1),LOOKUP(9.99999999999999E+307,$P$2:P1895)+1,"")</f>
        <v>#REF!</v>
      </c>
      <c r="Q1896" s="31" t="e">
        <f>IF(AND($B1896=Q$1),LOOKUP(9.99999999999999E+307,$Q$2:Q1895)+1,"")</f>
        <v>#REF!</v>
      </c>
      <c r="R1896" s="31">
        <f>IF(AND($B1896=R$1),LOOKUP(9.99999999999999E+307,$R$2:R1895)+1,"")</f>
        <v>1730</v>
      </c>
      <c r="S1896" s="31">
        <f>IF(AND($B1896=S$1),LOOKUP(9.99999999999999E+307,$S$2:S1895)+1,"")</f>
        <v>1730</v>
      </c>
      <c r="T1896" s="265"/>
      <c r="U1896" s="265"/>
      <c r="V1896" s="265"/>
      <c r="AA1896" s="254" t="str">
        <f t="shared" si="209"/>
        <v/>
      </c>
      <c r="AB1896" s="254" t="str">
        <f t="shared" si="210"/>
        <v/>
      </c>
      <c r="AC1896" s="255">
        <f t="shared" si="207"/>
        <v>0</v>
      </c>
      <c r="AD1896" s="255">
        <f t="shared" si="208"/>
        <v>3836</v>
      </c>
      <c r="AE1896" s="256" t="str">
        <f t="shared" si="211"/>
        <v/>
      </c>
      <c r="AF1896" s="252" t="str">
        <f t="shared" si="206"/>
        <v>-</v>
      </c>
    </row>
    <row r="1897" spans="1:32" ht="20.149999999999999" customHeight="1" x14ac:dyDescent="0.75">
      <c r="A1897" s="31">
        <v>1895</v>
      </c>
      <c r="B1897" s="237"/>
      <c r="C1897" s="273"/>
      <c r="D1897" s="272"/>
      <c r="E1897" s="273"/>
      <c r="F1897" s="273"/>
      <c r="G1897" s="253" t="str">
        <f t="shared" si="212"/>
        <v/>
      </c>
      <c r="H1897" s="31" t="str">
        <f>IF(AND(B1897=H$1),LOOKUP(9.99999999999999E+307,$H$2:H1896)+1,"")</f>
        <v/>
      </c>
      <c r="I1897" s="31" t="str">
        <f>IF(AND(B1897=I$1),LOOKUP(9.99999999999999E+307,$I$2:I1896)+1,"")</f>
        <v/>
      </c>
      <c r="J1897" s="31">
        <f>IF(AND(B1897=J$1),LOOKUP(9.99999999999999E+307,$J$2:J1896)+1,"")</f>
        <v>1731</v>
      </c>
      <c r="K1897" s="31">
        <f>IF(AND(B1897=K$1),LOOKUP(9.99999999999999E+307,$K$2:K1896)+1,"")</f>
        <v>1731</v>
      </c>
      <c r="L1897" s="31">
        <f>IF(AND(B1897=L$1),LOOKUP(9.99999999999999E+307,$L$2:L1896)+1,"")</f>
        <v>1731</v>
      </c>
      <c r="M1897" s="31">
        <f>IF(AND(B1897=M$1),LOOKUP(9.99999999999999E+307,$M$2:M1896)+1,"")</f>
        <v>1731</v>
      </c>
      <c r="N1897" s="31" t="e">
        <f>IF(AND(B1897=N$1),LOOKUP(9.99999999999999E+307,$N$2:N1896)+1,"")</f>
        <v>#REF!</v>
      </c>
      <c r="O1897" s="31" t="e">
        <f>IF(AND($B1897=O$1),LOOKUP(9.99999999999999E+307,$O$2:O1896)+1,"")</f>
        <v>#REF!</v>
      </c>
      <c r="P1897" s="31" t="e">
        <f>IF(AND($B1897=P$1),LOOKUP(9.99999999999999E+307,$P$2:P1896)+1,"")</f>
        <v>#REF!</v>
      </c>
      <c r="Q1897" s="31" t="e">
        <f>IF(AND($B1897=Q$1),LOOKUP(9.99999999999999E+307,$Q$2:Q1896)+1,"")</f>
        <v>#REF!</v>
      </c>
      <c r="R1897" s="31">
        <f>IF(AND($B1897=R$1),LOOKUP(9.99999999999999E+307,$R$2:R1896)+1,"")</f>
        <v>1731</v>
      </c>
      <c r="S1897" s="31">
        <f>IF(AND($B1897=S$1),LOOKUP(9.99999999999999E+307,$S$2:S1896)+1,"")</f>
        <v>1731</v>
      </c>
      <c r="T1897" s="265"/>
      <c r="U1897" s="265"/>
      <c r="V1897" s="265"/>
      <c r="AA1897" s="254" t="str">
        <f t="shared" si="209"/>
        <v/>
      </c>
      <c r="AB1897" s="254" t="str">
        <f t="shared" si="210"/>
        <v/>
      </c>
      <c r="AC1897" s="255">
        <f t="shared" si="207"/>
        <v>0</v>
      </c>
      <c r="AD1897" s="255">
        <f t="shared" si="208"/>
        <v>3836</v>
      </c>
      <c r="AE1897" s="256" t="str">
        <f t="shared" si="211"/>
        <v/>
      </c>
      <c r="AF1897" s="252" t="str">
        <f t="shared" si="206"/>
        <v>-</v>
      </c>
    </row>
    <row r="1898" spans="1:32" ht="20.149999999999999" customHeight="1" x14ac:dyDescent="0.75">
      <c r="A1898" s="31">
        <v>1896</v>
      </c>
      <c r="B1898" s="237"/>
      <c r="C1898" s="273"/>
      <c r="D1898" s="272"/>
      <c r="E1898" s="273"/>
      <c r="F1898" s="273"/>
      <c r="G1898" s="253" t="str">
        <f t="shared" si="212"/>
        <v/>
      </c>
      <c r="H1898" s="31" t="str">
        <f>IF(AND(B1898=H$1),LOOKUP(9.99999999999999E+307,$H$2:H1897)+1,"")</f>
        <v/>
      </c>
      <c r="I1898" s="31" t="str">
        <f>IF(AND(B1898=I$1),LOOKUP(9.99999999999999E+307,$I$2:I1897)+1,"")</f>
        <v/>
      </c>
      <c r="J1898" s="31">
        <f>IF(AND(B1898=J$1),LOOKUP(9.99999999999999E+307,$J$2:J1897)+1,"")</f>
        <v>1732</v>
      </c>
      <c r="K1898" s="31">
        <f>IF(AND(B1898=K$1),LOOKUP(9.99999999999999E+307,$K$2:K1897)+1,"")</f>
        <v>1732</v>
      </c>
      <c r="L1898" s="31">
        <f>IF(AND(B1898=L$1),LOOKUP(9.99999999999999E+307,$L$2:L1897)+1,"")</f>
        <v>1732</v>
      </c>
      <c r="M1898" s="31">
        <f>IF(AND(B1898=M$1),LOOKUP(9.99999999999999E+307,$M$2:M1897)+1,"")</f>
        <v>1732</v>
      </c>
      <c r="N1898" s="31" t="e">
        <f>IF(AND(B1898=N$1),LOOKUP(9.99999999999999E+307,$N$2:N1897)+1,"")</f>
        <v>#REF!</v>
      </c>
      <c r="O1898" s="31" t="e">
        <f>IF(AND($B1898=O$1),LOOKUP(9.99999999999999E+307,$O$2:O1897)+1,"")</f>
        <v>#REF!</v>
      </c>
      <c r="P1898" s="31" t="e">
        <f>IF(AND($B1898=P$1),LOOKUP(9.99999999999999E+307,$P$2:P1897)+1,"")</f>
        <v>#REF!</v>
      </c>
      <c r="Q1898" s="31" t="e">
        <f>IF(AND($B1898=Q$1),LOOKUP(9.99999999999999E+307,$Q$2:Q1897)+1,"")</f>
        <v>#REF!</v>
      </c>
      <c r="R1898" s="31">
        <f>IF(AND($B1898=R$1),LOOKUP(9.99999999999999E+307,$R$2:R1897)+1,"")</f>
        <v>1732</v>
      </c>
      <c r="S1898" s="31">
        <f>IF(AND($B1898=S$1),LOOKUP(9.99999999999999E+307,$S$2:S1897)+1,"")</f>
        <v>1732</v>
      </c>
      <c r="T1898" s="265"/>
      <c r="U1898" s="265"/>
      <c r="V1898" s="265"/>
      <c r="AA1898" s="254" t="str">
        <f t="shared" si="209"/>
        <v/>
      </c>
      <c r="AB1898" s="254" t="str">
        <f t="shared" si="210"/>
        <v/>
      </c>
      <c r="AC1898" s="255">
        <f t="shared" si="207"/>
        <v>0</v>
      </c>
      <c r="AD1898" s="255">
        <f t="shared" si="208"/>
        <v>3836</v>
      </c>
      <c r="AE1898" s="256" t="str">
        <f t="shared" si="211"/>
        <v/>
      </c>
      <c r="AF1898" s="252" t="str">
        <f t="shared" si="206"/>
        <v>-</v>
      </c>
    </row>
    <row r="1899" spans="1:32" ht="20.149999999999999" customHeight="1" x14ac:dyDescent="0.75">
      <c r="A1899" s="31">
        <v>1897</v>
      </c>
      <c r="B1899" s="237"/>
      <c r="C1899" s="273"/>
      <c r="D1899" s="272"/>
      <c r="E1899" s="273"/>
      <c r="F1899" s="273"/>
      <c r="G1899" s="253" t="str">
        <f t="shared" si="212"/>
        <v/>
      </c>
      <c r="H1899" s="31" t="str">
        <f>IF(AND(B1899=H$1),LOOKUP(9.99999999999999E+307,$H$2:H1898)+1,"")</f>
        <v/>
      </c>
      <c r="I1899" s="31" t="str">
        <f>IF(AND(B1899=I$1),LOOKUP(9.99999999999999E+307,$I$2:I1898)+1,"")</f>
        <v/>
      </c>
      <c r="J1899" s="31">
        <f>IF(AND(B1899=J$1),LOOKUP(9.99999999999999E+307,$J$2:J1898)+1,"")</f>
        <v>1733</v>
      </c>
      <c r="K1899" s="31">
        <f>IF(AND(B1899=K$1),LOOKUP(9.99999999999999E+307,$K$2:K1898)+1,"")</f>
        <v>1733</v>
      </c>
      <c r="L1899" s="31">
        <f>IF(AND(B1899=L$1),LOOKUP(9.99999999999999E+307,$L$2:L1898)+1,"")</f>
        <v>1733</v>
      </c>
      <c r="M1899" s="31">
        <f>IF(AND(B1899=M$1),LOOKUP(9.99999999999999E+307,$M$2:M1898)+1,"")</f>
        <v>1733</v>
      </c>
      <c r="N1899" s="31" t="e">
        <f>IF(AND(B1899=N$1),LOOKUP(9.99999999999999E+307,$N$2:N1898)+1,"")</f>
        <v>#REF!</v>
      </c>
      <c r="O1899" s="31" t="e">
        <f>IF(AND($B1899=O$1),LOOKUP(9.99999999999999E+307,$O$2:O1898)+1,"")</f>
        <v>#REF!</v>
      </c>
      <c r="P1899" s="31" t="e">
        <f>IF(AND($B1899=P$1),LOOKUP(9.99999999999999E+307,$P$2:P1898)+1,"")</f>
        <v>#REF!</v>
      </c>
      <c r="Q1899" s="31" t="e">
        <f>IF(AND($B1899=Q$1),LOOKUP(9.99999999999999E+307,$Q$2:Q1898)+1,"")</f>
        <v>#REF!</v>
      </c>
      <c r="R1899" s="31">
        <f>IF(AND($B1899=R$1),LOOKUP(9.99999999999999E+307,$R$2:R1898)+1,"")</f>
        <v>1733</v>
      </c>
      <c r="S1899" s="31">
        <f>IF(AND($B1899=S$1),LOOKUP(9.99999999999999E+307,$S$2:S1898)+1,"")</f>
        <v>1733</v>
      </c>
      <c r="T1899" s="265"/>
      <c r="U1899" s="265"/>
      <c r="V1899" s="265"/>
      <c r="AA1899" s="254" t="str">
        <f t="shared" si="209"/>
        <v/>
      </c>
      <c r="AB1899" s="254" t="str">
        <f t="shared" si="210"/>
        <v/>
      </c>
      <c r="AC1899" s="255">
        <f t="shared" si="207"/>
        <v>0</v>
      </c>
      <c r="AD1899" s="255">
        <f t="shared" si="208"/>
        <v>3836</v>
      </c>
      <c r="AE1899" s="256" t="str">
        <f t="shared" si="211"/>
        <v/>
      </c>
      <c r="AF1899" s="252" t="str">
        <f t="shared" si="206"/>
        <v>-</v>
      </c>
    </row>
    <row r="1900" spans="1:32" ht="20.149999999999999" customHeight="1" x14ac:dyDescent="0.75">
      <c r="A1900" s="31">
        <v>1898</v>
      </c>
      <c r="B1900" s="237"/>
      <c r="C1900" s="273"/>
      <c r="D1900" s="272"/>
      <c r="E1900" s="273"/>
      <c r="F1900" s="273"/>
      <c r="G1900" s="253" t="str">
        <f t="shared" si="212"/>
        <v/>
      </c>
      <c r="H1900" s="31" t="str">
        <f>IF(AND(B1900=H$1),LOOKUP(9.99999999999999E+307,$H$2:H1899)+1,"")</f>
        <v/>
      </c>
      <c r="I1900" s="31" t="str">
        <f>IF(AND(B1900=I$1),LOOKUP(9.99999999999999E+307,$I$2:I1899)+1,"")</f>
        <v/>
      </c>
      <c r="J1900" s="31">
        <f>IF(AND(B1900=J$1),LOOKUP(9.99999999999999E+307,$J$2:J1899)+1,"")</f>
        <v>1734</v>
      </c>
      <c r="K1900" s="31">
        <f>IF(AND(B1900=K$1),LOOKUP(9.99999999999999E+307,$K$2:K1899)+1,"")</f>
        <v>1734</v>
      </c>
      <c r="L1900" s="31">
        <f>IF(AND(B1900=L$1),LOOKUP(9.99999999999999E+307,$L$2:L1899)+1,"")</f>
        <v>1734</v>
      </c>
      <c r="M1900" s="31">
        <f>IF(AND(B1900=M$1),LOOKUP(9.99999999999999E+307,$M$2:M1899)+1,"")</f>
        <v>1734</v>
      </c>
      <c r="N1900" s="31" t="e">
        <f>IF(AND(B1900=N$1),LOOKUP(9.99999999999999E+307,$N$2:N1899)+1,"")</f>
        <v>#REF!</v>
      </c>
      <c r="O1900" s="31" t="e">
        <f>IF(AND($B1900=O$1),LOOKUP(9.99999999999999E+307,$O$2:O1899)+1,"")</f>
        <v>#REF!</v>
      </c>
      <c r="P1900" s="31" t="e">
        <f>IF(AND($B1900=P$1),LOOKUP(9.99999999999999E+307,$P$2:P1899)+1,"")</f>
        <v>#REF!</v>
      </c>
      <c r="Q1900" s="31" t="e">
        <f>IF(AND($B1900=Q$1),LOOKUP(9.99999999999999E+307,$Q$2:Q1899)+1,"")</f>
        <v>#REF!</v>
      </c>
      <c r="R1900" s="31">
        <f>IF(AND($B1900=R$1),LOOKUP(9.99999999999999E+307,$R$2:R1899)+1,"")</f>
        <v>1734</v>
      </c>
      <c r="S1900" s="31">
        <f>IF(AND($B1900=S$1),LOOKUP(9.99999999999999E+307,$S$2:S1899)+1,"")</f>
        <v>1734</v>
      </c>
      <c r="T1900" s="265"/>
      <c r="U1900" s="265"/>
      <c r="V1900" s="265"/>
      <c r="AA1900" s="254" t="str">
        <f t="shared" si="209"/>
        <v/>
      </c>
      <c r="AB1900" s="254" t="str">
        <f t="shared" si="210"/>
        <v/>
      </c>
      <c r="AC1900" s="255">
        <f t="shared" si="207"/>
        <v>0</v>
      </c>
      <c r="AD1900" s="255">
        <f t="shared" si="208"/>
        <v>3836</v>
      </c>
      <c r="AE1900" s="256" t="str">
        <f t="shared" si="211"/>
        <v/>
      </c>
      <c r="AF1900" s="252" t="str">
        <f t="shared" si="206"/>
        <v>-</v>
      </c>
    </row>
    <row r="1901" spans="1:32" ht="20.149999999999999" customHeight="1" x14ac:dyDescent="0.75">
      <c r="A1901" s="31">
        <v>1899</v>
      </c>
      <c r="B1901" s="237"/>
      <c r="C1901" s="273"/>
      <c r="D1901" s="272"/>
      <c r="E1901" s="273"/>
      <c r="F1901" s="273"/>
      <c r="G1901" s="253" t="str">
        <f t="shared" si="212"/>
        <v/>
      </c>
      <c r="H1901" s="31" t="str">
        <f>IF(AND(B1901=H$1),LOOKUP(9.99999999999999E+307,$H$2:H1900)+1,"")</f>
        <v/>
      </c>
      <c r="I1901" s="31" t="str">
        <f>IF(AND(B1901=I$1),LOOKUP(9.99999999999999E+307,$I$2:I1900)+1,"")</f>
        <v/>
      </c>
      <c r="J1901" s="31">
        <f>IF(AND(B1901=J$1),LOOKUP(9.99999999999999E+307,$J$2:J1900)+1,"")</f>
        <v>1735</v>
      </c>
      <c r="K1901" s="31">
        <f>IF(AND(B1901=K$1),LOOKUP(9.99999999999999E+307,$K$2:K1900)+1,"")</f>
        <v>1735</v>
      </c>
      <c r="L1901" s="31">
        <f>IF(AND(B1901=L$1),LOOKUP(9.99999999999999E+307,$L$2:L1900)+1,"")</f>
        <v>1735</v>
      </c>
      <c r="M1901" s="31">
        <f>IF(AND(B1901=M$1),LOOKUP(9.99999999999999E+307,$M$2:M1900)+1,"")</f>
        <v>1735</v>
      </c>
      <c r="N1901" s="31" t="e">
        <f>IF(AND(B1901=N$1),LOOKUP(9.99999999999999E+307,$N$2:N1900)+1,"")</f>
        <v>#REF!</v>
      </c>
      <c r="O1901" s="31" t="e">
        <f>IF(AND($B1901=O$1),LOOKUP(9.99999999999999E+307,$O$2:O1900)+1,"")</f>
        <v>#REF!</v>
      </c>
      <c r="P1901" s="31" t="e">
        <f>IF(AND($B1901=P$1),LOOKUP(9.99999999999999E+307,$P$2:P1900)+1,"")</f>
        <v>#REF!</v>
      </c>
      <c r="Q1901" s="31" t="e">
        <f>IF(AND($B1901=Q$1),LOOKUP(9.99999999999999E+307,$Q$2:Q1900)+1,"")</f>
        <v>#REF!</v>
      </c>
      <c r="R1901" s="31">
        <f>IF(AND($B1901=R$1),LOOKUP(9.99999999999999E+307,$R$2:R1900)+1,"")</f>
        <v>1735</v>
      </c>
      <c r="S1901" s="31">
        <f>IF(AND($B1901=S$1),LOOKUP(9.99999999999999E+307,$S$2:S1900)+1,"")</f>
        <v>1735</v>
      </c>
      <c r="T1901" s="265"/>
      <c r="U1901" s="265"/>
      <c r="V1901" s="265"/>
      <c r="AA1901" s="254" t="str">
        <f t="shared" si="209"/>
        <v/>
      </c>
      <c r="AB1901" s="254" t="str">
        <f t="shared" si="210"/>
        <v/>
      </c>
      <c r="AC1901" s="255">
        <f t="shared" si="207"/>
        <v>0</v>
      </c>
      <c r="AD1901" s="255">
        <f t="shared" si="208"/>
        <v>3836</v>
      </c>
      <c r="AE1901" s="256" t="str">
        <f t="shared" si="211"/>
        <v/>
      </c>
      <c r="AF1901" s="252" t="str">
        <f t="shared" si="206"/>
        <v>-</v>
      </c>
    </row>
    <row r="1902" spans="1:32" ht="20.149999999999999" customHeight="1" x14ac:dyDescent="0.75">
      <c r="A1902" s="31">
        <v>1900</v>
      </c>
      <c r="B1902" s="237"/>
      <c r="C1902" s="273"/>
      <c r="D1902" s="272"/>
      <c r="E1902" s="273"/>
      <c r="F1902" s="273"/>
      <c r="G1902" s="253" t="str">
        <f t="shared" si="212"/>
        <v/>
      </c>
      <c r="H1902" s="31" t="str">
        <f>IF(AND(B1902=H$1),LOOKUP(9.99999999999999E+307,$H$2:H1901)+1,"")</f>
        <v/>
      </c>
      <c r="I1902" s="31" t="str">
        <f>IF(AND(B1902=I$1),LOOKUP(9.99999999999999E+307,$I$2:I1901)+1,"")</f>
        <v/>
      </c>
      <c r="J1902" s="31">
        <f>IF(AND(B1902=J$1),LOOKUP(9.99999999999999E+307,$J$2:J1901)+1,"")</f>
        <v>1736</v>
      </c>
      <c r="K1902" s="31">
        <f>IF(AND(B1902=K$1),LOOKUP(9.99999999999999E+307,$K$2:K1901)+1,"")</f>
        <v>1736</v>
      </c>
      <c r="L1902" s="31">
        <f>IF(AND(B1902=L$1),LOOKUP(9.99999999999999E+307,$L$2:L1901)+1,"")</f>
        <v>1736</v>
      </c>
      <c r="M1902" s="31">
        <f>IF(AND(B1902=M$1),LOOKUP(9.99999999999999E+307,$M$2:M1901)+1,"")</f>
        <v>1736</v>
      </c>
      <c r="N1902" s="31" t="e">
        <f>IF(AND(B1902=N$1),LOOKUP(9.99999999999999E+307,$N$2:N1901)+1,"")</f>
        <v>#REF!</v>
      </c>
      <c r="O1902" s="31" t="e">
        <f>IF(AND($B1902=O$1),LOOKUP(9.99999999999999E+307,$O$2:O1901)+1,"")</f>
        <v>#REF!</v>
      </c>
      <c r="P1902" s="31" t="e">
        <f>IF(AND($B1902=P$1),LOOKUP(9.99999999999999E+307,$P$2:P1901)+1,"")</f>
        <v>#REF!</v>
      </c>
      <c r="Q1902" s="31" t="e">
        <f>IF(AND($B1902=Q$1),LOOKUP(9.99999999999999E+307,$Q$2:Q1901)+1,"")</f>
        <v>#REF!</v>
      </c>
      <c r="R1902" s="31">
        <f>IF(AND($B1902=R$1),LOOKUP(9.99999999999999E+307,$R$2:R1901)+1,"")</f>
        <v>1736</v>
      </c>
      <c r="S1902" s="31">
        <f>IF(AND($B1902=S$1),LOOKUP(9.99999999999999E+307,$S$2:S1901)+1,"")</f>
        <v>1736</v>
      </c>
      <c r="T1902" s="265"/>
      <c r="U1902" s="265"/>
      <c r="V1902" s="265"/>
      <c r="AA1902" s="254" t="str">
        <f t="shared" si="209"/>
        <v/>
      </c>
      <c r="AB1902" s="254" t="str">
        <f t="shared" si="210"/>
        <v/>
      </c>
      <c r="AC1902" s="255">
        <f t="shared" si="207"/>
        <v>0</v>
      </c>
      <c r="AD1902" s="255">
        <f t="shared" si="208"/>
        <v>3836</v>
      </c>
      <c r="AE1902" s="256" t="str">
        <f t="shared" si="211"/>
        <v/>
      </c>
      <c r="AF1902" s="252" t="str">
        <f t="shared" si="206"/>
        <v>-</v>
      </c>
    </row>
    <row r="1903" spans="1:32" ht="20.149999999999999" customHeight="1" x14ac:dyDescent="0.75">
      <c r="A1903" s="31">
        <v>1901</v>
      </c>
      <c r="B1903" s="237"/>
      <c r="C1903" s="273"/>
      <c r="D1903" s="272"/>
      <c r="E1903" s="273"/>
      <c r="F1903" s="273"/>
      <c r="G1903" s="253" t="str">
        <f t="shared" si="212"/>
        <v/>
      </c>
      <c r="H1903" s="31" t="str">
        <f>IF(AND(B1903=H$1),LOOKUP(9.99999999999999E+307,$H$2:H1902)+1,"")</f>
        <v/>
      </c>
      <c r="I1903" s="31" t="str">
        <f>IF(AND(B1903=I$1),LOOKUP(9.99999999999999E+307,$I$2:I1902)+1,"")</f>
        <v/>
      </c>
      <c r="J1903" s="31">
        <f>IF(AND(B1903=J$1),LOOKUP(9.99999999999999E+307,$J$2:J1902)+1,"")</f>
        <v>1737</v>
      </c>
      <c r="K1903" s="31">
        <f>IF(AND(B1903=K$1),LOOKUP(9.99999999999999E+307,$K$2:K1902)+1,"")</f>
        <v>1737</v>
      </c>
      <c r="L1903" s="31">
        <f>IF(AND(B1903=L$1),LOOKUP(9.99999999999999E+307,$L$2:L1902)+1,"")</f>
        <v>1737</v>
      </c>
      <c r="M1903" s="31">
        <f>IF(AND(B1903=M$1),LOOKUP(9.99999999999999E+307,$M$2:M1902)+1,"")</f>
        <v>1737</v>
      </c>
      <c r="N1903" s="31" t="e">
        <f>IF(AND(B1903=N$1),LOOKUP(9.99999999999999E+307,$N$2:N1902)+1,"")</f>
        <v>#REF!</v>
      </c>
      <c r="O1903" s="31" t="e">
        <f>IF(AND($B1903=O$1),LOOKUP(9.99999999999999E+307,$O$2:O1902)+1,"")</f>
        <v>#REF!</v>
      </c>
      <c r="P1903" s="31" t="e">
        <f>IF(AND($B1903=P$1),LOOKUP(9.99999999999999E+307,$P$2:P1902)+1,"")</f>
        <v>#REF!</v>
      </c>
      <c r="Q1903" s="31" t="e">
        <f>IF(AND($B1903=Q$1),LOOKUP(9.99999999999999E+307,$Q$2:Q1902)+1,"")</f>
        <v>#REF!</v>
      </c>
      <c r="R1903" s="31">
        <f>IF(AND($B1903=R$1),LOOKUP(9.99999999999999E+307,$R$2:R1902)+1,"")</f>
        <v>1737</v>
      </c>
      <c r="S1903" s="31">
        <f>IF(AND($B1903=S$1),LOOKUP(9.99999999999999E+307,$S$2:S1902)+1,"")</f>
        <v>1737</v>
      </c>
      <c r="T1903" s="265"/>
      <c r="U1903" s="265"/>
      <c r="V1903" s="265"/>
      <c r="AA1903" s="254" t="str">
        <f t="shared" si="209"/>
        <v/>
      </c>
      <c r="AB1903" s="254" t="str">
        <f t="shared" si="210"/>
        <v/>
      </c>
      <c r="AC1903" s="255">
        <f t="shared" si="207"/>
        <v>0</v>
      </c>
      <c r="AD1903" s="255">
        <f t="shared" si="208"/>
        <v>3836</v>
      </c>
      <c r="AE1903" s="256" t="str">
        <f t="shared" si="211"/>
        <v/>
      </c>
      <c r="AF1903" s="252" t="str">
        <f t="shared" ref="AF1903:AF1966" si="213">CONCATENATE(B1903,"-",AE1903)</f>
        <v>-</v>
      </c>
    </row>
    <row r="1904" spans="1:32" ht="20.149999999999999" customHeight="1" x14ac:dyDescent="0.75">
      <c r="A1904" s="31">
        <v>1902</v>
      </c>
      <c r="B1904" s="237"/>
      <c r="C1904" s="273"/>
      <c r="D1904" s="272"/>
      <c r="E1904" s="273"/>
      <c r="F1904" s="273"/>
      <c r="G1904" s="253" t="str">
        <f t="shared" si="212"/>
        <v/>
      </c>
      <c r="H1904" s="31" t="str">
        <f>IF(AND(B1904=H$1),LOOKUP(9.99999999999999E+307,$H$2:H1903)+1,"")</f>
        <v/>
      </c>
      <c r="I1904" s="31" t="str">
        <f>IF(AND(B1904=I$1),LOOKUP(9.99999999999999E+307,$I$2:I1903)+1,"")</f>
        <v/>
      </c>
      <c r="J1904" s="31">
        <f>IF(AND(B1904=J$1),LOOKUP(9.99999999999999E+307,$J$2:J1903)+1,"")</f>
        <v>1738</v>
      </c>
      <c r="K1904" s="31">
        <f>IF(AND(B1904=K$1),LOOKUP(9.99999999999999E+307,$K$2:K1903)+1,"")</f>
        <v>1738</v>
      </c>
      <c r="L1904" s="31">
        <f>IF(AND(B1904=L$1),LOOKUP(9.99999999999999E+307,$L$2:L1903)+1,"")</f>
        <v>1738</v>
      </c>
      <c r="M1904" s="31">
        <f>IF(AND(B1904=M$1),LOOKUP(9.99999999999999E+307,$M$2:M1903)+1,"")</f>
        <v>1738</v>
      </c>
      <c r="N1904" s="31" t="e">
        <f>IF(AND(B1904=N$1),LOOKUP(9.99999999999999E+307,$N$2:N1903)+1,"")</f>
        <v>#REF!</v>
      </c>
      <c r="O1904" s="31" t="e">
        <f>IF(AND($B1904=O$1),LOOKUP(9.99999999999999E+307,$O$2:O1903)+1,"")</f>
        <v>#REF!</v>
      </c>
      <c r="P1904" s="31" t="e">
        <f>IF(AND($B1904=P$1),LOOKUP(9.99999999999999E+307,$P$2:P1903)+1,"")</f>
        <v>#REF!</v>
      </c>
      <c r="Q1904" s="31" t="e">
        <f>IF(AND($B1904=Q$1),LOOKUP(9.99999999999999E+307,$Q$2:Q1903)+1,"")</f>
        <v>#REF!</v>
      </c>
      <c r="R1904" s="31">
        <f>IF(AND($B1904=R$1),LOOKUP(9.99999999999999E+307,$R$2:R1903)+1,"")</f>
        <v>1738</v>
      </c>
      <c r="S1904" s="31">
        <f>IF(AND($B1904=S$1),LOOKUP(9.99999999999999E+307,$S$2:S1903)+1,"")</f>
        <v>1738</v>
      </c>
      <c r="T1904" s="265"/>
      <c r="U1904" s="265"/>
      <c r="V1904" s="265"/>
      <c r="AA1904" s="254" t="str">
        <f t="shared" si="209"/>
        <v/>
      </c>
      <c r="AB1904" s="254" t="str">
        <f t="shared" si="210"/>
        <v/>
      </c>
      <c r="AC1904" s="255">
        <f t="shared" si="207"/>
        <v>0</v>
      </c>
      <c r="AD1904" s="255">
        <f t="shared" si="208"/>
        <v>3836</v>
      </c>
      <c r="AE1904" s="256" t="str">
        <f t="shared" si="211"/>
        <v/>
      </c>
      <c r="AF1904" s="252" t="str">
        <f t="shared" si="213"/>
        <v>-</v>
      </c>
    </row>
    <row r="1905" spans="1:32" ht="20.149999999999999" customHeight="1" x14ac:dyDescent="0.75">
      <c r="A1905" s="31">
        <v>1903</v>
      </c>
      <c r="B1905" s="237"/>
      <c r="C1905" s="273"/>
      <c r="D1905" s="272"/>
      <c r="E1905" s="273"/>
      <c r="F1905" s="273"/>
      <c r="G1905" s="253" t="str">
        <f t="shared" si="212"/>
        <v/>
      </c>
      <c r="H1905" s="31" t="str">
        <f>IF(AND(B1905=H$1),LOOKUP(9.99999999999999E+307,$H$2:H1904)+1,"")</f>
        <v/>
      </c>
      <c r="I1905" s="31" t="str">
        <f>IF(AND(B1905=I$1),LOOKUP(9.99999999999999E+307,$I$2:I1904)+1,"")</f>
        <v/>
      </c>
      <c r="J1905" s="31">
        <f>IF(AND(B1905=J$1),LOOKUP(9.99999999999999E+307,$J$2:J1904)+1,"")</f>
        <v>1739</v>
      </c>
      <c r="K1905" s="31">
        <f>IF(AND(B1905=K$1),LOOKUP(9.99999999999999E+307,$K$2:K1904)+1,"")</f>
        <v>1739</v>
      </c>
      <c r="L1905" s="31">
        <f>IF(AND(B1905=L$1),LOOKUP(9.99999999999999E+307,$L$2:L1904)+1,"")</f>
        <v>1739</v>
      </c>
      <c r="M1905" s="31">
        <f>IF(AND(B1905=M$1),LOOKUP(9.99999999999999E+307,$M$2:M1904)+1,"")</f>
        <v>1739</v>
      </c>
      <c r="N1905" s="31" t="e">
        <f>IF(AND(B1905=N$1),LOOKUP(9.99999999999999E+307,$N$2:N1904)+1,"")</f>
        <v>#REF!</v>
      </c>
      <c r="O1905" s="31" t="e">
        <f>IF(AND($B1905=O$1),LOOKUP(9.99999999999999E+307,$O$2:O1904)+1,"")</f>
        <v>#REF!</v>
      </c>
      <c r="P1905" s="31" t="e">
        <f>IF(AND($B1905=P$1),LOOKUP(9.99999999999999E+307,$P$2:P1904)+1,"")</f>
        <v>#REF!</v>
      </c>
      <c r="Q1905" s="31" t="e">
        <f>IF(AND($B1905=Q$1),LOOKUP(9.99999999999999E+307,$Q$2:Q1904)+1,"")</f>
        <v>#REF!</v>
      </c>
      <c r="R1905" s="31">
        <f>IF(AND($B1905=R$1),LOOKUP(9.99999999999999E+307,$R$2:R1904)+1,"")</f>
        <v>1739</v>
      </c>
      <c r="S1905" s="31">
        <f>IF(AND($B1905=S$1),LOOKUP(9.99999999999999E+307,$S$2:S1904)+1,"")</f>
        <v>1739</v>
      </c>
      <c r="T1905" s="265"/>
      <c r="U1905" s="265"/>
      <c r="V1905" s="265"/>
      <c r="AA1905" s="254" t="str">
        <f t="shared" si="209"/>
        <v/>
      </c>
      <c r="AB1905" s="254" t="str">
        <f t="shared" si="210"/>
        <v/>
      </c>
      <c r="AC1905" s="255">
        <f t="shared" si="207"/>
        <v>0</v>
      </c>
      <c r="AD1905" s="255">
        <f t="shared" si="208"/>
        <v>3836</v>
      </c>
      <c r="AE1905" s="256" t="str">
        <f t="shared" si="211"/>
        <v/>
      </c>
      <c r="AF1905" s="252" t="str">
        <f t="shared" si="213"/>
        <v>-</v>
      </c>
    </row>
    <row r="1906" spans="1:32" ht="20.149999999999999" customHeight="1" x14ac:dyDescent="0.75">
      <c r="A1906" s="31">
        <v>1904</v>
      </c>
      <c r="B1906" s="237"/>
      <c r="C1906" s="273"/>
      <c r="D1906" s="272"/>
      <c r="E1906" s="273"/>
      <c r="F1906" s="273"/>
      <c r="G1906" s="253" t="str">
        <f t="shared" si="212"/>
        <v/>
      </c>
      <c r="H1906" s="31" t="str">
        <f>IF(AND(B1906=H$1),LOOKUP(9.99999999999999E+307,$H$2:H1905)+1,"")</f>
        <v/>
      </c>
      <c r="I1906" s="31" t="str">
        <f>IF(AND(B1906=I$1),LOOKUP(9.99999999999999E+307,$I$2:I1905)+1,"")</f>
        <v/>
      </c>
      <c r="J1906" s="31">
        <f>IF(AND(B1906=J$1),LOOKUP(9.99999999999999E+307,$J$2:J1905)+1,"")</f>
        <v>1740</v>
      </c>
      <c r="K1906" s="31">
        <f>IF(AND(B1906=K$1),LOOKUP(9.99999999999999E+307,$K$2:K1905)+1,"")</f>
        <v>1740</v>
      </c>
      <c r="L1906" s="31">
        <f>IF(AND(B1906=L$1),LOOKUP(9.99999999999999E+307,$L$2:L1905)+1,"")</f>
        <v>1740</v>
      </c>
      <c r="M1906" s="31">
        <f>IF(AND(B1906=M$1),LOOKUP(9.99999999999999E+307,$M$2:M1905)+1,"")</f>
        <v>1740</v>
      </c>
      <c r="N1906" s="31" t="e">
        <f>IF(AND(B1906=N$1),LOOKUP(9.99999999999999E+307,$N$2:N1905)+1,"")</f>
        <v>#REF!</v>
      </c>
      <c r="O1906" s="31" t="e">
        <f>IF(AND($B1906=O$1),LOOKUP(9.99999999999999E+307,$O$2:O1905)+1,"")</f>
        <v>#REF!</v>
      </c>
      <c r="P1906" s="31" t="e">
        <f>IF(AND($B1906=P$1),LOOKUP(9.99999999999999E+307,$P$2:P1905)+1,"")</f>
        <v>#REF!</v>
      </c>
      <c r="Q1906" s="31" t="e">
        <f>IF(AND($B1906=Q$1),LOOKUP(9.99999999999999E+307,$Q$2:Q1905)+1,"")</f>
        <v>#REF!</v>
      </c>
      <c r="R1906" s="31">
        <f>IF(AND($B1906=R$1),LOOKUP(9.99999999999999E+307,$R$2:R1905)+1,"")</f>
        <v>1740</v>
      </c>
      <c r="S1906" s="31">
        <f>IF(AND($B1906=S$1),LOOKUP(9.99999999999999E+307,$S$2:S1905)+1,"")</f>
        <v>1740</v>
      </c>
      <c r="T1906" s="265"/>
      <c r="U1906" s="265"/>
      <c r="V1906" s="265"/>
      <c r="AA1906" s="254" t="str">
        <f t="shared" si="209"/>
        <v/>
      </c>
      <c r="AB1906" s="254" t="str">
        <f t="shared" si="210"/>
        <v/>
      </c>
      <c r="AC1906" s="255">
        <f t="shared" si="207"/>
        <v>0</v>
      </c>
      <c r="AD1906" s="255">
        <f t="shared" si="208"/>
        <v>3836</v>
      </c>
      <c r="AE1906" s="256" t="str">
        <f t="shared" si="211"/>
        <v/>
      </c>
      <c r="AF1906" s="252" t="str">
        <f t="shared" si="213"/>
        <v>-</v>
      </c>
    </row>
    <row r="1907" spans="1:32" ht="20.149999999999999" customHeight="1" x14ac:dyDescent="0.75">
      <c r="A1907" s="31">
        <v>1905</v>
      </c>
      <c r="B1907" s="237"/>
      <c r="C1907" s="273"/>
      <c r="D1907" s="272"/>
      <c r="E1907" s="273"/>
      <c r="F1907" s="273"/>
      <c r="G1907" s="253" t="str">
        <f t="shared" si="212"/>
        <v/>
      </c>
      <c r="H1907" s="31" t="str">
        <f>IF(AND(B1907=H$1),LOOKUP(9.99999999999999E+307,$H$2:H1906)+1,"")</f>
        <v/>
      </c>
      <c r="I1907" s="31" t="str">
        <f>IF(AND(B1907=I$1),LOOKUP(9.99999999999999E+307,$I$2:I1906)+1,"")</f>
        <v/>
      </c>
      <c r="J1907" s="31">
        <f>IF(AND(B1907=J$1),LOOKUP(9.99999999999999E+307,$J$2:J1906)+1,"")</f>
        <v>1741</v>
      </c>
      <c r="K1907" s="31">
        <f>IF(AND(B1907=K$1),LOOKUP(9.99999999999999E+307,$K$2:K1906)+1,"")</f>
        <v>1741</v>
      </c>
      <c r="L1907" s="31">
        <f>IF(AND(B1907=L$1),LOOKUP(9.99999999999999E+307,$L$2:L1906)+1,"")</f>
        <v>1741</v>
      </c>
      <c r="M1907" s="31">
        <f>IF(AND(B1907=M$1),LOOKUP(9.99999999999999E+307,$M$2:M1906)+1,"")</f>
        <v>1741</v>
      </c>
      <c r="N1907" s="31" t="e">
        <f>IF(AND(B1907=N$1),LOOKUP(9.99999999999999E+307,$N$2:N1906)+1,"")</f>
        <v>#REF!</v>
      </c>
      <c r="O1907" s="31" t="e">
        <f>IF(AND($B1907=O$1),LOOKUP(9.99999999999999E+307,$O$2:O1906)+1,"")</f>
        <v>#REF!</v>
      </c>
      <c r="P1907" s="31" t="e">
        <f>IF(AND($B1907=P$1),LOOKUP(9.99999999999999E+307,$P$2:P1906)+1,"")</f>
        <v>#REF!</v>
      </c>
      <c r="Q1907" s="31" t="e">
        <f>IF(AND($B1907=Q$1),LOOKUP(9.99999999999999E+307,$Q$2:Q1906)+1,"")</f>
        <v>#REF!</v>
      </c>
      <c r="R1907" s="31">
        <f>IF(AND($B1907=R$1),LOOKUP(9.99999999999999E+307,$R$2:R1906)+1,"")</f>
        <v>1741</v>
      </c>
      <c r="S1907" s="31">
        <f>IF(AND($B1907=S$1),LOOKUP(9.99999999999999E+307,$S$2:S1906)+1,"")</f>
        <v>1741</v>
      </c>
      <c r="T1907" s="265"/>
      <c r="U1907" s="265"/>
      <c r="V1907" s="265"/>
      <c r="AA1907" s="254" t="str">
        <f t="shared" si="209"/>
        <v/>
      </c>
      <c r="AB1907" s="254" t="str">
        <f t="shared" si="210"/>
        <v/>
      </c>
      <c r="AC1907" s="255">
        <f t="shared" si="207"/>
        <v>0</v>
      </c>
      <c r="AD1907" s="255">
        <f t="shared" si="208"/>
        <v>3836</v>
      </c>
      <c r="AE1907" s="256" t="str">
        <f t="shared" si="211"/>
        <v/>
      </c>
      <c r="AF1907" s="252" t="str">
        <f t="shared" si="213"/>
        <v>-</v>
      </c>
    </row>
    <row r="1908" spans="1:32" ht="20.149999999999999" customHeight="1" x14ac:dyDescent="0.75">
      <c r="A1908" s="31">
        <v>1906</v>
      </c>
      <c r="B1908" s="237"/>
      <c r="C1908" s="273"/>
      <c r="D1908" s="272"/>
      <c r="E1908" s="273"/>
      <c r="F1908" s="273"/>
      <c r="G1908" s="253" t="str">
        <f t="shared" si="212"/>
        <v/>
      </c>
      <c r="H1908" s="31" t="str">
        <f>IF(AND(B1908=H$1),LOOKUP(9.99999999999999E+307,$H$2:H1907)+1,"")</f>
        <v/>
      </c>
      <c r="I1908" s="31" t="str">
        <f>IF(AND(B1908=I$1),LOOKUP(9.99999999999999E+307,$I$2:I1907)+1,"")</f>
        <v/>
      </c>
      <c r="J1908" s="31">
        <f>IF(AND(B1908=J$1),LOOKUP(9.99999999999999E+307,$J$2:J1907)+1,"")</f>
        <v>1742</v>
      </c>
      <c r="K1908" s="31">
        <f>IF(AND(B1908=K$1),LOOKUP(9.99999999999999E+307,$K$2:K1907)+1,"")</f>
        <v>1742</v>
      </c>
      <c r="L1908" s="31">
        <f>IF(AND(B1908=L$1),LOOKUP(9.99999999999999E+307,$L$2:L1907)+1,"")</f>
        <v>1742</v>
      </c>
      <c r="M1908" s="31">
        <f>IF(AND(B1908=M$1),LOOKUP(9.99999999999999E+307,$M$2:M1907)+1,"")</f>
        <v>1742</v>
      </c>
      <c r="N1908" s="31" t="e">
        <f>IF(AND(B1908=N$1),LOOKUP(9.99999999999999E+307,$N$2:N1907)+1,"")</f>
        <v>#REF!</v>
      </c>
      <c r="O1908" s="31" t="e">
        <f>IF(AND($B1908=O$1),LOOKUP(9.99999999999999E+307,$O$2:O1907)+1,"")</f>
        <v>#REF!</v>
      </c>
      <c r="P1908" s="31" t="e">
        <f>IF(AND($B1908=P$1),LOOKUP(9.99999999999999E+307,$P$2:P1907)+1,"")</f>
        <v>#REF!</v>
      </c>
      <c r="Q1908" s="31" t="e">
        <f>IF(AND($B1908=Q$1),LOOKUP(9.99999999999999E+307,$Q$2:Q1907)+1,"")</f>
        <v>#REF!</v>
      </c>
      <c r="R1908" s="31">
        <f>IF(AND($B1908=R$1),LOOKUP(9.99999999999999E+307,$R$2:R1907)+1,"")</f>
        <v>1742</v>
      </c>
      <c r="S1908" s="31">
        <f>IF(AND($B1908=S$1),LOOKUP(9.99999999999999E+307,$S$2:S1907)+1,"")</f>
        <v>1742</v>
      </c>
      <c r="T1908" s="265"/>
      <c r="U1908" s="265"/>
      <c r="V1908" s="265"/>
      <c r="AA1908" s="254" t="str">
        <f t="shared" si="209"/>
        <v/>
      </c>
      <c r="AB1908" s="254" t="str">
        <f t="shared" si="210"/>
        <v/>
      </c>
      <c r="AC1908" s="255">
        <f t="shared" si="207"/>
        <v>0</v>
      </c>
      <c r="AD1908" s="255">
        <f t="shared" si="208"/>
        <v>3836</v>
      </c>
      <c r="AE1908" s="256" t="str">
        <f t="shared" si="211"/>
        <v/>
      </c>
      <c r="AF1908" s="252" t="str">
        <f t="shared" si="213"/>
        <v>-</v>
      </c>
    </row>
    <row r="1909" spans="1:32" ht="20.149999999999999" customHeight="1" x14ac:dyDescent="0.75">
      <c r="A1909" s="31">
        <v>1907</v>
      </c>
      <c r="B1909" s="237"/>
      <c r="C1909" s="273"/>
      <c r="D1909" s="272"/>
      <c r="E1909" s="273"/>
      <c r="F1909" s="273"/>
      <c r="G1909" s="253" t="str">
        <f t="shared" si="212"/>
        <v/>
      </c>
      <c r="H1909" s="31" t="str">
        <f>IF(AND(B1909=H$1),LOOKUP(9.99999999999999E+307,$H$2:H1908)+1,"")</f>
        <v/>
      </c>
      <c r="I1909" s="31" t="str">
        <f>IF(AND(B1909=I$1),LOOKUP(9.99999999999999E+307,$I$2:I1908)+1,"")</f>
        <v/>
      </c>
      <c r="J1909" s="31">
        <f>IF(AND(B1909=J$1),LOOKUP(9.99999999999999E+307,$J$2:J1908)+1,"")</f>
        <v>1743</v>
      </c>
      <c r="K1909" s="31">
        <f>IF(AND(B1909=K$1),LOOKUP(9.99999999999999E+307,$K$2:K1908)+1,"")</f>
        <v>1743</v>
      </c>
      <c r="L1909" s="31">
        <f>IF(AND(B1909=L$1),LOOKUP(9.99999999999999E+307,$L$2:L1908)+1,"")</f>
        <v>1743</v>
      </c>
      <c r="M1909" s="31">
        <f>IF(AND(B1909=M$1),LOOKUP(9.99999999999999E+307,$M$2:M1908)+1,"")</f>
        <v>1743</v>
      </c>
      <c r="N1909" s="31" t="e">
        <f>IF(AND(B1909=N$1),LOOKUP(9.99999999999999E+307,$N$2:N1908)+1,"")</f>
        <v>#REF!</v>
      </c>
      <c r="O1909" s="31" t="e">
        <f>IF(AND($B1909=O$1),LOOKUP(9.99999999999999E+307,$O$2:O1908)+1,"")</f>
        <v>#REF!</v>
      </c>
      <c r="P1909" s="31" t="e">
        <f>IF(AND($B1909=P$1),LOOKUP(9.99999999999999E+307,$P$2:P1908)+1,"")</f>
        <v>#REF!</v>
      </c>
      <c r="Q1909" s="31" t="e">
        <f>IF(AND($B1909=Q$1),LOOKUP(9.99999999999999E+307,$Q$2:Q1908)+1,"")</f>
        <v>#REF!</v>
      </c>
      <c r="R1909" s="31">
        <f>IF(AND($B1909=R$1),LOOKUP(9.99999999999999E+307,$R$2:R1908)+1,"")</f>
        <v>1743</v>
      </c>
      <c r="S1909" s="31">
        <f>IF(AND($B1909=S$1),LOOKUP(9.99999999999999E+307,$S$2:S1908)+1,"")</f>
        <v>1743</v>
      </c>
      <c r="T1909" s="265"/>
      <c r="U1909" s="265"/>
      <c r="V1909" s="265"/>
      <c r="AA1909" s="254" t="str">
        <f t="shared" si="209"/>
        <v/>
      </c>
      <c r="AB1909" s="254" t="str">
        <f t="shared" si="210"/>
        <v/>
      </c>
      <c r="AC1909" s="255">
        <f t="shared" si="207"/>
        <v>0</v>
      </c>
      <c r="AD1909" s="255">
        <f t="shared" si="208"/>
        <v>3836</v>
      </c>
      <c r="AE1909" s="256" t="str">
        <f t="shared" si="211"/>
        <v/>
      </c>
      <c r="AF1909" s="252" t="str">
        <f t="shared" si="213"/>
        <v>-</v>
      </c>
    </row>
    <row r="1910" spans="1:32" ht="20.149999999999999" customHeight="1" x14ac:dyDescent="0.75">
      <c r="A1910" s="31">
        <v>1908</v>
      </c>
      <c r="B1910" s="237"/>
      <c r="C1910" s="273"/>
      <c r="D1910" s="272"/>
      <c r="E1910" s="273"/>
      <c r="F1910" s="273"/>
      <c r="G1910" s="253" t="str">
        <f t="shared" si="212"/>
        <v/>
      </c>
      <c r="H1910" s="31" t="str">
        <f>IF(AND(B1910=H$1),LOOKUP(9.99999999999999E+307,$H$2:H1909)+1,"")</f>
        <v/>
      </c>
      <c r="I1910" s="31" t="str">
        <f>IF(AND(B1910=I$1),LOOKUP(9.99999999999999E+307,$I$2:I1909)+1,"")</f>
        <v/>
      </c>
      <c r="J1910" s="31">
        <f>IF(AND(B1910=J$1),LOOKUP(9.99999999999999E+307,$J$2:J1909)+1,"")</f>
        <v>1744</v>
      </c>
      <c r="K1910" s="31">
        <f>IF(AND(B1910=K$1),LOOKUP(9.99999999999999E+307,$K$2:K1909)+1,"")</f>
        <v>1744</v>
      </c>
      <c r="L1910" s="31">
        <f>IF(AND(B1910=L$1),LOOKUP(9.99999999999999E+307,$L$2:L1909)+1,"")</f>
        <v>1744</v>
      </c>
      <c r="M1910" s="31">
        <f>IF(AND(B1910=M$1),LOOKUP(9.99999999999999E+307,$M$2:M1909)+1,"")</f>
        <v>1744</v>
      </c>
      <c r="N1910" s="31" t="e">
        <f>IF(AND(B1910=N$1),LOOKUP(9.99999999999999E+307,$N$2:N1909)+1,"")</f>
        <v>#REF!</v>
      </c>
      <c r="O1910" s="31" t="e">
        <f>IF(AND($B1910=O$1),LOOKUP(9.99999999999999E+307,$O$2:O1909)+1,"")</f>
        <v>#REF!</v>
      </c>
      <c r="P1910" s="31" t="e">
        <f>IF(AND($B1910=P$1),LOOKUP(9.99999999999999E+307,$P$2:P1909)+1,"")</f>
        <v>#REF!</v>
      </c>
      <c r="Q1910" s="31" t="e">
        <f>IF(AND($B1910=Q$1),LOOKUP(9.99999999999999E+307,$Q$2:Q1909)+1,"")</f>
        <v>#REF!</v>
      </c>
      <c r="R1910" s="31">
        <f>IF(AND($B1910=R$1),LOOKUP(9.99999999999999E+307,$R$2:R1909)+1,"")</f>
        <v>1744</v>
      </c>
      <c r="S1910" s="31">
        <f>IF(AND($B1910=S$1),LOOKUP(9.99999999999999E+307,$S$2:S1909)+1,"")</f>
        <v>1744</v>
      </c>
      <c r="T1910" s="265"/>
      <c r="U1910" s="265"/>
      <c r="V1910" s="265"/>
      <c r="AA1910" s="254" t="str">
        <f t="shared" si="209"/>
        <v/>
      </c>
      <c r="AB1910" s="254" t="str">
        <f t="shared" si="210"/>
        <v/>
      </c>
      <c r="AC1910" s="255">
        <f t="shared" si="207"/>
        <v>0</v>
      </c>
      <c r="AD1910" s="255">
        <f t="shared" si="208"/>
        <v>3836</v>
      </c>
      <c r="AE1910" s="256" t="str">
        <f t="shared" si="211"/>
        <v/>
      </c>
      <c r="AF1910" s="252" t="str">
        <f t="shared" si="213"/>
        <v>-</v>
      </c>
    </row>
    <row r="1911" spans="1:32" ht="20.149999999999999" customHeight="1" x14ac:dyDescent="0.75">
      <c r="A1911" s="31">
        <v>1909</v>
      </c>
      <c r="B1911" s="237"/>
      <c r="C1911" s="273"/>
      <c r="D1911" s="272"/>
      <c r="E1911" s="273"/>
      <c r="F1911" s="273"/>
      <c r="G1911" s="253" t="str">
        <f t="shared" si="212"/>
        <v/>
      </c>
      <c r="H1911" s="31" t="str">
        <f>IF(AND(B1911=H$1),LOOKUP(9.99999999999999E+307,$H$2:H1910)+1,"")</f>
        <v/>
      </c>
      <c r="I1911" s="31" t="str">
        <f>IF(AND(B1911=I$1),LOOKUP(9.99999999999999E+307,$I$2:I1910)+1,"")</f>
        <v/>
      </c>
      <c r="J1911" s="31">
        <f>IF(AND(B1911=J$1),LOOKUP(9.99999999999999E+307,$J$2:J1910)+1,"")</f>
        <v>1745</v>
      </c>
      <c r="K1911" s="31">
        <f>IF(AND(B1911=K$1),LOOKUP(9.99999999999999E+307,$K$2:K1910)+1,"")</f>
        <v>1745</v>
      </c>
      <c r="L1911" s="31">
        <f>IF(AND(B1911=L$1),LOOKUP(9.99999999999999E+307,$L$2:L1910)+1,"")</f>
        <v>1745</v>
      </c>
      <c r="M1911" s="31">
        <f>IF(AND(B1911=M$1),LOOKUP(9.99999999999999E+307,$M$2:M1910)+1,"")</f>
        <v>1745</v>
      </c>
      <c r="N1911" s="31" t="e">
        <f>IF(AND(B1911=N$1),LOOKUP(9.99999999999999E+307,$N$2:N1910)+1,"")</f>
        <v>#REF!</v>
      </c>
      <c r="O1911" s="31" t="e">
        <f>IF(AND($B1911=O$1),LOOKUP(9.99999999999999E+307,$O$2:O1910)+1,"")</f>
        <v>#REF!</v>
      </c>
      <c r="P1911" s="31" t="e">
        <f>IF(AND($B1911=P$1),LOOKUP(9.99999999999999E+307,$P$2:P1910)+1,"")</f>
        <v>#REF!</v>
      </c>
      <c r="Q1911" s="31" t="e">
        <f>IF(AND($B1911=Q$1),LOOKUP(9.99999999999999E+307,$Q$2:Q1910)+1,"")</f>
        <v>#REF!</v>
      </c>
      <c r="R1911" s="31">
        <f>IF(AND($B1911=R$1),LOOKUP(9.99999999999999E+307,$R$2:R1910)+1,"")</f>
        <v>1745</v>
      </c>
      <c r="S1911" s="31">
        <f>IF(AND($B1911=S$1),LOOKUP(9.99999999999999E+307,$S$2:S1910)+1,"")</f>
        <v>1745</v>
      </c>
      <c r="T1911" s="265"/>
      <c r="U1911" s="265"/>
      <c r="V1911" s="265"/>
      <c r="AA1911" s="254" t="str">
        <f t="shared" si="209"/>
        <v/>
      </c>
      <c r="AB1911" s="254" t="str">
        <f t="shared" si="210"/>
        <v/>
      </c>
      <c r="AC1911" s="255">
        <f t="shared" si="207"/>
        <v>0</v>
      </c>
      <c r="AD1911" s="255">
        <f t="shared" si="208"/>
        <v>3836</v>
      </c>
      <c r="AE1911" s="256" t="str">
        <f t="shared" si="211"/>
        <v/>
      </c>
      <c r="AF1911" s="252" t="str">
        <f t="shared" si="213"/>
        <v>-</v>
      </c>
    </row>
    <row r="1912" spans="1:32" ht="20.149999999999999" customHeight="1" x14ac:dyDescent="0.75">
      <c r="A1912" s="31">
        <v>1910</v>
      </c>
      <c r="B1912" s="237"/>
      <c r="C1912" s="273"/>
      <c r="D1912" s="272"/>
      <c r="E1912" s="273"/>
      <c r="F1912" s="273"/>
      <c r="G1912" s="253" t="str">
        <f t="shared" si="212"/>
        <v/>
      </c>
      <c r="H1912" s="31" t="str">
        <f>IF(AND(B1912=H$1),LOOKUP(9.99999999999999E+307,$H$2:H1911)+1,"")</f>
        <v/>
      </c>
      <c r="I1912" s="31" t="str">
        <f>IF(AND(B1912=I$1),LOOKUP(9.99999999999999E+307,$I$2:I1911)+1,"")</f>
        <v/>
      </c>
      <c r="J1912" s="31">
        <f>IF(AND(B1912=J$1),LOOKUP(9.99999999999999E+307,$J$2:J1911)+1,"")</f>
        <v>1746</v>
      </c>
      <c r="K1912" s="31">
        <f>IF(AND(B1912=K$1),LOOKUP(9.99999999999999E+307,$K$2:K1911)+1,"")</f>
        <v>1746</v>
      </c>
      <c r="L1912" s="31">
        <f>IF(AND(B1912=L$1),LOOKUP(9.99999999999999E+307,$L$2:L1911)+1,"")</f>
        <v>1746</v>
      </c>
      <c r="M1912" s="31">
        <f>IF(AND(B1912=M$1),LOOKUP(9.99999999999999E+307,$M$2:M1911)+1,"")</f>
        <v>1746</v>
      </c>
      <c r="N1912" s="31" t="e">
        <f>IF(AND(B1912=N$1),LOOKUP(9.99999999999999E+307,$N$2:N1911)+1,"")</f>
        <v>#REF!</v>
      </c>
      <c r="O1912" s="31" t="e">
        <f>IF(AND($B1912=O$1),LOOKUP(9.99999999999999E+307,$O$2:O1911)+1,"")</f>
        <v>#REF!</v>
      </c>
      <c r="P1912" s="31" t="e">
        <f>IF(AND($B1912=P$1),LOOKUP(9.99999999999999E+307,$P$2:P1911)+1,"")</f>
        <v>#REF!</v>
      </c>
      <c r="Q1912" s="31" t="e">
        <f>IF(AND($B1912=Q$1),LOOKUP(9.99999999999999E+307,$Q$2:Q1911)+1,"")</f>
        <v>#REF!</v>
      </c>
      <c r="R1912" s="31">
        <f>IF(AND($B1912=R$1),LOOKUP(9.99999999999999E+307,$R$2:R1911)+1,"")</f>
        <v>1746</v>
      </c>
      <c r="S1912" s="31">
        <f>IF(AND($B1912=S$1),LOOKUP(9.99999999999999E+307,$S$2:S1911)+1,"")</f>
        <v>1746</v>
      </c>
      <c r="T1912" s="265"/>
      <c r="U1912" s="265"/>
      <c r="V1912" s="265"/>
      <c r="AA1912" s="254" t="str">
        <f t="shared" si="209"/>
        <v/>
      </c>
      <c r="AB1912" s="254" t="str">
        <f t="shared" si="210"/>
        <v/>
      </c>
      <c r="AC1912" s="255">
        <f t="shared" si="207"/>
        <v>0</v>
      </c>
      <c r="AD1912" s="255">
        <f t="shared" si="208"/>
        <v>3836</v>
      </c>
      <c r="AE1912" s="256" t="str">
        <f t="shared" si="211"/>
        <v/>
      </c>
      <c r="AF1912" s="252" t="str">
        <f t="shared" si="213"/>
        <v>-</v>
      </c>
    </row>
    <row r="1913" spans="1:32" ht="20.149999999999999" customHeight="1" x14ac:dyDescent="0.75">
      <c r="A1913" s="31">
        <v>1911</v>
      </c>
      <c r="B1913" s="237"/>
      <c r="C1913" s="273"/>
      <c r="D1913" s="272"/>
      <c r="E1913" s="273"/>
      <c r="F1913" s="273"/>
      <c r="G1913" s="253" t="str">
        <f t="shared" si="212"/>
        <v/>
      </c>
      <c r="H1913" s="31" t="str">
        <f>IF(AND(B1913=H$1),LOOKUP(9.99999999999999E+307,$H$2:H1912)+1,"")</f>
        <v/>
      </c>
      <c r="I1913" s="31" t="str">
        <f>IF(AND(B1913=I$1),LOOKUP(9.99999999999999E+307,$I$2:I1912)+1,"")</f>
        <v/>
      </c>
      <c r="J1913" s="31">
        <f>IF(AND(B1913=J$1),LOOKUP(9.99999999999999E+307,$J$2:J1912)+1,"")</f>
        <v>1747</v>
      </c>
      <c r="K1913" s="31">
        <f>IF(AND(B1913=K$1),LOOKUP(9.99999999999999E+307,$K$2:K1912)+1,"")</f>
        <v>1747</v>
      </c>
      <c r="L1913" s="31">
        <f>IF(AND(B1913=L$1),LOOKUP(9.99999999999999E+307,$L$2:L1912)+1,"")</f>
        <v>1747</v>
      </c>
      <c r="M1913" s="31">
        <f>IF(AND(B1913=M$1),LOOKUP(9.99999999999999E+307,$M$2:M1912)+1,"")</f>
        <v>1747</v>
      </c>
      <c r="N1913" s="31" t="e">
        <f>IF(AND(B1913=N$1),LOOKUP(9.99999999999999E+307,$N$2:N1912)+1,"")</f>
        <v>#REF!</v>
      </c>
      <c r="O1913" s="31" t="e">
        <f>IF(AND($B1913=O$1),LOOKUP(9.99999999999999E+307,$O$2:O1912)+1,"")</f>
        <v>#REF!</v>
      </c>
      <c r="P1913" s="31" t="e">
        <f>IF(AND($B1913=P$1),LOOKUP(9.99999999999999E+307,$P$2:P1912)+1,"")</f>
        <v>#REF!</v>
      </c>
      <c r="Q1913" s="31" t="e">
        <f>IF(AND($B1913=Q$1),LOOKUP(9.99999999999999E+307,$Q$2:Q1912)+1,"")</f>
        <v>#REF!</v>
      </c>
      <c r="R1913" s="31">
        <f>IF(AND($B1913=R$1),LOOKUP(9.99999999999999E+307,$R$2:R1912)+1,"")</f>
        <v>1747</v>
      </c>
      <c r="S1913" s="31">
        <f>IF(AND($B1913=S$1),LOOKUP(9.99999999999999E+307,$S$2:S1912)+1,"")</f>
        <v>1747</v>
      </c>
      <c r="T1913" s="265"/>
      <c r="U1913" s="265"/>
      <c r="V1913" s="265"/>
      <c r="AA1913" s="254" t="str">
        <f t="shared" si="209"/>
        <v/>
      </c>
      <c r="AB1913" s="254" t="str">
        <f t="shared" si="210"/>
        <v/>
      </c>
      <c r="AC1913" s="255">
        <f t="shared" si="207"/>
        <v>0</v>
      </c>
      <c r="AD1913" s="255">
        <f t="shared" si="208"/>
        <v>3836</v>
      </c>
      <c r="AE1913" s="256" t="str">
        <f t="shared" si="211"/>
        <v/>
      </c>
      <c r="AF1913" s="252" t="str">
        <f t="shared" si="213"/>
        <v>-</v>
      </c>
    </row>
    <row r="1914" spans="1:32" ht="20.149999999999999" customHeight="1" x14ac:dyDescent="0.75">
      <c r="A1914" s="31">
        <v>1912</v>
      </c>
      <c r="B1914" s="237"/>
      <c r="C1914" s="273"/>
      <c r="D1914" s="272"/>
      <c r="E1914" s="273"/>
      <c r="F1914" s="273"/>
      <c r="G1914" s="253" t="str">
        <f t="shared" si="212"/>
        <v/>
      </c>
      <c r="H1914" s="31" t="str">
        <f>IF(AND(B1914=H$1),LOOKUP(9.99999999999999E+307,$H$2:H1913)+1,"")</f>
        <v/>
      </c>
      <c r="I1914" s="31" t="str">
        <f>IF(AND(B1914=I$1),LOOKUP(9.99999999999999E+307,$I$2:I1913)+1,"")</f>
        <v/>
      </c>
      <c r="J1914" s="31">
        <f>IF(AND(B1914=J$1),LOOKUP(9.99999999999999E+307,$J$2:J1913)+1,"")</f>
        <v>1748</v>
      </c>
      <c r="K1914" s="31">
        <f>IF(AND(B1914=K$1),LOOKUP(9.99999999999999E+307,$K$2:K1913)+1,"")</f>
        <v>1748</v>
      </c>
      <c r="L1914" s="31">
        <f>IF(AND(B1914=L$1),LOOKUP(9.99999999999999E+307,$L$2:L1913)+1,"")</f>
        <v>1748</v>
      </c>
      <c r="M1914" s="31">
        <f>IF(AND(B1914=M$1),LOOKUP(9.99999999999999E+307,$M$2:M1913)+1,"")</f>
        <v>1748</v>
      </c>
      <c r="N1914" s="31" t="e">
        <f>IF(AND(B1914=N$1),LOOKUP(9.99999999999999E+307,$N$2:N1913)+1,"")</f>
        <v>#REF!</v>
      </c>
      <c r="O1914" s="31" t="e">
        <f>IF(AND($B1914=O$1),LOOKUP(9.99999999999999E+307,$O$2:O1913)+1,"")</f>
        <v>#REF!</v>
      </c>
      <c r="P1914" s="31" t="e">
        <f>IF(AND($B1914=P$1),LOOKUP(9.99999999999999E+307,$P$2:P1913)+1,"")</f>
        <v>#REF!</v>
      </c>
      <c r="Q1914" s="31" t="e">
        <f>IF(AND($B1914=Q$1),LOOKUP(9.99999999999999E+307,$Q$2:Q1913)+1,"")</f>
        <v>#REF!</v>
      </c>
      <c r="R1914" s="31">
        <f>IF(AND($B1914=R$1),LOOKUP(9.99999999999999E+307,$R$2:R1913)+1,"")</f>
        <v>1748</v>
      </c>
      <c r="S1914" s="31">
        <f>IF(AND($B1914=S$1),LOOKUP(9.99999999999999E+307,$S$2:S1913)+1,"")</f>
        <v>1748</v>
      </c>
      <c r="T1914" s="265"/>
      <c r="U1914" s="265"/>
      <c r="V1914" s="265"/>
      <c r="AA1914" s="254" t="str">
        <f t="shared" si="209"/>
        <v/>
      </c>
      <c r="AB1914" s="254" t="str">
        <f t="shared" si="210"/>
        <v/>
      </c>
      <c r="AC1914" s="255">
        <f t="shared" si="207"/>
        <v>0</v>
      </c>
      <c r="AD1914" s="255">
        <f t="shared" si="208"/>
        <v>3836</v>
      </c>
      <c r="AE1914" s="256" t="str">
        <f t="shared" si="211"/>
        <v/>
      </c>
      <c r="AF1914" s="252" t="str">
        <f t="shared" si="213"/>
        <v>-</v>
      </c>
    </row>
    <row r="1915" spans="1:32" ht="20.149999999999999" customHeight="1" x14ac:dyDescent="0.75">
      <c r="A1915" s="31">
        <v>1913</v>
      </c>
      <c r="B1915" s="237"/>
      <c r="C1915" s="273"/>
      <c r="D1915" s="272"/>
      <c r="E1915" s="273"/>
      <c r="F1915" s="273"/>
      <c r="G1915" s="253" t="str">
        <f t="shared" si="212"/>
        <v/>
      </c>
      <c r="H1915" s="31" t="str">
        <f>IF(AND(B1915=H$1),LOOKUP(9.99999999999999E+307,$H$2:H1914)+1,"")</f>
        <v/>
      </c>
      <c r="I1915" s="31" t="str">
        <f>IF(AND(B1915=I$1),LOOKUP(9.99999999999999E+307,$I$2:I1914)+1,"")</f>
        <v/>
      </c>
      <c r="J1915" s="31">
        <f>IF(AND(B1915=J$1),LOOKUP(9.99999999999999E+307,$J$2:J1914)+1,"")</f>
        <v>1749</v>
      </c>
      <c r="K1915" s="31">
        <f>IF(AND(B1915=K$1),LOOKUP(9.99999999999999E+307,$K$2:K1914)+1,"")</f>
        <v>1749</v>
      </c>
      <c r="L1915" s="31">
        <f>IF(AND(B1915=L$1),LOOKUP(9.99999999999999E+307,$L$2:L1914)+1,"")</f>
        <v>1749</v>
      </c>
      <c r="M1915" s="31">
        <f>IF(AND(B1915=M$1),LOOKUP(9.99999999999999E+307,$M$2:M1914)+1,"")</f>
        <v>1749</v>
      </c>
      <c r="N1915" s="31" t="e">
        <f>IF(AND(B1915=N$1),LOOKUP(9.99999999999999E+307,$N$2:N1914)+1,"")</f>
        <v>#REF!</v>
      </c>
      <c r="O1915" s="31" t="e">
        <f>IF(AND($B1915=O$1),LOOKUP(9.99999999999999E+307,$O$2:O1914)+1,"")</f>
        <v>#REF!</v>
      </c>
      <c r="P1915" s="31" t="e">
        <f>IF(AND($B1915=P$1),LOOKUP(9.99999999999999E+307,$P$2:P1914)+1,"")</f>
        <v>#REF!</v>
      </c>
      <c r="Q1915" s="31" t="e">
        <f>IF(AND($B1915=Q$1),LOOKUP(9.99999999999999E+307,$Q$2:Q1914)+1,"")</f>
        <v>#REF!</v>
      </c>
      <c r="R1915" s="31">
        <f>IF(AND($B1915=R$1),LOOKUP(9.99999999999999E+307,$R$2:R1914)+1,"")</f>
        <v>1749</v>
      </c>
      <c r="S1915" s="31">
        <f>IF(AND($B1915=S$1),LOOKUP(9.99999999999999E+307,$S$2:S1914)+1,"")</f>
        <v>1749</v>
      </c>
      <c r="T1915" s="265"/>
      <c r="U1915" s="265"/>
      <c r="V1915" s="265"/>
      <c r="AA1915" s="254" t="str">
        <f t="shared" si="209"/>
        <v/>
      </c>
      <c r="AB1915" s="254" t="str">
        <f t="shared" si="210"/>
        <v/>
      </c>
      <c r="AC1915" s="255">
        <f t="shared" si="207"/>
        <v>0</v>
      </c>
      <c r="AD1915" s="255">
        <f t="shared" si="208"/>
        <v>3836</v>
      </c>
      <c r="AE1915" s="256" t="str">
        <f t="shared" si="211"/>
        <v/>
      </c>
      <c r="AF1915" s="252" t="str">
        <f t="shared" si="213"/>
        <v>-</v>
      </c>
    </row>
    <row r="1916" spans="1:32" ht="20.149999999999999" customHeight="1" x14ac:dyDescent="0.75">
      <c r="A1916" s="31">
        <v>1914</v>
      </c>
      <c r="B1916" s="237"/>
      <c r="C1916" s="273"/>
      <c r="D1916" s="272"/>
      <c r="E1916" s="273"/>
      <c r="F1916" s="273"/>
      <c r="G1916" s="253" t="str">
        <f t="shared" si="212"/>
        <v/>
      </c>
      <c r="H1916" s="31" t="str">
        <f>IF(AND(B1916=H$1),LOOKUP(9.99999999999999E+307,$H$2:H1915)+1,"")</f>
        <v/>
      </c>
      <c r="I1916" s="31" t="str">
        <f>IF(AND(B1916=I$1),LOOKUP(9.99999999999999E+307,$I$2:I1915)+1,"")</f>
        <v/>
      </c>
      <c r="J1916" s="31">
        <f>IF(AND(B1916=J$1),LOOKUP(9.99999999999999E+307,$J$2:J1915)+1,"")</f>
        <v>1750</v>
      </c>
      <c r="K1916" s="31">
        <f>IF(AND(B1916=K$1),LOOKUP(9.99999999999999E+307,$K$2:K1915)+1,"")</f>
        <v>1750</v>
      </c>
      <c r="L1916" s="31">
        <f>IF(AND(B1916=L$1),LOOKUP(9.99999999999999E+307,$L$2:L1915)+1,"")</f>
        <v>1750</v>
      </c>
      <c r="M1916" s="31">
        <f>IF(AND(B1916=M$1),LOOKUP(9.99999999999999E+307,$M$2:M1915)+1,"")</f>
        <v>1750</v>
      </c>
      <c r="N1916" s="31" t="e">
        <f>IF(AND(B1916=N$1),LOOKUP(9.99999999999999E+307,$N$2:N1915)+1,"")</f>
        <v>#REF!</v>
      </c>
      <c r="O1916" s="31" t="e">
        <f>IF(AND($B1916=O$1),LOOKUP(9.99999999999999E+307,$O$2:O1915)+1,"")</f>
        <v>#REF!</v>
      </c>
      <c r="P1916" s="31" t="e">
        <f>IF(AND($B1916=P$1),LOOKUP(9.99999999999999E+307,$P$2:P1915)+1,"")</f>
        <v>#REF!</v>
      </c>
      <c r="Q1916" s="31" t="e">
        <f>IF(AND($B1916=Q$1),LOOKUP(9.99999999999999E+307,$Q$2:Q1915)+1,"")</f>
        <v>#REF!</v>
      </c>
      <c r="R1916" s="31">
        <f>IF(AND($B1916=R$1),LOOKUP(9.99999999999999E+307,$R$2:R1915)+1,"")</f>
        <v>1750</v>
      </c>
      <c r="S1916" s="31">
        <f>IF(AND($B1916=S$1),LOOKUP(9.99999999999999E+307,$S$2:S1915)+1,"")</f>
        <v>1750</v>
      </c>
      <c r="T1916" s="265"/>
      <c r="U1916" s="265"/>
      <c r="V1916" s="265"/>
      <c r="AA1916" s="254" t="str">
        <f t="shared" si="209"/>
        <v/>
      </c>
      <c r="AB1916" s="254" t="str">
        <f t="shared" si="210"/>
        <v/>
      </c>
      <c r="AC1916" s="255">
        <f t="shared" si="207"/>
        <v>0</v>
      </c>
      <c r="AD1916" s="255">
        <f t="shared" si="208"/>
        <v>3836</v>
      </c>
      <c r="AE1916" s="256" t="str">
        <f t="shared" si="211"/>
        <v/>
      </c>
      <c r="AF1916" s="252" t="str">
        <f t="shared" si="213"/>
        <v>-</v>
      </c>
    </row>
    <row r="1917" spans="1:32" ht="20.149999999999999" customHeight="1" x14ac:dyDescent="0.75">
      <c r="A1917" s="31">
        <v>1915</v>
      </c>
      <c r="B1917" s="237"/>
      <c r="C1917" s="273"/>
      <c r="D1917" s="272"/>
      <c r="E1917" s="273"/>
      <c r="F1917" s="273"/>
      <c r="G1917" s="253" t="str">
        <f t="shared" si="212"/>
        <v/>
      </c>
      <c r="H1917" s="31" t="str">
        <f>IF(AND(B1917=H$1),LOOKUP(9.99999999999999E+307,$H$2:H1916)+1,"")</f>
        <v/>
      </c>
      <c r="I1917" s="31" t="str">
        <f>IF(AND(B1917=I$1),LOOKUP(9.99999999999999E+307,$I$2:I1916)+1,"")</f>
        <v/>
      </c>
      <c r="J1917" s="31">
        <f>IF(AND(B1917=J$1),LOOKUP(9.99999999999999E+307,$J$2:J1916)+1,"")</f>
        <v>1751</v>
      </c>
      <c r="K1917" s="31">
        <f>IF(AND(B1917=K$1),LOOKUP(9.99999999999999E+307,$K$2:K1916)+1,"")</f>
        <v>1751</v>
      </c>
      <c r="L1917" s="31">
        <f>IF(AND(B1917=L$1),LOOKUP(9.99999999999999E+307,$L$2:L1916)+1,"")</f>
        <v>1751</v>
      </c>
      <c r="M1917" s="31">
        <f>IF(AND(B1917=M$1),LOOKUP(9.99999999999999E+307,$M$2:M1916)+1,"")</f>
        <v>1751</v>
      </c>
      <c r="N1917" s="31" t="e">
        <f>IF(AND(B1917=N$1),LOOKUP(9.99999999999999E+307,$N$2:N1916)+1,"")</f>
        <v>#REF!</v>
      </c>
      <c r="O1917" s="31" t="e">
        <f>IF(AND($B1917=O$1),LOOKUP(9.99999999999999E+307,$O$2:O1916)+1,"")</f>
        <v>#REF!</v>
      </c>
      <c r="P1917" s="31" t="e">
        <f>IF(AND($B1917=P$1),LOOKUP(9.99999999999999E+307,$P$2:P1916)+1,"")</f>
        <v>#REF!</v>
      </c>
      <c r="Q1917" s="31" t="e">
        <f>IF(AND($B1917=Q$1),LOOKUP(9.99999999999999E+307,$Q$2:Q1916)+1,"")</f>
        <v>#REF!</v>
      </c>
      <c r="R1917" s="31">
        <f>IF(AND($B1917=R$1),LOOKUP(9.99999999999999E+307,$R$2:R1916)+1,"")</f>
        <v>1751</v>
      </c>
      <c r="S1917" s="31">
        <f>IF(AND($B1917=S$1),LOOKUP(9.99999999999999E+307,$S$2:S1916)+1,"")</f>
        <v>1751</v>
      </c>
      <c r="T1917" s="265"/>
      <c r="U1917" s="265"/>
      <c r="V1917" s="265"/>
      <c r="AA1917" s="254" t="str">
        <f t="shared" si="209"/>
        <v/>
      </c>
      <c r="AB1917" s="254" t="str">
        <f t="shared" si="210"/>
        <v/>
      </c>
      <c r="AC1917" s="255">
        <f t="shared" si="207"/>
        <v>0</v>
      </c>
      <c r="AD1917" s="255">
        <f t="shared" si="208"/>
        <v>3836</v>
      </c>
      <c r="AE1917" s="256" t="str">
        <f t="shared" si="211"/>
        <v/>
      </c>
      <c r="AF1917" s="252" t="str">
        <f t="shared" si="213"/>
        <v>-</v>
      </c>
    </row>
    <row r="1918" spans="1:32" ht="20.149999999999999" customHeight="1" x14ac:dyDescent="0.75">
      <c r="A1918" s="31">
        <v>1916</v>
      </c>
      <c r="B1918" s="237"/>
      <c r="C1918" s="273"/>
      <c r="D1918" s="272"/>
      <c r="E1918" s="273"/>
      <c r="F1918" s="273"/>
      <c r="G1918" s="253" t="str">
        <f t="shared" si="212"/>
        <v/>
      </c>
      <c r="H1918" s="31" t="str">
        <f>IF(AND(B1918=H$1),LOOKUP(9.99999999999999E+307,$H$2:H1917)+1,"")</f>
        <v/>
      </c>
      <c r="I1918" s="31" t="str">
        <f>IF(AND(B1918=I$1),LOOKUP(9.99999999999999E+307,$I$2:I1917)+1,"")</f>
        <v/>
      </c>
      <c r="J1918" s="31">
        <f>IF(AND(B1918=J$1),LOOKUP(9.99999999999999E+307,$J$2:J1917)+1,"")</f>
        <v>1752</v>
      </c>
      <c r="K1918" s="31">
        <f>IF(AND(B1918=K$1),LOOKUP(9.99999999999999E+307,$K$2:K1917)+1,"")</f>
        <v>1752</v>
      </c>
      <c r="L1918" s="31">
        <f>IF(AND(B1918=L$1),LOOKUP(9.99999999999999E+307,$L$2:L1917)+1,"")</f>
        <v>1752</v>
      </c>
      <c r="M1918" s="31">
        <f>IF(AND(B1918=M$1),LOOKUP(9.99999999999999E+307,$M$2:M1917)+1,"")</f>
        <v>1752</v>
      </c>
      <c r="N1918" s="31" t="e">
        <f>IF(AND(B1918=N$1),LOOKUP(9.99999999999999E+307,$N$2:N1917)+1,"")</f>
        <v>#REF!</v>
      </c>
      <c r="O1918" s="31" t="e">
        <f>IF(AND($B1918=O$1),LOOKUP(9.99999999999999E+307,$O$2:O1917)+1,"")</f>
        <v>#REF!</v>
      </c>
      <c r="P1918" s="31" t="e">
        <f>IF(AND($B1918=P$1),LOOKUP(9.99999999999999E+307,$P$2:P1917)+1,"")</f>
        <v>#REF!</v>
      </c>
      <c r="Q1918" s="31" t="e">
        <f>IF(AND($B1918=Q$1),LOOKUP(9.99999999999999E+307,$Q$2:Q1917)+1,"")</f>
        <v>#REF!</v>
      </c>
      <c r="R1918" s="31">
        <f>IF(AND($B1918=R$1),LOOKUP(9.99999999999999E+307,$R$2:R1917)+1,"")</f>
        <v>1752</v>
      </c>
      <c r="S1918" s="31">
        <f>IF(AND($B1918=S$1),LOOKUP(9.99999999999999E+307,$S$2:S1917)+1,"")</f>
        <v>1752</v>
      </c>
      <c r="T1918" s="265"/>
      <c r="U1918" s="265"/>
      <c r="V1918" s="265"/>
      <c r="AA1918" s="254" t="str">
        <f t="shared" si="209"/>
        <v/>
      </c>
      <c r="AB1918" s="254" t="str">
        <f t="shared" si="210"/>
        <v/>
      </c>
      <c r="AC1918" s="255">
        <f t="shared" si="207"/>
        <v>0</v>
      </c>
      <c r="AD1918" s="255">
        <f t="shared" si="208"/>
        <v>3836</v>
      </c>
      <c r="AE1918" s="256" t="str">
        <f t="shared" si="211"/>
        <v/>
      </c>
      <c r="AF1918" s="252" t="str">
        <f t="shared" si="213"/>
        <v>-</v>
      </c>
    </row>
    <row r="1919" spans="1:32" ht="20.149999999999999" customHeight="1" x14ac:dyDescent="0.75">
      <c r="A1919" s="31">
        <v>1917</v>
      </c>
      <c r="B1919" s="237"/>
      <c r="C1919" s="273"/>
      <c r="D1919" s="272"/>
      <c r="E1919" s="273"/>
      <c r="F1919" s="273"/>
      <c r="G1919" s="253" t="str">
        <f t="shared" si="212"/>
        <v/>
      </c>
      <c r="H1919" s="31" t="str">
        <f>IF(AND(B1919=H$1),LOOKUP(9.99999999999999E+307,$H$2:H1918)+1,"")</f>
        <v/>
      </c>
      <c r="I1919" s="31" t="str">
        <f>IF(AND(B1919=I$1),LOOKUP(9.99999999999999E+307,$I$2:I1918)+1,"")</f>
        <v/>
      </c>
      <c r="J1919" s="31">
        <f>IF(AND(B1919=J$1),LOOKUP(9.99999999999999E+307,$J$2:J1918)+1,"")</f>
        <v>1753</v>
      </c>
      <c r="K1919" s="31">
        <f>IF(AND(B1919=K$1),LOOKUP(9.99999999999999E+307,$K$2:K1918)+1,"")</f>
        <v>1753</v>
      </c>
      <c r="L1919" s="31">
        <f>IF(AND(B1919=L$1),LOOKUP(9.99999999999999E+307,$L$2:L1918)+1,"")</f>
        <v>1753</v>
      </c>
      <c r="M1919" s="31">
        <f>IF(AND(B1919=M$1),LOOKUP(9.99999999999999E+307,$M$2:M1918)+1,"")</f>
        <v>1753</v>
      </c>
      <c r="N1919" s="31" t="e">
        <f>IF(AND(B1919=N$1),LOOKUP(9.99999999999999E+307,$N$2:N1918)+1,"")</f>
        <v>#REF!</v>
      </c>
      <c r="O1919" s="31" t="e">
        <f>IF(AND($B1919=O$1),LOOKUP(9.99999999999999E+307,$O$2:O1918)+1,"")</f>
        <v>#REF!</v>
      </c>
      <c r="P1919" s="31" t="e">
        <f>IF(AND($B1919=P$1),LOOKUP(9.99999999999999E+307,$P$2:P1918)+1,"")</f>
        <v>#REF!</v>
      </c>
      <c r="Q1919" s="31" t="e">
        <f>IF(AND($B1919=Q$1),LOOKUP(9.99999999999999E+307,$Q$2:Q1918)+1,"")</f>
        <v>#REF!</v>
      </c>
      <c r="R1919" s="31">
        <f>IF(AND($B1919=R$1),LOOKUP(9.99999999999999E+307,$R$2:R1918)+1,"")</f>
        <v>1753</v>
      </c>
      <c r="S1919" s="31">
        <f>IF(AND($B1919=S$1),LOOKUP(9.99999999999999E+307,$S$2:S1918)+1,"")</f>
        <v>1753</v>
      </c>
      <c r="T1919" s="265"/>
      <c r="U1919" s="265"/>
      <c r="V1919" s="265"/>
      <c r="AA1919" s="254" t="str">
        <f t="shared" si="209"/>
        <v/>
      </c>
      <c r="AB1919" s="254" t="str">
        <f t="shared" si="210"/>
        <v/>
      </c>
      <c r="AC1919" s="255">
        <f t="shared" si="207"/>
        <v>0</v>
      </c>
      <c r="AD1919" s="255">
        <f t="shared" si="208"/>
        <v>3836</v>
      </c>
      <c r="AE1919" s="256" t="str">
        <f t="shared" si="211"/>
        <v/>
      </c>
      <c r="AF1919" s="252" t="str">
        <f t="shared" si="213"/>
        <v>-</v>
      </c>
    </row>
    <row r="1920" spans="1:32" ht="20.149999999999999" customHeight="1" x14ac:dyDescent="0.75">
      <c r="A1920" s="31">
        <v>1918</v>
      </c>
      <c r="B1920" s="237"/>
      <c r="C1920" s="273"/>
      <c r="D1920" s="272"/>
      <c r="E1920" s="273"/>
      <c r="F1920" s="273"/>
      <c r="G1920" s="253" t="str">
        <f t="shared" si="212"/>
        <v/>
      </c>
      <c r="H1920" s="31" t="str">
        <f>IF(AND(B1920=H$1),LOOKUP(9.99999999999999E+307,$H$2:H1919)+1,"")</f>
        <v/>
      </c>
      <c r="I1920" s="31" t="str">
        <f>IF(AND(B1920=I$1),LOOKUP(9.99999999999999E+307,$I$2:I1919)+1,"")</f>
        <v/>
      </c>
      <c r="J1920" s="31">
        <f>IF(AND(B1920=J$1),LOOKUP(9.99999999999999E+307,$J$2:J1919)+1,"")</f>
        <v>1754</v>
      </c>
      <c r="K1920" s="31">
        <f>IF(AND(B1920=K$1),LOOKUP(9.99999999999999E+307,$K$2:K1919)+1,"")</f>
        <v>1754</v>
      </c>
      <c r="L1920" s="31">
        <f>IF(AND(B1920=L$1),LOOKUP(9.99999999999999E+307,$L$2:L1919)+1,"")</f>
        <v>1754</v>
      </c>
      <c r="M1920" s="31">
        <f>IF(AND(B1920=M$1),LOOKUP(9.99999999999999E+307,$M$2:M1919)+1,"")</f>
        <v>1754</v>
      </c>
      <c r="N1920" s="31" t="e">
        <f>IF(AND(B1920=N$1),LOOKUP(9.99999999999999E+307,$N$2:N1919)+1,"")</f>
        <v>#REF!</v>
      </c>
      <c r="O1920" s="31" t="e">
        <f>IF(AND($B1920=O$1),LOOKUP(9.99999999999999E+307,$O$2:O1919)+1,"")</f>
        <v>#REF!</v>
      </c>
      <c r="P1920" s="31" t="e">
        <f>IF(AND($B1920=P$1),LOOKUP(9.99999999999999E+307,$P$2:P1919)+1,"")</f>
        <v>#REF!</v>
      </c>
      <c r="Q1920" s="31" t="e">
        <f>IF(AND($B1920=Q$1),LOOKUP(9.99999999999999E+307,$Q$2:Q1919)+1,"")</f>
        <v>#REF!</v>
      </c>
      <c r="R1920" s="31">
        <f>IF(AND($B1920=R$1),LOOKUP(9.99999999999999E+307,$R$2:R1919)+1,"")</f>
        <v>1754</v>
      </c>
      <c r="S1920" s="31">
        <f>IF(AND($B1920=S$1),LOOKUP(9.99999999999999E+307,$S$2:S1919)+1,"")</f>
        <v>1754</v>
      </c>
      <c r="T1920" s="265"/>
      <c r="U1920" s="265"/>
      <c r="V1920" s="265"/>
      <c r="AA1920" s="254" t="str">
        <f t="shared" si="209"/>
        <v/>
      </c>
      <c r="AB1920" s="254" t="str">
        <f t="shared" si="210"/>
        <v/>
      </c>
      <c r="AC1920" s="255">
        <f t="shared" si="207"/>
        <v>0</v>
      </c>
      <c r="AD1920" s="255">
        <f t="shared" si="208"/>
        <v>3836</v>
      </c>
      <c r="AE1920" s="256" t="str">
        <f t="shared" si="211"/>
        <v/>
      </c>
      <c r="AF1920" s="252" t="str">
        <f t="shared" si="213"/>
        <v>-</v>
      </c>
    </row>
    <row r="1921" spans="1:32" ht="20.149999999999999" customHeight="1" x14ac:dyDescent="0.75">
      <c r="A1921" s="31">
        <v>1919</v>
      </c>
      <c r="B1921" s="237"/>
      <c r="C1921" s="273"/>
      <c r="D1921" s="272"/>
      <c r="E1921" s="273"/>
      <c r="F1921" s="273"/>
      <c r="G1921" s="253" t="str">
        <f t="shared" si="212"/>
        <v/>
      </c>
      <c r="H1921" s="31" t="str">
        <f>IF(AND(B1921=H$1),LOOKUP(9.99999999999999E+307,$H$2:H1920)+1,"")</f>
        <v/>
      </c>
      <c r="I1921" s="31" t="str">
        <f>IF(AND(B1921=I$1),LOOKUP(9.99999999999999E+307,$I$2:I1920)+1,"")</f>
        <v/>
      </c>
      <c r="J1921" s="31">
        <f>IF(AND(B1921=J$1),LOOKUP(9.99999999999999E+307,$J$2:J1920)+1,"")</f>
        <v>1755</v>
      </c>
      <c r="K1921" s="31">
        <f>IF(AND(B1921=K$1),LOOKUP(9.99999999999999E+307,$K$2:K1920)+1,"")</f>
        <v>1755</v>
      </c>
      <c r="L1921" s="31">
        <f>IF(AND(B1921=L$1),LOOKUP(9.99999999999999E+307,$L$2:L1920)+1,"")</f>
        <v>1755</v>
      </c>
      <c r="M1921" s="31">
        <f>IF(AND(B1921=M$1),LOOKUP(9.99999999999999E+307,$M$2:M1920)+1,"")</f>
        <v>1755</v>
      </c>
      <c r="N1921" s="31" t="e">
        <f>IF(AND(B1921=N$1),LOOKUP(9.99999999999999E+307,$N$2:N1920)+1,"")</f>
        <v>#REF!</v>
      </c>
      <c r="O1921" s="31" t="e">
        <f>IF(AND($B1921=O$1),LOOKUP(9.99999999999999E+307,$O$2:O1920)+1,"")</f>
        <v>#REF!</v>
      </c>
      <c r="P1921" s="31" t="e">
        <f>IF(AND($B1921=P$1),LOOKUP(9.99999999999999E+307,$P$2:P1920)+1,"")</f>
        <v>#REF!</v>
      </c>
      <c r="Q1921" s="31" t="e">
        <f>IF(AND($B1921=Q$1),LOOKUP(9.99999999999999E+307,$Q$2:Q1920)+1,"")</f>
        <v>#REF!</v>
      </c>
      <c r="R1921" s="31">
        <f>IF(AND($B1921=R$1),LOOKUP(9.99999999999999E+307,$R$2:R1920)+1,"")</f>
        <v>1755</v>
      </c>
      <c r="S1921" s="31">
        <f>IF(AND($B1921=S$1),LOOKUP(9.99999999999999E+307,$S$2:S1920)+1,"")</f>
        <v>1755</v>
      </c>
      <c r="T1921" s="265"/>
      <c r="U1921" s="265"/>
      <c r="V1921" s="265"/>
      <c r="AA1921" s="254" t="str">
        <f t="shared" si="209"/>
        <v/>
      </c>
      <c r="AB1921" s="254" t="str">
        <f t="shared" si="210"/>
        <v/>
      </c>
      <c r="AC1921" s="255">
        <f t="shared" si="207"/>
        <v>0</v>
      </c>
      <c r="AD1921" s="255">
        <f t="shared" si="208"/>
        <v>3836</v>
      </c>
      <c r="AE1921" s="256" t="str">
        <f t="shared" si="211"/>
        <v/>
      </c>
      <c r="AF1921" s="252" t="str">
        <f t="shared" si="213"/>
        <v>-</v>
      </c>
    </row>
    <row r="1922" spans="1:32" ht="20.149999999999999" customHeight="1" x14ac:dyDescent="0.75">
      <c r="A1922" s="31">
        <v>1920</v>
      </c>
      <c r="B1922" s="237"/>
      <c r="C1922" s="273"/>
      <c r="D1922" s="272"/>
      <c r="E1922" s="273"/>
      <c r="F1922" s="273"/>
      <c r="G1922" s="253" t="str">
        <f t="shared" si="212"/>
        <v/>
      </c>
      <c r="H1922" s="31" t="str">
        <f>IF(AND(B1922=H$1),LOOKUP(9.99999999999999E+307,$H$2:H1921)+1,"")</f>
        <v/>
      </c>
      <c r="I1922" s="31" t="str">
        <f>IF(AND(B1922=I$1),LOOKUP(9.99999999999999E+307,$I$2:I1921)+1,"")</f>
        <v/>
      </c>
      <c r="J1922" s="31">
        <f>IF(AND(B1922=J$1),LOOKUP(9.99999999999999E+307,$J$2:J1921)+1,"")</f>
        <v>1756</v>
      </c>
      <c r="K1922" s="31">
        <f>IF(AND(B1922=K$1),LOOKUP(9.99999999999999E+307,$K$2:K1921)+1,"")</f>
        <v>1756</v>
      </c>
      <c r="L1922" s="31">
        <f>IF(AND(B1922=L$1),LOOKUP(9.99999999999999E+307,$L$2:L1921)+1,"")</f>
        <v>1756</v>
      </c>
      <c r="M1922" s="31">
        <f>IF(AND(B1922=M$1),LOOKUP(9.99999999999999E+307,$M$2:M1921)+1,"")</f>
        <v>1756</v>
      </c>
      <c r="N1922" s="31" t="e">
        <f>IF(AND(B1922=N$1),LOOKUP(9.99999999999999E+307,$N$2:N1921)+1,"")</f>
        <v>#REF!</v>
      </c>
      <c r="O1922" s="31" t="e">
        <f>IF(AND($B1922=O$1),LOOKUP(9.99999999999999E+307,$O$2:O1921)+1,"")</f>
        <v>#REF!</v>
      </c>
      <c r="P1922" s="31" t="e">
        <f>IF(AND($B1922=P$1),LOOKUP(9.99999999999999E+307,$P$2:P1921)+1,"")</f>
        <v>#REF!</v>
      </c>
      <c r="Q1922" s="31" t="e">
        <f>IF(AND($B1922=Q$1),LOOKUP(9.99999999999999E+307,$Q$2:Q1921)+1,"")</f>
        <v>#REF!</v>
      </c>
      <c r="R1922" s="31">
        <f>IF(AND($B1922=R$1),LOOKUP(9.99999999999999E+307,$R$2:R1921)+1,"")</f>
        <v>1756</v>
      </c>
      <c r="S1922" s="31">
        <f>IF(AND($B1922=S$1),LOOKUP(9.99999999999999E+307,$S$2:S1921)+1,"")</f>
        <v>1756</v>
      </c>
      <c r="T1922" s="265"/>
      <c r="U1922" s="265"/>
      <c r="V1922" s="265"/>
      <c r="AA1922" s="254" t="str">
        <f t="shared" si="209"/>
        <v/>
      </c>
      <c r="AB1922" s="254" t="str">
        <f t="shared" si="210"/>
        <v/>
      </c>
      <c r="AC1922" s="255">
        <f t="shared" si="207"/>
        <v>0</v>
      </c>
      <c r="AD1922" s="255">
        <f t="shared" si="208"/>
        <v>3836</v>
      </c>
      <c r="AE1922" s="256" t="str">
        <f t="shared" si="211"/>
        <v/>
      </c>
      <c r="AF1922" s="252" t="str">
        <f t="shared" si="213"/>
        <v>-</v>
      </c>
    </row>
    <row r="1923" spans="1:32" ht="20.149999999999999" customHeight="1" x14ac:dyDescent="0.75">
      <c r="A1923" s="31">
        <v>1921</v>
      </c>
      <c r="B1923" s="237"/>
      <c r="C1923" s="273"/>
      <c r="D1923" s="272"/>
      <c r="E1923" s="273"/>
      <c r="F1923" s="273"/>
      <c r="G1923" s="253" t="str">
        <f t="shared" si="212"/>
        <v/>
      </c>
      <c r="H1923" s="31" t="str">
        <f>IF(AND(B1923=H$1),LOOKUP(9.99999999999999E+307,$H$2:H1922)+1,"")</f>
        <v/>
      </c>
      <c r="I1923" s="31" t="str">
        <f>IF(AND(B1923=I$1),LOOKUP(9.99999999999999E+307,$I$2:I1922)+1,"")</f>
        <v/>
      </c>
      <c r="J1923" s="31">
        <f>IF(AND(B1923=J$1),LOOKUP(9.99999999999999E+307,$J$2:J1922)+1,"")</f>
        <v>1757</v>
      </c>
      <c r="K1923" s="31">
        <f>IF(AND(B1923=K$1),LOOKUP(9.99999999999999E+307,$K$2:K1922)+1,"")</f>
        <v>1757</v>
      </c>
      <c r="L1923" s="31">
        <f>IF(AND(B1923=L$1),LOOKUP(9.99999999999999E+307,$L$2:L1922)+1,"")</f>
        <v>1757</v>
      </c>
      <c r="M1923" s="31">
        <f>IF(AND(B1923=M$1),LOOKUP(9.99999999999999E+307,$M$2:M1922)+1,"")</f>
        <v>1757</v>
      </c>
      <c r="N1923" s="31" t="e">
        <f>IF(AND(B1923=N$1),LOOKUP(9.99999999999999E+307,$N$2:N1922)+1,"")</f>
        <v>#REF!</v>
      </c>
      <c r="O1923" s="31" t="e">
        <f>IF(AND($B1923=O$1),LOOKUP(9.99999999999999E+307,$O$2:O1922)+1,"")</f>
        <v>#REF!</v>
      </c>
      <c r="P1923" s="31" t="e">
        <f>IF(AND($B1923=P$1),LOOKUP(9.99999999999999E+307,$P$2:P1922)+1,"")</f>
        <v>#REF!</v>
      </c>
      <c r="Q1923" s="31" t="e">
        <f>IF(AND($B1923=Q$1),LOOKUP(9.99999999999999E+307,$Q$2:Q1922)+1,"")</f>
        <v>#REF!</v>
      </c>
      <c r="R1923" s="31">
        <f>IF(AND($B1923=R$1),LOOKUP(9.99999999999999E+307,$R$2:R1922)+1,"")</f>
        <v>1757</v>
      </c>
      <c r="S1923" s="31">
        <f>IF(AND($B1923=S$1),LOOKUP(9.99999999999999E+307,$S$2:S1922)+1,"")</f>
        <v>1757</v>
      </c>
      <c r="T1923" s="265"/>
      <c r="U1923" s="265"/>
      <c r="V1923" s="265"/>
      <c r="AA1923" s="254" t="str">
        <f t="shared" si="209"/>
        <v/>
      </c>
      <c r="AB1923" s="254" t="str">
        <f t="shared" si="210"/>
        <v/>
      </c>
      <c r="AC1923" s="255">
        <f t="shared" ref="AC1923:AC1986" si="214">COUNTIF($C$3:$C$4002,C1923)</f>
        <v>0</v>
      </c>
      <c r="AD1923" s="255">
        <f t="shared" ref="AD1923:AD1986" si="215">SUMPRODUCT(--(E1923&amp;F1923=$E$3:$E$4002&amp;$F$3:$F$4002))</f>
        <v>3836</v>
      </c>
      <c r="AE1923" s="256" t="str">
        <f t="shared" si="211"/>
        <v/>
      </c>
      <c r="AF1923" s="252" t="str">
        <f t="shared" si="213"/>
        <v>-</v>
      </c>
    </row>
    <row r="1924" spans="1:32" ht="20.149999999999999" customHeight="1" x14ac:dyDescent="0.75">
      <c r="A1924" s="31">
        <v>1922</v>
      </c>
      <c r="B1924" s="237"/>
      <c r="C1924" s="273"/>
      <c r="D1924" s="272"/>
      <c r="E1924" s="273"/>
      <c r="F1924" s="273"/>
      <c r="G1924" s="253" t="str">
        <f t="shared" si="212"/>
        <v/>
      </c>
      <c r="H1924" s="31" t="str">
        <f>IF(AND(B1924=H$1),LOOKUP(9.99999999999999E+307,$H$2:H1923)+1,"")</f>
        <v/>
      </c>
      <c r="I1924" s="31" t="str">
        <f>IF(AND(B1924=I$1),LOOKUP(9.99999999999999E+307,$I$2:I1923)+1,"")</f>
        <v/>
      </c>
      <c r="J1924" s="31">
        <f>IF(AND(B1924=J$1),LOOKUP(9.99999999999999E+307,$J$2:J1923)+1,"")</f>
        <v>1758</v>
      </c>
      <c r="K1924" s="31">
        <f>IF(AND(B1924=K$1),LOOKUP(9.99999999999999E+307,$K$2:K1923)+1,"")</f>
        <v>1758</v>
      </c>
      <c r="L1924" s="31">
        <f>IF(AND(B1924=L$1),LOOKUP(9.99999999999999E+307,$L$2:L1923)+1,"")</f>
        <v>1758</v>
      </c>
      <c r="M1924" s="31">
        <f>IF(AND(B1924=M$1),LOOKUP(9.99999999999999E+307,$M$2:M1923)+1,"")</f>
        <v>1758</v>
      </c>
      <c r="N1924" s="31" t="e">
        <f>IF(AND(B1924=N$1),LOOKUP(9.99999999999999E+307,$N$2:N1923)+1,"")</f>
        <v>#REF!</v>
      </c>
      <c r="O1924" s="31" t="e">
        <f>IF(AND($B1924=O$1),LOOKUP(9.99999999999999E+307,$O$2:O1923)+1,"")</f>
        <v>#REF!</v>
      </c>
      <c r="P1924" s="31" t="e">
        <f>IF(AND($B1924=P$1),LOOKUP(9.99999999999999E+307,$P$2:P1923)+1,"")</f>
        <v>#REF!</v>
      </c>
      <c r="Q1924" s="31" t="e">
        <f>IF(AND($B1924=Q$1),LOOKUP(9.99999999999999E+307,$Q$2:Q1923)+1,"")</f>
        <v>#REF!</v>
      </c>
      <c r="R1924" s="31">
        <f>IF(AND($B1924=R$1),LOOKUP(9.99999999999999E+307,$R$2:R1923)+1,"")</f>
        <v>1758</v>
      </c>
      <c r="S1924" s="31">
        <f>IF(AND($B1924=S$1),LOOKUP(9.99999999999999E+307,$S$2:S1923)+1,"")</f>
        <v>1758</v>
      </c>
      <c r="T1924" s="265"/>
      <c r="U1924" s="265"/>
      <c r="V1924" s="265"/>
      <c r="AA1924" s="254" t="str">
        <f t="shared" ref="AA1924:AA1987" si="216">IF(AD1924=2,"นักเรียนซ้ำ","")</f>
        <v/>
      </c>
      <c r="AB1924" s="254" t="str">
        <f t="shared" ref="AB1924:AB1987" si="217">IF(AC1924=2,"เลขประจำตัวซ้ำ","")</f>
        <v/>
      </c>
      <c r="AC1924" s="255">
        <f t="shared" si="214"/>
        <v>0</v>
      </c>
      <c r="AD1924" s="255">
        <f t="shared" si="215"/>
        <v>3836</v>
      </c>
      <c r="AE1924" s="256" t="str">
        <f t="shared" ref="AE1924:AE1987" si="218">IF(D1924="เด็กชาย",1,IF(D1924="นาย",1,IF(D1924="เด็กหญิง",2,IF(D1924="นางสาว",2,IF(D1924="ด.ช.",1,IF(D1924="ด.ญ.",2,IF(D1924="น.ส.",2,"")))))))</f>
        <v/>
      </c>
      <c r="AF1924" s="252" t="str">
        <f t="shared" si="213"/>
        <v>-</v>
      </c>
    </row>
    <row r="1925" spans="1:32" ht="20.149999999999999" customHeight="1" x14ac:dyDescent="0.75">
      <c r="A1925" s="31">
        <v>1923</v>
      </c>
      <c r="B1925" s="237"/>
      <c r="C1925" s="273"/>
      <c r="D1925" s="272"/>
      <c r="E1925" s="273"/>
      <c r="F1925" s="273"/>
      <c r="G1925" s="253" t="str">
        <f t="shared" si="212"/>
        <v/>
      </c>
      <c r="H1925" s="31" t="str">
        <f>IF(AND(B1925=H$1),LOOKUP(9.99999999999999E+307,$H$2:H1924)+1,"")</f>
        <v/>
      </c>
      <c r="I1925" s="31" t="str">
        <f>IF(AND(B1925=I$1),LOOKUP(9.99999999999999E+307,$I$2:I1924)+1,"")</f>
        <v/>
      </c>
      <c r="J1925" s="31">
        <f>IF(AND(B1925=J$1),LOOKUP(9.99999999999999E+307,$J$2:J1924)+1,"")</f>
        <v>1759</v>
      </c>
      <c r="K1925" s="31">
        <f>IF(AND(B1925=K$1),LOOKUP(9.99999999999999E+307,$K$2:K1924)+1,"")</f>
        <v>1759</v>
      </c>
      <c r="L1925" s="31">
        <f>IF(AND(B1925=L$1),LOOKUP(9.99999999999999E+307,$L$2:L1924)+1,"")</f>
        <v>1759</v>
      </c>
      <c r="M1925" s="31">
        <f>IF(AND(B1925=M$1),LOOKUP(9.99999999999999E+307,$M$2:M1924)+1,"")</f>
        <v>1759</v>
      </c>
      <c r="N1925" s="31" t="e">
        <f>IF(AND(B1925=N$1),LOOKUP(9.99999999999999E+307,$N$2:N1924)+1,"")</f>
        <v>#REF!</v>
      </c>
      <c r="O1925" s="31" t="e">
        <f>IF(AND($B1925=O$1),LOOKUP(9.99999999999999E+307,$O$2:O1924)+1,"")</f>
        <v>#REF!</v>
      </c>
      <c r="P1925" s="31" t="e">
        <f>IF(AND($B1925=P$1),LOOKUP(9.99999999999999E+307,$P$2:P1924)+1,"")</f>
        <v>#REF!</v>
      </c>
      <c r="Q1925" s="31" t="e">
        <f>IF(AND($B1925=Q$1),LOOKUP(9.99999999999999E+307,$Q$2:Q1924)+1,"")</f>
        <v>#REF!</v>
      </c>
      <c r="R1925" s="31">
        <f>IF(AND($B1925=R$1),LOOKUP(9.99999999999999E+307,$R$2:R1924)+1,"")</f>
        <v>1759</v>
      </c>
      <c r="S1925" s="31">
        <f>IF(AND($B1925=S$1),LOOKUP(9.99999999999999E+307,$S$2:S1924)+1,"")</f>
        <v>1759</v>
      </c>
      <c r="T1925" s="265"/>
      <c r="U1925" s="265"/>
      <c r="V1925" s="265"/>
      <c r="AA1925" s="254" t="str">
        <f t="shared" si="216"/>
        <v/>
      </c>
      <c r="AB1925" s="254" t="str">
        <f t="shared" si="217"/>
        <v/>
      </c>
      <c r="AC1925" s="255">
        <f t="shared" si="214"/>
        <v>0</v>
      </c>
      <c r="AD1925" s="255">
        <f t="shared" si="215"/>
        <v>3836</v>
      </c>
      <c r="AE1925" s="256" t="str">
        <f t="shared" si="218"/>
        <v/>
      </c>
      <c r="AF1925" s="252" t="str">
        <f t="shared" si="213"/>
        <v>-</v>
      </c>
    </row>
    <row r="1926" spans="1:32" ht="20.149999999999999" customHeight="1" x14ac:dyDescent="0.75">
      <c r="A1926" s="31">
        <v>1924</v>
      </c>
      <c r="B1926" s="237"/>
      <c r="C1926" s="273"/>
      <c r="D1926" s="272"/>
      <c r="E1926" s="273"/>
      <c r="F1926" s="273"/>
      <c r="G1926" s="253" t="str">
        <f t="shared" si="212"/>
        <v/>
      </c>
      <c r="H1926" s="31" t="str">
        <f>IF(AND(B1926=H$1),LOOKUP(9.99999999999999E+307,$H$2:H1925)+1,"")</f>
        <v/>
      </c>
      <c r="I1926" s="31" t="str">
        <f>IF(AND(B1926=I$1),LOOKUP(9.99999999999999E+307,$I$2:I1925)+1,"")</f>
        <v/>
      </c>
      <c r="J1926" s="31">
        <f>IF(AND(B1926=J$1),LOOKUP(9.99999999999999E+307,$J$2:J1925)+1,"")</f>
        <v>1760</v>
      </c>
      <c r="K1926" s="31">
        <f>IF(AND(B1926=K$1),LOOKUP(9.99999999999999E+307,$K$2:K1925)+1,"")</f>
        <v>1760</v>
      </c>
      <c r="L1926" s="31">
        <f>IF(AND(B1926=L$1),LOOKUP(9.99999999999999E+307,$L$2:L1925)+1,"")</f>
        <v>1760</v>
      </c>
      <c r="M1926" s="31">
        <f>IF(AND(B1926=M$1),LOOKUP(9.99999999999999E+307,$M$2:M1925)+1,"")</f>
        <v>1760</v>
      </c>
      <c r="N1926" s="31" t="e">
        <f>IF(AND(B1926=N$1),LOOKUP(9.99999999999999E+307,$N$2:N1925)+1,"")</f>
        <v>#REF!</v>
      </c>
      <c r="O1926" s="31" t="e">
        <f>IF(AND($B1926=O$1),LOOKUP(9.99999999999999E+307,$O$2:O1925)+1,"")</f>
        <v>#REF!</v>
      </c>
      <c r="P1926" s="31" t="e">
        <f>IF(AND($B1926=P$1),LOOKUP(9.99999999999999E+307,$P$2:P1925)+1,"")</f>
        <v>#REF!</v>
      </c>
      <c r="Q1926" s="31" t="e">
        <f>IF(AND($B1926=Q$1),LOOKUP(9.99999999999999E+307,$Q$2:Q1925)+1,"")</f>
        <v>#REF!</v>
      </c>
      <c r="R1926" s="31">
        <f>IF(AND($B1926=R$1),LOOKUP(9.99999999999999E+307,$R$2:R1925)+1,"")</f>
        <v>1760</v>
      </c>
      <c r="S1926" s="31">
        <f>IF(AND($B1926=S$1),LOOKUP(9.99999999999999E+307,$S$2:S1925)+1,"")</f>
        <v>1760</v>
      </c>
      <c r="T1926" s="265"/>
      <c r="U1926" s="265"/>
      <c r="V1926" s="265"/>
      <c r="AA1926" s="254" t="str">
        <f t="shared" si="216"/>
        <v/>
      </c>
      <c r="AB1926" s="254" t="str">
        <f t="shared" si="217"/>
        <v/>
      </c>
      <c r="AC1926" s="255">
        <f t="shared" si="214"/>
        <v>0</v>
      </c>
      <c r="AD1926" s="255">
        <f t="shared" si="215"/>
        <v>3836</v>
      </c>
      <c r="AE1926" s="256" t="str">
        <f t="shared" si="218"/>
        <v/>
      </c>
      <c r="AF1926" s="252" t="str">
        <f t="shared" si="213"/>
        <v>-</v>
      </c>
    </row>
    <row r="1927" spans="1:32" ht="20.149999999999999" customHeight="1" x14ac:dyDescent="0.75">
      <c r="A1927" s="31">
        <v>1925</v>
      </c>
      <c r="B1927" s="237"/>
      <c r="C1927" s="273"/>
      <c r="D1927" s="272"/>
      <c r="E1927" s="273"/>
      <c r="F1927" s="273"/>
      <c r="G1927" s="253" t="str">
        <f t="shared" si="212"/>
        <v/>
      </c>
      <c r="H1927" s="31" t="str">
        <f>IF(AND(B1927=H$1),LOOKUP(9.99999999999999E+307,$H$2:H1926)+1,"")</f>
        <v/>
      </c>
      <c r="I1927" s="31" t="str">
        <f>IF(AND(B1927=I$1),LOOKUP(9.99999999999999E+307,$I$2:I1926)+1,"")</f>
        <v/>
      </c>
      <c r="J1927" s="31">
        <f>IF(AND(B1927=J$1),LOOKUP(9.99999999999999E+307,$J$2:J1926)+1,"")</f>
        <v>1761</v>
      </c>
      <c r="K1927" s="31">
        <f>IF(AND(B1927=K$1),LOOKUP(9.99999999999999E+307,$K$2:K1926)+1,"")</f>
        <v>1761</v>
      </c>
      <c r="L1927" s="31">
        <f>IF(AND(B1927=L$1),LOOKUP(9.99999999999999E+307,$L$2:L1926)+1,"")</f>
        <v>1761</v>
      </c>
      <c r="M1927" s="31">
        <f>IF(AND(B1927=M$1),LOOKUP(9.99999999999999E+307,$M$2:M1926)+1,"")</f>
        <v>1761</v>
      </c>
      <c r="N1927" s="31" t="e">
        <f>IF(AND(B1927=N$1),LOOKUP(9.99999999999999E+307,$N$2:N1926)+1,"")</f>
        <v>#REF!</v>
      </c>
      <c r="O1927" s="31" t="e">
        <f>IF(AND($B1927=O$1),LOOKUP(9.99999999999999E+307,$O$2:O1926)+1,"")</f>
        <v>#REF!</v>
      </c>
      <c r="P1927" s="31" t="e">
        <f>IF(AND($B1927=P$1),LOOKUP(9.99999999999999E+307,$P$2:P1926)+1,"")</f>
        <v>#REF!</v>
      </c>
      <c r="Q1927" s="31" t="e">
        <f>IF(AND($B1927=Q$1),LOOKUP(9.99999999999999E+307,$Q$2:Q1926)+1,"")</f>
        <v>#REF!</v>
      </c>
      <c r="R1927" s="31">
        <f>IF(AND($B1927=R$1),LOOKUP(9.99999999999999E+307,$R$2:R1926)+1,"")</f>
        <v>1761</v>
      </c>
      <c r="S1927" s="31">
        <f>IF(AND($B1927=S$1),LOOKUP(9.99999999999999E+307,$S$2:S1926)+1,"")</f>
        <v>1761</v>
      </c>
      <c r="T1927" s="265"/>
      <c r="U1927" s="265"/>
      <c r="V1927" s="265"/>
      <c r="AA1927" s="254" t="str">
        <f t="shared" si="216"/>
        <v/>
      </c>
      <c r="AB1927" s="254" t="str">
        <f t="shared" si="217"/>
        <v/>
      </c>
      <c r="AC1927" s="255">
        <f t="shared" si="214"/>
        <v>0</v>
      </c>
      <c r="AD1927" s="255">
        <f t="shared" si="215"/>
        <v>3836</v>
      </c>
      <c r="AE1927" s="256" t="str">
        <f t="shared" si="218"/>
        <v/>
      </c>
      <c r="AF1927" s="252" t="str">
        <f t="shared" si="213"/>
        <v>-</v>
      </c>
    </row>
    <row r="1928" spans="1:32" ht="20.149999999999999" customHeight="1" x14ac:dyDescent="0.75">
      <c r="A1928" s="31">
        <v>1926</v>
      </c>
      <c r="B1928" s="237"/>
      <c r="C1928" s="273"/>
      <c r="D1928" s="272"/>
      <c r="E1928" s="273"/>
      <c r="F1928" s="273"/>
      <c r="G1928" s="253" t="str">
        <f t="shared" si="212"/>
        <v/>
      </c>
      <c r="H1928" s="31" t="str">
        <f>IF(AND(B1928=H$1),LOOKUP(9.99999999999999E+307,$H$2:H1927)+1,"")</f>
        <v/>
      </c>
      <c r="I1928" s="31" t="str">
        <f>IF(AND(B1928=I$1),LOOKUP(9.99999999999999E+307,$I$2:I1927)+1,"")</f>
        <v/>
      </c>
      <c r="J1928" s="31">
        <f>IF(AND(B1928=J$1),LOOKUP(9.99999999999999E+307,$J$2:J1927)+1,"")</f>
        <v>1762</v>
      </c>
      <c r="K1928" s="31">
        <f>IF(AND(B1928=K$1),LOOKUP(9.99999999999999E+307,$K$2:K1927)+1,"")</f>
        <v>1762</v>
      </c>
      <c r="L1928" s="31">
        <f>IF(AND(B1928=L$1),LOOKUP(9.99999999999999E+307,$L$2:L1927)+1,"")</f>
        <v>1762</v>
      </c>
      <c r="M1928" s="31">
        <f>IF(AND(B1928=M$1),LOOKUP(9.99999999999999E+307,$M$2:M1927)+1,"")</f>
        <v>1762</v>
      </c>
      <c r="N1928" s="31" t="e">
        <f>IF(AND(B1928=N$1),LOOKUP(9.99999999999999E+307,$N$2:N1927)+1,"")</f>
        <v>#REF!</v>
      </c>
      <c r="O1928" s="31" t="e">
        <f>IF(AND($B1928=O$1),LOOKUP(9.99999999999999E+307,$O$2:O1927)+1,"")</f>
        <v>#REF!</v>
      </c>
      <c r="P1928" s="31" t="e">
        <f>IF(AND($B1928=P$1),LOOKUP(9.99999999999999E+307,$P$2:P1927)+1,"")</f>
        <v>#REF!</v>
      </c>
      <c r="Q1928" s="31" t="e">
        <f>IF(AND($B1928=Q$1),LOOKUP(9.99999999999999E+307,$Q$2:Q1927)+1,"")</f>
        <v>#REF!</v>
      </c>
      <c r="R1928" s="31">
        <f>IF(AND($B1928=R$1),LOOKUP(9.99999999999999E+307,$R$2:R1927)+1,"")</f>
        <v>1762</v>
      </c>
      <c r="S1928" s="31">
        <f>IF(AND($B1928=S$1),LOOKUP(9.99999999999999E+307,$S$2:S1927)+1,"")</f>
        <v>1762</v>
      </c>
      <c r="T1928" s="265"/>
      <c r="U1928" s="265"/>
      <c r="V1928" s="265"/>
      <c r="AA1928" s="254" t="str">
        <f t="shared" si="216"/>
        <v/>
      </c>
      <c r="AB1928" s="254" t="str">
        <f t="shared" si="217"/>
        <v/>
      </c>
      <c r="AC1928" s="255">
        <f t="shared" si="214"/>
        <v>0</v>
      </c>
      <c r="AD1928" s="255">
        <f t="shared" si="215"/>
        <v>3836</v>
      </c>
      <c r="AE1928" s="256" t="str">
        <f t="shared" si="218"/>
        <v/>
      </c>
      <c r="AF1928" s="252" t="str">
        <f t="shared" si="213"/>
        <v>-</v>
      </c>
    </row>
    <row r="1929" spans="1:32" ht="20.149999999999999" customHeight="1" x14ac:dyDescent="0.75">
      <c r="A1929" s="31">
        <v>1927</v>
      </c>
      <c r="B1929" s="237"/>
      <c r="C1929" s="273"/>
      <c r="D1929" s="272"/>
      <c r="E1929" s="273"/>
      <c r="F1929" s="273"/>
      <c r="G1929" s="253" t="str">
        <f t="shared" si="212"/>
        <v/>
      </c>
      <c r="H1929" s="31" t="str">
        <f>IF(AND(B1929=H$1),LOOKUP(9.99999999999999E+307,$H$2:H1928)+1,"")</f>
        <v/>
      </c>
      <c r="I1929" s="31" t="str">
        <f>IF(AND(B1929=I$1),LOOKUP(9.99999999999999E+307,$I$2:I1928)+1,"")</f>
        <v/>
      </c>
      <c r="J1929" s="31">
        <f>IF(AND(B1929=J$1),LOOKUP(9.99999999999999E+307,$J$2:J1928)+1,"")</f>
        <v>1763</v>
      </c>
      <c r="K1929" s="31">
        <f>IF(AND(B1929=K$1),LOOKUP(9.99999999999999E+307,$K$2:K1928)+1,"")</f>
        <v>1763</v>
      </c>
      <c r="L1929" s="31">
        <f>IF(AND(B1929=L$1),LOOKUP(9.99999999999999E+307,$L$2:L1928)+1,"")</f>
        <v>1763</v>
      </c>
      <c r="M1929" s="31">
        <f>IF(AND(B1929=M$1),LOOKUP(9.99999999999999E+307,$M$2:M1928)+1,"")</f>
        <v>1763</v>
      </c>
      <c r="N1929" s="31" t="e">
        <f>IF(AND(B1929=N$1),LOOKUP(9.99999999999999E+307,$N$2:N1928)+1,"")</f>
        <v>#REF!</v>
      </c>
      <c r="O1929" s="31" t="e">
        <f>IF(AND($B1929=O$1),LOOKUP(9.99999999999999E+307,$O$2:O1928)+1,"")</f>
        <v>#REF!</v>
      </c>
      <c r="P1929" s="31" t="e">
        <f>IF(AND($B1929=P$1),LOOKUP(9.99999999999999E+307,$P$2:P1928)+1,"")</f>
        <v>#REF!</v>
      </c>
      <c r="Q1929" s="31" t="e">
        <f>IF(AND($B1929=Q$1),LOOKUP(9.99999999999999E+307,$Q$2:Q1928)+1,"")</f>
        <v>#REF!</v>
      </c>
      <c r="R1929" s="31">
        <f>IF(AND($B1929=R$1),LOOKUP(9.99999999999999E+307,$R$2:R1928)+1,"")</f>
        <v>1763</v>
      </c>
      <c r="S1929" s="31">
        <f>IF(AND($B1929=S$1),LOOKUP(9.99999999999999E+307,$S$2:S1928)+1,"")</f>
        <v>1763</v>
      </c>
      <c r="T1929" s="265"/>
      <c r="U1929" s="265"/>
      <c r="V1929" s="265"/>
      <c r="AA1929" s="254" t="str">
        <f t="shared" si="216"/>
        <v/>
      </c>
      <c r="AB1929" s="254" t="str">
        <f t="shared" si="217"/>
        <v/>
      </c>
      <c r="AC1929" s="255">
        <f t="shared" si="214"/>
        <v>0</v>
      </c>
      <c r="AD1929" s="255">
        <f t="shared" si="215"/>
        <v>3836</v>
      </c>
      <c r="AE1929" s="256" t="str">
        <f t="shared" si="218"/>
        <v/>
      </c>
      <c r="AF1929" s="252" t="str">
        <f t="shared" si="213"/>
        <v>-</v>
      </c>
    </row>
    <row r="1930" spans="1:32" ht="20.149999999999999" customHeight="1" x14ac:dyDescent="0.75">
      <c r="A1930" s="31">
        <v>1928</v>
      </c>
      <c r="B1930" s="237"/>
      <c r="C1930" s="273"/>
      <c r="D1930" s="272"/>
      <c r="E1930" s="273"/>
      <c r="F1930" s="273"/>
      <c r="G1930" s="253" t="str">
        <f t="shared" si="212"/>
        <v/>
      </c>
      <c r="H1930" s="31" t="str">
        <f>IF(AND(B1930=H$1),LOOKUP(9.99999999999999E+307,$H$2:H1929)+1,"")</f>
        <v/>
      </c>
      <c r="I1930" s="31" t="str">
        <f>IF(AND(B1930=I$1),LOOKUP(9.99999999999999E+307,$I$2:I1929)+1,"")</f>
        <v/>
      </c>
      <c r="J1930" s="31">
        <f>IF(AND(B1930=J$1),LOOKUP(9.99999999999999E+307,$J$2:J1929)+1,"")</f>
        <v>1764</v>
      </c>
      <c r="K1930" s="31">
        <f>IF(AND(B1930=K$1),LOOKUP(9.99999999999999E+307,$K$2:K1929)+1,"")</f>
        <v>1764</v>
      </c>
      <c r="L1930" s="31">
        <f>IF(AND(B1930=L$1),LOOKUP(9.99999999999999E+307,$L$2:L1929)+1,"")</f>
        <v>1764</v>
      </c>
      <c r="M1930" s="31">
        <f>IF(AND(B1930=M$1),LOOKUP(9.99999999999999E+307,$M$2:M1929)+1,"")</f>
        <v>1764</v>
      </c>
      <c r="N1930" s="31" t="e">
        <f>IF(AND(B1930=N$1),LOOKUP(9.99999999999999E+307,$N$2:N1929)+1,"")</f>
        <v>#REF!</v>
      </c>
      <c r="O1930" s="31" t="e">
        <f>IF(AND($B1930=O$1),LOOKUP(9.99999999999999E+307,$O$2:O1929)+1,"")</f>
        <v>#REF!</v>
      </c>
      <c r="P1930" s="31" t="e">
        <f>IF(AND($B1930=P$1),LOOKUP(9.99999999999999E+307,$P$2:P1929)+1,"")</f>
        <v>#REF!</v>
      </c>
      <c r="Q1930" s="31" t="e">
        <f>IF(AND($B1930=Q$1),LOOKUP(9.99999999999999E+307,$Q$2:Q1929)+1,"")</f>
        <v>#REF!</v>
      </c>
      <c r="R1930" s="31">
        <f>IF(AND($B1930=R$1),LOOKUP(9.99999999999999E+307,$R$2:R1929)+1,"")</f>
        <v>1764</v>
      </c>
      <c r="S1930" s="31">
        <f>IF(AND($B1930=S$1),LOOKUP(9.99999999999999E+307,$S$2:S1929)+1,"")</f>
        <v>1764</v>
      </c>
      <c r="T1930" s="265"/>
      <c r="U1930" s="265"/>
      <c r="V1930" s="265"/>
      <c r="AA1930" s="254" t="str">
        <f t="shared" si="216"/>
        <v/>
      </c>
      <c r="AB1930" s="254" t="str">
        <f t="shared" si="217"/>
        <v/>
      </c>
      <c r="AC1930" s="255">
        <f t="shared" si="214"/>
        <v>0</v>
      </c>
      <c r="AD1930" s="255">
        <f t="shared" si="215"/>
        <v>3836</v>
      </c>
      <c r="AE1930" s="256" t="str">
        <f t="shared" si="218"/>
        <v/>
      </c>
      <c r="AF1930" s="252" t="str">
        <f t="shared" si="213"/>
        <v>-</v>
      </c>
    </row>
    <row r="1931" spans="1:32" ht="20.149999999999999" customHeight="1" x14ac:dyDescent="0.75">
      <c r="A1931" s="31">
        <v>1929</v>
      </c>
      <c r="B1931" s="237"/>
      <c r="C1931" s="273"/>
      <c r="D1931" s="272"/>
      <c r="E1931" s="273"/>
      <c r="F1931" s="273"/>
      <c r="G1931" s="253" t="str">
        <f t="shared" si="212"/>
        <v/>
      </c>
      <c r="H1931" s="31" t="str">
        <f>IF(AND(B1931=H$1),LOOKUP(9.99999999999999E+307,$H$2:H1930)+1,"")</f>
        <v/>
      </c>
      <c r="I1931" s="31" t="str">
        <f>IF(AND(B1931=I$1),LOOKUP(9.99999999999999E+307,$I$2:I1930)+1,"")</f>
        <v/>
      </c>
      <c r="J1931" s="31">
        <f>IF(AND(B1931=J$1),LOOKUP(9.99999999999999E+307,$J$2:J1930)+1,"")</f>
        <v>1765</v>
      </c>
      <c r="K1931" s="31">
        <f>IF(AND(B1931=K$1),LOOKUP(9.99999999999999E+307,$K$2:K1930)+1,"")</f>
        <v>1765</v>
      </c>
      <c r="L1931" s="31">
        <f>IF(AND(B1931=L$1),LOOKUP(9.99999999999999E+307,$L$2:L1930)+1,"")</f>
        <v>1765</v>
      </c>
      <c r="M1931" s="31">
        <f>IF(AND(B1931=M$1),LOOKUP(9.99999999999999E+307,$M$2:M1930)+1,"")</f>
        <v>1765</v>
      </c>
      <c r="N1931" s="31" t="e">
        <f>IF(AND(B1931=N$1),LOOKUP(9.99999999999999E+307,$N$2:N1930)+1,"")</f>
        <v>#REF!</v>
      </c>
      <c r="O1931" s="31" t="e">
        <f>IF(AND($B1931=O$1),LOOKUP(9.99999999999999E+307,$O$2:O1930)+1,"")</f>
        <v>#REF!</v>
      </c>
      <c r="P1931" s="31" t="e">
        <f>IF(AND($B1931=P$1),LOOKUP(9.99999999999999E+307,$P$2:P1930)+1,"")</f>
        <v>#REF!</v>
      </c>
      <c r="Q1931" s="31" t="e">
        <f>IF(AND($B1931=Q$1),LOOKUP(9.99999999999999E+307,$Q$2:Q1930)+1,"")</f>
        <v>#REF!</v>
      </c>
      <c r="R1931" s="31">
        <f>IF(AND($B1931=R$1),LOOKUP(9.99999999999999E+307,$R$2:R1930)+1,"")</f>
        <v>1765</v>
      </c>
      <c r="S1931" s="31">
        <f>IF(AND($B1931=S$1),LOOKUP(9.99999999999999E+307,$S$2:S1930)+1,"")</f>
        <v>1765</v>
      </c>
      <c r="T1931" s="265"/>
      <c r="U1931" s="265"/>
      <c r="V1931" s="265"/>
      <c r="AA1931" s="254" t="str">
        <f t="shared" si="216"/>
        <v/>
      </c>
      <c r="AB1931" s="254" t="str">
        <f t="shared" si="217"/>
        <v/>
      </c>
      <c r="AC1931" s="255">
        <f t="shared" si="214"/>
        <v>0</v>
      </c>
      <c r="AD1931" s="255">
        <f t="shared" si="215"/>
        <v>3836</v>
      </c>
      <c r="AE1931" s="256" t="str">
        <f t="shared" si="218"/>
        <v/>
      </c>
      <c r="AF1931" s="252" t="str">
        <f t="shared" si="213"/>
        <v>-</v>
      </c>
    </row>
    <row r="1932" spans="1:32" ht="20.149999999999999" customHeight="1" x14ac:dyDescent="0.75">
      <c r="A1932" s="31">
        <v>1930</v>
      </c>
      <c r="B1932" s="237"/>
      <c r="C1932" s="273"/>
      <c r="D1932" s="272"/>
      <c r="E1932" s="273"/>
      <c r="F1932" s="273"/>
      <c r="G1932" s="253" t="str">
        <f t="shared" si="212"/>
        <v/>
      </c>
      <c r="H1932" s="31" t="str">
        <f>IF(AND(B1932=H$1),LOOKUP(9.99999999999999E+307,$H$2:H1931)+1,"")</f>
        <v/>
      </c>
      <c r="I1932" s="31" t="str">
        <f>IF(AND(B1932=I$1),LOOKUP(9.99999999999999E+307,$I$2:I1931)+1,"")</f>
        <v/>
      </c>
      <c r="J1932" s="31">
        <f>IF(AND(B1932=J$1),LOOKUP(9.99999999999999E+307,$J$2:J1931)+1,"")</f>
        <v>1766</v>
      </c>
      <c r="K1932" s="31">
        <f>IF(AND(B1932=K$1),LOOKUP(9.99999999999999E+307,$K$2:K1931)+1,"")</f>
        <v>1766</v>
      </c>
      <c r="L1932" s="31">
        <f>IF(AND(B1932=L$1),LOOKUP(9.99999999999999E+307,$L$2:L1931)+1,"")</f>
        <v>1766</v>
      </c>
      <c r="M1932" s="31">
        <f>IF(AND(B1932=M$1),LOOKUP(9.99999999999999E+307,$M$2:M1931)+1,"")</f>
        <v>1766</v>
      </c>
      <c r="N1932" s="31" t="e">
        <f>IF(AND(B1932=N$1),LOOKUP(9.99999999999999E+307,$N$2:N1931)+1,"")</f>
        <v>#REF!</v>
      </c>
      <c r="O1932" s="31" t="e">
        <f>IF(AND($B1932=O$1),LOOKUP(9.99999999999999E+307,$O$2:O1931)+1,"")</f>
        <v>#REF!</v>
      </c>
      <c r="P1932" s="31" t="e">
        <f>IF(AND($B1932=P$1),LOOKUP(9.99999999999999E+307,$P$2:P1931)+1,"")</f>
        <v>#REF!</v>
      </c>
      <c r="Q1932" s="31" t="e">
        <f>IF(AND($B1932=Q$1),LOOKUP(9.99999999999999E+307,$Q$2:Q1931)+1,"")</f>
        <v>#REF!</v>
      </c>
      <c r="R1932" s="31">
        <f>IF(AND($B1932=R$1),LOOKUP(9.99999999999999E+307,$R$2:R1931)+1,"")</f>
        <v>1766</v>
      </c>
      <c r="S1932" s="31">
        <f>IF(AND($B1932=S$1),LOOKUP(9.99999999999999E+307,$S$2:S1931)+1,"")</f>
        <v>1766</v>
      </c>
      <c r="T1932" s="265"/>
      <c r="U1932" s="265"/>
      <c r="V1932" s="265"/>
      <c r="AA1932" s="254" t="str">
        <f t="shared" si="216"/>
        <v/>
      </c>
      <c r="AB1932" s="254" t="str">
        <f t="shared" si="217"/>
        <v/>
      </c>
      <c r="AC1932" s="255">
        <f t="shared" si="214"/>
        <v>0</v>
      </c>
      <c r="AD1932" s="255">
        <f t="shared" si="215"/>
        <v>3836</v>
      </c>
      <c r="AE1932" s="256" t="str">
        <f t="shared" si="218"/>
        <v/>
      </c>
      <c r="AF1932" s="252" t="str">
        <f t="shared" si="213"/>
        <v>-</v>
      </c>
    </row>
    <row r="1933" spans="1:32" ht="20.149999999999999" customHeight="1" x14ac:dyDescent="0.75">
      <c r="A1933" s="31">
        <v>1931</v>
      </c>
      <c r="B1933" s="237"/>
      <c r="C1933" s="273"/>
      <c r="D1933" s="272"/>
      <c r="E1933" s="273"/>
      <c r="F1933" s="273"/>
      <c r="G1933" s="253" t="str">
        <f t="shared" si="212"/>
        <v/>
      </c>
      <c r="H1933" s="31" t="str">
        <f>IF(AND(B1933=H$1),LOOKUP(9.99999999999999E+307,$H$2:H1932)+1,"")</f>
        <v/>
      </c>
      <c r="I1933" s="31" t="str">
        <f>IF(AND(B1933=I$1),LOOKUP(9.99999999999999E+307,$I$2:I1932)+1,"")</f>
        <v/>
      </c>
      <c r="J1933" s="31">
        <f>IF(AND(B1933=J$1),LOOKUP(9.99999999999999E+307,$J$2:J1932)+1,"")</f>
        <v>1767</v>
      </c>
      <c r="K1933" s="31">
        <f>IF(AND(B1933=K$1),LOOKUP(9.99999999999999E+307,$K$2:K1932)+1,"")</f>
        <v>1767</v>
      </c>
      <c r="L1933" s="31">
        <f>IF(AND(B1933=L$1),LOOKUP(9.99999999999999E+307,$L$2:L1932)+1,"")</f>
        <v>1767</v>
      </c>
      <c r="M1933" s="31">
        <f>IF(AND(B1933=M$1),LOOKUP(9.99999999999999E+307,$M$2:M1932)+1,"")</f>
        <v>1767</v>
      </c>
      <c r="N1933" s="31" t="e">
        <f>IF(AND(B1933=N$1),LOOKUP(9.99999999999999E+307,$N$2:N1932)+1,"")</f>
        <v>#REF!</v>
      </c>
      <c r="O1933" s="31" t="e">
        <f>IF(AND($B1933=O$1),LOOKUP(9.99999999999999E+307,$O$2:O1932)+1,"")</f>
        <v>#REF!</v>
      </c>
      <c r="P1933" s="31" t="e">
        <f>IF(AND($B1933=P$1),LOOKUP(9.99999999999999E+307,$P$2:P1932)+1,"")</f>
        <v>#REF!</v>
      </c>
      <c r="Q1933" s="31" t="e">
        <f>IF(AND($B1933=Q$1),LOOKUP(9.99999999999999E+307,$Q$2:Q1932)+1,"")</f>
        <v>#REF!</v>
      </c>
      <c r="R1933" s="31">
        <f>IF(AND($B1933=R$1),LOOKUP(9.99999999999999E+307,$R$2:R1932)+1,"")</f>
        <v>1767</v>
      </c>
      <c r="S1933" s="31">
        <f>IF(AND($B1933=S$1),LOOKUP(9.99999999999999E+307,$S$2:S1932)+1,"")</f>
        <v>1767</v>
      </c>
      <c r="T1933" s="265"/>
      <c r="U1933" s="265"/>
      <c r="V1933" s="265"/>
      <c r="AA1933" s="254" t="str">
        <f t="shared" si="216"/>
        <v/>
      </c>
      <c r="AB1933" s="254" t="str">
        <f t="shared" si="217"/>
        <v/>
      </c>
      <c r="AC1933" s="255">
        <f t="shared" si="214"/>
        <v>0</v>
      </c>
      <c r="AD1933" s="255">
        <f t="shared" si="215"/>
        <v>3836</v>
      </c>
      <c r="AE1933" s="256" t="str">
        <f t="shared" si="218"/>
        <v/>
      </c>
      <c r="AF1933" s="252" t="str">
        <f t="shared" si="213"/>
        <v>-</v>
      </c>
    </row>
    <row r="1934" spans="1:32" ht="20.149999999999999" customHeight="1" x14ac:dyDescent="0.75">
      <c r="A1934" s="31">
        <v>1932</v>
      </c>
      <c r="B1934" s="237"/>
      <c r="C1934" s="273"/>
      <c r="D1934" s="272"/>
      <c r="E1934" s="273"/>
      <c r="F1934" s="273"/>
      <c r="G1934" s="253" t="str">
        <f t="shared" si="212"/>
        <v/>
      </c>
      <c r="H1934" s="31" t="str">
        <f>IF(AND(B1934=H$1),LOOKUP(9.99999999999999E+307,$H$2:H1933)+1,"")</f>
        <v/>
      </c>
      <c r="I1934" s="31" t="str">
        <f>IF(AND(B1934=I$1),LOOKUP(9.99999999999999E+307,$I$2:I1933)+1,"")</f>
        <v/>
      </c>
      <c r="J1934" s="31">
        <f>IF(AND(B1934=J$1),LOOKUP(9.99999999999999E+307,$J$2:J1933)+1,"")</f>
        <v>1768</v>
      </c>
      <c r="K1934" s="31">
        <f>IF(AND(B1934=K$1),LOOKUP(9.99999999999999E+307,$K$2:K1933)+1,"")</f>
        <v>1768</v>
      </c>
      <c r="L1934" s="31">
        <f>IF(AND(B1934=L$1),LOOKUP(9.99999999999999E+307,$L$2:L1933)+1,"")</f>
        <v>1768</v>
      </c>
      <c r="M1934" s="31">
        <f>IF(AND(B1934=M$1),LOOKUP(9.99999999999999E+307,$M$2:M1933)+1,"")</f>
        <v>1768</v>
      </c>
      <c r="N1934" s="31" t="e">
        <f>IF(AND(B1934=N$1),LOOKUP(9.99999999999999E+307,$N$2:N1933)+1,"")</f>
        <v>#REF!</v>
      </c>
      <c r="O1934" s="31" t="e">
        <f>IF(AND($B1934=O$1),LOOKUP(9.99999999999999E+307,$O$2:O1933)+1,"")</f>
        <v>#REF!</v>
      </c>
      <c r="P1934" s="31" t="e">
        <f>IF(AND($B1934=P$1),LOOKUP(9.99999999999999E+307,$P$2:P1933)+1,"")</f>
        <v>#REF!</v>
      </c>
      <c r="Q1934" s="31" t="e">
        <f>IF(AND($B1934=Q$1),LOOKUP(9.99999999999999E+307,$Q$2:Q1933)+1,"")</f>
        <v>#REF!</v>
      </c>
      <c r="R1934" s="31">
        <f>IF(AND($B1934=R$1),LOOKUP(9.99999999999999E+307,$R$2:R1933)+1,"")</f>
        <v>1768</v>
      </c>
      <c r="S1934" s="31">
        <f>IF(AND($B1934=S$1),LOOKUP(9.99999999999999E+307,$S$2:S1933)+1,"")</f>
        <v>1768</v>
      </c>
      <c r="T1934" s="265"/>
      <c r="U1934" s="265"/>
      <c r="V1934" s="265"/>
      <c r="AA1934" s="254" t="str">
        <f t="shared" si="216"/>
        <v/>
      </c>
      <c r="AB1934" s="254" t="str">
        <f t="shared" si="217"/>
        <v/>
      </c>
      <c r="AC1934" s="255">
        <f t="shared" si="214"/>
        <v>0</v>
      </c>
      <c r="AD1934" s="255">
        <f t="shared" si="215"/>
        <v>3836</v>
      </c>
      <c r="AE1934" s="256" t="str">
        <f t="shared" si="218"/>
        <v/>
      </c>
      <c r="AF1934" s="252" t="str">
        <f t="shared" si="213"/>
        <v>-</v>
      </c>
    </row>
    <row r="1935" spans="1:32" ht="20.149999999999999" customHeight="1" x14ac:dyDescent="0.75">
      <c r="A1935" s="31">
        <v>1933</v>
      </c>
      <c r="B1935" s="237"/>
      <c r="C1935" s="273"/>
      <c r="D1935" s="272"/>
      <c r="E1935" s="273"/>
      <c r="F1935" s="273"/>
      <c r="G1935" s="253" t="str">
        <f t="shared" si="212"/>
        <v/>
      </c>
      <c r="H1935" s="31" t="str">
        <f>IF(AND(B1935=H$1),LOOKUP(9.99999999999999E+307,$H$2:H1934)+1,"")</f>
        <v/>
      </c>
      <c r="I1935" s="31" t="str">
        <f>IF(AND(B1935=I$1),LOOKUP(9.99999999999999E+307,$I$2:I1934)+1,"")</f>
        <v/>
      </c>
      <c r="J1935" s="31">
        <f>IF(AND(B1935=J$1),LOOKUP(9.99999999999999E+307,$J$2:J1934)+1,"")</f>
        <v>1769</v>
      </c>
      <c r="K1935" s="31">
        <f>IF(AND(B1935=K$1),LOOKUP(9.99999999999999E+307,$K$2:K1934)+1,"")</f>
        <v>1769</v>
      </c>
      <c r="L1935" s="31">
        <f>IF(AND(B1935=L$1),LOOKUP(9.99999999999999E+307,$L$2:L1934)+1,"")</f>
        <v>1769</v>
      </c>
      <c r="M1935" s="31">
        <f>IF(AND(B1935=M$1),LOOKUP(9.99999999999999E+307,$M$2:M1934)+1,"")</f>
        <v>1769</v>
      </c>
      <c r="N1935" s="31" t="e">
        <f>IF(AND(B1935=N$1),LOOKUP(9.99999999999999E+307,$N$2:N1934)+1,"")</f>
        <v>#REF!</v>
      </c>
      <c r="O1935" s="31" t="e">
        <f>IF(AND($B1935=O$1),LOOKUP(9.99999999999999E+307,$O$2:O1934)+1,"")</f>
        <v>#REF!</v>
      </c>
      <c r="P1935" s="31" t="e">
        <f>IF(AND($B1935=P$1),LOOKUP(9.99999999999999E+307,$P$2:P1934)+1,"")</f>
        <v>#REF!</v>
      </c>
      <c r="Q1935" s="31" t="e">
        <f>IF(AND($B1935=Q$1),LOOKUP(9.99999999999999E+307,$Q$2:Q1934)+1,"")</f>
        <v>#REF!</v>
      </c>
      <c r="R1935" s="31">
        <f>IF(AND($B1935=R$1),LOOKUP(9.99999999999999E+307,$R$2:R1934)+1,"")</f>
        <v>1769</v>
      </c>
      <c r="S1935" s="31">
        <f>IF(AND($B1935=S$1),LOOKUP(9.99999999999999E+307,$S$2:S1934)+1,"")</f>
        <v>1769</v>
      </c>
      <c r="T1935" s="265"/>
      <c r="U1935" s="265"/>
      <c r="V1935" s="265"/>
      <c r="AA1935" s="254" t="str">
        <f t="shared" si="216"/>
        <v/>
      </c>
      <c r="AB1935" s="254" t="str">
        <f t="shared" si="217"/>
        <v/>
      </c>
      <c r="AC1935" s="255">
        <f t="shared" si="214"/>
        <v>0</v>
      </c>
      <c r="AD1935" s="255">
        <f t="shared" si="215"/>
        <v>3836</v>
      </c>
      <c r="AE1935" s="256" t="str">
        <f t="shared" si="218"/>
        <v/>
      </c>
      <c r="AF1935" s="252" t="str">
        <f t="shared" si="213"/>
        <v>-</v>
      </c>
    </row>
    <row r="1936" spans="1:32" ht="20.149999999999999" customHeight="1" x14ac:dyDescent="0.75">
      <c r="A1936" s="31">
        <v>1934</v>
      </c>
      <c r="B1936" s="237"/>
      <c r="C1936" s="273"/>
      <c r="D1936" s="272"/>
      <c r="E1936" s="273"/>
      <c r="F1936" s="273"/>
      <c r="G1936" s="253" t="str">
        <f t="shared" si="212"/>
        <v/>
      </c>
      <c r="H1936" s="31" t="str">
        <f>IF(AND(B1936=H$1),LOOKUP(9.99999999999999E+307,$H$2:H1935)+1,"")</f>
        <v/>
      </c>
      <c r="I1936" s="31" t="str">
        <f>IF(AND(B1936=I$1),LOOKUP(9.99999999999999E+307,$I$2:I1935)+1,"")</f>
        <v/>
      </c>
      <c r="J1936" s="31">
        <f>IF(AND(B1936=J$1),LOOKUP(9.99999999999999E+307,$J$2:J1935)+1,"")</f>
        <v>1770</v>
      </c>
      <c r="K1936" s="31">
        <f>IF(AND(B1936=K$1),LOOKUP(9.99999999999999E+307,$K$2:K1935)+1,"")</f>
        <v>1770</v>
      </c>
      <c r="L1936" s="31">
        <f>IF(AND(B1936=L$1),LOOKUP(9.99999999999999E+307,$L$2:L1935)+1,"")</f>
        <v>1770</v>
      </c>
      <c r="M1936" s="31">
        <f>IF(AND(B1936=M$1),LOOKUP(9.99999999999999E+307,$M$2:M1935)+1,"")</f>
        <v>1770</v>
      </c>
      <c r="N1936" s="31" t="e">
        <f>IF(AND(B1936=N$1),LOOKUP(9.99999999999999E+307,$N$2:N1935)+1,"")</f>
        <v>#REF!</v>
      </c>
      <c r="O1936" s="31" t="e">
        <f>IF(AND($B1936=O$1),LOOKUP(9.99999999999999E+307,$O$2:O1935)+1,"")</f>
        <v>#REF!</v>
      </c>
      <c r="P1936" s="31" t="e">
        <f>IF(AND($B1936=P$1),LOOKUP(9.99999999999999E+307,$P$2:P1935)+1,"")</f>
        <v>#REF!</v>
      </c>
      <c r="Q1936" s="31" t="e">
        <f>IF(AND($B1936=Q$1),LOOKUP(9.99999999999999E+307,$Q$2:Q1935)+1,"")</f>
        <v>#REF!</v>
      </c>
      <c r="R1936" s="31">
        <f>IF(AND($B1936=R$1),LOOKUP(9.99999999999999E+307,$R$2:R1935)+1,"")</f>
        <v>1770</v>
      </c>
      <c r="S1936" s="31">
        <f>IF(AND($B1936=S$1),LOOKUP(9.99999999999999E+307,$S$2:S1935)+1,"")</f>
        <v>1770</v>
      </c>
      <c r="T1936" s="265"/>
      <c r="U1936" s="265"/>
      <c r="V1936" s="265"/>
      <c r="AA1936" s="254" t="str">
        <f t="shared" si="216"/>
        <v/>
      </c>
      <c r="AB1936" s="254" t="str">
        <f t="shared" si="217"/>
        <v/>
      </c>
      <c r="AC1936" s="255">
        <f t="shared" si="214"/>
        <v>0</v>
      </c>
      <c r="AD1936" s="255">
        <f t="shared" si="215"/>
        <v>3836</v>
      </c>
      <c r="AE1936" s="256" t="str">
        <f t="shared" si="218"/>
        <v/>
      </c>
      <c r="AF1936" s="252" t="str">
        <f t="shared" si="213"/>
        <v>-</v>
      </c>
    </row>
    <row r="1937" spans="1:32" ht="20.149999999999999" customHeight="1" x14ac:dyDescent="0.75">
      <c r="A1937" s="31">
        <v>1935</v>
      </c>
      <c r="B1937" s="237"/>
      <c r="C1937" s="273"/>
      <c r="D1937" s="272"/>
      <c r="E1937" s="273"/>
      <c r="F1937" s="273"/>
      <c r="G1937" s="253" t="str">
        <f t="shared" si="212"/>
        <v/>
      </c>
      <c r="H1937" s="31" t="str">
        <f>IF(AND(B1937=H$1),LOOKUP(9.99999999999999E+307,$H$2:H1936)+1,"")</f>
        <v/>
      </c>
      <c r="I1937" s="31" t="str">
        <f>IF(AND(B1937=I$1),LOOKUP(9.99999999999999E+307,$I$2:I1936)+1,"")</f>
        <v/>
      </c>
      <c r="J1937" s="31">
        <f>IF(AND(B1937=J$1),LOOKUP(9.99999999999999E+307,$J$2:J1936)+1,"")</f>
        <v>1771</v>
      </c>
      <c r="K1937" s="31">
        <f>IF(AND(B1937=K$1),LOOKUP(9.99999999999999E+307,$K$2:K1936)+1,"")</f>
        <v>1771</v>
      </c>
      <c r="L1937" s="31">
        <f>IF(AND(B1937=L$1),LOOKUP(9.99999999999999E+307,$L$2:L1936)+1,"")</f>
        <v>1771</v>
      </c>
      <c r="M1937" s="31">
        <f>IF(AND(B1937=M$1),LOOKUP(9.99999999999999E+307,$M$2:M1936)+1,"")</f>
        <v>1771</v>
      </c>
      <c r="N1937" s="31" t="e">
        <f>IF(AND(B1937=N$1),LOOKUP(9.99999999999999E+307,$N$2:N1936)+1,"")</f>
        <v>#REF!</v>
      </c>
      <c r="O1937" s="31" t="e">
        <f>IF(AND($B1937=O$1),LOOKUP(9.99999999999999E+307,$O$2:O1936)+1,"")</f>
        <v>#REF!</v>
      </c>
      <c r="P1937" s="31" t="e">
        <f>IF(AND($B1937=P$1),LOOKUP(9.99999999999999E+307,$P$2:P1936)+1,"")</f>
        <v>#REF!</v>
      </c>
      <c r="Q1937" s="31" t="e">
        <f>IF(AND($B1937=Q$1),LOOKUP(9.99999999999999E+307,$Q$2:Q1936)+1,"")</f>
        <v>#REF!</v>
      </c>
      <c r="R1937" s="31">
        <f>IF(AND($B1937=R$1),LOOKUP(9.99999999999999E+307,$R$2:R1936)+1,"")</f>
        <v>1771</v>
      </c>
      <c r="S1937" s="31">
        <f>IF(AND($B1937=S$1),LOOKUP(9.99999999999999E+307,$S$2:S1936)+1,"")</f>
        <v>1771</v>
      </c>
      <c r="T1937" s="265"/>
      <c r="U1937" s="265"/>
      <c r="V1937" s="265"/>
      <c r="AA1937" s="254" t="str">
        <f t="shared" si="216"/>
        <v/>
      </c>
      <c r="AB1937" s="254" t="str">
        <f t="shared" si="217"/>
        <v/>
      </c>
      <c r="AC1937" s="255">
        <f t="shared" si="214"/>
        <v>0</v>
      </c>
      <c r="AD1937" s="255">
        <f t="shared" si="215"/>
        <v>3836</v>
      </c>
      <c r="AE1937" s="256" t="str">
        <f t="shared" si="218"/>
        <v/>
      </c>
      <c r="AF1937" s="252" t="str">
        <f t="shared" si="213"/>
        <v>-</v>
      </c>
    </row>
    <row r="1938" spans="1:32" ht="20.149999999999999" customHeight="1" x14ac:dyDescent="0.75">
      <c r="A1938" s="31">
        <v>1936</v>
      </c>
      <c r="B1938" s="237"/>
      <c r="C1938" s="273"/>
      <c r="D1938" s="272"/>
      <c r="E1938" s="273"/>
      <c r="F1938" s="273"/>
      <c r="G1938" s="253" t="str">
        <f t="shared" si="212"/>
        <v/>
      </c>
      <c r="H1938" s="31" t="str">
        <f>IF(AND(B1938=H$1),LOOKUP(9.99999999999999E+307,$H$2:H1937)+1,"")</f>
        <v/>
      </c>
      <c r="I1938" s="31" t="str">
        <f>IF(AND(B1938=I$1),LOOKUP(9.99999999999999E+307,$I$2:I1937)+1,"")</f>
        <v/>
      </c>
      <c r="J1938" s="31">
        <f>IF(AND(B1938=J$1),LOOKUP(9.99999999999999E+307,$J$2:J1937)+1,"")</f>
        <v>1772</v>
      </c>
      <c r="K1938" s="31">
        <f>IF(AND(B1938=K$1),LOOKUP(9.99999999999999E+307,$K$2:K1937)+1,"")</f>
        <v>1772</v>
      </c>
      <c r="L1938" s="31">
        <f>IF(AND(B1938=L$1),LOOKUP(9.99999999999999E+307,$L$2:L1937)+1,"")</f>
        <v>1772</v>
      </c>
      <c r="M1938" s="31">
        <f>IF(AND(B1938=M$1),LOOKUP(9.99999999999999E+307,$M$2:M1937)+1,"")</f>
        <v>1772</v>
      </c>
      <c r="N1938" s="31" t="e">
        <f>IF(AND(B1938=N$1),LOOKUP(9.99999999999999E+307,$N$2:N1937)+1,"")</f>
        <v>#REF!</v>
      </c>
      <c r="O1938" s="31" t="e">
        <f>IF(AND($B1938=O$1),LOOKUP(9.99999999999999E+307,$O$2:O1937)+1,"")</f>
        <v>#REF!</v>
      </c>
      <c r="P1938" s="31" t="e">
        <f>IF(AND($B1938=P$1),LOOKUP(9.99999999999999E+307,$P$2:P1937)+1,"")</f>
        <v>#REF!</v>
      </c>
      <c r="Q1938" s="31" t="e">
        <f>IF(AND($B1938=Q$1),LOOKUP(9.99999999999999E+307,$Q$2:Q1937)+1,"")</f>
        <v>#REF!</v>
      </c>
      <c r="R1938" s="31">
        <f>IF(AND($B1938=R$1),LOOKUP(9.99999999999999E+307,$R$2:R1937)+1,"")</f>
        <v>1772</v>
      </c>
      <c r="S1938" s="31">
        <f>IF(AND($B1938=S$1),LOOKUP(9.99999999999999E+307,$S$2:S1937)+1,"")</f>
        <v>1772</v>
      </c>
      <c r="T1938" s="265"/>
      <c r="U1938" s="265"/>
      <c r="V1938" s="265"/>
      <c r="AA1938" s="254" t="str">
        <f t="shared" si="216"/>
        <v/>
      </c>
      <c r="AB1938" s="254" t="str">
        <f t="shared" si="217"/>
        <v/>
      </c>
      <c r="AC1938" s="255">
        <f t="shared" si="214"/>
        <v>0</v>
      </c>
      <c r="AD1938" s="255">
        <f t="shared" si="215"/>
        <v>3836</v>
      </c>
      <c r="AE1938" s="256" t="str">
        <f t="shared" si="218"/>
        <v/>
      </c>
      <c r="AF1938" s="252" t="str">
        <f t="shared" si="213"/>
        <v>-</v>
      </c>
    </row>
    <row r="1939" spans="1:32" ht="20.149999999999999" customHeight="1" x14ac:dyDescent="0.75">
      <c r="A1939" s="31">
        <v>1937</v>
      </c>
      <c r="B1939" s="237"/>
      <c r="C1939" s="273"/>
      <c r="D1939" s="272"/>
      <c r="E1939" s="273"/>
      <c r="F1939" s="273"/>
      <c r="G1939" s="253" t="str">
        <f t="shared" si="212"/>
        <v/>
      </c>
      <c r="H1939" s="31" t="str">
        <f>IF(AND(B1939=H$1),LOOKUP(9.99999999999999E+307,$H$2:H1938)+1,"")</f>
        <v/>
      </c>
      <c r="I1939" s="31" t="str">
        <f>IF(AND(B1939=I$1),LOOKUP(9.99999999999999E+307,$I$2:I1938)+1,"")</f>
        <v/>
      </c>
      <c r="J1939" s="31">
        <f>IF(AND(B1939=J$1),LOOKUP(9.99999999999999E+307,$J$2:J1938)+1,"")</f>
        <v>1773</v>
      </c>
      <c r="K1939" s="31">
        <f>IF(AND(B1939=K$1),LOOKUP(9.99999999999999E+307,$K$2:K1938)+1,"")</f>
        <v>1773</v>
      </c>
      <c r="L1939" s="31">
        <f>IF(AND(B1939=L$1),LOOKUP(9.99999999999999E+307,$L$2:L1938)+1,"")</f>
        <v>1773</v>
      </c>
      <c r="M1939" s="31">
        <f>IF(AND(B1939=M$1),LOOKUP(9.99999999999999E+307,$M$2:M1938)+1,"")</f>
        <v>1773</v>
      </c>
      <c r="N1939" s="31" t="e">
        <f>IF(AND(B1939=N$1),LOOKUP(9.99999999999999E+307,$N$2:N1938)+1,"")</f>
        <v>#REF!</v>
      </c>
      <c r="O1939" s="31" t="e">
        <f>IF(AND($B1939=O$1),LOOKUP(9.99999999999999E+307,$O$2:O1938)+1,"")</f>
        <v>#REF!</v>
      </c>
      <c r="P1939" s="31" t="e">
        <f>IF(AND($B1939=P$1),LOOKUP(9.99999999999999E+307,$P$2:P1938)+1,"")</f>
        <v>#REF!</v>
      </c>
      <c r="Q1939" s="31" t="e">
        <f>IF(AND($B1939=Q$1),LOOKUP(9.99999999999999E+307,$Q$2:Q1938)+1,"")</f>
        <v>#REF!</v>
      </c>
      <c r="R1939" s="31">
        <f>IF(AND($B1939=R$1),LOOKUP(9.99999999999999E+307,$R$2:R1938)+1,"")</f>
        <v>1773</v>
      </c>
      <c r="S1939" s="31">
        <f>IF(AND($B1939=S$1),LOOKUP(9.99999999999999E+307,$S$2:S1938)+1,"")</f>
        <v>1773</v>
      </c>
      <c r="T1939" s="265"/>
      <c r="U1939" s="265"/>
      <c r="V1939" s="265"/>
      <c r="AA1939" s="254" t="str">
        <f t="shared" si="216"/>
        <v/>
      </c>
      <c r="AB1939" s="254" t="str">
        <f t="shared" si="217"/>
        <v/>
      </c>
      <c r="AC1939" s="255">
        <f t="shared" si="214"/>
        <v>0</v>
      </c>
      <c r="AD1939" s="255">
        <f t="shared" si="215"/>
        <v>3836</v>
      </c>
      <c r="AE1939" s="256" t="str">
        <f t="shared" si="218"/>
        <v/>
      </c>
      <c r="AF1939" s="252" t="str">
        <f t="shared" si="213"/>
        <v>-</v>
      </c>
    </row>
    <row r="1940" spans="1:32" ht="20.149999999999999" customHeight="1" x14ac:dyDescent="0.75">
      <c r="A1940" s="31">
        <v>1938</v>
      </c>
      <c r="B1940" s="237"/>
      <c r="C1940" s="273"/>
      <c r="D1940" s="272"/>
      <c r="E1940" s="273"/>
      <c r="F1940" s="273"/>
      <c r="G1940" s="253" t="str">
        <f t="shared" si="212"/>
        <v/>
      </c>
      <c r="H1940" s="31" t="str">
        <f>IF(AND(B1940=H$1),LOOKUP(9.99999999999999E+307,$H$2:H1939)+1,"")</f>
        <v/>
      </c>
      <c r="I1940" s="31" t="str">
        <f>IF(AND(B1940=I$1),LOOKUP(9.99999999999999E+307,$I$2:I1939)+1,"")</f>
        <v/>
      </c>
      <c r="J1940" s="31">
        <f>IF(AND(B1940=J$1),LOOKUP(9.99999999999999E+307,$J$2:J1939)+1,"")</f>
        <v>1774</v>
      </c>
      <c r="K1940" s="31">
        <f>IF(AND(B1940=K$1),LOOKUP(9.99999999999999E+307,$K$2:K1939)+1,"")</f>
        <v>1774</v>
      </c>
      <c r="L1940" s="31">
        <f>IF(AND(B1940=L$1),LOOKUP(9.99999999999999E+307,$L$2:L1939)+1,"")</f>
        <v>1774</v>
      </c>
      <c r="M1940" s="31">
        <f>IF(AND(B1940=M$1),LOOKUP(9.99999999999999E+307,$M$2:M1939)+1,"")</f>
        <v>1774</v>
      </c>
      <c r="N1940" s="31" t="e">
        <f>IF(AND(B1940=N$1),LOOKUP(9.99999999999999E+307,$N$2:N1939)+1,"")</f>
        <v>#REF!</v>
      </c>
      <c r="O1940" s="31" t="e">
        <f>IF(AND($B1940=O$1),LOOKUP(9.99999999999999E+307,$O$2:O1939)+1,"")</f>
        <v>#REF!</v>
      </c>
      <c r="P1940" s="31" t="e">
        <f>IF(AND($B1940=P$1),LOOKUP(9.99999999999999E+307,$P$2:P1939)+1,"")</f>
        <v>#REF!</v>
      </c>
      <c r="Q1940" s="31" t="e">
        <f>IF(AND($B1940=Q$1),LOOKUP(9.99999999999999E+307,$Q$2:Q1939)+1,"")</f>
        <v>#REF!</v>
      </c>
      <c r="R1940" s="31">
        <f>IF(AND($B1940=R$1),LOOKUP(9.99999999999999E+307,$R$2:R1939)+1,"")</f>
        <v>1774</v>
      </c>
      <c r="S1940" s="31">
        <f>IF(AND($B1940=S$1),LOOKUP(9.99999999999999E+307,$S$2:S1939)+1,"")</f>
        <v>1774</v>
      </c>
      <c r="T1940" s="265"/>
      <c r="U1940" s="265"/>
      <c r="V1940" s="265"/>
      <c r="AA1940" s="254" t="str">
        <f t="shared" si="216"/>
        <v/>
      </c>
      <c r="AB1940" s="254" t="str">
        <f t="shared" si="217"/>
        <v/>
      </c>
      <c r="AC1940" s="255">
        <f t="shared" si="214"/>
        <v>0</v>
      </c>
      <c r="AD1940" s="255">
        <f t="shared" si="215"/>
        <v>3836</v>
      </c>
      <c r="AE1940" s="256" t="str">
        <f t="shared" si="218"/>
        <v/>
      </c>
      <c r="AF1940" s="252" t="str">
        <f t="shared" si="213"/>
        <v>-</v>
      </c>
    </row>
    <row r="1941" spans="1:32" ht="20.149999999999999" customHeight="1" x14ac:dyDescent="0.75">
      <c r="A1941" s="31">
        <v>1939</v>
      </c>
      <c r="B1941" s="237"/>
      <c r="C1941" s="273"/>
      <c r="D1941" s="272"/>
      <c r="E1941" s="273"/>
      <c r="F1941" s="273"/>
      <c r="G1941" s="253" t="str">
        <f t="shared" si="212"/>
        <v/>
      </c>
      <c r="H1941" s="31" t="str">
        <f>IF(AND(B1941=H$1),LOOKUP(9.99999999999999E+307,$H$2:H1940)+1,"")</f>
        <v/>
      </c>
      <c r="I1941" s="31" t="str">
        <f>IF(AND(B1941=I$1),LOOKUP(9.99999999999999E+307,$I$2:I1940)+1,"")</f>
        <v/>
      </c>
      <c r="J1941" s="31">
        <f>IF(AND(B1941=J$1),LOOKUP(9.99999999999999E+307,$J$2:J1940)+1,"")</f>
        <v>1775</v>
      </c>
      <c r="K1941" s="31">
        <f>IF(AND(B1941=K$1),LOOKUP(9.99999999999999E+307,$K$2:K1940)+1,"")</f>
        <v>1775</v>
      </c>
      <c r="L1941" s="31">
        <f>IF(AND(B1941=L$1),LOOKUP(9.99999999999999E+307,$L$2:L1940)+1,"")</f>
        <v>1775</v>
      </c>
      <c r="M1941" s="31">
        <f>IF(AND(B1941=M$1),LOOKUP(9.99999999999999E+307,$M$2:M1940)+1,"")</f>
        <v>1775</v>
      </c>
      <c r="N1941" s="31" t="e">
        <f>IF(AND(B1941=N$1),LOOKUP(9.99999999999999E+307,$N$2:N1940)+1,"")</f>
        <v>#REF!</v>
      </c>
      <c r="O1941" s="31" t="e">
        <f>IF(AND($B1941=O$1),LOOKUP(9.99999999999999E+307,$O$2:O1940)+1,"")</f>
        <v>#REF!</v>
      </c>
      <c r="P1941" s="31" t="e">
        <f>IF(AND($B1941=P$1),LOOKUP(9.99999999999999E+307,$P$2:P1940)+1,"")</f>
        <v>#REF!</v>
      </c>
      <c r="Q1941" s="31" t="e">
        <f>IF(AND($B1941=Q$1),LOOKUP(9.99999999999999E+307,$Q$2:Q1940)+1,"")</f>
        <v>#REF!</v>
      </c>
      <c r="R1941" s="31">
        <f>IF(AND($B1941=R$1),LOOKUP(9.99999999999999E+307,$R$2:R1940)+1,"")</f>
        <v>1775</v>
      </c>
      <c r="S1941" s="31">
        <f>IF(AND($B1941=S$1),LOOKUP(9.99999999999999E+307,$S$2:S1940)+1,"")</f>
        <v>1775</v>
      </c>
      <c r="T1941" s="265"/>
      <c r="U1941" s="265"/>
      <c r="V1941" s="265"/>
      <c r="AA1941" s="254" t="str">
        <f t="shared" si="216"/>
        <v/>
      </c>
      <c r="AB1941" s="254" t="str">
        <f t="shared" si="217"/>
        <v/>
      </c>
      <c r="AC1941" s="255">
        <f t="shared" si="214"/>
        <v>0</v>
      </c>
      <c r="AD1941" s="255">
        <f t="shared" si="215"/>
        <v>3836</v>
      </c>
      <c r="AE1941" s="256" t="str">
        <f t="shared" si="218"/>
        <v/>
      </c>
      <c r="AF1941" s="252" t="str">
        <f t="shared" si="213"/>
        <v>-</v>
      </c>
    </row>
    <row r="1942" spans="1:32" ht="20.149999999999999" customHeight="1" x14ac:dyDescent="0.75">
      <c r="A1942" s="31">
        <v>1940</v>
      </c>
      <c r="B1942" s="237"/>
      <c r="C1942" s="273"/>
      <c r="D1942" s="272"/>
      <c r="E1942" s="273"/>
      <c r="F1942" s="273"/>
      <c r="G1942" s="253" t="str">
        <f t="shared" si="212"/>
        <v/>
      </c>
      <c r="H1942" s="31" t="str">
        <f>IF(AND(B1942=H$1),LOOKUP(9.99999999999999E+307,$H$2:H1941)+1,"")</f>
        <v/>
      </c>
      <c r="I1942" s="31" t="str">
        <f>IF(AND(B1942=I$1),LOOKUP(9.99999999999999E+307,$I$2:I1941)+1,"")</f>
        <v/>
      </c>
      <c r="J1942" s="31">
        <f>IF(AND(B1942=J$1),LOOKUP(9.99999999999999E+307,$J$2:J1941)+1,"")</f>
        <v>1776</v>
      </c>
      <c r="K1942" s="31">
        <f>IF(AND(B1942=K$1),LOOKUP(9.99999999999999E+307,$K$2:K1941)+1,"")</f>
        <v>1776</v>
      </c>
      <c r="L1942" s="31">
        <f>IF(AND(B1942=L$1),LOOKUP(9.99999999999999E+307,$L$2:L1941)+1,"")</f>
        <v>1776</v>
      </c>
      <c r="M1942" s="31">
        <f>IF(AND(B1942=M$1),LOOKUP(9.99999999999999E+307,$M$2:M1941)+1,"")</f>
        <v>1776</v>
      </c>
      <c r="N1942" s="31" t="e">
        <f>IF(AND(B1942=N$1),LOOKUP(9.99999999999999E+307,$N$2:N1941)+1,"")</f>
        <v>#REF!</v>
      </c>
      <c r="O1942" s="31" t="e">
        <f>IF(AND($B1942=O$1),LOOKUP(9.99999999999999E+307,$O$2:O1941)+1,"")</f>
        <v>#REF!</v>
      </c>
      <c r="P1942" s="31" t="e">
        <f>IF(AND($B1942=P$1),LOOKUP(9.99999999999999E+307,$P$2:P1941)+1,"")</f>
        <v>#REF!</v>
      </c>
      <c r="Q1942" s="31" t="e">
        <f>IF(AND($B1942=Q$1),LOOKUP(9.99999999999999E+307,$Q$2:Q1941)+1,"")</f>
        <v>#REF!</v>
      </c>
      <c r="R1942" s="31">
        <f>IF(AND($B1942=R$1),LOOKUP(9.99999999999999E+307,$R$2:R1941)+1,"")</f>
        <v>1776</v>
      </c>
      <c r="S1942" s="31">
        <f>IF(AND($B1942=S$1),LOOKUP(9.99999999999999E+307,$S$2:S1941)+1,"")</f>
        <v>1776</v>
      </c>
      <c r="T1942" s="265"/>
      <c r="U1942" s="265"/>
      <c r="V1942" s="265"/>
      <c r="AA1942" s="254" t="str">
        <f t="shared" si="216"/>
        <v/>
      </c>
      <c r="AB1942" s="254" t="str">
        <f t="shared" si="217"/>
        <v/>
      </c>
      <c r="AC1942" s="255">
        <f t="shared" si="214"/>
        <v>0</v>
      </c>
      <c r="AD1942" s="255">
        <f t="shared" si="215"/>
        <v>3836</v>
      </c>
      <c r="AE1942" s="256" t="str">
        <f t="shared" si="218"/>
        <v/>
      </c>
      <c r="AF1942" s="252" t="str">
        <f t="shared" si="213"/>
        <v>-</v>
      </c>
    </row>
    <row r="1943" spans="1:32" ht="20.149999999999999" customHeight="1" x14ac:dyDescent="0.75">
      <c r="A1943" s="31">
        <v>1941</v>
      </c>
      <c r="B1943" s="237"/>
      <c r="C1943" s="273"/>
      <c r="D1943" s="272"/>
      <c r="E1943" s="273"/>
      <c r="F1943" s="273"/>
      <c r="G1943" s="253" t="str">
        <f t="shared" si="212"/>
        <v/>
      </c>
      <c r="H1943" s="31" t="str">
        <f>IF(AND(B1943=H$1),LOOKUP(9.99999999999999E+307,$H$2:H1942)+1,"")</f>
        <v/>
      </c>
      <c r="I1943" s="31" t="str">
        <f>IF(AND(B1943=I$1),LOOKUP(9.99999999999999E+307,$I$2:I1942)+1,"")</f>
        <v/>
      </c>
      <c r="J1943" s="31">
        <f>IF(AND(B1943=J$1),LOOKUP(9.99999999999999E+307,$J$2:J1942)+1,"")</f>
        <v>1777</v>
      </c>
      <c r="K1943" s="31">
        <f>IF(AND(B1943=K$1),LOOKUP(9.99999999999999E+307,$K$2:K1942)+1,"")</f>
        <v>1777</v>
      </c>
      <c r="L1943" s="31">
        <f>IF(AND(B1943=L$1),LOOKUP(9.99999999999999E+307,$L$2:L1942)+1,"")</f>
        <v>1777</v>
      </c>
      <c r="M1943" s="31">
        <f>IF(AND(B1943=M$1),LOOKUP(9.99999999999999E+307,$M$2:M1942)+1,"")</f>
        <v>1777</v>
      </c>
      <c r="N1943" s="31" t="e">
        <f>IF(AND(B1943=N$1),LOOKUP(9.99999999999999E+307,$N$2:N1942)+1,"")</f>
        <v>#REF!</v>
      </c>
      <c r="O1943" s="31" t="e">
        <f>IF(AND($B1943=O$1),LOOKUP(9.99999999999999E+307,$O$2:O1942)+1,"")</f>
        <v>#REF!</v>
      </c>
      <c r="P1943" s="31" t="e">
        <f>IF(AND($B1943=P$1),LOOKUP(9.99999999999999E+307,$P$2:P1942)+1,"")</f>
        <v>#REF!</v>
      </c>
      <c r="Q1943" s="31" t="e">
        <f>IF(AND($B1943=Q$1),LOOKUP(9.99999999999999E+307,$Q$2:Q1942)+1,"")</f>
        <v>#REF!</v>
      </c>
      <c r="R1943" s="31">
        <f>IF(AND($B1943=R$1),LOOKUP(9.99999999999999E+307,$R$2:R1942)+1,"")</f>
        <v>1777</v>
      </c>
      <c r="S1943" s="31">
        <f>IF(AND($B1943=S$1),LOOKUP(9.99999999999999E+307,$S$2:S1942)+1,"")</f>
        <v>1777</v>
      </c>
      <c r="T1943" s="265"/>
      <c r="U1943" s="265"/>
      <c r="V1943" s="265"/>
      <c r="AA1943" s="254" t="str">
        <f t="shared" si="216"/>
        <v/>
      </c>
      <c r="AB1943" s="254" t="str">
        <f t="shared" si="217"/>
        <v/>
      </c>
      <c r="AC1943" s="255">
        <f t="shared" si="214"/>
        <v>0</v>
      </c>
      <c r="AD1943" s="255">
        <f t="shared" si="215"/>
        <v>3836</v>
      </c>
      <c r="AE1943" s="256" t="str">
        <f t="shared" si="218"/>
        <v/>
      </c>
      <c r="AF1943" s="252" t="str">
        <f t="shared" si="213"/>
        <v>-</v>
      </c>
    </row>
    <row r="1944" spans="1:32" ht="20.149999999999999" customHeight="1" x14ac:dyDescent="0.75">
      <c r="A1944" s="31">
        <v>1942</v>
      </c>
      <c r="B1944" s="237"/>
      <c r="C1944" s="273"/>
      <c r="D1944" s="272"/>
      <c r="E1944" s="273"/>
      <c r="F1944" s="273"/>
      <c r="G1944" s="253" t="str">
        <f t="shared" si="212"/>
        <v/>
      </c>
      <c r="H1944" s="31" t="str">
        <f>IF(AND(B1944=H$1),LOOKUP(9.99999999999999E+307,$H$2:H1943)+1,"")</f>
        <v/>
      </c>
      <c r="I1944" s="31" t="str">
        <f>IF(AND(B1944=I$1),LOOKUP(9.99999999999999E+307,$I$2:I1943)+1,"")</f>
        <v/>
      </c>
      <c r="J1944" s="31">
        <f>IF(AND(B1944=J$1),LOOKUP(9.99999999999999E+307,$J$2:J1943)+1,"")</f>
        <v>1778</v>
      </c>
      <c r="K1944" s="31">
        <f>IF(AND(B1944=K$1),LOOKUP(9.99999999999999E+307,$K$2:K1943)+1,"")</f>
        <v>1778</v>
      </c>
      <c r="L1944" s="31">
        <f>IF(AND(B1944=L$1),LOOKUP(9.99999999999999E+307,$L$2:L1943)+1,"")</f>
        <v>1778</v>
      </c>
      <c r="M1944" s="31">
        <f>IF(AND(B1944=M$1),LOOKUP(9.99999999999999E+307,$M$2:M1943)+1,"")</f>
        <v>1778</v>
      </c>
      <c r="N1944" s="31" t="e">
        <f>IF(AND(B1944=N$1),LOOKUP(9.99999999999999E+307,$N$2:N1943)+1,"")</f>
        <v>#REF!</v>
      </c>
      <c r="O1944" s="31" t="e">
        <f>IF(AND($B1944=O$1),LOOKUP(9.99999999999999E+307,$O$2:O1943)+1,"")</f>
        <v>#REF!</v>
      </c>
      <c r="P1944" s="31" t="e">
        <f>IF(AND($B1944=P$1),LOOKUP(9.99999999999999E+307,$P$2:P1943)+1,"")</f>
        <v>#REF!</v>
      </c>
      <c r="Q1944" s="31" t="e">
        <f>IF(AND($B1944=Q$1),LOOKUP(9.99999999999999E+307,$Q$2:Q1943)+1,"")</f>
        <v>#REF!</v>
      </c>
      <c r="R1944" s="31">
        <f>IF(AND($B1944=R$1),LOOKUP(9.99999999999999E+307,$R$2:R1943)+1,"")</f>
        <v>1778</v>
      </c>
      <c r="S1944" s="31">
        <f>IF(AND($B1944=S$1),LOOKUP(9.99999999999999E+307,$S$2:S1943)+1,"")</f>
        <v>1778</v>
      </c>
      <c r="T1944" s="265"/>
      <c r="U1944" s="265"/>
      <c r="V1944" s="265"/>
      <c r="AA1944" s="254" t="str">
        <f t="shared" si="216"/>
        <v/>
      </c>
      <c r="AB1944" s="254" t="str">
        <f t="shared" si="217"/>
        <v/>
      </c>
      <c r="AC1944" s="255">
        <f t="shared" si="214"/>
        <v>0</v>
      </c>
      <c r="AD1944" s="255">
        <f t="shared" si="215"/>
        <v>3836</v>
      </c>
      <c r="AE1944" s="256" t="str">
        <f t="shared" si="218"/>
        <v/>
      </c>
      <c r="AF1944" s="252" t="str">
        <f t="shared" si="213"/>
        <v>-</v>
      </c>
    </row>
    <row r="1945" spans="1:32" ht="20.149999999999999" customHeight="1" x14ac:dyDescent="0.75">
      <c r="A1945" s="31">
        <v>1943</v>
      </c>
      <c r="B1945" s="237"/>
      <c r="C1945" s="273"/>
      <c r="D1945" s="272"/>
      <c r="E1945" s="273"/>
      <c r="F1945" s="273"/>
      <c r="G1945" s="253" t="str">
        <f t="shared" si="212"/>
        <v/>
      </c>
      <c r="H1945" s="31" t="str">
        <f>IF(AND(B1945=H$1),LOOKUP(9.99999999999999E+307,$H$2:H1944)+1,"")</f>
        <v/>
      </c>
      <c r="I1945" s="31" t="str">
        <f>IF(AND(B1945=I$1),LOOKUP(9.99999999999999E+307,$I$2:I1944)+1,"")</f>
        <v/>
      </c>
      <c r="J1945" s="31">
        <f>IF(AND(B1945=J$1),LOOKUP(9.99999999999999E+307,$J$2:J1944)+1,"")</f>
        <v>1779</v>
      </c>
      <c r="K1945" s="31">
        <f>IF(AND(B1945=K$1),LOOKUP(9.99999999999999E+307,$K$2:K1944)+1,"")</f>
        <v>1779</v>
      </c>
      <c r="L1945" s="31">
        <f>IF(AND(B1945=L$1),LOOKUP(9.99999999999999E+307,$L$2:L1944)+1,"")</f>
        <v>1779</v>
      </c>
      <c r="M1945" s="31">
        <f>IF(AND(B1945=M$1),LOOKUP(9.99999999999999E+307,$M$2:M1944)+1,"")</f>
        <v>1779</v>
      </c>
      <c r="N1945" s="31" t="e">
        <f>IF(AND(B1945=N$1),LOOKUP(9.99999999999999E+307,$N$2:N1944)+1,"")</f>
        <v>#REF!</v>
      </c>
      <c r="O1945" s="31" t="e">
        <f>IF(AND($B1945=O$1),LOOKUP(9.99999999999999E+307,$O$2:O1944)+1,"")</f>
        <v>#REF!</v>
      </c>
      <c r="P1945" s="31" t="e">
        <f>IF(AND($B1945=P$1),LOOKUP(9.99999999999999E+307,$P$2:P1944)+1,"")</f>
        <v>#REF!</v>
      </c>
      <c r="Q1945" s="31" t="e">
        <f>IF(AND($B1945=Q$1),LOOKUP(9.99999999999999E+307,$Q$2:Q1944)+1,"")</f>
        <v>#REF!</v>
      </c>
      <c r="R1945" s="31">
        <f>IF(AND($B1945=R$1),LOOKUP(9.99999999999999E+307,$R$2:R1944)+1,"")</f>
        <v>1779</v>
      </c>
      <c r="S1945" s="31">
        <f>IF(AND($B1945=S$1),LOOKUP(9.99999999999999E+307,$S$2:S1944)+1,"")</f>
        <v>1779</v>
      </c>
      <c r="T1945" s="265"/>
      <c r="U1945" s="265"/>
      <c r="V1945" s="265"/>
      <c r="AA1945" s="254" t="str">
        <f t="shared" si="216"/>
        <v/>
      </c>
      <c r="AB1945" s="254" t="str">
        <f t="shared" si="217"/>
        <v/>
      </c>
      <c r="AC1945" s="255">
        <f t="shared" si="214"/>
        <v>0</v>
      </c>
      <c r="AD1945" s="255">
        <f t="shared" si="215"/>
        <v>3836</v>
      </c>
      <c r="AE1945" s="256" t="str">
        <f t="shared" si="218"/>
        <v/>
      </c>
      <c r="AF1945" s="252" t="str">
        <f t="shared" si="213"/>
        <v>-</v>
      </c>
    </row>
    <row r="1946" spans="1:32" ht="20.149999999999999" customHeight="1" x14ac:dyDescent="0.75">
      <c r="A1946" s="31">
        <v>1944</v>
      </c>
      <c r="B1946" s="237"/>
      <c r="C1946" s="273"/>
      <c r="D1946" s="272"/>
      <c r="E1946" s="273"/>
      <c r="F1946" s="273"/>
      <c r="G1946" s="253" t="str">
        <f t="shared" si="212"/>
        <v/>
      </c>
      <c r="H1946" s="31" t="str">
        <f>IF(AND(B1946=H$1),LOOKUP(9.99999999999999E+307,$H$2:H1945)+1,"")</f>
        <v/>
      </c>
      <c r="I1946" s="31" t="str">
        <f>IF(AND(B1946=I$1),LOOKUP(9.99999999999999E+307,$I$2:I1945)+1,"")</f>
        <v/>
      </c>
      <c r="J1946" s="31">
        <f>IF(AND(B1946=J$1),LOOKUP(9.99999999999999E+307,$J$2:J1945)+1,"")</f>
        <v>1780</v>
      </c>
      <c r="K1946" s="31">
        <f>IF(AND(B1946=K$1),LOOKUP(9.99999999999999E+307,$K$2:K1945)+1,"")</f>
        <v>1780</v>
      </c>
      <c r="L1946" s="31">
        <f>IF(AND(B1946=L$1),LOOKUP(9.99999999999999E+307,$L$2:L1945)+1,"")</f>
        <v>1780</v>
      </c>
      <c r="M1946" s="31">
        <f>IF(AND(B1946=M$1),LOOKUP(9.99999999999999E+307,$M$2:M1945)+1,"")</f>
        <v>1780</v>
      </c>
      <c r="N1946" s="31" t="e">
        <f>IF(AND(B1946=N$1),LOOKUP(9.99999999999999E+307,$N$2:N1945)+1,"")</f>
        <v>#REF!</v>
      </c>
      <c r="O1946" s="31" t="e">
        <f>IF(AND($B1946=O$1),LOOKUP(9.99999999999999E+307,$O$2:O1945)+1,"")</f>
        <v>#REF!</v>
      </c>
      <c r="P1946" s="31" t="e">
        <f>IF(AND($B1946=P$1),LOOKUP(9.99999999999999E+307,$P$2:P1945)+1,"")</f>
        <v>#REF!</v>
      </c>
      <c r="Q1946" s="31" t="e">
        <f>IF(AND($B1946=Q$1),LOOKUP(9.99999999999999E+307,$Q$2:Q1945)+1,"")</f>
        <v>#REF!</v>
      </c>
      <c r="R1946" s="31">
        <f>IF(AND($B1946=R$1),LOOKUP(9.99999999999999E+307,$R$2:R1945)+1,"")</f>
        <v>1780</v>
      </c>
      <c r="S1946" s="31">
        <f>IF(AND($B1946=S$1),LOOKUP(9.99999999999999E+307,$S$2:S1945)+1,"")</f>
        <v>1780</v>
      </c>
      <c r="T1946" s="265"/>
      <c r="U1946" s="265"/>
      <c r="V1946" s="265"/>
      <c r="AA1946" s="254" t="str">
        <f t="shared" si="216"/>
        <v/>
      </c>
      <c r="AB1946" s="254" t="str">
        <f t="shared" si="217"/>
        <v/>
      </c>
      <c r="AC1946" s="255">
        <f t="shared" si="214"/>
        <v>0</v>
      </c>
      <c r="AD1946" s="255">
        <f t="shared" si="215"/>
        <v>3836</v>
      </c>
      <c r="AE1946" s="256" t="str">
        <f t="shared" si="218"/>
        <v/>
      </c>
      <c r="AF1946" s="252" t="str">
        <f t="shared" si="213"/>
        <v>-</v>
      </c>
    </row>
    <row r="1947" spans="1:32" ht="20.149999999999999" customHeight="1" x14ac:dyDescent="0.75">
      <c r="A1947" s="31">
        <v>1945</v>
      </c>
      <c r="B1947" s="237"/>
      <c r="C1947" s="273"/>
      <c r="D1947" s="272"/>
      <c r="E1947" s="273"/>
      <c r="F1947" s="273"/>
      <c r="G1947" s="253" t="str">
        <f t="shared" si="212"/>
        <v/>
      </c>
      <c r="H1947" s="31" t="str">
        <f>IF(AND(B1947=H$1),LOOKUP(9.99999999999999E+307,$H$2:H1946)+1,"")</f>
        <v/>
      </c>
      <c r="I1947" s="31" t="str">
        <f>IF(AND(B1947=I$1),LOOKUP(9.99999999999999E+307,$I$2:I1946)+1,"")</f>
        <v/>
      </c>
      <c r="J1947" s="31">
        <f>IF(AND(B1947=J$1),LOOKUP(9.99999999999999E+307,$J$2:J1946)+1,"")</f>
        <v>1781</v>
      </c>
      <c r="K1947" s="31">
        <f>IF(AND(B1947=K$1),LOOKUP(9.99999999999999E+307,$K$2:K1946)+1,"")</f>
        <v>1781</v>
      </c>
      <c r="L1947" s="31">
        <f>IF(AND(B1947=L$1),LOOKUP(9.99999999999999E+307,$L$2:L1946)+1,"")</f>
        <v>1781</v>
      </c>
      <c r="M1947" s="31">
        <f>IF(AND(B1947=M$1),LOOKUP(9.99999999999999E+307,$M$2:M1946)+1,"")</f>
        <v>1781</v>
      </c>
      <c r="N1947" s="31" t="e">
        <f>IF(AND(B1947=N$1),LOOKUP(9.99999999999999E+307,$N$2:N1946)+1,"")</f>
        <v>#REF!</v>
      </c>
      <c r="O1947" s="31" t="e">
        <f>IF(AND($B1947=O$1),LOOKUP(9.99999999999999E+307,$O$2:O1946)+1,"")</f>
        <v>#REF!</v>
      </c>
      <c r="P1947" s="31" t="e">
        <f>IF(AND($B1947=P$1),LOOKUP(9.99999999999999E+307,$P$2:P1946)+1,"")</f>
        <v>#REF!</v>
      </c>
      <c r="Q1947" s="31" t="e">
        <f>IF(AND($B1947=Q$1),LOOKUP(9.99999999999999E+307,$Q$2:Q1946)+1,"")</f>
        <v>#REF!</v>
      </c>
      <c r="R1947" s="31">
        <f>IF(AND($B1947=R$1),LOOKUP(9.99999999999999E+307,$R$2:R1946)+1,"")</f>
        <v>1781</v>
      </c>
      <c r="S1947" s="31">
        <f>IF(AND($B1947=S$1),LOOKUP(9.99999999999999E+307,$S$2:S1946)+1,"")</f>
        <v>1781</v>
      </c>
      <c r="T1947" s="265"/>
      <c r="U1947" s="265"/>
      <c r="V1947" s="265"/>
      <c r="AA1947" s="254" t="str">
        <f t="shared" si="216"/>
        <v/>
      </c>
      <c r="AB1947" s="254" t="str">
        <f t="shared" si="217"/>
        <v/>
      </c>
      <c r="AC1947" s="255">
        <f t="shared" si="214"/>
        <v>0</v>
      </c>
      <c r="AD1947" s="255">
        <f t="shared" si="215"/>
        <v>3836</v>
      </c>
      <c r="AE1947" s="256" t="str">
        <f t="shared" si="218"/>
        <v/>
      </c>
      <c r="AF1947" s="252" t="str">
        <f t="shared" si="213"/>
        <v>-</v>
      </c>
    </row>
    <row r="1948" spans="1:32" ht="20.149999999999999" customHeight="1" x14ac:dyDescent="0.75">
      <c r="A1948" s="31">
        <v>1946</v>
      </c>
      <c r="B1948" s="237"/>
      <c r="C1948" s="273"/>
      <c r="D1948" s="272"/>
      <c r="E1948" s="273"/>
      <c r="F1948" s="273"/>
      <c r="G1948" s="253" t="str">
        <f t="shared" si="212"/>
        <v/>
      </c>
      <c r="H1948" s="31" t="str">
        <f>IF(AND(B1948=H$1),LOOKUP(9.99999999999999E+307,$H$2:H1947)+1,"")</f>
        <v/>
      </c>
      <c r="I1948" s="31" t="str">
        <f>IF(AND(B1948=I$1),LOOKUP(9.99999999999999E+307,$I$2:I1947)+1,"")</f>
        <v/>
      </c>
      <c r="J1948" s="31">
        <f>IF(AND(B1948=J$1),LOOKUP(9.99999999999999E+307,$J$2:J1947)+1,"")</f>
        <v>1782</v>
      </c>
      <c r="K1948" s="31">
        <f>IF(AND(B1948=K$1),LOOKUP(9.99999999999999E+307,$K$2:K1947)+1,"")</f>
        <v>1782</v>
      </c>
      <c r="L1948" s="31">
        <f>IF(AND(B1948=L$1),LOOKUP(9.99999999999999E+307,$L$2:L1947)+1,"")</f>
        <v>1782</v>
      </c>
      <c r="M1948" s="31">
        <f>IF(AND(B1948=M$1),LOOKUP(9.99999999999999E+307,$M$2:M1947)+1,"")</f>
        <v>1782</v>
      </c>
      <c r="N1948" s="31" t="e">
        <f>IF(AND(B1948=N$1),LOOKUP(9.99999999999999E+307,$N$2:N1947)+1,"")</f>
        <v>#REF!</v>
      </c>
      <c r="O1948" s="31" t="e">
        <f>IF(AND($B1948=O$1),LOOKUP(9.99999999999999E+307,$O$2:O1947)+1,"")</f>
        <v>#REF!</v>
      </c>
      <c r="P1948" s="31" t="e">
        <f>IF(AND($B1948=P$1),LOOKUP(9.99999999999999E+307,$P$2:P1947)+1,"")</f>
        <v>#REF!</v>
      </c>
      <c r="Q1948" s="31" t="e">
        <f>IF(AND($B1948=Q$1),LOOKUP(9.99999999999999E+307,$Q$2:Q1947)+1,"")</f>
        <v>#REF!</v>
      </c>
      <c r="R1948" s="31">
        <f>IF(AND($B1948=R$1),LOOKUP(9.99999999999999E+307,$R$2:R1947)+1,"")</f>
        <v>1782</v>
      </c>
      <c r="S1948" s="31">
        <f>IF(AND($B1948=S$1),LOOKUP(9.99999999999999E+307,$S$2:S1947)+1,"")</f>
        <v>1782</v>
      </c>
      <c r="T1948" s="265"/>
      <c r="U1948" s="265"/>
      <c r="V1948" s="265"/>
      <c r="AA1948" s="254" t="str">
        <f t="shared" si="216"/>
        <v/>
      </c>
      <c r="AB1948" s="254" t="str">
        <f t="shared" si="217"/>
        <v/>
      </c>
      <c r="AC1948" s="255">
        <f t="shared" si="214"/>
        <v>0</v>
      </c>
      <c r="AD1948" s="255">
        <f t="shared" si="215"/>
        <v>3836</v>
      </c>
      <c r="AE1948" s="256" t="str">
        <f t="shared" si="218"/>
        <v/>
      </c>
      <c r="AF1948" s="252" t="str">
        <f t="shared" si="213"/>
        <v>-</v>
      </c>
    </row>
    <row r="1949" spans="1:32" ht="20.149999999999999" customHeight="1" x14ac:dyDescent="0.75">
      <c r="A1949" s="31">
        <v>1947</v>
      </c>
      <c r="B1949" s="237"/>
      <c r="C1949" s="273"/>
      <c r="D1949" s="272"/>
      <c r="E1949" s="273"/>
      <c r="F1949" s="273"/>
      <c r="G1949" s="253" t="str">
        <f t="shared" si="212"/>
        <v/>
      </c>
      <c r="H1949" s="31" t="str">
        <f>IF(AND(B1949=H$1),LOOKUP(9.99999999999999E+307,$H$2:H1948)+1,"")</f>
        <v/>
      </c>
      <c r="I1949" s="31" t="str">
        <f>IF(AND(B1949=I$1),LOOKUP(9.99999999999999E+307,$I$2:I1948)+1,"")</f>
        <v/>
      </c>
      <c r="J1949" s="31">
        <f>IF(AND(B1949=J$1),LOOKUP(9.99999999999999E+307,$J$2:J1948)+1,"")</f>
        <v>1783</v>
      </c>
      <c r="K1949" s="31">
        <f>IF(AND(B1949=K$1),LOOKUP(9.99999999999999E+307,$K$2:K1948)+1,"")</f>
        <v>1783</v>
      </c>
      <c r="L1949" s="31">
        <f>IF(AND(B1949=L$1),LOOKUP(9.99999999999999E+307,$L$2:L1948)+1,"")</f>
        <v>1783</v>
      </c>
      <c r="M1949" s="31">
        <f>IF(AND(B1949=M$1),LOOKUP(9.99999999999999E+307,$M$2:M1948)+1,"")</f>
        <v>1783</v>
      </c>
      <c r="N1949" s="31" t="e">
        <f>IF(AND(B1949=N$1),LOOKUP(9.99999999999999E+307,$N$2:N1948)+1,"")</f>
        <v>#REF!</v>
      </c>
      <c r="O1949" s="31" t="e">
        <f>IF(AND($B1949=O$1),LOOKUP(9.99999999999999E+307,$O$2:O1948)+1,"")</f>
        <v>#REF!</v>
      </c>
      <c r="P1949" s="31" t="e">
        <f>IF(AND($B1949=P$1),LOOKUP(9.99999999999999E+307,$P$2:P1948)+1,"")</f>
        <v>#REF!</v>
      </c>
      <c r="Q1949" s="31" t="e">
        <f>IF(AND($B1949=Q$1),LOOKUP(9.99999999999999E+307,$Q$2:Q1948)+1,"")</f>
        <v>#REF!</v>
      </c>
      <c r="R1949" s="31">
        <f>IF(AND($B1949=R$1),LOOKUP(9.99999999999999E+307,$R$2:R1948)+1,"")</f>
        <v>1783</v>
      </c>
      <c r="S1949" s="31">
        <f>IF(AND($B1949=S$1),LOOKUP(9.99999999999999E+307,$S$2:S1948)+1,"")</f>
        <v>1783</v>
      </c>
      <c r="T1949" s="265"/>
      <c r="U1949" s="265"/>
      <c r="V1949" s="265"/>
      <c r="AA1949" s="254" t="str">
        <f t="shared" si="216"/>
        <v/>
      </c>
      <c r="AB1949" s="254" t="str">
        <f t="shared" si="217"/>
        <v/>
      </c>
      <c r="AC1949" s="255">
        <f t="shared" si="214"/>
        <v>0</v>
      </c>
      <c r="AD1949" s="255">
        <f t="shared" si="215"/>
        <v>3836</v>
      </c>
      <c r="AE1949" s="256" t="str">
        <f t="shared" si="218"/>
        <v/>
      </c>
      <c r="AF1949" s="252" t="str">
        <f t="shared" si="213"/>
        <v>-</v>
      </c>
    </row>
    <row r="1950" spans="1:32" ht="20.149999999999999" customHeight="1" x14ac:dyDescent="0.75">
      <c r="A1950" s="31">
        <v>1948</v>
      </c>
      <c r="B1950" s="237"/>
      <c r="C1950" s="273"/>
      <c r="D1950" s="272"/>
      <c r="E1950" s="273"/>
      <c r="F1950" s="273"/>
      <c r="G1950" s="253" t="str">
        <f t="shared" si="212"/>
        <v/>
      </c>
      <c r="H1950" s="31" t="str">
        <f>IF(AND(B1950=H$1),LOOKUP(9.99999999999999E+307,$H$2:H1949)+1,"")</f>
        <v/>
      </c>
      <c r="I1950" s="31" t="str">
        <f>IF(AND(B1950=I$1),LOOKUP(9.99999999999999E+307,$I$2:I1949)+1,"")</f>
        <v/>
      </c>
      <c r="J1950" s="31">
        <f>IF(AND(B1950=J$1),LOOKUP(9.99999999999999E+307,$J$2:J1949)+1,"")</f>
        <v>1784</v>
      </c>
      <c r="K1950" s="31">
        <f>IF(AND(B1950=K$1),LOOKUP(9.99999999999999E+307,$K$2:K1949)+1,"")</f>
        <v>1784</v>
      </c>
      <c r="L1950" s="31">
        <f>IF(AND(B1950=L$1),LOOKUP(9.99999999999999E+307,$L$2:L1949)+1,"")</f>
        <v>1784</v>
      </c>
      <c r="M1950" s="31">
        <f>IF(AND(B1950=M$1),LOOKUP(9.99999999999999E+307,$M$2:M1949)+1,"")</f>
        <v>1784</v>
      </c>
      <c r="N1950" s="31" t="e">
        <f>IF(AND(B1950=N$1),LOOKUP(9.99999999999999E+307,$N$2:N1949)+1,"")</f>
        <v>#REF!</v>
      </c>
      <c r="O1950" s="31" t="e">
        <f>IF(AND($B1950=O$1),LOOKUP(9.99999999999999E+307,$O$2:O1949)+1,"")</f>
        <v>#REF!</v>
      </c>
      <c r="P1950" s="31" t="e">
        <f>IF(AND($B1950=P$1),LOOKUP(9.99999999999999E+307,$P$2:P1949)+1,"")</f>
        <v>#REF!</v>
      </c>
      <c r="Q1950" s="31" t="e">
        <f>IF(AND($B1950=Q$1),LOOKUP(9.99999999999999E+307,$Q$2:Q1949)+1,"")</f>
        <v>#REF!</v>
      </c>
      <c r="R1950" s="31">
        <f>IF(AND($B1950=R$1),LOOKUP(9.99999999999999E+307,$R$2:R1949)+1,"")</f>
        <v>1784</v>
      </c>
      <c r="S1950" s="31">
        <f>IF(AND($B1950=S$1),LOOKUP(9.99999999999999E+307,$S$2:S1949)+1,"")</f>
        <v>1784</v>
      </c>
      <c r="T1950" s="265"/>
      <c r="U1950" s="265"/>
      <c r="V1950" s="265"/>
      <c r="AA1950" s="254" t="str">
        <f t="shared" si="216"/>
        <v/>
      </c>
      <c r="AB1950" s="254" t="str">
        <f t="shared" si="217"/>
        <v/>
      </c>
      <c r="AC1950" s="255">
        <f t="shared" si="214"/>
        <v>0</v>
      </c>
      <c r="AD1950" s="255">
        <f t="shared" si="215"/>
        <v>3836</v>
      </c>
      <c r="AE1950" s="256" t="str">
        <f t="shared" si="218"/>
        <v/>
      </c>
      <c r="AF1950" s="252" t="str">
        <f t="shared" si="213"/>
        <v>-</v>
      </c>
    </row>
    <row r="1951" spans="1:32" ht="20.149999999999999" customHeight="1" x14ac:dyDescent="0.75">
      <c r="A1951" s="31">
        <v>1949</v>
      </c>
      <c r="B1951" s="237"/>
      <c r="C1951" s="273"/>
      <c r="D1951" s="272"/>
      <c r="E1951" s="273"/>
      <c r="F1951" s="273"/>
      <c r="G1951" s="253" t="str">
        <f t="shared" ref="G1951:G2002" si="219">B1951&amp;C1951</f>
        <v/>
      </c>
      <c r="H1951" s="31" t="str">
        <f>IF(AND(B1951=H$1),LOOKUP(9.99999999999999E+307,$H$2:H1950)+1,"")</f>
        <v/>
      </c>
      <c r="I1951" s="31" t="str">
        <f>IF(AND(B1951=I$1),LOOKUP(9.99999999999999E+307,$I$2:I1950)+1,"")</f>
        <v/>
      </c>
      <c r="J1951" s="31">
        <f>IF(AND(B1951=J$1),LOOKUP(9.99999999999999E+307,$J$2:J1950)+1,"")</f>
        <v>1785</v>
      </c>
      <c r="K1951" s="31">
        <f>IF(AND(B1951=K$1),LOOKUP(9.99999999999999E+307,$K$2:K1950)+1,"")</f>
        <v>1785</v>
      </c>
      <c r="L1951" s="31">
        <f>IF(AND(B1951=L$1),LOOKUP(9.99999999999999E+307,$L$2:L1950)+1,"")</f>
        <v>1785</v>
      </c>
      <c r="M1951" s="31">
        <f>IF(AND(B1951=M$1),LOOKUP(9.99999999999999E+307,$M$2:M1950)+1,"")</f>
        <v>1785</v>
      </c>
      <c r="N1951" s="31" t="e">
        <f>IF(AND(B1951=N$1),LOOKUP(9.99999999999999E+307,$N$2:N1950)+1,"")</f>
        <v>#REF!</v>
      </c>
      <c r="O1951" s="31" t="e">
        <f>IF(AND($B1951=O$1),LOOKUP(9.99999999999999E+307,$O$2:O1950)+1,"")</f>
        <v>#REF!</v>
      </c>
      <c r="P1951" s="31" t="e">
        <f>IF(AND($B1951=P$1),LOOKUP(9.99999999999999E+307,$P$2:P1950)+1,"")</f>
        <v>#REF!</v>
      </c>
      <c r="Q1951" s="31" t="e">
        <f>IF(AND($B1951=Q$1),LOOKUP(9.99999999999999E+307,$Q$2:Q1950)+1,"")</f>
        <v>#REF!</v>
      </c>
      <c r="R1951" s="31">
        <f>IF(AND($B1951=R$1),LOOKUP(9.99999999999999E+307,$R$2:R1950)+1,"")</f>
        <v>1785</v>
      </c>
      <c r="S1951" s="31">
        <f>IF(AND($B1951=S$1),LOOKUP(9.99999999999999E+307,$S$2:S1950)+1,"")</f>
        <v>1785</v>
      </c>
      <c r="T1951" s="265"/>
      <c r="U1951" s="265"/>
      <c r="V1951" s="265"/>
      <c r="AA1951" s="254" t="str">
        <f t="shared" si="216"/>
        <v/>
      </c>
      <c r="AB1951" s="254" t="str">
        <f t="shared" si="217"/>
        <v/>
      </c>
      <c r="AC1951" s="255">
        <f t="shared" si="214"/>
        <v>0</v>
      </c>
      <c r="AD1951" s="255">
        <f t="shared" si="215"/>
        <v>3836</v>
      </c>
      <c r="AE1951" s="256" t="str">
        <f t="shared" si="218"/>
        <v/>
      </c>
      <c r="AF1951" s="252" t="str">
        <f t="shared" si="213"/>
        <v>-</v>
      </c>
    </row>
    <row r="1952" spans="1:32" ht="20.149999999999999" customHeight="1" x14ac:dyDescent="0.75">
      <c r="A1952" s="31">
        <v>1950</v>
      </c>
      <c r="B1952" s="237"/>
      <c r="C1952" s="273"/>
      <c r="D1952" s="272"/>
      <c r="E1952" s="273"/>
      <c r="F1952" s="273"/>
      <c r="G1952" s="253" t="str">
        <f t="shared" si="219"/>
        <v/>
      </c>
      <c r="H1952" s="31" t="str">
        <f>IF(AND(B1952=H$1),LOOKUP(9.99999999999999E+307,$H$2:H1951)+1,"")</f>
        <v/>
      </c>
      <c r="I1952" s="31" t="str">
        <f>IF(AND(B1952=I$1),LOOKUP(9.99999999999999E+307,$I$2:I1951)+1,"")</f>
        <v/>
      </c>
      <c r="J1952" s="31">
        <f>IF(AND(B1952=J$1),LOOKUP(9.99999999999999E+307,$J$2:J1951)+1,"")</f>
        <v>1786</v>
      </c>
      <c r="K1952" s="31">
        <f>IF(AND(B1952=K$1),LOOKUP(9.99999999999999E+307,$K$2:K1951)+1,"")</f>
        <v>1786</v>
      </c>
      <c r="L1952" s="31">
        <f>IF(AND(B1952=L$1),LOOKUP(9.99999999999999E+307,$L$2:L1951)+1,"")</f>
        <v>1786</v>
      </c>
      <c r="M1952" s="31">
        <f>IF(AND(B1952=M$1),LOOKUP(9.99999999999999E+307,$M$2:M1951)+1,"")</f>
        <v>1786</v>
      </c>
      <c r="N1952" s="31" t="e">
        <f>IF(AND(B1952=N$1),LOOKUP(9.99999999999999E+307,$N$2:N1951)+1,"")</f>
        <v>#REF!</v>
      </c>
      <c r="O1952" s="31" t="e">
        <f>IF(AND($B1952=O$1),LOOKUP(9.99999999999999E+307,$O$2:O1951)+1,"")</f>
        <v>#REF!</v>
      </c>
      <c r="P1952" s="31" t="e">
        <f>IF(AND($B1952=P$1),LOOKUP(9.99999999999999E+307,$P$2:P1951)+1,"")</f>
        <v>#REF!</v>
      </c>
      <c r="Q1952" s="31" t="e">
        <f>IF(AND($B1952=Q$1),LOOKUP(9.99999999999999E+307,$Q$2:Q1951)+1,"")</f>
        <v>#REF!</v>
      </c>
      <c r="R1952" s="31">
        <f>IF(AND($B1952=R$1),LOOKUP(9.99999999999999E+307,$R$2:R1951)+1,"")</f>
        <v>1786</v>
      </c>
      <c r="S1952" s="31">
        <f>IF(AND($B1952=S$1),LOOKUP(9.99999999999999E+307,$S$2:S1951)+1,"")</f>
        <v>1786</v>
      </c>
      <c r="T1952" s="265"/>
      <c r="U1952" s="265"/>
      <c r="V1952" s="265"/>
      <c r="AA1952" s="254" t="str">
        <f t="shared" si="216"/>
        <v/>
      </c>
      <c r="AB1952" s="254" t="str">
        <f t="shared" si="217"/>
        <v/>
      </c>
      <c r="AC1952" s="255">
        <f t="shared" si="214"/>
        <v>0</v>
      </c>
      <c r="AD1952" s="255">
        <f t="shared" si="215"/>
        <v>3836</v>
      </c>
      <c r="AE1952" s="256" t="str">
        <f t="shared" si="218"/>
        <v/>
      </c>
      <c r="AF1952" s="252" t="str">
        <f t="shared" si="213"/>
        <v>-</v>
      </c>
    </row>
    <row r="1953" spans="1:32" ht="20.149999999999999" customHeight="1" x14ac:dyDescent="0.75">
      <c r="A1953" s="31">
        <v>1951</v>
      </c>
      <c r="B1953" s="237"/>
      <c r="C1953" s="273"/>
      <c r="D1953" s="272"/>
      <c r="E1953" s="273"/>
      <c r="F1953" s="273"/>
      <c r="G1953" s="253" t="str">
        <f t="shared" si="219"/>
        <v/>
      </c>
      <c r="H1953" s="31" t="str">
        <f>IF(AND(B1953=H$1),LOOKUP(9.99999999999999E+307,$H$2:H1952)+1,"")</f>
        <v/>
      </c>
      <c r="I1953" s="31" t="str">
        <f>IF(AND(B1953=I$1),LOOKUP(9.99999999999999E+307,$I$2:I1952)+1,"")</f>
        <v/>
      </c>
      <c r="J1953" s="31">
        <f>IF(AND(B1953=J$1),LOOKUP(9.99999999999999E+307,$J$2:J1952)+1,"")</f>
        <v>1787</v>
      </c>
      <c r="K1953" s="31">
        <f>IF(AND(B1953=K$1),LOOKUP(9.99999999999999E+307,$K$2:K1952)+1,"")</f>
        <v>1787</v>
      </c>
      <c r="L1953" s="31">
        <f>IF(AND(B1953=L$1),LOOKUP(9.99999999999999E+307,$L$2:L1952)+1,"")</f>
        <v>1787</v>
      </c>
      <c r="M1953" s="31">
        <f>IF(AND(B1953=M$1),LOOKUP(9.99999999999999E+307,$M$2:M1952)+1,"")</f>
        <v>1787</v>
      </c>
      <c r="N1953" s="31" t="e">
        <f>IF(AND(B1953=N$1),LOOKUP(9.99999999999999E+307,$N$2:N1952)+1,"")</f>
        <v>#REF!</v>
      </c>
      <c r="O1953" s="31" t="e">
        <f>IF(AND($B1953=O$1),LOOKUP(9.99999999999999E+307,$O$2:O1952)+1,"")</f>
        <v>#REF!</v>
      </c>
      <c r="P1953" s="31" t="e">
        <f>IF(AND($B1953=P$1),LOOKUP(9.99999999999999E+307,$P$2:P1952)+1,"")</f>
        <v>#REF!</v>
      </c>
      <c r="Q1953" s="31" t="e">
        <f>IF(AND($B1953=Q$1),LOOKUP(9.99999999999999E+307,$Q$2:Q1952)+1,"")</f>
        <v>#REF!</v>
      </c>
      <c r="R1953" s="31">
        <f>IF(AND($B1953=R$1),LOOKUP(9.99999999999999E+307,$R$2:R1952)+1,"")</f>
        <v>1787</v>
      </c>
      <c r="S1953" s="31">
        <f>IF(AND($B1953=S$1),LOOKUP(9.99999999999999E+307,$S$2:S1952)+1,"")</f>
        <v>1787</v>
      </c>
      <c r="T1953" s="265"/>
      <c r="U1953" s="265"/>
      <c r="V1953" s="265"/>
      <c r="AA1953" s="254" t="str">
        <f t="shared" si="216"/>
        <v/>
      </c>
      <c r="AB1953" s="254" t="str">
        <f t="shared" si="217"/>
        <v/>
      </c>
      <c r="AC1953" s="255">
        <f t="shared" si="214"/>
        <v>0</v>
      </c>
      <c r="AD1953" s="255">
        <f t="shared" si="215"/>
        <v>3836</v>
      </c>
      <c r="AE1953" s="256" t="str">
        <f t="shared" si="218"/>
        <v/>
      </c>
      <c r="AF1953" s="252" t="str">
        <f t="shared" si="213"/>
        <v>-</v>
      </c>
    </row>
    <row r="1954" spans="1:32" ht="20.149999999999999" customHeight="1" x14ac:dyDescent="0.75">
      <c r="A1954" s="31">
        <v>1952</v>
      </c>
      <c r="B1954" s="237"/>
      <c r="C1954" s="273"/>
      <c r="D1954" s="272"/>
      <c r="E1954" s="273"/>
      <c r="F1954" s="273"/>
      <c r="G1954" s="253" t="str">
        <f t="shared" si="219"/>
        <v/>
      </c>
      <c r="H1954" s="31" t="str">
        <f>IF(AND(B1954=H$1),LOOKUP(9.99999999999999E+307,$H$2:H1953)+1,"")</f>
        <v/>
      </c>
      <c r="I1954" s="31" t="str">
        <f>IF(AND(B1954=I$1),LOOKUP(9.99999999999999E+307,$I$2:I1953)+1,"")</f>
        <v/>
      </c>
      <c r="J1954" s="31">
        <f>IF(AND(B1954=J$1),LOOKUP(9.99999999999999E+307,$J$2:J1953)+1,"")</f>
        <v>1788</v>
      </c>
      <c r="K1954" s="31">
        <f>IF(AND(B1954=K$1),LOOKUP(9.99999999999999E+307,$K$2:K1953)+1,"")</f>
        <v>1788</v>
      </c>
      <c r="L1954" s="31">
        <f>IF(AND(B1954=L$1),LOOKUP(9.99999999999999E+307,$L$2:L1953)+1,"")</f>
        <v>1788</v>
      </c>
      <c r="M1954" s="31">
        <f>IF(AND(B1954=M$1),LOOKUP(9.99999999999999E+307,$M$2:M1953)+1,"")</f>
        <v>1788</v>
      </c>
      <c r="N1954" s="31" t="e">
        <f>IF(AND(B1954=N$1),LOOKUP(9.99999999999999E+307,$N$2:N1953)+1,"")</f>
        <v>#REF!</v>
      </c>
      <c r="O1954" s="31" t="e">
        <f>IF(AND($B1954=O$1),LOOKUP(9.99999999999999E+307,$O$2:O1953)+1,"")</f>
        <v>#REF!</v>
      </c>
      <c r="P1954" s="31" t="e">
        <f>IF(AND($B1954=P$1),LOOKUP(9.99999999999999E+307,$P$2:P1953)+1,"")</f>
        <v>#REF!</v>
      </c>
      <c r="Q1954" s="31" t="e">
        <f>IF(AND($B1954=Q$1),LOOKUP(9.99999999999999E+307,$Q$2:Q1953)+1,"")</f>
        <v>#REF!</v>
      </c>
      <c r="R1954" s="31">
        <f>IF(AND($B1954=R$1),LOOKUP(9.99999999999999E+307,$R$2:R1953)+1,"")</f>
        <v>1788</v>
      </c>
      <c r="S1954" s="31">
        <f>IF(AND($B1954=S$1),LOOKUP(9.99999999999999E+307,$S$2:S1953)+1,"")</f>
        <v>1788</v>
      </c>
      <c r="T1954" s="265"/>
      <c r="U1954" s="265"/>
      <c r="V1954" s="265"/>
      <c r="AA1954" s="254" t="str">
        <f t="shared" si="216"/>
        <v/>
      </c>
      <c r="AB1954" s="254" t="str">
        <f t="shared" si="217"/>
        <v/>
      </c>
      <c r="AC1954" s="255">
        <f t="shared" si="214"/>
        <v>0</v>
      </c>
      <c r="AD1954" s="255">
        <f t="shared" si="215"/>
        <v>3836</v>
      </c>
      <c r="AE1954" s="256" t="str">
        <f t="shared" si="218"/>
        <v/>
      </c>
      <c r="AF1954" s="252" t="str">
        <f t="shared" si="213"/>
        <v>-</v>
      </c>
    </row>
    <row r="1955" spans="1:32" ht="20.149999999999999" customHeight="1" x14ac:dyDescent="0.75">
      <c r="A1955" s="31">
        <v>1953</v>
      </c>
      <c r="B1955" s="237"/>
      <c r="C1955" s="273"/>
      <c r="D1955" s="272"/>
      <c r="E1955" s="273"/>
      <c r="F1955" s="273"/>
      <c r="G1955" s="253" t="str">
        <f t="shared" si="219"/>
        <v/>
      </c>
      <c r="H1955" s="31" t="str">
        <f>IF(AND(B1955=H$1),LOOKUP(9.99999999999999E+307,$H$2:H1954)+1,"")</f>
        <v/>
      </c>
      <c r="I1955" s="31" t="str">
        <f>IF(AND(B1955=I$1),LOOKUP(9.99999999999999E+307,$I$2:I1954)+1,"")</f>
        <v/>
      </c>
      <c r="J1955" s="31">
        <f>IF(AND(B1955=J$1),LOOKUP(9.99999999999999E+307,$J$2:J1954)+1,"")</f>
        <v>1789</v>
      </c>
      <c r="K1955" s="31">
        <f>IF(AND(B1955=K$1),LOOKUP(9.99999999999999E+307,$K$2:K1954)+1,"")</f>
        <v>1789</v>
      </c>
      <c r="L1955" s="31">
        <f>IF(AND(B1955=L$1),LOOKUP(9.99999999999999E+307,$L$2:L1954)+1,"")</f>
        <v>1789</v>
      </c>
      <c r="M1955" s="31">
        <f>IF(AND(B1955=M$1),LOOKUP(9.99999999999999E+307,$M$2:M1954)+1,"")</f>
        <v>1789</v>
      </c>
      <c r="N1955" s="31" t="e">
        <f>IF(AND(B1955=N$1),LOOKUP(9.99999999999999E+307,$N$2:N1954)+1,"")</f>
        <v>#REF!</v>
      </c>
      <c r="O1955" s="31" t="e">
        <f>IF(AND($B1955=O$1),LOOKUP(9.99999999999999E+307,$O$2:O1954)+1,"")</f>
        <v>#REF!</v>
      </c>
      <c r="P1955" s="31" t="e">
        <f>IF(AND($B1955=P$1),LOOKUP(9.99999999999999E+307,$P$2:P1954)+1,"")</f>
        <v>#REF!</v>
      </c>
      <c r="Q1955" s="31" t="e">
        <f>IF(AND($B1955=Q$1),LOOKUP(9.99999999999999E+307,$Q$2:Q1954)+1,"")</f>
        <v>#REF!</v>
      </c>
      <c r="R1955" s="31">
        <f>IF(AND($B1955=R$1),LOOKUP(9.99999999999999E+307,$R$2:R1954)+1,"")</f>
        <v>1789</v>
      </c>
      <c r="S1955" s="31">
        <f>IF(AND($B1955=S$1),LOOKUP(9.99999999999999E+307,$S$2:S1954)+1,"")</f>
        <v>1789</v>
      </c>
      <c r="T1955" s="265"/>
      <c r="U1955" s="265"/>
      <c r="V1955" s="265"/>
      <c r="AA1955" s="254" t="str">
        <f t="shared" si="216"/>
        <v/>
      </c>
      <c r="AB1955" s="254" t="str">
        <f t="shared" si="217"/>
        <v/>
      </c>
      <c r="AC1955" s="255">
        <f t="shared" si="214"/>
        <v>0</v>
      </c>
      <c r="AD1955" s="255">
        <f t="shared" si="215"/>
        <v>3836</v>
      </c>
      <c r="AE1955" s="256" t="str">
        <f t="shared" si="218"/>
        <v/>
      </c>
      <c r="AF1955" s="252" t="str">
        <f t="shared" si="213"/>
        <v>-</v>
      </c>
    </row>
    <row r="1956" spans="1:32" ht="20.149999999999999" customHeight="1" x14ac:dyDescent="0.75">
      <c r="A1956" s="31">
        <v>1954</v>
      </c>
      <c r="B1956" s="237"/>
      <c r="C1956" s="273"/>
      <c r="D1956" s="272"/>
      <c r="E1956" s="273"/>
      <c r="F1956" s="273"/>
      <c r="G1956" s="253" t="str">
        <f t="shared" si="219"/>
        <v/>
      </c>
      <c r="H1956" s="31" t="str">
        <f>IF(AND(B1956=H$1),LOOKUP(9.99999999999999E+307,$H$2:H1955)+1,"")</f>
        <v/>
      </c>
      <c r="I1956" s="31" t="str">
        <f>IF(AND(B1956=I$1),LOOKUP(9.99999999999999E+307,$I$2:I1955)+1,"")</f>
        <v/>
      </c>
      <c r="J1956" s="31">
        <f>IF(AND(B1956=J$1),LOOKUP(9.99999999999999E+307,$J$2:J1955)+1,"")</f>
        <v>1790</v>
      </c>
      <c r="K1956" s="31">
        <f>IF(AND(B1956=K$1),LOOKUP(9.99999999999999E+307,$K$2:K1955)+1,"")</f>
        <v>1790</v>
      </c>
      <c r="L1956" s="31">
        <f>IF(AND(B1956=L$1),LOOKUP(9.99999999999999E+307,$L$2:L1955)+1,"")</f>
        <v>1790</v>
      </c>
      <c r="M1956" s="31">
        <f>IF(AND(B1956=M$1),LOOKUP(9.99999999999999E+307,$M$2:M1955)+1,"")</f>
        <v>1790</v>
      </c>
      <c r="N1956" s="31" t="e">
        <f>IF(AND(B1956=N$1),LOOKUP(9.99999999999999E+307,$N$2:N1955)+1,"")</f>
        <v>#REF!</v>
      </c>
      <c r="O1956" s="31" t="e">
        <f>IF(AND($B1956=O$1),LOOKUP(9.99999999999999E+307,$O$2:O1955)+1,"")</f>
        <v>#REF!</v>
      </c>
      <c r="P1956" s="31" t="e">
        <f>IF(AND($B1956=P$1),LOOKUP(9.99999999999999E+307,$P$2:P1955)+1,"")</f>
        <v>#REF!</v>
      </c>
      <c r="Q1956" s="31" t="e">
        <f>IF(AND($B1956=Q$1),LOOKUP(9.99999999999999E+307,$Q$2:Q1955)+1,"")</f>
        <v>#REF!</v>
      </c>
      <c r="R1956" s="31">
        <f>IF(AND($B1956=R$1),LOOKUP(9.99999999999999E+307,$R$2:R1955)+1,"")</f>
        <v>1790</v>
      </c>
      <c r="S1956" s="31">
        <f>IF(AND($B1956=S$1),LOOKUP(9.99999999999999E+307,$S$2:S1955)+1,"")</f>
        <v>1790</v>
      </c>
      <c r="T1956" s="265"/>
      <c r="U1956" s="265"/>
      <c r="V1956" s="265"/>
      <c r="AA1956" s="254" t="str">
        <f t="shared" si="216"/>
        <v/>
      </c>
      <c r="AB1956" s="254" t="str">
        <f t="shared" si="217"/>
        <v/>
      </c>
      <c r="AC1956" s="255">
        <f t="shared" si="214"/>
        <v>0</v>
      </c>
      <c r="AD1956" s="255">
        <f t="shared" si="215"/>
        <v>3836</v>
      </c>
      <c r="AE1956" s="256" t="str">
        <f t="shared" si="218"/>
        <v/>
      </c>
      <c r="AF1956" s="252" t="str">
        <f t="shared" si="213"/>
        <v>-</v>
      </c>
    </row>
    <row r="1957" spans="1:32" ht="20.149999999999999" customHeight="1" x14ac:dyDescent="0.75">
      <c r="A1957" s="31">
        <v>1955</v>
      </c>
      <c r="B1957" s="237"/>
      <c r="C1957" s="273"/>
      <c r="D1957" s="272"/>
      <c r="E1957" s="273"/>
      <c r="F1957" s="273"/>
      <c r="G1957" s="253" t="str">
        <f t="shared" si="219"/>
        <v/>
      </c>
      <c r="H1957" s="31" t="str">
        <f>IF(AND(B1957=H$1),LOOKUP(9.99999999999999E+307,$H$2:H1956)+1,"")</f>
        <v/>
      </c>
      <c r="I1957" s="31" t="str">
        <f>IF(AND(B1957=I$1),LOOKUP(9.99999999999999E+307,$I$2:I1956)+1,"")</f>
        <v/>
      </c>
      <c r="J1957" s="31">
        <f>IF(AND(B1957=J$1),LOOKUP(9.99999999999999E+307,$J$2:J1956)+1,"")</f>
        <v>1791</v>
      </c>
      <c r="K1957" s="31">
        <f>IF(AND(B1957=K$1),LOOKUP(9.99999999999999E+307,$K$2:K1956)+1,"")</f>
        <v>1791</v>
      </c>
      <c r="L1957" s="31">
        <f>IF(AND(B1957=L$1),LOOKUP(9.99999999999999E+307,$L$2:L1956)+1,"")</f>
        <v>1791</v>
      </c>
      <c r="M1957" s="31">
        <f>IF(AND(B1957=M$1),LOOKUP(9.99999999999999E+307,$M$2:M1956)+1,"")</f>
        <v>1791</v>
      </c>
      <c r="N1957" s="31" t="e">
        <f>IF(AND(B1957=N$1),LOOKUP(9.99999999999999E+307,$N$2:N1956)+1,"")</f>
        <v>#REF!</v>
      </c>
      <c r="O1957" s="31" t="e">
        <f>IF(AND($B1957=O$1),LOOKUP(9.99999999999999E+307,$O$2:O1956)+1,"")</f>
        <v>#REF!</v>
      </c>
      <c r="P1957" s="31" t="e">
        <f>IF(AND($B1957=P$1),LOOKUP(9.99999999999999E+307,$P$2:P1956)+1,"")</f>
        <v>#REF!</v>
      </c>
      <c r="Q1957" s="31" t="e">
        <f>IF(AND($B1957=Q$1),LOOKUP(9.99999999999999E+307,$Q$2:Q1956)+1,"")</f>
        <v>#REF!</v>
      </c>
      <c r="R1957" s="31">
        <f>IF(AND($B1957=R$1),LOOKUP(9.99999999999999E+307,$R$2:R1956)+1,"")</f>
        <v>1791</v>
      </c>
      <c r="S1957" s="31">
        <f>IF(AND($B1957=S$1),LOOKUP(9.99999999999999E+307,$S$2:S1956)+1,"")</f>
        <v>1791</v>
      </c>
      <c r="T1957" s="265"/>
      <c r="U1957" s="265"/>
      <c r="V1957" s="265"/>
      <c r="AA1957" s="254" t="str">
        <f t="shared" si="216"/>
        <v/>
      </c>
      <c r="AB1957" s="254" t="str">
        <f t="shared" si="217"/>
        <v/>
      </c>
      <c r="AC1957" s="255">
        <f t="shared" si="214"/>
        <v>0</v>
      </c>
      <c r="AD1957" s="255">
        <f t="shared" si="215"/>
        <v>3836</v>
      </c>
      <c r="AE1957" s="256" t="str">
        <f t="shared" si="218"/>
        <v/>
      </c>
      <c r="AF1957" s="252" t="str">
        <f t="shared" si="213"/>
        <v>-</v>
      </c>
    </row>
    <row r="1958" spans="1:32" ht="20.149999999999999" customHeight="1" x14ac:dyDescent="0.75">
      <c r="A1958" s="31">
        <v>1956</v>
      </c>
      <c r="B1958" s="237"/>
      <c r="C1958" s="273"/>
      <c r="D1958" s="272"/>
      <c r="E1958" s="273"/>
      <c r="F1958" s="273"/>
      <c r="G1958" s="253" t="str">
        <f t="shared" si="219"/>
        <v/>
      </c>
      <c r="H1958" s="31" t="str">
        <f>IF(AND(B1958=H$1),LOOKUP(9.99999999999999E+307,$H$2:H1957)+1,"")</f>
        <v/>
      </c>
      <c r="I1958" s="31" t="str">
        <f>IF(AND(B1958=I$1),LOOKUP(9.99999999999999E+307,$I$2:I1957)+1,"")</f>
        <v/>
      </c>
      <c r="J1958" s="31">
        <f>IF(AND(B1958=J$1),LOOKUP(9.99999999999999E+307,$J$2:J1957)+1,"")</f>
        <v>1792</v>
      </c>
      <c r="K1958" s="31">
        <f>IF(AND(B1958=K$1),LOOKUP(9.99999999999999E+307,$K$2:K1957)+1,"")</f>
        <v>1792</v>
      </c>
      <c r="L1958" s="31">
        <f>IF(AND(B1958=L$1),LOOKUP(9.99999999999999E+307,$L$2:L1957)+1,"")</f>
        <v>1792</v>
      </c>
      <c r="M1958" s="31">
        <f>IF(AND(B1958=M$1),LOOKUP(9.99999999999999E+307,$M$2:M1957)+1,"")</f>
        <v>1792</v>
      </c>
      <c r="N1958" s="31" t="e">
        <f>IF(AND(B1958=N$1),LOOKUP(9.99999999999999E+307,$N$2:N1957)+1,"")</f>
        <v>#REF!</v>
      </c>
      <c r="O1958" s="31" t="e">
        <f>IF(AND($B1958=O$1),LOOKUP(9.99999999999999E+307,$O$2:O1957)+1,"")</f>
        <v>#REF!</v>
      </c>
      <c r="P1958" s="31" t="e">
        <f>IF(AND($B1958=P$1),LOOKUP(9.99999999999999E+307,$P$2:P1957)+1,"")</f>
        <v>#REF!</v>
      </c>
      <c r="Q1958" s="31" t="e">
        <f>IF(AND($B1958=Q$1),LOOKUP(9.99999999999999E+307,$Q$2:Q1957)+1,"")</f>
        <v>#REF!</v>
      </c>
      <c r="R1958" s="31">
        <f>IF(AND($B1958=R$1),LOOKUP(9.99999999999999E+307,$R$2:R1957)+1,"")</f>
        <v>1792</v>
      </c>
      <c r="S1958" s="31">
        <f>IF(AND($B1958=S$1),LOOKUP(9.99999999999999E+307,$S$2:S1957)+1,"")</f>
        <v>1792</v>
      </c>
      <c r="T1958" s="265"/>
      <c r="U1958" s="265"/>
      <c r="V1958" s="265"/>
      <c r="AA1958" s="254" t="str">
        <f t="shared" si="216"/>
        <v/>
      </c>
      <c r="AB1958" s="254" t="str">
        <f t="shared" si="217"/>
        <v/>
      </c>
      <c r="AC1958" s="255">
        <f t="shared" si="214"/>
        <v>0</v>
      </c>
      <c r="AD1958" s="255">
        <f t="shared" si="215"/>
        <v>3836</v>
      </c>
      <c r="AE1958" s="256" t="str">
        <f t="shared" si="218"/>
        <v/>
      </c>
      <c r="AF1958" s="252" t="str">
        <f t="shared" si="213"/>
        <v>-</v>
      </c>
    </row>
    <row r="1959" spans="1:32" ht="20.149999999999999" customHeight="1" x14ac:dyDescent="0.75">
      <c r="A1959" s="31">
        <v>1957</v>
      </c>
      <c r="B1959" s="237"/>
      <c r="C1959" s="273"/>
      <c r="D1959" s="272"/>
      <c r="E1959" s="273"/>
      <c r="F1959" s="273"/>
      <c r="G1959" s="253" t="str">
        <f t="shared" si="219"/>
        <v/>
      </c>
      <c r="H1959" s="31" t="str">
        <f>IF(AND(B1959=H$1),LOOKUP(9.99999999999999E+307,$H$2:H1958)+1,"")</f>
        <v/>
      </c>
      <c r="I1959" s="31" t="str">
        <f>IF(AND(B1959=I$1),LOOKUP(9.99999999999999E+307,$I$2:I1958)+1,"")</f>
        <v/>
      </c>
      <c r="J1959" s="31">
        <f>IF(AND(B1959=J$1),LOOKUP(9.99999999999999E+307,$J$2:J1958)+1,"")</f>
        <v>1793</v>
      </c>
      <c r="K1959" s="31">
        <f>IF(AND(B1959=K$1),LOOKUP(9.99999999999999E+307,$K$2:K1958)+1,"")</f>
        <v>1793</v>
      </c>
      <c r="L1959" s="31">
        <f>IF(AND(B1959=L$1),LOOKUP(9.99999999999999E+307,$L$2:L1958)+1,"")</f>
        <v>1793</v>
      </c>
      <c r="M1959" s="31">
        <f>IF(AND(B1959=M$1),LOOKUP(9.99999999999999E+307,$M$2:M1958)+1,"")</f>
        <v>1793</v>
      </c>
      <c r="N1959" s="31" t="e">
        <f>IF(AND(B1959=N$1),LOOKUP(9.99999999999999E+307,$N$2:N1958)+1,"")</f>
        <v>#REF!</v>
      </c>
      <c r="O1959" s="31" t="e">
        <f>IF(AND($B1959=O$1),LOOKUP(9.99999999999999E+307,$O$2:O1958)+1,"")</f>
        <v>#REF!</v>
      </c>
      <c r="P1959" s="31" t="e">
        <f>IF(AND($B1959=P$1),LOOKUP(9.99999999999999E+307,$P$2:P1958)+1,"")</f>
        <v>#REF!</v>
      </c>
      <c r="Q1959" s="31" t="e">
        <f>IF(AND($B1959=Q$1),LOOKUP(9.99999999999999E+307,$Q$2:Q1958)+1,"")</f>
        <v>#REF!</v>
      </c>
      <c r="R1959" s="31">
        <f>IF(AND($B1959=R$1),LOOKUP(9.99999999999999E+307,$R$2:R1958)+1,"")</f>
        <v>1793</v>
      </c>
      <c r="S1959" s="31">
        <f>IF(AND($B1959=S$1),LOOKUP(9.99999999999999E+307,$S$2:S1958)+1,"")</f>
        <v>1793</v>
      </c>
      <c r="T1959" s="265"/>
      <c r="U1959" s="265"/>
      <c r="V1959" s="265"/>
      <c r="AA1959" s="254" t="str">
        <f t="shared" si="216"/>
        <v/>
      </c>
      <c r="AB1959" s="254" t="str">
        <f t="shared" si="217"/>
        <v/>
      </c>
      <c r="AC1959" s="255">
        <f t="shared" si="214"/>
        <v>0</v>
      </c>
      <c r="AD1959" s="255">
        <f t="shared" si="215"/>
        <v>3836</v>
      </c>
      <c r="AE1959" s="256" t="str">
        <f t="shared" si="218"/>
        <v/>
      </c>
      <c r="AF1959" s="252" t="str">
        <f t="shared" si="213"/>
        <v>-</v>
      </c>
    </row>
    <row r="1960" spans="1:32" ht="20.149999999999999" customHeight="1" x14ac:dyDescent="0.75">
      <c r="A1960" s="31">
        <v>1958</v>
      </c>
      <c r="B1960" s="237"/>
      <c r="C1960" s="273"/>
      <c r="D1960" s="272"/>
      <c r="E1960" s="273"/>
      <c r="F1960" s="273"/>
      <c r="G1960" s="253" t="str">
        <f t="shared" si="219"/>
        <v/>
      </c>
      <c r="H1960" s="31" t="str">
        <f>IF(AND(B1960=H$1),LOOKUP(9.99999999999999E+307,$H$2:H1959)+1,"")</f>
        <v/>
      </c>
      <c r="I1960" s="31" t="str">
        <f>IF(AND(B1960=I$1),LOOKUP(9.99999999999999E+307,$I$2:I1959)+1,"")</f>
        <v/>
      </c>
      <c r="J1960" s="31">
        <f>IF(AND(B1960=J$1),LOOKUP(9.99999999999999E+307,$J$2:J1959)+1,"")</f>
        <v>1794</v>
      </c>
      <c r="K1960" s="31">
        <f>IF(AND(B1960=K$1),LOOKUP(9.99999999999999E+307,$K$2:K1959)+1,"")</f>
        <v>1794</v>
      </c>
      <c r="L1960" s="31">
        <f>IF(AND(B1960=L$1),LOOKUP(9.99999999999999E+307,$L$2:L1959)+1,"")</f>
        <v>1794</v>
      </c>
      <c r="M1960" s="31">
        <f>IF(AND(B1960=M$1),LOOKUP(9.99999999999999E+307,$M$2:M1959)+1,"")</f>
        <v>1794</v>
      </c>
      <c r="N1960" s="31" t="e">
        <f>IF(AND(B1960=N$1),LOOKUP(9.99999999999999E+307,$N$2:N1959)+1,"")</f>
        <v>#REF!</v>
      </c>
      <c r="O1960" s="31" t="e">
        <f>IF(AND($B1960=O$1),LOOKUP(9.99999999999999E+307,$O$2:O1959)+1,"")</f>
        <v>#REF!</v>
      </c>
      <c r="P1960" s="31" t="e">
        <f>IF(AND($B1960=P$1),LOOKUP(9.99999999999999E+307,$P$2:P1959)+1,"")</f>
        <v>#REF!</v>
      </c>
      <c r="Q1960" s="31" t="e">
        <f>IF(AND($B1960=Q$1),LOOKUP(9.99999999999999E+307,$Q$2:Q1959)+1,"")</f>
        <v>#REF!</v>
      </c>
      <c r="R1960" s="31">
        <f>IF(AND($B1960=R$1),LOOKUP(9.99999999999999E+307,$R$2:R1959)+1,"")</f>
        <v>1794</v>
      </c>
      <c r="S1960" s="31">
        <f>IF(AND($B1960=S$1),LOOKUP(9.99999999999999E+307,$S$2:S1959)+1,"")</f>
        <v>1794</v>
      </c>
      <c r="T1960" s="265"/>
      <c r="U1960" s="265"/>
      <c r="V1960" s="265"/>
      <c r="AA1960" s="254" t="str">
        <f t="shared" si="216"/>
        <v/>
      </c>
      <c r="AB1960" s="254" t="str">
        <f t="shared" si="217"/>
        <v/>
      </c>
      <c r="AC1960" s="255">
        <f t="shared" si="214"/>
        <v>0</v>
      </c>
      <c r="AD1960" s="255">
        <f t="shared" si="215"/>
        <v>3836</v>
      </c>
      <c r="AE1960" s="256" t="str">
        <f t="shared" si="218"/>
        <v/>
      </c>
      <c r="AF1960" s="252" t="str">
        <f t="shared" si="213"/>
        <v>-</v>
      </c>
    </row>
    <row r="1961" spans="1:32" ht="20.149999999999999" customHeight="1" x14ac:dyDescent="0.75">
      <c r="A1961" s="31">
        <v>1959</v>
      </c>
      <c r="B1961" s="237"/>
      <c r="C1961" s="273"/>
      <c r="D1961" s="272"/>
      <c r="E1961" s="273"/>
      <c r="F1961" s="273"/>
      <c r="G1961" s="253" t="str">
        <f t="shared" si="219"/>
        <v/>
      </c>
      <c r="H1961" s="31" t="str">
        <f>IF(AND(B1961=H$1),LOOKUP(9.99999999999999E+307,$H$2:H1960)+1,"")</f>
        <v/>
      </c>
      <c r="I1961" s="31" t="str">
        <f>IF(AND(B1961=I$1),LOOKUP(9.99999999999999E+307,$I$2:I1960)+1,"")</f>
        <v/>
      </c>
      <c r="J1961" s="31">
        <f>IF(AND(B1961=J$1),LOOKUP(9.99999999999999E+307,$J$2:J1960)+1,"")</f>
        <v>1795</v>
      </c>
      <c r="K1961" s="31">
        <f>IF(AND(B1961=K$1),LOOKUP(9.99999999999999E+307,$K$2:K1960)+1,"")</f>
        <v>1795</v>
      </c>
      <c r="L1961" s="31">
        <f>IF(AND(B1961=L$1),LOOKUP(9.99999999999999E+307,$L$2:L1960)+1,"")</f>
        <v>1795</v>
      </c>
      <c r="M1961" s="31">
        <f>IF(AND(B1961=M$1),LOOKUP(9.99999999999999E+307,$M$2:M1960)+1,"")</f>
        <v>1795</v>
      </c>
      <c r="N1961" s="31" t="e">
        <f>IF(AND(B1961=N$1),LOOKUP(9.99999999999999E+307,$N$2:N1960)+1,"")</f>
        <v>#REF!</v>
      </c>
      <c r="O1961" s="31" t="e">
        <f>IF(AND($B1961=O$1),LOOKUP(9.99999999999999E+307,$O$2:O1960)+1,"")</f>
        <v>#REF!</v>
      </c>
      <c r="P1961" s="31" t="e">
        <f>IF(AND($B1961=P$1),LOOKUP(9.99999999999999E+307,$P$2:P1960)+1,"")</f>
        <v>#REF!</v>
      </c>
      <c r="Q1961" s="31" t="e">
        <f>IF(AND($B1961=Q$1),LOOKUP(9.99999999999999E+307,$Q$2:Q1960)+1,"")</f>
        <v>#REF!</v>
      </c>
      <c r="R1961" s="31">
        <f>IF(AND($B1961=R$1),LOOKUP(9.99999999999999E+307,$R$2:R1960)+1,"")</f>
        <v>1795</v>
      </c>
      <c r="S1961" s="31">
        <f>IF(AND($B1961=S$1),LOOKUP(9.99999999999999E+307,$S$2:S1960)+1,"")</f>
        <v>1795</v>
      </c>
      <c r="T1961" s="265"/>
      <c r="U1961" s="265"/>
      <c r="V1961" s="265"/>
      <c r="AA1961" s="254" t="str">
        <f t="shared" si="216"/>
        <v/>
      </c>
      <c r="AB1961" s="254" t="str">
        <f t="shared" si="217"/>
        <v/>
      </c>
      <c r="AC1961" s="255">
        <f t="shared" si="214"/>
        <v>0</v>
      </c>
      <c r="AD1961" s="255">
        <f t="shared" si="215"/>
        <v>3836</v>
      </c>
      <c r="AE1961" s="256" t="str">
        <f t="shared" si="218"/>
        <v/>
      </c>
      <c r="AF1961" s="252" t="str">
        <f t="shared" si="213"/>
        <v>-</v>
      </c>
    </row>
    <row r="1962" spans="1:32" ht="20.149999999999999" customHeight="1" x14ac:dyDescent="0.75">
      <c r="A1962" s="31">
        <v>1960</v>
      </c>
      <c r="B1962" s="237"/>
      <c r="C1962" s="273"/>
      <c r="D1962" s="272"/>
      <c r="E1962" s="273"/>
      <c r="F1962" s="273"/>
      <c r="G1962" s="253" t="str">
        <f t="shared" si="219"/>
        <v/>
      </c>
      <c r="H1962" s="31" t="str">
        <f>IF(AND(B1962=H$1),LOOKUP(9.99999999999999E+307,$H$2:H1961)+1,"")</f>
        <v/>
      </c>
      <c r="I1962" s="31" t="str">
        <f>IF(AND(B1962=I$1),LOOKUP(9.99999999999999E+307,$I$2:I1961)+1,"")</f>
        <v/>
      </c>
      <c r="J1962" s="31">
        <f>IF(AND(B1962=J$1),LOOKUP(9.99999999999999E+307,$J$2:J1961)+1,"")</f>
        <v>1796</v>
      </c>
      <c r="K1962" s="31">
        <f>IF(AND(B1962=K$1),LOOKUP(9.99999999999999E+307,$K$2:K1961)+1,"")</f>
        <v>1796</v>
      </c>
      <c r="L1962" s="31">
        <f>IF(AND(B1962=L$1),LOOKUP(9.99999999999999E+307,$L$2:L1961)+1,"")</f>
        <v>1796</v>
      </c>
      <c r="M1962" s="31">
        <f>IF(AND(B1962=M$1),LOOKUP(9.99999999999999E+307,$M$2:M1961)+1,"")</f>
        <v>1796</v>
      </c>
      <c r="N1962" s="31" t="e">
        <f>IF(AND(B1962=N$1),LOOKUP(9.99999999999999E+307,$N$2:N1961)+1,"")</f>
        <v>#REF!</v>
      </c>
      <c r="O1962" s="31" t="e">
        <f>IF(AND($B1962=O$1),LOOKUP(9.99999999999999E+307,$O$2:O1961)+1,"")</f>
        <v>#REF!</v>
      </c>
      <c r="P1962" s="31" t="e">
        <f>IF(AND($B1962=P$1),LOOKUP(9.99999999999999E+307,$P$2:P1961)+1,"")</f>
        <v>#REF!</v>
      </c>
      <c r="Q1962" s="31" t="e">
        <f>IF(AND($B1962=Q$1),LOOKUP(9.99999999999999E+307,$Q$2:Q1961)+1,"")</f>
        <v>#REF!</v>
      </c>
      <c r="R1962" s="31">
        <f>IF(AND($B1962=R$1),LOOKUP(9.99999999999999E+307,$R$2:R1961)+1,"")</f>
        <v>1796</v>
      </c>
      <c r="S1962" s="31">
        <f>IF(AND($B1962=S$1),LOOKUP(9.99999999999999E+307,$S$2:S1961)+1,"")</f>
        <v>1796</v>
      </c>
      <c r="T1962" s="265"/>
      <c r="U1962" s="265"/>
      <c r="V1962" s="265"/>
      <c r="AA1962" s="254" t="str">
        <f t="shared" si="216"/>
        <v/>
      </c>
      <c r="AB1962" s="254" t="str">
        <f t="shared" si="217"/>
        <v/>
      </c>
      <c r="AC1962" s="255">
        <f t="shared" si="214"/>
        <v>0</v>
      </c>
      <c r="AD1962" s="255">
        <f t="shared" si="215"/>
        <v>3836</v>
      </c>
      <c r="AE1962" s="256" t="str">
        <f t="shared" si="218"/>
        <v/>
      </c>
      <c r="AF1962" s="252" t="str">
        <f t="shared" si="213"/>
        <v>-</v>
      </c>
    </row>
    <row r="1963" spans="1:32" ht="20.149999999999999" customHeight="1" x14ac:dyDescent="0.75">
      <c r="A1963" s="31">
        <v>1961</v>
      </c>
      <c r="B1963" s="237"/>
      <c r="C1963" s="273"/>
      <c r="D1963" s="272"/>
      <c r="E1963" s="273"/>
      <c r="F1963" s="273"/>
      <c r="G1963" s="253" t="str">
        <f t="shared" si="219"/>
        <v/>
      </c>
      <c r="H1963" s="31" t="str">
        <f>IF(AND(B1963=H$1),LOOKUP(9.99999999999999E+307,$H$2:H1962)+1,"")</f>
        <v/>
      </c>
      <c r="I1963" s="31" t="str">
        <f>IF(AND(B1963=I$1),LOOKUP(9.99999999999999E+307,$I$2:I1962)+1,"")</f>
        <v/>
      </c>
      <c r="J1963" s="31">
        <f>IF(AND(B1963=J$1),LOOKUP(9.99999999999999E+307,$J$2:J1962)+1,"")</f>
        <v>1797</v>
      </c>
      <c r="K1963" s="31">
        <f>IF(AND(B1963=K$1),LOOKUP(9.99999999999999E+307,$K$2:K1962)+1,"")</f>
        <v>1797</v>
      </c>
      <c r="L1963" s="31">
        <f>IF(AND(B1963=L$1),LOOKUP(9.99999999999999E+307,$L$2:L1962)+1,"")</f>
        <v>1797</v>
      </c>
      <c r="M1963" s="31">
        <f>IF(AND(B1963=M$1),LOOKUP(9.99999999999999E+307,$M$2:M1962)+1,"")</f>
        <v>1797</v>
      </c>
      <c r="N1963" s="31" t="e">
        <f>IF(AND(B1963=N$1),LOOKUP(9.99999999999999E+307,$N$2:N1962)+1,"")</f>
        <v>#REF!</v>
      </c>
      <c r="O1963" s="31" t="e">
        <f>IF(AND($B1963=O$1),LOOKUP(9.99999999999999E+307,$O$2:O1962)+1,"")</f>
        <v>#REF!</v>
      </c>
      <c r="P1963" s="31" t="e">
        <f>IF(AND($B1963=P$1),LOOKUP(9.99999999999999E+307,$P$2:P1962)+1,"")</f>
        <v>#REF!</v>
      </c>
      <c r="Q1963" s="31" t="e">
        <f>IF(AND($B1963=Q$1),LOOKUP(9.99999999999999E+307,$Q$2:Q1962)+1,"")</f>
        <v>#REF!</v>
      </c>
      <c r="R1963" s="31">
        <f>IF(AND($B1963=R$1),LOOKUP(9.99999999999999E+307,$R$2:R1962)+1,"")</f>
        <v>1797</v>
      </c>
      <c r="S1963" s="31">
        <f>IF(AND($B1963=S$1),LOOKUP(9.99999999999999E+307,$S$2:S1962)+1,"")</f>
        <v>1797</v>
      </c>
      <c r="T1963" s="265"/>
      <c r="U1963" s="265"/>
      <c r="V1963" s="265"/>
      <c r="AA1963" s="254" t="str">
        <f t="shared" si="216"/>
        <v/>
      </c>
      <c r="AB1963" s="254" t="str">
        <f t="shared" si="217"/>
        <v/>
      </c>
      <c r="AC1963" s="255">
        <f t="shared" si="214"/>
        <v>0</v>
      </c>
      <c r="AD1963" s="255">
        <f t="shared" si="215"/>
        <v>3836</v>
      </c>
      <c r="AE1963" s="256" t="str">
        <f t="shared" si="218"/>
        <v/>
      </c>
      <c r="AF1963" s="252" t="str">
        <f t="shared" si="213"/>
        <v>-</v>
      </c>
    </row>
    <row r="1964" spans="1:32" ht="20.149999999999999" customHeight="1" x14ac:dyDescent="0.75">
      <c r="A1964" s="31">
        <v>1962</v>
      </c>
      <c r="B1964" s="237"/>
      <c r="C1964" s="273"/>
      <c r="D1964" s="272"/>
      <c r="E1964" s="273"/>
      <c r="F1964" s="273"/>
      <c r="G1964" s="253" t="str">
        <f t="shared" si="219"/>
        <v/>
      </c>
      <c r="H1964" s="31" t="str">
        <f>IF(AND(B1964=H$1),LOOKUP(9.99999999999999E+307,$H$2:H1963)+1,"")</f>
        <v/>
      </c>
      <c r="I1964" s="31" t="str">
        <f>IF(AND(B1964=I$1),LOOKUP(9.99999999999999E+307,$I$2:I1963)+1,"")</f>
        <v/>
      </c>
      <c r="J1964" s="31">
        <f>IF(AND(B1964=J$1),LOOKUP(9.99999999999999E+307,$J$2:J1963)+1,"")</f>
        <v>1798</v>
      </c>
      <c r="K1964" s="31">
        <f>IF(AND(B1964=K$1),LOOKUP(9.99999999999999E+307,$K$2:K1963)+1,"")</f>
        <v>1798</v>
      </c>
      <c r="L1964" s="31">
        <f>IF(AND(B1964=L$1),LOOKUP(9.99999999999999E+307,$L$2:L1963)+1,"")</f>
        <v>1798</v>
      </c>
      <c r="M1964" s="31">
        <f>IF(AND(B1964=M$1),LOOKUP(9.99999999999999E+307,$M$2:M1963)+1,"")</f>
        <v>1798</v>
      </c>
      <c r="N1964" s="31" t="e">
        <f>IF(AND(B1964=N$1),LOOKUP(9.99999999999999E+307,$N$2:N1963)+1,"")</f>
        <v>#REF!</v>
      </c>
      <c r="O1964" s="31" t="e">
        <f>IF(AND($B1964=O$1),LOOKUP(9.99999999999999E+307,$O$2:O1963)+1,"")</f>
        <v>#REF!</v>
      </c>
      <c r="P1964" s="31" t="e">
        <f>IF(AND($B1964=P$1),LOOKUP(9.99999999999999E+307,$P$2:P1963)+1,"")</f>
        <v>#REF!</v>
      </c>
      <c r="Q1964" s="31" t="e">
        <f>IF(AND($B1964=Q$1),LOOKUP(9.99999999999999E+307,$Q$2:Q1963)+1,"")</f>
        <v>#REF!</v>
      </c>
      <c r="R1964" s="31">
        <f>IF(AND($B1964=R$1),LOOKUP(9.99999999999999E+307,$R$2:R1963)+1,"")</f>
        <v>1798</v>
      </c>
      <c r="S1964" s="31">
        <f>IF(AND($B1964=S$1),LOOKUP(9.99999999999999E+307,$S$2:S1963)+1,"")</f>
        <v>1798</v>
      </c>
      <c r="T1964" s="265"/>
      <c r="U1964" s="265"/>
      <c r="V1964" s="265"/>
      <c r="AA1964" s="254" t="str">
        <f t="shared" si="216"/>
        <v/>
      </c>
      <c r="AB1964" s="254" t="str">
        <f t="shared" si="217"/>
        <v/>
      </c>
      <c r="AC1964" s="255">
        <f t="shared" si="214"/>
        <v>0</v>
      </c>
      <c r="AD1964" s="255">
        <f t="shared" si="215"/>
        <v>3836</v>
      </c>
      <c r="AE1964" s="256" t="str">
        <f t="shared" si="218"/>
        <v/>
      </c>
      <c r="AF1964" s="252" t="str">
        <f t="shared" si="213"/>
        <v>-</v>
      </c>
    </row>
    <row r="1965" spans="1:32" ht="20.149999999999999" customHeight="1" x14ac:dyDescent="0.75">
      <c r="A1965" s="31">
        <v>1963</v>
      </c>
      <c r="B1965" s="237"/>
      <c r="C1965" s="273"/>
      <c r="D1965" s="272"/>
      <c r="E1965" s="273"/>
      <c r="F1965" s="273"/>
      <c r="G1965" s="253" t="str">
        <f t="shared" si="219"/>
        <v/>
      </c>
      <c r="H1965" s="31" t="str">
        <f>IF(AND(B1965=H$1),LOOKUP(9.99999999999999E+307,$H$2:H1964)+1,"")</f>
        <v/>
      </c>
      <c r="I1965" s="31" t="str">
        <f>IF(AND(B1965=I$1),LOOKUP(9.99999999999999E+307,$I$2:I1964)+1,"")</f>
        <v/>
      </c>
      <c r="J1965" s="31">
        <f>IF(AND(B1965=J$1),LOOKUP(9.99999999999999E+307,$J$2:J1964)+1,"")</f>
        <v>1799</v>
      </c>
      <c r="K1965" s="31">
        <f>IF(AND(B1965=K$1),LOOKUP(9.99999999999999E+307,$K$2:K1964)+1,"")</f>
        <v>1799</v>
      </c>
      <c r="L1965" s="31">
        <f>IF(AND(B1965=L$1),LOOKUP(9.99999999999999E+307,$L$2:L1964)+1,"")</f>
        <v>1799</v>
      </c>
      <c r="M1965" s="31">
        <f>IF(AND(B1965=M$1),LOOKUP(9.99999999999999E+307,$M$2:M1964)+1,"")</f>
        <v>1799</v>
      </c>
      <c r="N1965" s="31" t="e">
        <f>IF(AND(B1965=N$1),LOOKUP(9.99999999999999E+307,$N$2:N1964)+1,"")</f>
        <v>#REF!</v>
      </c>
      <c r="O1965" s="31" t="e">
        <f>IF(AND($B1965=O$1),LOOKUP(9.99999999999999E+307,$O$2:O1964)+1,"")</f>
        <v>#REF!</v>
      </c>
      <c r="P1965" s="31" t="e">
        <f>IF(AND($B1965=P$1),LOOKUP(9.99999999999999E+307,$P$2:P1964)+1,"")</f>
        <v>#REF!</v>
      </c>
      <c r="Q1965" s="31" t="e">
        <f>IF(AND($B1965=Q$1),LOOKUP(9.99999999999999E+307,$Q$2:Q1964)+1,"")</f>
        <v>#REF!</v>
      </c>
      <c r="R1965" s="31">
        <f>IF(AND($B1965=R$1),LOOKUP(9.99999999999999E+307,$R$2:R1964)+1,"")</f>
        <v>1799</v>
      </c>
      <c r="S1965" s="31">
        <f>IF(AND($B1965=S$1),LOOKUP(9.99999999999999E+307,$S$2:S1964)+1,"")</f>
        <v>1799</v>
      </c>
      <c r="T1965" s="265"/>
      <c r="U1965" s="265"/>
      <c r="V1965" s="265"/>
      <c r="AA1965" s="254" t="str">
        <f t="shared" si="216"/>
        <v/>
      </c>
      <c r="AB1965" s="254" t="str">
        <f t="shared" si="217"/>
        <v/>
      </c>
      <c r="AC1965" s="255">
        <f t="shared" si="214"/>
        <v>0</v>
      </c>
      <c r="AD1965" s="255">
        <f t="shared" si="215"/>
        <v>3836</v>
      </c>
      <c r="AE1965" s="256" t="str">
        <f t="shared" si="218"/>
        <v/>
      </c>
      <c r="AF1965" s="252" t="str">
        <f t="shared" si="213"/>
        <v>-</v>
      </c>
    </row>
    <row r="1966" spans="1:32" ht="20.149999999999999" customHeight="1" x14ac:dyDescent="0.75">
      <c r="A1966" s="31">
        <v>1964</v>
      </c>
      <c r="B1966" s="237"/>
      <c r="C1966" s="273"/>
      <c r="D1966" s="272"/>
      <c r="E1966" s="273"/>
      <c r="F1966" s="273"/>
      <c r="G1966" s="253" t="str">
        <f t="shared" si="219"/>
        <v/>
      </c>
      <c r="H1966" s="31" t="str">
        <f>IF(AND(B1966=H$1),LOOKUP(9.99999999999999E+307,$H$2:H1965)+1,"")</f>
        <v/>
      </c>
      <c r="I1966" s="31" t="str">
        <f>IF(AND(B1966=I$1),LOOKUP(9.99999999999999E+307,$I$2:I1965)+1,"")</f>
        <v/>
      </c>
      <c r="J1966" s="31">
        <f>IF(AND(B1966=J$1),LOOKUP(9.99999999999999E+307,$J$2:J1965)+1,"")</f>
        <v>1800</v>
      </c>
      <c r="K1966" s="31">
        <f>IF(AND(B1966=K$1),LOOKUP(9.99999999999999E+307,$K$2:K1965)+1,"")</f>
        <v>1800</v>
      </c>
      <c r="L1966" s="31">
        <f>IF(AND(B1966=L$1),LOOKUP(9.99999999999999E+307,$L$2:L1965)+1,"")</f>
        <v>1800</v>
      </c>
      <c r="M1966" s="31">
        <f>IF(AND(B1966=M$1),LOOKUP(9.99999999999999E+307,$M$2:M1965)+1,"")</f>
        <v>1800</v>
      </c>
      <c r="N1966" s="31" t="e">
        <f>IF(AND(B1966=N$1),LOOKUP(9.99999999999999E+307,$N$2:N1965)+1,"")</f>
        <v>#REF!</v>
      </c>
      <c r="O1966" s="31" t="e">
        <f>IF(AND($B1966=O$1),LOOKUP(9.99999999999999E+307,$O$2:O1965)+1,"")</f>
        <v>#REF!</v>
      </c>
      <c r="P1966" s="31" t="e">
        <f>IF(AND($B1966=P$1),LOOKUP(9.99999999999999E+307,$P$2:P1965)+1,"")</f>
        <v>#REF!</v>
      </c>
      <c r="Q1966" s="31" t="e">
        <f>IF(AND($B1966=Q$1),LOOKUP(9.99999999999999E+307,$Q$2:Q1965)+1,"")</f>
        <v>#REF!</v>
      </c>
      <c r="R1966" s="31">
        <f>IF(AND($B1966=R$1),LOOKUP(9.99999999999999E+307,$R$2:R1965)+1,"")</f>
        <v>1800</v>
      </c>
      <c r="S1966" s="31">
        <f>IF(AND($B1966=S$1),LOOKUP(9.99999999999999E+307,$S$2:S1965)+1,"")</f>
        <v>1800</v>
      </c>
      <c r="T1966" s="265"/>
      <c r="U1966" s="265"/>
      <c r="V1966" s="265"/>
      <c r="AA1966" s="254" t="str">
        <f t="shared" si="216"/>
        <v/>
      </c>
      <c r="AB1966" s="254" t="str">
        <f t="shared" si="217"/>
        <v/>
      </c>
      <c r="AC1966" s="255">
        <f t="shared" si="214"/>
        <v>0</v>
      </c>
      <c r="AD1966" s="255">
        <f t="shared" si="215"/>
        <v>3836</v>
      </c>
      <c r="AE1966" s="256" t="str">
        <f t="shared" si="218"/>
        <v/>
      </c>
      <c r="AF1966" s="252" t="str">
        <f t="shared" si="213"/>
        <v>-</v>
      </c>
    </row>
    <row r="1967" spans="1:32" ht="20.149999999999999" customHeight="1" x14ac:dyDescent="0.75">
      <c r="A1967" s="31">
        <v>1965</v>
      </c>
      <c r="B1967" s="237"/>
      <c r="C1967" s="273"/>
      <c r="D1967" s="272"/>
      <c r="E1967" s="273"/>
      <c r="F1967" s="273"/>
      <c r="G1967" s="253" t="str">
        <f t="shared" si="219"/>
        <v/>
      </c>
      <c r="H1967" s="31" t="str">
        <f>IF(AND(B1967=H$1),LOOKUP(9.99999999999999E+307,$H$2:H1966)+1,"")</f>
        <v/>
      </c>
      <c r="I1967" s="31" t="str">
        <f>IF(AND(B1967=I$1),LOOKUP(9.99999999999999E+307,$I$2:I1966)+1,"")</f>
        <v/>
      </c>
      <c r="J1967" s="31">
        <f>IF(AND(B1967=J$1),LOOKUP(9.99999999999999E+307,$J$2:J1966)+1,"")</f>
        <v>1801</v>
      </c>
      <c r="K1967" s="31">
        <f>IF(AND(B1967=K$1),LOOKUP(9.99999999999999E+307,$K$2:K1966)+1,"")</f>
        <v>1801</v>
      </c>
      <c r="L1967" s="31">
        <f>IF(AND(B1967=L$1),LOOKUP(9.99999999999999E+307,$L$2:L1966)+1,"")</f>
        <v>1801</v>
      </c>
      <c r="M1967" s="31">
        <f>IF(AND(B1967=M$1),LOOKUP(9.99999999999999E+307,$M$2:M1966)+1,"")</f>
        <v>1801</v>
      </c>
      <c r="N1967" s="31" t="e">
        <f>IF(AND(B1967=N$1),LOOKUP(9.99999999999999E+307,$N$2:N1966)+1,"")</f>
        <v>#REF!</v>
      </c>
      <c r="O1967" s="31" t="e">
        <f>IF(AND($B1967=O$1),LOOKUP(9.99999999999999E+307,$O$2:O1966)+1,"")</f>
        <v>#REF!</v>
      </c>
      <c r="P1967" s="31" t="e">
        <f>IF(AND($B1967=P$1),LOOKUP(9.99999999999999E+307,$P$2:P1966)+1,"")</f>
        <v>#REF!</v>
      </c>
      <c r="Q1967" s="31" t="e">
        <f>IF(AND($B1967=Q$1),LOOKUP(9.99999999999999E+307,$Q$2:Q1966)+1,"")</f>
        <v>#REF!</v>
      </c>
      <c r="R1967" s="31">
        <f>IF(AND($B1967=R$1),LOOKUP(9.99999999999999E+307,$R$2:R1966)+1,"")</f>
        <v>1801</v>
      </c>
      <c r="S1967" s="31">
        <f>IF(AND($B1967=S$1),LOOKUP(9.99999999999999E+307,$S$2:S1966)+1,"")</f>
        <v>1801</v>
      </c>
      <c r="T1967" s="265"/>
      <c r="U1967" s="265"/>
      <c r="V1967" s="265"/>
      <c r="AA1967" s="254" t="str">
        <f t="shared" si="216"/>
        <v/>
      </c>
      <c r="AB1967" s="254" t="str">
        <f t="shared" si="217"/>
        <v/>
      </c>
      <c r="AC1967" s="255">
        <f t="shared" si="214"/>
        <v>0</v>
      </c>
      <c r="AD1967" s="255">
        <f t="shared" si="215"/>
        <v>3836</v>
      </c>
      <c r="AE1967" s="256" t="str">
        <f t="shared" si="218"/>
        <v/>
      </c>
      <c r="AF1967" s="252" t="str">
        <f t="shared" ref="AF1967:AF2002" si="220">CONCATENATE(B1967,"-",AE1967)</f>
        <v>-</v>
      </c>
    </row>
    <row r="1968" spans="1:32" ht="20.149999999999999" customHeight="1" x14ac:dyDescent="0.75">
      <c r="A1968" s="31">
        <v>1966</v>
      </c>
      <c r="B1968" s="237"/>
      <c r="C1968" s="273"/>
      <c r="D1968" s="272"/>
      <c r="E1968" s="273"/>
      <c r="F1968" s="273"/>
      <c r="G1968" s="253" t="str">
        <f t="shared" si="219"/>
        <v/>
      </c>
      <c r="H1968" s="31" t="str">
        <f>IF(AND(B1968=H$1),LOOKUP(9.99999999999999E+307,$H$2:H1967)+1,"")</f>
        <v/>
      </c>
      <c r="I1968" s="31" t="str">
        <f>IF(AND(B1968=I$1),LOOKUP(9.99999999999999E+307,$I$2:I1967)+1,"")</f>
        <v/>
      </c>
      <c r="J1968" s="31">
        <f>IF(AND(B1968=J$1),LOOKUP(9.99999999999999E+307,$J$2:J1967)+1,"")</f>
        <v>1802</v>
      </c>
      <c r="K1968" s="31">
        <f>IF(AND(B1968=K$1),LOOKUP(9.99999999999999E+307,$K$2:K1967)+1,"")</f>
        <v>1802</v>
      </c>
      <c r="L1968" s="31">
        <f>IF(AND(B1968=L$1),LOOKUP(9.99999999999999E+307,$L$2:L1967)+1,"")</f>
        <v>1802</v>
      </c>
      <c r="M1968" s="31">
        <f>IF(AND(B1968=M$1),LOOKUP(9.99999999999999E+307,$M$2:M1967)+1,"")</f>
        <v>1802</v>
      </c>
      <c r="N1968" s="31" t="e">
        <f>IF(AND(B1968=N$1),LOOKUP(9.99999999999999E+307,$N$2:N1967)+1,"")</f>
        <v>#REF!</v>
      </c>
      <c r="O1968" s="31" t="e">
        <f>IF(AND($B1968=O$1),LOOKUP(9.99999999999999E+307,$O$2:O1967)+1,"")</f>
        <v>#REF!</v>
      </c>
      <c r="P1968" s="31" t="e">
        <f>IF(AND($B1968=P$1),LOOKUP(9.99999999999999E+307,$P$2:P1967)+1,"")</f>
        <v>#REF!</v>
      </c>
      <c r="Q1968" s="31" t="e">
        <f>IF(AND($B1968=Q$1),LOOKUP(9.99999999999999E+307,$Q$2:Q1967)+1,"")</f>
        <v>#REF!</v>
      </c>
      <c r="R1968" s="31">
        <f>IF(AND($B1968=R$1),LOOKUP(9.99999999999999E+307,$R$2:R1967)+1,"")</f>
        <v>1802</v>
      </c>
      <c r="S1968" s="31">
        <f>IF(AND($B1968=S$1),LOOKUP(9.99999999999999E+307,$S$2:S1967)+1,"")</f>
        <v>1802</v>
      </c>
      <c r="T1968" s="265"/>
      <c r="U1968" s="265"/>
      <c r="V1968" s="265"/>
      <c r="AA1968" s="254" t="str">
        <f t="shared" si="216"/>
        <v/>
      </c>
      <c r="AB1968" s="254" t="str">
        <f t="shared" si="217"/>
        <v/>
      </c>
      <c r="AC1968" s="255">
        <f t="shared" si="214"/>
        <v>0</v>
      </c>
      <c r="AD1968" s="255">
        <f t="shared" si="215"/>
        <v>3836</v>
      </c>
      <c r="AE1968" s="256" t="str">
        <f t="shared" si="218"/>
        <v/>
      </c>
      <c r="AF1968" s="252" t="str">
        <f t="shared" si="220"/>
        <v>-</v>
      </c>
    </row>
    <row r="1969" spans="1:32" ht="20.149999999999999" customHeight="1" x14ac:dyDescent="0.75">
      <c r="A1969" s="31">
        <v>1967</v>
      </c>
      <c r="B1969" s="237"/>
      <c r="C1969" s="273"/>
      <c r="D1969" s="272"/>
      <c r="E1969" s="273"/>
      <c r="F1969" s="273"/>
      <c r="G1969" s="253" t="str">
        <f t="shared" si="219"/>
        <v/>
      </c>
      <c r="H1969" s="31" t="str">
        <f>IF(AND(B1969=H$1),LOOKUP(9.99999999999999E+307,$H$2:H1968)+1,"")</f>
        <v/>
      </c>
      <c r="I1969" s="31" t="str">
        <f>IF(AND(B1969=I$1),LOOKUP(9.99999999999999E+307,$I$2:I1968)+1,"")</f>
        <v/>
      </c>
      <c r="J1969" s="31">
        <f>IF(AND(B1969=J$1),LOOKUP(9.99999999999999E+307,$J$2:J1968)+1,"")</f>
        <v>1803</v>
      </c>
      <c r="K1969" s="31">
        <f>IF(AND(B1969=K$1),LOOKUP(9.99999999999999E+307,$K$2:K1968)+1,"")</f>
        <v>1803</v>
      </c>
      <c r="L1969" s="31">
        <f>IF(AND(B1969=L$1),LOOKUP(9.99999999999999E+307,$L$2:L1968)+1,"")</f>
        <v>1803</v>
      </c>
      <c r="M1969" s="31">
        <f>IF(AND(B1969=M$1),LOOKUP(9.99999999999999E+307,$M$2:M1968)+1,"")</f>
        <v>1803</v>
      </c>
      <c r="N1969" s="31" t="e">
        <f>IF(AND(B1969=N$1),LOOKUP(9.99999999999999E+307,$N$2:N1968)+1,"")</f>
        <v>#REF!</v>
      </c>
      <c r="O1969" s="31" t="e">
        <f>IF(AND($B1969=O$1),LOOKUP(9.99999999999999E+307,$O$2:O1968)+1,"")</f>
        <v>#REF!</v>
      </c>
      <c r="P1969" s="31" t="e">
        <f>IF(AND($B1969=P$1),LOOKUP(9.99999999999999E+307,$P$2:P1968)+1,"")</f>
        <v>#REF!</v>
      </c>
      <c r="Q1969" s="31" t="e">
        <f>IF(AND($B1969=Q$1),LOOKUP(9.99999999999999E+307,$Q$2:Q1968)+1,"")</f>
        <v>#REF!</v>
      </c>
      <c r="R1969" s="31">
        <f>IF(AND($B1969=R$1),LOOKUP(9.99999999999999E+307,$R$2:R1968)+1,"")</f>
        <v>1803</v>
      </c>
      <c r="S1969" s="31">
        <f>IF(AND($B1969=S$1),LOOKUP(9.99999999999999E+307,$S$2:S1968)+1,"")</f>
        <v>1803</v>
      </c>
      <c r="T1969" s="265"/>
      <c r="U1969" s="265"/>
      <c r="V1969" s="265"/>
      <c r="AA1969" s="254" t="str">
        <f t="shared" si="216"/>
        <v/>
      </c>
      <c r="AB1969" s="254" t="str">
        <f t="shared" si="217"/>
        <v/>
      </c>
      <c r="AC1969" s="255">
        <f t="shared" si="214"/>
        <v>0</v>
      </c>
      <c r="AD1969" s="255">
        <f t="shared" si="215"/>
        <v>3836</v>
      </c>
      <c r="AE1969" s="256" t="str">
        <f t="shared" si="218"/>
        <v/>
      </c>
      <c r="AF1969" s="252" t="str">
        <f t="shared" si="220"/>
        <v>-</v>
      </c>
    </row>
    <row r="1970" spans="1:32" ht="20.149999999999999" customHeight="1" x14ac:dyDescent="0.75">
      <c r="A1970" s="31">
        <v>1968</v>
      </c>
      <c r="B1970" s="237"/>
      <c r="C1970" s="273"/>
      <c r="D1970" s="272"/>
      <c r="E1970" s="273"/>
      <c r="F1970" s="273"/>
      <c r="G1970" s="253" t="str">
        <f t="shared" si="219"/>
        <v/>
      </c>
      <c r="H1970" s="31" t="str">
        <f>IF(AND(B1970=H$1),LOOKUP(9.99999999999999E+307,$H$2:H1969)+1,"")</f>
        <v/>
      </c>
      <c r="I1970" s="31" t="str">
        <f>IF(AND(B1970=I$1),LOOKUP(9.99999999999999E+307,$I$2:I1969)+1,"")</f>
        <v/>
      </c>
      <c r="J1970" s="31">
        <f>IF(AND(B1970=J$1),LOOKUP(9.99999999999999E+307,$J$2:J1969)+1,"")</f>
        <v>1804</v>
      </c>
      <c r="K1970" s="31">
        <f>IF(AND(B1970=K$1),LOOKUP(9.99999999999999E+307,$K$2:K1969)+1,"")</f>
        <v>1804</v>
      </c>
      <c r="L1970" s="31">
        <f>IF(AND(B1970=L$1),LOOKUP(9.99999999999999E+307,$L$2:L1969)+1,"")</f>
        <v>1804</v>
      </c>
      <c r="M1970" s="31">
        <f>IF(AND(B1970=M$1),LOOKUP(9.99999999999999E+307,$M$2:M1969)+1,"")</f>
        <v>1804</v>
      </c>
      <c r="N1970" s="31" t="e">
        <f>IF(AND(B1970=N$1),LOOKUP(9.99999999999999E+307,$N$2:N1969)+1,"")</f>
        <v>#REF!</v>
      </c>
      <c r="O1970" s="31" t="e">
        <f>IF(AND($B1970=O$1),LOOKUP(9.99999999999999E+307,$O$2:O1969)+1,"")</f>
        <v>#REF!</v>
      </c>
      <c r="P1970" s="31" t="e">
        <f>IF(AND($B1970=P$1),LOOKUP(9.99999999999999E+307,$P$2:P1969)+1,"")</f>
        <v>#REF!</v>
      </c>
      <c r="Q1970" s="31" t="e">
        <f>IF(AND($B1970=Q$1),LOOKUP(9.99999999999999E+307,$Q$2:Q1969)+1,"")</f>
        <v>#REF!</v>
      </c>
      <c r="R1970" s="31">
        <f>IF(AND($B1970=R$1),LOOKUP(9.99999999999999E+307,$R$2:R1969)+1,"")</f>
        <v>1804</v>
      </c>
      <c r="S1970" s="31">
        <f>IF(AND($B1970=S$1),LOOKUP(9.99999999999999E+307,$S$2:S1969)+1,"")</f>
        <v>1804</v>
      </c>
      <c r="T1970" s="265"/>
      <c r="U1970" s="265"/>
      <c r="V1970" s="265"/>
      <c r="AA1970" s="254" t="str">
        <f t="shared" si="216"/>
        <v/>
      </c>
      <c r="AB1970" s="254" t="str">
        <f t="shared" si="217"/>
        <v/>
      </c>
      <c r="AC1970" s="255">
        <f t="shared" si="214"/>
        <v>0</v>
      </c>
      <c r="AD1970" s="255">
        <f t="shared" si="215"/>
        <v>3836</v>
      </c>
      <c r="AE1970" s="256" t="str">
        <f t="shared" si="218"/>
        <v/>
      </c>
      <c r="AF1970" s="252" t="str">
        <f t="shared" si="220"/>
        <v>-</v>
      </c>
    </row>
    <row r="1971" spans="1:32" ht="20.149999999999999" customHeight="1" x14ac:dyDescent="0.75">
      <c r="A1971" s="31">
        <v>1969</v>
      </c>
      <c r="B1971" s="237"/>
      <c r="C1971" s="273"/>
      <c r="D1971" s="272"/>
      <c r="E1971" s="273"/>
      <c r="F1971" s="273"/>
      <c r="G1971" s="253" t="str">
        <f t="shared" si="219"/>
        <v/>
      </c>
      <c r="H1971" s="31" t="str">
        <f>IF(AND(B1971=H$1),LOOKUP(9.99999999999999E+307,$H$2:H1970)+1,"")</f>
        <v/>
      </c>
      <c r="I1971" s="31" t="str">
        <f>IF(AND(B1971=I$1),LOOKUP(9.99999999999999E+307,$I$2:I1970)+1,"")</f>
        <v/>
      </c>
      <c r="J1971" s="31">
        <f>IF(AND(B1971=J$1),LOOKUP(9.99999999999999E+307,$J$2:J1970)+1,"")</f>
        <v>1805</v>
      </c>
      <c r="K1971" s="31">
        <f>IF(AND(B1971=K$1),LOOKUP(9.99999999999999E+307,$K$2:K1970)+1,"")</f>
        <v>1805</v>
      </c>
      <c r="L1971" s="31">
        <f>IF(AND(B1971=L$1),LOOKUP(9.99999999999999E+307,$L$2:L1970)+1,"")</f>
        <v>1805</v>
      </c>
      <c r="M1971" s="31">
        <f>IF(AND(B1971=M$1),LOOKUP(9.99999999999999E+307,$M$2:M1970)+1,"")</f>
        <v>1805</v>
      </c>
      <c r="N1971" s="31" t="e">
        <f>IF(AND(B1971=N$1),LOOKUP(9.99999999999999E+307,$N$2:N1970)+1,"")</f>
        <v>#REF!</v>
      </c>
      <c r="O1971" s="31" t="e">
        <f>IF(AND($B1971=O$1),LOOKUP(9.99999999999999E+307,$O$2:O1970)+1,"")</f>
        <v>#REF!</v>
      </c>
      <c r="P1971" s="31" t="e">
        <f>IF(AND($B1971=P$1),LOOKUP(9.99999999999999E+307,$P$2:P1970)+1,"")</f>
        <v>#REF!</v>
      </c>
      <c r="Q1971" s="31" t="e">
        <f>IF(AND($B1971=Q$1),LOOKUP(9.99999999999999E+307,$Q$2:Q1970)+1,"")</f>
        <v>#REF!</v>
      </c>
      <c r="R1971" s="31">
        <f>IF(AND($B1971=R$1),LOOKUP(9.99999999999999E+307,$R$2:R1970)+1,"")</f>
        <v>1805</v>
      </c>
      <c r="S1971" s="31">
        <f>IF(AND($B1971=S$1),LOOKUP(9.99999999999999E+307,$S$2:S1970)+1,"")</f>
        <v>1805</v>
      </c>
      <c r="T1971" s="265"/>
      <c r="U1971" s="265"/>
      <c r="V1971" s="265"/>
      <c r="AA1971" s="254" t="str">
        <f t="shared" si="216"/>
        <v/>
      </c>
      <c r="AB1971" s="254" t="str">
        <f t="shared" si="217"/>
        <v/>
      </c>
      <c r="AC1971" s="255">
        <f t="shared" si="214"/>
        <v>0</v>
      </c>
      <c r="AD1971" s="255">
        <f t="shared" si="215"/>
        <v>3836</v>
      </c>
      <c r="AE1971" s="256" t="str">
        <f t="shared" si="218"/>
        <v/>
      </c>
      <c r="AF1971" s="252" t="str">
        <f t="shared" si="220"/>
        <v>-</v>
      </c>
    </row>
    <row r="1972" spans="1:32" ht="20.149999999999999" customHeight="1" x14ac:dyDescent="0.75">
      <c r="A1972" s="31">
        <v>1970</v>
      </c>
      <c r="B1972" s="237"/>
      <c r="C1972" s="273"/>
      <c r="D1972" s="272"/>
      <c r="E1972" s="273"/>
      <c r="F1972" s="273"/>
      <c r="G1972" s="253" t="str">
        <f t="shared" si="219"/>
        <v/>
      </c>
      <c r="H1972" s="31" t="str">
        <f>IF(AND(B1972=H$1),LOOKUP(9.99999999999999E+307,$H$2:H1971)+1,"")</f>
        <v/>
      </c>
      <c r="I1972" s="31" t="str">
        <f>IF(AND(B1972=I$1),LOOKUP(9.99999999999999E+307,$I$2:I1971)+1,"")</f>
        <v/>
      </c>
      <c r="J1972" s="31">
        <f>IF(AND(B1972=J$1),LOOKUP(9.99999999999999E+307,$J$2:J1971)+1,"")</f>
        <v>1806</v>
      </c>
      <c r="K1972" s="31">
        <f>IF(AND(B1972=K$1),LOOKUP(9.99999999999999E+307,$K$2:K1971)+1,"")</f>
        <v>1806</v>
      </c>
      <c r="L1972" s="31">
        <f>IF(AND(B1972=L$1),LOOKUP(9.99999999999999E+307,$L$2:L1971)+1,"")</f>
        <v>1806</v>
      </c>
      <c r="M1972" s="31">
        <f>IF(AND(B1972=M$1),LOOKUP(9.99999999999999E+307,$M$2:M1971)+1,"")</f>
        <v>1806</v>
      </c>
      <c r="N1972" s="31" t="e">
        <f>IF(AND(B1972=N$1),LOOKUP(9.99999999999999E+307,$N$2:N1971)+1,"")</f>
        <v>#REF!</v>
      </c>
      <c r="O1972" s="31" t="e">
        <f>IF(AND($B1972=O$1),LOOKUP(9.99999999999999E+307,$O$2:O1971)+1,"")</f>
        <v>#REF!</v>
      </c>
      <c r="P1972" s="31" t="e">
        <f>IF(AND($B1972=P$1),LOOKUP(9.99999999999999E+307,$P$2:P1971)+1,"")</f>
        <v>#REF!</v>
      </c>
      <c r="Q1972" s="31" t="e">
        <f>IF(AND($B1972=Q$1),LOOKUP(9.99999999999999E+307,$Q$2:Q1971)+1,"")</f>
        <v>#REF!</v>
      </c>
      <c r="R1972" s="31">
        <f>IF(AND($B1972=R$1),LOOKUP(9.99999999999999E+307,$R$2:R1971)+1,"")</f>
        <v>1806</v>
      </c>
      <c r="S1972" s="31">
        <f>IF(AND($B1972=S$1),LOOKUP(9.99999999999999E+307,$S$2:S1971)+1,"")</f>
        <v>1806</v>
      </c>
      <c r="T1972" s="265"/>
      <c r="U1972" s="265"/>
      <c r="V1972" s="265"/>
      <c r="AA1972" s="254" t="str">
        <f t="shared" si="216"/>
        <v/>
      </c>
      <c r="AB1972" s="254" t="str">
        <f t="shared" si="217"/>
        <v/>
      </c>
      <c r="AC1972" s="255">
        <f t="shared" si="214"/>
        <v>0</v>
      </c>
      <c r="AD1972" s="255">
        <f t="shared" si="215"/>
        <v>3836</v>
      </c>
      <c r="AE1972" s="256" t="str">
        <f t="shared" si="218"/>
        <v/>
      </c>
      <c r="AF1972" s="252" t="str">
        <f t="shared" si="220"/>
        <v>-</v>
      </c>
    </row>
    <row r="1973" spans="1:32" ht="20.149999999999999" customHeight="1" x14ac:dyDescent="0.75">
      <c r="A1973" s="31">
        <v>1971</v>
      </c>
      <c r="B1973" s="237"/>
      <c r="C1973" s="273"/>
      <c r="D1973" s="272"/>
      <c r="E1973" s="273"/>
      <c r="F1973" s="273"/>
      <c r="G1973" s="253" t="str">
        <f t="shared" si="219"/>
        <v/>
      </c>
      <c r="H1973" s="31" t="str">
        <f>IF(AND(B1973=H$1),LOOKUP(9.99999999999999E+307,$H$2:H1972)+1,"")</f>
        <v/>
      </c>
      <c r="I1973" s="31" t="str">
        <f>IF(AND(B1973=I$1),LOOKUP(9.99999999999999E+307,$I$2:I1972)+1,"")</f>
        <v/>
      </c>
      <c r="J1973" s="31">
        <f>IF(AND(B1973=J$1),LOOKUP(9.99999999999999E+307,$J$2:J1972)+1,"")</f>
        <v>1807</v>
      </c>
      <c r="K1973" s="31">
        <f>IF(AND(B1973=K$1),LOOKUP(9.99999999999999E+307,$K$2:K1972)+1,"")</f>
        <v>1807</v>
      </c>
      <c r="L1973" s="31">
        <f>IF(AND(B1973=L$1),LOOKUP(9.99999999999999E+307,$L$2:L1972)+1,"")</f>
        <v>1807</v>
      </c>
      <c r="M1973" s="31">
        <f>IF(AND(B1973=M$1),LOOKUP(9.99999999999999E+307,$M$2:M1972)+1,"")</f>
        <v>1807</v>
      </c>
      <c r="N1973" s="31" t="e">
        <f>IF(AND(B1973=N$1),LOOKUP(9.99999999999999E+307,$N$2:N1972)+1,"")</f>
        <v>#REF!</v>
      </c>
      <c r="O1973" s="31" t="e">
        <f>IF(AND($B1973=O$1),LOOKUP(9.99999999999999E+307,$O$2:O1972)+1,"")</f>
        <v>#REF!</v>
      </c>
      <c r="P1973" s="31" t="e">
        <f>IF(AND($B1973=P$1),LOOKUP(9.99999999999999E+307,$P$2:P1972)+1,"")</f>
        <v>#REF!</v>
      </c>
      <c r="Q1973" s="31" t="e">
        <f>IF(AND($B1973=Q$1),LOOKUP(9.99999999999999E+307,$Q$2:Q1972)+1,"")</f>
        <v>#REF!</v>
      </c>
      <c r="R1973" s="31">
        <f>IF(AND($B1973=R$1),LOOKUP(9.99999999999999E+307,$R$2:R1972)+1,"")</f>
        <v>1807</v>
      </c>
      <c r="S1973" s="31">
        <f>IF(AND($B1973=S$1),LOOKUP(9.99999999999999E+307,$S$2:S1972)+1,"")</f>
        <v>1807</v>
      </c>
      <c r="T1973" s="265"/>
      <c r="U1973" s="265"/>
      <c r="V1973" s="265"/>
      <c r="AA1973" s="254" t="str">
        <f t="shared" si="216"/>
        <v/>
      </c>
      <c r="AB1973" s="254" t="str">
        <f t="shared" si="217"/>
        <v/>
      </c>
      <c r="AC1973" s="255">
        <f t="shared" si="214"/>
        <v>0</v>
      </c>
      <c r="AD1973" s="255">
        <f t="shared" si="215"/>
        <v>3836</v>
      </c>
      <c r="AE1973" s="256" t="str">
        <f t="shared" si="218"/>
        <v/>
      </c>
      <c r="AF1973" s="252" t="str">
        <f t="shared" si="220"/>
        <v>-</v>
      </c>
    </row>
    <row r="1974" spans="1:32" ht="20.149999999999999" customHeight="1" x14ac:dyDescent="0.75">
      <c r="A1974" s="31">
        <v>1972</v>
      </c>
      <c r="B1974" s="237"/>
      <c r="C1974" s="273"/>
      <c r="D1974" s="272"/>
      <c r="E1974" s="273"/>
      <c r="F1974" s="273"/>
      <c r="G1974" s="253" t="str">
        <f t="shared" si="219"/>
        <v/>
      </c>
      <c r="H1974" s="31" t="str">
        <f>IF(AND(B1974=H$1),LOOKUP(9.99999999999999E+307,$H$2:H1973)+1,"")</f>
        <v/>
      </c>
      <c r="I1974" s="31" t="str">
        <f>IF(AND(B1974=I$1),LOOKUP(9.99999999999999E+307,$I$2:I1973)+1,"")</f>
        <v/>
      </c>
      <c r="J1974" s="31">
        <f>IF(AND(B1974=J$1),LOOKUP(9.99999999999999E+307,$J$2:J1973)+1,"")</f>
        <v>1808</v>
      </c>
      <c r="K1974" s="31">
        <f>IF(AND(B1974=K$1),LOOKUP(9.99999999999999E+307,$K$2:K1973)+1,"")</f>
        <v>1808</v>
      </c>
      <c r="L1974" s="31">
        <f>IF(AND(B1974=L$1),LOOKUP(9.99999999999999E+307,$L$2:L1973)+1,"")</f>
        <v>1808</v>
      </c>
      <c r="M1974" s="31">
        <f>IF(AND(B1974=M$1),LOOKUP(9.99999999999999E+307,$M$2:M1973)+1,"")</f>
        <v>1808</v>
      </c>
      <c r="N1974" s="31" t="e">
        <f>IF(AND(B1974=N$1),LOOKUP(9.99999999999999E+307,$N$2:N1973)+1,"")</f>
        <v>#REF!</v>
      </c>
      <c r="O1974" s="31" t="e">
        <f>IF(AND($B1974=O$1),LOOKUP(9.99999999999999E+307,$O$2:O1973)+1,"")</f>
        <v>#REF!</v>
      </c>
      <c r="P1974" s="31" t="e">
        <f>IF(AND($B1974=P$1),LOOKUP(9.99999999999999E+307,$P$2:P1973)+1,"")</f>
        <v>#REF!</v>
      </c>
      <c r="Q1974" s="31" t="e">
        <f>IF(AND($B1974=Q$1),LOOKUP(9.99999999999999E+307,$Q$2:Q1973)+1,"")</f>
        <v>#REF!</v>
      </c>
      <c r="R1974" s="31">
        <f>IF(AND($B1974=R$1),LOOKUP(9.99999999999999E+307,$R$2:R1973)+1,"")</f>
        <v>1808</v>
      </c>
      <c r="S1974" s="31">
        <f>IF(AND($B1974=S$1),LOOKUP(9.99999999999999E+307,$S$2:S1973)+1,"")</f>
        <v>1808</v>
      </c>
      <c r="T1974" s="265"/>
      <c r="U1974" s="265"/>
      <c r="V1974" s="265"/>
      <c r="AA1974" s="254" t="str">
        <f t="shared" si="216"/>
        <v/>
      </c>
      <c r="AB1974" s="254" t="str">
        <f t="shared" si="217"/>
        <v/>
      </c>
      <c r="AC1974" s="255">
        <f t="shared" si="214"/>
        <v>0</v>
      </c>
      <c r="AD1974" s="255">
        <f t="shared" si="215"/>
        <v>3836</v>
      </c>
      <c r="AE1974" s="256" t="str">
        <f t="shared" si="218"/>
        <v/>
      </c>
      <c r="AF1974" s="252" t="str">
        <f t="shared" si="220"/>
        <v>-</v>
      </c>
    </row>
    <row r="1975" spans="1:32" ht="20.149999999999999" customHeight="1" x14ac:dyDescent="0.75">
      <c r="A1975" s="31">
        <v>1973</v>
      </c>
      <c r="B1975" s="237"/>
      <c r="C1975" s="273"/>
      <c r="D1975" s="272"/>
      <c r="E1975" s="273"/>
      <c r="F1975" s="273"/>
      <c r="G1975" s="253" t="str">
        <f t="shared" si="219"/>
        <v/>
      </c>
      <c r="H1975" s="31" t="str">
        <f>IF(AND(B1975=H$1),LOOKUP(9.99999999999999E+307,$H$2:H1974)+1,"")</f>
        <v/>
      </c>
      <c r="I1975" s="31" t="str">
        <f>IF(AND(B1975=I$1),LOOKUP(9.99999999999999E+307,$I$2:I1974)+1,"")</f>
        <v/>
      </c>
      <c r="J1975" s="31">
        <f>IF(AND(B1975=J$1),LOOKUP(9.99999999999999E+307,$J$2:J1974)+1,"")</f>
        <v>1809</v>
      </c>
      <c r="K1975" s="31">
        <f>IF(AND(B1975=K$1),LOOKUP(9.99999999999999E+307,$K$2:K1974)+1,"")</f>
        <v>1809</v>
      </c>
      <c r="L1975" s="31">
        <f>IF(AND(B1975=L$1),LOOKUP(9.99999999999999E+307,$L$2:L1974)+1,"")</f>
        <v>1809</v>
      </c>
      <c r="M1975" s="31">
        <f>IF(AND(B1975=M$1),LOOKUP(9.99999999999999E+307,$M$2:M1974)+1,"")</f>
        <v>1809</v>
      </c>
      <c r="N1975" s="31" t="e">
        <f>IF(AND(B1975=N$1),LOOKUP(9.99999999999999E+307,$N$2:N1974)+1,"")</f>
        <v>#REF!</v>
      </c>
      <c r="O1975" s="31" t="e">
        <f>IF(AND($B1975=O$1),LOOKUP(9.99999999999999E+307,$O$2:O1974)+1,"")</f>
        <v>#REF!</v>
      </c>
      <c r="P1975" s="31" t="e">
        <f>IF(AND($B1975=P$1),LOOKUP(9.99999999999999E+307,$P$2:P1974)+1,"")</f>
        <v>#REF!</v>
      </c>
      <c r="Q1975" s="31" t="e">
        <f>IF(AND($B1975=Q$1),LOOKUP(9.99999999999999E+307,$Q$2:Q1974)+1,"")</f>
        <v>#REF!</v>
      </c>
      <c r="R1975" s="31">
        <f>IF(AND($B1975=R$1),LOOKUP(9.99999999999999E+307,$R$2:R1974)+1,"")</f>
        <v>1809</v>
      </c>
      <c r="S1975" s="31">
        <f>IF(AND($B1975=S$1),LOOKUP(9.99999999999999E+307,$S$2:S1974)+1,"")</f>
        <v>1809</v>
      </c>
      <c r="T1975" s="265"/>
      <c r="U1975" s="265"/>
      <c r="V1975" s="265"/>
      <c r="AA1975" s="254" t="str">
        <f t="shared" si="216"/>
        <v/>
      </c>
      <c r="AB1975" s="254" t="str">
        <f t="shared" si="217"/>
        <v/>
      </c>
      <c r="AC1975" s="255">
        <f t="shared" si="214"/>
        <v>0</v>
      </c>
      <c r="AD1975" s="255">
        <f t="shared" si="215"/>
        <v>3836</v>
      </c>
      <c r="AE1975" s="256" t="str">
        <f t="shared" si="218"/>
        <v/>
      </c>
      <c r="AF1975" s="252" t="str">
        <f t="shared" si="220"/>
        <v>-</v>
      </c>
    </row>
    <row r="1976" spans="1:32" ht="20.149999999999999" customHeight="1" x14ac:dyDescent="0.75">
      <c r="A1976" s="31">
        <v>1974</v>
      </c>
      <c r="B1976" s="237"/>
      <c r="C1976" s="273"/>
      <c r="D1976" s="272"/>
      <c r="E1976" s="273"/>
      <c r="F1976" s="273"/>
      <c r="G1976" s="253" t="str">
        <f t="shared" si="219"/>
        <v/>
      </c>
      <c r="H1976" s="31" t="str">
        <f>IF(AND(B1976=H$1),LOOKUP(9.99999999999999E+307,$H$2:H1975)+1,"")</f>
        <v/>
      </c>
      <c r="I1976" s="31" t="str">
        <f>IF(AND(B1976=I$1),LOOKUP(9.99999999999999E+307,$I$2:I1975)+1,"")</f>
        <v/>
      </c>
      <c r="J1976" s="31">
        <f>IF(AND(B1976=J$1),LOOKUP(9.99999999999999E+307,$J$2:J1975)+1,"")</f>
        <v>1810</v>
      </c>
      <c r="K1976" s="31">
        <f>IF(AND(B1976=K$1),LOOKUP(9.99999999999999E+307,$K$2:K1975)+1,"")</f>
        <v>1810</v>
      </c>
      <c r="L1976" s="31">
        <f>IF(AND(B1976=L$1),LOOKUP(9.99999999999999E+307,$L$2:L1975)+1,"")</f>
        <v>1810</v>
      </c>
      <c r="M1976" s="31">
        <f>IF(AND(B1976=M$1),LOOKUP(9.99999999999999E+307,$M$2:M1975)+1,"")</f>
        <v>1810</v>
      </c>
      <c r="N1976" s="31" t="e">
        <f>IF(AND(B1976=N$1),LOOKUP(9.99999999999999E+307,$N$2:N1975)+1,"")</f>
        <v>#REF!</v>
      </c>
      <c r="O1976" s="31" t="e">
        <f>IF(AND($B1976=O$1),LOOKUP(9.99999999999999E+307,$O$2:O1975)+1,"")</f>
        <v>#REF!</v>
      </c>
      <c r="P1976" s="31" t="e">
        <f>IF(AND($B1976=P$1),LOOKUP(9.99999999999999E+307,$P$2:P1975)+1,"")</f>
        <v>#REF!</v>
      </c>
      <c r="Q1976" s="31" t="e">
        <f>IF(AND($B1976=Q$1),LOOKUP(9.99999999999999E+307,$Q$2:Q1975)+1,"")</f>
        <v>#REF!</v>
      </c>
      <c r="R1976" s="31">
        <f>IF(AND($B1976=R$1),LOOKUP(9.99999999999999E+307,$R$2:R1975)+1,"")</f>
        <v>1810</v>
      </c>
      <c r="S1976" s="31">
        <f>IF(AND($B1976=S$1),LOOKUP(9.99999999999999E+307,$S$2:S1975)+1,"")</f>
        <v>1810</v>
      </c>
      <c r="T1976" s="265"/>
      <c r="U1976" s="265"/>
      <c r="V1976" s="265"/>
      <c r="AA1976" s="254" t="str">
        <f t="shared" si="216"/>
        <v/>
      </c>
      <c r="AB1976" s="254" t="str">
        <f t="shared" si="217"/>
        <v/>
      </c>
      <c r="AC1976" s="255">
        <f t="shared" si="214"/>
        <v>0</v>
      </c>
      <c r="AD1976" s="255">
        <f t="shared" si="215"/>
        <v>3836</v>
      </c>
      <c r="AE1976" s="256" t="str">
        <f t="shared" si="218"/>
        <v/>
      </c>
      <c r="AF1976" s="252" t="str">
        <f t="shared" si="220"/>
        <v>-</v>
      </c>
    </row>
    <row r="1977" spans="1:32" ht="20.149999999999999" customHeight="1" x14ac:dyDescent="0.75">
      <c r="A1977" s="31">
        <v>1975</v>
      </c>
      <c r="B1977" s="237"/>
      <c r="C1977" s="273"/>
      <c r="D1977" s="272"/>
      <c r="E1977" s="273"/>
      <c r="F1977" s="273"/>
      <c r="G1977" s="253" t="str">
        <f t="shared" si="219"/>
        <v/>
      </c>
      <c r="H1977" s="31" t="str">
        <f>IF(AND(B1977=H$1),LOOKUP(9.99999999999999E+307,$H$2:H1976)+1,"")</f>
        <v/>
      </c>
      <c r="I1977" s="31" t="str">
        <f>IF(AND(B1977=I$1),LOOKUP(9.99999999999999E+307,$I$2:I1976)+1,"")</f>
        <v/>
      </c>
      <c r="J1977" s="31">
        <f>IF(AND(B1977=J$1),LOOKUP(9.99999999999999E+307,$J$2:J1976)+1,"")</f>
        <v>1811</v>
      </c>
      <c r="K1977" s="31">
        <f>IF(AND(B1977=K$1),LOOKUP(9.99999999999999E+307,$K$2:K1976)+1,"")</f>
        <v>1811</v>
      </c>
      <c r="L1977" s="31">
        <f>IF(AND(B1977=L$1),LOOKUP(9.99999999999999E+307,$L$2:L1976)+1,"")</f>
        <v>1811</v>
      </c>
      <c r="M1977" s="31">
        <f>IF(AND(B1977=M$1),LOOKUP(9.99999999999999E+307,$M$2:M1976)+1,"")</f>
        <v>1811</v>
      </c>
      <c r="N1977" s="31" t="e">
        <f>IF(AND(B1977=N$1),LOOKUP(9.99999999999999E+307,$N$2:N1976)+1,"")</f>
        <v>#REF!</v>
      </c>
      <c r="O1977" s="31" t="e">
        <f>IF(AND($B1977=O$1),LOOKUP(9.99999999999999E+307,$O$2:O1976)+1,"")</f>
        <v>#REF!</v>
      </c>
      <c r="P1977" s="31" t="e">
        <f>IF(AND($B1977=P$1),LOOKUP(9.99999999999999E+307,$P$2:P1976)+1,"")</f>
        <v>#REF!</v>
      </c>
      <c r="Q1977" s="31" t="e">
        <f>IF(AND($B1977=Q$1),LOOKUP(9.99999999999999E+307,$Q$2:Q1976)+1,"")</f>
        <v>#REF!</v>
      </c>
      <c r="R1977" s="31">
        <f>IF(AND($B1977=R$1),LOOKUP(9.99999999999999E+307,$R$2:R1976)+1,"")</f>
        <v>1811</v>
      </c>
      <c r="S1977" s="31">
        <f>IF(AND($B1977=S$1),LOOKUP(9.99999999999999E+307,$S$2:S1976)+1,"")</f>
        <v>1811</v>
      </c>
      <c r="T1977" s="265"/>
      <c r="U1977" s="265"/>
      <c r="V1977" s="265"/>
      <c r="AA1977" s="254" t="str">
        <f t="shared" si="216"/>
        <v/>
      </c>
      <c r="AB1977" s="254" t="str">
        <f t="shared" si="217"/>
        <v/>
      </c>
      <c r="AC1977" s="255">
        <f t="shared" si="214"/>
        <v>0</v>
      </c>
      <c r="AD1977" s="255">
        <f t="shared" si="215"/>
        <v>3836</v>
      </c>
      <c r="AE1977" s="256" t="str">
        <f t="shared" si="218"/>
        <v/>
      </c>
      <c r="AF1977" s="252" t="str">
        <f t="shared" si="220"/>
        <v>-</v>
      </c>
    </row>
    <row r="1978" spans="1:32" ht="20.149999999999999" customHeight="1" x14ac:dyDescent="0.75">
      <c r="A1978" s="31">
        <v>1976</v>
      </c>
      <c r="B1978" s="237"/>
      <c r="C1978" s="273"/>
      <c r="D1978" s="272"/>
      <c r="E1978" s="273"/>
      <c r="F1978" s="273"/>
      <c r="G1978" s="253" t="str">
        <f t="shared" si="219"/>
        <v/>
      </c>
      <c r="H1978" s="31" t="str">
        <f>IF(AND(B1978=H$1),LOOKUP(9.99999999999999E+307,$H$2:H1977)+1,"")</f>
        <v/>
      </c>
      <c r="I1978" s="31" t="str">
        <f>IF(AND(B1978=I$1),LOOKUP(9.99999999999999E+307,$I$2:I1977)+1,"")</f>
        <v/>
      </c>
      <c r="J1978" s="31">
        <f>IF(AND(B1978=J$1),LOOKUP(9.99999999999999E+307,$J$2:J1977)+1,"")</f>
        <v>1812</v>
      </c>
      <c r="K1978" s="31">
        <f>IF(AND(B1978=K$1),LOOKUP(9.99999999999999E+307,$K$2:K1977)+1,"")</f>
        <v>1812</v>
      </c>
      <c r="L1978" s="31">
        <f>IF(AND(B1978=L$1),LOOKUP(9.99999999999999E+307,$L$2:L1977)+1,"")</f>
        <v>1812</v>
      </c>
      <c r="M1978" s="31">
        <f>IF(AND(B1978=M$1),LOOKUP(9.99999999999999E+307,$M$2:M1977)+1,"")</f>
        <v>1812</v>
      </c>
      <c r="N1978" s="31" t="e">
        <f>IF(AND(B1978=N$1),LOOKUP(9.99999999999999E+307,$N$2:N1977)+1,"")</f>
        <v>#REF!</v>
      </c>
      <c r="O1978" s="31" t="e">
        <f>IF(AND($B1978=O$1),LOOKUP(9.99999999999999E+307,$O$2:O1977)+1,"")</f>
        <v>#REF!</v>
      </c>
      <c r="P1978" s="31" t="e">
        <f>IF(AND($B1978=P$1),LOOKUP(9.99999999999999E+307,$P$2:P1977)+1,"")</f>
        <v>#REF!</v>
      </c>
      <c r="Q1978" s="31" t="e">
        <f>IF(AND($B1978=Q$1),LOOKUP(9.99999999999999E+307,$Q$2:Q1977)+1,"")</f>
        <v>#REF!</v>
      </c>
      <c r="R1978" s="31">
        <f>IF(AND($B1978=R$1),LOOKUP(9.99999999999999E+307,$R$2:R1977)+1,"")</f>
        <v>1812</v>
      </c>
      <c r="S1978" s="31">
        <f>IF(AND($B1978=S$1),LOOKUP(9.99999999999999E+307,$S$2:S1977)+1,"")</f>
        <v>1812</v>
      </c>
      <c r="T1978" s="265"/>
      <c r="U1978" s="265"/>
      <c r="V1978" s="265"/>
      <c r="AA1978" s="254" t="str">
        <f t="shared" si="216"/>
        <v/>
      </c>
      <c r="AB1978" s="254" t="str">
        <f t="shared" si="217"/>
        <v/>
      </c>
      <c r="AC1978" s="255">
        <f t="shared" si="214"/>
        <v>0</v>
      </c>
      <c r="AD1978" s="255">
        <f t="shared" si="215"/>
        <v>3836</v>
      </c>
      <c r="AE1978" s="256" t="str">
        <f t="shared" si="218"/>
        <v/>
      </c>
      <c r="AF1978" s="252" t="str">
        <f t="shared" si="220"/>
        <v>-</v>
      </c>
    </row>
    <row r="1979" spans="1:32" ht="20.149999999999999" customHeight="1" x14ac:dyDescent="0.75">
      <c r="A1979" s="31">
        <v>1977</v>
      </c>
      <c r="B1979" s="237"/>
      <c r="C1979" s="273"/>
      <c r="D1979" s="272"/>
      <c r="E1979" s="273"/>
      <c r="F1979" s="273"/>
      <c r="G1979" s="253" t="str">
        <f t="shared" si="219"/>
        <v/>
      </c>
      <c r="H1979" s="31" t="str">
        <f>IF(AND(B1979=H$1),LOOKUP(9.99999999999999E+307,$H$2:H1978)+1,"")</f>
        <v/>
      </c>
      <c r="I1979" s="31" t="str">
        <f>IF(AND(B1979=I$1),LOOKUP(9.99999999999999E+307,$I$2:I1978)+1,"")</f>
        <v/>
      </c>
      <c r="J1979" s="31">
        <f>IF(AND(B1979=J$1),LOOKUP(9.99999999999999E+307,$J$2:J1978)+1,"")</f>
        <v>1813</v>
      </c>
      <c r="K1979" s="31">
        <f>IF(AND(B1979=K$1),LOOKUP(9.99999999999999E+307,$K$2:K1978)+1,"")</f>
        <v>1813</v>
      </c>
      <c r="L1979" s="31">
        <f>IF(AND(B1979=L$1),LOOKUP(9.99999999999999E+307,$L$2:L1978)+1,"")</f>
        <v>1813</v>
      </c>
      <c r="M1979" s="31">
        <f>IF(AND(B1979=M$1),LOOKUP(9.99999999999999E+307,$M$2:M1978)+1,"")</f>
        <v>1813</v>
      </c>
      <c r="N1979" s="31" t="e">
        <f>IF(AND(B1979=N$1),LOOKUP(9.99999999999999E+307,$N$2:N1978)+1,"")</f>
        <v>#REF!</v>
      </c>
      <c r="O1979" s="31" t="e">
        <f>IF(AND($B1979=O$1),LOOKUP(9.99999999999999E+307,$O$2:O1978)+1,"")</f>
        <v>#REF!</v>
      </c>
      <c r="P1979" s="31" t="e">
        <f>IF(AND($B1979=P$1),LOOKUP(9.99999999999999E+307,$P$2:P1978)+1,"")</f>
        <v>#REF!</v>
      </c>
      <c r="Q1979" s="31" t="e">
        <f>IF(AND($B1979=Q$1),LOOKUP(9.99999999999999E+307,$Q$2:Q1978)+1,"")</f>
        <v>#REF!</v>
      </c>
      <c r="R1979" s="31">
        <f>IF(AND($B1979=R$1),LOOKUP(9.99999999999999E+307,$R$2:R1978)+1,"")</f>
        <v>1813</v>
      </c>
      <c r="S1979" s="31">
        <f>IF(AND($B1979=S$1),LOOKUP(9.99999999999999E+307,$S$2:S1978)+1,"")</f>
        <v>1813</v>
      </c>
      <c r="T1979" s="265"/>
      <c r="U1979" s="265"/>
      <c r="V1979" s="265"/>
      <c r="AA1979" s="254" t="str">
        <f t="shared" si="216"/>
        <v/>
      </c>
      <c r="AB1979" s="254" t="str">
        <f t="shared" si="217"/>
        <v/>
      </c>
      <c r="AC1979" s="255">
        <f t="shared" si="214"/>
        <v>0</v>
      </c>
      <c r="AD1979" s="255">
        <f t="shared" si="215"/>
        <v>3836</v>
      </c>
      <c r="AE1979" s="256" t="str">
        <f t="shared" si="218"/>
        <v/>
      </c>
      <c r="AF1979" s="252" t="str">
        <f t="shared" si="220"/>
        <v>-</v>
      </c>
    </row>
    <row r="1980" spans="1:32" ht="20.149999999999999" customHeight="1" x14ac:dyDescent="0.75">
      <c r="A1980" s="31">
        <v>1978</v>
      </c>
      <c r="B1980" s="237"/>
      <c r="C1980" s="273"/>
      <c r="D1980" s="272"/>
      <c r="E1980" s="273"/>
      <c r="F1980" s="273"/>
      <c r="G1980" s="253" t="str">
        <f t="shared" si="219"/>
        <v/>
      </c>
      <c r="H1980" s="31" t="str">
        <f>IF(AND(B1980=H$1),LOOKUP(9.99999999999999E+307,$H$2:H1979)+1,"")</f>
        <v/>
      </c>
      <c r="I1980" s="31" t="str">
        <f>IF(AND(B1980=I$1),LOOKUP(9.99999999999999E+307,$I$2:I1979)+1,"")</f>
        <v/>
      </c>
      <c r="J1980" s="31">
        <f>IF(AND(B1980=J$1),LOOKUP(9.99999999999999E+307,$J$2:J1979)+1,"")</f>
        <v>1814</v>
      </c>
      <c r="K1980" s="31">
        <f>IF(AND(B1980=K$1),LOOKUP(9.99999999999999E+307,$K$2:K1979)+1,"")</f>
        <v>1814</v>
      </c>
      <c r="L1980" s="31">
        <f>IF(AND(B1980=L$1),LOOKUP(9.99999999999999E+307,$L$2:L1979)+1,"")</f>
        <v>1814</v>
      </c>
      <c r="M1980" s="31">
        <f>IF(AND(B1980=M$1),LOOKUP(9.99999999999999E+307,$M$2:M1979)+1,"")</f>
        <v>1814</v>
      </c>
      <c r="N1980" s="31" t="e">
        <f>IF(AND(B1980=N$1),LOOKUP(9.99999999999999E+307,$N$2:N1979)+1,"")</f>
        <v>#REF!</v>
      </c>
      <c r="O1980" s="31" t="e">
        <f>IF(AND($B1980=O$1),LOOKUP(9.99999999999999E+307,$O$2:O1979)+1,"")</f>
        <v>#REF!</v>
      </c>
      <c r="P1980" s="31" t="e">
        <f>IF(AND($B1980=P$1),LOOKUP(9.99999999999999E+307,$P$2:P1979)+1,"")</f>
        <v>#REF!</v>
      </c>
      <c r="Q1980" s="31" t="e">
        <f>IF(AND($B1980=Q$1),LOOKUP(9.99999999999999E+307,$Q$2:Q1979)+1,"")</f>
        <v>#REF!</v>
      </c>
      <c r="R1980" s="31">
        <f>IF(AND($B1980=R$1),LOOKUP(9.99999999999999E+307,$R$2:R1979)+1,"")</f>
        <v>1814</v>
      </c>
      <c r="S1980" s="31">
        <f>IF(AND($B1980=S$1),LOOKUP(9.99999999999999E+307,$S$2:S1979)+1,"")</f>
        <v>1814</v>
      </c>
      <c r="T1980" s="265"/>
      <c r="U1980" s="265"/>
      <c r="V1980" s="265"/>
      <c r="AA1980" s="254" t="str">
        <f t="shared" si="216"/>
        <v/>
      </c>
      <c r="AB1980" s="254" t="str">
        <f t="shared" si="217"/>
        <v/>
      </c>
      <c r="AC1980" s="255">
        <f t="shared" si="214"/>
        <v>0</v>
      </c>
      <c r="AD1980" s="255">
        <f t="shared" si="215"/>
        <v>3836</v>
      </c>
      <c r="AE1980" s="256" t="str">
        <f t="shared" si="218"/>
        <v/>
      </c>
      <c r="AF1980" s="252" t="str">
        <f t="shared" si="220"/>
        <v>-</v>
      </c>
    </row>
    <row r="1981" spans="1:32" ht="20.149999999999999" customHeight="1" x14ac:dyDescent="0.75">
      <c r="A1981" s="31">
        <v>1979</v>
      </c>
      <c r="B1981" s="237"/>
      <c r="C1981" s="273"/>
      <c r="D1981" s="272"/>
      <c r="E1981" s="273"/>
      <c r="F1981" s="273"/>
      <c r="G1981" s="253" t="str">
        <f t="shared" si="219"/>
        <v/>
      </c>
      <c r="H1981" s="31" t="str">
        <f>IF(AND(B1981=H$1),LOOKUP(9.99999999999999E+307,$H$2:H1980)+1,"")</f>
        <v/>
      </c>
      <c r="I1981" s="31" t="str">
        <f>IF(AND(B1981=I$1),LOOKUP(9.99999999999999E+307,$I$2:I1980)+1,"")</f>
        <v/>
      </c>
      <c r="J1981" s="31">
        <f>IF(AND(B1981=J$1),LOOKUP(9.99999999999999E+307,$J$2:J1980)+1,"")</f>
        <v>1815</v>
      </c>
      <c r="K1981" s="31">
        <f>IF(AND(B1981=K$1),LOOKUP(9.99999999999999E+307,$K$2:K1980)+1,"")</f>
        <v>1815</v>
      </c>
      <c r="L1981" s="31">
        <f>IF(AND(B1981=L$1),LOOKUP(9.99999999999999E+307,$L$2:L1980)+1,"")</f>
        <v>1815</v>
      </c>
      <c r="M1981" s="31">
        <f>IF(AND(B1981=M$1),LOOKUP(9.99999999999999E+307,$M$2:M1980)+1,"")</f>
        <v>1815</v>
      </c>
      <c r="N1981" s="31" t="e">
        <f>IF(AND(B1981=N$1),LOOKUP(9.99999999999999E+307,$N$2:N1980)+1,"")</f>
        <v>#REF!</v>
      </c>
      <c r="O1981" s="31" t="e">
        <f>IF(AND($B1981=O$1),LOOKUP(9.99999999999999E+307,$O$2:O1980)+1,"")</f>
        <v>#REF!</v>
      </c>
      <c r="P1981" s="31" t="e">
        <f>IF(AND($B1981=P$1),LOOKUP(9.99999999999999E+307,$P$2:P1980)+1,"")</f>
        <v>#REF!</v>
      </c>
      <c r="Q1981" s="31" t="e">
        <f>IF(AND($B1981=Q$1),LOOKUP(9.99999999999999E+307,$Q$2:Q1980)+1,"")</f>
        <v>#REF!</v>
      </c>
      <c r="R1981" s="31">
        <f>IF(AND($B1981=R$1),LOOKUP(9.99999999999999E+307,$R$2:R1980)+1,"")</f>
        <v>1815</v>
      </c>
      <c r="S1981" s="31">
        <f>IF(AND($B1981=S$1),LOOKUP(9.99999999999999E+307,$S$2:S1980)+1,"")</f>
        <v>1815</v>
      </c>
      <c r="T1981" s="265"/>
      <c r="U1981" s="265"/>
      <c r="V1981" s="265"/>
      <c r="AA1981" s="254" t="str">
        <f t="shared" si="216"/>
        <v/>
      </c>
      <c r="AB1981" s="254" t="str">
        <f t="shared" si="217"/>
        <v/>
      </c>
      <c r="AC1981" s="255">
        <f t="shared" si="214"/>
        <v>0</v>
      </c>
      <c r="AD1981" s="255">
        <f t="shared" si="215"/>
        <v>3836</v>
      </c>
      <c r="AE1981" s="256" t="str">
        <f t="shared" si="218"/>
        <v/>
      </c>
      <c r="AF1981" s="252" t="str">
        <f t="shared" si="220"/>
        <v>-</v>
      </c>
    </row>
    <row r="1982" spans="1:32" ht="20.149999999999999" customHeight="1" x14ac:dyDescent="0.75">
      <c r="A1982" s="31">
        <v>1980</v>
      </c>
      <c r="B1982" s="237"/>
      <c r="C1982" s="273"/>
      <c r="D1982" s="272"/>
      <c r="E1982" s="273"/>
      <c r="F1982" s="273"/>
      <c r="G1982" s="253" t="str">
        <f t="shared" si="219"/>
        <v/>
      </c>
      <c r="H1982" s="31" t="str">
        <f>IF(AND(B1982=H$1),LOOKUP(9.99999999999999E+307,$H$2:H1981)+1,"")</f>
        <v/>
      </c>
      <c r="I1982" s="31" t="str">
        <f>IF(AND(B1982=I$1),LOOKUP(9.99999999999999E+307,$I$2:I1981)+1,"")</f>
        <v/>
      </c>
      <c r="J1982" s="31">
        <f>IF(AND(B1982=J$1),LOOKUP(9.99999999999999E+307,$J$2:J1981)+1,"")</f>
        <v>1816</v>
      </c>
      <c r="K1982" s="31">
        <f>IF(AND(B1982=K$1),LOOKUP(9.99999999999999E+307,$K$2:K1981)+1,"")</f>
        <v>1816</v>
      </c>
      <c r="L1982" s="31">
        <f>IF(AND(B1982=L$1),LOOKUP(9.99999999999999E+307,$L$2:L1981)+1,"")</f>
        <v>1816</v>
      </c>
      <c r="M1982" s="31">
        <f>IF(AND(B1982=M$1),LOOKUP(9.99999999999999E+307,$M$2:M1981)+1,"")</f>
        <v>1816</v>
      </c>
      <c r="N1982" s="31" t="e">
        <f>IF(AND(B1982=N$1),LOOKUP(9.99999999999999E+307,$N$2:N1981)+1,"")</f>
        <v>#REF!</v>
      </c>
      <c r="O1982" s="31" t="e">
        <f>IF(AND($B1982=O$1),LOOKUP(9.99999999999999E+307,$O$2:O1981)+1,"")</f>
        <v>#REF!</v>
      </c>
      <c r="P1982" s="31" t="e">
        <f>IF(AND($B1982=P$1),LOOKUP(9.99999999999999E+307,$P$2:P1981)+1,"")</f>
        <v>#REF!</v>
      </c>
      <c r="Q1982" s="31" t="e">
        <f>IF(AND($B1982=Q$1),LOOKUP(9.99999999999999E+307,$Q$2:Q1981)+1,"")</f>
        <v>#REF!</v>
      </c>
      <c r="R1982" s="31">
        <f>IF(AND($B1982=R$1),LOOKUP(9.99999999999999E+307,$R$2:R1981)+1,"")</f>
        <v>1816</v>
      </c>
      <c r="S1982" s="31">
        <f>IF(AND($B1982=S$1),LOOKUP(9.99999999999999E+307,$S$2:S1981)+1,"")</f>
        <v>1816</v>
      </c>
      <c r="T1982" s="265"/>
      <c r="U1982" s="265"/>
      <c r="V1982" s="265"/>
      <c r="AA1982" s="254" t="str">
        <f t="shared" si="216"/>
        <v/>
      </c>
      <c r="AB1982" s="254" t="str">
        <f t="shared" si="217"/>
        <v/>
      </c>
      <c r="AC1982" s="255">
        <f t="shared" si="214"/>
        <v>0</v>
      </c>
      <c r="AD1982" s="255">
        <f t="shared" si="215"/>
        <v>3836</v>
      </c>
      <c r="AE1982" s="256" t="str">
        <f t="shared" si="218"/>
        <v/>
      </c>
      <c r="AF1982" s="252" t="str">
        <f t="shared" si="220"/>
        <v>-</v>
      </c>
    </row>
    <row r="1983" spans="1:32" ht="20.149999999999999" customHeight="1" x14ac:dyDescent="0.75">
      <c r="A1983" s="31">
        <v>1981</v>
      </c>
      <c r="B1983" s="237"/>
      <c r="C1983" s="273"/>
      <c r="D1983" s="272"/>
      <c r="E1983" s="273"/>
      <c r="F1983" s="273"/>
      <c r="G1983" s="253" t="str">
        <f t="shared" si="219"/>
        <v/>
      </c>
      <c r="H1983" s="31" t="str">
        <f>IF(AND(B1983=H$1),LOOKUP(9.99999999999999E+307,$H$2:H1982)+1,"")</f>
        <v/>
      </c>
      <c r="I1983" s="31" t="str">
        <f>IF(AND(B1983=I$1),LOOKUP(9.99999999999999E+307,$I$2:I1982)+1,"")</f>
        <v/>
      </c>
      <c r="J1983" s="31">
        <f>IF(AND(B1983=J$1),LOOKUP(9.99999999999999E+307,$J$2:J1982)+1,"")</f>
        <v>1817</v>
      </c>
      <c r="K1983" s="31">
        <f>IF(AND(B1983=K$1),LOOKUP(9.99999999999999E+307,$K$2:K1982)+1,"")</f>
        <v>1817</v>
      </c>
      <c r="L1983" s="31">
        <f>IF(AND(B1983=L$1),LOOKUP(9.99999999999999E+307,$L$2:L1982)+1,"")</f>
        <v>1817</v>
      </c>
      <c r="M1983" s="31">
        <f>IF(AND(B1983=M$1),LOOKUP(9.99999999999999E+307,$M$2:M1982)+1,"")</f>
        <v>1817</v>
      </c>
      <c r="N1983" s="31" t="e">
        <f>IF(AND(B1983=N$1),LOOKUP(9.99999999999999E+307,$N$2:N1982)+1,"")</f>
        <v>#REF!</v>
      </c>
      <c r="O1983" s="31" t="e">
        <f>IF(AND($B1983=O$1),LOOKUP(9.99999999999999E+307,$O$2:O1982)+1,"")</f>
        <v>#REF!</v>
      </c>
      <c r="P1983" s="31" t="e">
        <f>IF(AND($B1983=P$1),LOOKUP(9.99999999999999E+307,$P$2:P1982)+1,"")</f>
        <v>#REF!</v>
      </c>
      <c r="Q1983" s="31" t="e">
        <f>IF(AND($B1983=Q$1),LOOKUP(9.99999999999999E+307,$Q$2:Q1982)+1,"")</f>
        <v>#REF!</v>
      </c>
      <c r="R1983" s="31">
        <f>IF(AND($B1983=R$1),LOOKUP(9.99999999999999E+307,$R$2:R1982)+1,"")</f>
        <v>1817</v>
      </c>
      <c r="S1983" s="31">
        <f>IF(AND($B1983=S$1),LOOKUP(9.99999999999999E+307,$S$2:S1982)+1,"")</f>
        <v>1817</v>
      </c>
      <c r="T1983" s="265"/>
      <c r="U1983" s="265"/>
      <c r="V1983" s="265"/>
      <c r="AA1983" s="254" t="str">
        <f t="shared" si="216"/>
        <v/>
      </c>
      <c r="AB1983" s="254" t="str">
        <f t="shared" si="217"/>
        <v/>
      </c>
      <c r="AC1983" s="255">
        <f t="shared" si="214"/>
        <v>0</v>
      </c>
      <c r="AD1983" s="255">
        <f t="shared" si="215"/>
        <v>3836</v>
      </c>
      <c r="AE1983" s="256" t="str">
        <f t="shared" si="218"/>
        <v/>
      </c>
      <c r="AF1983" s="252" t="str">
        <f t="shared" si="220"/>
        <v>-</v>
      </c>
    </row>
    <row r="1984" spans="1:32" ht="20.149999999999999" customHeight="1" x14ac:dyDescent="0.75">
      <c r="A1984" s="31">
        <v>1982</v>
      </c>
      <c r="B1984" s="237"/>
      <c r="C1984" s="273"/>
      <c r="D1984" s="272"/>
      <c r="E1984" s="273"/>
      <c r="F1984" s="273"/>
      <c r="G1984" s="253" t="str">
        <f t="shared" si="219"/>
        <v/>
      </c>
      <c r="H1984" s="31" t="str">
        <f>IF(AND(B1984=H$1),LOOKUP(9.99999999999999E+307,$H$2:H1983)+1,"")</f>
        <v/>
      </c>
      <c r="I1984" s="31" t="str">
        <f>IF(AND(B1984=I$1),LOOKUP(9.99999999999999E+307,$I$2:I1983)+1,"")</f>
        <v/>
      </c>
      <c r="J1984" s="31">
        <f>IF(AND(B1984=J$1),LOOKUP(9.99999999999999E+307,$J$2:J1983)+1,"")</f>
        <v>1818</v>
      </c>
      <c r="K1984" s="31">
        <f>IF(AND(B1984=K$1),LOOKUP(9.99999999999999E+307,$K$2:K1983)+1,"")</f>
        <v>1818</v>
      </c>
      <c r="L1984" s="31">
        <f>IF(AND(B1984=L$1),LOOKUP(9.99999999999999E+307,$L$2:L1983)+1,"")</f>
        <v>1818</v>
      </c>
      <c r="M1984" s="31">
        <f>IF(AND(B1984=M$1),LOOKUP(9.99999999999999E+307,$M$2:M1983)+1,"")</f>
        <v>1818</v>
      </c>
      <c r="N1984" s="31" t="e">
        <f>IF(AND(B1984=N$1),LOOKUP(9.99999999999999E+307,$N$2:N1983)+1,"")</f>
        <v>#REF!</v>
      </c>
      <c r="O1984" s="31" t="e">
        <f>IF(AND($B1984=O$1),LOOKUP(9.99999999999999E+307,$O$2:O1983)+1,"")</f>
        <v>#REF!</v>
      </c>
      <c r="P1984" s="31" t="e">
        <f>IF(AND($B1984=P$1),LOOKUP(9.99999999999999E+307,$P$2:P1983)+1,"")</f>
        <v>#REF!</v>
      </c>
      <c r="Q1984" s="31" t="e">
        <f>IF(AND($B1984=Q$1),LOOKUP(9.99999999999999E+307,$Q$2:Q1983)+1,"")</f>
        <v>#REF!</v>
      </c>
      <c r="R1984" s="31">
        <f>IF(AND($B1984=R$1),LOOKUP(9.99999999999999E+307,$R$2:R1983)+1,"")</f>
        <v>1818</v>
      </c>
      <c r="S1984" s="31">
        <f>IF(AND($B1984=S$1),LOOKUP(9.99999999999999E+307,$S$2:S1983)+1,"")</f>
        <v>1818</v>
      </c>
      <c r="T1984" s="265"/>
      <c r="U1984" s="265"/>
      <c r="V1984" s="265"/>
      <c r="AA1984" s="254" t="str">
        <f t="shared" si="216"/>
        <v/>
      </c>
      <c r="AB1984" s="254" t="str">
        <f t="shared" si="217"/>
        <v/>
      </c>
      <c r="AC1984" s="255">
        <f t="shared" si="214"/>
        <v>0</v>
      </c>
      <c r="AD1984" s="255">
        <f t="shared" si="215"/>
        <v>3836</v>
      </c>
      <c r="AE1984" s="256" t="str">
        <f t="shared" si="218"/>
        <v/>
      </c>
      <c r="AF1984" s="252" t="str">
        <f t="shared" si="220"/>
        <v>-</v>
      </c>
    </row>
    <row r="1985" spans="1:32" ht="20.149999999999999" customHeight="1" x14ac:dyDescent="0.75">
      <c r="A1985" s="31">
        <v>1983</v>
      </c>
      <c r="B1985" s="237"/>
      <c r="C1985" s="273"/>
      <c r="D1985" s="272"/>
      <c r="E1985" s="273"/>
      <c r="F1985" s="273"/>
      <c r="G1985" s="253" t="str">
        <f t="shared" si="219"/>
        <v/>
      </c>
      <c r="H1985" s="31" t="str">
        <f>IF(AND(B1985=H$1),LOOKUP(9.99999999999999E+307,$H$2:H1984)+1,"")</f>
        <v/>
      </c>
      <c r="I1985" s="31" t="str">
        <f>IF(AND(B1985=I$1),LOOKUP(9.99999999999999E+307,$I$2:I1984)+1,"")</f>
        <v/>
      </c>
      <c r="J1985" s="31">
        <f>IF(AND(B1985=J$1),LOOKUP(9.99999999999999E+307,$J$2:J1984)+1,"")</f>
        <v>1819</v>
      </c>
      <c r="K1985" s="31">
        <f>IF(AND(B1985=K$1),LOOKUP(9.99999999999999E+307,$K$2:K1984)+1,"")</f>
        <v>1819</v>
      </c>
      <c r="L1985" s="31">
        <f>IF(AND(B1985=L$1),LOOKUP(9.99999999999999E+307,$L$2:L1984)+1,"")</f>
        <v>1819</v>
      </c>
      <c r="M1985" s="31">
        <f>IF(AND(B1985=M$1),LOOKUP(9.99999999999999E+307,$M$2:M1984)+1,"")</f>
        <v>1819</v>
      </c>
      <c r="N1985" s="31" t="e">
        <f>IF(AND(B1985=N$1),LOOKUP(9.99999999999999E+307,$N$2:N1984)+1,"")</f>
        <v>#REF!</v>
      </c>
      <c r="O1985" s="31" t="e">
        <f>IF(AND($B1985=O$1),LOOKUP(9.99999999999999E+307,$O$2:O1984)+1,"")</f>
        <v>#REF!</v>
      </c>
      <c r="P1985" s="31" t="e">
        <f>IF(AND($B1985=P$1),LOOKUP(9.99999999999999E+307,$P$2:P1984)+1,"")</f>
        <v>#REF!</v>
      </c>
      <c r="Q1985" s="31" t="e">
        <f>IF(AND($B1985=Q$1),LOOKUP(9.99999999999999E+307,$Q$2:Q1984)+1,"")</f>
        <v>#REF!</v>
      </c>
      <c r="R1985" s="31">
        <f>IF(AND($B1985=R$1),LOOKUP(9.99999999999999E+307,$R$2:R1984)+1,"")</f>
        <v>1819</v>
      </c>
      <c r="S1985" s="31">
        <f>IF(AND($B1985=S$1),LOOKUP(9.99999999999999E+307,$S$2:S1984)+1,"")</f>
        <v>1819</v>
      </c>
      <c r="T1985" s="265"/>
      <c r="U1985" s="265"/>
      <c r="V1985" s="265"/>
      <c r="AA1985" s="254" t="str">
        <f t="shared" si="216"/>
        <v/>
      </c>
      <c r="AB1985" s="254" t="str">
        <f t="shared" si="217"/>
        <v/>
      </c>
      <c r="AC1985" s="255">
        <f t="shared" si="214"/>
        <v>0</v>
      </c>
      <c r="AD1985" s="255">
        <f t="shared" si="215"/>
        <v>3836</v>
      </c>
      <c r="AE1985" s="256" t="str">
        <f t="shared" si="218"/>
        <v/>
      </c>
      <c r="AF1985" s="252" t="str">
        <f t="shared" si="220"/>
        <v>-</v>
      </c>
    </row>
    <row r="1986" spans="1:32" ht="20.149999999999999" customHeight="1" x14ac:dyDescent="0.75">
      <c r="A1986" s="31">
        <v>1984</v>
      </c>
      <c r="B1986" s="237"/>
      <c r="C1986" s="273"/>
      <c r="D1986" s="272"/>
      <c r="E1986" s="273"/>
      <c r="F1986" s="273"/>
      <c r="G1986" s="253" t="str">
        <f t="shared" si="219"/>
        <v/>
      </c>
      <c r="H1986" s="31" t="str">
        <f>IF(AND(B1986=H$1),LOOKUP(9.99999999999999E+307,$H$2:H1985)+1,"")</f>
        <v/>
      </c>
      <c r="I1986" s="31" t="str">
        <f>IF(AND(B1986=I$1),LOOKUP(9.99999999999999E+307,$I$2:I1985)+1,"")</f>
        <v/>
      </c>
      <c r="J1986" s="31">
        <f>IF(AND(B1986=J$1),LOOKUP(9.99999999999999E+307,$J$2:J1985)+1,"")</f>
        <v>1820</v>
      </c>
      <c r="K1986" s="31">
        <f>IF(AND(B1986=K$1),LOOKUP(9.99999999999999E+307,$K$2:K1985)+1,"")</f>
        <v>1820</v>
      </c>
      <c r="L1986" s="31">
        <f>IF(AND(B1986=L$1),LOOKUP(9.99999999999999E+307,$L$2:L1985)+1,"")</f>
        <v>1820</v>
      </c>
      <c r="M1986" s="31">
        <f>IF(AND(B1986=M$1),LOOKUP(9.99999999999999E+307,$M$2:M1985)+1,"")</f>
        <v>1820</v>
      </c>
      <c r="N1986" s="31" t="e">
        <f>IF(AND(B1986=N$1),LOOKUP(9.99999999999999E+307,$N$2:N1985)+1,"")</f>
        <v>#REF!</v>
      </c>
      <c r="O1986" s="31" t="e">
        <f>IF(AND($B1986=O$1),LOOKUP(9.99999999999999E+307,$O$2:O1985)+1,"")</f>
        <v>#REF!</v>
      </c>
      <c r="P1986" s="31" t="e">
        <f>IF(AND($B1986=P$1),LOOKUP(9.99999999999999E+307,$P$2:P1985)+1,"")</f>
        <v>#REF!</v>
      </c>
      <c r="Q1986" s="31" t="e">
        <f>IF(AND($B1986=Q$1),LOOKUP(9.99999999999999E+307,$Q$2:Q1985)+1,"")</f>
        <v>#REF!</v>
      </c>
      <c r="R1986" s="31">
        <f>IF(AND($B1986=R$1),LOOKUP(9.99999999999999E+307,$R$2:R1985)+1,"")</f>
        <v>1820</v>
      </c>
      <c r="S1986" s="31">
        <f>IF(AND($B1986=S$1),LOOKUP(9.99999999999999E+307,$S$2:S1985)+1,"")</f>
        <v>1820</v>
      </c>
      <c r="T1986" s="265"/>
      <c r="U1986" s="265"/>
      <c r="V1986" s="265"/>
      <c r="AA1986" s="254" t="str">
        <f t="shared" si="216"/>
        <v/>
      </c>
      <c r="AB1986" s="254" t="str">
        <f t="shared" si="217"/>
        <v/>
      </c>
      <c r="AC1986" s="255">
        <f t="shared" si="214"/>
        <v>0</v>
      </c>
      <c r="AD1986" s="255">
        <f t="shared" si="215"/>
        <v>3836</v>
      </c>
      <c r="AE1986" s="256" t="str">
        <f t="shared" si="218"/>
        <v/>
      </c>
      <c r="AF1986" s="252" t="str">
        <f t="shared" si="220"/>
        <v>-</v>
      </c>
    </row>
    <row r="1987" spans="1:32" ht="20.149999999999999" customHeight="1" x14ac:dyDescent="0.75">
      <c r="A1987" s="31">
        <v>1985</v>
      </c>
      <c r="B1987" s="237"/>
      <c r="C1987" s="273"/>
      <c r="D1987" s="272"/>
      <c r="E1987" s="273"/>
      <c r="F1987" s="273"/>
      <c r="G1987" s="253" t="str">
        <f t="shared" si="219"/>
        <v/>
      </c>
      <c r="H1987" s="31" t="str">
        <f>IF(AND(B1987=H$1),LOOKUP(9.99999999999999E+307,$H$2:H1986)+1,"")</f>
        <v/>
      </c>
      <c r="I1987" s="31" t="str">
        <f>IF(AND(B1987=I$1),LOOKUP(9.99999999999999E+307,$I$2:I1986)+1,"")</f>
        <v/>
      </c>
      <c r="J1987" s="31">
        <f>IF(AND(B1987=J$1),LOOKUP(9.99999999999999E+307,$J$2:J1986)+1,"")</f>
        <v>1821</v>
      </c>
      <c r="K1987" s="31">
        <f>IF(AND(B1987=K$1),LOOKUP(9.99999999999999E+307,$K$2:K1986)+1,"")</f>
        <v>1821</v>
      </c>
      <c r="L1987" s="31">
        <f>IF(AND(B1987=L$1),LOOKUP(9.99999999999999E+307,$L$2:L1986)+1,"")</f>
        <v>1821</v>
      </c>
      <c r="M1987" s="31">
        <f>IF(AND(B1987=M$1),LOOKUP(9.99999999999999E+307,$M$2:M1986)+1,"")</f>
        <v>1821</v>
      </c>
      <c r="N1987" s="31" t="e">
        <f>IF(AND(B1987=N$1),LOOKUP(9.99999999999999E+307,$N$2:N1986)+1,"")</f>
        <v>#REF!</v>
      </c>
      <c r="O1987" s="31" t="e">
        <f>IF(AND($B1987=O$1),LOOKUP(9.99999999999999E+307,$O$2:O1986)+1,"")</f>
        <v>#REF!</v>
      </c>
      <c r="P1987" s="31" t="e">
        <f>IF(AND($B1987=P$1),LOOKUP(9.99999999999999E+307,$P$2:P1986)+1,"")</f>
        <v>#REF!</v>
      </c>
      <c r="Q1987" s="31" t="e">
        <f>IF(AND($B1987=Q$1),LOOKUP(9.99999999999999E+307,$Q$2:Q1986)+1,"")</f>
        <v>#REF!</v>
      </c>
      <c r="R1987" s="31">
        <f>IF(AND($B1987=R$1),LOOKUP(9.99999999999999E+307,$R$2:R1986)+1,"")</f>
        <v>1821</v>
      </c>
      <c r="S1987" s="31">
        <f>IF(AND($B1987=S$1),LOOKUP(9.99999999999999E+307,$S$2:S1986)+1,"")</f>
        <v>1821</v>
      </c>
      <c r="T1987" s="265"/>
      <c r="U1987" s="265"/>
      <c r="V1987" s="265"/>
      <c r="AA1987" s="254" t="str">
        <f t="shared" si="216"/>
        <v/>
      </c>
      <c r="AB1987" s="254" t="str">
        <f t="shared" si="217"/>
        <v/>
      </c>
      <c r="AC1987" s="255">
        <f t="shared" ref="AC1987:AC2005" si="221">COUNTIF($C$3:$C$4002,C1987)</f>
        <v>0</v>
      </c>
      <c r="AD1987" s="255">
        <f t="shared" ref="AD1987:AD2005" si="222">SUMPRODUCT(--(E1987&amp;F1987=$E$3:$E$4002&amp;$F$3:$F$4002))</f>
        <v>3836</v>
      </c>
      <c r="AE1987" s="256" t="str">
        <f t="shared" si="218"/>
        <v/>
      </c>
      <c r="AF1987" s="252" t="str">
        <f t="shared" si="220"/>
        <v>-</v>
      </c>
    </row>
    <row r="1988" spans="1:32" ht="20.149999999999999" customHeight="1" x14ac:dyDescent="0.75">
      <c r="A1988" s="31">
        <v>1986</v>
      </c>
      <c r="B1988" s="237"/>
      <c r="C1988" s="273"/>
      <c r="D1988" s="272"/>
      <c r="E1988" s="273"/>
      <c r="F1988" s="273"/>
      <c r="G1988" s="253" t="str">
        <f t="shared" si="219"/>
        <v/>
      </c>
      <c r="H1988" s="31" t="str">
        <f>IF(AND(B1988=H$1),LOOKUP(9.99999999999999E+307,$H$2:H1987)+1,"")</f>
        <v/>
      </c>
      <c r="I1988" s="31" t="str">
        <f>IF(AND(B1988=I$1),LOOKUP(9.99999999999999E+307,$I$2:I1987)+1,"")</f>
        <v/>
      </c>
      <c r="J1988" s="31">
        <f>IF(AND(B1988=J$1),LOOKUP(9.99999999999999E+307,$J$2:J1987)+1,"")</f>
        <v>1822</v>
      </c>
      <c r="K1988" s="31">
        <f>IF(AND(B1988=K$1),LOOKUP(9.99999999999999E+307,$K$2:K1987)+1,"")</f>
        <v>1822</v>
      </c>
      <c r="L1988" s="31">
        <f>IF(AND(B1988=L$1),LOOKUP(9.99999999999999E+307,$L$2:L1987)+1,"")</f>
        <v>1822</v>
      </c>
      <c r="M1988" s="31">
        <f>IF(AND(B1988=M$1),LOOKUP(9.99999999999999E+307,$M$2:M1987)+1,"")</f>
        <v>1822</v>
      </c>
      <c r="N1988" s="31" t="e">
        <f>IF(AND(B1988=N$1),LOOKUP(9.99999999999999E+307,$N$2:N1987)+1,"")</f>
        <v>#REF!</v>
      </c>
      <c r="O1988" s="31" t="e">
        <f>IF(AND($B1988=O$1),LOOKUP(9.99999999999999E+307,$O$2:O1987)+1,"")</f>
        <v>#REF!</v>
      </c>
      <c r="P1988" s="31" t="e">
        <f>IF(AND($B1988=P$1),LOOKUP(9.99999999999999E+307,$P$2:P1987)+1,"")</f>
        <v>#REF!</v>
      </c>
      <c r="Q1988" s="31" t="e">
        <f>IF(AND($B1988=Q$1),LOOKUP(9.99999999999999E+307,$Q$2:Q1987)+1,"")</f>
        <v>#REF!</v>
      </c>
      <c r="R1988" s="31">
        <f>IF(AND($B1988=R$1),LOOKUP(9.99999999999999E+307,$R$2:R1987)+1,"")</f>
        <v>1822</v>
      </c>
      <c r="S1988" s="31">
        <f>IF(AND($B1988=S$1),LOOKUP(9.99999999999999E+307,$S$2:S1987)+1,"")</f>
        <v>1822</v>
      </c>
      <c r="T1988" s="265"/>
      <c r="U1988" s="265"/>
      <c r="V1988" s="265"/>
      <c r="AA1988" s="254" t="str">
        <f t="shared" ref="AA1988:AA2002" si="223">IF(AD1988=2,"นักเรียนซ้ำ","")</f>
        <v/>
      </c>
      <c r="AB1988" s="254" t="str">
        <f t="shared" ref="AB1988:AB2002" si="224">IF(AC1988=2,"เลขประจำตัวซ้ำ","")</f>
        <v/>
      </c>
      <c r="AC1988" s="255">
        <f t="shared" si="221"/>
        <v>0</v>
      </c>
      <c r="AD1988" s="255">
        <f t="shared" si="222"/>
        <v>3836</v>
      </c>
      <c r="AE1988" s="256" t="str">
        <f t="shared" ref="AE1988:AE2002" si="225">IF(D1988="เด็กชาย",1,IF(D1988="นาย",1,IF(D1988="เด็กหญิง",2,IF(D1988="นางสาว",2,IF(D1988="ด.ช.",1,IF(D1988="ด.ญ.",2,IF(D1988="น.ส.",2,"")))))))</f>
        <v/>
      </c>
      <c r="AF1988" s="252" t="str">
        <f t="shared" si="220"/>
        <v>-</v>
      </c>
    </row>
    <row r="1989" spans="1:32" ht="20.149999999999999" customHeight="1" x14ac:dyDescent="0.75">
      <c r="A1989" s="31">
        <v>1987</v>
      </c>
      <c r="B1989" s="237"/>
      <c r="C1989" s="273"/>
      <c r="D1989" s="272"/>
      <c r="E1989" s="273"/>
      <c r="F1989" s="273"/>
      <c r="G1989" s="253" t="str">
        <f t="shared" si="219"/>
        <v/>
      </c>
      <c r="H1989" s="31" t="str">
        <f>IF(AND(B1989=H$1),LOOKUP(9.99999999999999E+307,$H$2:H1988)+1,"")</f>
        <v/>
      </c>
      <c r="I1989" s="31" t="str">
        <f>IF(AND(B1989=I$1),LOOKUP(9.99999999999999E+307,$I$2:I1988)+1,"")</f>
        <v/>
      </c>
      <c r="J1989" s="31">
        <f>IF(AND(B1989=J$1),LOOKUP(9.99999999999999E+307,$J$2:J1988)+1,"")</f>
        <v>1823</v>
      </c>
      <c r="K1989" s="31">
        <f>IF(AND(B1989=K$1),LOOKUP(9.99999999999999E+307,$K$2:K1988)+1,"")</f>
        <v>1823</v>
      </c>
      <c r="L1989" s="31">
        <f>IF(AND(B1989=L$1),LOOKUP(9.99999999999999E+307,$L$2:L1988)+1,"")</f>
        <v>1823</v>
      </c>
      <c r="M1989" s="31">
        <f>IF(AND(B1989=M$1),LOOKUP(9.99999999999999E+307,$M$2:M1988)+1,"")</f>
        <v>1823</v>
      </c>
      <c r="N1989" s="31" t="e">
        <f>IF(AND(B1989=N$1),LOOKUP(9.99999999999999E+307,$N$2:N1988)+1,"")</f>
        <v>#REF!</v>
      </c>
      <c r="O1989" s="31" t="e">
        <f>IF(AND($B1989=O$1),LOOKUP(9.99999999999999E+307,$O$2:O1988)+1,"")</f>
        <v>#REF!</v>
      </c>
      <c r="P1989" s="31" t="e">
        <f>IF(AND($B1989=P$1),LOOKUP(9.99999999999999E+307,$P$2:P1988)+1,"")</f>
        <v>#REF!</v>
      </c>
      <c r="Q1989" s="31" t="e">
        <f>IF(AND($B1989=Q$1),LOOKUP(9.99999999999999E+307,$Q$2:Q1988)+1,"")</f>
        <v>#REF!</v>
      </c>
      <c r="R1989" s="31">
        <f>IF(AND($B1989=R$1),LOOKUP(9.99999999999999E+307,$R$2:R1988)+1,"")</f>
        <v>1823</v>
      </c>
      <c r="S1989" s="31">
        <f>IF(AND($B1989=S$1),LOOKUP(9.99999999999999E+307,$S$2:S1988)+1,"")</f>
        <v>1823</v>
      </c>
      <c r="T1989" s="265"/>
      <c r="U1989" s="265"/>
      <c r="V1989" s="265"/>
      <c r="AA1989" s="254" t="str">
        <f t="shared" si="223"/>
        <v/>
      </c>
      <c r="AB1989" s="254" t="str">
        <f t="shared" si="224"/>
        <v/>
      </c>
      <c r="AC1989" s="255">
        <f t="shared" si="221"/>
        <v>0</v>
      </c>
      <c r="AD1989" s="255">
        <f t="shared" si="222"/>
        <v>3836</v>
      </c>
      <c r="AE1989" s="256" t="str">
        <f t="shared" si="225"/>
        <v/>
      </c>
      <c r="AF1989" s="252" t="str">
        <f t="shared" si="220"/>
        <v>-</v>
      </c>
    </row>
    <row r="1990" spans="1:32" ht="20.149999999999999" customHeight="1" x14ac:dyDescent="0.75">
      <c r="A1990" s="31">
        <v>1988</v>
      </c>
      <c r="B1990" s="237"/>
      <c r="C1990" s="273"/>
      <c r="D1990" s="272"/>
      <c r="E1990" s="273"/>
      <c r="F1990" s="273"/>
      <c r="G1990" s="253" t="str">
        <f t="shared" si="219"/>
        <v/>
      </c>
      <c r="H1990" s="31" t="str">
        <f>IF(AND(B1990=H$1),LOOKUP(9.99999999999999E+307,$H$2:H1989)+1,"")</f>
        <v/>
      </c>
      <c r="I1990" s="31" t="str">
        <f>IF(AND(B1990=I$1),LOOKUP(9.99999999999999E+307,$I$2:I1989)+1,"")</f>
        <v/>
      </c>
      <c r="J1990" s="31">
        <f>IF(AND(B1990=J$1),LOOKUP(9.99999999999999E+307,$J$2:J1989)+1,"")</f>
        <v>1824</v>
      </c>
      <c r="K1990" s="31">
        <f>IF(AND(B1990=K$1),LOOKUP(9.99999999999999E+307,$K$2:K1989)+1,"")</f>
        <v>1824</v>
      </c>
      <c r="L1990" s="31">
        <f>IF(AND(B1990=L$1),LOOKUP(9.99999999999999E+307,$L$2:L1989)+1,"")</f>
        <v>1824</v>
      </c>
      <c r="M1990" s="31">
        <f>IF(AND(B1990=M$1),LOOKUP(9.99999999999999E+307,$M$2:M1989)+1,"")</f>
        <v>1824</v>
      </c>
      <c r="N1990" s="31" t="e">
        <f>IF(AND(B1990=N$1),LOOKUP(9.99999999999999E+307,$N$2:N1989)+1,"")</f>
        <v>#REF!</v>
      </c>
      <c r="O1990" s="31" t="e">
        <f>IF(AND($B1990=O$1),LOOKUP(9.99999999999999E+307,$O$2:O1989)+1,"")</f>
        <v>#REF!</v>
      </c>
      <c r="P1990" s="31" t="e">
        <f>IF(AND($B1990=P$1),LOOKUP(9.99999999999999E+307,$P$2:P1989)+1,"")</f>
        <v>#REF!</v>
      </c>
      <c r="Q1990" s="31" t="e">
        <f>IF(AND($B1990=Q$1),LOOKUP(9.99999999999999E+307,$Q$2:Q1989)+1,"")</f>
        <v>#REF!</v>
      </c>
      <c r="R1990" s="31">
        <f>IF(AND($B1990=R$1),LOOKUP(9.99999999999999E+307,$R$2:R1989)+1,"")</f>
        <v>1824</v>
      </c>
      <c r="S1990" s="31">
        <f>IF(AND($B1990=S$1),LOOKUP(9.99999999999999E+307,$S$2:S1989)+1,"")</f>
        <v>1824</v>
      </c>
      <c r="T1990" s="265"/>
      <c r="U1990" s="265"/>
      <c r="V1990" s="265"/>
      <c r="AA1990" s="254" t="str">
        <f t="shared" si="223"/>
        <v/>
      </c>
      <c r="AB1990" s="254" t="str">
        <f t="shared" si="224"/>
        <v/>
      </c>
      <c r="AC1990" s="255">
        <f t="shared" si="221"/>
        <v>0</v>
      </c>
      <c r="AD1990" s="255">
        <f t="shared" si="222"/>
        <v>3836</v>
      </c>
      <c r="AE1990" s="256" t="str">
        <f t="shared" si="225"/>
        <v/>
      </c>
      <c r="AF1990" s="252" t="str">
        <f t="shared" si="220"/>
        <v>-</v>
      </c>
    </row>
    <row r="1991" spans="1:32" ht="20.149999999999999" customHeight="1" x14ac:dyDescent="0.75">
      <c r="A1991" s="31">
        <v>1989</v>
      </c>
      <c r="B1991" s="237"/>
      <c r="C1991" s="273"/>
      <c r="D1991" s="272"/>
      <c r="E1991" s="273"/>
      <c r="F1991" s="273"/>
      <c r="G1991" s="253" t="str">
        <f t="shared" si="219"/>
        <v/>
      </c>
      <c r="H1991" s="31" t="str">
        <f>IF(AND(B1991=H$1),LOOKUP(9.99999999999999E+307,$H$2:H1990)+1,"")</f>
        <v/>
      </c>
      <c r="I1991" s="31" t="str">
        <f>IF(AND(B1991=I$1),LOOKUP(9.99999999999999E+307,$I$2:I1990)+1,"")</f>
        <v/>
      </c>
      <c r="J1991" s="31">
        <f>IF(AND(B1991=J$1),LOOKUP(9.99999999999999E+307,$J$2:J1990)+1,"")</f>
        <v>1825</v>
      </c>
      <c r="K1991" s="31">
        <f>IF(AND(B1991=K$1),LOOKUP(9.99999999999999E+307,$K$2:K1990)+1,"")</f>
        <v>1825</v>
      </c>
      <c r="L1991" s="31">
        <f>IF(AND(B1991=L$1),LOOKUP(9.99999999999999E+307,$L$2:L1990)+1,"")</f>
        <v>1825</v>
      </c>
      <c r="M1991" s="31">
        <f>IF(AND(B1991=M$1),LOOKUP(9.99999999999999E+307,$M$2:M1990)+1,"")</f>
        <v>1825</v>
      </c>
      <c r="N1991" s="31" t="e">
        <f>IF(AND(B1991=N$1),LOOKUP(9.99999999999999E+307,$N$2:N1990)+1,"")</f>
        <v>#REF!</v>
      </c>
      <c r="O1991" s="31" t="e">
        <f>IF(AND($B1991=O$1),LOOKUP(9.99999999999999E+307,$O$2:O1990)+1,"")</f>
        <v>#REF!</v>
      </c>
      <c r="P1991" s="31" t="e">
        <f>IF(AND($B1991=P$1),LOOKUP(9.99999999999999E+307,$P$2:P1990)+1,"")</f>
        <v>#REF!</v>
      </c>
      <c r="Q1991" s="31" t="e">
        <f>IF(AND($B1991=Q$1),LOOKUP(9.99999999999999E+307,$Q$2:Q1990)+1,"")</f>
        <v>#REF!</v>
      </c>
      <c r="R1991" s="31">
        <f>IF(AND($B1991=R$1),LOOKUP(9.99999999999999E+307,$R$2:R1990)+1,"")</f>
        <v>1825</v>
      </c>
      <c r="S1991" s="31">
        <f>IF(AND($B1991=S$1),LOOKUP(9.99999999999999E+307,$S$2:S1990)+1,"")</f>
        <v>1825</v>
      </c>
      <c r="T1991" s="265"/>
      <c r="U1991" s="265"/>
      <c r="V1991" s="265"/>
      <c r="AA1991" s="254" t="str">
        <f t="shared" si="223"/>
        <v/>
      </c>
      <c r="AB1991" s="254" t="str">
        <f t="shared" si="224"/>
        <v/>
      </c>
      <c r="AC1991" s="255">
        <f t="shared" si="221"/>
        <v>0</v>
      </c>
      <c r="AD1991" s="255">
        <f t="shared" si="222"/>
        <v>3836</v>
      </c>
      <c r="AE1991" s="256" t="str">
        <f t="shared" si="225"/>
        <v/>
      </c>
      <c r="AF1991" s="252" t="str">
        <f t="shared" si="220"/>
        <v>-</v>
      </c>
    </row>
    <row r="1992" spans="1:32" ht="20.149999999999999" customHeight="1" x14ac:dyDescent="0.75">
      <c r="A1992" s="31">
        <v>1990</v>
      </c>
      <c r="B1992" s="237"/>
      <c r="C1992" s="273"/>
      <c r="D1992" s="272"/>
      <c r="E1992" s="273"/>
      <c r="F1992" s="273"/>
      <c r="G1992" s="253" t="str">
        <f t="shared" si="219"/>
        <v/>
      </c>
      <c r="H1992" s="31" t="str">
        <f>IF(AND(B1992=H$1),LOOKUP(9.99999999999999E+307,$H$2:H1991)+1,"")</f>
        <v/>
      </c>
      <c r="I1992" s="31" t="str">
        <f>IF(AND(B1992=I$1),LOOKUP(9.99999999999999E+307,$I$2:I1991)+1,"")</f>
        <v/>
      </c>
      <c r="J1992" s="31">
        <f>IF(AND(B1992=J$1),LOOKUP(9.99999999999999E+307,$J$2:J1991)+1,"")</f>
        <v>1826</v>
      </c>
      <c r="K1992" s="31">
        <f>IF(AND(B1992=K$1),LOOKUP(9.99999999999999E+307,$K$2:K1991)+1,"")</f>
        <v>1826</v>
      </c>
      <c r="L1992" s="31">
        <f>IF(AND(B1992=L$1),LOOKUP(9.99999999999999E+307,$L$2:L1991)+1,"")</f>
        <v>1826</v>
      </c>
      <c r="M1992" s="31">
        <f>IF(AND(B1992=M$1),LOOKUP(9.99999999999999E+307,$M$2:M1991)+1,"")</f>
        <v>1826</v>
      </c>
      <c r="N1992" s="31" t="e">
        <f>IF(AND(B1992=N$1),LOOKUP(9.99999999999999E+307,$N$2:N1991)+1,"")</f>
        <v>#REF!</v>
      </c>
      <c r="O1992" s="31" t="e">
        <f>IF(AND($B1992=O$1),LOOKUP(9.99999999999999E+307,$O$2:O1991)+1,"")</f>
        <v>#REF!</v>
      </c>
      <c r="P1992" s="31" t="e">
        <f>IF(AND($B1992=P$1),LOOKUP(9.99999999999999E+307,$P$2:P1991)+1,"")</f>
        <v>#REF!</v>
      </c>
      <c r="Q1992" s="31" t="e">
        <f>IF(AND($B1992=Q$1),LOOKUP(9.99999999999999E+307,$Q$2:Q1991)+1,"")</f>
        <v>#REF!</v>
      </c>
      <c r="R1992" s="31">
        <f>IF(AND($B1992=R$1),LOOKUP(9.99999999999999E+307,$R$2:R1991)+1,"")</f>
        <v>1826</v>
      </c>
      <c r="S1992" s="31">
        <f>IF(AND($B1992=S$1),LOOKUP(9.99999999999999E+307,$S$2:S1991)+1,"")</f>
        <v>1826</v>
      </c>
      <c r="T1992" s="265"/>
      <c r="U1992" s="265"/>
      <c r="V1992" s="265"/>
      <c r="AA1992" s="254" t="str">
        <f t="shared" si="223"/>
        <v/>
      </c>
      <c r="AB1992" s="254" t="str">
        <f t="shared" si="224"/>
        <v/>
      </c>
      <c r="AC1992" s="255">
        <f t="shared" si="221"/>
        <v>0</v>
      </c>
      <c r="AD1992" s="255">
        <f t="shared" si="222"/>
        <v>3836</v>
      </c>
      <c r="AE1992" s="256" t="str">
        <f t="shared" si="225"/>
        <v/>
      </c>
      <c r="AF1992" s="252" t="str">
        <f t="shared" si="220"/>
        <v>-</v>
      </c>
    </row>
    <row r="1993" spans="1:32" ht="20.149999999999999" customHeight="1" x14ac:dyDescent="0.75">
      <c r="A1993" s="31">
        <v>1991</v>
      </c>
      <c r="B1993" s="237"/>
      <c r="C1993" s="273"/>
      <c r="D1993" s="272"/>
      <c r="E1993" s="273"/>
      <c r="F1993" s="273"/>
      <c r="G1993" s="253" t="str">
        <f t="shared" si="219"/>
        <v/>
      </c>
      <c r="H1993" s="31" t="str">
        <f>IF(AND(B1993=H$1),LOOKUP(9.99999999999999E+307,$H$2:H1992)+1,"")</f>
        <v/>
      </c>
      <c r="I1993" s="31" t="str">
        <f>IF(AND(B1993=I$1),LOOKUP(9.99999999999999E+307,$I$2:I1992)+1,"")</f>
        <v/>
      </c>
      <c r="J1993" s="31">
        <f>IF(AND(B1993=J$1),LOOKUP(9.99999999999999E+307,$J$2:J1992)+1,"")</f>
        <v>1827</v>
      </c>
      <c r="K1993" s="31">
        <f>IF(AND(B1993=K$1),LOOKUP(9.99999999999999E+307,$K$2:K1992)+1,"")</f>
        <v>1827</v>
      </c>
      <c r="L1993" s="31">
        <f>IF(AND(B1993=L$1),LOOKUP(9.99999999999999E+307,$L$2:L1992)+1,"")</f>
        <v>1827</v>
      </c>
      <c r="M1993" s="31">
        <f>IF(AND(B1993=M$1),LOOKUP(9.99999999999999E+307,$M$2:M1992)+1,"")</f>
        <v>1827</v>
      </c>
      <c r="N1993" s="31" t="e">
        <f>IF(AND(B1993=N$1),LOOKUP(9.99999999999999E+307,$N$2:N1992)+1,"")</f>
        <v>#REF!</v>
      </c>
      <c r="O1993" s="31" t="e">
        <f>IF(AND($B1993=O$1),LOOKUP(9.99999999999999E+307,$O$2:O1992)+1,"")</f>
        <v>#REF!</v>
      </c>
      <c r="P1993" s="31" t="e">
        <f>IF(AND($B1993=P$1),LOOKUP(9.99999999999999E+307,$P$2:P1992)+1,"")</f>
        <v>#REF!</v>
      </c>
      <c r="Q1993" s="31" t="e">
        <f>IF(AND($B1993=Q$1),LOOKUP(9.99999999999999E+307,$Q$2:Q1992)+1,"")</f>
        <v>#REF!</v>
      </c>
      <c r="R1993" s="31">
        <f>IF(AND($B1993=R$1),LOOKUP(9.99999999999999E+307,$R$2:R1992)+1,"")</f>
        <v>1827</v>
      </c>
      <c r="S1993" s="31">
        <f>IF(AND($B1993=S$1),LOOKUP(9.99999999999999E+307,$S$2:S1992)+1,"")</f>
        <v>1827</v>
      </c>
      <c r="T1993" s="265"/>
      <c r="U1993" s="265"/>
      <c r="V1993" s="265"/>
      <c r="AA1993" s="254" t="str">
        <f t="shared" si="223"/>
        <v/>
      </c>
      <c r="AB1993" s="254" t="str">
        <f t="shared" si="224"/>
        <v/>
      </c>
      <c r="AC1993" s="255">
        <f t="shared" si="221"/>
        <v>0</v>
      </c>
      <c r="AD1993" s="255">
        <f t="shared" si="222"/>
        <v>3836</v>
      </c>
      <c r="AE1993" s="256" t="str">
        <f t="shared" si="225"/>
        <v/>
      </c>
      <c r="AF1993" s="252" t="str">
        <f t="shared" si="220"/>
        <v>-</v>
      </c>
    </row>
    <row r="1994" spans="1:32" ht="20.149999999999999" customHeight="1" x14ac:dyDescent="0.75">
      <c r="A1994" s="31">
        <v>1992</v>
      </c>
      <c r="B1994" s="237"/>
      <c r="C1994" s="273"/>
      <c r="D1994" s="272"/>
      <c r="E1994" s="273"/>
      <c r="F1994" s="273"/>
      <c r="G1994" s="253" t="str">
        <f t="shared" si="219"/>
        <v/>
      </c>
      <c r="H1994" s="31" t="str">
        <f>IF(AND(B1994=H$1),LOOKUP(9.99999999999999E+307,$H$2:H1993)+1,"")</f>
        <v/>
      </c>
      <c r="I1994" s="31" t="str">
        <f>IF(AND(B1994=I$1),LOOKUP(9.99999999999999E+307,$I$2:I1993)+1,"")</f>
        <v/>
      </c>
      <c r="J1994" s="31">
        <f>IF(AND(B1994=J$1),LOOKUP(9.99999999999999E+307,$J$2:J1993)+1,"")</f>
        <v>1828</v>
      </c>
      <c r="K1994" s="31">
        <f>IF(AND(B1994=K$1),LOOKUP(9.99999999999999E+307,$K$2:K1993)+1,"")</f>
        <v>1828</v>
      </c>
      <c r="L1994" s="31">
        <f>IF(AND(B1994=L$1),LOOKUP(9.99999999999999E+307,$L$2:L1993)+1,"")</f>
        <v>1828</v>
      </c>
      <c r="M1994" s="31">
        <f>IF(AND(B1994=M$1),LOOKUP(9.99999999999999E+307,$M$2:M1993)+1,"")</f>
        <v>1828</v>
      </c>
      <c r="N1994" s="31" t="e">
        <f>IF(AND(B1994=N$1),LOOKUP(9.99999999999999E+307,$N$2:N1993)+1,"")</f>
        <v>#REF!</v>
      </c>
      <c r="O1994" s="31" t="e">
        <f>IF(AND($B1994=O$1),LOOKUP(9.99999999999999E+307,$O$2:O1993)+1,"")</f>
        <v>#REF!</v>
      </c>
      <c r="P1994" s="31" t="e">
        <f>IF(AND($B1994=P$1),LOOKUP(9.99999999999999E+307,$P$2:P1993)+1,"")</f>
        <v>#REF!</v>
      </c>
      <c r="Q1994" s="31" t="e">
        <f>IF(AND($B1994=Q$1),LOOKUP(9.99999999999999E+307,$Q$2:Q1993)+1,"")</f>
        <v>#REF!</v>
      </c>
      <c r="R1994" s="31">
        <f>IF(AND($B1994=R$1),LOOKUP(9.99999999999999E+307,$R$2:R1993)+1,"")</f>
        <v>1828</v>
      </c>
      <c r="S1994" s="31">
        <f>IF(AND($B1994=S$1),LOOKUP(9.99999999999999E+307,$S$2:S1993)+1,"")</f>
        <v>1828</v>
      </c>
      <c r="T1994" s="265"/>
      <c r="U1994" s="265"/>
      <c r="V1994" s="265"/>
      <c r="AA1994" s="254" t="str">
        <f t="shared" si="223"/>
        <v/>
      </c>
      <c r="AB1994" s="254" t="str">
        <f t="shared" si="224"/>
        <v/>
      </c>
      <c r="AC1994" s="255">
        <f t="shared" si="221"/>
        <v>0</v>
      </c>
      <c r="AD1994" s="255">
        <f t="shared" si="222"/>
        <v>3836</v>
      </c>
      <c r="AE1994" s="256" t="str">
        <f t="shared" si="225"/>
        <v/>
      </c>
      <c r="AF1994" s="252" t="str">
        <f t="shared" si="220"/>
        <v>-</v>
      </c>
    </row>
    <row r="1995" spans="1:32" ht="20.149999999999999" customHeight="1" x14ac:dyDescent="0.75">
      <c r="A1995" s="31">
        <v>1993</v>
      </c>
      <c r="B1995" s="237"/>
      <c r="C1995" s="273"/>
      <c r="D1995" s="272"/>
      <c r="E1995" s="273"/>
      <c r="F1995" s="273"/>
      <c r="G1995" s="253" t="str">
        <f t="shared" si="219"/>
        <v/>
      </c>
      <c r="H1995" s="31" t="str">
        <f>IF(AND(B1995=H$1),LOOKUP(9.99999999999999E+307,$H$2:H1994)+1,"")</f>
        <v/>
      </c>
      <c r="I1995" s="31" t="str">
        <f>IF(AND(B1995=I$1),LOOKUP(9.99999999999999E+307,$I$2:I1994)+1,"")</f>
        <v/>
      </c>
      <c r="J1995" s="31">
        <f>IF(AND(B1995=J$1),LOOKUP(9.99999999999999E+307,$J$2:J1994)+1,"")</f>
        <v>1829</v>
      </c>
      <c r="K1995" s="31">
        <f>IF(AND(B1995=K$1),LOOKUP(9.99999999999999E+307,$K$2:K1994)+1,"")</f>
        <v>1829</v>
      </c>
      <c r="L1995" s="31">
        <f>IF(AND(B1995=L$1),LOOKUP(9.99999999999999E+307,$L$2:L1994)+1,"")</f>
        <v>1829</v>
      </c>
      <c r="M1995" s="31">
        <f>IF(AND(B1995=M$1),LOOKUP(9.99999999999999E+307,$M$2:M1994)+1,"")</f>
        <v>1829</v>
      </c>
      <c r="N1995" s="31" t="e">
        <f>IF(AND(B1995=N$1),LOOKUP(9.99999999999999E+307,$N$2:N1994)+1,"")</f>
        <v>#REF!</v>
      </c>
      <c r="O1995" s="31" t="e">
        <f>IF(AND($B1995=O$1),LOOKUP(9.99999999999999E+307,$O$2:O1994)+1,"")</f>
        <v>#REF!</v>
      </c>
      <c r="P1995" s="31" t="e">
        <f>IF(AND($B1995=P$1),LOOKUP(9.99999999999999E+307,$P$2:P1994)+1,"")</f>
        <v>#REF!</v>
      </c>
      <c r="Q1995" s="31" t="e">
        <f>IF(AND($B1995=Q$1),LOOKUP(9.99999999999999E+307,$Q$2:Q1994)+1,"")</f>
        <v>#REF!</v>
      </c>
      <c r="R1995" s="31">
        <f>IF(AND($B1995=R$1),LOOKUP(9.99999999999999E+307,$R$2:R1994)+1,"")</f>
        <v>1829</v>
      </c>
      <c r="S1995" s="31">
        <f>IF(AND($B1995=S$1),LOOKUP(9.99999999999999E+307,$S$2:S1994)+1,"")</f>
        <v>1829</v>
      </c>
      <c r="T1995" s="265"/>
      <c r="U1995" s="265"/>
      <c r="V1995" s="265"/>
      <c r="AA1995" s="254" t="str">
        <f t="shared" si="223"/>
        <v/>
      </c>
      <c r="AB1995" s="254" t="str">
        <f t="shared" si="224"/>
        <v/>
      </c>
      <c r="AC1995" s="255">
        <f t="shared" si="221"/>
        <v>0</v>
      </c>
      <c r="AD1995" s="255">
        <f t="shared" si="222"/>
        <v>3836</v>
      </c>
      <c r="AE1995" s="256" t="str">
        <f t="shared" si="225"/>
        <v/>
      </c>
      <c r="AF1995" s="252" t="str">
        <f t="shared" si="220"/>
        <v>-</v>
      </c>
    </row>
    <row r="1996" spans="1:32" ht="20.149999999999999" customHeight="1" x14ac:dyDescent="0.75">
      <c r="A1996" s="31">
        <v>1994</v>
      </c>
      <c r="B1996" s="237"/>
      <c r="C1996" s="273"/>
      <c r="D1996" s="272"/>
      <c r="E1996" s="273"/>
      <c r="F1996" s="273"/>
      <c r="G1996" s="253" t="str">
        <f t="shared" si="219"/>
        <v/>
      </c>
      <c r="H1996" s="31" t="str">
        <f>IF(AND(B1996=H$1),LOOKUP(9.99999999999999E+307,$H$2:H1995)+1,"")</f>
        <v/>
      </c>
      <c r="I1996" s="31" t="str">
        <f>IF(AND(B1996=I$1),LOOKUP(9.99999999999999E+307,$I$2:I1995)+1,"")</f>
        <v/>
      </c>
      <c r="J1996" s="31">
        <f>IF(AND(B1996=J$1),LOOKUP(9.99999999999999E+307,$J$2:J1995)+1,"")</f>
        <v>1830</v>
      </c>
      <c r="K1996" s="31">
        <f>IF(AND(B1996=K$1),LOOKUP(9.99999999999999E+307,$K$2:K1995)+1,"")</f>
        <v>1830</v>
      </c>
      <c r="L1996" s="31">
        <f>IF(AND(B1996=L$1),LOOKUP(9.99999999999999E+307,$L$2:L1995)+1,"")</f>
        <v>1830</v>
      </c>
      <c r="M1996" s="31">
        <f>IF(AND(B1996=M$1),LOOKUP(9.99999999999999E+307,$M$2:M1995)+1,"")</f>
        <v>1830</v>
      </c>
      <c r="N1996" s="31" t="e">
        <f>IF(AND(B1996=N$1),LOOKUP(9.99999999999999E+307,$N$2:N1995)+1,"")</f>
        <v>#REF!</v>
      </c>
      <c r="O1996" s="31" t="e">
        <f>IF(AND($B1996=O$1),LOOKUP(9.99999999999999E+307,$O$2:O1995)+1,"")</f>
        <v>#REF!</v>
      </c>
      <c r="P1996" s="31" t="e">
        <f>IF(AND($B1996=P$1),LOOKUP(9.99999999999999E+307,$P$2:P1995)+1,"")</f>
        <v>#REF!</v>
      </c>
      <c r="Q1996" s="31" t="e">
        <f>IF(AND($B1996=Q$1),LOOKUP(9.99999999999999E+307,$Q$2:Q1995)+1,"")</f>
        <v>#REF!</v>
      </c>
      <c r="R1996" s="31">
        <f>IF(AND($B1996=R$1),LOOKUP(9.99999999999999E+307,$R$2:R1995)+1,"")</f>
        <v>1830</v>
      </c>
      <c r="S1996" s="31">
        <f>IF(AND($B1996=S$1),LOOKUP(9.99999999999999E+307,$S$2:S1995)+1,"")</f>
        <v>1830</v>
      </c>
      <c r="T1996" s="265"/>
      <c r="U1996" s="265"/>
      <c r="V1996" s="265"/>
      <c r="AA1996" s="254" t="str">
        <f t="shared" si="223"/>
        <v/>
      </c>
      <c r="AB1996" s="254" t="str">
        <f t="shared" si="224"/>
        <v/>
      </c>
      <c r="AC1996" s="255">
        <f t="shared" si="221"/>
        <v>0</v>
      </c>
      <c r="AD1996" s="255">
        <f t="shared" si="222"/>
        <v>3836</v>
      </c>
      <c r="AE1996" s="256" t="str">
        <f t="shared" si="225"/>
        <v/>
      </c>
      <c r="AF1996" s="252" t="str">
        <f t="shared" si="220"/>
        <v>-</v>
      </c>
    </row>
    <row r="1997" spans="1:32" ht="20.149999999999999" customHeight="1" x14ac:dyDescent="0.75">
      <c r="A1997" s="31">
        <v>1995</v>
      </c>
      <c r="B1997" s="237"/>
      <c r="C1997" s="273"/>
      <c r="D1997" s="272"/>
      <c r="E1997" s="273"/>
      <c r="F1997" s="273"/>
      <c r="G1997" s="253" t="str">
        <f t="shared" si="219"/>
        <v/>
      </c>
      <c r="H1997" s="31" t="str">
        <f>IF(AND(B1997=H$1),LOOKUP(9.99999999999999E+307,$H$2:H1996)+1,"")</f>
        <v/>
      </c>
      <c r="I1997" s="31" t="str">
        <f>IF(AND(B1997=I$1),LOOKUP(9.99999999999999E+307,$I$2:I1996)+1,"")</f>
        <v/>
      </c>
      <c r="J1997" s="31">
        <f>IF(AND(B1997=J$1),LOOKUP(9.99999999999999E+307,$J$2:J1996)+1,"")</f>
        <v>1831</v>
      </c>
      <c r="K1997" s="31">
        <f>IF(AND(B1997=K$1),LOOKUP(9.99999999999999E+307,$K$2:K1996)+1,"")</f>
        <v>1831</v>
      </c>
      <c r="L1997" s="31">
        <f>IF(AND(B1997=L$1),LOOKUP(9.99999999999999E+307,$L$2:L1996)+1,"")</f>
        <v>1831</v>
      </c>
      <c r="M1997" s="31">
        <f>IF(AND(B1997=M$1),LOOKUP(9.99999999999999E+307,$M$2:M1996)+1,"")</f>
        <v>1831</v>
      </c>
      <c r="N1997" s="31" t="e">
        <f>IF(AND(B1997=N$1),LOOKUP(9.99999999999999E+307,$N$2:N1996)+1,"")</f>
        <v>#REF!</v>
      </c>
      <c r="O1997" s="31" t="e">
        <f>IF(AND($B1997=O$1),LOOKUP(9.99999999999999E+307,$O$2:O1996)+1,"")</f>
        <v>#REF!</v>
      </c>
      <c r="P1997" s="31" t="e">
        <f>IF(AND($B1997=P$1),LOOKUP(9.99999999999999E+307,$P$2:P1996)+1,"")</f>
        <v>#REF!</v>
      </c>
      <c r="Q1997" s="31" t="e">
        <f>IF(AND($B1997=Q$1),LOOKUP(9.99999999999999E+307,$Q$2:Q1996)+1,"")</f>
        <v>#REF!</v>
      </c>
      <c r="R1997" s="31">
        <f>IF(AND($B1997=R$1),LOOKUP(9.99999999999999E+307,$R$2:R1996)+1,"")</f>
        <v>1831</v>
      </c>
      <c r="S1997" s="31">
        <f>IF(AND($B1997=S$1),LOOKUP(9.99999999999999E+307,$S$2:S1996)+1,"")</f>
        <v>1831</v>
      </c>
      <c r="T1997" s="265"/>
      <c r="U1997" s="265"/>
      <c r="V1997" s="265"/>
      <c r="AA1997" s="254" t="str">
        <f t="shared" si="223"/>
        <v/>
      </c>
      <c r="AB1997" s="254" t="str">
        <f t="shared" si="224"/>
        <v/>
      </c>
      <c r="AC1997" s="255">
        <f t="shared" si="221"/>
        <v>0</v>
      </c>
      <c r="AD1997" s="255">
        <f t="shared" si="222"/>
        <v>3836</v>
      </c>
      <c r="AE1997" s="256" t="str">
        <f t="shared" si="225"/>
        <v/>
      </c>
      <c r="AF1997" s="252" t="str">
        <f t="shared" si="220"/>
        <v>-</v>
      </c>
    </row>
    <row r="1998" spans="1:32" ht="20.149999999999999" customHeight="1" x14ac:dyDescent="0.75">
      <c r="A1998" s="31">
        <v>1996</v>
      </c>
      <c r="B1998" s="237"/>
      <c r="C1998" s="273"/>
      <c r="D1998" s="272"/>
      <c r="E1998" s="273"/>
      <c r="F1998" s="273"/>
      <c r="G1998" s="253" t="str">
        <f t="shared" si="219"/>
        <v/>
      </c>
      <c r="H1998" s="31" t="str">
        <f>IF(AND(B1998=H$1),LOOKUP(9.99999999999999E+307,$H$2:H1997)+1,"")</f>
        <v/>
      </c>
      <c r="I1998" s="31" t="str">
        <f>IF(AND(B1998=I$1),LOOKUP(9.99999999999999E+307,$I$2:I1997)+1,"")</f>
        <v/>
      </c>
      <c r="J1998" s="31">
        <f>IF(AND(B1998=J$1),LOOKUP(9.99999999999999E+307,$J$2:J1997)+1,"")</f>
        <v>1832</v>
      </c>
      <c r="K1998" s="31">
        <f>IF(AND(B1998=K$1),LOOKUP(9.99999999999999E+307,$K$2:K1997)+1,"")</f>
        <v>1832</v>
      </c>
      <c r="L1998" s="31">
        <f>IF(AND(B1998=L$1),LOOKUP(9.99999999999999E+307,$L$2:L1997)+1,"")</f>
        <v>1832</v>
      </c>
      <c r="M1998" s="31">
        <f>IF(AND(B1998=M$1),LOOKUP(9.99999999999999E+307,$M$2:M1997)+1,"")</f>
        <v>1832</v>
      </c>
      <c r="N1998" s="31" t="e">
        <f>IF(AND(B1998=N$1),LOOKUP(9.99999999999999E+307,$N$2:N1997)+1,"")</f>
        <v>#REF!</v>
      </c>
      <c r="O1998" s="31" t="e">
        <f>IF(AND($B1998=O$1),LOOKUP(9.99999999999999E+307,$O$2:O1997)+1,"")</f>
        <v>#REF!</v>
      </c>
      <c r="P1998" s="31" t="e">
        <f>IF(AND($B1998=P$1),LOOKUP(9.99999999999999E+307,$P$2:P1997)+1,"")</f>
        <v>#REF!</v>
      </c>
      <c r="Q1998" s="31" t="e">
        <f>IF(AND($B1998=Q$1),LOOKUP(9.99999999999999E+307,$Q$2:Q1997)+1,"")</f>
        <v>#REF!</v>
      </c>
      <c r="R1998" s="31">
        <f>IF(AND($B1998=R$1),LOOKUP(9.99999999999999E+307,$R$2:R1997)+1,"")</f>
        <v>1832</v>
      </c>
      <c r="S1998" s="31">
        <f>IF(AND($B1998=S$1),LOOKUP(9.99999999999999E+307,$S$2:S1997)+1,"")</f>
        <v>1832</v>
      </c>
      <c r="T1998" s="265"/>
      <c r="U1998" s="265"/>
      <c r="V1998" s="265"/>
      <c r="AA1998" s="254" t="str">
        <f t="shared" si="223"/>
        <v/>
      </c>
      <c r="AB1998" s="254" t="str">
        <f t="shared" si="224"/>
        <v/>
      </c>
      <c r="AC1998" s="255">
        <f t="shared" si="221"/>
        <v>0</v>
      </c>
      <c r="AD1998" s="255">
        <f t="shared" si="222"/>
        <v>3836</v>
      </c>
      <c r="AE1998" s="256" t="str">
        <f t="shared" si="225"/>
        <v/>
      </c>
      <c r="AF1998" s="252" t="str">
        <f t="shared" si="220"/>
        <v>-</v>
      </c>
    </row>
    <row r="1999" spans="1:32" ht="20.149999999999999" customHeight="1" x14ac:dyDescent="0.75">
      <c r="A1999" s="31">
        <v>1997</v>
      </c>
      <c r="B1999" s="237"/>
      <c r="C1999" s="273"/>
      <c r="D1999" s="272"/>
      <c r="E1999" s="273"/>
      <c r="F1999" s="273"/>
      <c r="G1999" s="253" t="str">
        <f t="shared" si="219"/>
        <v/>
      </c>
      <c r="H1999" s="31" t="str">
        <f>IF(AND(B1999=H$1),LOOKUP(9.99999999999999E+307,$H$2:H1998)+1,"")</f>
        <v/>
      </c>
      <c r="I1999" s="31" t="str">
        <f>IF(AND(B1999=I$1),LOOKUP(9.99999999999999E+307,$I$2:I1998)+1,"")</f>
        <v/>
      </c>
      <c r="J1999" s="31">
        <f>IF(AND(B1999=J$1),LOOKUP(9.99999999999999E+307,$J$2:J1998)+1,"")</f>
        <v>1833</v>
      </c>
      <c r="K1999" s="31">
        <f>IF(AND(B1999=K$1),LOOKUP(9.99999999999999E+307,$K$2:K1998)+1,"")</f>
        <v>1833</v>
      </c>
      <c r="L1999" s="31">
        <f>IF(AND(B1999=L$1),LOOKUP(9.99999999999999E+307,$L$2:L1998)+1,"")</f>
        <v>1833</v>
      </c>
      <c r="M1999" s="31">
        <f>IF(AND(B1999=M$1),LOOKUP(9.99999999999999E+307,$M$2:M1998)+1,"")</f>
        <v>1833</v>
      </c>
      <c r="N1999" s="31" t="e">
        <f>IF(AND(B1999=N$1),LOOKUP(9.99999999999999E+307,$N$2:N1998)+1,"")</f>
        <v>#REF!</v>
      </c>
      <c r="O1999" s="31" t="e">
        <f>IF(AND($B1999=O$1),LOOKUP(9.99999999999999E+307,$O$2:O1998)+1,"")</f>
        <v>#REF!</v>
      </c>
      <c r="P1999" s="31" t="e">
        <f>IF(AND($B1999=P$1),LOOKUP(9.99999999999999E+307,$P$2:P1998)+1,"")</f>
        <v>#REF!</v>
      </c>
      <c r="Q1999" s="31" t="e">
        <f>IF(AND($B1999=Q$1),LOOKUP(9.99999999999999E+307,$Q$2:Q1998)+1,"")</f>
        <v>#REF!</v>
      </c>
      <c r="R1999" s="31">
        <f>IF(AND($B1999=R$1),LOOKUP(9.99999999999999E+307,$R$2:R1998)+1,"")</f>
        <v>1833</v>
      </c>
      <c r="S1999" s="31">
        <f>IF(AND($B1999=S$1),LOOKUP(9.99999999999999E+307,$S$2:S1998)+1,"")</f>
        <v>1833</v>
      </c>
      <c r="T1999" s="265"/>
      <c r="U1999" s="265"/>
      <c r="V1999" s="265"/>
      <c r="AA1999" s="254" t="str">
        <f t="shared" si="223"/>
        <v/>
      </c>
      <c r="AB1999" s="254" t="str">
        <f t="shared" si="224"/>
        <v/>
      </c>
      <c r="AC1999" s="255">
        <f t="shared" si="221"/>
        <v>0</v>
      </c>
      <c r="AD1999" s="255">
        <f t="shared" si="222"/>
        <v>3836</v>
      </c>
      <c r="AE1999" s="256" t="str">
        <f t="shared" si="225"/>
        <v/>
      </c>
      <c r="AF1999" s="252" t="str">
        <f t="shared" si="220"/>
        <v>-</v>
      </c>
    </row>
    <row r="2000" spans="1:32" ht="20.149999999999999" customHeight="1" x14ac:dyDescent="0.75">
      <c r="A2000" s="31">
        <v>1998</v>
      </c>
      <c r="B2000" s="237"/>
      <c r="C2000" s="273"/>
      <c r="D2000" s="272"/>
      <c r="E2000" s="273"/>
      <c r="F2000" s="273"/>
      <c r="G2000" s="253" t="str">
        <f t="shared" si="219"/>
        <v/>
      </c>
      <c r="H2000" s="31" t="str">
        <f>IF(AND(B2000=H$1),LOOKUP(9.99999999999999E+307,$H$2:H1999)+1,"")</f>
        <v/>
      </c>
      <c r="I2000" s="31" t="str">
        <f>IF(AND(B2000=I$1),LOOKUP(9.99999999999999E+307,$I$2:I1999)+1,"")</f>
        <v/>
      </c>
      <c r="J2000" s="31">
        <f>IF(AND(B2000=J$1),LOOKUP(9.99999999999999E+307,$J$2:J1999)+1,"")</f>
        <v>1834</v>
      </c>
      <c r="K2000" s="31">
        <f>IF(AND(B2000=K$1),LOOKUP(9.99999999999999E+307,$K$2:K1999)+1,"")</f>
        <v>1834</v>
      </c>
      <c r="L2000" s="31">
        <f>IF(AND(B2000=L$1),LOOKUP(9.99999999999999E+307,$L$2:L1999)+1,"")</f>
        <v>1834</v>
      </c>
      <c r="M2000" s="31">
        <f>IF(AND(B2000=M$1),LOOKUP(9.99999999999999E+307,$M$2:M1999)+1,"")</f>
        <v>1834</v>
      </c>
      <c r="N2000" s="31" t="e">
        <f>IF(AND(B2000=N$1),LOOKUP(9.99999999999999E+307,$N$2:N1999)+1,"")</f>
        <v>#REF!</v>
      </c>
      <c r="O2000" s="31" t="e">
        <f>IF(AND($B2000=O$1),LOOKUP(9.99999999999999E+307,$O$2:O1999)+1,"")</f>
        <v>#REF!</v>
      </c>
      <c r="P2000" s="31" t="e">
        <f>IF(AND($B2000=P$1),LOOKUP(9.99999999999999E+307,$P$2:P1999)+1,"")</f>
        <v>#REF!</v>
      </c>
      <c r="Q2000" s="31" t="e">
        <f>IF(AND($B2000=Q$1),LOOKUP(9.99999999999999E+307,$Q$2:Q1999)+1,"")</f>
        <v>#REF!</v>
      </c>
      <c r="R2000" s="31">
        <f>IF(AND($B2000=R$1),LOOKUP(9.99999999999999E+307,$R$2:R1999)+1,"")</f>
        <v>1834</v>
      </c>
      <c r="S2000" s="31">
        <f>IF(AND($B2000=S$1),LOOKUP(9.99999999999999E+307,$S$2:S1999)+1,"")</f>
        <v>1834</v>
      </c>
      <c r="T2000" s="265"/>
      <c r="U2000" s="265"/>
      <c r="V2000" s="265"/>
      <c r="AA2000" s="254" t="str">
        <f t="shared" si="223"/>
        <v/>
      </c>
      <c r="AB2000" s="254" t="str">
        <f t="shared" si="224"/>
        <v/>
      </c>
      <c r="AC2000" s="255">
        <f t="shared" si="221"/>
        <v>0</v>
      </c>
      <c r="AD2000" s="255">
        <f t="shared" si="222"/>
        <v>3836</v>
      </c>
      <c r="AE2000" s="256" t="str">
        <f t="shared" si="225"/>
        <v/>
      </c>
      <c r="AF2000" s="252" t="str">
        <f t="shared" si="220"/>
        <v>-</v>
      </c>
    </row>
    <row r="2001" spans="1:32" ht="20.149999999999999" customHeight="1" x14ac:dyDescent="0.75">
      <c r="A2001" s="31">
        <v>1999</v>
      </c>
      <c r="B2001" s="237"/>
      <c r="C2001" s="273"/>
      <c r="D2001" s="272"/>
      <c r="E2001" s="273"/>
      <c r="F2001" s="273"/>
      <c r="G2001" s="253" t="str">
        <f t="shared" si="219"/>
        <v/>
      </c>
      <c r="H2001" s="31" t="str">
        <f>IF(AND(B2001=H$1),LOOKUP(9.99999999999999E+307,$H$2:H2000)+1,"")</f>
        <v/>
      </c>
      <c r="I2001" s="31" t="str">
        <f>IF(AND(B2001=I$1),LOOKUP(9.99999999999999E+307,$I$2:I2000)+1,"")</f>
        <v/>
      </c>
      <c r="J2001" s="31">
        <f>IF(AND(B2001=J$1),LOOKUP(9.99999999999999E+307,$J$2:J2000)+1,"")</f>
        <v>1835</v>
      </c>
      <c r="K2001" s="31">
        <f>IF(AND(B2001=K$1),LOOKUP(9.99999999999999E+307,$K$2:K2000)+1,"")</f>
        <v>1835</v>
      </c>
      <c r="L2001" s="31">
        <f>IF(AND(B2001=L$1),LOOKUP(9.99999999999999E+307,$L$2:L2000)+1,"")</f>
        <v>1835</v>
      </c>
      <c r="M2001" s="31">
        <f>IF(AND(B2001=M$1),LOOKUP(9.99999999999999E+307,$M$2:M2000)+1,"")</f>
        <v>1835</v>
      </c>
      <c r="N2001" s="31" t="e">
        <f>IF(AND(B2001=N$1),LOOKUP(9.99999999999999E+307,$N$2:N2000)+1,"")</f>
        <v>#REF!</v>
      </c>
      <c r="O2001" s="31" t="e">
        <f>IF(AND($B2001=O$1),LOOKUP(9.99999999999999E+307,$O$2:O2000)+1,"")</f>
        <v>#REF!</v>
      </c>
      <c r="P2001" s="31" t="e">
        <f>IF(AND($B2001=P$1),LOOKUP(9.99999999999999E+307,$P$2:P2000)+1,"")</f>
        <v>#REF!</v>
      </c>
      <c r="Q2001" s="31" t="e">
        <f>IF(AND($B2001=Q$1),LOOKUP(9.99999999999999E+307,$Q$2:Q2000)+1,"")</f>
        <v>#REF!</v>
      </c>
      <c r="R2001" s="31">
        <f>IF(AND($B2001=R$1),LOOKUP(9.99999999999999E+307,$R$2:R2000)+1,"")</f>
        <v>1835</v>
      </c>
      <c r="S2001" s="31">
        <f>IF(AND($B2001=S$1),LOOKUP(9.99999999999999E+307,$S$2:S2000)+1,"")</f>
        <v>1835</v>
      </c>
      <c r="T2001" s="265"/>
      <c r="U2001" s="265"/>
      <c r="V2001" s="265"/>
      <c r="AA2001" s="254" t="str">
        <f t="shared" si="223"/>
        <v/>
      </c>
      <c r="AB2001" s="254" t="str">
        <f t="shared" si="224"/>
        <v/>
      </c>
      <c r="AC2001" s="255">
        <f t="shared" si="221"/>
        <v>0</v>
      </c>
      <c r="AD2001" s="255">
        <f t="shared" si="222"/>
        <v>3836</v>
      </c>
      <c r="AE2001" s="256" t="str">
        <f t="shared" si="225"/>
        <v/>
      </c>
      <c r="AF2001" s="252" t="str">
        <f t="shared" si="220"/>
        <v>-</v>
      </c>
    </row>
    <row r="2002" spans="1:32" ht="20.149999999999999" customHeight="1" x14ac:dyDescent="0.75">
      <c r="A2002" s="31">
        <v>2000</v>
      </c>
      <c r="B2002" s="237"/>
      <c r="C2002" s="273"/>
      <c r="D2002" s="272"/>
      <c r="E2002" s="273"/>
      <c r="F2002" s="273"/>
      <c r="G2002" s="253" t="str">
        <f t="shared" si="219"/>
        <v/>
      </c>
      <c r="H2002" s="31" t="str">
        <f>IF(AND(B2002=H$1),LOOKUP(9.99999999999999E+307,$H$2:H2001)+1,"")</f>
        <v/>
      </c>
      <c r="I2002" s="31" t="str">
        <f>IF(AND(B2002=I$1),LOOKUP(9.99999999999999E+307,$I$2:I2001)+1,"")</f>
        <v/>
      </c>
      <c r="J2002" s="31">
        <f>IF(AND(B2002=J$1),LOOKUP(9.99999999999999E+307,$J$2:J2001)+1,"")</f>
        <v>1836</v>
      </c>
      <c r="K2002" s="31">
        <f>IF(AND(B2002=K$1),LOOKUP(9.99999999999999E+307,$K$2:K2001)+1,"")</f>
        <v>1836</v>
      </c>
      <c r="L2002" s="31">
        <f>IF(AND(B2002=L$1),LOOKUP(9.99999999999999E+307,$L$2:L2001)+1,"")</f>
        <v>1836</v>
      </c>
      <c r="M2002" s="31">
        <f>IF(AND(B2002=M$1),LOOKUP(9.99999999999999E+307,$M$2:M2001)+1,"")</f>
        <v>1836</v>
      </c>
      <c r="N2002" s="31" t="e">
        <f>IF(AND(B2002=N$1),LOOKUP(9.99999999999999E+307,$N$2:N2001)+1,"")</f>
        <v>#REF!</v>
      </c>
      <c r="O2002" s="31" t="e">
        <f>IF(AND($B2002=O$1),LOOKUP(9.99999999999999E+307,$O$2:O2001)+1,"")</f>
        <v>#REF!</v>
      </c>
      <c r="P2002" s="31" t="e">
        <f>IF(AND($B2002=P$1),LOOKUP(9.99999999999999E+307,$P$2:P2001)+1,"")</f>
        <v>#REF!</v>
      </c>
      <c r="Q2002" s="31" t="e">
        <f>IF(AND($B2002=Q$1),LOOKUP(9.99999999999999E+307,$Q$2:Q2001)+1,"")</f>
        <v>#REF!</v>
      </c>
      <c r="R2002" s="31">
        <f>IF(AND($B2002=R$1),LOOKUP(9.99999999999999E+307,$R$2:R2001)+1,"")</f>
        <v>1836</v>
      </c>
      <c r="S2002" s="31">
        <f>IF(AND($B2002=S$1),LOOKUP(9.99999999999999E+307,$S$2:S2001)+1,"")</f>
        <v>1836</v>
      </c>
      <c r="T2002" s="265"/>
      <c r="U2002" s="265"/>
      <c r="V2002" s="265"/>
      <c r="AA2002" s="254" t="str">
        <f t="shared" si="223"/>
        <v/>
      </c>
      <c r="AB2002" s="254" t="str">
        <f t="shared" si="224"/>
        <v/>
      </c>
      <c r="AC2002" s="255">
        <f t="shared" si="221"/>
        <v>0</v>
      </c>
      <c r="AD2002" s="255">
        <f t="shared" si="222"/>
        <v>3836</v>
      </c>
      <c r="AE2002" s="256" t="str">
        <f t="shared" si="225"/>
        <v/>
      </c>
      <c r="AF2002" s="252" t="str">
        <f t="shared" si="220"/>
        <v>-</v>
      </c>
    </row>
    <row r="2003" spans="1:32" ht="20.149999999999999" customHeight="1" x14ac:dyDescent="0.75">
      <c r="A2003" s="31">
        <v>2001</v>
      </c>
      <c r="B2003" s="237"/>
      <c r="C2003" s="273"/>
      <c r="D2003" s="272"/>
      <c r="E2003" s="273"/>
      <c r="F2003" s="273"/>
      <c r="G2003" s="253" t="str">
        <f>B2003&amp;C2003</f>
        <v/>
      </c>
      <c r="H2003" s="31" t="str">
        <f>IF(AND(B2003=H$1),LOOKUP(9.99999999999999E+307,$H$2:H2002)+1,"")</f>
        <v/>
      </c>
      <c r="I2003" s="31" t="str">
        <f>IF(AND(B2003=I$1),LOOKUP(9.99999999999999E+307,$I$2:I2002)+1,"")</f>
        <v/>
      </c>
      <c r="J2003" s="31">
        <f>IF(AND(B2003=J$1),LOOKUP(9.99999999999999E+307,$J$2:J2002)+1,"")</f>
        <v>1837</v>
      </c>
      <c r="K2003" s="31">
        <f>IF(AND(B2003=K$1),LOOKUP(9.99999999999999E+307,$K$2:K2002)+1,"")</f>
        <v>1837</v>
      </c>
      <c r="L2003" s="31">
        <f>IF(AND(B2003=L$1),LOOKUP(9.99999999999999E+307,$L$2:L2002)+1,"")</f>
        <v>1837</v>
      </c>
      <c r="M2003" s="31">
        <f>IF(AND(B2003=M$1),LOOKUP(9.99999999999999E+307,$M$2:M2002)+1,"")</f>
        <v>1837</v>
      </c>
      <c r="N2003" s="31" t="e">
        <f>IF(AND(B2003=N$1),LOOKUP(9.99999999999999E+307,$N$2:N2002)+1,"")</f>
        <v>#REF!</v>
      </c>
      <c r="O2003" s="31" t="e">
        <f>IF(AND($B2003=O$1),LOOKUP(9.99999999999999E+307,$O$2:O2002)+1,"")</f>
        <v>#REF!</v>
      </c>
      <c r="P2003" s="31" t="e">
        <f>IF(AND($B2003=P$1),LOOKUP(9.99999999999999E+307,$P$2:P2002)+1,"")</f>
        <v>#REF!</v>
      </c>
      <c r="Q2003" s="31" t="e">
        <f>IF(AND($B2003=Q$1),LOOKUP(9.99999999999999E+307,$Q$2:Q2002)+1,"")</f>
        <v>#REF!</v>
      </c>
      <c r="R2003" s="31">
        <f>IF(AND($B2003=R$1),LOOKUP(9.99999999999999E+307,$R$2:R2002)+1,"")</f>
        <v>1837</v>
      </c>
      <c r="S2003" s="31">
        <f>IF(AND($B2003=S$1),LOOKUP(9.99999999999999E+307,$S$2:S2002)+1,"")</f>
        <v>1837</v>
      </c>
      <c r="T2003" s="265"/>
      <c r="U2003" s="265"/>
      <c r="V2003" s="265"/>
      <c r="AA2003" s="254" t="str">
        <f t="shared" ref="AA2003:AA2066" si="226">IF(AD2003=2,"นักเรียนซ้ำ","")</f>
        <v/>
      </c>
      <c r="AB2003" s="254" t="str">
        <f t="shared" ref="AB2003:AB2066" si="227">IF(AC2003=2,"เลขประจำตัวซ้ำ","")</f>
        <v/>
      </c>
      <c r="AC2003" s="255">
        <f t="shared" si="221"/>
        <v>0</v>
      </c>
      <c r="AD2003" s="255">
        <f t="shared" si="222"/>
        <v>3836</v>
      </c>
      <c r="AE2003" s="256" t="str">
        <f>IF(D2003="เด็กชาย",1,IF(D2003="นาย",1,IF(D2003="เด็กหญิง",2,IF(D2003="นางสาว",2,IF(D2003="ด.ช.",1,IF(D2003="ด.ญ.",2,IF(D2003="น.ส.",2,"")))))))</f>
        <v/>
      </c>
      <c r="AF2003" s="252" t="str">
        <f>CONCATENATE(B2003,"-",AE2003)</f>
        <v>-</v>
      </c>
    </row>
    <row r="2004" spans="1:32" ht="20.149999999999999" customHeight="1" x14ac:dyDescent="0.75">
      <c r="A2004" s="31">
        <v>2002</v>
      </c>
      <c r="B2004" s="237"/>
      <c r="C2004" s="273"/>
      <c r="D2004" s="272"/>
      <c r="E2004" s="273"/>
      <c r="F2004" s="273"/>
      <c r="G2004" s="253" t="str">
        <f>B2004&amp;C2004</f>
        <v/>
      </c>
      <c r="H2004" s="31" t="str">
        <f>IF(AND(B2004=H$1),LOOKUP(9.99999999999999E+307,$H$2:H2003)+1,"")</f>
        <v/>
      </c>
      <c r="I2004" s="31" t="str">
        <f>IF(AND(B2004=I$1),LOOKUP(9.99999999999999E+307,$I$2:I2003)+1,"")</f>
        <v/>
      </c>
      <c r="J2004" s="31">
        <f>IF(AND(B2004=J$1),LOOKUP(9.99999999999999E+307,$J$2:J2003)+1,"")</f>
        <v>1838</v>
      </c>
      <c r="K2004" s="31">
        <f>IF(AND(B2004=K$1),LOOKUP(9.99999999999999E+307,$K$2:K2003)+1,"")</f>
        <v>1838</v>
      </c>
      <c r="L2004" s="31">
        <f>IF(AND(B2004=L$1),LOOKUP(9.99999999999999E+307,$L$2:L2003)+1,"")</f>
        <v>1838</v>
      </c>
      <c r="M2004" s="31">
        <f>IF(AND(B2004=M$1),LOOKUP(9.99999999999999E+307,$M$2:M2003)+1,"")</f>
        <v>1838</v>
      </c>
      <c r="N2004" s="31" t="e">
        <f>IF(AND(B2004=N$1),LOOKUP(9.99999999999999E+307,$N$2:N2003)+1,"")</f>
        <v>#REF!</v>
      </c>
      <c r="O2004" s="31" t="e">
        <f>IF(AND($B2004=O$1),LOOKUP(9.99999999999999E+307,$O$2:O2003)+1,"")</f>
        <v>#REF!</v>
      </c>
      <c r="P2004" s="31" t="e">
        <f>IF(AND($B2004=P$1),LOOKUP(9.99999999999999E+307,$P$2:P2003)+1,"")</f>
        <v>#REF!</v>
      </c>
      <c r="Q2004" s="31" t="e">
        <f>IF(AND($B2004=Q$1),LOOKUP(9.99999999999999E+307,$Q$2:Q2003)+1,"")</f>
        <v>#REF!</v>
      </c>
      <c r="R2004" s="31">
        <f>IF(AND($B2004=R$1),LOOKUP(9.99999999999999E+307,$R$2:R2003)+1,"")</f>
        <v>1838</v>
      </c>
      <c r="S2004" s="31">
        <f>IF(AND($B2004=S$1),LOOKUP(9.99999999999999E+307,$S$2:S2003)+1,"")</f>
        <v>1838</v>
      </c>
      <c r="T2004" s="265"/>
      <c r="U2004" s="265"/>
      <c r="V2004" s="265"/>
      <c r="AA2004" s="254" t="str">
        <f t="shared" si="226"/>
        <v/>
      </c>
      <c r="AB2004" s="254" t="str">
        <f t="shared" si="227"/>
        <v/>
      </c>
      <c r="AC2004" s="255">
        <f t="shared" si="221"/>
        <v>0</v>
      </c>
      <c r="AD2004" s="255">
        <f t="shared" si="222"/>
        <v>3836</v>
      </c>
      <c r="AE2004" s="256" t="str">
        <f>IF(D2004="เด็กชาย",1,IF(D2004="นาย",1,IF(D2004="เด็กหญิง",2,IF(D2004="นางสาว",2,IF(D2004="ด.ช.",1,IF(D2004="ด.ญ.",2,IF(D2004="น.ส.",2,"")))))))</f>
        <v/>
      </c>
      <c r="AF2004" s="252" t="str">
        <f>CONCATENATE(B2004,"-",AE2004)</f>
        <v>-</v>
      </c>
    </row>
    <row r="2005" spans="1:32" ht="20.149999999999999" customHeight="1" x14ac:dyDescent="0.75">
      <c r="A2005" s="31">
        <v>2003</v>
      </c>
      <c r="B2005" s="237"/>
      <c r="C2005" s="273"/>
      <c r="D2005" s="272"/>
      <c r="E2005" s="273"/>
      <c r="F2005" s="273"/>
      <c r="G2005" s="253" t="str">
        <f>B2005&amp;C2005</f>
        <v/>
      </c>
      <c r="H2005" s="31" t="str">
        <f>IF(AND(B2005=H$1),LOOKUP(9.99999999999999E+307,$H$2:H2004)+1,"")</f>
        <v/>
      </c>
      <c r="I2005" s="31" t="str">
        <f>IF(AND(B2005=I$1),LOOKUP(9.99999999999999E+307,$I$2:I2004)+1,"")</f>
        <v/>
      </c>
      <c r="J2005" s="31">
        <f>IF(AND(B2005=J$1),LOOKUP(9.99999999999999E+307,$J$2:J2004)+1,"")</f>
        <v>1839</v>
      </c>
      <c r="K2005" s="31">
        <f>IF(AND(B2005=K$1),LOOKUP(9.99999999999999E+307,$K$2:K2004)+1,"")</f>
        <v>1839</v>
      </c>
      <c r="L2005" s="31">
        <f>IF(AND(B2005=L$1),LOOKUP(9.99999999999999E+307,$L$2:L2004)+1,"")</f>
        <v>1839</v>
      </c>
      <c r="M2005" s="31">
        <f>IF(AND(B2005=M$1),LOOKUP(9.99999999999999E+307,$M$2:M2004)+1,"")</f>
        <v>1839</v>
      </c>
      <c r="N2005" s="31" t="e">
        <f>IF(AND(B2005=N$1),LOOKUP(9.99999999999999E+307,$N$2:N2004)+1,"")</f>
        <v>#REF!</v>
      </c>
      <c r="O2005" s="31" t="e">
        <f>IF(AND($B2005=O$1),LOOKUP(9.99999999999999E+307,$O$2:O2004)+1,"")</f>
        <v>#REF!</v>
      </c>
      <c r="P2005" s="31" t="e">
        <f>IF(AND($B2005=P$1),LOOKUP(9.99999999999999E+307,$P$2:P2004)+1,"")</f>
        <v>#REF!</v>
      </c>
      <c r="Q2005" s="31" t="e">
        <f>IF(AND($B2005=Q$1),LOOKUP(9.99999999999999E+307,$Q$2:Q2004)+1,"")</f>
        <v>#REF!</v>
      </c>
      <c r="R2005" s="31">
        <f>IF(AND($B2005=R$1),LOOKUP(9.99999999999999E+307,$R$2:R2004)+1,"")</f>
        <v>1839</v>
      </c>
      <c r="S2005" s="31">
        <f>IF(AND($B2005=S$1),LOOKUP(9.99999999999999E+307,$S$2:S2004)+1,"")</f>
        <v>1839</v>
      </c>
      <c r="T2005" s="265"/>
      <c r="U2005" s="265"/>
      <c r="V2005" s="265"/>
      <c r="AA2005" s="254" t="str">
        <f t="shared" si="226"/>
        <v/>
      </c>
      <c r="AB2005" s="254" t="str">
        <f t="shared" si="227"/>
        <v/>
      </c>
      <c r="AC2005" s="255">
        <f t="shared" si="221"/>
        <v>0</v>
      </c>
      <c r="AD2005" s="255">
        <f t="shared" si="222"/>
        <v>3836</v>
      </c>
      <c r="AE2005" s="256" t="str">
        <f>IF(D2005="เด็กชาย",1,IF(D2005="นาย",1,IF(D2005="เด็กหญิง",2,IF(D2005="นางสาว",2,IF(D2005="ด.ช.",1,IF(D2005="ด.ญ.",2,IF(D2005="น.ส.",2,"")))))))</f>
        <v/>
      </c>
      <c r="AF2005" s="252" t="str">
        <f>CONCATENATE(B2005,"-",AE2005)</f>
        <v>-</v>
      </c>
    </row>
    <row r="2006" spans="1:32" ht="20.149999999999999" customHeight="1" x14ac:dyDescent="0.75">
      <c r="A2006" s="31">
        <v>2004</v>
      </c>
      <c r="B2006" s="237"/>
      <c r="C2006" s="273"/>
      <c r="D2006" s="272"/>
      <c r="E2006" s="273"/>
      <c r="F2006" s="273"/>
      <c r="G2006" s="253" t="str">
        <f>B2006&amp;C2006</f>
        <v/>
      </c>
      <c r="H2006" s="31" t="str">
        <f>IF(AND(B2006=H$1),LOOKUP(9.99999999999999E+307,$H$2:H2005)+1,"")</f>
        <v/>
      </c>
      <c r="I2006" s="31" t="str">
        <f>IF(AND(B2006=I$1),LOOKUP(9.99999999999999E+307,$I$2:I2005)+1,"")</f>
        <v/>
      </c>
      <c r="J2006" s="31">
        <f>IF(AND(B2006=J$1),LOOKUP(9.99999999999999E+307,$J$2:J2005)+1,"")</f>
        <v>1840</v>
      </c>
      <c r="K2006" s="31">
        <f>IF(AND(B2006=K$1),LOOKUP(9.99999999999999E+307,$K$2:K2005)+1,"")</f>
        <v>1840</v>
      </c>
      <c r="L2006" s="31">
        <f>IF(AND(B2006=L$1),LOOKUP(9.99999999999999E+307,$L$2:L2005)+1,"")</f>
        <v>1840</v>
      </c>
      <c r="M2006" s="31">
        <f>IF(AND(B2006=M$1),LOOKUP(9.99999999999999E+307,$M$2:M2005)+1,"")</f>
        <v>1840</v>
      </c>
      <c r="N2006" s="31" t="e">
        <f>IF(AND(B2006=N$1),LOOKUP(9.99999999999999E+307,$N$2:N2005)+1,"")</f>
        <v>#REF!</v>
      </c>
      <c r="O2006" s="31" t="e">
        <f>IF(AND($B2006=O$1),LOOKUP(9.99999999999999E+307,$O$2:O2005)+1,"")</f>
        <v>#REF!</v>
      </c>
      <c r="P2006" s="31" t="e">
        <f>IF(AND($B2006=P$1),LOOKUP(9.99999999999999E+307,$P$2:P2005)+1,"")</f>
        <v>#REF!</v>
      </c>
      <c r="Q2006" s="31" t="e">
        <f>IF(AND($B2006=Q$1),LOOKUP(9.99999999999999E+307,$Q$2:Q2005)+1,"")</f>
        <v>#REF!</v>
      </c>
      <c r="R2006" s="31">
        <f>IF(AND($B2006=R$1),LOOKUP(9.99999999999999E+307,$R$2:R2005)+1,"")</f>
        <v>1840</v>
      </c>
      <c r="S2006" s="31">
        <f>IF(AND($B2006=S$1),LOOKUP(9.99999999999999E+307,$S$2:S2005)+1,"")</f>
        <v>1840</v>
      </c>
      <c r="T2006" s="265"/>
      <c r="U2006" s="265"/>
      <c r="V2006" s="265"/>
      <c r="AA2006" s="254" t="str">
        <f t="shared" si="226"/>
        <v/>
      </c>
      <c r="AB2006" s="254" t="str">
        <f t="shared" si="227"/>
        <v/>
      </c>
      <c r="AC2006" s="255">
        <f>COUNTIF($C$3:$C$4002,C2006)</f>
        <v>0</v>
      </c>
      <c r="AD2006" s="255">
        <f>SUMPRODUCT(--(E2006&amp;F2006=$E$3:$E$4002&amp;$F$3:$F$4002))</f>
        <v>3836</v>
      </c>
      <c r="AE2006" s="256" t="str">
        <f>IF(D2006="เด็กชาย",1,IF(D2006="นาย",1,IF(D2006="เด็กหญิง",2,IF(D2006="นางสาว",2,IF(D2006="ด.ช.",1,IF(D2006="ด.ญ.",2,IF(D2006="น.ส.",2,"")))))))</f>
        <v/>
      </c>
      <c r="AF2006" s="252" t="str">
        <f>CONCATENATE(B2006,"-",AE2006)</f>
        <v>-</v>
      </c>
    </row>
    <row r="2007" spans="1:32" ht="20.149999999999999" customHeight="1" x14ac:dyDescent="0.75">
      <c r="A2007" s="31">
        <v>2005</v>
      </c>
      <c r="B2007" s="237"/>
      <c r="C2007" s="273"/>
      <c r="D2007" s="272"/>
      <c r="E2007" s="273"/>
      <c r="F2007" s="273"/>
      <c r="G2007" s="253" t="str">
        <f>B2007&amp;C2007</f>
        <v/>
      </c>
      <c r="H2007" s="31" t="str">
        <f>IF(AND(B2007=H$1),LOOKUP(9.99999999999999E+307,$H$2:H2006)+1,"")</f>
        <v/>
      </c>
      <c r="I2007" s="31" t="str">
        <f>IF(AND(B2007=I$1),LOOKUP(9.99999999999999E+307,$I$2:I2006)+1,"")</f>
        <v/>
      </c>
      <c r="J2007" s="31">
        <f>IF(AND(B2007=J$1),LOOKUP(9.99999999999999E+307,$J$2:J2006)+1,"")</f>
        <v>1841</v>
      </c>
      <c r="K2007" s="31">
        <f>IF(AND(B2007=K$1),LOOKUP(9.99999999999999E+307,$K$2:K2006)+1,"")</f>
        <v>1841</v>
      </c>
      <c r="L2007" s="31">
        <f>IF(AND(B2007=L$1),LOOKUP(9.99999999999999E+307,$L$2:L2006)+1,"")</f>
        <v>1841</v>
      </c>
      <c r="M2007" s="31">
        <f>IF(AND(B2007=M$1),LOOKUP(9.99999999999999E+307,$M$2:M2006)+1,"")</f>
        <v>1841</v>
      </c>
      <c r="N2007" s="31" t="e">
        <f>IF(AND(B2007=N$1),LOOKUP(9.99999999999999E+307,$N$2:N2006)+1,"")</f>
        <v>#REF!</v>
      </c>
      <c r="O2007" s="31" t="e">
        <f>IF(AND($B2007=O$1),LOOKUP(9.99999999999999E+307,$O$2:O2006)+1,"")</f>
        <v>#REF!</v>
      </c>
      <c r="P2007" s="31" t="e">
        <f>IF(AND($B2007=P$1),LOOKUP(9.99999999999999E+307,$P$2:P2006)+1,"")</f>
        <v>#REF!</v>
      </c>
      <c r="Q2007" s="31" t="e">
        <f>IF(AND($B2007=Q$1),LOOKUP(9.99999999999999E+307,$Q$2:Q2006)+1,"")</f>
        <v>#REF!</v>
      </c>
      <c r="R2007" s="31">
        <f>IF(AND($B2007=R$1),LOOKUP(9.99999999999999E+307,$R$2:R2006)+1,"")</f>
        <v>1841</v>
      </c>
      <c r="S2007" s="31">
        <f>IF(AND($B2007=S$1),LOOKUP(9.99999999999999E+307,$S$2:S2006)+1,"")</f>
        <v>1841</v>
      </c>
      <c r="T2007" s="265"/>
      <c r="U2007" s="265"/>
      <c r="V2007" s="265"/>
      <c r="AA2007" s="254" t="str">
        <f t="shared" si="226"/>
        <v/>
      </c>
      <c r="AB2007" s="254" t="str">
        <f t="shared" si="227"/>
        <v/>
      </c>
      <c r="AC2007" s="255">
        <f t="shared" ref="AC2007:AC2070" si="228">COUNTIF($C$3:$C$4002,C2007)</f>
        <v>0</v>
      </c>
      <c r="AD2007" s="255">
        <f t="shared" ref="AD2007:AD2070" si="229">SUMPRODUCT(--(E2007&amp;F2007=$E$3:$E$4002&amp;$F$3:$F$4002))</f>
        <v>3836</v>
      </c>
      <c r="AE2007" s="256" t="str">
        <f t="shared" ref="AE2007:AE2070" si="230">IF(D2007="เด็กชาย",1,IF(D2007="นาย",1,IF(D2007="เด็กหญิง",2,IF(D2007="นางสาว",2,IF(D2007="ด.ช.",1,IF(D2007="ด.ญ.",2,IF(D2007="น.ส.",2,"")))))))</f>
        <v/>
      </c>
      <c r="AF2007" s="252" t="str">
        <f t="shared" ref="AF2007:AF2070" si="231">CONCATENATE(B2007,"-",AE2007)</f>
        <v>-</v>
      </c>
    </row>
    <row r="2008" spans="1:32" ht="20.149999999999999" customHeight="1" x14ac:dyDescent="0.75">
      <c r="A2008" s="31">
        <v>2006</v>
      </c>
      <c r="B2008" s="237"/>
      <c r="C2008" s="273"/>
      <c r="D2008" s="272"/>
      <c r="E2008" s="273"/>
      <c r="F2008" s="273"/>
      <c r="G2008" s="253" t="str">
        <f t="shared" ref="G2008:G2026" si="232">B2008&amp;C2008</f>
        <v/>
      </c>
      <c r="H2008" s="31" t="str">
        <f>IF(AND(B2008=H$1),LOOKUP(9.99999999999999E+307,$H$2:H2007)+1,"")</f>
        <v/>
      </c>
      <c r="I2008" s="31" t="str">
        <f>IF(AND(B2008=I$1),LOOKUP(9.99999999999999E+307,$I$2:I2007)+1,"")</f>
        <v/>
      </c>
      <c r="J2008" s="31">
        <f>IF(AND(B2008=J$1),LOOKUP(9.99999999999999E+307,$J$2:J2007)+1,"")</f>
        <v>1842</v>
      </c>
      <c r="K2008" s="31">
        <f>IF(AND(B2008=K$1),LOOKUP(9.99999999999999E+307,$K$2:K2007)+1,"")</f>
        <v>1842</v>
      </c>
      <c r="L2008" s="31">
        <f>IF(AND(B2008=L$1),LOOKUP(9.99999999999999E+307,$L$2:L2007)+1,"")</f>
        <v>1842</v>
      </c>
      <c r="M2008" s="31">
        <f>IF(AND(B2008=M$1),LOOKUP(9.99999999999999E+307,$M$2:M2007)+1,"")</f>
        <v>1842</v>
      </c>
      <c r="N2008" s="31" t="e">
        <f>IF(AND(B2008=N$1),LOOKUP(9.99999999999999E+307,$N$2:N2007)+1,"")</f>
        <v>#REF!</v>
      </c>
      <c r="O2008" s="31" t="e">
        <f>IF(AND($B2008=O$1),LOOKUP(9.99999999999999E+307,$O$2:O2007)+1,"")</f>
        <v>#REF!</v>
      </c>
      <c r="P2008" s="31" t="e">
        <f>IF(AND($B2008=P$1),LOOKUP(9.99999999999999E+307,$P$2:P2007)+1,"")</f>
        <v>#REF!</v>
      </c>
      <c r="Q2008" s="31" t="e">
        <f>IF(AND($B2008=Q$1),LOOKUP(9.99999999999999E+307,$Q$2:Q2007)+1,"")</f>
        <v>#REF!</v>
      </c>
      <c r="R2008" s="31">
        <f>IF(AND($B2008=R$1),LOOKUP(9.99999999999999E+307,$R$2:R2007)+1,"")</f>
        <v>1842</v>
      </c>
      <c r="S2008" s="31">
        <f>IF(AND($B2008=S$1),LOOKUP(9.99999999999999E+307,$S$2:S2007)+1,"")</f>
        <v>1842</v>
      </c>
      <c r="T2008" s="265"/>
      <c r="U2008" s="265"/>
      <c r="V2008" s="265"/>
      <c r="AA2008" s="254" t="str">
        <f t="shared" si="226"/>
        <v/>
      </c>
      <c r="AB2008" s="254" t="str">
        <f t="shared" si="227"/>
        <v/>
      </c>
      <c r="AC2008" s="255">
        <f t="shared" si="228"/>
        <v>0</v>
      </c>
      <c r="AD2008" s="255">
        <f t="shared" si="229"/>
        <v>3836</v>
      </c>
      <c r="AE2008" s="256" t="str">
        <f t="shared" si="230"/>
        <v/>
      </c>
      <c r="AF2008" s="252" t="str">
        <f t="shared" si="231"/>
        <v>-</v>
      </c>
    </row>
    <row r="2009" spans="1:32" ht="20.149999999999999" customHeight="1" x14ac:dyDescent="0.75">
      <c r="A2009" s="31">
        <v>2007</v>
      </c>
      <c r="B2009" s="237"/>
      <c r="C2009" s="273"/>
      <c r="D2009" s="272"/>
      <c r="E2009" s="273"/>
      <c r="F2009" s="273"/>
      <c r="G2009" s="253" t="str">
        <f t="shared" si="232"/>
        <v/>
      </c>
      <c r="H2009" s="31" t="str">
        <f>IF(AND(B2009=H$1),LOOKUP(9.99999999999999E+307,$H$2:H2008)+1,"")</f>
        <v/>
      </c>
      <c r="I2009" s="31" t="str">
        <f>IF(AND(B2009=I$1),LOOKUP(9.99999999999999E+307,$I$2:I2008)+1,"")</f>
        <v/>
      </c>
      <c r="J2009" s="31">
        <f>IF(AND(B2009=J$1),LOOKUP(9.99999999999999E+307,$J$2:J2008)+1,"")</f>
        <v>1843</v>
      </c>
      <c r="K2009" s="31">
        <f>IF(AND(B2009=K$1),LOOKUP(9.99999999999999E+307,$K$2:K2008)+1,"")</f>
        <v>1843</v>
      </c>
      <c r="L2009" s="31">
        <f>IF(AND(B2009=L$1),LOOKUP(9.99999999999999E+307,$L$2:L2008)+1,"")</f>
        <v>1843</v>
      </c>
      <c r="M2009" s="31">
        <f>IF(AND(B2009=M$1),LOOKUP(9.99999999999999E+307,$M$2:M2008)+1,"")</f>
        <v>1843</v>
      </c>
      <c r="N2009" s="31" t="e">
        <f>IF(AND(B2009=N$1),LOOKUP(9.99999999999999E+307,$N$2:N2008)+1,"")</f>
        <v>#REF!</v>
      </c>
      <c r="O2009" s="31" t="e">
        <f>IF(AND($B2009=O$1),LOOKUP(9.99999999999999E+307,$O$2:O2008)+1,"")</f>
        <v>#REF!</v>
      </c>
      <c r="P2009" s="31" t="e">
        <f>IF(AND($B2009=P$1),LOOKUP(9.99999999999999E+307,$P$2:P2008)+1,"")</f>
        <v>#REF!</v>
      </c>
      <c r="Q2009" s="31" t="e">
        <f>IF(AND($B2009=Q$1),LOOKUP(9.99999999999999E+307,$Q$2:Q2008)+1,"")</f>
        <v>#REF!</v>
      </c>
      <c r="R2009" s="31">
        <f>IF(AND($B2009=R$1),LOOKUP(9.99999999999999E+307,$R$2:R2008)+1,"")</f>
        <v>1843</v>
      </c>
      <c r="S2009" s="31">
        <f>IF(AND($B2009=S$1),LOOKUP(9.99999999999999E+307,$S$2:S2008)+1,"")</f>
        <v>1843</v>
      </c>
      <c r="T2009" s="265"/>
      <c r="U2009" s="265"/>
      <c r="V2009" s="265"/>
      <c r="AA2009" s="254" t="str">
        <f t="shared" si="226"/>
        <v/>
      </c>
      <c r="AB2009" s="254" t="str">
        <f t="shared" si="227"/>
        <v/>
      </c>
      <c r="AC2009" s="255">
        <f t="shared" si="228"/>
        <v>0</v>
      </c>
      <c r="AD2009" s="255">
        <f t="shared" si="229"/>
        <v>3836</v>
      </c>
      <c r="AE2009" s="256" t="str">
        <f t="shared" si="230"/>
        <v/>
      </c>
      <c r="AF2009" s="252" t="str">
        <f t="shared" si="231"/>
        <v>-</v>
      </c>
    </row>
    <row r="2010" spans="1:32" ht="20.149999999999999" customHeight="1" x14ac:dyDescent="0.75">
      <c r="A2010" s="31">
        <v>2008</v>
      </c>
      <c r="B2010" s="237"/>
      <c r="C2010" s="273"/>
      <c r="D2010" s="272"/>
      <c r="E2010" s="273"/>
      <c r="F2010" s="273"/>
      <c r="G2010" s="253" t="str">
        <f t="shared" si="232"/>
        <v/>
      </c>
      <c r="H2010" s="31" t="str">
        <f>IF(AND(B2010=H$1),LOOKUP(9.99999999999999E+307,$H$2:H2009)+1,"")</f>
        <v/>
      </c>
      <c r="I2010" s="31" t="str">
        <f>IF(AND(B2010=I$1),LOOKUP(9.99999999999999E+307,$I$2:I2009)+1,"")</f>
        <v/>
      </c>
      <c r="J2010" s="31">
        <f>IF(AND(B2010=J$1),LOOKUP(9.99999999999999E+307,$J$2:J2009)+1,"")</f>
        <v>1844</v>
      </c>
      <c r="K2010" s="31">
        <f>IF(AND(B2010=K$1),LOOKUP(9.99999999999999E+307,$K$2:K2009)+1,"")</f>
        <v>1844</v>
      </c>
      <c r="L2010" s="31">
        <f>IF(AND(B2010=L$1),LOOKUP(9.99999999999999E+307,$L$2:L2009)+1,"")</f>
        <v>1844</v>
      </c>
      <c r="M2010" s="31">
        <f>IF(AND(B2010=M$1),LOOKUP(9.99999999999999E+307,$M$2:M2009)+1,"")</f>
        <v>1844</v>
      </c>
      <c r="N2010" s="31" t="e">
        <f>IF(AND(B2010=N$1),LOOKUP(9.99999999999999E+307,$N$2:N2009)+1,"")</f>
        <v>#REF!</v>
      </c>
      <c r="O2010" s="31" t="e">
        <f>IF(AND($B2010=O$1),LOOKUP(9.99999999999999E+307,$O$2:O2009)+1,"")</f>
        <v>#REF!</v>
      </c>
      <c r="P2010" s="31" t="e">
        <f>IF(AND($B2010=P$1),LOOKUP(9.99999999999999E+307,$P$2:P2009)+1,"")</f>
        <v>#REF!</v>
      </c>
      <c r="Q2010" s="31" t="e">
        <f>IF(AND($B2010=Q$1),LOOKUP(9.99999999999999E+307,$Q$2:Q2009)+1,"")</f>
        <v>#REF!</v>
      </c>
      <c r="R2010" s="31">
        <f>IF(AND($B2010=R$1),LOOKUP(9.99999999999999E+307,$R$2:R2009)+1,"")</f>
        <v>1844</v>
      </c>
      <c r="S2010" s="31">
        <f>IF(AND($B2010=S$1),LOOKUP(9.99999999999999E+307,$S$2:S2009)+1,"")</f>
        <v>1844</v>
      </c>
      <c r="T2010" s="265"/>
      <c r="U2010" s="265"/>
      <c r="V2010" s="265"/>
      <c r="AA2010" s="254" t="str">
        <f t="shared" si="226"/>
        <v/>
      </c>
      <c r="AB2010" s="254" t="str">
        <f t="shared" si="227"/>
        <v/>
      </c>
      <c r="AC2010" s="255">
        <f t="shared" si="228"/>
        <v>0</v>
      </c>
      <c r="AD2010" s="255">
        <f t="shared" si="229"/>
        <v>3836</v>
      </c>
      <c r="AE2010" s="256" t="str">
        <f t="shared" si="230"/>
        <v/>
      </c>
      <c r="AF2010" s="252" t="str">
        <f t="shared" si="231"/>
        <v>-</v>
      </c>
    </row>
    <row r="2011" spans="1:32" ht="20.149999999999999" customHeight="1" x14ac:dyDescent="0.75">
      <c r="A2011" s="31">
        <v>2009</v>
      </c>
      <c r="B2011" s="237"/>
      <c r="C2011" s="273"/>
      <c r="D2011" s="272"/>
      <c r="E2011" s="273"/>
      <c r="F2011" s="273"/>
      <c r="G2011" s="253" t="str">
        <f t="shared" si="232"/>
        <v/>
      </c>
      <c r="H2011" s="31" t="str">
        <f>IF(AND(B2011=H$1),LOOKUP(9.99999999999999E+307,$H$2:H2010)+1,"")</f>
        <v/>
      </c>
      <c r="I2011" s="31" t="str">
        <f>IF(AND(B2011=I$1),LOOKUP(9.99999999999999E+307,$I$2:I2010)+1,"")</f>
        <v/>
      </c>
      <c r="J2011" s="31">
        <f>IF(AND(B2011=J$1),LOOKUP(9.99999999999999E+307,$J$2:J2010)+1,"")</f>
        <v>1845</v>
      </c>
      <c r="K2011" s="31">
        <f>IF(AND(B2011=K$1),LOOKUP(9.99999999999999E+307,$K$2:K2010)+1,"")</f>
        <v>1845</v>
      </c>
      <c r="L2011" s="31">
        <f>IF(AND(B2011=L$1),LOOKUP(9.99999999999999E+307,$L$2:L2010)+1,"")</f>
        <v>1845</v>
      </c>
      <c r="M2011" s="31">
        <f>IF(AND(B2011=M$1),LOOKUP(9.99999999999999E+307,$M$2:M2010)+1,"")</f>
        <v>1845</v>
      </c>
      <c r="N2011" s="31" t="e">
        <f>IF(AND(B2011=N$1),LOOKUP(9.99999999999999E+307,$N$2:N2010)+1,"")</f>
        <v>#REF!</v>
      </c>
      <c r="O2011" s="31" t="e">
        <f>IF(AND($B2011=O$1),LOOKUP(9.99999999999999E+307,$O$2:O2010)+1,"")</f>
        <v>#REF!</v>
      </c>
      <c r="P2011" s="31" t="e">
        <f>IF(AND($B2011=P$1),LOOKUP(9.99999999999999E+307,$P$2:P2010)+1,"")</f>
        <v>#REF!</v>
      </c>
      <c r="Q2011" s="31" t="e">
        <f>IF(AND($B2011=Q$1),LOOKUP(9.99999999999999E+307,$Q$2:Q2010)+1,"")</f>
        <v>#REF!</v>
      </c>
      <c r="R2011" s="31">
        <f>IF(AND($B2011=R$1),LOOKUP(9.99999999999999E+307,$R$2:R2010)+1,"")</f>
        <v>1845</v>
      </c>
      <c r="S2011" s="31">
        <f>IF(AND($B2011=S$1),LOOKUP(9.99999999999999E+307,$S$2:S2010)+1,"")</f>
        <v>1845</v>
      </c>
      <c r="T2011" s="265"/>
      <c r="U2011" s="265"/>
      <c r="V2011" s="265"/>
      <c r="AA2011" s="254" t="str">
        <f t="shared" si="226"/>
        <v/>
      </c>
      <c r="AB2011" s="254" t="str">
        <f t="shared" si="227"/>
        <v/>
      </c>
      <c r="AC2011" s="255">
        <f t="shared" si="228"/>
        <v>0</v>
      </c>
      <c r="AD2011" s="255">
        <f t="shared" si="229"/>
        <v>3836</v>
      </c>
      <c r="AE2011" s="256" t="str">
        <f t="shared" si="230"/>
        <v/>
      </c>
      <c r="AF2011" s="252" t="str">
        <f t="shared" si="231"/>
        <v>-</v>
      </c>
    </row>
    <row r="2012" spans="1:32" ht="20.149999999999999" customHeight="1" x14ac:dyDescent="0.75">
      <c r="A2012" s="31">
        <v>2010</v>
      </c>
      <c r="B2012" s="237"/>
      <c r="C2012" s="273"/>
      <c r="D2012" s="272"/>
      <c r="E2012" s="273"/>
      <c r="F2012" s="273"/>
      <c r="G2012" s="253" t="str">
        <f t="shared" si="232"/>
        <v/>
      </c>
      <c r="H2012" s="31" t="str">
        <f>IF(AND(B2012=H$1),LOOKUP(9.99999999999999E+307,$H$2:H2011)+1,"")</f>
        <v/>
      </c>
      <c r="I2012" s="31" t="str">
        <f>IF(AND(B2012=I$1),LOOKUP(9.99999999999999E+307,$I$2:I2011)+1,"")</f>
        <v/>
      </c>
      <c r="J2012" s="31">
        <f>IF(AND(B2012=J$1),LOOKUP(9.99999999999999E+307,$J$2:J2011)+1,"")</f>
        <v>1846</v>
      </c>
      <c r="K2012" s="31">
        <f>IF(AND(B2012=K$1),LOOKUP(9.99999999999999E+307,$K$2:K2011)+1,"")</f>
        <v>1846</v>
      </c>
      <c r="L2012" s="31">
        <f>IF(AND(B2012=L$1),LOOKUP(9.99999999999999E+307,$L$2:L2011)+1,"")</f>
        <v>1846</v>
      </c>
      <c r="M2012" s="31">
        <f>IF(AND(B2012=M$1),LOOKUP(9.99999999999999E+307,$M$2:M2011)+1,"")</f>
        <v>1846</v>
      </c>
      <c r="N2012" s="31" t="e">
        <f>IF(AND(B2012=N$1),LOOKUP(9.99999999999999E+307,$N$2:N2011)+1,"")</f>
        <v>#REF!</v>
      </c>
      <c r="O2012" s="31" t="e">
        <f>IF(AND($B2012=O$1),LOOKUP(9.99999999999999E+307,$O$2:O2011)+1,"")</f>
        <v>#REF!</v>
      </c>
      <c r="P2012" s="31" t="e">
        <f>IF(AND($B2012=P$1),LOOKUP(9.99999999999999E+307,$P$2:P2011)+1,"")</f>
        <v>#REF!</v>
      </c>
      <c r="Q2012" s="31" t="e">
        <f>IF(AND($B2012=Q$1),LOOKUP(9.99999999999999E+307,$Q$2:Q2011)+1,"")</f>
        <v>#REF!</v>
      </c>
      <c r="R2012" s="31">
        <f>IF(AND($B2012=R$1),LOOKUP(9.99999999999999E+307,$R$2:R2011)+1,"")</f>
        <v>1846</v>
      </c>
      <c r="S2012" s="31">
        <f>IF(AND($B2012=S$1),LOOKUP(9.99999999999999E+307,$S$2:S2011)+1,"")</f>
        <v>1846</v>
      </c>
      <c r="T2012" s="265"/>
      <c r="U2012" s="265"/>
      <c r="V2012" s="265"/>
      <c r="AA2012" s="254" t="str">
        <f t="shared" si="226"/>
        <v/>
      </c>
      <c r="AB2012" s="254" t="str">
        <f t="shared" si="227"/>
        <v/>
      </c>
      <c r="AC2012" s="255">
        <f t="shared" si="228"/>
        <v>0</v>
      </c>
      <c r="AD2012" s="255">
        <f t="shared" si="229"/>
        <v>3836</v>
      </c>
      <c r="AE2012" s="256" t="str">
        <f t="shared" si="230"/>
        <v/>
      </c>
      <c r="AF2012" s="252" t="str">
        <f t="shared" si="231"/>
        <v>-</v>
      </c>
    </row>
    <row r="2013" spans="1:32" ht="20.149999999999999" customHeight="1" x14ac:dyDescent="0.75">
      <c r="A2013" s="31">
        <v>2011</v>
      </c>
      <c r="B2013" s="237"/>
      <c r="C2013" s="273"/>
      <c r="D2013" s="272"/>
      <c r="E2013" s="273"/>
      <c r="F2013" s="273"/>
      <c r="G2013" s="253" t="str">
        <f t="shared" si="232"/>
        <v/>
      </c>
      <c r="H2013" s="31" t="str">
        <f>IF(AND(B2013=H$1),LOOKUP(9.99999999999999E+307,$H$2:H2012)+1,"")</f>
        <v/>
      </c>
      <c r="I2013" s="31" t="str">
        <f>IF(AND(B2013=I$1),LOOKUP(9.99999999999999E+307,$I$2:I2012)+1,"")</f>
        <v/>
      </c>
      <c r="J2013" s="31">
        <f>IF(AND(B2013=J$1),LOOKUP(9.99999999999999E+307,$J$2:J2012)+1,"")</f>
        <v>1847</v>
      </c>
      <c r="K2013" s="31">
        <f>IF(AND(B2013=K$1),LOOKUP(9.99999999999999E+307,$K$2:K2012)+1,"")</f>
        <v>1847</v>
      </c>
      <c r="L2013" s="31">
        <f>IF(AND(B2013=L$1),LOOKUP(9.99999999999999E+307,$L$2:L2012)+1,"")</f>
        <v>1847</v>
      </c>
      <c r="M2013" s="31">
        <f>IF(AND(B2013=M$1),LOOKUP(9.99999999999999E+307,$M$2:M2012)+1,"")</f>
        <v>1847</v>
      </c>
      <c r="N2013" s="31" t="e">
        <f>IF(AND(B2013=N$1),LOOKUP(9.99999999999999E+307,$N$2:N2012)+1,"")</f>
        <v>#REF!</v>
      </c>
      <c r="O2013" s="31" t="e">
        <f>IF(AND($B2013=O$1),LOOKUP(9.99999999999999E+307,$O$2:O2012)+1,"")</f>
        <v>#REF!</v>
      </c>
      <c r="P2013" s="31" t="e">
        <f>IF(AND($B2013=P$1),LOOKUP(9.99999999999999E+307,$P$2:P2012)+1,"")</f>
        <v>#REF!</v>
      </c>
      <c r="Q2013" s="31" t="e">
        <f>IF(AND($B2013=Q$1),LOOKUP(9.99999999999999E+307,$Q$2:Q2012)+1,"")</f>
        <v>#REF!</v>
      </c>
      <c r="R2013" s="31">
        <f>IF(AND($B2013=R$1),LOOKUP(9.99999999999999E+307,$R$2:R2012)+1,"")</f>
        <v>1847</v>
      </c>
      <c r="S2013" s="31">
        <f>IF(AND($B2013=S$1),LOOKUP(9.99999999999999E+307,$S$2:S2012)+1,"")</f>
        <v>1847</v>
      </c>
      <c r="T2013" s="265"/>
      <c r="U2013" s="265"/>
      <c r="V2013" s="265"/>
      <c r="AA2013" s="254" t="str">
        <f t="shared" si="226"/>
        <v/>
      </c>
      <c r="AB2013" s="254" t="str">
        <f t="shared" si="227"/>
        <v/>
      </c>
      <c r="AC2013" s="255">
        <f t="shared" si="228"/>
        <v>0</v>
      </c>
      <c r="AD2013" s="255">
        <f t="shared" si="229"/>
        <v>3836</v>
      </c>
      <c r="AE2013" s="256" t="str">
        <f t="shared" si="230"/>
        <v/>
      </c>
      <c r="AF2013" s="252" t="str">
        <f t="shared" si="231"/>
        <v>-</v>
      </c>
    </row>
    <row r="2014" spans="1:32" ht="20.149999999999999" customHeight="1" x14ac:dyDescent="0.75">
      <c r="A2014" s="31">
        <v>2012</v>
      </c>
      <c r="B2014" s="237"/>
      <c r="C2014" s="273"/>
      <c r="D2014" s="272"/>
      <c r="E2014" s="273"/>
      <c r="F2014" s="273"/>
      <c r="G2014" s="253" t="str">
        <f t="shared" si="232"/>
        <v/>
      </c>
      <c r="H2014" s="31" t="str">
        <f>IF(AND(B2014=H$1),LOOKUP(9.99999999999999E+307,$H$2:H2013)+1,"")</f>
        <v/>
      </c>
      <c r="I2014" s="31" t="str">
        <f>IF(AND(B2014=I$1),LOOKUP(9.99999999999999E+307,$I$2:I2013)+1,"")</f>
        <v/>
      </c>
      <c r="J2014" s="31">
        <f>IF(AND(B2014=J$1),LOOKUP(9.99999999999999E+307,$J$2:J2013)+1,"")</f>
        <v>1848</v>
      </c>
      <c r="K2014" s="31">
        <f>IF(AND(B2014=K$1),LOOKUP(9.99999999999999E+307,$K$2:K2013)+1,"")</f>
        <v>1848</v>
      </c>
      <c r="L2014" s="31">
        <f>IF(AND(B2014=L$1),LOOKUP(9.99999999999999E+307,$L$2:L2013)+1,"")</f>
        <v>1848</v>
      </c>
      <c r="M2014" s="31">
        <f>IF(AND(B2014=M$1),LOOKUP(9.99999999999999E+307,$M$2:M2013)+1,"")</f>
        <v>1848</v>
      </c>
      <c r="N2014" s="31" t="e">
        <f>IF(AND(B2014=N$1),LOOKUP(9.99999999999999E+307,$N$2:N2013)+1,"")</f>
        <v>#REF!</v>
      </c>
      <c r="O2014" s="31" t="e">
        <f>IF(AND($B2014=O$1),LOOKUP(9.99999999999999E+307,$O$2:O2013)+1,"")</f>
        <v>#REF!</v>
      </c>
      <c r="P2014" s="31" t="e">
        <f>IF(AND($B2014=P$1),LOOKUP(9.99999999999999E+307,$P$2:P2013)+1,"")</f>
        <v>#REF!</v>
      </c>
      <c r="Q2014" s="31" t="e">
        <f>IF(AND($B2014=Q$1),LOOKUP(9.99999999999999E+307,$Q$2:Q2013)+1,"")</f>
        <v>#REF!</v>
      </c>
      <c r="R2014" s="31">
        <f>IF(AND($B2014=R$1),LOOKUP(9.99999999999999E+307,$R$2:R2013)+1,"")</f>
        <v>1848</v>
      </c>
      <c r="S2014" s="31">
        <f>IF(AND($B2014=S$1),LOOKUP(9.99999999999999E+307,$S$2:S2013)+1,"")</f>
        <v>1848</v>
      </c>
      <c r="T2014" s="265"/>
      <c r="U2014" s="265"/>
      <c r="V2014" s="265"/>
      <c r="AA2014" s="254" t="str">
        <f t="shared" si="226"/>
        <v/>
      </c>
      <c r="AB2014" s="254" t="str">
        <f t="shared" si="227"/>
        <v/>
      </c>
      <c r="AC2014" s="255">
        <f t="shared" si="228"/>
        <v>0</v>
      </c>
      <c r="AD2014" s="255">
        <f t="shared" si="229"/>
        <v>3836</v>
      </c>
      <c r="AE2014" s="256" t="str">
        <f t="shared" si="230"/>
        <v/>
      </c>
      <c r="AF2014" s="252" t="str">
        <f t="shared" si="231"/>
        <v>-</v>
      </c>
    </row>
    <row r="2015" spans="1:32" ht="20.149999999999999" customHeight="1" x14ac:dyDescent="0.75">
      <c r="A2015" s="31">
        <v>2013</v>
      </c>
      <c r="B2015" s="237"/>
      <c r="C2015" s="273"/>
      <c r="D2015" s="272"/>
      <c r="E2015" s="273"/>
      <c r="F2015" s="273"/>
      <c r="G2015" s="253" t="str">
        <f t="shared" si="232"/>
        <v/>
      </c>
      <c r="H2015" s="31" t="str">
        <f>IF(AND(B2015=H$1),LOOKUP(9.99999999999999E+307,$H$2:H2014)+1,"")</f>
        <v/>
      </c>
      <c r="I2015" s="31" t="str">
        <f>IF(AND(B2015=I$1),LOOKUP(9.99999999999999E+307,$I$2:I2014)+1,"")</f>
        <v/>
      </c>
      <c r="J2015" s="31">
        <f>IF(AND(B2015=J$1),LOOKUP(9.99999999999999E+307,$J$2:J2014)+1,"")</f>
        <v>1849</v>
      </c>
      <c r="K2015" s="31">
        <f>IF(AND(B2015=K$1),LOOKUP(9.99999999999999E+307,$K$2:K2014)+1,"")</f>
        <v>1849</v>
      </c>
      <c r="L2015" s="31">
        <f>IF(AND(B2015=L$1),LOOKUP(9.99999999999999E+307,$L$2:L2014)+1,"")</f>
        <v>1849</v>
      </c>
      <c r="M2015" s="31">
        <f>IF(AND(B2015=M$1),LOOKUP(9.99999999999999E+307,$M$2:M2014)+1,"")</f>
        <v>1849</v>
      </c>
      <c r="N2015" s="31" t="e">
        <f>IF(AND(B2015=N$1),LOOKUP(9.99999999999999E+307,$N$2:N2014)+1,"")</f>
        <v>#REF!</v>
      </c>
      <c r="O2015" s="31" t="e">
        <f>IF(AND($B2015=O$1),LOOKUP(9.99999999999999E+307,$O$2:O2014)+1,"")</f>
        <v>#REF!</v>
      </c>
      <c r="P2015" s="31" t="e">
        <f>IF(AND($B2015=P$1),LOOKUP(9.99999999999999E+307,$P$2:P2014)+1,"")</f>
        <v>#REF!</v>
      </c>
      <c r="Q2015" s="31" t="e">
        <f>IF(AND($B2015=Q$1),LOOKUP(9.99999999999999E+307,$Q$2:Q2014)+1,"")</f>
        <v>#REF!</v>
      </c>
      <c r="R2015" s="31">
        <f>IF(AND($B2015=R$1),LOOKUP(9.99999999999999E+307,$R$2:R2014)+1,"")</f>
        <v>1849</v>
      </c>
      <c r="S2015" s="31">
        <f>IF(AND($B2015=S$1),LOOKUP(9.99999999999999E+307,$S$2:S2014)+1,"")</f>
        <v>1849</v>
      </c>
      <c r="T2015" s="265"/>
      <c r="U2015" s="265"/>
      <c r="V2015" s="265"/>
      <c r="AA2015" s="254" t="str">
        <f t="shared" si="226"/>
        <v/>
      </c>
      <c r="AB2015" s="254" t="str">
        <f t="shared" si="227"/>
        <v/>
      </c>
      <c r="AC2015" s="255">
        <f t="shared" si="228"/>
        <v>0</v>
      </c>
      <c r="AD2015" s="255">
        <f t="shared" si="229"/>
        <v>3836</v>
      </c>
      <c r="AE2015" s="256" t="str">
        <f t="shared" si="230"/>
        <v/>
      </c>
      <c r="AF2015" s="252" t="str">
        <f t="shared" si="231"/>
        <v>-</v>
      </c>
    </row>
    <row r="2016" spans="1:32" ht="20.149999999999999" customHeight="1" x14ac:dyDescent="0.75">
      <c r="A2016" s="31">
        <v>2014</v>
      </c>
      <c r="B2016" s="237"/>
      <c r="C2016" s="273"/>
      <c r="D2016" s="272"/>
      <c r="E2016" s="273"/>
      <c r="F2016" s="273"/>
      <c r="G2016" s="253" t="str">
        <f t="shared" si="232"/>
        <v/>
      </c>
      <c r="H2016" s="31" t="str">
        <f>IF(AND(B2016=H$1),LOOKUP(9.99999999999999E+307,$H$2:H2015)+1,"")</f>
        <v/>
      </c>
      <c r="I2016" s="31" t="str">
        <f>IF(AND(B2016=I$1),LOOKUP(9.99999999999999E+307,$I$2:I2015)+1,"")</f>
        <v/>
      </c>
      <c r="J2016" s="31">
        <f>IF(AND(B2016=J$1),LOOKUP(9.99999999999999E+307,$J$2:J2015)+1,"")</f>
        <v>1850</v>
      </c>
      <c r="K2016" s="31">
        <f>IF(AND(B2016=K$1),LOOKUP(9.99999999999999E+307,$K$2:K2015)+1,"")</f>
        <v>1850</v>
      </c>
      <c r="L2016" s="31">
        <f>IF(AND(B2016=L$1),LOOKUP(9.99999999999999E+307,$L$2:L2015)+1,"")</f>
        <v>1850</v>
      </c>
      <c r="M2016" s="31">
        <f>IF(AND(B2016=M$1),LOOKUP(9.99999999999999E+307,$M$2:M2015)+1,"")</f>
        <v>1850</v>
      </c>
      <c r="N2016" s="31" t="e">
        <f>IF(AND(B2016=N$1),LOOKUP(9.99999999999999E+307,$N$2:N2015)+1,"")</f>
        <v>#REF!</v>
      </c>
      <c r="O2016" s="31" t="e">
        <f>IF(AND($B2016=O$1),LOOKUP(9.99999999999999E+307,$O$2:O2015)+1,"")</f>
        <v>#REF!</v>
      </c>
      <c r="P2016" s="31" t="e">
        <f>IF(AND($B2016=P$1),LOOKUP(9.99999999999999E+307,$P$2:P2015)+1,"")</f>
        <v>#REF!</v>
      </c>
      <c r="Q2016" s="31" t="e">
        <f>IF(AND($B2016=Q$1),LOOKUP(9.99999999999999E+307,$Q$2:Q2015)+1,"")</f>
        <v>#REF!</v>
      </c>
      <c r="R2016" s="31">
        <f>IF(AND($B2016=R$1),LOOKUP(9.99999999999999E+307,$R$2:R2015)+1,"")</f>
        <v>1850</v>
      </c>
      <c r="S2016" s="31">
        <f>IF(AND($B2016=S$1),LOOKUP(9.99999999999999E+307,$S$2:S2015)+1,"")</f>
        <v>1850</v>
      </c>
      <c r="T2016" s="265"/>
      <c r="U2016" s="265"/>
      <c r="V2016" s="265"/>
      <c r="AA2016" s="254" t="str">
        <f t="shared" si="226"/>
        <v/>
      </c>
      <c r="AB2016" s="254" t="str">
        <f t="shared" si="227"/>
        <v/>
      </c>
      <c r="AC2016" s="255">
        <f t="shared" si="228"/>
        <v>0</v>
      </c>
      <c r="AD2016" s="255">
        <f t="shared" si="229"/>
        <v>3836</v>
      </c>
      <c r="AE2016" s="256" t="str">
        <f t="shared" si="230"/>
        <v/>
      </c>
      <c r="AF2016" s="252" t="str">
        <f t="shared" si="231"/>
        <v>-</v>
      </c>
    </row>
    <row r="2017" spans="1:32" ht="20.149999999999999" customHeight="1" x14ac:dyDescent="0.75">
      <c r="A2017" s="31">
        <v>2015</v>
      </c>
      <c r="B2017" s="237"/>
      <c r="C2017" s="273"/>
      <c r="D2017" s="272"/>
      <c r="E2017" s="273"/>
      <c r="F2017" s="273"/>
      <c r="G2017" s="253" t="str">
        <f t="shared" si="232"/>
        <v/>
      </c>
      <c r="H2017" s="31" t="str">
        <f>IF(AND(B2017=H$1),LOOKUP(9.99999999999999E+307,$H$2:H2016)+1,"")</f>
        <v/>
      </c>
      <c r="I2017" s="31" t="str">
        <f>IF(AND(B2017=I$1),LOOKUP(9.99999999999999E+307,$I$2:I2016)+1,"")</f>
        <v/>
      </c>
      <c r="J2017" s="31">
        <f>IF(AND(B2017=J$1),LOOKUP(9.99999999999999E+307,$J$2:J2016)+1,"")</f>
        <v>1851</v>
      </c>
      <c r="K2017" s="31">
        <f>IF(AND(B2017=K$1),LOOKUP(9.99999999999999E+307,$K$2:K2016)+1,"")</f>
        <v>1851</v>
      </c>
      <c r="L2017" s="31">
        <f>IF(AND(B2017=L$1),LOOKUP(9.99999999999999E+307,$L$2:L2016)+1,"")</f>
        <v>1851</v>
      </c>
      <c r="M2017" s="31">
        <f>IF(AND(B2017=M$1),LOOKUP(9.99999999999999E+307,$M$2:M2016)+1,"")</f>
        <v>1851</v>
      </c>
      <c r="N2017" s="31" t="e">
        <f>IF(AND(B2017=N$1),LOOKUP(9.99999999999999E+307,$N$2:N2016)+1,"")</f>
        <v>#REF!</v>
      </c>
      <c r="O2017" s="31" t="e">
        <f>IF(AND($B2017=O$1),LOOKUP(9.99999999999999E+307,$O$2:O2016)+1,"")</f>
        <v>#REF!</v>
      </c>
      <c r="P2017" s="31" t="e">
        <f>IF(AND($B2017=P$1),LOOKUP(9.99999999999999E+307,$P$2:P2016)+1,"")</f>
        <v>#REF!</v>
      </c>
      <c r="Q2017" s="31" t="e">
        <f>IF(AND($B2017=Q$1),LOOKUP(9.99999999999999E+307,$Q$2:Q2016)+1,"")</f>
        <v>#REF!</v>
      </c>
      <c r="R2017" s="31">
        <f>IF(AND($B2017=R$1),LOOKUP(9.99999999999999E+307,$R$2:R2016)+1,"")</f>
        <v>1851</v>
      </c>
      <c r="S2017" s="31">
        <f>IF(AND($B2017=S$1),LOOKUP(9.99999999999999E+307,$S$2:S2016)+1,"")</f>
        <v>1851</v>
      </c>
      <c r="T2017" s="265"/>
      <c r="U2017" s="265"/>
      <c r="V2017" s="265"/>
      <c r="AA2017" s="254" t="str">
        <f t="shared" si="226"/>
        <v/>
      </c>
      <c r="AB2017" s="254" t="str">
        <f t="shared" si="227"/>
        <v/>
      </c>
      <c r="AC2017" s="255">
        <f t="shared" si="228"/>
        <v>0</v>
      </c>
      <c r="AD2017" s="255">
        <f t="shared" si="229"/>
        <v>3836</v>
      </c>
      <c r="AE2017" s="256" t="str">
        <f t="shared" si="230"/>
        <v/>
      </c>
      <c r="AF2017" s="252" t="str">
        <f t="shared" si="231"/>
        <v>-</v>
      </c>
    </row>
    <row r="2018" spans="1:32" ht="20.149999999999999" customHeight="1" x14ac:dyDescent="0.75">
      <c r="A2018" s="31">
        <v>2016</v>
      </c>
      <c r="B2018" s="237"/>
      <c r="C2018" s="273"/>
      <c r="D2018" s="272"/>
      <c r="E2018" s="273"/>
      <c r="F2018" s="273"/>
      <c r="G2018" s="253" t="str">
        <f t="shared" si="232"/>
        <v/>
      </c>
      <c r="H2018" s="31" t="str">
        <f>IF(AND(B2018=H$1),LOOKUP(9.99999999999999E+307,$H$2:H2017)+1,"")</f>
        <v/>
      </c>
      <c r="I2018" s="31" t="str">
        <f>IF(AND(B2018=I$1),LOOKUP(9.99999999999999E+307,$I$2:I2017)+1,"")</f>
        <v/>
      </c>
      <c r="J2018" s="31">
        <f>IF(AND(B2018=J$1),LOOKUP(9.99999999999999E+307,$J$2:J2017)+1,"")</f>
        <v>1852</v>
      </c>
      <c r="K2018" s="31">
        <f>IF(AND(B2018=K$1),LOOKUP(9.99999999999999E+307,$K$2:K2017)+1,"")</f>
        <v>1852</v>
      </c>
      <c r="L2018" s="31">
        <f>IF(AND(B2018=L$1),LOOKUP(9.99999999999999E+307,$L$2:L2017)+1,"")</f>
        <v>1852</v>
      </c>
      <c r="M2018" s="31">
        <f>IF(AND(B2018=M$1),LOOKUP(9.99999999999999E+307,$M$2:M2017)+1,"")</f>
        <v>1852</v>
      </c>
      <c r="N2018" s="31" t="e">
        <f>IF(AND(B2018=N$1),LOOKUP(9.99999999999999E+307,$N$2:N2017)+1,"")</f>
        <v>#REF!</v>
      </c>
      <c r="O2018" s="31" t="e">
        <f>IF(AND($B2018=O$1),LOOKUP(9.99999999999999E+307,$O$2:O2017)+1,"")</f>
        <v>#REF!</v>
      </c>
      <c r="P2018" s="31" t="e">
        <f>IF(AND($B2018=P$1),LOOKUP(9.99999999999999E+307,$P$2:P2017)+1,"")</f>
        <v>#REF!</v>
      </c>
      <c r="Q2018" s="31" t="e">
        <f>IF(AND($B2018=Q$1),LOOKUP(9.99999999999999E+307,$Q$2:Q2017)+1,"")</f>
        <v>#REF!</v>
      </c>
      <c r="R2018" s="31">
        <f>IF(AND($B2018=R$1),LOOKUP(9.99999999999999E+307,$R$2:R2017)+1,"")</f>
        <v>1852</v>
      </c>
      <c r="S2018" s="31">
        <f>IF(AND($B2018=S$1),LOOKUP(9.99999999999999E+307,$S$2:S2017)+1,"")</f>
        <v>1852</v>
      </c>
      <c r="T2018" s="265"/>
      <c r="U2018" s="265"/>
      <c r="V2018" s="265"/>
      <c r="AA2018" s="254" t="str">
        <f t="shared" si="226"/>
        <v/>
      </c>
      <c r="AB2018" s="254" t="str">
        <f t="shared" si="227"/>
        <v/>
      </c>
      <c r="AC2018" s="255">
        <f t="shared" si="228"/>
        <v>0</v>
      </c>
      <c r="AD2018" s="255">
        <f t="shared" si="229"/>
        <v>3836</v>
      </c>
      <c r="AE2018" s="256" t="str">
        <f t="shared" si="230"/>
        <v/>
      </c>
      <c r="AF2018" s="252" t="str">
        <f t="shared" si="231"/>
        <v>-</v>
      </c>
    </row>
    <row r="2019" spans="1:32" ht="20.149999999999999" customHeight="1" x14ac:dyDescent="0.75">
      <c r="A2019" s="31">
        <v>2017</v>
      </c>
      <c r="B2019" s="237"/>
      <c r="C2019" s="273"/>
      <c r="D2019" s="272"/>
      <c r="E2019" s="273"/>
      <c r="F2019" s="273"/>
      <c r="G2019" s="253" t="str">
        <f t="shared" si="232"/>
        <v/>
      </c>
      <c r="H2019" s="31" t="str">
        <f>IF(AND(B2019=H$1),LOOKUP(9.99999999999999E+307,$H$2:H2018)+1,"")</f>
        <v/>
      </c>
      <c r="I2019" s="31" t="str">
        <f>IF(AND(B2019=I$1),LOOKUP(9.99999999999999E+307,$I$2:I2018)+1,"")</f>
        <v/>
      </c>
      <c r="J2019" s="31">
        <f>IF(AND(B2019=J$1),LOOKUP(9.99999999999999E+307,$J$2:J2018)+1,"")</f>
        <v>1853</v>
      </c>
      <c r="K2019" s="31">
        <f>IF(AND(B2019=K$1),LOOKUP(9.99999999999999E+307,$K$2:K2018)+1,"")</f>
        <v>1853</v>
      </c>
      <c r="L2019" s="31">
        <f>IF(AND(B2019=L$1),LOOKUP(9.99999999999999E+307,$L$2:L2018)+1,"")</f>
        <v>1853</v>
      </c>
      <c r="M2019" s="31">
        <f>IF(AND(B2019=M$1),LOOKUP(9.99999999999999E+307,$M$2:M2018)+1,"")</f>
        <v>1853</v>
      </c>
      <c r="N2019" s="31" t="e">
        <f>IF(AND(B2019=N$1),LOOKUP(9.99999999999999E+307,$N$2:N2018)+1,"")</f>
        <v>#REF!</v>
      </c>
      <c r="O2019" s="31" t="e">
        <f>IF(AND($B2019=O$1),LOOKUP(9.99999999999999E+307,$O$2:O2018)+1,"")</f>
        <v>#REF!</v>
      </c>
      <c r="P2019" s="31" t="e">
        <f>IF(AND($B2019=P$1),LOOKUP(9.99999999999999E+307,$P$2:P2018)+1,"")</f>
        <v>#REF!</v>
      </c>
      <c r="Q2019" s="31" t="e">
        <f>IF(AND($B2019=Q$1),LOOKUP(9.99999999999999E+307,$Q$2:Q2018)+1,"")</f>
        <v>#REF!</v>
      </c>
      <c r="R2019" s="31">
        <f>IF(AND($B2019=R$1),LOOKUP(9.99999999999999E+307,$R$2:R2018)+1,"")</f>
        <v>1853</v>
      </c>
      <c r="S2019" s="31">
        <f>IF(AND($B2019=S$1),LOOKUP(9.99999999999999E+307,$S$2:S2018)+1,"")</f>
        <v>1853</v>
      </c>
      <c r="T2019" s="265"/>
      <c r="U2019" s="265"/>
      <c r="V2019" s="265"/>
      <c r="AA2019" s="254" t="str">
        <f t="shared" si="226"/>
        <v/>
      </c>
      <c r="AB2019" s="254" t="str">
        <f t="shared" si="227"/>
        <v/>
      </c>
      <c r="AC2019" s="255">
        <f t="shared" si="228"/>
        <v>0</v>
      </c>
      <c r="AD2019" s="255">
        <f t="shared" si="229"/>
        <v>3836</v>
      </c>
      <c r="AE2019" s="256" t="str">
        <f t="shared" si="230"/>
        <v/>
      </c>
      <c r="AF2019" s="252" t="str">
        <f t="shared" si="231"/>
        <v>-</v>
      </c>
    </row>
    <row r="2020" spans="1:32" ht="20.149999999999999" customHeight="1" x14ac:dyDescent="0.75">
      <c r="A2020" s="31">
        <v>2018</v>
      </c>
      <c r="B2020" s="237"/>
      <c r="C2020" s="273"/>
      <c r="D2020" s="272"/>
      <c r="E2020" s="273"/>
      <c r="F2020" s="273"/>
      <c r="G2020" s="253" t="str">
        <f t="shared" si="232"/>
        <v/>
      </c>
      <c r="H2020" s="31" t="str">
        <f>IF(AND(B2020=H$1),LOOKUP(9.99999999999999E+307,$H$2:H2019)+1,"")</f>
        <v/>
      </c>
      <c r="I2020" s="31" t="str">
        <f>IF(AND(B2020=I$1),LOOKUP(9.99999999999999E+307,$I$2:I2019)+1,"")</f>
        <v/>
      </c>
      <c r="J2020" s="31">
        <f>IF(AND(B2020=J$1),LOOKUP(9.99999999999999E+307,$J$2:J2019)+1,"")</f>
        <v>1854</v>
      </c>
      <c r="K2020" s="31">
        <f>IF(AND(B2020=K$1),LOOKUP(9.99999999999999E+307,$K$2:K2019)+1,"")</f>
        <v>1854</v>
      </c>
      <c r="L2020" s="31">
        <f>IF(AND(B2020=L$1),LOOKUP(9.99999999999999E+307,$L$2:L2019)+1,"")</f>
        <v>1854</v>
      </c>
      <c r="M2020" s="31">
        <f>IF(AND(B2020=M$1),LOOKUP(9.99999999999999E+307,$M$2:M2019)+1,"")</f>
        <v>1854</v>
      </c>
      <c r="N2020" s="31" t="e">
        <f>IF(AND(B2020=N$1),LOOKUP(9.99999999999999E+307,$N$2:N2019)+1,"")</f>
        <v>#REF!</v>
      </c>
      <c r="O2020" s="31" t="e">
        <f>IF(AND($B2020=O$1),LOOKUP(9.99999999999999E+307,$O$2:O2019)+1,"")</f>
        <v>#REF!</v>
      </c>
      <c r="P2020" s="31" t="e">
        <f>IF(AND($B2020=P$1),LOOKUP(9.99999999999999E+307,$P$2:P2019)+1,"")</f>
        <v>#REF!</v>
      </c>
      <c r="Q2020" s="31" t="e">
        <f>IF(AND($B2020=Q$1),LOOKUP(9.99999999999999E+307,$Q$2:Q2019)+1,"")</f>
        <v>#REF!</v>
      </c>
      <c r="R2020" s="31">
        <f>IF(AND($B2020=R$1),LOOKUP(9.99999999999999E+307,$R$2:R2019)+1,"")</f>
        <v>1854</v>
      </c>
      <c r="S2020" s="31">
        <f>IF(AND($B2020=S$1),LOOKUP(9.99999999999999E+307,$S$2:S2019)+1,"")</f>
        <v>1854</v>
      </c>
      <c r="T2020" s="265"/>
      <c r="U2020" s="265"/>
      <c r="V2020" s="265"/>
      <c r="AA2020" s="254" t="str">
        <f t="shared" si="226"/>
        <v/>
      </c>
      <c r="AB2020" s="254" t="str">
        <f t="shared" si="227"/>
        <v/>
      </c>
      <c r="AC2020" s="255">
        <f t="shared" si="228"/>
        <v>0</v>
      </c>
      <c r="AD2020" s="255">
        <f t="shared" si="229"/>
        <v>3836</v>
      </c>
      <c r="AE2020" s="256" t="str">
        <f t="shared" si="230"/>
        <v/>
      </c>
      <c r="AF2020" s="252" t="str">
        <f t="shared" si="231"/>
        <v>-</v>
      </c>
    </row>
    <row r="2021" spans="1:32" ht="20.149999999999999" customHeight="1" x14ac:dyDescent="0.75">
      <c r="A2021" s="31">
        <v>2019</v>
      </c>
      <c r="B2021" s="237"/>
      <c r="C2021" s="273"/>
      <c r="D2021" s="272"/>
      <c r="E2021" s="273"/>
      <c r="F2021" s="273"/>
      <c r="G2021" s="253" t="str">
        <f t="shared" si="232"/>
        <v/>
      </c>
      <c r="H2021" s="31" t="str">
        <f>IF(AND(B2021=H$1),LOOKUP(9.99999999999999E+307,$H$2:H2020)+1,"")</f>
        <v/>
      </c>
      <c r="I2021" s="31" t="str">
        <f>IF(AND(B2021=I$1),LOOKUP(9.99999999999999E+307,$I$2:I2020)+1,"")</f>
        <v/>
      </c>
      <c r="J2021" s="31">
        <f>IF(AND(B2021=J$1),LOOKUP(9.99999999999999E+307,$J$2:J2020)+1,"")</f>
        <v>1855</v>
      </c>
      <c r="K2021" s="31">
        <f>IF(AND(B2021=K$1),LOOKUP(9.99999999999999E+307,$K$2:K2020)+1,"")</f>
        <v>1855</v>
      </c>
      <c r="L2021" s="31">
        <f>IF(AND(B2021=L$1),LOOKUP(9.99999999999999E+307,$L$2:L2020)+1,"")</f>
        <v>1855</v>
      </c>
      <c r="M2021" s="31">
        <f>IF(AND(B2021=M$1),LOOKUP(9.99999999999999E+307,$M$2:M2020)+1,"")</f>
        <v>1855</v>
      </c>
      <c r="N2021" s="31" t="e">
        <f>IF(AND(B2021=N$1),LOOKUP(9.99999999999999E+307,$N$2:N2020)+1,"")</f>
        <v>#REF!</v>
      </c>
      <c r="O2021" s="31" t="e">
        <f>IF(AND($B2021=O$1),LOOKUP(9.99999999999999E+307,$O$2:O2020)+1,"")</f>
        <v>#REF!</v>
      </c>
      <c r="P2021" s="31" t="e">
        <f>IF(AND($B2021=P$1),LOOKUP(9.99999999999999E+307,$P$2:P2020)+1,"")</f>
        <v>#REF!</v>
      </c>
      <c r="Q2021" s="31" t="e">
        <f>IF(AND($B2021=Q$1),LOOKUP(9.99999999999999E+307,$Q$2:Q2020)+1,"")</f>
        <v>#REF!</v>
      </c>
      <c r="R2021" s="31">
        <f>IF(AND($B2021=R$1),LOOKUP(9.99999999999999E+307,$R$2:R2020)+1,"")</f>
        <v>1855</v>
      </c>
      <c r="S2021" s="31">
        <f>IF(AND($B2021=S$1),LOOKUP(9.99999999999999E+307,$S$2:S2020)+1,"")</f>
        <v>1855</v>
      </c>
      <c r="T2021" s="265"/>
      <c r="U2021" s="265"/>
      <c r="V2021" s="265"/>
      <c r="AA2021" s="254" t="str">
        <f t="shared" si="226"/>
        <v/>
      </c>
      <c r="AB2021" s="254" t="str">
        <f t="shared" si="227"/>
        <v/>
      </c>
      <c r="AC2021" s="255">
        <f t="shared" si="228"/>
        <v>0</v>
      </c>
      <c r="AD2021" s="255">
        <f t="shared" si="229"/>
        <v>3836</v>
      </c>
      <c r="AE2021" s="256" t="str">
        <f t="shared" si="230"/>
        <v/>
      </c>
      <c r="AF2021" s="252" t="str">
        <f t="shared" si="231"/>
        <v>-</v>
      </c>
    </row>
    <row r="2022" spans="1:32" ht="20.149999999999999" customHeight="1" x14ac:dyDescent="0.75">
      <c r="A2022" s="31">
        <v>2020</v>
      </c>
      <c r="B2022" s="237"/>
      <c r="C2022" s="273"/>
      <c r="D2022" s="272"/>
      <c r="E2022" s="273"/>
      <c r="F2022" s="273"/>
      <c r="G2022" s="253" t="str">
        <f t="shared" si="232"/>
        <v/>
      </c>
      <c r="H2022" s="31" t="str">
        <f>IF(AND(B2022=H$1),LOOKUP(9.99999999999999E+307,$H$2:H2021)+1,"")</f>
        <v/>
      </c>
      <c r="I2022" s="31" t="str">
        <f>IF(AND(B2022=I$1),LOOKUP(9.99999999999999E+307,$I$2:I2021)+1,"")</f>
        <v/>
      </c>
      <c r="J2022" s="31">
        <f>IF(AND(B2022=J$1),LOOKUP(9.99999999999999E+307,$J$2:J2021)+1,"")</f>
        <v>1856</v>
      </c>
      <c r="K2022" s="31">
        <f>IF(AND(B2022=K$1),LOOKUP(9.99999999999999E+307,$K$2:K2021)+1,"")</f>
        <v>1856</v>
      </c>
      <c r="L2022" s="31">
        <f>IF(AND(B2022=L$1),LOOKUP(9.99999999999999E+307,$L$2:L2021)+1,"")</f>
        <v>1856</v>
      </c>
      <c r="M2022" s="31">
        <f>IF(AND(B2022=M$1),LOOKUP(9.99999999999999E+307,$M$2:M2021)+1,"")</f>
        <v>1856</v>
      </c>
      <c r="N2022" s="31" t="e">
        <f>IF(AND(B2022=N$1),LOOKUP(9.99999999999999E+307,$N$2:N2021)+1,"")</f>
        <v>#REF!</v>
      </c>
      <c r="O2022" s="31" t="e">
        <f>IF(AND($B2022=O$1),LOOKUP(9.99999999999999E+307,$O$2:O2021)+1,"")</f>
        <v>#REF!</v>
      </c>
      <c r="P2022" s="31" t="e">
        <f>IF(AND($B2022=P$1),LOOKUP(9.99999999999999E+307,$P$2:P2021)+1,"")</f>
        <v>#REF!</v>
      </c>
      <c r="Q2022" s="31" t="e">
        <f>IF(AND($B2022=Q$1),LOOKUP(9.99999999999999E+307,$Q$2:Q2021)+1,"")</f>
        <v>#REF!</v>
      </c>
      <c r="R2022" s="31">
        <f>IF(AND($B2022=R$1),LOOKUP(9.99999999999999E+307,$R$2:R2021)+1,"")</f>
        <v>1856</v>
      </c>
      <c r="S2022" s="31">
        <f>IF(AND($B2022=S$1),LOOKUP(9.99999999999999E+307,$S$2:S2021)+1,"")</f>
        <v>1856</v>
      </c>
      <c r="T2022" s="265"/>
      <c r="U2022" s="265"/>
      <c r="V2022" s="265"/>
      <c r="AA2022" s="254" t="str">
        <f t="shared" si="226"/>
        <v/>
      </c>
      <c r="AB2022" s="254" t="str">
        <f t="shared" si="227"/>
        <v/>
      </c>
      <c r="AC2022" s="255">
        <f t="shared" si="228"/>
        <v>0</v>
      </c>
      <c r="AD2022" s="255">
        <f t="shared" si="229"/>
        <v>3836</v>
      </c>
      <c r="AE2022" s="256" t="str">
        <f t="shared" si="230"/>
        <v/>
      </c>
      <c r="AF2022" s="252" t="str">
        <f t="shared" si="231"/>
        <v>-</v>
      </c>
    </row>
    <row r="2023" spans="1:32" ht="20.149999999999999" customHeight="1" x14ac:dyDescent="0.75">
      <c r="A2023" s="31">
        <v>2021</v>
      </c>
      <c r="B2023" s="237"/>
      <c r="C2023" s="273"/>
      <c r="D2023" s="272"/>
      <c r="E2023" s="273"/>
      <c r="F2023" s="273"/>
      <c r="G2023" s="253" t="str">
        <f t="shared" si="232"/>
        <v/>
      </c>
      <c r="H2023" s="31" t="str">
        <f>IF(AND(B2023=H$1),LOOKUP(9.99999999999999E+307,$H$2:H2022)+1,"")</f>
        <v/>
      </c>
      <c r="I2023" s="31" t="str">
        <f>IF(AND(B2023=I$1),LOOKUP(9.99999999999999E+307,$I$2:I2022)+1,"")</f>
        <v/>
      </c>
      <c r="J2023" s="31">
        <f>IF(AND(B2023=J$1),LOOKUP(9.99999999999999E+307,$J$2:J2022)+1,"")</f>
        <v>1857</v>
      </c>
      <c r="K2023" s="31">
        <f>IF(AND(B2023=K$1),LOOKUP(9.99999999999999E+307,$K$2:K2022)+1,"")</f>
        <v>1857</v>
      </c>
      <c r="L2023" s="31">
        <f>IF(AND(B2023=L$1),LOOKUP(9.99999999999999E+307,$L$2:L2022)+1,"")</f>
        <v>1857</v>
      </c>
      <c r="M2023" s="31">
        <f>IF(AND(B2023=M$1),LOOKUP(9.99999999999999E+307,$M$2:M2022)+1,"")</f>
        <v>1857</v>
      </c>
      <c r="N2023" s="31" t="e">
        <f>IF(AND(B2023=N$1),LOOKUP(9.99999999999999E+307,$N$2:N2022)+1,"")</f>
        <v>#REF!</v>
      </c>
      <c r="O2023" s="31" t="e">
        <f>IF(AND($B2023=O$1),LOOKUP(9.99999999999999E+307,$O$2:O2022)+1,"")</f>
        <v>#REF!</v>
      </c>
      <c r="P2023" s="31" t="e">
        <f>IF(AND($B2023=P$1),LOOKUP(9.99999999999999E+307,$P$2:P2022)+1,"")</f>
        <v>#REF!</v>
      </c>
      <c r="Q2023" s="31" t="e">
        <f>IF(AND($B2023=Q$1),LOOKUP(9.99999999999999E+307,$Q$2:Q2022)+1,"")</f>
        <v>#REF!</v>
      </c>
      <c r="R2023" s="31">
        <f>IF(AND($B2023=R$1),LOOKUP(9.99999999999999E+307,$R$2:R2022)+1,"")</f>
        <v>1857</v>
      </c>
      <c r="S2023" s="31">
        <f>IF(AND($B2023=S$1),LOOKUP(9.99999999999999E+307,$S$2:S2022)+1,"")</f>
        <v>1857</v>
      </c>
      <c r="T2023" s="265"/>
      <c r="U2023" s="265"/>
      <c r="V2023" s="265"/>
      <c r="AA2023" s="254" t="str">
        <f t="shared" si="226"/>
        <v/>
      </c>
      <c r="AB2023" s="254" t="str">
        <f t="shared" si="227"/>
        <v/>
      </c>
      <c r="AC2023" s="255">
        <f t="shared" si="228"/>
        <v>0</v>
      </c>
      <c r="AD2023" s="255">
        <f t="shared" si="229"/>
        <v>3836</v>
      </c>
      <c r="AE2023" s="256" t="str">
        <f t="shared" si="230"/>
        <v/>
      </c>
      <c r="AF2023" s="252" t="str">
        <f t="shared" si="231"/>
        <v>-</v>
      </c>
    </row>
    <row r="2024" spans="1:32" ht="20.149999999999999" customHeight="1" x14ac:dyDescent="0.75">
      <c r="A2024" s="31">
        <v>2022</v>
      </c>
      <c r="B2024" s="237"/>
      <c r="C2024" s="273"/>
      <c r="D2024" s="272"/>
      <c r="E2024" s="273"/>
      <c r="F2024" s="273"/>
      <c r="G2024" s="253" t="str">
        <f t="shared" si="232"/>
        <v/>
      </c>
      <c r="H2024" s="31" t="str">
        <f>IF(AND(B2024=H$1),LOOKUP(9.99999999999999E+307,$H$2:H2023)+1,"")</f>
        <v/>
      </c>
      <c r="I2024" s="31" t="str">
        <f>IF(AND(B2024=I$1),LOOKUP(9.99999999999999E+307,$I$2:I2023)+1,"")</f>
        <v/>
      </c>
      <c r="J2024" s="31">
        <f>IF(AND(B2024=J$1),LOOKUP(9.99999999999999E+307,$J$2:J2023)+1,"")</f>
        <v>1858</v>
      </c>
      <c r="K2024" s="31">
        <f>IF(AND(B2024=K$1),LOOKUP(9.99999999999999E+307,$K$2:K2023)+1,"")</f>
        <v>1858</v>
      </c>
      <c r="L2024" s="31">
        <f>IF(AND(B2024=L$1),LOOKUP(9.99999999999999E+307,$L$2:L2023)+1,"")</f>
        <v>1858</v>
      </c>
      <c r="M2024" s="31">
        <f>IF(AND(B2024=M$1),LOOKUP(9.99999999999999E+307,$M$2:M2023)+1,"")</f>
        <v>1858</v>
      </c>
      <c r="N2024" s="31" t="e">
        <f>IF(AND(B2024=N$1),LOOKUP(9.99999999999999E+307,$N$2:N2023)+1,"")</f>
        <v>#REF!</v>
      </c>
      <c r="O2024" s="31" t="e">
        <f>IF(AND($B2024=O$1),LOOKUP(9.99999999999999E+307,$O$2:O2023)+1,"")</f>
        <v>#REF!</v>
      </c>
      <c r="P2024" s="31" t="e">
        <f>IF(AND($B2024=P$1),LOOKUP(9.99999999999999E+307,$P$2:P2023)+1,"")</f>
        <v>#REF!</v>
      </c>
      <c r="Q2024" s="31" t="e">
        <f>IF(AND($B2024=Q$1),LOOKUP(9.99999999999999E+307,$Q$2:Q2023)+1,"")</f>
        <v>#REF!</v>
      </c>
      <c r="R2024" s="31">
        <f>IF(AND($B2024=R$1),LOOKUP(9.99999999999999E+307,$R$2:R2023)+1,"")</f>
        <v>1858</v>
      </c>
      <c r="S2024" s="31">
        <f>IF(AND($B2024=S$1),LOOKUP(9.99999999999999E+307,$S$2:S2023)+1,"")</f>
        <v>1858</v>
      </c>
      <c r="T2024" s="265"/>
      <c r="U2024" s="265"/>
      <c r="V2024" s="265"/>
      <c r="AA2024" s="254" t="str">
        <f t="shared" si="226"/>
        <v/>
      </c>
      <c r="AB2024" s="254" t="str">
        <f t="shared" si="227"/>
        <v/>
      </c>
      <c r="AC2024" s="255">
        <f t="shared" si="228"/>
        <v>0</v>
      </c>
      <c r="AD2024" s="255">
        <f t="shared" si="229"/>
        <v>3836</v>
      </c>
      <c r="AE2024" s="256" t="str">
        <f t="shared" si="230"/>
        <v/>
      </c>
      <c r="AF2024" s="252" t="str">
        <f t="shared" si="231"/>
        <v>-</v>
      </c>
    </row>
    <row r="2025" spans="1:32" ht="20.149999999999999" customHeight="1" x14ac:dyDescent="0.75">
      <c r="A2025" s="31">
        <v>2023</v>
      </c>
      <c r="B2025" s="237"/>
      <c r="C2025" s="273"/>
      <c r="D2025" s="272"/>
      <c r="E2025" s="273"/>
      <c r="F2025" s="273"/>
      <c r="G2025" s="253" t="str">
        <f t="shared" si="232"/>
        <v/>
      </c>
      <c r="H2025" s="31" t="str">
        <f>IF(AND(B2025=H$1),LOOKUP(9.99999999999999E+307,$H$2:H2024)+1,"")</f>
        <v/>
      </c>
      <c r="I2025" s="31" t="str">
        <f>IF(AND(B2025=I$1),LOOKUP(9.99999999999999E+307,$I$2:I2024)+1,"")</f>
        <v/>
      </c>
      <c r="J2025" s="31">
        <f>IF(AND(B2025=J$1),LOOKUP(9.99999999999999E+307,$J$2:J2024)+1,"")</f>
        <v>1859</v>
      </c>
      <c r="K2025" s="31">
        <f>IF(AND(B2025=K$1),LOOKUP(9.99999999999999E+307,$K$2:K2024)+1,"")</f>
        <v>1859</v>
      </c>
      <c r="L2025" s="31">
        <f>IF(AND(B2025=L$1),LOOKUP(9.99999999999999E+307,$L$2:L2024)+1,"")</f>
        <v>1859</v>
      </c>
      <c r="M2025" s="31">
        <f>IF(AND(B2025=M$1),LOOKUP(9.99999999999999E+307,$M$2:M2024)+1,"")</f>
        <v>1859</v>
      </c>
      <c r="N2025" s="31" t="e">
        <f>IF(AND(B2025=N$1),LOOKUP(9.99999999999999E+307,$N$2:N2024)+1,"")</f>
        <v>#REF!</v>
      </c>
      <c r="O2025" s="31" t="e">
        <f>IF(AND($B2025=O$1),LOOKUP(9.99999999999999E+307,$O$2:O2024)+1,"")</f>
        <v>#REF!</v>
      </c>
      <c r="P2025" s="31" t="e">
        <f>IF(AND($B2025=P$1),LOOKUP(9.99999999999999E+307,$P$2:P2024)+1,"")</f>
        <v>#REF!</v>
      </c>
      <c r="Q2025" s="31" t="e">
        <f>IF(AND($B2025=Q$1),LOOKUP(9.99999999999999E+307,$Q$2:Q2024)+1,"")</f>
        <v>#REF!</v>
      </c>
      <c r="R2025" s="31">
        <f>IF(AND($B2025=R$1),LOOKUP(9.99999999999999E+307,$R$2:R2024)+1,"")</f>
        <v>1859</v>
      </c>
      <c r="S2025" s="31">
        <f>IF(AND($B2025=S$1),LOOKUP(9.99999999999999E+307,$S$2:S2024)+1,"")</f>
        <v>1859</v>
      </c>
      <c r="T2025" s="265"/>
      <c r="U2025" s="265"/>
      <c r="V2025" s="265"/>
      <c r="AA2025" s="254" t="str">
        <f t="shared" si="226"/>
        <v/>
      </c>
      <c r="AB2025" s="254" t="str">
        <f t="shared" si="227"/>
        <v/>
      </c>
      <c r="AC2025" s="255">
        <f t="shared" si="228"/>
        <v>0</v>
      </c>
      <c r="AD2025" s="255">
        <f t="shared" si="229"/>
        <v>3836</v>
      </c>
      <c r="AE2025" s="256" t="str">
        <f t="shared" si="230"/>
        <v/>
      </c>
      <c r="AF2025" s="252" t="str">
        <f t="shared" si="231"/>
        <v>-</v>
      </c>
    </row>
    <row r="2026" spans="1:32" ht="20.149999999999999" customHeight="1" x14ac:dyDescent="0.75">
      <c r="A2026" s="31">
        <v>2024</v>
      </c>
      <c r="B2026" s="237"/>
      <c r="C2026" s="273"/>
      <c r="D2026" s="272"/>
      <c r="E2026" s="273"/>
      <c r="F2026" s="273"/>
      <c r="G2026" s="253" t="str">
        <f t="shared" si="232"/>
        <v/>
      </c>
      <c r="H2026" s="31" t="str">
        <f>IF(AND(B2026=H$1),LOOKUP(9.99999999999999E+307,$H$2:H2025)+1,"")</f>
        <v/>
      </c>
      <c r="I2026" s="31" t="str">
        <f>IF(AND(B2026=I$1),LOOKUP(9.99999999999999E+307,$I$2:I2025)+1,"")</f>
        <v/>
      </c>
      <c r="J2026" s="31">
        <f>IF(AND(B2026=J$1),LOOKUP(9.99999999999999E+307,$J$2:J2025)+1,"")</f>
        <v>1860</v>
      </c>
      <c r="K2026" s="31">
        <f>IF(AND(B2026=K$1),LOOKUP(9.99999999999999E+307,$K$2:K2025)+1,"")</f>
        <v>1860</v>
      </c>
      <c r="L2026" s="31">
        <f>IF(AND(B2026=L$1),LOOKUP(9.99999999999999E+307,$L$2:L2025)+1,"")</f>
        <v>1860</v>
      </c>
      <c r="M2026" s="31">
        <f>IF(AND(B2026=M$1),LOOKUP(9.99999999999999E+307,$M$2:M2025)+1,"")</f>
        <v>1860</v>
      </c>
      <c r="N2026" s="31" t="e">
        <f>IF(AND(B2026=N$1),LOOKUP(9.99999999999999E+307,$N$2:N2025)+1,"")</f>
        <v>#REF!</v>
      </c>
      <c r="O2026" s="31" t="e">
        <f>IF(AND($B2026=O$1),LOOKUP(9.99999999999999E+307,$O$2:O2025)+1,"")</f>
        <v>#REF!</v>
      </c>
      <c r="P2026" s="31" t="e">
        <f>IF(AND($B2026=P$1),LOOKUP(9.99999999999999E+307,$P$2:P2025)+1,"")</f>
        <v>#REF!</v>
      </c>
      <c r="Q2026" s="31" t="e">
        <f>IF(AND($B2026=Q$1),LOOKUP(9.99999999999999E+307,$Q$2:Q2025)+1,"")</f>
        <v>#REF!</v>
      </c>
      <c r="R2026" s="31">
        <f>IF(AND($B2026=R$1),LOOKUP(9.99999999999999E+307,$R$2:R2025)+1,"")</f>
        <v>1860</v>
      </c>
      <c r="S2026" s="31">
        <f>IF(AND($B2026=S$1),LOOKUP(9.99999999999999E+307,$S$2:S2025)+1,"")</f>
        <v>1860</v>
      </c>
      <c r="T2026" s="265"/>
      <c r="U2026" s="265"/>
      <c r="V2026" s="265"/>
      <c r="AA2026" s="254" t="str">
        <f t="shared" si="226"/>
        <v/>
      </c>
      <c r="AB2026" s="254" t="str">
        <f t="shared" si="227"/>
        <v/>
      </c>
      <c r="AC2026" s="255">
        <f t="shared" si="228"/>
        <v>0</v>
      </c>
      <c r="AD2026" s="255">
        <f t="shared" si="229"/>
        <v>3836</v>
      </c>
      <c r="AE2026" s="256" t="str">
        <f t="shared" si="230"/>
        <v/>
      </c>
      <c r="AF2026" s="252" t="str">
        <f t="shared" si="231"/>
        <v>-</v>
      </c>
    </row>
    <row r="2027" spans="1:32" ht="20.149999999999999" customHeight="1" x14ac:dyDescent="0.75">
      <c r="A2027" s="31">
        <v>2025</v>
      </c>
      <c r="B2027" s="237"/>
      <c r="C2027" s="273"/>
      <c r="D2027" s="272"/>
      <c r="E2027" s="273"/>
      <c r="F2027" s="273"/>
      <c r="G2027" s="253" t="str">
        <f t="shared" ref="G2027:G2090" si="233">B2027&amp;C2027</f>
        <v/>
      </c>
      <c r="H2027" s="31" t="str">
        <f>IF(AND(B2027=H$1),LOOKUP(9.99999999999999E+307,$H$2:H2026)+1,"")</f>
        <v/>
      </c>
      <c r="I2027" s="31" t="str">
        <f>IF(AND(B2027=I$1),LOOKUP(9.99999999999999E+307,$I$2:I2026)+1,"")</f>
        <v/>
      </c>
      <c r="J2027" s="31">
        <f>IF(AND(B2027=J$1),LOOKUP(9.99999999999999E+307,$J$2:J2026)+1,"")</f>
        <v>1861</v>
      </c>
      <c r="K2027" s="31">
        <f>IF(AND(B2027=K$1),LOOKUP(9.99999999999999E+307,$K$2:K2026)+1,"")</f>
        <v>1861</v>
      </c>
      <c r="L2027" s="31">
        <f>IF(AND(B2027=L$1),LOOKUP(9.99999999999999E+307,$L$2:L2026)+1,"")</f>
        <v>1861</v>
      </c>
      <c r="M2027" s="31">
        <f>IF(AND(B2027=M$1),LOOKUP(9.99999999999999E+307,$M$2:M2026)+1,"")</f>
        <v>1861</v>
      </c>
      <c r="N2027" s="31" t="e">
        <f>IF(AND(B2027=N$1),LOOKUP(9.99999999999999E+307,$N$2:N2026)+1,"")</f>
        <v>#REF!</v>
      </c>
      <c r="O2027" s="31" t="e">
        <f>IF(AND($B2027=O$1),LOOKUP(9.99999999999999E+307,$O$2:O2026)+1,"")</f>
        <v>#REF!</v>
      </c>
      <c r="P2027" s="31" t="e">
        <f>IF(AND($B2027=P$1),LOOKUP(9.99999999999999E+307,$P$2:P2026)+1,"")</f>
        <v>#REF!</v>
      </c>
      <c r="Q2027" s="31" t="e">
        <f>IF(AND($B2027=Q$1),LOOKUP(9.99999999999999E+307,$Q$2:Q2026)+1,"")</f>
        <v>#REF!</v>
      </c>
      <c r="R2027" s="31">
        <f>IF(AND($B2027=R$1),LOOKUP(9.99999999999999E+307,$R$2:R2026)+1,"")</f>
        <v>1861</v>
      </c>
      <c r="S2027" s="31">
        <f>IF(AND($B2027=S$1),LOOKUP(9.99999999999999E+307,$S$2:S2026)+1,"")</f>
        <v>1861</v>
      </c>
      <c r="T2027" s="265"/>
      <c r="U2027" s="265"/>
      <c r="V2027" s="265"/>
      <c r="AA2027" s="254" t="str">
        <f t="shared" si="226"/>
        <v/>
      </c>
      <c r="AB2027" s="254" t="str">
        <f t="shared" si="227"/>
        <v/>
      </c>
      <c r="AC2027" s="255">
        <f t="shared" si="228"/>
        <v>0</v>
      </c>
      <c r="AD2027" s="255">
        <f t="shared" si="229"/>
        <v>3836</v>
      </c>
      <c r="AE2027" s="256" t="str">
        <f t="shared" si="230"/>
        <v/>
      </c>
      <c r="AF2027" s="252" t="str">
        <f t="shared" si="231"/>
        <v>-</v>
      </c>
    </row>
    <row r="2028" spans="1:32" ht="20.149999999999999" customHeight="1" x14ac:dyDescent="0.75">
      <c r="A2028" s="31">
        <v>2026</v>
      </c>
      <c r="B2028" s="237"/>
      <c r="C2028" s="273"/>
      <c r="D2028" s="272"/>
      <c r="E2028" s="273"/>
      <c r="F2028" s="273"/>
      <c r="G2028" s="253" t="str">
        <f t="shared" si="233"/>
        <v/>
      </c>
      <c r="H2028" s="31" t="str">
        <f>IF(AND(B2028=H$1),LOOKUP(9.99999999999999E+307,$H$2:H2027)+1,"")</f>
        <v/>
      </c>
      <c r="I2028" s="31" t="str">
        <f>IF(AND(B2028=I$1),LOOKUP(9.99999999999999E+307,$I$2:I2027)+1,"")</f>
        <v/>
      </c>
      <c r="J2028" s="31">
        <f>IF(AND(B2028=J$1),LOOKUP(9.99999999999999E+307,$J$2:J2027)+1,"")</f>
        <v>1862</v>
      </c>
      <c r="K2028" s="31">
        <f>IF(AND(B2028=K$1),LOOKUP(9.99999999999999E+307,$K$2:K2027)+1,"")</f>
        <v>1862</v>
      </c>
      <c r="L2028" s="31">
        <f>IF(AND(B2028=L$1),LOOKUP(9.99999999999999E+307,$L$2:L2027)+1,"")</f>
        <v>1862</v>
      </c>
      <c r="M2028" s="31">
        <f>IF(AND(B2028=M$1),LOOKUP(9.99999999999999E+307,$M$2:M2027)+1,"")</f>
        <v>1862</v>
      </c>
      <c r="N2028" s="31" t="e">
        <f>IF(AND(B2028=N$1),LOOKUP(9.99999999999999E+307,$N$2:N2027)+1,"")</f>
        <v>#REF!</v>
      </c>
      <c r="O2028" s="31" t="e">
        <f>IF(AND($B2028=O$1),LOOKUP(9.99999999999999E+307,$O$2:O2027)+1,"")</f>
        <v>#REF!</v>
      </c>
      <c r="P2028" s="31" t="e">
        <f>IF(AND($B2028=P$1),LOOKUP(9.99999999999999E+307,$P$2:P2027)+1,"")</f>
        <v>#REF!</v>
      </c>
      <c r="Q2028" s="31" t="e">
        <f>IF(AND($B2028=Q$1),LOOKUP(9.99999999999999E+307,$Q$2:Q2027)+1,"")</f>
        <v>#REF!</v>
      </c>
      <c r="R2028" s="31">
        <f>IF(AND($B2028=R$1),LOOKUP(9.99999999999999E+307,$R$2:R2027)+1,"")</f>
        <v>1862</v>
      </c>
      <c r="S2028" s="31">
        <f>IF(AND($B2028=S$1),LOOKUP(9.99999999999999E+307,$S$2:S2027)+1,"")</f>
        <v>1862</v>
      </c>
      <c r="T2028" s="265"/>
      <c r="U2028" s="265"/>
      <c r="V2028" s="265"/>
      <c r="AA2028" s="254" t="str">
        <f t="shared" si="226"/>
        <v/>
      </c>
      <c r="AB2028" s="254" t="str">
        <f t="shared" si="227"/>
        <v/>
      </c>
      <c r="AC2028" s="255">
        <f t="shared" si="228"/>
        <v>0</v>
      </c>
      <c r="AD2028" s="255">
        <f t="shared" si="229"/>
        <v>3836</v>
      </c>
      <c r="AE2028" s="256" t="str">
        <f t="shared" si="230"/>
        <v/>
      </c>
      <c r="AF2028" s="252" t="str">
        <f t="shared" si="231"/>
        <v>-</v>
      </c>
    </row>
    <row r="2029" spans="1:32" ht="20.149999999999999" customHeight="1" x14ac:dyDescent="0.75">
      <c r="A2029" s="31">
        <v>2027</v>
      </c>
      <c r="B2029" s="237"/>
      <c r="C2029" s="273"/>
      <c r="D2029" s="272"/>
      <c r="E2029" s="273"/>
      <c r="F2029" s="273"/>
      <c r="G2029" s="253" t="str">
        <f t="shared" si="233"/>
        <v/>
      </c>
      <c r="H2029" s="31" t="str">
        <f>IF(AND(B2029=H$1),LOOKUP(9.99999999999999E+307,$H$2:H2028)+1,"")</f>
        <v/>
      </c>
      <c r="I2029" s="31" t="str">
        <f>IF(AND(B2029=I$1),LOOKUP(9.99999999999999E+307,$I$2:I2028)+1,"")</f>
        <v/>
      </c>
      <c r="J2029" s="31">
        <f>IF(AND(B2029=J$1),LOOKUP(9.99999999999999E+307,$J$2:J2028)+1,"")</f>
        <v>1863</v>
      </c>
      <c r="K2029" s="31">
        <f>IF(AND(B2029=K$1),LOOKUP(9.99999999999999E+307,$K$2:K2028)+1,"")</f>
        <v>1863</v>
      </c>
      <c r="L2029" s="31">
        <f>IF(AND(B2029=L$1),LOOKUP(9.99999999999999E+307,$L$2:L2028)+1,"")</f>
        <v>1863</v>
      </c>
      <c r="M2029" s="31">
        <f>IF(AND(B2029=M$1),LOOKUP(9.99999999999999E+307,$M$2:M2028)+1,"")</f>
        <v>1863</v>
      </c>
      <c r="N2029" s="31" t="e">
        <f>IF(AND(B2029=N$1),LOOKUP(9.99999999999999E+307,$N$2:N2028)+1,"")</f>
        <v>#REF!</v>
      </c>
      <c r="O2029" s="31" t="e">
        <f>IF(AND($B2029=O$1),LOOKUP(9.99999999999999E+307,$O$2:O2028)+1,"")</f>
        <v>#REF!</v>
      </c>
      <c r="P2029" s="31" t="e">
        <f>IF(AND($B2029=P$1),LOOKUP(9.99999999999999E+307,$P$2:P2028)+1,"")</f>
        <v>#REF!</v>
      </c>
      <c r="Q2029" s="31" t="e">
        <f>IF(AND($B2029=Q$1),LOOKUP(9.99999999999999E+307,$Q$2:Q2028)+1,"")</f>
        <v>#REF!</v>
      </c>
      <c r="R2029" s="31">
        <f>IF(AND($B2029=R$1),LOOKUP(9.99999999999999E+307,$R$2:R2028)+1,"")</f>
        <v>1863</v>
      </c>
      <c r="S2029" s="31">
        <f>IF(AND($B2029=S$1),LOOKUP(9.99999999999999E+307,$S$2:S2028)+1,"")</f>
        <v>1863</v>
      </c>
      <c r="T2029" s="265"/>
      <c r="U2029" s="265"/>
      <c r="V2029" s="265"/>
      <c r="AA2029" s="254" t="str">
        <f t="shared" si="226"/>
        <v/>
      </c>
      <c r="AB2029" s="254" t="str">
        <f t="shared" si="227"/>
        <v/>
      </c>
      <c r="AC2029" s="255">
        <f t="shared" si="228"/>
        <v>0</v>
      </c>
      <c r="AD2029" s="255">
        <f t="shared" si="229"/>
        <v>3836</v>
      </c>
      <c r="AE2029" s="256" t="str">
        <f t="shared" si="230"/>
        <v/>
      </c>
      <c r="AF2029" s="252" t="str">
        <f t="shared" si="231"/>
        <v>-</v>
      </c>
    </row>
    <row r="2030" spans="1:32" ht="20.149999999999999" customHeight="1" x14ac:dyDescent="0.75">
      <c r="A2030" s="31">
        <v>2028</v>
      </c>
      <c r="B2030" s="237"/>
      <c r="C2030" s="273"/>
      <c r="D2030" s="272"/>
      <c r="E2030" s="273"/>
      <c r="F2030" s="273"/>
      <c r="G2030" s="253" t="str">
        <f t="shared" si="233"/>
        <v/>
      </c>
      <c r="H2030" s="31" t="str">
        <f>IF(AND(B2030=H$1),LOOKUP(9.99999999999999E+307,$H$2:H2029)+1,"")</f>
        <v/>
      </c>
      <c r="I2030" s="31" t="str">
        <f>IF(AND(B2030=I$1),LOOKUP(9.99999999999999E+307,$I$2:I2029)+1,"")</f>
        <v/>
      </c>
      <c r="J2030" s="31">
        <f>IF(AND(B2030=J$1),LOOKUP(9.99999999999999E+307,$J$2:J2029)+1,"")</f>
        <v>1864</v>
      </c>
      <c r="K2030" s="31">
        <f>IF(AND(B2030=K$1),LOOKUP(9.99999999999999E+307,$K$2:K2029)+1,"")</f>
        <v>1864</v>
      </c>
      <c r="L2030" s="31">
        <f>IF(AND(B2030=L$1),LOOKUP(9.99999999999999E+307,$L$2:L2029)+1,"")</f>
        <v>1864</v>
      </c>
      <c r="M2030" s="31">
        <f>IF(AND(B2030=M$1),LOOKUP(9.99999999999999E+307,$M$2:M2029)+1,"")</f>
        <v>1864</v>
      </c>
      <c r="N2030" s="31" t="e">
        <f>IF(AND(B2030=N$1),LOOKUP(9.99999999999999E+307,$N$2:N2029)+1,"")</f>
        <v>#REF!</v>
      </c>
      <c r="O2030" s="31" t="e">
        <f>IF(AND($B2030=O$1),LOOKUP(9.99999999999999E+307,$O$2:O2029)+1,"")</f>
        <v>#REF!</v>
      </c>
      <c r="P2030" s="31" t="e">
        <f>IF(AND($B2030=P$1),LOOKUP(9.99999999999999E+307,$P$2:P2029)+1,"")</f>
        <v>#REF!</v>
      </c>
      <c r="Q2030" s="31" t="e">
        <f>IF(AND($B2030=Q$1),LOOKUP(9.99999999999999E+307,$Q$2:Q2029)+1,"")</f>
        <v>#REF!</v>
      </c>
      <c r="R2030" s="31">
        <f>IF(AND($B2030=R$1),LOOKUP(9.99999999999999E+307,$R$2:R2029)+1,"")</f>
        <v>1864</v>
      </c>
      <c r="S2030" s="31">
        <f>IF(AND($B2030=S$1),LOOKUP(9.99999999999999E+307,$S$2:S2029)+1,"")</f>
        <v>1864</v>
      </c>
      <c r="T2030" s="265"/>
      <c r="U2030" s="265"/>
      <c r="V2030" s="265"/>
      <c r="AA2030" s="254" t="str">
        <f t="shared" si="226"/>
        <v/>
      </c>
      <c r="AB2030" s="254" t="str">
        <f t="shared" si="227"/>
        <v/>
      </c>
      <c r="AC2030" s="255">
        <f t="shared" si="228"/>
        <v>0</v>
      </c>
      <c r="AD2030" s="255">
        <f t="shared" si="229"/>
        <v>3836</v>
      </c>
      <c r="AE2030" s="256" t="str">
        <f t="shared" si="230"/>
        <v/>
      </c>
      <c r="AF2030" s="252" t="str">
        <f t="shared" si="231"/>
        <v>-</v>
      </c>
    </row>
    <row r="2031" spans="1:32" ht="20.149999999999999" customHeight="1" x14ac:dyDescent="0.75">
      <c r="A2031" s="31">
        <v>2029</v>
      </c>
      <c r="B2031" s="237"/>
      <c r="C2031" s="273"/>
      <c r="D2031" s="272"/>
      <c r="E2031" s="273"/>
      <c r="F2031" s="273"/>
      <c r="G2031" s="253" t="str">
        <f t="shared" si="233"/>
        <v/>
      </c>
      <c r="H2031" s="31" t="str">
        <f>IF(AND(B2031=H$1),LOOKUP(9.99999999999999E+307,$H$2:H2030)+1,"")</f>
        <v/>
      </c>
      <c r="I2031" s="31" t="str">
        <f>IF(AND(B2031=I$1),LOOKUP(9.99999999999999E+307,$I$2:I2030)+1,"")</f>
        <v/>
      </c>
      <c r="J2031" s="31">
        <f>IF(AND(B2031=J$1),LOOKUP(9.99999999999999E+307,$J$2:J2030)+1,"")</f>
        <v>1865</v>
      </c>
      <c r="K2031" s="31">
        <f>IF(AND(B2031=K$1),LOOKUP(9.99999999999999E+307,$K$2:K2030)+1,"")</f>
        <v>1865</v>
      </c>
      <c r="L2031" s="31">
        <f>IF(AND(B2031=L$1),LOOKUP(9.99999999999999E+307,$L$2:L2030)+1,"")</f>
        <v>1865</v>
      </c>
      <c r="M2031" s="31">
        <f>IF(AND(B2031=M$1),LOOKUP(9.99999999999999E+307,$M$2:M2030)+1,"")</f>
        <v>1865</v>
      </c>
      <c r="N2031" s="31" t="e">
        <f>IF(AND(B2031=N$1),LOOKUP(9.99999999999999E+307,$N$2:N2030)+1,"")</f>
        <v>#REF!</v>
      </c>
      <c r="O2031" s="31" t="e">
        <f>IF(AND($B2031=O$1),LOOKUP(9.99999999999999E+307,$O$2:O2030)+1,"")</f>
        <v>#REF!</v>
      </c>
      <c r="P2031" s="31" t="e">
        <f>IF(AND($B2031=P$1),LOOKUP(9.99999999999999E+307,$P$2:P2030)+1,"")</f>
        <v>#REF!</v>
      </c>
      <c r="Q2031" s="31" t="e">
        <f>IF(AND($B2031=Q$1),LOOKUP(9.99999999999999E+307,$Q$2:Q2030)+1,"")</f>
        <v>#REF!</v>
      </c>
      <c r="R2031" s="31">
        <f>IF(AND($B2031=R$1),LOOKUP(9.99999999999999E+307,$R$2:R2030)+1,"")</f>
        <v>1865</v>
      </c>
      <c r="S2031" s="31">
        <f>IF(AND($B2031=S$1),LOOKUP(9.99999999999999E+307,$S$2:S2030)+1,"")</f>
        <v>1865</v>
      </c>
      <c r="T2031" s="265"/>
      <c r="U2031" s="265"/>
      <c r="V2031" s="265"/>
      <c r="AA2031" s="254" t="str">
        <f t="shared" si="226"/>
        <v/>
      </c>
      <c r="AB2031" s="254" t="str">
        <f t="shared" si="227"/>
        <v/>
      </c>
      <c r="AC2031" s="255">
        <f t="shared" si="228"/>
        <v>0</v>
      </c>
      <c r="AD2031" s="255">
        <f t="shared" si="229"/>
        <v>3836</v>
      </c>
      <c r="AE2031" s="256" t="str">
        <f t="shared" si="230"/>
        <v/>
      </c>
      <c r="AF2031" s="252" t="str">
        <f t="shared" si="231"/>
        <v>-</v>
      </c>
    </row>
    <row r="2032" spans="1:32" ht="20.149999999999999" customHeight="1" x14ac:dyDescent="0.75">
      <c r="A2032" s="31">
        <v>2030</v>
      </c>
      <c r="B2032" s="237"/>
      <c r="C2032" s="273"/>
      <c r="D2032" s="272"/>
      <c r="E2032" s="273"/>
      <c r="F2032" s="273"/>
      <c r="G2032" s="253" t="str">
        <f t="shared" si="233"/>
        <v/>
      </c>
      <c r="H2032" s="31" t="str">
        <f>IF(AND(B2032=H$1),LOOKUP(9.99999999999999E+307,$H$2:H2031)+1,"")</f>
        <v/>
      </c>
      <c r="I2032" s="31" t="str">
        <f>IF(AND(B2032=I$1),LOOKUP(9.99999999999999E+307,$I$2:I2031)+1,"")</f>
        <v/>
      </c>
      <c r="J2032" s="31">
        <f>IF(AND(B2032=J$1),LOOKUP(9.99999999999999E+307,$J$2:J2031)+1,"")</f>
        <v>1866</v>
      </c>
      <c r="K2032" s="31">
        <f>IF(AND(B2032=K$1),LOOKUP(9.99999999999999E+307,$K$2:K2031)+1,"")</f>
        <v>1866</v>
      </c>
      <c r="L2032" s="31">
        <f>IF(AND(B2032=L$1),LOOKUP(9.99999999999999E+307,$L$2:L2031)+1,"")</f>
        <v>1866</v>
      </c>
      <c r="M2032" s="31">
        <f>IF(AND(B2032=M$1),LOOKUP(9.99999999999999E+307,$M$2:M2031)+1,"")</f>
        <v>1866</v>
      </c>
      <c r="N2032" s="31" t="e">
        <f>IF(AND(B2032=N$1),LOOKUP(9.99999999999999E+307,$N$2:N2031)+1,"")</f>
        <v>#REF!</v>
      </c>
      <c r="O2032" s="31" t="e">
        <f>IF(AND($B2032=O$1),LOOKUP(9.99999999999999E+307,$O$2:O2031)+1,"")</f>
        <v>#REF!</v>
      </c>
      <c r="P2032" s="31" t="e">
        <f>IF(AND($B2032=P$1),LOOKUP(9.99999999999999E+307,$P$2:P2031)+1,"")</f>
        <v>#REF!</v>
      </c>
      <c r="Q2032" s="31" t="e">
        <f>IF(AND($B2032=Q$1),LOOKUP(9.99999999999999E+307,$Q$2:Q2031)+1,"")</f>
        <v>#REF!</v>
      </c>
      <c r="R2032" s="31">
        <f>IF(AND($B2032=R$1),LOOKUP(9.99999999999999E+307,$R$2:R2031)+1,"")</f>
        <v>1866</v>
      </c>
      <c r="S2032" s="31">
        <f>IF(AND($B2032=S$1),LOOKUP(9.99999999999999E+307,$S$2:S2031)+1,"")</f>
        <v>1866</v>
      </c>
      <c r="T2032" s="265"/>
      <c r="U2032" s="265"/>
      <c r="V2032" s="265"/>
      <c r="AA2032" s="254" t="str">
        <f t="shared" si="226"/>
        <v/>
      </c>
      <c r="AB2032" s="254" t="str">
        <f t="shared" si="227"/>
        <v/>
      </c>
      <c r="AC2032" s="255">
        <f t="shared" si="228"/>
        <v>0</v>
      </c>
      <c r="AD2032" s="255">
        <f t="shared" si="229"/>
        <v>3836</v>
      </c>
      <c r="AE2032" s="256" t="str">
        <f t="shared" si="230"/>
        <v/>
      </c>
      <c r="AF2032" s="252" t="str">
        <f t="shared" si="231"/>
        <v>-</v>
      </c>
    </row>
    <row r="2033" spans="1:32" ht="20.149999999999999" customHeight="1" x14ac:dyDescent="0.75">
      <c r="A2033" s="31">
        <v>2031</v>
      </c>
      <c r="B2033" s="237"/>
      <c r="C2033" s="273"/>
      <c r="D2033" s="272"/>
      <c r="E2033" s="273"/>
      <c r="F2033" s="273"/>
      <c r="G2033" s="253" t="str">
        <f t="shared" si="233"/>
        <v/>
      </c>
      <c r="H2033" s="31" t="str">
        <f>IF(AND(B2033=H$1),LOOKUP(9.99999999999999E+307,$H$2:H2032)+1,"")</f>
        <v/>
      </c>
      <c r="I2033" s="31" t="str">
        <f>IF(AND(B2033=I$1),LOOKUP(9.99999999999999E+307,$I$2:I2032)+1,"")</f>
        <v/>
      </c>
      <c r="J2033" s="31">
        <f>IF(AND(B2033=J$1),LOOKUP(9.99999999999999E+307,$J$2:J2032)+1,"")</f>
        <v>1867</v>
      </c>
      <c r="K2033" s="31">
        <f>IF(AND(B2033=K$1),LOOKUP(9.99999999999999E+307,$K$2:K2032)+1,"")</f>
        <v>1867</v>
      </c>
      <c r="L2033" s="31">
        <f>IF(AND(B2033=L$1),LOOKUP(9.99999999999999E+307,$L$2:L2032)+1,"")</f>
        <v>1867</v>
      </c>
      <c r="M2033" s="31">
        <f>IF(AND(B2033=M$1),LOOKUP(9.99999999999999E+307,$M$2:M2032)+1,"")</f>
        <v>1867</v>
      </c>
      <c r="N2033" s="31" t="e">
        <f>IF(AND(B2033=N$1),LOOKUP(9.99999999999999E+307,$N$2:N2032)+1,"")</f>
        <v>#REF!</v>
      </c>
      <c r="O2033" s="31" t="e">
        <f>IF(AND($B2033=O$1),LOOKUP(9.99999999999999E+307,$O$2:O2032)+1,"")</f>
        <v>#REF!</v>
      </c>
      <c r="P2033" s="31" t="e">
        <f>IF(AND($B2033=P$1),LOOKUP(9.99999999999999E+307,$P$2:P2032)+1,"")</f>
        <v>#REF!</v>
      </c>
      <c r="Q2033" s="31" t="e">
        <f>IF(AND($B2033=Q$1),LOOKUP(9.99999999999999E+307,$Q$2:Q2032)+1,"")</f>
        <v>#REF!</v>
      </c>
      <c r="R2033" s="31">
        <f>IF(AND($B2033=R$1),LOOKUP(9.99999999999999E+307,$R$2:R2032)+1,"")</f>
        <v>1867</v>
      </c>
      <c r="S2033" s="31">
        <f>IF(AND($B2033=S$1),LOOKUP(9.99999999999999E+307,$S$2:S2032)+1,"")</f>
        <v>1867</v>
      </c>
      <c r="T2033" s="265"/>
      <c r="U2033" s="265"/>
      <c r="V2033" s="265"/>
      <c r="AA2033" s="254" t="str">
        <f t="shared" si="226"/>
        <v/>
      </c>
      <c r="AB2033" s="254" t="str">
        <f t="shared" si="227"/>
        <v/>
      </c>
      <c r="AC2033" s="255">
        <f t="shared" si="228"/>
        <v>0</v>
      </c>
      <c r="AD2033" s="255">
        <f t="shared" si="229"/>
        <v>3836</v>
      </c>
      <c r="AE2033" s="256" t="str">
        <f t="shared" si="230"/>
        <v/>
      </c>
      <c r="AF2033" s="252" t="str">
        <f t="shared" si="231"/>
        <v>-</v>
      </c>
    </row>
    <row r="2034" spans="1:32" ht="20.149999999999999" customHeight="1" x14ac:dyDescent="0.75">
      <c r="A2034" s="31">
        <v>2032</v>
      </c>
      <c r="B2034" s="237"/>
      <c r="C2034" s="273"/>
      <c r="D2034" s="272"/>
      <c r="E2034" s="273"/>
      <c r="F2034" s="273"/>
      <c r="G2034" s="253" t="str">
        <f t="shared" si="233"/>
        <v/>
      </c>
      <c r="H2034" s="31" t="str">
        <f>IF(AND(B2034=H$1),LOOKUP(9.99999999999999E+307,$H$2:H2033)+1,"")</f>
        <v/>
      </c>
      <c r="I2034" s="31" t="str">
        <f>IF(AND(B2034=I$1),LOOKUP(9.99999999999999E+307,$I$2:I2033)+1,"")</f>
        <v/>
      </c>
      <c r="J2034" s="31">
        <f>IF(AND(B2034=J$1),LOOKUP(9.99999999999999E+307,$J$2:J2033)+1,"")</f>
        <v>1868</v>
      </c>
      <c r="K2034" s="31">
        <f>IF(AND(B2034=K$1),LOOKUP(9.99999999999999E+307,$K$2:K2033)+1,"")</f>
        <v>1868</v>
      </c>
      <c r="L2034" s="31">
        <f>IF(AND(B2034=L$1),LOOKUP(9.99999999999999E+307,$L$2:L2033)+1,"")</f>
        <v>1868</v>
      </c>
      <c r="M2034" s="31">
        <f>IF(AND(B2034=M$1),LOOKUP(9.99999999999999E+307,$M$2:M2033)+1,"")</f>
        <v>1868</v>
      </c>
      <c r="N2034" s="31" t="e">
        <f>IF(AND(B2034=N$1),LOOKUP(9.99999999999999E+307,$N$2:N2033)+1,"")</f>
        <v>#REF!</v>
      </c>
      <c r="O2034" s="31" t="e">
        <f>IF(AND($B2034=O$1),LOOKUP(9.99999999999999E+307,$O$2:O2033)+1,"")</f>
        <v>#REF!</v>
      </c>
      <c r="P2034" s="31" t="e">
        <f>IF(AND($B2034=P$1),LOOKUP(9.99999999999999E+307,$P$2:P2033)+1,"")</f>
        <v>#REF!</v>
      </c>
      <c r="Q2034" s="31" t="e">
        <f>IF(AND($B2034=Q$1),LOOKUP(9.99999999999999E+307,$Q$2:Q2033)+1,"")</f>
        <v>#REF!</v>
      </c>
      <c r="R2034" s="31">
        <f>IF(AND($B2034=R$1),LOOKUP(9.99999999999999E+307,$R$2:R2033)+1,"")</f>
        <v>1868</v>
      </c>
      <c r="S2034" s="31">
        <f>IF(AND($B2034=S$1),LOOKUP(9.99999999999999E+307,$S$2:S2033)+1,"")</f>
        <v>1868</v>
      </c>
      <c r="T2034" s="265"/>
      <c r="U2034" s="265"/>
      <c r="V2034" s="265"/>
      <c r="AA2034" s="254" t="str">
        <f t="shared" si="226"/>
        <v/>
      </c>
      <c r="AB2034" s="254" t="str">
        <f t="shared" si="227"/>
        <v/>
      </c>
      <c r="AC2034" s="255">
        <f t="shared" si="228"/>
        <v>0</v>
      </c>
      <c r="AD2034" s="255">
        <f t="shared" si="229"/>
        <v>3836</v>
      </c>
      <c r="AE2034" s="256" t="str">
        <f t="shared" si="230"/>
        <v/>
      </c>
      <c r="AF2034" s="252" t="str">
        <f t="shared" si="231"/>
        <v>-</v>
      </c>
    </row>
    <row r="2035" spans="1:32" ht="20.149999999999999" customHeight="1" x14ac:dyDescent="0.75">
      <c r="A2035" s="31">
        <v>2033</v>
      </c>
      <c r="B2035" s="237"/>
      <c r="C2035" s="273"/>
      <c r="D2035" s="272"/>
      <c r="E2035" s="273"/>
      <c r="F2035" s="273"/>
      <c r="G2035" s="253" t="str">
        <f t="shared" si="233"/>
        <v/>
      </c>
      <c r="H2035" s="31" t="str">
        <f>IF(AND(B2035=H$1),LOOKUP(9.99999999999999E+307,$H$2:H2034)+1,"")</f>
        <v/>
      </c>
      <c r="I2035" s="31" t="str">
        <f>IF(AND(B2035=I$1),LOOKUP(9.99999999999999E+307,$I$2:I2034)+1,"")</f>
        <v/>
      </c>
      <c r="J2035" s="31">
        <f>IF(AND(B2035=J$1),LOOKUP(9.99999999999999E+307,$J$2:J2034)+1,"")</f>
        <v>1869</v>
      </c>
      <c r="K2035" s="31">
        <f>IF(AND(B2035=K$1),LOOKUP(9.99999999999999E+307,$K$2:K2034)+1,"")</f>
        <v>1869</v>
      </c>
      <c r="L2035" s="31">
        <f>IF(AND(B2035=L$1),LOOKUP(9.99999999999999E+307,$L$2:L2034)+1,"")</f>
        <v>1869</v>
      </c>
      <c r="M2035" s="31">
        <f>IF(AND(B2035=M$1),LOOKUP(9.99999999999999E+307,$M$2:M2034)+1,"")</f>
        <v>1869</v>
      </c>
      <c r="N2035" s="31" t="e">
        <f>IF(AND(B2035=N$1),LOOKUP(9.99999999999999E+307,$N$2:N2034)+1,"")</f>
        <v>#REF!</v>
      </c>
      <c r="O2035" s="31" t="e">
        <f>IF(AND($B2035=O$1),LOOKUP(9.99999999999999E+307,$O$2:O2034)+1,"")</f>
        <v>#REF!</v>
      </c>
      <c r="P2035" s="31" t="e">
        <f>IF(AND($B2035=P$1),LOOKUP(9.99999999999999E+307,$P$2:P2034)+1,"")</f>
        <v>#REF!</v>
      </c>
      <c r="Q2035" s="31" t="e">
        <f>IF(AND($B2035=Q$1),LOOKUP(9.99999999999999E+307,$Q$2:Q2034)+1,"")</f>
        <v>#REF!</v>
      </c>
      <c r="R2035" s="31">
        <f>IF(AND($B2035=R$1),LOOKUP(9.99999999999999E+307,$R$2:R2034)+1,"")</f>
        <v>1869</v>
      </c>
      <c r="S2035" s="31">
        <f>IF(AND($B2035=S$1),LOOKUP(9.99999999999999E+307,$S$2:S2034)+1,"")</f>
        <v>1869</v>
      </c>
      <c r="T2035" s="265"/>
      <c r="U2035" s="265"/>
      <c r="V2035" s="265"/>
      <c r="AA2035" s="254" t="str">
        <f t="shared" si="226"/>
        <v/>
      </c>
      <c r="AB2035" s="254" t="str">
        <f t="shared" si="227"/>
        <v/>
      </c>
      <c r="AC2035" s="255">
        <f t="shared" si="228"/>
        <v>0</v>
      </c>
      <c r="AD2035" s="255">
        <f t="shared" si="229"/>
        <v>3836</v>
      </c>
      <c r="AE2035" s="256" t="str">
        <f t="shared" si="230"/>
        <v/>
      </c>
      <c r="AF2035" s="252" t="str">
        <f t="shared" si="231"/>
        <v>-</v>
      </c>
    </row>
    <row r="2036" spans="1:32" ht="20.149999999999999" customHeight="1" x14ac:dyDescent="0.75">
      <c r="A2036" s="31">
        <v>2034</v>
      </c>
      <c r="B2036" s="237"/>
      <c r="C2036" s="273"/>
      <c r="D2036" s="272"/>
      <c r="E2036" s="273"/>
      <c r="F2036" s="273"/>
      <c r="G2036" s="253" t="str">
        <f t="shared" si="233"/>
        <v/>
      </c>
      <c r="H2036" s="31" t="str">
        <f>IF(AND(B2036=H$1),LOOKUP(9.99999999999999E+307,$H$2:H2035)+1,"")</f>
        <v/>
      </c>
      <c r="I2036" s="31" t="str">
        <f>IF(AND(B2036=I$1),LOOKUP(9.99999999999999E+307,$I$2:I2035)+1,"")</f>
        <v/>
      </c>
      <c r="J2036" s="31">
        <f>IF(AND(B2036=J$1),LOOKUP(9.99999999999999E+307,$J$2:J2035)+1,"")</f>
        <v>1870</v>
      </c>
      <c r="K2036" s="31">
        <f>IF(AND(B2036=K$1),LOOKUP(9.99999999999999E+307,$K$2:K2035)+1,"")</f>
        <v>1870</v>
      </c>
      <c r="L2036" s="31">
        <f>IF(AND(B2036=L$1),LOOKUP(9.99999999999999E+307,$L$2:L2035)+1,"")</f>
        <v>1870</v>
      </c>
      <c r="M2036" s="31">
        <f>IF(AND(B2036=M$1),LOOKUP(9.99999999999999E+307,$M$2:M2035)+1,"")</f>
        <v>1870</v>
      </c>
      <c r="N2036" s="31" t="e">
        <f>IF(AND(B2036=N$1),LOOKUP(9.99999999999999E+307,$N$2:N2035)+1,"")</f>
        <v>#REF!</v>
      </c>
      <c r="O2036" s="31" t="e">
        <f>IF(AND($B2036=O$1),LOOKUP(9.99999999999999E+307,$O$2:O2035)+1,"")</f>
        <v>#REF!</v>
      </c>
      <c r="P2036" s="31" t="e">
        <f>IF(AND($B2036=P$1),LOOKUP(9.99999999999999E+307,$P$2:P2035)+1,"")</f>
        <v>#REF!</v>
      </c>
      <c r="Q2036" s="31" t="e">
        <f>IF(AND($B2036=Q$1),LOOKUP(9.99999999999999E+307,$Q$2:Q2035)+1,"")</f>
        <v>#REF!</v>
      </c>
      <c r="R2036" s="31">
        <f>IF(AND($B2036=R$1),LOOKUP(9.99999999999999E+307,$R$2:R2035)+1,"")</f>
        <v>1870</v>
      </c>
      <c r="S2036" s="31">
        <f>IF(AND($B2036=S$1),LOOKUP(9.99999999999999E+307,$S$2:S2035)+1,"")</f>
        <v>1870</v>
      </c>
      <c r="T2036" s="265"/>
      <c r="U2036" s="265"/>
      <c r="V2036" s="265"/>
      <c r="AA2036" s="254" t="str">
        <f t="shared" si="226"/>
        <v/>
      </c>
      <c r="AB2036" s="254" t="str">
        <f t="shared" si="227"/>
        <v/>
      </c>
      <c r="AC2036" s="255">
        <f t="shared" si="228"/>
        <v>0</v>
      </c>
      <c r="AD2036" s="255">
        <f t="shared" si="229"/>
        <v>3836</v>
      </c>
      <c r="AE2036" s="256" t="str">
        <f t="shared" si="230"/>
        <v/>
      </c>
      <c r="AF2036" s="252" t="str">
        <f t="shared" si="231"/>
        <v>-</v>
      </c>
    </row>
    <row r="2037" spans="1:32" ht="20.149999999999999" customHeight="1" x14ac:dyDescent="0.75">
      <c r="A2037" s="31">
        <v>2035</v>
      </c>
      <c r="B2037" s="237"/>
      <c r="C2037" s="273"/>
      <c r="D2037" s="272"/>
      <c r="E2037" s="273"/>
      <c r="F2037" s="273"/>
      <c r="G2037" s="253" t="str">
        <f t="shared" si="233"/>
        <v/>
      </c>
      <c r="H2037" s="31" t="str">
        <f>IF(AND(B2037=H$1),LOOKUP(9.99999999999999E+307,$H$2:H2036)+1,"")</f>
        <v/>
      </c>
      <c r="I2037" s="31" t="str">
        <f>IF(AND(B2037=I$1),LOOKUP(9.99999999999999E+307,$I$2:I2036)+1,"")</f>
        <v/>
      </c>
      <c r="J2037" s="31">
        <f>IF(AND(B2037=J$1),LOOKUP(9.99999999999999E+307,$J$2:J2036)+1,"")</f>
        <v>1871</v>
      </c>
      <c r="K2037" s="31">
        <f>IF(AND(B2037=K$1),LOOKUP(9.99999999999999E+307,$K$2:K2036)+1,"")</f>
        <v>1871</v>
      </c>
      <c r="L2037" s="31">
        <f>IF(AND(B2037=L$1),LOOKUP(9.99999999999999E+307,$L$2:L2036)+1,"")</f>
        <v>1871</v>
      </c>
      <c r="M2037" s="31">
        <f>IF(AND(B2037=M$1),LOOKUP(9.99999999999999E+307,$M$2:M2036)+1,"")</f>
        <v>1871</v>
      </c>
      <c r="N2037" s="31" t="e">
        <f>IF(AND(B2037=N$1),LOOKUP(9.99999999999999E+307,$N$2:N2036)+1,"")</f>
        <v>#REF!</v>
      </c>
      <c r="O2037" s="31" t="e">
        <f>IF(AND($B2037=O$1),LOOKUP(9.99999999999999E+307,$O$2:O2036)+1,"")</f>
        <v>#REF!</v>
      </c>
      <c r="P2037" s="31" t="e">
        <f>IF(AND($B2037=P$1),LOOKUP(9.99999999999999E+307,$P$2:P2036)+1,"")</f>
        <v>#REF!</v>
      </c>
      <c r="Q2037" s="31" t="e">
        <f>IF(AND($B2037=Q$1),LOOKUP(9.99999999999999E+307,$Q$2:Q2036)+1,"")</f>
        <v>#REF!</v>
      </c>
      <c r="R2037" s="31">
        <f>IF(AND($B2037=R$1),LOOKUP(9.99999999999999E+307,$R$2:R2036)+1,"")</f>
        <v>1871</v>
      </c>
      <c r="S2037" s="31">
        <f>IF(AND($B2037=S$1),LOOKUP(9.99999999999999E+307,$S$2:S2036)+1,"")</f>
        <v>1871</v>
      </c>
      <c r="T2037" s="265"/>
      <c r="U2037" s="265"/>
      <c r="V2037" s="265"/>
      <c r="AA2037" s="254" t="str">
        <f t="shared" si="226"/>
        <v/>
      </c>
      <c r="AB2037" s="254" t="str">
        <f t="shared" si="227"/>
        <v/>
      </c>
      <c r="AC2037" s="255">
        <f t="shared" si="228"/>
        <v>0</v>
      </c>
      <c r="AD2037" s="255">
        <f t="shared" si="229"/>
        <v>3836</v>
      </c>
      <c r="AE2037" s="256" t="str">
        <f t="shared" si="230"/>
        <v/>
      </c>
      <c r="AF2037" s="252" t="str">
        <f t="shared" si="231"/>
        <v>-</v>
      </c>
    </row>
    <row r="2038" spans="1:32" ht="20.149999999999999" customHeight="1" x14ac:dyDescent="0.75">
      <c r="A2038" s="31">
        <v>2036</v>
      </c>
      <c r="B2038" s="237"/>
      <c r="C2038" s="273"/>
      <c r="D2038" s="272"/>
      <c r="E2038" s="273"/>
      <c r="F2038" s="273"/>
      <c r="G2038" s="253" t="str">
        <f t="shared" si="233"/>
        <v/>
      </c>
      <c r="H2038" s="31" t="str">
        <f>IF(AND(B2038=H$1),LOOKUP(9.99999999999999E+307,$H$2:H2037)+1,"")</f>
        <v/>
      </c>
      <c r="I2038" s="31" t="str">
        <f>IF(AND(B2038=I$1),LOOKUP(9.99999999999999E+307,$I$2:I2037)+1,"")</f>
        <v/>
      </c>
      <c r="J2038" s="31">
        <f>IF(AND(B2038=J$1),LOOKUP(9.99999999999999E+307,$J$2:J2037)+1,"")</f>
        <v>1872</v>
      </c>
      <c r="K2038" s="31">
        <f>IF(AND(B2038=K$1),LOOKUP(9.99999999999999E+307,$K$2:K2037)+1,"")</f>
        <v>1872</v>
      </c>
      <c r="L2038" s="31">
        <f>IF(AND(B2038=L$1),LOOKUP(9.99999999999999E+307,$L$2:L2037)+1,"")</f>
        <v>1872</v>
      </c>
      <c r="M2038" s="31">
        <f>IF(AND(B2038=M$1),LOOKUP(9.99999999999999E+307,$M$2:M2037)+1,"")</f>
        <v>1872</v>
      </c>
      <c r="N2038" s="31" t="e">
        <f>IF(AND(B2038=N$1),LOOKUP(9.99999999999999E+307,$N$2:N2037)+1,"")</f>
        <v>#REF!</v>
      </c>
      <c r="O2038" s="31" t="e">
        <f>IF(AND($B2038=O$1),LOOKUP(9.99999999999999E+307,$O$2:O2037)+1,"")</f>
        <v>#REF!</v>
      </c>
      <c r="P2038" s="31" t="e">
        <f>IF(AND($B2038=P$1),LOOKUP(9.99999999999999E+307,$P$2:P2037)+1,"")</f>
        <v>#REF!</v>
      </c>
      <c r="Q2038" s="31" t="e">
        <f>IF(AND($B2038=Q$1),LOOKUP(9.99999999999999E+307,$Q$2:Q2037)+1,"")</f>
        <v>#REF!</v>
      </c>
      <c r="R2038" s="31">
        <f>IF(AND($B2038=R$1),LOOKUP(9.99999999999999E+307,$R$2:R2037)+1,"")</f>
        <v>1872</v>
      </c>
      <c r="S2038" s="31">
        <f>IF(AND($B2038=S$1),LOOKUP(9.99999999999999E+307,$S$2:S2037)+1,"")</f>
        <v>1872</v>
      </c>
      <c r="T2038" s="265"/>
      <c r="U2038" s="265"/>
      <c r="V2038" s="265"/>
      <c r="AA2038" s="254" t="str">
        <f t="shared" si="226"/>
        <v/>
      </c>
      <c r="AB2038" s="254" t="str">
        <f t="shared" si="227"/>
        <v/>
      </c>
      <c r="AC2038" s="255">
        <f t="shared" si="228"/>
        <v>0</v>
      </c>
      <c r="AD2038" s="255">
        <f t="shared" si="229"/>
        <v>3836</v>
      </c>
      <c r="AE2038" s="256" t="str">
        <f t="shared" si="230"/>
        <v/>
      </c>
      <c r="AF2038" s="252" t="str">
        <f t="shared" si="231"/>
        <v>-</v>
      </c>
    </row>
    <row r="2039" spans="1:32" ht="20.149999999999999" customHeight="1" x14ac:dyDescent="0.75">
      <c r="A2039" s="31">
        <v>2037</v>
      </c>
      <c r="B2039" s="237"/>
      <c r="C2039" s="273"/>
      <c r="D2039" s="272"/>
      <c r="E2039" s="273"/>
      <c r="F2039" s="273"/>
      <c r="G2039" s="253" t="str">
        <f t="shared" si="233"/>
        <v/>
      </c>
      <c r="H2039" s="31" t="str">
        <f>IF(AND(B2039=H$1),LOOKUP(9.99999999999999E+307,$H$2:H2038)+1,"")</f>
        <v/>
      </c>
      <c r="I2039" s="31" t="str">
        <f>IF(AND(B2039=I$1),LOOKUP(9.99999999999999E+307,$I$2:I2038)+1,"")</f>
        <v/>
      </c>
      <c r="J2039" s="31">
        <f>IF(AND(B2039=J$1),LOOKUP(9.99999999999999E+307,$J$2:J2038)+1,"")</f>
        <v>1873</v>
      </c>
      <c r="K2039" s="31">
        <f>IF(AND(B2039=K$1),LOOKUP(9.99999999999999E+307,$K$2:K2038)+1,"")</f>
        <v>1873</v>
      </c>
      <c r="L2039" s="31">
        <f>IF(AND(B2039=L$1),LOOKUP(9.99999999999999E+307,$L$2:L2038)+1,"")</f>
        <v>1873</v>
      </c>
      <c r="M2039" s="31">
        <f>IF(AND(B2039=M$1),LOOKUP(9.99999999999999E+307,$M$2:M2038)+1,"")</f>
        <v>1873</v>
      </c>
      <c r="N2039" s="31" t="e">
        <f>IF(AND(B2039=N$1),LOOKUP(9.99999999999999E+307,$N$2:N2038)+1,"")</f>
        <v>#REF!</v>
      </c>
      <c r="O2039" s="31" t="e">
        <f>IF(AND($B2039=O$1),LOOKUP(9.99999999999999E+307,$O$2:O2038)+1,"")</f>
        <v>#REF!</v>
      </c>
      <c r="P2039" s="31" t="e">
        <f>IF(AND($B2039=P$1),LOOKUP(9.99999999999999E+307,$P$2:P2038)+1,"")</f>
        <v>#REF!</v>
      </c>
      <c r="Q2039" s="31" t="e">
        <f>IF(AND($B2039=Q$1),LOOKUP(9.99999999999999E+307,$Q$2:Q2038)+1,"")</f>
        <v>#REF!</v>
      </c>
      <c r="R2039" s="31">
        <f>IF(AND($B2039=R$1),LOOKUP(9.99999999999999E+307,$R$2:R2038)+1,"")</f>
        <v>1873</v>
      </c>
      <c r="S2039" s="31">
        <f>IF(AND($B2039=S$1),LOOKUP(9.99999999999999E+307,$S$2:S2038)+1,"")</f>
        <v>1873</v>
      </c>
      <c r="T2039" s="265"/>
      <c r="U2039" s="265"/>
      <c r="V2039" s="265"/>
      <c r="AA2039" s="254" t="str">
        <f t="shared" si="226"/>
        <v/>
      </c>
      <c r="AB2039" s="254" t="str">
        <f t="shared" si="227"/>
        <v/>
      </c>
      <c r="AC2039" s="255">
        <f t="shared" si="228"/>
        <v>0</v>
      </c>
      <c r="AD2039" s="255">
        <f t="shared" si="229"/>
        <v>3836</v>
      </c>
      <c r="AE2039" s="256" t="str">
        <f t="shared" si="230"/>
        <v/>
      </c>
      <c r="AF2039" s="252" t="str">
        <f t="shared" si="231"/>
        <v>-</v>
      </c>
    </row>
    <row r="2040" spans="1:32" ht="20.149999999999999" customHeight="1" x14ac:dyDescent="0.75">
      <c r="A2040" s="31">
        <v>2038</v>
      </c>
      <c r="B2040" s="237"/>
      <c r="C2040" s="273"/>
      <c r="D2040" s="272"/>
      <c r="E2040" s="273"/>
      <c r="F2040" s="273"/>
      <c r="G2040" s="253" t="str">
        <f t="shared" si="233"/>
        <v/>
      </c>
      <c r="H2040" s="31" t="str">
        <f>IF(AND(B2040=H$1),LOOKUP(9.99999999999999E+307,$H$2:H2039)+1,"")</f>
        <v/>
      </c>
      <c r="I2040" s="31" t="str">
        <f>IF(AND(B2040=I$1),LOOKUP(9.99999999999999E+307,$I$2:I2039)+1,"")</f>
        <v/>
      </c>
      <c r="J2040" s="31">
        <f>IF(AND(B2040=J$1),LOOKUP(9.99999999999999E+307,$J$2:J2039)+1,"")</f>
        <v>1874</v>
      </c>
      <c r="K2040" s="31">
        <f>IF(AND(B2040=K$1),LOOKUP(9.99999999999999E+307,$K$2:K2039)+1,"")</f>
        <v>1874</v>
      </c>
      <c r="L2040" s="31">
        <f>IF(AND(B2040=L$1),LOOKUP(9.99999999999999E+307,$L$2:L2039)+1,"")</f>
        <v>1874</v>
      </c>
      <c r="M2040" s="31">
        <f>IF(AND(B2040=M$1),LOOKUP(9.99999999999999E+307,$M$2:M2039)+1,"")</f>
        <v>1874</v>
      </c>
      <c r="N2040" s="31" t="e">
        <f>IF(AND(B2040=N$1),LOOKUP(9.99999999999999E+307,$N$2:N2039)+1,"")</f>
        <v>#REF!</v>
      </c>
      <c r="O2040" s="31" t="e">
        <f>IF(AND($B2040=O$1),LOOKUP(9.99999999999999E+307,$O$2:O2039)+1,"")</f>
        <v>#REF!</v>
      </c>
      <c r="P2040" s="31" t="e">
        <f>IF(AND($B2040=P$1),LOOKUP(9.99999999999999E+307,$P$2:P2039)+1,"")</f>
        <v>#REF!</v>
      </c>
      <c r="Q2040" s="31" t="e">
        <f>IF(AND($B2040=Q$1),LOOKUP(9.99999999999999E+307,$Q$2:Q2039)+1,"")</f>
        <v>#REF!</v>
      </c>
      <c r="R2040" s="31">
        <f>IF(AND($B2040=R$1),LOOKUP(9.99999999999999E+307,$R$2:R2039)+1,"")</f>
        <v>1874</v>
      </c>
      <c r="S2040" s="31">
        <f>IF(AND($B2040=S$1),LOOKUP(9.99999999999999E+307,$S$2:S2039)+1,"")</f>
        <v>1874</v>
      </c>
      <c r="T2040" s="265"/>
      <c r="U2040" s="265"/>
      <c r="V2040" s="265"/>
      <c r="AA2040" s="254" t="str">
        <f t="shared" si="226"/>
        <v/>
      </c>
      <c r="AB2040" s="254" t="str">
        <f t="shared" si="227"/>
        <v/>
      </c>
      <c r="AC2040" s="255">
        <f t="shared" si="228"/>
        <v>0</v>
      </c>
      <c r="AD2040" s="255">
        <f t="shared" si="229"/>
        <v>3836</v>
      </c>
      <c r="AE2040" s="256" t="str">
        <f t="shared" si="230"/>
        <v/>
      </c>
      <c r="AF2040" s="252" t="str">
        <f t="shared" si="231"/>
        <v>-</v>
      </c>
    </row>
    <row r="2041" spans="1:32" ht="20.149999999999999" customHeight="1" x14ac:dyDescent="0.75">
      <c r="A2041" s="31">
        <v>2039</v>
      </c>
      <c r="B2041" s="237"/>
      <c r="C2041" s="273"/>
      <c r="D2041" s="272"/>
      <c r="E2041" s="273"/>
      <c r="F2041" s="273"/>
      <c r="G2041" s="253" t="str">
        <f t="shared" si="233"/>
        <v/>
      </c>
      <c r="H2041" s="31" t="str">
        <f>IF(AND(B2041=H$1),LOOKUP(9.99999999999999E+307,$H$2:H2040)+1,"")</f>
        <v/>
      </c>
      <c r="I2041" s="31" t="str">
        <f>IF(AND(B2041=I$1),LOOKUP(9.99999999999999E+307,$I$2:I2040)+1,"")</f>
        <v/>
      </c>
      <c r="J2041" s="31">
        <f>IF(AND(B2041=J$1),LOOKUP(9.99999999999999E+307,$J$2:J2040)+1,"")</f>
        <v>1875</v>
      </c>
      <c r="K2041" s="31">
        <f>IF(AND(B2041=K$1),LOOKUP(9.99999999999999E+307,$K$2:K2040)+1,"")</f>
        <v>1875</v>
      </c>
      <c r="L2041" s="31">
        <f>IF(AND(B2041=L$1),LOOKUP(9.99999999999999E+307,$L$2:L2040)+1,"")</f>
        <v>1875</v>
      </c>
      <c r="M2041" s="31">
        <f>IF(AND(B2041=M$1),LOOKUP(9.99999999999999E+307,$M$2:M2040)+1,"")</f>
        <v>1875</v>
      </c>
      <c r="N2041" s="31" t="e">
        <f>IF(AND(B2041=N$1),LOOKUP(9.99999999999999E+307,$N$2:N2040)+1,"")</f>
        <v>#REF!</v>
      </c>
      <c r="O2041" s="31" t="e">
        <f>IF(AND($B2041=O$1),LOOKUP(9.99999999999999E+307,$O$2:O2040)+1,"")</f>
        <v>#REF!</v>
      </c>
      <c r="P2041" s="31" t="e">
        <f>IF(AND($B2041=P$1),LOOKUP(9.99999999999999E+307,$P$2:P2040)+1,"")</f>
        <v>#REF!</v>
      </c>
      <c r="Q2041" s="31" t="e">
        <f>IF(AND($B2041=Q$1),LOOKUP(9.99999999999999E+307,$Q$2:Q2040)+1,"")</f>
        <v>#REF!</v>
      </c>
      <c r="R2041" s="31">
        <f>IF(AND($B2041=R$1),LOOKUP(9.99999999999999E+307,$R$2:R2040)+1,"")</f>
        <v>1875</v>
      </c>
      <c r="S2041" s="31">
        <f>IF(AND($B2041=S$1),LOOKUP(9.99999999999999E+307,$S$2:S2040)+1,"")</f>
        <v>1875</v>
      </c>
      <c r="T2041" s="265"/>
      <c r="U2041" s="265"/>
      <c r="V2041" s="265"/>
      <c r="AA2041" s="254" t="str">
        <f t="shared" si="226"/>
        <v/>
      </c>
      <c r="AB2041" s="254" t="str">
        <f t="shared" si="227"/>
        <v/>
      </c>
      <c r="AC2041" s="255">
        <f t="shared" si="228"/>
        <v>0</v>
      </c>
      <c r="AD2041" s="255">
        <f t="shared" si="229"/>
        <v>3836</v>
      </c>
      <c r="AE2041" s="256" t="str">
        <f t="shared" si="230"/>
        <v/>
      </c>
      <c r="AF2041" s="252" t="str">
        <f t="shared" si="231"/>
        <v>-</v>
      </c>
    </row>
    <row r="2042" spans="1:32" ht="20.149999999999999" customHeight="1" x14ac:dyDescent="0.75">
      <c r="A2042" s="31">
        <v>2040</v>
      </c>
      <c r="B2042" s="237"/>
      <c r="C2042" s="273"/>
      <c r="D2042" s="272"/>
      <c r="E2042" s="273"/>
      <c r="F2042" s="273"/>
      <c r="G2042" s="253" t="str">
        <f t="shared" si="233"/>
        <v/>
      </c>
      <c r="H2042" s="31" t="str">
        <f>IF(AND(B2042=H$1),LOOKUP(9.99999999999999E+307,$H$2:H2041)+1,"")</f>
        <v/>
      </c>
      <c r="I2042" s="31" t="str">
        <f>IF(AND(B2042=I$1),LOOKUP(9.99999999999999E+307,$I$2:I2041)+1,"")</f>
        <v/>
      </c>
      <c r="J2042" s="31">
        <f>IF(AND(B2042=J$1),LOOKUP(9.99999999999999E+307,$J$2:J2041)+1,"")</f>
        <v>1876</v>
      </c>
      <c r="K2042" s="31">
        <f>IF(AND(B2042=K$1),LOOKUP(9.99999999999999E+307,$K$2:K2041)+1,"")</f>
        <v>1876</v>
      </c>
      <c r="L2042" s="31">
        <f>IF(AND(B2042=L$1),LOOKUP(9.99999999999999E+307,$L$2:L2041)+1,"")</f>
        <v>1876</v>
      </c>
      <c r="M2042" s="31">
        <f>IF(AND(B2042=M$1),LOOKUP(9.99999999999999E+307,$M$2:M2041)+1,"")</f>
        <v>1876</v>
      </c>
      <c r="N2042" s="31" t="e">
        <f>IF(AND(B2042=N$1),LOOKUP(9.99999999999999E+307,$N$2:N2041)+1,"")</f>
        <v>#REF!</v>
      </c>
      <c r="O2042" s="31" t="e">
        <f>IF(AND($B2042=O$1),LOOKUP(9.99999999999999E+307,$O$2:O2041)+1,"")</f>
        <v>#REF!</v>
      </c>
      <c r="P2042" s="31" t="e">
        <f>IF(AND($B2042=P$1),LOOKUP(9.99999999999999E+307,$P$2:P2041)+1,"")</f>
        <v>#REF!</v>
      </c>
      <c r="Q2042" s="31" t="e">
        <f>IF(AND($B2042=Q$1),LOOKUP(9.99999999999999E+307,$Q$2:Q2041)+1,"")</f>
        <v>#REF!</v>
      </c>
      <c r="R2042" s="31">
        <f>IF(AND($B2042=R$1),LOOKUP(9.99999999999999E+307,$R$2:R2041)+1,"")</f>
        <v>1876</v>
      </c>
      <c r="S2042" s="31">
        <f>IF(AND($B2042=S$1),LOOKUP(9.99999999999999E+307,$S$2:S2041)+1,"")</f>
        <v>1876</v>
      </c>
      <c r="T2042" s="265"/>
      <c r="U2042" s="265"/>
      <c r="V2042" s="265"/>
      <c r="AA2042" s="254" t="str">
        <f t="shared" si="226"/>
        <v/>
      </c>
      <c r="AB2042" s="254" t="str">
        <f t="shared" si="227"/>
        <v/>
      </c>
      <c r="AC2042" s="255">
        <f t="shared" si="228"/>
        <v>0</v>
      </c>
      <c r="AD2042" s="255">
        <f t="shared" si="229"/>
        <v>3836</v>
      </c>
      <c r="AE2042" s="256" t="str">
        <f t="shared" si="230"/>
        <v/>
      </c>
      <c r="AF2042" s="252" t="str">
        <f t="shared" si="231"/>
        <v>-</v>
      </c>
    </row>
    <row r="2043" spans="1:32" ht="20.149999999999999" customHeight="1" x14ac:dyDescent="0.75">
      <c r="A2043" s="31">
        <v>2041</v>
      </c>
      <c r="B2043" s="237"/>
      <c r="C2043" s="273"/>
      <c r="D2043" s="272"/>
      <c r="E2043" s="273"/>
      <c r="F2043" s="273"/>
      <c r="G2043" s="253" t="str">
        <f t="shared" si="233"/>
        <v/>
      </c>
      <c r="H2043" s="31" t="str">
        <f>IF(AND(B2043=H$1),LOOKUP(9.99999999999999E+307,$H$2:H2042)+1,"")</f>
        <v/>
      </c>
      <c r="I2043" s="31" t="str">
        <f>IF(AND(B2043=I$1),LOOKUP(9.99999999999999E+307,$I$2:I2042)+1,"")</f>
        <v/>
      </c>
      <c r="J2043" s="31">
        <f>IF(AND(B2043=J$1),LOOKUP(9.99999999999999E+307,$J$2:J2042)+1,"")</f>
        <v>1877</v>
      </c>
      <c r="K2043" s="31">
        <f>IF(AND(B2043=K$1),LOOKUP(9.99999999999999E+307,$K$2:K2042)+1,"")</f>
        <v>1877</v>
      </c>
      <c r="L2043" s="31">
        <f>IF(AND(B2043=L$1),LOOKUP(9.99999999999999E+307,$L$2:L2042)+1,"")</f>
        <v>1877</v>
      </c>
      <c r="M2043" s="31">
        <f>IF(AND(B2043=M$1),LOOKUP(9.99999999999999E+307,$M$2:M2042)+1,"")</f>
        <v>1877</v>
      </c>
      <c r="N2043" s="31" t="e">
        <f>IF(AND(B2043=N$1),LOOKUP(9.99999999999999E+307,$N$2:N2042)+1,"")</f>
        <v>#REF!</v>
      </c>
      <c r="O2043" s="31" t="e">
        <f>IF(AND($B2043=O$1),LOOKUP(9.99999999999999E+307,$O$2:O2042)+1,"")</f>
        <v>#REF!</v>
      </c>
      <c r="P2043" s="31" t="e">
        <f>IF(AND($B2043=P$1),LOOKUP(9.99999999999999E+307,$P$2:P2042)+1,"")</f>
        <v>#REF!</v>
      </c>
      <c r="Q2043" s="31" t="e">
        <f>IF(AND($B2043=Q$1),LOOKUP(9.99999999999999E+307,$Q$2:Q2042)+1,"")</f>
        <v>#REF!</v>
      </c>
      <c r="R2043" s="31">
        <f>IF(AND($B2043=R$1),LOOKUP(9.99999999999999E+307,$R$2:R2042)+1,"")</f>
        <v>1877</v>
      </c>
      <c r="S2043" s="31">
        <f>IF(AND($B2043=S$1),LOOKUP(9.99999999999999E+307,$S$2:S2042)+1,"")</f>
        <v>1877</v>
      </c>
      <c r="T2043" s="265"/>
      <c r="U2043" s="265"/>
      <c r="V2043" s="265"/>
      <c r="AA2043" s="254" t="str">
        <f t="shared" si="226"/>
        <v/>
      </c>
      <c r="AB2043" s="254" t="str">
        <f t="shared" si="227"/>
        <v/>
      </c>
      <c r="AC2043" s="255">
        <f t="shared" si="228"/>
        <v>0</v>
      </c>
      <c r="AD2043" s="255">
        <f t="shared" si="229"/>
        <v>3836</v>
      </c>
      <c r="AE2043" s="256" t="str">
        <f t="shared" si="230"/>
        <v/>
      </c>
      <c r="AF2043" s="252" t="str">
        <f t="shared" si="231"/>
        <v>-</v>
      </c>
    </row>
    <row r="2044" spans="1:32" ht="20.149999999999999" customHeight="1" x14ac:dyDescent="0.75">
      <c r="A2044" s="31">
        <v>2042</v>
      </c>
      <c r="B2044" s="237"/>
      <c r="C2044" s="273"/>
      <c r="D2044" s="272"/>
      <c r="E2044" s="273"/>
      <c r="F2044" s="273"/>
      <c r="G2044" s="253" t="str">
        <f t="shared" si="233"/>
        <v/>
      </c>
      <c r="H2044" s="31" t="str">
        <f>IF(AND(B2044=H$1),LOOKUP(9.99999999999999E+307,$H$2:H2043)+1,"")</f>
        <v/>
      </c>
      <c r="I2044" s="31" t="str">
        <f>IF(AND(B2044=I$1),LOOKUP(9.99999999999999E+307,$I$2:I2043)+1,"")</f>
        <v/>
      </c>
      <c r="J2044" s="31">
        <f>IF(AND(B2044=J$1),LOOKUP(9.99999999999999E+307,$J$2:J2043)+1,"")</f>
        <v>1878</v>
      </c>
      <c r="K2044" s="31">
        <f>IF(AND(B2044=K$1),LOOKUP(9.99999999999999E+307,$K$2:K2043)+1,"")</f>
        <v>1878</v>
      </c>
      <c r="L2044" s="31">
        <f>IF(AND(B2044=L$1),LOOKUP(9.99999999999999E+307,$L$2:L2043)+1,"")</f>
        <v>1878</v>
      </c>
      <c r="M2044" s="31">
        <f>IF(AND(B2044=M$1),LOOKUP(9.99999999999999E+307,$M$2:M2043)+1,"")</f>
        <v>1878</v>
      </c>
      <c r="N2044" s="31" t="e">
        <f>IF(AND(B2044=N$1),LOOKUP(9.99999999999999E+307,$N$2:N2043)+1,"")</f>
        <v>#REF!</v>
      </c>
      <c r="O2044" s="31" t="e">
        <f>IF(AND($B2044=O$1),LOOKUP(9.99999999999999E+307,$O$2:O2043)+1,"")</f>
        <v>#REF!</v>
      </c>
      <c r="P2044" s="31" t="e">
        <f>IF(AND($B2044=P$1),LOOKUP(9.99999999999999E+307,$P$2:P2043)+1,"")</f>
        <v>#REF!</v>
      </c>
      <c r="Q2044" s="31" t="e">
        <f>IF(AND($B2044=Q$1),LOOKUP(9.99999999999999E+307,$Q$2:Q2043)+1,"")</f>
        <v>#REF!</v>
      </c>
      <c r="R2044" s="31">
        <f>IF(AND($B2044=R$1),LOOKUP(9.99999999999999E+307,$R$2:R2043)+1,"")</f>
        <v>1878</v>
      </c>
      <c r="S2044" s="31">
        <f>IF(AND($B2044=S$1),LOOKUP(9.99999999999999E+307,$S$2:S2043)+1,"")</f>
        <v>1878</v>
      </c>
      <c r="T2044" s="265"/>
      <c r="U2044" s="265"/>
      <c r="V2044" s="265"/>
      <c r="AA2044" s="254" t="str">
        <f t="shared" si="226"/>
        <v/>
      </c>
      <c r="AB2044" s="254" t="str">
        <f t="shared" si="227"/>
        <v/>
      </c>
      <c r="AC2044" s="255">
        <f t="shared" si="228"/>
        <v>0</v>
      </c>
      <c r="AD2044" s="255">
        <f t="shared" si="229"/>
        <v>3836</v>
      </c>
      <c r="AE2044" s="256" t="str">
        <f t="shared" si="230"/>
        <v/>
      </c>
      <c r="AF2044" s="252" t="str">
        <f t="shared" si="231"/>
        <v>-</v>
      </c>
    </row>
    <row r="2045" spans="1:32" ht="20.149999999999999" customHeight="1" x14ac:dyDescent="0.75">
      <c r="A2045" s="31">
        <v>2043</v>
      </c>
      <c r="B2045" s="237"/>
      <c r="C2045" s="273"/>
      <c r="D2045" s="272"/>
      <c r="E2045" s="273"/>
      <c r="F2045" s="273"/>
      <c r="G2045" s="253" t="str">
        <f t="shared" si="233"/>
        <v/>
      </c>
      <c r="H2045" s="31" t="str">
        <f>IF(AND(B2045=H$1),LOOKUP(9.99999999999999E+307,$H$2:H2044)+1,"")</f>
        <v/>
      </c>
      <c r="I2045" s="31" t="str">
        <f>IF(AND(B2045=I$1),LOOKUP(9.99999999999999E+307,$I$2:I2044)+1,"")</f>
        <v/>
      </c>
      <c r="J2045" s="31">
        <f>IF(AND(B2045=J$1),LOOKUP(9.99999999999999E+307,$J$2:J2044)+1,"")</f>
        <v>1879</v>
      </c>
      <c r="K2045" s="31">
        <f>IF(AND(B2045=K$1),LOOKUP(9.99999999999999E+307,$K$2:K2044)+1,"")</f>
        <v>1879</v>
      </c>
      <c r="L2045" s="31">
        <f>IF(AND(B2045=L$1),LOOKUP(9.99999999999999E+307,$L$2:L2044)+1,"")</f>
        <v>1879</v>
      </c>
      <c r="M2045" s="31">
        <f>IF(AND(B2045=M$1),LOOKUP(9.99999999999999E+307,$M$2:M2044)+1,"")</f>
        <v>1879</v>
      </c>
      <c r="N2045" s="31" t="e">
        <f>IF(AND(B2045=N$1),LOOKUP(9.99999999999999E+307,$N$2:N2044)+1,"")</f>
        <v>#REF!</v>
      </c>
      <c r="O2045" s="31" t="e">
        <f>IF(AND($B2045=O$1),LOOKUP(9.99999999999999E+307,$O$2:O2044)+1,"")</f>
        <v>#REF!</v>
      </c>
      <c r="P2045" s="31" t="e">
        <f>IF(AND($B2045=P$1),LOOKUP(9.99999999999999E+307,$P$2:P2044)+1,"")</f>
        <v>#REF!</v>
      </c>
      <c r="Q2045" s="31" t="e">
        <f>IF(AND($B2045=Q$1),LOOKUP(9.99999999999999E+307,$Q$2:Q2044)+1,"")</f>
        <v>#REF!</v>
      </c>
      <c r="R2045" s="31">
        <f>IF(AND($B2045=R$1),LOOKUP(9.99999999999999E+307,$R$2:R2044)+1,"")</f>
        <v>1879</v>
      </c>
      <c r="S2045" s="31">
        <f>IF(AND($B2045=S$1),LOOKUP(9.99999999999999E+307,$S$2:S2044)+1,"")</f>
        <v>1879</v>
      </c>
      <c r="T2045" s="265"/>
      <c r="U2045" s="265"/>
      <c r="V2045" s="265"/>
      <c r="AA2045" s="254" t="str">
        <f t="shared" si="226"/>
        <v/>
      </c>
      <c r="AB2045" s="254" t="str">
        <f t="shared" si="227"/>
        <v/>
      </c>
      <c r="AC2045" s="255">
        <f t="shared" si="228"/>
        <v>0</v>
      </c>
      <c r="AD2045" s="255">
        <f t="shared" si="229"/>
        <v>3836</v>
      </c>
      <c r="AE2045" s="256" t="str">
        <f t="shared" si="230"/>
        <v/>
      </c>
      <c r="AF2045" s="252" t="str">
        <f t="shared" si="231"/>
        <v>-</v>
      </c>
    </row>
    <row r="2046" spans="1:32" ht="20.149999999999999" customHeight="1" x14ac:dyDescent="0.75">
      <c r="A2046" s="31">
        <v>2044</v>
      </c>
      <c r="B2046" s="237"/>
      <c r="C2046" s="273"/>
      <c r="D2046" s="272"/>
      <c r="E2046" s="273"/>
      <c r="F2046" s="273"/>
      <c r="G2046" s="253" t="str">
        <f t="shared" si="233"/>
        <v/>
      </c>
      <c r="H2046" s="31" t="str">
        <f>IF(AND(B2046=H$1),LOOKUP(9.99999999999999E+307,$H$2:H2045)+1,"")</f>
        <v/>
      </c>
      <c r="I2046" s="31" t="str">
        <f>IF(AND(B2046=I$1),LOOKUP(9.99999999999999E+307,$I$2:I2045)+1,"")</f>
        <v/>
      </c>
      <c r="J2046" s="31">
        <f>IF(AND(B2046=J$1),LOOKUP(9.99999999999999E+307,$J$2:J2045)+1,"")</f>
        <v>1880</v>
      </c>
      <c r="K2046" s="31">
        <f>IF(AND(B2046=K$1),LOOKUP(9.99999999999999E+307,$K$2:K2045)+1,"")</f>
        <v>1880</v>
      </c>
      <c r="L2046" s="31">
        <f>IF(AND(B2046=L$1),LOOKUP(9.99999999999999E+307,$L$2:L2045)+1,"")</f>
        <v>1880</v>
      </c>
      <c r="M2046" s="31">
        <f>IF(AND(B2046=M$1),LOOKUP(9.99999999999999E+307,$M$2:M2045)+1,"")</f>
        <v>1880</v>
      </c>
      <c r="N2046" s="31" t="e">
        <f>IF(AND(B2046=N$1),LOOKUP(9.99999999999999E+307,$N$2:N2045)+1,"")</f>
        <v>#REF!</v>
      </c>
      <c r="O2046" s="31" t="e">
        <f>IF(AND($B2046=O$1),LOOKUP(9.99999999999999E+307,$O$2:O2045)+1,"")</f>
        <v>#REF!</v>
      </c>
      <c r="P2046" s="31" t="e">
        <f>IF(AND($B2046=P$1),LOOKUP(9.99999999999999E+307,$P$2:P2045)+1,"")</f>
        <v>#REF!</v>
      </c>
      <c r="Q2046" s="31" t="e">
        <f>IF(AND($B2046=Q$1),LOOKUP(9.99999999999999E+307,$Q$2:Q2045)+1,"")</f>
        <v>#REF!</v>
      </c>
      <c r="R2046" s="31">
        <f>IF(AND($B2046=R$1),LOOKUP(9.99999999999999E+307,$R$2:R2045)+1,"")</f>
        <v>1880</v>
      </c>
      <c r="S2046" s="31">
        <f>IF(AND($B2046=S$1),LOOKUP(9.99999999999999E+307,$S$2:S2045)+1,"")</f>
        <v>1880</v>
      </c>
      <c r="T2046" s="265"/>
      <c r="U2046" s="265"/>
      <c r="V2046" s="265"/>
      <c r="AA2046" s="254" t="str">
        <f t="shared" si="226"/>
        <v/>
      </c>
      <c r="AB2046" s="254" t="str">
        <f t="shared" si="227"/>
        <v/>
      </c>
      <c r="AC2046" s="255">
        <f t="shared" si="228"/>
        <v>0</v>
      </c>
      <c r="AD2046" s="255">
        <f t="shared" si="229"/>
        <v>3836</v>
      </c>
      <c r="AE2046" s="256" t="str">
        <f t="shared" si="230"/>
        <v/>
      </c>
      <c r="AF2046" s="252" t="str">
        <f t="shared" si="231"/>
        <v>-</v>
      </c>
    </row>
    <row r="2047" spans="1:32" ht="20.149999999999999" customHeight="1" x14ac:dyDescent="0.75">
      <c r="A2047" s="31">
        <v>2045</v>
      </c>
      <c r="B2047" s="237"/>
      <c r="C2047" s="273"/>
      <c r="D2047" s="272"/>
      <c r="E2047" s="273"/>
      <c r="F2047" s="273"/>
      <c r="G2047" s="253" t="str">
        <f t="shared" si="233"/>
        <v/>
      </c>
      <c r="H2047" s="31" t="str">
        <f>IF(AND(B2047=H$1),LOOKUP(9.99999999999999E+307,$H$2:H2046)+1,"")</f>
        <v/>
      </c>
      <c r="I2047" s="31" t="str">
        <f>IF(AND(B2047=I$1),LOOKUP(9.99999999999999E+307,$I$2:I2046)+1,"")</f>
        <v/>
      </c>
      <c r="J2047" s="31">
        <f>IF(AND(B2047=J$1),LOOKUP(9.99999999999999E+307,$J$2:J2046)+1,"")</f>
        <v>1881</v>
      </c>
      <c r="K2047" s="31">
        <f>IF(AND(B2047=K$1),LOOKUP(9.99999999999999E+307,$K$2:K2046)+1,"")</f>
        <v>1881</v>
      </c>
      <c r="L2047" s="31">
        <f>IF(AND(B2047=L$1),LOOKUP(9.99999999999999E+307,$L$2:L2046)+1,"")</f>
        <v>1881</v>
      </c>
      <c r="M2047" s="31">
        <f>IF(AND(B2047=M$1),LOOKUP(9.99999999999999E+307,$M$2:M2046)+1,"")</f>
        <v>1881</v>
      </c>
      <c r="N2047" s="31" t="e">
        <f>IF(AND(B2047=N$1),LOOKUP(9.99999999999999E+307,$N$2:N2046)+1,"")</f>
        <v>#REF!</v>
      </c>
      <c r="O2047" s="31" t="e">
        <f>IF(AND($B2047=O$1),LOOKUP(9.99999999999999E+307,$O$2:O2046)+1,"")</f>
        <v>#REF!</v>
      </c>
      <c r="P2047" s="31" t="e">
        <f>IF(AND($B2047=P$1),LOOKUP(9.99999999999999E+307,$P$2:P2046)+1,"")</f>
        <v>#REF!</v>
      </c>
      <c r="Q2047" s="31" t="e">
        <f>IF(AND($B2047=Q$1),LOOKUP(9.99999999999999E+307,$Q$2:Q2046)+1,"")</f>
        <v>#REF!</v>
      </c>
      <c r="R2047" s="31">
        <f>IF(AND($B2047=R$1),LOOKUP(9.99999999999999E+307,$R$2:R2046)+1,"")</f>
        <v>1881</v>
      </c>
      <c r="S2047" s="31">
        <f>IF(AND($B2047=S$1),LOOKUP(9.99999999999999E+307,$S$2:S2046)+1,"")</f>
        <v>1881</v>
      </c>
      <c r="T2047" s="265"/>
      <c r="U2047" s="265"/>
      <c r="V2047" s="265"/>
      <c r="AA2047" s="254" t="str">
        <f t="shared" si="226"/>
        <v/>
      </c>
      <c r="AB2047" s="254" t="str">
        <f t="shared" si="227"/>
        <v/>
      </c>
      <c r="AC2047" s="255">
        <f t="shared" si="228"/>
        <v>0</v>
      </c>
      <c r="AD2047" s="255">
        <f t="shared" si="229"/>
        <v>3836</v>
      </c>
      <c r="AE2047" s="256" t="str">
        <f t="shared" si="230"/>
        <v/>
      </c>
      <c r="AF2047" s="252" t="str">
        <f t="shared" si="231"/>
        <v>-</v>
      </c>
    </row>
    <row r="2048" spans="1:32" ht="20.149999999999999" customHeight="1" x14ac:dyDescent="0.75">
      <c r="A2048" s="31">
        <v>2046</v>
      </c>
      <c r="B2048" s="237"/>
      <c r="C2048" s="273"/>
      <c r="D2048" s="272"/>
      <c r="E2048" s="273"/>
      <c r="F2048" s="273"/>
      <c r="G2048" s="253" t="str">
        <f t="shared" si="233"/>
        <v/>
      </c>
      <c r="H2048" s="31" t="str">
        <f>IF(AND(B2048=H$1),LOOKUP(9.99999999999999E+307,$H$2:H2047)+1,"")</f>
        <v/>
      </c>
      <c r="I2048" s="31" t="str">
        <f>IF(AND(B2048=I$1),LOOKUP(9.99999999999999E+307,$I$2:I2047)+1,"")</f>
        <v/>
      </c>
      <c r="J2048" s="31">
        <f>IF(AND(B2048=J$1),LOOKUP(9.99999999999999E+307,$J$2:J2047)+1,"")</f>
        <v>1882</v>
      </c>
      <c r="K2048" s="31">
        <f>IF(AND(B2048=K$1),LOOKUP(9.99999999999999E+307,$K$2:K2047)+1,"")</f>
        <v>1882</v>
      </c>
      <c r="L2048" s="31">
        <f>IF(AND(B2048=L$1),LOOKUP(9.99999999999999E+307,$L$2:L2047)+1,"")</f>
        <v>1882</v>
      </c>
      <c r="M2048" s="31">
        <f>IF(AND(B2048=M$1),LOOKUP(9.99999999999999E+307,$M$2:M2047)+1,"")</f>
        <v>1882</v>
      </c>
      <c r="N2048" s="31" t="e">
        <f>IF(AND(B2048=N$1),LOOKUP(9.99999999999999E+307,$N$2:N2047)+1,"")</f>
        <v>#REF!</v>
      </c>
      <c r="O2048" s="31" t="e">
        <f>IF(AND($B2048=O$1),LOOKUP(9.99999999999999E+307,$O$2:O2047)+1,"")</f>
        <v>#REF!</v>
      </c>
      <c r="P2048" s="31" t="e">
        <f>IF(AND($B2048=P$1),LOOKUP(9.99999999999999E+307,$P$2:P2047)+1,"")</f>
        <v>#REF!</v>
      </c>
      <c r="Q2048" s="31" t="e">
        <f>IF(AND($B2048=Q$1),LOOKUP(9.99999999999999E+307,$Q$2:Q2047)+1,"")</f>
        <v>#REF!</v>
      </c>
      <c r="R2048" s="31">
        <f>IF(AND($B2048=R$1),LOOKUP(9.99999999999999E+307,$R$2:R2047)+1,"")</f>
        <v>1882</v>
      </c>
      <c r="S2048" s="31">
        <f>IF(AND($B2048=S$1),LOOKUP(9.99999999999999E+307,$S$2:S2047)+1,"")</f>
        <v>1882</v>
      </c>
      <c r="T2048" s="265"/>
      <c r="U2048" s="265"/>
      <c r="V2048" s="265"/>
      <c r="AA2048" s="254" t="str">
        <f t="shared" si="226"/>
        <v/>
      </c>
      <c r="AB2048" s="254" t="str">
        <f t="shared" si="227"/>
        <v/>
      </c>
      <c r="AC2048" s="255">
        <f t="shared" si="228"/>
        <v>0</v>
      </c>
      <c r="AD2048" s="255">
        <f t="shared" si="229"/>
        <v>3836</v>
      </c>
      <c r="AE2048" s="256" t="str">
        <f t="shared" si="230"/>
        <v/>
      </c>
      <c r="AF2048" s="252" t="str">
        <f t="shared" si="231"/>
        <v>-</v>
      </c>
    </row>
    <row r="2049" spans="1:32" ht="20.149999999999999" customHeight="1" x14ac:dyDescent="0.75">
      <c r="A2049" s="31">
        <v>2047</v>
      </c>
      <c r="B2049" s="237"/>
      <c r="C2049" s="273"/>
      <c r="D2049" s="272"/>
      <c r="E2049" s="273"/>
      <c r="F2049" s="273"/>
      <c r="G2049" s="253" t="str">
        <f t="shared" si="233"/>
        <v/>
      </c>
      <c r="H2049" s="31" t="str">
        <f>IF(AND(B2049=H$1),LOOKUP(9.99999999999999E+307,$H$2:H2048)+1,"")</f>
        <v/>
      </c>
      <c r="I2049" s="31" t="str">
        <f>IF(AND(B2049=I$1),LOOKUP(9.99999999999999E+307,$I$2:I2048)+1,"")</f>
        <v/>
      </c>
      <c r="J2049" s="31">
        <f>IF(AND(B2049=J$1),LOOKUP(9.99999999999999E+307,$J$2:J2048)+1,"")</f>
        <v>1883</v>
      </c>
      <c r="K2049" s="31">
        <f>IF(AND(B2049=K$1),LOOKUP(9.99999999999999E+307,$K$2:K2048)+1,"")</f>
        <v>1883</v>
      </c>
      <c r="L2049" s="31">
        <f>IF(AND(B2049=L$1),LOOKUP(9.99999999999999E+307,$L$2:L2048)+1,"")</f>
        <v>1883</v>
      </c>
      <c r="M2049" s="31">
        <f>IF(AND(B2049=M$1),LOOKUP(9.99999999999999E+307,$M$2:M2048)+1,"")</f>
        <v>1883</v>
      </c>
      <c r="N2049" s="31" t="e">
        <f>IF(AND(B2049=N$1),LOOKUP(9.99999999999999E+307,$N$2:N2048)+1,"")</f>
        <v>#REF!</v>
      </c>
      <c r="O2049" s="31" t="e">
        <f>IF(AND($B2049=O$1),LOOKUP(9.99999999999999E+307,$O$2:O2048)+1,"")</f>
        <v>#REF!</v>
      </c>
      <c r="P2049" s="31" t="e">
        <f>IF(AND($B2049=P$1),LOOKUP(9.99999999999999E+307,$P$2:P2048)+1,"")</f>
        <v>#REF!</v>
      </c>
      <c r="Q2049" s="31" t="e">
        <f>IF(AND($B2049=Q$1),LOOKUP(9.99999999999999E+307,$Q$2:Q2048)+1,"")</f>
        <v>#REF!</v>
      </c>
      <c r="R2049" s="31">
        <f>IF(AND($B2049=R$1),LOOKUP(9.99999999999999E+307,$R$2:R2048)+1,"")</f>
        <v>1883</v>
      </c>
      <c r="S2049" s="31">
        <f>IF(AND($B2049=S$1),LOOKUP(9.99999999999999E+307,$S$2:S2048)+1,"")</f>
        <v>1883</v>
      </c>
      <c r="T2049" s="265"/>
      <c r="U2049" s="265"/>
      <c r="V2049" s="265"/>
      <c r="AA2049" s="254" t="str">
        <f t="shared" si="226"/>
        <v/>
      </c>
      <c r="AB2049" s="254" t="str">
        <f t="shared" si="227"/>
        <v/>
      </c>
      <c r="AC2049" s="255">
        <f t="shared" si="228"/>
        <v>0</v>
      </c>
      <c r="AD2049" s="255">
        <f t="shared" si="229"/>
        <v>3836</v>
      </c>
      <c r="AE2049" s="256" t="str">
        <f t="shared" si="230"/>
        <v/>
      </c>
      <c r="AF2049" s="252" t="str">
        <f t="shared" si="231"/>
        <v>-</v>
      </c>
    </row>
    <row r="2050" spans="1:32" ht="20.149999999999999" customHeight="1" x14ac:dyDescent="0.75">
      <c r="A2050" s="31">
        <v>2048</v>
      </c>
      <c r="B2050" s="237"/>
      <c r="C2050" s="273"/>
      <c r="D2050" s="272"/>
      <c r="E2050" s="273"/>
      <c r="F2050" s="273"/>
      <c r="G2050" s="253" t="str">
        <f t="shared" si="233"/>
        <v/>
      </c>
      <c r="H2050" s="31" t="str">
        <f>IF(AND(B2050=H$1),LOOKUP(9.99999999999999E+307,$H$2:H2049)+1,"")</f>
        <v/>
      </c>
      <c r="I2050" s="31" t="str">
        <f>IF(AND(B2050=I$1),LOOKUP(9.99999999999999E+307,$I$2:I2049)+1,"")</f>
        <v/>
      </c>
      <c r="J2050" s="31">
        <f>IF(AND(B2050=J$1),LOOKUP(9.99999999999999E+307,$J$2:J2049)+1,"")</f>
        <v>1884</v>
      </c>
      <c r="K2050" s="31">
        <f>IF(AND(B2050=K$1),LOOKUP(9.99999999999999E+307,$K$2:K2049)+1,"")</f>
        <v>1884</v>
      </c>
      <c r="L2050" s="31">
        <f>IF(AND(B2050=L$1),LOOKUP(9.99999999999999E+307,$L$2:L2049)+1,"")</f>
        <v>1884</v>
      </c>
      <c r="M2050" s="31">
        <f>IF(AND(B2050=M$1),LOOKUP(9.99999999999999E+307,$M$2:M2049)+1,"")</f>
        <v>1884</v>
      </c>
      <c r="N2050" s="31" t="e">
        <f>IF(AND(B2050=N$1),LOOKUP(9.99999999999999E+307,$N$2:N2049)+1,"")</f>
        <v>#REF!</v>
      </c>
      <c r="O2050" s="31" t="e">
        <f>IF(AND($B2050=O$1),LOOKUP(9.99999999999999E+307,$O$2:O2049)+1,"")</f>
        <v>#REF!</v>
      </c>
      <c r="P2050" s="31" t="e">
        <f>IF(AND($B2050=P$1),LOOKUP(9.99999999999999E+307,$P$2:P2049)+1,"")</f>
        <v>#REF!</v>
      </c>
      <c r="Q2050" s="31" t="e">
        <f>IF(AND($B2050=Q$1),LOOKUP(9.99999999999999E+307,$Q$2:Q2049)+1,"")</f>
        <v>#REF!</v>
      </c>
      <c r="R2050" s="31">
        <f>IF(AND($B2050=R$1),LOOKUP(9.99999999999999E+307,$R$2:R2049)+1,"")</f>
        <v>1884</v>
      </c>
      <c r="S2050" s="31">
        <f>IF(AND($B2050=S$1),LOOKUP(9.99999999999999E+307,$S$2:S2049)+1,"")</f>
        <v>1884</v>
      </c>
      <c r="T2050" s="265"/>
      <c r="U2050" s="265"/>
      <c r="V2050" s="265"/>
      <c r="AA2050" s="254" t="str">
        <f t="shared" si="226"/>
        <v/>
      </c>
      <c r="AB2050" s="254" t="str">
        <f t="shared" si="227"/>
        <v/>
      </c>
      <c r="AC2050" s="255">
        <f t="shared" si="228"/>
        <v>0</v>
      </c>
      <c r="AD2050" s="255">
        <f t="shared" si="229"/>
        <v>3836</v>
      </c>
      <c r="AE2050" s="256" t="str">
        <f t="shared" si="230"/>
        <v/>
      </c>
      <c r="AF2050" s="252" t="str">
        <f t="shared" si="231"/>
        <v>-</v>
      </c>
    </row>
    <row r="2051" spans="1:32" ht="20.149999999999999" customHeight="1" x14ac:dyDescent="0.75">
      <c r="A2051" s="31">
        <v>2049</v>
      </c>
      <c r="B2051" s="237"/>
      <c r="C2051" s="273"/>
      <c r="D2051" s="272"/>
      <c r="E2051" s="273"/>
      <c r="F2051" s="273"/>
      <c r="G2051" s="253" t="str">
        <f t="shared" si="233"/>
        <v/>
      </c>
      <c r="H2051" s="31" t="str">
        <f>IF(AND(B2051=H$1),LOOKUP(9.99999999999999E+307,$H$2:H2050)+1,"")</f>
        <v/>
      </c>
      <c r="I2051" s="31" t="str">
        <f>IF(AND(B2051=I$1),LOOKUP(9.99999999999999E+307,$I$2:I2050)+1,"")</f>
        <v/>
      </c>
      <c r="J2051" s="31">
        <f>IF(AND(B2051=J$1),LOOKUP(9.99999999999999E+307,$J$2:J2050)+1,"")</f>
        <v>1885</v>
      </c>
      <c r="K2051" s="31">
        <f>IF(AND(B2051=K$1),LOOKUP(9.99999999999999E+307,$K$2:K2050)+1,"")</f>
        <v>1885</v>
      </c>
      <c r="L2051" s="31">
        <f>IF(AND(B2051=L$1),LOOKUP(9.99999999999999E+307,$L$2:L2050)+1,"")</f>
        <v>1885</v>
      </c>
      <c r="M2051" s="31">
        <f>IF(AND(B2051=M$1),LOOKUP(9.99999999999999E+307,$M$2:M2050)+1,"")</f>
        <v>1885</v>
      </c>
      <c r="N2051" s="31" t="e">
        <f>IF(AND(B2051=N$1),LOOKUP(9.99999999999999E+307,$N$2:N2050)+1,"")</f>
        <v>#REF!</v>
      </c>
      <c r="O2051" s="31" t="e">
        <f>IF(AND($B2051=O$1),LOOKUP(9.99999999999999E+307,$O$2:O2050)+1,"")</f>
        <v>#REF!</v>
      </c>
      <c r="P2051" s="31" t="e">
        <f>IF(AND($B2051=P$1),LOOKUP(9.99999999999999E+307,$P$2:P2050)+1,"")</f>
        <v>#REF!</v>
      </c>
      <c r="Q2051" s="31" t="e">
        <f>IF(AND($B2051=Q$1),LOOKUP(9.99999999999999E+307,$Q$2:Q2050)+1,"")</f>
        <v>#REF!</v>
      </c>
      <c r="R2051" s="31">
        <f>IF(AND($B2051=R$1),LOOKUP(9.99999999999999E+307,$R$2:R2050)+1,"")</f>
        <v>1885</v>
      </c>
      <c r="S2051" s="31">
        <f>IF(AND($B2051=S$1),LOOKUP(9.99999999999999E+307,$S$2:S2050)+1,"")</f>
        <v>1885</v>
      </c>
      <c r="T2051" s="265"/>
      <c r="U2051" s="265"/>
      <c r="V2051" s="265"/>
      <c r="AA2051" s="254" t="str">
        <f t="shared" si="226"/>
        <v/>
      </c>
      <c r="AB2051" s="254" t="str">
        <f t="shared" si="227"/>
        <v/>
      </c>
      <c r="AC2051" s="255">
        <f t="shared" si="228"/>
        <v>0</v>
      </c>
      <c r="AD2051" s="255">
        <f t="shared" si="229"/>
        <v>3836</v>
      </c>
      <c r="AE2051" s="256" t="str">
        <f t="shared" si="230"/>
        <v/>
      </c>
      <c r="AF2051" s="252" t="str">
        <f t="shared" si="231"/>
        <v>-</v>
      </c>
    </row>
    <row r="2052" spans="1:32" ht="20.149999999999999" customHeight="1" x14ac:dyDescent="0.75">
      <c r="A2052" s="31">
        <v>2050</v>
      </c>
      <c r="B2052" s="237"/>
      <c r="C2052" s="273"/>
      <c r="D2052" s="272"/>
      <c r="E2052" s="273"/>
      <c r="F2052" s="273"/>
      <c r="G2052" s="253" t="str">
        <f t="shared" si="233"/>
        <v/>
      </c>
      <c r="H2052" s="31" t="str">
        <f>IF(AND(B2052=H$1),LOOKUP(9.99999999999999E+307,$H$2:H2051)+1,"")</f>
        <v/>
      </c>
      <c r="I2052" s="31" t="str">
        <f>IF(AND(B2052=I$1),LOOKUP(9.99999999999999E+307,$I$2:I2051)+1,"")</f>
        <v/>
      </c>
      <c r="J2052" s="31">
        <f>IF(AND(B2052=J$1),LOOKUP(9.99999999999999E+307,$J$2:J2051)+1,"")</f>
        <v>1886</v>
      </c>
      <c r="K2052" s="31">
        <f>IF(AND(B2052=K$1),LOOKUP(9.99999999999999E+307,$K$2:K2051)+1,"")</f>
        <v>1886</v>
      </c>
      <c r="L2052" s="31">
        <f>IF(AND(B2052=L$1),LOOKUP(9.99999999999999E+307,$L$2:L2051)+1,"")</f>
        <v>1886</v>
      </c>
      <c r="M2052" s="31">
        <f>IF(AND(B2052=M$1),LOOKUP(9.99999999999999E+307,$M$2:M2051)+1,"")</f>
        <v>1886</v>
      </c>
      <c r="N2052" s="31" t="e">
        <f>IF(AND(B2052=N$1),LOOKUP(9.99999999999999E+307,$N$2:N2051)+1,"")</f>
        <v>#REF!</v>
      </c>
      <c r="O2052" s="31" t="e">
        <f>IF(AND($B2052=O$1),LOOKUP(9.99999999999999E+307,$O$2:O2051)+1,"")</f>
        <v>#REF!</v>
      </c>
      <c r="P2052" s="31" t="e">
        <f>IF(AND($B2052=P$1),LOOKUP(9.99999999999999E+307,$P$2:P2051)+1,"")</f>
        <v>#REF!</v>
      </c>
      <c r="Q2052" s="31" t="e">
        <f>IF(AND($B2052=Q$1),LOOKUP(9.99999999999999E+307,$Q$2:Q2051)+1,"")</f>
        <v>#REF!</v>
      </c>
      <c r="R2052" s="31">
        <f>IF(AND($B2052=R$1),LOOKUP(9.99999999999999E+307,$R$2:R2051)+1,"")</f>
        <v>1886</v>
      </c>
      <c r="S2052" s="31">
        <f>IF(AND($B2052=S$1),LOOKUP(9.99999999999999E+307,$S$2:S2051)+1,"")</f>
        <v>1886</v>
      </c>
      <c r="T2052" s="265"/>
      <c r="U2052" s="265"/>
      <c r="V2052" s="265"/>
      <c r="AA2052" s="254" t="str">
        <f t="shared" si="226"/>
        <v/>
      </c>
      <c r="AB2052" s="254" t="str">
        <f t="shared" si="227"/>
        <v/>
      </c>
      <c r="AC2052" s="255">
        <f t="shared" si="228"/>
        <v>0</v>
      </c>
      <c r="AD2052" s="255">
        <f t="shared" si="229"/>
        <v>3836</v>
      </c>
      <c r="AE2052" s="256" t="str">
        <f t="shared" si="230"/>
        <v/>
      </c>
      <c r="AF2052" s="252" t="str">
        <f t="shared" si="231"/>
        <v>-</v>
      </c>
    </row>
    <row r="2053" spans="1:32" ht="20.149999999999999" customHeight="1" x14ac:dyDescent="0.75">
      <c r="A2053" s="31">
        <v>2051</v>
      </c>
      <c r="B2053" s="237"/>
      <c r="C2053" s="273"/>
      <c r="D2053" s="272"/>
      <c r="E2053" s="273"/>
      <c r="F2053" s="273"/>
      <c r="G2053" s="253" t="str">
        <f t="shared" si="233"/>
        <v/>
      </c>
      <c r="H2053" s="31" t="str">
        <f>IF(AND(B2053=H$1),LOOKUP(9.99999999999999E+307,$H$2:H2052)+1,"")</f>
        <v/>
      </c>
      <c r="I2053" s="31" t="str">
        <f>IF(AND(B2053=I$1),LOOKUP(9.99999999999999E+307,$I$2:I2052)+1,"")</f>
        <v/>
      </c>
      <c r="J2053" s="31">
        <f>IF(AND(B2053=J$1),LOOKUP(9.99999999999999E+307,$J$2:J2052)+1,"")</f>
        <v>1887</v>
      </c>
      <c r="K2053" s="31">
        <f>IF(AND(B2053=K$1),LOOKUP(9.99999999999999E+307,$K$2:K2052)+1,"")</f>
        <v>1887</v>
      </c>
      <c r="L2053" s="31">
        <f>IF(AND(B2053=L$1),LOOKUP(9.99999999999999E+307,$L$2:L2052)+1,"")</f>
        <v>1887</v>
      </c>
      <c r="M2053" s="31">
        <f>IF(AND(B2053=M$1),LOOKUP(9.99999999999999E+307,$M$2:M2052)+1,"")</f>
        <v>1887</v>
      </c>
      <c r="N2053" s="31" t="e">
        <f>IF(AND(B2053=N$1),LOOKUP(9.99999999999999E+307,$N$2:N2052)+1,"")</f>
        <v>#REF!</v>
      </c>
      <c r="O2053" s="31" t="e">
        <f>IF(AND($B2053=O$1),LOOKUP(9.99999999999999E+307,$O$2:O2052)+1,"")</f>
        <v>#REF!</v>
      </c>
      <c r="P2053" s="31" t="e">
        <f>IF(AND($B2053=P$1),LOOKUP(9.99999999999999E+307,$P$2:P2052)+1,"")</f>
        <v>#REF!</v>
      </c>
      <c r="Q2053" s="31" t="e">
        <f>IF(AND($B2053=Q$1),LOOKUP(9.99999999999999E+307,$Q$2:Q2052)+1,"")</f>
        <v>#REF!</v>
      </c>
      <c r="R2053" s="31">
        <f>IF(AND($B2053=R$1),LOOKUP(9.99999999999999E+307,$R$2:R2052)+1,"")</f>
        <v>1887</v>
      </c>
      <c r="S2053" s="31">
        <f>IF(AND($B2053=S$1),LOOKUP(9.99999999999999E+307,$S$2:S2052)+1,"")</f>
        <v>1887</v>
      </c>
      <c r="T2053" s="265"/>
      <c r="U2053" s="265"/>
      <c r="V2053" s="265"/>
      <c r="AA2053" s="254" t="str">
        <f t="shared" si="226"/>
        <v/>
      </c>
      <c r="AB2053" s="254" t="str">
        <f t="shared" si="227"/>
        <v/>
      </c>
      <c r="AC2053" s="255">
        <f t="shared" si="228"/>
        <v>0</v>
      </c>
      <c r="AD2053" s="255">
        <f t="shared" si="229"/>
        <v>3836</v>
      </c>
      <c r="AE2053" s="256" t="str">
        <f t="shared" si="230"/>
        <v/>
      </c>
      <c r="AF2053" s="252" t="str">
        <f t="shared" si="231"/>
        <v>-</v>
      </c>
    </row>
    <row r="2054" spans="1:32" ht="20.149999999999999" customHeight="1" x14ac:dyDescent="0.75">
      <c r="A2054" s="31">
        <v>2052</v>
      </c>
      <c r="B2054" s="237"/>
      <c r="C2054" s="273"/>
      <c r="D2054" s="272"/>
      <c r="E2054" s="273"/>
      <c r="F2054" s="273"/>
      <c r="G2054" s="253" t="str">
        <f t="shared" si="233"/>
        <v/>
      </c>
      <c r="H2054" s="31" t="str">
        <f>IF(AND(B2054=H$1),LOOKUP(9.99999999999999E+307,$H$2:H2053)+1,"")</f>
        <v/>
      </c>
      <c r="I2054" s="31" t="str">
        <f>IF(AND(B2054=I$1),LOOKUP(9.99999999999999E+307,$I$2:I2053)+1,"")</f>
        <v/>
      </c>
      <c r="J2054" s="31">
        <f>IF(AND(B2054=J$1),LOOKUP(9.99999999999999E+307,$J$2:J2053)+1,"")</f>
        <v>1888</v>
      </c>
      <c r="K2054" s="31">
        <f>IF(AND(B2054=K$1),LOOKUP(9.99999999999999E+307,$K$2:K2053)+1,"")</f>
        <v>1888</v>
      </c>
      <c r="L2054" s="31">
        <f>IF(AND(B2054=L$1),LOOKUP(9.99999999999999E+307,$L$2:L2053)+1,"")</f>
        <v>1888</v>
      </c>
      <c r="M2054" s="31">
        <f>IF(AND(B2054=M$1),LOOKUP(9.99999999999999E+307,$M$2:M2053)+1,"")</f>
        <v>1888</v>
      </c>
      <c r="N2054" s="31" t="e">
        <f>IF(AND(B2054=N$1),LOOKUP(9.99999999999999E+307,$N$2:N2053)+1,"")</f>
        <v>#REF!</v>
      </c>
      <c r="O2054" s="31" t="e">
        <f>IF(AND($B2054=O$1),LOOKUP(9.99999999999999E+307,$O$2:O2053)+1,"")</f>
        <v>#REF!</v>
      </c>
      <c r="P2054" s="31" t="e">
        <f>IF(AND($B2054=P$1),LOOKUP(9.99999999999999E+307,$P$2:P2053)+1,"")</f>
        <v>#REF!</v>
      </c>
      <c r="Q2054" s="31" t="e">
        <f>IF(AND($B2054=Q$1),LOOKUP(9.99999999999999E+307,$Q$2:Q2053)+1,"")</f>
        <v>#REF!</v>
      </c>
      <c r="R2054" s="31">
        <f>IF(AND($B2054=R$1),LOOKUP(9.99999999999999E+307,$R$2:R2053)+1,"")</f>
        <v>1888</v>
      </c>
      <c r="S2054" s="31">
        <f>IF(AND($B2054=S$1),LOOKUP(9.99999999999999E+307,$S$2:S2053)+1,"")</f>
        <v>1888</v>
      </c>
      <c r="T2054" s="265"/>
      <c r="U2054" s="265"/>
      <c r="V2054" s="265"/>
      <c r="AA2054" s="254" t="str">
        <f t="shared" si="226"/>
        <v/>
      </c>
      <c r="AB2054" s="254" t="str">
        <f t="shared" si="227"/>
        <v/>
      </c>
      <c r="AC2054" s="255">
        <f t="shared" si="228"/>
        <v>0</v>
      </c>
      <c r="AD2054" s="255">
        <f t="shared" si="229"/>
        <v>3836</v>
      </c>
      <c r="AE2054" s="256" t="str">
        <f t="shared" si="230"/>
        <v/>
      </c>
      <c r="AF2054" s="252" t="str">
        <f t="shared" si="231"/>
        <v>-</v>
      </c>
    </row>
    <row r="2055" spans="1:32" ht="20.149999999999999" customHeight="1" x14ac:dyDescent="0.75">
      <c r="A2055" s="31">
        <v>2053</v>
      </c>
      <c r="B2055" s="237"/>
      <c r="C2055" s="273"/>
      <c r="D2055" s="272"/>
      <c r="E2055" s="273"/>
      <c r="F2055" s="273"/>
      <c r="G2055" s="253" t="str">
        <f t="shared" si="233"/>
        <v/>
      </c>
      <c r="H2055" s="31" t="str">
        <f>IF(AND(B2055=H$1),LOOKUP(9.99999999999999E+307,$H$2:H2054)+1,"")</f>
        <v/>
      </c>
      <c r="I2055" s="31" t="str">
        <f>IF(AND(B2055=I$1),LOOKUP(9.99999999999999E+307,$I$2:I2054)+1,"")</f>
        <v/>
      </c>
      <c r="J2055" s="31">
        <f>IF(AND(B2055=J$1),LOOKUP(9.99999999999999E+307,$J$2:J2054)+1,"")</f>
        <v>1889</v>
      </c>
      <c r="K2055" s="31">
        <f>IF(AND(B2055=K$1),LOOKUP(9.99999999999999E+307,$K$2:K2054)+1,"")</f>
        <v>1889</v>
      </c>
      <c r="L2055" s="31">
        <f>IF(AND(B2055=L$1),LOOKUP(9.99999999999999E+307,$L$2:L2054)+1,"")</f>
        <v>1889</v>
      </c>
      <c r="M2055" s="31">
        <f>IF(AND(B2055=M$1),LOOKUP(9.99999999999999E+307,$M$2:M2054)+1,"")</f>
        <v>1889</v>
      </c>
      <c r="N2055" s="31" t="e">
        <f>IF(AND(B2055=N$1),LOOKUP(9.99999999999999E+307,$N$2:N2054)+1,"")</f>
        <v>#REF!</v>
      </c>
      <c r="O2055" s="31" t="e">
        <f>IF(AND($B2055=O$1),LOOKUP(9.99999999999999E+307,$O$2:O2054)+1,"")</f>
        <v>#REF!</v>
      </c>
      <c r="P2055" s="31" t="e">
        <f>IF(AND($B2055=P$1),LOOKUP(9.99999999999999E+307,$P$2:P2054)+1,"")</f>
        <v>#REF!</v>
      </c>
      <c r="Q2055" s="31" t="e">
        <f>IF(AND($B2055=Q$1),LOOKUP(9.99999999999999E+307,$Q$2:Q2054)+1,"")</f>
        <v>#REF!</v>
      </c>
      <c r="R2055" s="31">
        <f>IF(AND($B2055=R$1),LOOKUP(9.99999999999999E+307,$R$2:R2054)+1,"")</f>
        <v>1889</v>
      </c>
      <c r="S2055" s="31">
        <f>IF(AND($B2055=S$1),LOOKUP(9.99999999999999E+307,$S$2:S2054)+1,"")</f>
        <v>1889</v>
      </c>
      <c r="T2055" s="265"/>
      <c r="U2055" s="265"/>
      <c r="V2055" s="265"/>
      <c r="AA2055" s="254" t="str">
        <f t="shared" si="226"/>
        <v/>
      </c>
      <c r="AB2055" s="254" t="str">
        <f t="shared" si="227"/>
        <v/>
      </c>
      <c r="AC2055" s="255">
        <f t="shared" si="228"/>
        <v>0</v>
      </c>
      <c r="AD2055" s="255">
        <f t="shared" si="229"/>
        <v>3836</v>
      </c>
      <c r="AE2055" s="256" t="str">
        <f t="shared" si="230"/>
        <v/>
      </c>
      <c r="AF2055" s="252" t="str">
        <f t="shared" si="231"/>
        <v>-</v>
      </c>
    </row>
    <row r="2056" spans="1:32" ht="20.149999999999999" customHeight="1" x14ac:dyDescent="0.75">
      <c r="A2056" s="31">
        <v>2054</v>
      </c>
      <c r="B2056" s="237"/>
      <c r="C2056" s="273"/>
      <c r="D2056" s="272"/>
      <c r="E2056" s="273"/>
      <c r="F2056" s="273"/>
      <c r="G2056" s="253" t="str">
        <f t="shared" si="233"/>
        <v/>
      </c>
      <c r="H2056" s="31" t="str">
        <f>IF(AND(B2056=H$1),LOOKUP(9.99999999999999E+307,$H$2:H2055)+1,"")</f>
        <v/>
      </c>
      <c r="I2056" s="31" t="str">
        <f>IF(AND(B2056=I$1),LOOKUP(9.99999999999999E+307,$I$2:I2055)+1,"")</f>
        <v/>
      </c>
      <c r="J2056" s="31">
        <f>IF(AND(B2056=J$1),LOOKUP(9.99999999999999E+307,$J$2:J2055)+1,"")</f>
        <v>1890</v>
      </c>
      <c r="K2056" s="31">
        <f>IF(AND(B2056=K$1),LOOKUP(9.99999999999999E+307,$K$2:K2055)+1,"")</f>
        <v>1890</v>
      </c>
      <c r="L2056" s="31">
        <f>IF(AND(B2056=L$1),LOOKUP(9.99999999999999E+307,$L$2:L2055)+1,"")</f>
        <v>1890</v>
      </c>
      <c r="M2056" s="31">
        <f>IF(AND(B2056=M$1),LOOKUP(9.99999999999999E+307,$M$2:M2055)+1,"")</f>
        <v>1890</v>
      </c>
      <c r="N2056" s="31" t="e">
        <f>IF(AND(B2056=N$1),LOOKUP(9.99999999999999E+307,$N$2:N2055)+1,"")</f>
        <v>#REF!</v>
      </c>
      <c r="O2056" s="31" t="e">
        <f>IF(AND($B2056=O$1),LOOKUP(9.99999999999999E+307,$O$2:O2055)+1,"")</f>
        <v>#REF!</v>
      </c>
      <c r="P2056" s="31" t="e">
        <f>IF(AND($B2056=P$1),LOOKUP(9.99999999999999E+307,$P$2:P2055)+1,"")</f>
        <v>#REF!</v>
      </c>
      <c r="Q2056" s="31" t="e">
        <f>IF(AND($B2056=Q$1),LOOKUP(9.99999999999999E+307,$Q$2:Q2055)+1,"")</f>
        <v>#REF!</v>
      </c>
      <c r="R2056" s="31">
        <f>IF(AND($B2056=R$1),LOOKUP(9.99999999999999E+307,$R$2:R2055)+1,"")</f>
        <v>1890</v>
      </c>
      <c r="S2056" s="31">
        <f>IF(AND($B2056=S$1),LOOKUP(9.99999999999999E+307,$S$2:S2055)+1,"")</f>
        <v>1890</v>
      </c>
      <c r="T2056" s="265"/>
      <c r="U2056" s="265"/>
      <c r="V2056" s="265"/>
      <c r="AA2056" s="254" t="str">
        <f t="shared" si="226"/>
        <v/>
      </c>
      <c r="AB2056" s="254" t="str">
        <f t="shared" si="227"/>
        <v/>
      </c>
      <c r="AC2056" s="255">
        <f t="shared" si="228"/>
        <v>0</v>
      </c>
      <c r="AD2056" s="255">
        <f t="shared" si="229"/>
        <v>3836</v>
      </c>
      <c r="AE2056" s="256" t="str">
        <f t="shared" si="230"/>
        <v/>
      </c>
      <c r="AF2056" s="252" t="str">
        <f t="shared" si="231"/>
        <v>-</v>
      </c>
    </row>
    <row r="2057" spans="1:32" ht="20.149999999999999" customHeight="1" x14ac:dyDescent="0.75">
      <c r="A2057" s="31">
        <v>2055</v>
      </c>
      <c r="B2057" s="237"/>
      <c r="C2057" s="273"/>
      <c r="D2057" s="272"/>
      <c r="E2057" s="273"/>
      <c r="F2057" s="273"/>
      <c r="G2057" s="253" t="str">
        <f t="shared" si="233"/>
        <v/>
      </c>
      <c r="H2057" s="31" t="str">
        <f>IF(AND(B2057=H$1),LOOKUP(9.99999999999999E+307,$H$2:H2056)+1,"")</f>
        <v/>
      </c>
      <c r="I2057" s="31" t="str">
        <f>IF(AND(B2057=I$1),LOOKUP(9.99999999999999E+307,$I$2:I2056)+1,"")</f>
        <v/>
      </c>
      <c r="J2057" s="31">
        <f>IF(AND(B2057=J$1),LOOKUP(9.99999999999999E+307,$J$2:J2056)+1,"")</f>
        <v>1891</v>
      </c>
      <c r="K2057" s="31">
        <f>IF(AND(B2057=K$1),LOOKUP(9.99999999999999E+307,$K$2:K2056)+1,"")</f>
        <v>1891</v>
      </c>
      <c r="L2057" s="31">
        <f>IF(AND(B2057=L$1),LOOKUP(9.99999999999999E+307,$L$2:L2056)+1,"")</f>
        <v>1891</v>
      </c>
      <c r="M2057" s="31">
        <f>IF(AND(B2057=M$1),LOOKUP(9.99999999999999E+307,$M$2:M2056)+1,"")</f>
        <v>1891</v>
      </c>
      <c r="N2057" s="31" t="e">
        <f>IF(AND(B2057=N$1),LOOKUP(9.99999999999999E+307,$N$2:N2056)+1,"")</f>
        <v>#REF!</v>
      </c>
      <c r="O2057" s="31" t="e">
        <f>IF(AND($B2057=O$1),LOOKUP(9.99999999999999E+307,$O$2:O2056)+1,"")</f>
        <v>#REF!</v>
      </c>
      <c r="P2057" s="31" t="e">
        <f>IF(AND($B2057=P$1),LOOKUP(9.99999999999999E+307,$P$2:P2056)+1,"")</f>
        <v>#REF!</v>
      </c>
      <c r="Q2057" s="31" t="e">
        <f>IF(AND($B2057=Q$1),LOOKUP(9.99999999999999E+307,$Q$2:Q2056)+1,"")</f>
        <v>#REF!</v>
      </c>
      <c r="R2057" s="31">
        <f>IF(AND($B2057=R$1),LOOKUP(9.99999999999999E+307,$R$2:R2056)+1,"")</f>
        <v>1891</v>
      </c>
      <c r="S2057" s="31">
        <f>IF(AND($B2057=S$1),LOOKUP(9.99999999999999E+307,$S$2:S2056)+1,"")</f>
        <v>1891</v>
      </c>
      <c r="T2057" s="265"/>
      <c r="U2057" s="265"/>
      <c r="V2057" s="265"/>
      <c r="AA2057" s="254" t="str">
        <f t="shared" si="226"/>
        <v/>
      </c>
      <c r="AB2057" s="254" t="str">
        <f t="shared" si="227"/>
        <v/>
      </c>
      <c r="AC2057" s="255">
        <f t="shared" si="228"/>
        <v>0</v>
      </c>
      <c r="AD2057" s="255">
        <f t="shared" si="229"/>
        <v>3836</v>
      </c>
      <c r="AE2057" s="256" t="str">
        <f t="shared" si="230"/>
        <v/>
      </c>
      <c r="AF2057" s="252" t="str">
        <f t="shared" si="231"/>
        <v>-</v>
      </c>
    </row>
    <row r="2058" spans="1:32" ht="20.149999999999999" customHeight="1" x14ac:dyDescent="0.75">
      <c r="A2058" s="31">
        <v>2056</v>
      </c>
      <c r="B2058" s="237"/>
      <c r="C2058" s="273"/>
      <c r="D2058" s="272"/>
      <c r="E2058" s="273"/>
      <c r="F2058" s="273"/>
      <c r="G2058" s="253" t="str">
        <f t="shared" si="233"/>
        <v/>
      </c>
      <c r="H2058" s="31" t="str">
        <f>IF(AND(B2058=H$1),LOOKUP(9.99999999999999E+307,$H$2:H2057)+1,"")</f>
        <v/>
      </c>
      <c r="I2058" s="31" t="str">
        <f>IF(AND(B2058=I$1),LOOKUP(9.99999999999999E+307,$I$2:I2057)+1,"")</f>
        <v/>
      </c>
      <c r="J2058" s="31">
        <f>IF(AND(B2058=J$1),LOOKUP(9.99999999999999E+307,$J$2:J2057)+1,"")</f>
        <v>1892</v>
      </c>
      <c r="K2058" s="31">
        <f>IF(AND(B2058=K$1),LOOKUP(9.99999999999999E+307,$K$2:K2057)+1,"")</f>
        <v>1892</v>
      </c>
      <c r="L2058" s="31">
        <f>IF(AND(B2058=L$1),LOOKUP(9.99999999999999E+307,$L$2:L2057)+1,"")</f>
        <v>1892</v>
      </c>
      <c r="M2058" s="31">
        <f>IF(AND(B2058=M$1),LOOKUP(9.99999999999999E+307,$M$2:M2057)+1,"")</f>
        <v>1892</v>
      </c>
      <c r="N2058" s="31" t="e">
        <f>IF(AND(B2058=N$1),LOOKUP(9.99999999999999E+307,$N$2:N2057)+1,"")</f>
        <v>#REF!</v>
      </c>
      <c r="O2058" s="31" t="e">
        <f>IF(AND($B2058=O$1),LOOKUP(9.99999999999999E+307,$O$2:O2057)+1,"")</f>
        <v>#REF!</v>
      </c>
      <c r="P2058" s="31" t="e">
        <f>IF(AND($B2058=P$1),LOOKUP(9.99999999999999E+307,$P$2:P2057)+1,"")</f>
        <v>#REF!</v>
      </c>
      <c r="Q2058" s="31" t="e">
        <f>IF(AND($B2058=Q$1),LOOKUP(9.99999999999999E+307,$Q$2:Q2057)+1,"")</f>
        <v>#REF!</v>
      </c>
      <c r="R2058" s="31">
        <f>IF(AND($B2058=R$1),LOOKUP(9.99999999999999E+307,$R$2:R2057)+1,"")</f>
        <v>1892</v>
      </c>
      <c r="S2058" s="31">
        <f>IF(AND($B2058=S$1),LOOKUP(9.99999999999999E+307,$S$2:S2057)+1,"")</f>
        <v>1892</v>
      </c>
      <c r="T2058" s="265"/>
      <c r="U2058" s="265"/>
      <c r="V2058" s="265"/>
      <c r="AA2058" s="254" t="str">
        <f t="shared" si="226"/>
        <v/>
      </c>
      <c r="AB2058" s="254" t="str">
        <f t="shared" si="227"/>
        <v/>
      </c>
      <c r="AC2058" s="255">
        <f t="shared" si="228"/>
        <v>0</v>
      </c>
      <c r="AD2058" s="255">
        <f t="shared" si="229"/>
        <v>3836</v>
      </c>
      <c r="AE2058" s="256" t="str">
        <f t="shared" si="230"/>
        <v/>
      </c>
      <c r="AF2058" s="252" t="str">
        <f t="shared" si="231"/>
        <v>-</v>
      </c>
    </row>
    <row r="2059" spans="1:32" ht="20.149999999999999" customHeight="1" x14ac:dyDescent="0.75">
      <c r="A2059" s="31">
        <v>2057</v>
      </c>
      <c r="B2059" s="237"/>
      <c r="C2059" s="273"/>
      <c r="D2059" s="272"/>
      <c r="E2059" s="273"/>
      <c r="F2059" s="273"/>
      <c r="G2059" s="253" t="str">
        <f t="shared" si="233"/>
        <v/>
      </c>
      <c r="H2059" s="31" t="str">
        <f>IF(AND(B2059=H$1),LOOKUP(9.99999999999999E+307,$H$2:H2058)+1,"")</f>
        <v/>
      </c>
      <c r="I2059" s="31" t="str">
        <f>IF(AND(B2059=I$1),LOOKUP(9.99999999999999E+307,$I$2:I2058)+1,"")</f>
        <v/>
      </c>
      <c r="J2059" s="31">
        <f>IF(AND(B2059=J$1),LOOKUP(9.99999999999999E+307,$J$2:J2058)+1,"")</f>
        <v>1893</v>
      </c>
      <c r="K2059" s="31">
        <f>IF(AND(B2059=K$1),LOOKUP(9.99999999999999E+307,$K$2:K2058)+1,"")</f>
        <v>1893</v>
      </c>
      <c r="L2059" s="31">
        <f>IF(AND(B2059=L$1),LOOKUP(9.99999999999999E+307,$L$2:L2058)+1,"")</f>
        <v>1893</v>
      </c>
      <c r="M2059" s="31">
        <f>IF(AND(B2059=M$1),LOOKUP(9.99999999999999E+307,$M$2:M2058)+1,"")</f>
        <v>1893</v>
      </c>
      <c r="N2059" s="31" t="e">
        <f>IF(AND(B2059=N$1),LOOKUP(9.99999999999999E+307,$N$2:N2058)+1,"")</f>
        <v>#REF!</v>
      </c>
      <c r="O2059" s="31" t="e">
        <f>IF(AND($B2059=O$1),LOOKUP(9.99999999999999E+307,$O$2:O2058)+1,"")</f>
        <v>#REF!</v>
      </c>
      <c r="P2059" s="31" t="e">
        <f>IF(AND($B2059=P$1),LOOKUP(9.99999999999999E+307,$P$2:P2058)+1,"")</f>
        <v>#REF!</v>
      </c>
      <c r="Q2059" s="31" t="e">
        <f>IF(AND($B2059=Q$1),LOOKUP(9.99999999999999E+307,$Q$2:Q2058)+1,"")</f>
        <v>#REF!</v>
      </c>
      <c r="R2059" s="31">
        <f>IF(AND($B2059=R$1),LOOKUP(9.99999999999999E+307,$R$2:R2058)+1,"")</f>
        <v>1893</v>
      </c>
      <c r="S2059" s="31">
        <f>IF(AND($B2059=S$1),LOOKUP(9.99999999999999E+307,$S$2:S2058)+1,"")</f>
        <v>1893</v>
      </c>
      <c r="T2059" s="265"/>
      <c r="U2059" s="265"/>
      <c r="V2059" s="265"/>
      <c r="AA2059" s="254" t="str">
        <f t="shared" si="226"/>
        <v/>
      </c>
      <c r="AB2059" s="254" t="str">
        <f t="shared" si="227"/>
        <v/>
      </c>
      <c r="AC2059" s="255">
        <f t="shared" si="228"/>
        <v>0</v>
      </c>
      <c r="AD2059" s="255">
        <f t="shared" si="229"/>
        <v>3836</v>
      </c>
      <c r="AE2059" s="256" t="str">
        <f t="shared" si="230"/>
        <v/>
      </c>
      <c r="AF2059" s="252" t="str">
        <f t="shared" si="231"/>
        <v>-</v>
      </c>
    </row>
    <row r="2060" spans="1:32" ht="20.149999999999999" customHeight="1" x14ac:dyDescent="0.75">
      <c r="A2060" s="31">
        <v>2058</v>
      </c>
      <c r="B2060" s="237"/>
      <c r="C2060" s="273"/>
      <c r="D2060" s="272"/>
      <c r="E2060" s="273"/>
      <c r="F2060" s="273"/>
      <c r="G2060" s="253" t="str">
        <f t="shared" si="233"/>
        <v/>
      </c>
      <c r="H2060" s="31" t="str">
        <f>IF(AND(B2060=H$1),LOOKUP(9.99999999999999E+307,$H$2:H2059)+1,"")</f>
        <v/>
      </c>
      <c r="I2060" s="31" t="str">
        <f>IF(AND(B2060=I$1),LOOKUP(9.99999999999999E+307,$I$2:I2059)+1,"")</f>
        <v/>
      </c>
      <c r="J2060" s="31">
        <f>IF(AND(B2060=J$1),LOOKUP(9.99999999999999E+307,$J$2:J2059)+1,"")</f>
        <v>1894</v>
      </c>
      <c r="K2060" s="31">
        <f>IF(AND(B2060=K$1),LOOKUP(9.99999999999999E+307,$K$2:K2059)+1,"")</f>
        <v>1894</v>
      </c>
      <c r="L2060" s="31">
        <f>IF(AND(B2060=L$1),LOOKUP(9.99999999999999E+307,$L$2:L2059)+1,"")</f>
        <v>1894</v>
      </c>
      <c r="M2060" s="31">
        <f>IF(AND(B2060=M$1),LOOKUP(9.99999999999999E+307,$M$2:M2059)+1,"")</f>
        <v>1894</v>
      </c>
      <c r="N2060" s="31" t="e">
        <f>IF(AND(B2060=N$1),LOOKUP(9.99999999999999E+307,$N$2:N2059)+1,"")</f>
        <v>#REF!</v>
      </c>
      <c r="O2060" s="31" t="e">
        <f>IF(AND($B2060=O$1),LOOKUP(9.99999999999999E+307,$O$2:O2059)+1,"")</f>
        <v>#REF!</v>
      </c>
      <c r="P2060" s="31" t="e">
        <f>IF(AND($B2060=P$1),LOOKUP(9.99999999999999E+307,$P$2:P2059)+1,"")</f>
        <v>#REF!</v>
      </c>
      <c r="Q2060" s="31" t="e">
        <f>IF(AND($B2060=Q$1),LOOKUP(9.99999999999999E+307,$Q$2:Q2059)+1,"")</f>
        <v>#REF!</v>
      </c>
      <c r="R2060" s="31">
        <f>IF(AND($B2060=R$1),LOOKUP(9.99999999999999E+307,$R$2:R2059)+1,"")</f>
        <v>1894</v>
      </c>
      <c r="S2060" s="31">
        <f>IF(AND($B2060=S$1),LOOKUP(9.99999999999999E+307,$S$2:S2059)+1,"")</f>
        <v>1894</v>
      </c>
      <c r="T2060" s="265"/>
      <c r="U2060" s="265"/>
      <c r="V2060" s="265"/>
      <c r="AA2060" s="254" t="str">
        <f t="shared" si="226"/>
        <v/>
      </c>
      <c r="AB2060" s="254" t="str">
        <f t="shared" si="227"/>
        <v/>
      </c>
      <c r="AC2060" s="255">
        <f t="shared" si="228"/>
        <v>0</v>
      </c>
      <c r="AD2060" s="255">
        <f t="shared" si="229"/>
        <v>3836</v>
      </c>
      <c r="AE2060" s="256" t="str">
        <f t="shared" si="230"/>
        <v/>
      </c>
      <c r="AF2060" s="252" t="str">
        <f t="shared" si="231"/>
        <v>-</v>
      </c>
    </row>
    <row r="2061" spans="1:32" ht="20.149999999999999" customHeight="1" x14ac:dyDescent="0.75">
      <c r="A2061" s="31">
        <v>2059</v>
      </c>
      <c r="B2061" s="237"/>
      <c r="C2061" s="273"/>
      <c r="D2061" s="272"/>
      <c r="E2061" s="273"/>
      <c r="F2061" s="273"/>
      <c r="G2061" s="253" t="str">
        <f t="shared" si="233"/>
        <v/>
      </c>
      <c r="H2061" s="31" t="str">
        <f>IF(AND(B2061=H$1),LOOKUP(9.99999999999999E+307,$H$2:H2060)+1,"")</f>
        <v/>
      </c>
      <c r="I2061" s="31" t="str">
        <f>IF(AND(B2061=I$1),LOOKUP(9.99999999999999E+307,$I$2:I2060)+1,"")</f>
        <v/>
      </c>
      <c r="J2061" s="31">
        <f>IF(AND(B2061=J$1),LOOKUP(9.99999999999999E+307,$J$2:J2060)+1,"")</f>
        <v>1895</v>
      </c>
      <c r="K2061" s="31">
        <f>IF(AND(B2061=K$1),LOOKUP(9.99999999999999E+307,$K$2:K2060)+1,"")</f>
        <v>1895</v>
      </c>
      <c r="L2061" s="31">
        <f>IF(AND(B2061=L$1),LOOKUP(9.99999999999999E+307,$L$2:L2060)+1,"")</f>
        <v>1895</v>
      </c>
      <c r="M2061" s="31">
        <f>IF(AND(B2061=M$1),LOOKUP(9.99999999999999E+307,$M$2:M2060)+1,"")</f>
        <v>1895</v>
      </c>
      <c r="N2061" s="31" t="e">
        <f>IF(AND(B2061=N$1),LOOKUP(9.99999999999999E+307,$N$2:N2060)+1,"")</f>
        <v>#REF!</v>
      </c>
      <c r="O2061" s="31" t="e">
        <f>IF(AND($B2061=O$1),LOOKUP(9.99999999999999E+307,$O$2:O2060)+1,"")</f>
        <v>#REF!</v>
      </c>
      <c r="P2061" s="31" t="e">
        <f>IF(AND($B2061=P$1),LOOKUP(9.99999999999999E+307,$P$2:P2060)+1,"")</f>
        <v>#REF!</v>
      </c>
      <c r="Q2061" s="31" t="e">
        <f>IF(AND($B2061=Q$1),LOOKUP(9.99999999999999E+307,$Q$2:Q2060)+1,"")</f>
        <v>#REF!</v>
      </c>
      <c r="R2061" s="31">
        <f>IF(AND($B2061=R$1),LOOKUP(9.99999999999999E+307,$R$2:R2060)+1,"")</f>
        <v>1895</v>
      </c>
      <c r="S2061" s="31">
        <f>IF(AND($B2061=S$1),LOOKUP(9.99999999999999E+307,$S$2:S2060)+1,"")</f>
        <v>1895</v>
      </c>
      <c r="T2061" s="265"/>
      <c r="U2061" s="265"/>
      <c r="V2061" s="265"/>
      <c r="AA2061" s="254" t="str">
        <f t="shared" si="226"/>
        <v/>
      </c>
      <c r="AB2061" s="254" t="str">
        <f t="shared" si="227"/>
        <v/>
      </c>
      <c r="AC2061" s="255">
        <f t="shared" si="228"/>
        <v>0</v>
      </c>
      <c r="AD2061" s="255">
        <f t="shared" si="229"/>
        <v>3836</v>
      </c>
      <c r="AE2061" s="256" t="str">
        <f t="shared" si="230"/>
        <v/>
      </c>
      <c r="AF2061" s="252" t="str">
        <f t="shared" si="231"/>
        <v>-</v>
      </c>
    </row>
    <row r="2062" spans="1:32" ht="20.149999999999999" customHeight="1" x14ac:dyDescent="0.75">
      <c r="A2062" s="31">
        <v>2060</v>
      </c>
      <c r="B2062" s="237"/>
      <c r="C2062" s="273"/>
      <c r="D2062" s="272"/>
      <c r="E2062" s="273"/>
      <c r="F2062" s="273"/>
      <c r="G2062" s="253" t="str">
        <f t="shared" si="233"/>
        <v/>
      </c>
      <c r="H2062" s="31" t="str">
        <f>IF(AND(B2062=H$1),LOOKUP(9.99999999999999E+307,$H$2:H2061)+1,"")</f>
        <v/>
      </c>
      <c r="I2062" s="31" t="str">
        <f>IF(AND(B2062=I$1),LOOKUP(9.99999999999999E+307,$I$2:I2061)+1,"")</f>
        <v/>
      </c>
      <c r="J2062" s="31">
        <f>IF(AND(B2062=J$1),LOOKUP(9.99999999999999E+307,$J$2:J2061)+1,"")</f>
        <v>1896</v>
      </c>
      <c r="K2062" s="31">
        <f>IF(AND(B2062=K$1),LOOKUP(9.99999999999999E+307,$K$2:K2061)+1,"")</f>
        <v>1896</v>
      </c>
      <c r="L2062" s="31">
        <f>IF(AND(B2062=L$1),LOOKUP(9.99999999999999E+307,$L$2:L2061)+1,"")</f>
        <v>1896</v>
      </c>
      <c r="M2062" s="31">
        <f>IF(AND(B2062=M$1),LOOKUP(9.99999999999999E+307,$M$2:M2061)+1,"")</f>
        <v>1896</v>
      </c>
      <c r="N2062" s="31" t="e">
        <f>IF(AND(B2062=N$1),LOOKUP(9.99999999999999E+307,$N$2:N2061)+1,"")</f>
        <v>#REF!</v>
      </c>
      <c r="O2062" s="31" t="e">
        <f>IF(AND($B2062=O$1),LOOKUP(9.99999999999999E+307,$O$2:O2061)+1,"")</f>
        <v>#REF!</v>
      </c>
      <c r="P2062" s="31" t="e">
        <f>IF(AND($B2062=P$1),LOOKUP(9.99999999999999E+307,$P$2:P2061)+1,"")</f>
        <v>#REF!</v>
      </c>
      <c r="Q2062" s="31" t="e">
        <f>IF(AND($B2062=Q$1),LOOKUP(9.99999999999999E+307,$Q$2:Q2061)+1,"")</f>
        <v>#REF!</v>
      </c>
      <c r="R2062" s="31">
        <f>IF(AND($B2062=R$1),LOOKUP(9.99999999999999E+307,$R$2:R2061)+1,"")</f>
        <v>1896</v>
      </c>
      <c r="S2062" s="31">
        <f>IF(AND($B2062=S$1),LOOKUP(9.99999999999999E+307,$S$2:S2061)+1,"")</f>
        <v>1896</v>
      </c>
      <c r="T2062" s="265"/>
      <c r="U2062" s="265"/>
      <c r="V2062" s="265"/>
      <c r="AA2062" s="254" t="str">
        <f t="shared" si="226"/>
        <v/>
      </c>
      <c r="AB2062" s="254" t="str">
        <f t="shared" si="227"/>
        <v/>
      </c>
      <c r="AC2062" s="255">
        <f t="shared" si="228"/>
        <v>0</v>
      </c>
      <c r="AD2062" s="255">
        <f t="shared" si="229"/>
        <v>3836</v>
      </c>
      <c r="AE2062" s="256" t="str">
        <f t="shared" si="230"/>
        <v/>
      </c>
      <c r="AF2062" s="252" t="str">
        <f t="shared" si="231"/>
        <v>-</v>
      </c>
    </row>
    <row r="2063" spans="1:32" ht="20.149999999999999" customHeight="1" x14ac:dyDescent="0.75">
      <c r="A2063" s="31">
        <v>2061</v>
      </c>
      <c r="B2063" s="237"/>
      <c r="C2063" s="273"/>
      <c r="D2063" s="272"/>
      <c r="E2063" s="273"/>
      <c r="F2063" s="273"/>
      <c r="G2063" s="253" t="str">
        <f t="shared" si="233"/>
        <v/>
      </c>
      <c r="H2063" s="31" t="str">
        <f>IF(AND(B2063=H$1),LOOKUP(9.99999999999999E+307,$H$2:H2062)+1,"")</f>
        <v/>
      </c>
      <c r="I2063" s="31" t="str">
        <f>IF(AND(B2063=I$1),LOOKUP(9.99999999999999E+307,$I$2:I2062)+1,"")</f>
        <v/>
      </c>
      <c r="J2063" s="31">
        <f>IF(AND(B2063=J$1),LOOKUP(9.99999999999999E+307,$J$2:J2062)+1,"")</f>
        <v>1897</v>
      </c>
      <c r="K2063" s="31">
        <f>IF(AND(B2063=K$1),LOOKUP(9.99999999999999E+307,$K$2:K2062)+1,"")</f>
        <v>1897</v>
      </c>
      <c r="L2063" s="31">
        <f>IF(AND(B2063=L$1),LOOKUP(9.99999999999999E+307,$L$2:L2062)+1,"")</f>
        <v>1897</v>
      </c>
      <c r="M2063" s="31">
        <f>IF(AND(B2063=M$1),LOOKUP(9.99999999999999E+307,$M$2:M2062)+1,"")</f>
        <v>1897</v>
      </c>
      <c r="N2063" s="31" t="e">
        <f>IF(AND(B2063=N$1),LOOKUP(9.99999999999999E+307,$N$2:N2062)+1,"")</f>
        <v>#REF!</v>
      </c>
      <c r="O2063" s="31" t="e">
        <f>IF(AND($B2063=O$1),LOOKUP(9.99999999999999E+307,$O$2:O2062)+1,"")</f>
        <v>#REF!</v>
      </c>
      <c r="P2063" s="31" t="e">
        <f>IF(AND($B2063=P$1),LOOKUP(9.99999999999999E+307,$P$2:P2062)+1,"")</f>
        <v>#REF!</v>
      </c>
      <c r="Q2063" s="31" t="e">
        <f>IF(AND($B2063=Q$1),LOOKUP(9.99999999999999E+307,$Q$2:Q2062)+1,"")</f>
        <v>#REF!</v>
      </c>
      <c r="R2063" s="31">
        <f>IF(AND($B2063=R$1),LOOKUP(9.99999999999999E+307,$R$2:R2062)+1,"")</f>
        <v>1897</v>
      </c>
      <c r="S2063" s="31">
        <f>IF(AND($B2063=S$1),LOOKUP(9.99999999999999E+307,$S$2:S2062)+1,"")</f>
        <v>1897</v>
      </c>
      <c r="T2063" s="265"/>
      <c r="U2063" s="265"/>
      <c r="V2063" s="265"/>
      <c r="AA2063" s="254" t="str">
        <f t="shared" si="226"/>
        <v/>
      </c>
      <c r="AB2063" s="254" t="str">
        <f t="shared" si="227"/>
        <v/>
      </c>
      <c r="AC2063" s="255">
        <f t="shared" si="228"/>
        <v>0</v>
      </c>
      <c r="AD2063" s="255">
        <f t="shared" si="229"/>
        <v>3836</v>
      </c>
      <c r="AE2063" s="256" t="str">
        <f t="shared" si="230"/>
        <v/>
      </c>
      <c r="AF2063" s="252" t="str">
        <f t="shared" si="231"/>
        <v>-</v>
      </c>
    </row>
    <row r="2064" spans="1:32" ht="20.149999999999999" customHeight="1" x14ac:dyDescent="0.75">
      <c r="A2064" s="31">
        <v>2062</v>
      </c>
      <c r="B2064" s="237"/>
      <c r="C2064" s="273"/>
      <c r="D2064" s="272"/>
      <c r="E2064" s="273"/>
      <c r="F2064" s="273"/>
      <c r="G2064" s="253" t="str">
        <f t="shared" si="233"/>
        <v/>
      </c>
      <c r="H2064" s="31" t="str">
        <f>IF(AND(B2064=H$1),LOOKUP(9.99999999999999E+307,$H$2:H2063)+1,"")</f>
        <v/>
      </c>
      <c r="I2064" s="31" t="str">
        <f>IF(AND(B2064=I$1),LOOKUP(9.99999999999999E+307,$I$2:I2063)+1,"")</f>
        <v/>
      </c>
      <c r="J2064" s="31">
        <f>IF(AND(B2064=J$1),LOOKUP(9.99999999999999E+307,$J$2:J2063)+1,"")</f>
        <v>1898</v>
      </c>
      <c r="K2064" s="31">
        <f>IF(AND(B2064=K$1),LOOKUP(9.99999999999999E+307,$K$2:K2063)+1,"")</f>
        <v>1898</v>
      </c>
      <c r="L2064" s="31">
        <f>IF(AND(B2064=L$1),LOOKUP(9.99999999999999E+307,$L$2:L2063)+1,"")</f>
        <v>1898</v>
      </c>
      <c r="M2064" s="31">
        <f>IF(AND(B2064=M$1),LOOKUP(9.99999999999999E+307,$M$2:M2063)+1,"")</f>
        <v>1898</v>
      </c>
      <c r="N2064" s="31" t="e">
        <f>IF(AND(B2064=N$1),LOOKUP(9.99999999999999E+307,$N$2:N2063)+1,"")</f>
        <v>#REF!</v>
      </c>
      <c r="O2064" s="31" t="e">
        <f>IF(AND($B2064=O$1),LOOKUP(9.99999999999999E+307,$O$2:O2063)+1,"")</f>
        <v>#REF!</v>
      </c>
      <c r="P2064" s="31" t="e">
        <f>IF(AND($B2064=P$1),LOOKUP(9.99999999999999E+307,$P$2:P2063)+1,"")</f>
        <v>#REF!</v>
      </c>
      <c r="Q2064" s="31" t="e">
        <f>IF(AND($B2064=Q$1),LOOKUP(9.99999999999999E+307,$Q$2:Q2063)+1,"")</f>
        <v>#REF!</v>
      </c>
      <c r="R2064" s="31">
        <f>IF(AND($B2064=R$1),LOOKUP(9.99999999999999E+307,$R$2:R2063)+1,"")</f>
        <v>1898</v>
      </c>
      <c r="S2064" s="31">
        <f>IF(AND($B2064=S$1),LOOKUP(9.99999999999999E+307,$S$2:S2063)+1,"")</f>
        <v>1898</v>
      </c>
      <c r="T2064" s="265"/>
      <c r="U2064" s="265"/>
      <c r="V2064" s="265"/>
      <c r="AA2064" s="254" t="str">
        <f t="shared" si="226"/>
        <v/>
      </c>
      <c r="AB2064" s="254" t="str">
        <f t="shared" si="227"/>
        <v/>
      </c>
      <c r="AC2064" s="255">
        <f t="shared" si="228"/>
        <v>0</v>
      </c>
      <c r="AD2064" s="255">
        <f t="shared" si="229"/>
        <v>3836</v>
      </c>
      <c r="AE2064" s="256" t="str">
        <f t="shared" si="230"/>
        <v/>
      </c>
      <c r="AF2064" s="252" t="str">
        <f t="shared" si="231"/>
        <v>-</v>
      </c>
    </row>
    <row r="2065" spans="1:32" ht="20.149999999999999" customHeight="1" x14ac:dyDescent="0.75">
      <c r="A2065" s="31">
        <v>2063</v>
      </c>
      <c r="B2065" s="237"/>
      <c r="C2065" s="273"/>
      <c r="D2065" s="272"/>
      <c r="E2065" s="273"/>
      <c r="F2065" s="273"/>
      <c r="G2065" s="253" t="str">
        <f t="shared" si="233"/>
        <v/>
      </c>
      <c r="H2065" s="31" t="str">
        <f>IF(AND(B2065=H$1),LOOKUP(9.99999999999999E+307,$H$2:H2064)+1,"")</f>
        <v/>
      </c>
      <c r="I2065" s="31" t="str">
        <f>IF(AND(B2065=I$1),LOOKUP(9.99999999999999E+307,$I$2:I2064)+1,"")</f>
        <v/>
      </c>
      <c r="J2065" s="31">
        <f>IF(AND(B2065=J$1),LOOKUP(9.99999999999999E+307,$J$2:J2064)+1,"")</f>
        <v>1899</v>
      </c>
      <c r="K2065" s="31">
        <f>IF(AND(B2065=K$1),LOOKUP(9.99999999999999E+307,$K$2:K2064)+1,"")</f>
        <v>1899</v>
      </c>
      <c r="L2065" s="31">
        <f>IF(AND(B2065=L$1),LOOKUP(9.99999999999999E+307,$L$2:L2064)+1,"")</f>
        <v>1899</v>
      </c>
      <c r="M2065" s="31">
        <f>IF(AND(B2065=M$1),LOOKUP(9.99999999999999E+307,$M$2:M2064)+1,"")</f>
        <v>1899</v>
      </c>
      <c r="N2065" s="31" t="e">
        <f>IF(AND(B2065=N$1),LOOKUP(9.99999999999999E+307,$N$2:N2064)+1,"")</f>
        <v>#REF!</v>
      </c>
      <c r="O2065" s="31" t="e">
        <f>IF(AND($B2065=O$1),LOOKUP(9.99999999999999E+307,$O$2:O2064)+1,"")</f>
        <v>#REF!</v>
      </c>
      <c r="P2065" s="31" t="e">
        <f>IF(AND($B2065=P$1),LOOKUP(9.99999999999999E+307,$P$2:P2064)+1,"")</f>
        <v>#REF!</v>
      </c>
      <c r="Q2065" s="31" t="e">
        <f>IF(AND($B2065=Q$1),LOOKUP(9.99999999999999E+307,$Q$2:Q2064)+1,"")</f>
        <v>#REF!</v>
      </c>
      <c r="R2065" s="31">
        <f>IF(AND($B2065=R$1),LOOKUP(9.99999999999999E+307,$R$2:R2064)+1,"")</f>
        <v>1899</v>
      </c>
      <c r="S2065" s="31">
        <f>IF(AND($B2065=S$1),LOOKUP(9.99999999999999E+307,$S$2:S2064)+1,"")</f>
        <v>1899</v>
      </c>
      <c r="T2065" s="265"/>
      <c r="U2065" s="265"/>
      <c r="V2065" s="265"/>
      <c r="AA2065" s="254" t="str">
        <f t="shared" si="226"/>
        <v/>
      </c>
      <c r="AB2065" s="254" t="str">
        <f t="shared" si="227"/>
        <v/>
      </c>
      <c r="AC2065" s="255">
        <f t="shared" si="228"/>
        <v>0</v>
      </c>
      <c r="AD2065" s="255">
        <f t="shared" si="229"/>
        <v>3836</v>
      </c>
      <c r="AE2065" s="256" t="str">
        <f t="shared" si="230"/>
        <v/>
      </c>
      <c r="AF2065" s="252" t="str">
        <f t="shared" si="231"/>
        <v>-</v>
      </c>
    </row>
    <row r="2066" spans="1:32" ht="20.149999999999999" customHeight="1" x14ac:dyDescent="0.75">
      <c r="A2066" s="31">
        <v>2064</v>
      </c>
      <c r="B2066" s="237"/>
      <c r="C2066" s="273"/>
      <c r="D2066" s="272"/>
      <c r="E2066" s="273"/>
      <c r="F2066" s="273"/>
      <c r="G2066" s="253" t="str">
        <f t="shared" si="233"/>
        <v/>
      </c>
      <c r="H2066" s="31" t="str">
        <f>IF(AND(B2066=H$1),LOOKUP(9.99999999999999E+307,$H$2:H2065)+1,"")</f>
        <v/>
      </c>
      <c r="I2066" s="31" t="str">
        <f>IF(AND(B2066=I$1),LOOKUP(9.99999999999999E+307,$I$2:I2065)+1,"")</f>
        <v/>
      </c>
      <c r="J2066" s="31">
        <f>IF(AND(B2066=J$1),LOOKUP(9.99999999999999E+307,$J$2:J2065)+1,"")</f>
        <v>1900</v>
      </c>
      <c r="K2066" s="31">
        <f>IF(AND(B2066=K$1),LOOKUP(9.99999999999999E+307,$K$2:K2065)+1,"")</f>
        <v>1900</v>
      </c>
      <c r="L2066" s="31">
        <f>IF(AND(B2066=L$1),LOOKUP(9.99999999999999E+307,$L$2:L2065)+1,"")</f>
        <v>1900</v>
      </c>
      <c r="M2066" s="31">
        <f>IF(AND(B2066=M$1),LOOKUP(9.99999999999999E+307,$M$2:M2065)+1,"")</f>
        <v>1900</v>
      </c>
      <c r="N2066" s="31" t="e">
        <f>IF(AND(B2066=N$1),LOOKUP(9.99999999999999E+307,$N$2:N2065)+1,"")</f>
        <v>#REF!</v>
      </c>
      <c r="O2066" s="31" t="e">
        <f>IF(AND($B2066=O$1),LOOKUP(9.99999999999999E+307,$O$2:O2065)+1,"")</f>
        <v>#REF!</v>
      </c>
      <c r="P2066" s="31" t="e">
        <f>IF(AND($B2066=P$1),LOOKUP(9.99999999999999E+307,$P$2:P2065)+1,"")</f>
        <v>#REF!</v>
      </c>
      <c r="Q2066" s="31" t="e">
        <f>IF(AND($B2066=Q$1),LOOKUP(9.99999999999999E+307,$Q$2:Q2065)+1,"")</f>
        <v>#REF!</v>
      </c>
      <c r="R2066" s="31">
        <f>IF(AND($B2066=R$1),LOOKUP(9.99999999999999E+307,$R$2:R2065)+1,"")</f>
        <v>1900</v>
      </c>
      <c r="S2066" s="31">
        <f>IF(AND($B2066=S$1),LOOKUP(9.99999999999999E+307,$S$2:S2065)+1,"")</f>
        <v>1900</v>
      </c>
      <c r="T2066" s="265"/>
      <c r="U2066" s="265"/>
      <c r="V2066" s="265"/>
      <c r="AA2066" s="254" t="str">
        <f t="shared" si="226"/>
        <v/>
      </c>
      <c r="AB2066" s="254" t="str">
        <f t="shared" si="227"/>
        <v/>
      </c>
      <c r="AC2066" s="255">
        <f t="shared" si="228"/>
        <v>0</v>
      </c>
      <c r="AD2066" s="255">
        <f t="shared" si="229"/>
        <v>3836</v>
      </c>
      <c r="AE2066" s="256" t="str">
        <f t="shared" si="230"/>
        <v/>
      </c>
      <c r="AF2066" s="252" t="str">
        <f t="shared" si="231"/>
        <v>-</v>
      </c>
    </row>
    <row r="2067" spans="1:32" ht="20.149999999999999" customHeight="1" x14ac:dyDescent="0.75">
      <c r="A2067" s="31">
        <v>2065</v>
      </c>
      <c r="B2067" s="237"/>
      <c r="C2067" s="273"/>
      <c r="D2067" s="272"/>
      <c r="E2067" s="273"/>
      <c r="F2067" s="273"/>
      <c r="G2067" s="253" t="str">
        <f t="shared" si="233"/>
        <v/>
      </c>
      <c r="H2067" s="31" t="str">
        <f>IF(AND(B2067=H$1),LOOKUP(9.99999999999999E+307,$H$2:H2066)+1,"")</f>
        <v/>
      </c>
      <c r="I2067" s="31" t="str">
        <f>IF(AND(B2067=I$1),LOOKUP(9.99999999999999E+307,$I$2:I2066)+1,"")</f>
        <v/>
      </c>
      <c r="J2067" s="31">
        <f>IF(AND(B2067=J$1),LOOKUP(9.99999999999999E+307,$J$2:J2066)+1,"")</f>
        <v>1901</v>
      </c>
      <c r="K2067" s="31">
        <f>IF(AND(B2067=K$1),LOOKUP(9.99999999999999E+307,$K$2:K2066)+1,"")</f>
        <v>1901</v>
      </c>
      <c r="L2067" s="31">
        <f>IF(AND(B2067=L$1),LOOKUP(9.99999999999999E+307,$L$2:L2066)+1,"")</f>
        <v>1901</v>
      </c>
      <c r="M2067" s="31">
        <f>IF(AND(B2067=M$1),LOOKUP(9.99999999999999E+307,$M$2:M2066)+1,"")</f>
        <v>1901</v>
      </c>
      <c r="N2067" s="31" t="e">
        <f>IF(AND(B2067=N$1),LOOKUP(9.99999999999999E+307,$N$2:N2066)+1,"")</f>
        <v>#REF!</v>
      </c>
      <c r="O2067" s="31" t="e">
        <f>IF(AND($B2067=O$1),LOOKUP(9.99999999999999E+307,$O$2:O2066)+1,"")</f>
        <v>#REF!</v>
      </c>
      <c r="P2067" s="31" t="e">
        <f>IF(AND($B2067=P$1),LOOKUP(9.99999999999999E+307,$P$2:P2066)+1,"")</f>
        <v>#REF!</v>
      </c>
      <c r="Q2067" s="31" t="e">
        <f>IF(AND($B2067=Q$1),LOOKUP(9.99999999999999E+307,$Q$2:Q2066)+1,"")</f>
        <v>#REF!</v>
      </c>
      <c r="R2067" s="31">
        <f>IF(AND($B2067=R$1),LOOKUP(9.99999999999999E+307,$R$2:R2066)+1,"")</f>
        <v>1901</v>
      </c>
      <c r="S2067" s="31">
        <f>IF(AND($B2067=S$1),LOOKUP(9.99999999999999E+307,$S$2:S2066)+1,"")</f>
        <v>1901</v>
      </c>
      <c r="T2067" s="265"/>
      <c r="U2067" s="265"/>
      <c r="V2067" s="265"/>
      <c r="AA2067" s="254" t="str">
        <f t="shared" ref="AA2067:AA2130" si="234">IF(AD2067=2,"นักเรียนซ้ำ","")</f>
        <v/>
      </c>
      <c r="AB2067" s="254" t="str">
        <f t="shared" ref="AB2067:AB2130" si="235">IF(AC2067=2,"เลขประจำตัวซ้ำ","")</f>
        <v/>
      </c>
      <c r="AC2067" s="255">
        <f t="shared" si="228"/>
        <v>0</v>
      </c>
      <c r="AD2067" s="255">
        <f t="shared" si="229"/>
        <v>3836</v>
      </c>
      <c r="AE2067" s="256" t="str">
        <f t="shared" si="230"/>
        <v/>
      </c>
      <c r="AF2067" s="252" t="str">
        <f t="shared" si="231"/>
        <v>-</v>
      </c>
    </row>
    <row r="2068" spans="1:32" ht="20.149999999999999" customHeight="1" x14ac:dyDescent="0.75">
      <c r="A2068" s="31">
        <v>2066</v>
      </c>
      <c r="B2068" s="237"/>
      <c r="C2068" s="273"/>
      <c r="D2068" s="272"/>
      <c r="E2068" s="273"/>
      <c r="F2068" s="273"/>
      <c r="G2068" s="253" t="str">
        <f t="shared" si="233"/>
        <v/>
      </c>
      <c r="H2068" s="31" t="str">
        <f>IF(AND(B2068=H$1),LOOKUP(9.99999999999999E+307,$H$2:H2067)+1,"")</f>
        <v/>
      </c>
      <c r="I2068" s="31" t="str">
        <f>IF(AND(B2068=I$1),LOOKUP(9.99999999999999E+307,$I$2:I2067)+1,"")</f>
        <v/>
      </c>
      <c r="J2068" s="31">
        <f>IF(AND(B2068=J$1),LOOKUP(9.99999999999999E+307,$J$2:J2067)+1,"")</f>
        <v>1902</v>
      </c>
      <c r="K2068" s="31">
        <f>IF(AND(B2068=K$1),LOOKUP(9.99999999999999E+307,$K$2:K2067)+1,"")</f>
        <v>1902</v>
      </c>
      <c r="L2068" s="31">
        <f>IF(AND(B2068=L$1),LOOKUP(9.99999999999999E+307,$L$2:L2067)+1,"")</f>
        <v>1902</v>
      </c>
      <c r="M2068" s="31">
        <f>IF(AND(B2068=M$1),LOOKUP(9.99999999999999E+307,$M$2:M2067)+1,"")</f>
        <v>1902</v>
      </c>
      <c r="N2068" s="31" t="e">
        <f>IF(AND(B2068=N$1),LOOKUP(9.99999999999999E+307,$N$2:N2067)+1,"")</f>
        <v>#REF!</v>
      </c>
      <c r="O2068" s="31" t="e">
        <f>IF(AND($B2068=O$1),LOOKUP(9.99999999999999E+307,$O$2:O2067)+1,"")</f>
        <v>#REF!</v>
      </c>
      <c r="P2068" s="31" t="e">
        <f>IF(AND($B2068=P$1),LOOKUP(9.99999999999999E+307,$P$2:P2067)+1,"")</f>
        <v>#REF!</v>
      </c>
      <c r="Q2068" s="31" t="e">
        <f>IF(AND($B2068=Q$1),LOOKUP(9.99999999999999E+307,$Q$2:Q2067)+1,"")</f>
        <v>#REF!</v>
      </c>
      <c r="R2068" s="31">
        <f>IF(AND($B2068=R$1),LOOKUP(9.99999999999999E+307,$R$2:R2067)+1,"")</f>
        <v>1902</v>
      </c>
      <c r="S2068" s="31">
        <f>IF(AND($B2068=S$1),LOOKUP(9.99999999999999E+307,$S$2:S2067)+1,"")</f>
        <v>1902</v>
      </c>
      <c r="T2068" s="265"/>
      <c r="U2068" s="265"/>
      <c r="V2068" s="265"/>
      <c r="AA2068" s="254" t="str">
        <f t="shared" si="234"/>
        <v/>
      </c>
      <c r="AB2068" s="254" t="str">
        <f t="shared" si="235"/>
        <v/>
      </c>
      <c r="AC2068" s="255">
        <f t="shared" si="228"/>
        <v>0</v>
      </c>
      <c r="AD2068" s="255">
        <f t="shared" si="229"/>
        <v>3836</v>
      </c>
      <c r="AE2068" s="256" t="str">
        <f t="shared" si="230"/>
        <v/>
      </c>
      <c r="AF2068" s="252" t="str">
        <f t="shared" si="231"/>
        <v>-</v>
      </c>
    </row>
    <row r="2069" spans="1:32" ht="20.149999999999999" customHeight="1" x14ac:dyDescent="0.75">
      <c r="A2069" s="31">
        <v>2067</v>
      </c>
      <c r="B2069" s="237"/>
      <c r="C2069" s="273"/>
      <c r="D2069" s="272"/>
      <c r="E2069" s="273"/>
      <c r="F2069" s="273"/>
      <c r="G2069" s="253" t="str">
        <f t="shared" si="233"/>
        <v/>
      </c>
      <c r="H2069" s="31" t="str">
        <f>IF(AND(B2069=H$1),LOOKUP(9.99999999999999E+307,$H$2:H2068)+1,"")</f>
        <v/>
      </c>
      <c r="I2069" s="31" t="str">
        <f>IF(AND(B2069=I$1),LOOKUP(9.99999999999999E+307,$I$2:I2068)+1,"")</f>
        <v/>
      </c>
      <c r="J2069" s="31">
        <f>IF(AND(B2069=J$1),LOOKUP(9.99999999999999E+307,$J$2:J2068)+1,"")</f>
        <v>1903</v>
      </c>
      <c r="K2069" s="31">
        <f>IF(AND(B2069=K$1),LOOKUP(9.99999999999999E+307,$K$2:K2068)+1,"")</f>
        <v>1903</v>
      </c>
      <c r="L2069" s="31">
        <f>IF(AND(B2069=L$1),LOOKUP(9.99999999999999E+307,$L$2:L2068)+1,"")</f>
        <v>1903</v>
      </c>
      <c r="M2069" s="31">
        <f>IF(AND(B2069=M$1),LOOKUP(9.99999999999999E+307,$M$2:M2068)+1,"")</f>
        <v>1903</v>
      </c>
      <c r="N2069" s="31" t="e">
        <f>IF(AND(B2069=N$1),LOOKUP(9.99999999999999E+307,$N$2:N2068)+1,"")</f>
        <v>#REF!</v>
      </c>
      <c r="O2069" s="31" t="e">
        <f>IF(AND($B2069=O$1),LOOKUP(9.99999999999999E+307,$O$2:O2068)+1,"")</f>
        <v>#REF!</v>
      </c>
      <c r="P2069" s="31" t="e">
        <f>IF(AND($B2069=P$1),LOOKUP(9.99999999999999E+307,$P$2:P2068)+1,"")</f>
        <v>#REF!</v>
      </c>
      <c r="Q2069" s="31" t="e">
        <f>IF(AND($B2069=Q$1),LOOKUP(9.99999999999999E+307,$Q$2:Q2068)+1,"")</f>
        <v>#REF!</v>
      </c>
      <c r="R2069" s="31">
        <f>IF(AND($B2069=R$1),LOOKUP(9.99999999999999E+307,$R$2:R2068)+1,"")</f>
        <v>1903</v>
      </c>
      <c r="S2069" s="31">
        <f>IF(AND($B2069=S$1),LOOKUP(9.99999999999999E+307,$S$2:S2068)+1,"")</f>
        <v>1903</v>
      </c>
      <c r="T2069" s="265"/>
      <c r="U2069" s="265"/>
      <c r="V2069" s="265"/>
      <c r="AA2069" s="254" t="str">
        <f t="shared" si="234"/>
        <v/>
      </c>
      <c r="AB2069" s="254" t="str">
        <f t="shared" si="235"/>
        <v/>
      </c>
      <c r="AC2069" s="255">
        <f t="shared" si="228"/>
        <v>0</v>
      </c>
      <c r="AD2069" s="255">
        <f t="shared" si="229"/>
        <v>3836</v>
      </c>
      <c r="AE2069" s="256" t="str">
        <f t="shared" si="230"/>
        <v/>
      </c>
      <c r="AF2069" s="252" t="str">
        <f t="shared" si="231"/>
        <v>-</v>
      </c>
    </row>
    <row r="2070" spans="1:32" ht="20.149999999999999" customHeight="1" x14ac:dyDescent="0.75">
      <c r="A2070" s="31">
        <v>2068</v>
      </c>
      <c r="B2070" s="237"/>
      <c r="C2070" s="273"/>
      <c r="D2070" s="272"/>
      <c r="E2070" s="273"/>
      <c r="F2070" s="273"/>
      <c r="G2070" s="253" t="str">
        <f t="shared" si="233"/>
        <v/>
      </c>
      <c r="H2070" s="31" t="str">
        <f>IF(AND(B2070=H$1),LOOKUP(9.99999999999999E+307,$H$2:H2069)+1,"")</f>
        <v/>
      </c>
      <c r="I2070" s="31" t="str">
        <f>IF(AND(B2070=I$1),LOOKUP(9.99999999999999E+307,$I$2:I2069)+1,"")</f>
        <v/>
      </c>
      <c r="J2070" s="31">
        <f>IF(AND(B2070=J$1),LOOKUP(9.99999999999999E+307,$J$2:J2069)+1,"")</f>
        <v>1904</v>
      </c>
      <c r="K2070" s="31">
        <f>IF(AND(B2070=K$1),LOOKUP(9.99999999999999E+307,$K$2:K2069)+1,"")</f>
        <v>1904</v>
      </c>
      <c r="L2070" s="31">
        <f>IF(AND(B2070=L$1),LOOKUP(9.99999999999999E+307,$L$2:L2069)+1,"")</f>
        <v>1904</v>
      </c>
      <c r="M2070" s="31">
        <f>IF(AND(B2070=M$1),LOOKUP(9.99999999999999E+307,$M$2:M2069)+1,"")</f>
        <v>1904</v>
      </c>
      <c r="N2070" s="31" t="e">
        <f>IF(AND(B2070=N$1),LOOKUP(9.99999999999999E+307,$N$2:N2069)+1,"")</f>
        <v>#REF!</v>
      </c>
      <c r="O2070" s="31" t="e">
        <f>IF(AND($B2070=O$1),LOOKUP(9.99999999999999E+307,$O$2:O2069)+1,"")</f>
        <v>#REF!</v>
      </c>
      <c r="P2070" s="31" t="e">
        <f>IF(AND($B2070=P$1),LOOKUP(9.99999999999999E+307,$P$2:P2069)+1,"")</f>
        <v>#REF!</v>
      </c>
      <c r="Q2070" s="31" t="e">
        <f>IF(AND($B2070=Q$1),LOOKUP(9.99999999999999E+307,$Q$2:Q2069)+1,"")</f>
        <v>#REF!</v>
      </c>
      <c r="R2070" s="31">
        <f>IF(AND($B2070=R$1),LOOKUP(9.99999999999999E+307,$R$2:R2069)+1,"")</f>
        <v>1904</v>
      </c>
      <c r="S2070" s="31">
        <f>IF(AND($B2070=S$1),LOOKUP(9.99999999999999E+307,$S$2:S2069)+1,"")</f>
        <v>1904</v>
      </c>
      <c r="T2070" s="265"/>
      <c r="U2070" s="265"/>
      <c r="V2070" s="265"/>
      <c r="AA2070" s="254" t="str">
        <f t="shared" si="234"/>
        <v/>
      </c>
      <c r="AB2070" s="254" t="str">
        <f t="shared" si="235"/>
        <v/>
      </c>
      <c r="AC2070" s="255">
        <f t="shared" si="228"/>
        <v>0</v>
      </c>
      <c r="AD2070" s="255">
        <f t="shared" si="229"/>
        <v>3836</v>
      </c>
      <c r="AE2070" s="256" t="str">
        <f t="shared" si="230"/>
        <v/>
      </c>
      <c r="AF2070" s="252" t="str">
        <f t="shared" si="231"/>
        <v>-</v>
      </c>
    </row>
    <row r="2071" spans="1:32" ht="20.149999999999999" customHeight="1" x14ac:dyDescent="0.75">
      <c r="A2071" s="31">
        <v>2069</v>
      </c>
      <c r="B2071" s="237"/>
      <c r="C2071" s="273"/>
      <c r="D2071" s="272"/>
      <c r="E2071" s="273"/>
      <c r="F2071" s="273"/>
      <c r="G2071" s="253" t="str">
        <f t="shared" si="233"/>
        <v/>
      </c>
      <c r="H2071" s="31" t="str">
        <f>IF(AND(B2071=H$1),LOOKUP(9.99999999999999E+307,$H$2:H2070)+1,"")</f>
        <v/>
      </c>
      <c r="I2071" s="31" t="str">
        <f>IF(AND(B2071=I$1),LOOKUP(9.99999999999999E+307,$I$2:I2070)+1,"")</f>
        <v/>
      </c>
      <c r="J2071" s="31">
        <f>IF(AND(B2071=J$1),LOOKUP(9.99999999999999E+307,$J$2:J2070)+1,"")</f>
        <v>1905</v>
      </c>
      <c r="K2071" s="31">
        <f>IF(AND(B2071=K$1),LOOKUP(9.99999999999999E+307,$K$2:K2070)+1,"")</f>
        <v>1905</v>
      </c>
      <c r="L2071" s="31">
        <f>IF(AND(B2071=L$1),LOOKUP(9.99999999999999E+307,$L$2:L2070)+1,"")</f>
        <v>1905</v>
      </c>
      <c r="M2071" s="31">
        <f>IF(AND(B2071=M$1),LOOKUP(9.99999999999999E+307,$M$2:M2070)+1,"")</f>
        <v>1905</v>
      </c>
      <c r="N2071" s="31" t="e">
        <f>IF(AND(B2071=N$1),LOOKUP(9.99999999999999E+307,$N$2:N2070)+1,"")</f>
        <v>#REF!</v>
      </c>
      <c r="O2071" s="31" t="e">
        <f>IF(AND($B2071=O$1),LOOKUP(9.99999999999999E+307,$O$2:O2070)+1,"")</f>
        <v>#REF!</v>
      </c>
      <c r="P2071" s="31" t="e">
        <f>IF(AND($B2071=P$1),LOOKUP(9.99999999999999E+307,$P$2:P2070)+1,"")</f>
        <v>#REF!</v>
      </c>
      <c r="Q2071" s="31" t="e">
        <f>IF(AND($B2071=Q$1),LOOKUP(9.99999999999999E+307,$Q$2:Q2070)+1,"")</f>
        <v>#REF!</v>
      </c>
      <c r="R2071" s="31">
        <f>IF(AND($B2071=R$1),LOOKUP(9.99999999999999E+307,$R$2:R2070)+1,"")</f>
        <v>1905</v>
      </c>
      <c r="S2071" s="31">
        <f>IF(AND($B2071=S$1),LOOKUP(9.99999999999999E+307,$S$2:S2070)+1,"")</f>
        <v>1905</v>
      </c>
      <c r="T2071" s="265"/>
      <c r="U2071" s="265"/>
      <c r="V2071" s="265"/>
      <c r="AA2071" s="254" t="str">
        <f t="shared" si="234"/>
        <v/>
      </c>
      <c r="AB2071" s="254" t="str">
        <f t="shared" si="235"/>
        <v/>
      </c>
      <c r="AC2071" s="255">
        <f t="shared" ref="AC2071:AC2134" si="236">COUNTIF($C$3:$C$4002,C2071)</f>
        <v>0</v>
      </c>
      <c r="AD2071" s="255">
        <f t="shared" ref="AD2071:AD2134" si="237">SUMPRODUCT(--(E2071&amp;F2071=$E$3:$E$4002&amp;$F$3:$F$4002))</f>
        <v>3836</v>
      </c>
      <c r="AE2071" s="256" t="str">
        <f t="shared" ref="AE2071:AE2134" si="238">IF(D2071="เด็กชาย",1,IF(D2071="นาย",1,IF(D2071="เด็กหญิง",2,IF(D2071="นางสาว",2,IF(D2071="ด.ช.",1,IF(D2071="ด.ญ.",2,IF(D2071="น.ส.",2,"")))))))</f>
        <v/>
      </c>
      <c r="AF2071" s="252" t="str">
        <f t="shared" ref="AF2071:AF2134" si="239">CONCATENATE(B2071,"-",AE2071)</f>
        <v>-</v>
      </c>
    </row>
    <row r="2072" spans="1:32" ht="20.149999999999999" customHeight="1" x14ac:dyDescent="0.75">
      <c r="A2072" s="31">
        <v>2070</v>
      </c>
      <c r="B2072" s="237"/>
      <c r="C2072" s="273"/>
      <c r="D2072" s="272"/>
      <c r="E2072" s="273"/>
      <c r="F2072" s="273"/>
      <c r="G2072" s="253" t="str">
        <f t="shared" si="233"/>
        <v/>
      </c>
      <c r="H2072" s="31" t="str">
        <f>IF(AND(B2072=H$1),LOOKUP(9.99999999999999E+307,$H$2:H2071)+1,"")</f>
        <v/>
      </c>
      <c r="I2072" s="31" t="str">
        <f>IF(AND(B2072=I$1),LOOKUP(9.99999999999999E+307,$I$2:I2071)+1,"")</f>
        <v/>
      </c>
      <c r="J2072" s="31">
        <f>IF(AND(B2072=J$1),LOOKUP(9.99999999999999E+307,$J$2:J2071)+1,"")</f>
        <v>1906</v>
      </c>
      <c r="K2072" s="31">
        <f>IF(AND(B2072=K$1),LOOKUP(9.99999999999999E+307,$K$2:K2071)+1,"")</f>
        <v>1906</v>
      </c>
      <c r="L2072" s="31">
        <f>IF(AND(B2072=L$1),LOOKUP(9.99999999999999E+307,$L$2:L2071)+1,"")</f>
        <v>1906</v>
      </c>
      <c r="M2072" s="31">
        <f>IF(AND(B2072=M$1),LOOKUP(9.99999999999999E+307,$M$2:M2071)+1,"")</f>
        <v>1906</v>
      </c>
      <c r="N2072" s="31" t="e">
        <f>IF(AND(B2072=N$1),LOOKUP(9.99999999999999E+307,$N$2:N2071)+1,"")</f>
        <v>#REF!</v>
      </c>
      <c r="O2072" s="31" t="e">
        <f>IF(AND($B2072=O$1),LOOKUP(9.99999999999999E+307,$O$2:O2071)+1,"")</f>
        <v>#REF!</v>
      </c>
      <c r="P2072" s="31" t="e">
        <f>IF(AND($B2072=P$1),LOOKUP(9.99999999999999E+307,$P$2:P2071)+1,"")</f>
        <v>#REF!</v>
      </c>
      <c r="Q2072" s="31" t="e">
        <f>IF(AND($B2072=Q$1),LOOKUP(9.99999999999999E+307,$Q$2:Q2071)+1,"")</f>
        <v>#REF!</v>
      </c>
      <c r="R2072" s="31">
        <f>IF(AND($B2072=R$1),LOOKUP(9.99999999999999E+307,$R$2:R2071)+1,"")</f>
        <v>1906</v>
      </c>
      <c r="S2072" s="31">
        <f>IF(AND($B2072=S$1),LOOKUP(9.99999999999999E+307,$S$2:S2071)+1,"")</f>
        <v>1906</v>
      </c>
      <c r="T2072" s="265"/>
      <c r="U2072" s="265"/>
      <c r="V2072" s="265"/>
      <c r="AA2072" s="254" t="str">
        <f t="shared" si="234"/>
        <v/>
      </c>
      <c r="AB2072" s="254" t="str">
        <f t="shared" si="235"/>
        <v/>
      </c>
      <c r="AC2072" s="255">
        <f t="shared" si="236"/>
        <v>0</v>
      </c>
      <c r="AD2072" s="255">
        <f t="shared" si="237"/>
        <v>3836</v>
      </c>
      <c r="AE2072" s="256" t="str">
        <f t="shared" si="238"/>
        <v/>
      </c>
      <c r="AF2072" s="252" t="str">
        <f t="shared" si="239"/>
        <v>-</v>
      </c>
    </row>
    <row r="2073" spans="1:32" ht="20.149999999999999" customHeight="1" x14ac:dyDescent="0.75">
      <c r="A2073" s="31">
        <v>2071</v>
      </c>
      <c r="B2073" s="237"/>
      <c r="C2073" s="273"/>
      <c r="D2073" s="272"/>
      <c r="E2073" s="273"/>
      <c r="F2073" s="273"/>
      <c r="G2073" s="253" t="str">
        <f t="shared" si="233"/>
        <v/>
      </c>
      <c r="H2073" s="31" t="str">
        <f>IF(AND(B2073=H$1),LOOKUP(9.99999999999999E+307,$H$2:H2072)+1,"")</f>
        <v/>
      </c>
      <c r="I2073" s="31" t="str">
        <f>IF(AND(B2073=I$1),LOOKUP(9.99999999999999E+307,$I$2:I2072)+1,"")</f>
        <v/>
      </c>
      <c r="J2073" s="31">
        <f>IF(AND(B2073=J$1),LOOKUP(9.99999999999999E+307,$J$2:J2072)+1,"")</f>
        <v>1907</v>
      </c>
      <c r="K2073" s="31">
        <f>IF(AND(B2073=K$1),LOOKUP(9.99999999999999E+307,$K$2:K2072)+1,"")</f>
        <v>1907</v>
      </c>
      <c r="L2073" s="31">
        <f>IF(AND(B2073=L$1),LOOKUP(9.99999999999999E+307,$L$2:L2072)+1,"")</f>
        <v>1907</v>
      </c>
      <c r="M2073" s="31">
        <f>IF(AND(B2073=M$1),LOOKUP(9.99999999999999E+307,$M$2:M2072)+1,"")</f>
        <v>1907</v>
      </c>
      <c r="N2073" s="31" t="e">
        <f>IF(AND(B2073=N$1),LOOKUP(9.99999999999999E+307,$N$2:N2072)+1,"")</f>
        <v>#REF!</v>
      </c>
      <c r="O2073" s="31" t="e">
        <f>IF(AND($B2073=O$1),LOOKUP(9.99999999999999E+307,$O$2:O2072)+1,"")</f>
        <v>#REF!</v>
      </c>
      <c r="P2073" s="31" t="e">
        <f>IF(AND($B2073=P$1),LOOKUP(9.99999999999999E+307,$P$2:P2072)+1,"")</f>
        <v>#REF!</v>
      </c>
      <c r="Q2073" s="31" t="e">
        <f>IF(AND($B2073=Q$1),LOOKUP(9.99999999999999E+307,$Q$2:Q2072)+1,"")</f>
        <v>#REF!</v>
      </c>
      <c r="R2073" s="31">
        <f>IF(AND($B2073=R$1),LOOKUP(9.99999999999999E+307,$R$2:R2072)+1,"")</f>
        <v>1907</v>
      </c>
      <c r="S2073" s="31">
        <f>IF(AND($B2073=S$1),LOOKUP(9.99999999999999E+307,$S$2:S2072)+1,"")</f>
        <v>1907</v>
      </c>
      <c r="T2073" s="265"/>
      <c r="U2073" s="265"/>
      <c r="V2073" s="265"/>
      <c r="AA2073" s="254" t="str">
        <f t="shared" si="234"/>
        <v/>
      </c>
      <c r="AB2073" s="254" t="str">
        <f t="shared" si="235"/>
        <v/>
      </c>
      <c r="AC2073" s="255">
        <f t="shared" si="236"/>
        <v>0</v>
      </c>
      <c r="AD2073" s="255">
        <f t="shared" si="237"/>
        <v>3836</v>
      </c>
      <c r="AE2073" s="256" t="str">
        <f t="shared" si="238"/>
        <v/>
      </c>
      <c r="AF2073" s="252" t="str">
        <f t="shared" si="239"/>
        <v>-</v>
      </c>
    </row>
    <row r="2074" spans="1:32" ht="20.149999999999999" customHeight="1" x14ac:dyDescent="0.75">
      <c r="A2074" s="31">
        <v>2072</v>
      </c>
      <c r="B2074" s="237"/>
      <c r="C2074" s="273"/>
      <c r="D2074" s="272"/>
      <c r="E2074" s="273"/>
      <c r="F2074" s="273"/>
      <c r="G2074" s="253" t="str">
        <f t="shared" si="233"/>
        <v/>
      </c>
      <c r="H2074" s="31" t="str">
        <f>IF(AND(B2074=H$1),LOOKUP(9.99999999999999E+307,$H$2:H2073)+1,"")</f>
        <v/>
      </c>
      <c r="I2074" s="31" t="str">
        <f>IF(AND(B2074=I$1),LOOKUP(9.99999999999999E+307,$I$2:I2073)+1,"")</f>
        <v/>
      </c>
      <c r="J2074" s="31">
        <f>IF(AND(B2074=J$1),LOOKUP(9.99999999999999E+307,$J$2:J2073)+1,"")</f>
        <v>1908</v>
      </c>
      <c r="K2074" s="31">
        <f>IF(AND(B2074=K$1),LOOKUP(9.99999999999999E+307,$K$2:K2073)+1,"")</f>
        <v>1908</v>
      </c>
      <c r="L2074" s="31">
        <f>IF(AND(B2074=L$1),LOOKUP(9.99999999999999E+307,$L$2:L2073)+1,"")</f>
        <v>1908</v>
      </c>
      <c r="M2074" s="31">
        <f>IF(AND(B2074=M$1),LOOKUP(9.99999999999999E+307,$M$2:M2073)+1,"")</f>
        <v>1908</v>
      </c>
      <c r="N2074" s="31" t="e">
        <f>IF(AND(B2074=N$1),LOOKUP(9.99999999999999E+307,$N$2:N2073)+1,"")</f>
        <v>#REF!</v>
      </c>
      <c r="O2074" s="31" t="e">
        <f>IF(AND($B2074=O$1),LOOKUP(9.99999999999999E+307,$O$2:O2073)+1,"")</f>
        <v>#REF!</v>
      </c>
      <c r="P2074" s="31" t="e">
        <f>IF(AND($B2074=P$1),LOOKUP(9.99999999999999E+307,$P$2:P2073)+1,"")</f>
        <v>#REF!</v>
      </c>
      <c r="Q2074" s="31" t="e">
        <f>IF(AND($B2074=Q$1),LOOKUP(9.99999999999999E+307,$Q$2:Q2073)+1,"")</f>
        <v>#REF!</v>
      </c>
      <c r="R2074" s="31">
        <f>IF(AND($B2074=R$1),LOOKUP(9.99999999999999E+307,$R$2:R2073)+1,"")</f>
        <v>1908</v>
      </c>
      <c r="S2074" s="31">
        <f>IF(AND($B2074=S$1),LOOKUP(9.99999999999999E+307,$S$2:S2073)+1,"")</f>
        <v>1908</v>
      </c>
      <c r="T2074" s="265"/>
      <c r="U2074" s="265"/>
      <c r="V2074" s="265"/>
      <c r="AA2074" s="254" t="str">
        <f t="shared" si="234"/>
        <v/>
      </c>
      <c r="AB2074" s="254" t="str">
        <f t="shared" si="235"/>
        <v/>
      </c>
      <c r="AC2074" s="255">
        <f t="shared" si="236"/>
        <v>0</v>
      </c>
      <c r="AD2074" s="255">
        <f t="shared" si="237"/>
        <v>3836</v>
      </c>
      <c r="AE2074" s="256" t="str">
        <f t="shared" si="238"/>
        <v/>
      </c>
      <c r="AF2074" s="252" t="str">
        <f t="shared" si="239"/>
        <v>-</v>
      </c>
    </row>
    <row r="2075" spans="1:32" ht="20.149999999999999" customHeight="1" x14ac:dyDescent="0.75">
      <c r="A2075" s="31">
        <v>2073</v>
      </c>
      <c r="B2075" s="237"/>
      <c r="C2075" s="273"/>
      <c r="D2075" s="272"/>
      <c r="E2075" s="273"/>
      <c r="F2075" s="273"/>
      <c r="G2075" s="253" t="str">
        <f t="shared" si="233"/>
        <v/>
      </c>
      <c r="H2075" s="31" t="str">
        <f>IF(AND(B2075=H$1),LOOKUP(9.99999999999999E+307,$H$2:H2074)+1,"")</f>
        <v/>
      </c>
      <c r="I2075" s="31" t="str">
        <f>IF(AND(B2075=I$1),LOOKUP(9.99999999999999E+307,$I$2:I2074)+1,"")</f>
        <v/>
      </c>
      <c r="J2075" s="31">
        <f>IF(AND(B2075=J$1),LOOKUP(9.99999999999999E+307,$J$2:J2074)+1,"")</f>
        <v>1909</v>
      </c>
      <c r="K2075" s="31">
        <f>IF(AND(B2075=K$1),LOOKUP(9.99999999999999E+307,$K$2:K2074)+1,"")</f>
        <v>1909</v>
      </c>
      <c r="L2075" s="31">
        <f>IF(AND(B2075=L$1),LOOKUP(9.99999999999999E+307,$L$2:L2074)+1,"")</f>
        <v>1909</v>
      </c>
      <c r="M2075" s="31">
        <f>IF(AND(B2075=M$1),LOOKUP(9.99999999999999E+307,$M$2:M2074)+1,"")</f>
        <v>1909</v>
      </c>
      <c r="N2075" s="31" t="e">
        <f>IF(AND(B2075=N$1),LOOKUP(9.99999999999999E+307,$N$2:N2074)+1,"")</f>
        <v>#REF!</v>
      </c>
      <c r="O2075" s="31" t="e">
        <f>IF(AND($B2075=O$1),LOOKUP(9.99999999999999E+307,$O$2:O2074)+1,"")</f>
        <v>#REF!</v>
      </c>
      <c r="P2075" s="31" t="e">
        <f>IF(AND($B2075=P$1),LOOKUP(9.99999999999999E+307,$P$2:P2074)+1,"")</f>
        <v>#REF!</v>
      </c>
      <c r="Q2075" s="31" t="e">
        <f>IF(AND($B2075=Q$1),LOOKUP(9.99999999999999E+307,$Q$2:Q2074)+1,"")</f>
        <v>#REF!</v>
      </c>
      <c r="R2075" s="31">
        <f>IF(AND($B2075=R$1),LOOKUP(9.99999999999999E+307,$R$2:R2074)+1,"")</f>
        <v>1909</v>
      </c>
      <c r="S2075" s="31">
        <f>IF(AND($B2075=S$1),LOOKUP(9.99999999999999E+307,$S$2:S2074)+1,"")</f>
        <v>1909</v>
      </c>
      <c r="T2075" s="265"/>
      <c r="U2075" s="265"/>
      <c r="V2075" s="265"/>
      <c r="AA2075" s="254" t="str">
        <f t="shared" si="234"/>
        <v/>
      </c>
      <c r="AB2075" s="254" t="str">
        <f t="shared" si="235"/>
        <v/>
      </c>
      <c r="AC2075" s="255">
        <f t="shared" si="236"/>
        <v>0</v>
      </c>
      <c r="AD2075" s="255">
        <f t="shared" si="237"/>
        <v>3836</v>
      </c>
      <c r="AE2075" s="256" t="str">
        <f t="shared" si="238"/>
        <v/>
      </c>
      <c r="AF2075" s="252" t="str">
        <f t="shared" si="239"/>
        <v>-</v>
      </c>
    </row>
    <row r="2076" spans="1:32" ht="20.149999999999999" customHeight="1" x14ac:dyDescent="0.75">
      <c r="A2076" s="31">
        <v>2074</v>
      </c>
      <c r="B2076" s="237"/>
      <c r="C2076" s="273"/>
      <c r="D2076" s="272"/>
      <c r="E2076" s="273"/>
      <c r="F2076" s="273"/>
      <c r="G2076" s="253" t="str">
        <f t="shared" si="233"/>
        <v/>
      </c>
      <c r="H2076" s="31" t="str">
        <f>IF(AND(B2076=H$1),LOOKUP(9.99999999999999E+307,$H$2:H2075)+1,"")</f>
        <v/>
      </c>
      <c r="I2076" s="31" t="str">
        <f>IF(AND(B2076=I$1),LOOKUP(9.99999999999999E+307,$I$2:I2075)+1,"")</f>
        <v/>
      </c>
      <c r="J2076" s="31">
        <f>IF(AND(B2076=J$1),LOOKUP(9.99999999999999E+307,$J$2:J2075)+1,"")</f>
        <v>1910</v>
      </c>
      <c r="K2076" s="31">
        <f>IF(AND(B2076=K$1),LOOKUP(9.99999999999999E+307,$K$2:K2075)+1,"")</f>
        <v>1910</v>
      </c>
      <c r="L2076" s="31">
        <f>IF(AND(B2076=L$1),LOOKUP(9.99999999999999E+307,$L$2:L2075)+1,"")</f>
        <v>1910</v>
      </c>
      <c r="M2076" s="31">
        <f>IF(AND(B2076=M$1),LOOKUP(9.99999999999999E+307,$M$2:M2075)+1,"")</f>
        <v>1910</v>
      </c>
      <c r="N2076" s="31" t="e">
        <f>IF(AND(B2076=N$1),LOOKUP(9.99999999999999E+307,$N$2:N2075)+1,"")</f>
        <v>#REF!</v>
      </c>
      <c r="O2076" s="31" t="e">
        <f>IF(AND($B2076=O$1),LOOKUP(9.99999999999999E+307,$O$2:O2075)+1,"")</f>
        <v>#REF!</v>
      </c>
      <c r="P2076" s="31" t="e">
        <f>IF(AND($B2076=P$1),LOOKUP(9.99999999999999E+307,$P$2:P2075)+1,"")</f>
        <v>#REF!</v>
      </c>
      <c r="Q2076" s="31" t="e">
        <f>IF(AND($B2076=Q$1),LOOKUP(9.99999999999999E+307,$Q$2:Q2075)+1,"")</f>
        <v>#REF!</v>
      </c>
      <c r="R2076" s="31">
        <f>IF(AND($B2076=R$1),LOOKUP(9.99999999999999E+307,$R$2:R2075)+1,"")</f>
        <v>1910</v>
      </c>
      <c r="S2076" s="31">
        <f>IF(AND($B2076=S$1),LOOKUP(9.99999999999999E+307,$S$2:S2075)+1,"")</f>
        <v>1910</v>
      </c>
      <c r="T2076" s="265"/>
      <c r="U2076" s="265"/>
      <c r="V2076" s="265"/>
      <c r="AA2076" s="254" t="str">
        <f t="shared" si="234"/>
        <v/>
      </c>
      <c r="AB2076" s="254" t="str">
        <f t="shared" si="235"/>
        <v/>
      </c>
      <c r="AC2076" s="255">
        <f t="shared" si="236"/>
        <v>0</v>
      </c>
      <c r="AD2076" s="255">
        <f t="shared" si="237"/>
        <v>3836</v>
      </c>
      <c r="AE2076" s="256" t="str">
        <f t="shared" si="238"/>
        <v/>
      </c>
      <c r="AF2076" s="252" t="str">
        <f t="shared" si="239"/>
        <v>-</v>
      </c>
    </row>
    <row r="2077" spans="1:32" ht="20.149999999999999" customHeight="1" x14ac:dyDescent="0.75">
      <c r="A2077" s="31">
        <v>2075</v>
      </c>
      <c r="B2077" s="237"/>
      <c r="C2077" s="273"/>
      <c r="D2077" s="272"/>
      <c r="E2077" s="273"/>
      <c r="F2077" s="273"/>
      <c r="G2077" s="253" t="str">
        <f t="shared" si="233"/>
        <v/>
      </c>
      <c r="H2077" s="31" t="str">
        <f>IF(AND(B2077=H$1),LOOKUP(9.99999999999999E+307,$H$2:H2076)+1,"")</f>
        <v/>
      </c>
      <c r="I2077" s="31" t="str">
        <f>IF(AND(B2077=I$1),LOOKUP(9.99999999999999E+307,$I$2:I2076)+1,"")</f>
        <v/>
      </c>
      <c r="J2077" s="31">
        <f>IF(AND(B2077=J$1),LOOKUP(9.99999999999999E+307,$J$2:J2076)+1,"")</f>
        <v>1911</v>
      </c>
      <c r="K2077" s="31">
        <f>IF(AND(B2077=K$1),LOOKUP(9.99999999999999E+307,$K$2:K2076)+1,"")</f>
        <v>1911</v>
      </c>
      <c r="L2077" s="31">
        <f>IF(AND(B2077=L$1),LOOKUP(9.99999999999999E+307,$L$2:L2076)+1,"")</f>
        <v>1911</v>
      </c>
      <c r="M2077" s="31">
        <f>IF(AND(B2077=M$1),LOOKUP(9.99999999999999E+307,$M$2:M2076)+1,"")</f>
        <v>1911</v>
      </c>
      <c r="N2077" s="31" t="e">
        <f>IF(AND(B2077=N$1),LOOKUP(9.99999999999999E+307,$N$2:N2076)+1,"")</f>
        <v>#REF!</v>
      </c>
      <c r="O2077" s="31" t="e">
        <f>IF(AND($B2077=O$1),LOOKUP(9.99999999999999E+307,$O$2:O2076)+1,"")</f>
        <v>#REF!</v>
      </c>
      <c r="P2077" s="31" t="e">
        <f>IF(AND($B2077=P$1),LOOKUP(9.99999999999999E+307,$P$2:P2076)+1,"")</f>
        <v>#REF!</v>
      </c>
      <c r="Q2077" s="31" t="e">
        <f>IF(AND($B2077=Q$1),LOOKUP(9.99999999999999E+307,$Q$2:Q2076)+1,"")</f>
        <v>#REF!</v>
      </c>
      <c r="R2077" s="31">
        <f>IF(AND($B2077=R$1),LOOKUP(9.99999999999999E+307,$R$2:R2076)+1,"")</f>
        <v>1911</v>
      </c>
      <c r="S2077" s="31">
        <f>IF(AND($B2077=S$1),LOOKUP(9.99999999999999E+307,$S$2:S2076)+1,"")</f>
        <v>1911</v>
      </c>
      <c r="T2077" s="265"/>
      <c r="U2077" s="265"/>
      <c r="V2077" s="265"/>
      <c r="AA2077" s="254" t="str">
        <f t="shared" si="234"/>
        <v/>
      </c>
      <c r="AB2077" s="254" t="str">
        <f t="shared" si="235"/>
        <v/>
      </c>
      <c r="AC2077" s="255">
        <f t="shared" si="236"/>
        <v>0</v>
      </c>
      <c r="AD2077" s="255">
        <f t="shared" si="237"/>
        <v>3836</v>
      </c>
      <c r="AE2077" s="256" t="str">
        <f t="shared" si="238"/>
        <v/>
      </c>
      <c r="AF2077" s="252" t="str">
        <f t="shared" si="239"/>
        <v>-</v>
      </c>
    </row>
    <row r="2078" spans="1:32" ht="20.149999999999999" customHeight="1" x14ac:dyDescent="0.75">
      <c r="A2078" s="31">
        <v>2076</v>
      </c>
      <c r="B2078" s="237"/>
      <c r="C2078" s="273"/>
      <c r="D2078" s="272"/>
      <c r="E2078" s="273"/>
      <c r="F2078" s="273"/>
      <c r="G2078" s="253" t="str">
        <f t="shared" si="233"/>
        <v/>
      </c>
      <c r="H2078" s="31" t="str">
        <f>IF(AND(B2078=H$1),LOOKUP(9.99999999999999E+307,$H$2:H2077)+1,"")</f>
        <v/>
      </c>
      <c r="I2078" s="31" t="str">
        <f>IF(AND(B2078=I$1),LOOKUP(9.99999999999999E+307,$I$2:I2077)+1,"")</f>
        <v/>
      </c>
      <c r="J2078" s="31">
        <f>IF(AND(B2078=J$1),LOOKUP(9.99999999999999E+307,$J$2:J2077)+1,"")</f>
        <v>1912</v>
      </c>
      <c r="K2078" s="31">
        <f>IF(AND(B2078=K$1),LOOKUP(9.99999999999999E+307,$K$2:K2077)+1,"")</f>
        <v>1912</v>
      </c>
      <c r="L2078" s="31">
        <f>IF(AND(B2078=L$1),LOOKUP(9.99999999999999E+307,$L$2:L2077)+1,"")</f>
        <v>1912</v>
      </c>
      <c r="M2078" s="31">
        <f>IF(AND(B2078=M$1),LOOKUP(9.99999999999999E+307,$M$2:M2077)+1,"")</f>
        <v>1912</v>
      </c>
      <c r="N2078" s="31" t="e">
        <f>IF(AND(B2078=N$1),LOOKUP(9.99999999999999E+307,$N$2:N2077)+1,"")</f>
        <v>#REF!</v>
      </c>
      <c r="O2078" s="31" t="e">
        <f>IF(AND($B2078=O$1),LOOKUP(9.99999999999999E+307,$O$2:O2077)+1,"")</f>
        <v>#REF!</v>
      </c>
      <c r="P2078" s="31" t="e">
        <f>IF(AND($B2078=P$1),LOOKUP(9.99999999999999E+307,$P$2:P2077)+1,"")</f>
        <v>#REF!</v>
      </c>
      <c r="Q2078" s="31" t="e">
        <f>IF(AND($B2078=Q$1),LOOKUP(9.99999999999999E+307,$Q$2:Q2077)+1,"")</f>
        <v>#REF!</v>
      </c>
      <c r="R2078" s="31">
        <f>IF(AND($B2078=R$1),LOOKUP(9.99999999999999E+307,$R$2:R2077)+1,"")</f>
        <v>1912</v>
      </c>
      <c r="S2078" s="31">
        <f>IF(AND($B2078=S$1),LOOKUP(9.99999999999999E+307,$S$2:S2077)+1,"")</f>
        <v>1912</v>
      </c>
      <c r="T2078" s="265"/>
      <c r="U2078" s="265"/>
      <c r="V2078" s="265"/>
      <c r="AA2078" s="254" t="str">
        <f t="shared" si="234"/>
        <v/>
      </c>
      <c r="AB2078" s="254" t="str">
        <f t="shared" si="235"/>
        <v/>
      </c>
      <c r="AC2078" s="255">
        <f t="shared" si="236"/>
        <v>0</v>
      </c>
      <c r="AD2078" s="255">
        <f t="shared" si="237"/>
        <v>3836</v>
      </c>
      <c r="AE2078" s="256" t="str">
        <f t="shared" si="238"/>
        <v/>
      </c>
      <c r="AF2078" s="252" t="str">
        <f t="shared" si="239"/>
        <v>-</v>
      </c>
    </row>
    <row r="2079" spans="1:32" ht="20.149999999999999" customHeight="1" x14ac:dyDescent="0.75">
      <c r="A2079" s="31">
        <v>2077</v>
      </c>
      <c r="B2079" s="237"/>
      <c r="C2079" s="273"/>
      <c r="D2079" s="272"/>
      <c r="E2079" s="273"/>
      <c r="F2079" s="273"/>
      <c r="G2079" s="253" t="str">
        <f t="shared" si="233"/>
        <v/>
      </c>
      <c r="H2079" s="31" t="str">
        <f>IF(AND(B2079=H$1),LOOKUP(9.99999999999999E+307,$H$2:H2078)+1,"")</f>
        <v/>
      </c>
      <c r="I2079" s="31" t="str">
        <f>IF(AND(B2079=I$1),LOOKUP(9.99999999999999E+307,$I$2:I2078)+1,"")</f>
        <v/>
      </c>
      <c r="J2079" s="31">
        <f>IF(AND(B2079=J$1),LOOKUP(9.99999999999999E+307,$J$2:J2078)+1,"")</f>
        <v>1913</v>
      </c>
      <c r="K2079" s="31">
        <f>IF(AND(B2079=K$1),LOOKUP(9.99999999999999E+307,$K$2:K2078)+1,"")</f>
        <v>1913</v>
      </c>
      <c r="L2079" s="31">
        <f>IF(AND(B2079=L$1),LOOKUP(9.99999999999999E+307,$L$2:L2078)+1,"")</f>
        <v>1913</v>
      </c>
      <c r="M2079" s="31">
        <f>IF(AND(B2079=M$1),LOOKUP(9.99999999999999E+307,$M$2:M2078)+1,"")</f>
        <v>1913</v>
      </c>
      <c r="N2079" s="31" t="e">
        <f>IF(AND(B2079=N$1),LOOKUP(9.99999999999999E+307,$N$2:N2078)+1,"")</f>
        <v>#REF!</v>
      </c>
      <c r="O2079" s="31" t="e">
        <f>IF(AND($B2079=O$1),LOOKUP(9.99999999999999E+307,$O$2:O2078)+1,"")</f>
        <v>#REF!</v>
      </c>
      <c r="P2079" s="31" t="e">
        <f>IF(AND($B2079=P$1),LOOKUP(9.99999999999999E+307,$P$2:P2078)+1,"")</f>
        <v>#REF!</v>
      </c>
      <c r="Q2079" s="31" t="e">
        <f>IF(AND($B2079=Q$1),LOOKUP(9.99999999999999E+307,$Q$2:Q2078)+1,"")</f>
        <v>#REF!</v>
      </c>
      <c r="R2079" s="31">
        <f>IF(AND($B2079=R$1),LOOKUP(9.99999999999999E+307,$R$2:R2078)+1,"")</f>
        <v>1913</v>
      </c>
      <c r="S2079" s="31">
        <f>IF(AND($B2079=S$1),LOOKUP(9.99999999999999E+307,$S$2:S2078)+1,"")</f>
        <v>1913</v>
      </c>
      <c r="T2079" s="265"/>
      <c r="U2079" s="265"/>
      <c r="V2079" s="265"/>
      <c r="AA2079" s="254" t="str">
        <f t="shared" si="234"/>
        <v/>
      </c>
      <c r="AB2079" s="254" t="str">
        <f t="shared" si="235"/>
        <v/>
      </c>
      <c r="AC2079" s="255">
        <f t="shared" si="236"/>
        <v>0</v>
      </c>
      <c r="AD2079" s="255">
        <f t="shared" si="237"/>
        <v>3836</v>
      </c>
      <c r="AE2079" s="256" t="str">
        <f t="shared" si="238"/>
        <v/>
      </c>
      <c r="AF2079" s="252" t="str">
        <f t="shared" si="239"/>
        <v>-</v>
      </c>
    </row>
    <row r="2080" spans="1:32" ht="20.149999999999999" customHeight="1" x14ac:dyDescent="0.75">
      <c r="A2080" s="31">
        <v>2078</v>
      </c>
      <c r="B2080" s="237"/>
      <c r="C2080" s="273"/>
      <c r="D2080" s="272"/>
      <c r="E2080" s="273"/>
      <c r="F2080" s="273"/>
      <c r="G2080" s="253" t="str">
        <f t="shared" si="233"/>
        <v/>
      </c>
      <c r="H2080" s="31" t="str">
        <f>IF(AND(B2080=H$1),LOOKUP(9.99999999999999E+307,$H$2:H2079)+1,"")</f>
        <v/>
      </c>
      <c r="I2080" s="31" t="str">
        <f>IF(AND(B2080=I$1),LOOKUP(9.99999999999999E+307,$I$2:I2079)+1,"")</f>
        <v/>
      </c>
      <c r="J2080" s="31">
        <f>IF(AND(B2080=J$1),LOOKUP(9.99999999999999E+307,$J$2:J2079)+1,"")</f>
        <v>1914</v>
      </c>
      <c r="K2080" s="31">
        <f>IF(AND(B2080=K$1),LOOKUP(9.99999999999999E+307,$K$2:K2079)+1,"")</f>
        <v>1914</v>
      </c>
      <c r="L2080" s="31">
        <f>IF(AND(B2080=L$1),LOOKUP(9.99999999999999E+307,$L$2:L2079)+1,"")</f>
        <v>1914</v>
      </c>
      <c r="M2080" s="31">
        <f>IF(AND(B2080=M$1),LOOKUP(9.99999999999999E+307,$M$2:M2079)+1,"")</f>
        <v>1914</v>
      </c>
      <c r="N2080" s="31" t="e">
        <f>IF(AND(B2080=N$1),LOOKUP(9.99999999999999E+307,$N$2:N2079)+1,"")</f>
        <v>#REF!</v>
      </c>
      <c r="O2080" s="31" t="e">
        <f>IF(AND($B2080=O$1),LOOKUP(9.99999999999999E+307,$O$2:O2079)+1,"")</f>
        <v>#REF!</v>
      </c>
      <c r="P2080" s="31" t="e">
        <f>IF(AND($B2080=P$1),LOOKUP(9.99999999999999E+307,$P$2:P2079)+1,"")</f>
        <v>#REF!</v>
      </c>
      <c r="Q2080" s="31" t="e">
        <f>IF(AND($B2080=Q$1),LOOKUP(9.99999999999999E+307,$Q$2:Q2079)+1,"")</f>
        <v>#REF!</v>
      </c>
      <c r="R2080" s="31">
        <f>IF(AND($B2080=R$1),LOOKUP(9.99999999999999E+307,$R$2:R2079)+1,"")</f>
        <v>1914</v>
      </c>
      <c r="S2080" s="31">
        <f>IF(AND($B2080=S$1),LOOKUP(9.99999999999999E+307,$S$2:S2079)+1,"")</f>
        <v>1914</v>
      </c>
      <c r="T2080" s="265"/>
      <c r="U2080" s="265"/>
      <c r="V2080" s="265"/>
      <c r="AA2080" s="254" t="str">
        <f t="shared" si="234"/>
        <v/>
      </c>
      <c r="AB2080" s="254" t="str">
        <f t="shared" si="235"/>
        <v/>
      </c>
      <c r="AC2080" s="255">
        <f t="shared" si="236"/>
        <v>0</v>
      </c>
      <c r="AD2080" s="255">
        <f t="shared" si="237"/>
        <v>3836</v>
      </c>
      <c r="AE2080" s="256" t="str">
        <f t="shared" si="238"/>
        <v/>
      </c>
      <c r="AF2080" s="252" t="str">
        <f t="shared" si="239"/>
        <v>-</v>
      </c>
    </row>
    <row r="2081" spans="1:32" ht="20.149999999999999" customHeight="1" x14ac:dyDescent="0.75">
      <c r="A2081" s="31">
        <v>2079</v>
      </c>
      <c r="B2081" s="237"/>
      <c r="C2081" s="273"/>
      <c r="D2081" s="272"/>
      <c r="E2081" s="273"/>
      <c r="F2081" s="273"/>
      <c r="G2081" s="253" t="str">
        <f t="shared" si="233"/>
        <v/>
      </c>
      <c r="H2081" s="31" t="str">
        <f>IF(AND(B2081=H$1),LOOKUP(9.99999999999999E+307,$H$2:H2080)+1,"")</f>
        <v/>
      </c>
      <c r="I2081" s="31" t="str">
        <f>IF(AND(B2081=I$1),LOOKUP(9.99999999999999E+307,$I$2:I2080)+1,"")</f>
        <v/>
      </c>
      <c r="J2081" s="31">
        <f>IF(AND(B2081=J$1),LOOKUP(9.99999999999999E+307,$J$2:J2080)+1,"")</f>
        <v>1915</v>
      </c>
      <c r="K2081" s="31">
        <f>IF(AND(B2081=K$1),LOOKUP(9.99999999999999E+307,$K$2:K2080)+1,"")</f>
        <v>1915</v>
      </c>
      <c r="L2081" s="31">
        <f>IF(AND(B2081=L$1),LOOKUP(9.99999999999999E+307,$L$2:L2080)+1,"")</f>
        <v>1915</v>
      </c>
      <c r="M2081" s="31">
        <f>IF(AND(B2081=M$1),LOOKUP(9.99999999999999E+307,$M$2:M2080)+1,"")</f>
        <v>1915</v>
      </c>
      <c r="N2081" s="31" t="e">
        <f>IF(AND(B2081=N$1),LOOKUP(9.99999999999999E+307,$N$2:N2080)+1,"")</f>
        <v>#REF!</v>
      </c>
      <c r="O2081" s="31" t="e">
        <f>IF(AND($B2081=O$1),LOOKUP(9.99999999999999E+307,$O$2:O2080)+1,"")</f>
        <v>#REF!</v>
      </c>
      <c r="P2081" s="31" t="e">
        <f>IF(AND($B2081=P$1),LOOKUP(9.99999999999999E+307,$P$2:P2080)+1,"")</f>
        <v>#REF!</v>
      </c>
      <c r="Q2081" s="31" t="e">
        <f>IF(AND($B2081=Q$1),LOOKUP(9.99999999999999E+307,$Q$2:Q2080)+1,"")</f>
        <v>#REF!</v>
      </c>
      <c r="R2081" s="31">
        <f>IF(AND($B2081=R$1),LOOKUP(9.99999999999999E+307,$R$2:R2080)+1,"")</f>
        <v>1915</v>
      </c>
      <c r="S2081" s="31">
        <f>IF(AND($B2081=S$1),LOOKUP(9.99999999999999E+307,$S$2:S2080)+1,"")</f>
        <v>1915</v>
      </c>
      <c r="T2081" s="265"/>
      <c r="U2081" s="265"/>
      <c r="V2081" s="265"/>
      <c r="AA2081" s="254" t="str">
        <f t="shared" si="234"/>
        <v/>
      </c>
      <c r="AB2081" s="254" t="str">
        <f t="shared" si="235"/>
        <v/>
      </c>
      <c r="AC2081" s="255">
        <f t="shared" si="236"/>
        <v>0</v>
      </c>
      <c r="AD2081" s="255">
        <f t="shared" si="237"/>
        <v>3836</v>
      </c>
      <c r="AE2081" s="256" t="str">
        <f t="shared" si="238"/>
        <v/>
      </c>
      <c r="AF2081" s="252" t="str">
        <f t="shared" si="239"/>
        <v>-</v>
      </c>
    </row>
    <row r="2082" spans="1:32" ht="20.149999999999999" customHeight="1" x14ac:dyDescent="0.75">
      <c r="A2082" s="31">
        <v>2080</v>
      </c>
      <c r="B2082" s="237"/>
      <c r="C2082" s="273"/>
      <c r="D2082" s="272"/>
      <c r="E2082" s="273"/>
      <c r="F2082" s="273"/>
      <c r="G2082" s="253" t="str">
        <f t="shared" si="233"/>
        <v/>
      </c>
      <c r="H2082" s="31" t="str">
        <f>IF(AND(B2082=H$1),LOOKUP(9.99999999999999E+307,$H$2:H2081)+1,"")</f>
        <v/>
      </c>
      <c r="I2082" s="31" t="str">
        <f>IF(AND(B2082=I$1),LOOKUP(9.99999999999999E+307,$I$2:I2081)+1,"")</f>
        <v/>
      </c>
      <c r="J2082" s="31">
        <f>IF(AND(B2082=J$1),LOOKUP(9.99999999999999E+307,$J$2:J2081)+1,"")</f>
        <v>1916</v>
      </c>
      <c r="K2082" s="31">
        <f>IF(AND(B2082=K$1),LOOKUP(9.99999999999999E+307,$K$2:K2081)+1,"")</f>
        <v>1916</v>
      </c>
      <c r="L2082" s="31">
        <f>IF(AND(B2082=L$1),LOOKUP(9.99999999999999E+307,$L$2:L2081)+1,"")</f>
        <v>1916</v>
      </c>
      <c r="M2082" s="31">
        <f>IF(AND(B2082=M$1),LOOKUP(9.99999999999999E+307,$M$2:M2081)+1,"")</f>
        <v>1916</v>
      </c>
      <c r="N2082" s="31" t="e">
        <f>IF(AND(B2082=N$1),LOOKUP(9.99999999999999E+307,$N$2:N2081)+1,"")</f>
        <v>#REF!</v>
      </c>
      <c r="O2082" s="31" t="e">
        <f>IF(AND($B2082=O$1),LOOKUP(9.99999999999999E+307,$O$2:O2081)+1,"")</f>
        <v>#REF!</v>
      </c>
      <c r="P2082" s="31" t="e">
        <f>IF(AND($B2082=P$1),LOOKUP(9.99999999999999E+307,$P$2:P2081)+1,"")</f>
        <v>#REF!</v>
      </c>
      <c r="Q2082" s="31" t="e">
        <f>IF(AND($B2082=Q$1),LOOKUP(9.99999999999999E+307,$Q$2:Q2081)+1,"")</f>
        <v>#REF!</v>
      </c>
      <c r="R2082" s="31">
        <f>IF(AND($B2082=R$1),LOOKUP(9.99999999999999E+307,$R$2:R2081)+1,"")</f>
        <v>1916</v>
      </c>
      <c r="S2082" s="31">
        <f>IF(AND($B2082=S$1),LOOKUP(9.99999999999999E+307,$S$2:S2081)+1,"")</f>
        <v>1916</v>
      </c>
      <c r="T2082" s="265"/>
      <c r="U2082" s="265"/>
      <c r="V2082" s="265"/>
      <c r="AA2082" s="254" t="str">
        <f t="shared" si="234"/>
        <v/>
      </c>
      <c r="AB2082" s="254" t="str">
        <f t="shared" si="235"/>
        <v/>
      </c>
      <c r="AC2082" s="255">
        <f t="shared" si="236"/>
        <v>0</v>
      </c>
      <c r="AD2082" s="255">
        <f t="shared" si="237"/>
        <v>3836</v>
      </c>
      <c r="AE2082" s="256" t="str">
        <f t="shared" si="238"/>
        <v/>
      </c>
      <c r="AF2082" s="252" t="str">
        <f t="shared" si="239"/>
        <v>-</v>
      </c>
    </row>
    <row r="2083" spans="1:32" ht="20.149999999999999" customHeight="1" x14ac:dyDescent="0.75">
      <c r="A2083" s="31">
        <v>2081</v>
      </c>
      <c r="B2083" s="237"/>
      <c r="C2083" s="273"/>
      <c r="D2083" s="272"/>
      <c r="E2083" s="273"/>
      <c r="F2083" s="273"/>
      <c r="G2083" s="253" t="str">
        <f t="shared" si="233"/>
        <v/>
      </c>
      <c r="H2083" s="31" t="str">
        <f>IF(AND(B2083=H$1),LOOKUP(9.99999999999999E+307,$H$2:H2082)+1,"")</f>
        <v/>
      </c>
      <c r="I2083" s="31" t="str">
        <f>IF(AND(B2083=I$1),LOOKUP(9.99999999999999E+307,$I$2:I2082)+1,"")</f>
        <v/>
      </c>
      <c r="J2083" s="31">
        <f>IF(AND(B2083=J$1),LOOKUP(9.99999999999999E+307,$J$2:J2082)+1,"")</f>
        <v>1917</v>
      </c>
      <c r="K2083" s="31">
        <f>IF(AND(B2083=K$1),LOOKUP(9.99999999999999E+307,$K$2:K2082)+1,"")</f>
        <v>1917</v>
      </c>
      <c r="L2083" s="31">
        <f>IF(AND(B2083=L$1),LOOKUP(9.99999999999999E+307,$L$2:L2082)+1,"")</f>
        <v>1917</v>
      </c>
      <c r="M2083" s="31">
        <f>IF(AND(B2083=M$1),LOOKUP(9.99999999999999E+307,$M$2:M2082)+1,"")</f>
        <v>1917</v>
      </c>
      <c r="N2083" s="31" t="e">
        <f>IF(AND(B2083=N$1),LOOKUP(9.99999999999999E+307,$N$2:N2082)+1,"")</f>
        <v>#REF!</v>
      </c>
      <c r="O2083" s="31" t="e">
        <f>IF(AND($B2083=O$1),LOOKUP(9.99999999999999E+307,$O$2:O2082)+1,"")</f>
        <v>#REF!</v>
      </c>
      <c r="P2083" s="31" t="e">
        <f>IF(AND($B2083=P$1),LOOKUP(9.99999999999999E+307,$P$2:P2082)+1,"")</f>
        <v>#REF!</v>
      </c>
      <c r="Q2083" s="31" t="e">
        <f>IF(AND($B2083=Q$1),LOOKUP(9.99999999999999E+307,$Q$2:Q2082)+1,"")</f>
        <v>#REF!</v>
      </c>
      <c r="R2083" s="31">
        <f>IF(AND($B2083=R$1),LOOKUP(9.99999999999999E+307,$R$2:R2082)+1,"")</f>
        <v>1917</v>
      </c>
      <c r="S2083" s="31">
        <f>IF(AND($B2083=S$1),LOOKUP(9.99999999999999E+307,$S$2:S2082)+1,"")</f>
        <v>1917</v>
      </c>
      <c r="T2083" s="265"/>
      <c r="U2083" s="265"/>
      <c r="V2083" s="265"/>
      <c r="AA2083" s="254" t="str">
        <f t="shared" si="234"/>
        <v/>
      </c>
      <c r="AB2083" s="254" t="str">
        <f t="shared" si="235"/>
        <v/>
      </c>
      <c r="AC2083" s="255">
        <f t="shared" si="236"/>
        <v>0</v>
      </c>
      <c r="AD2083" s="255">
        <f t="shared" si="237"/>
        <v>3836</v>
      </c>
      <c r="AE2083" s="256" t="str">
        <f t="shared" si="238"/>
        <v/>
      </c>
      <c r="AF2083" s="252" t="str">
        <f t="shared" si="239"/>
        <v>-</v>
      </c>
    </row>
    <row r="2084" spans="1:32" ht="20.149999999999999" customHeight="1" x14ac:dyDescent="0.75">
      <c r="A2084" s="31">
        <v>2082</v>
      </c>
      <c r="B2084" s="237"/>
      <c r="C2084" s="273"/>
      <c r="D2084" s="272"/>
      <c r="E2084" s="273"/>
      <c r="F2084" s="273"/>
      <c r="G2084" s="253" t="str">
        <f t="shared" si="233"/>
        <v/>
      </c>
      <c r="H2084" s="31" t="str">
        <f>IF(AND(B2084=H$1),LOOKUP(9.99999999999999E+307,$H$2:H2083)+1,"")</f>
        <v/>
      </c>
      <c r="I2084" s="31" t="str">
        <f>IF(AND(B2084=I$1),LOOKUP(9.99999999999999E+307,$I$2:I2083)+1,"")</f>
        <v/>
      </c>
      <c r="J2084" s="31">
        <f>IF(AND(B2084=J$1),LOOKUP(9.99999999999999E+307,$J$2:J2083)+1,"")</f>
        <v>1918</v>
      </c>
      <c r="K2084" s="31">
        <f>IF(AND(B2084=K$1),LOOKUP(9.99999999999999E+307,$K$2:K2083)+1,"")</f>
        <v>1918</v>
      </c>
      <c r="L2084" s="31">
        <f>IF(AND(B2084=L$1),LOOKUP(9.99999999999999E+307,$L$2:L2083)+1,"")</f>
        <v>1918</v>
      </c>
      <c r="M2084" s="31">
        <f>IF(AND(B2084=M$1),LOOKUP(9.99999999999999E+307,$M$2:M2083)+1,"")</f>
        <v>1918</v>
      </c>
      <c r="N2084" s="31" t="e">
        <f>IF(AND(B2084=N$1),LOOKUP(9.99999999999999E+307,$N$2:N2083)+1,"")</f>
        <v>#REF!</v>
      </c>
      <c r="O2084" s="31" t="e">
        <f>IF(AND($B2084=O$1),LOOKUP(9.99999999999999E+307,$O$2:O2083)+1,"")</f>
        <v>#REF!</v>
      </c>
      <c r="P2084" s="31" t="e">
        <f>IF(AND($B2084=P$1),LOOKUP(9.99999999999999E+307,$P$2:P2083)+1,"")</f>
        <v>#REF!</v>
      </c>
      <c r="Q2084" s="31" t="e">
        <f>IF(AND($B2084=Q$1),LOOKUP(9.99999999999999E+307,$Q$2:Q2083)+1,"")</f>
        <v>#REF!</v>
      </c>
      <c r="R2084" s="31">
        <f>IF(AND($B2084=R$1),LOOKUP(9.99999999999999E+307,$R$2:R2083)+1,"")</f>
        <v>1918</v>
      </c>
      <c r="S2084" s="31">
        <f>IF(AND($B2084=S$1),LOOKUP(9.99999999999999E+307,$S$2:S2083)+1,"")</f>
        <v>1918</v>
      </c>
      <c r="T2084" s="265"/>
      <c r="U2084" s="265"/>
      <c r="V2084" s="265"/>
      <c r="AA2084" s="254" t="str">
        <f t="shared" si="234"/>
        <v/>
      </c>
      <c r="AB2084" s="254" t="str">
        <f t="shared" si="235"/>
        <v/>
      </c>
      <c r="AC2084" s="255">
        <f t="shared" si="236"/>
        <v>0</v>
      </c>
      <c r="AD2084" s="255">
        <f t="shared" si="237"/>
        <v>3836</v>
      </c>
      <c r="AE2084" s="256" t="str">
        <f t="shared" si="238"/>
        <v/>
      </c>
      <c r="AF2084" s="252" t="str">
        <f t="shared" si="239"/>
        <v>-</v>
      </c>
    </row>
    <row r="2085" spans="1:32" ht="20.149999999999999" customHeight="1" x14ac:dyDescent="0.75">
      <c r="A2085" s="31">
        <v>2083</v>
      </c>
      <c r="B2085" s="237"/>
      <c r="C2085" s="273"/>
      <c r="D2085" s="272"/>
      <c r="E2085" s="273"/>
      <c r="F2085" s="273"/>
      <c r="G2085" s="253" t="str">
        <f t="shared" si="233"/>
        <v/>
      </c>
      <c r="H2085" s="31" t="str">
        <f>IF(AND(B2085=H$1),LOOKUP(9.99999999999999E+307,$H$2:H2084)+1,"")</f>
        <v/>
      </c>
      <c r="I2085" s="31" t="str">
        <f>IF(AND(B2085=I$1),LOOKUP(9.99999999999999E+307,$I$2:I2084)+1,"")</f>
        <v/>
      </c>
      <c r="J2085" s="31">
        <f>IF(AND(B2085=J$1),LOOKUP(9.99999999999999E+307,$J$2:J2084)+1,"")</f>
        <v>1919</v>
      </c>
      <c r="K2085" s="31">
        <f>IF(AND(B2085=K$1),LOOKUP(9.99999999999999E+307,$K$2:K2084)+1,"")</f>
        <v>1919</v>
      </c>
      <c r="L2085" s="31">
        <f>IF(AND(B2085=L$1),LOOKUP(9.99999999999999E+307,$L$2:L2084)+1,"")</f>
        <v>1919</v>
      </c>
      <c r="M2085" s="31">
        <f>IF(AND(B2085=M$1),LOOKUP(9.99999999999999E+307,$M$2:M2084)+1,"")</f>
        <v>1919</v>
      </c>
      <c r="N2085" s="31" t="e">
        <f>IF(AND(B2085=N$1),LOOKUP(9.99999999999999E+307,$N$2:N2084)+1,"")</f>
        <v>#REF!</v>
      </c>
      <c r="O2085" s="31" t="e">
        <f>IF(AND($B2085=O$1),LOOKUP(9.99999999999999E+307,$O$2:O2084)+1,"")</f>
        <v>#REF!</v>
      </c>
      <c r="P2085" s="31" t="e">
        <f>IF(AND($B2085=P$1),LOOKUP(9.99999999999999E+307,$P$2:P2084)+1,"")</f>
        <v>#REF!</v>
      </c>
      <c r="Q2085" s="31" t="e">
        <f>IF(AND($B2085=Q$1),LOOKUP(9.99999999999999E+307,$Q$2:Q2084)+1,"")</f>
        <v>#REF!</v>
      </c>
      <c r="R2085" s="31">
        <f>IF(AND($B2085=R$1),LOOKUP(9.99999999999999E+307,$R$2:R2084)+1,"")</f>
        <v>1919</v>
      </c>
      <c r="S2085" s="31">
        <f>IF(AND($B2085=S$1),LOOKUP(9.99999999999999E+307,$S$2:S2084)+1,"")</f>
        <v>1919</v>
      </c>
      <c r="T2085" s="265"/>
      <c r="U2085" s="265"/>
      <c r="V2085" s="265"/>
      <c r="AA2085" s="254" t="str">
        <f t="shared" si="234"/>
        <v/>
      </c>
      <c r="AB2085" s="254" t="str">
        <f t="shared" si="235"/>
        <v/>
      </c>
      <c r="AC2085" s="255">
        <f t="shared" si="236"/>
        <v>0</v>
      </c>
      <c r="AD2085" s="255">
        <f t="shared" si="237"/>
        <v>3836</v>
      </c>
      <c r="AE2085" s="256" t="str">
        <f t="shared" si="238"/>
        <v/>
      </c>
      <c r="AF2085" s="252" t="str">
        <f t="shared" si="239"/>
        <v>-</v>
      </c>
    </row>
    <row r="2086" spans="1:32" ht="20.149999999999999" customHeight="1" x14ac:dyDescent="0.75">
      <c r="A2086" s="31">
        <v>2084</v>
      </c>
      <c r="B2086" s="237"/>
      <c r="C2086" s="273"/>
      <c r="D2086" s="272"/>
      <c r="E2086" s="273"/>
      <c r="F2086" s="273"/>
      <c r="G2086" s="253" t="str">
        <f t="shared" si="233"/>
        <v/>
      </c>
      <c r="H2086" s="31" t="str">
        <f>IF(AND(B2086=H$1),LOOKUP(9.99999999999999E+307,$H$2:H2085)+1,"")</f>
        <v/>
      </c>
      <c r="I2086" s="31" t="str">
        <f>IF(AND(B2086=I$1),LOOKUP(9.99999999999999E+307,$I$2:I2085)+1,"")</f>
        <v/>
      </c>
      <c r="J2086" s="31">
        <f>IF(AND(B2086=J$1),LOOKUP(9.99999999999999E+307,$J$2:J2085)+1,"")</f>
        <v>1920</v>
      </c>
      <c r="K2086" s="31">
        <f>IF(AND(B2086=K$1),LOOKUP(9.99999999999999E+307,$K$2:K2085)+1,"")</f>
        <v>1920</v>
      </c>
      <c r="L2086" s="31">
        <f>IF(AND(B2086=L$1),LOOKUP(9.99999999999999E+307,$L$2:L2085)+1,"")</f>
        <v>1920</v>
      </c>
      <c r="M2086" s="31">
        <f>IF(AND(B2086=M$1),LOOKUP(9.99999999999999E+307,$M$2:M2085)+1,"")</f>
        <v>1920</v>
      </c>
      <c r="N2086" s="31" t="e">
        <f>IF(AND(B2086=N$1),LOOKUP(9.99999999999999E+307,$N$2:N2085)+1,"")</f>
        <v>#REF!</v>
      </c>
      <c r="O2086" s="31" t="e">
        <f>IF(AND($B2086=O$1),LOOKUP(9.99999999999999E+307,$O$2:O2085)+1,"")</f>
        <v>#REF!</v>
      </c>
      <c r="P2086" s="31" t="e">
        <f>IF(AND($B2086=P$1),LOOKUP(9.99999999999999E+307,$P$2:P2085)+1,"")</f>
        <v>#REF!</v>
      </c>
      <c r="Q2086" s="31" t="e">
        <f>IF(AND($B2086=Q$1),LOOKUP(9.99999999999999E+307,$Q$2:Q2085)+1,"")</f>
        <v>#REF!</v>
      </c>
      <c r="R2086" s="31">
        <f>IF(AND($B2086=R$1),LOOKUP(9.99999999999999E+307,$R$2:R2085)+1,"")</f>
        <v>1920</v>
      </c>
      <c r="S2086" s="31">
        <f>IF(AND($B2086=S$1),LOOKUP(9.99999999999999E+307,$S$2:S2085)+1,"")</f>
        <v>1920</v>
      </c>
      <c r="T2086" s="265"/>
      <c r="U2086" s="265"/>
      <c r="V2086" s="265"/>
      <c r="AA2086" s="254" t="str">
        <f t="shared" si="234"/>
        <v/>
      </c>
      <c r="AB2086" s="254" t="str">
        <f t="shared" si="235"/>
        <v/>
      </c>
      <c r="AC2086" s="255">
        <f t="shared" si="236"/>
        <v>0</v>
      </c>
      <c r="AD2086" s="255">
        <f t="shared" si="237"/>
        <v>3836</v>
      </c>
      <c r="AE2086" s="256" t="str">
        <f t="shared" si="238"/>
        <v/>
      </c>
      <c r="AF2086" s="252" t="str">
        <f t="shared" si="239"/>
        <v>-</v>
      </c>
    </row>
    <row r="2087" spans="1:32" ht="20.149999999999999" customHeight="1" x14ac:dyDescent="0.75">
      <c r="A2087" s="31">
        <v>2085</v>
      </c>
      <c r="B2087" s="237"/>
      <c r="C2087" s="273"/>
      <c r="D2087" s="272"/>
      <c r="E2087" s="273"/>
      <c r="F2087" s="273"/>
      <c r="G2087" s="253" t="str">
        <f t="shared" si="233"/>
        <v/>
      </c>
      <c r="H2087" s="31" t="str">
        <f>IF(AND(B2087=H$1),LOOKUP(9.99999999999999E+307,$H$2:H2086)+1,"")</f>
        <v/>
      </c>
      <c r="I2087" s="31" t="str">
        <f>IF(AND(B2087=I$1),LOOKUP(9.99999999999999E+307,$I$2:I2086)+1,"")</f>
        <v/>
      </c>
      <c r="J2087" s="31">
        <f>IF(AND(B2087=J$1),LOOKUP(9.99999999999999E+307,$J$2:J2086)+1,"")</f>
        <v>1921</v>
      </c>
      <c r="K2087" s="31">
        <f>IF(AND(B2087=K$1),LOOKUP(9.99999999999999E+307,$K$2:K2086)+1,"")</f>
        <v>1921</v>
      </c>
      <c r="L2087" s="31">
        <f>IF(AND(B2087=L$1),LOOKUP(9.99999999999999E+307,$L$2:L2086)+1,"")</f>
        <v>1921</v>
      </c>
      <c r="M2087" s="31">
        <f>IF(AND(B2087=M$1),LOOKUP(9.99999999999999E+307,$M$2:M2086)+1,"")</f>
        <v>1921</v>
      </c>
      <c r="N2087" s="31" t="e">
        <f>IF(AND(B2087=N$1),LOOKUP(9.99999999999999E+307,$N$2:N2086)+1,"")</f>
        <v>#REF!</v>
      </c>
      <c r="O2087" s="31" t="e">
        <f>IF(AND($B2087=O$1),LOOKUP(9.99999999999999E+307,$O$2:O2086)+1,"")</f>
        <v>#REF!</v>
      </c>
      <c r="P2087" s="31" t="e">
        <f>IF(AND($B2087=P$1),LOOKUP(9.99999999999999E+307,$P$2:P2086)+1,"")</f>
        <v>#REF!</v>
      </c>
      <c r="Q2087" s="31" t="e">
        <f>IF(AND($B2087=Q$1),LOOKUP(9.99999999999999E+307,$Q$2:Q2086)+1,"")</f>
        <v>#REF!</v>
      </c>
      <c r="R2087" s="31">
        <f>IF(AND($B2087=R$1),LOOKUP(9.99999999999999E+307,$R$2:R2086)+1,"")</f>
        <v>1921</v>
      </c>
      <c r="S2087" s="31">
        <f>IF(AND($B2087=S$1),LOOKUP(9.99999999999999E+307,$S$2:S2086)+1,"")</f>
        <v>1921</v>
      </c>
      <c r="T2087" s="265"/>
      <c r="U2087" s="265"/>
      <c r="V2087" s="265"/>
      <c r="AA2087" s="254" t="str">
        <f t="shared" si="234"/>
        <v/>
      </c>
      <c r="AB2087" s="254" t="str">
        <f t="shared" si="235"/>
        <v/>
      </c>
      <c r="AC2087" s="255">
        <f t="shared" si="236"/>
        <v>0</v>
      </c>
      <c r="AD2087" s="255">
        <f t="shared" si="237"/>
        <v>3836</v>
      </c>
      <c r="AE2087" s="256" t="str">
        <f t="shared" si="238"/>
        <v/>
      </c>
      <c r="AF2087" s="252" t="str">
        <f t="shared" si="239"/>
        <v>-</v>
      </c>
    </row>
    <row r="2088" spans="1:32" ht="20.149999999999999" customHeight="1" x14ac:dyDescent="0.75">
      <c r="A2088" s="31">
        <v>2086</v>
      </c>
      <c r="B2088" s="237"/>
      <c r="C2088" s="273"/>
      <c r="D2088" s="272"/>
      <c r="E2088" s="273"/>
      <c r="F2088" s="273"/>
      <c r="G2088" s="253" t="str">
        <f t="shared" si="233"/>
        <v/>
      </c>
      <c r="H2088" s="31" t="str">
        <f>IF(AND(B2088=H$1),LOOKUP(9.99999999999999E+307,$H$2:H2087)+1,"")</f>
        <v/>
      </c>
      <c r="I2088" s="31" t="str">
        <f>IF(AND(B2088=I$1),LOOKUP(9.99999999999999E+307,$I$2:I2087)+1,"")</f>
        <v/>
      </c>
      <c r="J2088" s="31">
        <f>IF(AND(B2088=J$1),LOOKUP(9.99999999999999E+307,$J$2:J2087)+1,"")</f>
        <v>1922</v>
      </c>
      <c r="K2088" s="31">
        <f>IF(AND(B2088=K$1),LOOKUP(9.99999999999999E+307,$K$2:K2087)+1,"")</f>
        <v>1922</v>
      </c>
      <c r="L2088" s="31">
        <f>IF(AND(B2088=L$1),LOOKUP(9.99999999999999E+307,$L$2:L2087)+1,"")</f>
        <v>1922</v>
      </c>
      <c r="M2088" s="31">
        <f>IF(AND(B2088=M$1),LOOKUP(9.99999999999999E+307,$M$2:M2087)+1,"")</f>
        <v>1922</v>
      </c>
      <c r="N2088" s="31" t="e">
        <f>IF(AND(B2088=N$1),LOOKUP(9.99999999999999E+307,$N$2:N2087)+1,"")</f>
        <v>#REF!</v>
      </c>
      <c r="O2088" s="31" t="e">
        <f>IF(AND($B2088=O$1),LOOKUP(9.99999999999999E+307,$O$2:O2087)+1,"")</f>
        <v>#REF!</v>
      </c>
      <c r="P2088" s="31" t="e">
        <f>IF(AND($B2088=P$1),LOOKUP(9.99999999999999E+307,$P$2:P2087)+1,"")</f>
        <v>#REF!</v>
      </c>
      <c r="Q2088" s="31" t="e">
        <f>IF(AND($B2088=Q$1),LOOKUP(9.99999999999999E+307,$Q$2:Q2087)+1,"")</f>
        <v>#REF!</v>
      </c>
      <c r="R2088" s="31">
        <f>IF(AND($B2088=R$1),LOOKUP(9.99999999999999E+307,$R$2:R2087)+1,"")</f>
        <v>1922</v>
      </c>
      <c r="S2088" s="31">
        <f>IF(AND($B2088=S$1),LOOKUP(9.99999999999999E+307,$S$2:S2087)+1,"")</f>
        <v>1922</v>
      </c>
      <c r="T2088" s="265"/>
      <c r="U2088" s="265"/>
      <c r="V2088" s="265"/>
      <c r="AA2088" s="254" t="str">
        <f t="shared" si="234"/>
        <v/>
      </c>
      <c r="AB2088" s="254" t="str">
        <f t="shared" si="235"/>
        <v/>
      </c>
      <c r="AC2088" s="255">
        <f t="shared" si="236"/>
        <v>0</v>
      </c>
      <c r="AD2088" s="255">
        <f t="shared" si="237"/>
        <v>3836</v>
      </c>
      <c r="AE2088" s="256" t="str">
        <f t="shared" si="238"/>
        <v/>
      </c>
      <c r="AF2088" s="252" t="str">
        <f t="shared" si="239"/>
        <v>-</v>
      </c>
    </row>
    <row r="2089" spans="1:32" ht="20.149999999999999" customHeight="1" x14ac:dyDescent="0.75">
      <c r="A2089" s="31">
        <v>2087</v>
      </c>
      <c r="B2089" s="237"/>
      <c r="C2089" s="273"/>
      <c r="D2089" s="272"/>
      <c r="E2089" s="273"/>
      <c r="F2089" s="273"/>
      <c r="G2089" s="253" t="str">
        <f t="shared" si="233"/>
        <v/>
      </c>
      <c r="H2089" s="31" t="str">
        <f>IF(AND(B2089=H$1),LOOKUP(9.99999999999999E+307,$H$2:H2088)+1,"")</f>
        <v/>
      </c>
      <c r="I2089" s="31" t="str">
        <f>IF(AND(B2089=I$1),LOOKUP(9.99999999999999E+307,$I$2:I2088)+1,"")</f>
        <v/>
      </c>
      <c r="J2089" s="31">
        <f>IF(AND(B2089=J$1),LOOKUP(9.99999999999999E+307,$J$2:J2088)+1,"")</f>
        <v>1923</v>
      </c>
      <c r="K2089" s="31">
        <f>IF(AND(B2089=K$1),LOOKUP(9.99999999999999E+307,$K$2:K2088)+1,"")</f>
        <v>1923</v>
      </c>
      <c r="L2089" s="31">
        <f>IF(AND(B2089=L$1),LOOKUP(9.99999999999999E+307,$L$2:L2088)+1,"")</f>
        <v>1923</v>
      </c>
      <c r="M2089" s="31">
        <f>IF(AND(B2089=M$1),LOOKUP(9.99999999999999E+307,$M$2:M2088)+1,"")</f>
        <v>1923</v>
      </c>
      <c r="N2089" s="31" t="e">
        <f>IF(AND(B2089=N$1),LOOKUP(9.99999999999999E+307,$N$2:N2088)+1,"")</f>
        <v>#REF!</v>
      </c>
      <c r="O2089" s="31" t="e">
        <f>IF(AND($B2089=O$1),LOOKUP(9.99999999999999E+307,$O$2:O2088)+1,"")</f>
        <v>#REF!</v>
      </c>
      <c r="P2089" s="31" t="e">
        <f>IF(AND($B2089=P$1),LOOKUP(9.99999999999999E+307,$P$2:P2088)+1,"")</f>
        <v>#REF!</v>
      </c>
      <c r="Q2089" s="31" t="e">
        <f>IF(AND($B2089=Q$1),LOOKUP(9.99999999999999E+307,$Q$2:Q2088)+1,"")</f>
        <v>#REF!</v>
      </c>
      <c r="R2089" s="31">
        <f>IF(AND($B2089=R$1),LOOKUP(9.99999999999999E+307,$R$2:R2088)+1,"")</f>
        <v>1923</v>
      </c>
      <c r="S2089" s="31">
        <f>IF(AND($B2089=S$1),LOOKUP(9.99999999999999E+307,$S$2:S2088)+1,"")</f>
        <v>1923</v>
      </c>
      <c r="T2089" s="265"/>
      <c r="U2089" s="265"/>
      <c r="V2089" s="265"/>
      <c r="AA2089" s="254" t="str">
        <f t="shared" si="234"/>
        <v/>
      </c>
      <c r="AB2089" s="254" t="str">
        <f t="shared" si="235"/>
        <v/>
      </c>
      <c r="AC2089" s="255">
        <f t="shared" si="236"/>
        <v>0</v>
      </c>
      <c r="AD2089" s="255">
        <f t="shared" si="237"/>
        <v>3836</v>
      </c>
      <c r="AE2089" s="256" t="str">
        <f t="shared" si="238"/>
        <v/>
      </c>
      <c r="AF2089" s="252" t="str">
        <f t="shared" si="239"/>
        <v>-</v>
      </c>
    </row>
    <row r="2090" spans="1:32" ht="20.149999999999999" customHeight="1" x14ac:dyDescent="0.75">
      <c r="A2090" s="31">
        <v>2088</v>
      </c>
      <c r="B2090" s="237"/>
      <c r="C2090" s="273"/>
      <c r="D2090" s="272"/>
      <c r="E2090" s="273"/>
      <c r="F2090" s="273"/>
      <c r="G2090" s="253" t="str">
        <f t="shared" si="233"/>
        <v/>
      </c>
      <c r="H2090" s="31" t="str">
        <f>IF(AND(B2090=H$1),LOOKUP(9.99999999999999E+307,$H$2:H2089)+1,"")</f>
        <v/>
      </c>
      <c r="I2090" s="31" t="str">
        <f>IF(AND(B2090=I$1),LOOKUP(9.99999999999999E+307,$I$2:I2089)+1,"")</f>
        <v/>
      </c>
      <c r="J2090" s="31">
        <f>IF(AND(B2090=J$1),LOOKUP(9.99999999999999E+307,$J$2:J2089)+1,"")</f>
        <v>1924</v>
      </c>
      <c r="K2090" s="31">
        <f>IF(AND(B2090=K$1),LOOKUP(9.99999999999999E+307,$K$2:K2089)+1,"")</f>
        <v>1924</v>
      </c>
      <c r="L2090" s="31">
        <f>IF(AND(B2090=L$1),LOOKUP(9.99999999999999E+307,$L$2:L2089)+1,"")</f>
        <v>1924</v>
      </c>
      <c r="M2090" s="31">
        <f>IF(AND(B2090=M$1),LOOKUP(9.99999999999999E+307,$M$2:M2089)+1,"")</f>
        <v>1924</v>
      </c>
      <c r="N2090" s="31" t="e">
        <f>IF(AND(B2090=N$1),LOOKUP(9.99999999999999E+307,$N$2:N2089)+1,"")</f>
        <v>#REF!</v>
      </c>
      <c r="O2090" s="31" t="e">
        <f>IF(AND($B2090=O$1),LOOKUP(9.99999999999999E+307,$O$2:O2089)+1,"")</f>
        <v>#REF!</v>
      </c>
      <c r="P2090" s="31" t="e">
        <f>IF(AND($B2090=P$1),LOOKUP(9.99999999999999E+307,$P$2:P2089)+1,"")</f>
        <v>#REF!</v>
      </c>
      <c r="Q2090" s="31" t="e">
        <f>IF(AND($B2090=Q$1),LOOKUP(9.99999999999999E+307,$Q$2:Q2089)+1,"")</f>
        <v>#REF!</v>
      </c>
      <c r="R2090" s="31">
        <f>IF(AND($B2090=R$1),LOOKUP(9.99999999999999E+307,$R$2:R2089)+1,"")</f>
        <v>1924</v>
      </c>
      <c r="S2090" s="31">
        <f>IF(AND($B2090=S$1),LOOKUP(9.99999999999999E+307,$S$2:S2089)+1,"")</f>
        <v>1924</v>
      </c>
      <c r="T2090" s="265"/>
      <c r="U2090" s="265"/>
      <c r="V2090" s="265"/>
      <c r="AA2090" s="254" t="str">
        <f t="shared" si="234"/>
        <v/>
      </c>
      <c r="AB2090" s="254" t="str">
        <f t="shared" si="235"/>
        <v/>
      </c>
      <c r="AC2090" s="255">
        <f t="shared" si="236"/>
        <v>0</v>
      </c>
      <c r="AD2090" s="255">
        <f t="shared" si="237"/>
        <v>3836</v>
      </c>
      <c r="AE2090" s="256" t="str">
        <f t="shared" si="238"/>
        <v/>
      </c>
      <c r="AF2090" s="252" t="str">
        <f t="shared" si="239"/>
        <v>-</v>
      </c>
    </row>
    <row r="2091" spans="1:32" ht="20.149999999999999" customHeight="1" x14ac:dyDescent="0.75">
      <c r="A2091" s="31">
        <v>2089</v>
      </c>
      <c r="B2091" s="237"/>
      <c r="C2091" s="273"/>
      <c r="D2091" s="272"/>
      <c r="E2091" s="273"/>
      <c r="F2091" s="273"/>
      <c r="G2091" s="253" t="str">
        <f t="shared" ref="G2091:G2154" si="240">B2091&amp;C2091</f>
        <v/>
      </c>
      <c r="H2091" s="31" t="str">
        <f>IF(AND(B2091=H$1),LOOKUP(9.99999999999999E+307,$H$2:H2090)+1,"")</f>
        <v/>
      </c>
      <c r="I2091" s="31" t="str">
        <f>IF(AND(B2091=I$1),LOOKUP(9.99999999999999E+307,$I$2:I2090)+1,"")</f>
        <v/>
      </c>
      <c r="J2091" s="31">
        <f>IF(AND(B2091=J$1),LOOKUP(9.99999999999999E+307,$J$2:J2090)+1,"")</f>
        <v>1925</v>
      </c>
      <c r="K2091" s="31">
        <f>IF(AND(B2091=K$1),LOOKUP(9.99999999999999E+307,$K$2:K2090)+1,"")</f>
        <v>1925</v>
      </c>
      <c r="L2091" s="31">
        <f>IF(AND(B2091=L$1),LOOKUP(9.99999999999999E+307,$L$2:L2090)+1,"")</f>
        <v>1925</v>
      </c>
      <c r="M2091" s="31">
        <f>IF(AND(B2091=M$1),LOOKUP(9.99999999999999E+307,$M$2:M2090)+1,"")</f>
        <v>1925</v>
      </c>
      <c r="N2091" s="31" t="e">
        <f>IF(AND(B2091=N$1),LOOKUP(9.99999999999999E+307,$N$2:N2090)+1,"")</f>
        <v>#REF!</v>
      </c>
      <c r="O2091" s="31" t="e">
        <f>IF(AND($B2091=O$1),LOOKUP(9.99999999999999E+307,$O$2:O2090)+1,"")</f>
        <v>#REF!</v>
      </c>
      <c r="P2091" s="31" t="e">
        <f>IF(AND($B2091=P$1),LOOKUP(9.99999999999999E+307,$P$2:P2090)+1,"")</f>
        <v>#REF!</v>
      </c>
      <c r="Q2091" s="31" t="e">
        <f>IF(AND($B2091=Q$1),LOOKUP(9.99999999999999E+307,$Q$2:Q2090)+1,"")</f>
        <v>#REF!</v>
      </c>
      <c r="R2091" s="31">
        <f>IF(AND($B2091=R$1),LOOKUP(9.99999999999999E+307,$R$2:R2090)+1,"")</f>
        <v>1925</v>
      </c>
      <c r="S2091" s="31">
        <f>IF(AND($B2091=S$1),LOOKUP(9.99999999999999E+307,$S$2:S2090)+1,"")</f>
        <v>1925</v>
      </c>
      <c r="T2091" s="265"/>
      <c r="U2091" s="265"/>
      <c r="V2091" s="265"/>
      <c r="AA2091" s="254" t="str">
        <f t="shared" si="234"/>
        <v/>
      </c>
      <c r="AB2091" s="254" t="str">
        <f t="shared" si="235"/>
        <v/>
      </c>
      <c r="AC2091" s="255">
        <f t="shared" si="236"/>
        <v>0</v>
      </c>
      <c r="AD2091" s="255">
        <f t="shared" si="237"/>
        <v>3836</v>
      </c>
      <c r="AE2091" s="256" t="str">
        <f t="shared" si="238"/>
        <v/>
      </c>
      <c r="AF2091" s="252" t="str">
        <f t="shared" si="239"/>
        <v>-</v>
      </c>
    </row>
    <row r="2092" spans="1:32" ht="20.149999999999999" customHeight="1" x14ac:dyDescent="0.75">
      <c r="A2092" s="31">
        <v>2090</v>
      </c>
      <c r="B2092" s="237"/>
      <c r="C2092" s="273"/>
      <c r="D2092" s="272"/>
      <c r="E2092" s="273"/>
      <c r="F2092" s="273"/>
      <c r="G2092" s="253" t="str">
        <f t="shared" si="240"/>
        <v/>
      </c>
      <c r="H2092" s="31" t="str">
        <f>IF(AND(B2092=H$1),LOOKUP(9.99999999999999E+307,$H$2:H2091)+1,"")</f>
        <v/>
      </c>
      <c r="I2092" s="31" t="str">
        <f>IF(AND(B2092=I$1),LOOKUP(9.99999999999999E+307,$I$2:I2091)+1,"")</f>
        <v/>
      </c>
      <c r="J2092" s="31">
        <f>IF(AND(B2092=J$1),LOOKUP(9.99999999999999E+307,$J$2:J2091)+1,"")</f>
        <v>1926</v>
      </c>
      <c r="K2092" s="31">
        <f>IF(AND(B2092=K$1),LOOKUP(9.99999999999999E+307,$K$2:K2091)+1,"")</f>
        <v>1926</v>
      </c>
      <c r="L2092" s="31">
        <f>IF(AND(B2092=L$1),LOOKUP(9.99999999999999E+307,$L$2:L2091)+1,"")</f>
        <v>1926</v>
      </c>
      <c r="M2092" s="31">
        <f>IF(AND(B2092=M$1),LOOKUP(9.99999999999999E+307,$M$2:M2091)+1,"")</f>
        <v>1926</v>
      </c>
      <c r="N2092" s="31" t="e">
        <f>IF(AND(B2092=N$1),LOOKUP(9.99999999999999E+307,$N$2:N2091)+1,"")</f>
        <v>#REF!</v>
      </c>
      <c r="O2092" s="31" t="e">
        <f>IF(AND($B2092=O$1),LOOKUP(9.99999999999999E+307,$O$2:O2091)+1,"")</f>
        <v>#REF!</v>
      </c>
      <c r="P2092" s="31" t="e">
        <f>IF(AND($B2092=P$1),LOOKUP(9.99999999999999E+307,$P$2:P2091)+1,"")</f>
        <v>#REF!</v>
      </c>
      <c r="Q2092" s="31" t="e">
        <f>IF(AND($B2092=Q$1),LOOKUP(9.99999999999999E+307,$Q$2:Q2091)+1,"")</f>
        <v>#REF!</v>
      </c>
      <c r="R2092" s="31">
        <f>IF(AND($B2092=R$1),LOOKUP(9.99999999999999E+307,$R$2:R2091)+1,"")</f>
        <v>1926</v>
      </c>
      <c r="S2092" s="31">
        <f>IF(AND($B2092=S$1),LOOKUP(9.99999999999999E+307,$S$2:S2091)+1,"")</f>
        <v>1926</v>
      </c>
      <c r="T2092" s="265"/>
      <c r="U2092" s="265"/>
      <c r="V2092" s="265"/>
      <c r="AA2092" s="254" t="str">
        <f t="shared" si="234"/>
        <v/>
      </c>
      <c r="AB2092" s="254" t="str">
        <f t="shared" si="235"/>
        <v/>
      </c>
      <c r="AC2092" s="255">
        <f t="shared" si="236"/>
        <v>0</v>
      </c>
      <c r="AD2092" s="255">
        <f t="shared" si="237"/>
        <v>3836</v>
      </c>
      <c r="AE2092" s="256" t="str">
        <f t="shared" si="238"/>
        <v/>
      </c>
      <c r="AF2092" s="252" t="str">
        <f t="shared" si="239"/>
        <v>-</v>
      </c>
    </row>
    <row r="2093" spans="1:32" ht="20.149999999999999" customHeight="1" x14ac:dyDescent="0.75">
      <c r="A2093" s="31">
        <v>2091</v>
      </c>
      <c r="B2093" s="237"/>
      <c r="C2093" s="273"/>
      <c r="D2093" s="272"/>
      <c r="E2093" s="273"/>
      <c r="F2093" s="273"/>
      <c r="G2093" s="253" t="str">
        <f t="shared" si="240"/>
        <v/>
      </c>
      <c r="H2093" s="31" t="str">
        <f>IF(AND(B2093=H$1),LOOKUP(9.99999999999999E+307,$H$2:H2092)+1,"")</f>
        <v/>
      </c>
      <c r="I2093" s="31" t="str">
        <f>IF(AND(B2093=I$1),LOOKUP(9.99999999999999E+307,$I$2:I2092)+1,"")</f>
        <v/>
      </c>
      <c r="J2093" s="31">
        <f>IF(AND(B2093=J$1),LOOKUP(9.99999999999999E+307,$J$2:J2092)+1,"")</f>
        <v>1927</v>
      </c>
      <c r="K2093" s="31">
        <f>IF(AND(B2093=K$1),LOOKUP(9.99999999999999E+307,$K$2:K2092)+1,"")</f>
        <v>1927</v>
      </c>
      <c r="L2093" s="31">
        <f>IF(AND(B2093=L$1),LOOKUP(9.99999999999999E+307,$L$2:L2092)+1,"")</f>
        <v>1927</v>
      </c>
      <c r="M2093" s="31">
        <f>IF(AND(B2093=M$1),LOOKUP(9.99999999999999E+307,$M$2:M2092)+1,"")</f>
        <v>1927</v>
      </c>
      <c r="N2093" s="31" t="e">
        <f>IF(AND(B2093=N$1),LOOKUP(9.99999999999999E+307,$N$2:N2092)+1,"")</f>
        <v>#REF!</v>
      </c>
      <c r="O2093" s="31" t="e">
        <f>IF(AND($B2093=O$1),LOOKUP(9.99999999999999E+307,$O$2:O2092)+1,"")</f>
        <v>#REF!</v>
      </c>
      <c r="P2093" s="31" t="e">
        <f>IF(AND($B2093=P$1),LOOKUP(9.99999999999999E+307,$P$2:P2092)+1,"")</f>
        <v>#REF!</v>
      </c>
      <c r="Q2093" s="31" t="e">
        <f>IF(AND($B2093=Q$1),LOOKUP(9.99999999999999E+307,$Q$2:Q2092)+1,"")</f>
        <v>#REF!</v>
      </c>
      <c r="R2093" s="31">
        <f>IF(AND($B2093=R$1),LOOKUP(9.99999999999999E+307,$R$2:R2092)+1,"")</f>
        <v>1927</v>
      </c>
      <c r="S2093" s="31">
        <f>IF(AND($B2093=S$1),LOOKUP(9.99999999999999E+307,$S$2:S2092)+1,"")</f>
        <v>1927</v>
      </c>
      <c r="T2093" s="265"/>
      <c r="U2093" s="265"/>
      <c r="V2093" s="265"/>
      <c r="AA2093" s="254" t="str">
        <f t="shared" si="234"/>
        <v/>
      </c>
      <c r="AB2093" s="254" t="str">
        <f t="shared" si="235"/>
        <v/>
      </c>
      <c r="AC2093" s="255">
        <f t="shared" si="236"/>
        <v>0</v>
      </c>
      <c r="AD2093" s="255">
        <f t="shared" si="237"/>
        <v>3836</v>
      </c>
      <c r="AE2093" s="256" t="str">
        <f t="shared" si="238"/>
        <v/>
      </c>
      <c r="AF2093" s="252" t="str">
        <f t="shared" si="239"/>
        <v>-</v>
      </c>
    </row>
    <row r="2094" spans="1:32" ht="20.149999999999999" customHeight="1" x14ac:dyDescent="0.75">
      <c r="A2094" s="31">
        <v>2092</v>
      </c>
      <c r="B2094" s="237"/>
      <c r="C2094" s="273"/>
      <c r="D2094" s="272"/>
      <c r="E2094" s="273"/>
      <c r="F2094" s="273"/>
      <c r="G2094" s="253" t="str">
        <f t="shared" si="240"/>
        <v/>
      </c>
      <c r="H2094" s="31" t="str">
        <f>IF(AND(B2094=H$1),LOOKUP(9.99999999999999E+307,$H$2:H2093)+1,"")</f>
        <v/>
      </c>
      <c r="I2094" s="31" t="str">
        <f>IF(AND(B2094=I$1),LOOKUP(9.99999999999999E+307,$I$2:I2093)+1,"")</f>
        <v/>
      </c>
      <c r="J2094" s="31">
        <f>IF(AND(B2094=J$1),LOOKUP(9.99999999999999E+307,$J$2:J2093)+1,"")</f>
        <v>1928</v>
      </c>
      <c r="K2094" s="31">
        <f>IF(AND(B2094=K$1),LOOKUP(9.99999999999999E+307,$K$2:K2093)+1,"")</f>
        <v>1928</v>
      </c>
      <c r="L2094" s="31">
        <f>IF(AND(B2094=L$1),LOOKUP(9.99999999999999E+307,$L$2:L2093)+1,"")</f>
        <v>1928</v>
      </c>
      <c r="M2094" s="31">
        <f>IF(AND(B2094=M$1),LOOKUP(9.99999999999999E+307,$M$2:M2093)+1,"")</f>
        <v>1928</v>
      </c>
      <c r="N2094" s="31" t="e">
        <f>IF(AND(B2094=N$1),LOOKUP(9.99999999999999E+307,$N$2:N2093)+1,"")</f>
        <v>#REF!</v>
      </c>
      <c r="O2094" s="31" t="e">
        <f>IF(AND($B2094=O$1),LOOKUP(9.99999999999999E+307,$O$2:O2093)+1,"")</f>
        <v>#REF!</v>
      </c>
      <c r="P2094" s="31" t="e">
        <f>IF(AND($B2094=P$1),LOOKUP(9.99999999999999E+307,$P$2:P2093)+1,"")</f>
        <v>#REF!</v>
      </c>
      <c r="Q2094" s="31" t="e">
        <f>IF(AND($B2094=Q$1),LOOKUP(9.99999999999999E+307,$Q$2:Q2093)+1,"")</f>
        <v>#REF!</v>
      </c>
      <c r="R2094" s="31">
        <f>IF(AND($B2094=R$1),LOOKUP(9.99999999999999E+307,$R$2:R2093)+1,"")</f>
        <v>1928</v>
      </c>
      <c r="S2094" s="31">
        <f>IF(AND($B2094=S$1),LOOKUP(9.99999999999999E+307,$S$2:S2093)+1,"")</f>
        <v>1928</v>
      </c>
      <c r="T2094" s="265"/>
      <c r="U2094" s="265"/>
      <c r="V2094" s="265"/>
      <c r="AA2094" s="254" t="str">
        <f t="shared" si="234"/>
        <v/>
      </c>
      <c r="AB2094" s="254" t="str">
        <f t="shared" si="235"/>
        <v/>
      </c>
      <c r="AC2094" s="255">
        <f t="shared" si="236"/>
        <v>0</v>
      </c>
      <c r="AD2094" s="255">
        <f t="shared" si="237"/>
        <v>3836</v>
      </c>
      <c r="AE2094" s="256" t="str">
        <f t="shared" si="238"/>
        <v/>
      </c>
      <c r="AF2094" s="252" t="str">
        <f t="shared" si="239"/>
        <v>-</v>
      </c>
    </row>
    <row r="2095" spans="1:32" ht="20.149999999999999" customHeight="1" x14ac:dyDescent="0.75">
      <c r="A2095" s="31">
        <v>2093</v>
      </c>
      <c r="B2095" s="237"/>
      <c r="C2095" s="273"/>
      <c r="D2095" s="272"/>
      <c r="E2095" s="273"/>
      <c r="F2095" s="273"/>
      <c r="G2095" s="253" t="str">
        <f t="shared" si="240"/>
        <v/>
      </c>
      <c r="H2095" s="31" t="str">
        <f>IF(AND(B2095=H$1),LOOKUP(9.99999999999999E+307,$H$2:H2094)+1,"")</f>
        <v/>
      </c>
      <c r="I2095" s="31" t="str">
        <f>IF(AND(B2095=I$1),LOOKUP(9.99999999999999E+307,$I$2:I2094)+1,"")</f>
        <v/>
      </c>
      <c r="J2095" s="31">
        <f>IF(AND(B2095=J$1),LOOKUP(9.99999999999999E+307,$J$2:J2094)+1,"")</f>
        <v>1929</v>
      </c>
      <c r="K2095" s="31">
        <f>IF(AND(B2095=K$1),LOOKUP(9.99999999999999E+307,$K$2:K2094)+1,"")</f>
        <v>1929</v>
      </c>
      <c r="L2095" s="31">
        <f>IF(AND(B2095=L$1),LOOKUP(9.99999999999999E+307,$L$2:L2094)+1,"")</f>
        <v>1929</v>
      </c>
      <c r="M2095" s="31">
        <f>IF(AND(B2095=M$1),LOOKUP(9.99999999999999E+307,$M$2:M2094)+1,"")</f>
        <v>1929</v>
      </c>
      <c r="N2095" s="31" t="e">
        <f>IF(AND(B2095=N$1),LOOKUP(9.99999999999999E+307,$N$2:N2094)+1,"")</f>
        <v>#REF!</v>
      </c>
      <c r="O2095" s="31" t="e">
        <f>IF(AND($B2095=O$1),LOOKUP(9.99999999999999E+307,$O$2:O2094)+1,"")</f>
        <v>#REF!</v>
      </c>
      <c r="P2095" s="31" t="e">
        <f>IF(AND($B2095=P$1),LOOKUP(9.99999999999999E+307,$P$2:P2094)+1,"")</f>
        <v>#REF!</v>
      </c>
      <c r="Q2095" s="31" t="e">
        <f>IF(AND($B2095=Q$1),LOOKUP(9.99999999999999E+307,$Q$2:Q2094)+1,"")</f>
        <v>#REF!</v>
      </c>
      <c r="R2095" s="31">
        <f>IF(AND($B2095=R$1),LOOKUP(9.99999999999999E+307,$R$2:R2094)+1,"")</f>
        <v>1929</v>
      </c>
      <c r="S2095" s="31">
        <f>IF(AND($B2095=S$1),LOOKUP(9.99999999999999E+307,$S$2:S2094)+1,"")</f>
        <v>1929</v>
      </c>
      <c r="T2095" s="265"/>
      <c r="U2095" s="265"/>
      <c r="V2095" s="265"/>
      <c r="AA2095" s="254" t="str">
        <f t="shared" si="234"/>
        <v/>
      </c>
      <c r="AB2095" s="254" t="str">
        <f t="shared" si="235"/>
        <v/>
      </c>
      <c r="AC2095" s="255">
        <f t="shared" si="236"/>
        <v>0</v>
      </c>
      <c r="AD2095" s="255">
        <f t="shared" si="237"/>
        <v>3836</v>
      </c>
      <c r="AE2095" s="256" t="str">
        <f t="shared" si="238"/>
        <v/>
      </c>
      <c r="AF2095" s="252" t="str">
        <f t="shared" si="239"/>
        <v>-</v>
      </c>
    </row>
    <row r="2096" spans="1:32" ht="20.149999999999999" customHeight="1" x14ac:dyDescent="0.75">
      <c r="A2096" s="31">
        <v>2094</v>
      </c>
      <c r="B2096" s="237"/>
      <c r="C2096" s="273"/>
      <c r="D2096" s="272"/>
      <c r="E2096" s="273"/>
      <c r="F2096" s="273"/>
      <c r="G2096" s="253" t="str">
        <f t="shared" si="240"/>
        <v/>
      </c>
      <c r="H2096" s="31" t="str">
        <f>IF(AND(B2096=H$1),LOOKUP(9.99999999999999E+307,$H$2:H2095)+1,"")</f>
        <v/>
      </c>
      <c r="I2096" s="31" t="str">
        <f>IF(AND(B2096=I$1),LOOKUP(9.99999999999999E+307,$I$2:I2095)+1,"")</f>
        <v/>
      </c>
      <c r="J2096" s="31">
        <f>IF(AND(B2096=J$1),LOOKUP(9.99999999999999E+307,$J$2:J2095)+1,"")</f>
        <v>1930</v>
      </c>
      <c r="K2096" s="31">
        <f>IF(AND(B2096=K$1),LOOKUP(9.99999999999999E+307,$K$2:K2095)+1,"")</f>
        <v>1930</v>
      </c>
      <c r="L2096" s="31">
        <f>IF(AND(B2096=L$1),LOOKUP(9.99999999999999E+307,$L$2:L2095)+1,"")</f>
        <v>1930</v>
      </c>
      <c r="M2096" s="31">
        <f>IF(AND(B2096=M$1),LOOKUP(9.99999999999999E+307,$M$2:M2095)+1,"")</f>
        <v>1930</v>
      </c>
      <c r="N2096" s="31" t="e">
        <f>IF(AND(B2096=N$1),LOOKUP(9.99999999999999E+307,$N$2:N2095)+1,"")</f>
        <v>#REF!</v>
      </c>
      <c r="O2096" s="31" t="e">
        <f>IF(AND($B2096=O$1),LOOKUP(9.99999999999999E+307,$O$2:O2095)+1,"")</f>
        <v>#REF!</v>
      </c>
      <c r="P2096" s="31" t="e">
        <f>IF(AND($B2096=P$1),LOOKUP(9.99999999999999E+307,$P$2:P2095)+1,"")</f>
        <v>#REF!</v>
      </c>
      <c r="Q2096" s="31" t="e">
        <f>IF(AND($B2096=Q$1),LOOKUP(9.99999999999999E+307,$Q$2:Q2095)+1,"")</f>
        <v>#REF!</v>
      </c>
      <c r="R2096" s="31">
        <f>IF(AND($B2096=R$1),LOOKUP(9.99999999999999E+307,$R$2:R2095)+1,"")</f>
        <v>1930</v>
      </c>
      <c r="S2096" s="31">
        <f>IF(AND($B2096=S$1),LOOKUP(9.99999999999999E+307,$S$2:S2095)+1,"")</f>
        <v>1930</v>
      </c>
      <c r="T2096" s="265"/>
      <c r="U2096" s="265"/>
      <c r="V2096" s="265"/>
      <c r="AA2096" s="254" t="str">
        <f t="shared" si="234"/>
        <v/>
      </c>
      <c r="AB2096" s="254" t="str">
        <f t="shared" si="235"/>
        <v/>
      </c>
      <c r="AC2096" s="255">
        <f t="shared" si="236"/>
        <v>0</v>
      </c>
      <c r="AD2096" s="255">
        <f t="shared" si="237"/>
        <v>3836</v>
      </c>
      <c r="AE2096" s="256" t="str">
        <f t="shared" si="238"/>
        <v/>
      </c>
      <c r="AF2096" s="252" t="str">
        <f t="shared" si="239"/>
        <v>-</v>
      </c>
    </row>
    <row r="2097" spans="1:32" ht="20.149999999999999" customHeight="1" x14ac:dyDescent="0.75">
      <c r="A2097" s="31">
        <v>2095</v>
      </c>
      <c r="B2097" s="237"/>
      <c r="C2097" s="273"/>
      <c r="D2097" s="272"/>
      <c r="E2097" s="273"/>
      <c r="F2097" s="273"/>
      <c r="G2097" s="253" t="str">
        <f t="shared" si="240"/>
        <v/>
      </c>
      <c r="H2097" s="31" t="str">
        <f>IF(AND(B2097=H$1),LOOKUP(9.99999999999999E+307,$H$2:H2096)+1,"")</f>
        <v/>
      </c>
      <c r="I2097" s="31" t="str">
        <f>IF(AND(B2097=I$1),LOOKUP(9.99999999999999E+307,$I$2:I2096)+1,"")</f>
        <v/>
      </c>
      <c r="J2097" s="31">
        <f>IF(AND(B2097=J$1),LOOKUP(9.99999999999999E+307,$J$2:J2096)+1,"")</f>
        <v>1931</v>
      </c>
      <c r="K2097" s="31">
        <f>IF(AND(B2097=K$1),LOOKUP(9.99999999999999E+307,$K$2:K2096)+1,"")</f>
        <v>1931</v>
      </c>
      <c r="L2097" s="31">
        <f>IF(AND(B2097=L$1),LOOKUP(9.99999999999999E+307,$L$2:L2096)+1,"")</f>
        <v>1931</v>
      </c>
      <c r="M2097" s="31">
        <f>IF(AND(B2097=M$1),LOOKUP(9.99999999999999E+307,$M$2:M2096)+1,"")</f>
        <v>1931</v>
      </c>
      <c r="N2097" s="31" t="e">
        <f>IF(AND(B2097=N$1),LOOKUP(9.99999999999999E+307,$N$2:N2096)+1,"")</f>
        <v>#REF!</v>
      </c>
      <c r="O2097" s="31" t="e">
        <f>IF(AND($B2097=O$1),LOOKUP(9.99999999999999E+307,$O$2:O2096)+1,"")</f>
        <v>#REF!</v>
      </c>
      <c r="P2097" s="31" t="e">
        <f>IF(AND($B2097=P$1),LOOKUP(9.99999999999999E+307,$P$2:P2096)+1,"")</f>
        <v>#REF!</v>
      </c>
      <c r="Q2097" s="31" t="e">
        <f>IF(AND($B2097=Q$1),LOOKUP(9.99999999999999E+307,$Q$2:Q2096)+1,"")</f>
        <v>#REF!</v>
      </c>
      <c r="R2097" s="31">
        <f>IF(AND($B2097=R$1),LOOKUP(9.99999999999999E+307,$R$2:R2096)+1,"")</f>
        <v>1931</v>
      </c>
      <c r="S2097" s="31">
        <f>IF(AND($B2097=S$1),LOOKUP(9.99999999999999E+307,$S$2:S2096)+1,"")</f>
        <v>1931</v>
      </c>
      <c r="T2097" s="265"/>
      <c r="U2097" s="265"/>
      <c r="V2097" s="265"/>
      <c r="AA2097" s="254" t="str">
        <f t="shared" si="234"/>
        <v/>
      </c>
      <c r="AB2097" s="254" t="str">
        <f t="shared" si="235"/>
        <v/>
      </c>
      <c r="AC2097" s="255">
        <f t="shared" si="236"/>
        <v>0</v>
      </c>
      <c r="AD2097" s="255">
        <f t="shared" si="237"/>
        <v>3836</v>
      </c>
      <c r="AE2097" s="256" t="str">
        <f t="shared" si="238"/>
        <v/>
      </c>
      <c r="AF2097" s="252" t="str">
        <f t="shared" si="239"/>
        <v>-</v>
      </c>
    </row>
    <row r="2098" spans="1:32" ht="20.149999999999999" customHeight="1" x14ac:dyDescent="0.75">
      <c r="A2098" s="31">
        <v>2096</v>
      </c>
      <c r="B2098" s="237"/>
      <c r="C2098" s="273"/>
      <c r="D2098" s="272"/>
      <c r="E2098" s="273"/>
      <c r="F2098" s="273"/>
      <c r="G2098" s="253" t="str">
        <f t="shared" si="240"/>
        <v/>
      </c>
      <c r="H2098" s="31" t="str">
        <f>IF(AND(B2098=H$1),LOOKUP(9.99999999999999E+307,$H$2:H2097)+1,"")</f>
        <v/>
      </c>
      <c r="I2098" s="31" t="str">
        <f>IF(AND(B2098=I$1),LOOKUP(9.99999999999999E+307,$I$2:I2097)+1,"")</f>
        <v/>
      </c>
      <c r="J2098" s="31">
        <f>IF(AND(B2098=J$1),LOOKUP(9.99999999999999E+307,$J$2:J2097)+1,"")</f>
        <v>1932</v>
      </c>
      <c r="K2098" s="31">
        <f>IF(AND(B2098=K$1),LOOKUP(9.99999999999999E+307,$K$2:K2097)+1,"")</f>
        <v>1932</v>
      </c>
      <c r="L2098" s="31">
        <f>IF(AND(B2098=L$1),LOOKUP(9.99999999999999E+307,$L$2:L2097)+1,"")</f>
        <v>1932</v>
      </c>
      <c r="M2098" s="31">
        <f>IF(AND(B2098=M$1),LOOKUP(9.99999999999999E+307,$M$2:M2097)+1,"")</f>
        <v>1932</v>
      </c>
      <c r="N2098" s="31" t="e">
        <f>IF(AND(B2098=N$1),LOOKUP(9.99999999999999E+307,$N$2:N2097)+1,"")</f>
        <v>#REF!</v>
      </c>
      <c r="O2098" s="31" t="e">
        <f>IF(AND($B2098=O$1),LOOKUP(9.99999999999999E+307,$O$2:O2097)+1,"")</f>
        <v>#REF!</v>
      </c>
      <c r="P2098" s="31" t="e">
        <f>IF(AND($B2098=P$1),LOOKUP(9.99999999999999E+307,$P$2:P2097)+1,"")</f>
        <v>#REF!</v>
      </c>
      <c r="Q2098" s="31" t="e">
        <f>IF(AND($B2098=Q$1),LOOKUP(9.99999999999999E+307,$Q$2:Q2097)+1,"")</f>
        <v>#REF!</v>
      </c>
      <c r="R2098" s="31">
        <f>IF(AND($B2098=R$1),LOOKUP(9.99999999999999E+307,$R$2:R2097)+1,"")</f>
        <v>1932</v>
      </c>
      <c r="S2098" s="31">
        <f>IF(AND($B2098=S$1),LOOKUP(9.99999999999999E+307,$S$2:S2097)+1,"")</f>
        <v>1932</v>
      </c>
      <c r="T2098" s="265"/>
      <c r="U2098" s="265"/>
      <c r="V2098" s="265"/>
      <c r="AA2098" s="254" t="str">
        <f t="shared" si="234"/>
        <v/>
      </c>
      <c r="AB2098" s="254" t="str">
        <f t="shared" si="235"/>
        <v/>
      </c>
      <c r="AC2098" s="255">
        <f t="shared" si="236"/>
        <v>0</v>
      </c>
      <c r="AD2098" s="255">
        <f t="shared" si="237"/>
        <v>3836</v>
      </c>
      <c r="AE2098" s="256" t="str">
        <f t="shared" si="238"/>
        <v/>
      </c>
      <c r="AF2098" s="252" t="str">
        <f t="shared" si="239"/>
        <v>-</v>
      </c>
    </row>
    <row r="2099" spans="1:32" ht="20.149999999999999" customHeight="1" x14ac:dyDescent="0.75">
      <c r="A2099" s="31">
        <v>2097</v>
      </c>
      <c r="B2099" s="237"/>
      <c r="C2099" s="273"/>
      <c r="D2099" s="272"/>
      <c r="E2099" s="273"/>
      <c r="F2099" s="273"/>
      <c r="G2099" s="253" t="str">
        <f t="shared" si="240"/>
        <v/>
      </c>
      <c r="H2099" s="31" t="str">
        <f>IF(AND(B2099=H$1),LOOKUP(9.99999999999999E+307,$H$2:H2098)+1,"")</f>
        <v/>
      </c>
      <c r="I2099" s="31" t="str">
        <f>IF(AND(B2099=I$1),LOOKUP(9.99999999999999E+307,$I$2:I2098)+1,"")</f>
        <v/>
      </c>
      <c r="J2099" s="31">
        <f>IF(AND(B2099=J$1),LOOKUP(9.99999999999999E+307,$J$2:J2098)+1,"")</f>
        <v>1933</v>
      </c>
      <c r="K2099" s="31">
        <f>IF(AND(B2099=K$1),LOOKUP(9.99999999999999E+307,$K$2:K2098)+1,"")</f>
        <v>1933</v>
      </c>
      <c r="L2099" s="31">
        <f>IF(AND(B2099=L$1),LOOKUP(9.99999999999999E+307,$L$2:L2098)+1,"")</f>
        <v>1933</v>
      </c>
      <c r="M2099" s="31">
        <f>IF(AND(B2099=M$1),LOOKUP(9.99999999999999E+307,$M$2:M2098)+1,"")</f>
        <v>1933</v>
      </c>
      <c r="N2099" s="31" t="e">
        <f>IF(AND(B2099=N$1),LOOKUP(9.99999999999999E+307,$N$2:N2098)+1,"")</f>
        <v>#REF!</v>
      </c>
      <c r="O2099" s="31" t="e">
        <f>IF(AND($B2099=O$1),LOOKUP(9.99999999999999E+307,$O$2:O2098)+1,"")</f>
        <v>#REF!</v>
      </c>
      <c r="P2099" s="31" t="e">
        <f>IF(AND($B2099=P$1),LOOKUP(9.99999999999999E+307,$P$2:P2098)+1,"")</f>
        <v>#REF!</v>
      </c>
      <c r="Q2099" s="31" t="e">
        <f>IF(AND($B2099=Q$1),LOOKUP(9.99999999999999E+307,$Q$2:Q2098)+1,"")</f>
        <v>#REF!</v>
      </c>
      <c r="R2099" s="31">
        <f>IF(AND($B2099=R$1),LOOKUP(9.99999999999999E+307,$R$2:R2098)+1,"")</f>
        <v>1933</v>
      </c>
      <c r="S2099" s="31">
        <f>IF(AND($B2099=S$1),LOOKUP(9.99999999999999E+307,$S$2:S2098)+1,"")</f>
        <v>1933</v>
      </c>
      <c r="T2099" s="265"/>
      <c r="U2099" s="265"/>
      <c r="V2099" s="265"/>
      <c r="AA2099" s="254" t="str">
        <f t="shared" si="234"/>
        <v/>
      </c>
      <c r="AB2099" s="254" t="str">
        <f t="shared" si="235"/>
        <v/>
      </c>
      <c r="AC2099" s="255">
        <f t="shared" si="236"/>
        <v>0</v>
      </c>
      <c r="AD2099" s="255">
        <f t="shared" si="237"/>
        <v>3836</v>
      </c>
      <c r="AE2099" s="256" t="str">
        <f t="shared" si="238"/>
        <v/>
      </c>
      <c r="AF2099" s="252" t="str">
        <f t="shared" si="239"/>
        <v>-</v>
      </c>
    </row>
    <row r="2100" spans="1:32" ht="20.149999999999999" customHeight="1" x14ac:dyDescent="0.75">
      <c r="A2100" s="31">
        <v>2098</v>
      </c>
      <c r="B2100" s="237"/>
      <c r="C2100" s="273"/>
      <c r="D2100" s="272"/>
      <c r="E2100" s="273"/>
      <c r="F2100" s="273"/>
      <c r="G2100" s="253" t="str">
        <f t="shared" si="240"/>
        <v/>
      </c>
      <c r="H2100" s="31" t="str">
        <f>IF(AND(B2100=H$1),LOOKUP(9.99999999999999E+307,$H$2:H2099)+1,"")</f>
        <v/>
      </c>
      <c r="I2100" s="31" t="str">
        <f>IF(AND(B2100=I$1),LOOKUP(9.99999999999999E+307,$I$2:I2099)+1,"")</f>
        <v/>
      </c>
      <c r="J2100" s="31">
        <f>IF(AND(B2100=J$1),LOOKUP(9.99999999999999E+307,$J$2:J2099)+1,"")</f>
        <v>1934</v>
      </c>
      <c r="K2100" s="31">
        <f>IF(AND(B2100=K$1),LOOKUP(9.99999999999999E+307,$K$2:K2099)+1,"")</f>
        <v>1934</v>
      </c>
      <c r="L2100" s="31">
        <f>IF(AND(B2100=L$1),LOOKUP(9.99999999999999E+307,$L$2:L2099)+1,"")</f>
        <v>1934</v>
      </c>
      <c r="M2100" s="31">
        <f>IF(AND(B2100=M$1),LOOKUP(9.99999999999999E+307,$M$2:M2099)+1,"")</f>
        <v>1934</v>
      </c>
      <c r="N2100" s="31" t="e">
        <f>IF(AND(B2100=N$1),LOOKUP(9.99999999999999E+307,$N$2:N2099)+1,"")</f>
        <v>#REF!</v>
      </c>
      <c r="O2100" s="31" t="e">
        <f>IF(AND($B2100=O$1),LOOKUP(9.99999999999999E+307,$O$2:O2099)+1,"")</f>
        <v>#REF!</v>
      </c>
      <c r="P2100" s="31" t="e">
        <f>IF(AND($B2100=P$1),LOOKUP(9.99999999999999E+307,$P$2:P2099)+1,"")</f>
        <v>#REF!</v>
      </c>
      <c r="Q2100" s="31" t="e">
        <f>IF(AND($B2100=Q$1),LOOKUP(9.99999999999999E+307,$Q$2:Q2099)+1,"")</f>
        <v>#REF!</v>
      </c>
      <c r="R2100" s="31">
        <f>IF(AND($B2100=R$1),LOOKUP(9.99999999999999E+307,$R$2:R2099)+1,"")</f>
        <v>1934</v>
      </c>
      <c r="S2100" s="31">
        <f>IF(AND($B2100=S$1),LOOKUP(9.99999999999999E+307,$S$2:S2099)+1,"")</f>
        <v>1934</v>
      </c>
      <c r="T2100" s="265"/>
      <c r="U2100" s="265"/>
      <c r="V2100" s="265"/>
      <c r="AA2100" s="254" t="str">
        <f t="shared" si="234"/>
        <v/>
      </c>
      <c r="AB2100" s="254" t="str">
        <f t="shared" si="235"/>
        <v/>
      </c>
      <c r="AC2100" s="255">
        <f t="shared" si="236"/>
        <v>0</v>
      </c>
      <c r="AD2100" s="255">
        <f t="shared" si="237"/>
        <v>3836</v>
      </c>
      <c r="AE2100" s="256" t="str">
        <f t="shared" si="238"/>
        <v/>
      </c>
      <c r="AF2100" s="252" t="str">
        <f t="shared" si="239"/>
        <v>-</v>
      </c>
    </row>
    <row r="2101" spans="1:32" ht="20.149999999999999" customHeight="1" x14ac:dyDescent="0.75">
      <c r="A2101" s="31">
        <v>2099</v>
      </c>
      <c r="B2101" s="237"/>
      <c r="C2101" s="273"/>
      <c r="D2101" s="272"/>
      <c r="E2101" s="273"/>
      <c r="F2101" s="273"/>
      <c r="G2101" s="253" t="str">
        <f t="shared" si="240"/>
        <v/>
      </c>
      <c r="H2101" s="31" t="str">
        <f>IF(AND(B2101=H$1),LOOKUP(9.99999999999999E+307,$H$2:H2100)+1,"")</f>
        <v/>
      </c>
      <c r="I2101" s="31" t="str">
        <f>IF(AND(B2101=I$1),LOOKUP(9.99999999999999E+307,$I$2:I2100)+1,"")</f>
        <v/>
      </c>
      <c r="J2101" s="31">
        <f>IF(AND(B2101=J$1),LOOKUP(9.99999999999999E+307,$J$2:J2100)+1,"")</f>
        <v>1935</v>
      </c>
      <c r="K2101" s="31">
        <f>IF(AND(B2101=K$1),LOOKUP(9.99999999999999E+307,$K$2:K2100)+1,"")</f>
        <v>1935</v>
      </c>
      <c r="L2101" s="31">
        <f>IF(AND(B2101=L$1),LOOKUP(9.99999999999999E+307,$L$2:L2100)+1,"")</f>
        <v>1935</v>
      </c>
      <c r="M2101" s="31">
        <f>IF(AND(B2101=M$1),LOOKUP(9.99999999999999E+307,$M$2:M2100)+1,"")</f>
        <v>1935</v>
      </c>
      <c r="N2101" s="31" t="e">
        <f>IF(AND(B2101=N$1),LOOKUP(9.99999999999999E+307,$N$2:N2100)+1,"")</f>
        <v>#REF!</v>
      </c>
      <c r="O2101" s="31" t="e">
        <f>IF(AND($B2101=O$1),LOOKUP(9.99999999999999E+307,$O$2:O2100)+1,"")</f>
        <v>#REF!</v>
      </c>
      <c r="P2101" s="31" t="e">
        <f>IF(AND($B2101=P$1),LOOKUP(9.99999999999999E+307,$P$2:P2100)+1,"")</f>
        <v>#REF!</v>
      </c>
      <c r="Q2101" s="31" t="e">
        <f>IF(AND($B2101=Q$1),LOOKUP(9.99999999999999E+307,$Q$2:Q2100)+1,"")</f>
        <v>#REF!</v>
      </c>
      <c r="R2101" s="31">
        <f>IF(AND($B2101=R$1),LOOKUP(9.99999999999999E+307,$R$2:R2100)+1,"")</f>
        <v>1935</v>
      </c>
      <c r="S2101" s="31">
        <f>IF(AND($B2101=S$1),LOOKUP(9.99999999999999E+307,$S$2:S2100)+1,"")</f>
        <v>1935</v>
      </c>
      <c r="T2101" s="265"/>
      <c r="U2101" s="265"/>
      <c r="V2101" s="265"/>
      <c r="AA2101" s="254" t="str">
        <f t="shared" si="234"/>
        <v/>
      </c>
      <c r="AB2101" s="254" t="str">
        <f t="shared" si="235"/>
        <v/>
      </c>
      <c r="AC2101" s="255">
        <f t="shared" si="236"/>
        <v>0</v>
      </c>
      <c r="AD2101" s="255">
        <f t="shared" si="237"/>
        <v>3836</v>
      </c>
      <c r="AE2101" s="256" t="str">
        <f t="shared" si="238"/>
        <v/>
      </c>
      <c r="AF2101" s="252" t="str">
        <f t="shared" si="239"/>
        <v>-</v>
      </c>
    </row>
    <row r="2102" spans="1:32" ht="20.149999999999999" customHeight="1" x14ac:dyDescent="0.75">
      <c r="A2102" s="31">
        <v>2100</v>
      </c>
      <c r="B2102" s="237"/>
      <c r="C2102" s="273"/>
      <c r="D2102" s="272"/>
      <c r="E2102" s="273"/>
      <c r="F2102" s="273"/>
      <c r="G2102" s="253" t="str">
        <f t="shared" si="240"/>
        <v/>
      </c>
      <c r="H2102" s="31" t="str">
        <f>IF(AND(B2102=H$1),LOOKUP(9.99999999999999E+307,$H$2:H2101)+1,"")</f>
        <v/>
      </c>
      <c r="I2102" s="31" t="str">
        <f>IF(AND(B2102=I$1),LOOKUP(9.99999999999999E+307,$I$2:I2101)+1,"")</f>
        <v/>
      </c>
      <c r="J2102" s="31">
        <f>IF(AND(B2102=J$1),LOOKUP(9.99999999999999E+307,$J$2:J2101)+1,"")</f>
        <v>1936</v>
      </c>
      <c r="K2102" s="31">
        <f>IF(AND(B2102=K$1),LOOKUP(9.99999999999999E+307,$K$2:K2101)+1,"")</f>
        <v>1936</v>
      </c>
      <c r="L2102" s="31">
        <f>IF(AND(B2102=L$1),LOOKUP(9.99999999999999E+307,$L$2:L2101)+1,"")</f>
        <v>1936</v>
      </c>
      <c r="M2102" s="31">
        <f>IF(AND(B2102=M$1),LOOKUP(9.99999999999999E+307,$M$2:M2101)+1,"")</f>
        <v>1936</v>
      </c>
      <c r="N2102" s="31" t="e">
        <f>IF(AND(B2102=N$1),LOOKUP(9.99999999999999E+307,$N$2:N2101)+1,"")</f>
        <v>#REF!</v>
      </c>
      <c r="O2102" s="31" t="e">
        <f>IF(AND($B2102=O$1),LOOKUP(9.99999999999999E+307,$O$2:O2101)+1,"")</f>
        <v>#REF!</v>
      </c>
      <c r="P2102" s="31" t="e">
        <f>IF(AND($B2102=P$1),LOOKUP(9.99999999999999E+307,$P$2:P2101)+1,"")</f>
        <v>#REF!</v>
      </c>
      <c r="Q2102" s="31" t="e">
        <f>IF(AND($B2102=Q$1),LOOKUP(9.99999999999999E+307,$Q$2:Q2101)+1,"")</f>
        <v>#REF!</v>
      </c>
      <c r="R2102" s="31">
        <f>IF(AND($B2102=R$1),LOOKUP(9.99999999999999E+307,$R$2:R2101)+1,"")</f>
        <v>1936</v>
      </c>
      <c r="S2102" s="31">
        <f>IF(AND($B2102=S$1),LOOKUP(9.99999999999999E+307,$S$2:S2101)+1,"")</f>
        <v>1936</v>
      </c>
      <c r="T2102" s="265"/>
      <c r="U2102" s="265"/>
      <c r="V2102" s="265"/>
      <c r="AA2102" s="254" t="str">
        <f t="shared" si="234"/>
        <v/>
      </c>
      <c r="AB2102" s="254" t="str">
        <f t="shared" si="235"/>
        <v/>
      </c>
      <c r="AC2102" s="255">
        <f t="shared" si="236"/>
        <v>0</v>
      </c>
      <c r="AD2102" s="255">
        <f t="shared" si="237"/>
        <v>3836</v>
      </c>
      <c r="AE2102" s="256" t="str">
        <f t="shared" si="238"/>
        <v/>
      </c>
      <c r="AF2102" s="252" t="str">
        <f t="shared" si="239"/>
        <v>-</v>
      </c>
    </row>
    <row r="2103" spans="1:32" ht="20.149999999999999" customHeight="1" x14ac:dyDescent="0.75">
      <c r="A2103" s="31">
        <v>2101</v>
      </c>
      <c r="B2103" s="237"/>
      <c r="C2103" s="273"/>
      <c r="D2103" s="272"/>
      <c r="E2103" s="273"/>
      <c r="F2103" s="273"/>
      <c r="G2103" s="253" t="str">
        <f t="shared" si="240"/>
        <v/>
      </c>
      <c r="H2103" s="31" t="str">
        <f>IF(AND(B2103=H$1),LOOKUP(9.99999999999999E+307,$H$2:H2102)+1,"")</f>
        <v/>
      </c>
      <c r="I2103" s="31" t="str">
        <f>IF(AND(B2103=I$1),LOOKUP(9.99999999999999E+307,$I$2:I2102)+1,"")</f>
        <v/>
      </c>
      <c r="J2103" s="31">
        <f>IF(AND(B2103=J$1),LOOKUP(9.99999999999999E+307,$J$2:J2102)+1,"")</f>
        <v>1937</v>
      </c>
      <c r="K2103" s="31">
        <f>IF(AND(B2103=K$1),LOOKUP(9.99999999999999E+307,$K$2:K2102)+1,"")</f>
        <v>1937</v>
      </c>
      <c r="L2103" s="31">
        <f>IF(AND(B2103=L$1),LOOKUP(9.99999999999999E+307,$L$2:L2102)+1,"")</f>
        <v>1937</v>
      </c>
      <c r="M2103" s="31">
        <f>IF(AND(B2103=M$1),LOOKUP(9.99999999999999E+307,$M$2:M2102)+1,"")</f>
        <v>1937</v>
      </c>
      <c r="N2103" s="31" t="e">
        <f>IF(AND(B2103=N$1),LOOKUP(9.99999999999999E+307,$N$2:N2102)+1,"")</f>
        <v>#REF!</v>
      </c>
      <c r="O2103" s="31" t="e">
        <f>IF(AND($B2103=O$1),LOOKUP(9.99999999999999E+307,$O$2:O2102)+1,"")</f>
        <v>#REF!</v>
      </c>
      <c r="P2103" s="31" t="e">
        <f>IF(AND($B2103=P$1),LOOKUP(9.99999999999999E+307,$P$2:P2102)+1,"")</f>
        <v>#REF!</v>
      </c>
      <c r="Q2103" s="31" t="e">
        <f>IF(AND($B2103=Q$1),LOOKUP(9.99999999999999E+307,$Q$2:Q2102)+1,"")</f>
        <v>#REF!</v>
      </c>
      <c r="R2103" s="31">
        <f>IF(AND($B2103=R$1),LOOKUP(9.99999999999999E+307,$R$2:R2102)+1,"")</f>
        <v>1937</v>
      </c>
      <c r="S2103" s="31">
        <f>IF(AND($B2103=S$1),LOOKUP(9.99999999999999E+307,$S$2:S2102)+1,"")</f>
        <v>1937</v>
      </c>
      <c r="T2103" s="265"/>
      <c r="U2103" s="265"/>
      <c r="V2103" s="265"/>
      <c r="AA2103" s="254" t="str">
        <f t="shared" si="234"/>
        <v/>
      </c>
      <c r="AB2103" s="254" t="str">
        <f t="shared" si="235"/>
        <v/>
      </c>
      <c r="AC2103" s="255">
        <f t="shared" si="236"/>
        <v>0</v>
      </c>
      <c r="AD2103" s="255">
        <f t="shared" si="237"/>
        <v>3836</v>
      </c>
      <c r="AE2103" s="256" t="str">
        <f t="shared" si="238"/>
        <v/>
      </c>
      <c r="AF2103" s="252" t="str">
        <f t="shared" si="239"/>
        <v>-</v>
      </c>
    </row>
    <row r="2104" spans="1:32" ht="20.149999999999999" customHeight="1" x14ac:dyDescent="0.75">
      <c r="A2104" s="31">
        <v>2102</v>
      </c>
      <c r="B2104" s="237"/>
      <c r="C2104" s="273"/>
      <c r="D2104" s="272"/>
      <c r="E2104" s="273"/>
      <c r="F2104" s="273"/>
      <c r="G2104" s="253" t="str">
        <f t="shared" si="240"/>
        <v/>
      </c>
      <c r="H2104" s="31" t="str">
        <f>IF(AND(B2104=H$1),LOOKUP(9.99999999999999E+307,$H$2:H2103)+1,"")</f>
        <v/>
      </c>
      <c r="I2104" s="31" t="str">
        <f>IF(AND(B2104=I$1),LOOKUP(9.99999999999999E+307,$I$2:I2103)+1,"")</f>
        <v/>
      </c>
      <c r="J2104" s="31">
        <f>IF(AND(B2104=J$1),LOOKUP(9.99999999999999E+307,$J$2:J2103)+1,"")</f>
        <v>1938</v>
      </c>
      <c r="K2104" s="31">
        <f>IF(AND(B2104=K$1),LOOKUP(9.99999999999999E+307,$K$2:K2103)+1,"")</f>
        <v>1938</v>
      </c>
      <c r="L2104" s="31">
        <f>IF(AND(B2104=L$1),LOOKUP(9.99999999999999E+307,$L$2:L2103)+1,"")</f>
        <v>1938</v>
      </c>
      <c r="M2104" s="31">
        <f>IF(AND(B2104=M$1),LOOKUP(9.99999999999999E+307,$M$2:M2103)+1,"")</f>
        <v>1938</v>
      </c>
      <c r="N2104" s="31" t="e">
        <f>IF(AND(B2104=N$1),LOOKUP(9.99999999999999E+307,$N$2:N2103)+1,"")</f>
        <v>#REF!</v>
      </c>
      <c r="O2104" s="31" t="e">
        <f>IF(AND($B2104=O$1),LOOKUP(9.99999999999999E+307,$O$2:O2103)+1,"")</f>
        <v>#REF!</v>
      </c>
      <c r="P2104" s="31" t="e">
        <f>IF(AND($B2104=P$1),LOOKUP(9.99999999999999E+307,$P$2:P2103)+1,"")</f>
        <v>#REF!</v>
      </c>
      <c r="Q2104" s="31" t="e">
        <f>IF(AND($B2104=Q$1),LOOKUP(9.99999999999999E+307,$Q$2:Q2103)+1,"")</f>
        <v>#REF!</v>
      </c>
      <c r="R2104" s="31">
        <f>IF(AND($B2104=R$1),LOOKUP(9.99999999999999E+307,$R$2:R2103)+1,"")</f>
        <v>1938</v>
      </c>
      <c r="S2104" s="31">
        <f>IF(AND($B2104=S$1),LOOKUP(9.99999999999999E+307,$S$2:S2103)+1,"")</f>
        <v>1938</v>
      </c>
      <c r="T2104" s="265"/>
      <c r="U2104" s="265"/>
      <c r="V2104" s="265"/>
      <c r="AA2104" s="254" t="str">
        <f t="shared" si="234"/>
        <v/>
      </c>
      <c r="AB2104" s="254" t="str">
        <f t="shared" si="235"/>
        <v/>
      </c>
      <c r="AC2104" s="255">
        <f t="shared" si="236"/>
        <v>0</v>
      </c>
      <c r="AD2104" s="255">
        <f t="shared" si="237"/>
        <v>3836</v>
      </c>
      <c r="AE2104" s="256" t="str">
        <f t="shared" si="238"/>
        <v/>
      </c>
      <c r="AF2104" s="252" t="str">
        <f t="shared" si="239"/>
        <v>-</v>
      </c>
    </row>
    <row r="2105" spans="1:32" ht="20.149999999999999" customHeight="1" x14ac:dyDescent="0.75">
      <c r="A2105" s="31">
        <v>2103</v>
      </c>
      <c r="B2105" s="237"/>
      <c r="C2105" s="273"/>
      <c r="D2105" s="272"/>
      <c r="E2105" s="273"/>
      <c r="F2105" s="273"/>
      <c r="G2105" s="253" t="str">
        <f t="shared" si="240"/>
        <v/>
      </c>
      <c r="H2105" s="31" t="str">
        <f>IF(AND(B2105=H$1),LOOKUP(9.99999999999999E+307,$H$2:H2104)+1,"")</f>
        <v/>
      </c>
      <c r="I2105" s="31" t="str">
        <f>IF(AND(B2105=I$1),LOOKUP(9.99999999999999E+307,$I$2:I2104)+1,"")</f>
        <v/>
      </c>
      <c r="J2105" s="31">
        <f>IF(AND(B2105=J$1),LOOKUP(9.99999999999999E+307,$J$2:J2104)+1,"")</f>
        <v>1939</v>
      </c>
      <c r="K2105" s="31">
        <f>IF(AND(B2105=K$1),LOOKUP(9.99999999999999E+307,$K$2:K2104)+1,"")</f>
        <v>1939</v>
      </c>
      <c r="L2105" s="31">
        <f>IF(AND(B2105=L$1),LOOKUP(9.99999999999999E+307,$L$2:L2104)+1,"")</f>
        <v>1939</v>
      </c>
      <c r="M2105" s="31">
        <f>IF(AND(B2105=M$1),LOOKUP(9.99999999999999E+307,$M$2:M2104)+1,"")</f>
        <v>1939</v>
      </c>
      <c r="N2105" s="31" t="e">
        <f>IF(AND(B2105=N$1),LOOKUP(9.99999999999999E+307,$N$2:N2104)+1,"")</f>
        <v>#REF!</v>
      </c>
      <c r="O2105" s="31" t="e">
        <f>IF(AND($B2105=O$1),LOOKUP(9.99999999999999E+307,$O$2:O2104)+1,"")</f>
        <v>#REF!</v>
      </c>
      <c r="P2105" s="31" t="e">
        <f>IF(AND($B2105=P$1),LOOKUP(9.99999999999999E+307,$P$2:P2104)+1,"")</f>
        <v>#REF!</v>
      </c>
      <c r="Q2105" s="31" t="e">
        <f>IF(AND($B2105=Q$1),LOOKUP(9.99999999999999E+307,$Q$2:Q2104)+1,"")</f>
        <v>#REF!</v>
      </c>
      <c r="R2105" s="31">
        <f>IF(AND($B2105=R$1),LOOKUP(9.99999999999999E+307,$R$2:R2104)+1,"")</f>
        <v>1939</v>
      </c>
      <c r="S2105" s="31">
        <f>IF(AND($B2105=S$1),LOOKUP(9.99999999999999E+307,$S$2:S2104)+1,"")</f>
        <v>1939</v>
      </c>
      <c r="T2105" s="265"/>
      <c r="U2105" s="265"/>
      <c r="V2105" s="265"/>
      <c r="AA2105" s="254" t="str">
        <f t="shared" si="234"/>
        <v/>
      </c>
      <c r="AB2105" s="254" t="str">
        <f t="shared" si="235"/>
        <v/>
      </c>
      <c r="AC2105" s="255">
        <f t="shared" si="236"/>
        <v>0</v>
      </c>
      <c r="AD2105" s="255">
        <f t="shared" si="237"/>
        <v>3836</v>
      </c>
      <c r="AE2105" s="256" t="str">
        <f t="shared" si="238"/>
        <v/>
      </c>
      <c r="AF2105" s="252" t="str">
        <f t="shared" si="239"/>
        <v>-</v>
      </c>
    </row>
    <row r="2106" spans="1:32" ht="20.149999999999999" customHeight="1" x14ac:dyDescent="0.75">
      <c r="A2106" s="31">
        <v>2104</v>
      </c>
      <c r="B2106" s="237"/>
      <c r="C2106" s="273"/>
      <c r="D2106" s="272"/>
      <c r="E2106" s="273"/>
      <c r="F2106" s="273"/>
      <c r="G2106" s="253" t="str">
        <f t="shared" si="240"/>
        <v/>
      </c>
      <c r="H2106" s="31" t="str">
        <f>IF(AND(B2106=H$1),LOOKUP(9.99999999999999E+307,$H$2:H2105)+1,"")</f>
        <v/>
      </c>
      <c r="I2106" s="31" t="str">
        <f>IF(AND(B2106=I$1),LOOKUP(9.99999999999999E+307,$I$2:I2105)+1,"")</f>
        <v/>
      </c>
      <c r="J2106" s="31">
        <f>IF(AND(B2106=J$1),LOOKUP(9.99999999999999E+307,$J$2:J2105)+1,"")</f>
        <v>1940</v>
      </c>
      <c r="K2106" s="31">
        <f>IF(AND(B2106=K$1),LOOKUP(9.99999999999999E+307,$K$2:K2105)+1,"")</f>
        <v>1940</v>
      </c>
      <c r="L2106" s="31">
        <f>IF(AND(B2106=L$1),LOOKUP(9.99999999999999E+307,$L$2:L2105)+1,"")</f>
        <v>1940</v>
      </c>
      <c r="M2106" s="31">
        <f>IF(AND(B2106=M$1),LOOKUP(9.99999999999999E+307,$M$2:M2105)+1,"")</f>
        <v>1940</v>
      </c>
      <c r="N2106" s="31" t="e">
        <f>IF(AND(B2106=N$1),LOOKUP(9.99999999999999E+307,$N$2:N2105)+1,"")</f>
        <v>#REF!</v>
      </c>
      <c r="O2106" s="31" t="e">
        <f>IF(AND($B2106=O$1),LOOKUP(9.99999999999999E+307,$O$2:O2105)+1,"")</f>
        <v>#REF!</v>
      </c>
      <c r="P2106" s="31" t="e">
        <f>IF(AND($B2106=P$1),LOOKUP(9.99999999999999E+307,$P$2:P2105)+1,"")</f>
        <v>#REF!</v>
      </c>
      <c r="Q2106" s="31" t="e">
        <f>IF(AND($B2106=Q$1),LOOKUP(9.99999999999999E+307,$Q$2:Q2105)+1,"")</f>
        <v>#REF!</v>
      </c>
      <c r="R2106" s="31">
        <f>IF(AND($B2106=R$1),LOOKUP(9.99999999999999E+307,$R$2:R2105)+1,"")</f>
        <v>1940</v>
      </c>
      <c r="S2106" s="31">
        <f>IF(AND($B2106=S$1),LOOKUP(9.99999999999999E+307,$S$2:S2105)+1,"")</f>
        <v>1940</v>
      </c>
      <c r="T2106" s="265"/>
      <c r="U2106" s="265"/>
      <c r="V2106" s="265"/>
      <c r="AA2106" s="254" t="str">
        <f t="shared" si="234"/>
        <v/>
      </c>
      <c r="AB2106" s="254" t="str">
        <f t="shared" si="235"/>
        <v/>
      </c>
      <c r="AC2106" s="255">
        <f t="shared" si="236"/>
        <v>0</v>
      </c>
      <c r="AD2106" s="255">
        <f t="shared" si="237"/>
        <v>3836</v>
      </c>
      <c r="AE2106" s="256" t="str">
        <f t="shared" si="238"/>
        <v/>
      </c>
      <c r="AF2106" s="252" t="str">
        <f t="shared" si="239"/>
        <v>-</v>
      </c>
    </row>
    <row r="2107" spans="1:32" ht="20.149999999999999" customHeight="1" x14ac:dyDescent="0.75">
      <c r="A2107" s="31">
        <v>2105</v>
      </c>
      <c r="B2107" s="237"/>
      <c r="C2107" s="273"/>
      <c r="D2107" s="272"/>
      <c r="E2107" s="273"/>
      <c r="F2107" s="273"/>
      <c r="G2107" s="253" t="str">
        <f t="shared" si="240"/>
        <v/>
      </c>
      <c r="H2107" s="31" t="str">
        <f>IF(AND(B2107=H$1),LOOKUP(9.99999999999999E+307,$H$2:H2106)+1,"")</f>
        <v/>
      </c>
      <c r="I2107" s="31" t="str">
        <f>IF(AND(B2107=I$1),LOOKUP(9.99999999999999E+307,$I$2:I2106)+1,"")</f>
        <v/>
      </c>
      <c r="J2107" s="31">
        <f>IF(AND(B2107=J$1),LOOKUP(9.99999999999999E+307,$J$2:J2106)+1,"")</f>
        <v>1941</v>
      </c>
      <c r="K2107" s="31">
        <f>IF(AND(B2107=K$1),LOOKUP(9.99999999999999E+307,$K$2:K2106)+1,"")</f>
        <v>1941</v>
      </c>
      <c r="L2107" s="31">
        <f>IF(AND(B2107=L$1),LOOKUP(9.99999999999999E+307,$L$2:L2106)+1,"")</f>
        <v>1941</v>
      </c>
      <c r="M2107" s="31">
        <f>IF(AND(B2107=M$1),LOOKUP(9.99999999999999E+307,$M$2:M2106)+1,"")</f>
        <v>1941</v>
      </c>
      <c r="N2107" s="31" t="e">
        <f>IF(AND(B2107=N$1),LOOKUP(9.99999999999999E+307,$N$2:N2106)+1,"")</f>
        <v>#REF!</v>
      </c>
      <c r="O2107" s="31" t="e">
        <f>IF(AND($B2107=O$1),LOOKUP(9.99999999999999E+307,$O$2:O2106)+1,"")</f>
        <v>#REF!</v>
      </c>
      <c r="P2107" s="31" t="e">
        <f>IF(AND($B2107=P$1),LOOKUP(9.99999999999999E+307,$P$2:P2106)+1,"")</f>
        <v>#REF!</v>
      </c>
      <c r="Q2107" s="31" t="e">
        <f>IF(AND($B2107=Q$1),LOOKUP(9.99999999999999E+307,$Q$2:Q2106)+1,"")</f>
        <v>#REF!</v>
      </c>
      <c r="R2107" s="31">
        <f>IF(AND($B2107=R$1),LOOKUP(9.99999999999999E+307,$R$2:R2106)+1,"")</f>
        <v>1941</v>
      </c>
      <c r="S2107" s="31">
        <f>IF(AND($B2107=S$1),LOOKUP(9.99999999999999E+307,$S$2:S2106)+1,"")</f>
        <v>1941</v>
      </c>
      <c r="T2107" s="265"/>
      <c r="U2107" s="265"/>
      <c r="V2107" s="265"/>
      <c r="AA2107" s="254" t="str">
        <f t="shared" si="234"/>
        <v/>
      </c>
      <c r="AB2107" s="254" t="str">
        <f t="shared" si="235"/>
        <v/>
      </c>
      <c r="AC2107" s="255">
        <f t="shared" si="236"/>
        <v>0</v>
      </c>
      <c r="AD2107" s="255">
        <f t="shared" si="237"/>
        <v>3836</v>
      </c>
      <c r="AE2107" s="256" t="str">
        <f t="shared" si="238"/>
        <v/>
      </c>
      <c r="AF2107" s="252" t="str">
        <f t="shared" si="239"/>
        <v>-</v>
      </c>
    </row>
    <row r="2108" spans="1:32" ht="20.149999999999999" customHeight="1" x14ac:dyDescent="0.75">
      <c r="A2108" s="31">
        <v>2106</v>
      </c>
      <c r="B2108" s="237"/>
      <c r="C2108" s="273"/>
      <c r="D2108" s="272"/>
      <c r="E2108" s="273"/>
      <c r="F2108" s="273"/>
      <c r="G2108" s="253" t="str">
        <f t="shared" si="240"/>
        <v/>
      </c>
      <c r="H2108" s="31" t="str">
        <f>IF(AND(B2108=H$1),LOOKUP(9.99999999999999E+307,$H$2:H2107)+1,"")</f>
        <v/>
      </c>
      <c r="I2108" s="31" t="str">
        <f>IF(AND(B2108=I$1),LOOKUP(9.99999999999999E+307,$I$2:I2107)+1,"")</f>
        <v/>
      </c>
      <c r="J2108" s="31">
        <f>IF(AND(B2108=J$1),LOOKUP(9.99999999999999E+307,$J$2:J2107)+1,"")</f>
        <v>1942</v>
      </c>
      <c r="K2108" s="31">
        <f>IF(AND(B2108=K$1),LOOKUP(9.99999999999999E+307,$K$2:K2107)+1,"")</f>
        <v>1942</v>
      </c>
      <c r="L2108" s="31">
        <f>IF(AND(B2108=L$1),LOOKUP(9.99999999999999E+307,$L$2:L2107)+1,"")</f>
        <v>1942</v>
      </c>
      <c r="M2108" s="31">
        <f>IF(AND(B2108=M$1),LOOKUP(9.99999999999999E+307,$M$2:M2107)+1,"")</f>
        <v>1942</v>
      </c>
      <c r="N2108" s="31" t="e">
        <f>IF(AND(B2108=N$1),LOOKUP(9.99999999999999E+307,$N$2:N2107)+1,"")</f>
        <v>#REF!</v>
      </c>
      <c r="O2108" s="31" t="e">
        <f>IF(AND($B2108=O$1),LOOKUP(9.99999999999999E+307,$O$2:O2107)+1,"")</f>
        <v>#REF!</v>
      </c>
      <c r="P2108" s="31" t="e">
        <f>IF(AND($B2108=P$1),LOOKUP(9.99999999999999E+307,$P$2:P2107)+1,"")</f>
        <v>#REF!</v>
      </c>
      <c r="Q2108" s="31" t="e">
        <f>IF(AND($B2108=Q$1),LOOKUP(9.99999999999999E+307,$Q$2:Q2107)+1,"")</f>
        <v>#REF!</v>
      </c>
      <c r="R2108" s="31">
        <f>IF(AND($B2108=R$1),LOOKUP(9.99999999999999E+307,$R$2:R2107)+1,"")</f>
        <v>1942</v>
      </c>
      <c r="S2108" s="31">
        <f>IF(AND($B2108=S$1),LOOKUP(9.99999999999999E+307,$S$2:S2107)+1,"")</f>
        <v>1942</v>
      </c>
      <c r="T2108" s="265"/>
      <c r="U2108" s="265"/>
      <c r="V2108" s="265"/>
      <c r="AA2108" s="254" t="str">
        <f t="shared" si="234"/>
        <v/>
      </c>
      <c r="AB2108" s="254" t="str">
        <f t="shared" si="235"/>
        <v/>
      </c>
      <c r="AC2108" s="255">
        <f t="shared" si="236"/>
        <v>0</v>
      </c>
      <c r="AD2108" s="255">
        <f t="shared" si="237"/>
        <v>3836</v>
      </c>
      <c r="AE2108" s="256" t="str">
        <f t="shared" si="238"/>
        <v/>
      </c>
      <c r="AF2108" s="252" t="str">
        <f t="shared" si="239"/>
        <v>-</v>
      </c>
    </row>
    <row r="2109" spans="1:32" ht="20.149999999999999" customHeight="1" x14ac:dyDescent="0.75">
      <c r="A2109" s="31">
        <v>2107</v>
      </c>
      <c r="B2109" s="237"/>
      <c r="C2109" s="273"/>
      <c r="D2109" s="272"/>
      <c r="E2109" s="273"/>
      <c r="F2109" s="273"/>
      <c r="G2109" s="253" t="str">
        <f t="shared" si="240"/>
        <v/>
      </c>
      <c r="H2109" s="31" t="str">
        <f>IF(AND(B2109=H$1),LOOKUP(9.99999999999999E+307,$H$2:H2108)+1,"")</f>
        <v/>
      </c>
      <c r="I2109" s="31" t="str">
        <f>IF(AND(B2109=I$1),LOOKUP(9.99999999999999E+307,$I$2:I2108)+1,"")</f>
        <v/>
      </c>
      <c r="J2109" s="31">
        <f>IF(AND(B2109=J$1),LOOKUP(9.99999999999999E+307,$J$2:J2108)+1,"")</f>
        <v>1943</v>
      </c>
      <c r="K2109" s="31">
        <f>IF(AND(B2109=K$1),LOOKUP(9.99999999999999E+307,$K$2:K2108)+1,"")</f>
        <v>1943</v>
      </c>
      <c r="L2109" s="31">
        <f>IF(AND(B2109=L$1),LOOKUP(9.99999999999999E+307,$L$2:L2108)+1,"")</f>
        <v>1943</v>
      </c>
      <c r="M2109" s="31">
        <f>IF(AND(B2109=M$1),LOOKUP(9.99999999999999E+307,$M$2:M2108)+1,"")</f>
        <v>1943</v>
      </c>
      <c r="N2109" s="31" t="e">
        <f>IF(AND(B2109=N$1),LOOKUP(9.99999999999999E+307,$N$2:N2108)+1,"")</f>
        <v>#REF!</v>
      </c>
      <c r="O2109" s="31" t="e">
        <f>IF(AND($B2109=O$1),LOOKUP(9.99999999999999E+307,$O$2:O2108)+1,"")</f>
        <v>#REF!</v>
      </c>
      <c r="P2109" s="31" t="e">
        <f>IF(AND($B2109=P$1),LOOKUP(9.99999999999999E+307,$P$2:P2108)+1,"")</f>
        <v>#REF!</v>
      </c>
      <c r="Q2109" s="31" t="e">
        <f>IF(AND($B2109=Q$1),LOOKUP(9.99999999999999E+307,$Q$2:Q2108)+1,"")</f>
        <v>#REF!</v>
      </c>
      <c r="R2109" s="31">
        <f>IF(AND($B2109=R$1),LOOKUP(9.99999999999999E+307,$R$2:R2108)+1,"")</f>
        <v>1943</v>
      </c>
      <c r="S2109" s="31">
        <f>IF(AND($B2109=S$1),LOOKUP(9.99999999999999E+307,$S$2:S2108)+1,"")</f>
        <v>1943</v>
      </c>
      <c r="T2109" s="265"/>
      <c r="U2109" s="265"/>
      <c r="V2109" s="265"/>
      <c r="AA2109" s="254" t="str">
        <f t="shared" si="234"/>
        <v/>
      </c>
      <c r="AB2109" s="254" t="str">
        <f t="shared" si="235"/>
        <v/>
      </c>
      <c r="AC2109" s="255">
        <f t="shared" si="236"/>
        <v>0</v>
      </c>
      <c r="AD2109" s="255">
        <f t="shared" si="237"/>
        <v>3836</v>
      </c>
      <c r="AE2109" s="256" t="str">
        <f t="shared" si="238"/>
        <v/>
      </c>
      <c r="AF2109" s="252" t="str">
        <f t="shared" si="239"/>
        <v>-</v>
      </c>
    </row>
    <row r="2110" spans="1:32" ht="20.149999999999999" customHeight="1" x14ac:dyDescent="0.75">
      <c r="A2110" s="31">
        <v>2108</v>
      </c>
      <c r="B2110" s="237"/>
      <c r="C2110" s="273"/>
      <c r="D2110" s="272"/>
      <c r="E2110" s="273"/>
      <c r="F2110" s="273"/>
      <c r="G2110" s="253" t="str">
        <f t="shared" si="240"/>
        <v/>
      </c>
      <c r="H2110" s="31" t="str">
        <f>IF(AND(B2110=H$1),LOOKUP(9.99999999999999E+307,$H$2:H2109)+1,"")</f>
        <v/>
      </c>
      <c r="I2110" s="31" t="str">
        <f>IF(AND(B2110=I$1),LOOKUP(9.99999999999999E+307,$I$2:I2109)+1,"")</f>
        <v/>
      </c>
      <c r="J2110" s="31">
        <f>IF(AND(B2110=J$1),LOOKUP(9.99999999999999E+307,$J$2:J2109)+1,"")</f>
        <v>1944</v>
      </c>
      <c r="K2110" s="31">
        <f>IF(AND(B2110=K$1),LOOKUP(9.99999999999999E+307,$K$2:K2109)+1,"")</f>
        <v>1944</v>
      </c>
      <c r="L2110" s="31">
        <f>IF(AND(B2110=L$1),LOOKUP(9.99999999999999E+307,$L$2:L2109)+1,"")</f>
        <v>1944</v>
      </c>
      <c r="M2110" s="31">
        <f>IF(AND(B2110=M$1),LOOKUP(9.99999999999999E+307,$M$2:M2109)+1,"")</f>
        <v>1944</v>
      </c>
      <c r="N2110" s="31" t="e">
        <f>IF(AND(B2110=N$1),LOOKUP(9.99999999999999E+307,$N$2:N2109)+1,"")</f>
        <v>#REF!</v>
      </c>
      <c r="O2110" s="31" t="e">
        <f>IF(AND($B2110=O$1),LOOKUP(9.99999999999999E+307,$O$2:O2109)+1,"")</f>
        <v>#REF!</v>
      </c>
      <c r="P2110" s="31" t="e">
        <f>IF(AND($B2110=P$1),LOOKUP(9.99999999999999E+307,$P$2:P2109)+1,"")</f>
        <v>#REF!</v>
      </c>
      <c r="Q2110" s="31" t="e">
        <f>IF(AND($B2110=Q$1),LOOKUP(9.99999999999999E+307,$Q$2:Q2109)+1,"")</f>
        <v>#REF!</v>
      </c>
      <c r="R2110" s="31">
        <f>IF(AND($B2110=R$1),LOOKUP(9.99999999999999E+307,$R$2:R2109)+1,"")</f>
        <v>1944</v>
      </c>
      <c r="S2110" s="31">
        <f>IF(AND($B2110=S$1),LOOKUP(9.99999999999999E+307,$S$2:S2109)+1,"")</f>
        <v>1944</v>
      </c>
      <c r="T2110" s="265"/>
      <c r="U2110" s="265"/>
      <c r="V2110" s="265"/>
      <c r="AA2110" s="254" t="str">
        <f t="shared" si="234"/>
        <v/>
      </c>
      <c r="AB2110" s="254" t="str">
        <f t="shared" si="235"/>
        <v/>
      </c>
      <c r="AC2110" s="255">
        <f t="shared" si="236"/>
        <v>0</v>
      </c>
      <c r="AD2110" s="255">
        <f t="shared" si="237"/>
        <v>3836</v>
      </c>
      <c r="AE2110" s="256" t="str">
        <f t="shared" si="238"/>
        <v/>
      </c>
      <c r="AF2110" s="252" t="str">
        <f t="shared" si="239"/>
        <v>-</v>
      </c>
    </row>
    <row r="2111" spans="1:32" ht="20.149999999999999" customHeight="1" x14ac:dyDescent="0.75">
      <c r="A2111" s="31">
        <v>2109</v>
      </c>
      <c r="B2111" s="237"/>
      <c r="C2111" s="273"/>
      <c r="D2111" s="272"/>
      <c r="E2111" s="273"/>
      <c r="F2111" s="273"/>
      <c r="G2111" s="253" t="str">
        <f t="shared" si="240"/>
        <v/>
      </c>
      <c r="H2111" s="31" t="str">
        <f>IF(AND(B2111=H$1),LOOKUP(9.99999999999999E+307,$H$2:H2110)+1,"")</f>
        <v/>
      </c>
      <c r="I2111" s="31" t="str">
        <f>IF(AND(B2111=I$1),LOOKUP(9.99999999999999E+307,$I$2:I2110)+1,"")</f>
        <v/>
      </c>
      <c r="J2111" s="31">
        <f>IF(AND(B2111=J$1),LOOKUP(9.99999999999999E+307,$J$2:J2110)+1,"")</f>
        <v>1945</v>
      </c>
      <c r="K2111" s="31">
        <f>IF(AND(B2111=K$1),LOOKUP(9.99999999999999E+307,$K$2:K2110)+1,"")</f>
        <v>1945</v>
      </c>
      <c r="L2111" s="31">
        <f>IF(AND(B2111=L$1),LOOKUP(9.99999999999999E+307,$L$2:L2110)+1,"")</f>
        <v>1945</v>
      </c>
      <c r="M2111" s="31">
        <f>IF(AND(B2111=M$1),LOOKUP(9.99999999999999E+307,$M$2:M2110)+1,"")</f>
        <v>1945</v>
      </c>
      <c r="N2111" s="31" t="e">
        <f>IF(AND(B2111=N$1),LOOKUP(9.99999999999999E+307,$N$2:N2110)+1,"")</f>
        <v>#REF!</v>
      </c>
      <c r="O2111" s="31" t="e">
        <f>IF(AND($B2111=O$1),LOOKUP(9.99999999999999E+307,$O$2:O2110)+1,"")</f>
        <v>#REF!</v>
      </c>
      <c r="P2111" s="31" t="e">
        <f>IF(AND($B2111=P$1),LOOKUP(9.99999999999999E+307,$P$2:P2110)+1,"")</f>
        <v>#REF!</v>
      </c>
      <c r="Q2111" s="31" t="e">
        <f>IF(AND($B2111=Q$1),LOOKUP(9.99999999999999E+307,$Q$2:Q2110)+1,"")</f>
        <v>#REF!</v>
      </c>
      <c r="R2111" s="31">
        <f>IF(AND($B2111=R$1),LOOKUP(9.99999999999999E+307,$R$2:R2110)+1,"")</f>
        <v>1945</v>
      </c>
      <c r="S2111" s="31">
        <f>IF(AND($B2111=S$1),LOOKUP(9.99999999999999E+307,$S$2:S2110)+1,"")</f>
        <v>1945</v>
      </c>
      <c r="T2111" s="265"/>
      <c r="U2111" s="265"/>
      <c r="V2111" s="265"/>
      <c r="AA2111" s="254" t="str">
        <f t="shared" si="234"/>
        <v/>
      </c>
      <c r="AB2111" s="254" t="str">
        <f t="shared" si="235"/>
        <v/>
      </c>
      <c r="AC2111" s="255">
        <f t="shared" si="236"/>
        <v>0</v>
      </c>
      <c r="AD2111" s="255">
        <f t="shared" si="237"/>
        <v>3836</v>
      </c>
      <c r="AE2111" s="256" t="str">
        <f t="shared" si="238"/>
        <v/>
      </c>
      <c r="AF2111" s="252" t="str">
        <f t="shared" si="239"/>
        <v>-</v>
      </c>
    </row>
    <row r="2112" spans="1:32" ht="20.149999999999999" customHeight="1" x14ac:dyDescent="0.75">
      <c r="A2112" s="31">
        <v>2110</v>
      </c>
      <c r="B2112" s="237"/>
      <c r="C2112" s="273"/>
      <c r="D2112" s="272"/>
      <c r="E2112" s="273"/>
      <c r="F2112" s="273"/>
      <c r="G2112" s="253" t="str">
        <f t="shared" si="240"/>
        <v/>
      </c>
      <c r="H2112" s="31" t="str">
        <f>IF(AND(B2112=H$1),LOOKUP(9.99999999999999E+307,$H$2:H2111)+1,"")</f>
        <v/>
      </c>
      <c r="I2112" s="31" t="str">
        <f>IF(AND(B2112=I$1),LOOKUP(9.99999999999999E+307,$I$2:I2111)+1,"")</f>
        <v/>
      </c>
      <c r="J2112" s="31">
        <f>IF(AND(B2112=J$1),LOOKUP(9.99999999999999E+307,$J$2:J2111)+1,"")</f>
        <v>1946</v>
      </c>
      <c r="K2112" s="31">
        <f>IF(AND(B2112=K$1),LOOKUP(9.99999999999999E+307,$K$2:K2111)+1,"")</f>
        <v>1946</v>
      </c>
      <c r="L2112" s="31">
        <f>IF(AND(B2112=L$1),LOOKUP(9.99999999999999E+307,$L$2:L2111)+1,"")</f>
        <v>1946</v>
      </c>
      <c r="M2112" s="31">
        <f>IF(AND(B2112=M$1),LOOKUP(9.99999999999999E+307,$M$2:M2111)+1,"")</f>
        <v>1946</v>
      </c>
      <c r="N2112" s="31" t="e">
        <f>IF(AND(B2112=N$1),LOOKUP(9.99999999999999E+307,$N$2:N2111)+1,"")</f>
        <v>#REF!</v>
      </c>
      <c r="O2112" s="31" t="e">
        <f>IF(AND($B2112=O$1),LOOKUP(9.99999999999999E+307,$O$2:O2111)+1,"")</f>
        <v>#REF!</v>
      </c>
      <c r="P2112" s="31" t="e">
        <f>IF(AND($B2112=P$1),LOOKUP(9.99999999999999E+307,$P$2:P2111)+1,"")</f>
        <v>#REF!</v>
      </c>
      <c r="Q2112" s="31" t="e">
        <f>IF(AND($B2112=Q$1),LOOKUP(9.99999999999999E+307,$Q$2:Q2111)+1,"")</f>
        <v>#REF!</v>
      </c>
      <c r="R2112" s="31">
        <f>IF(AND($B2112=R$1),LOOKUP(9.99999999999999E+307,$R$2:R2111)+1,"")</f>
        <v>1946</v>
      </c>
      <c r="S2112" s="31">
        <f>IF(AND($B2112=S$1),LOOKUP(9.99999999999999E+307,$S$2:S2111)+1,"")</f>
        <v>1946</v>
      </c>
      <c r="T2112" s="265"/>
      <c r="U2112" s="265"/>
      <c r="V2112" s="265"/>
      <c r="AA2112" s="254" t="str">
        <f t="shared" si="234"/>
        <v/>
      </c>
      <c r="AB2112" s="254" t="str">
        <f t="shared" si="235"/>
        <v/>
      </c>
      <c r="AC2112" s="255">
        <f t="shared" si="236"/>
        <v>0</v>
      </c>
      <c r="AD2112" s="255">
        <f t="shared" si="237"/>
        <v>3836</v>
      </c>
      <c r="AE2112" s="256" t="str">
        <f t="shared" si="238"/>
        <v/>
      </c>
      <c r="AF2112" s="252" t="str">
        <f t="shared" si="239"/>
        <v>-</v>
      </c>
    </row>
    <row r="2113" spans="1:32" ht="20.149999999999999" customHeight="1" x14ac:dyDescent="0.75">
      <c r="A2113" s="31">
        <v>2111</v>
      </c>
      <c r="B2113" s="237"/>
      <c r="C2113" s="273"/>
      <c r="D2113" s="272"/>
      <c r="E2113" s="273"/>
      <c r="F2113" s="273"/>
      <c r="G2113" s="253" t="str">
        <f t="shared" si="240"/>
        <v/>
      </c>
      <c r="H2113" s="31" t="str">
        <f>IF(AND(B2113=H$1),LOOKUP(9.99999999999999E+307,$H$2:H2112)+1,"")</f>
        <v/>
      </c>
      <c r="I2113" s="31" t="str">
        <f>IF(AND(B2113=I$1),LOOKUP(9.99999999999999E+307,$I$2:I2112)+1,"")</f>
        <v/>
      </c>
      <c r="J2113" s="31">
        <f>IF(AND(B2113=J$1),LOOKUP(9.99999999999999E+307,$J$2:J2112)+1,"")</f>
        <v>1947</v>
      </c>
      <c r="K2113" s="31">
        <f>IF(AND(B2113=K$1),LOOKUP(9.99999999999999E+307,$K$2:K2112)+1,"")</f>
        <v>1947</v>
      </c>
      <c r="L2113" s="31">
        <f>IF(AND(B2113=L$1),LOOKUP(9.99999999999999E+307,$L$2:L2112)+1,"")</f>
        <v>1947</v>
      </c>
      <c r="M2113" s="31">
        <f>IF(AND(B2113=M$1),LOOKUP(9.99999999999999E+307,$M$2:M2112)+1,"")</f>
        <v>1947</v>
      </c>
      <c r="N2113" s="31" t="e">
        <f>IF(AND(B2113=N$1),LOOKUP(9.99999999999999E+307,$N$2:N2112)+1,"")</f>
        <v>#REF!</v>
      </c>
      <c r="O2113" s="31" t="e">
        <f>IF(AND($B2113=O$1),LOOKUP(9.99999999999999E+307,$O$2:O2112)+1,"")</f>
        <v>#REF!</v>
      </c>
      <c r="P2113" s="31" t="e">
        <f>IF(AND($B2113=P$1),LOOKUP(9.99999999999999E+307,$P$2:P2112)+1,"")</f>
        <v>#REF!</v>
      </c>
      <c r="Q2113" s="31" t="e">
        <f>IF(AND($B2113=Q$1),LOOKUP(9.99999999999999E+307,$Q$2:Q2112)+1,"")</f>
        <v>#REF!</v>
      </c>
      <c r="R2113" s="31">
        <f>IF(AND($B2113=R$1),LOOKUP(9.99999999999999E+307,$R$2:R2112)+1,"")</f>
        <v>1947</v>
      </c>
      <c r="S2113" s="31">
        <f>IF(AND($B2113=S$1),LOOKUP(9.99999999999999E+307,$S$2:S2112)+1,"")</f>
        <v>1947</v>
      </c>
      <c r="T2113" s="265"/>
      <c r="U2113" s="265"/>
      <c r="V2113" s="265"/>
      <c r="AA2113" s="254" t="str">
        <f t="shared" si="234"/>
        <v/>
      </c>
      <c r="AB2113" s="254" t="str">
        <f t="shared" si="235"/>
        <v/>
      </c>
      <c r="AC2113" s="255">
        <f t="shared" si="236"/>
        <v>0</v>
      </c>
      <c r="AD2113" s="255">
        <f t="shared" si="237"/>
        <v>3836</v>
      </c>
      <c r="AE2113" s="256" t="str">
        <f t="shared" si="238"/>
        <v/>
      </c>
      <c r="AF2113" s="252" t="str">
        <f t="shared" si="239"/>
        <v>-</v>
      </c>
    </row>
    <row r="2114" spans="1:32" ht="20.149999999999999" customHeight="1" x14ac:dyDescent="0.75">
      <c r="A2114" s="31">
        <v>2112</v>
      </c>
      <c r="B2114" s="237"/>
      <c r="C2114" s="273"/>
      <c r="D2114" s="272"/>
      <c r="E2114" s="273"/>
      <c r="F2114" s="273"/>
      <c r="G2114" s="253" t="str">
        <f t="shared" si="240"/>
        <v/>
      </c>
      <c r="H2114" s="31" t="str">
        <f>IF(AND(B2114=H$1),LOOKUP(9.99999999999999E+307,$H$2:H2113)+1,"")</f>
        <v/>
      </c>
      <c r="I2114" s="31" t="str">
        <f>IF(AND(B2114=I$1),LOOKUP(9.99999999999999E+307,$I$2:I2113)+1,"")</f>
        <v/>
      </c>
      <c r="J2114" s="31">
        <f>IF(AND(B2114=J$1),LOOKUP(9.99999999999999E+307,$J$2:J2113)+1,"")</f>
        <v>1948</v>
      </c>
      <c r="K2114" s="31">
        <f>IF(AND(B2114=K$1),LOOKUP(9.99999999999999E+307,$K$2:K2113)+1,"")</f>
        <v>1948</v>
      </c>
      <c r="L2114" s="31">
        <f>IF(AND(B2114=L$1),LOOKUP(9.99999999999999E+307,$L$2:L2113)+1,"")</f>
        <v>1948</v>
      </c>
      <c r="M2114" s="31">
        <f>IF(AND(B2114=M$1),LOOKUP(9.99999999999999E+307,$M$2:M2113)+1,"")</f>
        <v>1948</v>
      </c>
      <c r="N2114" s="31" t="e">
        <f>IF(AND(B2114=N$1),LOOKUP(9.99999999999999E+307,$N$2:N2113)+1,"")</f>
        <v>#REF!</v>
      </c>
      <c r="O2114" s="31" t="e">
        <f>IF(AND($B2114=O$1),LOOKUP(9.99999999999999E+307,$O$2:O2113)+1,"")</f>
        <v>#REF!</v>
      </c>
      <c r="P2114" s="31" t="e">
        <f>IF(AND($B2114=P$1),LOOKUP(9.99999999999999E+307,$P$2:P2113)+1,"")</f>
        <v>#REF!</v>
      </c>
      <c r="Q2114" s="31" t="e">
        <f>IF(AND($B2114=Q$1),LOOKUP(9.99999999999999E+307,$Q$2:Q2113)+1,"")</f>
        <v>#REF!</v>
      </c>
      <c r="R2114" s="31">
        <f>IF(AND($B2114=R$1),LOOKUP(9.99999999999999E+307,$R$2:R2113)+1,"")</f>
        <v>1948</v>
      </c>
      <c r="S2114" s="31">
        <f>IF(AND($B2114=S$1),LOOKUP(9.99999999999999E+307,$S$2:S2113)+1,"")</f>
        <v>1948</v>
      </c>
      <c r="T2114" s="265"/>
      <c r="U2114" s="265"/>
      <c r="V2114" s="265"/>
      <c r="AA2114" s="254" t="str">
        <f t="shared" si="234"/>
        <v/>
      </c>
      <c r="AB2114" s="254" t="str">
        <f t="shared" si="235"/>
        <v/>
      </c>
      <c r="AC2114" s="255">
        <f t="shared" si="236"/>
        <v>0</v>
      </c>
      <c r="AD2114" s="255">
        <f t="shared" si="237"/>
        <v>3836</v>
      </c>
      <c r="AE2114" s="256" t="str">
        <f t="shared" si="238"/>
        <v/>
      </c>
      <c r="AF2114" s="252" t="str">
        <f t="shared" si="239"/>
        <v>-</v>
      </c>
    </row>
    <row r="2115" spans="1:32" ht="20.149999999999999" customHeight="1" x14ac:dyDescent="0.75">
      <c r="A2115" s="31">
        <v>2113</v>
      </c>
      <c r="B2115" s="237"/>
      <c r="C2115" s="273"/>
      <c r="D2115" s="272"/>
      <c r="E2115" s="273"/>
      <c r="F2115" s="273"/>
      <c r="G2115" s="253" t="str">
        <f t="shared" si="240"/>
        <v/>
      </c>
      <c r="H2115" s="31" t="str">
        <f>IF(AND(B2115=H$1),LOOKUP(9.99999999999999E+307,$H$2:H2114)+1,"")</f>
        <v/>
      </c>
      <c r="I2115" s="31" t="str">
        <f>IF(AND(B2115=I$1),LOOKUP(9.99999999999999E+307,$I$2:I2114)+1,"")</f>
        <v/>
      </c>
      <c r="J2115" s="31">
        <f>IF(AND(B2115=J$1),LOOKUP(9.99999999999999E+307,$J$2:J2114)+1,"")</f>
        <v>1949</v>
      </c>
      <c r="K2115" s="31">
        <f>IF(AND(B2115=K$1),LOOKUP(9.99999999999999E+307,$K$2:K2114)+1,"")</f>
        <v>1949</v>
      </c>
      <c r="L2115" s="31">
        <f>IF(AND(B2115=L$1),LOOKUP(9.99999999999999E+307,$L$2:L2114)+1,"")</f>
        <v>1949</v>
      </c>
      <c r="M2115" s="31">
        <f>IF(AND(B2115=M$1),LOOKUP(9.99999999999999E+307,$M$2:M2114)+1,"")</f>
        <v>1949</v>
      </c>
      <c r="N2115" s="31" t="e">
        <f>IF(AND(B2115=N$1),LOOKUP(9.99999999999999E+307,$N$2:N2114)+1,"")</f>
        <v>#REF!</v>
      </c>
      <c r="O2115" s="31" t="e">
        <f>IF(AND($B2115=O$1),LOOKUP(9.99999999999999E+307,$O$2:O2114)+1,"")</f>
        <v>#REF!</v>
      </c>
      <c r="P2115" s="31" t="e">
        <f>IF(AND($B2115=P$1),LOOKUP(9.99999999999999E+307,$P$2:P2114)+1,"")</f>
        <v>#REF!</v>
      </c>
      <c r="Q2115" s="31" t="e">
        <f>IF(AND($B2115=Q$1),LOOKUP(9.99999999999999E+307,$Q$2:Q2114)+1,"")</f>
        <v>#REF!</v>
      </c>
      <c r="R2115" s="31">
        <f>IF(AND($B2115=R$1),LOOKUP(9.99999999999999E+307,$R$2:R2114)+1,"")</f>
        <v>1949</v>
      </c>
      <c r="S2115" s="31">
        <f>IF(AND($B2115=S$1),LOOKUP(9.99999999999999E+307,$S$2:S2114)+1,"")</f>
        <v>1949</v>
      </c>
      <c r="T2115" s="265"/>
      <c r="U2115" s="265"/>
      <c r="V2115" s="265"/>
      <c r="AA2115" s="254" t="str">
        <f t="shared" si="234"/>
        <v/>
      </c>
      <c r="AB2115" s="254" t="str">
        <f t="shared" si="235"/>
        <v/>
      </c>
      <c r="AC2115" s="255">
        <f t="shared" si="236"/>
        <v>0</v>
      </c>
      <c r="AD2115" s="255">
        <f t="shared" si="237"/>
        <v>3836</v>
      </c>
      <c r="AE2115" s="256" t="str">
        <f t="shared" si="238"/>
        <v/>
      </c>
      <c r="AF2115" s="252" t="str">
        <f t="shared" si="239"/>
        <v>-</v>
      </c>
    </row>
    <row r="2116" spans="1:32" ht="20.149999999999999" customHeight="1" x14ac:dyDescent="0.75">
      <c r="A2116" s="31">
        <v>2114</v>
      </c>
      <c r="B2116" s="237"/>
      <c r="C2116" s="273"/>
      <c r="D2116" s="272"/>
      <c r="E2116" s="273"/>
      <c r="F2116" s="273"/>
      <c r="G2116" s="253" t="str">
        <f t="shared" si="240"/>
        <v/>
      </c>
      <c r="H2116" s="31" t="str">
        <f>IF(AND(B2116=H$1),LOOKUP(9.99999999999999E+307,$H$2:H2115)+1,"")</f>
        <v/>
      </c>
      <c r="I2116" s="31" t="str">
        <f>IF(AND(B2116=I$1),LOOKUP(9.99999999999999E+307,$I$2:I2115)+1,"")</f>
        <v/>
      </c>
      <c r="J2116" s="31">
        <f>IF(AND(B2116=J$1),LOOKUP(9.99999999999999E+307,$J$2:J2115)+1,"")</f>
        <v>1950</v>
      </c>
      <c r="K2116" s="31">
        <f>IF(AND(B2116=K$1),LOOKUP(9.99999999999999E+307,$K$2:K2115)+1,"")</f>
        <v>1950</v>
      </c>
      <c r="L2116" s="31">
        <f>IF(AND(B2116=L$1),LOOKUP(9.99999999999999E+307,$L$2:L2115)+1,"")</f>
        <v>1950</v>
      </c>
      <c r="M2116" s="31">
        <f>IF(AND(B2116=M$1),LOOKUP(9.99999999999999E+307,$M$2:M2115)+1,"")</f>
        <v>1950</v>
      </c>
      <c r="N2116" s="31" t="e">
        <f>IF(AND(B2116=N$1),LOOKUP(9.99999999999999E+307,$N$2:N2115)+1,"")</f>
        <v>#REF!</v>
      </c>
      <c r="O2116" s="31" t="e">
        <f>IF(AND($B2116=O$1),LOOKUP(9.99999999999999E+307,$O$2:O2115)+1,"")</f>
        <v>#REF!</v>
      </c>
      <c r="P2116" s="31" t="e">
        <f>IF(AND($B2116=P$1),LOOKUP(9.99999999999999E+307,$P$2:P2115)+1,"")</f>
        <v>#REF!</v>
      </c>
      <c r="Q2116" s="31" t="e">
        <f>IF(AND($B2116=Q$1),LOOKUP(9.99999999999999E+307,$Q$2:Q2115)+1,"")</f>
        <v>#REF!</v>
      </c>
      <c r="R2116" s="31">
        <f>IF(AND($B2116=R$1),LOOKUP(9.99999999999999E+307,$R$2:R2115)+1,"")</f>
        <v>1950</v>
      </c>
      <c r="S2116" s="31">
        <f>IF(AND($B2116=S$1),LOOKUP(9.99999999999999E+307,$S$2:S2115)+1,"")</f>
        <v>1950</v>
      </c>
      <c r="T2116" s="265"/>
      <c r="U2116" s="265"/>
      <c r="V2116" s="265"/>
      <c r="AA2116" s="254" t="str">
        <f t="shared" si="234"/>
        <v/>
      </c>
      <c r="AB2116" s="254" t="str">
        <f t="shared" si="235"/>
        <v/>
      </c>
      <c r="AC2116" s="255">
        <f t="shared" si="236"/>
        <v>0</v>
      </c>
      <c r="AD2116" s="255">
        <f t="shared" si="237"/>
        <v>3836</v>
      </c>
      <c r="AE2116" s="256" t="str">
        <f t="shared" si="238"/>
        <v/>
      </c>
      <c r="AF2116" s="252" t="str">
        <f t="shared" si="239"/>
        <v>-</v>
      </c>
    </row>
    <row r="2117" spans="1:32" ht="20.149999999999999" customHeight="1" x14ac:dyDescent="0.75">
      <c r="A2117" s="31">
        <v>2115</v>
      </c>
      <c r="B2117" s="237"/>
      <c r="C2117" s="273"/>
      <c r="D2117" s="272"/>
      <c r="E2117" s="273"/>
      <c r="F2117" s="273"/>
      <c r="G2117" s="253" t="str">
        <f t="shared" si="240"/>
        <v/>
      </c>
      <c r="H2117" s="31" t="str">
        <f>IF(AND(B2117=H$1),LOOKUP(9.99999999999999E+307,$H$2:H2116)+1,"")</f>
        <v/>
      </c>
      <c r="I2117" s="31" t="str">
        <f>IF(AND(B2117=I$1),LOOKUP(9.99999999999999E+307,$I$2:I2116)+1,"")</f>
        <v/>
      </c>
      <c r="J2117" s="31">
        <f>IF(AND(B2117=J$1),LOOKUP(9.99999999999999E+307,$J$2:J2116)+1,"")</f>
        <v>1951</v>
      </c>
      <c r="K2117" s="31">
        <f>IF(AND(B2117=K$1),LOOKUP(9.99999999999999E+307,$K$2:K2116)+1,"")</f>
        <v>1951</v>
      </c>
      <c r="L2117" s="31">
        <f>IF(AND(B2117=L$1),LOOKUP(9.99999999999999E+307,$L$2:L2116)+1,"")</f>
        <v>1951</v>
      </c>
      <c r="M2117" s="31">
        <f>IF(AND(B2117=M$1),LOOKUP(9.99999999999999E+307,$M$2:M2116)+1,"")</f>
        <v>1951</v>
      </c>
      <c r="N2117" s="31" t="e">
        <f>IF(AND(B2117=N$1),LOOKUP(9.99999999999999E+307,$N$2:N2116)+1,"")</f>
        <v>#REF!</v>
      </c>
      <c r="O2117" s="31" t="e">
        <f>IF(AND($B2117=O$1),LOOKUP(9.99999999999999E+307,$O$2:O2116)+1,"")</f>
        <v>#REF!</v>
      </c>
      <c r="P2117" s="31" t="e">
        <f>IF(AND($B2117=P$1),LOOKUP(9.99999999999999E+307,$P$2:P2116)+1,"")</f>
        <v>#REF!</v>
      </c>
      <c r="Q2117" s="31" t="e">
        <f>IF(AND($B2117=Q$1),LOOKUP(9.99999999999999E+307,$Q$2:Q2116)+1,"")</f>
        <v>#REF!</v>
      </c>
      <c r="R2117" s="31">
        <f>IF(AND($B2117=R$1),LOOKUP(9.99999999999999E+307,$R$2:R2116)+1,"")</f>
        <v>1951</v>
      </c>
      <c r="S2117" s="31">
        <f>IF(AND($B2117=S$1),LOOKUP(9.99999999999999E+307,$S$2:S2116)+1,"")</f>
        <v>1951</v>
      </c>
      <c r="T2117" s="265"/>
      <c r="U2117" s="265"/>
      <c r="V2117" s="265"/>
      <c r="AA2117" s="254" t="str">
        <f t="shared" si="234"/>
        <v/>
      </c>
      <c r="AB2117" s="254" t="str">
        <f t="shared" si="235"/>
        <v/>
      </c>
      <c r="AC2117" s="255">
        <f t="shared" si="236"/>
        <v>0</v>
      </c>
      <c r="AD2117" s="255">
        <f t="shared" si="237"/>
        <v>3836</v>
      </c>
      <c r="AE2117" s="256" t="str">
        <f t="shared" si="238"/>
        <v/>
      </c>
      <c r="AF2117" s="252" t="str">
        <f t="shared" si="239"/>
        <v>-</v>
      </c>
    </row>
    <row r="2118" spans="1:32" ht="20.149999999999999" customHeight="1" x14ac:dyDescent="0.75">
      <c r="A2118" s="31">
        <v>2116</v>
      </c>
      <c r="B2118" s="237"/>
      <c r="C2118" s="273"/>
      <c r="D2118" s="272"/>
      <c r="E2118" s="273"/>
      <c r="F2118" s="273"/>
      <c r="G2118" s="253" t="str">
        <f t="shared" si="240"/>
        <v/>
      </c>
      <c r="H2118" s="31" t="str">
        <f>IF(AND(B2118=H$1),LOOKUP(9.99999999999999E+307,$H$2:H2117)+1,"")</f>
        <v/>
      </c>
      <c r="I2118" s="31" t="str">
        <f>IF(AND(B2118=I$1),LOOKUP(9.99999999999999E+307,$I$2:I2117)+1,"")</f>
        <v/>
      </c>
      <c r="J2118" s="31">
        <f>IF(AND(B2118=J$1),LOOKUP(9.99999999999999E+307,$J$2:J2117)+1,"")</f>
        <v>1952</v>
      </c>
      <c r="K2118" s="31">
        <f>IF(AND(B2118=K$1),LOOKUP(9.99999999999999E+307,$K$2:K2117)+1,"")</f>
        <v>1952</v>
      </c>
      <c r="L2118" s="31">
        <f>IF(AND(B2118=L$1),LOOKUP(9.99999999999999E+307,$L$2:L2117)+1,"")</f>
        <v>1952</v>
      </c>
      <c r="M2118" s="31">
        <f>IF(AND(B2118=M$1),LOOKUP(9.99999999999999E+307,$M$2:M2117)+1,"")</f>
        <v>1952</v>
      </c>
      <c r="N2118" s="31" t="e">
        <f>IF(AND(B2118=N$1),LOOKUP(9.99999999999999E+307,$N$2:N2117)+1,"")</f>
        <v>#REF!</v>
      </c>
      <c r="O2118" s="31" t="e">
        <f>IF(AND($B2118=O$1),LOOKUP(9.99999999999999E+307,$O$2:O2117)+1,"")</f>
        <v>#REF!</v>
      </c>
      <c r="P2118" s="31" t="e">
        <f>IF(AND($B2118=P$1),LOOKUP(9.99999999999999E+307,$P$2:P2117)+1,"")</f>
        <v>#REF!</v>
      </c>
      <c r="Q2118" s="31" t="e">
        <f>IF(AND($B2118=Q$1),LOOKUP(9.99999999999999E+307,$Q$2:Q2117)+1,"")</f>
        <v>#REF!</v>
      </c>
      <c r="R2118" s="31">
        <f>IF(AND($B2118=R$1),LOOKUP(9.99999999999999E+307,$R$2:R2117)+1,"")</f>
        <v>1952</v>
      </c>
      <c r="S2118" s="31">
        <f>IF(AND($B2118=S$1),LOOKUP(9.99999999999999E+307,$S$2:S2117)+1,"")</f>
        <v>1952</v>
      </c>
      <c r="T2118" s="265"/>
      <c r="U2118" s="265"/>
      <c r="V2118" s="265"/>
      <c r="AA2118" s="254" t="str">
        <f t="shared" si="234"/>
        <v/>
      </c>
      <c r="AB2118" s="254" t="str">
        <f t="shared" si="235"/>
        <v/>
      </c>
      <c r="AC2118" s="255">
        <f t="shared" si="236"/>
        <v>0</v>
      </c>
      <c r="AD2118" s="255">
        <f t="shared" si="237"/>
        <v>3836</v>
      </c>
      <c r="AE2118" s="256" t="str">
        <f t="shared" si="238"/>
        <v/>
      </c>
      <c r="AF2118" s="252" t="str">
        <f t="shared" si="239"/>
        <v>-</v>
      </c>
    </row>
    <row r="2119" spans="1:32" ht="20.149999999999999" customHeight="1" x14ac:dyDescent="0.75">
      <c r="A2119" s="31">
        <v>2117</v>
      </c>
      <c r="B2119" s="237"/>
      <c r="C2119" s="273"/>
      <c r="D2119" s="272"/>
      <c r="E2119" s="273"/>
      <c r="F2119" s="273"/>
      <c r="G2119" s="253" t="str">
        <f t="shared" si="240"/>
        <v/>
      </c>
      <c r="H2119" s="31" t="str">
        <f>IF(AND(B2119=H$1),LOOKUP(9.99999999999999E+307,$H$2:H2118)+1,"")</f>
        <v/>
      </c>
      <c r="I2119" s="31" t="str">
        <f>IF(AND(B2119=I$1),LOOKUP(9.99999999999999E+307,$I$2:I2118)+1,"")</f>
        <v/>
      </c>
      <c r="J2119" s="31">
        <f>IF(AND(B2119=J$1),LOOKUP(9.99999999999999E+307,$J$2:J2118)+1,"")</f>
        <v>1953</v>
      </c>
      <c r="K2119" s="31">
        <f>IF(AND(B2119=K$1),LOOKUP(9.99999999999999E+307,$K$2:K2118)+1,"")</f>
        <v>1953</v>
      </c>
      <c r="L2119" s="31">
        <f>IF(AND(B2119=L$1),LOOKUP(9.99999999999999E+307,$L$2:L2118)+1,"")</f>
        <v>1953</v>
      </c>
      <c r="M2119" s="31">
        <f>IF(AND(B2119=M$1),LOOKUP(9.99999999999999E+307,$M$2:M2118)+1,"")</f>
        <v>1953</v>
      </c>
      <c r="N2119" s="31" t="e">
        <f>IF(AND(B2119=N$1),LOOKUP(9.99999999999999E+307,$N$2:N2118)+1,"")</f>
        <v>#REF!</v>
      </c>
      <c r="O2119" s="31" t="e">
        <f>IF(AND($B2119=O$1),LOOKUP(9.99999999999999E+307,$O$2:O2118)+1,"")</f>
        <v>#REF!</v>
      </c>
      <c r="P2119" s="31" t="e">
        <f>IF(AND($B2119=P$1),LOOKUP(9.99999999999999E+307,$P$2:P2118)+1,"")</f>
        <v>#REF!</v>
      </c>
      <c r="Q2119" s="31" t="e">
        <f>IF(AND($B2119=Q$1),LOOKUP(9.99999999999999E+307,$Q$2:Q2118)+1,"")</f>
        <v>#REF!</v>
      </c>
      <c r="R2119" s="31">
        <f>IF(AND($B2119=R$1),LOOKUP(9.99999999999999E+307,$R$2:R2118)+1,"")</f>
        <v>1953</v>
      </c>
      <c r="S2119" s="31">
        <f>IF(AND($B2119=S$1),LOOKUP(9.99999999999999E+307,$S$2:S2118)+1,"")</f>
        <v>1953</v>
      </c>
      <c r="T2119" s="265"/>
      <c r="U2119" s="265"/>
      <c r="V2119" s="265"/>
      <c r="AA2119" s="254" t="str">
        <f t="shared" si="234"/>
        <v/>
      </c>
      <c r="AB2119" s="254" t="str">
        <f t="shared" si="235"/>
        <v/>
      </c>
      <c r="AC2119" s="255">
        <f t="shared" si="236"/>
        <v>0</v>
      </c>
      <c r="AD2119" s="255">
        <f t="shared" si="237"/>
        <v>3836</v>
      </c>
      <c r="AE2119" s="256" t="str">
        <f t="shared" si="238"/>
        <v/>
      </c>
      <c r="AF2119" s="252" t="str">
        <f t="shared" si="239"/>
        <v>-</v>
      </c>
    </row>
    <row r="2120" spans="1:32" ht="20.149999999999999" customHeight="1" x14ac:dyDescent="0.75">
      <c r="A2120" s="31">
        <v>2118</v>
      </c>
      <c r="B2120" s="237"/>
      <c r="C2120" s="273"/>
      <c r="D2120" s="272"/>
      <c r="E2120" s="273"/>
      <c r="F2120" s="273"/>
      <c r="G2120" s="253" t="str">
        <f t="shared" si="240"/>
        <v/>
      </c>
      <c r="H2120" s="31" t="str">
        <f>IF(AND(B2120=H$1),LOOKUP(9.99999999999999E+307,$H$2:H2119)+1,"")</f>
        <v/>
      </c>
      <c r="I2120" s="31" t="str">
        <f>IF(AND(B2120=I$1),LOOKUP(9.99999999999999E+307,$I$2:I2119)+1,"")</f>
        <v/>
      </c>
      <c r="J2120" s="31">
        <f>IF(AND(B2120=J$1),LOOKUP(9.99999999999999E+307,$J$2:J2119)+1,"")</f>
        <v>1954</v>
      </c>
      <c r="K2120" s="31">
        <f>IF(AND(B2120=K$1),LOOKUP(9.99999999999999E+307,$K$2:K2119)+1,"")</f>
        <v>1954</v>
      </c>
      <c r="L2120" s="31">
        <f>IF(AND(B2120=L$1),LOOKUP(9.99999999999999E+307,$L$2:L2119)+1,"")</f>
        <v>1954</v>
      </c>
      <c r="M2120" s="31">
        <f>IF(AND(B2120=M$1),LOOKUP(9.99999999999999E+307,$M$2:M2119)+1,"")</f>
        <v>1954</v>
      </c>
      <c r="N2120" s="31" t="e">
        <f>IF(AND(B2120=N$1),LOOKUP(9.99999999999999E+307,$N$2:N2119)+1,"")</f>
        <v>#REF!</v>
      </c>
      <c r="O2120" s="31" t="e">
        <f>IF(AND($B2120=O$1),LOOKUP(9.99999999999999E+307,$O$2:O2119)+1,"")</f>
        <v>#REF!</v>
      </c>
      <c r="P2120" s="31" t="e">
        <f>IF(AND($B2120=P$1),LOOKUP(9.99999999999999E+307,$P$2:P2119)+1,"")</f>
        <v>#REF!</v>
      </c>
      <c r="Q2120" s="31" t="e">
        <f>IF(AND($B2120=Q$1),LOOKUP(9.99999999999999E+307,$Q$2:Q2119)+1,"")</f>
        <v>#REF!</v>
      </c>
      <c r="R2120" s="31">
        <f>IF(AND($B2120=R$1),LOOKUP(9.99999999999999E+307,$R$2:R2119)+1,"")</f>
        <v>1954</v>
      </c>
      <c r="S2120" s="31">
        <f>IF(AND($B2120=S$1),LOOKUP(9.99999999999999E+307,$S$2:S2119)+1,"")</f>
        <v>1954</v>
      </c>
      <c r="T2120" s="265"/>
      <c r="U2120" s="265"/>
      <c r="V2120" s="265"/>
      <c r="AA2120" s="254" t="str">
        <f t="shared" si="234"/>
        <v/>
      </c>
      <c r="AB2120" s="254" t="str">
        <f t="shared" si="235"/>
        <v/>
      </c>
      <c r="AC2120" s="255">
        <f t="shared" si="236"/>
        <v>0</v>
      </c>
      <c r="AD2120" s="255">
        <f t="shared" si="237"/>
        <v>3836</v>
      </c>
      <c r="AE2120" s="256" t="str">
        <f t="shared" si="238"/>
        <v/>
      </c>
      <c r="AF2120" s="252" t="str">
        <f t="shared" si="239"/>
        <v>-</v>
      </c>
    </row>
    <row r="2121" spans="1:32" ht="20.149999999999999" customHeight="1" x14ac:dyDescent="0.75">
      <c r="A2121" s="31">
        <v>2119</v>
      </c>
      <c r="B2121" s="237"/>
      <c r="C2121" s="273"/>
      <c r="D2121" s="272"/>
      <c r="E2121" s="273"/>
      <c r="F2121" s="273"/>
      <c r="G2121" s="253" t="str">
        <f t="shared" si="240"/>
        <v/>
      </c>
      <c r="H2121" s="31" t="str">
        <f>IF(AND(B2121=H$1),LOOKUP(9.99999999999999E+307,$H$2:H2120)+1,"")</f>
        <v/>
      </c>
      <c r="I2121" s="31" t="str">
        <f>IF(AND(B2121=I$1),LOOKUP(9.99999999999999E+307,$I$2:I2120)+1,"")</f>
        <v/>
      </c>
      <c r="J2121" s="31">
        <f>IF(AND(B2121=J$1),LOOKUP(9.99999999999999E+307,$J$2:J2120)+1,"")</f>
        <v>1955</v>
      </c>
      <c r="K2121" s="31">
        <f>IF(AND(B2121=K$1),LOOKUP(9.99999999999999E+307,$K$2:K2120)+1,"")</f>
        <v>1955</v>
      </c>
      <c r="L2121" s="31">
        <f>IF(AND(B2121=L$1),LOOKUP(9.99999999999999E+307,$L$2:L2120)+1,"")</f>
        <v>1955</v>
      </c>
      <c r="M2121" s="31">
        <f>IF(AND(B2121=M$1),LOOKUP(9.99999999999999E+307,$M$2:M2120)+1,"")</f>
        <v>1955</v>
      </c>
      <c r="N2121" s="31" t="e">
        <f>IF(AND(B2121=N$1),LOOKUP(9.99999999999999E+307,$N$2:N2120)+1,"")</f>
        <v>#REF!</v>
      </c>
      <c r="O2121" s="31" t="e">
        <f>IF(AND($B2121=O$1),LOOKUP(9.99999999999999E+307,$O$2:O2120)+1,"")</f>
        <v>#REF!</v>
      </c>
      <c r="P2121" s="31" t="e">
        <f>IF(AND($B2121=P$1),LOOKUP(9.99999999999999E+307,$P$2:P2120)+1,"")</f>
        <v>#REF!</v>
      </c>
      <c r="Q2121" s="31" t="e">
        <f>IF(AND($B2121=Q$1),LOOKUP(9.99999999999999E+307,$Q$2:Q2120)+1,"")</f>
        <v>#REF!</v>
      </c>
      <c r="R2121" s="31">
        <f>IF(AND($B2121=R$1),LOOKUP(9.99999999999999E+307,$R$2:R2120)+1,"")</f>
        <v>1955</v>
      </c>
      <c r="S2121" s="31">
        <f>IF(AND($B2121=S$1),LOOKUP(9.99999999999999E+307,$S$2:S2120)+1,"")</f>
        <v>1955</v>
      </c>
      <c r="T2121" s="265"/>
      <c r="U2121" s="265"/>
      <c r="V2121" s="265"/>
      <c r="AA2121" s="254" t="str">
        <f t="shared" si="234"/>
        <v/>
      </c>
      <c r="AB2121" s="254" t="str">
        <f t="shared" si="235"/>
        <v/>
      </c>
      <c r="AC2121" s="255">
        <f t="shared" si="236"/>
        <v>0</v>
      </c>
      <c r="AD2121" s="255">
        <f t="shared" si="237"/>
        <v>3836</v>
      </c>
      <c r="AE2121" s="256" t="str">
        <f t="shared" si="238"/>
        <v/>
      </c>
      <c r="AF2121" s="252" t="str">
        <f t="shared" si="239"/>
        <v>-</v>
      </c>
    </row>
    <row r="2122" spans="1:32" ht="20.149999999999999" customHeight="1" x14ac:dyDescent="0.75">
      <c r="A2122" s="31">
        <v>2120</v>
      </c>
      <c r="B2122" s="237"/>
      <c r="C2122" s="273"/>
      <c r="D2122" s="272"/>
      <c r="E2122" s="273"/>
      <c r="F2122" s="273"/>
      <c r="G2122" s="253" t="str">
        <f t="shared" si="240"/>
        <v/>
      </c>
      <c r="H2122" s="31" t="str">
        <f>IF(AND(B2122=H$1),LOOKUP(9.99999999999999E+307,$H$2:H2121)+1,"")</f>
        <v/>
      </c>
      <c r="I2122" s="31" t="str">
        <f>IF(AND(B2122=I$1),LOOKUP(9.99999999999999E+307,$I$2:I2121)+1,"")</f>
        <v/>
      </c>
      <c r="J2122" s="31">
        <f>IF(AND(B2122=J$1),LOOKUP(9.99999999999999E+307,$J$2:J2121)+1,"")</f>
        <v>1956</v>
      </c>
      <c r="K2122" s="31">
        <f>IF(AND(B2122=K$1),LOOKUP(9.99999999999999E+307,$K$2:K2121)+1,"")</f>
        <v>1956</v>
      </c>
      <c r="L2122" s="31">
        <f>IF(AND(B2122=L$1),LOOKUP(9.99999999999999E+307,$L$2:L2121)+1,"")</f>
        <v>1956</v>
      </c>
      <c r="M2122" s="31">
        <f>IF(AND(B2122=M$1),LOOKUP(9.99999999999999E+307,$M$2:M2121)+1,"")</f>
        <v>1956</v>
      </c>
      <c r="N2122" s="31" t="e">
        <f>IF(AND(B2122=N$1),LOOKUP(9.99999999999999E+307,$N$2:N2121)+1,"")</f>
        <v>#REF!</v>
      </c>
      <c r="O2122" s="31" t="e">
        <f>IF(AND($B2122=O$1),LOOKUP(9.99999999999999E+307,$O$2:O2121)+1,"")</f>
        <v>#REF!</v>
      </c>
      <c r="P2122" s="31" t="e">
        <f>IF(AND($B2122=P$1),LOOKUP(9.99999999999999E+307,$P$2:P2121)+1,"")</f>
        <v>#REF!</v>
      </c>
      <c r="Q2122" s="31" t="e">
        <f>IF(AND($B2122=Q$1),LOOKUP(9.99999999999999E+307,$Q$2:Q2121)+1,"")</f>
        <v>#REF!</v>
      </c>
      <c r="R2122" s="31">
        <f>IF(AND($B2122=R$1),LOOKUP(9.99999999999999E+307,$R$2:R2121)+1,"")</f>
        <v>1956</v>
      </c>
      <c r="S2122" s="31">
        <f>IF(AND($B2122=S$1),LOOKUP(9.99999999999999E+307,$S$2:S2121)+1,"")</f>
        <v>1956</v>
      </c>
      <c r="T2122" s="265"/>
      <c r="U2122" s="265"/>
      <c r="V2122" s="265"/>
      <c r="AA2122" s="254" t="str">
        <f t="shared" si="234"/>
        <v/>
      </c>
      <c r="AB2122" s="254" t="str">
        <f t="shared" si="235"/>
        <v/>
      </c>
      <c r="AC2122" s="255">
        <f t="shared" si="236"/>
        <v>0</v>
      </c>
      <c r="AD2122" s="255">
        <f t="shared" si="237"/>
        <v>3836</v>
      </c>
      <c r="AE2122" s="256" t="str">
        <f t="shared" si="238"/>
        <v/>
      </c>
      <c r="AF2122" s="252" t="str">
        <f t="shared" si="239"/>
        <v>-</v>
      </c>
    </row>
    <row r="2123" spans="1:32" ht="20.149999999999999" customHeight="1" x14ac:dyDescent="0.75">
      <c r="A2123" s="31">
        <v>2121</v>
      </c>
      <c r="B2123" s="237"/>
      <c r="C2123" s="273"/>
      <c r="D2123" s="272"/>
      <c r="E2123" s="273"/>
      <c r="F2123" s="273"/>
      <c r="G2123" s="253" t="str">
        <f t="shared" si="240"/>
        <v/>
      </c>
      <c r="H2123" s="31" t="str">
        <f>IF(AND(B2123=H$1),LOOKUP(9.99999999999999E+307,$H$2:H2122)+1,"")</f>
        <v/>
      </c>
      <c r="I2123" s="31" t="str">
        <f>IF(AND(B2123=I$1),LOOKUP(9.99999999999999E+307,$I$2:I2122)+1,"")</f>
        <v/>
      </c>
      <c r="J2123" s="31">
        <f>IF(AND(B2123=J$1),LOOKUP(9.99999999999999E+307,$J$2:J2122)+1,"")</f>
        <v>1957</v>
      </c>
      <c r="K2123" s="31">
        <f>IF(AND(B2123=K$1),LOOKUP(9.99999999999999E+307,$K$2:K2122)+1,"")</f>
        <v>1957</v>
      </c>
      <c r="L2123" s="31">
        <f>IF(AND(B2123=L$1),LOOKUP(9.99999999999999E+307,$L$2:L2122)+1,"")</f>
        <v>1957</v>
      </c>
      <c r="M2123" s="31">
        <f>IF(AND(B2123=M$1),LOOKUP(9.99999999999999E+307,$M$2:M2122)+1,"")</f>
        <v>1957</v>
      </c>
      <c r="N2123" s="31" t="e">
        <f>IF(AND(B2123=N$1),LOOKUP(9.99999999999999E+307,$N$2:N2122)+1,"")</f>
        <v>#REF!</v>
      </c>
      <c r="O2123" s="31" t="e">
        <f>IF(AND($B2123=O$1),LOOKUP(9.99999999999999E+307,$O$2:O2122)+1,"")</f>
        <v>#REF!</v>
      </c>
      <c r="P2123" s="31" t="e">
        <f>IF(AND($B2123=P$1),LOOKUP(9.99999999999999E+307,$P$2:P2122)+1,"")</f>
        <v>#REF!</v>
      </c>
      <c r="Q2123" s="31" t="e">
        <f>IF(AND($B2123=Q$1),LOOKUP(9.99999999999999E+307,$Q$2:Q2122)+1,"")</f>
        <v>#REF!</v>
      </c>
      <c r="R2123" s="31">
        <f>IF(AND($B2123=R$1),LOOKUP(9.99999999999999E+307,$R$2:R2122)+1,"")</f>
        <v>1957</v>
      </c>
      <c r="S2123" s="31">
        <f>IF(AND($B2123=S$1),LOOKUP(9.99999999999999E+307,$S$2:S2122)+1,"")</f>
        <v>1957</v>
      </c>
      <c r="T2123" s="265"/>
      <c r="U2123" s="265"/>
      <c r="V2123" s="265"/>
      <c r="AA2123" s="254" t="str">
        <f t="shared" si="234"/>
        <v/>
      </c>
      <c r="AB2123" s="254" t="str">
        <f t="shared" si="235"/>
        <v/>
      </c>
      <c r="AC2123" s="255">
        <f t="shared" si="236"/>
        <v>0</v>
      </c>
      <c r="AD2123" s="255">
        <f t="shared" si="237"/>
        <v>3836</v>
      </c>
      <c r="AE2123" s="256" t="str">
        <f t="shared" si="238"/>
        <v/>
      </c>
      <c r="AF2123" s="252" t="str">
        <f t="shared" si="239"/>
        <v>-</v>
      </c>
    </row>
    <row r="2124" spans="1:32" ht="20.149999999999999" customHeight="1" x14ac:dyDescent="0.75">
      <c r="A2124" s="31">
        <v>2122</v>
      </c>
      <c r="B2124" s="237"/>
      <c r="C2124" s="273"/>
      <c r="D2124" s="272"/>
      <c r="E2124" s="273"/>
      <c r="F2124" s="273"/>
      <c r="G2124" s="253" t="str">
        <f t="shared" si="240"/>
        <v/>
      </c>
      <c r="H2124" s="31" t="str">
        <f>IF(AND(B2124=H$1),LOOKUP(9.99999999999999E+307,$H$2:H2123)+1,"")</f>
        <v/>
      </c>
      <c r="I2124" s="31" t="str">
        <f>IF(AND(B2124=I$1),LOOKUP(9.99999999999999E+307,$I$2:I2123)+1,"")</f>
        <v/>
      </c>
      <c r="J2124" s="31">
        <f>IF(AND(B2124=J$1),LOOKUP(9.99999999999999E+307,$J$2:J2123)+1,"")</f>
        <v>1958</v>
      </c>
      <c r="K2124" s="31">
        <f>IF(AND(B2124=K$1),LOOKUP(9.99999999999999E+307,$K$2:K2123)+1,"")</f>
        <v>1958</v>
      </c>
      <c r="L2124" s="31">
        <f>IF(AND(B2124=L$1),LOOKUP(9.99999999999999E+307,$L$2:L2123)+1,"")</f>
        <v>1958</v>
      </c>
      <c r="M2124" s="31">
        <f>IF(AND(B2124=M$1),LOOKUP(9.99999999999999E+307,$M$2:M2123)+1,"")</f>
        <v>1958</v>
      </c>
      <c r="N2124" s="31" t="e">
        <f>IF(AND(B2124=N$1),LOOKUP(9.99999999999999E+307,$N$2:N2123)+1,"")</f>
        <v>#REF!</v>
      </c>
      <c r="O2124" s="31" t="e">
        <f>IF(AND($B2124=O$1),LOOKUP(9.99999999999999E+307,$O$2:O2123)+1,"")</f>
        <v>#REF!</v>
      </c>
      <c r="P2124" s="31" t="e">
        <f>IF(AND($B2124=P$1),LOOKUP(9.99999999999999E+307,$P$2:P2123)+1,"")</f>
        <v>#REF!</v>
      </c>
      <c r="Q2124" s="31" t="e">
        <f>IF(AND($B2124=Q$1),LOOKUP(9.99999999999999E+307,$Q$2:Q2123)+1,"")</f>
        <v>#REF!</v>
      </c>
      <c r="R2124" s="31">
        <f>IF(AND($B2124=R$1),LOOKUP(9.99999999999999E+307,$R$2:R2123)+1,"")</f>
        <v>1958</v>
      </c>
      <c r="S2124" s="31">
        <f>IF(AND($B2124=S$1),LOOKUP(9.99999999999999E+307,$S$2:S2123)+1,"")</f>
        <v>1958</v>
      </c>
      <c r="T2124" s="265"/>
      <c r="U2124" s="265"/>
      <c r="V2124" s="265"/>
      <c r="AA2124" s="254" t="str">
        <f t="shared" si="234"/>
        <v/>
      </c>
      <c r="AB2124" s="254" t="str">
        <f t="shared" si="235"/>
        <v/>
      </c>
      <c r="AC2124" s="255">
        <f t="shared" si="236"/>
        <v>0</v>
      </c>
      <c r="AD2124" s="255">
        <f t="shared" si="237"/>
        <v>3836</v>
      </c>
      <c r="AE2124" s="256" t="str">
        <f t="shared" si="238"/>
        <v/>
      </c>
      <c r="AF2124" s="252" t="str">
        <f t="shared" si="239"/>
        <v>-</v>
      </c>
    </row>
    <row r="2125" spans="1:32" ht="20.149999999999999" customHeight="1" x14ac:dyDescent="0.75">
      <c r="A2125" s="31">
        <v>2123</v>
      </c>
      <c r="B2125" s="237"/>
      <c r="C2125" s="273"/>
      <c r="D2125" s="272"/>
      <c r="E2125" s="273"/>
      <c r="F2125" s="273"/>
      <c r="G2125" s="253" t="str">
        <f t="shared" si="240"/>
        <v/>
      </c>
      <c r="H2125" s="31" t="str">
        <f>IF(AND(B2125=H$1),LOOKUP(9.99999999999999E+307,$H$2:H2124)+1,"")</f>
        <v/>
      </c>
      <c r="I2125" s="31" t="str">
        <f>IF(AND(B2125=I$1),LOOKUP(9.99999999999999E+307,$I$2:I2124)+1,"")</f>
        <v/>
      </c>
      <c r="J2125" s="31">
        <f>IF(AND(B2125=J$1),LOOKUP(9.99999999999999E+307,$J$2:J2124)+1,"")</f>
        <v>1959</v>
      </c>
      <c r="K2125" s="31">
        <f>IF(AND(B2125=K$1),LOOKUP(9.99999999999999E+307,$K$2:K2124)+1,"")</f>
        <v>1959</v>
      </c>
      <c r="L2125" s="31">
        <f>IF(AND(B2125=L$1),LOOKUP(9.99999999999999E+307,$L$2:L2124)+1,"")</f>
        <v>1959</v>
      </c>
      <c r="M2125" s="31">
        <f>IF(AND(B2125=M$1),LOOKUP(9.99999999999999E+307,$M$2:M2124)+1,"")</f>
        <v>1959</v>
      </c>
      <c r="N2125" s="31" t="e">
        <f>IF(AND(B2125=N$1),LOOKUP(9.99999999999999E+307,$N$2:N2124)+1,"")</f>
        <v>#REF!</v>
      </c>
      <c r="O2125" s="31" t="e">
        <f>IF(AND($B2125=O$1),LOOKUP(9.99999999999999E+307,$O$2:O2124)+1,"")</f>
        <v>#REF!</v>
      </c>
      <c r="P2125" s="31" t="e">
        <f>IF(AND($B2125=P$1),LOOKUP(9.99999999999999E+307,$P$2:P2124)+1,"")</f>
        <v>#REF!</v>
      </c>
      <c r="Q2125" s="31" t="e">
        <f>IF(AND($B2125=Q$1),LOOKUP(9.99999999999999E+307,$Q$2:Q2124)+1,"")</f>
        <v>#REF!</v>
      </c>
      <c r="R2125" s="31">
        <f>IF(AND($B2125=R$1),LOOKUP(9.99999999999999E+307,$R$2:R2124)+1,"")</f>
        <v>1959</v>
      </c>
      <c r="S2125" s="31">
        <f>IF(AND($B2125=S$1),LOOKUP(9.99999999999999E+307,$S$2:S2124)+1,"")</f>
        <v>1959</v>
      </c>
      <c r="T2125" s="265"/>
      <c r="U2125" s="265"/>
      <c r="V2125" s="265"/>
      <c r="AA2125" s="254" t="str">
        <f t="shared" si="234"/>
        <v/>
      </c>
      <c r="AB2125" s="254" t="str">
        <f t="shared" si="235"/>
        <v/>
      </c>
      <c r="AC2125" s="255">
        <f t="shared" si="236"/>
        <v>0</v>
      </c>
      <c r="AD2125" s="255">
        <f t="shared" si="237"/>
        <v>3836</v>
      </c>
      <c r="AE2125" s="256" t="str">
        <f t="shared" si="238"/>
        <v/>
      </c>
      <c r="AF2125" s="252" t="str">
        <f t="shared" si="239"/>
        <v>-</v>
      </c>
    </row>
    <row r="2126" spans="1:32" ht="20.149999999999999" customHeight="1" x14ac:dyDescent="0.75">
      <c r="A2126" s="31">
        <v>2124</v>
      </c>
      <c r="B2126" s="237"/>
      <c r="C2126" s="273"/>
      <c r="D2126" s="272"/>
      <c r="E2126" s="273"/>
      <c r="F2126" s="273"/>
      <c r="G2126" s="253" t="str">
        <f t="shared" si="240"/>
        <v/>
      </c>
      <c r="H2126" s="31" t="str">
        <f>IF(AND(B2126=H$1),LOOKUP(9.99999999999999E+307,$H$2:H2125)+1,"")</f>
        <v/>
      </c>
      <c r="I2126" s="31" t="str">
        <f>IF(AND(B2126=I$1),LOOKUP(9.99999999999999E+307,$I$2:I2125)+1,"")</f>
        <v/>
      </c>
      <c r="J2126" s="31">
        <f>IF(AND(B2126=J$1),LOOKUP(9.99999999999999E+307,$J$2:J2125)+1,"")</f>
        <v>1960</v>
      </c>
      <c r="K2126" s="31">
        <f>IF(AND(B2126=K$1),LOOKUP(9.99999999999999E+307,$K$2:K2125)+1,"")</f>
        <v>1960</v>
      </c>
      <c r="L2126" s="31">
        <f>IF(AND(B2126=L$1),LOOKUP(9.99999999999999E+307,$L$2:L2125)+1,"")</f>
        <v>1960</v>
      </c>
      <c r="M2126" s="31">
        <f>IF(AND(B2126=M$1),LOOKUP(9.99999999999999E+307,$M$2:M2125)+1,"")</f>
        <v>1960</v>
      </c>
      <c r="N2126" s="31" t="e">
        <f>IF(AND(B2126=N$1),LOOKUP(9.99999999999999E+307,$N$2:N2125)+1,"")</f>
        <v>#REF!</v>
      </c>
      <c r="O2126" s="31" t="e">
        <f>IF(AND($B2126=O$1),LOOKUP(9.99999999999999E+307,$O$2:O2125)+1,"")</f>
        <v>#REF!</v>
      </c>
      <c r="P2126" s="31" t="e">
        <f>IF(AND($B2126=P$1),LOOKUP(9.99999999999999E+307,$P$2:P2125)+1,"")</f>
        <v>#REF!</v>
      </c>
      <c r="Q2126" s="31" t="e">
        <f>IF(AND($B2126=Q$1),LOOKUP(9.99999999999999E+307,$Q$2:Q2125)+1,"")</f>
        <v>#REF!</v>
      </c>
      <c r="R2126" s="31">
        <f>IF(AND($B2126=R$1),LOOKUP(9.99999999999999E+307,$R$2:R2125)+1,"")</f>
        <v>1960</v>
      </c>
      <c r="S2126" s="31">
        <f>IF(AND($B2126=S$1),LOOKUP(9.99999999999999E+307,$S$2:S2125)+1,"")</f>
        <v>1960</v>
      </c>
      <c r="T2126" s="265"/>
      <c r="U2126" s="265"/>
      <c r="V2126" s="265"/>
      <c r="AA2126" s="254" t="str">
        <f t="shared" si="234"/>
        <v/>
      </c>
      <c r="AB2126" s="254" t="str">
        <f t="shared" si="235"/>
        <v/>
      </c>
      <c r="AC2126" s="255">
        <f t="shared" si="236"/>
        <v>0</v>
      </c>
      <c r="AD2126" s="255">
        <f t="shared" si="237"/>
        <v>3836</v>
      </c>
      <c r="AE2126" s="256" t="str">
        <f t="shared" si="238"/>
        <v/>
      </c>
      <c r="AF2126" s="252" t="str">
        <f t="shared" si="239"/>
        <v>-</v>
      </c>
    </row>
    <row r="2127" spans="1:32" ht="20.149999999999999" customHeight="1" x14ac:dyDescent="0.75">
      <c r="A2127" s="31">
        <v>2125</v>
      </c>
      <c r="B2127" s="237"/>
      <c r="C2127" s="273"/>
      <c r="D2127" s="272"/>
      <c r="E2127" s="273"/>
      <c r="F2127" s="273"/>
      <c r="G2127" s="253" t="str">
        <f t="shared" si="240"/>
        <v/>
      </c>
      <c r="H2127" s="31" t="str">
        <f>IF(AND(B2127=H$1),LOOKUP(9.99999999999999E+307,$H$2:H2126)+1,"")</f>
        <v/>
      </c>
      <c r="I2127" s="31" t="str">
        <f>IF(AND(B2127=I$1),LOOKUP(9.99999999999999E+307,$I$2:I2126)+1,"")</f>
        <v/>
      </c>
      <c r="J2127" s="31">
        <f>IF(AND(B2127=J$1),LOOKUP(9.99999999999999E+307,$J$2:J2126)+1,"")</f>
        <v>1961</v>
      </c>
      <c r="K2127" s="31">
        <f>IF(AND(B2127=K$1),LOOKUP(9.99999999999999E+307,$K$2:K2126)+1,"")</f>
        <v>1961</v>
      </c>
      <c r="L2127" s="31">
        <f>IF(AND(B2127=L$1),LOOKUP(9.99999999999999E+307,$L$2:L2126)+1,"")</f>
        <v>1961</v>
      </c>
      <c r="M2127" s="31">
        <f>IF(AND(B2127=M$1),LOOKUP(9.99999999999999E+307,$M$2:M2126)+1,"")</f>
        <v>1961</v>
      </c>
      <c r="N2127" s="31" t="e">
        <f>IF(AND(B2127=N$1),LOOKUP(9.99999999999999E+307,$N$2:N2126)+1,"")</f>
        <v>#REF!</v>
      </c>
      <c r="O2127" s="31" t="e">
        <f>IF(AND($B2127=O$1),LOOKUP(9.99999999999999E+307,$O$2:O2126)+1,"")</f>
        <v>#REF!</v>
      </c>
      <c r="P2127" s="31" t="e">
        <f>IF(AND($B2127=P$1),LOOKUP(9.99999999999999E+307,$P$2:P2126)+1,"")</f>
        <v>#REF!</v>
      </c>
      <c r="Q2127" s="31" t="e">
        <f>IF(AND($B2127=Q$1),LOOKUP(9.99999999999999E+307,$Q$2:Q2126)+1,"")</f>
        <v>#REF!</v>
      </c>
      <c r="R2127" s="31">
        <f>IF(AND($B2127=R$1),LOOKUP(9.99999999999999E+307,$R$2:R2126)+1,"")</f>
        <v>1961</v>
      </c>
      <c r="S2127" s="31">
        <f>IF(AND($B2127=S$1),LOOKUP(9.99999999999999E+307,$S$2:S2126)+1,"")</f>
        <v>1961</v>
      </c>
      <c r="T2127" s="265"/>
      <c r="U2127" s="265"/>
      <c r="V2127" s="265"/>
      <c r="AA2127" s="254" t="str">
        <f t="shared" si="234"/>
        <v/>
      </c>
      <c r="AB2127" s="254" t="str">
        <f t="shared" si="235"/>
        <v/>
      </c>
      <c r="AC2127" s="255">
        <f t="shared" si="236"/>
        <v>0</v>
      </c>
      <c r="AD2127" s="255">
        <f t="shared" si="237"/>
        <v>3836</v>
      </c>
      <c r="AE2127" s="256" t="str">
        <f t="shared" si="238"/>
        <v/>
      </c>
      <c r="AF2127" s="252" t="str">
        <f t="shared" si="239"/>
        <v>-</v>
      </c>
    </row>
    <row r="2128" spans="1:32" ht="20.149999999999999" customHeight="1" x14ac:dyDescent="0.75">
      <c r="A2128" s="31">
        <v>2126</v>
      </c>
      <c r="B2128" s="237"/>
      <c r="C2128" s="273"/>
      <c r="D2128" s="272"/>
      <c r="E2128" s="273"/>
      <c r="F2128" s="273"/>
      <c r="G2128" s="253" t="str">
        <f t="shared" si="240"/>
        <v/>
      </c>
      <c r="H2128" s="31" t="str">
        <f>IF(AND(B2128=H$1),LOOKUP(9.99999999999999E+307,$H$2:H2127)+1,"")</f>
        <v/>
      </c>
      <c r="I2128" s="31" t="str">
        <f>IF(AND(B2128=I$1),LOOKUP(9.99999999999999E+307,$I$2:I2127)+1,"")</f>
        <v/>
      </c>
      <c r="J2128" s="31">
        <f>IF(AND(B2128=J$1),LOOKUP(9.99999999999999E+307,$J$2:J2127)+1,"")</f>
        <v>1962</v>
      </c>
      <c r="K2128" s="31">
        <f>IF(AND(B2128=K$1),LOOKUP(9.99999999999999E+307,$K$2:K2127)+1,"")</f>
        <v>1962</v>
      </c>
      <c r="L2128" s="31">
        <f>IF(AND(B2128=L$1),LOOKUP(9.99999999999999E+307,$L$2:L2127)+1,"")</f>
        <v>1962</v>
      </c>
      <c r="M2128" s="31">
        <f>IF(AND(B2128=M$1),LOOKUP(9.99999999999999E+307,$M$2:M2127)+1,"")</f>
        <v>1962</v>
      </c>
      <c r="N2128" s="31" t="e">
        <f>IF(AND(B2128=N$1),LOOKUP(9.99999999999999E+307,$N$2:N2127)+1,"")</f>
        <v>#REF!</v>
      </c>
      <c r="O2128" s="31" t="e">
        <f>IF(AND($B2128=O$1),LOOKUP(9.99999999999999E+307,$O$2:O2127)+1,"")</f>
        <v>#REF!</v>
      </c>
      <c r="P2128" s="31" t="e">
        <f>IF(AND($B2128=P$1),LOOKUP(9.99999999999999E+307,$P$2:P2127)+1,"")</f>
        <v>#REF!</v>
      </c>
      <c r="Q2128" s="31" t="e">
        <f>IF(AND($B2128=Q$1),LOOKUP(9.99999999999999E+307,$Q$2:Q2127)+1,"")</f>
        <v>#REF!</v>
      </c>
      <c r="R2128" s="31">
        <f>IF(AND($B2128=R$1),LOOKUP(9.99999999999999E+307,$R$2:R2127)+1,"")</f>
        <v>1962</v>
      </c>
      <c r="S2128" s="31">
        <f>IF(AND($B2128=S$1),LOOKUP(9.99999999999999E+307,$S$2:S2127)+1,"")</f>
        <v>1962</v>
      </c>
      <c r="T2128" s="265"/>
      <c r="U2128" s="265"/>
      <c r="V2128" s="265"/>
      <c r="AA2128" s="254" t="str">
        <f t="shared" si="234"/>
        <v/>
      </c>
      <c r="AB2128" s="254" t="str">
        <f t="shared" si="235"/>
        <v/>
      </c>
      <c r="AC2128" s="255">
        <f t="shared" si="236"/>
        <v>0</v>
      </c>
      <c r="AD2128" s="255">
        <f t="shared" si="237"/>
        <v>3836</v>
      </c>
      <c r="AE2128" s="256" t="str">
        <f t="shared" si="238"/>
        <v/>
      </c>
      <c r="AF2128" s="252" t="str">
        <f t="shared" si="239"/>
        <v>-</v>
      </c>
    </row>
    <row r="2129" spans="1:32" ht="20.149999999999999" customHeight="1" x14ac:dyDescent="0.75">
      <c r="A2129" s="31">
        <v>2127</v>
      </c>
      <c r="B2129" s="237"/>
      <c r="C2129" s="273"/>
      <c r="D2129" s="272"/>
      <c r="E2129" s="273"/>
      <c r="F2129" s="273"/>
      <c r="G2129" s="253" t="str">
        <f t="shared" si="240"/>
        <v/>
      </c>
      <c r="H2129" s="31" t="str">
        <f>IF(AND(B2129=H$1),LOOKUP(9.99999999999999E+307,$H$2:H2128)+1,"")</f>
        <v/>
      </c>
      <c r="I2129" s="31" t="str">
        <f>IF(AND(B2129=I$1),LOOKUP(9.99999999999999E+307,$I$2:I2128)+1,"")</f>
        <v/>
      </c>
      <c r="J2129" s="31">
        <f>IF(AND(B2129=J$1),LOOKUP(9.99999999999999E+307,$J$2:J2128)+1,"")</f>
        <v>1963</v>
      </c>
      <c r="K2129" s="31">
        <f>IF(AND(B2129=K$1),LOOKUP(9.99999999999999E+307,$K$2:K2128)+1,"")</f>
        <v>1963</v>
      </c>
      <c r="L2129" s="31">
        <f>IF(AND(B2129=L$1),LOOKUP(9.99999999999999E+307,$L$2:L2128)+1,"")</f>
        <v>1963</v>
      </c>
      <c r="M2129" s="31">
        <f>IF(AND(B2129=M$1),LOOKUP(9.99999999999999E+307,$M$2:M2128)+1,"")</f>
        <v>1963</v>
      </c>
      <c r="N2129" s="31" t="e">
        <f>IF(AND(B2129=N$1),LOOKUP(9.99999999999999E+307,$N$2:N2128)+1,"")</f>
        <v>#REF!</v>
      </c>
      <c r="O2129" s="31" t="e">
        <f>IF(AND($B2129=O$1),LOOKUP(9.99999999999999E+307,$O$2:O2128)+1,"")</f>
        <v>#REF!</v>
      </c>
      <c r="P2129" s="31" t="e">
        <f>IF(AND($B2129=P$1),LOOKUP(9.99999999999999E+307,$P$2:P2128)+1,"")</f>
        <v>#REF!</v>
      </c>
      <c r="Q2129" s="31" t="e">
        <f>IF(AND($B2129=Q$1),LOOKUP(9.99999999999999E+307,$Q$2:Q2128)+1,"")</f>
        <v>#REF!</v>
      </c>
      <c r="R2129" s="31">
        <f>IF(AND($B2129=R$1),LOOKUP(9.99999999999999E+307,$R$2:R2128)+1,"")</f>
        <v>1963</v>
      </c>
      <c r="S2129" s="31">
        <f>IF(AND($B2129=S$1),LOOKUP(9.99999999999999E+307,$S$2:S2128)+1,"")</f>
        <v>1963</v>
      </c>
      <c r="T2129" s="265"/>
      <c r="U2129" s="265"/>
      <c r="V2129" s="265"/>
      <c r="AA2129" s="254" t="str">
        <f t="shared" si="234"/>
        <v/>
      </c>
      <c r="AB2129" s="254" t="str">
        <f t="shared" si="235"/>
        <v/>
      </c>
      <c r="AC2129" s="255">
        <f t="shared" si="236"/>
        <v>0</v>
      </c>
      <c r="AD2129" s="255">
        <f t="shared" si="237"/>
        <v>3836</v>
      </c>
      <c r="AE2129" s="256" t="str">
        <f t="shared" si="238"/>
        <v/>
      </c>
      <c r="AF2129" s="252" t="str">
        <f t="shared" si="239"/>
        <v>-</v>
      </c>
    </row>
    <row r="2130" spans="1:32" ht="20.149999999999999" customHeight="1" x14ac:dyDescent="0.75">
      <c r="A2130" s="31">
        <v>2128</v>
      </c>
      <c r="B2130" s="237"/>
      <c r="C2130" s="273"/>
      <c r="D2130" s="272"/>
      <c r="E2130" s="273"/>
      <c r="F2130" s="273"/>
      <c r="G2130" s="253" t="str">
        <f t="shared" si="240"/>
        <v/>
      </c>
      <c r="H2130" s="31" t="str">
        <f>IF(AND(B2130=H$1),LOOKUP(9.99999999999999E+307,$H$2:H2129)+1,"")</f>
        <v/>
      </c>
      <c r="I2130" s="31" t="str">
        <f>IF(AND(B2130=I$1),LOOKUP(9.99999999999999E+307,$I$2:I2129)+1,"")</f>
        <v/>
      </c>
      <c r="J2130" s="31">
        <f>IF(AND(B2130=J$1),LOOKUP(9.99999999999999E+307,$J$2:J2129)+1,"")</f>
        <v>1964</v>
      </c>
      <c r="K2130" s="31">
        <f>IF(AND(B2130=K$1),LOOKUP(9.99999999999999E+307,$K$2:K2129)+1,"")</f>
        <v>1964</v>
      </c>
      <c r="L2130" s="31">
        <f>IF(AND(B2130=L$1),LOOKUP(9.99999999999999E+307,$L$2:L2129)+1,"")</f>
        <v>1964</v>
      </c>
      <c r="M2130" s="31">
        <f>IF(AND(B2130=M$1),LOOKUP(9.99999999999999E+307,$M$2:M2129)+1,"")</f>
        <v>1964</v>
      </c>
      <c r="N2130" s="31" t="e">
        <f>IF(AND(B2130=N$1),LOOKUP(9.99999999999999E+307,$N$2:N2129)+1,"")</f>
        <v>#REF!</v>
      </c>
      <c r="O2130" s="31" t="e">
        <f>IF(AND($B2130=O$1),LOOKUP(9.99999999999999E+307,$O$2:O2129)+1,"")</f>
        <v>#REF!</v>
      </c>
      <c r="P2130" s="31" t="e">
        <f>IF(AND($B2130=P$1),LOOKUP(9.99999999999999E+307,$P$2:P2129)+1,"")</f>
        <v>#REF!</v>
      </c>
      <c r="Q2130" s="31" t="e">
        <f>IF(AND($B2130=Q$1),LOOKUP(9.99999999999999E+307,$Q$2:Q2129)+1,"")</f>
        <v>#REF!</v>
      </c>
      <c r="R2130" s="31">
        <f>IF(AND($B2130=R$1),LOOKUP(9.99999999999999E+307,$R$2:R2129)+1,"")</f>
        <v>1964</v>
      </c>
      <c r="S2130" s="31">
        <f>IF(AND($B2130=S$1),LOOKUP(9.99999999999999E+307,$S$2:S2129)+1,"")</f>
        <v>1964</v>
      </c>
      <c r="T2130" s="265"/>
      <c r="U2130" s="265"/>
      <c r="V2130" s="265"/>
      <c r="AA2130" s="254" t="str">
        <f t="shared" si="234"/>
        <v/>
      </c>
      <c r="AB2130" s="254" t="str">
        <f t="shared" si="235"/>
        <v/>
      </c>
      <c r="AC2130" s="255">
        <f t="shared" si="236"/>
        <v>0</v>
      </c>
      <c r="AD2130" s="255">
        <f t="shared" si="237"/>
        <v>3836</v>
      </c>
      <c r="AE2130" s="256" t="str">
        <f t="shared" si="238"/>
        <v/>
      </c>
      <c r="AF2130" s="252" t="str">
        <f t="shared" si="239"/>
        <v>-</v>
      </c>
    </row>
    <row r="2131" spans="1:32" ht="20.149999999999999" customHeight="1" x14ac:dyDescent="0.75">
      <c r="A2131" s="31">
        <v>2129</v>
      </c>
      <c r="B2131" s="237"/>
      <c r="C2131" s="273"/>
      <c r="D2131" s="272"/>
      <c r="E2131" s="273"/>
      <c r="F2131" s="273"/>
      <c r="G2131" s="253" t="str">
        <f t="shared" si="240"/>
        <v/>
      </c>
      <c r="H2131" s="31" t="str">
        <f>IF(AND(B2131=H$1),LOOKUP(9.99999999999999E+307,$H$2:H2130)+1,"")</f>
        <v/>
      </c>
      <c r="I2131" s="31" t="str">
        <f>IF(AND(B2131=I$1),LOOKUP(9.99999999999999E+307,$I$2:I2130)+1,"")</f>
        <v/>
      </c>
      <c r="J2131" s="31">
        <f>IF(AND(B2131=J$1),LOOKUP(9.99999999999999E+307,$J$2:J2130)+1,"")</f>
        <v>1965</v>
      </c>
      <c r="K2131" s="31">
        <f>IF(AND(B2131=K$1),LOOKUP(9.99999999999999E+307,$K$2:K2130)+1,"")</f>
        <v>1965</v>
      </c>
      <c r="L2131" s="31">
        <f>IF(AND(B2131=L$1),LOOKUP(9.99999999999999E+307,$L$2:L2130)+1,"")</f>
        <v>1965</v>
      </c>
      <c r="M2131" s="31">
        <f>IF(AND(B2131=M$1),LOOKUP(9.99999999999999E+307,$M$2:M2130)+1,"")</f>
        <v>1965</v>
      </c>
      <c r="N2131" s="31" t="e">
        <f>IF(AND(B2131=N$1),LOOKUP(9.99999999999999E+307,$N$2:N2130)+1,"")</f>
        <v>#REF!</v>
      </c>
      <c r="O2131" s="31" t="e">
        <f>IF(AND($B2131=O$1),LOOKUP(9.99999999999999E+307,$O$2:O2130)+1,"")</f>
        <v>#REF!</v>
      </c>
      <c r="P2131" s="31" t="e">
        <f>IF(AND($B2131=P$1),LOOKUP(9.99999999999999E+307,$P$2:P2130)+1,"")</f>
        <v>#REF!</v>
      </c>
      <c r="Q2131" s="31" t="e">
        <f>IF(AND($B2131=Q$1),LOOKUP(9.99999999999999E+307,$Q$2:Q2130)+1,"")</f>
        <v>#REF!</v>
      </c>
      <c r="R2131" s="31">
        <f>IF(AND($B2131=R$1),LOOKUP(9.99999999999999E+307,$R$2:R2130)+1,"")</f>
        <v>1965</v>
      </c>
      <c r="S2131" s="31">
        <f>IF(AND($B2131=S$1),LOOKUP(9.99999999999999E+307,$S$2:S2130)+1,"")</f>
        <v>1965</v>
      </c>
      <c r="T2131" s="265"/>
      <c r="U2131" s="265"/>
      <c r="V2131" s="265"/>
      <c r="AA2131" s="254" t="str">
        <f t="shared" ref="AA2131:AA2194" si="241">IF(AD2131=2,"นักเรียนซ้ำ","")</f>
        <v/>
      </c>
      <c r="AB2131" s="254" t="str">
        <f t="shared" ref="AB2131:AB2194" si="242">IF(AC2131=2,"เลขประจำตัวซ้ำ","")</f>
        <v/>
      </c>
      <c r="AC2131" s="255">
        <f t="shared" si="236"/>
        <v>0</v>
      </c>
      <c r="AD2131" s="255">
        <f t="shared" si="237"/>
        <v>3836</v>
      </c>
      <c r="AE2131" s="256" t="str">
        <f t="shared" si="238"/>
        <v/>
      </c>
      <c r="AF2131" s="252" t="str">
        <f t="shared" si="239"/>
        <v>-</v>
      </c>
    </row>
    <row r="2132" spans="1:32" ht="20.149999999999999" customHeight="1" x14ac:dyDescent="0.75">
      <c r="A2132" s="31">
        <v>2130</v>
      </c>
      <c r="B2132" s="237"/>
      <c r="C2132" s="273"/>
      <c r="D2132" s="272"/>
      <c r="E2132" s="273"/>
      <c r="F2132" s="273"/>
      <c r="G2132" s="253" t="str">
        <f t="shared" si="240"/>
        <v/>
      </c>
      <c r="H2132" s="31" t="str">
        <f>IF(AND(B2132=H$1),LOOKUP(9.99999999999999E+307,$H$2:H2131)+1,"")</f>
        <v/>
      </c>
      <c r="I2132" s="31" t="str">
        <f>IF(AND(B2132=I$1),LOOKUP(9.99999999999999E+307,$I$2:I2131)+1,"")</f>
        <v/>
      </c>
      <c r="J2132" s="31">
        <f>IF(AND(B2132=J$1),LOOKUP(9.99999999999999E+307,$J$2:J2131)+1,"")</f>
        <v>1966</v>
      </c>
      <c r="K2132" s="31">
        <f>IF(AND(B2132=K$1),LOOKUP(9.99999999999999E+307,$K$2:K2131)+1,"")</f>
        <v>1966</v>
      </c>
      <c r="L2132" s="31">
        <f>IF(AND(B2132=L$1),LOOKUP(9.99999999999999E+307,$L$2:L2131)+1,"")</f>
        <v>1966</v>
      </c>
      <c r="M2132" s="31">
        <f>IF(AND(B2132=M$1),LOOKUP(9.99999999999999E+307,$M$2:M2131)+1,"")</f>
        <v>1966</v>
      </c>
      <c r="N2132" s="31" t="e">
        <f>IF(AND(B2132=N$1),LOOKUP(9.99999999999999E+307,$N$2:N2131)+1,"")</f>
        <v>#REF!</v>
      </c>
      <c r="O2132" s="31" t="e">
        <f>IF(AND($B2132=O$1),LOOKUP(9.99999999999999E+307,$O$2:O2131)+1,"")</f>
        <v>#REF!</v>
      </c>
      <c r="P2132" s="31" t="e">
        <f>IF(AND($B2132=P$1),LOOKUP(9.99999999999999E+307,$P$2:P2131)+1,"")</f>
        <v>#REF!</v>
      </c>
      <c r="Q2132" s="31" t="e">
        <f>IF(AND($B2132=Q$1),LOOKUP(9.99999999999999E+307,$Q$2:Q2131)+1,"")</f>
        <v>#REF!</v>
      </c>
      <c r="R2132" s="31">
        <f>IF(AND($B2132=R$1),LOOKUP(9.99999999999999E+307,$R$2:R2131)+1,"")</f>
        <v>1966</v>
      </c>
      <c r="S2132" s="31">
        <f>IF(AND($B2132=S$1),LOOKUP(9.99999999999999E+307,$S$2:S2131)+1,"")</f>
        <v>1966</v>
      </c>
      <c r="T2132" s="265"/>
      <c r="U2132" s="265"/>
      <c r="V2132" s="265"/>
      <c r="AA2132" s="254" t="str">
        <f t="shared" si="241"/>
        <v/>
      </c>
      <c r="AB2132" s="254" t="str">
        <f t="shared" si="242"/>
        <v/>
      </c>
      <c r="AC2132" s="255">
        <f t="shared" si="236"/>
        <v>0</v>
      </c>
      <c r="AD2132" s="255">
        <f t="shared" si="237"/>
        <v>3836</v>
      </c>
      <c r="AE2132" s="256" t="str">
        <f t="shared" si="238"/>
        <v/>
      </c>
      <c r="AF2132" s="252" t="str">
        <f t="shared" si="239"/>
        <v>-</v>
      </c>
    </row>
    <row r="2133" spans="1:32" ht="20.149999999999999" customHeight="1" x14ac:dyDescent="0.75">
      <c r="A2133" s="31">
        <v>2131</v>
      </c>
      <c r="B2133" s="237"/>
      <c r="C2133" s="273"/>
      <c r="D2133" s="272"/>
      <c r="E2133" s="273"/>
      <c r="F2133" s="273"/>
      <c r="G2133" s="253" t="str">
        <f t="shared" si="240"/>
        <v/>
      </c>
      <c r="H2133" s="31" t="str">
        <f>IF(AND(B2133=H$1),LOOKUP(9.99999999999999E+307,$H$2:H2132)+1,"")</f>
        <v/>
      </c>
      <c r="I2133" s="31" t="str">
        <f>IF(AND(B2133=I$1),LOOKUP(9.99999999999999E+307,$I$2:I2132)+1,"")</f>
        <v/>
      </c>
      <c r="J2133" s="31">
        <f>IF(AND(B2133=J$1),LOOKUP(9.99999999999999E+307,$J$2:J2132)+1,"")</f>
        <v>1967</v>
      </c>
      <c r="K2133" s="31">
        <f>IF(AND(B2133=K$1),LOOKUP(9.99999999999999E+307,$K$2:K2132)+1,"")</f>
        <v>1967</v>
      </c>
      <c r="L2133" s="31">
        <f>IF(AND(B2133=L$1),LOOKUP(9.99999999999999E+307,$L$2:L2132)+1,"")</f>
        <v>1967</v>
      </c>
      <c r="M2133" s="31">
        <f>IF(AND(B2133=M$1),LOOKUP(9.99999999999999E+307,$M$2:M2132)+1,"")</f>
        <v>1967</v>
      </c>
      <c r="N2133" s="31" t="e">
        <f>IF(AND(B2133=N$1),LOOKUP(9.99999999999999E+307,$N$2:N2132)+1,"")</f>
        <v>#REF!</v>
      </c>
      <c r="O2133" s="31" t="e">
        <f>IF(AND($B2133=O$1),LOOKUP(9.99999999999999E+307,$O$2:O2132)+1,"")</f>
        <v>#REF!</v>
      </c>
      <c r="P2133" s="31" t="e">
        <f>IF(AND($B2133=P$1),LOOKUP(9.99999999999999E+307,$P$2:P2132)+1,"")</f>
        <v>#REF!</v>
      </c>
      <c r="Q2133" s="31" t="e">
        <f>IF(AND($B2133=Q$1),LOOKUP(9.99999999999999E+307,$Q$2:Q2132)+1,"")</f>
        <v>#REF!</v>
      </c>
      <c r="R2133" s="31">
        <f>IF(AND($B2133=R$1),LOOKUP(9.99999999999999E+307,$R$2:R2132)+1,"")</f>
        <v>1967</v>
      </c>
      <c r="S2133" s="31">
        <f>IF(AND($B2133=S$1),LOOKUP(9.99999999999999E+307,$S$2:S2132)+1,"")</f>
        <v>1967</v>
      </c>
      <c r="T2133" s="265"/>
      <c r="U2133" s="265"/>
      <c r="V2133" s="265"/>
      <c r="AA2133" s="254" t="str">
        <f t="shared" si="241"/>
        <v/>
      </c>
      <c r="AB2133" s="254" t="str">
        <f t="shared" si="242"/>
        <v/>
      </c>
      <c r="AC2133" s="255">
        <f t="shared" si="236"/>
        <v>0</v>
      </c>
      <c r="AD2133" s="255">
        <f t="shared" si="237"/>
        <v>3836</v>
      </c>
      <c r="AE2133" s="256" t="str">
        <f t="shared" si="238"/>
        <v/>
      </c>
      <c r="AF2133" s="252" t="str">
        <f t="shared" si="239"/>
        <v>-</v>
      </c>
    </row>
    <row r="2134" spans="1:32" ht="20.149999999999999" customHeight="1" x14ac:dyDescent="0.75">
      <c r="A2134" s="31">
        <v>2132</v>
      </c>
      <c r="B2134" s="237"/>
      <c r="C2134" s="273"/>
      <c r="D2134" s="272"/>
      <c r="E2134" s="273"/>
      <c r="F2134" s="273"/>
      <c r="G2134" s="253" t="str">
        <f t="shared" si="240"/>
        <v/>
      </c>
      <c r="H2134" s="31" t="str">
        <f>IF(AND(B2134=H$1),LOOKUP(9.99999999999999E+307,$H$2:H2133)+1,"")</f>
        <v/>
      </c>
      <c r="I2134" s="31" t="str">
        <f>IF(AND(B2134=I$1),LOOKUP(9.99999999999999E+307,$I$2:I2133)+1,"")</f>
        <v/>
      </c>
      <c r="J2134" s="31">
        <f>IF(AND(B2134=J$1),LOOKUP(9.99999999999999E+307,$J$2:J2133)+1,"")</f>
        <v>1968</v>
      </c>
      <c r="K2134" s="31">
        <f>IF(AND(B2134=K$1),LOOKUP(9.99999999999999E+307,$K$2:K2133)+1,"")</f>
        <v>1968</v>
      </c>
      <c r="L2134" s="31">
        <f>IF(AND(B2134=L$1),LOOKUP(9.99999999999999E+307,$L$2:L2133)+1,"")</f>
        <v>1968</v>
      </c>
      <c r="M2134" s="31">
        <f>IF(AND(B2134=M$1),LOOKUP(9.99999999999999E+307,$M$2:M2133)+1,"")</f>
        <v>1968</v>
      </c>
      <c r="N2134" s="31" t="e">
        <f>IF(AND(B2134=N$1),LOOKUP(9.99999999999999E+307,$N$2:N2133)+1,"")</f>
        <v>#REF!</v>
      </c>
      <c r="O2134" s="31" t="e">
        <f>IF(AND($B2134=O$1),LOOKUP(9.99999999999999E+307,$O$2:O2133)+1,"")</f>
        <v>#REF!</v>
      </c>
      <c r="P2134" s="31" t="e">
        <f>IF(AND($B2134=P$1),LOOKUP(9.99999999999999E+307,$P$2:P2133)+1,"")</f>
        <v>#REF!</v>
      </c>
      <c r="Q2134" s="31" t="e">
        <f>IF(AND($B2134=Q$1),LOOKUP(9.99999999999999E+307,$Q$2:Q2133)+1,"")</f>
        <v>#REF!</v>
      </c>
      <c r="R2134" s="31">
        <f>IF(AND($B2134=R$1),LOOKUP(9.99999999999999E+307,$R$2:R2133)+1,"")</f>
        <v>1968</v>
      </c>
      <c r="S2134" s="31">
        <f>IF(AND($B2134=S$1),LOOKUP(9.99999999999999E+307,$S$2:S2133)+1,"")</f>
        <v>1968</v>
      </c>
      <c r="T2134" s="265"/>
      <c r="U2134" s="265"/>
      <c r="V2134" s="265"/>
      <c r="AA2134" s="254" t="str">
        <f t="shared" si="241"/>
        <v/>
      </c>
      <c r="AB2134" s="254" t="str">
        <f t="shared" si="242"/>
        <v/>
      </c>
      <c r="AC2134" s="255">
        <f t="shared" si="236"/>
        <v>0</v>
      </c>
      <c r="AD2134" s="255">
        <f t="shared" si="237"/>
        <v>3836</v>
      </c>
      <c r="AE2134" s="256" t="str">
        <f t="shared" si="238"/>
        <v/>
      </c>
      <c r="AF2134" s="252" t="str">
        <f t="shared" si="239"/>
        <v>-</v>
      </c>
    </row>
    <row r="2135" spans="1:32" ht="20.149999999999999" customHeight="1" x14ac:dyDescent="0.75">
      <c r="A2135" s="31">
        <v>2133</v>
      </c>
      <c r="B2135" s="237"/>
      <c r="C2135" s="273"/>
      <c r="D2135" s="272"/>
      <c r="E2135" s="273"/>
      <c r="F2135" s="273"/>
      <c r="G2135" s="253" t="str">
        <f t="shared" si="240"/>
        <v/>
      </c>
      <c r="H2135" s="31" t="str">
        <f>IF(AND(B2135=H$1),LOOKUP(9.99999999999999E+307,$H$2:H2134)+1,"")</f>
        <v/>
      </c>
      <c r="I2135" s="31" t="str">
        <f>IF(AND(B2135=I$1),LOOKUP(9.99999999999999E+307,$I$2:I2134)+1,"")</f>
        <v/>
      </c>
      <c r="J2135" s="31">
        <f>IF(AND(B2135=J$1),LOOKUP(9.99999999999999E+307,$J$2:J2134)+1,"")</f>
        <v>1969</v>
      </c>
      <c r="K2135" s="31">
        <f>IF(AND(B2135=K$1),LOOKUP(9.99999999999999E+307,$K$2:K2134)+1,"")</f>
        <v>1969</v>
      </c>
      <c r="L2135" s="31">
        <f>IF(AND(B2135=L$1),LOOKUP(9.99999999999999E+307,$L$2:L2134)+1,"")</f>
        <v>1969</v>
      </c>
      <c r="M2135" s="31">
        <f>IF(AND(B2135=M$1),LOOKUP(9.99999999999999E+307,$M$2:M2134)+1,"")</f>
        <v>1969</v>
      </c>
      <c r="N2135" s="31" t="e">
        <f>IF(AND(B2135=N$1),LOOKUP(9.99999999999999E+307,$N$2:N2134)+1,"")</f>
        <v>#REF!</v>
      </c>
      <c r="O2135" s="31" t="e">
        <f>IF(AND($B2135=O$1),LOOKUP(9.99999999999999E+307,$O$2:O2134)+1,"")</f>
        <v>#REF!</v>
      </c>
      <c r="P2135" s="31" t="e">
        <f>IF(AND($B2135=P$1),LOOKUP(9.99999999999999E+307,$P$2:P2134)+1,"")</f>
        <v>#REF!</v>
      </c>
      <c r="Q2135" s="31" t="e">
        <f>IF(AND($B2135=Q$1),LOOKUP(9.99999999999999E+307,$Q$2:Q2134)+1,"")</f>
        <v>#REF!</v>
      </c>
      <c r="R2135" s="31">
        <f>IF(AND($B2135=R$1),LOOKUP(9.99999999999999E+307,$R$2:R2134)+1,"")</f>
        <v>1969</v>
      </c>
      <c r="S2135" s="31">
        <f>IF(AND($B2135=S$1),LOOKUP(9.99999999999999E+307,$S$2:S2134)+1,"")</f>
        <v>1969</v>
      </c>
      <c r="T2135" s="265"/>
      <c r="U2135" s="265"/>
      <c r="V2135" s="265"/>
      <c r="AA2135" s="254" t="str">
        <f t="shared" si="241"/>
        <v/>
      </c>
      <c r="AB2135" s="254" t="str">
        <f t="shared" si="242"/>
        <v/>
      </c>
      <c r="AC2135" s="255">
        <f t="shared" ref="AC2135:AC2198" si="243">COUNTIF($C$3:$C$4002,C2135)</f>
        <v>0</v>
      </c>
      <c r="AD2135" s="255">
        <f t="shared" ref="AD2135:AD2198" si="244">SUMPRODUCT(--(E2135&amp;F2135=$E$3:$E$4002&amp;$F$3:$F$4002))</f>
        <v>3836</v>
      </c>
      <c r="AE2135" s="256" t="str">
        <f t="shared" ref="AE2135:AE2198" si="245">IF(D2135="เด็กชาย",1,IF(D2135="นาย",1,IF(D2135="เด็กหญิง",2,IF(D2135="นางสาว",2,IF(D2135="ด.ช.",1,IF(D2135="ด.ญ.",2,IF(D2135="น.ส.",2,"")))))))</f>
        <v/>
      </c>
      <c r="AF2135" s="252" t="str">
        <f t="shared" ref="AF2135:AF2198" si="246">CONCATENATE(B2135,"-",AE2135)</f>
        <v>-</v>
      </c>
    </row>
    <row r="2136" spans="1:32" ht="20.149999999999999" customHeight="1" x14ac:dyDescent="0.75">
      <c r="A2136" s="31">
        <v>2134</v>
      </c>
      <c r="B2136" s="237"/>
      <c r="C2136" s="273"/>
      <c r="D2136" s="272"/>
      <c r="E2136" s="273"/>
      <c r="F2136" s="273"/>
      <c r="G2136" s="253" t="str">
        <f t="shared" si="240"/>
        <v/>
      </c>
      <c r="H2136" s="31" t="str">
        <f>IF(AND(B2136=H$1),LOOKUP(9.99999999999999E+307,$H$2:H2135)+1,"")</f>
        <v/>
      </c>
      <c r="I2136" s="31" t="str">
        <f>IF(AND(B2136=I$1),LOOKUP(9.99999999999999E+307,$I$2:I2135)+1,"")</f>
        <v/>
      </c>
      <c r="J2136" s="31">
        <f>IF(AND(B2136=J$1),LOOKUP(9.99999999999999E+307,$J$2:J2135)+1,"")</f>
        <v>1970</v>
      </c>
      <c r="K2136" s="31">
        <f>IF(AND(B2136=K$1),LOOKUP(9.99999999999999E+307,$K$2:K2135)+1,"")</f>
        <v>1970</v>
      </c>
      <c r="L2136" s="31">
        <f>IF(AND(B2136=L$1),LOOKUP(9.99999999999999E+307,$L$2:L2135)+1,"")</f>
        <v>1970</v>
      </c>
      <c r="M2136" s="31">
        <f>IF(AND(B2136=M$1),LOOKUP(9.99999999999999E+307,$M$2:M2135)+1,"")</f>
        <v>1970</v>
      </c>
      <c r="N2136" s="31" t="e">
        <f>IF(AND(B2136=N$1),LOOKUP(9.99999999999999E+307,$N$2:N2135)+1,"")</f>
        <v>#REF!</v>
      </c>
      <c r="O2136" s="31" t="e">
        <f>IF(AND($B2136=O$1),LOOKUP(9.99999999999999E+307,$O$2:O2135)+1,"")</f>
        <v>#REF!</v>
      </c>
      <c r="P2136" s="31" t="e">
        <f>IF(AND($B2136=P$1),LOOKUP(9.99999999999999E+307,$P$2:P2135)+1,"")</f>
        <v>#REF!</v>
      </c>
      <c r="Q2136" s="31" t="e">
        <f>IF(AND($B2136=Q$1),LOOKUP(9.99999999999999E+307,$Q$2:Q2135)+1,"")</f>
        <v>#REF!</v>
      </c>
      <c r="R2136" s="31">
        <f>IF(AND($B2136=R$1),LOOKUP(9.99999999999999E+307,$R$2:R2135)+1,"")</f>
        <v>1970</v>
      </c>
      <c r="S2136" s="31">
        <f>IF(AND($B2136=S$1),LOOKUP(9.99999999999999E+307,$S$2:S2135)+1,"")</f>
        <v>1970</v>
      </c>
      <c r="T2136" s="265"/>
      <c r="U2136" s="265"/>
      <c r="V2136" s="265"/>
      <c r="AA2136" s="254" t="str">
        <f t="shared" si="241"/>
        <v/>
      </c>
      <c r="AB2136" s="254" t="str">
        <f t="shared" si="242"/>
        <v/>
      </c>
      <c r="AC2136" s="255">
        <f t="shared" si="243"/>
        <v>0</v>
      </c>
      <c r="AD2136" s="255">
        <f t="shared" si="244"/>
        <v>3836</v>
      </c>
      <c r="AE2136" s="256" t="str">
        <f t="shared" si="245"/>
        <v/>
      </c>
      <c r="AF2136" s="252" t="str">
        <f t="shared" si="246"/>
        <v>-</v>
      </c>
    </row>
    <row r="2137" spans="1:32" ht="20.149999999999999" customHeight="1" x14ac:dyDescent="0.75">
      <c r="A2137" s="31">
        <v>2135</v>
      </c>
      <c r="B2137" s="237"/>
      <c r="C2137" s="273"/>
      <c r="D2137" s="272"/>
      <c r="E2137" s="273"/>
      <c r="F2137" s="273"/>
      <c r="G2137" s="253" t="str">
        <f t="shared" si="240"/>
        <v/>
      </c>
      <c r="H2137" s="31" t="str">
        <f>IF(AND(B2137=H$1),LOOKUP(9.99999999999999E+307,$H$2:H2136)+1,"")</f>
        <v/>
      </c>
      <c r="I2137" s="31" t="str">
        <f>IF(AND(B2137=I$1),LOOKUP(9.99999999999999E+307,$I$2:I2136)+1,"")</f>
        <v/>
      </c>
      <c r="J2137" s="31">
        <f>IF(AND(B2137=J$1),LOOKUP(9.99999999999999E+307,$J$2:J2136)+1,"")</f>
        <v>1971</v>
      </c>
      <c r="K2137" s="31">
        <f>IF(AND(B2137=K$1),LOOKUP(9.99999999999999E+307,$K$2:K2136)+1,"")</f>
        <v>1971</v>
      </c>
      <c r="L2137" s="31">
        <f>IF(AND(B2137=L$1),LOOKUP(9.99999999999999E+307,$L$2:L2136)+1,"")</f>
        <v>1971</v>
      </c>
      <c r="M2137" s="31">
        <f>IF(AND(B2137=M$1),LOOKUP(9.99999999999999E+307,$M$2:M2136)+1,"")</f>
        <v>1971</v>
      </c>
      <c r="N2137" s="31" t="e">
        <f>IF(AND(B2137=N$1),LOOKUP(9.99999999999999E+307,$N$2:N2136)+1,"")</f>
        <v>#REF!</v>
      </c>
      <c r="O2137" s="31" t="e">
        <f>IF(AND($B2137=O$1),LOOKUP(9.99999999999999E+307,$O$2:O2136)+1,"")</f>
        <v>#REF!</v>
      </c>
      <c r="P2137" s="31" t="e">
        <f>IF(AND($B2137=P$1),LOOKUP(9.99999999999999E+307,$P$2:P2136)+1,"")</f>
        <v>#REF!</v>
      </c>
      <c r="Q2137" s="31" t="e">
        <f>IF(AND($B2137=Q$1),LOOKUP(9.99999999999999E+307,$Q$2:Q2136)+1,"")</f>
        <v>#REF!</v>
      </c>
      <c r="R2137" s="31">
        <f>IF(AND($B2137=R$1),LOOKUP(9.99999999999999E+307,$R$2:R2136)+1,"")</f>
        <v>1971</v>
      </c>
      <c r="S2137" s="31">
        <f>IF(AND($B2137=S$1),LOOKUP(9.99999999999999E+307,$S$2:S2136)+1,"")</f>
        <v>1971</v>
      </c>
      <c r="T2137" s="265"/>
      <c r="U2137" s="265"/>
      <c r="V2137" s="265"/>
      <c r="AA2137" s="254" t="str">
        <f t="shared" si="241"/>
        <v/>
      </c>
      <c r="AB2137" s="254" t="str">
        <f t="shared" si="242"/>
        <v/>
      </c>
      <c r="AC2137" s="255">
        <f t="shared" si="243"/>
        <v>0</v>
      </c>
      <c r="AD2137" s="255">
        <f t="shared" si="244"/>
        <v>3836</v>
      </c>
      <c r="AE2137" s="256" t="str">
        <f t="shared" si="245"/>
        <v/>
      </c>
      <c r="AF2137" s="252" t="str">
        <f t="shared" si="246"/>
        <v>-</v>
      </c>
    </row>
    <row r="2138" spans="1:32" ht="20.149999999999999" customHeight="1" x14ac:dyDescent="0.75">
      <c r="A2138" s="31">
        <v>2136</v>
      </c>
      <c r="B2138" s="237"/>
      <c r="C2138" s="273"/>
      <c r="D2138" s="272"/>
      <c r="E2138" s="273"/>
      <c r="F2138" s="273"/>
      <c r="G2138" s="253" t="str">
        <f t="shared" si="240"/>
        <v/>
      </c>
      <c r="H2138" s="31" t="str">
        <f>IF(AND(B2138=H$1),LOOKUP(9.99999999999999E+307,$H$2:H2137)+1,"")</f>
        <v/>
      </c>
      <c r="I2138" s="31" t="str">
        <f>IF(AND(B2138=I$1),LOOKUP(9.99999999999999E+307,$I$2:I2137)+1,"")</f>
        <v/>
      </c>
      <c r="J2138" s="31">
        <f>IF(AND(B2138=J$1),LOOKUP(9.99999999999999E+307,$J$2:J2137)+1,"")</f>
        <v>1972</v>
      </c>
      <c r="K2138" s="31">
        <f>IF(AND(B2138=K$1),LOOKUP(9.99999999999999E+307,$K$2:K2137)+1,"")</f>
        <v>1972</v>
      </c>
      <c r="L2138" s="31">
        <f>IF(AND(B2138=L$1),LOOKUP(9.99999999999999E+307,$L$2:L2137)+1,"")</f>
        <v>1972</v>
      </c>
      <c r="M2138" s="31">
        <f>IF(AND(B2138=M$1),LOOKUP(9.99999999999999E+307,$M$2:M2137)+1,"")</f>
        <v>1972</v>
      </c>
      <c r="N2138" s="31" t="e">
        <f>IF(AND(B2138=N$1),LOOKUP(9.99999999999999E+307,$N$2:N2137)+1,"")</f>
        <v>#REF!</v>
      </c>
      <c r="O2138" s="31" t="e">
        <f>IF(AND($B2138=O$1),LOOKUP(9.99999999999999E+307,$O$2:O2137)+1,"")</f>
        <v>#REF!</v>
      </c>
      <c r="P2138" s="31" t="e">
        <f>IF(AND($B2138=P$1),LOOKUP(9.99999999999999E+307,$P$2:P2137)+1,"")</f>
        <v>#REF!</v>
      </c>
      <c r="Q2138" s="31" t="e">
        <f>IF(AND($B2138=Q$1),LOOKUP(9.99999999999999E+307,$Q$2:Q2137)+1,"")</f>
        <v>#REF!</v>
      </c>
      <c r="R2138" s="31">
        <f>IF(AND($B2138=R$1),LOOKUP(9.99999999999999E+307,$R$2:R2137)+1,"")</f>
        <v>1972</v>
      </c>
      <c r="S2138" s="31">
        <f>IF(AND($B2138=S$1),LOOKUP(9.99999999999999E+307,$S$2:S2137)+1,"")</f>
        <v>1972</v>
      </c>
      <c r="T2138" s="265"/>
      <c r="U2138" s="265"/>
      <c r="V2138" s="265"/>
      <c r="AA2138" s="254" t="str">
        <f t="shared" si="241"/>
        <v/>
      </c>
      <c r="AB2138" s="254" t="str">
        <f t="shared" si="242"/>
        <v/>
      </c>
      <c r="AC2138" s="255">
        <f t="shared" si="243"/>
        <v>0</v>
      </c>
      <c r="AD2138" s="255">
        <f t="shared" si="244"/>
        <v>3836</v>
      </c>
      <c r="AE2138" s="256" t="str">
        <f t="shared" si="245"/>
        <v/>
      </c>
      <c r="AF2138" s="252" t="str">
        <f t="shared" si="246"/>
        <v>-</v>
      </c>
    </row>
    <row r="2139" spans="1:32" ht="20.149999999999999" customHeight="1" x14ac:dyDescent="0.75">
      <c r="A2139" s="31">
        <v>2137</v>
      </c>
      <c r="B2139" s="237"/>
      <c r="C2139" s="273"/>
      <c r="D2139" s="272"/>
      <c r="E2139" s="273"/>
      <c r="F2139" s="273"/>
      <c r="G2139" s="253" t="str">
        <f t="shared" si="240"/>
        <v/>
      </c>
      <c r="H2139" s="31" t="str">
        <f>IF(AND(B2139=H$1),LOOKUP(9.99999999999999E+307,$H$2:H2138)+1,"")</f>
        <v/>
      </c>
      <c r="I2139" s="31" t="str">
        <f>IF(AND(B2139=I$1),LOOKUP(9.99999999999999E+307,$I$2:I2138)+1,"")</f>
        <v/>
      </c>
      <c r="J2139" s="31">
        <f>IF(AND(B2139=J$1),LOOKUP(9.99999999999999E+307,$J$2:J2138)+1,"")</f>
        <v>1973</v>
      </c>
      <c r="K2139" s="31">
        <f>IF(AND(B2139=K$1),LOOKUP(9.99999999999999E+307,$K$2:K2138)+1,"")</f>
        <v>1973</v>
      </c>
      <c r="L2139" s="31">
        <f>IF(AND(B2139=L$1),LOOKUP(9.99999999999999E+307,$L$2:L2138)+1,"")</f>
        <v>1973</v>
      </c>
      <c r="M2139" s="31">
        <f>IF(AND(B2139=M$1),LOOKUP(9.99999999999999E+307,$M$2:M2138)+1,"")</f>
        <v>1973</v>
      </c>
      <c r="N2139" s="31" t="e">
        <f>IF(AND(B2139=N$1),LOOKUP(9.99999999999999E+307,$N$2:N2138)+1,"")</f>
        <v>#REF!</v>
      </c>
      <c r="O2139" s="31" t="e">
        <f>IF(AND($B2139=O$1),LOOKUP(9.99999999999999E+307,$O$2:O2138)+1,"")</f>
        <v>#REF!</v>
      </c>
      <c r="P2139" s="31" t="e">
        <f>IF(AND($B2139=P$1),LOOKUP(9.99999999999999E+307,$P$2:P2138)+1,"")</f>
        <v>#REF!</v>
      </c>
      <c r="Q2139" s="31" t="e">
        <f>IF(AND($B2139=Q$1),LOOKUP(9.99999999999999E+307,$Q$2:Q2138)+1,"")</f>
        <v>#REF!</v>
      </c>
      <c r="R2139" s="31">
        <f>IF(AND($B2139=R$1),LOOKUP(9.99999999999999E+307,$R$2:R2138)+1,"")</f>
        <v>1973</v>
      </c>
      <c r="S2139" s="31">
        <f>IF(AND($B2139=S$1),LOOKUP(9.99999999999999E+307,$S$2:S2138)+1,"")</f>
        <v>1973</v>
      </c>
      <c r="T2139" s="265"/>
      <c r="U2139" s="265"/>
      <c r="V2139" s="265"/>
      <c r="AA2139" s="254" t="str">
        <f t="shared" si="241"/>
        <v/>
      </c>
      <c r="AB2139" s="254" t="str">
        <f t="shared" si="242"/>
        <v/>
      </c>
      <c r="AC2139" s="255">
        <f t="shared" si="243"/>
        <v>0</v>
      </c>
      <c r="AD2139" s="255">
        <f t="shared" si="244"/>
        <v>3836</v>
      </c>
      <c r="AE2139" s="256" t="str">
        <f t="shared" si="245"/>
        <v/>
      </c>
      <c r="AF2139" s="252" t="str">
        <f t="shared" si="246"/>
        <v>-</v>
      </c>
    </row>
    <row r="2140" spans="1:32" ht="20.149999999999999" customHeight="1" x14ac:dyDescent="0.75">
      <c r="A2140" s="31">
        <v>2138</v>
      </c>
      <c r="B2140" s="237"/>
      <c r="C2140" s="273"/>
      <c r="D2140" s="272"/>
      <c r="E2140" s="273"/>
      <c r="F2140" s="273"/>
      <c r="G2140" s="253" t="str">
        <f t="shared" si="240"/>
        <v/>
      </c>
      <c r="H2140" s="31" t="str">
        <f>IF(AND(B2140=H$1),LOOKUP(9.99999999999999E+307,$H$2:H2139)+1,"")</f>
        <v/>
      </c>
      <c r="I2140" s="31" t="str">
        <f>IF(AND(B2140=I$1),LOOKUP(9.99999999999999E+307,$I$2:I2139)+1,"")</f>
        <v/>
      </c>
      <c r="J2140" s="31">
        <f>IF(AND(B2140=J$1),LOOKUP(9.99999999999999E+307,$J$2:J2139)+1,"")</f>
        <v>1974</v>
      </c>
      <c r="K2140" s="31">
        <f>IF(AND(B2140=K$1),LOOKUP(9.99999999999999E+307,$K$2:K2139)+1,"")</f>
        <v>1974</v>
      </c>
      <c r="L2140" s="31">
        <f>IF(AND(B2140=L$1),LOOKUP(9.99999999999999E+307,$L$2:L2139)+1,"")</f>
        <v>1974</v>
      </c>
      <c r="M2140" s="31">
        <f>IF(AND(B2140=M$1),LOOKUP(9.99999999999999E+307,$M$2:M2139)+1,"")</f>
        <v>1974</v>
      </c>
      <c r="N2140" s="31" t="e">
        <f>IF(AND(B2140=N$1),LOOKUP(9.99999999999999E+307,$N$2:N2139)+1,"")</f>
        <v>#REF!</v>
      </c>
      <c r="O2140" s="31" t="e">
        <f>IF(AND($B2140=O$1),LOOKUP(9.99999999999999E+307,$O$2:O2139)+1,"")</f>
        <v>#REF!</v>
      </c>
      <c r="P2140" s="31" t="e">
        <f>IF(AND($B2140=P$1),LOOKUP(9.99999999999999E+307,$P$2:P2139)+1,"")</f>
        <v>#REF!</v>
      </c>
      <c r="Q2140" s="31" t="e">
        <f>IF(AND($B2140=Q$1),LOOKUP(9.99999999999999E+307,$Q$2:Q2139)+1,"")</f>
        <v>#REF!</v>
      </c>
      <c r="R2140" s="31">
        <f>IF(AND($B2140=R$1),LOOKUP(9.99999999999999E+307,$R$2:R2139)+1,"")</f>
        <v>1974</v>
      </c>
      <c r="S2140" s="31">
        <f>IF(AND($B2140=S$1),LOOKUP(9.99999999999999E+307,$S$2:S2139)+1,"")</f>
        <v>1974</v>
      </c>
      <c r="T2140" s="265"/>
      <c r="U2140" s="265"/>
      <c r="V2140" s="265"/>
      <c r="AA2140" s="254" t="str">
        <f t="shared" si="241"/>
        <v/>
      </c>
      <c r="AB2140" s="254" t="str">
        <f t="shared" si="242"/>
        <v/>
      </c>
      <c r="AC2140" s="255">
        <f t="shared" si="243"/>
        <v>0</v>
      </c>
      <c r="AD2140" s="255">
        <f t="shared" si="244"/>
        <v>3836</v>
      </c>
      <c r="AE2140" s="256" t="str">
        <f t="shared" si="245"/>
        <v/>
      </c>
      <c r="AF2140" s="252" t="str">
        <f t="shared" si="246"/>
        <v>-</v>
      </c>
    </row>
    <row r="2141" spans="1:32" ht="20.149999999999999" customHeight="1" x14ac:dyDescent="0.75">
      <c r="A2141" s="31">
        <v>2139</v>
      </c>
      <c r="B2141" s="237"/>
      <c r="C2141" s="273"/>
      <c r="D2141" s="272"/>
      <c r="E2141" s="273"/>
      <c r="F2141" s="273"/>
      <c r="G2141" s="253" t="str">
        <f t="shared" si="240"/>
        <v/>
      </c>
      <c r="H2141" s="31" t="str">
        <f>IF(AND(B2141=H$1),LOOKUP(9.99999999999999E+307,$H$2:H2140)+1,"")</f>
        <v/>
      </c>
      <c r="I2141" s="31" t="str">
        <f>IF(AND(B2141=I$1),LOOKUP(9.99999999999999E+307,$I$2:I2140)+1,"")</f>
        <v/>
      </c>
      <c r="J2141" s="31">
        <f>IF(AND(B2141=J$1),LOOKUP(9.99999999999999E+307,$J$2:J2140)+1,"")</f>
        <v>1975</v>
      </c>
      <c r="K2141" s="31">
        <f>IF(AND(B2141=K$1),LOOKUP(9.99999999999999E+307,$K$2:K2140)+1,"")</f>
        <v>1975</v>
      </c>
      <c r="L2141" s="31">
        <f>IF(AND(B2141=L$1),LOOKUP(9.99999999999999E+307,$L$2:L2140)+1,"")</f>
        <v>1975</v>
      </c>
      <c r="M2141" s="31">
        <f>IF(AND(B2141=M$1),LOOKUP(9.99999999999999E+307,$M$2:M2140)+1,"")</f>
        <v>1975</v>
      </c>
      <c r="N2141" s="31" t="e">
        <f>IF(AND(B2141=N$1),LOOKUP(9.99999999999999E+307,$N$2:N2140)+1,"")</f>
        <v>#REF!</v>
      </c>
      <c r="O2141" s="31" t="e">
        <f>IF(AND($B2141=O$1),LOOKUP(9.99999999999999E+307,$O$2:O2140)+1,"")</f>
        <v>#REF!</v>
      </c>
      <c r="P2141" s="31" t="e">
        <f>IF(AND($B2141=P$1),LOOKUP(9.99999999999999E+307,$P$2:P2140)+1,"")</f>
        <v>#REF!</v>
      </c>
      <c r="Q2141" s="31" t="e">
        <f>IF(AND($B2141=Q$1),LOOKUP(9.99999999999999E+307,$Q$2:Q2140)+1,"")</f>
        <v>#REF!</v>
      </c>
      <c r="R2141" s="31">
        <f>IF(AND($B2141=R$1),LOOKUP(9.99999999999999E+307,$R$2:R2140)+1,"")</f>
        <v>1975</v>
      </c>
      <c r="S2141" s="31">
        <f>IF(AND($B2141=S$1),LOOKUP(9.99999999999999E+307,$S$2:S2140)+1,"")</f>
        <v>1975</v>
      </c>
      <c r="T2141" s="265"/>
      <c r="U2141" s="265"/>
      <c r="V2141" s="265"/>
      <c r="AA2141" s="254" t="str">
        <f t="shared" si="241"/>
        <v/>
      </c>
      <c r="AB2141" s="254" t="str">
        <f t="shared" si="242"/>
        <v/>
      </c>
      <c r="AC2141" s="255">
        <f t="shared" si="243"/>
        <v>0</v>
      </c>
      <c r="AD2141" s="255">
        <f t="shared" si="244"/>
        <v>3836</v>
      </c>
      <c r="AE2141" s="256" t="str">
        <f t="shared" si="245"/>
        <v/>
      </c>
      <c r="AF2141" s="252" t="str">
        <f t="shared" si="246"/>
        <v>-</v>
      </c>
    </row>
    <row r="2142" spans="1:32" ht="20.149999999999999" customHeight="1" x14ac:dyDescent="0.75">
      <c r="A2142" s="31">
        <v>2140</v>
      </c>
      <c r="B2142" s="237"/>
      <c r="C2142" s="273"/>
      <c r="D2142" s="272"/>
      <c r="E2142" s="273"/>
      <c r="F2142" s="273"/>
      <c r="G2142" s="253" t="str">
        <f t="shared" si="240"/>
        <v/>
      </c>
      <c r="H2142" s="31" t="str">
        <f>IF(AND(B2142=H$1),LOOKUP(9.99999999999999E+307,$H$2:H2141)+1,"")</f>
        <v/>
      </c>
      <c r="I2142" s="31" t="str">
        <f>IF(AND(B2142=I$1),LOOKUP(9.99999999999999E+307,$I$2:I2141)+1,"")</f>
        <v/>
      </c>
      <c r="J2142" s="31">
        <f>IF(AND(B2142=J$1),LOOKUP(9.99999999999999E+307,$J$2:J2141)+1,"")</f>
        <v>1976</v>
      </c>
      <c r="K2142" s="31">
        <f>IF(AND(B2142=K$1),LOOKUP(9.99999999999999E+307,$K$2:K2141)+1,"")</f>
        <v>1976</v>
      </c>
      <c r="L2142" s="31">
        <f>IF(AND(B2142=L$1),LOOKUP(9.99999999999999E+307,$L$2:L2141)+1,"")</f>
        <v>1976</v>
      </c>
      <c r="M2142" s="31">
        <f>IF(AND(B2142=M$1),LOOKUP(9.99999999999999E+307,$M$2:M2141)+1,"")</f>
        <v>1976</v>
      </c>
      <c r="N2142" s="31" t="e">
        <f>IF(AND(B2142=N$1),LOOKUP(9.99999999999999E+307,$N$2:N2141)+1,"")</f>
        <v>#REF!</v>
      </c>
      <c r="O2142" s="31" t="e">
        <f>IF(AND($B2142=O$1),LOOKUP(9.99999999999999E+307,$O$2:O2141)+1,"")</f>
        <v>#REF!</v>
      </c>
      <c r="P2142" s="31" t="e">
        <f>IF(AND($B2142=P$1),LOOKUP(9.99999999999999E+307,$P$2:P2141)+1,"")</f>
        <v>#REF!</v>
      </c>
      <c r="Q2142" s="31" t="e">
        <f>IF(AND($B2142=Q$1),LOOKUP(9.99999999999999E+307,$Q$2:Q2141)+1,"")</f>
        <v>#REF!</v>
      </c>
      <c r="R2142" s="31">
        <f>IF(AND($B2142=R$1),LOOKUP(9.99999999999999E+307,$R$2:R2141)+1,"")</f>
        <v>1976</v>
      </c>
      <c r="S2142" s="31">
        <f>IF(AND($B2142=S$1),LOOKUP(9.99999999999999E+307,$S$2:S2141)+1,"")</f>
        <v>1976</v>
      </c>
      <c r="T2142" s="265"/>
      <c r="U2142" s="265"/>
      <c r="V2142" s="265"/>
      <c r="AA2142" s="254" t="str">
        <f t="shared" si="241"/>
        <v/>
      </c>
      <c r="AB2142" s="254" t="str">
        <f t="shared" si="242"/>
        <v/>
      </c>
      <c r="AC2142" s="255">
        <f t="shared" si="243"/>
        <v>0</v>
      </c>
      <c r="AD2142" s="255">
        <f t="shared" si="244"/>
        <v>3836</v>
      </c>
      <c r="AE2142" s="256" t="str">
        <f t="shared" si="245"/>
        <v/>
      </c>
      <c r="AF2142" s="252" t="str">
        <f t="shared" si="246"/>
        <v>-</v>
      </c>
    </row>
    <row r="2143" spans="1:32" ht="20.149999999999999" customHeight="1" x14ac:dyDescent="0.75">
      <c r="A2143" s="31">
        <v>2141</v>
      </c>
      <c r="B2143" s="237"/>
      <c r="C2143" s="273"/>
      <c r="D2143" s="272"/>
      <c r="E2143" s="273"/>
      <c r="F2143" s="273"/>
      <c r="G2143" s="253" t="str">
        <f t="shared" si="240"/>
        <v/>
      </c>
      <c r="H2143" s="31" t="str">
        <f>IF(AND(B2143=H$1),LOOKUP(9.99999999999999E+307,$H$2:H2142)+1,"")</f>
        <v/>
      </c>
      <c r="I2143" s="31" t="str">
        <f>IF(AND(B2143=I$1),LOOKUP(9.99999999999999E+307,$I$2:I2142)+1,"")</f>
        <v/>
      </c>
      <c r="J2143" s="31">
        <f>IF(AND(B2143=J$1),LOOKUP(9.99999999999999E+307,$J$2:J2142)+1,"")</f>
        <v>1977</v>
      </c>
      <c r="K2143" s="31">
        <f>IF(AND(B2143=K$1),LOOKUP(9.99999999999999E+307,$K$2:K2142)+1,"")</f>
        <v>1977</v>
      </c>
      <c r="L2143" s="31">
        <f>IF(AND(B2143=L$1),LOOKUP(9.99999999999999E+307,$L$2:L2142)+1,"")</f>
        <v>1977</v>
      </c>
      <c r="M2143" s="31">
        <f>IF(AND(B2143=M$1),LOOKUP(9.99999999999999E+307,$M$2:M2142)+1,"")</f>
        <v>1977</v>
      </c>
      <c r="N2143" s="31" t="e">
        <f>IF(AND(B2143=N$1),LOOKUP(9.99999999999999E+307,$N$2:N2142)+1,"")</f>
        <v>#REF!</v>
      </c>
      <c r="O2143" s="31" t="e">
        <f>IF(AND($B2143=O$1),LOOKUP(9.99999999999999E+307,$O$2:O2142)+1,"")</f>
        <v>#REF!</v>
      </c>
      <c r="P2143" s="31" t="e">
        <f>IF(AND($B2143=P$1),LOOKUP(9.99999999999999E+307,$P$2:P2142)+1,"")</f>
        <v>#REF!</v>
      </c>
      <c r="Q2143" s="31" t="e">
        <f>IF(AND($B2143=Q$1),LOOKUP(9.99999999999999E+307,$Q$2:Q2142)+1,"")</f>
        <v>#REF!</v>
      </c>
      <c r="R2143" s="31">
        <f>IF(AND($B2143=R$1),LOOKUP(9.99999999999999E+307,$R$2:R2142)+1,"")</f>
        <v>1977</v>
      </c>
      <c r="S2143" s="31">
        <f>IF(AND($B2143=S$1),LOOKUP(9.99999999999999E+307,$S$2:S2142)+1,"")</f>
        <v>1977</v>
      </c>
      <c r="T2143" s="265"/>
      <c r="U2143" s="265"/>
      <c r="V2143" s="265"/>
      <c r="AA2143" s="254" t="str">
        <f t="shared" si="241"/>
        <v/>
      </c>
      <c r="AB2143" s="254" t="str">
        <f t="shared" si="242"/>
        <v/>
      </c>
      <c r="AC2143" s="255">
        <f t="shared" si="243"/>
        <v>0</v>
      </c>
      <c r="AD2143" s="255">
        <f t="shared" si="244"/>
        <v>3836</v>
      </c>
      <c r="AE2143" s="256" t="str">
        <f t="shared" si="245"/>
        <v/>
      </c>
      <c r="AF2143" s="252" t="str">
        <f t="shared" si="246"/>
        <v>-</v>
      </c>
    </row>
    <row r="2144" spans="1:32" ht="20.149999999999999" customHeight="1" x14ac:dyDescent="0.75">
      <c r="A2144" s="31">
        <v>2142</v>
      </c>
      <c r="B2144" s="237"/>
      <c r="C2144" s="273"/>
      <c r="D2144" s="272"/>
      <c r="E2144" s="273"/>
      <c r="F2144" s="273"/>
      <c r="G2144" s="253" t="str">
        <f t="shared" si="240"/>
        <v/>
      </c>
      <c r="H2144" s="31" t="str">
        <f>IF(AND(B2144=H$1),LOOKUP(9.99999999999999E+307,$H$2:H2143)+1,"")</f>
        <v/>
      </c>
      <c r="I2144" s="31" t="str">
        <f>IF(AND(B2144=I$1),LOOKUP(9.99999999999999E+307,$I$2:I2143)+1,"")</f>
        <v/>
      </c>
      <c r="J2144" s="31">
        <f>IF(AND(B2144=J$1),LOOKUP(9.99999999999999E+307,$J$2:J2143)+1,"")</f>
        <v>1978</v>
      </c>
      <c r="K2144" s="31">
        <f>IF(AND(B2144=K$1),LOOKUP(9.99999999999999E+307,$K$2:K2143)+1,"")</f>
        <v>1978</v>
      </c>
      <c r="L2144" s="31">
        <f>IF(AND(B2144=L$1),LOOKUP(9.99999999999999E+307,$L$2:L2143)+1,"")</f>
        <v>1978</v>
      </c>
      <c r="M2144" s="31">
        <f>IF(AND(B2144=M$1),LOOKUP(9.99999999999999E+307,$M$2:M2143)+1,"")</f>
        <v>1978</v>
      </c>
      <c r="N2144" s="31" t="e">
        <f>IF(AND(B2144=N$1),LOOKUP(9.99999999999999E+307,$N$2:N2143)+1,"")</f>
        <v>#REF!</v>
      </c>
      <c r="O2144" s="31" t="e">
        <f>IF(AND($B2144=O$1),LOOKUP(9.99999999999999E+307,$O$2:O2143)+1,"")</f>
        <v>#REF!</v>
      </c>
      <c r="P2144" s="31" t="e">
        <f>IF(AND($B2144=P$1),LOOKUP(9.99999999999999E+307,$P$2:P2143)+1,"")</f>
        <v>#REF!</v>
      </c>
      <c r="Q2144" s="31" t="e">
        <f>IF(AND($B2144=Q$1),LOOKUP(9.99999999999999E+307,$Q$2:Q2143)+1,"")</f>
        <v>#REF!</v>
      </c>
      <c r="R2144" s="31">
        <f>IF(AND($B2144=R$1),LOOKUP(9.99999999999999E+307,$R$2:R2143)+1,"")</f>
        <v>1978</v>
      </c>
      <c r="S2144" s="31">
        <f>IF(AND($B2144=S$1),LOOKUP(9.99999999999999E+307,$S$2:S2143)+1,"")</f>
        <v>1978</v>
      </c>
      <c r="T2144" s="265"/>
      <c r="U2144" s="265"/>
      <c r="V2144" s="265"/>
      <c r="AA2144" s="254" t="str">
        <f t="shared" si="241"/>
        <v/>
      </c>
      <c r="AB2144" s="254" t="str">
        <f t="shared" si="242"/>
        <v/>
      </c>
      <c r="AC2144" s="255">
        <f t="shared" si="243"/>
        <v>0</v>
      </c>
      <c r="AD2144" s="255">
        <f t="shared" si="244"/>
        <v>3836</v>
      </c>
      <c r="AE2144" s="256" t="str">
        <f t="shared" si="245"/>
        <v/>
      </c>
      <c r="AF2144" s="252" t="str">
        <f t="shared" si="246"/>
        <v>-</v>
      </c>
    </row>
    <row r="2145" spans="1:32" ht="20.149999999999999" customHeight="1" x14ac:dyDescent="0.75">
      <c r="A2145" s="31">
        <v>2143</v>
      </c>
      <c r="B2145" s="237"/>
      <c r="C2145" s="273"/>
      <c r="D2145" s="272"/>
      <c r="E2145" s="273"/>
      <c r="F2145" s="273"/>
      <c r="G2145" s="253" t="str">
        <f t="shared" si="240"/>
        <v/>
      </c>
      <c r="H2145" s="31" t="str">
        <f>IF(AND(B2145=H$1),LOOKUP(9.99999999999999E+307,$H$2:H2144)+1,"")</f>
        <v/>
      </c>
      <c r="I2145" s="31" t="str">
        <f>IF(AND(B2145=I$1),LOOKUP(9.99999999999999E+307,$I$2:I2144)+1,"")</f>
        <v/>
      </c>
      <c r="J2145" s="31">
        <f>IF(AND(B2145=J$1),LOOKUP(9.99999999999999E+307,$J$2:J2144)+1,"")</f>
        <v>1979</v>
      </c>
      <c r="K2145" s="31">
        <f>IF(AND(B2145=K$1),LOOKUP(9.99999999999999E+307,$K$2:K2144)+1,"")</f>
        <v>1979</v>
      </c>
      <c r="L2145" s="31">
        <f>IF(AND(B2145=L$1),LOOKUP(9.99999999999999E+307,$L$2:L2144)+1,"")</f>
        <v>1979</v>
      </c>
      <c r="M2145" s="31">
        <f>IF(AND(B2145=M$1),LOOKUP(9.99999999999999E+307,$M$2:M2144)+1,"")</f>
        <v>1979</v>
      </c>
      <c r="N2145" s="31" t="e">
        <f>IF(AND(B2145=N$1),LOOKUP(9.99999999999999E+307,$N$2:N2144)+1,"")</f>
        <v>#REF!</v>
      </c>
      <c r="O2145" s="31" t="e">
        <f>IF(AND($B2145=O$1),LOOKUP(9.99999999999999E+307,$O$2:O2144)+1,"")</f>
        <v>#REF!</v>
      </c>
      <c r="P2145" s="31" t="e">
        <f>IF(AND($B2145=P$1),LOOKUP(9.99999999999999E+307,$P$2:P2144)+1,"")</f>
        <v>#REF!</v>
      </c>
      <c r="Q2145" s="31" t="e">
        <f>IF(AND($B2145=Q$1),LOOKUP(9.99999999999999E+307,$Q$2:Q2144)+1,"")</f>
        <v>#REF!</v>
      </c>
      <c r="R2145" s="31">
        <f>IF(AND($B2145=R$1),LOOKUP(9.99999999999999E+307,$R$2:R2144)+1,"")</f>
        <v>1979</v>
      </c>
      <c r="S2145" s="31">
        <f>IF(AND($B2145=S$1),LOOKUP(9.99999999999999E+307,$S$2:S2144)+1,"")</f>
        <v>1979</v>
      </c>
      <c r="T2145" s="265"/>
      <c r="U2145" s="265"/>
      <c r="V2145" s="265"/>
      <c r="AA2145" s="254" t="str">
        <f t="shared" si="241"/>
        <v/>
      </c>
      <c r="AB2145" s="254" t="str">
        <f t="shared" si="242"/>
        <v/>
      </c>
      <c r="AC2145" s="255">
        <f t="shared" si="243"/>
        <v>0</v>
      </c>
      <c r="AD2145" s="255">
        <f t="shared" si="244"/>
        <v>3836</v>
      </c>
      <c r="AE2145" s="256" t="str">
        <f t="shared" si="245"/>
        <v/>
      </c>
      <c r="AF2145" s="252" t="str">
        <f t="shared" si="246"/>
        <v>-</v>
      </c>
    </row>
    <row r="2146" spans="1:32" ht="20.149999999999999" customHeight="1" x14ac:dyDescent="0.75">
      <c r="A2146" s="31">
        <v>2144</v>
      </c>
      <c r="B2146" s="237"/>
      <c r="C2146" s="273"/>
      <c r="D2146" s="272"/>
      <c r="E2146" s="273"/>
      <c r="F2146" s="273"/>
      <c r="G2146" s="253" t="str">
        <f t="shared" si="240"/>
        <v/>
      </c>
      <c r="H2146" s="31" t="str">
        <f>IF(AND(B2146=H$1),LOOKUP(9.99999999999999E+307,$H$2:H2145)+1,"")</f>
        <v/>
      </c>
      <c r="I2146" s="31" t="str">
        <f>IF(AND(B2146=I$1),LOOKUP(9.99999999999999E+307,$I$2:I2145)+1,"")</f>
        <v/>
      </c>
      <c r="J2146" s="31">
        <f>IF(AND(B2146=J$1),LOOKUP(9.99999999999999E+307,$J$2:J2145)+1,"")</f>
        <v>1980</v>
      </c>
      <c r="K2146" s="31">
        <f>IF(AND(B2146=K$1),LOOKUP(9.99999999999999E+307,$K$2:K2145)+1,"")</f>
        <v>1980</v>
      </c>
      <c r="L2146" s="31">
        <f>IF(AND(B2146=L$1),LOOKUP(9.99999999999999E+307,$L$2:L2145)+1,"")</f>
        <v>1980</v>
      </c>
      <c r="M2146" s="31">
        <f>IF(AND(B2146=M$1),LOOKUP(9.99999999999999E+307,$M$2:M2145)+1,"")</f>
        <v>1980</v>
      </c>
      <c r="N2146" s="31" t="e">
        <f>IF(AND(B2146=N$1),LOOKUP(9.99999999999999E+307,$N$2:N2145)+1,"")</f>
        <v>#REF!</v>
      </c>
      <c r="O2146" s="31" t="e">
        <f>IF(AND($B2146=O$1),LOOKUP(9.99999999999999E+307,$O$2:O2145)+1,"")</f>
        <v>#REF!</v>
      </c>
      <c r="P2146" s="31" t="e">
        <f>IF(AND($B2146=P$1),LOOKUP(9.99999999999999E+307,$P$2:P2145)+1,"")</f>
        <v>#REF!</v>
      </c>
      <c r="Q2146" s="31" t="e">
        <f>IF(AND($B2146=Q$1),LOOKUP(9.99999999999999E+307,$Q$2:Q2145)+1,"")</f>
        <v>#REF!</v>
      </c>
      <c r="R2146" s="31">
        <f>IF(AND($B2146=R$1),LOOKUP(9.99999999999999E+307,$R$2:R2145)+1,"")</f>
        <v>1980</v>
      </c>
      <c r="S2146" s="31">
        <f>IF(AND($B2146=S$1),LOOKUP(9.99999999999999E+307,$S$2:S2145)+1,"")</f>
        <v>1980</v>
      </c>
      <c r="T2146" s="265"/>
      <c r="U2146" s="265"/>
      <c r="V2146" s="265"/>
      <c r="AA2146" s="254" t="str">
        <f t="shared" si="241"/>
        <v/>
      </c>
      <c r="AB2146" s="254" t="str">
        <f t="shared" si="242"/>
        <v/>
      </c>
      <c r="AC2146" s="255">
        <f t="shared" si="243"/>
        <v>0</v>
      </c>
      <c r="AD2146" s="255">
        <f t="shared" si="244"/>
        <v>3836</v>
      </c>
      <c r="AE2146" s="256" t="str">
        <f t="shared" si="245"/>
        <v/>
      </c>
      <c r="AF2146" s="252" t="str">
        <f t="shared" si="246"/>
        <v>-</v>
      </c>
    </row>
    <row r="2147" spans="1:32" ht="20.149999999999999" customHeight="1" x14ac:dyDescent="0.75">
      <c r="A2147" s="31">
        <v>2145</v>
      </c>
      <c r="B2147" s="237"/>
      <c r="C2147" s="273"/>
      <c r="D2147" s="272"/>
      <c r="E2147" s="273"/>
      <c r="F2147" s="273"/>
      <c r="G2147" s="253" t="str">
        <f t="shared" si="240"/>
        <v/>
      </c>
      <c r="H2147" s="31" t="str">
        <f>IF(AND(B2147=H$1),LOOKUP(9.99999999999999E+307,$H$2:H2146)+1,"")</f>
        <v/>
      </c>
      <c r="I2147" s="31" t="str">
        <f>IF(AND(B2147=I$1),LOOKUP(9.99999999999999E+307,$I$2:I2146)+1,"")</f>
        <v/>
      </c>
      <c r="J2147" s="31">
        <f>IF(AND(B2147=J$1),LOOKUP(9.99999999999999E+307,$J$2:J2146)+1,"")</f>
        <v>1981</v>
      </c>
      <c r="K2147" s="31">
        <f>IF(AND(B2147=K$1),LOOKUP(9.99999999999999E+307,$K$2:K2146)+1,"")</f>
        <v>1981</v>
      </c>
      <c r="L2147" s="31">
        <f>IF(AND(B2147=L$1),LOOKUP(9.99999999999999E+307,$L$2:L2146)+1,"")</f>
        <v>1981</v>
      </c>
      <c r="M2147" s="31">
        <f>IF(AND(B2147=M$1),LOOKUP(9.99999999999999E+307,$M$2:M2146)+1,"")</f>
        <v>1981</v>
      </c>
      <c r="N2147" s="31" t="e">
        <f>IF(AND(B2147=N$1),LOOKUP(9.99999999999999E+307,$N$2:N2146)+1,"")</f>
        <v>#REF!</v>
      </c>
      <c r="O2147" s="31" t="e">
        <f>IF(AND($B2147=O$1),LOOKUP(9.99999999999999E+307,$O$2:O2146)+1,"")</f>
        <v>#REF!</v>
      </c>
      <c r="P2147" s="31" t="e">
        <f>IF(AND($B2147=P$1),LOOKUP(9.99999999999999E+307,$P$2:P2146)+1,"")</f>
        <v>#REF!</v>
      </c>
      <c r="Q2147" s="31" t="e">
        <f>IF(AND($B2147=Q$1),LOOKUP(9.99999999999999E+307,$Q$2:Q2146)+1,"")</f>
        <v>#REF!</v>
      </c>
      <c r="R2147" s="31">
        <f>IF(AND($B2147=R$1),LOOKUP(9.99999999999999E+307,$R$2:R2146)+1,"")</f>
        <v>1981</v>
      </c>
      <c r="S2147" s="31">
        <f>IF(AND($B2147=S$1),LOOKUP(9.99999999999999E+307,$S$2:S2146)+1,"")</f>
        <v>1981</v>
      </c>
      <c r="T2147" s="265"/>
      <c r="U2147" s="265"/>
      <c r="V2147" s="265"/>
      <c r="AA2147" s="254" t="str">
        <f t="shared" si="241"/>
        <v/>
      </c>
      <c r="AB2147" s="254" t="str">
        <f t="shared" si="242"/>
        <v/>
      </c>
      <c r="AC2147" s="255">
        <f t="shared" si="243"/>
        <v>0</v>
      </c>
      <c r="AD2147" s="255">
        <f t="shared" si="244"/>
        <v>3836</v>
      </c>
      <c r="AE2147" s="256" t="str">
        <f t="shared" si="245"/>
        <v/>
      </c>
      <c r="AF2147" s="252" t="str">
        <f t="shared" si="246"/>
        <v>-</v>
      </c>
    </row>
    <row r="2148" spans="1:32" ht="20.149999999999999" customHeight="1" x14ac:dyDescent="0.75">
      <c r="A2148" s="31">
        <v>2146</v>
      </c>
      <c r="B2148" s="237"/>
      <c r="C2148" s="273"/>
      <c r="D2148" s="272"/>
      <c r="E2148" s="273"/>
      <c r="F2148" s="273"/>
      <c r="G2148" s="253" t="str">
        <f t="shared" si="240"/>
        <v/>
      </c>
      <c r="H2148" s="31" t="str">
        <f>IF(AND(B2148=H$1),LOOKUP(9.99999999999999E+307,$H$2:H2147)+1,"")</f>
        <v/>
      </c>
      <c r="I2148" s="31" t="str">
        <f>IF(AND(B2148=I$1),LOOKUP(9.99999999999999E+307,$I$2:I2147)+1,"")</f>
        <v/>
      </c>
      <c r="J2148" s="31">
        <f>IF(AND(B2148=J$1),LOOKUP(9.99999999999999E+307,$J$2:J2147)+1,"")</f>
        <v>1982</v>
      </c>
      <c r="K2148" s="31">
        <f>IF(AND(B2148=K$1),LOOKUP(9.99999999999999E+307,$K$2:K2147)+1,"")</f>
        <v>1982</v>
      </c>
      <c r="L2148" s="31">
        <f>IF(AND(B2148=L$1),LOOKUP(9.99999999999999E+307,$L$2:L2147)+1,"")</f>
        <v>1982</v>
      </c>
      <c r="M2148" s="31">
        <f>IF(AND(B2148=M$1),LOOKUP(9.99999999999999E+307,$M$2:M2147)+1,"")</f>
        <v>1982</v>
      </c>
      <c r="N2148" s="31" t="e">
        <f>IF(AND(B2148=N$1),LOOKUP(9.99999999999999E+307,$N$2:N2147)+1,"")</f>
        <v>#REF!</v>
      </c>
      <c r="O2148" s="31" t="e">
        <f>IF(AND($B2148=O$1),LOOKUP(9.99999999999999E+307,$O$2:O2147)+1,"")</f>
        <v>#REF!</v>
      </c>
      <c r="P2148" s="31" t="e">
        <f>IF(AND($B2148=P$1),LOOKUP(9.99999999999999E+307,$P$2:P2147)+1,"")</f>
        <v>#REF!</v>
      </c>
      <c r="Q2148" s="31" t="e">
        <f>IF(AND($B2148=Q$1),LOOKUP(9.99999999999999E+307,$Q$2:Q2147)+1,"")</f>
        <v>#REF!</v>
      </c>
      <c r="R2148" s="31">
        <f>IF(AND($B2148=R$1),LOOKUP(9.99999999999999E+307,$R$2:R2147)+1,"")</f>
        <v>1982</v>
      </c>
      <c r="S2148" s="31">
        <f>IF(AND($B2148=S$1),LOOKUP(9.99999999999999E+307,$S$2:S2147)+1,"")</f>
        <v>1982</v>
      </c>
      <c r="T2148" s="265"/>
      <c r="U2148" s="265"/>
      <c r="V2148" s="265"/>
      <c r="AA2148" s="254" t="str">
        <f t="shared" si="241"/>
        <v/>
      </c>
      <c r="AB2148" s="254" t="str">
        <f t="shared" si="242"/>
        <v/>
      </c>
      <c r="AC2148" s="255">
        <f t="shared" si="243"/>
        <v>0</v>
      </c>
      <c r="AD2148" s="255">
        <f t="shared" si="244"/>
        <v>3836</v>
      </c>
      <c r="AE2148" s="256" t="str">
        <f t="shared" si="245"/>
        <v/>
      </c>
      <c r="AF2148" s="252" t="str">
        <f t="shared" si="246"/>
        <v>-</v>
      </c>
    </row>
    <row r="2149" spans="1:32" ht="20.149999999999999" customHeight="1" x14ac:dyDescent="0.75">
      <c r="A2149" s="31">
        <v>2147</v>
      </c>
      <c r="B2149" s="237"/>
      <c r="C2149" s="273"/>
      <c r="D2149" s="272"/>
      <c r="E2149" s="273"/>
      <c r="F2149" s="273"/>
      <c r="G2149" s="253" t="str">
        <f t="shared" si="240"/>
        <v/>
      </c>
      <c r="H2149" s="31" t="str">
        <f>IF(AND(B2149=H$1),LOOKUP(9.99999999999999E+307,$H$2:H2148)+1,"")</f>
        <v/>
      </c>
      <c r="I2149" s="31" t="str">
        <f>IF(AND(B2149=I$1),LOOKUP(9.99999999999999E+307,$I$2:I2148)+1,"")</f>
        <v/>
      </c>
      <c r="J2149" s="31">
        <f>IF(AND(B2149=J$1),LOOKUP(9.99999999999999E+307,$J$2:J2148)+1,"")</f>
        <v>1983</v>
      </c>
      <c r="K2149" s="31">
        <f>IF(AND(B2149=K$1),LOOKUP(9.99999999999999E+307,$K$2:K2148)+1,"")</f>
        <v>1983</v>
      </c>
      <c r="L2149" s="31">
        <f>IF(AND(B2149=L$1),LOOKUP(9.99999999999999E+307,$L$2:L2148)+1,"")</f>
        <v>1983</v>
      </c>
      <c r="M2149" s="31">
        <f>IF(AND(B2149=M$1),LOOKUP(9.99999999999999E+307,$M$2:M2148)+1,"")</f>
        <v>1983</v>
      </c>
      <c r="N2149" s="31" t="e">
        <f>IF(AND(B2149=N$1),LOOKUP(9.99999999999999E+307,$N$2:N2148)+1,"")</f>
        <v>#REF!</v>
      </c>
      <c r="O2149" s="31" t="e">
        <f>IF(AND($B2149=O$1),LOOKUP(9.99999999999999E+307,$O$2:O2148)+1,"")</f>
        <v>#REF!</v>
      </c>
      <c r="P2149" s="31" t="e">
        <f>IF(AND($B2149=P$1),LOOKUP(9.99999999999999E+307,$P$2:P2148)+1,"")</f>
        <v>#REF!</v>
      </c>
      <c r="Q2149" s="31" t="e">
        <f>IF(AND($B2149=Q$1),LOOKUP(9.99999999999999E+307,$Q$2:Q2148)+1,"")</f>
        <v>#REF!</v>
      </c>
      <c r="R2149" s="31">
        <f>IF(AND($B2149=R$1),LOOKUP(9.99999999999999E+307,$R$2:R2148)+1,"")</f>
        <v>1983</v>
      </c>
      <c r="S2149" s="31">
        <f>IF(AND($B2149=S$1),LOOKUP(9.99999999999999E+307,$S$2:S2148)+1,"")</f>
        <v>1983</v>
      </c>
      <c r="T2149" s="265"/>
      <c r="U2149" s="265"/>
      <c r="V2149" s="265"/>
      <c r="AA2149" s="254" t="str">
        <f t="shared" si="241"/>
        <v/>
      </c>
      <c r="AB2149" s="254" t="str">
        <f t="shared" si="242"/>
        <v/>
      </c>
      <c r="AC2149" s="255">
        <f t="shared" si="243"/>
        <v>0</v>
      </c>
      <c r="AD2149" s="255">
        <f t="shared" si="244"/>
        <v>3836</v>
      </c>
      <c r="AE2149" s="256" t="str">
        <f t="shared" si="245"/>
        <v/>
      </c>
      <c r="AF2149" s="252" t="str">
        <f t="shared" si="246"/>
        <v>-</v>
      </c>
    </row>
    <row r="2150" spans="1:32" ht="20.149999999999999" customHeight="1" x14ac:dyDescent="0.75">
      <c r="A2150" s="31">
        <v>2148</v>
      </c>
      <c r="B2150" s="237"/>
      <c r="C2150" s="273"/>
      <c r="D2150" s="272"/>
      <c r="E2150" s="273"/>
      <c r="F2150" s="273"/>
      <c r="G2150" s="253" t="str">
        <f t="shared" si="240"/>
        <v/>
      </c>
      <c r="H2150" s="31" t="str">
        <f>IF(AND(B2150=H$1),LOOKUP(9.99999999999999E+307,$H$2:H2149)+1,"")</f>
        <v/>
      </c>
      <c r="I2150" s="31" t="str">
        <f>IF(AND(B2150=I$1),LOOKUP(9.99999999999999E+307,$I$2:I2149)+1,"")</f>
        <v/>
      </c>
      <c r="J2150" s="31">
        <f>IF(AND(B2150=J$1),LOOKUP(9.99999999999999E+307,$J$2:J2149)+1,"")</f>
        <v>1984</v>
      </c>
      <c r="K2150" s="31">
        <f>IF(AND(B2150=K$1),LOOKUP(9.99999999999999E+307,$K$2:K2149)+1,"")</f>
        <v>1984</v>
      </c>
      <c r="L2150" s="31">
        <f>IF(AND(B2150=L$1),LOOKUP(9.99999999999999E+307,$L$2:L2149)+1,"")</f>
        <v>1984</v>
      </c>
      <c r="M2150" s="31">
        <f>IF(AND(B2150=M$1),LOOKUP(9.99999999999999E+307,$M$2:M2149)+1,"")</f>
        <v>1984</v>
      </c>
      <c r="N2150" s="31" t="e">
        <f>IF(AND(B2150=N$1),LOOKUP(9.99999999999999E+307,$N$2:N2149)+1,"")</f>
        <v>#REF!</v>
      </c>
      <c r="O2150" s="31" t="e">
        <f>IF(AND($B2150=O$1),LOOKUP(9.99999999999999E+307,$O$2:O2149)+1,"")</f>
        <v>#REF!</v>
      </c>
      <c r="P2150" s="31" t="e">
        <f>IF(AND($B2150=P$1),LOOKUP(9.99999999999999E+307,$P$2:P2149)+1,"")</f>
        <v>#REF!</v>
      </c>
      <c r="Q2150" s="31" t="e">
        <f>IF(AND($B2150=Q$1),LOOKUP(9.99999999999999E+307,$Q$2:Q2149)+1,"")</f>
        <v>#REF!</v>
      </c>
      <c r="R2150" s="31">
        <f>IF(AND($B2150=R$1),LOOKUP(9.99999999999999E+307,$R$2:R2149)+1,"")</f>
        <v>1984</v>
      </c>
      <c r="S2150" s="31">
        <f>IF(AND($B2150=S$1),LOOKUP(9.99999999999999E+307,$S$2:S2149)+1,"")</f>
        <v>1984</v>
      </c>
      <c r="T2150" s="265"/>
      <c r="U2150" s="265"/>
      <c r="V2150" s="265"/>
      <c r="AA2150" s="254" t="str">
        <f t="shared" si="241"/>
        <v/>
      </c>
      <c r="AB2150" s="254" t="str">
        <f t="shared" si="242"/>
        <v/>
      </c>
      <c r="AC2150" s="255">
        <f t="shared" si="243"/>
        <v>0</v>
      </c>
      <c r="AD2150" s="255">
        <f t="shared" si="244"/>
        <v>3836</v>
      </c>
      <c r="AE2150" s="256" t="str">
        <f t="shared" si="245"/>
        <v/>
      </c>
      <c r="AF2150" s="252" t="str">
        <f t="shared" si="246"/>
        <v>-</v>
      </c>
    </row>
    <row r="2151" spans="1:32" ht="20.149999999999999" customHeight="1" x14ac:dyDescent="0.75">
      <c r="A2151" s="31">
        <v>2149</v>
      </c>
      <c r="B2151" s="237"/>
      <c r="C2151" s="273"/>
      <c r="D2151" s="272"/>
      <c r="E2151" s="273"/>
      <c r="F2151" s="273"/>
      <c r="G2151" s="253" t="str">
        <f t="shared" si="240"/>
        <v/>
      </c>
      <c r="H2151" s="31" t="str">
        <f>IF(AND(B2151=H$1),LOOKUP(9.99999999999999E+307,$H$2:H2150)+1,"")</f>
        <v/>
      </c>
      <c r="I2151" s="31" t="str">
        <f>IF(AND(B2151=I$1),LOOKUP(9.99999999999999E+307,$I$2:I2150)+1,"")</f>
        <v/>
      </c>
      <c r="J2151" s="31">
        <f>IF(AND(B2151=J$1),LOOKUP(9.99999999999999E+307,$J$2:J2150)+1,"")</f>
        <v>1985</v>
      </c>
      <c r="K2151" s="31">
        <f>IF(AND(B2151=K$1),LOOKUP(9.99999999999999E+307,$K$2:K2150)+1,"")</f>
        <v>1985</v>
      </c>
      <c r="L2151" s="31">
        <f>IF(AND(B2151=L$1),LOOKUP(9.99999999999999E+307,$L$2:L2150)+1,"")</f>
        <v>1985</v>
      </c>
      <c r="M2151" s="31">
        <f>IF(AND(B2151=M$1),LOOKUP(9.99999999999999E+307,$M$2:M2150)+1,"")</f>
        <v>1985</v>
      </c>
      <c r="N2151" s="31" t="e">
        <f>IF(AND(B2151=N$1),LOOKUP(9.99999999999999E+307,$N$2:N2150)+1,"")</f>
        <v>#REF!</v>
      </c>
      <c r="O2151" s="31" t="e">
        <f>IF(AND($B2151=O$1),LOOKUP(9.99999999999999E+307,$O$2:O2150)+1,"")</f>
        <v>#REF!</v>
      </c>
      <c r="P2151" s="31" t="e">
        <f>IF(AND($B2151=P$1),LOOKUP(9.99999999999999E+307,$P$2:P2150)+1,"")</f>
        <v>#REF!</v>
      </c>
      <c r="Q2151" s="31" t="e">
        <f>IF(AND($B2151=Q$1),LOOKUP(9.99999999999999E+307,$Q$2:Q2150)+1,"")</f>
        <v>#REF!</v>
      </c>
      <c r="R2151" s="31">
        <f>IF(AND($B2151=R$1),LOOKUP(9.99999999999999E+307,$R$2:R2150)+1,"")</f>
        <v>1985</v>
      </c>
      <c r="S2151" s="31">
        <f>IF(AND($B2151=S$1),LOOKUP(9.99999999999999E+307,$S$2:S2150)+1,"")</f>
        <v>1985</v>
      </c>
      <c r="T2151" s="265"/>
      <c r="U2151" s="265"/>
      <c r="V2151" s="265"/>
      <c r="AA2151" s="254" t="str">
        <f t="shared" si="241"/>
        <v/>
      </c>
      <c r="AB2151" s="254" t="str">
        <f t="shared" si="242"/>
        <v/>
      </c>
      <c r="AC2151" s="255">
        <f t="shared" si="243"/>
        <v>0</v>
      </c>
      <c r="AD2151" s="255">
        <f t="shared" si="244"/>
        <v>3836</v>
      </c>
      <c r="AE2151" s="256" t="str">
        <f t="shared" si="245"/>
        <v/>
      </c>
      <c r="AF2151" s="252" t="str">
        <f t="shared" si="246"/>
        <v>-</v>
      </c>
    </row>
    <row r="2152" spans="1:32" ht="20.149999999999999" customHeight="1" x14ac:dyDescent="0.75">
      <c r="A2152" s="31">
        <v>2150</v>
      </c>
      <c r="B2152" s="237"/>
      <c r="C2152" s="273"/>
      <c r="D2152" s="272"/>
      <c r="E2152" s="273"/>
      <c r="F2152" s="273"/>
      <c r="G2152" s="253" t="str">
        <f t="shared" si="240"/>
        <v/>
      </c>
      <c r="H2152" s="31" t="str">
        <f>IF(AND(B2152=H$1),LOOKUP(9.99999999999999E+307,$H$2:H2151)+1,"")</f>
        <v/>
      </c>
      <c r="I2152" s="31" t="str">
        <f>IF(AND(B2152=I$1),LOOKUP(9.99999999999999E+307,$I$2:I2151)+1,"")</f>
        <v/>
      </c>
      <c r="J2152" s="31">
        <f>IF(AND(B2152=J$1),LOOKUP(9.99999999999999E+307,$J$2:J2151)+1,"")</f>
        <v>1986</v>
      </c>
      <c r="K2152" s="31">
        <f>IF(AND(B2152=K$1),LOOKUP(9.99999999999999E+307,$K$2:K2151)+1,"")</f>
        <v>1986</v>
      </c>
      <c r="L2152" s="31">
        <f>IF(AND(B2152=L$1),LOOKUP(9.99999999999999E+307,$L$2:L2151)+1,"")</f>
        <v>1986</v>
      </c>
      <c r="M2152" s="31">
        <f>IF(AND(B2152=M$1),LOOKUP(9.99999999999999E+307,$M$2:M2151)+1,"")</f>
        <v>1986</v>
      </c>
      <c r="N2152" s="31" t="e">
        <f>IF(AND(B2152=N$1),LOOKUP(9.99999999999999E+307,$N$2:N2151)+1,"")</f>
        <v>#REF!</v>
      </c>
      <c r="O2152" s="31" t="e">
        <f>IF(AND($B2152=O$1),LOOKUP(9.99999999999999E+307,$O$2:O2151)+1,"")</f>
        <v>#REF!</v>
      </c>
      <c r="P2152" s="31" t="e">
        <f>IF(AND($B2152=P$1),LOOKUP(9.99999999999999E+307,$P$2:P2151)+1,"")</f>
        <v>#REF!</v>
      </c>
      <c r="Q2152" s="31" t="e">
        <f>IF(AND($B2152=Q$1),LOOKUP(9.99999999999999E+307,$Q$2:Q2151)+1,"")</f>
        <v>#REF!</v>
      </c>
      <c r="R2152" s="31">
        <f>IF(AND($B2152=R$1),LOOKUP(9.99999999999999E+307,$R$2:R2151)+1,"")</f>
        <v>1986</v>
      </c>
      <c r="S2152" s="31">
        <f>IF(AND($B2152=S$1),LOOKUP(9.99999999999999E+307,$S$2:S2151)+1,"")</f>
        <v>1986</v>
      </c>
      <c r="T2152" s="265"/>
      <c r="U2152" s="265"/>
      <c r="V2152" s="265"/>
      <c r="AA2152" s="254" t="str">
        <f t="shared" si="241"/>
        <v/>
      </c>
      <c r="AB2152" s="254" t="str">
        <f t="shared" si="242"/>
        <v/>
      </c>
      <c r="AC2152" s="255">
        <f t="shared" si="243"/>
        <v>0</v>
      </c>
      <c r="AD2152" s="255">
        <f t="shared" si="244"/>
        <v>3836</v>
      </c>
      <c r="AE2152" s="256" t="str">
        <f t="shared" si="245"/>
        <v/>
      </c>
      <c r="AF2152" s="252" t="str">
        <f t="shared" si="246"/>
        <v>-</v>
      </c>
    </row>
    <row r="2153" spans="1:32" ht="20.149999999999999" customHeight="1" x14ac:dyDescent="0.75">
      <c r="A2153" s="31">
        <v>2151</v>
      </c>
      <c r="B2153" s="237"/>
      <c r="C2153" s="273"/>
      <c r="D2153" s="272"/>
      <c r="E2153" s="273"/>
      <c r="F2153" s="273"/>
      <c r="G2153" s="253" t="str">
        <f t="shared" si="240"/>
        <v/>
      </c>
      <c r="H2153" s="31" t="str">
        <f>IF(AND(B2153=H$1),LOOKUP(9.99999999999999E+307,$H$2:H2152)+1,"")</f>
        <v/>
      </c>
      <c r="I2153" s="31" t="str">
        <f>IF(AND(B2153=I$1),LOOKUP(9.99999999999999E+307,$I$2:I2152)+1,"")</f>
        <v/>
      </c>
      <c r="J2153" s="31">
        <f>IF(AND(B2153=J$1),LOOKUP(9.99999999999999E+307,$J$2:J2152)+1,"")</f>
        <v>1987</v>
      </c>
      <c r="K2153" s="31">
        <f>IF(AND(B2153=K$1),LOOKUP(9.99999999999999E+307,$K$2:K2152)+1,"")</f>
        <v>1987</v>
      </c>
      <c r="L2153" s="31">
        <f>IF(AND(B2153=L$1),LOOKUP(9.99999999999999E+307,$L$2:L2152)+1,"")</f>
        <v>1987</v>
      </c>
      <c r="M2153" s="31">
        <f>IF(AND(B2153=M$1),LOOKUP(9.99999999999999E+307,$M$2:M2152)+1,"")</f>
        <v>1987</v>
      </c>
      <c r="N2153" s="31" t="e">
        <f>IF(AND(B2153=N$1),LOOKUP(9.99999999999999E+307,$N$2:N2152)+1,"")</f>
        <v>#REF!</v>
      </c>
      <c r="O2153" s="31" t="e">
        <f>IF(AND($B2153=O$1),LOOKUP(9.99999999999999E+307,$O$2:O2152)+1,"")</f>
        <v>#REF!</v>
      </c>
      <c r="P2153" s="31" t="e">
        <f>IF(AND($B2153=P$1),LOOKUP(9.99999999999999E+307,$P$2:P2152)+1,"")</f>
        <v>#REF!</v>
      </c>
      <c r="Q2153" s="31" t="e">
        <f>IF(AND($B2153=Q$1),LOOKUP(9.99999999999999E+307,$Q$2:Q2152)+1,"")</f>
        <v>#REF!</v>
      </c>
      <c r="R2153" s="31">
        <f>IF(AND($B2153=R$1),LOOKUP(9.99999999999999E+307,$R$2:R2152)+1,"")</f>
        <v>1987</v>
      </c>
      <c r="S2153" s="31">
        <f>IF(AND($B2153=S$1),LOOKUP(9.99999999999999E+307,$S$2:S2152)+1,"")</f>
        <v>1987</v>
      </c>
      <c r="T2153" s="265"/>
      <c r="U2153" s="265"/>
      <c r="V2153" s="265"/>
      <c r="AA2153" s="254" t="str">
        <f t="shared" si="241"/>
        <v/>
      </c>
      <c r="AB2153" s="254" t="str">
        <f t="shared" si="242"/>
        <v/>
      </c>
      <c r="AC2153" s="255">
        <f t="shared" si="243"/>
        <v>0</v>
      </c>
      <c r="AD2153" s="255">
        <f t="shared" si="244"/>
        <v>3836</v>
      </c>
      <c r="AE2153" s="256" t="str">
        <f t="shared" si="245"/>
        <v/>
      </c>
      <c r="AF2153" s="252" t="str">
        <f t="shared" si="246"/>
        <v>-</v>
      </c>
    </row>
    <row r="2154" spans="1:32" ht="20.149999999999999" customHeight="1" x14ac:dyDescent="0.75">
      <c r="A2154" s="31">
        <v>2152</v>
      </c>
      <c r="B2154" s="237"/>
      <c r="C2154" s="273"/>
      <c r="D2154" s="272"/>
      <c r="E2154" s="273"/>
      <c r="F2154" s="273"/>
      <c r="G2154" s="253" t="str">
        <f t="shared" si="240"/>
        <v/>
      </c>
      <c r="H2154" s="31" t="str">
        <f>IF(AND(B2154=H$1),LOOKUP(9.99999999999999E+307,$H$2:H2153)+1,"")</f>
        <v/>
      </c>
      <c r="I2154" s="31" t="str">
        <f>IF(AND(B2154=I$1),LOOKUP(9.99999999999999E+307,$I$2:I2153)+1,"")</f>
        <v/>
      </c>
      <c r="J2154" s="31">
        <f>IF(AND(B2154=J$1),LOOKUP(9.99999999999999E+307,$J$2:J2153)+1,"")</f>
        <v>1988</v>
      </c>
      <c r="K2154" s="31">
        <f>IF(AND(B2154=K$1),LOOKUP(9.99999999999999E+307,$K$2:K2153)+1,"")</f>
        <v>1988</v>
      </c>
      <c r="L2154" s="31">
        <f>IF(AND(B2154=L$1),LOOKUP(9.99999999999999E+307,$L$2:L2153)+1,"")</f>
        <v>1988</v>
      </c>
      <c r="M2154" s="31">
        <f>IF(AND(B2154=M$1),LOOKUP(9.99999999999999E+307,$M$2:M2153)+1,"")</f>
        <v>1988</v>
      </c>
      <c r="N2154" s="31" t="e">
        <f>IF(AND(B2154=N$1),LOOKUP(9.99999999999999E+307,$N$2:N2153)+1,"")</f>
        <v>#REF!</v>
      </c>
      <c r="O2154" s="31" t="e">
        <f>IF(AND($B2154=O$1),LOOKUP(9.99999999999999E+307,$O$2:O2153)+1,"")</f>
        <v>#REF!</v>
      </c>
      <c r="P2154" s="31" t="e">
        <f>IF(AND($B2154=P$1),LOOKUP(9.99999999999999E+307,$P$2:P2153)+1,"")</f>
        <v>#REF!</v>
      </c>
      <c r="Q2154" s="31" t="e">
        <f>IF(AND($B2154=Q$1),LOOKUP(9.99999999999999E+307,$Q$2:Q2153)+1,"")</f>
        <v>#REF!</v>
      </c>
      <c r="R2154" s="31">
        <f>IF(AND($B2154=R$1),LOOKUP(9.99999999999999E+307,$R$2:R2153)+1,"")</f>
        <v>1988</v>
      </c>
      <c r="S2154" s="31">
        <f>IF(AND($B2154=S$1),LOOKUP(9.99999999999999E+307,$S$2:S2153)+1,"")</f>
        <v>1988</v>
      </c>
      <c r="T2154" s="265"/>
      <c r="U2154" s="265"/>
      <c r="V2154" s="265"/>
      <c r="AA2154" s="254" t="str">
        <f t="shared" si="241"/>
        <v/>
      </c>
      <c r="AB2154" s="254" t="str">
        <f t="shared" si="242"/>
        <v/>
      </c>
      <c r="AC2154" s="255">
        <f t="shared" si="243"/>
        <v>0</v>
      </c>
      <c r="AD2154" s="255">
        <f t="shared" si="244"/>
        <v>3836</v>
      </c>
      <c r="AE2154" s="256" t="str">
        <f t="shared" si="245"/>
        <v/>
      </c>
      <c r="AF2154" s="252" t="str">
        <f t="shared" si="246"/>
        <v>-</v>
      </c>
    </row>
    <row r="2155" spans="1:32" ht="20.149999999999999" customHeight="1" x14ac:dyDescent="0.75">
      <c r="A2155" s="31">
        <v>2153</v>
      </c>
      <c r="B2155" s="237"/>
      <c r="C2155" s="273"/>
      <c r="D2155" s="272"/>
      <c r="E2155" s="273"/>
      <c r="F2155" s="273"/>
      <c r="G2155" s="253" t="str">
        <f t="shared" ref="G2155:G2218" si="247">B2155&amp;C2155</f>
        <v/>
      </c>
      <c r="H2155" s="31" t="str">
        <f>IF(AND(B2155=H$1),LOOKUP(9.99999999999999E+307,$H$2:H2154)+1,"")</f>
        <v/>
      </c>
      <c r="I2155" s="31" t="str">
        <f>IF(AND(B2155=I$1),LOOKUP(9.99999999999999E+307,$I$2:I2154)+1,"")</f>
        <v/>
      </c>
      <c r="J2155" s="31">
        <f>IF(AND(B2155=J$1),LOOKUP(9.99999999999999E+307,$J$2:J2154)+1,"")</f>
        <v>1989</v>
      </c>
      <c r="K2155" s="31">
        <f>IF(AND(B2155=K$1),LOOKUP(9.99999999999999E+307,$K$2:K2154)+1,"")</f>
        <v>1989</v>
      </c>
      <c r="L2155" s="31">
        <f>IF(AND(B2155=L$1),LOOKUP(9.99999999999999E+307,$L$2:L2154)+1,"")</f>
        <v>1989</v>
      </c>
      <c r="M2155" s="31">
        <f>IF(AND(B2155=M$1),LOOKUP(9.99999999999999E+307,$M$2:M2154)+1,"")</f>
        <v>1989</v>
      </c>
      <c r="N2155" s="31" t="e">
        <f>IF(AND(B2155=N$1),LOOKUP(9.99999999999999E+307,$N$2:N2154)+1,"")</f>
        <v>#REF!</v>
      </c>
      <c r="O2155" s="31" t="e">
        <f>IF(AND($B2155=O$1),LOOKUP(9.99999999999999E+307,$O$2:O2154)+1,"")</f>
        <v>#REF!</v>
      </c>
      <c r="P2155" s="31" t="e">
        <f>IF(AND($B2155=P$1),LOOKUP(9.99999999999999E+307,$P$2:P2154)+1,"")</f>
        <v>#REF!</v>
      </c>
      <c r="Q2155" s="31" t="e">
        <f>IF(AND($B2155=Q$1),LOOKUP(9.99999999999999E+307,$Q$2:Q2154)+1,"")</f>
        <v>#REF!</v>
      </c>
      <c r="R2155" s="31">
        <f>IF(AND($B2155=R$1),LOOKUP(9.99999999999999E+307,$R$2:R2154)+1,"")</f>
        <v>1989</v>
      </c>
      <c r="S2155" s="31">
        <f>IF(AND($B2155=S$1),LOOKUP(9.99999999999999E+307,$S$2:S2154)+1,"")</f>
        <v>1989</v>
      </c>
      <c r="T2155" s="265"/>
      <c r="U2155" s="265"/>
      <c r="V2155" s="265"/>
      <c r="AA2155" s="254" t="str">
        <f t="shared" si="241"/>
        <v/>
      </c>
      <c r="AB2155" s="254" t="str">
        <f t="shared" si="242"/>
        <v/>
      </c>
      <c r="AC2155" s="255">
        <f t="shared" si="243"/>
        <v>0</v>
      </c>
      <c r="AD2155" s="255">
        <f t="shared" si="244"/>
        <v>3836</v>
      </c>
      <c r="AE2155" s="256" t="str">
        <f t="shared" si="245"/>
        <v/>
      </c>
      <c r="AF2155" s="252" t="str">
        <f t="shared" si="246"/>
        <v>-</v>
      </c>
    </row>
    <row r="2156" spans="1:32" ht="20.149999999999999" customHeight="1" x14ac:dyDescent="0.75">
      <c r="A2156" s="31">
        <v>2154</v>
      </c>
      <c r="B2156" s="237"/>
      <c r="C2156" s="273"/>
      <c r="D2156" s="272"/>
      <c r="E2156" s="273"/>
      <c r="F2156" s="273"/>
      <c r="G2156" s="253" t="str">
        <f t="shared" si="247"/>
        <v/>
      </c>
      <c r="H2156" s="31" t="str">
        <f>IF(AND(B2156=H$1),LOOKUP(9.99999999999999E+307,$H$2:H2155)+1,"")</f>
        <v/>
      </c>
      <c r="I2156" s="31" t="str">
        <f>IF(AND(B2156=I$1),LOOKUP(9.99999999999999E+307,$I$2:I2155)+1,"")</f>
        <v/>
      </c>
      <c r="J2156" s="31">
        <f>IF(AND(B2156=J$1),LOOKUP(9.99999999999999E+307,$J$2:J2155)+1,"")</f>
        <v>1990</v>
      </c>
      <c r="K2156" s="31">
        <f>IF(AND(B2156=K$1),LOOKUP(9.99999999999999E+307,$K$2:K2155)+1,"")</f>
        <v>1990</v>
      </c>
      <c r="L2156" s="31">
        <f>IF(AND(B2156=L$1),LOOKUP(9.99999999999999E+307,$L$2:L2155)+1,"")</f>
        <v>1990</v>
      </c>
      <c r="M2156" s="31">
        <f>IF(AND(B2156=M$1),LOOKUP(9.99999999999999E+307,$M$2:M2155)+1,"")</f>
        <v>1990</v>
      </c>
      <c r="N2156" s="31" t="e">
        <f>IF(AND(B2156=N$1),LOOKUP(9.99999999999999E+307,$N$2:N2155)+1,"")</f>
        <v>#REF!</v>
      </c>
      <c r="O2156" s="31" t="e">
        <f>IF(AND($B2156=O$1),LOOKUP(9.99999999999999E+307,$O$2:O2155)+1,"")</f>
        <v>#REF!</v>
      </c>
      <c r="P2156" s="31" t="e">
        <f>IF(AND($B2156=P$1),LOOKUP(9.99999999999999E+307,$P$2:P2155)+1,"")</f>
        <v>#REF!</v>
      </c>
      <c r="Q2156" s="31" t="e">
        <f>IF(AND($B2156=Q$1),LOOKUP(9.99999999999999E+307,$Q$2:Q2155)+1,"")</f>
        <v>#REF!</v>
      </c>
      <c r="R2156" s="31">
        <f>IF(AND($B2156=R$1),LOOKUP(9.99999999999999E+307,$R$2:R2155)+1,"")</f>
        <v>1990</v>
      </c>
      <c r="S2156" s="31">
        <f>IF(AND($B2156=S$1),LOOKUP(9.99999999999999E+307,$S$2:S2155)+1,"")</f>
        <v>1990</v>
      </c>
      <c r="T2156" s="265"/>
      <c r="U2156" s="265"/>
      <c r="V2156" s="265"/>
      <c r="AA2156" s="254" t="str">
        <f t="shared" si="241"/>
        <v/>
      </c>
      <c r="AB2156" s="254" t="str">
        <f t="shared" si="242"/>
        <v/>
      </c>
      <c r="AC2156" s="255">
        <f t="shared" si="243"/>
        <v>0</v>
      </c>
      <c r="AD2156" s="255">
        <f t="shared" si="244"/>
        <v>3836</v>
      </c>
      <c r="AE2156" s="256" t="str">
        <f t="shared" si="245"/>
        <v/>
      </c>
      <c r="AF2156" s="252" t="str">
        <f t="shared" si="246"/>
        <v>-</v>
      </c>
    </row>
    <row r="2157" spans="1:32" ht="20.149999999999999" customHeight="1" x14ac:dyDescent="0.75">
      <c r="A2157" s="31">
        <v>2155</v>
      </c>
      <c r="B2157" s="237"/>
      <c r="C2157" s="273"/>
      <c r="D2157" s="272"/>
      <c r="E2157" s="273"/>
      <c r="F2157" s="273"/>
      <c r="G2157" s="253" t="str">
        <f t="shared" si="247"/>
        <v/>
      </c>
      <c r="H2157" s="31" t="str">
        <f>IF(AND(B2157=H$1),LOOKUP(9.99999999999999E+307,$H$2:H2156)+1,"")</f>
        <v/>
      </c>
      <c r="I2157" s="31" t="str">
        <f>IF(AND(B2157=I$1),LOOKUP(9.99999999999999E+307,$I$2:I2156)+1,"")</f>
        <v/>
      </c>
      <c r="J2157" s="31">
        <f>IF(AND(B2157=J$1),LOOKUP(9.99999999999999E+307,$J$2:J2156)+1,"")</f>
        <v>1991</v>
      </c>
      <c r="K2157" s="31">
        <f>IF(AND(B2157=K$1),LOOKUP(9.99999999999999E+307,$K$2:K2156)+1,"")</f>
        <v>1991</v>
      </c>
      <c r="L2157" s="31">
        <f>IF(AND(B2157=L$1),LOOKUP(9.99999999999999E+307,$L$2:L2156)+1,"")</f>
        <v>1991</v>
      </c>
      <c r="M2157" s="31">
        <f>IF(AND(B2157=M$1),LOOKUP(9.99999999999999E+307,$M$2:M2156)+1,"")</f>
        <v>1991</v>
      </c>
      <c r="N2157" s="31" t="e">
        <f>IF(AND(B2157=N$1),LOOKUP(9.99999999999999E+307,$N$2:N2156)+1,"")</f>
        <v>#REF!</v>
      </c>
      <c r="O2157" s="31" t="e">
        <f>IF(AND($B2157=O$1),LOOKUP(9.99999999999999E+307,$O$2:O2156)+1,"")</f>
        <v>#REF!</v>
      </c>
      <c r="P2157" s="31" t="e">
        <f>IF(AND($B2157=P$1),LOOKUP(9.99999999999999E+307,$P$2:P2156)+1,"")</f>
        <v>#REF!</v>
      </c>
      <c r="Q2157" s="31" t="e">
        <f>IF(AND($B2157=Q$1),LOOKUP(9.99999999999999E+307,$Q$2:Q2156)+1,"")</f>
        <v>#REF!</v>
      </c>
      <c r="R2157" s="31">
        <f>IF(AND($B2157=R$1),LOOKUP(9.99999999999999E+307,$R$2:R2156)+1,"")</f>
        <v>1991</v>
      </c>
      <c r="S2157" s="31">
        <f>IF(AND($B2157=S$1),LOOKUP(9.99999999999999E+307,$S$2:S2156)+1,"")</f>
        <v>1991</v>
      </c>
      <c r="T2157" s="265"/>
      <c r="U2157" s="265"/>
      <c r="V2157" s="265"/>
      <c r="AA2157" s="254" t="str">
        <f t="shared" si="241"/>
        <v/>
      </c>
      <c r="AB2157" s="254" t="str">
        <f t="shared" si="242"/>
        <v/>
      </c>
      <c r="AC2157" s="255">
        <f t="shared" si="243"/>
        <v>0</v>
      </c>
      <c r="AD2157" s="255">
        <f t="shared" si="244"/>
        <v>3836</v>
      </c>
      <c r="AE2157" s="256" t="str">
        <f t="shared" si="245"/>
        <v/>
      </c>
      <c r="AF2157" s="252" t="str">
        <f t="shared" si="246"/>
        <v>-</v>
      </c>
    </row>
    <row r="2158" spans="1:32" ht="20.149999999999999" customHeight="1" x14ac:dyDescent="0.75">
      <c r="A2158" s="31">
        <v>2156</v>
      </c>
      <c r="B2158" s="237"/>
      <c r="C2158" s="273"/>
      <c r="D2158" s="272"/>
      <c r="E2158" s="273"/>
      <c r="F2158" s="273"/>
      <c r="G2158" s="253" t="str">
        <f t="shared" si="247"/>
        <v/>
      </c>
      <c r="H2158" s="31" t="str">
        <f>IF(AND(B2158=H$1),LOOKUP(9.99999999999999E+307,$H$2:H2157)+1,"")</f>
        <v/>
      </c>
      <c r="I2158" s="31" t="str">
        <f>IF(AND(B2158=I$1),LOOKUP(9.99999999999999E+307,$I$2:I2157)+1,"")</f>
        <v/>
      </c>
      <c r="J2158" s="31">
        <f>IF(AND(B2158=J$1),LOOKUP(9.99999999999999E+307,$J$2:J2157)+1,"")</f>
        <v>1992</v>
      </c>
      <c r="K2158" s="31">
        <f>IF(AND(B2158=K$1),LOOKUP(9.99999999999999E+307,$K$2:K2157)+1,"")</f>
        <v>1992</v>
      </c>
      <c r="L2158" s="31">
        <f>IF(AND(B2158=L$1),LOOKUP(9.99999999999999E+307,$L$2:L2157)+1,"")</f>
        <v>1992</v>
      </c>
      <c r="M2158" s="31">
        <f>IF(AND(B2158=M$1),LOOKUP(9.99999999999999E+307,$M$2:M2157)+1,"")</f>
        <v>1992</v>
      </c>
      <c r="N2158" s="31" t="e">
        <f>IF(AND(B2158=N$1),LOOKUP(9.99999999999999E+307,$N$2:N2157)+1,"")</f>
        <v>#REF!</v>
      </c>
      <c r="O2158" s="31" t="e">
        <f>IF(AND($B2158=O$1),LOOKUP(9.99999999999999E+307,$O$2:O2157)+1,"")</f>
        <v>#REF!</v>
      </c>
      <c r="P2158" s="31" t="e">
        <f>IF(AND($B2158=P$1),LOOKUP(9.99999999999999E+307,$P$2:P2157)+1,"")</f>
        <v>#REF!</v>
      </c>
      <c r="Q2158" s="31" t="e">
        <f>IF(AND($B2158=Q$1),LOOKUP(9.99999999999999E+307,$Q$2:Q2157)+1,"")</f>
        <v>#REF!</v>
      </c>
      <c r="R2158" s="31">
        <f>IF(AND($B2158=R$1),LOOKUP(9.99999999999999E+307,$R$2:R2157)+1,"")</f>
        <v>1992</v>
      </c>
      <c r="S2158" s="31">
        <f>IF(AND($B2158=S$1),LOOKUP(9.99999999999999E+307,$S$2:S2157)+1,"")</f>
        <v>1992</v>
      </c>
      <c r="T2158" s="265"/>
      <c r="U2158" s="265"/>
      <c r="V2158" s="265"/>
      <c r="AA2158" s="254" t="str">
        <f t="shared" si="241"/>
        <v/>
      </c>
      <c r="AB2158" s="254" t="str">
        <f t="shared" si="242"/>
        <v/>
      </c>
      <c r="AC2158" s="255">
        <f t="shared" si="243"/>
        <v>0</v>
      </c>
      <c r="AD2158" s="255">
        <f t="shared" si="244"/>
        <v>3836</v>
      </c>
      <c r="AE2158" s="256" t="str">
        <f t="shared" si="245"/>
        <v/>
      </c>
      <c r="AF2158" s="252" t="str">
        <f t="shared" si="246"/>
        <v>-</v>
      </c>
    </row>
    <row r="2159" spans="1:32" ht="20.149999999999999" customHeight="1" x14ac:dyDescent="0.75">
      <c r="A2159" s="31">
        <v>2157</v>
      </c>
      <c r="B2159" s="237"/>
      <c r="C2159" s="273"/>
      <c r="D2159" s="272"/>
      <c r="E2159" s="273"/>
      <c r="F2159" s="273"/>
      <c r="G2159" s="253" t="str">
        <f t="shared" si="247"/>
        <v/>
      </c>
      <c r="H2159" s="31" t="str">
        <f>IF(AND(B2159=H$1),LOOKUP(9.99999999999999E+307,$H$2:H2158)+1,"")</f>
        <v/>
      </c>
      <c r="I2159" s="31" t="str">
        <f>IF(AND(B2159=I$1),LOOKUP(9.99999999999999E+307,$I$2:I2158)+1,"")</f>
        <v/>
      </c>
      <c r="J2159" s="31">
        <f>IF(AND(B2159=J$1),LOOKUP(9.99999999999999E+307,$J$2:J2158)+1,"")</f>
        <v>1993</v>
      </c>
      <c r="K2159" s="31">
        <f>IF(AND(B2159=K$1),LOOKUP(9.99999999999999E+307,$K$2:K2158)+1,"")</f>
        <v>1993</v>
      </c>
      <c r="L2159" s="31">
        <f>IF(AND(B2159=L$1),LOOKUP(9.99999999999999E+307,$L$2:L2158)+1,"")</f>
        <v>1993</v>
      </c>
      <c r="M2159" s="31">
        <f>IF(AND(B2159=M$1),LOOKUP(9.99999999999999E+307,$M$2:M2158)+1,"")</f>
        <v>1993</v>
      </c>
      <c r="N2159" s="31" t="e">
        <f>IF(AND(B2159=N$1),LOOKUP(9.99999999999999E+307,$N$2:N2158)+1,"")</f>
        <v>#REF!</v>
      </c>
      <c r="O2159" s="31" t="e">
        <f>IF(AND($B2159=O$1),LOOKUP(9.99999999999999E+307,$O$2:O2158)+1,"")</f>
        <v>#REF!</v>
      </c>
      <c r="P2159" s="31" t="e">
        <f>IF(AND($B2159=P$1),LOOKUP(9.99999999999999E+307,$P$2:P2158)+1,"")</f>
        <v>#REF!</v>
      </c>
      <c r="Q2159" s="31" t="e">
        <f>IF(AND($B2159=Q$1),LOOKUP(9.99999999999999E+307,$Q$2:Q2158)+1,"")</f>
        <v>#REF!</v>
      </c>
      <c r="R2159" s="31">
        <f>IF(AND($B2159=R$1),LOOKUP(9.99999999999999E+307,$R$2:R2158)+1,"")</f>
        <v>1993</v>
      </c>
      <c r="S2159" s="31">
        <f>IF(AND($B2159=S$1),LOOKUP(9.99999999999999E+307,$S$2:S2158)+1,"")</f>
        <v>1993</v>
      </c>
      <c r="T2159" s="265"/>
      <c r="U2159" s="265"/>
      <c r="V2159" s="265"/>
      <c r="AA2159" s="254" t="str">
        <f t="shared" si="241"/>
        <v/>
      </c>
      <c r="AB2159" s="254" t="str">
        <f t="shared" si="242"/>
        <v/>
      </c>
      <c r="AC2159" s="255">
        <f t="shared" si="243"/>
        <v>0</v>
      </c>
      <c r="AD2159" s="255">
        <f t="shared" si="244"/>
        <v>3836</v>
      </c>
      <c r="AE2159" s="256" t="str">
        <f t="shared" si="245"/>
        <v/>
      </c>
      <c r="AF2159" s="252" t="str">
        <f t="shared" si="246"/>
        <v>-</v>
      </c>
    </row>
    <row r="2160" spans="1:32" ht="20.149999999999999" customHeight="1" x14ac:dyDescent="0.75">
      <c r="A2160" s="31">
        <v>2158</v>
      </c>
      <c r="B2160" s="237"/>
      <c r="C2160" s="273"/>
      <c r="D2160" s="272"/>
      <c r="E2160" s="273"/>
      <c r="F2160" s="273"/>
      <c r="G2160" s="253" t="str">
        <f t="shared" si="247"/>
        <v/>
      </c>
      <c r="H2160" s="31" t="str">
        <f>IF(AND(B2160=H$1),LOOKUP(9.99999999999999E+307,$H$2:H2159)+1,"")</f>
        <v/>
      </c>
      <c r="I2160" s="31" t="str">
        <f>IF(AND(B2160=I$1),LOOKUP(9.99999999999999E+307,$I$2:I2159)+1,"")</f>
        <v/>
      </c>
      <c r="J2160" s="31">
        <f>IF(AND(B2160=J$1),LOOKUP(9.99999999999999E+307,$J$2:J2159)+1,"")</f>
        <v>1994</v>
      </c>
      <c r="K2160" s="31">
        <f>IF(AND(B2160=K$1),LOOKUP(9.99999999999999E+307,$K$2:K2159)+1,"")</f>
        <v>1994</v>
      </c>
      <c r="L2160" s="31">
        <f>IF(AND(B2160=L$1),LOOKUP(9.99999999999999E+307,$L$2:L2159)+1,"")</f>
        <v>1994</v>
      </c>
      <c r="M2160" s="31">
        <f>IF(AND(B2160=M$1),LOOKUP(9.99999999999999E+307,$M$2:M2159)+1,"")</f>
        <v>1994</v>
      </c>
      <c r="N2160" s="31" t="e">
        <f>IF(AND(B2160=N$1),LOOKUP(9.99999999999999E+307,$N$2:N2159)+1,"")</f>
        <v>#REF!</v>
      </c>
      <c r="O2160" s="31" t="e">
        <f>IF(AND($B2160=O$1),LOOKUP(9.99999999999999E+307,$O$2:O2159)+1,"")</f>
        <v>#REF!</v>
      </c>
      <c r="P2160" s="31" t="e">
        <f>IF(AND($B2160=P$1),LOOKUP(9.99999999999999E+307,$P$2:P2159)+1,"")</f>
        <v>#REF!</v>
      </c>
      <c r="Q2160" s="31" t="e">
        <f>IF(AND($B2160=Q$1),LOOKUP(9.99999999999999E+307,$Q$2:Q2159)+1,"")</f>
        <v>#REF!</v>
      </c>
      <c r="R2160" s="31">
        <f>IF(AND($B2160=R$1),LOOKUP(9.99999999999999E+307,$R$2:R2159)+1,"")</f>
        <v>1994</v>
      </c>
      <c r="S2160" s="31">
        <f>IF(AND($B2160=S$1),LOOKUP(9.99999999999999E+307,$S$2:S2159)+1,"")</f>
        <v>1994</v>
      </c>
      <c r="T2160" s="265"/>
      <c r="U2160" s="265"/>
      <c r="V2160" s="265"/>
      <c r="AA2160" s="254" t="str">
        <f t="shared" si="241"/>
        <v/>
      </c>
      <c r="AB2160" s="254" t="str">
        <f t="shared" si="242"/>
        <v/>
      </c>
      <c r="AC2160" s="255">
        <f t="shared" si="243"/>
        <v>0</v>
      </c>
      <c r="AD2160" s="255">
        <f t="shared" si="244"/>
        <v>3836</v>
      </c>
      <c r="AE2160" s="256" t="str">
        <f t="shared" si="245"/>
        <v/>
      </c>
      <c r="AF2160" s="252" t="str">
        <f t="shared" si="246"/>
        <v>-</v>
      </c>
    </row>
    <row r="2161" spans="1:32" ht="20.149999999999999" customHeight="1" x14ac:dyDescent="0.75">
      <c r="A2161" s="31">
        <v>2159</v>
      </c>
      <c r="B2161" s="237"/>
      <c r="C2161" s="273"/>
      <c r="D2161" s="272"/>
      <c r="E2161" s="273"/>
      <c r="F2161" s="273"/>
      <c r="G2161" s="253" t="str">
        <f t="shared" si="247"/>
        <v/>
      </c>
      <c r="H2161" s="31" t="str">
        <f>IF(AND(B2161=H$1),LOOKUP(9.99999999999999E+307,$H$2:H2160)+1,"")</f>
        <v/>
      </c>
      <c r="I2161" s="31" t="str">
        <f>IF(AND(B2161=I$1),LOOKUP(9.99999999999999E+307,$I$2:I2160)+1,"")</f>
        <v/>
      </c>
      <c r="J2161" s="31">
        <f>IF(AND(B2161=J$1),LOOKUP(9.99999999999999E+307,$J$2:J2160)+1,"")</f>
        <v>1995</v>
      </c>
      <c r="K2161" s="31">
        <f>IF(AND(B2161=K$1),LOOKUP(9.99999999999999E+307,$K$2:K2160)+1,"")</f>
        <v>1995</v>
      </c>
      <c r="L2161" s="31">
        <f>IF(AND(B2161=L$1),LOOKUP(9.99999999999999E+307,$L$2:L2160)+1,"")</f>
        <v>1995</v>
      </c>
      <c r="M2161" s="31">
        <f>IF(AND(B2161=M$1),LOOKUP(9.99999999999999E+307,$M$2:M2160)+1,"")</f>
        <v>1995</v>
      </c>
      <c r="N2161" s="31" t="e">
        <f>IF(AND(B2161=N$1),LOOKUP(9.99999999999999E+307,$N$2:N2160)+1,"")</f>
        <v>#REF!</v>
      </c>
      <c r="O2161" s="31" t="e">
        <f>IF(AND($B2161=O$1),LOOKUP(9.99999999999999E+307,$O$2:O2160)+1,"")</f>
        <v>#REF!</v>
      </c>
      <c r="P2161" s="31" t="e">
        <f>IF(AND($B2161=P$1),LOOKUP(9.99999999999999E+307,$P$2:P2160)+1,"")</f>
        <v>#REF!</v>
      </c>
      <c r="Q2161" s="31" t="e">
        <f>IF(AND($B2161=Q$1),LOOKUP(9.99999999999999E+307,$Q$2:Q2160)+1,"")</f>
        <v>#REF!</v>
      </c>
      <c r="R2161" s="31">
        <f>IF(AND($B2161=R$1),LOOKUP(9.99999999999999E+307,$R$2:R2160)+1,"")</f>
        <v>1995</v>
      </c>
      <c r="S2161" s="31">
        <f>IF(AND($B2161=S$1),LOOKUP(9.99999999999999E+307,$S$2:S2160)+1,"")</f>
        <v>1995</v>
      </c>
      <c r="T2161" s="265"/>
      <c r="U2161" s="265"/>
      <c r="V2161" s="265"/>
      <c r="AA2161" s="254" t="str">
        <f t="shared" si="241"/>
        <v/>
      </c>
      <c r="AB2161" s="254" t="str">
        <f t="shared" si="242"/>
        <v/>
      </c>
      <c r="AC2161" s="255">
        <f t="shared" si="243"/>
        <v>0</v>
      </c>
      <c r="AD2161" s="255">
        <f t="shared" si="244"/>
        <v>3836</v>
      </c>
      <c r="AE2161" s="256" t="str">
        <f t="shared" si="245"/>
        <v/>
      </c>
      <c r="AF2161" s="252" t="str">
        <f t="shared" si="246"/>
        <v>-</v>
      </c>
    </row>
    <row r="2162" spans="1:32" ht="20.149999999999999" customHeight="1" x14ac:dyDescent="0.75">
      <c r="A2162" s="31">
        <v>2160</v>
      </c>
      <c r="B2162" s="237"/>
      <c r="C2162" s="273"/>
      <c r="D2162" s="272"/>
      <c r="E2162" s="273"/>
      <c r="F2162" s="273"/>
      <c r="G2162" s="253" t="str">
        <f t="shared" si="247"/>
        <v/>
      </c>
      <c r="H2162" s="31" t="str">
        <f>IF(AND(B2162=H$1),LOOKUP(9.99999999999999E+307,$H$2:H2161)+1,"")</f>
        <v/>
      </c>
      <c r="I2162" s="31" t="str">
        <f>IF(AND(B2162=I$1),LOOKUP(9.99999999999999E+307,$I$2:I2161)+1,"")</f>
        <v/>
      </c>
      <c r="J2162" s="31">
        <f>IF(AND(B2162=J$1),LOOKUP(9.99999999999999E+307,$J$2:J2161)+1,"")</f>
        <v>1996</v>
      </c>
      <c r="K2162" s="31">
        <f>IF(AND(B2162=K$1),LOOKUP(9.99999999999999E+307,$K$2:K2161)+1,"")</f>
        <v>1996</v>
      </c>
      <c r="L2162" s="31">
        <f>IF(AND(B2162=L$1),LOOKUP(9.99999999999999E+307,$L$2:L2161)+1,"")</f>
        <v>1996</v>
      </c>
      <c r="M2162" s="31">
        <f>IF(AND(B2162=M$1),LOOKUP(9.99999999999999E+307,$M$2:M2161)+1,"")</f>
        <v>1996</v>
      </c>
      <c r="N2162" s="31" t="e">
        <f>IF(AND(B2162=N$1),LOOKUP(9.99999999999999E+307,$N$2:N2161)+1,"")</f>
        <v>#REF!</v>
      </c>
      <c r="O2162" s="31" t="e">
        <f>IF(AND($B2162=O$1),LOOKUP(9.99999999999999E+307,$O$2:O2161)+1,"")</f>
        <v>#REF!</v>
      </c>
      <c r="P2162" s="31" t="e">
        <f>IF(AND($B2162=P$1),LOOKUP(9.99999999999999E+307,$P$2:P2161)+1,"")</f>
        <v>#REF!</v>
      </c>
      <c r="Q2162" s="31" t="e">
        <f>IF(AND($B2162=Q$1),LOOKUP(9.99999999999999E+307,$Q$2:Q2161)+1,"")</f>
        <v>#REF!</v>
      </c>
      <c r="R2162" s="31">
        <f>IF(AND($B2162=R$1),LOOKUP(9.99999999999999E+307,$R$2:R2161)+1,"")</f>
        <v>1996</v>
      </c>
      <c r="S2162" s="31">
        <f>IF(AND($B2162=S$1),LOOKUP(9.99999999999999E+307,$S$2:S2161)+1,"")</f>
        <v>1996</v>
      </c>
      <c r="T2162" s="265"/>
      <c r="U2162" s="265"/>
      <c r="V2162" s="265"/>
      <c r="AA2162" s="254" t="str">
        <f t="shared" si="241"/>
        <v/>
      </c>
      <c r="AB2162" s="254" t="str">
        <f t="shared" si="242"/>
        <v/>
      </c>
      <c r="AC2162" s="255">
        <f t="shared" si="243"/>
        <v>0</v>
      </c>
      <c r="AD2162" s="255">
        <f t="shared" si="244"/>
        <v>3836</v>
      </c>
      <c r="AE2162" s="256" t="str">
        <f t="shared" si="245"/>
        <v/>
      </c>
      <c r="AF2162" s="252" t="str">
        <f t="shared" si="246"/>
        <v>-</v>
      </c>
    </row>
    <row r="2163" spans="1:32" ht="20.149999999999999" customHeight="1" x14ac:dyDescent="0.75">
      <c r="A2163" s="31">
        <v>2161</v>
      </c>
      <c r="B2163" s="237"/>
      <c r="C2163" s="273"/>
      <c r="D2163" s="272"/>
      <c r="E2163" s="273"/>
      <c r="F2163" s="273"/>
      <c r="G2163" s="253" t="str">
        <f t="shared" si="247"/>
        <v/>
      </c>
      <c r="H2163" s="31" t="str">
        <f>IF(AND(B2163=H$1),LOOKUP(9.99999999999999E+307,$H$2:H2162)+1,"")</f>
        <v/>
      </c>
      <c r="I2163" s="31" t="str">
        <f>IF(AND(B2163=I$1),LOOKUP(9.99999999999999E+307,$I$2:I2162)+1,"")</f>
        <v/>
      </c>
      <c r="J2163" s="31">
        <f>IF(AND(B2163=J$1),LOOKUP(9.99999999999999E+307,$J$2:J2162)+1,"")</f>
        <v>1997</v>
      </c>
      <c r="K2163" s="31">
        <f>IF(AND(B2163=K$1),LOOKUP(9.99999999999999E+307,$K$2:K2162)+1,"")</f>
        <v>1997</v>
      </c>
      <c r="L2163" s="31">
        <f>IF(AND(B2163=L$1),LOOKUP(9.99999999999999E+307,$L$2:L2162)+1,"")</f>
        <v>1997</v>
      </c>
      <c r="M2163" s="31">
        <f>IF(AND(B2163=M$1),LOOKUP(9.99999999999999E+307,$M$2:M2162)+1,"")</f>
        <v>1997</v>
      </c>
      <c r="N2163" s="31" t="e">
        <f>IF(AND(B2163=N$1),LOOKUP(9.99999999999999E+307,$N$2:N2162)+1,"")</f>
        <v>#REF!</v>
      </c>
      <c r="O2163" s="31" t="e">
        <f>IF(AND($B2163=O$1),LOOKUP(9.99999999999999E+307,$O$2:O2162)+1,"")</f>
        <v>#REF!</v>
      </c>
      <c r="P2163" s="31" t="e">
        <f>IF(AND($B2163=P$1),LOOKUP(9.99999999999999E+307,$P$2:P2162)+1,"")</f>
        <v>#REF!</v>
      </c>
      <c r="Q2163" s="31" t="e">
        <f>IF(AND($B2163=Q$1),LOOKUP(9.99999999999999E+307,$Q$2:Q2162)+1,"")</f>
        <v>#REF!</v>
      </c>
      <c r="R2163" s="31">
        <f>IF(AND($B2163=R$1),LOOKUP(9.99999999999999E+307,$R$2:R2162)+1,"")</f>
        <v>1997</v>
      </c>
      <c r="S2163" s="31">
        <f>IF(AND($B2163=S$1),LOOKUP(9.99999999999999E+307,$S$2:S2162)+1,"")</f>
        <v>1997</v>
      </c>
      <c r="T2163" s="265"/>
      <c r="U2163" s="265"/>
      <c r="V2163" s="265"/>
      <c r="AA2163" s="254" t="str">
        <f t="shared" si="241"/>
        <v/>
      </c>
      <c r="AB2163" s="254" t="str">
        <f t="shared" si="242"/>
        <v/>
      </c>
      <c r="AC2163" s="255">
        <f t="shared" si="243"/>
        <v>0</v>
      </c>
      <c r="AD2163" s="255">
        <f t="shared" si="244"/>
        <v>3836</v>
      </c>
      <c r="AE2163" s="256" t="str">
        <f t="shared" si="245"/>
        <v/>
      </c>
      <c r="AF2163" s="252" t="str">
        <f t="shared" si="246"/>
        <v>-</v>
      </c>
    </row>
    <row r="2164" spans="1:32" ht="20.149999999999999" customHeight="1" x14ac:dyDescent="0.75">
      <c r="A2164" s="31">
        <v>2162</v>
      </c>
      <c r="B2164" s="237"/>
      <c r="C2164" s="273"/>
      <c r="D2164" s="272"/>
      <c r="E2164" s="273"/>
      <c r="F2164" s="273"/>
      <c r="G2164" s="253" t="str">
        <f t="shared" si="247"/>
        <v/>
      </c>
      <c r="H2164" s="31" t="str">
        <f>IF(AND(B2164=H$1),LOOKUP(9.99999999999999E+307,$H$2:H2163)+1,"")</f>
        <v/>
      </c>
      <c r="I2164" s="31" t="str">
        <f>IF(AND(B2164=I$1),LOOKUP(9.99999999999999E+307,$I$2:I2163)+1,"")</f>
        <v/>
      </c>
      <c r="J2164" s="31">
        <f>IF(AND(B2164=J$1),LOOKUP(9.99999999999999E+307,$J$2:J2163)+1,"")</f>
        <v>1998</v>
      </c>
      <c r="K2164" s="31">
        <f>IF(AND(B2164=K$1),LOOKUP(9.99999999999999E+307,$K$2:K2163)+1,"")</f>
        <v>1998</v>
      </c>
      <c r="L2164" s="31">
        <f>IF(AND(B2164=L$1),LOOKUP(9.99999999999999E+307,$L$2:L2163)+1,"")</f>
        <v>1998</v>
      </c>
      <c r="M2164" s="31">
        <f>IF(AND(B2164=M$1),LOOKUP(9.99999999999999E+307,$M$2:M2163)+1,"")</f>
        <v>1998</v>
      </c>
      <c r="N2164" s="31" t="e">
        <f>IF(AND(B2164=N$1),LOOKUP(9.99999999999999E+307,$N$2:N2163)+1,"")</f>
        <v>#REF!</v>
      </c>
      <c r="O2164" s="31" t="e">
        <f>IF(AND($B2164=O$1),LOOKUP(9.99999999999999E+307,$O$2:O2163)+1,"")</f>
        <v>#REF!</v>
      </c>
      <c r="P2164" s="31" t="e">
        <f>IF(AND($B2164=P$1),LOOKUP(9.99999999999999E+307,$P$2:P2163)+1,"")</f>
        <v>#REF!</v>
      </c>
      <c r="Q2164" s="31" t="e">
        <f>IF(AND($B2164=Q$1),LOOKUP(9.99999999999999E+307,$Q$2:Q2163)+1,"")</f>
        <v>#REF!</v>
      </c>
      <c r="R2164" s="31">
        <f>IF(AND($B2164=R$1),LOOKUP(9.99999999999999E+307,$R$2:R2163)+1,"")</f>
        <v>1998</v>
      </c>
      <c r="S2164" s="31">
        <f>IF(AND($B2164=S$1),LOOKUP(9.99999999999999E+307,$S$2:S2163)+1,"")</f>
        <v>1998</v>
      </c>
      <c r="T2164" s="265"/>
      <c r="U2164" s="265"/>
      <c r="V2164" s="265"/>
      <c r="AA2164" s="254" t="str">
        <f t="shared" si="241"/>
        <v/>
      </c>
      <c r="AB2164" s="254" t="str">
        <f t="shared" si="242"/>
        <v/>
      </c>
      <c r="AC2164" s="255">
        <f t="shared" si="243"/>
        <v>0</v>
      </c>
      <c r="AD2164" s="255">
        <f t="shared" si="244"/>
        <v>3836</v>
      </c>
      <c r="AE2164" s="256" t="str">
        <f t="shared" si="245"/>
        <v/>
      </c>
      <c r="AF2164" s="252" t="str">
        <f t="shared" si="246"/>
        <v>-</v>
      </c>
    </row>
    <row r="2165" spans="1:32" ht="20.149999999999999" customHeight="1" x14ac:dyDescent="0.75">
      <c r="A2165" s="31">
        <v>2163</v>
      </c>
      <c r="B2165" s="237"/>
      <c r="C2165" s="273"/>
      <c r="D2165" s="272"/>
      <c r="E2165" s="273"/>
      <c r="F2165" s="273"/>
      <c r="G2165" s="253" t="str">
        <f t="shared" si="247"/>
        <v/>
      </c>
      <c r="H2165" s="31" t="str">
        <f>IF(AND(B2165=H$1),LOOKUP(9.99999999999999E+307,$H$2:H2164)+1,"")</f>
        <v/>
      </c>
      <c r="I2165" s="31" t="str">
        <f>IF(AND(B2165=I$1),LOOKUP(9.99999999999999E+307,$I$2:I2164)+1,"")</f>
        <v/>
      </c>
      <c r="J2165" s="31">
        <f>IF(AND(B2165=J$1),LOOKUP(9.99999999999999E+307,$J$2:J2164)+1,"")</f>
        <v>1999</v>
      </c>
      <c r="K2165" s="31">
        <f>IF(AND(B2165=K$1),LOOKUP(9.99999999999999E+307,$K$2:K2164)+1,"")</f>
        <v>1999</v>
      </c>
      <c r="L2165" s="31">
        <f>IF(AND(B2165=L$1),LOOKUP(9.99999999999999E+307,$L$2:L2164)+1,"")</f>
        <v>1999</v>
      </c>
      <c r="M2165" s="31">
        <f>IF(AND(B2165=M$1),LOOKUP(9.99999999999999E+307,$M$2:M2164)+1,"")</f>
        <v>1999</v>
      </c>
      <c r="N2165" s="31" t="e">
        <f>IF(AND(B2165=N$1),LOOKUP(9.99999999999999E+307,$N$2:N2164)+1,"")</f>
        <v>#REF!</v>
      </c>
      <c r="O2165" s="31" t="e">
        <f>IF(AND($B2165=O$1),LOOKUP(9.99999999999999E+307,$O$2:O2164)+1,"")</f>
        <v>#REF!</v>
      </c>
      <c r="P2165" s="31" t="e">
        <f>IF(AND($B2165=P$1),LOOKUP(9.99999999999999E+307,$P$2:P2164)+1,"")</f>
        <v>#REF!</v>
      </c>
      <c r="Q2165" s="31" t="e">
        <f>IF(AND($B2165=Q$1),LOOKUP(9.99999999999999E+307,$Q$2:Q2164)+1,"")</f>
        <v>#REF!</v>
      </c>
      <c r="R2165" s="31">
        <f>IF(AND($B2165=R$1),LOOKUP(9.99999999999999E+307,$R$2:R2164)+1,"")</f>
        <v>1999</v>
      </c>
      <c r="S2165" s="31">
        <f>IF(AND($B2165=S$1),LOOKUP(9.99999999999999E+307,$S$2:S2164)+1,"")</f>
        <v>1999</v>
      </c>
      <c r="T2165" s="265"/>
      <c r="U2165" s="265"/>
      <c r="V2165" s="265"/>
      <c r="AA2165" s="254" t="str">
        <f t="shared" si="241"/>
        <v/>
      </c>
      <c r="AB2165" s="254" t="str">
        <f t="shared" si="242"/>
        <v/>
      </c>
      <c r="AC2165" s="255">
        <f t="shared" si="243"/>
        <v>0</v>
      </c>
      <c r="AD2165" s="255">
        <f t="shared" si="244"/>
        <v>3836</v>
      </c>
      <c r="AE2165" s="256" t="str">
        <f t="shared" si="245"/>
        <v/>
      </c>
      <c r="AF2165" s="252" t="str">
        <f t="shared" si="246"/>
        <v>-</v>
      </c>
    </row>
    <row r="2166" spans="1:32" ht="20.149999999999999" customHeight="1" x14ac:dyDescent="0.75">
      <c r="A2166" s="31">
        <v>2164</v>
      </c>
      <c r="B2166" s="237"/>
      <c r="C2166" s="273"/>
      <c r="D2166" s="272"/>
      <c r="E2166" s="273"/>
      <c r="F2166" s="273"/>
      <c r="G2166" s="253" t="str">
        <f t="shared" si="247"/>
        <v/>
      </c>
      <c r="H2166" s="31" t="str">
        <f>IF(AND(B2166=H$1),LOOKUP(9.99999999999999E+307,$H$2:H2165)+1,"")</f>
        <v/>
      </c>
      <c r="I2166" s="31" t="str">
        <f>IF(AND(B2166=I$1),LOOKUP(9.99999999999999E+307,$I$2:I2165)+1,"")</f>
        <v/>
      </c>
      <c r="J2166" s="31">
        <f>IF(AND(B2166=J$1),LOOKUP(9.99999999999999E+307,$J$2:J2165)+1,"")</f>
        <v>2000</v>
      </c>
      <c r="K2166" s="31">
        <f>IF(AND(B2166=K$1),LOOKUP(9.99999999999999E+307,$K$2:K2165)+1,"")</f>
        <v>2000</v>
      </c>
      <c r="L2166" s="31">
        <f>IF(AND(B2166=L$1),LOOKUP(9.99999999999999E+307,$L$2:L2165)+1,"")</f>
        <v>2000</v>
      </c>
      <c r="M2166" s="31">
        <f>IF(AND(B2166=M$1),LOOKUP(9.99999999999999E+307,$M$2:M2165)+1,"")</f>
        <v>2000</v>
      </c>
      <c r="N2166" s="31" t="e">
        <f>IF(AND(B2166=N$1),LOOKUP(9.99999999999999E+307,$N$2:N2165)+1,"")</f>
        <v>#REF!</v>
      </c>
      <c r="O2166" s="31" t="e">
        <f>IF(AND($B2166=O$1),LOOKUP(9.99999999999999E+307,$O$2:O2165)+1,"")</f>
        <v>#REF!</v>
      </c>
      <c r="P2166" s="31" t="e">
        <f>IF(AND($B2166=P$1),LOOKUP(9.99999999999999E+307,$P$2:P2165)+1,"")</f>
        <v>#REF!</v>
      </c>
      <c r="Q2166" s="31" t="e">
        <f>IF(AND($B2166=Q$1),LOOKUP(9.99999999999999E+307,$Q$2:Q2165)+1,"")</f>
        <v>#REF!</v>
      </c>
      <c r="R2166" s="31">
        <f>IF(AND($B2166=R$1),LOOKUP(9.99999999999999E+307,$R$2:R2165)+1,"")</f>
        <v>2000</v>
      </c>
      <c r="S2166" s="31">
        <f>IF(AND($B2166=S$1),LOOKUP(9.99999999999999E+307,$S$2:S2165)+1,"")</f>
        <v>2000</v>
      </c>
      <c r="T2166" s="265"/>
      <c r="U2166" s="265"/>
      <c r="V2166" s="265"/>
      <c r="AA2166" s="254" t="str">
        <f t="shared" si="241"/>
        <v/>
      </c>
      <c r="AB2166" s="254" t="str">
        <f t="shared" si="242"/>
        <v/>
      </c>
      <c r="AC2166" s="255">
        <f t="shared" si="243"/>
        <v>0</v>
      </c>
      <c r="AD2166" s="255">
        <f t="shared" si="244"/>
        <v>3836</v>
      </c>
      <c r="AE2166" s="256" t="str">
        <f t="shared" si="245"/>
        <v/>
      </c>
      <c r="AF2166" s="252" t="str">
        <f t="shared" si="246"/>
        <v>-</v>
      </c>
    </row>
    <row r="2167" spans="1:32" ht="20.149999999999999" customHeight="1" x14ac:dyDescent="0.75">
      <c r="A2167" s="31">
        <v>2165</v>
      </c>
      <c r="B2167" s="237"/>
      <c r="C2167" s="273"/>
      <c r="D2167" s="272"/>
      <c r="E2167" s="273"/>
      <c r="F2167" s="273"/>
      <c r="G2167" s="253" t="str">
        <f t="shared" si="247"/>
        <v/>
      </c>
      <c r="H2167" s="31" t="str">
        <f>IF(AND(B2167=H$1),LOOKUP(9.99999999999999E+307,$H$2:H2166)+1,"")</f>
        <v/>
      </c>
      <c r="I2167" s="31" t="str">
        <f>IF(AND(B2167=I$1),LOOKUP(9.99999999999999E+307,$I$2:I2166)+1,"")</f>
        <v/>
      </c>
      <c r="J2167" s="31">
        <f>IF(AND(B2167=J$1),LOOKUP(9.99999999999999E+307,$J$2:J2166)+1,"")</f>
        <v>2001</v>
      </c>
      <c r="K2167" s="31">
        <f>IF(AND(B2167=K$1),LOOKUP(9.99999999999999E+307,$K$2:K2166)+1,"")</f>
        <v>2001</v>
      </c>
      <c r="L2167" s="31">
        <f>IF(AND(B2167=L$1),LOOKUP(9.99999999999999E+307,$L$2:L2166)+1,"")</f>
        <v>2001</v>
      </c>
      <c r="M2167" s="31">
        <f>IF(AND(B2167=M$1),LOOKUP(9.99999999999999E+307,$M$2:M2166)+1,"")</f>
        <v>2001</v>
      </c>
      <c r="N2167" s="31" t="e">
        <f>IF(AND(B2167=N$1),LOOKUP(9.99999999999999E+307,$N$2:N2166)+1,"")</f>
        <v>#REF!</v>
      </c>
      <c r="O2167" s="31" t="e">
        <f>IF(AND($B2167=O$1),LOOKUP(9.99999999999999E+307,$O$2:O2166)+1,"")</f>
        <v>#REF!</v>
      </c>
      <c r="P2167" s="31" t="e">
        <f>IF(AND($B2167=P$1),LOOKUP(9.99999999999999E+307,$P$2:P2166)+1,"")</f>
        <v>#REF!</v>
      </c>
      <c r="Q2167" s="31" t="e">
        <f>IF(AND($B2167=Q$1),LOOKUP(9.99999999999999E+307,$Q$2:Q2166)+1,"")</f>
        <v>#REF!</v>
      </c>
      <c r="R2167" s="31">
        <f>IF(AND($B2167=R$1),LOOKUP(9.99999999999999E+307,$R$2:R2166)+1,"")</f>
        <v>2001</v>
      </c>
      <c r="S2167" s="31">
        <f>IF(AND($B2167=S$1),LOOKUP(9.99999999999999E+307,$S$2:S2166)+1,"")</f>
        <v>2001</v>
      </c>
      <c r="T2167" s="265"/>
      <c r="U2167" s="265"/>
      <c r="V2167" s="265"/>
      <c r="AA2167" s="254" t="str">
        <f t="shared" si="241"/>
        <v/>
      </c>
      <c r="AB2167" s="254" t="str">
        <f t="shared" si="242"/>
        <v/>
      </c>
      <c r="AC2167" s="255">
        <f t="shared" si="243"/>
        <v>0</v>
      </c>
      <c r="AD2167" s="255">
        <f t="shared" si="244"/>
        <v>3836</v>
      </c>
      <c r="AE2167" s="256" t="str">
        <f t="shared" si="245"/>
        <v/>
      </c>
      <c r="AF2167" s="252" t="str">
        <f t="shared" si="246"/>
        <v>-</v>
      </c>
    </row>
    <row r="2168" spans="1:32" ht="20.149999999999999" customHeight="1" x14ac:dyDescent="0.75">
      <c r="A2168" s="31">
        <v>2166</v>
      </c>
      <c r="B2168" s="237"/>
      <c r="C2168" s="273"/>
      <c r="D2168" s="272"/>
      <c r="E2168" s="273"/>
      <c r="F2168" s="273"/>
      <c r="G2168" s="253" t="str">
        <f t="shared" si="247"/>
        <v/>
      </c>
      <c r="H2168" s="31" t="str">
        <f>IF(AND(B2168=H$1),LOOKUP(9.99999999999999E+307,$H$2:H2167)+1,"")</f>
        <v/>
      </c>
      <c r="I2168" s="31" t="str">
        <f>IF(AND(B2168=I$1),LOOKUP(9.99999999999999E+307,$I$2:I2167)+1,"")</f>
        <v/>
      </c>
      <c r="J2168" s="31">
        <f>IF(AND(B2168=J$1),LOOKUP(9.99999999999999E+307,$J$2:J2167)+1,"")</f>
        <v>2002</v>
      </c>
      <c r="K2168" s="31">
        <f>IF(AND(B2168=K$1),LOOKUP(9.99999999999999E+307,$K$2:K2167)+1,"")</f>
        <v>2002</v>
      </c>
      <c r="L2168" s="31">
        <f>IF(AND(B2168=L$1),LOOKUP(9.99999999999999E+307,$L$2:L2167)+1,"")</f>
        <v>2002</v>
      </c>
      <c r="M2168" s="31">
        <f>IF(AND(B2168=M$1),LOOKUP(9.99999999999999E+307,$M$2:M2167)+1,"")</f>
        <v>2002</v>
      </c>
      <c r="N2168" s="31" t="e">
        <f>IF(AND(B2168=N$1),LOOKUP(9.99999999999999E+307,$N$2:N2167)+1,"")</f>
        <v>#REF!</v>
      </c>
      <c r="O2168" s="31" t="e">
        <f>IF(AND($B2168=O$1),LOOKUP(9.99999999999999E+307,$O$2:O2167)+1,"")</f>
        <v>#REF!</v>
      </c>
      <c r="P2168" s="31" t="e">
        <f>IF(AND($B2168=P$1),LOOKUP(9.99999999999999E+307,$P$2:P2167)+1,"")</f>
        <v>#REF!</v>
      </c>
      <c r="Q2168" s="31" t="e">
        <f>IF(AND($B2168=Q$1),LOOKUP(9.99999999999999E+307,$Q$2:Q2167)+1,"")</f>
        <v>#REF!</v>
      </c>
      <c r="R2168" s="31">
        <f>IF(AND($B2168=R$1),LOOKUP(9.99999999999999E+307,$R$2:R2167)+1,"")</f>
        <v>2002</v>
      </c>
      <c r="S2168" s="31">
        <f>IF(AND($B2168=S$1),LOOKUP(9.99999999999999E+307,$S$2:S2167)+1,"")</f>
        <v>2002</v>
      </c>
      <c r="T2168" s="265"/>
      <c r="U2168" s="265"/>
      <c r="V2168" s="265"/>
      <c r="AA2168" s="254" t="str">
        <f t="shared" si="241"/>
        <v/>
      </c>
      <c r="AB2168" s="254" t="str">
        <f t="shared" si="242"/>
        <v/>
      </c>
      <c r="AC2168" s="255">
        <f t="shared" si="243"/>
        <v>0</v>
      </c>
      <c r="AD2168" s="255">
        <f t="shared" si="244"/>
        <v>3836</v>
      </c>
      <c r="AE2168" s="256" t="str">
        <f t="shared" si="245"/>
        <v/>
      </c>
      <c r="AF2168" s="252" t="str">
        <f t="shared" si="246"/>
        <v>-</v>
      </c>
    </row>
    <row r="2169" spans="1:32" ht="20.149999999999999" customHeight="1" x14ac:dyDescent="0.75">
      <c r="A2169" s="31">
        <v>2167</v>
      </c>
      <c r="B2169" s="237"/>
      <c r="C2169" s="273"/>
      <c r="D2169" s="272"/>
      <c r="E2169" s="273"/>
      <c r="F2169" s="273"/>
      <c r="G2169" s="253" t="str">
        <f t="shared" si="247"/>
        <v/>
      </c>
      <c r="H2169" s="31" t="str">
        <f>IF(AND(B2169=H$1),LOOKUP(9.99999999999999E+307,$H$2:H2168)+1,"")</f>
        <v/>
      </c>
      <c r="I2169" s="31" t="str">
        <f>IF(AND(B2169=I$1),LOOKUP(9.99999999999999E+307,$I$2:I2168)+1,"")</f>
        <v/>
      </c>
      <c r="J2169" s="31">
        <f>IF(AND(B2169=J$1),LOOKUP(9.99999999999999E+307,$J$2:J2168)+1,"")</f>
        <v>2003</v>
      </c>
      <c r="K2169" s="31">
        <f>IF(AND(B2169=K$1),LOOKUP(9.99999999999999E+307,$K$2:K2168)+1,"")</f>
        <v>2003</v>
      </c>
      <c r="L2169" s="31">
        <f>IF(AND(B2169=L$1),LOOKUP(9.99999999999999E+307,$L$2:L2168)+1,"")</f>
        <v>2003</v>
      </c>
      <c r="M2169" s="31">
        <f>IF(AND(B2169=M$1),LOOKUP(9.99999999999999E+307,$M$2:M2168)+1,"")</f>
        <v>2003</v>
      </c>
      <c r="N2169" s="31" t="e">
        <f>IF(AND(B2169=N$1),LOOKUP(9.99999999999999E+307,$N$2:N2168)+1,"")</f>
        <v>#REF!</v>
      </c>
      <c r="O2169" s="31" t="e">
        <f>IF(AND($B2169=O$1),LOOKUP(9.99999999999999E+307,$O$2:O2168)+1,"")</f>
        <v>#REF!</v>
      </c>
      <c r="P2169" s="31" t="e">
        <f>IF(AND($B2169=P$1),LOOKUP(9.99999999999999E+307,$P$2:P2168)+1,"")</f>
        <v>#REF!</v>
      </c>
      <c r="Q2169" s="31" t="e">
        <f>IF(AND($B2169=Q$1),LOOKUP(9.99999999999999E+307,$Q$2:Q2168)+1,"")</f>
        <v>#REF!</v>
      </c>
      <c r="R2169" s="31">
        <f>IF(AND($B2169=R$1),LOOKUP(9.99999999999999E+307,$R$2:R2168)+1,"")</f>
        <v>2003</v>
      </c>
      <c r="S2169" s="31">
        <f>IF(AND($B2169=S$1),LOOKUP(9.99999999999999E+307,$S$2:S2168)+1,"")</f>
        <v>2003</v>
      </c>
      <c r="T2169" s="265"/>
      <c r="U2169" s="265"/>
      <c r="V2169" s="265"/>
      <c r="AA2169" s="254" t="str">
        <f t="shared" si="241"/>
        <v/>
      </c>
      <c r="AB2169" s="254" t="str">
        <f t="shared" si="242"/>
        <v/>
      </c>
      <c r="AC2169" s="255">
        <f t="shared" si="243"/>
        <v>0</v>
      </c>
      <c r="AD2169" s="255">
        <f t="shared" si="244"/>
        <v>3836</v>
      </c>
      <c r="AE2169" s="256" t="str">
        <f t="shared" si="245"/>
        <v/>
      </c>
      <c r="AF2169" s="252" t="str">
        <f t="shared" si="246"/>
        <v>-</v>
      </c>
    </row>
    <row r="2170" spans="1:32" ht="20.149999999999999" customHeight="1" x14ac:dyDescent="0.75">
      <c r="A2170" s="31">
        <v>2168</v>
      </c>
      <c r="B2170" s="237"/>
      <c r="C2170" s="273"/>
      <c r="D2170" s="272"/>
      <c r="E2170" s="273"/>
      <c r="F2170" s="273"/>
      <c r="G2170" s="253" t="str">
        <f t="shared" si="247"/>
        <v/>
      </c>
      <c r="H2170" s="31" t="str">
        <f>IF(AND(B2170=H$1),LOOKUP(9.99999999999999E+307,$H$2:H2169)+1,"")</f>
        <v/>
      </c>
      <c r="I2170" s="31" t="str">
        <f>IF(AND(B2170=I$1),LOOKUP(9.99999999999999E+307,$I$2:I2169)+1,"")</f>
        <v/>
      </c>
      <c r="J2170" s="31">
        <f>IF(AND(B2170=J$1),LOOKUP(9.99999999999999E+307,$J$2:J2169)+1,"")</f>
        <v>2004</v>
      </c>
      <c r="K2170" s="31">
        <f>IF(AND(B2170=K$1),LOOKUP(9.99999999999999E+307,$K$2:K2169)+1,"")</f>
        <v>2004</v>
      </c>
      <c r="L2170" s="31">
        <f>IF(AND(B2170=L$1),LOOKUP(9.99999999999999E+307,$L$2:L2169)+1,"")</f>
        <v>2004</v>
      </c>
      <c r="M2170" s="31">
        <f>IF(AND(B2170=M$1),LOOKUP(9.99999999999999E+307,$M$2:M2169)+1,"")</f>
        <v>2004</v>
      </c>
      <c r="N2170" s="31" t="e">
        <f>IF(AND(B2170=N$1),LOOKUP(9.99999999999999E+307,$N$2:N2169)+1,"")</f>
        <v>#REF!</v>
      </c>
      <c r="O2170" s="31" t="e">
        <f>IF(AND($B2170=O$1),LOOKUP(9.99999999999999E+307,$O$2:O2169)+1,"")</f>
        <v>#REF!</v>
      </c>
      <c r="P2170" s="31" t="e">
        <f>IF(AND($B2170=P$1),LOOKUP(9.99999999999999E+307,$P$2:P2169)+1,"")</f>
        <v>#REF!</v>
      </c>
      <c r="Q2170" s="31" t="e">
        <f>IF(AND($B2170=Q$1),LOOKUP(9.99999999999999E+307,$Q$2:Q2169)+1,"")</f>
        <v>#REF!</v>
      </c>
      <c r="R2170" s="31">
        <f>IF(AND($B2170=R$1),LOOKUP(9.99999999999999E+307,$R$2:R2169)+1,"")</f>
        <v>2004</v>
      </c>
      <c r="S2170" s="31">
        <f>IF(AND($B2170=S$1),LOOKUP(9.99999999999999E+307,$S$2:S2169)+1,"")</f>
        <v>2004</v>
      </c>
      <c r="T2170" s="265"/>
      <c r="U2170" s="265"/>
      <c r="V2170" s="265"/>
      <c r="AA2170" s="254" t="str">
        <f t="shared" si="241"/>
        <v/>
      </c>
      <c r="AB2170" s="254" t="str">
        <f t="shared" si="242"/>
        <v/>
      </c>
      <c r="AC2170" s="255">
        <f t="shared" si="243"/>
        <v>0</v>
      </c>
      <c r="AD2170" s="255">
        <f t="shared" si="244"/>
        <v>3836</v>
      </c>
      <c r="AE2170" s="256" t="str">
        <f t="shared" si="245"/>
        <v/>
      </c>
      <c r="AF2170" s="252" t="str">
        <f t="shared" si="246"/>
        <v>-</v>
      </c>
    </row>
    <row r="2171" spans="1:32" ht="20.149999999999999" customHeight="1" x14ac:dyDescent="0.75">
      <c r="A2171" s="31">
        <v>2169</v>
      </c>
      <c r="B2171" s="237"/>
      <c r="C2171" s="273"/>
      <c r="D2171" s="272"/>
      <c r="E2171" s="273"/>
      <c r="F2171" s="273"/>
      <c r="G2171" s="253" t="str">
        <f t="shared" si="247"/>
        <v/>
      </c>
      <c r="H2171" s="31" t="str">
        <f>IF(AND(B2171=H$1),LOOKUP(9.99999999999999E+307,$H$2:H2170)+1,"")</f>
        <v/>
      </c>
      <c r="I2171" s="31" t="str">
        <f>IF(AND(B2171=I$1),LOOKUP(9.99999999999999E+307,$I$2:I2170)+1,"")</f>
        <v/>
      </c>
      <c r="J2171" s="31">
        <f>IF(AND(B2171=J$1),LOOKUP(9.99999999999999E+307,$J$2:J2170)+1,"")</f>
        <v>2005</v>
      </c>
      <c r="K2171" s="31">
        <f>IF(AND(B2171=K$1),LOOKUP(9.99999999999999E+307,$K$2:K2170)+1,"")</f>
        <v>2005</v>
      </c>
      <c r="L2171" s="31">
        <f>IF(AND(B2171=L$1),LOOKUP(9.99999999999999E+307,$L$2:L2170)+1,"")</f>
        <v>2005</v>
      </c>
      <c r="M2171" s="31">
        <f>IF(AND(B2171=M$1),LOOKUP(9.99999999999999E+307,$M$2:M2170)+1,"")</f>
        <v>2005</v>
      </c>
      <c r="N2171" s="31" t="e">
        <f>IF(AND(B2171=N$1),LOOKUP(9.99999999999999E+307,$N$2:N2170)+1,"")</f>
        <v>#REF!</v>
      </c>
      <c r="O2171" s="31" t="e">
        <f>IF(AND($B2171=O$1),LOOKUP(9.99999999999999E+307,$O$2:O2170)+1,"")</f>
        <v>#REF!</v>
      </c>
      <c r="P2171" s="31" t="e">
        <f>IF(AND($B2171=P$1),LOOKUP(9.99999999999999E+307,$P$2:P2170)+1,"")</f>
        <v>#REF!</v>
      </c>
      <c r="Q2171" s="31" t="e">
        <f>IF(AND($B2171=Q$1),LOOKUP(9.99999999999999E+307,$Q$2:Q2170)+1,"")</f>
        <v>#REF!</v>
      </c>
      <c r="R2171" s="31">
        <f>IF(AND($B2171=R$1),LOOKUP(9.99999999999999E+307,$R$2:R2170)+1,"")</f>
        <v>2005</v>
      </c>
      <c r="S2171" s="31">
        <f>IF(AND($B2171=S$1),LOOKUP(9.99999999999999E+307,$S$2:S2170)+1,"")</f>
        <v>2005</v>
      </c>
      <c r="T2171" s="265"/>
      <c r="U2171" s="265"/>
      <c r="V2171" s="265"/>
      <c r="AA2171" s="254" t="str">
        <f t="shared" si="241"/>
        <v/>
      </c>
      <c r="AB2171" s="254" t="str">
        <f t="shared" si="242"/>
        <v/>
      </c>
      <c r="AC2171" s="255">
        <f t="shared" si="243"/>
        <v>0</v>
      </c>
      <c r="AD2171" s="255">
        <f t="shared" si="244"/>
        <v>3836</v>
      </c>
      <c r="AE2171" s="256" t="str">
        <f t="shared" si="245"/>
        <v/>
      </c>
      <c r="AF2171" s="252" t="str">
        <f t="shared" si="246"/>
        <v>-</v>
      </c>
    </row>
    <row r="2172" spans="1:32" ht="20.149999999999999" customHeight="1" x14ac:dyDescent="0.75">
      <c r="A2172" s="31">
        <v>2170</v>
      </c>
      <c r="B2172" s="237"/>
      <c r="C2172" s="273"/>
      <c r="D2172" s="272"/>
      <c r="E2172" s="273"/>
      <c r="F2172" s="273"/>
      <c r="G2172" s="253" t="str">
        <f t="shared" si="247"/>
        <v/>
      </c>
      <c r="H2172" s="31" t="str">
        <f>IF(AND(B2172=H$1),LOOKUP(9.99999999999999E+307,$H$2:H2171)+1,"")</f>
        <v/>
      </c>
      <c r="I2172" s="31" t="str">
        <f>IF(AND(B2172=I$1),LOOKUP(9.99999999999999E+307,$I$2:I2171)+1,"")</f>
        <v/>
      </c>
      <c r="J2172" s="31">
        <f>IF(AND(B2172=J$1),LOOKUP(9.99999999999999E+307,$J$2:J2171)+1,"")</f>
        <v>2006</v>
      </c>
      <c r="K2172" s="31">
        <f>IF(AND(B2172=K$1),LOOKUP(9.99999999999999E+307,$K$2:K2171)+1,"")</f>
        <v>2006</v>
      </c>
      <c r="L2172" s="31">
        <f>IF(AND(B2172=L$1),LOOKUP(9.99999999999999E+307,$L$2:L2171)+1,"")</f>
        <v>2006</v>
      </c>
      <c r="M2172" s="31">
        <f>IF(AND(B2172=M$1),LOOKUP(9.99999999999999E+307,$M$2:M2171)+1,"")</f>
        <v>2006</v>
      </c>
      <c r="N2172" s="31" t="e">
        <f>IF(AND(B2172=N$1),LOOKUP(9.99999999999999E+307,$N$2:N2171)+1,"")</f>
        <v>#REF!</v>
      </c>
      <c r="O2172" s="31" t="e">
        <f>IF(AND($B2172=O$1),LOOKUP(9.99999999999999E+307,$O$2:O2171)+1,"")</f>
        <v>#REF!</v>
      </c>
      <c r="P2172" s="31" t="e">
        <f>IF(AND($B2172=P$1),LOOKUP(9.99999999999999E+307,$P$2:P2171)+1,"")</f>
        <v>#REF!</v>
      </c>
      <c r="Q2172" s="31" t="e">
        <f>IF(AND($B2172=Q$1),LOOKUP(9.99999999999999E+307,$Q$2:Q2171)+1,"")</f>
        <v>#REF!</v>
      </c>
      <c r="R2172" s="31">
        <f>IF(AND($B2172=R$1),LOOKUP(9.99999999999999E+307,$R$2:R2171)+1,"")</f>
        <v>2006</v>
      </c>
      <c r="S2172" s="31">
        <f>IF(AND($B2172=S$1),LOOKUP(9.99999999999999E+307,$S$2:S2171)+1,"")</f>
        <v>2006</v>
      </c>
      <c r="T2172" s="265"/>
      <c r="U2172" s="265"/>
      <c r="V2172" s="265"/>
      <c r="AA2172" s="254" t="str">
        <f t="shared" si="241"/>
        <v/>
      </c>
      <c r="AB2172" s="254" t="str">
        <f t="shared" si="242"/>
        <v/>
      </c>
      <c r="AC2172" s="255">
        <f t="shared" si="243"/>
        <v>0</v>
      </c>
      <c r="AD2172" s="255">
        <f t="shared" si="244"/>
        <v>3836</v>
      </c>
      <c r="AE2172" s="256" t="str">
        <f t="shared" si="245"/>
        <v/>
      </c>
      <c r="AF2172" s="252" t="str">
        <f t="shared" si="246"/>
        <v>-</v>
      </c>
    </row>
    <row r="2173" spans="1:32" ht="20.149999999999999" customHeight="1" x14ac:dyDescent="0.75">
      <c r="A2173" s="31">
        <v>2171</v>
      </c>
      <c r="B2173" s="237"/>
      <c r="C2173" s="273"/>
      <c r="D2173" s="272"/>
      <c r="E2173" s="273"/>
      <c r="F2173" s="273"/>
      <c r="G2173" s="253" t="str">
        <f t="shared" si="247"/>
        <v/>
      </c>
      <c r="H2173" s="31" t="str">
        <f>IF(AND(B2173=H$1),LOOKUP(9.99999999999999E+307,$H$2:H2172)+1,"")</f>
        <v/>
      </c>
      <c r="I2173" s="31" t="str">
        <f>IF(AND(B2173=I$1),LOOKUP(9.99999999999999E+307,$I$2:I2172)+1,"")</f>
        <v/>
      </c>
      <c r="J2173" s="31">
        <f>IF(AND(B2173=J$1),LOOKUP(9.99999999999999E+307,$J$2:J2172)+1,"")</f>
        <v>2007</v>
      </c>
      <c r="K2173" s="31">
        <f>IF(AND(B2173=K$1),LOOKUP(9.99999999999999E+307,$K$2:K2172)+1,"")</f>
        <v>2007</v>
      </c>
      <c r="L2173" s="31">
        <f>IF(AND(B2173=L$1),LOOKUP(9.99999999999999E+307,$L$2:L2172)+1,"")</f>
        <v>2007</v>
      </c>
      <c r="M2173" s="31">
        <f>IF(AND(B2173=M$1),LOOKUP(9.99999999999999E+307,$M$2:M2172)+1,"")</f>
        <v>2007</v>
      </c>
      <c r="N2173" s="31" t="e">
        <f>IF(AND(B2173=N$1),LOOKUP(9.99999999999999E+307,$N$2:N2172)+1,"")</f>
        <v>#REF!</v>
      </c>
      <c r="O2173" s="31" t="e">
        <f>IF(AND($B2173=O$1),LOOKUP(9.99999999999999E+307,$O$2:O2172)+1,"")</f>
        <v>#REF!</v>
      </c>
      <c r="P2173" s="31" t="e">
        <f>IF(AND($B2173=P$1),LOOKUP(9.99999999999999E+307,$P$2:P2172)+1,"")</f>
        <v>#REF!</v>
      </c>
      <c r="Q2173" s="31" t="e">
        <f>IF(AND($B2173=Q$1),LOOKUP(9.99999999999999E+307,$Q$2:Q2172)+1,"")</f>
        <v>#REF!</v>
      </c>
      <c r="R2173" s="31">
        <f>IF(AND($B2173=R$1),LOOKUP(9.99999999999999E+307,$R$2:R2172)+1,"")</f>
        <v>2007</v>
      </c>
      <c r="S2173" s="31">
        <f>IF(AND($B2173=S$1),LOOKUP(9.99999999999999E+307,$S$2:S2172)+1,"")</f>
        <v>2007</v>
      </c>
      <c r="T2173" s="265"/>
      <c r="U2173" s="265"/>
      <c r="V2173" s="265"/>
      <c r="AA2173" s="254" t="str">
        <f t="shared" si="241"/>
        <v/>
      </c>
      <c r="AB2173" s="254" t="str">
        <f t="shared" si="242"/>
        <v/>
      </c>
      <c r="AC2173" s="255">
        <f t="shared" si="243"/>
        <v>0</v>
      </c>
      <c r="AD2173" s="255">
        <f t="shared" si="244"/>
        <v>3836</v>
      </c>
      <c r="AE2173" s="256" t="str">
        <f t="shared" si="245"/>
        <v/>
      </c>
      <c r="AF2173" s="252" t="str">
        <f t="shared" si="246"/>
        <v>-</v>
      </c>
    </row>
    <row r="2174" spans="1:32" ht="20.149999999999999" customHeight="1" x14ac:dyDescent="0.75">
      <c r="A2174" s="31">
        <v>2172</v>
      </c>
      <c r="B2174" s="237"/>
      <c r="C2174" s="273"/>
      <c r="D2174" s="272"/>
      <c r="E2174" s="273"/>
      <c r="F2174" s="273"/>
      <c r="G2174" s="253" t="str">
        <f t="shared" si="247"/>
        <v/>
      </c>
      <c r="H2174" s="31" t="str">
        <f>IF(AND(B2174=H$1),LOOKUP(9.99999999999999E+307,$H$2:H2173)+1,"")</f>
        <v/>
      </c>
      <c r="I2174" s="31" t="str">
        <f>IF(AND(B2174=I$1),LOOKUP(9.99999999999999E+307,$I$2:I2173)+1,"")</f>
        <v/>
      </c>
      <c r="J2174" s="31">
        <f>IF(AND(B2174=J$1),LOOKUP(9.99999999999999E+307,$J$2:J2173)+1,"")</f>
        <v>2008</v>
      </c>
      <c r="K2174" s="31">
        <f>IF(AND(B2174=K$1),LOOKUP(9.99999999999999E+307,$K$2:K2173)+1,"")</f>
        <v>2008</v>
      </c>
      <c r="L2174" s="31">
        <f>IF(AND(B2174=L$1),LOOKUP(9.99999999999999E+307,$L$2:L2173)+1,"")</f>
        <v>2008</v>
      </c>
      <c r="M2174" s="31">
        <f>IF(AND(B2174=M$1),LOOKUP(9.99999999999999E+307,$M$2:M2173)+1,"")</f>
        <v>2008</v>
      </c>
      <c r="N2174" s="31" t="e">
        <f>IF(AND(B2174=N$1),LOOKUP(9.99999999999999E+307,$N$2:N2173)+1,"")</f>
        <v>#REF!</v>
      </c>
      <c r="O2174" s="31" t="e">
        <f>IF(AND($B2174=O$1),LOOKUP(9.99999999999999E+307,$O$2:O2173)+1,"")</f>
        <v>#REF!</v>
      </c>
      <c r="P2174" s="31" t="e">
        <f>IF(AND($B2174=P$1),LOOKUP(9.99999999999999E+307,$P$2:P2173)+1,"")</f>
        <v>#REF!</v>
      </c>
      <c r="Q2174" s="31" t="e">
        <f>IF(AND($B2174=Q$1),LOOKUP(9.99999999999999E+307,$Q$2:Q2173)+1,"")</f>
        <v>#REF!</v>
      </c>
      <c r="R2174" s="31">
        <f>IF(AND($B2174=R$1),LOOKUP(9.99999999999999E+307,$R$2:R2173)+1,"")</f>
        <v>2008</v>
      </c>
      <c r="S2174" s="31">
        <f>IF(AND($B2174=S$1),LOOKUP(9.99999999999999E+307,$S$2:S2173)+1,"")</f>
        <v>2008</v>
      </c>
      <c r="T2174" s="265"/>
      <c r="U2174" s="265"/>
      <c r="V2174" s="265"/>
      <c r="AA2174" s="254" t="str">
        <f t="shared" si="241"/>
        <v/>
      </c>
      <c r="AB2174" s="254" t="str">
        <f t="shared" si="242"/>
        <v/>
      </c>
      <c r="AC2174" s="255">
        <f t="shared" si="243"/>
        <v>0</v>
      </c>
      <c r="AD2174" s="255">
        <f t="shared" si="244"/>
        <v>3836</v>
      </c>
      <c r="AE2174" s="256" t="str">
        <f t="shared" si="245"/>
        <v/>
      </c>
      <c r="AF2174" s="252" t="str">
        <f t="shared" si="246"/>
        <v>-</v>
      </c>
    </row>
    <row r="2175" spans="1:32" ht="20.149999999999999" customHeight="1" x14ac:dyDescent="0.75">
      <c r="A2175" s="31">
        <v>2173</v>
      </c>
      <c r="B2175" s="237"/>
      <c r="C2175" s="273"/>
      <c r="D2175" s="272"/>
      <c r="E2175" s="273"/>
      <c r="F2175" s="273"/>
      <c r="G2175" s="253" t="str">
        <f t="shared" si="247"/>
        <v/>
      </c>
      <c r="H2175" s="31" t="str">
        <f>IF(AND(B2175=H$1),LOOKUP(9.99999999999999E+307,$H$2:H2174)+1,"")</f>
        <v/>
      </c>
      <c r="I2175" s="31" t="str">
        <f>IF(AND(B2175=I$1),LOOKUP(9.99999999999999E+307,$I$2:I2174)+1,"")</f>
        <v/>
      </c>
      <c r="J2175" s="31">
        <f>IF(AND(B2175=J$1),LOOKUP(9.99999999999999E+307,$J$2:J2174)+1,"")</f>
        <v>2009</v>
      </c>
      <c r="K2175" s="31">
        <f>IF(AND(B2175=K$1),LOOKUP(9.99999999999999E+307,$K$2:K2174)+1,"")</f>
        <v>2009</v>
      </c>
      <c r="L2175" s="31">
        <f>IF(AND(B2175=L$1),LOOKUP(9.99999999999999E+307,$L$2:L2174)+1,"")</f>
        <v>2009</v>
      </c>
      <c r="M2175" s="31">
        <f>IF(AND(B2175=M$1),LOOKUP(9.99999999999999E+307,$M$2:M2174)+1,"")</f>
        <v>2009</v>
      </c>
      <c r="N2175" s="31" t="e">
        <f>IF(AND(B2175=N$1),LOOKUP(9.99999999999999E+307,$N$2:N2174)+1,"")</f>
        <v>#REF!</v>
      </c>
      <c r="O2175" s="31" t="e">
        <f>IF(AND($B2175=O$1),LOOKUP(9.99999999999999E+307,$O$2:O2174)+1,"")</f>
        <v>#REF!</v>
      </c>
      <c r="P2175" s="31" t="e">
        <f>IF(AND($B2175=P$1),LOOKUP(9.99999999999999E+307,$P$2:P2174)+1,"")</f>
        <v>#REF!</v>
      </c>
      <c r="Q2175" s="31" t="e">
        <f>IF(AND($B2175=Q$1),LOOKUP(9.99999999999999E+307,$Q$2:Q2174)+1,"")</f>
        <v>#REF!</v>
      </c>
      <c r="R2175" s="31">
        <f>IF(AND($B2175=R$1),LOOKUP(9.99999999999999E+307,$R$2:R2174)+1,"")</f>
        <v>2009</v>
      </c>
      <c r="S2175" s="31">
        <f>IF(AND($B2175=S$1),LOOKUP(9.99999999999999E+307,$S$2:S2174)+1,"")</f>
        <v>2009</v>
      </c>
      <c r="T2175" s="265"/>
      <c r="U2175" s="265"/>
      <c r="V2175" s="265"/>
      <c r="AA2175" s="254" t="str">
        <f t="shared" si="241"/>
        <v/>
      </c>
      <c r="AB2175" s="254" t="str">
        <f t="shared" si="242"/>
        <v/>
      </c>
      <c r="AC2175" s="255">
        <f t="shared" si="243"/>
        <v>0</v>
      </c>
      <c r="AD2175" s="255">
        <f t="shared" si="244"/>
        <v>3836</v>
      </c>
      <c r="AE2175" s="256" t="str">
        <f t="shared" si="245"/>
        <v/>
      </c>
      <c r="AF2175" s="252" t="str">
        <f t="shared" si="246"/>
        <v>-</v>
      </c>
    </row>
    <row r="2176" spans="1:32" ht="20.149999999999999" customHeight="1" x14ac:dyDescent="0.75">
      <c r="A2176" s="31">
        <v>2174</v>
      </c>
      <c r="B2176" s="237"/>
      <c r="C2176" s="273"/>
      <c r="D2176" s="272"/>
      <c r="E2176" s="273"/>
      <c r="F2176" s="273"/>
      <c r="G2176" s="253" t="str">
        <f t="shared" si="247"/>
        <v/>
      </c>
      <c r="H2176" s="31" t="str">
        <f>IF(AND(B2176=H$1),LOOKUP(9.99999999999999E+307,$H$2:H2175)+1,"")</f>
        <v/>
      </c>
      <c r="I2176" s="31" t="str">
        <f>IF(AND(B2176=I$1),LOOKUP(9.99999999999999E+307,$I$2:I2175)+1,"")</f>
        <v/>
      </c>
      <c r="J2176" s="31">
        <f>IF(AND(B2176=J$1),LOOKUP(9.99999999999999E+307,$J$2:J2175)+1,"")</f>
        <v>2010</v>
      </c>
      <c r="K2176" s="31">
        <f>IF(AND(B2176=K$1),LOOKUP(9.99999999999999E+307,$K$2:K2175)+1,"")</f>
        <v>2010</v>
      </c>
      <c r="L2176" s="31">
        <f>IF(AND(B2176=L$1),LOOKUP(9.99999999999999E+307,$L$2:L2175)+1,"")</f>
        <v>2010</v>
      </c>
      <c r="M2176" s="31">
        <f>IF(AND(B2176=M$1),LOOKUP(9.99999999999999E+307,$M$2:M2175)+1,"")</f>
        <v>2010</v>
      </c>
      <c r="N2176" s="31" t="e">
        <f>IF(AND(B2176=N$1),LOOKUP(9.99999999999999E+307,$N$2:N2175)+1,"")</f>
        <v>#REF!</v>
      </c>
      <c r="O2176" s="31" t="e">
        <f>IF(AND($B2176=O$1),LOOKUP(9.99999999999999E+307,$O$2:O2175)+1,"")</f>
        <v>#REF!</v>
      </c>
      <c r="P2176" s="31" t="e">
        <f>IF(AND($B2176=P$1),LOOKUP(9.99999999999999E+307,$P$2:P2175)+1,"")</f>
        <v>#REF!</v>
      </c>
      <c r="Q2176" s="31" t="e">
        <f>IF(AND($B2176=Q$1),LOOKUP(9.99999999999999E+307,$Q$2:Q2175)+1,"")</f>
        <v>#REF!</v>
      </c>
      <c r="R2176" s="31">
        <f>IF(AND($B2176=R$1),LOOKUP(9.99999999999999E+307,$R$2:R2175)+1,"")</f>
        <v>2010</v>
      </c>
      <c r="S2176" s="31">
        <f>IF(AND($B2176=S$1),LOOKUP(9.99999999999999E+307,$S$2:S2175)+1,"")</f>
        <v>2010</v>
      </c>
      <c r="T2176" s="265"/>
      <c r="U2176" s="265"/>
      <c r="V2176" s="265"/>
      <c r="AA2176" s="254" t="str">
        <f t="shared" si="241"/>
        <v/>
      </c>
      <c r="AB2176" s="254" t="str">
        <f t="shared" si="242"/>
        <v/>
      </c>
      <c r="AC2176" s="255">
        <f t="shared" si="243"/>
        <v>0</v>
      </c>
      <c r="AD2176" s="255">
        <f t="shared" si="244"/>
        <v>3836</v>
      </c>
      <c r="AE2176" s="256" t="str">
        <f t="shared" si="245"/>
        <v/>
      </c>
      <c r="AF2176" s="252" t="str">
        <f t="shared" si="246"/>
        <v>-</v>
      </c>
    </row>
    <row r="2177" spans="1:32" ht="20.149999999999999" customHeight="1" x14ac:dyDescent="0.75">
      <c r="A2177" s="31">
        <v>2175</v>
      </c>
      <c r="B2177" s="237"/>
      <c r="C2177" s="273"/>
      <c r="D2177" s="272"/>
      <c r="E2177" s="273"/>
      <c r="F2177" s="273"/>
      <c r="G2177" s="253" t="str">
        <f t="shared" si="247"/>
        <v/>
      </c>
      <c r="H2177" s="31" t="str">
        <f>IF(AND(B2177=H$1),LOOKUP(9.99999999999999E+307,$H$2:H2176)+1,"")</f>
        <v/>
      </c>
      <c r="I2177" s="31" t="str">
        <f>IF(AND(B2177=I$1),LOOKUP(9.99999999999999E+307,$I$2:I2176)+1,"")</f>
        <v/>
      </c>
      <c r="J2177" s="31">
        <f>IF(AND(B2177=J$1),LOOKUP(9.99999999999999E+307,$J$2:J2176)+1,"")</f>
        <v>2011</v>
      </c>
      <c r="K2177" s="31">
        <f>IF(AND(B2177=K$1),LOOKUP(9.99999999999999E+307,$K$2:K2176)+1,"")</f>
        <v>2011</v>
      </c>
      <c r="L2177" s="31">
        <f>IF(AND(B2177=L$1),LOOKUP(9.99999999999999E+307,$L$2:L2176)+1,"")</f>
        <v>2011</v>
      </c>
      <c r="M2177" s="31">
        <f>IF(AND(B2177=M$1),LOOKUP(9.99999999999999E+307,$M$2:M2176)+1,"")</f>
        <v>2011</v>
      </c>
      <c r="N2177" s="31" t="e">
        <f>IF(AND(B2177=N$1),LOOKUP(9.99999999999999E+307,$N$2:N2176)+1,"")</f>
        <v>#REF!</v>
      </c>
      <c r="O2177" s="31" t="e">
        <f>IF(AND($B2177=O$1),LOOKUP(9.99999999999999E+307,$O$2:O2176)+1,"")</f>
        <v>#REF!</v>
      </c>
      <c r="P2177" s="31" t="e">
        <f>IF(AND($B2177=P$1),LOOKUP(9.99999999999999E+307,$P$2:P2176)+1,"")</f>
        <v>#REF!</v>
      </c>
      <c r="Q2177" s="31" t="e">
        <f>IF(AND($B2177=Q$1),LOOKUP(9.99999999999999E+307,$Q$2:Q2176)+1,"")</f>
        <v>#REF!</v>
      </c>
      <c r="R2177" s="31">
        <f>IF(AND($B2177=R$1),LOOKUP(9.99999999999999E+307,$R$2:R2176)+1,"")</f>
        <v>2011</v>
      </c>
      <c r="S2177" s="31">
        <f>IF(AND($B2177=S$1),LOOKUP(9.99999999999999E+307,$S$2:S2176)+1,"")</f>
        <v>2011</v>
      </c>
      <c r="T2177" s="265"/>
      <c r="U2177" s="265"/>
      <c r="V2177" s="265"/>
      <c r="AA2177" s="254" t="str">
        <f t="shared" si="241"/>
        <v/>
      </c>
      <c r="AB2177" s="254" t="str">
        <f t="shared" si="242"/>
        <v/>
      </c>
      <c r="AC2177" s="255">
        <f t="shared" si="243"/>
        <v>0</v>
      </c>
      <c r="AD2177" s="255">
        <f t="shared" si="244"/>
        <v>3836</v>
      </c>
      <c r="AE2177" s="256" t="str">
        <f t="shared" si="245"/>
        <v/>
      </c>
      <c r="AF2177" s="252" t="str">
        <f t="shared" si="246"/>
        <v>-</v>
      </c>
    </row>
    <row r="2178" spans="1:32" ht="20.149999999999999" customHeight="1" x14ac:dyDescent="0.75">
      <c r="A2178" s="31">
        <v>2176</v>
      </c>
      <c r="B2178" s="237"/>
      <c r="C2178" s="273"/>
      <c r="D2178" s="272"/>
      <c r="E2178" s="273"/>
      <c r="F2178" s="273"/>
      <c r="G2178" s="253" t="str">
        <f t="shared" si="247"/>
        <v/>
      </c>
      <c r="H2178" s="31" t="str">
        <f>IF(AND(B2178=H$1),LOOKUP(9.99999999999999E+307,$H$2:H2177)+1,"")</f>
        <v/>
      </c>
      <c r="I2178" s="31" t="str">
        <f>IF(AND(B2178=I$1),LOOKUP(9.99999999999999E+307,$I$2:I2177)+1,"")</f>
        <v/>
      </c>
      <c r="J2178" s="31">
        <f>IF(AND(B2178=J$1),LOOKUP(9.99999999999999E+307,$J$2:J2177)+1,"")</f>
        <v>2012</v>
      </c>
      <c r="K2178" s="31">
        <f>IF(AND(B2178=K$1),LOOKUP(9.99999999999999E+307,$K$2:K2177)+1,"")</f>
        <v>2012</v>
      </c>
      <c r="L2178" s="31">
        <f>IF(AND(B2178=L$1),LOOKUP(9.99999999999999E+307,$L$2:L2177)+1,"")</f>
        <v>2012</v>
      </c>
      <c r="M2178" s="31">
        <f>IF(AND(B2178=M$1),LOOKUP(9.99999999999999E+307,$M$2:M2177)+1,"")</f>
        <v>2012</v>
      </c>
      <c r="N2178" s="31" t="e">
        <f>IF(AND(B2178=N$1),LOOKUP(9.99999999999999E+307,$N$2:N2177)+1,"")</f>
        <v>#REF!</v>
      </c>
      <c r="O2178" s="31" t="e">
        <f>IF(AND($B2178=O$1),LOOKUP(9.99999999999999E+307,$O$2:O2177)+1,"")</f>
        <v>#REF!</v>
      </c>
      <c r="P2178" s="31" t="e">
        <f>IF(AND($B2178=P$1),LOOKUP(9.99999999999999E+307,$P$2:P2177)+1,"")</f>
        <v>#REF!</v>
      </c>
      <c r="Q2178" s="31" t="e">
        <f>IF(AND($B2178=Q$1),LOOKUP(9.99999999999999E+307,$Q$2:Q2177)+1,"")</f>
        <v>#REF!</v>
      </c>
      <c r="R2178" s="31">
        <f>IF(AND($B2178=R$1),LOOKUP(9.99999999999999E+307,$R$2:R2177)+1,"")</f>
        <v>2012</v>
      </c>
      <c r="S2178" s="31">
        <f>IF(AND($B2178=S$1),LOOKUP(9.99999999999999E+307,$S$2:S2177)+1,"")</f>
        <v>2012</v>
      </c>
      <c r="T2178" s="265"/>
      <c r="U2178" s="265"/>
      <c r="V2178" s="265"/>
      <c r="AA2178" s="254" t="str">
        <f t="shared" si="241"/>
        <v/>
      </c>
      <c r="AB2178" s="254" t="str">
        <f t="shared" si="242"/>
        <v/>
      </c>
      <c r="AC2178" s="255">
        <f t="shared" si="243"/>
        <v>0</v>
      </c>
      <c r="AD2178" s="255">
        <f t="shared" si="244"/>
        <v>3836</v>
      </c>
      <c r="AE2178" s="256" t="str">
        <f t="shared" si="245"/>
        <v/>
      </c>
      <c r="AF2178" s="252" t="str">
        <f t="shared" si="246"/>
        <v>-</v>
      </c>
    </row>
    <row r="2179" spans="1:32" ht="20.149999999999999" customHeight="1" x14ac:dyDescent="0.75">
      <c r="A2179" s="31">
        <v>2177</v>
      </c>
      <c r="B2179" s="237"/>
      <c r="C2179" s="273"/>
      <c r="D2179" s="272"/>
      <c r="E2179" s="273"/>
      <c r="F2179" s="273"/>
      <c r="G2179" s="253" t="str">
        <f t="shared" si="247"/>
        <v/>
      </c>
      <c r="H2179" s="31" t="str">
        <f>IF(AND(B2179=H$1),LOOKUP(9.99999999999999E+307,$H$2:H2178)+1,"")</f>
        <v/>
      </c>
      <c r="I2179" s="31" t="str">
        <f>IF(AND(B2179=I$1),LOOKUP(9.99999999999999E+307,$I$2:I2178)+1,"")</f>
        <v/>
      </c>
      <c r="J2179" s="31">
        <f>IF(AND(B2179=J$1),LOOKUP(9.99999999999999E+307,$J$2:J2178)+1,"")</f>
        <v>2013</v>
      </c>
      <c r="K2179" s="31">
        <f>IF(AND(B2179=K$1),LOOKUP(9.99999999999999E+307,$K$2:K2178)+1,"")</f>
        <v>2013</v>
      </c>
      <c r="L2179" s="31">
        <f>IF(AND(B2179=L$1),LOOKUP(9.99999999999999E+307,$L$2:L2178)+1,"")</f>
        <v>2013</v>
      </c>
      <c r="M2179" s="31">
        <f>IF(AND(B2179=M$1),LOOKUP(9.99999999999999E+307,$M$2:M2178)+1,"")</f>
        <v>2013</v>
      </c>
      <c r="N2179" s="31" t="e">
        <f>IF(AND(B2179=N$1),LOOKUP(9.99999999999999E+307,$N$2:N2178)+1,"")</f>
        <v>#REF!</v>
      </c>
      <c r="O2179" s="31" t="e">
        <f>IF(AND($B2179=O$1),LOOKUP(9.99999999999999E+307,$O$2:O2178)+1,"")</f>
        <v>#REF!</v>
      </c>
      <c r="P2179" s="31" t="e">
        <f>IF(AND($B2179=P$1),LOOKUP(9.99999999999999E+307,$P$2:P2178)+1,"")</f>
        <v>#REF!</v>
      </c>
      <c r="Q2179" s="31" t="e">
        <f>IF(AND($B2179=Q$1),LOOKUP(9.99999999999999E+307,$Q$2:Q2178)+1,"")</f>
        <v>#REF!</v>
      </c>
      <c r="R2179" s="31">
        <f>IF(AND($B2179=R$1),LOOKUP(9.99999999999999E+307,$R$2:R2178)+1,"")</f>
        <v>2013</v>
      </c>
      <c r="S2179" s="31">
        <f>IF(AND($B2179=S$1),LOOKUP(9.99999999999999E+307,$S$2:S2178)+1,"")</f>
        <v>2013</v>
      </c>
      <c r="T2179" s="265"/>
      <c r="U2179" s="265"/>
      <c r="V2179" s="265"/>
      <c r="AA2179" s="254" t="str">
        <f t="shared" si="241"/>
        <v/>
      </c>
      <c r="AB2179" s="254" t="str">
        <f t="shared" si="242"/>
        <v/>
      </c>
      <c r="AC2179" s="255">
        <f t="shared" si="243"/>
        <v>0</v>
      </c>
      <c r="AD2179" s="255">
        <f t="shared" si="244"/>
        <v>3836</v>
      </c>
      <c r="AE2179" s="256" t="str">
        <f t="shared" si="245"/>
        <v/>
      </c>
      <c r="AF2179" s="252" t="str">
        <f t="shared" si="246"/>
        <v>-</v>
      </c>
    </row>
    <row r="2180" spans="1:32" ht="20.149999999999999" customHeight="1" x14ac:dyDescent="0.75">
      <c r="A2180" s="31">
        <v>2178</v>
      </c>
      <c r="B2180" s="237"/>
      <c r="C2180" s="273"/>
      <c r="D2180" s="272"/>
      <c r="E2180" s="273"/>
      <c r="F2180" s="273"/>
      <c r="G2180" s="253" t="str">
        <f t="shared" si="247"/>
        <v/>
      </c>
      <c r="H2180" s="31" t="str">
        <f>IF(AND(B2180=H$1),LOOKUP(9.99999999999999E+307,$H$2:H2179)+1,"")</f>
        <v/>
      </c>
      <c r="I2180" s="31" t="str">
        <f>IF(AND(B2180=I$1),LOOKUP(9.99999999999999E+307,$I$2:I2179)+1,"")</f>
        <v/>
      </c>
      <c r="J2180" s="31">
        <f>IF(AND(B2180=J$1),LOOKUP(9.99999999999999E+307,$J$2:J2179)+1,"")</f>
        <v>2014</v>
      </c>
      <c r="K2180" s="31">
        <f>IF(AND(B2180=K$1),LOOKUP(9.99999999999999E+307,$K$2:K2179)+1,"")</f>
        <v>2014</v>
      </c>
      <c r="L2180" s="31">
        <f>IF(AND(B2180=L$1),LOOKUP(9.99999999999999E+307,$L$2:L2179)+1,"")</f>
        <v>2014</v>
      </c>
      <c r="M2180" s="31">
        <f>IF(AND(B2180=M$1),LOOKUP(9.99999999999999E+307,$M$2:M2179)+1,"")</f>
        <v>2014</v>
      </c>
      <c r="N2180" s="31" t="e">
        <f>IF(AND(B2180=N$1),LOOKUP(9.99999999999999E+307,$N$2:N2179)+1,"")</f>
        <v>#REF!</v>
      </c>
      <c r="O2180" s="31" t="e">
        <f>IF(AND($B2180=O$1),LOOKUP(9.99999999999999E+307,$O$2:O2179)+1,"")</f>
        <v>#REF!</v>
      </c>
      <c r="P2180" s="31" t="e">
        <f>IF(AND($B2180=P$1),LOOKUP(9.99999999999999E+307,$P$2:P2179)+1,"")</f>
        <v>#REF!</v>
      </c>
      <c r="Q2180" s="31" t="e">
        <f>IF(AND($B2180=Q$1),LOOKUP(9.99999999999999E+307,$Q$2:Q2179)+1,"")</f>
        <v>#REF!</v>
      </c>
      <c r="R2180" s="31">
        <f>IF(AND($B2180=R$1),LOOKUP(9.99999999999999E+307,$R$2:R2179)+1,"")</f>
        <v>2014</v>
      </c>
      <c r="S2180" s="31">
        <f>IF(AND($B2180=S$1),LOOKUP(9.99999999999999E+307,$S$2:S2179)+1,"")</f>
        <v>2014</v>
      </c>
      <c r="T2180" s="265"/>
      <c r="U2180" s="265"/>
      <c r="V2180" s="265"/>
      <c r="AA2180" s="254" t="str">
        <f t="shared" si="241"/>
        <v/>
      </c>
      <c r="AB2180" s="254" t="str">
        <f t="shared" si="242"/>
        <v/>
      </c>
      <c r="AC2180" s="255">
        <f t="shared" si="243"/>
        <v>0</v>
      </c>
      <c r="AD2180" s="255">
        <f t="shared" si="244"/>
        <v>3836</v>
      </c>
      <c r="AE2180" s="256" t="str">
        <f t="shared" si="245"/>
        <v/>
      </c>
      <c r="AF2180" s="252" t="str">
        <f t="shared" si="246"/>
        <v>-</v>
      </c>
    </row>
    <row r="2181" spans="1:32" ht="20.149999999999999" customHeight="1" x14ac:dyDescent="0.75">
      <c r="A2181" s="31">
        <v>2179</v>
      </c>
      <c r="B2181" s="237"/>
      <c r="C2181" s="273"/>
      <c r="D2181" s="272"/>
      <c r="E2181" s="273"/>
      <c r="F2181" s="273"/>
      <c r="G2181" s="253" t="str">
        <f t="shared" si="247"/>
        <v/>
      </c>
      <c r="H2181" s="31" t="str">
        <f>IF(AND(B2181=H$1),LOOKUP(9.99999999999999E+307,$H$2:H2180)+1,"")</f>
        <v/>
      </c>
      <c r="I2181" s="31" t="str">
        <f>IF(AND(B2181=I$1),LOOKUP(9.99999999999999E+307,$I$2:I2180)+1,"")</f>
        <v/>
      </c>
      <c r="J2181" s="31">
        <f>IF(AND(B2181=J$1),LOOKUP(9.99999999999999E+307,$J$2:J2180)+1,"")</f>
        <v>2015</v>
      </c>
      <c r="K2181" s="31">
        <f>IF(AND(B2181=K$1),LOOKUP(9.99999999999999E+307,$K$2:K2180)+1,"")</f>
        <v>2015</v>
      </c>
      <c r="L2181" s="31">
        <f>IF(AND(B2181=L$1),LOOKUP(9.99999999999999E+307,$L$2:L2180)+1,"")</f>
        <v>2015</v>
      </c>
      <c r="M2181" s="31">
        <f>IF(AND(B2181=M$1),LOOKUP(9.99999999999999E+307,$M$2:M2180)+1,"")</f>
        <v>2015</v>
      </c>
      <c r="N2181" s="31" t="e">
        <f>IF(AND(B2181=N$1),LOOKUP(9.99999999999999E+307,$N$2:N2180)+1,"")</f>
        <v>#REF!</v>
      </c>
      <c r="O2181" s="31" t="e">
        <f>IF(AND($B2181=O$1),LOOKUP(9.99999999999999E+307,$O$2:O2180)+1,"")</f>
        <v>#REF!</v>
      </c>
      <c r="P2181" s="31" t="e">
        <f>IF(AND($B2181=P$1),LOOKUP(9.99999999999999E+307,$P$2:P2180)+1,"")</f>
        <v>#REF!</v>
      </c>
      <c r="Q2181" s="31" t="e">
        <f>IF(AND($B2181=Q$1),LOOKUP(9.99999999999999E+307,$Q$2:Q2180)+1,"")</f>
        <v>#REF!</v>
      </c>
      <c r="R2181" s="31">
        <f>IF(AND($B2181=R$1),LOOKUP(9.99999999999999E+307,$R$2:R2180)+1,"")</f>
        <v>2015</v>
      </c>
      <c r="S2181" s="31">
        <f>IF(AND($B2181=S$1),LOOKUP(9.99999999999999E+307,$S$2:S2180)+1,"")</f>
        <v>2015</v>
      </c>
      <c r="T2181" s="265"/>
      <c r="U2181" s="265"/>
      <c r="V2181" s="265"/>
      <c r="AA2181" s="254" t="str">
        <f t="shared" si="241"/>
        <v/>
      </c>
      <c r="AB2181" s="254" t="str">
        <f t="shared" si="242"/>
        <v/>
      </c>
      <c r="AC2181" s="255">
        <f t="shared" si="243"/>
        <v>0</v>
      </c>
      <c r="AD2181" s="255">
        <f t="shared" si="244"/>
        <v>3836</v>
      </c>
      <c r="AE2181" s="256" t="str">
        <f t="shared" si="245"/>
        <v/>
      </c>
      <c r="AF2181" s="252" t="str">
        <f t="shared" si="246"/>
        <v>-</v>
      </c>
    </row>
    <row r="2182" spans="1:32" ht="20.149999999999999" customHeight="1" x14ac:dyDescent="0.75">
      <c r="A2182" s="31">
        <v>2180</v>
      </c>
      <c r="B2182" s="237"/>
      <c r="C2182" s="273"/>
      <c r="D2182" s="272"/>
      <c r="E2182" s="273"/>
      <c r="F2182" s="273"/>
      <c r="G2182" s="253" t="str">
        <f t="shared" si="247"/>
        <v/>
      </c>
      <c r="H2182" s="31" t="str">
        <f>IF(AND(B2182=H$1),LOOKUP(9.99999999999999E+307,$H$2:H2181)+1,"")</f>
        <v/>
      </c>
      <c r="I2182" s="31" t="str">
        <f>IF(AND(B2182=I$1),LOOKUP(9.99999999999999E+307,$I$2:I2181)+1,"")</f>
        <v/>
      </c>
      <c r="J2182" s="31">
        <f>IF(AND(B2182=J$1),LOOKUP(9.99999999999999E+307,$J$2:J2181)+1,"")</f>
        <v>2016</v>
      </c>
      <c r="K2182" s="31">
        <f>IF(AND(B2182=K$1),LOOKUP(9.99999999999999E+307,$K$2:K2181)+1,"")</f>
        <v>2016</v>
      </c>
      <c r="L2182" s="31">
        <f>IF(AND(B2182=L$1),LOOKUP(9.99999999999999E+307,$L$2:L2181)+1,"")</f>
        <v>2016</v>
      </c>
      <c r="M2182" s="31">
        <f>IF(AND(B2182=M$1),LOOKUP(9.99999999999999E+307,$M$2:M2181)+1,"")</f>
        <v>2016</v>
      </c>
      <c r="N2182" s="31" t="e">
        <f>IF(AND(B2182=N$1),LOOKUP(9.99999999999999E+307,$N$2:N2181)+1,"")</f>
        <v>#REF!</v>
      </c>
      <c r="O2182" s="31" t="e">
        <f>IF(AND($B2182=O$1),LOOKUP(9.99999999999999E+307,$O$2:O2181)+1,"")</f>
        <v>#REF!</v>
      </c>
      <c r="P2182" s="31" t="e">
        <f>IF(AND($B2182=P$1),LOOKUP(9.99999999999999E+307,$P$2:P2181)+1,"")</f>
        <v>#REF!</v>
      </c>
      <c r="Q2182" s="31" t="e">
        <f>IF(AND($B2182=Q$1),LOOKUP(9.99999999999999E+307,$Q$2:Q2181)+1,"")</f>
        <v>#REF!</v>
      </c>
      <c r="R2182" s="31">
        <f>IF(AND($B2182=R$1),LOOKUP(9.99999999999999E+307,$R$2:R2181)+1,"")</f>
        <v>2016</v>
      </c>
      <c r="S2182" s="31">
        <f>IF(AND($B2182=S$1),LOOKUP(9.99999999999999E+307,$S$2:S2181)+1,"")</f>
        <v>2016</v>
      </c>
      <c r="T2182" s="265"/>
      <c r="U2182" s="265"/>
      <c r="V2182" s="265"/>
      <c r="AA2182" s="254" t="str">
        <f t="shared" si="241"/>
        <v/>
      </c>
      <c r="AB2182" s="254" t="str">
        <f t="shared" si="242"/>
        <v/>
      </c>
      <c r="AC2182" s="255">
        <f t="shared" si="243"/>
        <v>0</v>
      </c>
      <c r="AD2182" s="255">
        <f t="shared" si="244"/>
        <v>3836</v>
      </c>
      <c r="AE2182" s="256" t="str">
        <f t="shared" si="245"/>
        <v/>
      </c>
      <c r="AF2182" s="252" t="str">
        <f t="shared" si="246"/>
        <v>-</v>
      </c>
    </row>
    <row r="2183" spans="1:32" ht="20.149999999999999" customHeight="1" x14ac:dyDescent="0.75">
      <c r="A2183" s="31">
        <v>2181</v>
      </c>
      <c r="B2183" s="237"/>
      <c r="C2183" s="273"/>
      <c r="D2183" s="272"/>
      <c r="E2183" s="273"/>
      <c r="F2183" s="273"/>
      <c r="G2183" s="253" t="str">
        <f t="shared" si="247"/>
        <v/>
      </c>
      <c r="H2183" s="31" t="str">
        <f>IF(AND(B2183=H$1),LOOKUP(9.99999999999999E+307,$H$2:H2182)+1,"")</f>
        <v/>
      </c>
      <c r="I2183" s="31" t="str">
        <f>IF(AND(B2183=I$1),LOOKUP(9.99999999999999E+307,$I$2:I2182)+1,"")</f>
        <v/>
      </c>
      <c r="J2183" s="31">
        <f>IF(AND(B2183=J$1),LOOKUP(9.99999999999999E+307,$J$2:J2182)+1,"")</f>
        <v>2017</v>
      </c>
      <c r="K2183" s="31">
        <f>IF(AND(B2183=K$1),LOOKUP(9.99999999999999E+307,$K$2:K2182)+1,"")</f>
        <v>2017</v>
      </c>
      <c r="L2183" s="31">
        <f>IF(AND(B2183=L$1),LOOKUP(9.99999999999999E+307,$L$2:L2182)+1,"")</f>
        <v>2017</v>
      </c>
      <c r="M2183" s="31">
        <f>IF(AND(B2183=M$1),LOOKUP(9.99999999999999E+307,$M$2:M2182)+1,"")</f>
        <v>2017</v>
      </c>
      <c r="N2183" s="31" t="e">
        <f>IF(AND(B2183=N$1),LOOKUP(9.99999999999999E+307,$N$2:N2182)+1,"")</f>
        <v>#REF!</v>
      </c>
      <c r="O2183" s="31" t="e">
        <f>IF(AND($B2183=O$1),LOOKUP(9.99999999999999E+307,$O$2:O2182)+1,"")</f>
        <v>#REF!</v>
      </c>
      <c r="P2183" s="31" t="e">
        <f>IF(AND($B2183=P$1),LOOKUP(9.99999999999999E+307,$P$2:P2182)+1,"")</f>
        <v>#REF!</v>
      </c>
      <c r="Q2183" s="31" t="e">
        <f>IF(AND($B2183=Q$1),LOOKUP(9.99999999999999E+307,$Q$2:Q2182)+1,"")</f>
        <v>#REF!</v>
      </c>
      <c r="R2183" s="31">
        <f>IF(AND($B2183=R$1),LOOKUP(9.99999999999999E+307,$R$2:R2182)+1,"")</f>
        <v>2017</v>
      </c>
      <c r="S2183" s="31">
        <f>IF(AND($B2183=S$1),LOOKUP(9.99999999999999E+307,$S$2:S2182)+1,"")</f>
        <v>2017</v>
      </c>
      <c r="T2183" s="265"/>
      <c r="U2183" s="265"/>
      <c r="V2183" s="265"/>
      <c r="AA2183" s="254" t="str">
        <f t="shared" si="241"/>
        <v/>
      </c>
      <c r="AB2183" s="254" t="str">
        <f t="shared" si="242"/>
        <v/>
      </c>
      <c r="AC2183" s="255">
        <f t="shared" si="243"/>
        <v>0</v>
      </c>
      <c r="AD2183" s="255">
        <f t="shared" si="244"/>
        <v>3836</v>
      </c>
      <c r="AE2183" s="256" t="str">
        <f t="shared" si="245"/>
        <v/>
      </c>
      <c r="AF2183" s="252" t="str">
        <f t="shared" si="246"/>
        <v>-</v>
      </c>
    </row>
    <row r="2184" spans="1:32" ht="20.149999999999999" customHeight="1" x14ac:dyDescent="0.75">
      <c r="A2184" s="31">
        <v>2182</v>
      </c>
      <c r="B2184" s="237"/>
      <c r="C2184" s="273"/>
      <c r="D2184" s="272"/>
      <c r="E2184" s="273"/>
      <c r="F2184" s="273"/>
      <c r="G2184" s="253" t="str">
        <f t="shared" si="247"/>
        <v/>
      </c>
      <c r="H2184" s="31" t="str">
        <f>IF(AND(B2184=H$1),LOOKUP(9.99999999999999E+307,$H$2:H2183)+1,"")</f>
        <v/>
      </c>
      <c r="I2184" s="31" t="str">
        <f>IF(AND(B2184=I$1),LOOKUP(9.99999999999999E+307,$I$2:I2183)+1,"")</f>
        <v/>
      </c>
      <c r="J2184" s="31">
        <f>IF(AND(B2184=J$1),LOOKUP(9.99999999999999E+307,$J$2:J2183)+1,"")</f>
        <v>2018</v>
      </c>
      <c r="K2184" s="31">
        <f>IF(AND(B2184=K$1),LOOKUP(9.99999999999999E+307,$K$2:K2183)+1,"")</f>
        <v>2018</v>
      </c>
      <c r="L2184" s="31">
        <f>IF(AND(B2184=L$1),LOOKUP(9.99999999999999E+307,$L$2:L2183)+1,"")</f>
        <v>2018</v>
      </c>
      <c r="M2184" s="31">
        <f>IF(AND(B2184=M$1),LOOKUP(9.99999999999999E+307,$M$2:M2183)+1,"")</f>
        <v>2018</v>
      </c>
      <c r="N2184" s="31" t="e">
        <f>IF(AND(B2184=N$1),LOOKUP(9.99999999999999E+307,$N$2:N2183)+1,"")</f>
        <v>#REF!</v>
      </c>
      <c r="O2184" s="31" t="e">
        <f>IF(AND($B2184=O$1),LOOKUP(9.99999999999999E+307,$O$2:O2183)+1,"")</f>
        <v>#REF!</v>
      </c>
      <c r="P2184" s="31" t="e">
        <f>IF(AND($B2184=P$1),LOOKUP(9.99999999999999E+307,$P$2:P2183)+1,"")</f>
        <v>#REF!</v>
      </c>
      <c r="Q2184" s="31" t="e">
        <f>IF(AND($B2184=Q$1),LOOKUP(9.99999999999999E+307,$Q$2:Q2183)+1,"")</f>
        <v>#REF!</v>
      </c>
      <c r="R2184" s="31">
        <f>IF(AND($B2184=R$1),LOOKUP(9.99999999999999E+307,$R$2:R2183)+1,"")</f>
        <v>2018</v>
      </c>
      <c r="S2184" s="31">
        <f>IF(AND($B2184=S$1),LOOKUP(9.99999999999999E+307,$S$2:S2183)+1,"")</f>
        <v>2018</v>
      </c>
      <c r="T2184" s="265"/>
      <c r="U2184" s="265"/>
      <c r="V2184" s="265"/>
      <c r="AA2184" s="254" t="str">
        <f t="shared" si="241"/>
        <v/>
      </c>
      <c r="AB2184" s="254" t="str">
        <f t="shared" si="242"/>
        <v/>
      </c>
      <c r="AC2184" s="255">
        <f t="shared" si="243"/>
        <v>0</v>
      </c>
      <c r="AD2184" s="255">
        <f t="shared" si="244"/>
        <v>3836</v>
      </c>
      <c r="AE2184" s="256" t="str">
        <f t="shared" si="245"/>
        <v/>
      </c>
      <c r="AF2184" s="252" t="str">
        <f t="shared" si="246"/>
        <v>-</v>
      </c>
    </row>
    <row r="2185" spans="1:32" ht="20.149999999999999" customHeight="1" x14ac:dyDescent="0.75">
      <c r="A2185" s="31">
        <v>2183</v>
      </c>
      <c r="B2185" s="237"/>
      <c r="C2185" s="273"/>
      <c r="D2185" s="272"/>
      <c r="E2185" s="273"/>
      <c r="F2185" s="273"/>
      <c r="G2185" s="253" t="str">
        <f t="shared" si="247"/>
        <v/>
      </c>
      <c r="H2185" s="31" t="str">
        <f>IF(AND(B2185=H$1),LOOKUP(9.99999999999999E+307,$H$2:H2184)+1,"")</f>
        <v/>
      </c>
      <c r="I2185" s="31" t="str">
        <f>IF(AND(B2185=I$1),LOOKUP(9.99999999999999E+307,$I$2:I2184)+1,"")</f>
        <v/>
      </c>
      <c r="J2185" s="31">
        <f>IF(AND(B2185=J$1),LOOKUP(9.99999999999999E+307,$J$2:J2184)+1,"")</f>
        <v>2019</v>
      </c>
      <c r="K2185" s="31">
        <f>IF(AND(B2185=K$1),LOOKUP(9.99999999999999E+307,$K$2:K2184)+1,"")</f>
        <v>2019</v>
      </c>
      <c r="L2185" s="31">
        <f>IF(AND(B2185=L$1),LOOKUP(9.99999999999999E+307,$L$2:L2184)+1,"")</f>
        <v>2019</v>
      </c>
      <c r="M2185" s="31">
        <f>IF(AND(B2185=M$1),LOOKUP(9.99999999999999E+307,$M$2:M2184)+1,"")</f>
        <v>2019</v>
      </c>
      <c r="N2185" s="31" t="e">
        <f>IF(AND(B2185=N$1),LOOKUP(9.99999999999999E+307,$N$2:N2184)+1,"")</f>
        <v>#REF!</v>
      </c>
      <c r="O2185" s="31" t="e">
        <f>IF(AND($B2185=O$1),LOOKUP(9.99999999999999E+307,$O$2:O2184)+1,"")</f>
        <v>#REF!</v>
      </c>
      <c r="P2185" s="31" t="e">
        <f>IF(AND($B2185=P$1),LOOKUP(9.99999999999999E+307,$P$2:P2184)+1,"")</f>
        <v>#REF!</v>
      </c>
      <c r="Q2185" s="31" t="e">
        <f>IF(AND($B2185=Q$1),LOOKUP(9.99999999999999E+307,$Q$2:Q2184)+1,"")</f>
        <v>#REF!</v>
      </c>
      <c r="R2185" s="31">
        <f>IF(AND($B2185=R$1),LOOKUP(9.99999999999999E+307,$R$2:R2184)+1,"")</f>
        <v>2019</v>
      </c>
      <c r="S2185" s="31">
        <f>IF(AND($B2185=S$1),LOOKUP(9.99999999999999E+307,$S$2:S2184)+1,"")</f>
        <v>2019</v>
      </c>
      <c r="T2185" s="265"/>
      <c r="U2185" s="265"/>
      <c r="V2185" s="265"/>
      <c r="AA2185" s="254" t="str">
        <f t="shared" si="241"/>
        <v/>
      </c>
      <c r="AB2185" s="254" t="str">
        <f t="shared" si="242"/>
        <v/>
      </c>
      <c r="AC2185" s="255">
        <f t="shared" si="243"/>
        <v>0</v>
      </c>
      <c r="AD2185" s="255">
        <f t="shared" si="244"/>
        <v>3836</v>
      </c>
      <c r="AE2185" s="256" t="str">
        <f t="shared" si="245"/>
        <v/>
      </c>
      <c r="AF2185" s="252" t="str">
        <f t="shared" si="246"/>
        <v>-</v>
      </c>
    </row>
    <row r="2186" spans="1:32" ht="20.149999999999999" customHeight="1" x14ac:dyDescent="0.75">
      <c r="A2186" s="31">
        <v>2184</v>
      </c>
      <c r="B2186" s="237"/>
      <c r="C2186" s="273"/>
      <c r="D2186" s="272"/>
      <c r="E2186" s="273"/>
      <c r="F2186" s="273"/>
      <c r="G2186" s="253" t="str">
        <f t="shared" si="247"/>
        <v/>
      </c>
      <c r="H2186" s="31" t="str">
        <f>IF(AND(B2186=H$1),LOOKUP(9.99999999999999E+307,$H$2:H2185)+1,"")</f>
        <v/>
      </c>
      <c r="I2186" s="31" t="str">
        <f>IF(AND(B2186=I$1),LOOKUP(9.99999999999999E+307,$I$2:I2185)+1,"")</f>
        <v/>
      </c>
      <c r="J2186" s="31">
        <f>IF(AND(B2186=J$1),LOOKUP(9.99999999999999E+307,$J$2:J2185)+1,"")</f>
        <v>2020</v>
      </c>
      <c r="K2186" s="31">
        <f>IF(AND(B2186=K$1),LOOKUP(9.99999999999999E+307,$K$2:K2185)+1,"")</f>
        <v>2020</v>
      </c>
      <c r="L2186" s="31">
        <f>IF(AND(B2186=L$1),LOOKUP(9.99999999999999E+307,$L$2:L2185)+1,"")</f>
        <v>2020</v>
      </c>
      <c r="M2186" s="31">
        <f>IF(AND(B2186=M$1),LOOKUP(9.99999999999999E+307,$M$2:M2185)+1,"")</f>
        <v>2020</v>
      </c>
      <c r="N2186" s="31" t="e">
        <f>IF(AND(B2186=N$1),LOOKUP(9.99999999999999E+307,$N$2:N2185)+1,"")</f>
        <v>#REF!</v>
      </c>
      <c r="O2186" s="31" t="e">
        <f>IF(AND($B2186=O$1),LOOKUP(9.99999999999999E+307,$O$2:O2185)+1,"")</f>
        <v>#REF!</v>
      </c>
      <c r="P2186" s="31" t="e">
        <f>IF(AND($B2186=P$1),LOOKUP(9.99999999999999E+307,$P$2:P2185)+1,"")</f>
        <v>#REF!</v>
      </c>
      <c r="Q2186" s="31" t="e">
        <f>IF(AND($B2186=Q$1),LOOKUP(9.99999999999999E+307,$Q$2:Q2185)+1,"")</f>
        <v>#REF!</v>
      </c>
      <c r="R2186" s="31">
        <f>IF(AND($B2186=R$1),LOOKUP(9.99999999999999E+307,$R$2:R2185)+1,"")</f>
        <v>2020</v>
      </c>
      <c r="S2186" s="31">
        <f>IF(AND($B2186=S$1),LOOKUP(9.99999999999999E+307,$S$2:S2185)+1,"")</f>
        <v>2020</v>
      </c>
      <c r="T2186" s="265"/>
      <c r="U2186" s="265"/>
      <c r="V2186" s="265"/>
      <c r="AA2186" s="254" t="str">
        <f t="shared" si="241"/>
        <v/>
      </c>
      <c r="AB2186" s="254" t="str">
        <f t="shared" si="242"/>
        <v/>
      </c>
      <c r="AC2186" s="255">
        <f t="shared" si="243"/>
        <v>0</v>
      </c>
      <c r="AD2186" s="255">
        <f t="shared" si="244"/>
        <v>3836</v>
      </c>
      <c r="AE2186" s="256" t="str">
        <f t="shared" si="245"/>
        <v/>
      </c>
      <c r="AF2186" s="252" t="str">
        <f t="shared" si="246"/>
        <v>-</v>
      </c>
    </row>
    <row r="2187" spans="1:32" ht="20.149999999999999" customHeight="1" x14ac:dyDescent="0.75">
      <c r="A2187" s="31">
        <v>2185</v>
      </c>
      <c r="B2187" s="237"/>
      <c r="C2187" s="273"/>
      <c r="D2187" s="272"/>
      <c r="E2187" s="273"/>
      <c r="F2187" s="273"/>
      <c r="G2187" s="253" t="str">
        <f t="shared" si="247"/>
        <v/>
      </c>
      <c r="H2187" s="31" t="str">
        <f>IF(AND(B2187=H$1),LOOKUP(9.99999999999999E+307,$H$2:H2186)+1,"")</f>
        <v/>
      </c>
      <c r="I2187" s="31" t="str">
        <f>IF(AND(B2187=I$1),LOOKUP(9.99999999999999E+307,$I$2:I2186)+1,"")</f>
        <v/>
      </c>
      <c r="J2187" s="31">
        <f>IF(AND(B2187=J$1),LOOKUP(9.99999999999999E+307,$J$2:J2186)+1,"")</f>
        <v>2021</v>
      </c>
      <c r="K2187" s="31">
        <f>IF(AND(B2187=K$1),LOOKUP(9.99999999999999E+307,$K$2:K2186)+1,"")</f>
        <v>2021</v>
      </c>
      <c r="L2187" s="31">
        <f>IF(AND(B2187=L$1),LOOKUP(9.99999999999999E+307,$L$2:L2186)+1,"")</f>
        <v>2021</v>
      </c>
      <c r="M2187" s="31">
        <f>IF(AND(B2187=M$1),LOOKUP(9.99999999999999E+307,$M$2:M2186)+1,"")</f>
        <v>2021</v>
      </c>
      <c r="N2187" s="31" t="e">
        <f>IF(AND(B2187=N$1),LOOKUP(9.99999999999999E+307,$N$2:N2186)+1,"")</f>
        <v>#REF!</v>
      </c>
      <c r="O2187" s="31" t="e">
        <f>IF(AND($B2187=O$1),LOOKUP(9.99999999999999E+307,$O$2:O2186)+1,"")</f>
        <v>#REF!</v>
      </c>
      <c r="P2187" s="31" t="e">
        <f>IF(AND($B2187=P$1),LOOKUP(9.99999999999999E+307,$P$2:P2186)+1,"")</f>
        <v>#REF!</v>
      </c>
      <c r="Q2187" s="31" t="e">
        <f>IF(AND($B2187=Q$1),LOOKUP(9.99999999999999E+307,$Q$2:Q2186)+1,"")</f>
        <v>#REF!</v>
      </c>
      <c r="R2187" s="31">
        <f>IF(AND($B2187=R$1),LOOKUP(9.99999999999999E+307,$R$2:R2186)+1,"")</f>
        <v>2021</v>
      </c>
      <c r="S2187" s="31">
        <f>IF(AND($B2187=S$1),LOOKUP(9.99999999999999E+307,$S$2:S2186)+1,"")</f>
        <v>2021</v>
      </c>
      <c r="T2187" s="265"/>
      <c r="U2187" s="265"/>
      <c r="V2187" s="265"/>
      <c r="AA2187" s="254" t="str">
        <f t="shared" si="241"/>
        <v/>
      </c>
      <c r="AB2187" s="254" t="str">
        <f t="shared" si="242"/>
        <v/>
      </c>
      <c r="AC2187" s="255">
        <f t="shared" si="243"/>
        <v>0</v>
      </c>
      <c r="AD2187" s="255">
        <f t="shared" si="244"/>
        <v>3836</v>
      </c>
      <c r="AE2187" s="256" t="str">
        <f t="shared" si="245"/>
        <v/>
      </c>
      <c r="AF2187" s="252" t="str">
        <f t="shared" si="246"/>
        <v>-</v>
      </c>
    </row>
    <row r="2188" spans="1:32" ht="20.149999999999999" customHeight="1" x14ac:dyDescent="0.75">
      <c r="A2188" s="31">
        <v>2186</v>
      </c>
      <c r="B2188" s="237"/>
      <c r="C2188" s="273"/>
      <c r="D2188" s="272"/>
      <c r="E2188" s="273"/>
      <c r="F2188" s="273"/>
      <c r="G2188" s="253" t="str">
        <f t="shared" si="247"/>
        <v/>
      </c>
      <c r="H2188" s="31" t="str">
        <f>IF(AND(B2188=H$1),LOOKUP(9.99999999999999E+307,$H$2:H2187)+1,"")</f>
        <v/>
      </c>
      <c r="I2188" s="31" t="str">
        <f>IF(AND(B2188=I$1),LOOKUP(9.99999999999999E+307,$I$2:I2187)+1,"")</f>
        <v/>
      </c>
      <c r="J2188" s="31">
        <f>IF(AND(B2188=J$1),LOOKUP(9.99999999999999E+307,$J$2:J2187)+1,"")</f>
        <v>2022</v>
      </c>
      <c r="K2188" s="31">
        <f>IF(AND(B2188=K$1),LOOKUP(9.99999999999999E+307,$K$2:K2187)+1,"")</f>
        <v>2022</v>
      </c>
      <c r="L2188" s="31">
        <f>IF(AND(B2188=L$1),LOOKUP(9.99999999999999E+307,$L$2:L2187)+1,"")</f>
        <v>2022</v>
      </c>
      <c r="M2188" s="31">
        <f>IF(AND(B2188=M$1),LOOKUP(9.99999999999999E+307,$M$2:M2187)+1,"")</f>
        <v>2022</v>
      </c>
      <c r="N2188" s="31" t="e">
        <f>IF(AND(B2188=N$1),LOOKUP(9.99999999999999E+307,$N$2:N2187)+1,"")</f>
        <v>#REF!</v>
      </c>
      <c r="O2188" s="31" t="e">
        <f>IF(AND($B2188=O$1),LOOKUP(9.99999999999999E+307,$O$2:O2187)+1,"")</f>
        <v>#REF!</v>
      </c>
      <c r="P2188" s="31" t="e">
        <f>IF(AND($B2188=P$1),LOOKUP(9.99999999999999E+307,$P$2:P2187)+1,"")</f>
        <v>#REF!</v>
      </c>
      <c r="Q2188" s="31" t="e">
        <f>IF(AND($B2188=Q$1),LOOKUP(9.99999999999999E+307,$Q$2:Q2187)+1,"")</f>
        <v>#REF!</v>
      </c>
      <c r="R2188" s="31">
        <f>IF(AND($B2188=R$1),LOOKUP(9.99999999999999E+307,$R$2:R2187)+1,"")</f>
        <v>2022</v>
      </c>
      <c r="S2188" s="31">
        <f>IF(AND($B2188=S$1),LOOKUP(9.99999999999999E+307,$S$2:S2187)+1,"")</f>
        <v>2022</v>
      </c>
      <c r="T2188" s="265"/>
      <c r="U2188" s="265"/>
      <c r="V2188" s="265"/>
      <c r="AA2188" s="254" t="str">
        <f t="shared" si="241"/>
        <v/>
      </c>
      <c r="AB2188" s="254" t="str">
        <f t="shared" si="242"/>
        <v/>
      </c>
      <c r="AC2188" s="255">
        <f t="shared" si="243"/>
        <v>0</v>
      </c>
      <c r="AD2188" s="255">
        <f t="shared" si="244"/>
        <v>3836</v>
      </c>
      <c r="AE2188" s="256" t="str">
        <f t="shared" si="245"/>
        <v/>
      </c>
      <c r="AF2188" s="252" t="str">
        <f t="shared" si="246"/>
        <v>-</v>
      </c>
    </row>
    <row r="2189" spans="1:32" ht="20.149999999999999" customHeight="1" x14ac:dyDescent="0.75">
      <c r="A2189" s="31">
        <v>2187</v>
      </c>
      <c r="B2189" s="237"/>
      <c r="C2189" s="273"/>
      <c r="D2189" s="272"/>
      <c r="E2189" s="273"/>
      <c r="F2189" s="273"/>
      <c r="G2189" s="253" t="str">
        <f t="shared" si="247"/>
        <v/>
      </c>
      <c r="H2189" s="31" t="str">
        <f>IF(AND(B2189=H$1),LOOKUP(9.99999999999999E+307,$H$2:H2188)+1,"")</f>
        <v/>
      </c>
      <c r="I2189" s="31" t="str">
        <f>IF(AND(B2189=I$1),LOOKUP(9.99999999999999E+307,$I$2:I2188)+1,"")</f>
        <v/>
      </c>
      <c r="J2189" s="31">
        <f>IF(AND(B2189=J$1),LOOKUP(9.99999999999999E+307,$J$2:J2188)+1,"")</f>
        <v>2023</v>
      </c>
      <c r="K2189" s="31">
        <f>IF(AND(B2189=K$1),LOOKUP(9.99999999999999E+307,$K$2:K2188)+1,"")</f>
        <v>2023</v>
      </c>
      <c r="L2189" s="31">
        <f>IF(AND(B2189=L$1),LOOKUP(9.99999999999999E+307,$L$2:L2188)+1,"")</f>
        <v>2023</v>
      </c>
      <c r="M2189" s="31">
        <f>IF(AND(B2189=M$1),LOOKUP(9.99999999999999E+307,$M$2:M2188)+1,"")</f>
        <v>2023</v>
      </c>
      <c r="N2189" s="31" t="e">
        <f>IF(AND(B2189=N$1),LOOKUP(9.99999999999999E+307,$N$2:N2188)+1,"")</f>
        <v>#REF!</v>
      </c>
      <c r="O2189" s="31" t="e">
        <f>IF(AND($B2189=O$1),LOOKUP(9.99999999999999E+307,$O$2:O2188)+1,"")</f>
        <v>#REF!</v>
      </c>
      <c r="P2189" s="31" t="e">
        <f>IF(AND($B2189=P$1),LOOKUP(9.99999999999999E+307,$P$2:P2188)+1,"")</f>
        <v>#REF!</v>
      </c>
      <c r="Q2189" s="31" t="e">
        <f>IF(AND($B2189=Q$1),LOOKUP(9.99999999999999E+307,$Q$2:Q2188)+1,"")</f>
        <v>#REF!</v>
      </c>
      <c r="R2189" s="31">
        <f>IF(AND($B2189=R$1),LOOKUP(9.99999999999999E+307,$R$2:R2188)+1,"")</f>
        <v>2023</v>
      </c>
      <c r="S2189" s="31">
        <f>IF(AND($B2189=S$1),LOOKUP(9.99999999999999E+307,$S$2:S2188)+1,"")</f>
        <v>2023</v>
      </c>
      <c r="T2189" s="265"/>
      <c r="U2189" s="265"/>
      <c r="V2189" s="265"/>
      <c r="AA2189" s="254" t="str">
        <f t="shared" si="241"/>
        <v/>
      </c>
      <c r="AB2189" s="254" t="str">
        <f t="shared" si="242"/>
        <v/>
      </c>
      <c r="AC2189" s="255">
        <f t="shared" si="243"/>
        <v>0</v>
      </c>
      <c r="AD2189" s="255">
        <f t="shared" si="244"/>
        <v>3836</v>
      </c>
      <c r="AE2189" s="256" t="str">
        <f t="shared" si="245"/>
        <v/>
      </c>
      <c r="AF2189" s="252" t="str">
        <f t="shared" si="246"/>
        <v>-</v>
      </c>
    </row>
    <row r="2190" spans="1:32" ht="20.149999999999999" customHeight="1" x14ac:dyDescent="0.75">
      <c r="A2190" s="31">
        <v>2188</v>
      </c>
      <c r="B2190" s="237"/>
      <c r="C2190" s="273"/>
      <c r="D2190" s="272"/>
      <c r="E2190" s="273"/>
      <c r="F2190" s="273"/>
      <c r="G2190" s="253" t="str">
        <f t="shared" si="247"/>
        <v/>
      </c>
      <c r="H2190" s="31" t="str">
        <f>IF(AND(B2190=H$1),LOOKUP(9.99999999999999E+307,$H$2:H2189)+1,"")</f>
        <v/>
      </c>
      <c r="I2190" s="31" t="str">
        <f>IF(AND(B2190=I$1),LOOKUP(9.99999999999999E+307,$I$2:I2189)+1,"")</f>
        <v/>
      </c>
      <c r="J2190" s="31">
        <f>IF(AND(B2190=J$1),LOOKUP(9.99999999999999E+307,$J$2:J2189)+1,"")</f>
        <v>2024</v>
      </c>
      <c r="K2190" s="31">
        <f>IF(AND(B2190=K$1),LOOKUP(9.99999999999999E+307,$K$2:K2189)+1,"")</f>
        <v>2024</v>
      </c>
      <c r="L2190" s="31">
        <f>IF(AND(B2190=L$1),LOOKUP(9.99999999999999E+307,$L$2:L2189)+1,"")</f>
        <v>2024</v>
      </c>
      <c r="M2190" s="31">
        <f>IF(AND(B2190=M$1),LOOKUP(9.99999999999999E+307,$M$2:M2189)+1,"")</f>
        <v>2024</v>
      </c>
      <c r="N2190" s="31" t="e">
        <f>IF(AND(B2190=N$1),LOOKUP(9.99999999999999E+307,$N$2:N2189)+1,"")</f>
        <v>#REF!</v>
      </c>
      <c r="O2190" s="31" t="e">
        <f>IF(AND($B2190=O$1),LOOKUP(9.99999999999999E+307,$O$2:O2189)+1,"")</f>
        <v>#REF!</v>
      </c>
      <c r="P2190" s="31" t="e">
        <f>IF(AND($B2190=P$1),LOOKUP(9.99999999999999E+307,$P$2:P2189)+1,"")</f>
        <v>#REF!</v>
      </c>
      <c r="Q2190" s="31" t="e">
        <f>IF(AND($B2190=Q$1),LOOKUP(9.99999999999999E+307,$Q$2:Q2189)+1,"")</f>
        <v>#REF!</v>
      </c>
      <c r="R2190" s="31">
        <f>IF(AND($B2190=R$1),LOOKUP(9.99999999999999E+307,$R$2:R2189)+1,"")</f>
        <v>2024</v>
      </c>
      <c r="S2190" s="31">
        <f>IF(AND($B2190=S$1),LOOKUP(9.99999999999999E+307,$S$2:S2189)+1,"")</f>
        <v>2024</v>
      </c>
      <c r="T2190" s="265"/>
      <c r="U2190" s="265"/>
      <c r="V2190" s="265"/>
      <c r="AA2190" s="254" t="str">
        <f t="shared" si="241"/>
        <v/>
      </c>
      <c r="AB2190" s="254" t="str">
        <f t="shared" si="242"/>
        <v/>
      </c>
      <c r="AC2190" s="255">
        <f t="shared" si="243"/>
        <v>0</v>
      </c>
      <c r="AD2190" s="255">
        <f t="shared" si="244"/>
        <v>3836</v>
      </c>
      <c r="AE2190" s="256" t="str">
        <f t="shared" si="245"/>
        <v/>
      </c>
      <c r="AF2190" s="252" t="str">
        <f t="shared" si="246"/>
        <v>-</v>
      </c>
    </row>
    <row r="2191" spans="1:32" ht="20.149999999999999" customHeight="1" x14ac:dyDescent="0.75">
      <c r="A2191" s="31">
        <v>2189</v>
      </c>
      <c r="B2191" s="237"/>
      <c r="C2191" s="273"/>
      <c r="D2191" s="272"/>
      <c r="E2191" s="273"/>
      <c r="F2191" s="273"/>
      <c r="G2191" s="253" t="str">
        <f t="shared" si="247"/>
        <v/>
      </c>
      <c r="H2191" s="31" t="str">
        <f>IF(AND(B2191=H$1),LOOKUP(9.99999999999999E+307,$H$2:H2190)+1,"")</f>
        <v/>
      </c>
      <c r="I2191" s="31" t="str">
        <f>IF(AND(B2191=I$1),LOOKUP(9.99999999999999E+307,$I$2:I2190)+1,"")</f>
        <v/>
      </c>
      <c r="J2191" s="31">
        <f>IF(AND(B2191=J$1),LOOKUP(9.99999999999999E+307,$J$2:J2190)+1,"")</f>
        <v>2025</v>
      </c>
      <c r="K2191" s="31">
        <f>IF(AND(B2191=K$1),LOOKUP(9.99999999999999E+307,$K$2:K2190)+1,"")</f>
        <v>2025</v>
      </c>
      <c r="L2191" s="31">
        <f>IF(AND(B2191=L$1),LOOKUP(9.99999999999999E+307,$L$2:L2190)+1,"")</f>
        <v>2025</v>
      </c>
      <c r="M2191" s="31">
        <f>IF(AND(B2191=M$1),LOOKUP(9.99999999999999E+307,$M$2:M2190)+1,"")</f>
        <v>2025</v>
      </c>
      <c r="N2191" s="31" t="e">
        <f>IF(AND(B2191=N$1),LOOKUP(9.99999999999999E+307,$N$2:N2190)+1,"")</f>
        <v>#REF!</v>
      </c>
      <c r="O2191" s="31" t="e">
        <f>IF(AND($B2191=O$1),LOOKUP(9.99999999999999E+307,$O$2:O2190)+1,"")</f>
        <v>#REF!</v>
      </c>
      <c r="P2191" s="31" t="e">
        <f>IF(AND($B2191=P$1),LOOKUP(9.99999999999999E+307,$P$2:P2190)+1,"")</f>
        <v>#REF!</v>
      </c>
      <c r="Q2191" s="31" t="e">
        <f>IF(AND($B2191=Q$1),LOOKUP(9.99999999999999E+307,$Q$2:Q2190)+1,"")</f>
        <v>#REF!</v>
      </c>
      <c r="R2191" s="31">
        <f>IF(AND($B2191=R$1),LOOKUP(9.99999999999999E+307,$R$2:R2190)+1,"")</f>
        <v>2025</v>
      </c>
      <c r="S2191" s="31">
        <f>IF(AND($B2191=S$1),LOOKUP(9.99999999999999E+307,$S$2:S2190)+1,"")</f>
        <v>2025</v>
      </c>
      <c r="T2191" s="265"/>
      <c r="U2191" s="265"/>
      <c r="V2191" s="265"/>
      <c r="AA2191" s="254" t="str">
        <f t="shared" si="241"/>
        <v/>
      </c>
      <c r="AB2191" s="254" t="str">
        <f t="shared" si="242"/>
        <v/>
      </c>
      <c r="AC2191" s="255">
        <f t="shared" si="243"/>
        <v>0</v>
      </c>
      <c r="AD2191" s="255">
        <f t="shared" si="244"/>
        <v>3836</v>
      </c>
      <c r="AE2191" s="256" t="str">
        <f t="shared" si="245"/>
        <v/>
      </c>
      <c r="AF2191" s="252" t="str">
        <f t="shared" si="246"/>
        <v>-</v>
      </c>
    </row>
    <row r="2192" spans="1:32" ht="20.149999999999999" customHeight="1" x14ac:dyDescent="0.75">
      <c r="A2192" s="31">
        <v>2190</v>
      </c>
      <c r="B2192" s="237"/>
      <c r="C2192" s="273"/>
      <c r="D2192" s="272"/>
      <c r="E2192" s="273"/>
      <c r="F2192" s="273"/>
      <c r="G2192" s="253" t="str">
        <f t="shared" si="247"/>
        <v/>
      </c>
      <c r="H2192" s="31" t="str">
        <f>IF(AND(B2192=H$1),LOOKUP(9.99999999999999E+307,$H$2:H2191)+1,"")</f>
        <v/>
      </c>
      <c r="I2192" s="31" t="str">
        <f>IF(AND(B2192=I$1),LOOKUP(9.99999999999999E+307,$I$2:I2191)+1,"")</f>
        <v/>
      </c>
      <c r="J2192" s="31">
        <f>IF(AND(B2192=J$1),LOOKUP(9.99999999999999E+307,$J$2:J2191)+1,"")</f>
        <v>2026</v>
      </c>
      <c r="K2192" s="31">
        <f>IF(AND(B2192=K$1),LOOKUP(9.99999999999999E+307,$K$2:K2191)+1,"")</f>
        <v>2026</v>
      </c>
      <c r="L2192" s="31">
        <f>IF(AND(B2192=L$1),LOOKUP(9.99999999999999E+307,$L$2:L2191)+1,"")</f>
        <v>2026</v>
      </c>
      <c r="M2192" s="31">
        <f>IF(AND(B2192=M$1),LOOKUP(9.99999999999999E+307,$M$2:M2191)+1,"")</f>
        <v>2026</v>
      </c>
      <c r="N2192" s="31" t="e">
        <f>IF(AND(B2192=N$1),LOOKUP(9.99999999999999E+307,$N$2:N2191)+1,"")</f>
        <v>#REF!</v>
      </c>
      <c r="O2192" s="31" t="e">
        <f>IF(AND($B2192=O$1),LOOKUP(9.99999999999999E+307,$O$2:O2191)+1,"")</f>
        <v>#REF!</v>
      </c>
      <c r="P2192" s="31" t="e">
        <f>IF(AND($B2192=P$1),LOOKUP(9.99999999999999E+307,$P$2:P2191)+1,"")</f>
        <v>#REF!</v>
      </c>
      <c r="Q2192" s="31" t="e">
        <f>IF(AND($B2192=Q$1),LOOKUP(9.99999999999999E+307,$Q$2:Q2191)+1,"")</f>
        <v>#REF!</v>
      </c>
      <c r="R2192" s="31">
        <f>IF(AND($B2192=R$1),LOOKUP(9.99999999999999E+307,$R$2:R2191)+1,"")</f>
        <v>2026</v>
      </c>
      <c r="S2192" s="31">
        <f>IF(AND($B2192=S$1),LOOKUP(9.99999999999999E+307,$S$2:S2191)+1,"")</f>
        <v>2026</v>
      </c>
      <c r="T2192" s="265"/>
      <c r="U2192" s="265"/>
      <c r="V2192" s="265"/>
      <c r="AA2192" s="254" t="str">
        <f t="shared" si="241"/>
        <v/>
      </c>
      <c r="AB2192" s="254" t="str">
        <f t="shared" si="242"/>
        <v/>
      </c>
      <c r="AC2192" s="255">
        <f t="shared" si="243"/>
        <v>0</v>
      </c>
      <c r="AD2192" s="255">
        <f t="shared" si="244"/>
        <v>3836</v>
      </c>
      <c r="AE2192" s="256" t="str">
        <f t="shared" si="245"/>
        <v/>
      </c>
      <c r="AF2192" s="252" t="str">
        <f t="shared" si="246"/>
        <v>-</v>
      </c>
    </row>
    <row r="2193" spans="1:32" ht="20.149999999999999" customHeight="1" x14ac:dyDescent="0.75">
      <c r="A2193" s="31">
        <v>2191</v>
      </c>
      <c r="B2193" s="237"/>
      <c r="C2193" s="273"/>
      <c r="D2193" s="272"/>
      <c r="E2193" s="273"/>
      <c r="F2193" s="273"/>
      <c r="G2193" s="253" t="str">
        <f t="shared" si="247"/>
        <v/>
      </c>
      <c r="H2193" s="31" t="str">
        <f>IF(AND(B2193=H$1),LOOKUP(9.99999999999999E+307,$H$2:H2192)+1,"")</f>
        <v/>
      </c>
      <c r="I2193" s="31" t="str">
        <f>IF(AND(B2193=I$1),LOOKUP(9.99999999999999E+307,$I$2:I2192)+1,"")</f>
        <v/>
      </c>
      <c r="J2193" s="31">
        <f>IF(AND(B2193=J$1),LOOKUP(9.99999999999999E+307,$J$2:J2192)+1,"")</f>
        <v>2027</v>
      </c>
      <c r="K2193" s="31">
        <f>IF(AND(B2193=K$1),LOOKUP(9.99999999999999E+307,$K$2:K2192)+1,"")</f>
        <v>2027</v>
      </c>
      <c r="L2193" s="31">
        <f>IF(AND(B2193=L$1),LOOKUP(9.99999999999999E+307,$L$2:L2192)+1,"")</f>
        <v>2027</v>
      </c>
      <c r="M2193" s="31">
        <f>IF(AND(B2193=M$1),LOOKUP(9.99999999999999E+307,$M$2:M2192)+1,"")</f>
        <v>2027</v>
      </c>
      <c r="N2193" s="31" t="e">
        <f>IF(AND(B2193=N$1),LOOKUP(9.99999999999999E+307,$N$2:N2192)+1,"")</f>
        <v>#REF!</v>
      </c>
      <c r="O2193" s="31" t="e">
        <f>IF(AND($B2193=O$1),LOOKUP(9.99999999999999E+307,$O$2:O2192)+1,"")</f>
        <v>#REF!</v>
      </c>
      <c r="P2193" s="31" t="e">
        <f>IF(AND($B2193=P$1),LOOKUP(9.99999999999999E+307,$P$2:P2192)+1,"")</f>
        <v>#REF!</v>
      </c>
      <c r="Q2193" s="31" t="e">
        <f>IF(AND($B2193=Q$1),LOOKUP(9.99999999999999E+307,$Q$2:Q2192)+1,"")</f>
        <v>#REF!</v>
      </c>
      <c r="R2193" s="31">
        <f>IF(AND($B2193=R$1),LOOKUP(9.99999999999999E+307,$R$2:R2192)+1,"")</f>
        <v>2027</v>
      </c>
      <c r="S2193" s="31">
        <f>IF(AND($B2193=S$1),LOOKUP(9.99999999999999E+307,$S$2:S2192)+1,"")</f>
        <v>2027</v>
      </c>
      <c r="T2193" s="265"/>
      <c r="U2193" s="265"/>
      <c r="V2193" s="265"/>
      <c r="AA2193" s="254" t="str">
        <f t="shared" si="241"/>
        <v/>
      </c>
      <c r="AB2193" s="254" t="str">
        <f t="shared" si="242"/>
        <v/>
      </c>
      <c r="AC2193" s="255">
        <f t="shared" si="243"/>
        <v>0</v>
      </c>
      <c r="AD2193" s="255">
        <f t="shared" si="244"/>
        <v>3836</v>
      </c>
      <c r="AE2193" s="256" t="str">
        <f t="shared" si="245"/>
        <v/>
      </c>
      <c r="AF2193" s="252" t="str">
        <f t="shared" si="246"/>
        <v>-</v>
      </c>
    </row>
    <row r="2194" spans="1:32" ht="20.149999999999999" customHeight="1" x14ac:dyDescent="0.75">
      <c r="A2194" s="31">
        <v>2192</v>
      </c>
      <c r="B2194" s="237"/>
      <c r="C2194" s="273"/>
      <c r="D2194" s="272"/>
      <c r="E2194" s="273"/>
      <c r="F2194" s="273"/>
      <c r="G2194" s="253" t="str">
        <f t="shared" si="247"/>
        <v/>
      </c>
      <c r="H2194" s="31" t="str">
        <f>IF(AND(B2194=H$1),LOOKUP(9.99999999999999E+307,$H$2:H2193)+1,"")</f>
        <v/>
      </c>
      <c r="I2194" s="31" t="str">
        <f>IF(AND(B2194=I$1),LOOKUP(9.99999999999999E+307,$I$2:I2193)+1,"")</f>
        <v/>
      </c>
      <c r="J2194" s="31">
        <f>IF(AND(B2194=J$1),LOOKUP(9.99999999999999E+307,$J$2:J2193)+1,"")</f>
        <v>2028</v>
      </c>
      <c r="K2194" s="31">
        <f>IF(AND(B2194=K$1),LOOKUP(9.99999999999999E+307,$K$2:K2193)+1,"")</f>
        <v>2028</v>
      </c>
      <c r="L2194" s="31">
        <f>IF(AND(B2194=L$1),LOOKUP(9.99999999999999E+307,$L$2:L2193)+1,"")</f>
        <v>2028</v>
      </c>
      <c r="M2194" s="31">
        <f>IF(AND(B2194=M$1),LOOKUP(9.99999999999999E+307,$M$2:M2193)+1,"")</f>
        <v>2028</v>
      </c>
      <c r="N2194" s="31" t="e">
        <f>IF(AND(B2194=N$1),LOOKUP(9.99999999999999E+307,$N$2:N2193)+1,"")</f>
        <v>#REF!</v>
      </c>
      <c r="O2194" s="31" t="e">
        <f>IF(AND($B2194=O$1),LOOKUP(9.99999999999999E+307,$O$2:O2193)+1,"")</f>
        <v>#REF!</v>
      </c>
      <c r="P2194" s="31" t="e">
        <f>IF(AND($B2194=P$1),LOOKUP(9.99999999999999E+307,$P$2:P2193)+1,"")</f>
        <v>#REF!</v>
      </c>
      <c r="Q2194" s="31" t="e">
        <f>IF(AND($B2194=Q$1),LOOKUP(9.99999999999999E+307,$Q$2:Q2193)+1,"")</f>
        <v>#REF!</v>
      </c>
      <c r="R2194" s="31">
        <f>IF(AND($B2194=R$1),LOOKUP(9.99999999999999E+307,$R$2:R2193)+1,"")</f>
        <v>2028</v>
      </c>
      <c r="S2194" s="31">
        <f>IF(AND($B2194=S$1),LOOKUP(9.99999999999999E+307,$S$2:S2193)+1,"")</f>
        <v>2028</v>
      </c>
      <c r="T2194" s="265"/>
      <c r="U2194" s="265"/>
      <c r="V2194" s="265"/>
      <c r="AA2194" s="254" t="str">
        <f t="shared" si="241"/>
        <v/>
      </c>
      <c r="AB2194" s="254" t="str">
        <f t="shared" si="242"/>
        <v/>
      </c>
      <c r="AC2194" s="255">
        <f t="shared" si="243"/>
        <v>0</v>
      </c>
      <c r="AD2194" s="255">
        <f t="shared" si="244"/>
        <v>3836</v>
      </c>
      <c r="AE2194" s="256" t="str">
        <f t="shared" si="245"/>
        <v/>
      </c>
      <c r="AF2194" s="252" t="str">
        <f t="shared" si="246"/>
        <v>-</v>
      </c>
    </row>
    <row r="2195" spans="1:32" ht="20.149999999999999" customHeight="1" x14ac:dyDescent="0.75">
      <c r="A2195" s="31">
        <v>2193</v>
      </c>
      <c r="B2195" s="237"/>
      <c r="C2195" s="273"/>
      <c r="D2195" s="272"/>
      <c r="E2195" s="273"/>
      <c r="F2195" s="273"/>
      <c r="G2195" s="253" t="str">
        <f t="shared" si="247"/>
        <v/>
      </c>
      <c r="H2195" s="31" t="str">
        <f>IF(AND(B2195=H$1),LOOKUP(9.99999999999999E+307,$H$2:H2194)+1,"")</f>
        <v/>
      </c>
      <c r="I2195" s="31" t="str">
        <f>IF(AND(B2195=I$1),LOOKUP(9.99999999999999E+307,$I$2:I2194)+1,"")</f>
        <v/>
      </c>
      <c r="J2195" s="31">
        <f>IF(AND(B2195=J$1),LOOKUP(9.99999999999999E+307,$J$2:J2194)+1,"")</f>
        <v>2029</v>
      </c>
      <c r="K2195" s="31">
        <f>IF(AND(B2195=K$1),LOOKUP(9.99999999999999E+307,$K$2:K2194)+1,"")</f>
        <v>2029</v>
      </c>
      <c r="L2195" s="31">
        <f>IF(AND(B2195=L$1),LOOKUP(9.99999999999999E+307,$L$2:L2194)+1,"")</f>
        <v>2029</v>
      </c>
      <c r="M2195" s="31">
        <f>IF(AND(B2195=M$1),LOOKUP(9.99999999999999E+307,$M$2:M2194)+1,"")</f>
        <v>2029</v>
      </c>
      <c r="N2195" s="31" t="e">
        <f>IF(AND(B2195=N$1),LOOKUP(9.99999999999999E+307,$N$2:N2194)+1,"")</f>
        <v>#REF!</v>
      </c>
      <c r="O2195" s="31" t="e">
        <f>IF(AND($B2195=O$1),LOOKUP(9.99999999999999E+307,$O$2:O2194)+1,"")</f>
        <v>#REF!</v>
      </c>
      <c r="P2195" s="31" t="e">
        <f>IF(AND($B2195=P$1),LOOKUP(9.99999999999999E+307,$P$2:P2194)+1,"")</f>
        <v>#REF!</v>
      </c>
      <c r="Q2195" s="31" t="e">
        <f>IF(AND($B2195=Q$1),LOOKUP(9.99999999999999E+307,$Q$2:Q2194)+1,"")</f>
        <v>#REF!</v>
      </c>
      <c r="R2195" s="31">
        <f>IF(AND($B2195=R$1),LOOKUP(9.99999999999999E+307,$R$2:R2194)+1,"")</f>
        <v>2029</v>
      </c>
      <c r="S2195" s="31">
        <f>IF(AND($B2195=S$1),LOOKUP(9.99999999999999E+307,$S$2:S2194)+1,"")</f>
        <v>2029</v>
      </c>
      <c r="T2195" s="265"/>
      <c r="U2195" s="265"/>
      <c r="V2195" s="265"/>
      <c r="AA2195" s="254" t="str">
        <f t="shared" ref="AA2195:AA2258" si="248">IF(AD2195=2,"นักเรียนซ้ำ","")</f>
        <v/>
      </c>
      <c r="AB2195" s="254" t="str">
        <f t="shared" ref="AB2195:AB2258" si="249">IF(AC2195=2,"เลขประจำตัวซ้ำ","")</f>
        <v/>
      </c>
      <c r="AC2195" s="255">
        <f t="shared" si="243"/>
        <v>0</v>
      </c>
      <c r="AD2195" s="255">
        <f t="shared" si="244"/>
        <v>3836</v>
      </c>
      <c r="AE2195" s="256" t="str">
        <f t="shared" si="245"/>
        <v/>
      </c>
      <c r="AF2195" s="252" t="str">
        <f t="shared" si="246"/>
        <v>-</v>
      </c>
    </row>
    <row r="2196" spans="1:32" ht="20.149999999999999" customHeight="1" x14ac:dyDescent="0.75">
      <c r="A2196" s="31">
        <v>2194</v>
      </c>
      <c r="B2196" s="237"/>
      <c r="C2196" s="273"/>
      <c r="D2196" s="272"/>
      <c r="E2196" s="273"/>
      <c r="F2196" s="273"/>
      <c r="G2196" s="253" t="str">
        <f t="shared" si="247"/>
        <v/>
      </c>
      <c r="H2196" s="31" t="str">
        <f>IF(AND(B2196=H$1),LOOKUP(9.99999999999999E+307,$H$2:H2195)+1,"")</f>
        <v/>
      </c>
      <c r="I2196" s="31" t="str">
        <f>IF(AND(B2196=I$1),LOOKUP(9.99999999999999E+307,$I$2:I2195)+1,"")</f>
        <v/>
      </c>
      <c r="J2196" s="31">
        <f>IF(AND(B2196=J$1),LOOKUP(9.99999999999999E+307,$J$2:J2195)+1,"")</f>
        <v>2030</v>
      </c>
      <c r="K2196" s="31">
        <f>IF(AND(B2196=K$1),LOOKUP(9.99999999999999E+307,$K$2:K2195)+1,"")</f>
        <v>2030</v>
      </c>
      <c r="L2196" s="31">
        <f>IF(AND(B2196=L$1),LOOKUP(9.99999999999999E+307,$L$2:L2195)+1,"")</f>
        <v>2030</v>
      </c>
      <c r="M2196" s="31">
        <f>IF(AND(B2196=M$1),LOOKUP(9.99999999999999E+307,$M$2:M2195)+1,"")</f>
        <v>2030</v>
      </c>
      <c r="N2196" s="31" t="e">
        <f>IF(AND(B2196=N$1),LOOKUP(9.99999999999999E+307,$N$2:N2195)+1,"")</f>
        <v>#REF!</v>
      </c>
      <c r="O2196" s="31" t="e">
        <f>IF(AND($B2196=O$1),LOOKUP(9.99999999999999E+307,$O$2:O2195)+1,"")</f>
        <v>#REF!</v>
      </c>
      <c r="P2196" s="31" t="e">
        <f>IF(AND($B2196=P$1),LOOKUP(9.99999999999999E+307,$P$2:P2195)+1,"")</f>
        <v>#REF!</v>
      </c>
      <c r="Q2196" s="31" t="e">
        <f>IF(AND($B2196=Q$1),LOOKUP(9.99999999999999E+307,$Q$2:Q2195)+1,"")</f>
        <v>#REF!</v>
      </c>
      <c r="R2196" s="31">
        <f>IF(AND($B2196=R$1),LOOKUP(9.99999999999999E+307,$R$2:R2195)+1,"")</f>
        <v>2030</v>
      </c>
      <c r="S2196" s="31">
        <f>IF(AND($B2196=S$1),LOOKUP(9.99999999999999E+307,$S$2:S2195)+1,"")</f>
        <v>2030</v>
      </c>
      <c r="T2196" s="265"/>
      <c r="U2196" s="265"/>
      <c r="V2196" s="265"/>
      <c r="AA2196" s="254" t="str">
        <f t="shared" si="248"/>
        <v/>
      </c>
      <c r="AB2196" s="254" t="str">
        <f t="shared" si="249"/>
        <v/>
      </c>
      <c r="AC2196" s="255">
        <f t="shared" si="243"/>
        <v>0</v>
      </c>
      <c r="AD2196" s="255">
        <f t="shared" si="244"/>
        <v>3836</v>
      </c>
      <c r="AE2196" s="256" t="str">
        <f t="shared" si="245"/>
        <v/>
      </c>
      <c r="AF2196" s="252" t="str">
        <f t="shared" si="246"/>
        <v>-</v>
      </c>
    </row>
    <row r="2197" spans="1:32" ht="20.149999999999999" customHeight="1" x14ac:dyDescent="0.75">
      <c r="A2197" s="31">
        <v>2195</v>
      </c>
      <c r="B2197" s="237"/>
      <c r="C2197" s="273"/>
      <c r="D2197" s="272"/>
      <c r="E2197" s="273"/>
      <c r="F2197" s="273"/>
      <c r="G2197" s="253" t="str">
        <f t="shared" si="247"/>
        <v/>
      </c>
      <c r="H2197" s="31" t="str">
        <f>IF(AND(B2197=H$1),LOOKUP(9.99999999999999E+307,$H$2:H2196)+1,"")</f>
        <v/>
      </c>
      <c r="I2197" s="31" t="str">
        <f>IF(AND(B2197=I$1),LOOKUP(9.99999999999999E+307,$I$2:I2196)+1,"")</f>
        <v/>
      </c>
      <c r="J2197" s="31">
        <f>IF(AND(B2197=J$1),LOOKUP(9.99999999999999E+307,$J$2:J2196)+1,"")</f>
        <v>2031</v>
      </c>
      <c r="K2197" s="31">
        <f>IF(AND(B2197=K$1),LOOKUP(9.99999999999999E+307,$K$2:K2196)+1,"")</f>
        <v>2031</v>
      </c>
      <c r="L2197" s="31">
        <f>IF(AND(B2197=L$1),LOOKUP(9.99999999999999E+307,$L$2:L2196)+1,"")</f>
        <v>2031</v>
      </c>
      <c r="M2197" s="31">
        <f>IF(AND(B2197=M$1),LOOKUP(9.99999999999999E+307,$M$2:M2196)+1,"")</f>
        <v>2031</v>
      </c>
      <c r="N2197" s="31" t="e">
        <f>IF(AND(B2197=N$1),LOOKUP(9.99999999999999E+307,$N$2:N2196)+1,"")</f>
        <v>#REF!</v>
      </c>
      <c r="O2197" s="31" t="e">
        <f>IF(AND($B2197=O$1),LOOKUP(9.99999999999999E+307,$O$2:O2196)+1,"")</f>
        <v>#REF!</v>
      </c>
      <c r="P2197" s="31" t="e">
        <f>IF(AND($B2197=P$1),LOOKUP(9.99999999999999E+307,$P$2:P2196)+1,"")</f>
        <v>#REF!</v>
      </c>
      <c r="Q2197" s="31" t="e">
        <f>IF(AND($B2197=Q$1),LOOKUP(9.99999999999999E+307,$Q$2:Q2196)+1,"")</f>
        <v>#REF!</v>
      </c>
      <c r="R2197" s="31">
        <f>IF(AND($B2197=R$1),LOOKUP(9.99999999999999E+307,$R$2:R2196)+1,"")</f>
        <v>2031</v>
      </c>
      <c r="S2197" s="31">
        <f>IF(AND($B2197=S$1),LOOKUP(9.99999999999999E+307,$S$2:S2196)+1,"")</f>
        <v>2031</v>
      </c>
      <c r="T2197" s="265"/>
      <c r="U2197" s="265"/>
      <c r="V2197" s="265"/>
      <c r="AA2197" s="254" t="str">
        <f t="shared" si="248"/>
        <v/>
      </c>
      <c r="AB2197" s="254" t="str">
        <f t="shared" si="249"/>
        <v/>
      </c>
      <c r="AC2197" s="255">
        <f t="shared" si="243"/>
        <v>0</v>
      </c>
      <c r="AD2197" s="255">
        <f t="shared" si="244"/>
        <v>3836</v>
      </c>
      <c r="AE2197" s="256" t="str">
        <f t="shared" si="245"/>
        <v/>
      </c>
      <c r="AF2197" s="252" t="str">
        <f t="shared" si="246"/>
        <v>-</v>
      </c>
    </row>
    <row r="2198" spans="1:32" ht="20.149999999999999" customHeight="1" x14ac:dyDescent="0.75">
      <c r="A2198" s="31">
        <v>2196</v>
      </c>
      <c r="B2198" s="237"/>
      <c r="C2198" s="273"/>
      <c r="D2198" s="272"/>
      <c r="E2198" s="273"/>
      <c r="F2198" s="273"/>
      <c r="G2198" s="253" t="str">
        <f t="shared" si="247"/>
        <v/>
      </c>
      <c r="H2198" s="31" t="str">
        <f>IF(AND(B2198=H$1),LOOKUP(9.99999999999999E+307,$H$2:H2197)+1,"")</f>
        <v/>
      </c>
      <c r="I2198" s="31" t="str">
        <f>IF(AND(B2198=I$1),LOOKUP(9.99999999999999E+307,$I$2:I2197)+1,"")</f>
        <v/>
      </c>
      <c r="J2198" s="31">
        <f>IF(AND(B2198=J$1),LOOKUP(9.99999999999999E+307,$J$2:J2197)+1,"")</f>
        <v>2032</v>
      </c>
      <c r="K2198" s="31">
        <f>IF(AND(B2198=K$1),LOOKUP(9.99999999999999E+307,$K$2:K2197)+1,"")</f>
        <v>2032</v>
      </c>
      <c r="L2198" s="31">
        <f>IF(AND(B2198=L$1),LOOKUP(9.99999999999999E+307,$L$2:L2197)+1,"")</f>
        <v>2032</v>
      </c>
      <c r="M2198" s="31">
        <f>IF(AND(B2198=M$1),LOOKUP(9.99999999999999E+307,$M$2:M2197)+1,"")</f>
        <v>2032</v>
      </c>
      <c r="N2198" s="31" t="e">
        <f>IF(AND(B2198=N$1),LOOKUP(9.99999999999999E+307,$N$2:N2197)+1,"")</f>
        <v>#REF!</v>
      </c>
      <c r="O2198" s="31" t="e">
        <f>IF(AND($B2198=O$1),LOOKUP(9.99999999999999E+307,$O$2:O2197)+1,"")</f>
        <v>#REF!</v>
      </c>
      <c r="P2198" s="31" t="e">
        <f>IF(AND($B2198=P$1),LOOKUP(9.99999999999999E+307,$P$2:P2197)+1,"")</f>
        <v>#REF!</v>
      </c>
      <c r="Q2198" s="31" t="e">
        <f>IF(AND($B2198=Q$1),LOOKUP(9.99999999999999E+307,$Q$2:Q2197)+1,"")</f>
        <v>#REF!</v>
      </c>
      <c r="R2198" s="31">
        <f>IF(AND($B2198=R$1),LOOKUP(9.99999999999999E+307,$R$2:R2197)+1,"")</f>
        <v>2032</v>
      </c>
      <c r="S2198" s="31">
        <f>IF(AND($B2198=S$1),LOOKUP(9.99999999999999E+307,$S$2:S2197)+1,"")</f>
        <v>2032</v>
      </c>
      <c r="T2198" s="265"/>
      <c r="U2198" s="265"/>
      <c r="V2198" s="265"/>
      <c r="AA2198" s="254" t="str">
        <f t="shared" si="248"/>
        <v/>
      </c>
      <c r="AB2198" s="254" t="str">
        <f t="shared" si="249"/>
        <v/>
      </c>
      <c r="AC2198" s="255">
        <f t="shared" si="243"/>
        <v>0</v>
      </c>
      <c r="AD2198" s="255">
        <f t="shared" si="244"/>
        <v>3836</v>
      </c>
      <c r="AE2198" s="256" t="str">
        <f t="shared" si="245"/>
        <v/>
      </c>
      <c r="AF2198" s="252" t="str">
        <f t="shared" si="246"/>
        <v>-</v>
      </c>
    </row>
    <row r="2199" spans="1:32" ht="20.149999999999999" customHeight="1" x14ac:dyDescent="0.75">
      <c r="A2199" s="31">
        <v>2197</v>
      </c>
      <c r="B2199" s="237"/>
      <c r="C2199" s="273"/>
      <c r="D2199" s="272"/>
      <c r="E2199" s="273"/>
      <c r="F2199" s="273"/>
      <c r="G2199" s="253" t="str">
        <f t="shared" si="247"/>
        <v/>
      </c>
      <c r="H2199" s="31" t="str">
        <f>IF(AND(B2199=H$1),LOOKUP(9.99999999999999E+307,$H$2:H2198)+1,"")</f>
        <v/>
      </c>
      <c r="I2199" s="31" t="str">
        <f>IF(AND(B2199=I$1),LOOKUP(9.99999999999999E+307,$I$2:I2198)+1,"")</f>
        <v/>
      </c>
      <c r="J2199" s="31">
        <f>IF(AND(B2199=J$1),LOOKUP(9.99999999999999E+307,$J$2:J2198)+1,"")</f>
        <v>2033</v>
      </c>
      <c r="K2199" s="31">
        <f>IF(AND(B2199=K$1),LOOKUP(9.99999999999999E+307,$K$2:K2198)+1,"")</f>
        <v>2033</v>
      </c>
      <c r="L2199" s="31">
        <f>IF(AND(B2199=L$1),LOOKUP(9.99999999999999E+307,$L$2:L2198)+1,"")</f>
        <v>2033</v>
      </c>
      <c r="M2199" s="31">
        <f>IF(AND(B2199=M$1),LOOKUP(9.99999999999999E+307,$M$2:M2198)+1,"")</f>
        <v>2033</v>
      </c>
      <c r="N2199" s="31" t="e">
        <f>IF(AND(B2199=N$1),LOOKUP(9.99999999999999E+307,$N$2:N2198)+1,"")</f>
        <v>#REF!</v>
      </c>
      <c r="O2199" s="31" t="e">
        <f>IF(AND($B2199=O$1),LOOKUP(9.99999999999999E+307,$O$2:O2198)+1,"")</f>
        <v>#REF!</v>
      </c>
      <c r="P2199" s="31" t="e">
        <f>IF(AND($B2199=P$1),LOOKUP(9.99999999999999E+307,$P$2:P2198)+1,"")</f>
        <v>#REF!</v>
      </c>
      <c r="Q2199" s="31" t="e">
        <f>IF(AND($B2199=Q$1),LOOKUP(9.99999999999999E+307,$Q$2:Q2198)+1,"")</f>
        <v>#REF!</v>
      </c>
      <c r="R2199" s="31">
        <f>IF(AND($B2199=R$1),LOOKUP(9.99999999999999E+307,$R$2:R2198)+1,"")</f>
        <v>2033</v>
      </c>
      <c r="S2199" s="31">
        <f>IF(AND($B2199=S$1),LOOKUP(9.99999999999999E+307,$S$2:S2198)+1,"")</f>
        <v>2033</v>
      </c>
      <c r="T2199" s="265"/>
      <c r="U2199" s="265"/>
      <c r="V2199" s="265"/>
      <c r="AA2199" s="254" t="str">
        <f t="shared" si="248"/>
        <v/>
      </c>
      <c r="AB2199" s="254" t="str">
        <f t="shared" si="249"/>
        <v/>
      </c>
      <c r="AC2199" s="255">
        <f t="shared" ref="AC2199:AC2262" si="250">COUNTIF($C$3:$C$4002,C2199)</f>
        <v>0</v>
      </c>
      <c r="AD2199" s="255">
        <f t="shared" ref="AD2199:AD2262" si="251">SUMPRODUCT(--(E2199&amp;F2199=$E$3:$E$4002&amp;$F$3:$F$4002))</f>
        <v>3836</v>
      </c>
      <c r="AE2199" s="256" t="str">
        <f t="shared" ref="AE2199:AE2262" si="252">IF(D2199="เด็กชาย",1,IF(D2199="นาย",1,IF(D2199="เด็กหญิง",2,IF(D2199="นางสาว",2,IF(D2199="ด.ช.",1,IF(D2199="ด.ญ.",2,IF(D2199="น.ส.",2,"")))))))</f>
        <v/>
      </c>
      <c r="AF2199" s="252" t="str">
        <f t="shared" ref="AF2199:AF2262" si="253">CONCATENATE(B2199,"-",AE2199)</f>
        <v>-</v>
      </c>
    </row>
    <row r="2200" spans="1:32" ht="20.149999999999999" customHeight="1" x14ac:dyDescent="0.75">
      <c r="A2200" s="31">
        <v>2198</v>
      </c>
      <c r="B2200" s="237"/>
      <c r="C2200" s="273"/>
      <c r="D2200" s="272"/>
      <c r="E2200" s="273"/>
      <c r="F2200" s="273"/>
      <c r="G2200" s="253" t="str">
        <f t="shared" si="247"/>
        <v/>
      </c>
      <c r="H2200" s="31" t="str">
        <f>IF(AND(B2200=H$1),LOOKUP(9.99999999999999E+307,$H$2:H2199)+1,"")</f>
        <v/>
      </c>
      <c r="I2200" s="31" t="str">
        <f>IF(AND(B2200=I$1),LOOKUP(9.99999999999999E+307,$I$2:I2199)+1,"")</f>
        <v/>
      </c>
      <c r="J2200" s="31">
        <f>IF(AND(B2200=J$1),LOOKUP(9.99999999999999E+307,$J$2:J2199)+1,"")</f>
        <v>2034</v>
      </c>
      <c r="K2200" s="31">
        <f>IF(AND(B2200=K$1),LOOKUP(9.99999999999999E+307,$K$2:K2199)+1,"")</f>
        <v>2034</v>
      </c>
      <c r="L2200" s="31">
        <f>IF(AND(B2200=L$1),LOOKUP(9.99999999999999E+307,$L$2:L2199)+1,"")</f>
        <v>2034</v>
      </c>
      <c r="M2200" s="31">
        <f>IF(AND(B2200=M$1),LOOKUP(9.99999999999999E+307,$M$2:M2199)+1,"")</f>
        <v>2034</v>
      </c>
      <c r="N2200" s="31" t="e">
        <f>IF(AND(B2200=N$1),LOOKUP(9.99999999999999E+307,$N$2:N2199)+1,"")</f>
        <v>#REF!</v>
      </c>
      <c r="O2200" s="31" t="e">
        <f>IF(AND($B2200=O$1),LOOKUP(9.99999999999999E+307,$O$2:O2199)+1,"")</f>
        <v>#REF!</v>
      </c>
      <c r="P2200" s="31" t="e">
        <f>IF(AND($B2200=P$1),LOOKUP(9.99999999999999E+307,$P$2:P2199)+1,"")</f>
        <v>#REF!</v>
      </c>
      <c r="Q2200" s="31" t="e">
        <f>IF(AND($B2200=Q$1),LOOKUP(9.99999999999999E+307,$Q$2:Q2199)+1,"")</f>
        <v>#REF!</v>
      </c>
      <c r="R2200" s="31">
        <f>IF(AND($B2200=R$1),LOOKUP(9.99999999999999E+307,$R$2:R2199)+1,"")</f>
        <v>2034</v>
      </c>
      <c r="S2200" s="31">
        <f>IF(AND($B2200=S$1),LOOKUP(9.99999999999999E+307,$S$2:S2199)+1,"")</f>
        <v>2034</v>
      </c>
      <c r="T2200" s="265"/>
      <c r="U2200" s="265"/>
      <c r="V2200" s="265"/>
      <c r="AA2200" s="254" t="str">
        <f t="shared" si="248"/>
        <v/>
      </c>
      <c r="AB2200" s="254" t="str">
        <f t="shared" si="249"/>
        <v/>
      </c>
      <c r="AC2200" s="255">
        <f t="shared" si="250"/>
        <v>0</v>
      </c>
      <c r="AD2200" s="255">
        <f t="shared" si="251"/>
        <v>3836</v>
      </c>
      <c r="AE2200" s="256" t="str">
        <f t="shared" si="252"/>
        <v/>
      </c>
      <c r="AF2200" s="252" t="str">
        <f t="shared" si="253"/>
        <v>-</v>
      </c>
    </row>
    <row r="2201" spans="1:32" ht="20.149999999999999" customHeight="1" x14ac:dyDescent="0.75">
      <c r="A2201" s="31">
        <v>2199</v>
      </c>
      <c r="B2201" s="237"/>
      <c r="C2201" s="273"/>
      <c r="D2201" s="272"/>
      <c r="E2201" s="273"/>
      <c r="F2201" s="273"/>
      <c r="G2201" s="253" t="str">
        <f t="shared" si="247"/>
        <v/>
      </c>
      <c r="H2201" s="31" t="str">
        <f>IF(AND(B2201=H$1),LOOKUP(9.99999999999999E+307,$H$2:H2200)+1,"")</f>
        <v/>
      </c>
      <c r="I2201" s="31" t="str">
        <f>IF(AND(B2201=I$1),LOOKUP(9.99999999999999E+307,$I$2:I2200)+1,"")</f>
        <v/>
      </c>
      <c r="J2201" s="31">
        <f>IF(AND(B2201=J$1),LOOKUP(9.99999999999999E+307,$J$2:J2200)+1,"")</f>
        <v>2035</v>
      </c>
      <c r="K2201" s="31">
        <f>IF(AND(B2201=K$1),LOOKUP(9.99999999999999E+307,$K$2:K2200)+1,"")</f>
        <v>2035</v>
      </c>
      <c r="L2201" s="31">
        <f>IF(AND(B2201=L$1),LOOKUP(9.99999999999999E+307,$L$2:L2200)+1,"")</f>
        <v>2035</v>
      </c>
      <c r="M2201" s="31">
        <f>IF(AND(B2201=M$1),LOOKUP(9.99999999999999E+307,$M$2:M2200)+1,"")</f>
        <v>2035</v>
      </c>
      <c r="N2201" s="31" t="e">
        <f>IF(AND(B2201=N$1),LOOKUP(9.99999999999999E+307,$N$2:N2200)+1,"")</f>
        <v>#REF!</v>
      </c>
      <c r="O2201" s="31" t="e">
        <f>IF(AND($B2201=O$1),LOOKUP(9.99999999999999E+307,$O$2:O2200)+1,"")</f>
        <v>#REF!</v>
      </c>
      <c r="P2201" s="31" t="e">
        <f>IF(AND($B2201=P$1),LOOKUP(9.99999999999999E+307,$P$2:P2200)+1,"")</f>
        <v>#REF!</v>
      </c>
      <c r="Q2201" s="31" t="e">
        <f>IF(AND($B2201=Q$1),LOOKUP(9.99999999999999E+307,$Q$2:Q2200)+1,"")</f>
        <v>#REF!</v>
      </c>
      <c r="R2201" s="31">
        <f>IF(AND($B2201=R$1),LOOKUP(9.99999999999999E+307,$R$2:R2200)+1,"")</f>
        <v>2035</v>
      </c>
      <c r="S2201" s="31">
        <f>IF(AND($B2201=S$1),LOOKUP(9.99999999999999E+307,$S$2:S2200)+1,"")</f>
        <v>2035</v>
      </c>
      <c r="T2201" s="265"/>
      <c r="U2201" s="265"/>
      <c r="V2201" s="265"/>
      <c r="AA2201" s="254" t="str">
        <f t="shared" si="248"/>
        <v/>
      </c>
      <c r="AB2201" s="254" t="str">
        <f t="shared" si="249"/>
        <v/>
      </c>
      <c r="AC2201" s="255">
        <f t="shared" si="250"/>
        <v>0</v>
      </c>
      <c r="AD2201" s="255">
        <f t="shared" si="251"/>
        <v>3836</v>
      </c>
      <c r="AE2201" s="256" t="str">
        <f t="shared" si="252"/>
        <v/>
      </c>
      <c r="AF2201" s="252" t="str">
        <f t="shared" si="253"/>
        <v>-</v>
      </c>
    </row>
    <row r="2202" spans="1:32" ht="20.149999999999999" customHeight="1" x14ac:dyDescent="0.75">
      <c r="A2202" s="31">
        <v>2200</v>
      </c>
      <c r="B2202" s="237"/>
      <c r="C2202" s="273"/>
      <c r="D2202" s="272"/>
      <c r="E2202" s="273"/>
      <c r="F2202" s="273"/>
      <c r="G2202" s="253" t="str">
        <f t="shared" si="247"/>
        <v/>
      </c>
      <c r="H2202" s="31" t="str">
        <f>IF(AND(B2202=H$1),LOOKUP(9.99999999999999E+307,$H$2:H2201)+1,"")</f>
        <v/>
      </c>
      <c r="I2202" s="31" t="str">
        <f>IF(AND(B2202=I$1),LOOKUP(9.99999999999999E+307,$I$2:I2201)+1,"")</f>
        <v/>
      </c>
      <c r="J2202" s="31">
        <f>IF(AND(B2202=J$1),LOOKUP(9.99999999999999E+307,$J$2:J2201)+1,"")</f>
        <v>2036</v>
      </c>
      <c r="K2202" s="31">
        <f>IF(AND(B2202=K$1),LOOKUP(9.99999999999999E+307,$K$2:K2201)+1,"")</f>
        <v>2036</v>
      </c>
      <c r="L2202" s="31">
        <f>IF(AND(B2202=L$1),LOOKUP(9.99999999999999E+307,$L$2:L2201)+1,"")</f>
        <v>2036</v>
      </c>
      <c r="M2202" s="31">
        <f>IF(AND(B2202=M$1),LOOKUP(9.99999999999999E+307,$M$2:M2201)+1,"")</f>
        <v>2036</v>
      </c>
      <c r="N2202" s="31" t="e">
        <f>IF(AND(B2202=N$1),LOOKUP(9.99999999999999E+307,$N$2:N2201)+1,"")</f>
        <v>#REF!</v>
      </c>
      <c r="O2202" s="31" t="e">
        <f>IF(AND($B2202=O$1),LOOKUP(9.99999999999999E+307,$O$2:O2201)+1,"")</f>
        <v>#REF!</v>
      </c>
      <c r="P2202" s="31" t="e">
        <f>IF(AND($B2202=P$1),LOOKUP(9.99999999999999E+307,$P$2:P2201)+1,"")</f>
        <v>#REF!</v>
      </c>
      <c r="Q2202" s="31" t="e">
        <f>IF(AND($B2202=Q$1),LOOKUP(9.99999999999999E+307,$Q$2:Q2201)+1,"")</f>
        <v>#REF!</v>
      </c>
      <c r="R2202" s="31">
        <f>IF(AND($B2202=R$1),LOOKUP(9.99999999999999E+307,$R$2:R2201)+1,"")</f>
        <v>2036</v>
      </c>
      <c r="S2202" s="31">
        <f>IF(AND($B2202=S$1),LOOKUP(9.99999999999999E+307,$S$2:S2201)+1,"")</f>
        <v>2036</v>
      </c>
      <c r="T2202" s="265"/>
      <c r="U2202" s="265"/>
      <c r="V2202" s="265"/>
      <c r="AA2202" s="254" t="str">
        <f t="shared" si="248"/>
        <v/>
      </c>
      <c r="AB2202" s="254" t="str">
        <f t="shared" si="249"/>
        <v/>
      </c>
      <c r="AC2202" s="255">
        <f t="shared" si="250"/>
        <v>0</v>
      </c>
      <c r="AD2202" s="255">
        <f t="shared" si="251"/>
        <v>3836</v>
      </c>
      <c r="AE2202" s="256" t="str">
        <f t="shared" si="252"/>
        <v/>
      </c>
      <c r="AF2202" s="252" t="str">
        <f t="shared" si="253"/>
        <v>-</v>
      </c>
    </row>
    <row r="2203" spans="1:32" ht="20.149999999999999" customHeight="1" x14ac:dyDescent="0.75">
      <c r="A2203" s="31">
        <v>2201</v>
      </c>
      <c r="B2203" s="237"/>
      <c r="C2203" s="273"/>
      <c r="D2203" s="272"/>
      <c r="E2203" s="273"/>
      <c r="F2203" s="273"/>
      <c r="G2203" s="253" t="str">
        <f t="shared" si="247"/>
        <v/>
      </c>
      <c r="H2203" s="31" t="str">
        <f>IF(AND(B2203=H$1),LOOKUP(9.99999999999999E+307,$H$2:H2202)+1,"")</f>
        <v/>
      </c>
      <c r="I2203" s="31" t="str">
        <f>IF(AND(B2203=I$1),LOOKUP(9.99999999999999E+307,$I$2:I2202)+1,"")</f>
        <v/>
      </c>
      <c r="J2203" s="31">
        <f>IF(AND(B2203=J$1),LOOKUP(9.99999999999999E+307,$J$2:J2202)+1,"")</f>
        <v>2037</v>
      </c>
      <c r="K2203" s="31">
        <f>IF(AND(B2203=K$1),LOOKUP(9.99999999999999E+307,$K$2:K2202)+1,"")</f>
        <v>2037</v>
      </c>
      <c r="L2203" s="31">
        <f>IF(AND(B2203=L$1),LOOKUP(9.99999999999999E+307,$L$2:L2202)+1,"")</f>
        <v>2037</v>
      </c>
      <c r="M2203" s="31">
        <f>IF(AND(B2203=M$1),LOOKUP(9.99999999999999E+307,$M$2:M2202)+1,"")</f>
        <v>2037</v>
      </c>
      <c r="N2203" s="31" t="e">
        <f>IF(AND(B2203=N$1),LOOKUP(9.99999999999999E+307,$N$2:N2202)+1,"")</f>
        <v>#REF!</v>
      </c>
      <c r="O2203" s="31" t="e">
        <f>IF(AND($B2203=O$1),LOOKUP(9.99999999999999E+307,$O$2:O2202)+1,"")</f>
        <v>#REF!</v>
      </c>
      <c r="P2203" s="31" t="e">
        <f>IF(AND($B2203=P$1),LOOKUP(9.99999999999999E+307,$P$2:P2202)+1,"")</f>
        <v>#REF!</v>
      </c>
      <c r="Q2203" s="31" t="e">
        <f>IF(AND($B2203=Q$1),LOOKUP(9.99999999999999E+307,$Q$2:Q2202)+1,"")</f>
        <v>#REF!</v>
      </c>
      <c r="R2203" s="31">
        <f>IF(AND($B2203=R$1),LOOKUP(9.99999999999999E+307,$R$2:R2202)+1,"")</f>
        <v>2037</v>
      </c>
      <c r="S2203" s="31">
        <f>IF(AND($B2203=S$1),LOOKUP(9.99999999999999E+307,$S$2:S2202)+1,"")</f>
        <v>2037</v>
      </c>
      <c r="T2203" s="265"/>
      <c r="U2203" s="265"/>
      <c r="V2203" s="265"/>
      <c r="AA2203" s="254" t="str">
        <f t="shared" si="248"/>
        <v/>
      </c>
      <c r="AB2203" s="254" t="str">
        <f t="shared" si="249"/>
        <v/>
      </c>
      <c r="AC2203" s="255">
        <f t="shared" si="250"/>
        <v>0</v>
      </c>
      <c r="AD2203" s="255">
        <f t="shared" si="251"/>
        <v>3836</v>
      </c>
      <c r="AE2203" s="256" t="str">
        <f t="shared" si="252"/>
        <v/>
      </c>
      <c r="AF2203" s="252" t="str">
        <f t="shared" si="253"/>
        <v>-</v>
      </c>
    </row>
    <row r="2204" spans="1:32" ht="20.149999999999999" customHeight="1" x14ac:dyDescent="0.75">
      <c r="A2204" s="31">
        <v>2202</v>
      </c>
      <c r="B2204" s="237"/>
      <c r="C2204" s="273"/>
      <c r="D2204" s="272"/>
      <c r="E2204" s="273"/>
      <c r="F2204" s="273"/>
      <c r="G2204" s="253" t="str">
        <f t="shared" si="247"/>
        <v/>
      </c>
      <c r="H2204" s="31" t="str">
        <f>IF(AND(B2204=H$1),LOOKUP(9.99999999999999E+307,$H$2:H2203)+1,"")</f>
        <v/>
      </c>
      <c r="I2204" s="31" t="str">
        <f>IF(AND(B2204=I$1),LOOKUP(9.99999999999999E+307,$I$2:I2203)+1,"")</f>
        <v/>
      </c>
      <c r="J2204" s="31">
        <f>IF(AND(B2204=J$1),LOOKUP(9.99999999999999E+307,$J$2:J2203)+1,"")</f>
        <v>2038</v>
      </c>
      <c r="K2204" s="31">
        <f>IF(AND(B2204=K$1),LOOKUP(9.99999999999999E+307,$K$2:K2203)+1,"")</f>
        <v>2038</v>
      </c>
      <c r="L2204" s="31">
        <f>IF(AND(B2204=L$1),LOOKUP(9.99999999999999E+307,$L$2:L2203)+1,"")</f>
        <v>2038</v>
      </c>
      <c r="M2204" s="31">
        <f>IF(AND(B2204=M$1),LOOKUP(9.99999999999999E+307,$M$2:M2203)+1,"")</f>
        <v>2038</v>
      </c>
      <c r="N2204" s="31" t="e">
        <f>IF(AND(B2204=N$1),LOOKUP(9.99999999999999E+307,$N$2:N2203)+1,"")</f>
        <v>#REF!</v>
      </c>
      <c r="O2204" s="31" t="e">
        <f>IF(AND($B2204=O$1),LOOKUP(9.99999999999999E+307,$O$2:O2203)+1,"")</f>
        <v>#REF!</v>
      </c>
      <c r="P2204" s="31" t="e">
        <f>IF(AND($B2204=P$1),LOOKUP(9.99999999999999E+307,$P$2:P2203)+1,"")</f>
        <v>#REF!</v>
      </c>
      <c r="Q2204" s="31" t="e">
        <f>IF(AND($B2204=Q$1),LOOKUP(9.99999999999999E+307,$Q$2:Q2203)+1,"")</f>
        <v>#REF!</v>
      </c>
      <c r="R2204" s="31">
        <f>IF(AND($B2204=R$1),LOOKUP(9.99999999999999E+307,$R$2:R2203)+1,"")</f>
        <v>2038</v>
      </c>
      <c r="S2204" s="31">
        <f>IF(AND($B2204=S$1),LOOKUP(9.99999999999999E+307,$S$2:S2203)+1,"")</f>
        <v>2038</v>
      </c>
      <c r="T2204" s="265"/>
      <c r="U2204" s="265"/>
      <c r="V2204" s="265"/>
      <c r="AA2204" s="254" t="str">
        <f t="shared" si="248"/>
        <v/>
      </c>
      <c r="AB2204" s="254" t="str">
        <f t="shared" si="249"/>
        <v/>
      </c>
      <c r="AC2204" s="255">
        <f t="shared" si="250"/>
        <v>0</v>
      </c>
      <c r="AD2204" s="255">
        <f t="shared" si="251"/>
        <v>3836</v>
      </c>
      <c r="AE2204" s="256" t="str">
        <f t="shared" si="252"/>
        <v/>
      </c>
      <c r="AF2204" s="252" t="str">
        <f t="shared" si="253"/>
        <v>-</v>
      </c>
    </row>
    <row r="2205" spans="1:32" ht="20.149999999999999" customHeight="1" x14ac:dyDescent="0.75">
      <c r="A2205" s="31">
        <v>2203</v>
      </c>
      <c r="B2205" s="237"/>
      <c r="C2205" s="273"/>
      <c r="D2205" s="272"/>
      <c r="E2205" s="273"/>
      <c r="F2205" s="273"/>
      <c r="G2205" s="253" t="str">
        <f t="shared" si="247"/>
        <v/>
      </c>
      <c r="H2205" s="31" t="str">
        <f>IF(AND(B2205=H$1),LOOKUP(9.99999999999999E+307,$H$2:H2204)+1,"")</f>
        <v/>
      </c>
      <c r="I2205" s="31" t="str">
        <f>IF(AND(B2205=I$1),LOOKUP(9.99999999999999E+307,$I$2:I2204)+1,"")</f>
        <v/>
      </c>
      <c r="J2205" s="31">
        <f>IF(AND(B2205=J$1),LOOKUP(9.99999999999999E+307,$J$2:J2204)+1,"")</f>
        <v>2039</v>
      </c>
      <c r="K2205" s="31">
        <f>IF(AND(B2205=K$1),LOOKUP(9.99999999999999E+307,$K$2:K2204)+1,"")</f>
        <v>2039</v>
      </c>
      <c r="L2205" s="31">
        <f>IF(AND(B2205=L$1),LOOKUP(9.99999999999999E+307,$L$2:L2204)+1,"")</f>
        <v>2039</v>
      </c>
      <c r="M2205" s="31">
        <f>IF(AND(B2205=M$1),LOOKUP(9.99999999999999E+307,$M$2:M2204)+1,"")</f>
        <v>2039</v>
      </c>
      <c r="N2205" s="31" t="e">
        <f>IF(AND(B2205=N$1),LOOKUP(9.99999999999999E+307,$N$2:N2204)+1,"")</f>
        <v>#REF!</v>
      </c>
      <c r="O2205" s="31" t="e">
        <f>IF(AND($B2205=O$1),LOOKUP(9.99999999999999E+307,$O$2:O2204)+1,"")</f>
        <v>#REF!</v>
      </c>
      <c r="P2205" s="31" t="e">
        <f>IF(AND($B2205=P$1),LOOKUP(9.99999999999999E+307,$P$2:P2204)+1,"")</f>
        <v>#REF!</v>
      </c>
      <c r="Q2205" s="31" t="e">
        <f>IF(AND($B2205=Q$1),LOOKUP(9.99999999999999E+307,$Q$2:Q2204)+1,"")</f>
        <v>#REF!</v>
      </c>
      <c r="R2205" s="31">
        <f>IF(AND($B2205=R$1),LOOKUP(9.99999999999999E+307,$R$2:R2204)+1,"")</f>
        <v>2039</v>
      </c>
      <c r="S2205" s="31">
        <f>IF(AND($B2205=S$1),LOOKUP(9.99999999999999E+307,$S$2:S2204)+1,"")</f>
        <v>2039</v>
      </c>
      <c r="T2205" s="265"/>
      <c r="U2205" s="265"/>
      <c r="V2205" s="265"/>
      <c r="AA2205" s="254" t="str">
        <f t="shared" si="248"/>
        <v/>
      </c>
      <c r="AB2205" s="254" t="str">
        <f t="shared" si="249"/>
        <v/>
      </c>
      <c r="AC2205" s="255">
        <f t="shared" si="250"/>
        <v>0</v>
      </c>
      <c r="AD2205" s="255">
        <f t="shared" si="251"/>
        <v>3836</v>
      </c>
      <c r="AE2205" s="256" t="str">
        <f t="shared" si="252"/>
        <v/>
      </c>
      <c r="AF2205" s="252" t="str">
        <f t="shared" si="253"/>
        <v>-</v>
      </c>
    </row>
    <row r="2206" spans="1:32" ht="20.149999999999999" customHeight="1" x14ac:dyDescent="0.75">
      <c r="A2206" s="31">
        <v>2204</v>
      </c>
      <c r="B2206" s="237"/>
      <c r="C2206" s="273"/>
      <c r="D2206" s="272"/>
      <c r="E2206" s="273"/>
      <c r="F2206" s="273"/>
      <c r="G2206" s="253" t="str">
        <f t="shared" si="247"/>
        <v/>
      </c>
      <c r="H2206" s="31" t="str">
        <f>IF(AND(B2206=H$1),LOOKUP(9.99999999999999E+307,$H$2:H2205)+1,"")</f>
        <v/>
      </c>
      <c r="I2206" s="31" t="str">
        <f>IF(AND(B2206=I$1),LOOKUP(9.99999999999999E+307,$I$2:I2205)+1,"")</f>
        <v/>
      </c>
      <c r="J2206" s="31">
        <f>IF(AND(B2206=J$1),LOOKUP(9.99999999999999E+307,$J$2:J2205)+1,"")</f>
        <v>2040</v>
      </c>
      <c r="K2206" s="31">
        <f>IF(AND(B2206=K$1),LOOKUP(9.99999999999999E+307,$K$2:K2205)+1,"")</f>
        <v>2040</v>
      </c>
      <c r="L2206" s="31">
        <f>IF(AND(B2206=L$1),LOOKUP(9.99999999999999E+307,$L$2:L2205)+1,"")</f>
        <v>2040</v>
      </c>
      <c r="M2206" s="31">
        <f>IF(AND(B2206=M$1),LOOKUP(9.99999999999999E+307,$M$2:M2205)+1,"")</f>
        <v>2040</v>
      </c>
      <c r="N2206" s="31" t="e">
        <f>IF(AND(B2206=N$1),LOOKUP(9.99999999999999E+307,$N$2:N2205)+1,"")</f>
        <v>#REF!</v>
      </c>
      <c r="O2206" s="31" t="e">
        <f>IF(AND($B2206=O$1),LOOKUP(9.99999999999999E+307,$O$2:O2205)+1,"")</f>
        <v>#REF!</v>
      </c>
      <c r="P2206" s="31" t="e">
        <f>IF(AND($B2206=P$1),LOOKUP(9.99999999999999E+307,$P$2:P2205)+1,"")</f>
        <v>#REF!</v>
      </c>
      <c r="Q2206" s="31" t="e">
        <f>IF(AND($B2206=Q$1),LOOKUP(9.99999999999999E+307,$Q$2:Q2205)+1,"")</f>
        <v>#REF!</v>
      </c>
      <c r="R2206" s="31">
        <f>IF(AND($B2206=R$1),LOOKUP(9.99999999999999E+307,$R$2:R2205)+1,"")</f>
        <v>2040</v>
      </c>
      <c r="S2206" s="31">
        <f>IF(AND($B2206=S$1),LOOKUP(9.99999999999999E+307,$S$2:S2205)+1,"")</f>
        <v>2040</v>
      </c>
      <c r="T2206" s="265"/>
      <c r="U2206" s="265"/>
      <c r="V2206" s="265"/>
      <c r="AA2206" s="254" t="str">
        <f t="shared" si="248"/>
        <v/>
      </c>
      <c r="AB2206" s="254" t="str">
        <f t="shared" si="249"/>
        <v/>
      </c>
      <c r="AC2206" s="255">
        <f t="shared" si="250"/>
        <v>0</v>
      </c>
      <c r="AD2206" s="255">
        <f t="shared" si="251"/>
        <v>3836</v>
      </c>
      <c r="AE2206" s="256" t="str">
        <f t="shared" si="252"/>
        <v/>
      </c>
      <c r="AF2206" s="252" t="str">
        <f t="shared" si="253"/>
        <v>-</v>
      </c>
    </row>
    <row r="2207" spans="1:32" ht="20.149999999999999" customHeight="1" x14ac:dyDescent="0.75">
      <c r="A2207" s="31">
        <v>2205</v>
      </c>
      <c r="B2207" s="237"/>
      <c r="C2207" s="273"/>
      <c r="D2207" s="272"/>
      <c r="E2207" s="273"/>
      <c r="F2207" s="273"/>
      <c r="G2207" s="253" t="str">
        <f t="shared" si="247"/>
        <v/>
      </c>
      <c r="H2207" s="31" t="str">
        <f>IF(AND(B2207=H$1),LOOKUP(9.99999999999999E+307,$H$2:H2206)+1,"")</f>
        <v/>
      </c>
      <c r="I2207" s="31" t="str">
        <f>IF(AND(B2207=I$1),LOOKUP(9.99999999999999E+307,$I$2:I2206)+1,"")</f>
        <v/>
      </c>
      <c r="J2207" s="31">
        <f>IF(AND(B2207=J$1),LOOKUP(9.99999999999999E+307,$J$2:J2206)+1,"")</f>
        <v>2041</v>
      </c>
      <c r="K2207" s="31">
        <f>IF(AND(B2207=K$1),LOOKUP(9.99999999999999E+307,$K$2:K2206)+1,"")</f>
        <v>2041</v>
      </c>
      <c r="L2207" s="31">
        <f>IF(AND(B2207=L$1),LOOKUP(9.99999999999999E+307,$L$2:L2206)+1,"")</f>
        <v>2041</v>
      </c>
      <c r="M2207" s="31">
        <f>IF(AND(B2207=M$1),LOOKUP(9.99999999999999E+307,$M$2:M2206)+1,"")</f>
        <v>2041</v>
      </c>
      <c r="N2207" s="31" t="e">
        <f>IF(AND(B2207=N$1),LOOKUP(9.99999999999999E+307,$N$2:N2206)+1,"")</f>
        <v>#REF!</v>
      </c>
      <c r="O2207" s="31" t="e">
        <f>IF(AND($B2207=O$1),LOOKUP(9.99999999999999E+307,$O$2:O2206)+1,"")</f>
        <v>#REF!</v>
      </c>
      <c r="P2207" s="31" t="e">
        <f>IF(AND($B2207=P$1),LOOKUP(9.99999999999999E+307,$P$2:P2206)+1,"")</f>
        <v>#REF!</v>
      </c>
      <c r="Q2207" s="31" t="e">
        <f>IF(AND($B2207=Q$1),LOOKUP(9.99999999999999E+307,$Q$2:Q2206)+1,"")</f>
        <v>#REF!</v>
      </c>
      <c r="R2207" s="31">
        <f>IF(AND($B2207=R$1),LOOKUP(9.99999999999999E+307,$R$2:R2206)+1,"")</f>
        <v>2041</v>
      </c>
      <c r="S2207" s="31">
        <f>IF(AND($B2207=S$1),LOOKUP(9.99999999999999E+307,$S$2:S2206)+1,"")</f>
        <v>2041</v>
      </c>
      <c r="T2207" s="265"/>
      <c r="U2207" s="265"/>
      <c r="V2207" s="265"/>
      <c r="AA2207" s="254" t="str">
        <f t="shared" si="248"/>
        <v/>
      </c>
      <c r="AB2207" s="254" t="str">
        <f t="shared" si="249"/>
        <v/>
      </c>
      <c r="AC2207" s="255">
        <f t="shared" si="250"/>
        <v>0</v>
      </c>
      <c r="AD2207" s="255">
        <f t="shared" si="251"/>
        <v>3836</v>
      </c>
      <c r="AE2207" s="256" t="str">
        <f t="shared" si="252"/>
        <v/>
      </c>
      <c r="AF2207" s="252" t="str">
        <f t="shared" si="253"/>
        <v>-</v>
      </c>
    </row>
    <row r="2208" spans="1:32" ht="20.149999999999999" customHeight="1" x14ac:dyDescent="0.75">
      <c r="A2208" s="31">
        <v>2206</v>
      </c>
      <c r="B2208" s="237"/>
      <c r="C2208" s="273"/>
      <c r="D2208" s="272"/>
      <c r="E2208" s="273"/>
      <c r="F2208" s="273"/>
      <c r="G2208" s="253" t="str">
        <f t="shared" si="247"/>
        <v/>
      </c>
      <c r="H2208" s="31" t="str">
        <f>IF(AND(B2208=H$1),LOOKUP(9.99999999999999E+307,$H$2:H2207)+1,"")</f>
        <v/>
      </c>
      <c r="I2208" s="31" t="str">
        <f>IF(AND(B2208=I$1),LOOKUP(9.99999999999999E+307,$I$2:I2207)+1,"")</f>
        <v/>
      </c>
      <c r="J2208" s="31">
        <f>IF(AND(B2208=J$1),LOOKUP(9.99999999999999E+307,$J$2:J2207)+1,"")</f>
        <v>2042</v>
      </c>
      <c r="K2208" s="31">
        <f>IF(AND(B2208=K$1),LOOKUP(9.99999999999999E+307,$K$2:K2207)+1,"")</f>
        <v>2042</v>
      </c>
      <c r="L2208" s="31">
        <f>IF(AND(B2208=L$1),LOOKUP(9.99999999999999E+307,$L$2:L2207)+1,"")</f>
        <v>2042</v>
      </c>
      <c r="M2208" s="31">
        <f>IF(AND(B2208=M$1),LOOKUP(9.99999999999999E+307,$M$2:M2207)+1,"")</f>
        <v>2042</v>
      </c>
      <c r="N2208" s="31" t="e">
        <f>IF(AND(B2208=N$1),LOOKUP(9.99999999999999E+307,$N$2:N2207)+1,"")</f>
        <v>#REF!</v>
      </c>
      <c r="O2208" s="31" t="e">
        <f>IF(AND($B2208=O$1),LOOKUP(9.99999999999999E+307,$O$2:O2207)+1,"")</f>
        <v>#REF!</v>
      </c>
      <c r="P2208" s="31" t="e">
        <f>IF(AND($B2208=P$1),LOOKUP(9.99999999999999E+307,$P$2:P2207)+1,"")</f>
        <v>#REF!</v>
      </c>
      <c r="Q2208" s="31" t="e">
        <f>IF(AND($B2208=Q$1),LOOKUP(9.99999999999999E+307,$Q$2:Q2207)+1,"")</f>
        <v>#REF!</v>
      </c>
      <c r="R2208" s="31">
        <f>IF(AND($B2208=R$1),LOOKUP(9.99999999999999E+307,$R$2:R2207)+1,"")</f>
        <v>2042</v>
      </c>
      <c r="S2208" s="31">
        <f>IF(AND($B2208=S$1),LOOKUP(9.99999999999999E+307,$S$2:S2207)+1,"")</f>
        <v>2042</v>
      </c>
      <c r="T2208" s="265"/>
      <c r="U2208" s="265"/>
      <c r="V2208" s="265"/>
      <c r="AA2208" s="254" t="str">
        <f t="shared" si="248"/>
        <v/>
      </c>
      <c r="AB2208" s="254" t="str">
        <f t="shared" si="249"/>
        <v/>
      </c>
      <c r="AC2208" s="255">
        <f t="shared" si="250"/>
        <v>0</v>
      </c>
      <c r="AD2208" s="255">
        <f t="shared" si="251"/>
        <v>3836</v>
      </c>
      <c r="AE2208" s="256" t="str">
        <f t="shared" si="252"/>
        <v/>
      </c>
      <c r="AF2208" s="252" t="str">
        <f t="shared" si="253"/>
        <v>-</v>
      </c>
    </row>
    <row r="2209" spans="1:32" ht="20.149999999999999" customHeight="1" x14ac:dyDescent="0.75">
      <c r="A2209" s="31">
        <v>2207</v>
      </c>
      <c r="B2209" s="237"/>
      <c r="C2209" s="273"/>
      <c r="D2209" s="272"/>
      <c r="E2209" s="273"/>
      <c r="F2209" s="273"/>
      <c r="G2209" s="253" t="str">
        <f t="shared" si="247"/>
        <v/>
      </c>
      <c r="H2209" s="31" t="str">
        <f>IF(AND(B2209=H$1),LOOKUP(9.99999999999999E+307,$H$2:H2208)+1,"")</f>
        <v/>
      </c>
      <c r="I2209" s="31" t="str">
        <f>IF(AND(B2209=I$1),LOOKUP(9.99999999999999E+307,$I$2:I2208)+1,"")</f>
        <v/>
      </c>
      <c r="J2209" s="31">
        <f>IF(AND(B2209=J$1),LOOKUP(9.99999999999999E+307,$J$2:J2208)+1,"")</f>
        <v>2043</v>
      </c>
      <c r="K2209" s="31">
        <f>IF(AND(B2209=K$1),LOOKUP(9.99999999999999E+307,$K$2:K2208)+1,"")</f>
        <v>2043</v>
      </c>
      <c r="L2209" s="31">
        <f>IF(AND(B2209=L$1),LOOKUP(9.99999999999999E+307,$L$2:L2208)+1,"")</f>
        <v>2043</v>
      </c>
      <c r="M2209" s="31">
        <f>IF(AND(B2209=M$1),LOOKUP(9.99999999999999E+307,$M$2:M2208)+1,"")</f>
        <v>2043</v>
      </c>
      <c r="N2209" s="31" t="e">
        <f>IF(AND(B2209=N$1),LOOKUP(9.99999999999999E+307,$N$2:N2208)+1,"")</f>
        <v>#REF!</v>
      </c>
      <c r="O2209" s="31" t="e">
        <f>IF(AND($B2209=O$1),LOOKUP(9.99999999999999E+307,$O$2:O2208)+1,"")</f>
        <v>#REF!</v>
      </c>
      <c r="P2209" s="31" t="e">
        <f>IF(AND($B2209=P$1),LOOKUP(9.99999999999999E+307,$P$2:P2208)+1,"")</f>
        <v>#REF!</v>
      </c>
      <c r="Q2209" s="31" t="e">
        <f>IF(AND($B2209=Q$1),LOOKUP(9.99999999999999E+307,$Q$2:Q2208)+1,"")</f>
        <v>#REF!</v>
      </c>
      <c r="R2209" s="31">
        <f>IF(AND($B2209=R$1),LOOKUP(9.99999999999999E+307,$R$2:R2208)+1,"")</f>
        <v>2043</v>
      </c>
      <c r="S2209" s="31">
        <f>IF(AND($B2209=S$1),LOOKUP(9.99999999999999E+307,$S$2:S2208)+1,"")</f>
        <v>2043</v>
      </c>
      <c r="T2209" s="265"/>
      <c r="U2209" s="265"/>
      <c r="V2209" s="265"/>
      <c r="AA2209" s="254" t="str">
        <f t="shared" si="248"/>
        <v/>
      </c>
      <c r="AB2209" s="254" t="str">
        <f t="shared" si="249"/>
        <v/>
      </c>
      <c r="AC2209" s="255">
        <f t="shared" si="250"/>
        <v>0</v>
      </c>
      <c r="AD2209" s="255">
        <f t="shared" si="251"/>
        <v>3836</v>
      </c>
      <c r="AE2209" s="256" t="str">
        <f t="shared" si="252"/>
        <v/>
      </c>
      <c r="AF2209" s="252" t="str">
        <f t="shared" si="253"/>
        <v>-</v>
      </c>
    </row>
    <row r="2210" spans="1:32" ht="20.149999999999999" customHeight="1" x14ac:dyDescent="0.75">
      <c r="A2210" s="31">
        <v>2208</v>
      </c>
      <c r="B2210" s="237"/>
      <c r="C2210" s="273"/>
      <c r="D2210" s="272"/>
      <c r="E2210" s="273"/>
      <c r="F2210" s="273"/>
      <c r="G2210" s="253" t="str">
        <f t="shared" si="247"/>
        <v/>
      </c>
      <c r="H2210" s="31" t="str">
        <f>IF(AND(B2210=H$1),LOOKUP(9.99999999999999E+307,$H$2:H2209)+1,"")</f>
        <v/>
      </c>
      <c r="I2210" s="31" t="str">
        <f>IF(AND(B2210=I$1),LOOKUP(9.99999999999999E+307,$I$2:I2209)+1,"")</f>
        <v/>
      </c>
      <c r="J2210" s="31">
        <f>IF(AND(B2210=J$1),LOOKUP(9.99999999999999E+307,$J$2:J2209)+1,"")</f>
        <v>2044</v>
      </c>
      <c r="K2210" s="31">
        <f>IF(AND(B2210=K$1),LOOKUP(9.99999999999999E+307,$K$2:K2209)+1,"")</f>
        <v>2044</v>
      </c>
      <c r="L2210" s="31">
        <f>IF(AND(B2210=L$1),LOOKUP(9.99999999999999E+307,$L$2:L2209)+1,"")</f>
        <v>2044</v>
      </c>
      <c r="M2210" s="31">
        <f>IF(AND(B2210=M$1),LOOKUP(9.99999999999999E+307,$M$2:M2209)+1,"")</f>
        <v>2044</v>
      </c>
      <c r="N2210" s="31" t="e">
        <f>IF(AND(B2210=N$1),LOOKUP(9.99999999999999E+307,$N$2:N2209)+1,"")</f>
        <v>#REF!</v>
      </c>
      <c r="O2210" s="31" t="e">
        <f>IF(AND($B2210=O$1),LOOKUP(9.99999999999999E+307,$O$2:O2209)+1,"")</f>
        <v>#REF!</v>
      </c>
      <c r="P2210" s="31" t="e">
        <f>IF(AND($B2210=P$1),LOOKUP(9.99999999999999E+307,$P$2:P2209)+1,"")</f>
        <v>#REF!</v>
      </c>
      <c r="Q2210" s="31" t="e">
        <f>IF(AND($B2210=Q$1),LOOKUP(9.99999999999999E+307,$Q$2:Q2209)+1,"")</f>
        <v>#REF!</v>
      </c>
      <c r="R2210" s="31">
        <f>IF(AND($B2210=R$1),LOOKUP(9.99999999999999E+307,$R$2:R2209)+1,"")</f>
        <v>2044</v>
      </c>
      <c r="S2210" s="31">
        <f>IF(AND($B2210=S$1),LOOKUP(9.99999999999999E+307,$S$2:S2209)+1,"")</f>
        <v>2044</v>
      </c>
      <c r="T2210" s="265"/>
      <c r="U2210" s="265"/>
      <c r="V2210" s="265"/>
      <c r="AA2210" s="254" t="str">
        <f t="shared" si="248"/>
        <v/>
      </c>
      <c r="AB2210" s="254" t="str">
        <f t="shared" si="249"/>
        <v/>
      </c>
      <c r="AC2210" s="255">
        <f t="shared" si="250"/>
        <v>0</v>
      </c>
      <c r="AD2210" s="255">
        <f t="shared" si="251"/>
        <v>3836</v>
      </c>
      <c r="AE2210" s="256" t="str">
        <f t="shared" si="252"/>
        <v/>
      </c>
      <c r="AF2210" s="252" t="str">
        <f t="shared" si="253"/>
        <v>-</v>
      </c>
    </row>
    <row r="2211" spans="1:32" ht="20.149999999999999" customHeight="1" x14ac:dyDescent="0.75">
      <c r="A2211" s="31">
        <v>2209</v>
      </c>
      <c r="B2211" s="237"/>
      <c r="C2211" s="273"/>
      <c r="D2211" s="272"/>
      <c r="E2211" s="273"/>
      <c r="F2211" s="273"/>
      <c r="G2211" s="253" t="str">
        <f t="shared" si="247"/>
        <v/>
      </c>
      <c r="H2211" s="31" t="str">
        <f>IF(AND(B2211=H$1),LOOKUP(9.99999999999999E+307,$H$2:H2210)+1,"")</f>
        <v/>
      </c>
      <c r="I2211" s="31" t="str">
        <f>IF(AND(B2211=I$1),LOOKUP(9.99999999999999E+307,$I$2:I2210)+1,"")</f>
        <v/>
      </c>
      <c r="J2211" s="31">
        <f>IF(AND(B2211=J$1),LOOKUP(9.99999999999999E+307,$J$2:J2210)+1,"")</f>
        <v>2045</v>
      </c>
      <c r="K2211" s="31">
        <f>IF(AND(B2211=K$1),LOOKUP(9.99999999999999E+307,$K$2:K2210)+1,"")</f>
        <v>2045</v>
      </c>
      <c r="L2211" s="31">
        <f>IF(AND(B2211=L$1),LOOKUP(9.99999999999999E+307,$L$2:L2210)+1,"")</f>
        <v>2045</v>
      </c>
      <c r="M2211" s="31">
        <f>IF(AND(B2211=M$1),LOOKUP(9.99999999999999E+307,$M$2:M2210)+1,"")</f>
        <v>2045</v>
      </c>
      <c r="N2211" s="31" t="e">
        <f>IF(AND(B2211=N$1),LOOKUP(9.99999999999999E+307,$N$2:N2210)+1,"")</f>
        <v>#REF!</v>
      </c>
      <c r="O2211" s="31" t="e">
        <f>IF(AND($B2211=O$1),LOOKUP(9.99999999999999E+307,$O$2:O2210)+1,"")</f>
        <v>#REF!</v>
      </c>
      <c r="P2211" s="31" t="e">
        <f>IF(AND($B2211=P$1),LOOKUP(9.99999999999999E+307,$P$2:P2210)+1,"")</f>
        <v>#REF!</v>
      </c>
      <c r="Q2211" s="31" t="e">
        <f>IF(AND($B2211=Q$1),LOOKUP(9.99999999999999E+307,$Q$2:Q2210)+1,"")</f>
        <v>#REF!</v>
      </c>
      <c r="R2211" s="31">
        <f>IF(AND($B2211=R$1),LOOKUP(9.99999999999999E+307,$R$2:R2210)+1,"")</f>
        <v>2045</v>
      </c>
      <c r="S2211" s="31">
        <f>IF(AND($B2211=S$1),LOOKUP(9.99999999999999E+307,$S$2:S2210)+1,"")</f>
        <v>2045</v>
      </c>
      <c r="T2211" s="265"/>
      <c r="U2211" s="265"/>
      <c r="V2211" s="265"/>
      <c r="AA2211" s="254" t="str">
        <f t="shared" si="248"/>
        <v/>
      </c>
      <c r="AB2211" s="254" t="str">
        <f t="shared" si="249"/>
        <v/>
      </c>
      <c r="AC2211" s="255">
        <f t="shared" si="250"/>
        <v>0</v>
      </c>
      <c r="AD2211" s="255">
        <f t="shared" si="251"/>
        <v>3836</v>
      </c>
      <c r="AE2211" s="256" t="str">
        <f t="shared" si="252"/>
        <v/>
      </c>
      <c r="AF2211" s="252" t="str">
        <f t="shared" si="253"/>
        <v>-</v>
      </c>
    </row>
    <row r="2212" spans="1:32" ht="20.149999999999999" customHeight="1" x14ac:dyDescent="0.75">
      <c r="A2212" s="31">
        <v>2210</v>
      </c>
      <c r="B2212" s="237"/>
      <c r="C2212" s="273"/>
      <c r="D2212" s="272"/>
      <c r="E2212" s="273"/>
      <c r="F2212" s="273"/>
      <c r="G2212" s="253" t="str">
        <f t="shared" si="247"/>
        <v/>
      </c>
      <c r="H2212" s="31" t="str">
        <f>IF(AND(B2212=H$1),LOOKUP(9.99999999999999E+307,$H$2:H2211)+1,"")</f>
        <v/>
      </c>
      <c r="I2212" s="31" t="str">
        <f>IF(AND(B2212=I$1),LOOKUP(9.99999999999999E+307,$I$2:I2211)+1,"")</f>
        <v/>
      </c>
      <c r="J2212" s="31">
        <f>IF(AND(B2212=J$1),LOOKUP(9.99999999999999E+307,$J$2:J2211)+1,"")</f>
        <v>2046</v>
      </c>
      <c r="K2212" s="31">
        <f>IF(AND(B2212=K$1),LOOKUP(9.99999999999999E+307,$K$2:K2211)+1,"")</f>
        <v>2046</v>
      </c>
      <c r="L2212" s="31">
        <f>IF(AND(B2212=L$1),LOOKUP(9.99999999999999E+307,$L$2:L2211)+1,"")</f>
        <v>2046</v>
      </c>
      <c r="M2212" s="31">
        <f>IF(AND(B2212=M$1),LOOKUP(9.99999999999999E+307,$M$2:M2211)+1,"")</f>
        <v>2046</v>
      </c>
      <c r="N2212" s="31" t="e">
        <f>IF(AND(B2212=N$1),LOOKUP(9.99999999999999E+307,$N$2:N2211)+1,"")</f>
        <v>#REF!</v>
      </c>
      <c r="O2212" s="31" t="e">
        <f>IF(AND($B2212=O$1),LOOKUP(9.99999999999999E+307,$O$2:O2211)+1,"")</f>
        <v>#REF!</v>
      </c>
      <c r="P2212" s="31" t="e">
        <f>IF(AND($B2212=P$1),LOOKUP(9.99999999999999E+307,$P$2:P2211)+1,"")</f>
        <v>#REF!</v>
      </c>
      <c r="Q2212" s="31" t="e">
        <f>IF(AND($B2212=Q$1),LOOKUP(9.99999999999999E+307,$Q$2:Q2211)+1,"")</f>
        <v>#REF!</v>
      </c>
      <c r="R2212" s="31">
        <f>IF(AND($B2212=R$1),LOOKUP(9.99999999999999E+307,$R$2:R2211)+1,"")</f>
        <v>2046</v>
      </c>
      <c r="S2212" s="31">
        <f>IF(AND($B2212=S$1),LOOKUP(9.99999999999999E+307,$S$2:S2211)+1,"")</f>
        <v>2046</v>
      </c>
      <c r="T2212" s="265"/>
      <c r="U2212" s="265"/>
      <c r="V2212" s="265"/>
      <c r="AA2212" s="254" t="str">
        <f t="shared" si="248"/>
        <v/>
      </c>
      <c r="AB2212" s="254" t="str">
        <f t="shared" si="249"/>
        <v/>
      </c>
      <c r="AC2212" s="255">
        <f t="shared" si="250"/>
        <v>0</v>
      </c>
      <c r="AD2212" s="255">
        <f t="shared" si="251"/>
        <v>3836</v>
      </c>
      <c r="AE2212" s="256" t="str">
        <f t="shared" si="252"/>
        <v/>
      </c>
      <c r="AF2212" s="252" t="str">
        <f t="shared" si="253"/>
        <v>-</v>
      </c>
    </row>
    <row r="2213" spans="1:32" ht="20.149999999999999" customHeight="1" x14ac:dyDescent="0.75">
      <c r="A2213" s="31">
        <v>2211</v>
      </c>
      <c r="B2213" s="237"/>
      <c r="C2213" s="273"/>
      <c r="D2213" s="272"/>
      <c r="E2213" s="273"/>
      <c r="F2213" s="273"/>
      <c r="G2213" s="253" t="str">
        <f t="shared" si="247"/>
        <v/>
      </c>
      <c r="H2213" s="31" t="str">
        <f>IF(AND(B2213=H$1),LOOKUP(9.99999999999999E+307,$H$2:H2212)+1,"")</f>
        <v/>
      </c>
      <c r="I2213" s="31" t="str">
        <f>IF(AND(B2213=I$1),LOOKUP(9.99999999999999E+307,$I$2:I2212)+1,"")</f>
        <v/>
      </c>
      <c r="J2213" s="31">
        <f>IF(AND(B2213=J$1),LOOKUP(9.99999999999999E+307,$J$2:J2212)+1,"")</f>
        <v>2047</v>
      </c>
      <c r="K2213" s="31">
        <f>IF(AND(B2213=K$1),LOOKUP(9.99999999999999E+307,$K$2:K2212)+1,"")</f>
        <v>2047</v>
      </c>
      <c r="L2213" s="31">
        <f>IF(AND(B2213=L$1),LOOKUP(9.99999999999999E+307,$L$2:L2212)+1,"")</f>
        <v>2047</v>
      </c>
      <c r="M2213" s="31">
        <f>IF(AND(B2213=M$1),LOOKUP(9.99999999999999E+307,$M$2:M2212)+1,"")</f>
        <v>2047</v>
      </c>
      <c r="N2213" s="31" t="e">
        <f>IF(AND(B2213=N$1),LOOKUP(9.99999999999999E+307,$N$2:N2212)+1,"")</f>
        <v>#REF!</v>
      </c>
      <c r="O2213" s="31" t="e">
        <f>IF(AND($B2213=O$1),LOOKUP(9.99999999999999E+307,$O$2:O2212)+1,"")</f>
        <v>#REF!</v>
      </c>
      <c r="P2213" s="31" t="e">
        <f>IF(AND($B2213=P$1),LOOKUP(9.99999999999999E+307,$P$2:P2212)+1,"")</f>
        <v>#REF!</v>
      </c>
      <c r="Q2213" s="31" t="e">
        <f>IF(AND($B2213=Q$1),LOOKUP(9.99999999999999E+307,$Q$2:Q2212)+1,"")</f>
        <v>#REF!</v>
      </c>
      <c r="R2213" s="31">
        <f>IF(AND($B2213=R$1),LOOKUP(9.99999999999999E+307,$R$2:R2212)+1,"")</f>
        <v>2047</v>
      </c>
      <c r="S2213" s="31">
        <f>IF(AND($B2213=S$1),LOOKUP(9.99999999999999E+307,$S$2:S2212)+1,"")</f>
        <v>2047</v>
      </c>
      <c r="T2213" s="265"/>
      <c r="U2213" s="265"/>
      <c r="V2213" s="265"/>
      <c r="AA2213" s="254" t="str">
        <f t="shared" si="248"/>
        <v/>
      </c>
      <c r="AB2213" s="254" t="str">
        <f t="shared" si="249"/>
        <v/>
      </c>
      <c r="AC2213" s="255">
        <f t="shared" si="250"/>
        <v>0</v>
      </c>
      <c r="AD2213" s="255">
        <f t="shared" si="251"/>
        <v>3836</v>
      </c>
      <c r="AE2213" s="256" t="str">
        <f t="shared" si="252"/>
        <v/>
      </c>
      <c r="AF2213" s="252" t="str">
        <f t="shared" si="253"/>
        <v>-</v>
      </c>
    </row>
    <row r="2214" spans="1:32" ht="20.149999999999999" customHeight="1" x14ac:dyDescent="0.75">
      <c r="A2214" s="31">
        <v>2212</v>
      </c>
      <c r="B2214" s="237"/>
      <c r="C2214" s="273"/>
      <c r="D2214" s="272"/>
      <c r="E2214" s="273"/>
      <c r="F2214" s="273"/>
      <c r="G2214" s="253" t="str">
        <f t="shared" si="247"/>
        <v/>
      </c>
      <c r="H2214" s="31" t="str">
        <f>IF(AND(B2214=H$1),LOOKUP(9.99999999999999E+307,$H$2:H2213)+1,"")</f>
        <v/>
      </c>
      <c r="I2214" s="31" t="str">
        <f>IF(AND(B2214=I$1),LOOKUP(9.99999999999999E+307,$I$2:I2213)+1,"")</f>
        <v/>
      </c>
      <c r="J2214" s="31">
        <f>IF(AND(B2214=J$1),LOOKUP(9.99999999999999E+307,$J$2:J2213)+1,"")</f>
        <v>2048</v>
      </c>
      <c r="K2214" s="31">
        <f>IF(AND(B2214=K$1),LOOKUP(9.99999999999999E+307,$K$2:K2213)+1,"")</f>
        <v>2048</v>
      </c>
      <c r="L2214" s="31">
        <f>IF(AND(B2214=L$1),LOOKUP(9.99999999999999E+307,$L$2:L2213)+1,"")</f>
        <v>2048</v>
      </c>
      <c r="M2214" s="31">
        <f>IF(AND(B2214=M$1),LOOKUP(9.99999999999999E+307,$M$2:M2213)+1,"")</f>
        <v>2048</v>
      </c>
      <c r="N2214" s="31" t="e">
        <f>IF(AND(B2214=N$1),LOOKUP(9.99999999999999E+307,$N$2:N2213)+1,"")</f>
        <v>#REF!</v>
      </c>
      <c r="O2214" s="31" t="e">
        <f>IF(AND($B2214=O$1),LOOKUP(9.99999999999999E+307,$O$2:O2213)+1,"")</f>
        <v>#REF!</v>
      </c>
      <c r="P2214" s="31" t="e">
        <f>IF(AND($B2214=P$1),LOOKUP(9.99999999999999E+307,$P$2:P2213)+1,"")</f>
        <v>#REF!</v>
      </c>
      <c r="Q2214" s="31" t="e">
        <f>IF(AND($B2214=Q$1),LOOKUP(9.99999999999999E+307,$Q$2:Q2213)+1,"")</f>
        <v>#REF!</v>
      </c>
      <c r="R2214" s="31">
        <f>IF(AND($B2214=R$1),LOOKUP(9.99999999999999E+307,$R$2:R2213)+1,"")</f>
        <v>2048</v>
      </c>
      <c r="S2214" s="31">
        <f>IF(AND($B2214=S$1),LOOKUP(9.99999999999999E+307,$S$2:S2213)+1,"")</f>
        <v>2048</v>
      </c>
      <c r="T2214" s="265"/>
      <c r="U2214" s="265"/>
      <c r="V2214" s="265"/>
      <c r="AA2214" s="254" t="str">
        <f t="shared" si="248"/>
        <v/>
      </c>
      <c r="AB2214" s="254" t="str">
        <f t="shared" si="249"/>
        <v/>
      </c>
      <c r="AC2214" s="255">
        <f t="shared" si="250"/>
        <v>0</v>
      </c>
      <c r="AD2214" s="255">
        <f t="shared" si="251"/>
        <v>3836</v>
      </c>
      <c r="AE2214" s="256" t="str">
        <f t="shared" si="252"/>
        <v/>
      </c>
      <c r="AF2214" s="252" t="str">
        <f t="shared" si="253"/>
        <v>-</v>
      </c>
    </row>
    <row r="2215" spans="1:32" ht="20.149999999999999" customHeight="1" x14ac:dyDescent="0.75">
      <c r="A2215" s="31">
        <v>2213</v>
      </c>
      <c r="B2215" s="237"/>
      <c r="C2215" s="273"/>
      <c r="D2215" s="272"/>
      <c r="E2215" s="273"/>
      <c r="F2215" s="273"/>
      <c r="G2215" s="253" t="str">
        <f t="shared" si="247"/>
        <v/>
      </c>
      <c r="H2215" s="31" t="str">
        <f>IF(AND(B2215=H$1),LOOKUP(9.99999999999999E+307,$H$2:H2214)+1,"")</f>
        <v/>
      </c>
      <c r="I2215" s="31" t="str">
        <f>IF(AND(B2215=I$1),LOOKUP(9.99999999999999E+307,$I$2:I2214)+1,"")</f>
        <v/>
      </c>
      <c r="J2215" s="31">
        <f>IF(AND(B2215=J$1),LOOKUP(9.99999999999999E+307,$J$2:J2214)+1,"")</f>
        <v>2049</v>
      </c>
      <c r="K2215" s="31">
        <f>IF(AND(B2215=K$1),LOOKUP(9.99999999999999E+307,$K$2:K2214)+1,"")</f>
        <v>2049</v>
      </c>
      <c r="L2215" s="31">
        <f>IF(AND(B2215=L$1),LOOKUP(9.99999999999999E+307,$L$2:L2214)+1,"")</f>
        <v>2049</v>
      </c>
      <c r="M2215" s="31">
        <f>IF(AND(B2215=M$1),LOOKUP(9.99999999999999E+307,$M$2:M2214)+1,"")</f>
        <v>2049</v>
      </c>
      <c r="N2215" s="31" t="e">
        <f>IF(AND(B2215=N$1),LOOKUP(9.99999999999999E+307,$N$2:N2214)+1,"")</f>
        <v>#REF!</v>
      </c>
      <c r="O2215" s="31" t="e">
        <f>IF(AND($B2215=O$1),LOOKUP(9.99999999999999E+307,$O$2:O2214)+1,"")</f>
        <v>#REF!</v>
      </c>
      <c r="P2215" s="31" t="e">
        <f>IF(AND($B2215=P$1),LOOKUP(9.99999999999999E+307,$P$2:P2214)+1,"")</f>
        <v>#REF!</v>
      </c>
      <c r="Q2215" s="31" t="e">
        <f>IF(AND($B2215=Q$1),LOOKUP(9.99999999999999E+307,$Q$2:Q2214)+1,"")</f>
        <v>#REF!</v>
      </c>
      <c r="R2215" s="31">
        <f>IF(AND($B2215=R$1),LOOKUP(9.99999999999999E+307,$R$2:R2214)+1,"")</f>
        <v>2049</v>
      </c>
      <c r="S2215" s="31">
        <f>IF(AND($B2215=S$1),LOOKUP(9.99999999999999E+307,$S$2:S2214)+1,"")</f>
        <v>2049</v>
      </c>
      <c r="T2215" s="265"/>
      <c r="U2215" s="265"/>
      <c r="V2215" s="265"/>
      <c r="AA2215" s="254" t="str">
        <f t="shared" si="248"/>
        <v/>
      </c>
      <c r="AB2215" s="254" t="str">
        <f t="shared" si="249"/>
        <v/>
      </c>
      <c r="AC2215" s="255">
        <f t="shared" si="250"/>
        <v>0</v>
      </c>
      <c r="AD2215" s="255">
        <f t="shared" si="251"/>
        <v>3836</v>
      </c>
      <c r="AE2215" s="256" t="str">
        <f t="shared" si="252"/>
        <v/>
      </c>
      <c r="AF2215" s="252" t="str">
        <f t="shared" si="253"/>
        <v>-</v>
      </c>
    </row>
    <row r="2216" spans="1:32" ht="20.149999999999999" customHeight="1" x14ac:dyDescent="0.75">
      <c r="A2216" s="31">
        <v>2214</v>
      </c>
      <c r="B2216" s="237"/>
      <c r="C2216" s="273"/>
      <c r="D2216" s="272"/>
      <c r="E2216" s="273"/>
      <c r="F2216" s="273"/>
      <c r="G2216" s="253" t="str">
        <f t="shared" si="247"/>
        <v/>
      </c>
      <c r="H2216" s="31" t="str">
        <f>IF(AND(B2216=H$1),LOOKUP(9.99999999999999E+307,$H$2:H2215)+1,"")</f>
        <v/>
      </c>
      <c r="I2216" s="31" t="str">
        <f>IF(AND(B2216=I$1),LOOKUP(9.99999999999999E+307,$I$2:I2215)+1,"")</f>
        <v/>
      </c>
      <c r="J2216" s="31">
        <f>IF(AND(B2216=J$1),LOOKUP(9.99999999999999E+307,$J$2:J2215)+1,"")</f>
        <v>2050</v>
      </c>
      <c r="K2216" s="31">
        <f>IF(AND(B2216=K$1),LOOKUP(9.99999999999999E+307,$K$2:K2215)+1,"")</f>
        <v>2050</v>
      </c>
      <c r="L2216" s="31">
        <f>IF(AND(B2216=L$1),LOOKUP(9.99999999999999E+307,$L$2:L2215)+1,"")</f>
        <v>2050</v>
      </c>
      <c r="M2216" s="31">
        <f>IF(AND(B2216=M$1),LOOKUP(9.99999999999999E+307,$M$2:M2215)+1,"")</f>
        <v>2050</v>
      </c>
      <c r="N2216" s="31" t="e">
        <f>IF(AND(B2216=N$1),LOOKUP(9.99999999999999E+307,$N$2:N2215)+1,"")</f>
        <v>#REF!</v>
      </c>
      <c r="O2216" s="31" t="e">
        <f>IF(AND($B2216=O$1),LOOKUP(9.99999999999999E+307,$O$2:O2215)+1,"")</f>
        <v>#REF!</v>
      </c>
      <c r="P2216" s="31" t="e">
        <f>IF(AND($B2216=P$1),LOOKUP(9.99999999999999E+307,$P$2:P2215)+1,"")</f>
        <v>#REF!</v>
      </c>
      <c r="Q2216" s="31" t="e">
        <f>IF(AND($B2216=Q$1),LOOKUP(9.99999999999999E+307,$Q$2:Q2215)+1,"")</f>
        <v>#REF!</v>
      </c>
      <c r="R2216" s="31">
        <f>IF(AND($B2216=R$1),LOOKUP(9.99999999999999E+307,$R$2:R2215)+1,"")</f>
        <v>2050</v>
      </c>
      <c r="S2216" s="31">
        <f>IF(AND($B2216=S$1),LOOKUP(9.99999999999999E+307,$S$2:S2215)+1,"")</f>
        <v>2050</v>
      </c>
      <c r="T2216" s="265"/>
      <c r="U2216" s="265"/>
      <c r="V2216" s="265"/>
      <c r="AA2216" s="254" t="str">
        <f t="shared" si="248"/>
        <v/>
      </c>
      <c r="AB2216" s="254" t="str">
        <f t="shared" si="249"/>
        <v/>
      </c>
      <c r="AC2216" s="255">
        <f t="shared" si="250"/>
        <v>0</v>
      </c>
      <c r="AD2216" s="255">
        <f t="shared" si="251"/>
        <v>3836</v>
      </c>
      <c r="AE2216" s="256" t="str">
        <f t="shared" si="252"/>
        <v/>
      </c>
      <c r="AF2216" s="252" t="str">
        <f t="shared" si="253"/>
        <v>-</v>
      </c>
    </row>
    <row r="2217" spans="1:32" ht="20.149999999999999" customHeight="1" x14ac:dyDescent="0.75">
      <c r="A2217" s="31">
        <v>2215</v>
      </c>
      <c r="B2217" s="237"/>
      <c r="C2217" s="273"/>
      <c r="D2217" s="272"/>
      <c r="E2217" s="273"/>
      <c r="F2217" s="273"/>
      <c r="G2217" s="253" t="str">
        <f t="shared" si="247"/>
        <v/>
      </c>
      <c r="H2217" s="31" t="str">
        <f>IF(AND(B2217=H$1),LOOKUP(9.99999999999999E+307,$H$2:H2216)+1,"")</f>
        <v/>
      </c>
      <c r="I2217" s="31" t="str">
        <f>IF(AND(B2217=I$1),LOOKUP(9.99999999999999E+307,$I$2:I2216)+1,"")</f>
        <v/>
      </c>
      <c r="J2217" s="31">
        <f>IF(AND(B2217=J$1),LOOKUP(9.99999999999999E+307,$J$2:J2216)+1,"")</f>
        <v>2051</v>
      </c>
      <c r="K2217" s="31">
        <f>IF(AND(B2217=K$1),LOOKUP(9.99999999999999E+307,$K$2:K2216)+1,"")</f>
        <v>2051</v>
      </c>
      <c r="L2217" s="31">
        <f>IF(AND(B2217=L$1),LOOKUP(9.99999999999999E+307,$L$2:L2216)+1,"")</f>
        <v>2051</v>
      </c>
      <c r="M2217" s="31">
        <f>IF(AND(B2217=M$1),LOOKUP(9.99999999999999E+307,$M$2:M2216)+1,"")</f>
        <v>2051</v>
      </c>
      <c r="N2217" s="31" t="e">
        <f>IF(AND(B2217=N$1),LOOKUP(9.99999999999999E+307,$N$2:N2216)+1,"")</f>
        <v>#REF!</v>
      </c>
      <c r="O2217" s="31" t="e">
        <f>IF(AND($B2217=O$1),LOOKUP(9.99999999999999E+307,$O$2:O2216)+1,"")</f>
        <v>#REF!</v>
      </c>
      <c r="P2217" s="31" t="e">
        <f>IF(AND($B2217=P$1),LOOKUP(9.99999999999999E+307,$P$2:P2216)+1,"")</f>
        <v>#REF!</v>
      </c>
      <c r="Q2217" s="31" t="e">
        <f>IF(AND($B2217=Q$1),LOOKUP(9.99999999999999E+307,$Q$2:Q2216)+1,"")</f>
        <v>#REF!</v>
      </c>
      <c r="R2217" s="31">
        <f>IF(AND($B2217=R$1),LOOKUP(9.99999999999999E+307,$R$2:R2216)+1,"")</f>
        <v>2051</v>
      </c>
      <c r="S2217" s="31">
        <f>IF(AND($B2217=S$1),LOOKUP(9.99999999999999E+307,$S$2:S2216)+1,"")</f>
        <v>2051</v>
      </c>
      <c r="T2217" s="265"/>
      <c r="U2217" s="265"/>
      <c r="V2217" s="265"/>
      <c r="AA2217" s="254" t="str">
        <f t="shared" si="248"/>
        <v/>
      </c>
      <c r="AB2217" s="254" t="str">
        <f t="shared" si="249"/>
        <v/>
      </c>
      <c r="AC2217" s="255">
        <f t="shared" si="250"/>
        <v>0</v>
      </c>
      <c r="AD2217" s="255">
        <f t="shared" si="251"/>
        <v>3836</v>
      </c>
      <c r="AE2217" s="256" t="str">
        <f t="shared" si="252"/>
        <v/>
      </c>
      <c r="AF2217" s="252" t="str">
        <f t="shared" si="253"/>
        <v>-</v>
      </c>
    </row>
    <row r="2218" spans="1:32" ht="20.149999999999999" customHeight="1" x14ac:dyDescent="0.75">
      <c r="A2218" s="31">
        <v>2216</v>
      </c>
      <c r="B2218" s="237"/>
      <c r="C2218" s="273"/>
      <c r="D2218" s="272"/>
      <c r="E2218" s="273"/>
      <c r="F2218" s="273"/>
      <c r="G2218" s="253" t="str">
        <f t="shared" si="247"/>
        <v/>
      </c>
      <c r="H2218" s="31" t="str">
        <f>IF(AND(B2218=H$1),LOOKUP(9.99999999999999E+307,$H$2:H2217)+1,"")</f>
        <v/>
      </c>
      <c r="I2218" s="31" t="str">
        <f>IF(AND(B2218=I$1),LOOKUP(9.99999999999999E+307,$I$2:I2217)+1,"")</f>
        <v/>
      </c>
      <c r="J2218" s="31">
        <f>IF(AND(B2218=J$1),LOOKUP(9.99999999999999E+307,$J$2:J2217)+1,"")</f>
        <v>2052</v>
      </c>
      <c r="K2218" s="31">
        <f>IF(AND(B2218=K$1),LOOKUP(9.99999999999999E+307,$K$2:K2217)+1,"")</f>
        <v>2052</v>
      </c>
      <c r="L2218" s="31">
        <f>IF(AND(B2218=L$1),LOOKUP(9.99999999999999E+307,$L$2:L2217)+1,"")</f>
        <v>2052</v>
      </c>
      <c r="M2218" s="31">
        <f>IF(AND(B2218=M$1),LOOKUP(9.99999999999999E+307,$M$2:M2217)+1,"")</f>
        <v>2052</v>
      </c>
      <c r="N2218" s="31" t="e">
        <f>IF(AND(B2218=N$1),LOOKUP(9.99999999999999E+307,$N$2:N2217)+1,"")</f>
        <v>#REF!</v>
      </c>
      <c r="O2218" s="31" t="e">
        <f>IF(AND($B2218=O$1),LOOKUP(9.99999999999999E+307,$O$2:O2217)+1,"")</f>
        <v>#REF!</v>
      </c>
      <c r="P2218" s="31" t="e">
        <f>IF(AND($B2218=P$1),LOOKUP(9.99999999999999E+307,$P$2:P2217)+1,"")</f>
        <v>#REF!</v>
      </c>
      <c r="Q2218" s="31" t="e">
        <f>IF(AND($B2218=Q$1),LOOKUP(9.99999999999999E+307,$Q$2:Q2217)+1,"")</f>
        <v>#REF!</v>
      </c>
      <c r="R2218" s="31">
        <f>IF(AND($B2218=R$1),LOOKUP(9.99999999999999E+307,$R$2:R2217)+1,"")</f>
        <v>2052</v>
      </c>
      <c r="S2218" s="31">
        <f>IF(AND($B2218=S$1),LOOKUP(9.99999999999999E+307,$S$2:S2217)+1,"")</f>
        <v>2052</v>
      </c>
      <c r="T2218" s="265"/>
      <c r="U2218" s="265"/>
      <c r="V2218" s="265"/>
      <c r="AA2218" s="254" t="str">
        <f t="shared" si="248"/>
        <v/>
      </c>
      <c r="AB2218" s="254" t="str">
        <f t="shared" si="249"/>
        <v/>
      </c>
      <c r="AC2218" s="255">
        <f t="shared" si="250"/>
        <v>0</v>
      </c>
      <c r="AD2218" s="255">
        <f t="shared" si="251"/>
        <v>3836</v>
      </c>
      <c r="AE2218" s="256" t="str">
        <f t="shared" si="252"/>
        <v/>
      </c>
      <c r="AF2218" s="252" t="str">
        <f t="shared" si="253"/>
        <v>-</v>
      </c>
    </row>
    <row r="2219" spans="1:32" ht="20.149999999999999" customHeight="1" x14ac:dyDescent="0.75">
      <c r="A2219" s="31">
        <v>2217</v>
      </c>
      <c r="B2219" s="237"/>
      <c r="C2219" s="273"/>
      <c r="D2219" s="272"/>
      <c r="E2219" s="273"/>
      <c r="F2219" s="273"/>
      <c r="G2219" s="253" t="str">
        <f t="shared" ref="G2219:G2282" si="254">B2219&amp;C2219</f>
        <v/>
      </c>
      <c r="H2219" s="31" t="str">
        <f>IF(AND(B2219=H$1),LOOKUP(9.99999999999999E+307,$H$2:H2218)+1,"")</f>
        <v/>
      </c>
      <c r="I2219" s="31" t="str">
        <f>IF(AND(B2219=I$1),LOOKUP(9.99999999999999E+307,$I$2:I2218)+1,"")</f>
        <v/>
      </c>
      <c r="J2219" s="31">
        <f>IF(AND(B2219=J$1),LOOKUP(9.99999999999999E+307,$J$2:J2218)+1,"")</f>
        <v>2053</v>
      </c>
      <c r="K2219" s="31">
        <f>IF(AND(B2219=K$1),LOOKUP(9.99999999999999E+307,$K$2:K2218)+1,"")</f>
        <v>2053</v>
      </c>
      <c r="L2219" s="31">
        <f>IF(AND(B2219=L$1),LOOKUP(9.99999999999999E+307,$L$2:L2218)+1,"")</f>
        <v>2053</v>
      </c>
      <c r="M2219" s="31">
        <f>IF(AND(B2219=M$1),LOOKUP(9.99999999999999E+307,$M$2:M2218)+1,"")</f>
        <v>2053</v>
      </c>
      <c r="N2219" s="31" t="e">
        <f>IF(AND(B2219=N$1),LOOKUP(9.99999999999999E+307,$N$2:N2218)+1,"")</f>
        <v>#REF!</v>
      </c>
      <c r="O2219" s="31" t="e">
        <f>IF(AND($B2219=O$1),LOOKUP(9.99999999999999E+307,$O$2:O2218)+1,"")</f>
        <v>#REF!</v>
      </c>
      <c r="P2219" s="31" t="e">
        <f>IF(AND($B2219=P$1),LOOKUP(9.99999999999999E+307,$P$2:P2218)+1,"")</f>
        <v>#REF!</v>
      </c>
      <c r="Q2219" s="31" t="e">
        <f>IF(AND($B2219=Q$1),LOOKUP(9.99999999999999E+307,$Q$2:Q2218)+1,"")</f>
        <v>#REF!</v>
      </c>
      <c r="R2219" s="31">
        <f>IF(AND($B2219=R$1),LOOKUP(9.99999999999999E+307,$R$2:R2218)+1,"")</f>
        <v>2053</v>
      </c>
      <c r="S2219" s="31">
        <f>IF(AND($B2219=S$1),LOOKUP(9.99999999999999E+307,$S$2:S2218)+1,"")</f>
        <v>2053</v>
      </c>
      <c r="T2219" s="265"/>
      <c r="U2219" s="265"/>
      <c r="V2219" s="265"/>
      <c r="AA2219" s="254" t="str">
        <f t="shared" si="248"/>
        <v/>
      </c>
      <c r="AB2219" s="254" t="str">
        <f t="shared" si="249"/>
        <v/>
      </c>
      <c r="AC2219" s="255">
        <f t="shared" si="250"/>
        <v>0</v>
      </c>
      <c r="AD2219" s="255">
        <f t="shared" si="251"/>
        <v>3836</v>
      </c>
      <c r="AE2219" s="256" t="str">
        <f t="shared" si="252"/>
        <v/>
      </c>
      <c r="AF2219" s="252" t="str">
        <f t="shared" si="253"/>
        <v>-</v>
      </c>
    </row>
    <row r="2220" spans="1:32" ht="20.149999999999999" customHeight="1" x14ac:dyDescent="0.75">
      <c r="A2220" s="31">
        <v>2218</v>
      </c>
      <c r="B2220" s="237"/>
      <c r="C2220" s="273"/>
      <c r="D2220" s="272"/>
      <c r="E2220" s="273"/>
      <c r="F2220" s="273"/>
      <c r="G2220" s="253" t="str">
        <f t="shared" si="254"/>
        <v/>
      </c>
      <c r="H2220" s="31" t="str">
        <f>IF(AND(B2220=H$1),LOOKUP(9.99999999999999E+307,$H$2:H2219)+1,"")</f>
        <v/>
      </c>
      <c r="I2220" s="31" t="str">
        <f>IF(AND(B2220=I$1),LOOKUP(9.99999999999999E+307,$I$2:I2219)+1,"")</f>
        <v/>
      </c>
      <c r="J2220" s="31">
        <f>IF(AND(B2220=J$1),LOOKUP(9.99999999999999E+307,$J$2:J2219)+1,"")</f>
        <v>2054</v>
      </c>
      <c r="K2220" s="31">
        <f>IF(AND(B2220=K$1),LOOKUP(9.99999999999999E+307,$K$2:K2219)+1,"")</f>
        <v>2054</v>
      </c>
      <c r="L2220" s="31">
        <f>IF(AND(B2220=L$1),LOOKUP(9.99999999999999E+307,$L$2:L2219)+1,"")</f>
        <v>2054</v>
      </c>
      <c r="M2220" s="31">
        <f>IF(AND(B2220=M$1),LOOKUP(9.99999999999999E+307,$M$2:M2219)+1,"")</f>
        <v>2054</v>
      </c>
      <c r="N2220" s="31" t="e">
        <f>IF(AND(B2220=N$1),LOOKUP(9.99999999999999E+307,$N$2:N2219)+1,"")</f>
        <v>#REF!</v>
      </c>
      <c r="O2220" s="31" t="e">
        <f>IF(AND($B2220=O$1),LOOKUP(9.99999999999999E+307,$O$2:O2219)+1,"")</f>
        <v>#REF!</v>
      </c>
      <c r="P2220" s="31" t="e">
        <f>IF(AND($B2220=P$1),LOOKUP(9.99999999999999E+307,$P$2:P2219)+1,"")</f>
        <v>#REF!</v>
      </c>
      <c r="Q2220" s="31" t="e">
        <f>IF(AND($B2220=Q$1),LOOKUP(9.99999999999999E+307,$Q$2:Q2219)+1,"")</f>
        <v>#REF!</v>
      </c>
      <c r="R2220" s="31">
        <f>IF(AND($B2220=R$1),LOOKUP(9.99999999999999E+307,$R$2:R2219)+1,"")</f>
        <v>2054</v>
      </c>
      <c r="S2220" s="31">
        <f>IF(AND($B2220=S$1),LOOKUP(9.99999999999999E+307,$S$2:S2219)+1,"")</f>
        <v>2054</v>
      </c>
      <c r="T2220" s="265"/>
      <c r="U2220" s="265"/>
      <c r="V2220" s="265"/>
      <c r="AA2220" s="254" t="str">
        <f t="shared" si="248"/>
        <v/>
      </c>
      <c r="AB2220" s="254" t="str">
        <f t="shared" si="249"/>
        <v/>
      </c>
      <c r="AC2220" s="255">
        <f t="shared" si="250"/>
        <v>0</v>
      </c>
      <c r="AD2220" s="255">
        <f t="shared" si="251"/>
        <v>3836</v>
      </c>
      <c r="AE2220" s="256" t="str">
        <f t="shared" si="252"/>
        <v/>
      </c>
      <c r="AF2220" s="252" t="str">
        <f t="shared" si="253"/>
        <v>-</v>
      </c>
    </row>
    <row r="2221" spans="1:32" ht="20.149999999999999" customHeight="1" x14ac:dyDescent="0.75">
      <c r="A2221" s="31">
        <v>2219</v>
      </c>
      <c r="B2221" s="237"/>
      <c r="C2221" s="273"/>
      <c r="D2221" s="272"/>
      <c r="E2221" s="273"/>
      <c r="F2221" s="273"/>
      <c r="G2221" s="253" t="str">
        <f t="shared" si="254"/>
        <v/>
      </c>
      <c r="H2221" s="31" t="str">
        <f>IF(AND(B2221=H$1),LOOKUP(9.99999999999999E+307,$H$2:H2220)+1,"")</f>
        <v/>
      </c>
      <c r="I2221" s="31" t="str">
        <f>IF(AND(B2221=I$1),LOOKUP(9.99999999999999E+307,$I$2:I2220)+1,"")</f>
        <v/>
      </c>
      <c r="J2221" s="31">
        <f>IF(AND(B2221=J$1),LOOKUP(9.99999999999999E+307,$J$2:J2220)+1,"")</f>
        <v>2055</v>
      </c>
      <c r="K2221" s="31">
        <f>IF(AND(B2221=K$1),LOOKUP(9.99999999999999E+307,$K$2:K2220)+1,"")</f>
        <v>2055</v>
      </c>
      <c r="L2221" s="31">
        <f>IF(AND(B2221=L$1),LOOKUP(9.99999999999999E+307,$L$2:L2220)+1,"")</f>
        <v>2055</v>
      </c>
      <c r="M2221" s="31">
        <f>IF(AND(B2221=M$1),LOOKUP(9.99999999999999E+307,$M$2:M2220)+1,"")</f>
        <v>2055</v>
      </c>
      <c r="N2221" s="31" t="e">
        <f>IF(AND(B2221=N$1),LOOKUP(9.99999999999999E+307,$N$2:N2220)+1,"")</f>
        <v>#REF!</v>
      </c>
      <c r="O2221" s="31" t="e">
        <f>IF(AND($B2221=O$1),LOOKUP(9.99999999999999E+307,$O$2:O2220)+1,"")</f>
        <v>#REF!</v>
      </c>
      <c r="P2221" s="31" t="e">
        <f>IF(AND($B2221=P$1),LOOKUP(9.99999999999999E+307,$P$2:P2220)+1,"")</f>
        <v>#REF!</v>
      </c>
      <c r="Q2221" s="31" t="e">
        <f>IF(AND($B2221=Q$1),LOOKUP(9.99999999999999E+307,$Q$2:Q2220)+1,"")</f>
        <v>#REF!</v>
      </c>
      <c r="R2221" s="31">
        <f>IF(AND($B2221=R$1),LOOKUP(9.99999999999999E+307,$R$2:R2220)+1,"")</f>
        <v>2055</v>
      </c>
      <c r="S2221" s="31">
        <f>IF(AND($B2221=S$1),LOOKUP(9.99999999999999E+307,$S$2:S2220)+1,"")</f>
        <v>2055</v>
      </c>
      <c r="T2221" s="265"/>
      <c r="U2221" s="265"/>
      <c r="V2221" s="265"/>
      <c r="AA2221" s="254" t="str">
        <f t="shared" si="248"/>
        <v/>
      </c>
      <c r="AB2221" s="254" t="str">
        <f t="shared" si="249"/>
        <v/>
      </c>
      <c r="AC2221" s="255">
        <f t="shared" si="250"/>
        <v>0</v>
      </c>
      <c r="AD2221" s="255">
        <f t="shared" si="251"/>
        <v>3836</v>
      </c>
      <c r="AE2221" s="256" t="str">
        <f t="shared" si="252"/>
        <v/>
      </c>
      <c r="AF2221" s="252" t="str">
        <f t="shared" si="253"/>
        <v>-</v>
      </c>
    </row>
    <row r="2222" spans="1:32" ht="20.149999999999999" customHeight="1" x14ac:dyDescent="0.75">
      <c r="A2222" s="31">
        <v>2220</v>
      </c>
      <c r="B2222" s="237"/>
      <c r="C2222" s="273"/>
      <c r="D2222" s="272"/>
      <c r="E2222" s="273"/>
      <c r="F2222" s="273"/>
      <c r="G2222" s="253" t="str">
        <f t="shared" si="254"/>
        <v/>
      </c>
      <c r="H2222" s="31" t="str">
        <f>IF(AND(B2222=H$1),LOOKUP(9.99999999999999E+307,$H$2:H2221)+1,"")</f>
        <v/>
      </c>
      <c r="I2222" s="31" t="str">
        <f>IF(AND(B2222=I$1),LOOKUP(9.99999999999999E+307,$I$2:I2221)+1,"")</f>
        <v/>
      </c>
      <c r="J2222" s="31">
        <f>IF(AND(B2222=J$1),LOOKUP(9.99999999999999E+307,$J$2:J2221)+1,"")</f>
        <v>2056</v>
      </c>
      <c r="K2222" s="31">
        <f>IF(AND(B2222=K$1),LOOKUP(9.99999999999999E+307,$K$2:K2221)+1,"")</f>
        <v>2056</v>
      </c>
      <c r="L2222" s="31">
        <f>IF(AND(B2222=L$1),LOOKUP(9.99999999999999E+307,$L$2:L2221)+1,"")</f>
        <v>2056</v>
      </c>
      <c r="M2222" s="31">
        <f>IF(AND(B2222=M$1),LOOKUP(9.99999999999999E+307,$M$2:M2221)+1,"")</f>
        <v>2056</v>
      </c>
      <c r="N2222" s="31" t="e">
        <f>IF(AND(B2222=N$1),LOOKUP(9.99999999999999E+307,$N$2:N2221)+1,"")</f>
        <v>#REF!</v>
      </c>
      <c r="O2222" s="31" t="e">
        <f>IF(AND($B2222=O$1),LOOKUP(9.99999999999999E+307,$O$2:O2221)+1,"")</f>
        <v>#REF!</v>
      </c>
      <c r="P2222" s="31" t="e">
        <f>IF(AND($B2222=P$1),LOOKUP(9.99999999999999E+307,$P$2:P2221)+1,"")</f>
        <v>#REF!</v>
      </c>
      <c r="Q2222" s="31" t="e">
        <f>IF(AND($B2222=Q$1),LOOKUP(9.99999999999999E+307,$Q$2:Q2221)+1,"")</f>
        <v>#REF!</v>
      </c>
      <c r="R2222" s="31">
        <f>IF(AND($B2222=R$1),LOOKUP(9.99999999999999E+307,$R$2:R2221)+1,"")</f>
        <v>2056</v>
      </c>
      <c r="S2222" s="31">
        <f>IF(AND($B2222=S$1),LOOKUP(9.99999999999999E+307,$S$2:S2221)+1,"")</f>
        <v>2056</v>
      </c>
      <c r="T2222" s="265"/>
      <c r="U2222" s="265"/>
      <c r="V2222" s="265"/>
      <c r="AA2222" s="254" t="str">
        <f t="shared" si="248"/>
        <v/>
      </c>
      <c r="AB2222" s="254" t="str">
        <f t="shared" si="249"/>
        <v/>
      </c>
      <c r="AC2222" s="255">
        <f t="shared" si="250"/>
        <v>0</v>
      </c>
      <c r="AD2222" s="255">
        <f t="shared" si="251"/>
        <v>3836</v>
      </c>
      <c r="AE2222" s="256" t="str">
        <f t="shared" si="252"/>
        <v/>
      </c>
      <c r="AF2222" s="252" t="str">
        <f t="shared" si="253"/>
        <v>-</v>
      </c>
    </row>
    <row r="2223" spans="1:32" ht="20.149999999999999" customHeight="1" x14ac:dyDescent="0.75">
      <c r="A2223" s="31">
        <v>2221</v>
      </c>
      <c r="B2223" s="237"/>
      <c r="C2223" s="273"/>
      <c r="D2223" s="272"/>
      <c r="E2223" s="273"/>
      <c r="F2223" s="273"/>
      <c r="G2223" s="253" t="str">
        <f t="shared" si="254"/>
        <v/>
      </c>
      <c r="H2223" s="31" t="str">
        <f>IF(AND(B2223=H$1),LOOKUP(9.99999999999999E+307,$H$2:H2222)+1,"")</f>
        <v/>
      </c>
      <c r="I2223" s="31" t="str">
        <f>IF(AND(B2223=I$1),LOOKUP(9.99999999999999E+307,$I$2:I2222)+1,"")</f>
        <v/>
      </c>
      <c r="J2223" s="31">
        <f>IF(AND(B2223=J$1),LOOKUP(9.99999999999999E+307,$J$2:J2222)+1,"")</f>
        <v>2057</v>
      </c>
      <c r="K2223" s="31">
        <f>IF(AND(B2223=K$1),LOOKUP(9.99999999999999E+307,$K$2:K2222)+1,"")</f>
        <v>2057</v>
      </c>
      <c r="L2223" s="31">
        <f>IF(AND(B2223=L$1),LOOKUP(9.99999999999999E+307,$L$2:L2222)+1,"")</f>
        <v>2057</v>
      </c>
      <c r="M2223" s="31">
        <f>IF(AND(B2223=M$1),LOOKUP(9.99999999999999E+307,$M$2:M2222)+1,"")</f>
        <v>2057</v>
      </c>
      <c r="N2223" s="31" t="e">
        <f>IF(AND(B2223=N$1),LOOKUP(9.99999999999999E+307,$N$2:N2222)+1,"")</f>
        <v>#REF!</v>
      </c>
      <c r="O2223" s="31" t="e">
        <f>IF(AND($B2223=O$1),LOOKUP(9.99999999999999E+307,$O$2:O2222)+1,"")</f>
        <v>#REF!</v>
      </c>
      <c r="P2223" s="31" t="e">
        <f>IF(AND($B2223=P$1),LOOKUP(9.99999999999999E+307,$P$2:P2222)+1,"")</f>
        <v>#REF!</v>
      </c>
      <c r="Q2223" s="31" t="e">
        <f>IF(AND($B2223=Q$1),LOOKUP(9.99999999999999E+307,$Q$2:Q2222)+1,"")</f>
        <v>#REF!</v>
      </c>
      <c r="R2223" s="31">
        <f>IF(AND($B2223=R$1),LOOKUP(9.99999999999999E+307,$R$2:R2222)+1,"")</f>
        <v>2057</v>
      </c>
      <c r="S2223" s="31">
        <f>IF(AND($B2223=S$1),LOOKUP(9.99999999999999E+307,$S$2:S2222)+1,"")</f>
        <v>2057</v>
      </c>
      <c r="T2223" s="265"/>
      <c r="U2223" s="265"/>
      <c r="V2223" s="265"/>
      <c r="AA2223" s="254" t="str">
        <f t="shared" si="248"/>
        <v/>
      </c>
      <c r="AB2223" s="254" t="str">
        <f t="shared" si="249"/>
        <v/>
      </c>
      <c r="AC2223" s="255">
        <f t="shared" si="250"/>
        <v>0</v>
      </c>
      <c r="AD2223" s="255">
        <f t="shared" si="251"/>
        <v>3836</v>
      </c>
      <c r="AE2223" s="256" t="str">
        <f t="shared" si="252"/>
        <v/>
      </c>
      <c r="AF2223" s="252" t="str">
        <f t="shared" si="253"/>
        <v>-</v>
      </c>
    </row>
    <row r="2224" spans="1:32" ht="20.149999999999999" customHeight="1" x14ac:dyDescent="0.75">
      <c r="A2224" s="31">
        <v>2222</v>
      </c>
      <c r="B2224" s="237"/>
      <c r="C2224" s="273"/>
      <c r="D2224" s="272"/>
      <c r="E2224" s="273"/>
      <c r="F2224" s="273"/>
      <c r="G2224" s="253" t="str">
        <f t="shared" si="254"/>
        <v/>
      </c>
      <c r="H2224" s="31" t="str">
        <f>IF(AND(B2224=H$1),LOOKUP(9.99999999999999E+307,$H$2:H2223)+1,"")</f>
        <v/>
      </c>
      <c r="I2224" s="31" t="str">
        <f>IF(AND(B2224=I$1),LOOKUP(9.99999999999999E+307,$I$2:I2223)+1,"")</f>
        <v/>
      </c>
      <c r="J2224" s="31">
        <f>IF(AND(B2224=J$1),LOOKUP(9.99999999999999E+307,$J$2:J2223)+1,"")</f>
        <v>2058</v>
      </c>
      <c r="K2224" s="31">
        <f>IF(AND(B2224=K$1),LOOKUP(9.99999999999999E+307,$K$2:K2223)+1,"")</f>
        <v>2058</v>
      </c>
      <c r="L2224" s="31">
        <f>IF(AND(B2224=L$1),LOOKUP(9.99999999999999E+307,$L$2:L2223)+1,"")</f>
        <v>2058</v>
      </c>
      <c r="M2224" s="31">
        <f>IF(AND(B2224=M$1),LOOKUP(9.99999999999999E+307,$M$2:M2223)+1,"")</f>
        <v>2058</v>
      </c>
      <c r="N2224" s="31" t="e">
        <f>IF(AND(B2224=N$1),LOOKUP(9.99999999999999E+307,$N$2:N2223)+1,"")</f>
        <v>#REF!</v>
      </c>
      <c r="O2224" s="31" t="e">
        <f>IF(AND($B2224=O$1),LOOKUP(9.99999999999999E+307,$O$2:O2223)+1,"")</f>
        <v>#REF!</v>
      </c>
      <c r="P2224" s="31" t="e">
        <f>IF(AND($B2224=P$1),LOOKUP(9.99999999999999E+307,$P$2:P2223)+1,"")</f>
        <v>#REF!</v>
      </c>
      <c r="Q2224" s="31" t="e">
        <f>IF(AND($B2224=Q$1),LOOKUP(9.99999999999999E+307,$Q$2:Q2223)+1,"")</f>
        <v>#REF!</v>
      </c>
      <c r="R2224" s="31">
        <f>IF(AND($B2224=R$1),LOOKUP(9.99999999999999E+307,$R$2:R2223)+1,"")</f>
        <v>2058</v>
      </c>
      <c r="S2224" s="31">
        <f>IF(AND($B2224=S$1),LOOKUP(9.99999999999999E+307,$S$2:S2223)+1,"")</f>
        <v>2058</v>
      </c>
      <c r="T2224" s="265"/>
      <c r="U2224" s="265"/>
      <c r="V2224" s="265"/>
      <c r="AA2224" s="254" t="str">
        <f t="shared" si="248"/>
        <v/>
      </c>
      <c r="AB2224" s="254" t="str">
        <f t="shared" si="249"/>
        <v/>
      </c>
      <c r="AC2224" s="255">
        <f t="shared" si="250"/>
        <v>0</v>
      </c>
      <c r="AD2224" s="255">
        <f t="shared" si="251"/>
        <v>3836</v>
      </c>
      <c r="AE2224" s="256" t="str">
        <f t="shared" si="252"/>
        <v/>
      </c>
      <c r="AF2224" s="252" t="str">
        <f t="shared" si="253"/>
        <v>-</v>
      </c>
    </row>
    <row r="2225" spans="1:32" ht="20.149999999999999" customHeight="1" x14ac:dyDescent="0.75">
      <c r="A2225" s="31">
        <v>2223</v>
      </c>
      <c r="B2225" s="237"/>
      <c r="C2225" s="273"/>
      <c r="D2225" s="272"/>
      <c r="E2225" s="273"/>
      <c r="F2225" s="273"/>
      <c r="G2225" s="253" t="str">
        <f t="shared" si="254"/>
        <v/>
      </c>
      <c r="H2225" s="31" t="str">
        <f>IF(AND(B2225=H$1),LOOKUP(9.99999999999999E+307,$H$2:H2224)+1,"")</f>
        <v/>
      </c>
      <c r="I2225" s="31" t="str">
        <f>IF(AND(B2225=I$1),LOOKUP(9.99999999999999E+307,$I$2:I2224)+1,"")</f>
        <v/>
      </c>
      <c r="J2225" s="31">
        <f>IF(AND(B2225=J$1),LOOKUP(9.99999999999999E+307,$J$2:J2224)+1,"")</f>
        <v>2059</v>
      </c>
      <c r="K2225" s="31">
        <f>IF(AND(B2225=K$1),LOOKUP(9.99999999999999E+307,$K$2:K2224)+1,"")</f>
        <v>2059</v>
      </c>
      <c r="L2225" s="31">
        <f>IF(AND(B2225=L$1),LOOKUP(9.99999999999999E+307,$L$2:L2224)+1,"")</f>
        <v>2059</v>
      </c>
      <c r="M2225" s="31">
        <f>IF(AND(B2225=M$1),LOOKUP(9.99999999999999E+307,$M$2:M2224)+1,"")</f>
        <v>2059</v>
      </c>
      <c r="N2225" s="31" t="e">
        <f>IF(AND(B2225=N$1),LOOKUP(9.99999999999999E+307,$N$2:N2224)+1,"")</f>
        <v>#REF!</v>
      </c>
      <c r="O2225" s="31" t="e">
        <f>IF(AND($B2225=O$1),LOOKUP(9.99999999999999E+307,$O$2:O2224)+1,"")</f>
        <v>#REF!</v>
      </c>
      <c r="P2225" s="31" t="e">
        <f>IF(AND($B2225=P$1),LOOKUP(9.99999999999999E+307,$P$2:P2224)+1,"")</f>
        <v>#REF!</v>
      </c>
      <c r="Q2225" s="31" t="e">
        <f>IF(AND($B2225=Q$1),LOOKUP(9.99999999999999E+307,$Q$2:Q2224)+1,"")</f>
        <v>#REF!</v>
      </c>
      <c r="R2225" s="31">
        <f>IF(AND($B2225=R$1),LOOKUP(9.99999999999999E+307,$R$2:R2224)+1,"")</f>
        <v>2059</v>
      </c>
      <c r="S2225" s="31">
        <f>IF(AND($B2225=S$1),LOOKUP(9.99999999999999E+307,$S$2:S2224)+1,"")</f>
        <v>2059</v>
      </c>
      <c r="T2225" s="265"/>
      <c r="U2225" s="265"/>
      <c r="V2225" s="265"/>
      <c r="AA2225" s="254" t="str">
        <f t="shared" si="248"/>
        <v/>
      </c>
      <c r="AB2225" s="254" t="str">
        <f t="shared" si="249"/>
        <v/>
      </c>
      <c r="AC2225" s="255">
        <f t="shared" si="250"/>
        <v>0</v>
      </c>
      <c r="AD2225" s="255">
        <f t="shared" si="251"/>
        <v>3836</v>
      </c>
      <c r="AE2225" s="256" t="str">
        <f t="shared" si="252"/>
        <v/>
      </c>
      <c r="AF2225" s="252" t="str">
        <f t="shared" si="253"/>
        <v>-</v>
      </c>
    </row>
    <row r="2226" spans="1:32" ht="20.149999999999999" customHeight="1" x14ac:dyDescent="0.75">
      <c r="A2226" s="31">
        <v>2224</v>
      </c>
      <c r="B2226" s="237"/>
      <c r="C2226" s="273"/>
      <c r="D2226" s="272"/>
      <c r="E2226" s="273"/>
      <c r="F2226" s="273"/>
      <c r="G2226" s="253" t="str">
        <f t="shared" si="254"/>
        <v/>
      </c>
      <c r="H2226" s="31" t="str">
        <f>IF(AND(B2226=H$1),LOOKUP(9.99999999999999E+307,$H$2:H2225)+1,"")</f>
        <v/>
      </c>
      <c r="I2226" s="31" t="str">
        <f>IF(AND(B2226=I$1),LOOKUP(9.99999999999999E+307,$I$2:I2225)+1,"")</f>
        <v/>
      </c>
      <c r="J2226" s="31">
        <f>IF(AND(B2226=J$1),LOOKUP(9.99999999999999E+307,$J$2:J2225)+1,"")</f>
        <v>2060</v>
      </c>
      <c r="K2226" s="31">
        <f>IF(AND(B2226=K$1),LOOKUP(9.99999999999999E+307,$K$2:K2225)+1,"")</f>
        <v>2060</v>
      </c>
      <c r="L2226" s="31">
        <f>IF(AND(B2226=L$1),LOOKUP(9.99999999999999E+307,$L$2:L2225)+1,"")</f>
        <v>2060</v>
      </c>
      <c r="M2226" s="31">
        <f>IF(AND(B2226=M$1),LOOKUP(9.99999999999999E+307,$M$2:M2225)+1,"")</f>
        <v>2060</v>
      </c>
      <c r="N2226" s="31" t="e">
        <f>IF(AND(B2226=N$1),LOOKUP(9.99999999999999E+307,$N$2:N2225)+1,"")</f>
        <v>#REF!</v>
      </c>
      <c r="O2226" s="31" t="e">
        <f>IF(AND($B2226=O$1),LOOKUP(9.99999999999999E+307,$O$2:O2225)+1,"")</f>
        <v>#REF!</v>
      </c>
      <c r="P2226" s="31" t="e">
        <f>IF(AND($B2226=P$1),LOOKUP(9.99999999999999E+307,$P$2:P2225)+1,"")</f>
        <v>#REF!</v>
      </c>
      <c r="Q2226" s="31" t="e">
        <f>IF(AND($B2226=Q$1),LOOKUP(9.99999999999999E+307,$Q$2:Q2225)+1,"")</f>
        <v>#REF!</v>
      </c>
      <c r="R2226" s="31">
        <f>IF(AND($B2226=R$1),LOOKUP(9.99999999999999E+307,$R$2:R2225)+1,"")</f>
        <v>2060</v>
      </c>
      <c r="S2226" s="31">
        <f>IF(AND($B2226=S$1),LOOKUP(9.99999999999999E+307,$S$2:S2225)+1,"")</f>
        <v>2060</v>
      </c>
      <c r="T2226" s="265"/>
      <c r="U2226" s="265"/>
      <c r="V2226" s="265"/>
      <c r="AA2226" s="254" t="str">
        <f t="shared" si="248"/>
        <v/>
      </c>
      <c r="AB2226" s="254" t="str">
        <f t="shared" si="249"/>
        <v/>
      </c>
      <c r="AC2226" s="255">
        <f t="shared" si="250"/>
        <v>0</v>
      </c>
      <c r="AD2226" s="255">
        <f t="shared" si="251"/>
        <v>3836</v>
      </c>
      <c r="AE2226" s="256" t="str">
        <f t="shared" si="252"/>
        <v/>
      </c>
      <c r="AF2226" s="252" t="str">
        <f t="shared" si="253"/>
        <v>-</v>
      </c>
    </row>
    <row r="2227" spans="1:32" ht="20.149999999999999" customHeight="1" x14ac:dyDescent="0.75">
      <c r="A2227" s="31">
        <v>2225</v>
      </c>
      <c r="B2227" s="237"/>
      <c r="C2227" s="273"/>
      <c r="D2227" s="272"/>
      <c r="E2227" s="273"/>
      <c r="F2227" s="273"/>
      <c r="G2227" s="253" t="str">
        <f t="shared" si="254"/>
        <v/>
      </c>
      <c r="H2227" s="31" t="str">
        <f>IF(AND(B2227=H$1),LOOKUP(9.99999999999999E+307,$H$2:H2226)+1,"")</f>
        <v/>
      </c>
      <c r="I2227" s="31" t="str">
        <f>IF(AND(B2227=I$1),LOOKUP(9.99999999999999E+307,$I$2:I2226)+1,"")</f>
        <v/>
      </c>
      <c r="J2227" s="31">
        <f>IF(AND(B2227=J$1),LOOKUP(9.99999999999999E+307,$J$2:J2226)+1,"")</f>
        <v>2061</v>
      </c>
      <c r="K2227" s="31">
        <f>IF(AND(B2227=K$1),LOOKUP(9.99999999999999E+307,$K$2:K2226)+1,"")</f>
        <v>2061</v>
      </c>
      <c r="L2227" s="31">
        <f>IF(AND(B2227=L$1),LOOKUP(9.99999999999999E+307,$L$2:L2226)+1,"")</f>
        <v>2061</v>
      </c>
      <c r="M2227" s="31">
        <f>IF(AND(B2227=M$1),LOOKUP(9.99999999999999E+307,$M$2:M2226)+1,"")</f>
        <v>2061</v>
      </c>
      <c r="N2227" s="31" t="e">
        <f>IF(AND(B2227=N$1),LOOKUP(9.99999999999999E+307,$N$2:N2226)+1,"")</f>
        <v>#REF!</v>
      </c>
      <c r="O2227" s="31" t="e">
        <f>IF(AND($B2227=O$1),LOOKUP(9.99999999999999E+307,$O$2:O2226)+1,"")</f>
        <v>#REF!</v>
      </c>
      <c r="P2227" s="31" t="e">
        <f>IF(AND($B2227=P$1),LOOKUP(9.99999999999999E+307,$P$2:P2226)+1,"")</f>
        <v>#REF!</v>
      </c>
      <c r="Q2227" s="31" t="e">
        <f>IF(AND($B2227=Q$1),LOOKUP(9.99999999999999E+307,$Q$2:Q2226)+1,"")</f>
        <v>#REF!</v>
      </c>
      <c r="R2227" s="31">
        <f>IF(AND($B2227=R$1),LOOKUP(9.99999999999999E+307,$R$2:R2226)+1,"")</f>
        <v>2061</v>
      </c>
      <c r="S2227" s="31">
        <f>IF(AND($B2227=S$1),LOOKUP(9.99999999999999E+307,$S$2:S2226)+1,"")</f>
        <v>2061</v>
      </c>
      <c r="T2227" s="265"/>
      <c r="U2227" s="265"/>
      <c r="V2227" s="265"/>
      <c r="AA2227" s="254" t="str">
        <f t="shared" si="248"/>
        <v/>
      </c>
      <c r="AB2227" s="254" t="str">
        <f t="shared" si="249"/>
        <v/>
      </c>
      <c r="AC2227" s="255">
        <f t="shared" si="250"/>
        <v>0</v>
      </c>
      <c r="AD2227" s="255">
        <f t="shared" si="251"/>
        <v>3836</v>
      </c>
      <c r="AE2227" s="256" t="str">
        <f t="shared" si="252"/>
        <v/>
      </c>
      <c r="AF2227" s="252" t="str">
        <f t="shared" si="253"/>
        <v>-</v>
      </c>
    </row>
    <row r="2228" spans="1:32" ht="20.149999999999999" customHeight="1" x14ac:dyDescent="0.75">
      <c r="A2228" s="31">
        <v>2226</v>
      </c>
      <c r="B2228" s="237"/>
      <c r="C2228" s="273"/>
      <c r="D2228" s="272"/>
      <c r="E2228" s="273"/>
      <c r="F2228" s="273"/>
      <c r="G2228" s="253" t="str">
        <f t="shared" si="254"/>
        <v/>
      </c>
      <c r="H2228" s="31" t="str">
        <f>IF(AND(B2228=H$1),LOOKUP(9.99999999999999E+307,$H$2:H2227)+1,"")</f>
        <v/>
      </c>
      <c r="I2228" s="31" t="str">
        <f>IF(AND(B2228=I$1),LOOKUP(9.99999999999999E+307,$I$2:I2227)+1,"")</f>
        <v/>
      </c>
      <c r="J2228" s="31">
        <f>IF(AND(B2228=J$1),LOOKUP(9.99999999999999E+307,$J$2:J2227)+1,"")</f>
        <v>2062</v>
      </c>
      <c r="K2228" s="31">
        <f>IF(AND(B2228=K$1),LOOKUP(9.99999999999999E+307,$K$2:K2227)+1,"")</f>
        <v>2062</v>
      </c>
      <c r="L2228" s="31">
        <f>IF(AND(B2228=L$1),LOOKUP(9.99999999999999E+307,$L$2:L2227)+1,"")</f>
        <v>2062</v>
      </c>
      <c r="M2228" s="31">
        <f>IF(AND(B2228=M$1),LOOKUP(9.99999999999999E+307,$M$2:M2227)+1,"")</f>
        <v>2062</v>
      </c>
      <c r="N2228" s="31" t="e">
        <f>IF(AND(B2228=N$1),LOOKUP(9.99999999999999E+307,$N$2:N2227)+1,"")</f>
        <v>#REF!</v>
      </c>
      <c r="O2228" s="31" t="e">
        <f>IF(AND($B2228=O$1),LOOKUP(9.99999999999999E+307,$O$2:O2227)+1,"")</f>
        <v>#REF!</v>
      </c>
      <c r="P2228" s="31" t="e">
        <f>IF(AND($B2228=P$1),LOOKUP(9.99999999999999E+307,$P$2:P2227)+1,"")</f>
        <v>#REF!</v>
      </c>
      <c r="Q2228" s="31" t="e">
        <f>IF(AND($B2228=Q$1),LOOKUP(9.99999999999999E+307,$Q$2:Q2227)+1,"")</f>
        <v>#REF!</v>
      </c>
      <c r="R2228" s="31">
        <f>IF(AND($B2228=R$1),LOOKUP(9.99999999999999E+307,$R$2:R2227)+1,"")</f>
        <v>2062</v>
      </c>
      <c r="S2228" s="31">
        <f>IF(AND($B2228=S$1),LOOKUP(9.99999999999999E+307,$S$2:S2227)+1,"")</f>
        <v>2062</v>
      </c>
      <c r="T2228" s="265"/>
      <c r="U2228" s="265"/>
      <c r="V2228" s="265"/>
      <c r="AA2228" s="254" t="str">
        <f t="shared" si="248"/>
        <v/>
      </c>
      <c r="AB2228" s="254" t="str">
        <f t="shared" si="249"/>
        <v/>
      </c>
      <c r="AC2228" s="255">
        <f t="shared" si="250"/>
        <v>0</v>
      </c>
      <c r="AD2228" s="255">
        <f t="shared" si="251"/>
        <v>3836</v>
      </c>
      <c r="AE2228" s="256" t="str">
        <f t="shared" si="252"/>
        <v/>
      </c>
      <c r="AF2228" s="252" t="str">
        <f t="shared" si="253"/>
        <v>-</v>
      </c>
    </row>
    <row r="2229" spans="1:32" ht="20.149999999999999" customHeight="1" x14ac:dyDescent="0.75">
      <c r="A2229" s="31">
        <v>2227</v>
      </c>
      <c r="B2229" s="237"/>
      <c r="C2229" s="273"/>
      <c r="D2229" s="272"/>
      <c r="E2229" s="273"/>
      <c r="F2229" s="273"/>
      <c r="G2229" s="253" t="str">
        <f t="shared" si="254"/>
        <v/>
      </c>
      <c r="H2229" s="31" t="str">
        <f>IF(AND(B2229=H$1),LOOKUP(9.99999999999999E+307,$H$2:H2228)+1,"")</f>
        <v/>
      </c>
      <c r="I2229" s="31" t="str">
        <f>IF(AND(B2229=I$1),LOOKUP(9.99999999999999E+307,$I$2:I2228)+1,"")</f>
        <v/>
      </c>
      <c r="J2229" s="31">
        <f>IF(AND(B2229=J$1),LOOKUP(9.99999999999999E+307,$J$2:J2228)+1,"")</f>
        <v>2063</v>
      </c>
      <c r="K2229" s="31">
        <f>IF(AND(B2229=K$1),LOOKUP(9.99999999999999E+307,$K$2:K2228)+1,"")</f>
        <v>2063</v>
      </c>
      <c r="L2229" s="31">
        <f>IF(AND(B2229=L$1),LOOKUP(9.99999999999999E+307,$L$2:L2228)+1,"")</f>
        <v>2063</v>
      </c>
      <c r="M2229" s="31">
        <f>IF(AND(B2229=M$1),LOOKUP(9.99999999999999E+307,$M$2:M2228)+1,"")</f>
        <v>2063</v>
      </c>
      <c r="N2229" s="31" t="e">
        <f>IF(AND(B2229=N$1),LOOKUP(9.99999999999999E+307,$N$2:N2228)+1,"")</f>
        <v>#REF!</v>
      </c>
      <c r="O2229" s="31" t="e">
        <f>IF(AND($B2229=O$1),LOOKUP(9.99999999999999E+307,$O$2:O2228)+1,"")</f>
        <v>#REF!</v>
      </c>
      <c r="P2229" s="31" t="e">
        <f>IF(AND($B2229=P$1),LOOKUP(9.99999999999999E+307,$P$2:P2228)+1,"")</f>
        <v>#REF!</v>
      </c>
      <c r="Q2229" s="31" t="e">
        <f>IF(AND($B2229=Q$1),LOOKUP(9.99999999999999E+307,$Q$2:Q2228)+1,"")</f>
        <v>#REF!</v>
      </c>
      <c r="R2229" s="31">
        <f>IF(AND($B2229=R$1),LOOKUP(9.99999999999999E+307,$R$2:R2228)+1,"")</f>
        <v>2063</v>
      </c>
      <c r="S2229" s="31">
        <f>IF(AND($B2229=S$1),LOOKUP(9.99999999999999E+307,$S$2:S2228)+1,"")</f>
        <v>2063</v>
      </c>
      <c r="T2229" s="265"/>
      <c r="U2229" s="265"/>
      <c r="V2229" s="265"/>
      <c r="AA2229" s="254" t="str">
        <f t="shared" si="248"/>
        <v/>
      </c>
      <c r="AB2229" s="254" t="str">
        <f t="shared" si="249"/>
        <v/>
      </c>
      <c r="AC2229" s="255">
        <f t="shared" si="250"/>
        <v>0</v>
      </c>
      <c r="AD2229" s="255">
        <f t="shared" si="251"/>
        <v>3836</v>
      </c>
      <c r="AE2229" s="256" t="str">
        <f t="shared" si="252"/>
        <v/>
      </c>
      <c r="AF2229" s="252" t="str">
        <f t="shared" si="253"/>
        <v>-</v>
      </c>
    </row>
    <row r="2230" spans="1:32" ht="20.149999999999999" customHeight="1" x14ac:dyDescent="0.75">
      <c r="A2230" s="31">
        <v>2228</v>
      </c>
      <c r="B2230" s="237"/>
      <c r="C2230" s="273"/>
      <c r="D2230" s="272"/>
      <c r="E2230" s="273"/>
      <c r="F2230" s="273"/>
      <c r="G2230" s="253" t="str">
        <f t="shared" si="254"/>
        <v/>
      </c>
      <c r="H2230" s="31" t="str">
        <f>IF(AND(B2230=H$1),LOOKUP(9.99999999999999E+307,$H$2:H2229)+1,"")</f>
        <v/>
      </c>
      <c r="I2230" s="31" t="str">
        <f>IF(AND(B2230=I$1),LOOKUP(9.99999999999999E+307,$I$2:I2229)+1,"")</f>
        <v/>
      </c>
      <c r="J2230" s="31">
        <f>IF(AND(B2230=J$1),LOOKUP(9.99999999999999E+307,$J$2:J2229)+1,"")</f>
        <v>2064</v>
      </c>
      <c r="K2230" s="31">
        <f>IF(AND(B2230=K$1),LOOKUP(9.99999999999999E+307,$K$2:K2229)+1,"")</f>
        <v>2064</v>
      </c>
      <c r="L2230" s="31">
        <f>IF(AND(B2230=L$1),LOOKUP(9.99999999999999E+307,$L$2:L2229)+1,"")</f>
        <v>2064</v>
      </c>
      <c r="M2230" s="31">
        <f>IF(AND(B2230=M$1),LOOKUP(9.99999999999999E+307,$M$2:M2229)+1,"")</f>
        <v>2064</v>
      </c>
      <c r="N2230" s="31" t="e">
        <f>IF(AND(B2230=N$1),LOOKUP(9.99999999999999E+307,$N$2:N2229)+1,"")</f>
        <v>#REF!</v>
      </c>
      <c r="O2230" s="31" t="e">
        <f>IF(AND($B2230=O$1),LOOKUP(9.99999999999999E+307,$O$2:O2229)+1,"")</f>
        <v>#REF!</v>
      </c>
      <c r="P2230" s="31" t="e">
        <f>IF(AND($B2230=P$1),LOOKUP(9.99999999999999E+307,$P$2:P2229)+1,"")</f>
        <v>#REF!</v>
      </c>
      <c r="Q2230" s="31" t="e">
        <f>IF(AND($B2230=Q$1),LOOKUP(9.99999999999999E+307,$Q$2:Q2229)+1,"")</f>
        <v>#REF!</v>
      </c>
      <c r="R2230" s="31">
        <f>IF(AND($B2230=R$1),LOOKUP(9.99999999999999E+307,$R$2:R2229)+1,"")</f>
        <v>2064</v>
      </c>
      <c r="S2230" s="31">
        <f>IF(AND($B2230=S$1),LOOKUP(9.99999999999999E+307,$S$2:S2229)+1,"")</f>
        <v>2064</v>
      </c>
      <c r="T2230" s="265"/>
      <c r="U2230" s="265"/>
      <c r="V2230" s="265"/>
      <c r="AA2230" s="254" t="str">
        <f t="shared" si="248"/>
        <v/>
      </c>
      <c r="AB2230" s="254" t="str">
        <f t="shared" si="249"/>
        <v/>
      </c>
      <c r="AC2230" s="255">
        <f t="shared" si="250"/>
        <v>0</v>
      </c>
      <c r="AD2230" s="255">
        <f t="shared" si="251"/>
        <v>3836</v>
      </c>
      <c r="AE2230" s="256" t="str">
        <f t="shared" si="252"/>
        <v/>
      </c>
      <c r="AF2230" s="252" t="str">
        <f t="shared" si="253"/>
        <v>-</v>
      </c>
    </row>
    <row r="2231" spans="1:32" ht="20.149999999999999" customHeight="1" x14ac:dyDescent="0.75">
      <c r="A2231" s="31">
        <v>2229</v>
      </c>
      <c r="B2231" s="237"/>
      <c r="C2231" s="273"/>
      <c r="D2231" s="272"/>
      <c r="E2231" s="273"/>
      <c r="F2231" s="273"/>
      <c r="G2231" s="253" t="str">
        <f t="shared" si="254"/>
        <v/>
      </c>
      <c r="H2231" s="31" t="str">
        <f>IF(AND(B2231=H$1),LOOKUP(9.99999999999999E+307,$H$2:H2230)+1,"")</f>
        <v/>
      </c>
      <c r="I2231" s="31" t="str">
        <f>IF(AND(B2231=I$1),LOOKUP(9.99999999999999E+307,$I$2:I2230)+1,"")</f>
        <v/>
      </c>
      <c r="J2231" s="31">
        <f>IF(AND(B2231=J$1),LOOKUP(9.99999999999999E+307,$J$2:J2230)+1,"")</f>
        <v>2065</v>
      </c>
      <c r="K2231" s="31">
        <f>IF(AND(B2231=K$1),LOOKUP(9.99999999999999E+307,$K$2:K2230)+1,"")</f>
        <v>2065</v>
      </c>
      <c r="L2231" s="31">
        <f>IF(AND(B2231=L$1),LOOKUP(9.99999999999999E+307,$L$2:L2230)+1,"")</f>
        <v>2065</v>
      </c>
      <c r="M2231" s="31">
        <f>IF(AND(B2231=M$1),LOOKUP(9.99999999999999E+307,$M$2:M2230)+1,"")</f>
        <v>2065</v>
      </c>
      <c r="N2231" s="31" t="e">
        <f>IF(AND(B2231=N$1),LOOKUP(9.99999999999999E+307,$N$2:N2230)+1,"")</f>
        <v>#REF!</v>
      </c>
      <c r="O2231" s="31" t="e">
        <f>IF(AND($B2231=O$1),LOOKUP(9.99999999999999E+307,$O$2:O2230)+1,"")</f>
        <v>#REF!</v>
      </c>
      <c r="P2231" s="31" t="e">
        <f>IF(AND($B2231=P$1),LOOKUP(9.99999999999999E+307,$P$2:P2230)+1,"")</f>
        <v>#REF!</v>
      </c>
      <c r="Q2231" s="31" t="e">
        <f>IF(AND($B2231=Q$1),LOOKUP(9.99999999999999E+307,$Q$2:Q2230)+1,"")</f>
        <v>#REF!</v>
      </c>
      <c r="R2231" s="31">
        <f>IF(AND($B2231=R$1),LOOKUP(9.99999999999999E+307,$R$2:R2230)+1,"")</f>
        <v>2065</v>
      </c>
      <c r="S2231" s="31">
        <f>IF(AND($B2231=S$1),LOOKUP(9.99999999999999E+307,$S$2:S2230)+1,"")</f>
        <v>2065</v>
      </c>
      <c r="T2231" s="265"/>
      <c r="U2231" s="265"/>
      <c r="V2231" s="265"/>
      <c r="AA2231" s="254" t="str">
        <f t="shared" si="248"/>
        <v/>
      </c>
      <c r="AB2231" s="254" t="str">
        <f t="shared" si="249"/>
        <v/>
      </c>
      <c r="AC2231" s="255">
        <f t="shared" si="250"/>
        <v>0</v>
      </c>
      <c r="AD2231" s="255">
        <f t="shared" si="251"/>
        <v>3836</v>
      </c>
      <c r="AE2231" s="256" t="str">
        <f t="shared" si="252"/>
        <v/>
      </c>
      <c r="AF2231" s="252" t="str">
        <f t="shared" si="253"/>
        <v>-</v>
      </c>
    </row>
    <row r="2232" spans="1:32" ht="20.149999999999999" customHeight="1" x14ac:dyDescent="0.75">
      <c r="A2232" s="31">
        <v>2230</v>
      </c>
      <c r="B2232" s="237"/>
      <c r="C2232" s="273"/>
      <c r="D2232" s="272"/>
      <c r="E2232" s="273"/>
      <c r="F2232" s="273"/>
      <c r="G2232" s="253" t="str">
        <f t="shared" si="254"/>
        <v/>
      </c>
      <c r="H2232" s="31" t="str">
        <f>IF(AND(B2232=H$1),LOOKUP(9.99999999999999E+307,$H$2:H2231)+1,"")</f>
        <v/>
      </c>
      <c r="I2232" s="31" t="str">
        <f>IF(AND(B2232=I$1),LOOKUP(9.99999999999999E+307,$I$2:I2231)+1,"")</f>
        <v/>
      </c>
      <c r="J2232" s="31">
        <f>IF(AND(B2232=J$1),LOOKUP(9.99999999999999E+307,$J$2:J2231)+1,"")</f>
        <v>2066</v>
      </c>
      <c r="K2232" s="31">
        <f>IF(AND(B2232=K$1),LOOKUP(9.99999999999999E+307,$K$2:K2231)+1,"")</f>
        <v>2066</v>
      </c>
      <c r="L2232" s="31">
        <f>IF(AND(B2232=L$1),LOOKUP(9.99999999999999E+307,$L$2:L2231)+1,"")</f>
        <v>2066</v>
      </c>
      <c r="M2232" s="31">
        <f>IF(AND(B2232=M$1),LOOKUP(9.99999999999999E+307,$M$2:M2231)+1,"")</f>
        <v>2066</v>
      </c>
      <c r="N2232" s="31" t="e">
        <f>IF(AND(B2232=N$1),LOOKUP(9.99999999999999E+307,$N$2:N2231)+1,"")</f>
        <v>#REF!</v>
      </c>
      <c r="O2232" s="31" t="e">
        <f>IF(AND($B2232=O$1),LOOKUP(9.99999999999999E+307,$O$2:O2231)+1,"")</f>
        <v>#REF!</v>
      </c>
      <c r="P2232" s="31" t="e">
        <f>IF(AND($B2232=P$1),LOOKUP(9.99999999999999E+307,$P$2:P2231)+1,"")</f>
        <v>#REF!</v>
      </c>
      <c r="Q2232" s="31" t="e">
        <f>IF(AND($B2232=Q$1),LOOKUP(9.99999999999999E+307,$Q$2:Q2231)+1,"")</f>
        <v>#REF!</v>
      </c>
      <c r="R2232" s="31">
        <f>IF(AND($B2232=R$1),LOOKUP(9.99999999999999E+307,$R$2:R2231)+1,"")</f>
        <v>2066</v>
      </c>
      <c r="S2232" s="31">
        <f>IF(AND($B2232=S$1),LOOKUP(9.99999999999999E+307,$S$2:S2231)+1,"")</f>
        <v>2066</v>
      </c>
      <c r="T2232" s="265"/>
      <c r="U2232" s="265"/>
      <c r="V2232" s="265"/>
      <c r="AA2232" s="254" t="str">
        <f t="shared" si="248"/>
        <v/>
      </c>
      <c r="AB2232" s="254" t="str">
        <f t="shared" si="249"/>
        <v/>
      </c>
      <c r="AC2232" s="255">
        <f t="shared" si="250"/>
        <v>0</v>
      </c>
      <c r="AD2232" s="255">
        <f t="shared" si="251"/>
        <v>3836</v>
      </c>
      <c r="AE2232" s="256" t="str">
        <f t="shared" si="252"/>
        <v/>
      </c>
      <c r="AF2232" s="252" t="str">
        <f t="shared" si="253"/>
        <v>-</v>
      </c>
    </row>
    <row r="2233" spans="1:32" ht="20.149999999999999" customHeight="1" x14ac:dyDescent="0.75">
      <c r="A2233" s="31">
        <v>2231</v>
      </c>
      <c r="B2233" s="237"/>
      <c r="C2233" s="273"/>
      <c r="D2233" s="272"/>
      <c r="E2233" s="273"/>
      <c r="F2233" s="273"/>
      <c r="G2233" s="253" t="str">
        <f t="shared" si="254"/>
        <v/>
      </c>
      <c r="H2233" s="31" t="str">
        <f>IF(AND(B2233=H$1),LOOKUP(9.99999999999999E+307,$H$2:H2232)+1,"")</f>
        <v/>
      </c>
      <c r="I2233" s="31" t="str">
        <f>IF(AND(B2233=I$1),LOOKUP(9.99999999999999E+307,$I$2:I2232)+1,"")</f>
        <v/>
      </c>
      <c r="J2233" s="31">
        <f>IF(AND(B2233=J$1),LOOKUP(9.99999999999999E+307,$J$2:J2232)+1,"")</f>
        <v>2067</v>
      </c>
      <c r="K2233" s="31">
        <f>IF(AND(B2233=K$1),LOOKUP(9.99999999999999E+307,$K$2:K2232)+1,"")</f>
        <v>2067</v>
      </c>
      <c r="L2233" s="31">
        <f>IF(AND(B2233=L$1),LOOKUP(9.99999999999999E+307,$L$2:L2232)+1,"")</f>
        <v>2067</v>
      </c>
      <c r="M2233" s="31">
        <f>IF(AND(B2233=M$1),LOOKUP(9.99999999999999E+307,$M$2:M2232)+1,"")</f>
        <v>2067</v>
      </c>
      <c r="N2233" s="31" t="e">
        <f>IF(AND(B2233=N$1),LOOKUP(9.99999999999999E+307,$N$2:N2232)+1,"")</f>
        <v>#REF!</v>
      </c>
      <c r="O2233" s="31" t="e">
        <f>IF(AND($B2233=O$1),LOOKUP(9.99999999999999E+307,$O$2:O2232)+1,"")</f>
        <v>#REF!</v>
      </c>
      <c r="P2233" s="31" t="e">
        <f>IF(AND($B2233=P$1),LOOKUP(9.99999999999999E+307,$P$2:P2232)+1,"")</f>
        <v>#REF!</v>
      </c>
      <c r="Q2233" s="31" t="e">
        <f>IF(AND($B2233=Q$1),LOOKUP(9.99999999999999E+307,$Q$2:Q2232)+1,"")</f>
        <v>#REF!</v>
      </c>
      <c r="R2233" s="31">
        <f>IF(AND($B2233=R$1),LOOKUP(9.99999999999999E+307,$R$2:R2232)+1,"")</f>
        <v>2067</v>
      </c>
      <c r="S2233" s="31">
        <f>IF(AND($B2233=S$1),LOOKUP(9.99999999999999E+307,$S$2:S2232)+1,"")</f>
        <v>2067</v>
      </c>
      <c r="T2233" s="265"/>
      <c r="U2233" s="265"/>
      <c r="V2233" s="265"/>
      <c r="AA2233" s="254" t="str">
        <f t="shared" si="248"/>
        <v/>
      </c>
      <c r="AB2233" s="254" t="str">
        <f t="shared" si="249"/>
        <v/>
      </c>
      <c r="AC2233" s="255">
        <f t="shared" si="250"/>
        <v>0</v>
      </c>
      <c r="AD2233" s="255">
        <f t="shared" si="251"/>
        <v>3836</v>
      </c>
      <c r="AE2233" s="256" t="str">
        <f t="shared" si="252"/>
        <v/>
      </c>
      <c r="AF2233" s="252" t="str">
        <f t="shared" si="253"/>
        <v>-</v>
      </c>
    </row>
    <row r="2234" spans="1:32" ht="20.149999999999999" customHeight="1" x14ac:dyDescent="0.75">
      <c r="A2234" s="31">
        <v>2232</v>
      </c>
      <c r="B2234" s="237"/>
      <c r="C2234" s="273"/>
      <c r="D2234" s="272"/>
      <c r="E2234" s="273"/>
      <c r="F2234" s="273"/>
      <c r="G2234" s="253" t="str">
        <f t="shared" si="254"/>
        <v/>
      </c>
      <c r="H2234" s="31" t="str">
        <f>IF(AND(B2234=H$1),LOOKUP(9.99999999999999E+307,$H$2:H2233)+1,"")</f>
        <v/>
      </c>
      <c r="I2234" s="31" t="str">
        <f>IF(AND(B2234=I$1),LOOKUP(9.99999999999999E+307,$I$2:I2233)+1,"")</f>
        <v/>
      </c>
      <c r="J2234" s="31">
        <f>IF(AND(B2234=J$1),LOOKUP(9.99999999999999E+307,$J$2:J2233)+1,"")</f>
        <v>2068</v>
      </c>
      <c r="K2234" s="31">
        <f>IF(AND(B2234=K$1),LOOKUP(9.99999999999999E+307,$K$2:K2233)+1,"")</f>
        <v>2068</v>
      </c>
      <c r="L2234" s="31">
        <f>IF(AND(B2234=L$1),LOOKUP(9.99999999999999E+307,$L$2:L2233)+1,"")</f>
        <v>2068</v>
      </c>
      <c r="M2234" s="31">
        <f>IF(AND(B2234=M$1),LOOKUP(9.99999999999999E+307,$M$2:M2233)+1,"")</f>
        <v>2068</v>
      </c>
      <c r="N2234" s="31" t="e">
        <f>IF(AND(B2234=N$1),LOOKUP(9.99999999999999E+307,$N$2:N2233)+1,"")</f>
        <v>#REF!</v>
      </c>
      <c r="O2234" s="31" t="e">
        <f>IF(AND($B2234=O$1),LOOKUP(9.99999999999999E+307,$O$2:O2233)+1,"")</f>
        <v>#REF!</v>
      </c>
      <c r="P2234" s="31" t="e">
        <f>IF(AND($B2234=P$1),LOOKUP(9.99999999999999E+307,$P$2:P2233)+1,"")</f>
        <v>#REF!</v>
      </c>
      <c r="Q2234" s="31" t="e">
        <f>IF(AND($B2234=Q$1),LOOKUP(9.99999999999999E+307,$Q$2:Q2233)+1,"")</f>
        <v>#REF!</v>
      </c>
      <c r="R2234" s="31">
        <f>IF(AND($B2234=R$1),LOOKUP(9.99999999999999E+307,$R$2:R2233)+1,"")</f>
        <v>2068</v>
      </c>
      <c r="S2234" s="31">
        <f>IF(AND($B2234=S$1),LOOKUP(9.99999999999999E+307,$S$2:S2233)+1,"")</f>
        <v>2068</v>
      </c>
      <c r="T2234" s="265"/>
      <c r="U2234" s="265"/>
      <c r="V2234" s="265"/>
      <c r="AA2234" s="254" t="str">
        <f t="shared" si="248"/>
        <v/>
      </c>
      <c r="AB2234" s="254" t="str">
        <f t="shared" si="249"/>
        <v/>
      </c>
      <c r="AC2234" s="255">
        <f t="shared" si="250"/>
        <v>0</v>
      </c>
      <c r="AD2234" s="255">
        <f t="shared" si="251"/>
        <v>3836</v>
      </c>
      <c r="AE2234" s="256" t="str">
        <f t="shared" si="252"/>
        <v/>
      </c>
      <c r="AF2234" s="252" t="str">
        <f t="shared" si="253"/>
        <v>-</v>
      </c>
    </row>
    <row r="2235" spans="1:32" ht="20.149999999999999" customHeight="1" x14ac:dyDescent="0.75">
      <c r="A2235" s="31">
        <v>2233</v>
      </c>
      <c r="B2235" s="237"/>
      <c r="C2235" s="273"/>
      <c r="D2235" s="272"/>
      <c r="E2235" s="273"/>
      <c r="F2235" s="273"/>
      <c r="G2235" s="253" t="str">
        <f t="shared" si="254"/>
        <v/>
      </c>
      <c r="H2235" s="31" t="str">
        <f>IF(AND(B2235=H$1),LOOKUP(9.99999999999999E+307,$H$2:H2234)+1,"")</f>
        <v/>
      </c>
      <c r="I2235" s="31" t="str">
        <f>IF(AND(B2235=I$1),LOOKUP(9.99999999999999E+307,$I$2:I2234)+1,"")</f>
        <v/>
      </c>
      <c r="J2235" s="31">
        <f>IF(AND(B2235=J$1),LOOKUP(9.99999999999999E+307,$J$2:J2234)+1,"")</f>
        <v>2069</v>
      </c>
      <c r="K2235" s="31">
        <f>IF(AND(B2235=K$1),LOOKUP(9.99999999999999E+307,$K$2:K2234)+1,"")</f>
        <v>2069</v>
      </c>
      <c r="L2235" s="31">
        <f>IF(AND(B2235=L$1),LOOKUP(9.99999999999999E+307,$L$2:L2234)+1,"")</f>
        <v>2069</v>
      </c>
      <c r="M2235" s="31">
        <f>IF(AND(B2235=M$1),LOOKUP(9.99999999999999E+307,$M$2:M2234)+1,"")</f>
        <v>2069</v>
      </c>
      <c r="N2235" s="31" t="e">
        <f>IF(AND(B2235=N$1),LOOKUP(9.99999999999999E+307,$N$2:N2234)+1,"")</f>
        <v>#REF!</v>
      </c>
      <c r="O2235" s="31" t="e">
        <f>IF(AND($B2235=O$1),LOOKUP(9.99999999999999E+307,$O$2:O2234)+1,"")</f>
        <v>#REF!</v>
      </c>
      <c r="P2235" s="31" t="e">
        <f>IF(AND($B2235=P$1),LOOKUP(9.99999999999999E+307,$P$2:P2234)+1,"")</f>
        <v>#REF!</v>
      </c>
      <c r="Q2235" s="31" t="e">
        <f>IF(AND($B2235=Q$1),LOOKUP(9.99999999999999E+307,$Q$2:Q2234)+1,"")</f>
        <v>#REF!</v>
      </c>
      <c r="R2235" s="31">
        <f>IF(AND($B2235=R$1),LOOKUP(9.99999999999999E+307,$R$2:R2234)+1,"")</f>
        <v>2069</v>
      </c>
      <c r="S2235" s="31">
        <f>IF(AND($B2235=S$1),LOOKUP(9.99999999999999E+307,$S$2:S2234)+1,"")</f>
        <v>2069</v>
      </c>
      <c r="T2235" s="265"/>
      <c r="U2235" s="265"/>
      <c r="V2235" s="265"/>
      <c r="AA2235" s="254" t="str">
        <f t="shared" si="248"/>
        <v/>
      </c>
      <c r="AB2235" s="254" t="str">
        <f t="shared" si="249"/>
        <v/>
      </c>
      <c r="AC2235" s="255">
        <f t="shared" si="250"/>
        <v>0</v>
      </c>
      <c r="AD2235" s="255">
        <f t="shared" si="251"/>
        <v>3836</v>
      </c>
      <c r="AE2235" s="256" t="str">
        <f t="shared" si="252"/>
        <v/>
      </c>
      <c r="AF2235" s="252" t="str">
        <f t="shared" si="253"/>
        <v>-</v>
      </c>
    </row>
    <row r="2236" spans="1:32" ht="20.149999999999999" customHeight="1" x14ac:dyDescent="0.75">
      <c r="A2236" s="31">
        <v>2234</v>
      </c>
      <c r="B2236" s="237"/>
      <c r="C2236" s="273"/>
      <c r="D2236" s="272"/>
      <c r="E2236" s="273"/>
      <c r="F2236" s="273"/>
      <c r="G2236" s="253" t="str">
        <f t="shared" si="254"/>
        <v/>
      </c>
      <c r="H2236" s="31" t="str">
        <f>IF(AND(B2236=H$1),LOOKUP(9.99999999999999E+307,$H$2:H2235)+1,"")</f>
        <v/>
      </c>
      <c r="I2236" s="31" t="str">
        <f>IF(AND(B2236=I$1),LOOKUP(9.99999999999999E+307,$I$2:I2235)+1,"")</f>
        <v/>
      </c>
      <c r="J2236" s="31">
        <f>IF(AND(B2236=J$1),LOOKUP(9.99999999999999E+307,$J$2:J2235)+1,"")</f>
        <v>2070</v>
      </c>
      <c r="K2236" s="31">
        <f>IF(AND(B2236=K$1),LOOKUP(9.99999999999999E+307,$K$2:K2235)+1,"")</f>
        <v>2070</v>
      </c>
      <c r="L2236" s="31">
        <f>IF(AND(B2236=L$1),LOOKUP(9.99999999999999E+307,$L$2:L2235)+1,"")</f>
        <v>2070</v>
      </c>
      <c r="M2236" s="31">
        <f>IF(AND(B2236=M$1),LOOKUP(9.99999999999999E+307,$M$2:M2235)+1,"")</f>
        <v>2070</v>
      </c>
      <c r="N2236" s="31" t="e">
        <f>IF(AND(B2236=N$1),LOOKUP(9.99999999999999E+307,$N$2:N2235)+1,"")</f>
        <v>#REF!</v>
      </c>
      <c r="O2236" s="31" t="e">
        <f>IF(AND($B2236=O$1),LOOKUP(9.99999999999999E+307,$O$2:O2235)+1,"")</f>
        <v>#REF!</v>
      </c>
      <c r="P2236" s="31" t="e">
        <f>IF(AND($B2236=P$1),LOOKUP(9.99999999999999E+307,$P$2:P2235)+1,"")</f>
        <v>#REF!</v>
      </c>
      <c r="Q2236" s="31" t="e">
        <f>IF(AND($B2236=Q$1),LOOKUP(9.99999999999999E+307,$Q$2:Q2235)+1,"")</f>
        <v>#REF!</v>
      </c>
      <c r="R2236" s="31">
        <f>IF(AND($B2236=R$1),LOOKUP(9.99999999999999E+307,$R$2:R2235)+1,"")</f>
        <v>2070</v>
      </c>
      <c r="S2236" s="31">
        <f>IF(AND($B2236=S$1),LOOKUP(9.99999999999999E+307,$S$2:S2235)+1,"")</f>
        <v>2070</v>
      </c>
      <c r="T2236" s="265"/>
      <c r="U2236" s="265"/>
      <c r="V2236" s="265"/>
      <c r="AA2236" s="254" t="str">
        <f t="shared" si="248"/>
        <v/>
      </c>
      <c r="AB2236" s="254" t="str">
        <f t="shared" si="249"/>
        <v/>
      </c>
      <c r="AC2236" s="255">
        <f t="shared" si="250"/>
        <v>0</v>
      </c>
      <c r="AD2236" s="255">
        <f t="shared" si="251"/>
        <v>3836</v>
      </c>
      <c r="AE2236" s="256" t="str">
        <f t="shared" si="252"/>
        <v/>
      </c>
      <c r="AF2236" s="252" t="str">
        <f t="shared" si="253"/>
        <v>-</v>
      </c>
    </row>
    <row r="2237" spans="1:32" ht="20.149999999999999" customHeight="1" x14ac:dyDescent="0.75">
      <c r="A2237" s="31">
        <v>2235</v>
      </c>
      <c r="B2237" s="237"/>
      <c r="C2237" s="273"/>
      <c r="D2237" s="272"/>
      <c r="E2237" s="273"/>
      <c r="F2237" s="273"/>
      <c r="G2237" s="253" t="str">
        <f t="shared" si="254"/>
        <v/>
      </c>
      <c r="H2237" s="31" t="str">
        <f>IF(AND(B2237=H$1),LOOKUP(9.99999999999999E+307,$H$2:H2236)+1,"")</f>
        <v/>
      </c>
      <c r="I2237" s="31" t="str">
        <f>IF(AND(B2237=I$1),LOOKUP(9.99999999999999E+307,$I$2:I2236)+1,"")</f>
        <v/>
      </c>
      <c r="J2237" s="31">
        <f>IF(AND(B2237=J$1),LOOKUP(9.99999999999999E+307,$J$2:J2236)+1,"")</f>
        <v>2071</v>
      </c>
      <c r="K2237" s="31">
        <f>IF(AND(B2237=K$1),LOOKUP(9.99999999999999E+307,$K$2:K2236)+1,"")</f>
        <v>2071</v>
      </c>
      <c r="L2237" s="31">
        <f>IF(AND(B2237=L$1),LOOKUP(9.99999999999999E+307,$L$2:L2236)+1,"")</f>
        <v>2071</v>
      </c>
      <c r="M2237" s="31">
        <f>IF(AND(B2237=M$1),LOOKUP(9.99999999999999E+307,$M$2:M2236)+1,"")</f>
        <v>2071</v>
      </c>
      <c r="N2237" s="31" t="e">
        <f>IF(AND(B2237=N$1),LOOKUP(9.99999999999999E+307,$N$2:N2236)+1,"")</f>
        <v>#REF!</v>
      </c>
      <c r="O2237" s="31" t="e">
        <f>IF(AND($B2237=O$1),LOOKUP(9.99999999999999E+307,$O$2:O2236)+1,"")</f>
        <v>#REF!</v>
      </c>
      <c r="P2237" s="31" t="e">
        <f>IF(AND($B2237=P$1),LOOKUP(9.99999999999999E+307,$P$2:P2236)+1,"")</f>
        <v>#REF!</v>
      </c>
      <c r="Q2237" s="31" t="e">
        <f>IF(AND($B2237=Q$1),LOOKUP(9.99999999999999E+307,$Q$2:Q2236)+1,"")</f>
        <v>#REF!</v>
      </c>
      <c r="R2237" s="31">
        <f>IF(AND($B2237=R$1),LOOKUP(9.99999999999999E+307,$R$2:R2236)+1,"")</f>
        <v>2071</v>
      </c>
      <c r="S2237" s="31">
        <f>IF(AND($B2237=S$1),LOOKUP(9.99999999999999E+307,$S$2:S2236)+1,"")</f>
        <v>2071</v>
      </c>
      <c r="T2237" s="265"/>
      <c r="U2237" s="265"/>
      <c r="V2237" s="265"/>
      <c r="AA2237" s="254" t="str">
        <f t="shared" si="248"/>
        <v/>
      </c>
      <c r="AB2237" s="254" t="str">
        <f t="shared" si="249"/>
        <v/>
      </c>
      <c r="AC2237" s="255">
        <f t="shared" si="250"/>
        <v>0</v>
      </c>
      <c r="AD2237" s="255">
        <f t="shared" si="251"/>
        <v>3836</v>
      </c>
      <c r="AE2237" s="256" t="str">
        <f t="shared" si="252"/>
        <v/>
      </c>
      <c r="AF2237" s="252" t="str">
        <f t="shared" si="253"/>
        <v>-</v>
      </c>
    </row>
    <row r="2238" spans="1:32" ht="20.149999999999999" customHeight="1" x14ac:dyDescent="0.75">
      <c r="A2238" s="31">
        <v>2236</v>
      </c>
      <c r="B2238" s="237"/>
      <c r="C2238" s="273"/>
      <c r="D2238" s="272"/>
      <c r="E2238" s="273"/>
      <c r="F2238" s="273"/>
      <c r="G2238" s="253" t="str">
        <f t="shared" si="254"/>
        <v/>
      </c>
      <c r="H2238" s="31" t="str">
        <f>IF(AND(B2238=H$1),LOOKUP(9.99999999999999E+307,$H$2:H2237)+1,"")</f>
        <v/>
      </c>
      <c r="I2238" s="31" t="str">
        <f>IF(AND(B2238=I$1),LOOKUP(9.99999999999999E+307,$I$2:I2237)+1,"")</f>
        <v/>
      </c>
      <c r="J2238" s="31">
        <f>IF(AND(B2238=J$1),LOOKUP(9.99999999999999E+307,$J$2:J2237)+1,"")</f>
        <v>2072</v>
      </c>
      <c r="K2238" s="31">
        <f>IF(AND(B2238=K$1),LOOKUP(9.99999999999999E+307,$K$2:K2237)+1,"")</f>
        <v>2072</v>
      </c>
      <c r="L2238" s="31">
        <f>IF(AND(B2238=L$1),LOOKUP(9.99999999999999E+307,$L$2:L2237)+1,"")</f>
        <v>2072</v>
      </c>
      <c r="M2238" s="31">
        <f>IF(AND(B2238=M$1),LOOKUP(9.99999999999999E+307,$M$2:M2237)+1,"")</f>
        <v>2072</v>
      </c>
      <c r="N2238" s="31" t="e">
        <f>IF(AND(B2238=N$1),LOOKUP(9.99999999999999E+307,$N$2:N2237)+1,"")</f>
        <v>#REF!</v>
      </c>
      <c r="O2238" s="31" t="e">
        <f>IF(AND($B2238=O$1),LOOKUP(9.99999999999999E+307,$O$2:O2237)+1,"")</f>
        <v>#REF!</v>
      </c>
      <c r="P2238" s="31" t="e">
        <f>IF(AND($B2238=P$1),LOOKUP(9.99999999999999E+307,$P$2:P2237)+1,"")</f>
        <v>#REF!</v>
      </c>
      <c r="Q2238" s="31" t="e">
        <f>IF(AND($B2238=Q$1),LOOKUP(9.99999999999999E+307,$Q$2:Q2237)+1,"")</f>
        <v>#REF!</v>
      </c>
      <c r="R2238" s="31">
        <f>IF(AND($B2238=R$1),LOOKUP(9.99999999999999E+307,$R$2:R2237)+1,"")</f>
        <v>2072</v>
      </c>
      <c r="S2238" s="31">
        <f>IF(AND($B2238=S$1),LOOKUP(9.99999999999999E+307,$S$2:S2237)+1,"")</f>
        <v>2072</v>
      </c>
      <c r="T2238" s="265"/>
      <c r="U2238" s="265"/>
      <c r="V2238" s="265"/>
      <c r="AA2238" s="254" t="str">
        <f t="shared" si="248"/>
        <v/>
      </c>
      <c r="AB2238" s="254" t="str">
        <f t="shared" si="249"/>
        <v/>
      </c>
      <c r="AC2238" s="255">
        <f t="shared" si="250"/>
        <v>0</v>
      </c>
      <c r="AD2238" s="255">
        <f t="shared" si="251"/>
        <v>3836</v>
      </c>
      <c r="AE2238" s="256" t="str">
        <f t="shared" si="252"/>
        <v/>
      </c>
      <c r="AF2238" s="252" t="str">
        <f t="shared" si="253"/>
        <v>-</v>
      </c>
    </row>
    <row r="2239" spans="1:32" ht="20.149999999999999" customHeight="1" x14ac:dyDescent="0.75">
      <c r="A2239" s="31">
        <v>2237</v>
      </c>
      <c r="B2239" s="237"/>
      <c r="C2239" s="273"/>
      <c r="D2239" s="272"/>
      <c r="E2239" s="273"/>
      <c r="F2239" s="273"/>
      <c r="G2239" s="253" t="str">
        <f t="shared" si="254"/>
        <v/>
      </c>
      <c r="H2239" s="31" t="str">
        <f>IF(AND(B2239=H$1),LOOKUP(9.99999999999999E+307,$H$2:H2238)+1,"")</f>
        <v/>
      </c>
      <c r="I2239" s="31" t="str">
        <f>IF(AND(B2239=I$1),LOOKUP(9.99999999999999E+307,$I$2:I2238)+1,"")</f>
        <v/>
      </c>
      <c r="J2239" s="31">
        <f>IF(AND(B2239=J$1),LOOKUP(9.99999999999999E+307,$J$2:J2238)+1,"")</f>
        <v>2073</v>
      </c>
      <c r="K2239" s="31">
        <f>IF(AND(B2239=K$1),LOOKUP(9.99999999999999E+307,$K$2:K2238)+1,"")</f>
        <v>2073</v>
      </c>
      <c r="L2239" s="31">
        <f>IF(AND(B2239=L$1),LOOKUP(9.99999999999999E+307,$L$2:L2238)+1,"")</f>
        <v>2073</v>
      </c>
      <c r="M2239" s="31">
        <f>IF(AND(B2239=M$1),LOOKUP(9.99999999999999E+307,$M$2:M2238)+1,"")</f>
        <v>2073</v>
      </c>
      <c r="N2239" s="31" t="e">
        <f>IF(AND(B2239=N$1),LOOKUP(9.99999999999999E+307,$N$2:N2238)+1,"")</f>
        <v>#REF!</v>
      </c>
      <c r="O2239" s="31" t="e">
        <f>IF(AND($B2239=O$1),LOOKUP(9.99999999999999E+307,$O$2:O2238)+1,"")</f>
        <v>#REF!</v>
      </c>
      <c r="P2239" s="31" t="e">
        <f>IF(AND($B2239=P$1),LOOKUP(9.99999999999999E+307,$P$2:P2238)+1,"")</f>
        <v>#REF!</v>
      </c>
      <c r="Q2239" s="31" t="e">
        <f>IF(AND($B2239=Q$1),LOOKUP(9.99999999999999E+307,$Q$2:Q2238)+1,"")</f>
        <v>#REF!</v>
      </c>
      <c r="R2239" s="31">
        <f>IF(AND($B2239=R$1),LOOKUP(9.99999999999999E+307,$R$2:R2238)+1,"")</f>
        <v>2073</v>
      </c>
      <c r="S2239" s="31">
        <f>IF(AND($B2239=S$1),LOOKUP(9.99999999999999E+307,$S$2:S2238)+1,"")</f>
        <v>2073</v>
      </c>
      <c r="T2239" s="265"/>
      <c r="U2239" s="265"/>
      <c r="V2239" s="265"/>
      <c r="AA2239" s="254" t="str">
        <f t="shared" si="248"/>
        <v/>
      </c>
      <c r="AB2239" s="254" t="str">
        <f t="shared" si="249"/>
        <v/>
      </c>
      <c r="AC2239" s="255">
        <f t="shared" si="250"/>
        <v>0</v>
      </c>
      <c r="AD2239" s="255">
        <f t="shared" si="251"/>
        <v>3836</v>
      </c>
      <c r="AE2239" s="256" t="str">
        <f t="shared" si="252"/>
        <v/>
      </c>
      <c r="AF2239" s="252" t="str">
        <f t="shared" si="253"/>
        <v>-</v>
      </c>
    </row>
    <row r="2240" spans="1:32" ht="20.149999999999999" customHeight="1" x14ac:dyDescent="0.75">
      <c r="A2240" s="31">
        <v>2238</v>
      </c>
      <c r="B2240" s="237"/>
      <c r="C2240" s="273"/>
      <c r="D2240" s="272"/>
      <c r="E2240" s="273"/>
      <c r="F2240" s="273"/>
      <c r="G2240" s="253" t="str">
        <f t="shared" si="254"/>
        <v/>
      </c>
      <c r="H2240" s="31" t="str">
        <f>IF(AND(B2240=H$1),LOOKUP(9.99999999999999E+307,$H$2:H2239)+1,"")</f>
        <v/>
      </c>
      <c r="I2240" s="31" t="str">
        <f>IF(AND(B2240=I$1),LOOKUP(9.99999999999999E+307,$I$2:I2239)+1,"")</f>
        <v/>
      </c>
      <c r="J2240" s="31">
        <f>IF(AND(B2240=J$1),LOOKUP(9.99999999999999E+307,$J$2:J2239)+1,"")</f>
        <v>2074</v>
      </c>
      <c r="K2240" s="31">
        <f>IF(AND(B2240=K$1),LOOKUP(9.99999999999999E+307,$K$2:K2239)+1,"")</f>
        <v>2074</v>
      </c>
      <c r="L2240" s="31">
        <f>IF(AND(B2240=L$1),LOOKUP(9.99999999999999E+307,$L$2:L2239)+1,"")</f>
        <v>2074</v>
      </c>
      <c r="M2240" s="31">
        <f>IF(AND(B2240=M$1),LOOKUP(9.99999999999999E+307,$M$2:M2239)+1,"")</f>
        <v>2074</v>
      </c>
      <c r="N2240" s="31" t="e">
        <f>IF(AND(B2240=N$1),LOOKUP(9.99999999999999E+307,$N$2:N2239)+1,"")</f>
        <v>#REF!</v>
      </c>
      <c r="O2240" s="31" t="e">
        <f>IF(AND($B2240=O$1),LOOKUP(9.99999999999999E+307,$O$2:O2239)+1,"")</f>
        <v>#REF!</v>
      </c>
      <c r="P2240" s="31" t="e">
        <f>IF(AND($B2240=P$1),LOOKUP(9.99999999999999E+307,$P$2:P2239)+1,"")</f>
        <v>#REF!</v>
      </c>
      <c r="Q2240" s="31" t="e">
        <f>IF(AND($B2240=Q$1),LOOKUP(9.99999999999999E+307,$Q$2:Q2239)+1,"")</f>
        <v>#REF!</v>
      </c>
      <c r="R2240" s="31">
        <f>IF(AND($B2240=R$1),LOOKUP(9.99999999999999E+307,$R$2:R2239)+1,"")</f>
        <v>2074</v>
      </c>
      <c r="S2240" s="31">
        <f>IF(AND($B2240=S$1),LOOKUP(9.99999999999999E+307,$S$2:S2239)+1,"")</f>
        <v>2074</v>
      </c>
      <c r="T2240" s="265"/>
      <c r="U2240" s="265"/>
      <c r="V2240" s="265"/>
      <c r="AA2240" s="254" t="str">
        <f t="shared" si="248"/>
        <v/>
      </c>
      <c r="AB2240" s="254" t="str">
        <f t="shared" si="249"/>
        <v/>
      </c>
      <c r="AC2240" s="255">
        <f t="shared" si="250"/>
        <v>0</v>
      </c>
      <c r="AD2240" s="255">
        <f t="shared" si="251"/>
        <v>3836</v>
      </c>
      <c r="AE2240" s="256" t="str">
        <f t="shared" si="252"/>
        <v/>
      </c>
      <c r="AF2240" s="252" t="str">
        <f t="shared" si="253"/>
        <v>-</v>
      </c>
    </row>
    <row r="2241" spans="1:32" ht="20.149999999999999" customHeight="1" x14ac:dyDescent="0.75">
      <c r="A2241" s="31">
        <v>2239</v>
      </c>
      <c r="B2241" s="237"/>
      <c r="C2241" s="273"/>
      <c r="D2241" s="272"/>
      <c r="E2241" s="273"/>
      <c r="F2241" s="273"/>
      <c r="G2241" s="253" t="str">
        <f t="shared" si="254"/>
        <v/>
      </c>
      <c r="H2241" s="31" t="str">
        <f>IF(AND(B2241=H$1),LOOKUP(9.99999999999999E+307,$H$2:H2240)+1,"")</f>
        <v/>
      </c>
      <c r="I2241" s="31" t="str">
        <f>IF(AND(B2241=I$1),LOOKUP(9.99999999999999E+307,$I$2:I2240)+1,"")</f>
        <v/>
      </c>
      <c r="J2241" s="31">
        <f>IF(AND(B2241=J$1),LOOKUP(9.99999999999999E+307,$J$2:J2240)+1,"")</f>
        <v>2075</v>
      </c>
      <c r="K2241" s="31">
        <f>IF(AND(B2241=K$1),LOOKUP(9.99999999999999E+307,$K$2:K2240)+1,"")</f>
        <v>2075</v>
      </c>
      <c r="L2241" s="31">
        <f>IF(AND(B2241=L$1),LOOKUP(9.99999999999999E+307,$L$2:L2240)+1,"")</f>
        <v>2075</v>
      </c>
      <c r="M2241" s="31">
        <f>IF(AND(B2241=M$1),LOOKUP(9.99999999999999E+307,$M$2:M2240)+1,"")</f>
        <v>2075</v>
      </c>
      <c r="N2241" s="31" t="e">
        <f>IF(AND(B2241=N$1),LOOKUP(9.99999999999999E+307,$N$2:N2240)+1,"")</f>
        <v>#REF!</v>
      </c>
      <c r="O2241" s="31" t="e">
        <f>IF(AND($B2241=O$1),LOOKUP(9.99999999999999E+307,$O$2:O2240)+1,"")</f>
        <v>#REF!</v>
      </c>
      <c r="P2241" s="31" t="e">
        <f>IF(AND($B2241=P$1),LOOKUP(9.99999999999999E+307,$P$2:P2240)+1,"")</f>
        <v>#REF!</v>
      </c>
      <c r="Q2241" s="31" t="e">
        <f>IF(AND($B2241=Q$1),LOOKUP(9.99999999999999E+307,$Q$2:Q2240)+1,"")</f>
        <v>#REF!</v>
      </c>
      <c r="R2241" s="31">
        <f>IF(AND($B2241=R$1),LOOKUP(9.99999999999999E+307,$R$2:R2240)+1,"")</f>
        <v>2075</v>
      </c>
      <c r="S2241" s="31">
        <f>IF(AND($B2241=S$1),LOOKUP(9.99999999999999E+307,$S$2:S2240)+1,"")</f>
        <v>2075</v>
      </c>
      <c r="T2241" s="265"/>
      <c r="U2241" s="265"/>
      <c r="V2241" s="265"/>
      <c r="AA2241" s="254" t="str">
        <f t="shared" si="248"/>
        <v/>
      </c>
      <c r="AB2241" s="254" t="str">
        <f t="shared" si="249"/>
        <v/>
      </c>
      <c r="AC2241" s="255">
        <f t="shared" si="250"/>
        <v>0</v>
      </c>
      <c r="AD2241" s="255">
        <f t="shared" si="251"/>
        <v>3836</v>
      </c>
      <c r="AE2241" s="256" t="str">
        <f t="shared" si="252"/>
        <v/>
      </c>
      <c r="AF2241" s="252" t="str">
        <f t="shared" si="253"/>
        <v>-</v>
      </c>
    </row>
    <row r="2242" spans="1:32" ht="20.149999999999999" customHeight="1" x14ac:dyDescent="0.75">
      <c r="A2242" s="31">
        <v>2240</v>
      </c>
      <c r="B2242" s="237"/>
      <c r="C2242" s="273"/>
      <c r="D2242" s="272"/>
      <c r="E2242" s="273"/>
      <c r="F2242" s="273"/>
      <c r="G2242" s="253" t="str">
        <f t="shared" si="254"/>
        <v/>
      </c>
      <c r="H2242" s="31" t="str">
        <f>IF(AND(B2242=H$1),LOOKUP(9.99999999999999E+307,$H$2:H2241)+1,"")</f>
        <v/>
      </c>
      <c r="I2242" s="31" t="str">
        <f>IF(AND(B2242=I$1),LOOKUP(9.99999999999999E+307,$I$2:I2241)+1,"")</f>
        <v/>
      </c>
      <c r="J2242" s="31">
        <f>IF(AND(B2242=J$1),LOOKUP(9.99999999999999E+307,$J$2:J2241)+1,"")</f>
        <v>2076</v>
      </c>
      <c r="K2242" s="31">
        <f>IF(AND(B2242=K$1),LOOKUP(9.99999999999999E+307,$K$2:K2241)+1,"")</f>
        <v>2076</v>
      </c>
      <c r="L2242" s="31">
        <f>IF(AND(B2242=L$1),LOOKUP(9.99999999999999E+307,$L$2:L2241)+1,"")</f>
        <v>2076</v>
      </c>
      <c r="M2242" s="31">
        <f>IF(AND(B2242=M$1),LOOKUP(9.99999999999999E+307,$M$2:M2241)+1,"")</f>
        <v>2076</v>
      </c>
      <c r="N2242" s="31" t="e">
        <f>IF(AND(B2242=N$1),LOOKUP(9.99999999999999E+307,$N$2:N2241)+1,"")</f>
        <v>#REF!</v>
      </c>
      <c r="O2242" s="31" t="e">
        <f>IF(AND($B2242=O$1),LOOKUP(9.99999999999999E+307,$O$2:O2241)+1,"")</f>
        <v>#REF!</v>
      </c>
      <c r="P2242" s="31" t="e">
        <f>IF(AND($B2242=P$1),LOOKUP(9.99999999999999E+307,$P$2:P2241)+1,"")</f>
        <v>#REF!</v>
      </c>
      <c r="Q2242" s="31" t="e">
        <f>IF(AND($B2242=Q$1),LOOKUP(9.99999999999999E+307,$Q$2:Q2241)+1,"")</f>
        <v>#REF!</v>
      </c>
      <c r="R2242" s="31">
        <f>IF(AND($B2242=R$1),LOOKUP(9.99999999999999E+307,$R$2:R2241)+1,"")</f>
        <v>2076</v>
      </c>
      <c r="S2242" s="31">
        <f>IF(AND($B2242=S$1),LOOKUP(9.99999999999999E+307,$S$2:S2241)+1,"")</f>
        <v>2076</v>
      </c>
      <c r="T2242" s="265"/>
      <c r="U2242" s="265"/>
      <c r="V2242" s="265"/>
      <c r="AA2242" s="254" t="str">
        <f t="shared" si="248"/>
        <v/>
      </c>
      <c r="AB2242" s="254" t="str">
        <f t="shared" si="249"/>
        <v/>
      </c>
      <c r="AC2242" s="255">
        <f t="shared" si="250"/>
        <v>0</v>
      </c>
      <c r="AD2242" s="255">
        <f t="shared" si="251"/>
        <v>3836</v>
      </c>
      <c r="AE2242" s="256" t="str">
        <f t="shared" si="252"/>
        <v/>
      </c>
      <c r="AF2242" s="252" t="str">
        <f t="shared" si="253"/>
        <v>-</v>
      </c>
    </row>
    <row r="2243" spans="1:32" ht="20.149999999999999" customHeight="1" x14ac:dyDescent="0.75">
      <c r="A2243" s="31">
        <v>2241</v>
      </c>
      <c r="B2243" s="237"/>
      <c r="C2243" s="273"/>
      <c r="D2243" s="272"/>
      <c r="E2243" s="273"/>
      <c r="F2243" s="273"/>
      <c r="G2243" s="253" t="str">
        <f t="shared" si="254"/>
        <v/>
      </c>
      <c r="H2243" s="31" t="str">
        <f>IF(AND(B2243=H$1),LOOKUP(9.99999999999999E+307,$H$2:H2242)+1,"")</f>
        <v/>
      </c>
      <c r="I2243" s="31" t="str">
        <f>IF(AND(B2243=I$1),LOOKUP(9.99999999999999E+307,$I$2:I2242)+1,"")</f>
        <v/>
      </c>
      <c r="J2243" s="31">
        <f>IF(AND(B2243=J$1),LOOKUP(9.99999999999999E+307,$J$2:J2242)+1,"")</f>
        <v>2077</v>
      </c>
      <c r="K2243" s="31">
        <f>IF(AND(B2243=K$1),LOOKUP(9.99999999999999E+307,$K$2:K2242)+1,"")</f>
        <v>2077</v>
      </c>
      <c r="L2243" s="31">
        <f>IF(AND(B2243=L$1),LOOKUP(9.99999999999999E+307,$L$2:L2242)+1,"")</f>
        <v>2077</v>
      </c>
      <c r="M2243" s="31">
        <f>IF(AND(B2243=M$1),LOOKUP(9.99999999999999E+307,$M$2:M2242)+1,"")</f>
        <v>2077</v>
      </c>
      <c r="N2243" s="31" t="e">
        <f>IF(AND(B2243=N$1),LOOKUP(9.99999999999999E+307,$N$2:N2242)+1,"")</f>
        <v>#REF!</v>
      </c>
      <c r="O2243" s="31" t="e">
        <f>IF(AND($B2243=O$1),LOOKUP(9.99999999999999E+307,$O$2:O2242)+1,"")</f>
        <v>#REF!</v>
      </c>
      <c r="P2243" s="31" t="e">
        <f>IF(AND($B2243=P$1),LOOKUP(9.99999999999999E+307,$P$2:P2242)+1,"")</f>
        <v>#REF!</v>
      </c>
      <c r="Q2243" s="31" t="e">
        <f>IF(AND($B2243=Q$1),LOOKUP(9.99999999999999E+307,$Q$2:Q2242)+1,"")</f>
        <v>#REF!</v>
      </c>
      <c r="R2243" s="31">
        <f>IF(AND($B2243=R$1),LOOKUP(9.99999999999999E+307,$R$2:R2242)+1,"")</f>
        <v>2077</v>
      </c>
      <c r="S2243" s="31">
        <f>IF(AND($B2243=S$1),LOOKUP(9.99999999999999E+307,$S$2:S2242)+1,"")</f>
        <v>2077</v>
      </c>
      <c r="T2243" s="265"/>
      <c r="U2243" s="265"/>
      <c r="V2243" s="265"/>
      <c r="AA2243" s="254" t="str">
        <f t="shared" si="248"/>
        <v/>
      </c>
      <c r="AB2243" s="254" t="str">
        <f t="shared" si="249"/>
        <v/>
      </c>
      <c r="AC2243" s="255">
        <f t="shared" si="250"/>
        <v>0</v>
      </c>
      <c r="AD2243" s="255">
        <f t="shared" si="251"/>
        <v>3836</v>
      </c>
      <c r="AE2243" s="256" t="str">
        <f t="shared" si="252"/>
        <v/>
      </c>
      <c r="AF2243" s="252" t="str">
        <f t="shared" si="253"/>
        <v>-</v>
      </c>
    </row>
    <row r="2244" spans="1:32" ht="20.149999999999999" customHeight="1" x14ac:dyDescent="0.75">
      <c r="A2244" s="31">
        <v>2242</v>
      </c>
      <c r="B2244" s="237"/>
      <c r="C2244" s="273"/>
      <c r="D2244" s="272"/>
      <c r="E2244" s="273"/>
      <c r="F2244" s="273"/>
      <c r="G2244" s="253" t="str">
        <f t="shared" si="254"/>
        <v/>
      </c>
      <c r="H2244" s="31" t="str">
        <f>IF(AND(B2244=H$1),LOOKUP(9.99999999999999E+307,$H$2:H2243)+1,"")</f>
        <v/>
      </c>
      <c r="I2244" s="31" t="str">
        <f>IF(AND(B2244=I$1),LOOKUP(9.99999999999999E+307,$I$2:I2243)+1,"")</f>
        <v/>
      </c>
      <c r="J2244" s="31">
        <f>IF(AND(B2244=J$1),LOOKUP(9.99999999999999E+307,$J$2:J2243)+1,"")</f>
        <v>2078</v>
      </c>
      <c r="K2244" s="31">
        <f>IF(AND(B2244=K$1),LOOKUP(9.99999999999999E+307,$K$2:K2243)+1,"")</f>
        <v>2078</v>
      </c>
      <c r="L2244" s="31">
        <f>IF(AND(B2244=L$1),LOOKUP(9.99999999999999E+307,$L$2:L2243)+1,"")</f>
        <v>2078</v>
      </c>
      <c r="M2244" s="31">
        <f>IF(AND(B2244=M$1),LOOKUP(9.99999999999999E+307,$M$2:M2243)+1,"")</f>
        <v>2078</v>
      </c>
      <c r="N2244" s="31" t="e">
        <f>IF(AND(B2244=N$1),LOOKUP(9.99999999999999E+307,$N$2:N2243)+1,"")</f>
        <v>#REF!</v>
      </c>
      <c r="O2244" s="31" t="e">
        <f>IF(AND($B2244=O$1),LOOKUP(9.99999999999999E+307,$O$2:O2243)+1,"")</f>
        <v>#REF!</v>
      </c>
      <c r="P2244" s="31" t="e">
        <f>IF(AND($B2244=P$1),LOOKUP(9.99999999999999E+307,$P$2:P2243)+1,"")</f>
        <v>#REF!</v>
      </c>
      <c r="Q2244" s="31" t="e">
        <f>IF(AND($B2244=Q$1),LOOKUP(9.99999999999999E+307,$Q$2:Q2243)+1,"")</f>
        <v>#REF!</v>
      </c>
      <c r="R2244" s="31">
        <f>IF(AND($B2244=R$1),LOOKUP(9.99999999999999E+307,$R$2:R2243)+1,"")</f>
        <v>2078</v>
      </c>
      <c r="S2244" s="31">
        <f>IF(AND($B2244=S$1),LOOKUP(9.99999999999999E+307,$S$2:S2243)+1,"")</f>
        <v>2078</v>
      </c>
      <c r="T2244" s="265"/>
      <c r="U2244" s="265"/>
      <c r="V2244" s="265"/>
      <c r="AA2244" s="254" t="str">
        <f t="shared" si="248"/>
        <v/>
      </c>
      <c r="AB2244" s="254" t="str">
        <f t="shared" si="249"/>
        <v/>
      </c>
      <c r="AC2244" s="255">
        <f t="shared" si="250"/>
        <v>0</v>
      </c>
      <c r="AD2244" s="255">
        <f t="shared" si="251"/>
        <v>3836</v>
      </c>
      <c r="AE2244" s="256" t="str">
        <f t="shared" si="252"/>
        <v/>
      </c>
      <c r="AF2244" s="252" t="str">
        <f t="shared" si="253"/>
        <v>-</v>
      </c>
    </row>
    <row r="2245" spans="1:32" ht="20.149999999999999" customHeight="1" x14ac:dyDescent="0.75">
      <c r="A2245" s="31">
        <v>2243</v>
      </c>
      <c r="B2245" s="237"/>
      <c r="C2245" s="273"/>
      <c r="D2245" s="272"/>
      <c r="E2245" s="273"/>
      <c r="F2245" s="273"/>
      <c r="G2245" s="253" t="str">
        <f t="shared" si="254"/>
        <v/>
      </c>
      <c r="H2245" s="31" t="str">
        <f>IF(AND(B2245=H$1),LOOKUP(9.99999999999999E+307,$H$2:H2244)+1,"")</f>
        <v/>
      </c>
      <c r="I2245" s="31" t="str">
        <f>IF(AND(B2245=I$1),LOOKUP(9.99999999999999E+307,$I$2:I2244)+1,"")</f>
        <v/>
      </c>
      <c r="J2245" s="31">
        <f>IF(AND(B2245=J$1),LOOKUP(9.99999999999999E+307,$J$2:J2244)+1,"")</f>
        <v>2079</v>
      </c>
      <c r="K2245" s="31">
        <f>IF(AND(B2245=K$1),LOOKUP(9.99999999999999E+307,$K$2:K2244)+1,"")</f>
        <v>2079</v>
      </c>
      <c r="L2245" s="31">
        <f>IF(AND(B2245=L$1),LOOKUP(9.99999999999999E+307,$L$2:L2244)+1,"")</f>
        <v>2079</v>
      </c>
      <c r="M2245" s="31">
        <f>IF(AND(B2245=M$1),LOOKUP(9.99999999999999E+307,$M$2:M2244)+1,"")</f>
        <v>2079</v>
      </c>
      <c r="N2245" s="31" t="e">
        <f>IF(AND(B2245=N$1),LOOKUP(9.99999999999999E+307,$N$2:N2244)+1,"")</f>
        <v>#REF!</v>
      </c>
      <c r="O2245" s="31" t="e">
        <f>IF(AND($B2245=O$1),LOOKUP(9.99999999999999E+307,$O$2:O2244)+1,"")</f>
        <v>#REF!</v>
      </c>
      <c r="P2245" s="31" t="e">
        <f>IF(AND($B2245=P$1),LOOKUP(9.99999999999999E+307,$P$2:P2244)+1,"")</f>
        <v>#REF!</v>
      </c>
      <c r="Q2245" s="31" t="e">
        <f>IF(AND($B2245=Q$1),LOOKUP(9.99999999999999E+307,$Q$2:Q2244)+1,"")</f>
        <v>#REF!</v>
      </c>
      <c r="R2245" s="31">
        <f>IF(AND($B2245=R$1),LOOKUP(9.99999999999999E+307,$R$2:R2244)+1,"")</f>
        <v>2079</v>
      </c>
      <c r="S2245" s="31">
        <f>IF(AND($B2245=S$1),LOOKUP(9.99999999999999E+307,$S$2:S2244)+1,"")</f>
        <v>2079</v>
      </c>
      <c r="T2245" s="265"/>
      <c r="U2245" s="265"/>
      <c r="V2245" s="265"/>
      <c r="AA2245" s="254" t="str">
        <f t="shared" si="248"/>
        <v/>
      </c>
      <c r="AB2245" s="254" t="str">
        <f t="shared" si="249"/>
        <v/>
      </c>
      <c r="AC2245" s="255">
        <f t="shared" si="250"/>
        <v>0</v>
      </c>
      <c r="AD2245" s="255">
        <f t="shared" si="251"/>
        <v>3836</v>
      </c>
      <c r="AE2245" s="256" t="str">
        <f t="shared" si="252"/>
        <v/>
      </c>
      <c r="AF2245" s="252" t="str">
        <f t="shared" si="253"/>
        <v>-</v>
      </c>
    </row>
    <row r="2246" spans="1:32" ht="20.149999999999999" customHeight="1" x14ac:dyDescent="0.75">
      <c r="A2246" s="31">
        <v>2244</v>
      </c>
      <c r="B2246" s="237"/>
      <c r="C2246" s="273"/>
      <c r="D2246" s="272"/>
      <c r="E2246" s="273"/>
      <c r="F2246" s="273"/>
      <c r="G2246" s="253" t="str">
        <f t="shared" si="254"/>
        <v/>
      </c>
      <c r="H2246" s="31" t="str">
        <f>IF(AND(B2246=H$1),LOOKUP(9.99999999999999E+307,$H$2:H2245)+1,"")</f>
        <v/>
      </c>
      <c r="I2246" s="31" t="str">
        <f>IF(AND(B2246=I$1),LOOKUP(9.99999999999999E+307,$I$2:I2245)+1,"")</f>
        <v/>
      </c>
      <c r="J2246" s="31">
        <f>IF(AND(B2246=J$1),LOOKUP(9.99999999999999E+307,$J$2:J2245)+1,"")</f>
        <v>2080</v>
      </c>
      <c r="K2246" s="31">
        <f>IF(AND(B2246=K$1),LOOKUP(9.99999999999999E+307,$K$2:K2245)+1,"")</f>
        <v>2080</v>
      </c>
      <c r="L2246" s="31">
        <f>IF(AND(B2246=L$1),LOOKUP(9.99999999999999E+307,$L$2:L2245)+1,"")</f>
        <v>2080</v>
      </c>
      <c r="M2246" s="31">
        <f>IF(AND(B2246=M$1),LOOKUP(9.99999999999999E+307,$M$2:M2245)+1,"")</f>
        <v>2080</v>
      </c>
      <c r="N2246" s="31" t="e">
        <f>IF(AND(B2246=N$1),LOOKUP(9.99999999999999E+307,$N$2:N2245)+1,"")</f>
        <v>#REF!</v>
      </c>
      <c r="O2246" s="31" t="e">
        <f>IF(AND($B2246=O$1),LOOKUP(9.99999999999999E+307,$O$2:O2245)+1,"")</f>
        <v>#REF!</v>
      </c>
      <c r="P2246" s="31" t="e">
        <f>IF(AND($B2246=P$1),LOOKUP(9.99999999999999E+307,$P$2:P2245)+1,"")</f>
        <v>#REF!</v>
      </c>
      <c r="Q2246" s="31" t="e">
        <f>IF(AND($B2246=Q$1),LOOKUP(9.99999999999999E+307,$Q$2:Q2245)+1,"")</f>
        <v>#REF!</v>
      </c>
      <c r="R2246" s="31">
        <f>IF(AND($B2246=R$1),LOOKUP(9.99999999999999E+307,$R$2:R2245)+1,"")</f>
        <v>2080</v>
      </c>
      <c r="S2246" s="31">
        <f>IF(AND($B2246=S$1),LOOKUP(9.99999999999999E+307,$S$2:S2245)+1,"")</f>
        <v>2080</v>
      </c>
      <c r="T2246" s="265"/>
      <c r="U2246" s="265"/>
      <c r="V2246" s="265"/>
      <c r="AA2246" s="254" t="str">
        <f t="shared" si="248"/>
        <v/>
      </c>
      <c r="AB2246" s="254" t="str">
        <f t="shared" si="249"/>
        <v/>
      </c>
      <c r="AC2246" s="255">
        <f t="shared" si="250"/>
        <v>0</v>
      </c>
      <c r="AD2246" s="255">
        <f t="shared" si="251"/>
        <v>3836</v>
      </c>
      <c r="AE2246" s="256" t="str">
        <f t="shared" si="252"/>
        <v/>
      </c>
      <c r="AF2246" s="252" t="str">
        <f t="shared" si="253"/>
        <v>-</v>
      </c>
    </row>
    <row r="2247" spans="1:32" ht="20.149999999999999" customHeight="1" x14ac:dyDescent="0.75">
      <c r="A2247" s="31">
        <v>2245</v>
      </c>
      <c r="B2247" s="237"/>
      <c r="C2247" s="273"/>
      <c r="D2247" s="272"/>
      <c r="E2247" s="273"/>
      <c r="F2247" s="273"/>
      <c r="G2247" s="253" t="str">
        <f t="shared" si="254"/>
        <v/>
      </c>
      <c r="H2247" s="31" t="str">
        <f>IF(AND(B2247=H$1),LOOKUP(9.99999999999999E+307,$H$2:H2246)+1,"")</f>
        <v/>
      </c>
      <c r="I2247" s="31" t="str">
        <f>IF(AND(B2247=I$1),LOOKUP(9.99999999999999E+307,$I$2:I2246)+1,"")</f>
        <v/>
      </c>
      <c r="J2247" s="31">
        <f>IF(AND(B2247=J$1),LOOKUP(9.99999999999999E+307,$J$2:J2246)+1,"")</f>
        <v>2081</v>
      </c>
      <c r="K2247" s="31">
        <f>IF(AND(B2247=K$1),LOOKUP(9.99999999999999E+307,$K$2:K2246)+1,"")</f>
        <v>2081</v>
      </c>
      <c r="L2247" s="31">
        <f>IF(AND(B2247=L$1),LOOKUP(9.99999999999999E+307,$L$2:L2246)+1,"")</f>
        <v>2081</v>
      </c>
      <c r="M2247" s="31">
        <f>IF(AND(B2247=M$1),LOOKUP(9.99999999999999E+307,$M$2:M2246)+1,"")</f>
        <v>2081</v>
      </c>
      <c r="N2247" s="31" t="e">
        <f>IF(AND(B2247=N$1),LOOKUP(9.99999999999999E+307,$N$2:N2246)+1,"")</f>
        <v>#REF!</v>
      </c>
      <c r="O2247" s="31" t="e">
        <f>IF(AND($B2247=O$1),LOOKUP(9.99999999999999E+307,$O$2:O2246)+1,"")</f>
        <v>#REF!</v>
      </c>
      <c r="P2247" s="31" t="e">
        <f>IF(AND($B2247=P$1),LOOKUP(9.99999999999999E+307,$P$2:P2246)+1,"")</f>
        <v>#REF!</v>
      </c>
      <c r="Q2247" s="31" t="e">
        <f>IF(AND($B2247=Q$1),LOOKUP(9.99999999999999E+307,$Q$2:Q2246)+1,"")</f>
        <v>#REF!</v>
      </c>
      <c r="R2247" s="31">
        <f>IF(AND($B2247=R$1),LOOKUP(9.99999999999999E+307,$R$2:R2246)+1,"")</f>
        <v>2081</v>
      </c>
      <c r="S2247" s="31">
        <f>IF(AND($B2247=S$1),LOOKUP(9.99999999999999E+307,$S$2:S2246)+1,"")</f>
        <v>2081</v>
      </c>
      <c r="T2247" s="265"/>
      <c r="U2247" s="265"/>
      <c r="V2247" s="265"/>
      <c r="AA2247" s="254" t="str">
        <f t="shared" si="248"/>
        <v/>
      </c>
      <c r="AB2247" s="254" t="str">
        <f t="shared" si="249"/>
        <v/>
      </c>
      <c r="AC2247" s="255">
        <f t="shared" si="250"/>
        <v>0</v>
      </c>
      <c r="AD2247" s="255">
        <f t="shared" si="251"/>
        <v>3836</v>
      </c>
      <c r="AE2247" s="256" t="str">
        <f t="shared" si="252"/>
        <v/>
      </c>
      <c r="AF2247" s="252" t="str">
        <f t="shared" si="253"/>
        <v>-</v>
      </c>
    </row>
    <row r="2248" spans="1:32" ht="20.149999999999999" customHeight="1" x14ac:dyDescent="0.75">
      <c r="A2248" s="31">
        <v>2246</v>
      </c>
      <c r="B2248" s="237"/>
      <c r="C2248" s="273"/>
      <c r="D2248" s="272"/>
      <c r="E2248" s="273"/>
      <c r="F2248" s="273"/>
      <c r="G2248" s="253" t="str">
        <f t="shared" si="254"/>
        <v/>
      </c>
      <c r="H2248" s="31" t="str">
        <f>IF(AND(B2248=H$1),LOOKUP(9.99999999999999E+307,$H$2:H2247)+1,"")</f>
        <v/>
      </c>
      <c r="I2248" s="31" t="str">
        <f>IF(AND(B2248=I$1),LOOKUP(9.99999999999999E+307,$I$2:I2247)+1,"")</f>
        <v/>
      </c>
      <c r="J2248" s="31">
        <f>IF(AND(B2248=J$1),LOOKUP(9.99999999999999E+307,$J$2:J2247)+1,"")</f>
        <v>2082</v>
      </c>
      <c r="K2248" s="31">
        <f>IF(AND(B2248=K$1),LOOKUP(9.99999999999999E+307,$K$2:K2247)+1,"")</f>
        <v>2082</v>
      </c>
      <c r="L2248" s="31">
        <f>IF(AND(B2248=L$1),LOOKUP(9.99999999999999E+307,$L$2:L2247)+1,"")</f>
        <v>2082</v>
      </c>
      <c r="M2248" s="31">
        <f>IF(AND(B2248=M$1),LOOKUP(9.99999999999999E+307,$M$2:M2247)+1,"")</f>
        <v>2082</v>
      </c>
      <c r="N2248" s="31" t="e">
        <f>IF(AND(B2248=N$1),LOOKUP(9.99999999999999E+307,$N$2:N2247)+1,"")</f>
        <v>#REF!</v>
      </c>
      <c r="O2248" s="31" t="e">
        <f>IF(AND($B2248=O$1),LOOKUP(9.99999999999999E+307,$O$2:O2247)+1,"")</f>
        <v>#REF!</v>
      </c>
      <c r="P2248" s="31" t="e">
        <f>IF(AND($B2248=P$1),LOOKUP(9.99999999999999E+307,$P$2:P2247)+1,"")</f>
        <v>#REF!</v>
      </c>
      <c r="Q2248" s="31" t="e">
        <f>IF(AND($B2248=Q$1),LOOKUP(9.99999999999999E+307,$Q$2:Q2247)+1,"")</f>
        <v>#REF!</v>
      </c>
      <c r="R2248" s="31">
        <f>IF(AND($B2248=R$1),LOOKUP(9.99999999999999E+307,$R$2:R2247)+1,"")</f>
        <v>2082</v>
      </c>
      <c r="S2248" s="31">
        <f>IF(AND($B2248=S$1),LOOKUP(9.99999999999999E+307,$S$2:S2247)+1,"")</f>
        <v>2082</v>
      </c>
      <c r="T2248" s="265"/>
      <c r="U2248" s="265"/>
      <c r="V2248" s="265"/>
      <c r="AA2248" s="254" t="str">
        <f t="shared" si="248"/>
        <v/>
      </c>
      <c r="AB2248" s="254" t="str">
        <f t="shared" si="249"/>
        <v/>
      </c>
      <c r="AC2248" s="255">
        <f t="shared" si="250"/>
        <v>0</v>
      </c>
      <c r="AD2248" s="255">
        <f t="shared" si="251"/>
        <v>3836</v>
      </c>
      <c r="AE2248" s="256" t="str">
        <f t="shared" si="252"/>
        <v/>
      </c>
      <c r="AF2248" s="252" t="str">
        <f t="shared" si="253"/>
        <v>-</v>
      </c>
    </row>
    <row r="2249" spans="1:32" ht="20.149999999999999" customHeight="1" x14ac:dyDescent="0.75">
      <c r="A2249" s="31">
        <v>2247</v>
      </c>
      <c r="B2249" s="237"/>
      <c r="C2249" s="273"/>
      <c r="D2249" s="272"/>
      <c r="E2249" s="273"/>
      <c r="F2249" s="273"/>
      <c r="G2249" s="253" t="str">
        <f t="shared" si="254"/>
        <v/>
      </c>
      <c r="H2249" s="31" t="str">
        <f>IF(AND(B2249=H$1),LOOKUP(9.99999999999999E+307,$H$2:H2248)+1,"")</f>
        <v/>
      </c>
      <c r="I2249" s="31" t="str">
        <f>IF(AND(B2249=I$1),LOOKUP(9.99999999999999E+307,$I$2:I2248)+1,"")</f>
        <v/>
      </c>
      <c r="J2249" s="31">
        <f>IF(AND(B2249=J$1),LOOKUP(9.99999999999999E+307,$J$2:J2248)+1,"")</f>
        <v>2083</v>
      </c>
      <c r="K2249" s="31">
        <f>IF(AND(B2249=K$1),LOOKUP(9.99999999999999E+307,$K$2:K2248)+1,"")</f>
        <v>2083</v>
      </c>
      <c r="L2249" s="31">
        <f>IF(AND(B2249=L$1),LOOKUP(9.99999999999999E+307,$L$2:L2248)+1,"")</f>
        <v>2083</v>
      </c>
      <c r="M2249" s="31">
        <f>IF(AND(B2249=M$1),LOOKUP(9.99999999999999E+307,$M$2:M2248)+1,"")</f>
        <v>2083</v>
      </c>
      <c r="N2249" s="31" t="e">
        <f>IF(AND(B2249=N$1),LOOKUP(9.99999999999999E+307,$N$2:N2248)+1,"")</f>
        <v>#REF!</v>
      </c>
      <c r="O2249" s="31" t="e">
        <f>IF(AND($B2249=O$1),LOOKUP(9.99999999999999E+307,$O$2:O2248)+1,"")</f>
        <v>#REF!</v>
      </c>
      <c r="P2249" s="31" t="e">
        <f>IF(AND($B2249=P$1),LOOKUP(9.99999999999999E+307,$P$2:P2248)+1,"")</f>
        <v>#REF!</v>
      </c>
      <c r="Q2249" s="31" t="e">
        <f>IF(AND($B2249=Q$1),LOOKUP(9.99999999999999E+307,$Q$2:Q2248)+1,"")</f>
        <v>#REF!</v>
      </c>
      <c r="R2249" s="31">
        <f>IF(AND($B2249=R$1),LOOKUP(9.99999999999999E+307,$R$2:R2248)+1,"")</f>
        <v>2083</v>
      </c>
      <c r="S2249" s="31">
        <f>IF(AND($B2249=S$1),LOOKUP(9.99999999999999E+307,$S$2:S2248)+1,"")</f>
        <v>2083</v>
      </c>
      <c r="T2249" s="265"/>
      <c r="U2249" s="265"/>
      <c r="V2249" s="265"/>
      <c r="AA2249" s="254" t="str">
        <f t="shared" si="248"/>
        <v/>
      </c>
      <c r="AB2249" s="254" t="str">
        <f t="shared" si="249"/>
        <v/>
      </c>
      <c r="AC2249" s="255">
        <f t="shared" si="250"/>
        <v>0</v>
      </c>
      <c r="AD2249" s="255">
        <f t="shared" si="251"/>
        <v>3836</v>
      </c>
      <c r="AE2249" s="256" t="str">
        <f t="shared" si="252"/>
        <v/>
      </c>
      <c r="AF2249" s="252" t="str">
        <f t="shared" si="253"/>
        <v>-</v>
      </c>
    </row>
    <row r="2250" spans="1:32" ht="20.149999999999999" customHeight="1" x14ac:dyDescent="0.75">
      <c r="A2250" s="31">
        <v>2248</v>
      </c>
      <c r="B2250" s="237"/>
      <c r="C2250" s="273"/>
      <c r="D2250" s="272"/>
      <c r="E2250" s="273"/>
      <c r="F2250" s="273"/>
      <c r="G2250" s="253" t="str">
        <f t="shared" si="254"/>
        <v/>
      </c>
      <c r="H2250" s="31" t="str">
        <f>IF(AND(B2250=H$1),LOOKUP(9.99999999999999E+307,$H$2:H2249)+1,"")</f>
        <v/>
      </c>
      <c r="I2250" s="31" t="str">
        <f>IF(AND(B2250=I$1),LOOKUP(9.99999999999999E+307,$I$2:I2249)+1,"")</f>
        <v/>
      </c>
      <c r="J2250" s="31">
        <f>IF(AND(B2250=J$1),LOOKUP(9.99999999999999E+307,$J$2:J2249)+1,"")</f>
        <v>2084</v>
      </c>
      <c r="K2250" s="31">
        <f>IF(AND(B2250=K$1),LOOKUP(9.99999999999999E+307,$K$2:K2249)+1,"")</f>
        <v>2084</v>
      </c>
      <c r="L2250" s="31">
        <f>IF(AND(B2250=L$1),LOOKUP(9.99999999999999E+307,$L$2:L2249)+1,"")</f>
        <v>2084</v>
      </c>
      <c r="M2250" s="31">
        <f>IF(AND(B2250=M$1),LOOKUP(9.99999999999999E+307,$M$2:M2249)+1,"")</f>
        <v>2084</v>
      </c>
      <c r="N2250" s="31" t="e">
        <f>IF(AND(B2250=N$1),LOOKUP(9.99999999999999E+307,$N$2:N2249)+1,"")</f>
        <v>#REF!</v>
      </c>
      <c r="O2250" s="31" t="e">
        <f>IF(AND($B2250=O$1),LOOKUP(9.99999999999999E+307,$O$2:O2249)+1,"")</f>
        <v>#REF!</v>
      </c>
      <c r="P2250" s="31" t="e">
        <f>IF(AND($B2250=P$1),LOOKUP(9.99999999999999E+307,$P$2:P2249)+1,"")</f>
        <v>#REF!</v>
      </c>
      <c r="Q2250" s="31" t="e">
        <f>IF(AND($B2250=Q$1),LOOKUP(9.99999999999999E+307,$Q$2:Q2249)+1,"")</f>
        <v>#REF!</v>
      </c>
      <c r="R2250" s="31">
        <f>IF(AND($B2250=R$1),LOOKUP(9.99999999999999E+307,$R$2:R2249)+1,"")</f>
        <v>2084</v>
      </c>
      <c r="S2250" s="31">
        <f>IF(AND($B2250=S$1),LOOKUP(9.99999999999999E+307,$S$2:S2249)+1,"")</f>
        <v>2084</v>
      </c>
      <c r="T2250" s="265"/>
      <c r="U2250" s="265"/>
      <c r="V2250" s="265"/>
      <c r="AA2250" s="254" t="str">
        <f t="shared" si="248"/>
        <v/>
      </c>
      <c r="AB2250" s="254" t="str">
        <f t="shared" si="249"/>
        <v/>
      </c>
      <c r="AC2250" s="255">
        <f t="shared" si="250"/>
        <v>0</v>
      </c>
      <c r="AD2250" s="255">
        <f t="shared" si="251"/>
        <v>3836</v>
      </c>
      <c r="AE2250" s="256" t="str">
        <f t="shared" si="252"/>
        <v/>
      </c>
      <c r="AF2250" s="252" t="str">
        <f t="shared" si="253"/>
        <v>-</v>
      </c>
    </row>
    <row r="2251" spans="1:32" ht="20.149999999999999" customHeight="1" x14ac:dyDescent="0.75">
      <c r="A2251" s="31">
        <v>2249</v>
      </c>
      <c r="B2251" s="237"/>
      <c r="C2251" s="273"/>
      <c r="D2251" s="272"/>
      <c r="E2251" s="273"/>
      <c r="F2251" s="273"/>
      <c r="G2251" s="253" t="str">
        <f t="shared" si="254"/>
        <v/>
      </c>
      <c r="H2251" s="31" t="str">
        <f>IF(AND(B2251=H$1),LOOKUP(9.99999999999999E+307,$H$2:H2250)+1,"")</f>
        <v/>
      </c>
      <c r="I2251" s="31" t="str">
        <f>IF(AND(B2251=I$1),LOOKUP(9.99999999999999E+307,$I$2:I2250)+1,"")</f>
        <v/>
      </c>
      <c r="J2251" s="31">
        <f>IF(AND(B2251=J$1),LOOKUP(9.99999999999999E+307,$J$2:J2250)+1,"")</f>
        <v>2085</v>
      </c>
      <c r="K2251" s="31">
        <f>IF(AND(B2251=K$1),LOOKUP(9.99999999999999E+307,$K$2:K2250)+1,"")</f>
        <v>2085</v>
      </c>
      <c r="L2251" s="31">
        <f>IF(AND(B2251=L$1),LOOKUP(9.99999999999999E+307,$L$2:L2250)+1,"")</f>
        <v>2085</v>
      </c>
      <c r="M2251" s="31">
        <f>IF(AND(B2251=M$1),LOOKUP(9.99999999999999E+307,$M$2:M2250)+1,"")</f>
        <v>2085</v>
      </c>
      <c r="N2251" s="31" t="e">
        <f>IF(AND(B2251=N$1),LOOKUP(9.99999999999999E+307,$N$2:N2250)+1,"")</f>
        <v>#REF!</v>
      </c>
      <c r="O2251" s="31" t="e">
        <f>IF(AND($B2251=O$1),LOOKUP(9.99999999999999E+307,$O$2:O2250)+1,"")</f>
        <v>#REF!</v>
      </c>
      <c r="P2251" s="31" t="e">
        <f>IF(AND($B2251=P$1),LOOKUP(9.99999999999999E+307,$P$2:P2250)+1,"")</f>
        <v>#REF!</v>
      </c>
      <c r="Q2251" s="31" t="e">
        <f>IF(AND($B2251=Q$1),LOOKUP(9.99999999999999E+307,$Q$2:Q2250)+1,"")</f>
        <v>#REF!</v>
      </c>
      <c r="R2251" s="31">
        <f>IF(AND($B2251=R$1),LOOKUP(9.99999999999999E+307,$R$2:R2250)+1,"")</f>
        <v>2085</v>
      </c>
      <c r="S2251" s="31">
        <f>IF(AND($B2251=S$1),LOOKUP(9.99999999999999E+307,$S$2:S2250)+1,"")</f>
        <v>2085</v>
      </c>
      <c r="T2251" s="265"/>
      <c r="U2251" s="265"/>
      <c r="V2251" s="265"/>
      <c r="AA2251" s="254" t="str">
        <f t="shared" si="248"/>
        <v/>
      </c>
      <c r="AB2251" s="254" t="str">
        <f t="shared" si="249"/>
        <v/>
      </c>
      <c r="AC2251" s="255">
        <f t="shared" si="250"/>
        <v>0</v>
      </c>
      <c r="AD2251" s="255">
        <f t="shared" si="251"/>
        <v>3836</v>
      </c>
      <c r="AE2251" s="256" t="str">
        <f t="shared" si="252"/>
        <v/>
      </c>
      <c r="AF2251" s="252" t="str">
        <f t="shared" si="253"/>
        <v>-</v>
      </c>
    </row>
    <row r="2252" spans="1:32" ht="20.149999999999999" customHeight="1" x14ac:dyDescent="0.75">
      <c r="A2252" s="31">
        <v>2250</v>
      </c>
      <c r="B2252" s="237"/>
      <c r="C2252" s="273"/>
      <c r="D2252" s="272"/>
      <c r="E2252" s="273"/>
      <c r="F2252" s="273"/>
      <c r="G2252" s="253" t="str">
        <f t="shared" si="254"/>
        <v/>
      </c>
      <c r="H2252" s="31" t="str">
        <f>IF(AND(B2252=H$1),LOOKUP(9.99999999999999E+307,$H$2:H2251)+1,"")</f>
        <v/>
      </c>
      <c r="I2252" s="31" t="str">
        <f>IF(AND(B2252=I$1),LOOKUP(9.99999999999999E+307,$I$2:I2251)+1,"")</f>
        <v/>
      </c>
      <c r="J2252" s="31">
        <f>IF(AND(B2252=J$1),LOOKUP(9.99999999999999E+307,$J$2:J2251)+1,"")</f>
        <v>2086</v>
      </c>
      <c r="K2252" s="31">
        <f>IF(AND(B2252=K$1),LOOKUP(9.99999999999999E+307,$K$2:K2251)+1,"")</f>
        <v>2086</v>
      </c>
      <c r="L2252" s="31">
        <f>IF(AND(B2252=L$1),LOOKUP(9.99999999999999E+307,$L$2:L2251)+1,"")</f>
        <v>2086</v>
      </c>
      <c r="M2252" s="31">
        <f>IF(AND(B2252=M$1),LOOKUP(9.99999999999999E+307,$M$2:M2251)+1,"")</f>
        <v>2086</v>
      </c>
      <c r="N2252" s="31" t="e">
        <f>IF(AND(B2252=N$1),LOOKUP(9.99999999999999E+307,$N$2:N2251)+1,"")</f>
        <v>#REF!</v>
      </c>
      <c r="O2252" s="31" t="e">
        <f>IF(AND($B2252=O$1),LOOKUP(9.99999999999999E+307,$O$2:O2251)+1,"")</f>
        <v>#REF!</v>
      </c>
      <c r="P2252" s="31" t="e">
        <f>IF(AND($B2252=P$1),LOOKUP(9.99999999999999E+307,$P$2:P2251)+1,"")</f>
        <v>#REF!</v>
      </c>
      <c r="Q2252" s="31" t="e">
        <f>IF(AND($B2252=Q$1),LOOKUP(9.99999999999999E+307,$Q$2:Q2251)+1,"")</f>
        <v>#REF!</v>
      </c>
      <c r="R2252" s="31">
        <f>IF(AND($B2252=R$1),LOOKUP(9.99999999999999E+307,$R$2:R2251)+1,"")</f>
        <v>2086</v>
      </c>
      <c r="S2252" s="31">
        <f>IF(AND($B2252=S$1),LOOKUP(9.99999999999999E+307,$S$2:S2251)+1,"")</f>
        <v>2086</v>
      </c>
      <c r="T2252" s="265"/>
      <c r="U2252" s="265"/>
      <c r="V2252" s="265"/>
      <c r="AA2252" s="254" t="str">
        <f t="shared" si="248"/>
        <v/>
      </c>
      <c r="AB2252" s="254" t="str">
        <f t="shared" si="249"/>
        <v/>
      </c>
      <c r="AC2252" s="255">
        <f t="shared" si="250"/>
        <v>0</v>
      </c>
      <c r="AD2252" s="255">
        <f t="shared" si="251"/>
        <v>3836</v>
      </c>
      <c r="AE2252" s="256" t="str">
        <f t="shared" si="252"/>
        <v/>
      </c>
      <c r="AF2252" s="252" t="str">
        <f t="shared" si="253"/>
        <v>-</v>
      </c>
    </row>
    <row r="2253" spans="1:32" ht="20.149999999999999" customHeight="1" x14ac:dyDescent="0.75">
      <c r="A2253" s="31">
        <v>2251</v>
      </c>
      <c r="B2253" s="237"/>
      <c r="C2253" s="273"/>
      <c r="D2253" s="272"/>
      <c r="E2253" s="273"/>
      <c r="F2253" s="273"/>
      <c r="G2253" s="253" t="str">
        <f t="shared" si="254"/>
        <v/>
      </c>
      <c r="H2253" s="31" t="str">
        <f>IF(AND(B2253=H$1),LOOKUP(9.99999999999999E+307,$H$2:H2252)+1,"")</f>
        <v/>
      </c>
      <c r="I2253" s="31" t="str">
        <f>IF(AND(B2253=I$1),LOOKUP(9.99999999999999E+307,$I$2:I2252)+1,"")</f>
        <v/>
      </c>
      <c r="J2253" s="31">
        <f>IF(AND(B2253=J$1),LOOKUP(9.99999999999999E+307,$J$2:J2252)+1,"")</f>
        <v>2087</v>
      </c>
      <c r="K2253" s="31">
        <f>IF(AND(B2253=K$1),LOOKUP(9.99999999999999E+307,$K$2:K2252)+1,"")</f>
        <v>2087</v>
      </c>
      <c r="L2253" s="31">
        <f>IF(AND(B2253=L$1),LOOKUP(9.99999999999999E+307,$L$2:L2252)+1,"")</f>
        <v>2087</v>
      </c>
      <c r="M2253" s="31">
        <f>IF(AND(B2253=M$1),LOOKUP(9.99999999999999E+307,$M$2:M2252)+1,"")</f>
        <v>2087</v>
      </c>
      <c r="N2253" s="31" t="e">
        <f>IF(AND(B2253=N$1),LOOKUP(9.99999999999999E+307,$N$2:N2252)+1,"")</f>
        <v>#REF!</v>
      </c>
      <c r="O2253" s="31" t="e">
        <f>IF(AND($B2253=O$1),LOOKUP(9.99999999999999E+307,$O$2:O2252)+1,"")</f>
        <v>#REF!</v>
      </c>
      <c r="P2253" s="31" t="e">
        <f>IF(AND($B2253=P$1),LOOKUP(9.99999999999999E+307,$P$2:P2252)+1,"")</f>
        <v>#REF!</v>
      </c>
      <c r="Q2253" s="31" t="e">
        <f>IF(AND($B2253=Q$1),LOOKUP(9.99999999999999E+307,$Q$2:Q2252)+1,"")</f>
        <v>#REF!</v>
      </c>
      <c r="R2253" s="31">
        <f>IF(AND($B2253=R$1),LOOKUP(9.99999999999999E+307,$R$2:R2252)+1,"")</f>
        <v>2087</v>
      </c>
      <c r="S2253" s="31">
        <f>IF(AND($B2253=S$1),LOOKUP(9.99999999999999E+307,$S$2:S2252)+1,"")</f>
        <v>2087</v>
      </c>
      <c r="T2253" s="265"/>
      <c r="U2253" s="265"/>
      <c r="V2253" s="265"/>
      <c r="AA2253" s="254" t="str">
        <f t="shared" si="248"/>
        <v/>
      </c>
      <c r="AB2253" s="254" t="str">
        <f t="shared" si="249"/>
        <v/>
      </c>
      <c r="AC2253" s="255">
        <f t="shared" si="250"/>
        <v>0</v>
      </c>
      <c r="AD2253" s="255">
        <f t="shared" si="251"/>
        <v>3836</v>
      </c>
      <c r="AE2253" s="256" t="str">
        <f t="shared" si="252"/>
        <v/>
      </c>
      <c r="AF2253" s="252" t="str">
        <f t="shared" si="253"/>
        <v>-</v>
      </c>
    </row>
    <row r="2254" spans="1:32" ht="20.149999999999999" customHeight="1" x14ac:dyDescent="0.75">
      <c r="A2254" s="31">
        <v>2252</v>
      </c>
      <c r="B2254" s="237"/>
      <c r="C2254" s="273"/>
      <c r="D2254" s="272"/>
      <c r="E2254" s="273"/>
      <c r="F2254" s="273"/>
      <c r="G2254" s="253" t="str">
        <f t="shared" si="254"/>
        <v/>
      </c>
      <c r="H2254" s="31" t="str">
        <f>IF(AND(B2254=H$1),LOOKUP(9.99999999999999E+307,$H$2:H2253)+1,"")</f>
        <v/>
      </c>
      <c r="I2254" s="31" t="str">
        <f>IF(AND(B2254=I$1),LOOKUP(9.99999999999999E+307,$I$2:I2253)+1,"")</f>
        <v/>
      </c>
      <c r="J2254" s="31">
        <f>IF(AND(B2254=J$1),LOOKUP(9.99999999999999E+307,$J$2:J2253)+1,"")</f>
        <v>2088</v>
      </c>
      <c r="K2254" s="31">
        <f>IF(AND(B2254=K$1),LOOKUP(9.99999999999999E+307,$K$2:K2253)+1,"")</f>
        <v>2088</v>
      </c>
      <c r="L2254" s="31">
        <f>IF(AND(B2254=L$1),LOOKUP(9.99999999999999E+307,$L$2:L2253)+1,"")</f>
        <v>2088</v>
      </c>
      <c r="M2254" s="31">
        <f>IF(AND(B2254=M$1),LOOKUP(9.99999999999999E+307,$M$2:M2253)+1,"")</f>
        <v>2088</v>
      </c>
      <c r="N2254" s="31" t="e">
        <f>IF(AND(B2254=N$1),LOOKUP(9.99999999999999E+307,$N$2:N2253)+1,"")</f>
        <v>#REF!</v>
      </c>
      <c r="O2254" s="31" t="e">
        <f>IF(AND($B2254=O$1),LOOKUP(9.99999999999999E+307,$O$2:O2253)+1,"")</f>
        <v>#REF!</v>
      </c>
      <c r="P2254" s="31" t="e">
        <f>IF(AND($B2254=P$1),LOOKUP(9.99999999999999E+307,$P$2:P2253)+1,"")</f>
        <v>#REF!</v>
      </c>
      <c r="Q2254" s="31" t="e">
        <f>IF(AND($B2254=Q$1),LOOKUP(9.99999999999999E+307,$Q$2:Q2253)+1,"")</f>
        <v>#REF!</v>
      </c>
      <c r="R2254" s="31">
        <f>IF(AND($B2254=R$1),LOOKUP(9.99999999999999E+307,$R$2:R2253)+1,"")</f>
        <v>2088</v>
      </c>
      <c r="S2254" s="31">
        <f>IF(AND($B2254=S$1),LOOKUP(9.99999999999999E+307,$S$2:S2253)+1,"")</f>
        <v>2088</v>
      </c>
      <c r="T2254" s="265"/>
      <c r="U2254" s="265"/>
      <c r="V2254" s="265"/>
      <c r="AA2254" s="254" t="str">
        <f t="shared" si="248"/>
        <v/>
      </c>
      <c r="AB2254" s="254" t="str">
        <f t="shared" si="249"/>
        <v/>
      </c>
      <c r="AC2254" s="255">
        <f t="shared" si="250"/>
        <v>0</v>
      </c>
      <c r="AD2254" s="255">
        <f t="shared" si="251"/>
        <v>3836</v>
      </c>
      <c r="AE2254" s="256" t="str">
        <f t="shared" si="252"/>
        <v/>
      </c>
      <c r="AF2254" s="252" t="str">
        <f t="shared" si="253"/>
        <v>-</v>
      </c>
    </row>
    <row r="2255" spans="1:32" ht="20.149999999999999" customHeight="1" x14ac:dyDescent="0.75">
      <c r="A2255" s="31">
        <v>2253</v>
      </c>
      <c r="B2255" s="237"/>
      <c r="C2255" s="273"/>
      <c r="D2255" s="272"/>
      <c r="E2255" s="273"/>
      <c r="F2255" s="273"/>
      <c r="G2255" s="253" t="str">
        <f t="shared" si="254"/>
        <v/>
      </c>
      <c r="H2255" s="31" t="str">
        <f>IF(AND(B2255=H$1),LOOKUP(9.99999999999999E+307,$H$2:H2254)+1,"")</f>
        <v/>
      </c>
      <c r="I2255" s="31" t="str">
        <f>IF(AND(B2255=I$1),LOOKUP(9.99999999999999E+307,$I$2:I2254)+1,"")</f>
        <v/>
      </c>
      <c r="J2255" s="31">
        <f>IF(AND(B2255=J$1),LOOKUP(9.99999999999999E+307,$J$2:J2254)+1,"")</f>
        <v>2089</v>
      </c>
      <c r="K2255" s="31">
        <f>IF(AND(B2255=K$1),LOOKUP(9.99999999999999E+307,$K$2:K2254)+1,"")</f>
        <v>2089</v>
      </c>
      <c r="L2255" s="31">
        <f>IF(AND(B2255=L$1),LOOKUP(9.99999999999999E+307,$L$2:L2254)+1,"")</f>
        <v>2089</v>
      </c>
      <c r="M2255" s="31">
        <f>IF(AND(B2255=M$1),LOOKUP(9.99999999999999E+307,$M$2:M2254)+1,"")</f>
        <v>2089</v>
      </c>
      <c r="N2255" s="31" t="e">
        <f>IF(AND(B2255=N$1),LOOKUP(9.99999999999999E+307,$N$2:N2254)+1,"")</f>
        <v>#REF!</v>
      </c>
      <c r="O2255" s="31" t="e">
        <f>IF(AND($B2255=O$1),LOOKUP(9.99999999999999E+307,$O$2:O2254)+1,"")</f>
        <v>#REF!</v>
      </c>
      <c r="P2255" s="31" t="e">
        <f>IF(AND($B2255=P$1),LOOKUP(9.99999999999999E+307,$P$2:P2254)+1,"")</f>
        <v>#REF!</v>
      </c>
      <c r="Q2255" s="31" t="e">
        <f>IF(AND($B2255=Q$1),LOOKUP(9.99999999999999E+307,$Q$2:Q2254)+1,"")</f>
        <v>#REF!</v>
      </c>
      <c r="R2255" s="31">
        <f>IF(AND($B2255=R$1),LOOKUP(9.99999999999999E+307,$R$2:R2254)+1,"")</f>
        <v>2089</v>
      </c>
      <c r="S2255" s="31">
        <f>IF(AND($B2255=S$1),LOOKUP(9.99999999999999E+307,$S$2:S2254)+1,"")</f>
        <v>2089</v>
      </c>
      <c r="T2255" s="265"/>
      <c r="U2255" s="265"/>
      <c r="V2255" s="265"/>
      <c r="AA2255" s="254" t="str">
        <f t="shared" si="248"/>
        <v/>
      </c>
      <c r="AB2255" s="254" t="str">
        <f t="shared" si="249"/>
        <v/>
      </c>
      <c r="AC2255" s="255">
        <f t="shared" si="250"/>
        <v>0</v>
      </c>
      <c r="AD2255" s="255">
        <f t="shared" si="251"/>
        <v>3836</v>
      </c>
      <c r="AE2255" s="256" t="str">
        <f t="shared" si="252"/>
        <v/>
      </c>
      <c r="AF2255" s="252" t="str">
        <f t="shared" si="253"/>
        <v>-</v>
      </c>
    </row>
    <row r="2256" spans="1:32" ht="20.149999999999999" customHeight="1" x14ac:dyDescent="0.75">
      <c r="A2256" s="31">
        <v>2254</v>
      </c>
      <c r="B2256" s="237"/>
      <c r="C2256" s="273"/>
      <c r="D2256" s="272"/>
      <c r="E2256" s="273"/>
      <c r="F2256" s="273"/>
      <c r="G2256" s="253" t="str">
        <f t="shared" si="254"/>
        <v/>
      </c>
      <c r="H2256" s="31" t="str">
        <f>IF(AND(B2256=H$1),LOOKUP(9.99999999999999E+307,$H$2:H2255)+1,"")</f>
        <v/>
      </c>
      <c r="I2256" s="31" t="str">
        <f>IF(AND(B2256=I$1),LOOKUP(9.99999999999999E+307,$I$2:I2255)+1,"")</f>
        <v/>
      </c>
      <c r="J2256" s="31">
        <f>IF(AND(B2256=J$1),LOOKUP(9.99999999999999E+307,$J$2:J2255)+1,"")</f>
        <v>2090</v>
      </c>
      <c r="K2256" s="31">
        <f>IF(AND(B2256=K$1),LOOKUP(9.99999999999999E+307,$K$2:K2255)+1,"")</f>
        <v>2090</v>
      </c>
      <c r="L2256" s="31">
        <f>IF(AND(B2256=L$1),LOOKUP(9.99999999999999E+307,$L$2:L2255)+1,"")</f>
        <v>2090</v>
      </c>
      <c r="M2256" s="31">
        <f>IF(AND(B2256=M$1),LOOKUP(9.99999999999999E+307,$M$2:M2255)+1,"")</f>
        <v>2090</v>
      </c>
      <c r="N2256" s="31" t="e">
        <f>IF(AND(B2256=N$1),LOOKUP(9.99999999999999E+307,$N$2:N2255)+1,"")</f>
        <v>#REF!</v>
      </c>
      <c r="O2256" s="31" t="e">
        <f>IF(AND($B2256=O$1),LOOKUP(9.99999999999999E+307,$O$2:O2255)+1,"")</f>
        <v>#REF!</v>
      </c>
      <c r="P2256" s="31" t="e">
        <f>IF(AND($B2256=P$1),LOOKUP(9.99999999999999E+307,$P$2:P2255)+1,"")</f>
        <v>#REF!</v>
      </c>
      <c r="Q2256" s="31" t="e">
        <f>IF(AND($B2256=Q$1),LOOKUP(9.99999999999999E+307,$Q$2:Q2255)+1,"")</f>
        <v>#REF!</v>
      </c>
      <c r="R2256" s="31">
        <f>IF(AND($B2256=R$1),LOOKUP(9.99999999999999E+307,$R$2:R2255)+1,"")</f>
        <v>2090</v>
      </c>
      <c r="S2256" s="31">
        <f>IF(AND($B2256=S$1),LOOKUP(9.99999999999999E+307,$S$2:S2255)+1,"")</f>
        <v>2090</v>
      </c>
      <c r="T2256" s="265"/>
      <c r="U2256" s="265"/>
      <c r="V2256" s="265"/>
      <c r="AA2256" s="254" t="str">
        <f t="shared" si="248"/>
        <v/>
      </c>
      <c r="AB2256" s="254" t="str">
        <f t="shared" si="249"/>
        <v/>
      </c>
      <c r="AC2256" s="255">
        <f t="shared" si="250"/>
        <v>0</v>
      </c>
      <c r="AD2256" s="255">
        <f t="shared" si="251"/>
        <v>3836</v>
      </c>
      <c r="AE2256" s="256" t="str">
        <f t="shared" si="252"/>
        <v/>
      </c>
      <c r="AF2256" s="252" t="str">
        <f t="shared" si="253"/>
        <v>-</v>
      </c>
    </row>
    <row r="2257" spans="1:32" ht="20.149999999999999" customHeight="1" x14ac:dyDescent="0.75">
      <c r="A2257" s="31">
        <v>2255</v>
      </c>
      <c r="B2257" s="237"/>
      <c r="C2257" s="273"/>
      <c r="D2257" s="272"/>
      <c r="E2257" s="273"/>
      <c r="F2257" s="273"/>
      <c r="G2257" s="253" t="str">
        <f t="shared" si="254"/>
        <v/>
      </c>
      <c r="H2257" s="31" t="str">
        <f>IF(AND(B2257=H$1),LOOKUP(9.99999999999999E+307,$H$2:H2256)+1,"")</f>
        <v/>
      </c>
      <c r="I2257" s="31" t="str">
        <f>IF(AND(B2257=I$1),LOOKUP(9.99999999999999E+307,$I$2:I2256)+1,"")</f>
        <v/>
      </c>
      <c r="J2257" s="31">
        <f>IF(AND(B2257=J$1),LOOKUP(9.99999999999999E+307,$J$2:J2256)+1,"")</f>
        <v>2091</v>
      </c>
      <c r="K2257" s="31">
        <f>IF(AND(B2257=K$1),LOOKUP(9.99999999999999E+307,$K$2:K2256)+1,"")</f>
        <v>2091</v>
      </c>
      <c r="L2257" s="31">
        <f>IF(AND(B2257=L$1),LOOKUP(9.99999999999999E+307,$L$2:L2256)+1,"")</f>
        <v>2091</v>
      </c>
      <c r="M2257" s="31">
        <f>IF(AND(B2257=M$1),LOOKUP(9.99999999999999E+307,$M$2:M2256)+1,"")</f>
        <v>2091</v>
      </c>
      <c r="N2257" s="31" t="e">
        <f>IF(AND(B2257=N$1),LOOKUP(9.99999999999999E+307,$N$2:N2256)+1,"")</f>
        <v>#REF!</v>
      </c>
      <c r="O2257" s="31" t="e">
        <f>IF(AND($B2257=O$1),LOOKUP(9.99999999999999E+307,$O$2:O2256)+1,"")</f>
        <v>#REF!</v>
      </c>
      <c r="P2257" s="31" t="e">
        <f>IF(AND($B2257=P$1),LOOKUP(9.99999999999999E+307,$P$2:P2256)+1,"")</f>
        <v>#REF!</v>
      </c>
      <c r="Q2257" s="31" t="e">
        <f>IF(AND($B2257=Q$1),LOOKUP(9.99999999999999E+307,$Q$2:Q2256)+1,"")</f>
        <v>#REF!</v>
      </c>
      <c r="R2257" s="31">
        <f>IF(AND($B2257=R$1),LOOKUP(9.99999999999999E+307,$R$2:R2256)+1,"")</f>
        <v>2091</v>
      </c>
      <c r="S2257" s="31">
        <f>IF(AND($B2257=S$1),LOOKUP(9.99999999999999E+307,$S$2:S2256)+1,"")</f>
        <v>2091</v>
      </c>
      <c r="T2257" s="265"/>
      <c r="U2257" s="265"/>
      <c r="V2257" s="265"/>
      <c r="AA2257" s="254" t="str">
        <f t="shared" si="248"/>
        <v/>
      </c>
      <c r="AB2257" s="254" t="str">
        <f t="shared" si="249"/>
        <v/>
      </c>
      <c r="AC2257" s="255">
        <f t="shared" si="250"/>
        <v>0</v>
      </c>
      <c r="AD2257" s="255">
        <f t="shared" si="251"/>
        <v>3836</v>
      </c>
      <c r="AE2257" s="256" t="str">
        <f t="shared" si="252"/>
        <v/>
      </c>
      <c r="AF2257" s="252" t="str">
        <f t="shared" si="253"/>
        <v>-</v>
      </c>
    </row>
    <row r="2258" spans="1:32" ht="20.149999999999999" customHeight="1" x14ac:dyDescent="0.75">
      <c r="A2258" s="31">
        <v>2256</v>
      </c>
      <c r="B2258" s="237"/>
      <c r="C2258" s="273"/>
      <c r="D2258" s="272"/>
      <c r="E2258" s="273"/>
      <c r="F2258" s="273"/>
      <c r="G2258" s="253" t="str">
        <f t="shared" si="254"/>
        <v/>
      </c>
      <c r="H2258" s="31" t="str">
        <f>IF(AND(B2258=H$1),LOOKUP(9.99999999999999E+307,$H$2:H2257)+1,"")</f>
        <v/>
      </c>
      <c r="I2258" s="31" t="str">
        <f>IF(AND(B2258=I$1),LOOKUP(9.99999999999999E+307,$I$2:I2257)+1,"")</f>
        <v/>
      </c>
      <c r="J2258" s="31">
        <f>IF(AND(B2258=J$1),LOOKUP(9.99999999999999E+307,$J$2:J2257)+1,"")</f>
        <v>2092</v>
      </c>
      <c r="K2258" s="31">
        <f>IF(AND(B2258=K$1),LOOKUP(9.99999999999999E+307,$K$2:K2257)+1,"")</f>
        <v>2092</v>
      </c>
      <c r="L2258" s="31">
        <f>IF(AND(B2258=L$1),LOOKUP(9.99999999999999E+307,$L$2:L2257)+1,"")</f>
        <v>2092</v>
      </c>
      <c r="M2258" s="31">
        <f>IF(AND(B2258=M$1),LOOKUP(9.99999999999999E+307,$M$2:M2257)+1,"")</f>
        <v>2092</v>
      </c>
      <c r="N2258" s="31" t="e">
        <f>IF(AND(B2258=N$1),LOOKUP(9.99999999999999E+307,$N$2:N2257)+1,"")</f>
        <v>#REF!</v>
      </c>
      <c r="O2258" s="31" t="e">
        <f>IF(AND($B2258=O$1),LOOKUP(9.99999999999999E+307,$O$2:O2257)+1,"")</f>
        <v>#REF!</v>
      </c>
      <c r="P2258" s="31" t="e">
        <f>IF(AND($B2258=P$1),LOOKUP(9.99999999999999E+307,$P$2:P2257)+1,"")</f>
        <v>#REF!</v>
      </c>
      <c r="Q2258" s="31" t="e">
        <f>IF(AND($B2258=Q$1),LOOKUP(9.99999999999999E+307,$Q$2:Q2257)+1,"")</f>
        <v>#REF!</v>
      </c>
      <c r="R2258" s="31">
        <f>IF(AND($B2258=R$1),LOOKUP(9.99999999999999E+307,$R$2:R2257)+1,"")</f>
        <v>2092</v>
      </c>
      <c r="S2258" s="31">
        <f>IF(AND($B2258=S$1),LOOKUP(9.99999999999999E+307,$S$2:S2257)+1,"")</f>
        <v>2092</v>
      </c>
      <c r="T2258" s="265"/>
      <c r="U2258" s="265"/>
      <c r="V2258" s="265"/>
      <c r="AA2258" s="254" t="str">
        <f t="shared" si="248"/>
        <v/>
      </c>
      <c r="AB2258" s="254" t="str">
        <f t="shared" si="249"/>
        <v/>
      </c>
      <c r="AC2258" s="255">
        <f t="shared" si="250"/>
        <v>0</v>
      </c>
      <c r="AD2258" s="255">
        <f t="shared" si="251"/>
        <v>3836</v>
      </c>
      <c r="AE2258" s="256" t="str">
        <f t="shared" si="252"/>
        <v/>
      </c>
      <c r="AF2258" s="252" t="str">
        <f t="shared" si="253"/>
        <v>-</v>
      </c>
    </row>
    <row r="2259" spans="1:32" ht="20.149999999999999" customHeight="1" x14ac:dyDescent="0.75">
      <c r="A2259" s="31">
        <v>2257</v>
      </c>
      <c r="B2259" s="237"/>
      <c r="C2259" s="273"/>
      <c r="D2259" s="272"/>
      <c r="E2259" s="273"/>
      <c r="F2259" s="273"/>
      <c r="G2259" s="253" t="str">
        <f t="shared" si="254"/>
        <v/>
      </c>
      <c r="H2259" s="31" t="str">
        <f>IF(AND(B2259=H$1),LOOKUP(9.99999999999999E+307,$H$2:H2258)+1,"")</f>
        <v/>
      </c>
      <c r="I2259" s="31" t="str">
        <f>IF(AND(B2259=I$1),LOOKUP(9.99999999999999E+307,$I$2:I2258)+1,"")</f>
        <v/>
      </c>
      <c r="J2259" s="31">
        <f>IF(AND(B2259=J$1),LOOKUP(9.99999999999999E+307,$J$2:J2258)+1,"")</f>
        <v>2093</v>
      </c>
      <c r="K2259" s="31">
        <f>IF(AND(B2259=K$1),LOOKUP(9.99999999999999E+307,$K$2:K2258)+1,"")</f>
        <v>2093</v>
      </c>
      <c r="L2259" s="31">
        <f>IF(AND(B2259=L$1),LOOKUP(9.99999999999999E+307,$L$2:L2258)+1,"")</f>
        <v>2093</v>
      </c>
      <c r="M2259" s="31">
        <f>IF(AND(B2259=M$1),LOOKUP(9.99999999999999E+307,$M$2:M2258)+1,"")</f>
        <v>2093</v>
      </c>
      <c r="N2259" s="31" t="e">
        <f>IF(AND(B2259=N$1),LOOKUP(9.99999999999999E+307,$N$2:N2258)+1,"")</f>
        <v>#REF!</v>
      </c>
      <c r="O2259" s="31" t="e">
        <f>IF(AND($B2259=O$1),LOOKUP(9.99999999999999E+307,$O$2:O2258)+1,"")</f>
        <v>#REF!</v>
      </c>
      <c r="P2259" s="31" t="e">
        <f>IF(AND($B2259=P$1),LOOKUP(9.99999999999999E+307,$P$2:P2258)+1,"")</f>
        <v>#REF!</v>
      </c>
      <c r="Q2259" s="31" t="e">
        <f>IF(AND($B2259=Q$1),LOOKUP(9.99999999999999E+307,$Q$2:Q2258)+1,"")</f>
        <v>#REF!</v>
      </c>
      <c r="R2259" s="31">
        <f>IF(AND($B2259=R$1),LOOKUP(9.99999999999999E+307,$R$2:R2258)+1,"")</f>
        <v>2093</v>
      </c>
      <c r="S2259" s="31">
        <f>IF(AND($B2259=S$1),LOOKUP(9.99999999999999E+307,$S$2:S2258)+1,"")</f>
        <v>2093</v>
      </c>
      <c r="T2259" s="265"/>
      <c r="U2259" s="265"/>
      <c r="V2259" s="265"/>
      <c r="AA2259" s="254" t="str">
        <f t="shared" ref="AA2259:AA2322" si="255">IF(AD2259=2,"นักเรียนซ้ำ","")</f>
        <v/>
      </c>
      <c r="AB2259" s="254" t="str">
        <f t="shared" ref="AB2259:AB2322" si="256">IF(AC2259=2,"เลขประจำตัวซ้ำ","")</f>
        <v/>
      </c>
      <c r="AC2259" s="255">
        <f t="shared" si="250"/>
        <v>0</v>
      </c>
      <c r="AD2259" s="255">
        <f t="shared" si="251"/>
        <v>3836</v>
      </c>
      <c r="AE2259" s="256" t="str">
        <f t="shared" si="252"/>
        <v/>
      </c>
      <c r="AF2259" s="252" t="str">
        <f t="shared" si="253"/>
        <v>-</v>
      </c>
    </row>
    <row r="2260" spans="1:32" ht="20.149999999999999" customHeight="1" x14ac:dyDescent="0.75">
      <c r="A2260" s="31">
        <v>2258</v>
      </c>
      <c r="B2260" s="237"/>
      <c r="C2260" s="273"/>
      <c r="D2260" s="272"/>
      <c r="E2260" s="273"/>
      <c r="F2260" s="273"/>
      <c r="G2260" s="253" t="str">
        <f t="shared" si="254"/>
        <v/>
      </c>
      <c r="H2260" s="31" t="str">
        <f>IF(AND(B2260=H$1),LOOKUP(9.99999999999999E+307,$H$2:H2259)+1,"")</f>
        <v/>
      </c>
      <c r="I2260" s="31" t="str">
        <f>IF(AND(B2260=I$1),LOOKUP(9.99999999999999E+307,$I$2:I2259)+1,"")</f>
        <v/>
      </c>
      <c r="J2260" s="31">
        <f>IF(AND(B2260=J$1),LOOKUP(9.99999999999999E+307,$J$2:J2259)+1,"")</f>
        <v>2094</v>
      </c>
      <c r="K2260" s="31">
        <f>IF(AND(B2260=K$1),LOOKUP(9.99999999999999E+307,$K$2:K2259)+1,"")</f>
        <v>2094</v>
      </c>
      <c r="L2260" s="31">
        <f>IF(AND(B2260=L$1),LOOKUP(9.99999999999999E+307,$L$2:L2259)+1,"")</f>
        <v>2094</v>
      </c>
      <c r="M2260" s="31">
        <f>IF(AND(B2260=M$1),LOOKUP(9.99999999999999E+307,$M$2:M2259)+1,"")</f>
        <v>2094</v>
      </c>
      <c r="N2260" s="31" t="e">
        <f>IF(AND(B2260=N$1),LOOKUP(9.99999999999999E+307,$N$2:N2259)+1,"")</f>
        <v>#REF!</v>
      </c>
      <c r="O2260" s="31" t="e">
        <f>IF(AND($B2260=O$1),LOOKUP(9.99999999999999E+307,$O$2:O2259)+1,"")</f>
        <v>#REF!</v>
      </c>
      <c r="P2260" s="31" t="e">
        <f>IF(AND($B2260=P$1),LOOKUP(9.99999999999999E+307,$P$2:P2259)+1,"")</f>
        <v>#REF!</v>
      </c>
      <c r="Q2260" s="31" t="e">
        <f>IF(AND($B2260=Q$1),LOOKUP(9.99999999999999E+307,$Q$2:Q2259)+1,"")</f>
        <v>#REF!</v>
      </c>
      <c r="R2260" s="31">
        <f>IF(AND($B2260=R$1),LOOKUP(9.99999999999999E+307,$R$2:R2259)+1,"")</f>
        <v>2094</v>
      </c>
      <c r="S2260" s="31">
        <f>IF(AND($B2260=S$1),LOOKUP(9.99999999999999E+307,$S$2:S2259)+1,"")</f>
        <v>2094</v>
      </c>
      <c r="T2260" s="265"/>
      <c r="U2260" s="265"/>
      <c r="V2260" s="265"/>
      <c r="AA2260" s="254" t="str">
        <f t="shared" si="255"/>
        <v/>
      </c>
      <c r="AB2260" s="254" t="str">
        <f t="shared" si="256"/>
        <v/>
      </c>
      <c r="AC2260" s="255">
        <f t="shared" si="250"/>
        <v>0</v>
      </c>
      <c r="AD2260" s="255">
        <f t="shared" si="251"/>
        <v>3836</v>
      </c>
      <c r="AE2260" s="256" t="str">
        <f t="shared" si="252"/>
        <v/>
      </c>
      <c r="AF2260" s="252" t="str">
        <f t="shared" si="253"/>
        <v>-</v>
      </c>
    </row>
    <row r="2261" spans="1:32" ht="20.149999999999999" customHeight="1" x14ac:dyDescent="0.75">
      <c r="A2261" s="31">
        <v>2259</v>
      </c>
      <c r="B2261" s="237"/>
      <c r="C2261" s="273"/>
      <c r="D2261" s="272"/>
      <c r="E2261" s="273"/>
      <c r="F2261" s="273"/>
      <c r="G2261" s="253" t="str">
        <f t="shared" si="254"/>
        <v/>
      </c>
      <c r="H2261" s="31" t="str">
        <f>IF(AND(B2261=H$1),LOOKUP(9.99999999999999E+307,$H$2:H2260)+1,"")</f>
        <v/>
      </c>
      <c r="I2261" s="31" t="str">
        <f>IF(AND(B2261=I$1),LOOKUP(9.99999999999999E+307,$I$2:I2260)+1,"")</f>
        <v/>
      </c>
      <c r="J2261" s="31">
        <f>IF(AND(B2261=J$1),LOOKUP(9.99999999999999E+307,$J$2:J2260)+1,"")</f>
        <v>2095</v>
      </c>
      <c r="K2261" s="31">
        <f>IF(AND(B2261=K$1),LOOKUP(9.99999999999999E+307,$K$2:K2260)+1,"")</f>
        <v>2095</v>
      </c>
      <c r="L2261" s="31">
        <f>IF(AND(B2261=L$1),LOOKUP(9.99999999999999E+307,$L$2:L2260)+1,"")</f>
        <v>2095</v>
      </c>
      <c r="M2261" s="31">
        <f>IF(AND(B2261=M$1),LOOKUP(9.99999999999999E+307,$M$2:M2260)+1,"")</f>
        <v>2095</v>
      </c>
      <c r="N2261" s="31" t="e">
        <f>IF(AND(B2261=N$1),LOOKUP(9.99999999999999E+307,$N$2:N2260)+1,"")</f>
        <v>#REF!</v>
      </c>
      <c r="O2261" s="31" t="e">
        <f>IF(AND($B2261=O$1),LOOKUP(9.99999999999999E+307,$O$2:O2260)+1,"")</f>
        <v>#REF!</v>
      </c>
      <c r="P2261" s="31" t="e">
        <f>IF(AND($B2261=P$1),LOOKUP(9.99999999999999E+307,$P$2:P2260)+1,"")</f>
        <v>#REF!</v>
      </c>
      <c r="Q2261" s="31" t="e">
        <f>IF(AND($B2261=Q$1),LOOKUP(9.99999999999999E+307,$Q$2:Q2260)+1,"")</f>
        <v>#REF!</v>
      </c>
      <c r="R2261" s="31">
        <f>IF(AND($B2261=R$1),LOOKUP(9.99999999999999E+307,$R$2:R2260)+1,"")</f>
        <v>2095</v>
      </c>
      <c r="S2261" s="31">
        <f>IF(AND($B2261=S$1),LOOKUP(9.99999999999999E+307,$S$2:S2260)+1,"")</f>
        <v>2095</v>
      </c>
      <c r="T2261" s="265"/>
      <c r="U2261" s="265"/>
      <c r="V2261" s="265"/>
      <c r="AA2261" s="254" t="str">
        <f t="shared" si="255"/>
        <v/>
      </c>
      <c r="AB2261" s="254" t="str">
        <f t="shared" si="256"/>
        <v/>
      </c>
      <c r="AC2261" s="255">
        <f t="shared" si="250"/>
        <v>0</v>
      </c>
      <c r="AD2261" s="255">
        <f t="shared" si="251"/>
        <v>3836</v>
      </c>
      <c r="AE2261" s="256" t="str">
        <f t="shared" si="252"/>
        <v/>
      </c>
      <c r="AF2261" s="252" t="str">
        <f t="shared" si="253"/>
        <v>-</v>
      </c>
    </row>
    <row r="2262" spans="1:32" ht="20.149999999999999" customHeight="1" x14ac:dyDescent="0.75">
      <c r="A2262" s="31">
        <v>2260</v>
      </c>
      <c r="B2262" s="237"/>
      <c r="C2262" s="273"/>
      <c r="D2262" s="272"/>
      <c r="E2262" s="273"/>
      <c r="F2262" s="273"/>
      <c r="G2262" s="253" t="str">
        <f t="shared" si="254"/>
        <v/>
      </c>
      <c r="H2262" s="31" t="str">
        <f>IF(AND(B2262=H$1),LOOKUP(9.99999999999999E+307,$H$2:H2261)+1,"")</f>
        <v/>
      </c>
      <c r="I2262" s="31" t="str">
        <f>IF(AND(B2262=I$1),LOOKUP(9.99999999999999E+307,$I$2:I2261)+1,"")</f>
        <v/>
      </c>
      <c r="J2262" s="31">
        <f>IF(AND(B2262=J$1),LOOKUP(9.99999999999999E+307,$J$2:J2261)+1,"")</f>
        <v>2096</v>
      </c>
      <c r="K2262" s="31">
        <f>IF(AND(B2262=K$1),LOOKUP(9.99999999999999E+307,$K$2:K2261)+1,"")</f>
        <v>2096</v>
      </c>
      <c r="L2262" s="31">
        <f>IF(AND(B2262=L$1),LOOKUP(9.99999999999999E+307,$L$2:L2261)+1,"")</f>
        <v>2096</v>
      </c>
      <c r="M2262" s="31">
        <f>IF(AND(B2262=M$1),LOOKUP(9.99999999999999E+307,$M$2:M2261)+1,"")</f>
        <v>2096</v>
      </c>
      <c r="N2262" s="31" t="e">
        <f>IF(AND(B2262=N$1),LOOKUP(9.99999999999999E+307,$N$2:N2261)+1,"")</f>
        <v>#REF!</v>
      </c>
      <c r="O2262" s="31" t="e">
        <f>IF(AND($B2262=O$1),LOOKUP(9.99999999999999E+307,$O$2:O2261)+1,"")</f>
        <v>#REF!</v>
      </c>
      <c r="P2262" s="31" t="e">
        <f>IF(AND($B2262=P$1),LOOKUP(9.99999999999999E+307,$P$2:P2261)+1,"")</f>
        <v>#REF!</v>
      </c>
      <c r="Q2262" s="31" t="e">
        <f>IF(AND($B2262=Q$1),LOOKUP(9.99999999999999E+307,$Q$2:Q2261)+1,"")</f>
        <v>#REF!</v>
      </c>
      <c r="R2262" s="31">
        <f>IF(AND($B2262=R$1),LOOKUP(9.99999999999999E+307,$R$2:R2261)+1,"")</f>
        <v>2096</v>
      </c>
      <c r="S2262" s="31">
        <f>IF(AND($B2262=S$1),LOOKUP(9.99999999999999E+307,$S$2:S2261)+1,"")</f>
        <v>2096</v>
      </c>
      <c r="T2262" s="265"/>
      <c r="U2262" s="265"/>
      <c r="V2262" s="265"/>
      <c r="AA2262" s="254" t="str">
        <f t="shared" si="255"/>
        <v/>
      </c>
      <c r="AB2262" s="254" t="str">
        <f t="shared" si="256"/>
        <v/>
      </c>
      <c r="AC2262" s="255">
        <f t="shared" si="250"/>
        <v>0</v>
      </c>
      <c r="AD2262" s="255">
        <f t="shared" si="251"/>
        <v>3836</v>
      </c>
      <c r="AE2262" s="256" t="str">
        <f t="shared" si="252"/>
        <v/>
      </c>
      <c r="AF2262" s="252" t="str">
        <f t="shared" si="253"/>
        <v>-</v>
      </c>
    </row>
    <row r="2263" spans="1:32" ht="20.149999999999999" customHeight="1" x14ac:dyDescent="0.75">
      <c r="A2263" s="31">
        <v>2261</v>
      </c>
      <c r="B2263" s="237"/>
      <c r="C2263" s="273"/>
      <c r="D2263" s="272"/>
      <c r="E2263" s="273"/>
      <c r="F2263" s="273"/>
      <c r="G2263" s="253" t="str">
        <f t="shared" si="254"/>
        <v/>
      </c>
      <c r="H2263" s="31" t="str">
        <f>IF(AND(B2263=H$1),LOOKUP(9.99999999999999E+307,$H$2:H2262)+1,"")</f>
        <v/>
      </c>
      <c r="I2263" s="31" t="str">
        <f>IF(AND(B2263=I$1),LOOKUP(9.99999999999999E+307,$I$2:I2262)+1,"")</f>
        <v/>
      </c>
      <c r="J2263" s="31">
        <f>IF(AND(B2263=J$1),LOOKUP(9.99999999999999E+307,$J$2:J2262)+1,"")</f>
        <v>2097</v>
      </c>
      <c r="K2263" s="31">
        <f>IF(AND(B2263=K$1),LOOKUP(9.99999999999999E+307,$K$2:K2262)+1,"")</f>
        <v>2097</v>
      </c>
      <c r="L2263" s="31">
        <f>IF(AND(B2263=L$1),LOOKUP(9.99999999999999E+307,$L$2:L2262)+1,"")</f>
        <v>2097</v>
      </c>
      <c r="M2263" s="31">
        <f>IF(AND(B2263=M$1),LOOKUP(9.99999999999999E+307,$M$2:M2262)+1,"")</f>
        <v>2097</v>
      </c>
      <c r="N2263" s="31" t="e">
        <f>IF(AND(B2263=N$1),LOOKUP(9.99999999999999E+307,$N$2:N2262)+1,"")</f>
        <v>#REF!</v>
      </c>
      <c r="O2263" s="31" t="e">
        <f>IF(AND($B2263=O$1),LOOKUP(9.99999999999999E+307,$O$2:O2262)+1,"")</f>
        <v>#REF!</v>
      </c>
      <c r="P2263" s="31" t="e">
        <f>IF(AND($B2263=P$1),LOOKUP(9.99999999999999E+307,$P$2:P2262)+1,"")</f>
        <v>#REF!</v>
      </c>
      <c r="Q2263" s="31" t="e">
        <f>IF(AND($B2263=Q$1),LOOKUP(9.99999999999999E+307,$Q$2:Q2262)+1,"")</f>
        <v>#REF!</v>
      </c>
      <c r="R2263" s="31">
        <f>IF(AND($B2263=R$1),LOOKUP(9.99999999999999E+307,$R$2:R2262)+1,"")</f>
        <v>2097</v>
      </c>
      <c r="S2263" s="31">
        <f>IF(AND($B2263=S$1),LOOKUP(9.99999999999999E+307,$S$2:S2262)+1,"")</f>
        <v>2097</v>
      </c>
      <c r="T2263" s="265"/>
      <c r="U2263" s="265"/>
      <c r="V2263" s="265"/>
      <c r="AA2263" s="254" t="str">
        <f t="shared" si="255"/>
        <v/>
      </c>
      <c r="AB2263" s="254" t="str">
        <f t="shared" si="256"/>
        <v/>
      </c>
      <c r="AC2263" s="255">
        <f t="shared" ref="AC2263:AC2326" si="257">COUNTIF($C$3:$C$4002,C2263)</f>
        <v>0</v>
      </c>
      <c r="AD2263" s="255">
        <f t="shared" ref="AD2263:AD2326" si="258">SUMPRODUCT(--(E2263&amp;F2263=$E$3:$E$4002&amp;$F$3:$F$4002))</f>
        <v>3836</v>
      </c>
      <c r="AE2263" s="256" t="str">
        <f t="shared" ref="AE2263:AE2326" si="259">IF(D2263="เด็กชาย",1,IF(D2263="นาย",1,IF(D2263="เด็กหญิง",2,IF(D2263="นางสาว",2,IF(D2263="ด.ช.",1,IF(D2263="ด.ญ.",2,IF(D2263="น.ส.",2,"")))))))</f>
        <v/>
      </c>
      <c r="AF2263" s="252" t="str">
        <f t="shared" ref="AF2263:AF2326" si="260">CONCATENATE(B2263,"-",AE2263)</f>
        <v>-</v>
      </c>
    </row>
    <row r="2264" spans="1:32" ht="20.149999999999999" customHeight="1" x14ac:dyDescent="0.75">
      <c r="A2264" s="31">
        <v>2262</v>
      </c>
      <c r="B2264" s="237"/>
      <c r="C2264" s="273"/>
      <c r="D2264" s="272"/>
      <c r="E2264" s="273"/>
      <c r="F2264" s="273"/>
      <c r="G2264" s="253" t="str">
        <f t="shared" si="254"/>
        <v/>
      </c>
      <c r="H2264" s="31" t="str">
        <f>IF(AND(B2264=H$1),LOOKUP(9.99999999999999E+307,$H$2:H2263)+1,"")</f>
        <v/>
      </c>
      <c r="I2264" s="31" t="str">
        <f>IF(AND(B2264=I$1),LOOKUP(9.99999999999999E+307,$I$2:I2263)+1,"")</f>
        <v/>
      </c>
      <c r="J2264" s="31">
        <f>IF(AND(B2264=J$1),LOOKUP(9.99999999999999E+307,$J$2:J2263)+1,"")</f>
        <v>2098</v>
      </c>
      <c r="K2264" s="31">
        <f>IF(AND(B2264=K$1),LOOKUP(9.99999999999999E+307,$K$2:K2263)+1,"")</f>
        <v>2098</v>
      </c>
      <c r="L2264" s="31">
        <f>IF(AND(B2264=L$1),LOOKUP(9.99999999999999E+307,$L$2:L2263)+1,"")</f>
        <v>2098</v>
      </c>
      <c r="M2264" s="31">
        <f>IF(AND(B2264=M$1),LOOKUP(9.99999999999999E+307,$M$2:M2263)+1,"")</f>
        <v>2098</v>
      </c>
      <c r="N2264" s="31" t="e">
        <f>IF(AND(B2264=N$1),LOOKUP(9.99999999999999E+307,$N$2:N2263)+1,"")</f>
        <v>#REF!</v>
      </c>
      <c r="O2264" s="31" t="e">
        <f>IF(AND($B2264=O$1),LOOKUP(9.99999999999999E+307,$O$2:O2263)+1,"")</f>
        <v>#REF!</v>
      </c>
      <c r="P2264" s="31" t="e">
        <f>IF(AND($B2264=P$1),LOOKUP(9.99999999999999E+307,$P$2:P2263)+1,"")</f>
        <v>#REF!</v>
      </c>
      <c r="Q2264" s="31" t="e">
        <f>IF(AND($B2264=Q$1),LOOKUP(9.99999999999999E+307,$Q$2:Q2263)+1,"")</f>
        <v>#REF!</v>
      </c>
      <c r="R2264" s="31">
        <f>IF(AND($B2264=R$1),LOOKUP(9.99999999999999E+307,$R$2:R2263)+1,"")</f>
        <v>2098</v>
      </c>
      <c r="S2264" s="31">
        <f>IF(AND($B2264=S$1),LOOKUP(9.99999999999999E+307,$S$2:S2263)+1,"")</f>
        <v>2098</v>
      </c>
      <c r="T2264" s="265"/>
      <c r="U2264" s="265"/>
      <c r="V2264" s="265"/>
      <c r="AA2264" s="254" t="str">
        <f t="shared" si="255"/>
        <v/>
      </c>
      <c r="AB2264" s="254" t="str">
        <f t="shared" si="256"/>
        <v/>
      </c>
      <c r="AC2264" s="255">
        <f t="shared" si="257"/>
        <v>0</v>
      </c>
      <c r="AD2264" s="255">
        <f t="shared" si="258"/>
        <v>3836</v>
      </c>
      <c r="AE2264" s="256" t="str">
        <f t="shared" si="259"/>
        <v/>
      </c>
      <c r="AF2264" s="252" t="str">
        <f t="shared" si="260"/>
        <v>-</v>
      </c>
    </row>
    <row r="2265" spans="1:32" ht="20.149999999999999" customHeight="1" x14ac:dyDescent="0.75">
      <c r="A2265" s="31">
        <v>2263</v>
      </c>
      <c r="B2265" s="237"/>
      <c r="C2265" s="273"/>
      <c r="D2265" s="272"/>
      <c r="E2265" s="273"/>
      <c r="F2265" s="273"/>
      <c r="G2265" s="253" t="str">
        <f t="shared" si="254"/>
        <v/>
      </c>
      <c r="H2265" s="31" t="str">
        <f>IF(AND(B2265=H$1),LOOKUP(9.99999999999999E+307,$H$2:H2264)+1,"")</f>
        <v/>
      </c>
      <c r="I2265" s="31" t="str">
        <f>IF(AND(B2265=I$1),LOOKUP(9.99999999999999E+307,$I$2:I2264)+1,"")</f>
        <v/>
      </c>
      <c r="J2265" s="31">
        <f>IF(AND(B2265=J$1),LOOKUP(9.99999999999999E+307,$J$2:J2264)+1,"")</f>
        <v>2099</v>
      </c>
      <c r="K2265" s="31">
        <f>IF(AND(B2265=K$1),LOOKUP(9.99999999999999E+307,$K$2:K2264)+1,"")</f>
        <v>2099</v>
      </c>
      <c r="L2265" s="31">
        <f>IF(AND(B2265=L$1),LOOKUP(9.99999999999999E+307,$L$2:L2264)+1,"")</f>
        <v>2099</v>
      </c>
      <c r="M2265" s="31">
        <f>IF(AND(B2265=M$1),LOOKUP(9.99999999999999E+307,$M$2:M2264)+1,"")</f>
        <v>2099</v>
      </c>
      <c r="N2265" s="31" t="e">
        <f>IF(AND(B2265=N$1),LOOKUP(9.99999999999999E+307,$N$2:N2264)+1,"")</f>
        <v>#REF!</v>
      </c>
      <c r="O2265" s="31" t="e">
        <f>IF(AND($B2265=O$1),LOOKUP(9.99999999999999E+307,$O$2:O2264)+1,"")</f>
        <v>#REF!</v>
      </c>
      <c r="P2265" s="31" t="e">
        <f>IF(AND($B2265=P$1),LOOKUP(9.99999999999999E+307,$P$2:P2264)+1,"")</f>
        <v>#REF!</v>
      </c>
      <c r="Q2265" s="31" t="e">
        <f>IF(AND($B2265=Q$1),LOOKUP(9.99999999999999E+307,$Q$2:Q2264)+1,"")</f>
        <v>#REF!</v>
      </c>
      <c r="R2265" s="31">
        <f>IF(AND($B2265=R$1),LOOKUP(9.99999999999999E+307,$R$2:R2264)+1,"")</f>
        <v>2099</v>
      </c>
      <c r="S2265" s="31">
        <f>IF(AND($B2265=S$1),LOOKUP(9.99999999999999E+307,$S$2:S2264)+1,"")</f>
        <v>2099</v>
      </c>
      <c r="T2265" s="265"/>
      <c r="U2265" s="265"/>
      <c r="V2265" s="265"/>
      <c r="AA2265" s="254" t="str">
        <f t="shared" si="255"/>
        <v/>
      </c>
      <c r="AB2265" s="254" t="str">
        <f t="shared" si="256"/>
        <v/>
      </c>
      <c r="AC2265" s="255">
        <f t="shared" si="257"/>
        <v>0</v>
      </c>
      <c r="AD2265" s="255">
        <f t="shared" si="258"/>
        <v>3836</v>
      </c>
      <c r="AE2265" s="256" t="str">
        <f t="shared" si="259"/>
        <v/>
      </c>
      <c r="AF2265" s="252" t="str">
        <f t="shared" si="260"/>
        <v>-</v>
      </c>
    </row>
    <row r="2266" spans="1:32" ht="20.149999999999999" customHeight="1" x14ac:dyDescent="0.75">
      <c r="A2266" s="31">
        <v>2264</v>
      </c>
      <c r="B2266" s="237"/>
      <c r="C2266" s="273"/>
      <c r="D2266" s="272"/>
      <c r="E2266" s="273"/>
      <c r="F2266" s="273"/>
      <c r="G2266" s="253" t="str">
        <f t="shared" si="254"/>
        <v/>
      </c>
      <c r="H2266" s="31" t="str">
        <f>IF(AND(B2266=H$1),LOOKUP(9.99999999999999E+307,$H$2:H2265)+1,"")</f>
        <v/>
      </c>
      <c r="I2266" s="31" t="str">
        <f>IF(AND(B2266=I$1),LOOKUP(9.99999999999999E+307,$I$2:I2265)+1,"")</f>
        <v/>
      </c>
      <c r="J2266" s="31">
        <f>IF(AND(B2266=J$1),LOOKUP(9.99999999999999E+307,$J$2:J2265)+1,"")</f>
        <v>2100</v>
      </c>
      <c r="K2266" s="31">
        <f>IF(AND(B2266=K$1),LOOKUP(9.99999999999999E+307,$K$2:K2265)+1,"")</f>
        <v>2100</v>
      </c>
      <c r="L2266" s="31">
        <f>IF(AND(B2266=L$1),LOOKUP(9.99999999999999E+307,$L$2:L2265)+1,"")</f>
        <v>2100</v>
      </c>
      <c r="M2266" s="31">
        <f>IF(AND(B2266=M$1),LOOKUP(9.99999999999999E+307,$M$2:M2265)+1,"")</f>
        <v>2100</v>
      </c>
      <c r="N2266" s="31" t="e">
        <f>IF(AND(B2266=N$1),LOOKUP(9.99999999999999E+307,$N$2:N2265)+1,"")</f>
        <v>#REF!</v>
      </c>
      <c r="O2266" s="31" t="e">
        <f>IF(AND($B2266=O$1),LOOKUP(9.99999999999999E+307,$O$2:O2265)+1,"")</f>
        <v>#REF!</v>
      </c>
      <c r="P2266" s="31" t="e">
        <f>IF(AND($B2266=P$1),LOOKUP(9.99999999999999E+307,$P$2:P2265)+1,"")</f>
        <v>#REF!</v>
      </c>
      <c r="Q2266" s="31" t="e">
        <f>IF(AND($B2266=Q$1),LOOKUP(9.99999999999999E+307,$Q$2:Q2265)+1,"")</f>
        <v>#REF!</v>
      </c>
      <c r="R2266" s="31">
        <f>IF(AND($B2266=R$1),LOOKUP(9.99999999999999E+307,$R$2:R2265)+1,"")</f>
        <v>2100</v>
      </c>
      <c r="S2266" s="31">
        <f>IF(AND($B2266=S$1),LOOKUP(9.99999999999999E+307,$S$2:S2265)+1,"")</f>
        <v>2100</v>
      </c>
      <c r="T2266" s="265"/>
      <c r="U2266" s="265"/>
      <c r="V2266" s="265"/>
      <c r="AA2266" s="254" t="str">
        <f t="shared" si="255"/>
        <v/>
      </c>
      <c r="AB2266" s="254" t="str">
        <f t="shared" si="256"/>
        <v/>
      </c>
      <c r="AC2266" s="255">
        <f t="shared" si="257"/>
        <v>0</v>
      </c>
      <c r="AD2266" s="255">
        <f t="shared" si="258"/>
        <v>3836</v>
      </c>
      <c r="AE2266" s="256" t="str">
        <f t="shared" si="259"/>
        <v/>
      </c>
      <c r="AF2266" s="252" t="str">
        <f t="shared" si="260"/>
        <v>-</v>
      </c>
    </row>
    <row r="2267" spans="1:32" ht="20.149999999999999" customHeight="1" x14ac:dyDescent="0.75">
      <c r="A2267" s="31">
        <v>2265</v>
      </c>
      <c r="B2267" s="237"/>
      <c r="C2267" s="273"/>
      <c r="D2267" s="272"/>
      <c r="E2267" s="273"/>
      <c r="F2267" s="273"/>
      <c r="G2267" s="253" t="str">
        <f t="shared" si="254"/>
        <v/>
      </c>
      <c r="H2267" s="31" t="str">
        <f>IF(AND(B2267=H$1),LOOKUP(9.99999999999999E+307,$H$2:H2266)+1,"")</f>
        <v/>
      </c>
      <c r="I2267" s="31" t="str">
        <f>IF(AND(B2267=I$1),LOOKUP(9.99999999999999E+307,$I$2:I2266)+1,"")</f>
        <v/>
      </c>
      <c r="J2267" s="31">
        <f>IF(AND(B2267=J$1),LOOKUP(9.99999999999999E+307,$J$2:J2266)+1,"")</f>
        <v>2101</v>
      </c>
      <c r="K2267" s="31">
        <f>IF(AND(B2267=K$1),LOOKUP(9.99999999999999E+307,$K$2:K2266)+1,"")</f>
        <v>2101</v>
      </c>
      <c r="L2267" s="31">
        <f>IF(AND(B2267=L$1),LOOKUP(9.99999999999999E+307,$L$2:L2266)+1,"")</f>
        <v>2101</v>
      </c>
      <c r="M2267" s="31">
        <f>IF(AND(B2267=M$1),LOOKUP(9.99999999999999E+307,$M$2:M2266)+1,"")</f>
        <v>2101</v>
      </c>
      <c r="N2267" s="31" t="e">
        <f>IF(AND(B2267=N$1),LOOKUP(9.99999999999999E+307,$N$2:N2266)+1,"")</f>
        <v>#REF!</v>
      </c>
      <c r="O2267" s="31" t="e">
        <f>IF(AND($B2267=O$1),LOOKUP(9.99999999999999E+307,$O$2:O2266)+1,"")</f>
        <v>#REF!</v>
      </c>
      <c r="P2267" s="31" t="e">
        <f>IF(AND($B2267=P$1),LOOKUP(9.99999999999999E+307,$P$2:P2266)+1,"")</f>
        <v>#REF!</v>
      </c>
      <c r="Q2267" s="31" t="e">
        <f>IF(AND($B2267=Q$1),LOOKUP(9.99999999999999E+307,$Q$2:Q2266)+1,"")</f>
        <v>#REF!</v>
      </c>
      <c r="R2267" s="31">
        <f>IF(AND($B2267=R$1),LOOKUP(9.99999999999999E+307,$R$2:R2266)+1,"")</f>
        <v>2101</v>
      </c>
      <c r="S2267" s="31">
        <f>IF(AND($B2267=S$1),LOOKUP(9.99999999999999E+307,$S$2:S2266)+1,"")</f>
        <v>2101</v>
      </c>
      <c r="T2267" s="265"/>
      <c r="U2267" s="265"/>
      <c r="V2267" s="265"/>
      <c r="AA2267" s="254" t="str">
        <f t="shared" si="255"/>
        <v/>
      </c>
      <c r="AB2267" s="254" t="str">
        <f t="shared" si="256"/>
        <v/>
      </c>
      <c r="AC2267" s="255">
        <f t="shared" si="257"/>
        <v>0</v>
      </c>
      <c r="AD2267" s="255">
        <f t="shared" si="258"/>
        <v>3836</v>
      </c>
      <c r="AE2267" s="256" t="str">
        <f t="shared" si="259"/>
        <v/>
      </c>
      <c r="AF2267" s="252" t="str">
        <f t="shared" si="260"/>
        <v>-</v>
      </c>
    </row>
    <row r="2268" spans="1:32" ht="20.149999999999999" customHeight="1" x14ac:dyDescent="0.75">
      <c r="A2268" s="31">
        <v>2266</v>
      </c>
      <c r="B2268" s="237"/>
      <c r="C2268" s="273"/>
      <c r="D2268" s="272"/>
      <c r="E2268" s="273"/>
      <c r="F2268" s="273"/>
      <c r="G2268" s="253" t="str">
        <f t="shared" si="254"/>
        <v/>
      </c>
      <c r="H2268" s="31" t="str">
        <f>IF(AND(B2268=H$1),LOOKUP(9.99999999999999E+307,$H$2:H2267)+1,"")</f>
        <v/>
      </c>
      <c r="I2268" s="31" t="str">
        <f>IF(AND(B2268=I$1),LOOKUP(9.99999999999999E+307,$I$2:I2267)+1,"")</f>
        <v/>
      </c>
      <c r="J2268" s="31">
        <f>IF(AND(B2268=J$1),LOOKUP(9.99999999999999E+307,$J$2:J2267)+1,"")</f>
        <v>2102</v>
      </c>
      <c r="K2268" s="31">
        <f>IF(AND(B2268=K$1),LOOKUP(9.99999999999999E+307,$K$2:K2267)+1,"")</f>
        <v>2102</v>
      </c>
      <c r="L2268" s="31">
        <f>IF(AND(B2268=L$1),LOOKUP(9.99999999999999E+307,$L$2:L2267)+1,"")</f>
        <v>2102</v>
      </c>
      <c r="M2268" s="31">
        <f>IF(AND(B2268=M$1),LOOKUP(9.99999999999999E+307,$M$2:M2267)+1,"")</f>
        <v>2102</v>
      </c>
      <c r="N2268" s="31" t="e">
        <f>IF(AND(B2268=N$1),LOOKUP(9.99999999999999E+307,$N$2:N2267)+1,"")</f>
        <v>#REF!</v>
      </c>
      <c r="O2268" s="31" t="e">
        <f>IF(AND($B2268=O$1),LOOKUP(9.99999999999999E+307,$O$2:O2267)+1,"")</f>
        <v>#REF!</v>
      </c>
      <c r="P2268" s="31" t="e">
        <f>IF(AND($B2268=P$1),LOOKUP(9.99999999999999E+307,$P$2:P2267)+1,"")</f>
        <v>#REF!</v>
      </c>
      <c r="Q2268" s="31" t="e">
        <f>IF(AND($B2268=Q$1),LOOKUP(9.99999999999999E+307,$Q$2:Q2267)+1,"")</f>
        <v>#REF!</v>
      </c>
      <c r="R2268" s="31">
        <f>IF(AND($B2268=R$1),LOOKUP(9.99999999999999E+307,$R$2:R2267)+1,"")</f>
        <v>2102</v>
      </c>
      <c r="S2268" s="31">
        <f>IF(AND($B2268=S$1),LOOKUP(9.99999999999999E+307,$S$2:S2267)+1,"")</f>
        <v>2102</v>
      </c>
      <c r="T2268" s="265"/>
      <c r="U2268" s="265"/>
      <c r="V2268" s="265"/>
      <c r="AA2268" s="254" t="str">
        <f t="shared" si="255"/>
        <v/>
      </c>
      <c r="AB2268" s="254" t="str">
        <f t="shared" si="256"/>
        <v/>
      </c>
      <c r="AC2268" s="255">
        <f t="shared" si="257"/>
        <v>0</v>
      </c>
      <c r="AD2268" s="255">
        <f t="shared" si="258"/>
        <v>3836</v>
      </c>
      <c r="AE2268" s="256" t="str">
        <f t="shared" si="259"/>
        <v/>
      </c>
      <c r="AF2268" s="252" t="str">
        <f t="shared" si="260"/>
        <v>-</v>
      </c>
    </row>
    <row r="2269" spans="1:32" ht="20.149999999999999" customHeight="1" x14ac:dyDescent="0.75">
      <c r="A2269" s="31">
        <v>2267</v>
      </c>
      <c r="B2269" s="237"/>
      <c r="C2269" s="273"/>
      <c r="D2269" s="272"/>
      <c r="E2269" s="273"/>
      <c r="F2269" s="273"/>
      <c r="G2269" s="253" t="str">
        <f t="shared" si="254"/>
        <v/>
      </c>
      <c r="H2269" s="31" t="str">
        <f>IF(AND(B2269=H$1),LOOKUP(9.99999999999999E+307,$H$2:H2268)+1,"")</f>
        <v/>
      </c>
      <c r="I2269" s="31" t="str">
        <f>IF(AND(B2269=I$1),LOOKUP(9.99999999999999E+307,$I$2:I2268)+1,"")</f>
        <v/>
      </c>
      <c r="J2269" s="31">
        <f>IF(AND(B2269=J$1),LOOKUP(9.99999999999999E+307,$J$2:J2268)+1,"")</f>
        <v>2103</v>
      </c>
      <c r="K2269" s="31">
        <f>IF(AND(B2269=K$1),LOOKUP(9.99999999999999E+307,$K$2:K2268)+1,"")</f>
        <v>2103</v>
      </c>
      <c r="L2269" s="31">
        <f>IF(AND(B2269=L$1),LOOKUP(9.99999999999999E+307,$L$2:L2268)+1,"")</f>
        <v>2103</v>
      </c>
      <c r="M2269" s="31">
        <f>IF(AND(B2269=M$1),LOOKUP(9.99999999999999E+307,$M$2:M2268)+1,"")</f>
        <v>2103</v>
      </c>
      <c r="N2269" s="31" t="e">
        <f>IF(AND(B2269=N$1),LOOKUP(9.99999999999999E+307,$N$2:N2268)+1,"")</f>
        <v>#REF!</v>
      </c>
      <c r="O2269" s="31" t="e">
        <f>IF(AND($B2269=O$1),LOOKUP(9.99999999999999E+307,$O$2:O2268)+1,"")</f>
        <v>#REF!</v>
      </c>
      <c r="P2269" s="31" t="e">
        <f>IF(AND($B2269=P$1),LOOKUP(9.99999999999999E+307,$P$2:P2268)+1,"")</f>
        <v>#REF!</v>
      </c>
      <c r="Q2269" s="31" t="e">
        <f>IF(AND($B2269=Q$1),LOOKUP(9.99999999999999E+307,$Q$2:Q2268)+1,"")</f>
        <v>#REF!</v>
      </c>
      <c r="R2269" s="31">
        <f>IF(AND($B2269=R$1),LOOKUP(9.99999999999999E+307,$R$2:R2268)+1,"")</f>
        <v>2103</v>
      </c>
      <c r="S2269" s="31">
        <f>IF(AND($B2269=S$1),LOOKUP(9.99999999999999E+307,$S$2:S2268)+1,"")</f>
        <v>2103</v>
      </c>
      <c r="T2269" s="265"/>
      <c r="U2269" s="265"/>
      <c r="V2269" s="265"/>
      <c r="AA2269" s="254" t="str">
        <f t="shared" si="255"/>
        <v/>
      </c>
      <c r="AB2269" s="254" t="str">
        <f t="shared" si="256"/>
        <v/>
      </c>
      <c r="AC2269" s="255">
        <f t="shared" si="257"/>
        <v>0</v>
      </c>
      <c r="AD2269" s="255">
        <f t="shared" si="258"/>
        <v>3836</v>
      </c>
      <c r="AE2269" s="256" t="str">
        <f t="shared" si="259"/>
        <v/>
      </c>
      <c r="AF2269" s="252" t="str">
        <f t="shared" si="260"/>
        <v>-</v>
      </c>
    </row>
    <row r="2270" spans="1:32" ht="20.149999999999999" customHeight="1" x14ac:dyDescent="0.75">
      <c r="A2270" s="31">
        <v>2268</v>
      </c>
      <c r="B2270" s="237"/>
      <c r="C2270" s="273"/>
      <c r="D2270" s="272"/>
      <c r="E2270" s="273"/>
      <c r="F2270" s="273"/>
      <c r="G2270" s="253" t="str">
        <f t="shared" si="254"/>
        <v/>
      </c>
      <c r="H2270" s="31" t="str">
        <f>IF(AND(B2270=H$1),LOOKUP(9.99999999999999E+307,$H$2:H2269)+1,"")</f>
        <v/>
      </c>
      <c r="I2270" s="31" t="str">
        <f>IF(AND(B2270=I$1),LOOKUP(9.99999999999999E+307,$I$2:I2269)+1,"")</f>
        <v/>
      </c>
      <c r="J2270" s="31">
        <f>IF(AND(B2270=J$1),LOOKUP(9.99999999999999E+307,$J$2:J2269)+1,"")</f>
        <v>2104</v>
      </c>
      <c r="K2270" s="31">
        <f>IF(AND(B2270=K$1),LOOKUP(9.99999999999999E+307,$K$2:K2269)+1,"")</f>
        <v>2104</v>
      </c>
      <c r="L2270" s="31">
        <f>IF(AND(B2270=L$1),LOOKUP(9.99999999999999E+307,$L$2:L2269)+1,"")</f>
        <v>2104</v>
      </c>
      <c r="M2270" s="31">
        <f>IF(AND(B2270=M$1),LOOKUP(9.99999999999999E+307,$M$2:M2269)+1,"")</f>
        <v>2104</v>
      </c>
      <c r="N2270" s="31" t="e">
        <f>IF(AND(B2270=N$1),LOOKUP(9.99999999999999E+307,$N$2:N2269)+1,"")</f>
        <v>#REF!</v>
      </c>
      <c r="O2270" s="31" t="e">
        <f>IF(AND($B2270=O$1),LOOKUP(9.99999999999999E+307,$O$2:O2269)+1,"")</f>
        <v>#REF!</v>
      </c>
      <c r="P2270" s="31" t="e">
        <f>IF(AND($B2270=P$1),LOOKUP(9.99999999999999E+307,$P$2:P2269)+1,"")</f>
        <v>#REF!</v>
      </c>
      <c r="Q2270" s="31" t="e">
        <f>IF(AND($B2270=Q$1),LOOKUP(9.99999999999999E+307,$Q$2:Q2269)+1,"")</f>
        <v>#REF!</v>
      </c>
      <c r="R2270" s="31">
        <f>IF(AND($B2270=R$1),LOOKUP(9.99999999999999E+307,$R$2:R2269)+1,"")</f>
        <v>2104</v>
      </c>
      <c r="S2270" s="31">
        <f>IF(AND($B2270=S$1),LOOKUP(9.99999999999999E+307,$S$2:S2269)+1,"")</f>
        <v>2104</v>
      </c>
      <c r="T2270" s="265"/>
      <c r="U2270" s="265"/>
      <c r="V2270" s="265"/>
      <c r="AA2270" s="254" t="str">
        <f t="shared" si="255"/>
        <v/>
      </c>
      <c r="AB2270" s="254" t="str">
        <f t="shared" si="256"/>
        <v/>
      </c>
      <c r="AC2270" s="255">
        <f t="shared" si="257"/>
        <v>0</v>
      </c>
      <c r="AD2270" s="255">
        <f t="shared" si="258"/>
        <v>3836</v>
      </c>
      <c r="AE2270" s="256" t="str">
        <f t="shared" si="259"/>
        <v/>
      </c>
      <c r="AF2270" s="252" t="str">
        <f t="shared" si="260"/>
        <v>-</v>
      </c>
    </row>
    <row r="2271" spans="1:32" ht="20.149999999999999" customHeight="1" x14ac:dyDescent="0.75">
      <c r="A2271" s="31">
        <v>2269</v>
      </c>
      <c r="B2271" s="237"/>
      <c r="C2271" s="273"/>
      <c r="D2271" s="272"/>
      <c r="E2271" s="273"/>
      <c r="F2271" s="273"/>
      <c r="G2271" s="253" t="str">
        <f t="shared" si="254"/>
        <v/>
      </c>
      <c r="H2271" s="31" t="str">
        <f>IF(AND(B2271=H$1),LOOKUP(9.99999999999999E+307,$H$2:H2270)+1,"")</f>
        <v/>
      </c>
      <c r="I2271" s="31" t="str">
        <f>IF(AND(B2271=I$1),LOOKUP(9.99999999999999E+307,$I$2:I2270)+1,"")</f>
        <v/>
      </c>
      <c r="J2271" s="31">
        <f>IF(AND(B2271=J$1),LOOKUP(9.99999999999999E+307,$J$2:J2270)+1,"")</f>
        <v>2105</v>
      </c>
      <c r="K2271" s="31">
        <f>IF(AND(B2271=K$1),LOOKUP(9.99999999999999E+307,$K$2:K2270)+1,"")</f>
        <v>2105</v>
      </c>
      <c r="L2271" s="31">
        <f>IF(AND(B2271=L$1),LOOKUP(9.99999999999999E+307,$L$2:L2270)+1,"")</f>
        <v>2105</v>
      </c>
      <c r="M2271" s="31">
        <f>IF(AND(B2271=M$1),LOOKUP(9.99999999999999E+307,$M$2:M2270)+1,"")</f>
        <v>2105</v>
      </c>
      <c r="N2271" s="31" t="e">
        <f>IF(AND(B2271=N$1),LOOKUP(9.99999999999999E+307,$N$2:N2270)+1,"")</f>
        <v>#REF!</v>
      </c>
      <c r="O2271" s="31" t="e">
        <f>IF(AND($B2271=O$1),LOOKUP(9.99999999999999E+307,$O$2:O2270)+1,"")</f>
        <v>#REF!</v>
      </c>
      <c r="P2271" s="31" t="e">
        <f>IF(AND($B2271=P$1),LOOKUP(9.99999999999999E+307,$P$2:P2270)+1,"")</f>
        <v>#REF!</v>
      </c>
      <c r="Q2271" s="31" t="e">
        <f>IF(AND($B2271=Q$1),LOOKUP(9.99999999999999E+307,$Q$2:Q2270)+1,"")</f>
        <v>#REF!</v>
      </c>
      <c r="R2271" s="31">
        <f>IF(AND($B2271=R$1),LOOKUP(9.99999999999999E+307,$R$2:R2270)+1,"")</f>
        <v>2105</v>
      </c>
      <c r="S2271" s="31">
        <f>IF(AND($B2271=S$1),LOOKUP(9.99999999999999E+307,$S$2:S2270)+1,"")</f>
        <v>2105</v>
      </c>
      <c r="T2271" s="265"/>
      <c r="U2271" s="265"/>
      <c r="V2271" s="265"/>
      <c r="AA2271" s="254" t="str">
        <f t="shared" si="255"/>
        <v/>
      </c>
      <c r="AB2271" s="254" t="str">
        <f t="shared" si="256"/>
        <v/>
      </c>
      <c r="AC2271" s="255">
        <f t="shared" si="257"/>
        <v>0</v>
      </c>
      <c r="AD2271" s="255">
        <f t="shared" si="258"/>
        <v>3836</v>
      </c>
      <c r="AE2271" s="256" t="str">
        <f t="shared" si="259"/>
        <v/>
      </c>
      <c r="AF2271" s="252" t="str">
        <f t="shared" si="260"/>
        <v>-</v>
      </c>
    </row>
    <row r="2272" spans="1:32" ht="20.149999999999999" customHeight="1" x14ac:dyDescent="0.75">
      <c r="A2272" s="31">
        <v>2270</v>
      </c>
      <c r="B2272" s="237"/>
      <c r="C2272" s="273"/>
      <c r="D2272" s="272"/>
      <c r="E2272" s="273"/>
      <c r="F2272" s="273"/>
      <c r="G2272" s="253" t="str">
        <f t="shared" si="254"/>
        <v/>
      </c>
      <c r="H2272" s="31" t="str">
        <f>IF(AND(B2272=H$1),LOOKUP(9.99999999999999E+307,$H$2:H2271)+1,"")</f>
        <v/>
      </c>
      <c r="I2272" s="31" t="str">
        <f>IF(AND(B2272=I$1),LOOKUP(9.99999999999999E+307,$I$2:I2271)+1,"")</f>
        <v/>
      </c>
      <c r="J2272" s="31">
        <f>IF(AND(B2272=J$1),LOOKUP(9.99999999999999E+307,$J$2:J2271)+1,"")</f>
        <v>2106</v>
      </c>
      <c r="K2272" s="31">
        <f>IF(AND(B2272=K$1),LOOKUP(9.99999999999999E+307,$K$2:K2271)+1,"")</f>
        <v>2106</v>
      </c>
      <c r="L2272" s="31">
        <f>IF(AND(B2272=L$1),LOOKUP(9.99999999999999E+307,$L$2:L2271)+1,"")</f>
        <v>2106</v>
      </c>
      <c r="M2272" s="31">
        <f>IF(AND(B2272=M$1),LOOKUP(9.99999999999999E+307,$M$2:M2271)+1,"")</f>
        <v>2106</v>
      </c>
      <c r="N2272" s="31" t="e">
        <f>IF(AND(B2272=N$1),LOOKUP(9.99999999999999E+307,$N$2:N2271)+1,"")</f>
        <v>#REF!</v>
      </c>
      <c r="O2272" s="31" t="e">
        <f>IF(AND($B2272=O$1),LOOKUP(9.99999999999999E+307,$O$2:O2271)+1,"")</f>
        <v>#REF!</v>
      </c>
      <c r="P2272" s="31" t="e">
        <f>IF(AND($B2272=P$1),LOOKUP(9.99999999999999E+307,$P$2:P2271)+1,"")</f>
        <v>#REF!</v>
      </c>
      <c r="Q2272" s="31" t="e">
        <f>IF(AND($B2272=Q$1),LOOKUP(9.99999999999999E+307,$Q$2:Q2271)+1,"")</f>
        <v>#REF!</v>
      </c>
      <c r="R2272" s="31">
        <f>IF(AND($B2272=R$1),LOOKUP(9.99999999999999E+307,$R$2:R2271)+1,"")</f>
        <v>2106</v>
      </c>
      <c r="S2272" s="31">
        <f>IF(AND($B2272=S$1),LOOKUP(9.99999999999999E+307,$S$2:S2271)+1,"")</f>
        <v>2106</v>
      </c>
      <c r="T2272" s="265"/>
      <c r="U2272" s="265"/>
      <c r="V2272" s="265"/>
      <c r="AA2272" s="254" t="str">
        <f t="shared" si="255"/>
        <v/>
      </c>
      <c r="AB2272" s="254" t="str">
        <f t="shared" si="256"/>
        <v/>
      </c>
      <c r="AC2272" s="255">
        <f t="shared" si="257"/>
        <v>0</v>
      </c>
      <c r="AD2272" s="255">
        <f t="shared" si="258"/>
        <v>3836</v>
      </c>
      <c r="AE2272" s="256" t="str">
        <f t="shared" si="259"/>
        <v/>
      </c>
      <c r="AF2272" s="252" t="str">
        <f t="shared" si="260"/>
        <v>-</v>
      </c>
    </row>
    <row r="2273" spans="1:32" ht="20.149999999999999" customHeight="1" x14ac:dyDescent="0.75">
      <c r="A2273" s="31">
        <v>2271</v>
      </c>
      <c r="B2273" s="237"/>
      <c r="C2273" s="273"/>
      <c r="D2273" s="272"/>
      <c r="E2273" s="273"/>
      <c r="F2273" s="273"/>
      <c r="G2273" s="253" t="str">
        <f t="shared" si="254"/>
        <v/>
      </c>
      <c r="H2273" s="31" t="str">
        <f>IF(AND(B2273=H$1),LOOKUP(9.99999999999999E+307,$H$2:H2272)+1,"")</f>
        <v/>
      </c>
      <c r="I2273" s="31" t="str">
        <f>IF(AND(B2273=I$1),LOOKUP(9.99999999999999E+307,$I$2:I2272)+1,"")</f>
        <v/>
      </c>
      <c r="J2273" s="31">
        <f>IF(AND(B2273=J$1),LOOKUP(9.99999999999999E+307,$J$2:J2272)+1,"")</f>
        <v>2107</v>
      </c>
      <c r="K2273" s="31">
        <f>IF(AND(B2273=K$1),LOOKUP(9.99999999999999E+307,$K$2:K2272)+1,"")</f>
        <v>2107</v>
      </c>
      <c r="L2273" s="31">
        <f>IF(AND(B2273=L$1),LOOKUP(9.99999999999999E+307,$L$2:L2272)+1,"")</f>
        <v>2107</v>
      </c>
      <c r="M2273" s="31">
        <f>IF(AND(B2273=M$1),LOOKUP(9.99999999999999E+307,$M$2:M2272)+1,"")</f>
        <v>2107</v>
      </c>
      <c r="N2273" s="31" t="e">
        <f>IF(AND(B2273=N$1),LOOKUP(9.99999999999999E+307,$N$2:N2272)+1,"")</f>
        <v>#REF!</v>
      </c>
      <c r="O2273" s="31" t="e">
        <f>IF(AND($B2273=O$1),LOOKUP(9.99999999999999E+307,$O$2:O2272)+1,"")</f>
        <v>#REF!</v>
      </c>
      <c r="P2273" s="31" t="e">
        <f>IF(AND($B2273=P$1),LOOKUP(9.99999999999999E+307,$P$2:P2272)+1,"")</f>
        <v>#REF!</v>
      </c>
      <c r="Q2273" s="31" t="e">
        <f>IF(AND($B2273=Q$1),LOOKUP(9.99999999999999E+307,$Q$2:Q2272)+1,"")</f>
        <v>#REF!</v>
      </c>
      <c r="R2273" s="31">
        <f>IF(AND($B2273=R$1),LOOKUP(9.99999999999999E+307,$R$2:R2272)+1,"")</f>
        <v>2107</v>
      </c>
      <c r="S2273" s="31">
        <f>IF(AND($B2273=S$1),LOOKUP(9.99999999999999E+307,$S$2:S2272)+1,"")</f>
        <v>2107</v>
      </c>
      <c r="T2273" s="265"/>
      <c r="U2273" s="265"/>
      <c r="V2273" s="265"/>
      <c r="AA2273" s="254" t="str">
        <f t="shared" si="255"/>
        <v/>
      </c>
      <c r="AB2273" s="254" t="str">
        <f t="shared" si="256"/>
        <v/>
      </c>
      <c r="AC2273" s="255">
        <f t="shared" si="257"/>
        <v>0</v>
      </c>
      <c r="AD2273" s="255">
        <f t="shared" si="258"/>
        <v>3836</v>
      </c>
      <c r="AE2273" s="256" t="str">
        <f t="shared" si="259"/>
        <v/>
      </c>
      <c r="AF2273" s="252" t="str">
        <f t="shared" si="260"/>
        <v>-</v>
      </c>
    </row>
    <row r="2274" spans="1:32" ht="20.149999999999999" customHeight="1" x14ac:dyDescent="0.75">
      <c r="A2274" s="31">
        <v>2272</v>
      </c>
      <c r="B2274" s="237"/>
      <c r="C2274" s="273"/>
      <c r="D2274" s="272"/>
      <c r="E2274" s="273"/>
      <c r="F2274" s="273"/>
      <c r="G2274" s="253" t="str">
        <f t="shared" si="254"/>
        <v/>
      </c>
      <c r="H2274" s="31" t="str">
        <f>IF(AND(B2274=H$1),LOOKUP(9.99999999999999E+307,$H$2:H2273)+1,"")</f>
        <v/>
      </c>
      <c r="I2274" s="31" t="str">
        <f>IF(AND(B2274=I$1),LOOKUP(9.99999999999999E+307,$I$2:I2273)+1,"")</f>
        <v/>
      </c>
      <c r="J2274" s="31">
        <f>IF(AND(B2274=J$1),LOOKUP(9.99999999999999E+307,$J$2:J2273)+1,"")</f>
        <v>2108</v>
      </c>
      <c r="K2274" s="31">
        <f>IF(AND(B2274=K$1),LOOKUP(9.99999999999999E+307,$K$2:K2273)+1,"")</f>
        <v>2108</v>
      </c>
      <c r="L2274" s="31">
        <f>IF(AND(B2274=L$1),LOOKUP(9.99999999999999E+307,$L$2:L2273)+1,"")</f>
        <v>2108</v>
      </c>
      <c r="M2274" s="31">
        <f>IF(AND(B2274=M$1),LOOKUP(9.99999999999999E+307,$M$2:M2273)+1,"")</f>
        <v>2108</v>
      </c>
      <c r="N2274" s="31" t="e">
        <f>IF(AND(B2274=N$1),LOOKUP(9.99999999999999E+307,$N$2:N2273)+1,"")</f>
        <v>#REF!</v>
      </c>
      <c r="O2274" s="31" t="e">
        <f>IF(AND($B2274=O$1),LOOKUP(9.99999999999999E+307,$O$2:O2273)+1,"")</f>
        <v>#REF!</v>
      </c>
      <c r="P2274" s="31" t="e">
        <f>IF(AND($B2274=P$1),LOOKUP(9.99999999999999E+307,$P$2:P2273)+1,"")</f>
        <v>#REF!</v>
      </c>
      <c r="Q2274" s="31" t="e">
        <f>IF(AND($B2274=Q$1),LOOKUP(9.99999999999999E+307,$Q$2:Q2273)+1,"")</f>
        <v>#REF!</v>
      </c>
      <c r="R2274" s="31">
        <f>IF(AND($B2274=R$1),LOOKUP(9.99999999999999E+307,$R$2:R2273)+1,"")</f>
        <v>2108</v>
      </c>
      <c r="S2274" s="31">
        <f>IF(AND($B2274=S$1),LOOKUP(9.99999999999999E+307,$S$2:S2273)+1,"")</f>
        <v>2108</v>
      </c>
      <c r="T2274" s="265"/>
      <c r="U2274" s="265"/>
      <c r="V2274" s="265"/>
      <c r="AA2274" s="254" t="str">
        <f t="shared" si="255"/>
        <v/>
      </c>
      <c r="AB2274" s="254" t="str">
        <f t="shared" si="256"/>
        <v/>
      </c>
      <c r="AC2274" s="255">
        <f t="shared" si="257"/>
        <v>0</v>
      </c>
      <c r="AD2274" s="255">
        <f t="shared" si="258"/>
        <v>3836</v>
      </c>
      <c r="AE2274" s="256" t="str">
        <f t="shared" si="259"/>
        <v/>
      </c>
      <c r="AF2274" s="252" t="str">
        <f t="shared" si="260"/>
        <v>-</v>
      </c>
    </row>
    <row r="2275" spans="1:32" ht="20.149999999999999" customHeight="1" x14ac:dyDescent="0.75">
      <c r="A2275" s="31">
        <v>2273</v>
      </c>
      <c r="B2275" s="237"/>
      <c r="C2275" s="273"/>
      <c r="D2275" s="272"/>
      <c r="E2275" s="273"/>
      <c r="F2275" s="273"/>
      <c r="G2275" s="253" t="str">
        <f t="shared" si="254"/>
        <v/>
      </c>
      <c r="H2275" s="31" t="str">
        <f>IF(AND(B2275=H$1),LOOKUP(9.99999999999999E+307,$H$2:H2274)+1,"")</f>
        <v/>
      </c>
      <c r="I2275" s="31" t="str">
        <f>IF(AND(B2275=I$1),LOOKUP(9.99999999999999E+307,$I$2:I2274)+1,"")</f>
        <v/>
      </c>
      <c r="J2275" s="31">
        <f>IF(AND(B2275=J$1),LOOKUP(9.99999999999999E+307,$J$2:J2274)+1,"")</f>
        <v>2109</v>
      </c>
      <c r="K2275" s="31">
        <f>IF(AND(B2275=K$1),LOOKUP(9.99999999999999E+307,$K$2:K2274)+1,"")</f>
        <v>2109</v>
      </c>
      <c r="L2275" s="31">
        <f>IF(AND(B2275=L$1),LOOKUP(9.99999999999999E+307,$L$2:L2274)+1,"")</f>
        <v>2109</v>
      </c>
      <c r="M2275" s="31">
        <f>IF(AND(B2275=M$1),LOOKUP(9.99999999999999E+307,$M$2:M2274)+1,"")</f>
        <v>2109</v>
      </c>
      <c r="N2275" s="31" t="e">
        <f>IF(AND(B2275=N$1),LOOKUP(9.99999999999999E+307,$N$2:N2274)+1,"")</f>
        <v>#REF!</v>
      </c>
      <c r="O2275" s="31" t="e">
        <f>IF(AND($B2275=O$1),LOOKUP(9.99999999999999E+307,$O$2:O2274)+1,"")</f>
        <v>#REF!</v>
      </c>
      <c r="P2275" s="31" t="e">
        <f>IF(AND($B2275=P$1),LOOKUP(9.99999999999999E+307,$P$2:P2274)+1,"")</f>
        <v>#REF!</v>
      </c>
      <c r="Q2275" s="31" t="e">
        <f>IF(AND($B2275=Q$1),LOOKUP(9.99999999999999E+307,$Q$2:Q2274)+1,"")</f>
        <v>#REF!</v>
      </c>
      <c r="R2275" s="31">
        <f>IF(AND($B2275=R$1),LOOKUP(9.99999999999999E+307,$R$2:R2274)+1,"")</f>
        <v>2109</v>
      </c>
      <c r="S2275" s="31">
        <f>IF(AND($B2275=S$1),LOOKUP(9.99999999999999E+307,$S$2:S2274)+1,"")</f>
        <v>2109</v>
      </c>
      <c r="T2275" s="265"/>
      <c r="U2275" s="265"/>
      <c r="V2275" s="265"/>
      <c r="AA2275" s="254" t="str">
        <f t="shared" si="255"/>
        <v/>
      </c>
      <c r="AB2275" s="254" t="str">
        <f t="shared" si="256"/>
        <v/>
      </c>
      <c r="AC2275" s="255">
        <f t="shared" si="257"/>
        <v>0</v>
      </c>
      <c r="AD2275" s="255">
        <f t="shared" si="258"/>
        <v>3836</v>
      </c>
      <c r="AE2275" s="256" t="str">
        <f t="shared" si="259"/>
        <v/>
      </c>
      <c r="AF2275" s="252" t="str">
        <f t="shared" si="260"/>
        <v>-</v>
      </c>
    </row>
    <row r="2276" spans="1:32" ht="20.149999999999999" customHeight="1" x14ac:dyDescent="0.75">
      <c r="A2276" s="31">
        <v>2274</v>
      </c>
      <c r="B2276" s="237"/>
      <c r="C2276" s="273"/>
      <c r="D2276" s="272"/>
      <c r="E2276" s="273"/>
      <c r="F2276" s="273"/>
      <c r="G2276" s="253" t="str">
        <f t="shared" si="254"/>
        <v/>
      </c>
      <c r="H2276" s="31" t="str">
        <f>IF(AND(B2276=H$1),LOOKUP(9.99999999999999E+307,$H$2:H2275)+1,"")</f>
        <v/>
      </c>
      <c r="I2276" s="31" t="str">
        <f>IF(AND(B2276=I$1),LOOKUP(9.99999999999999E+307,$I$2:I2275)+1,"")</f>
        <v/>
      </c>
      <c r="J2276" s="31">
        <f>IF(AND(B2276=J$1),LOOKUP(9.99999999999999E+307,$J$2:J2275)+1,"")</f>
        <v>2110</v>
      </c>
      <c r="K2276" s="31">
        <f>IF(AND(B2276=K$1),LOOKUP(9.99999999999999E+307,$K$2:K2275)+1,"")</f>
        <v>2110</v>
      </c>
      <c r="L2276" s="31">
        <f>IF(AND(B2276=L$1),LOOKUP(9.99999999999999E+307,$L$2:L2275)+1,"")</f>
        <v>2110</v>
      </c>
      <c r="M2276" s="31">
        <f>IF(AND(B2276=M$1),LOOKUP(9.99999999999999E+307,$M$2:M2275)+1,"")</f>
        <v>2110</v>
      </c>
      <c r="N2276" s="31" t="e">
        <f>IF(AND(B2276=N$1),LOOKUP(9.99999999999999E+307,$N$2:N2275)+1,"")</f>
        <v>#REF!</v>
      </c>
      <c r="O2276" s="31" t="e">
        <f>IF(AND($B2276=O$1),LOOKUP(9.99999999999999E+307,$O$2:O2275)+1,"")</f>
        <v>#REF!</v>
      </c>
      <c r="P2276" s="31" t="e">
        <f>IF(AND($B2276=P$1),LOOKUP(9.99999999999999E+307,$P$2:P2275)+1,"")</f>
        <v>#REF!</v>
      </c>
      <c r="Q2276" s="31" t="e">
        <f>IF(AND($B2276=Q$1),LOOKUP(9.99999999999999E+307,$Q$2:Q2275)+1,"")</f>
        <v>#REF!</v>
      </c>
      <c r="R2276" s="31">
        <f>IF(AND($B2276=R$1),LOOKUP(9.99999999999999E+307,$R$2:R2275)+1,"")</f>
        <v>2110</v>
      </c>
      <c r="S2276" s="31">
        <f>IF(AND($B2276=S$1),LOOKUP(9.99999999999999E+307,$S$2:S2275)+1,"")</f>
        <v>2110</v>
      </c>
      <c r="T2276" s="265"/>
      <c r="U2276" s="265"/>
      <c r="V2276" s="265"/>
      <c r="AA2276" s="254" t="str">
        <f t="shared" si="255"/>
        <v/>
      </c>
      <c r="AB2276" s="254" t="str">
        <f t="shared" si="256"/>
        <v/>
      </c>
      <c r="AC2276" s="255">
        <f t="shared" si="257"/>
        <v>0</v>
      </c>
      <c r="AD2276" s="255">
        <f t="shared" si="258"/>
        <v>3836</v>
      </c>
      <c r="AE2276" s="256" t="str">
        <f t="shared" si="259"/>
        <v/>
      </c>
      <c r="AF2276" s="252" t="str">
        <f t="shared" si="260"/>
        <v>-</v>
      </c>
    </row>
    <row r="2277" spans="1:32" ht="20.149999999999999" customHeight="1" x14ac:dyDescent="0.75">
      <c r="A2277" s="31">
        <v>2275</v>
      </c>
      <c r="B2277" s="237"/>
      <c r="C2277" s="273"/>
      <c r="D2277" s="272"/>
      <c r="E2277" s="273"/>
      <c r="F2277" s="273"/>
      <c r="G2277" s="253" t="str">
        <f t="shared" si="254"/>
        <v/>
      </c>
      <c r="H2277" s="31" t="str">
        <f>IF(AND(B2277=H$1),LOOKUP(9.99999999999999E+307,$H$2:H2276)+1,"")</f>
        <v/>
      </c>
      <c r="I2277" s="31" t="str">
        <f>IF(AND(B2277=I$1),LOOKUP(9.99999999999999E+307,$I$2:I2276)+1,"")</f>
        <v/>
      </c>
      <c r="J2277" s="31">
        <f>IF(AND(B2277=J$1),LOOKUP(9.99999999999999E+307,$J$2:J2276)+1,"")</f>
        <v>2111</v>
      </c>
      <c r="K2277" s="31">
        <f>IF(AND(B2277=K$1),LOOKUP(9.99999999999999E+307,$K$2:K2276)+1,"")</f>
        <v>2111</v>
      </c>
      <c r="L2277" s="31">
        <f>IF(AND(B2277=L$1),LOOKUP(9.99999999999999E+307,$L$2:L2276)+1,"")</f>
        <v>2111</v>
      </c>
      <c r="M2277" s="31">
        <f>IF(AND(B2277=M$1),LOOKUP(9.99999999999999E+307,$M$2:M2276)+1,"")</f>
        <v>2111</v>
      </c>
      <c r="N2277" s="31" t="e">
        <f>IF(AND(B2277=N$1),LOOKUP(9.99999999999999E+307,$N$2:N2276)+1,"")</f>
        <v>#REF!</v>
      </c>
      <c r="O2277" s="31" t="e">
        <f>IF(AND($B2277=O$1),LOOKUP(9.99999999999999E+307,$O$2:O2276)+1,"")</f>
        <v>#REF!</v>
      </c>
      <c r="P2277" s="31" t="e">
        <f>IF(AND($B2277=P$1),LOOKUP(9.99999999999999E+307,$P$2:P2276)+1,"")</f>
        <v>#REF!</v>
      </c>
      <c r="Q2277" s="31" t="e">
        <f>IF(AND($B2277=Q$1),LOOKUP(9.99999999999999E+307,$Q$2:Q2276)+1,"")</f>
        <v>#REF!</v>
      </c>
      <c r="R2277" s="31">
        <f>IF(AND($B2277=R$1),LOOKUP(9.99999999999999E+307,$R$2:R2276)+1,"")</f>
        <v>2111</v>
      </c>
      <c r="S2277" s="31">
        <f>IF(AND($B2277=S$1),LOOKUP(9.99999999999999E+307,$S$2:S2276)+1,"")</f>
        <v>2111</v>
      </c>
      <c r="T2277" s="265"/>
      <c r="U2277" s="265"/>
      <c r="V2277" s="265"/>
      <c r="AA2277" s="254" t="str">
        <f t="shared" si="255"/>
        <v/>
      </c>
      <c r="AB2277" s="254" t="str">
        <f t="shared" si="256"/>
        <v/>
      </c>
      <c r="AC2277" s="255">
        <f t="shared" si="257"/>
        <v>0</v>
      </c>
      <c r="AD2277" s="255">
        <f t="shared" si="258"/>
        <v>3836</v>
      </c>
      <c r="AE2277" s="256" t="str">
        <f t="shared" si="259"/>
        <v/>
      </c>
      <c r="AF2277" s="252" t="str">
        <f t="shared" si="260"/>
        <v>-</v>
      </c>
    </row>
    <row r="2278" spans="1:32" ht="20.149999999999999" customHeight="1" x14ac:dyDescent="0.75">
      <c r="A2278" s="31">
        <v>2276</v>
      </c>
      <c r="B2278" s="237"/>
      <c r="C2278" s="273"/>
      <c r="D2278" s="272"/>
      <c r="E2278" s="273"/>
      <c r="F2278" s="273"/>
      <c r="G2278" s="253" t="str">
        <f t="shared" si="254"/>
        <v/>
      </c>
      <c r="H2278" s="31" t="str">
        <f>IF(AND(B2278=H$1),LOOKUP(9.99999999999999E+307,$H$2:H2277)+1,"")</f>
        <v/>
      </c>
      <c r="I2278" s="31" t="str">
        <f>IF(AND(B2278=I$1),LOOKUP(9.99999999999999E+307,$I$2:I2277)+1,"")</f>
        <v/>
      </c>
      <c r="J2278" s="31">
        <f>IF(AND(B2278=J$1),LOOKUP(9.99999999999999E+307,$J$2:J2277)+1,"")</f>
        <v>2112</v>
      </c>
      <c r="K2278" s="31">
        <f>IF(AND(B2278=K$1),LOOKUP(9.99999999999999E+307,$K$2:K2277)+1,"")</f>
        <v>2112</v>
      </c>
      <c r="L2278" s="31">
        <f>IF(AND(B2278=L$1),LOOKUP(9.99999999999999E+307,$L$2:L2277)+1,"")</f>
        <v>2112</v>
      </c>
      <c r="M2278" s="31">
        <f>IF(AND(B2278=M$1),LOOKUP(9.99999999999999E+307,$M$2:M2277)+1,"")</f>
        <v>2112</v>
      </c>
      <c r="N2278" s="31" t="e">
        <f>IF(AND(B2278=N$1),LOOKUP(9.99999999999999E+307,$N$2:N2277)+1,"")</f>
        <v>#REF!</v>
      </c>
      <c r="O2278" s="31" t="e">
        <f>IF(AND($B2278=O$1),LOOKUP(9.99999999999999E+307,$O$2:O2277)+1,"")</f>
        <v>#REF!</v>
      </c>
      <c r="P2278" s="31" t="e">
        <f>IF(AND($B2278=P$1),LOOKUP(9.99999999999999E+307,$P$2:P2277)+1,"")</f>
        <v>#REF!</v>
      </c>
      <c r="Q2278" s="31" t="e">
        <f>IF(AND($B2278=Q$1),LOOKUP(9.99999999999999E+307,$Q$2:Q2277)+1,"")</f>
        <v>#REF!</v>
      </c>
      <c r="R2278" s="31">
        <f>IF(AND($B2278=R$1),LOOKUP(9.99999999999999E+307,$R$2:R2277)+1,"")</f>
        <v>2112</v>
      </c>
      <c r="S2278" s="31">
        <f>IF(AND($B2278=S$1),LOOKUP(9.99999999999999E+307,$S$2:S2277)+1,"")</f>
        <v>2112</v>
      </c>
      <c r="T2278" s="265"/>
      <c r="U2278" s="265"/>
      <c r="V2278" s="265"/>
      <c r="AA2278" s="254" t="str">
        <f t="shared" si="255"/>
        <v/>
      </c>
      <c r="AB2278" s="254" t="str">
        <f t="shared" si="256"/>
        <v/>
      </c>
      <c r="AC2278" s="255">
        <f t="shared" si="257"/>
        <v>0</v>
      </c>
      <c r="AD2278" s="255">
        <f t="shared" si="258"/>
        <v>3836</v>
      </c>
      <c r="AE2278" s="256" t="str">
        <f t="shared" si="259"/>
        <v/>
      </c>
      <c r="AF2278" s="252" t="str">
        <f t="shared" si="260"/>
        <v>-</v>
      </c>
    </row>
    <row r="2279" spans="1:32" ht="20.149999999999999" customHeight="1" x14ac:dyDescent="0.75">
      <c r="A2279" s="31">
        <v>2277</v>
      </c>
      <c r="B2279" s="237"/>
      <c r="C2279" s="273"/>
      <c r="D2279" s="272"/>
      <c r="E2279" s="273"/>
      <c r="F2279" s="273"/>
      <c r="G2279" s="253" t="str">
        <f t="shared" si="254"/>
        <v/>
      </c>
      <c r="H2279" s="31" t="str">
        <f>IF(AND(B2279=H$1),LOOKUP(9.99999999999999E+307,$H$2:H2278)+1,"")</f>
        <v/>
      </c>
      <c r="I2279" s="31" t="str">
        <f>IF(AND(B2279=I$1),LOOKUP(9.99999999999999E+307,$I$2:I2278)+1,"")</f>
        <v/>
      </c>
      <c r="J2279" s="31">
        <f>IF(AND(B2279=J$1),LOOKUP(9.99999999999999E+307,$J$2:J2278)+1,"")</f>
        <v>2113</v>
      </c>
      <c r="K2279" s="31">
        <f>IF(AND(B2279=K$1),LOOKUP(9.99999999999999E+307,$K$2:K2278)+1,"")</f>
        <v>2113</v>
      </c>
      <c r="L2279" s="31">
        <f>IF(AND(B2279=L$1),LOOKUP(9.99999999999999E+307,$L$2:L2278)+1,"")</f>
        <v>2113</v>
      </c>
      <c r="M2279" s="31">
        <f>IF(AND(B2279=M$1),LOOKUP(9.99999999999999E+307,$M$2:M2278)+1,"")</f>
        <v>2113</v>
      </c>
      <c r="N2279" s="31" t="e">
        <f>IF(AND(B2279=N$1),LOOKUP(9.99999999999999E+307,$N$2:N2278)+1,"")</f>
        <v>#REF!</v>
      </c>
      <c r="O2279" s="31" t="e">
        <f>IF(AND($B2279=O$1),LOOKUP(9.99999999999999E+307,$O$2:O2278)+1,"")</f>
        <v>#REF!</v>
      </c>
      <c r="P2279" s="31" t="e">
        <f>IF(AND($B2279=P$1),LOOKUP(9.99999999999999E+307,$P$2:P2278)+1,"")</f>
        <v>#REF!</v>
      </c>
      <c r="Q2279" s="31" t="e">
        <f>IF(AND($B2279=Q$1),LOOKUP(9.99999999999999E+307,$Q$2:Q2278)+1,"")</f>
        <v>#REF!</v>
      </c>
      <c r="R2279" s="31">
        <f>IF(AND($B2279=R$1),LOOKUP(9.99999999999999E+307,$R$2:R2278)+1,"")</f>
        <v>2113</v>
      </c>
      <c r="S2279" s="31">
        <f>IF(AND($B2279=S$1),LOOKUP(9.99999999999999E+307,$S$2:S2278)+1,"")</f>
        <v>2113</v>
      </c>
      <c r="T2279" s="265"/>
      <c r="U2279" s="265"/>
      <c r="V2279" s="265"/>
      <c r="AA2279" s="254" t="str">
        <f t="shared" si="255"/>
        <v/>
      </c>
      <c r="AB2279" s="254" t="str">
        <f t="shared" si="256"/>
        <v/>
      </c>
      <c r="AC2279" s="255">
        <f t="shared" si="257"/>
        <v>0</v>
      </c>
      <c r="AD2279" s="255">
        <f t="shared" si="258"/>
        <v>3836</v>
      </c>
      <c r="AE2279" s="256" t="str">
        <f t="shared" si="259"/>
        <v/>
      </c>
      <c r="AF2279" s="252" t="str">
        <f t="shared" si="260"/>
        <v>-</v>
      </c>
    </row>
    <row r="2280" spans="1:32" ht="20.149999999999999" customHeight="1" x14ac:dyDescent="0.75">
      <c r="A2280" s="31">
        <v>2278</v>
      </c>
      <c r="B2280" s="237"/>
      <c r="C2280" s="273"/>
      <c r="D2280" s="272"/>
      <c r="E2280" s="273"/>
      <c r="F2280" s="273"/>
      <c r="G2280" s="253" t="str">
        <f t="shared" si="254"/>
        <v/>
      </c>
      <c r="H2280" s="31" t="str">
        <f>IF(AND(B2280=H$1),LOOKUP(9.99999999999999E+307,$H$2:H2279)+1,"")</f>
        <v/>
      </c>
      <c r="I2280" s="31" t="str">
        <f>IF(AND(B2280=I$1),LOOKUP(9.99999999999999E+307,$I$2:I2279)+1,"")</f>
        <v/>
      </c>
      <c r="J2280" s="31">
        <f>IF(AND(B2280=J$1),LOOKUP(9.99999999999999E+307,$J$2:J2279)+1,"")</f>
        <v>2114</v>
      </c>
      <c r="K2280" s="31">
        <f>IF(AND(B2280=K$1),LOOKUP(9.99999999999999E+307,$K$2:K2279)+1,"")</f>
        <v>2114</v>
      </c>
      <c r="L2280" s="31">
        <f>IF(AND(B2280=L$1),LOOKUP(9.99999999999999E+307,$L$2:L2279)+1,"")</f>
        <v>2114</v>
      </c>
      <c r="M2280" s="31">
        <f>IF(AND(B2280=M$1),LOOKUP(9.99999999999999E+307,$M$2:M2279)+1,"")</f>
        <v>2114</v>
      </c>
      <c r="N2280" s="31" t="e">
        <f>IF(AND(B2280=N$1),LOOKUP(9.99999999999999E+307,$N$2:N2279)+1,"")</f>
        <v>#REF!</v>
      </c>
      <c r="O2280" s="31" t="e">
        <f>IF(AND($B2280=O$1),LOOKUP(9.99999999999999E+307,$O$2:O2279)+1,"")</f>
        <v>#REF!</v>
      </c>
      <c r="P2280" s="31" t="e">
        <f>IF(AND($B2280=P$1),LOOKUP(9.99999999999999E+307,$P$2:P2279)+1,"")</f>
        <v>#REF!</v>
      </c>
      <c r="Q2280" s="31" t="e">
        <f>IF(AND($B2280=Q$1),LOOKUP(9.99999999999999E+307,$Q$2:Q2279)+1,"")</f>
        <v>#REF!</v>
      </c>
      <c r="R2280" s="31">
        <f>IF(AND($B2280=R$1),LOOKUP(9.99999999999999E+307,$R$2:R2279)+1,"")</f>
        <v>2114</v>
      </c>
      <c r="S2280" s="31">
        <f>IF(AND($B2280=S$1),LOOKUP(9.99999999999999E+307,$S$2:S2279)+1,"")</f>
        <v>2114</v>
      </c>
      <c r="T2280" s="265"/>
      <c r="U2280" s="265"/>
      <c r="V2280" s="265"/>
      <c r="AA2280" s="254" t="str">
        <f t="shared" si="255"/>
        <v/>
      </c>
      <c r="AB2280" s="254" t="str">
        <f t="shared" si="256"/>
        <v/>
      </c>
      <c r="AC2280" s="255">
        <f t="shared" si="257"/>
        <v>0</v>
      </c>
      <c r="AD2280" s="255">
        <f t="shared" si="258"/>
        <v>3836</v>
      </c>
      <c r="AE2280" s="256" t="str">
        <f t="shared" si="259"/>
        <v/>
      </c>
      <c r="AF2280" s="252" t="str">
        <f t="shared" si="260"/>
        <v>-</v>
      </c>
    </row>
    <row r="2281" spans="1:32" ht="20.149999999999999" customHeight="1" x14ac:dyDescent="0.75">
      <c r="A2281" s="31">
        <v>2279</v>
      </c>
      <c r="B2281" s="237"/>
      <c r="C2281" s="273"/>
      <c r="D2281" s="272"/>
      <c r="E2281" s="273"/>
      <c r="F2281" s="273"/>
      <c r="G2281" s="253" t="str">
        <f t="shared" si="254"/>
        <v/>
      </c>
      <c r="H2281" s="31" t="str">
        <f>IF(AND(B2281=H$1),LOOKUP(9.99999999999999E+307,$H$2:H2280)+1,"")</f>
        <v/>
      </c>
      <c r="I2281" s="31" t="str">
        <f>IF(AND(B2281=I$1),LOOKUP(9.99999999999999E+307,$I$2:I2280)+1,"")</f>
        <v/>
      </c>
      <c r="J2281" s="31">
        <f>IF(AND(B2281=J$1),LOOKUP(9.99999999999999E+307,$J$2:J2280)+1,"")</f>
        <v>2115</v>
      </c>
      <c r="K2281" s="31">
        <f>IF(AND(B2281=K$1),LOOKUP(9.99999999999999E+307,$K$2:K2280)+1,"")</f>
        <v>2115</v>
      </c>
      <c r="L2281" s="31">
        <f>IF(AND(B2281=L$1),LOOKUP(9.99999999999999E+307,$L$2:L2280)+1,"")</f>
        <v>2115</v>
      </c>
      <c r="M2281" s="31">
        <f>IF(AND(B2281=M$1),LOOKUP(9.99999999999999E+307,$M$2:M2280)+1,"")</f>
        <v>2115</v>
      </c>
      <c r="N2281" s="31" t="e">
        <f>IF(AND(B2281=N$1),LOOKUP(9.99999999999999E+307,$N$2:N2280)+1,"")</f>
        <v>#REF!</v>
      </c>
      <c r="O2281" s="31" t="e">
        <f>IF(AND($B2281=O$1),LOOKUP(9.99999999999999E+307,$O$2:O2280)+1,"")</f>
        <v>#REF!</v>
      </c>
      <c r="P2281" s="31" t="e">
        <f>IF(AND($B2281=P$1),LOOKUP(9.99999999999999E+307,$P$2:P2280)+1,"")</f>
        <v>#REF!</v>
      </c>
      <c r="Q2281" s="31" t="e">
        <f>IF(AND($B2281=Q$1),LOOKUP(9.99999999999999E+307,$Q$2:Q2280)+1,"")</f>
        <v>#REF!</v>
      </c>
      <c r="R2281" s="31">
        <f>IF(AND($B2281=R$1),LOOKUP(9.99999999999999E+307,$R$2:R2280)+1,"")</f>
        <v>2115</v>
      </c>
      <c r="S2281" s="31">
        <f>IF(AND($B2281=S$1),LOOKUP(9.99999999999999E+307,$S$2:S2280)+1,"")</f>
        <v>2115</v>
      </c>
      <c r="T2281" s="265"/>
      <c r="U2281" s="265"/>
      <c r="V2281" s="265"/>
      <c r="AA2281" s="254" t="str">
        <f t="shared" si="255"/>
        <v/>
      </c>
      <c r="AB2281" s="254" t="str">
        <f t="shared" si="256"/>
        <v/>
      </c>
      <c r="AC2281" s="255">
        <f t="shared" si="257"/>
        <v>0</v>
      </c>
      <c r="AD2281" s="255">
        <f t="shared" si="258"/>
        <v>3836</v>
      </c>
      <c r="AE2281" s="256" t="str">
        <f t="shared" si="259"/>
        <v/>
      </c>
      <c r="AF2281" s="252" t="str">
        <f t="shared" si="260"/>
        <v>-</v>
      </c>
    </row>
    <row r="2282" spans="1:32" ht="20.149999999999999" customHeight="1" x14ac:dyDescent="0.75">
      <c r="A2282" s="31">
        <v>2280</v>
      </c>
      <c r="B2282" s="237"/>
      <c r="C2282" s="273"/>
      <c r="D2282" s="272"/>
      <c r="E2282" s="273"/>
      <c r="F2282" s="273"/>
      <c r="G2282" s="253" t="str">
        <f t="shared" si="254"/>
        <v/>
      </c>
      <c r="H2282" s="31" t="str">
        <f>IF(AND(B2282=H$1),LOOKUP(9.99999999999999E+307,$H$2:H2281)+1,"")</f>
        <v/>
      </c>
      <c r="I2282" s="31" t="str">
        <f>IF(AND(B2282=I$1),LOOKUP(9.99999999999999E+307,$I$2:I2281)+1,"")</f>
        <v/>
      </c>
      <c r="J2282" s="31">
        <f>IF(AND(B2282=J$1),LOOKUP(9.99999999999999E+307,$J$2:J2281)+1,"")</f>
        <v>2116</v>
      </c>
      <c r="K2282" s="31">
        <f>IF(AND(B2282=K$1),LOOKUP(9.99999999999999E+307,$K$2:K2281)+1,"")</f>
        <v>2116</v>
      </c>
      <c r="L2282" s="31">
        <f>IF(AND(B2282=L$1),LOOKUP(9.99999999999999E+307,$L$2:L2281)+1,"")</f>
        <v>2116</v>
      </c>
      <c r="M2282" s="31">
        <f>IF(AND(B2282=M$1),LOOKUP(9.99999999999999E+307,$M$2:M2281)+1,"")</f>
        <v>2116</v>
      </c>
      <c r="N2282" s="31" t="e">
        <f>IF(AND(B2282=N$1),LOOKUP(9.99999999999999E+307,$N$2:N2281)+1,"")</f>
        <v>#REF!</v>
      </c>
      <c r="O2282" s="31" t="e">
        <f>IF(AND($B2282=O$1),LOOKUP(9.99999999999999E+307,$O$2:O2281)+1,"")</f>
        <v>#REF!</v>
      </c>
      <c r="P2282" s="31" t="e">
        <f>IF(AND($B2282=P$1),LOOKUP(9.99999999999999E+307,$P$2:P2281)+1,"")</f>
        <v>#REF!</v>
      </c>
      <c r="Q2282" s="31" t="e">
        <f>IF(AND($B2282=Q$1),LOOKUP(9.99999999999999E+307,$Q$2:Q2281)+1,"")</f>
        <v>#REF!</v>
      </c>
      <c r="R2282" s="31">
        <f>IF(AND($B2282=R$1),LOOKUP(9.99999999999999E+307,$R$2:R2281)+1,"")</f>
        <v>2116</v>
      </c>
      <c r="S2282" s="31">
        <f>IF(AND($B2282=S$1),LOOKUP(9.99999999999999E+307,$S$2:S2281)+1,"")</f>
        <v>2116</v>
      </c>
      <c r="T2282" s="265"/>
      <c r="U2282" s="265"/>
      <c r="V2282" s="265"/>
      <c r="AA2282" s="254" t="str">
        <f t="shared" si="255"/>
        <v/>
      </c>
      <c r="AB2282" s="254" t="str">
        <f t="shared" si="256"/>
        <v/>
      </c>
      <c r="AC2282" s="255">
        <f t="shared" si="257"/>
        <v>0</v>
      </c>
      <c r="AD2282" s="255">
        <f t="shared" si="258"/>
        <v>3836</v>
      </c>
      <c r="AE2282" s="256" t="str">
        <f t="shared" si="259"/>
        <v/>
      </c>
      <c r="AF2282" s="252" t="str">
        <f t="shared" si="260"/>
        <v>-</v>
      </c>
    </row>
    <row r="2283" spans="1:32" ht="20.149999999999999" customHeight="1" x14ac:dyDescent="0.75">
      <c r="A2283" s="31">
        <v>2281</v>
      </c>
      <c r="B2283" s="237"/>
      <c r="C2283" s="273"/>
      <c r="D2283" s="272"/>
      <c r="E2283" s="273"/>
      <c r="F2283" s="273"/>
      <c r="G2283" s="253" t="str">
        <f t="shared" ref="G2283:G2346" si="261">B2283&amp;C2283</f>
        <v/>
      </c>
      <c r="H2283" s="31" t="str">
        <f>IF(AND(B2283=H$1),LOOKUP(9.99999999999999E+307,$H$2:H2282)+1,"")</f>
        <v/>
      </c>
      <c r="I2283" s="31" t="str">
        <f>IF(AND(B2283=I$1),LOOKUP(9.99999999999999E+307,$I$2:I2282)+1,"")</f>
        <v/>
      </c>
      <c r="J2283" s="31">
        <f>IF(AND(B2283=J$1),LOOKUP(9.99999999999999E+307,$J$2:J2282)+1,"")</f>
        <v>2117</v>
      </c>
      <c r="K2283" s="31">
        <f>IF(AND(B2283=K$1),LOOKUP(9.99999999999999E+307,$K$2:K2282)+1,"")</f>
        <v>2117</v>
      </c>
      <c r="L2283" s="31">
        <f>IF(AND(B2283=L$1),LOOKUP(9.99999999999999E+307,$L$2:L2282)+1,"")</f>
        <v>2117</v>
      </c>
      <c r="M2283" s="31">
        <f>IF(AND(B2283=M$1),LOOKUP(9.99999999999999E+307,$M$2:M2282)+1,"")</f>
        <v>2117</v>
      </c>
      <c r="N2283" s="31" t="e">
        <f>IF(AND(B2283=N$1),LOOKUP(9.99999999999999E+307,$N$2:N2282)+1,"")</f>
        <v>#REF!</v>
      </c>
      <c r="O2283" s="31" t="e">
        <f>IF(AND($B2283=O$1),LOOKUP(9.99999999999999E+307,$O$2:O2282)+1,"")</f>
        <v>#REF!</v>
      </c>
      <c r="P2283" s="31" t="e">
        <f>IF(AND($B2283=P$1),LOOKUP(9.99999999999999E+307,$P$2:P2282)+1,"")</f>
        <v>#REF!</v>
      </c>
      <c r="Q2283" s="31" t="e">
        <f>IF(AND($B2283=Q$1),LOOKUP(9.99999999999999E+307,$Q$2:Q2282)+1,"")</f>
        <v>#REF!</v>
      </c>
      <c r="R2283" s="31">
        <f>IF(AND($B2283=R$1),LOOKUP(9.99999999999999E+307,$R$2:R2282)+1,"")</f>
        <v>2117</v>
      </c>
      <c r="S2283" s="31">
        <f>IF(AND($B2283=S$1),LOOKUP(9.99999999999999E+307,$S$2:S2282)+1,"")</f>
        <v>2117</v>
      </c>
      <c r="T2283" s="265"/>
      <c r="U2283" s="265"/>
      <c r="V2283" s="265"/>
      <c r="AA2283" s="254" t="str">
        <f t="shared" si="255"/>
        <v/>
      </c>
      <c r="AB2283" s="254" t="str">
        <f t="shared" si="256"/>
        <v/>
      </c>
      <c r="AC2283" s="255">
        <f t="shared" si="257"/>
        <v>0</v>
      </c>
      <c r="AD2283" s="255">
        <f t="shared" si="258"/>
        <v>3836</v>
      </c>
      <c r="AE2283" s="256" t="str">
        <f t="shared" si="259"/>
        <v/>
      </c>
      <c r="AF2283" s="252" t="str">
        <f t="shared" si="260"/>
        <v>-</v>
      </c>
    </row>
    <row r="2284" spans="1:32" ht="20.149999999999999" customHeight="1" x14ac:dyDescent="0.75">
      <c r="A2284" s="31">
        <v>2282</v>
      </c>
      <c r="B2284" s="237"/>
      <c r="C2284" s="273"/>
      <c r="D2284" s="272"/>
      <c r="E2284" s="273"/>
      <c r="F2284" s="273"/>
      <c r="G2284" s="253" t="str">
        <f t="shared" si="261"/>
        <v/>
      </c>
      <c r="H2284" s="31" t="str">
        <f>IF(AND(B2284=H$1),LOOKUP(9.99999999999999E+307,$H$2:H2283)+1,"")</f>
        <v/>
      </c>
      <c r="I2284" s="31" t="str">
        <f>IF(AND(B2284=I$1),LOOKUP(9.99999999999999E+307,$I$2:I2283)+1,"")</f>
        <v/>
      </c>
      <c r="J2284" s="31">
        <f>IF(AND(B2284=J$1),LOOKUP(9.99999999999999E+307,$J$2:J2283)+1,"")</f>
        <v>2118</v>
      </c>
      <c r="K2284" s="31">
        <f>IF(AND(B2284=K$1),LOOKUP(9.99999999999999E+307,$K$2:K2283)+1,"")</f>
        <v>2118</v>
      </c>
      <c r="L2284" s="31">
        <f>IF(AND(B2284=L$1),LOOKUP(9.99999999999999E+307,$L$2:L2283)+1,"")</f>
        <v>2118</v>
      </c>
      <c r="M2284" s="31">
        <f>IF(AND(B2284=M$1),LOOKUP(9.99999999999999E+307,$M$2:M2283)+1,"")</f>
        <v>2118</v>
      </c>
      <c r="N2284" s="31" t="e">
        <f>IF(AND(B2284=N$1),LOOKUP(9.99999999999999E+307,$N$2:N2283)+1,"")</f>
        <v>#REF!</v>
      </c>
      <c r="O2284" s="31" t="e">
        <f>IF(AND($B2284=O$1),LOOKUP(9.99999999999999E+307,$O$2:O2283)+1,"")</f>
        <v>#REF!</v>
      </c>
      <c r="P2284" s="31" t="e">
        <f>IF(AND($B2284=P$1),LOOKUP(9.99999999999999E+307,$P$2:P2283)+1,"")</f>
        <v>#REF!</v>
      </c>
      <c r="Q2284" s="31" t="e">
        <f>IF(AND($B2284=Q$1),LOOKUP(9.99999999999999E+307,$Q$2:Q2283)+1,"")</f>
        <v>#REF!</v>
      </c>
      <c r="R2284" s="31">
        <f>IF(AND($B2284=R$1),LOOKUP(9.99999999999999E+307,$R$2:R2283)+1,"")</f>
        <v>2118</v>
      </c>
      <c r="S2284" s="31">
        <f>IF(AND($B2284=S$1),LOOKUP(9.99999999999999E+307,$S$2:S2283)+1,"")</f>
        <v>2118</v>
      </c>
      <c r="T2284" s="265"/>
      <c r="U2284" s="265"/>
      <c r="V2284" s="265"/>
      <c r="AA2284" s="254" t="str">
        <f t="shared" si="255"/>
        <v/>
      </c>
      <c r="AB2284" s="254" t="str">
        <f t="shared" si="256"/>
        <v/>
      </c>
      <c r="AC2284" s="255">
        <f t="shared" si="257"/>
        <v>0</v>
      </c>
      <c r="AD2284" s="255">
        <f t="shared" si="258"/>
        <v>3836</v>
      </c>
      <c r="AE2284" s="256" t="str">
        <f t="shared" si="259"/>
        <v/>
      </c>
      <c r="AF2284" s="252" t="str">
        <f t="shared" si="260"/>
        <v>-</v>
      </c>
    </row>
    <row r="2285" spans="1:32" ht="20.149999999999999" customHeight="1" x14ac:dyDescent="0.75">
      <c r="A2285" s="31">
        <v>2283</v>
      </c>
      <c r="B2285" s="237"/>
      <c r="C2285" s="273"/>
      <c r="D2285" s="272"/>
      <c r="E2285" s="273"/>
      <c r="F2285" s="273"/>
      <c r="G2285" s="253" t="str">
        <f t="shared" si="261"/>
        <v/>
      </c>
      <c r="H2285" s="31" t="str">
        <f>IF(AND(B2285=H$1),LOOKUP(9.99999999999999E+307,$H$2:H2284)+1,"")</f>
        <v/>
      </c>
      <c r="I2285" s="31" t="str">
        <f>IF(AND(B2285=I$1),LOOKUP(9.99999999999999E+307,$I$2:I2284)+1,"")</f>
        <v/>
      </c>
      <c r="J2285" s="31">
        <f>IF(AND(B2285=J$1),LOOKUP(9.99999999999999E+307,$J$2:J2284)+1,"")</f>
        <v>2119</v>
      </c>
      <c r="K2285" s="31">
        <f>IF(AND(B2285=K$1),LOOKUP(9.99999999999999E+307,$K$2:K2284)+1,"")</f>
        <v>2119</v>
      </c>
      <c r="L2285" s="31">
        <f>IF(AND(B2285=L$1),LOOKUP(9.99999999999999E+307,$L$2:L2284)+1,"")</f>
        <v>2119</v>
      </c>
      <c r="M2285" s="31">
        <f>IF(AND(B2285=M$1),LOOKUP(9.99999999999999E+307,$M$2:M2284)+1,"")</f>
        <v>2119</v>
      </c>
      <c r="N2285" s="31" t="e">
        <f>IF(AND(B2285=N$1),LOOKUP(9.99999999999999E+307,$N$2:N2284)+1,"")</f>
        <v>#REF!</v>
      </c>
      <c r="O2285" s="31" t="e">
        <f>IF(AND($B2285=O$1),LOOKUP(9.99999999999999E+307,$O$2:O2284)+1,"")</f>
        <v>#REF!</v>
      </c>
      <c r="P2285" s="31" t="e">
        <f>IF(AND($B2285=P$1),LOOKUP(9.99999999999999E+307,$P$2:P2284)+1,"")</f>
        <v>#REF!</v>
      </c>
      <c r="Q2285" s="31" t="e">
        <f>IF(AND($B2285=Q$1),LOOKUP(9.99999999999999E+307,$Q$2:Q2284)+1,"")</f>
        <v>#REF!</v>
      </c>
      <c r="R2285" s="31">
        <f>IF(AND($B2285=R$1),LOOKUP(9.99999999999999E+307,$R$2:R2284)+1,"")</f>
        <v>2119</v>
      </c>
      <c r="S2285" s="31">
        <f>IF(AND($B2285=S$1),LOOKUP(9.99999999999999E+307,$S$2:S2284)+1,"")</f>
        <v>2119</v>
      </c>
      <c r="T2285" s="265"/>
      <c r="U2285" s="265"/>
      <c r="V2285" s="265"/>
      <c r="AA2285" s="254" t="str">
        <f t="shared" si="255"/>
        <v/>
      </c>
      <c r="AB2285" s="254" t="str">
        <f t="shared" si="256"/>
        <v/>
      </c>
      <c r="AC2285" s="255">
        <f t="shared" si="257"/>
        <v>0</v>
      </c>
      <c r="AD2285" s="255">
        <f t="shared" si="258"/>
        <v>3836</v>
      </c>
      <c r="AE2285" s="256" t="str">
        <f t="shared" si="259"/>
        <v/>
      </c>
      <c r="AF2285" s="252" t="str">
        <f t="shared" si="260"/>
        <v>-</v>
      </c>
    </row>
    <row r="2286" spans="1:32" ht="20.149999999999999" customHeight="1" x14ac:dyDescent="0.75">
      <c r="A2286" s="31">
        <v>2284</v>
      </c>
      <c r="B2286" s="237"/>
      <c r="C2286" s="273"/>
      <c r="D2286" s="272"/>
      <c r="E2286" s="273"/>
      <c r="F2286" s="273"/>
      <c r="G2286" s="253" t="str">
        <f t="shared" si="261"/>
        <v/>
      </c>
      <c r="H2286" s="31" t="str">
        <f>IF(AND(B2286=H$1),LOOKUP(9.99999999999999E+307,$H$2:H2285)+1,"")</f>
        <v/>
      </c>
      <c r="I2286" s="31" t="str">
        <f>IF(AND(B2286=I$1),LOOKUP(9.99999999999999E+307,$I$2:I2285)+1,"")</f>
        <v/>
      </c>
      <c r="J2286" s="31">
        <f>IF(AND(B2286=J$1),LOOKUP(9.99999999999999E+307,$J$2:J2285)+1,"")</f>
        <v>2120</v>
      </c>
      <c r="K2286" s="31">
        <f>IF(AND(B2286=K$1),LOOKUP(9.99999999999999E+307,$K$2:K2285)+1,"")</f>
        <v>2120</v>
      </c>
      <c r="L2286" s="31">
        <f>IF(AND(B2286=L$1),LOOKUP(9.99999999999999E+307,$L$2:L2285)+1,"")</f>
        <v>2120</v>
      </c>
      <c r="M2286" s="31">
        <f>IF(AND(B2286=M$1),LOOKUP(9.99999999999999E+307,$M$2:M2285)+1,"")</f>
        <v>2120</v>
      </c>
      <c r="N2286" s="31" t="e">
        <f>IF(AND(B2286=N$1),LOOKUP(9.99999999999999E+307,$N$2:N2285)+1,"")</f>
        <v>#REF!</v>
      </c>
      <c r="O2286" s="31" t="e">
        <f>IF(AND($B2286=O$1),LOOKUP(9.99999999999999E+307,$O$2:O2285)+1,"")</f>
        <v>#REF!</v>
      </c>
      <c r="P2286" s="31" t="e">
        <f>IF(AND($B2286=P$1),LOOKUP(9.99999999999999E+307,$P$2:P2285)+1,"")</f>
        <v>#REF!</v>
      </c>
      <c r="Q2286" s="31" t="e">
        <f>IF(AND($B2286=Q$1),LOOKUP(9.99999999999999E+307,$Q$2:Q2285)+1,"")</f>
        <v>#REF!</v>
      </c>
      <c r="R2286" s="31">
        <f>IF(AND($B2286=R$1),LOOKUP(9.99999999999999E+307,$R$2:R2285)+1,"")</f>
        <v>2120</v>
      </c>
      <c r="S2286" s="31">
        <f>IF(AND($B2286=S$1),LOOKUP(9.99999999999999E+307,$S$2:S2285)+1,"")</f>
        <v>2120</v>
      </c>
      <c r="T2286" s="265"/>
      <c r="U2286" s="265"/>
      <c r="V2286" s="265"/>
      <c r="AA2286" s="254" t="str">
        <f t="shared" si="255"/>
        <v/>
      </c>
      <c r="AB2286" s="254" t="str">
        <f t="shared" si="256"/>
        <v/>
      </c>
      <c r="AC2286" s="255">
        <f t="shared" si="257"/>
        <v>0</v>
      </c>
      <c r="AD2286" s="255">
        <f t="shared" si="258"/>
        <v>3836</v>
      </c>
      <c r="AE2286" s="256" t="str">
        <f t="shared" si="259"/>
        <v/>
      </c>
      <c r="AF2286" s="252" t="str">
        <f t="shared" si="260"/>
        <v>-</v>
      </c>
    </row>
    <row r="2287" spans="1:32" ht="20.149999999999999" customHeight="1" x14ac:dyDescent="0.75">
      <c r="A2287" s="31">
        <v>2285</v>
      </c>
      <c r="B2287" s="237"/>
      <c r="C2287" s="273"/>
      <c r="D2287" s="272"/>
      <c r="E2287" s="273"/>
      <c r="F2287" s="273"/>
      <c r="G2287" s="253" t="str">
        <f t="shared" si="261"/>
        <v/>
      </c>
      <c r="H2287" s="31" t="str">
        <f>IF(AND(B2287=H$1),LOOKUP(9.99999999999999E+307,$H$2:H2286)+1,"")</f>
        <v/>
      </c>
      <c r="I2287" s="31" t="str">
        <f>IF(AND(B2287=I$1),LOOKUP(9.99999999999999E+307,$I$2:I2286)+1,"")</f>
        <v/>
      </c>
      <c r="J2287" s="31">
        <f>IF(AND(B2287=J$1),LOOKUP(9.99999999999999E+307,$J$2:J2286)+1,"")</f>
        <v>2121</v>
      </c>
      <c r="K2287" s="31">
        <f>IF(AND(B2287=K$1),LOOKUP(9.99999999999999E+307,$K$2:K2286)+1,"")</f>
        <v>2121</v>
      </c>
      <c r="L2287" s="31">
        <f>IF(AND(B2287=L$1),LOOKUP(9.99999999999999E+307,$L$2:L2286)+1,"")</f>
        <v>2121</v>
      </c>
      <c r="M2287" s="31">
        <f>IF(AND(B2287=M$1),LOOKUP(9.99999999999999E+307,$M$2:M2286)+1,"")</f>
        <v>2121</v>
      </c>
      <c r="N2287" s="31" t="e">
        <f>IF(AND(B2287=N$1),LOOKUP(9.99999999999999E+307,$N$2:N2286)+1,"")</f>
        <v>#REF!</v>
      </c>
      <c r="O2287" s="31" t="e">
        <f>IF(AND($B2287=O$1),LOOKUP(9.99999999999999E+307,$O$2:O2286)+1,"")</f>
        <v>#REF!</v>
      </c>
      <c r="P2287" s="31" t="e">
        <f>IF(AND($B2287=P$1),LOOKUP(9.99999999999999E+307,$P$2:P2286)+1,"")</f>
        <v>#REF!</v>
      </c>
      <c r="Q2287" s="31" t="e">
        <f>IF(AND($B2287=Q$1),LOOKUP(9.99999999999999E+307,$Q$2:Q2286)+1,"")</f>
        <v>#REF!</v>
      </c>
      <c r="R2287" s="31">
        <f>IF(AND($B2287=R$1),LOOKUP(9.99999999999999E+307,$R$2:R2286)+1,"")</f>
        <v>2121</v>
      </c>
      <c r="S2287" s="31">
        <f>IF(AND($B2287=S$1),LOOKUP(9.99999999999999E+307,$S$2:S2286)+1,"")</f>
        <v>2121</v>
      </c>
      <c r="T2287" s="265"/>
      <c r="U2287" s="265"/>
      <c r="V2287" s="265"/>
      <c r="AA2287" s="254" t="str">
        <f t="shared" si="255"/>
        <v/>
      </c>
      <c r="AB2287" s="254" t="str">
        <f t="shared" si="256"/>
        <v/>
      </c>
      <c r="AC2287" s="255">
        <f t="shared" si="257"/>
        <v>0</v>
      </c>
      <c r="AD2287" s="255">
        <f t="shared" si="258"/>
        <v>3836</v>
      </c>
      <c r="AE2287" s="256" t="str">
        <f t="shared" si="259"/>
        <v/>
      </c>
      <c r="AF2287" s="252" t="str">
        <f t="shared" si="260"/>
        <v>-</v>
      </c>
    </row>
    <row r="2288" spans="1:32" ht="20.149999999999999" customHeight="1" x14ac:dyDescent="0.75">
      <c r="A2288" s="31">
        <v>2286</v>
      </c>
      <c r="B2288" s="237"/>
      <c r="C2288" s="273"/>
      <c r="D2288" s="272"/>
      <c r="E2288" s="273"/>
      <c r="F2288" s="273"/>
      <c r="G2288" s="253" t="str">
        <f t="shared" si="261"/>
        <v/>
      </c>
      <c r="H2288" s="31" t="str">
        <f>IF(AND(B2288=H$1),LOOKUP(9.99999999999999E+307,$H$2:H2287)+1,"")</f>
        <v/>
      </c>
      <c r="I2288" s="31" t="str">
        <f>IF(AND(B2288=I$1),LOOKUP(9.99999999999999E+307,$I$2:I2287)+1,"")</f>
        <v/>
      </c>
      <c r="J2288" s="31">
        <f>IF(AND(B2288=J$1),LOOKUP(9.99999999999999E+307,$J$2:J2287)+1,"")</f>
        <v>2122</v>
      </c>
      <c r="K2288" s="31">
        <f>IF(AND(B2288=K$1),LOOKUP(9.99999999999999E+307,$K$2:K2287)+1,"")</f>
        <v>2122</v>
      </c>
      <c r="L2288" s="31">
        <f>IF(AND(B2288=L$1),LOOKUP(9.99999999999999E+307,$L$2:L2287)+1,"")</f>
        <v>2122</v>
      </c>
      <c r="M2288" s="31">
        <f>IF(AND(B2288=M$1),LOOKUP(9.99999999999999E+307,$M$2:M2287)+1,"")</f>
        <v>2122</v>
      </c>
      <c r="N2288" s="31" t="e">
        <f>IF(AND(B2288=N$1),LOOKUP(9.99999999999999E+307,$N$2:N2287)+1,"")</f>
        <v>#REF!</v>
      </c>
      <c r="O2288" s="31" t="e">
        <f>IF(AND($B2288=O$1),LOOKUP(9.99999999999999E+307,$O$2:O2287)+1,"")</f>
        <v>#REF!</v>
      </c>
      <c r="P2288" s="31" t="e">
        <f>IF(AND($B2288=P$1),LOOKUP(9.99999999999999E+307,$P$2:P2287)+1,"")</f>
        <v>#REF!</v>
      </c>
      <c r="Q2288" s="31" t="e">
        <f>IF(AND($B2288=Q$1),LOOKUP(9.99999999999999E+307,$Q$2:Q2287)+1,"")</f>
        <v>#REF!</v>
      </c>
      <c r="R2288" s="31">
        <f>IF(AND($B2288=R$1),LOOKUP(9.99999999999999E+307,$R$2:R2287)+1,"")</f>
        <v>2122</v>
      </c>
      <c r="S2288" s="31">
        <f>IF(AND($B2288=S$1),LOOKUP(9.99999999999999E+307,$S$2:S2287)+1,"")</f>
        <v>2122</v>
      </c>
      <c r="T2288" s="265"/>
      <c r="U2288" s="265"/>
      <c r="V2288" s="265"/>
      <c r="AA2288" s="254" t="str">
        <f t="shared" si="255"/>
        <v/>
      </c>
      <c r="AB2288" s="254" t="str">
        <f t="shared" si="256"/>
        <v/>
      </c>
      <c r="AC2288" s="255">
        <f t="shared" si="257"/>
        <v>0</v>
      </c>
      <c r="AD2288" s="255">
        <f t="shared" si="258"/>
        <v>3836</v>
      </c>
      <c r="AE2288" s="256" t="str">
        <f t="shared" si="259"/>
        <v/>
      </c>
      <c r="AF2288" s="252" t="str">
        <f t="shared" si="260"/>
        <v>-</v>
      </c>
    </row>
    <row r="2289" spans="1:32" ht="20.149999999999999" customHeight="1" x14ac:dyDescent="0.75">
      <c r="A2289" s="31">
        <v>2287</v>
      </c>
      <c r="B2289" s="237"/>
      <c r="C2289" s="273"/>
      <c r="D2289" s="272"/>
      <c r="E2289" s="273"/>
      <c r="F2289" s="273"/>
      <c r="G2289" s="253" t="str">
        <f t="shared" si="261"/>
        <v/>
      </c>
      <c r="H2289" s="31" t="str">
        <f>IF(AND(B2289=H$1),LOOKUP(9.99999999999999E+307,$H$2:H2288)+1,"")</f>
        <v/>
      </c>
      <c r="I2289" s="31" t="str">
        <f>IF(AND(B2289=I$1),LOOKUP(9.99999999999999E+307,$I$2:I2288)+1,"")</f>
        <v/>
      </c>
      <c r="J2289" s="31">
        <f>IF(AND(B2289=J$1),LOOKUP(9.99999999999999E+307,$J$2:J2288)+1,"")</f>
        <v>2123</v>
      </c>
      <c r="K2289" s="31">
        <f>IF(AND(B2289=K$1),LOOKUP(9.99999999999999E+307,$K$2:K2288)+1,"")</f>
        <v>2123</v>
      </c>
      <c r="L2289" s="31">
        <f>IF(AND(B2289=L$1),LOOKUP(9.99999999999999E+307,$L$2:L2288)+1,"")</f>
        <v>2123</v>
      </c>
      <c r="M2289" s="31">
        <f>IF(AND(B2289=M$1),LOOKUP(9.99999999999999E+307,$M$2:M2288)+1,"")</f>
        <v>2123</v>
      </c>
      <c r="N2289" s="31" t="e">
        <f>IF(AND(B2289=N$1),LOOKUP(9.99999999999999E+307,$N$2:N2288)+1,"")</f>
        <v>#REF!</v>
      </c>
      <c r="O2289" s="31" t="e">
        <f>IF(AND($B2289=O$1),LOOKUP(9.99999999999999E+307,$O$2:O2288)+1,"")</f>
        <v>#REF!</v>
      </c>
      <c r="P2289" s="31" t="e">
        <f>IF(AND($B2289=P$1),LOOKUP(9.99999999999999E+307,$P$2:P2288)+1,"")</f>
        <v>#REF!</v>
      </c>
      <c r="Q2289" s="31" t="e">
        <f>IF(AND($B2289=Q$1),LOOKUP(9.99999999999999E+307,$Q$2:Q2288)+1,"")</f>
        <v>#REF!</v>
      </c>
      <c r="R2289" s="31">
        <f>IF(AND($B2289=R$1),LOOKUP(9.99999999999999E+307,$R$2:R2288)+1,"")</f>
        <v>2123</v>
      </c>
      <c r="S2289" s="31">
        <f>IF(AND($B2289=S$1),LOOKUP(9.99999999999999E+307,$S$2:S2288)+1,"")</f>
        <v>2123</v>
      </c>
      <c r="T2289" s="265"/>
      <c r="U2289" s="265"/>
      <c r="V2289" s="265"/>
      <c r="AA2289" s="254" t="str">
        <f t="shared" si="255"/>
        <v/>
      </c>
      <c r="AB2289" s="254" t="str">
        <f t="shared" si="256"/>
        <v/>
      </c>
      <c r="AC2289" s="255">
        <f t="shared" si="257"/>
        <v>0</v>
      </c>
      <c r="AD2289" s="255">
        <f t="shared" si="258"/>
        <v>3836</v>
      </c>
      <c r="AE2289" s="256" t="str">
        <f t="shared" si="259"/>
        <v/>
      </c>
      <c r="AF2289" s="252" t="str">
        <f t="shared" si="260"/>
        <v>-</v>
      </c>
    </row>
    <row r="2290" spans="1:32" ht="20.149999999999999" customHeight="1" x14ac:dyDescent="0.75">
      <c r="A2290" s="31">
        <v>2288</v>
      </c>
      <c r="B2290" s="237"/>
      <c r="C2290" s="273"/>
      <c r="D2290" s="272"/>
      <c r="E2290" s="273"/>
      <c r="F2290" s="273"/>
      <c r="G2290" s="253" t="str">
        <f t="shared" si="261"/>
        <v/>
      </c>
      <c r="H2290" s="31" t="str">
        <f>IF(AND(B2290=H$1),LOOKUP(9.99999999999999E+307,$H$2:H2289)+1,"")</f>
        <v/>
      </c>
      <c r="I2290" s="31" t="str">
        <f>IF(AND(B2290=I$1),LOOKUP(9.99999999999999E+307,$I$2:I2289)+1,"")</f>
        <v/>
      </c>
      <c r="J2290" s="31">
        <f>IF(AND(B2290=J$1),LOOKUP(9.99999999999999E+307,$J$2:J2289)+1,"")</f>
        <v>2124</v>
      </c>
      <c r="K2290" s="31">
        <f>IF(AND(B2290=K$1),LOOKUP(9.99999999999999E+307,$K$2:K2289)+1,"")</f>
        <v>2124</v>
      </c>
      <c r="L2290" s="31">
        <f>IF(AND(B2290=L$1),LOOKUP(9.99999999999999E+307,$L$2:L2289)+1,"")</f>
        <v>2124</v>
      </c>
      <c r="M2290" s="31">
        <f>IF(AND(B2290=M$1),LOOKUP(9.99999999999999E+307,$M$2:M2289)+1,"")</f>
        <v>2124</v>
      </c>
      <c r="N2290" s="31" t="e">
        <f>IF(AND(B2290=N$1),LOOKUP(9.99999999999999E+307,$N$2:N2289)+1,"")</f>
        <v>#REF!</v>
      </c>
      <c r="O2290" s="31" t="e">
        <f>IF(AND($B2290=O$1),LOOKUP(9.99999999999999E+307,$O$2:O2289)+1,"")</f>
        <v>#REF!</v>
      </c>
      <c r="P2290" s="31" t="e">
        <f>IF(AND($B2290=P$1),LOOKUP(9.99999999999999E+307,$P$2:P2289)+1,"")</f>
        <v>#REF!</v>
      </c>
      <c r="Q2290" s="31" t="e">
        <f>IF(AND($B2290=Q$1),LOOKUP(9.99999999999999E+307,$Q$2:Q2289)+1,"")</f>
        <v>#REF!</v>
      </c>
      <c r="R2290" s="31">
        <f>IF(AND($B2290=R$1),LOOKUP(9.99999999999999E+307,$R$2:R2289)+1,"")</f>
        <v>2124</v>
      </c>
      <c r="S2290" s="31">
        <f>IF(AND($B2290=S$1),LOOKUP(9.99999999999999E+307,$S$2:S2289)+1,"")</f>
        <v>2124</v>
      </c>
      <c r="T2290" s="265"/>
      <c r="U2290" s="265"/>
      <c r="V2290" s="265"/>
      <c r="AA2290" s="254" t="str">
        <f t="shared" si="255"/>
        <v/>
      </c>
      <c r="AB2290" s="254" t="str">
        <f t="shared" si="256"/>
        <v/>
      </c>
      <c r="AC2290" s="255">
        <f t="shared" si="257"/>
        <v>0</v>
      </c>
      <c r="AD2290" s="255">
        <f t="shared" si="258"/>
        <v>3836</v>
      </c>
      <c r="AE2290" s="256" t="str">
        <f t="shared" si="259"/>
        <v/>
      </c>
      <c r="AF2290" s="252" t="str">
        <f t="shared" si="260"/>
        <v>-</v>
      </c>
    </row>
    <row r="2291" spans="1:32" ht="20.149999999999999" customHeight="1" x14ac:dyDescent="0.75">
      <c r="A2291" s="31">
        <v>2289</v>
      </c>
      <c r="B2291" s="237"/>
      <c r="C2291" s="273"/>
      <c r="D2291" s="272"/>
      <c r="E2291" s="273"/>
      <c r="F2291" s="273"/>
      <c r="G2291" s="253" t="str">
        <f t="shared" si="261"/>
        <v/>
      </c>
      <c r="H2291" s="31" t="str">
        <f>IF(AND(B2291=H$1),LOOKUP(9.99999999999999E+307,$H$2:H2290)+1,"")</f>
        <v/>
      </c>
      <c r="I2291" s="31" t="str">
        <f>IF(AND(B2291=I$1),LOOKUP(9.99999999999999E+307,$I$2:I2290)+1,"")</f>
        <v/>
      </c>
      <c r="J2291" s="31">
        <f>IF(AND(B2291=J$1),LOOKUP(9.99999999999999E+307,$J$2:J2290)+1,"")</f>
        <v>2125</v>
      </c>
      <c r="K2291" s="31">
        <f>IF(AND(B2291=K$1),LOOKUP(9.99999999999999E+307,$K$2:K2290)+1,"")</f>
        <v>2125</v>
      </c>
      <c r="L2291" s="31">
        <f>IF(AND(B2291=L$1),LOOKUP(9.99999999999999E+307,$L$2:L2290)+1,"")</f>
        <v>2125</v>
      </c>
      <c r="M2291" s="31">
        <f>IF(AND(B2291=M$1),LOOKUP(9.99999999999999E+307,$M$2:M2290)+1,"")</f>
        <v>2125</v>
      </c>
      <c r="N2291" s="31" t="e">
        <f>IF(AND(B2291=N$1),LOOKUP(9.99999999999999E+307,$N$2:N2290)+1,"")</f>
        <v>#REF!</v>
      </c>
      <c r="O2291" s="31" t="e">
        <f>IF(AND($B2291=O$1),LOOKUP(9.99999999999999E+307,$O$2:O2290)+1,"")</f>
        <v>#REF!</v>
      </c>
      <c r="P2291" s="31" t="e">
        <f>IF(AND($B2291=P$1),LOOKUP(9.99999999999999E+307,$P$2:P2290)+1,"")</f>
        <v>#REF!</v>
      </c>
      <c r="Q2291" s="31" t="e">
        <f>IF(AND($B2291=Q$1),LOOKUP(9.99999999999999E+307,$Q$2:Q2290)+1,"")</f>
        <v>#REF!</v>
      </c>
      <c r="R2291" s="31">
        <f>IF(AND($B2291=R$1),LOOKUP(9.99999999999999E+307,$R$2:R2290)+1,"")</f>
        <v>2125</v>
      </c>
      <c r="S2291" s="31">
        <f>IF(AND($B2291=S$1),LOOKUP(9.99999999999999E+307,$S$2:S2290)+1,"")</f>
        <v>2125</v>
      </c>
      <c r="T2291" s="265"/>
      <c r="U2291" s="265"/>
      <c r="V2291" s="265"/>
      <c r="AA2291" s="254" t="str">
        <f t="shared" si="255"/>
        <v/>
      </c>
      <c r="AB2291" s="254" t="str">
        <f t="shared" si="256"/>
        <v/>
      </c>
      <c r="AC2291" s="255">
        <f t="shared" si="257"/>
        <v>0</v>
      </c>
      <c r="AD2291" s="255">
        <f t="shared" si="258"/>
        <v>3836</v>
      </c>
      <c r="AE2291" s="256" t="str">
        <f t="shared" si="259"/>
        <v/>
      </c>
      <c r="AF2291" s="252" t="str">
        <f t="shared" si="260"/>
        <v>-</v>
      </c>
    </row>
    <row r="2292" spans="1:32" ht="20.149999999999999" customHeight="1" x14ac:dyDescent="0.75">
      <c r="A2292" s="31">
        <v>2290</v>
      </c>
      <c r="B2292" s="237"/>
      <c r="C2292" s="273"/>
      <c r="D2292" s="272"/>
      <c r="E2292" s="273"/>
      <c r="F2292" s="273"/>
      <c r="G2292" s="253" t="str">
        <f t="shared" si="261"/>
        <v/>
      </c>
      <c r="H2292" s="31" t="str">
        <f>IF(AND(B2292=H$1),LOOKUP(9.99999999999999E+307,$H$2:H2291)+1,"")</f>
        <v/>
      </c>
      <c r="I2292" s="31" t="str">
        <f>IF(AND(B2292=I$1),LOOKUP(9.99999999999999E+307,$I$2:I2291)+1,"")</f>
        <v/>
      </c>
      <c r="J2292" s="31">
        <f>IF(AND(B2292=J$1),LOOKUP(9.99999999999999E+307,$J$2:J2291)+1,"")</f>
        <v>2126</v>
      </c>
      <c r="K2292" s="31">
        <f>IF(AND(B2292=K$1),LOOKUP(9.99999999999999E+307,$K$2:K2291)+1,"")</f>
        <v>2126</v>
      </c>
      <c r="L2292" s="31">
        <f>IF(AND(B2292=L$1),LOOKUP(9.99999999999999E+307,$L$2:L2291)+1,"")</f>
        <v>2126</v>
      </c>
      <c r="M2292" s="31">
        <f>IF(AND(B2292=M$1),LOOKUP(9.99999999999999E+307,$M$2:M2291)+1,"")</f>
        <v>2126</v>
      </c>
      <c r="N2292" s="31" t="e">
        <f>IF(AND(B2292=N$1),LOOKUP(9.99999999999999E+307,$N$2:N2291)+1,"")</f>
        <v>#REF!</v>
      </c>
      <c r="O2292" s="31" t="e">
        <f>IF(AND($B2292=O$1),LOOKUP(9.99999999999999E+307,$O$2:O2291)+1,"")</f>
        <v>#REF!</v>
      </c>
      <c r="P2292" s="31" t="e">
        <f>IF(AND($B2292=P$1),LOOKUP(9.99999999999999E+307,$P$2:P2291)+1,"")</f>
        <v>#REF!</v>
      </c>
      <c r="Q2292" s="31" t="e">
        <f>IF(AND($B2292=Q$1),LOOKUP(9.99999999999999E+307,$Q$2:Q2291)+1,"")</f>
        <v>#REF!</v>
      </c>
      <c r="R2292" s="31">
        <f>IF(AND($B2292=R$1),LOOKUP(9.99999999999999E+307,$R$2:R2291)+1,"")</f>
        <v>2126</v>
      </c>
      <c r="S2292" s="31">
        <f>IF(AND($B2292=S$1),LOOKUP(9.99999999999999E+307,$S$2:S2291)+1,"")</f>
        <v>2126</v>
      </c>
      <c r="T2292" s="265"/>
      <c r="U2292" s="265"/>
      <c r="V2292" s="265"/>
      <c r="AA2292" s="254" t="str">
        <f t="shared" si="255"/>
        <v/>
      </c>
      <c r="AB2292" s="254" t="str">
        <f t="shared" si="256"/>
        <v/>
      </c>
      <c r="AC2292" s="255">
        <f t="shared" si="257"/>
        <v>0</v>
      </c>
      <c r="AD2292" s="255">
        <f t="shared" si="258"/>
        <v>3836</v>
      </c>
      <c r="AE2292" s="256" t="str">
        <f t="shared" si="259"/>
        <v/>
      </c>
      <c r="AF2292" s="252" t="str">
        <f t="shared" si="260"/>
        <v>-</v>
      </c>
    </row>
    <row r="2293" spans="1:32" ht="20.149999999999999" customHeight="1" x14ac:dyDescent="0.75">
      <c r="A2293" s="31">
        <v>2291</v>
      </c>
      <c r="B2293" s="237"/>
      <c r="C2293" s="273"/>
      <c r="D2293" s="272"/>
      <c r="E2293" s="273"/>
      <c r="F2293" s="273"/>
      <c r="G2293" s="253" t="str">
        <f t="shared" si="261"/>
        <v/>
      </c>
      <c r="H2293" s="31" t="str">
        <f>IF(AND(B2293=H$1),LOOKUP(9.99999999999999E+307,$H$2:H2292)+1,"")</f>
        <v/>
      </c>
      <c r="I2293" s="31" t="str">
        <f>IF(AND(B2293=I$1),LOOKUP(9.99999999999999E+307,$I$2:I2292)+1,"")</f>
        <v/>
      </c>
      <c r="J2293" s="31">
        <f>IF(AND(B2293=J$1),LOOKUP(9.99999999999999E+307,$J$2:J2292)+1,"")</f>
        <v>2127</v>
      </c>
      <c r="K2293" s="31">
        <f>IF(AND(B2293=K$1),LOOKUP(9.99999999999999E+307,$K$2:K2292)+1,"")</f>
        <v>2127</v>
      </c>
      <c r="L2293" s="31">
        <f>IF(AND(B2293=L$1),LOOKUP(9.99999999999999E+307,$L$2:L2292)+1,"")</f>
        <v>2127</v>
      </c>
      <c r="M2293" s="31">
        <f>IF(AND(B2293=M$1),LOOKUP(9.99999999999999E+307,$M$2:M2292)+1,"")</f>
        <v>2127</v>
      </c>
      <c r="N2293" s="31" t="e">
        <f>IF(AND(B2293=N$1),LOOKUP(9.99999999999999E+307,$N$2:N2292)+1,"")</f>
        <v>#REF!</v>
      </c>
      <c r="O2293" s="31" t="e">
        <f>IF(AND($B2293=O$1),LOOKUP(9.99999999999999E+307,$O$2:O2292)+1,"")</f>
        <v>#REF!</v>
      </c>
      <c r="P2293" s="31" t="e">
        <f>IF(AND($B2293=P$1),LOOKUP(9.99999999999999E+307,$P$2:P2292)+1,"")</f>
        <v>#REF!</v>
      </c>
      <c r="Q2293" s="31" t="e">
        <f>IF(AND($B2293=Q$1),LOOKUP(9.99999999999999E+307,$Q$2:Q2292)+1,"")</f>
        <v>#REF!</v>
      </c>
      <c r="R2293" s="31">
        <f>IF(AND($B2293=R$1),LOOKUP(9.99999999999999E+307,$R$2:R2292)+1,"")</f>
        <v>2127</v>
      </c>
      <c r="S2293" s="31">
        <f>IF(AND($B2293=S$1),LOOKUP(9.99999999999999E+307,$S$2:S2292)+1,"")</f>
        <v>2127</v>
      </c>
      <c r="T2293" s="265"/>
      <c r="U2293" s="265"/>
      <c r="V2293" s="265"/>
      <c r="AA2293" s="254" t="str">
        <f t="shared" si="255"/>
        <v/>
      </c>
      <c r="AB2293" s="254" t="str">
        <f t="shared" si="256"/>
        <v/>
      </c>
      <c r="AC2293" s="255">
        <f t="shared" si="257"/>
        <v>0</v>
      </c>
      <c r="AD2293" s="255">
        <f t="shared" si="258"/>
        <v>3836</v>
      </c>
      <c r="AE2293" s="256" t="str">
        <f t="shared" si="259"/>
        <v/>
      </c>
      <c r="AF2293" s="252" t="str">
        <f t="shared" si="260"/>
        <v>-</v>
      </c>
    </row>
    <row r="2294" spans="1:32" ht="20.149999999999999" customHeight="1" x14ac:dyDescent="0.75">
      <c r="A2294" s="31">
        <v>2292</v>
      </c>
      <c r="B2294" s="237"/>
      <c r="C2294" s="273"/>
      <c r="D2294" s="272"/>
      <c r="E2294" s="273"/>
      <c r="F2294" s="273"/>
      <c r="G2294" s="253" t="str">
        <f t="shared" si="261"/>
        <v/>
      </c>
      <c r="H2294" s="31" t="str">
        <f>IF(AND(B2294=H$1),LOOKUP(9.99999999999999E+307,$H$2:H2293)+1,"")</f>
        <v/>
      </c>
      <c r="I2294" s="31" t="str">
        <f>IF(AND(B2294=I$1),LOOKUP(9.99999999999999E+307,$I$2:I2293)+1,"")</f>
        <v/>
      </c>
      <c r="J2294" s="31">
        <f>IF(AND(B2294=J$1),LOOKUP(9.99999999999999E+307,$J$2:J2293)+1,"")</f>
        <v>2128</v>
      </c>
      <c r="K2294" s="31">
        <f>IF(AND(B2294=K$1),LOOKUP(9.99999999999999E+307,$K$2:K2293)+1,"")</f>
        <v>2128</v>
      </c>
      <c r="L2294" s="31">
        <f>IF(AND(B2294=L$1),LOOKUP(9.99999999999999E+307,$L$2:L2293)+1,"")</f>
        <v>2128</v>
      </c>
      <c r="M2294" s="31">
        <f>IF(AND(B2294=M$1),LOOKUP(9.99999999999999E+307,$M$2:M2293)+1,"")</f>
        <v>2128</v>
      </c>
      <c r="N2294" s="31" t="e">
        <f>IF(AND(B2294=N$1),LOOKUP(9.99999999999999E+307,$N$2:N2293)+1,"")</f>
        <v>#REF!</v>
      </c>
      <c r="O2294" s="31" t="e">
        <f>IF(AND($B2294=O$1),LOOKUP(9.99999999999999E+307,$O$2:O2293)+1,"")</f>
        <v>#REF!</v>
      </c>
      <c r="P2294" s="31" t="e">
        <f>IF(AND($B2294=P$1),LOOKUP(9.99999999999999E+307,$P$2:P2293)+1,"")</f>
        <v>#REF!</v>
      </c>
      <c r="Q2294" s="31" t="e">
        <f>IF(AND($B2294=Q$1),LOOKUP(9.99999999999999E+307,$Q$2:Q2293)+1,"")</f>
        <v>#REF!</v>
      </c>
      <c r="R2294" s="31">
        <f>IF(AND($B2294=R$1),LOOKUP(9.99999999999999E+307,$R$2:R2293)+1,"")</f>
        <v>2128</v>
      </c>
      <c r="S2294" s="31">
        <f>IF(AND($B2294=S$1),LOOKUP(9.99999999999999E+307,$S$2:S2293)+1,"")</f>
        <v>2128</v>
      </c>
      <c r="T2294" s="265"/>
      <c r="U2294" s="265"/>
      <c r="V2294" s="265"/>
      <c r="AA2294" s="254" t="str">
        <f t="shared" si="255"/>
        <v/>
      </c>
      <c r="AB2294" s="254" t="str">
        <f t="shared" si="256"/>
        <v/>
      </c>
      <c r="AC2294" s="255">
        <f t="shared" si="257"/>
        <v>0</v>
      </c>
      <c r="AD2294" s="255">
        <f t="shared" si="258"/>
        <v>3836</v>
      </c>
      <c r="AE2294" s="256" t="str">
        <f t="shared" si="259"/>
        <v/>
      </c>
      <c r="AF2294" s="252" t="str">
        <f t="shared" si="260"/>
        <v>-</v>
      </c>
    </row>
    <row r="2295" spans="1:32" ht="20.149999999999999" customHeight="1" x14ac:dyDescent="0.75">
      <c r="A2295" s="31">
        <v>2293</v>
      </c>
      <c r="B2295" s="237"/>
      <c r="C2295" s="273"/>
      <c r="D2295" s="272"/>
      <c r="E2295" s="273"/>
      <c r="F2295" s="273"/>
      <c r="G2295" s="253" t="str">
        <f t="shared" si="261"/>
        <v/>
      </c>
      <c r="H2295" s="31" t="str">
        <f>IF(AND(B2295=H$1),LOOKUP(9.99999999999999E+307,$H$2:H2294)+1,"")</f>
        <v/>
      </c>
      <c r="I2295" s="31" t="str">
        <f>IF(AND(B2295=I$1),LOOKUP(9.99999999999999E+307,$I$2:I2294)+1,"")</f>
        <v/>
      </c>
      <c r="J2295" s="31">
        <f>IF(AND(B2295=J$1),LOOKUP(9.99999999999999E+307,$J$2:J2294)+1,"")</f>
        <v>2129</v>
      </c>
      <c r="K2295" s="31">
        <f>IF(AND(B2295=K$1),LOOKUP(9.99999999999999E+307,$K$2:K2294)+1,"")</f>
        <v>2129</v>
      </c>
      <c r="L2295" s="31">
        <f>IF(AND(B2295=L$1),LOOKUP(9.99999999999999E+307,$L$2:L2294)+1,"")</f>
        <v>2129</v>
      </c>
      <c r="M2295" s="31">
        <f>IF(AND(B2295=M$1),LOOKUP(9.99999999999999E+307,$M$2:M2294)+1,"")</f>
        <v>2129</v>
      </c>
      <c r="N2295" s="31" t="e">
        <f>IF(AND(B2295=N$1),LOOKUP(9.99999999999999E+307,$N$2:N2294)+1,"")</f>
        <v>#REF!</v>
      </c>
      <c r="O2295" s="31" t="e">
        <f>IF(AND($B2295=O$1),LOOKUP(9.99999999999999E+307,$O$2:O2294)+1,"")</f>
        <v>#REF!</v>
      </c>
      <c r="P2295" s="31" t="e">
        <f>IF(AND($B2295=P$1),LOOKUP(9.99999999999999E+307,$P$2:P2294)+1,"")</f>
        <v>#REF!</v>
      </c>
      <c r="Q2295" s="31" t="e">
        <f>IF(AND($B2295=Q$1),LOOKUP(9.99999999999999E+307,$Q$2:Q2294)+1,"")</f>
        <v>#REF!</v>
      </c>
      <c r="R2295" s="31">
        <f>IF(AND($B2295=R$1),LOOKUP(9.99999999999999E+307,$R$2:R2294)+1,"")</f>
        <v>2129</v>
      </c>
      <c r="S2295" s="31">
        <f>IF(AND($B2295=S$1),LOOKUP(9.99999999999999E+307,$S$2:S2294)+1,"")</f>
        <v>2129</v>
      </c>
      <c r="T2295" s="265"/>
      <c r="U2295" s="265"/>
      <c r="V2295" s="265"/>
      <c r="AA2295" s="254" t="str">
        <f t="shared" si="255"/>
        <v/>
      </c>
      <c r="AB2295" s="254" t="str">
        <f t="shared" si="256"/>
        <v/>
      </c>
      <c r="AC2295" s="255">
        <f t="shared" si="257"/>
        <v>0</v>
      </c>
      <c r="AD2295" s="255">
        <f t="shared" si="258"/>
        <v>3836</v>
      </c>
      <c r="AE2295" s="256" t="str">
        <f t="shared" si="259"/>
        <v/>
      </c>
      <c r="AF2295" s="252" t="str">
        <f t="shared" si="260"/>
        <v>-</v>
      </c>
    </row>
    <row r="2296" spans="1:32" ht="20.149999999999999" customHeight="1" x14ac:dyDescent="0.75">
      <c r="A2296" s="31">
        <v>2294</v>
      </c>
      <c r="B2296" s="237"/>
      <c r="C2296" s="273"/>
      <c r="D2296" s="272"/>
      <c r="E2296" s="273"/>
      <c r="F2296" s="273"/>
      <c r="G2296" s="253" t="str">
        <f t="shared" si="261"/>
        <v/>
      </c>
      <c r="H2296" s="31" t="str">
        <f>IF(AND(B2296=H$1),LOOKUP(9.99999999999999E+307,$H$2:H2295)+1,"")</f>
        <v/>
      </c>
      <c r="I2296" s="31" t="str">
        <f>IF(AND(B2296=I$1),LOOKUP(9.99999999999999E+307,$I$2:I2295)+1,"")</f>
        <v/>
      </c>
      <c r="J2296" s="31">
        <f>IF(AND(B2296=J$1),LOOKUP(9.99999999999999E+307,$J$2:J2295)+1,"")</f>
        <v>2130</v>
      </c>
      <c r="K2296" s="31">
        <f>IF(AND(B2296=K$1),LOOKUP(9.99999999999999E+307,$K$2:K2295)+1,"")</f>
        <v>2130</v>
      </c>
      <c r="L2296" s="31">
        <f>IF(AND(B2296=L$1),LOOKUP(9.99999999999999E+307,$L$2:L2295)+1,"")</f>
        <v>2130</v>
      </c>
      <c r="M2296" s="31">
        <f>IF(AND(B2296=M$1),LOOKUP(9.99999999999999E+307,$M$2:M2295)+1,"")</f>
        <v>2130</v>
      </c>
      <c r="N2296" s="31" t="e">
        <f>IF(AND(B2296=N$1),LOOKUP(9.99999999999999E+307,$N$2:N2295)+1,"")</f>
        <v>#REF!</v>
      </c>
      <c r="O2296" s="31" t="e">
        <f>IF(AND($B2296=O$1),LOOKUP(9.99999999999999E+307,$O$2:O2295)+1,"")</f>
        <v>#REF!</v>
      </c>
      <c r="P2296" s="31" t="e">
        <f>IF(AND($B2296=P$1),LOOKUP(9.99999999999999E+307,$P$2:P2295)+1,"")</f>
        <v>#REF!</v>
      </c>
      <c r="Q2296" s="31" t="e">
        <f>IF(AND($B2296=Q$1),LOOKUP(9.99999999999999E+307,$Q$2:Q2295)+1,"")</f>
        <v>#REF!</v>
      </c>
      <c r="R2296" s="31">
        <f>IF(AND($B2296=R$1),LOOKUP(9.99999999999999E+307,$R$2:R2295)+1,"")</f>
        <v>2130</v>
      </c>
      <c r="S2296" s="31">
        <f>IF(AND($B2296=S$1),LOOKUP(9.99999999999999E+307,$S$2:S2295)+1,"")</f>
        <v>2130</v>
      </c>
      <c r="T2296" s="265"/>
      <c r="U2296" s="265"/>
      <c r="V2296" s="265"/>
      <c r="AA2296" s="254" t="str">
        <f t="shared" si="255"/>
        <v/>
      </c>
      <c r="AB2296" s="254" t="str">
        <f t="shared" si="256"/>
        <v/>
      </c>
      <c r="AC2296" s="255">
        <f t="shared" si="257"/>
        <v>0</v>
      </c>
      <c r="AD2296" s="255">
        <f t="shared" si="258"/>
        <v>3836</v>
      </c>
      <c r="AE2296" s="256" t="str">
        <f t="shared" si="259"/>
        <v/>
      </c>
      <c r="AF2296" s="252" t="str">
        <f t="shared" si="260"/>
        <v>-</v>
      </c>
    </row>
    <row r="2297" spans="1:32" ht="20.149999999999999" customHeight="1" x14ac:dyDescent="0.75">
      <c r="A2297" s="31">
        <v>2295</v>
      </c>
      <c r="B2297" s="237"/>
      <c r="C2297" s="273"/>
      <c r="D2297" s="272"/>
      <c r="E2297" s="273"/>
      <c r="F2297" s="273"/>
      <c r="G2297" s="253" t="str">
        <f t="shared" si="261"/>
        <v/>
      </c>
      <c r="H2297" s="31" t="str">
        <f>IF(AND(B2297=H$1),LOOKUP(9.99999999999999E+307,$H$2:H2296)+1,"")</f>
        <v/>
      </c>
      <c r="I2297" s="31" t="str">
        <f>IF(AND(B2297=I$1),LOOKUP(9.99999999999999E+307,$I$2:I2296)+1,"")</f>
        <v/>
      </c>
      <c r="J2297" s="31">
        <f>IF(AND(B2297=J$1),LOOKUP(9.99999999999999E+307,$J$2:J2296)+1,"")</f>
        <v>2131</v>
      </c>
      <c r="K2297" s="31">
        <f>IF(AND(B2297=K$1),LOOKUP(9.99999999999999E+307,$K$2:K2296)+1,"")</f>
        <v>2131</v>
      </c>
      <c r="L2297" s="31">
        <f>IF(AND(B2297=L$1),LOOKUP(9.99999999999999E+307,$L$2:L2296)+1,"")</f>
        <v>2131</v>
      </c>
      <c r="M2297" s="31">
        <f>IF(AND(B2297=M$1),LOOKUP(9.99999999999999E+307,$M$2:M2296)+1,"")</f>
        <v>2131</v>
      </c>
      <c r="N2297" s="31" t="e">
        <f>IF(AND(B2297=N$1),LOOKUP(9.99999999999999E+307,$N$2:N2296)+1,"")</f>
        <v>#REF!</v>
      </c>
      <c r="O2297" s="31" t="e">
        <f>IF(AND($B2297=O$1),LOOKUP(9.99999999999999E+307,$O$2:O2296)+1,"")</f>
        <v>#REF!</v>
      </c>
      <c r="P2297" s="31" t="e">
        <f>IF(AND($B2297=P$1),LOOKUP(9.99999999999999E+307,$P$2:P2296)+1,"")</f>
        <v>#REF!</v>
      </c>
      <c r="Q2297" s="31" t="e">
        <f>IF(AND($B2297=Q$1),LOOKUP(9.99999999999999E+307,$Q$2:Q2296)+1,"")</f>
        <v>#REF!</v>
      </c>
      <c r="R2297" s="31">
        <f>IF(AND($B2297=R$1),LOOKUP(9.99999999999999E+307,$R$2:R2296)+1,"")</f>
        <v>2131</v>
      </c>
      <c r="S2297" s="31">
        <f>IF(AND($B2297=S$1),LOOKUP(9.99999999999999E+307,$S$2:S2296)+1,"")</f>
        <v>2131</v>
      </c>
      <c r="T2297" s="265"/>
      <c r="U2297" s="265"/>
      <c r="V2297" s="265"/>
      <c r="AA2297" s="254" t="str">
        <f t="shared" si="255"/>
        <v/>
      </c>
      <c r="AB2297" s="254" t="str">
        <f t="shared" si="256"/>
        <v/>
      </c>
      <c r="AC2297" s="255">
        <f t="shared" si="257"/>
        <v>0</v>
      </c>
      <c r="AD2297" s="255">
        <f t="shared" si="258"/>
        <v>3836</v>
      </c>
      <c r="AE2297" s="256" t="str">
        <f t="shared" si="259"/>
        <v/>
      </c>
      <c r="AF2297" s="252" t="str">
        <f t="shared" si="260"/>
        <v>-</v>
      </c>
    </row>
    <row r="2298" spans="1:32" ht="20.149999999999999" customHeight="1" x14ac:dyDescent="0.75">
      <c r="A2298" s="31">
        <v>2296</v>
      </c>
      <c r="B2298" s="237"/>
      <c r="C2298" s="273"/>
      <c r="D2298" s="272"/>
      <c r="E2298" s="273"/>
      <c r="F2298" s="273"/>
      <c r="G2298" s="253" t="str">
        <f t="shared" si="261"/>
        <v/>
      </c>
      <c r="H2298" s="31" t="str">
        <f>IF(AND(B2298=H$1),LOOKUP(9.99999999999999E+307,$H$2:H2297)+1,"")</f>
        <v/>
      </c>
      <c r="I2298" s="31" t="str">
        <f>IF(AND(B2298=I$1),LOOKUP(9.99999999999999E+307,$I$2:I2297)+1,"")</f>
        <v/>
      </c>
      <c r="J2298" s="31">
        <f>IF(AND(B2298=J$1),LOOKUP(9.99999999999999E+307,$J$2:J2297)+1,"")</f>
        <v>2132</v>
      </c>
      <c r="K2298" s="31">
        <f>IF(AND(B2298=K$1),LOOKUP(9.99999999999999E+307,$K$2:K2297)+1,"")</f>
        <v>2132</v>
      </c>
      <c r="L2298" s="31">
        <f>IF(AND(B2298=L$1),LOOKUP(9.99999999999999E+307,$L$2:L2297)+1,"")</f>
        <v>2132</v>
      </c>
      <c r="M2298" s="31">
        <f>IF(AND(B2298=M$1),LOOKUP(9.99999999999999E+307,$M$2:M2297)+1,"")</f>
        <v>2132</v>
      </c>
      <c r="N2298" s="31" t="e">
        <f>IF(AND(B2298=N$1),LOOKUP(9.99999999999999E+307,$N$2:N2297)+1,"")</f>
        <v>#REF!</v>
      </c>
      <c r="O2298" s="31" t="e">
        <f>IF(AND($B2298=O$1),LOOKUP(9.99999999999999E+307,$O$2:O2297)+1,"")</f>
        <v>#REF!</v>
      </c>
      <c r="P2298" s="31" t="e">
        <f>IF(AND($B2298=P$1),LOOKUP(9.99999999999999E+307,$P$2:P2297)+1,"")</f>
        <v>#REF!</v>
      </c>
      <c r="Q2298" s="31" t="e">
        <f>IF(AND($B2298=Q$1),LOOKUP(9.99999999999999E+307,$Q$2:Q2297)+1,"")</f>
        <v>#REF!</v>
      </c>
      <c r="R2298" s="31">
        <f>IF(AND($B2298=R$1),LOOKUP(9.99999999999999E+307,$R$2:R2297)+1,"")</f>
        <v>2132</v>
      </c>
      <c r="S2298" s="31">
        <f>IF(AND($B2298=S$1),LOOKUP(9.99999999999999E+307,$S$2:S2297)+1,"")</f>
        <v>2132</v>
      </c>
      <c r="T2298" s="265"/>
      <c r="U2298" s="265"/>
      <c r="V2298" s="265"/>
      <c r="AA2298" s="254" t="str">
        <f t="shared" si="255"/>
        <v/>
      </c>
      <c r="AB2298" s="254" t="str">
        <f t="shared" si="256"/>
        <v/>
      </c>
      <c r="AC2298" s="255">
        <f t="shared" si="257"/>
        <v>0</v>
      </c>
      <c r="AD2298" s="255">
        <f t="shared" si="258"/>
        <v>3836</v>
      </c>
      <c r="AE2298" s="256" t="str">
        <f t="shared" si="259"/>
        <v/>
      </c>
      <c r="AF2298" s="252" t="str">
        <f t="shared" si="260"/>
        <v>-</v>
      </c>
    </row>
    <row r="2299" spans="1:32" ht="20.149999999999999" customHeight="1" x14ac:dyDescent="0.75">
      <c r="A2299" s="31">
        <v>2297</v>
      </c>
      <c r="B2299" s="237"/>
      <c r="C2299" s="273"/>
      <c r="D2299" s="272"/>
      <c r="E2299" s="273"/>
      <c r="F2299" s="273"/>
      <c r="G2299" s="253" t="str">
        <f t="shared" si="261"/>
        <v/>
      </c>
      <c r="H2299" s="31" t="str">
        <f>IF(AND(B2299=H$1),LOOKUP(9.99999999999999E+307,$H$2:H2298)+1,"")</f>
        <v/>
      </c>
      <c r="I2299" s="31" t="str">
        <f>IF(AND(B2299=I$1),LOOKUP(9.99999999999999E+307,$I$2:I2298)+1,"")</f>
        <v/>
      </c>
      <c r="J2299" s="31">
        <f>IF(AND(B2299=J$1),LOOKUP(9.99999999999999E+307,$J$2:J2298)+1,"")</f>
        <v>2133</v>
      </c>
      <c r="K2299" s="31">
        <f>IF(AND(B2299=K$1),LOOKUP(9.99999999999999E+307,$K$2:K2298)+1,"")</f>
        <v>2133</v>
      </c>
      <c r="L2299" s="31">
        <f>IF(AND(B2299=L$1),LOOKUP(9.99999999999999E+307,$L$2:L2298)+1,"")</f>
        <v>2133</v>
      </c>
      <c r="M2299" s="31">
        <f>IF(AND(B2299=M$1),LOOKUP(9.99999999999999E+307,$M$2:M2298)+1,"")</f>
        <v>2133</v>
      </c>
      <c r="N2299" s="31" t="e">
        <f>IF(AND(B2299=N$1),LOOKUP(9.99999999999999E+307,$N$2:N2298)+1,"")</f>
        <v>#REF!</v>
      </c>
      <c r="O2299" s="31" t="e">
        <f>IF(AND($B2299=O$1),LOOKUP(9.99999999999999E+307,$O$2:O2298)+1,"")</f>
        <v>#REF!</v>
      </c>
      <c r="P2299" s="31" t="e">
        <f>IF(AND($B2299=P$1),LOOKUP(9.99999999999999E+307,$P$2:P2298)+1,"")</f>
        <v>#REF!</v>
      </c>
      <c r="Q2299" s="31" t="e">
        <f>IF(AND($B2299=Q$1),LOOKUP(9.99999999999999E+307,$Q$2:Q2298)+1,"")</f>
        <v>#REF!</v>
      </c>
      <c r="R2299" s="31">
        <f>IF(AND($B2299=R$1),LOOKUP(9.99999999999999E+307,$R$2:R2298)+1,"")</f>
        <v>2133</v>
      </c>
      <c r="S2299" s="31">
        <f>IF(AND($B2299=S$1),LOOKUP(9.99999999999999E+307,$S$2:S2298)+1,"")</f>
        <v>2133</v>
      </c>
      <c r="T2299" s="265"/>
      <c r="U2299" s="265"/>
      <c r="V2299" s="265"/>
      <c r="AA2299" s="254" t="str">
        <f t="shared" si="255"/>
        <v/>
      </c>
      <c r="AB2299" s="254" t="str">
        <f t="shared" si="256"/>
        <v/>
      </c>
      <c r="AC2299" s="255">
        <f t="shared" si="257"/>
        <v>0</v>
      </c>
      <c r="AD2299" s="255">
        <f t="shared" si="258"/>
        <v>3836</v>
      </c>
      <c r="AE2299" s="256" t="str">
        <f t="shared" si="259"/>
        <v/>
      </c>
      <c r="AF2299" s="252" t="str">
        <f t="shared" si="260"/>
        <v>-</v>
      </c>
    </row>
    <row r="2300" spans="1:32" ht="20.149999999999999" customHeight="1" x14ac:dyDescent="0.75">
      <c r="A2300" s="31">
        <v>2298</v>
      </c>
      <c r="B2300" s="237"/>
      <c r="C2300" s="273"/>
      <c r="D2300" s="272"/>
      <c r="E2300" s="273"/>
      <c r="F2300" s="273"/>
      <c r="G2300" s="253" t="str">
        <f t="shared" si="261"/>
        <v/>
      </c>
      <c r="H2300" s="31" t="str">
        <f>IF(AND(B2300=H$1),LOOKUP(9.99999999999999E+307,$H$2:H2299)+1,"")</f>
        <v/>
      </c>
      <c r="I2300" s="31" t="str">
        <f>IF(AND(B2300=I$1),LOOKUP(9.99999999999999E+307,$I$2:I2299)+1,"")</f>
        <v/>
      </c>
      <c r="J2300" s="31">
        <f>IF(AND(B2300=J$1),LOOKUP(9.99999999999999E+307,$J$2:J2299)+1,"")</f>
        <v>2134</v>
      </c>
      <c r="K2300" s="31">
        <f>IF(AND(B2300=K$1),LOOKUP(9.99999999999999E+307,$K$2:K2299)+1,"")</f>
        <v>2134</v>
      </c>
      <c r="L2300" s="31">
        <f>IF(AND(B2300=L$1),LOOKUP(9.99999999999999E+307,$L$2:L2299)+1,"")</f>
        <v>2134</v>
      </c>
      <c r="M2300" s="31">
        <f>IF(AND(B2300=M$1),LOOKUP(9.99999999999999E+307,$M$2:M2299)+1,"")</f>
        <v>2134</v>
      </c>
      <c r="N2300" s="31" t="e">
        <f>IF(AND(B2300=N$1),LOOKUP(9.99999999999999E+307,$N$2:N2299)+1,"")</f>
        <v>#REF!</v>
      </c>
      <c r="O2300" s="31" t="e">
        <f>IF(AND($B2300=O$1),LOOKUP(9.99999999999999E+307,$O$2:O2299)+1,"")</f>
        <v>#REF!</v>
      </c>
      <c r="P2300" s="31" t="e">
        <f>IF(AND($B2300=P$1),LOOKUP(9.99999999999999E+307,$P$2:P2299)+1,"")</f>
        <v>#REF!</v>
      </c>
      <c r="Q2300" s="31" t="e">
        <f>IF(AND($B2300=Q$1),LOOKUP(9.99999999999999E+307,$Q$2:Q2299)+1,"")</f>
        <v>#REF!</v>
      </c>
      <c r="R2300" s="31">
        <f>IF(AND($B2300=R$1),LOOKUP(9.99999999999999E+307,$R$2:R2299)+1,"")</f>
        <v>2134</v>
      </c>
      <c r="S2300" s="31">
        <f>IF(AND($B2300=S$1),LOOKUP(9.99999999999999E+307,$S$2:S2299)+1,"")</f>
        <v>2134</v>
      </c>
      <c r="T2300" s="265"/>
      <c r="U2300" s="265"/>
      <c r="V2300" s="265"/>
      <c r="AA2300" s="254" t="str">
        <f t="shared" si="255"/>
        <v/>
      </c>
      <c r="AB2300" s="254" t="str">
        <f t="shared" si="256"/>
        <v/>
      </c>
      <c r="AC2300" s="255">
        <f t="shared" si="257"/>
        <v>0</v>
      </c>
      <c r="AD2300" s="255">
        <f t="shared" si="258"/>
        <v>3836</v>
      </c>
      <c r="AE2300" s="256" t="str">
        <f t="shared" si="259"/>
        <v/>
      </c>
      <c r="AF2300" s="252" t="str">
        <f t="shared" si="260"/>
        <v>-</v>
      </c>
    </row>
    <row r="2301" spans="1:32" ht="20.149999999999999" customHeight="1" x14ac:dyDescent="0.75">
      <c r="A2301" s="31">
        <v>2299</v>
      </c>
      <c r="B2301" s="237"/>
      <c r="C2301" s="273"/>
      <c r="D2301" s="272"/>
      <c r="E2301" s="273"/>
      <c r="F2301" s="273"/>
      <c r="G2301" s="253" t="str">
        <f t="shared" si="261"/>
        <v/>
      </c>
      <c r="H2301" s="31" t="str">
        <f>IF(AND(B2301=H$1),LOOKUP(9.99999999999999E+307,$H$2:H2300)+1,"")</f>
        <v/>
      </c>
      <c r="I2301" s="31" t="str">
        <f>IF(AND(B2301=I$1),LOOKUP(9.99999999999999E+307,$I$2:I2300)+1,"")</f>
        <v/>
      </c>
      <c r="J2301" s="31">
        <f>IF(AND(B2301=J$1),LOOKUP(9.99999999999999E+307,$J$2:J2300)+1,"")</f>
        <v>2135</v>
      </c>
      <c r="K2301" s="31">
        <f>IF(AND(B2301=K$1),LOOKUP(9.99999999999999E+307,$K$2:K2300)+1,"")</f>
        <v>2135</v>
      </c>
      <c r="L2301" s="31">
        <f>IF(AND(B2301=L$1),LOOKUP(9.99999999999999E+307,$L$2:L2300)+1,"")</f>
        <v>2135</v>
      </c>
      <c r="M2301" s="31">
        <f>IF(AND(B2301=M$1),LOOKUP(9.99999999999999E+307,$M$2:M2300)+1,"")</f>
        <v>2135</v>
      </c>
      <c r="N2301" s="31" t="e">
        <f>IF(AND(B2301=N$1),LOOKUP(9.99999999999999E+307,$N$2:N2300)+1,"")</f>
        <v>#REF!</v>
      </c>
      <c r="O2301" s="31" t="e">
        <f>IF(AND($B2301=O$1),LOOKUP(9.99999999999999E+307,$O$2:O2300)+1,"")</f>
        <v>#REF!</v>
      </c>
      <c r="P2301" s="31" t="e">
        <f>IF(AND($B2301=P$1),LOOKUP(9.99999999999999E+307,$P$2:P2300)+1,"")</f>
        <v>#REF!</v>
      </c>
      <c r="Q2301" s="31" t="e">
        <f>IF(AND($B2301=Q$1),LOOKUP(9.99999999999999E+307,$Q$2:Q2300)+1,"")</f>
        <v>#REF!</v>
      </c>
      <c r="R2301" s="31">
        <f>IF(AND($B2301=R$1),LOOKUP(9.99999999999999E+307,$R$2:R2300)+1,"")</f>
        <v>2135</v>
      </c>
      <c r="S2301" s="31">
        <f>IF(AND($B2301=S$1),LOOKUP(9.99999999999999E+307,$S$2:S2300)+1,"")</f>
        <v>2135</v>
      </c>
      <c r="T2301" s="265"/>
      <c r="U2301" s="265"/>
      <c r="V2301" s="265"/>
      <c r="AA2301" s="254" t="str">
        <f t="shared" si="255"/>
        <v/>
      </c>
      <c r="AB2301" s="254" t="str">
        <f t="shared" si="256"/>
        <v/>
      </c>
      <c r="AC2301" s="255">
        <f t="shared" si="257"/>
        <v>0</v>
      </c>
      <c r="AD2301" s="255">
        <f t="shared" si="258"/>
        <v>3836</v>
      </c>
      <c r="AE2301" s="256" t="str">
        <f t="shared" si="259"/>
        <v/>
      </c>
      <c r="AF2301" s="252" t="str">
        <f t="shared" si="260"/>
        <v>-</v>
      </c>
    </row>
    <row r="2302" spans="1:32" ht="20.149999999999999" customHeight="1" x14ac:dyDescent="0.75">
      <c r="A2302" s="31">
        <v>2300</v>
      </c>
      <c r="B2302" s="237"/>
      <c r="C2302" s="273"/>
      <c r="D2302" s="272"/>
      <c r="E2302" s="273"/>
      <c r="F2302" s="273"/>
      <c r="G2302" s="253" t="str">
        <f t="shared" si="261"/>
        <v/>
      </c>
      <c r="H2302" s="31" t="str">
        <f>IF(AND(B2302=H$1),LOOKUP(9.99999999999999E+307,$H$2:H2301)+1,"")</f>
        <v/>
      </c>
      <c r="I2302" s="31" t="str">
        <f>IF(AND(B2302=I$1),LOOKUP(9.99999999999999E+307,$I$2:I2301)+1,"")</f>
        <v/>
      </c>
      <c r="J2302" s="31">
        <f>IF(AND(B2302=J$1),LOOKUP(9.99999999999999E+307,$J$2:J2301)+1,"")</f>
        <v>2136</v>
      </c>
      <c r="K2302" s="31">
        <f>IF(AND(B2302=K$1),LOOKUP(9.99999999999999E+307,$K$2:K2301)+1,"")</f>
        <v>2136</v>
      </c>
      <c r="L2302" s="31">
        <f>IF(AND(B2302=L$1),LOOKUP(9.99999999999999E+307,$L$2:L2301)+1,"")</f>
        <v>2136</v>
      </c>
      <c r="M2302" s="31">
        <f>IF(AND(B2302=M$1),LOOKUP(9.99999999999999E+307,$M$2:M2301)+1,"")</f>
        <v>2136</v>
      </c>
      <c r="N2302" s="31" t="e">
        <f>IF(AND(B2302=N$1),LOOKUP(9.99999999999999E+307,$N$2:N2301)+1,"")</f>
        <v>#REF!</v>
      </c>
      <c r="O2302" s="31" t="e">
        <f>IF(AND($B2302=O$1),LOOKUP(9.99999999999999E+307,$O$2:O2301)+1,"")</f>
        <v>#REF!</v>
      </c>
      <c r="P2302" s="31" t="e">
        <f>IF(AND($B2302=P$1),LOOKUP(9.99999999999999E+307,$P$2:P2301)+1,"")</f>
        <v>#REF!</v>
      </c>
      <c r="Q2302" s="31" t="e">
        <f>IF(AND($B2302=Q$1),LOOKUP(9.99999999999999E+307,$Q$2:Q2301)+1,"")</f>
        <v>#REF!</v>
      </c>
      <c r="R2302" s="31">
        <f>IF(AND($B2302=R$1),LOOKUP(9.99999999999999E+307,$R$2:R2301)+1,"")</f>
        <v>2136</v>
      </c>
      <c r="S2302" s="31">
        <f>IF(AND($B2302=S$1),LOOKUP(9.99999999999999E+307,$S$2:S2301)+1,"")</f>
        <v>2136</v>
      </c>
      <c r="T2302" s="265"/>
      <c r="U2302" s="265"/>
      <c r="V2302" s="265"/>
      <c r="AA2302" s="254" t="str">
        <f t="shared" si="255"/>
        <v/>
      </c>
      <c r="AB2302" s="254" t="str">
        <f t="shared" si="256"/>
        <v/>
      </c>
      <c r="AC2302" s="255">
        <f t="shared" si="257"/>
        <v>0</v>
      </c>
      <c r="AD2302" s="255">
        <f t="shared" si="258"/>
        <v>3836</v>
      </c>
      <c r="AE2302" s="256" t="str">
        <f t="shared" si="259"/>
        <v/>
      </c>
      <c r="AF2302" s="252" t="str">
        <f t="shared" si="260"/>
        <v>-</v>
      </c>
    </row>
    <row r="2303" spans="1:32" ht="20.149999999999999" customHeight="1" x14ac:dyDescent="0.75">
      <c r="A2303" s="31">
        <v>2301</v>
      </c>
      <c r="B2303" s="237"/>
      <c r="C2303" s="273"/>
      <c r="D2303" s="272"/>
      <c r="E2303" s="273"/>
      <c r="F2303" s="273"/>
      <c r="G2303" s="253" t="str">
        <f t="shared" si="261"/>
        <v/>
      </c>
      <c r="H2303" s="31" t="str">
        <f>IF(AND(B2303=H$1),LOOKUP(9.99999999999999E+307,$H$2:H2302)+1,"")</f>
        <v/>
      </c>
      <c r="I2303" s="31" t="str">
        <f>IF(AND(B2303=I$1),LOOKUP(9.99999999999999E+307,$I$2:I2302)+1,"")</f>
        <v/>
      </c>
      <c r="J2303" s="31">
        <f>IF(AND(B2303=J$1),LOOKUP(9.99999999999999E+307,$J$2:J2302)+1,"")</f>
        <v>2137</v>
      </c>
      <c r="K2303" s="31">
        <f>IF(AND(B2303=K$1),LOOKUP(9.99999999999999E+307,$K$2:K2302)+1,"")</f>
        <v>2137</v>
      </c>
      <c r="L2303" s="31">
        <f>IF(AND(B2303=L$1),LOOKUP(9.99999999999999E+307,$L$2:L2302)+1,"")</f>
        <v>2137</v>
      </c>
      <c r="M2303" s="31">
        <f>IF(AND(B2303=M$1),LOOKUP(9.99999999999999E+307,$M$2:M2302)+1,"")</f>
        <v>2137</v>
      </c>
      <c r="N2303" s="31" t="e">
        <f>IF(AND(B2303=N$1),LOOKUP(9.99999999999999E+307,$N$2:N2302)+1,"")</f>
        <v>#REF!</v>
      </c>
      <c r="O2303" s="31" t="e">
        <f>IF(AND($B2303=O$1),LOOKUP(9.99999999999999E+307,$O$2:O2302)+1,"")</f>
        <v>#REF!</v>
      </c>
      <c r="P2303" s="31" t="e">
        <f>IF(AND($B2303=P$1),LOOKUP(9.99999999999999E+307,$P$2:P2302)+1,"")</f>
        <v>#REF!</v>
      </c>
      <c r="Q2303" s="31" t="e">
        <f>IF(AND($B2303=Q$1),LOOKUP(9.99999999999999E+307,$Q$2:Q2302)+1,"")</f>
        <v>#REF!</v>
      </c>
      <c r="R2303" s="31">
        <f>IF(AND($B2303=R$1),LOOKUP(9.99999999999999E+307,$R$2:R2302)+1,"")</f>
        <v>2137</v>
      </c>
      <c r="S2303" s="31">
        <f>IF(AND($B2303=S$1),LOOKUP(9.99999999999999E+307,$S$2:S2302)+1,"")</f>
        <v>2137</v>
      </c>
      <c r="T2303" s="265"/>
      <c r="U2303" s="265"/>
      <c r="V2303" s="265"/>
      <c r="AA2303" s="254" t="str">
        <f t="shared" si="255"/>
        <v/>
      </c>
      <c r="AB2303" s="254" t="str">
        <f t="shared" si="256"/>
        <v/>
      </c>
      <c r="AC2303" s="255">
        <f t="shared" si="257"/>
        <v>0</v>
      </c>
      <c r="AD2303" s="255">
        <f t="shared" si="258"/>
        <v>3836</v>
      </c>
      <c r="AE2303" s="256" t="str">
        <f t="shared" si="259"/>
        <v/>
      </c>
      <c r="AF2303" s="252" t="str">
        <f t="shared" si="260"/>
        <v>-</v>
      </c>
    </row>
    <row r="2304" spans="1:32" ht="20.149999999999999" customHeight="1" x14ac:dyDescent="0.75">
      <c r="A2304" s="31">
        <v>2302</v>
      </c>
      <c r="B2304" s="237"/>
      <c r="C2304" s="273"/>
      <c r="D2304" s="272"/>
      <c r="E2304" s="273"/>
      <c r="F2304" s="273"/>
      <c r="G2304" s="253" t="str">
        <f t="shared" si="261"/>
        <v/>
      </c>
      <c r="H2304" s="31" t="str">
        <f>IF(AND(B2304=H$1),LOOKUP(9.99999999999999E+307,$H$2:H2303)+1,"")</f>
        <v/>
      </c>
      <c r="I2304" s="31" t="str">
        <f>IF(AND(B2304=I$1),LOOKUP(9.99999999999999E+307,$I$2:I2303)+1,"")</f>
        <v/>
      </c>
      <c r="J2304" s="31">
        <f>IF(AND(B2304=J$1),LOOKUP(9.99999999999999E+307,$J$2:J2303)+1,"")</f>
        <v>2138</v>
      </c>
      <c r="K2304" s="31">
        <f>IF(AND(B2304=K$1),LOOKUP(9.99999999999999E+307,$K$2:K2303)+1,"")</f>
        <v>2138</v>
      </c>
      <c r="L2304" s="31">
        <f>IF(AND(B2304=L$1),LOOKUP(9.99999999999999E+307,$L$2:L2303)+1,"")</f>
        <v>2138</v>
      </c>
      <c r="M2304" s="31">
        <f>IF(AND(B2304=M$1),LOOKUP(9.99999999999999E+307,$M$2:M2303)+1,"")</f>
        <v>2138</v>
      </c>
      <c r="N2304" s="31" t="e">
        <f>IF(AND(B2304=N$1),LOOKUP(9.99999999999999E+307,$N$2:N2303)+1,"")</f>
        <v>#REF!</v>
      </c>
      <c r="O2304" s="31" t="e">
        <f>IF(AND($B2304=O$1),LOOKUP(9.99999999999999E+307,$O$2:O2303)+1,"")</f>
        <v>#REF!</v>
      </c>
      <c r="P2304" s="31" t="e">
        <f>IF(AND($B2304=P$1),LOOKUP(9.99999999999999E+307,$P$2:P2303)+1,"")</f>
        <v>#REF!</v>
      </c>
      <c r="Q2304" s="31" t="e">
        <f>IF(AND($B2304=Q$1),LOOKUP(9.99999999999999E+307,$Q$2:Q2303)+1,"")</f>
        <v>#REF!</v>
      </c>
      <c r="R2304" s="31">
        <f>IF(AND($B2304=R$1),LOOKUP(9.99999999999999E+307,$R$2:R2303)+1,"")</f>
        <v>2138</v>
      </c>
      <c r="S2304" s="31">
        <f>IF(AND($B2304=S$1),LOOKUP(9.99999999999999E+307,$S$2:S2303)+1,"")</f>
        <v>2138</v>
      </c>
      <c r="T2304" s="265"/>
      <c r="U2304" s="265"/>
      <c r="V2304" s="265"/>
      <c r="AA2304" s="254" t="str">
        <f t="shared" si="255"/>
        <v/>
      </c>
      <c r="AB2304" s="254" t="str">
        <f t="shared" si="256"/>
        <v/>
      </c>
      <c r="AC2304" s="255">
        <f t="shared" si="257"/>
        <v>0</v>
      </c>
      <c r="AD2304" s="255">
        <f t="shared" si="258"/>
        <v>3836</v>
      </c>
      <c r="AE2304" s="256" t="str">
        <f t="shared" si="259"/>
        <v/>
      </c>
      <c r="AF2304" s="252" t="str">
        <f t="shared" si="260"/>
        <v>-</v>
      </c>
    </row>
    <row r="2305" spans="1:32" ht="20.149999999999999" customHeight="1" x14ac:dyDescent="0.75">
      <c r="A2305" s="31">
        <v>2303</v>
      </c>
      <c r="B2305" s="237"/>
      <c r="C2305" s="273"/>
      <c r="D2305" s="272"/>
      <c r="E2305" s="273"/>
      <c r="F2305" s="273"/>
      <c r="G2305" s="253" t="str">
        <f t="shared" si="261"/>
        <v/>
      </c>
      <c r="H2305" s="31" t="str">
        <f>IF(AND(B2305=H$1),LOOKUP(9.99999999999999E+307,$H$2:H2304)+1,"")</f>
        <v/>
      </c>
      <c r="I2305" s="31" t="str">
        <f>IF(AND(B2305=I$1),LOOKUP(9.99999999999999E+307,$I$2:I2304)+1,"")</f>
        <v/>
      </c>
      <c r="J2305" s="31">
        <f>IF(AND(B2305=J$1),LOOKUP(9.99999999999999E+307,$J$2:J2304)+1,"")</f>
        <v>2139</v>
      </c>
      <c r="K2305" s="31">
        <f>IF(AND(B2305=K$1),LOOKUP(9.99999999999999E+307,$K$2:K2304)+1,"")</f>
        <v>2139</v>
      </c>
      <c r="L2305" s="31">
        <f>IF(AND(B2305=L$1),LOOKUP(9.99999999999999E+307,$L$2:L2304)+1,"")</f>
        <v>2139</v>
      </c>
      <c r="M2305" s="31">
        <f>IF(AND(B2305=M$1),LOOKUP(9.99999999999999E+307,$M$2:M2304)+1,"")</f>
        <v>2139</v>
      </c>
      <c r="N2305" s="31" t="e">
        <f>IF(AND(B2305=N$1),LOOKUP(9.99999999999999E+307,$N$2:N2304)+1,"")</f>
        <v>#REF!</v>
      </c>
      <c r="O2305" s="31" t="e">
        <f>IF(AND($B2305=O$1),LOOKUP(9.99999999999999E+307,$O$2:O2304)+1,"")</f>
        <v>#REF!</v>
      </c>
      <c r="P2305" s="31" t="e">
        <f>IF(AND($B2305=P$1),LOOKUP(9.99999999999999E+307,$P$2:P2304)+1,"")</f>
        <v>#REF!</v>
      </c>
      <c r="Q2305" s="31" t="e">
        <f>IF(AND($B2305=Q$1),LOOKUP(9.99999999999999E+307,$Q$2:Q2304)+1,"")</f>
        <v>#REF!</v>
      </c>
      <c r="R2305" s="31">
        <f>IF(AND($B2305=R$1),LOOKUP(9.99999999999999E+307,$R$2:R2304)+1,"")</f>
        <v>2139</v>
      </c>
      <c r="S2305" s="31">
        <f>IF(AND($B2305=S$1),LOOKUP(9.99999999999999E+307,$S$2:S2304)+1,"")</f>
        <v>2139</v>
      </c>
      <c r="T2305" s="265"/>
      <c r="U2305" s="265"/>
      <c r="V2305" s="265"/>
      <c r="AA2305" s="254" t="str">
        <f t="shared" si="255"/>
        <v/>
      </c>
      <c r="AB2305" s="254" t="str">
        <f t="shared" si="256"/>
        <v/>
      </c>
      <c r="AC2305" s="255">
        <f t="shared" si="257"/>
        <v>0</v>
      </c>
      <c r="AD2305" s="255">
        <f t="shared" si="258"/>
        <v>3836</v>
      </c>
      <c r="AE2305" s="256" t="str">
        <f t="shared" si="259"/>
        <v/>
      </c>
      <c r="AF2305" s="252" t="str">
        <f t="shared" si="260"/>
        <v>-</v>
      </c>
    </row>
    <row r="2306" spans="1:32" ht="20.149999999999999" customHeight="1" x14ac:dyDescent="0.75">
      <c r="A2306" s="31">
        <v>2304</v>
      </c>
      <c r="B2306" s="237"/>
      <c r="C2306" s="273"/>
      <c r="D2306" s="272"/>
      <c r="E2306" s="273"/>
      <c r="F2306" s="273"/>
      <c r="G2306" s="253" t="str">
        <f t="shared" si="261"/>
        <v/>
      </c>
      <c r="H2306" s="31" t="str">
        <f>IF(AND(B2306=H$1),LOOKUP(9.99999999999999E+307,$H$2:H2305)+1,"")</f>
        <v/>
      </c>
      <c r="I2306" s="31" t="str">
        <f>IF(AND(B2306=I$1),LOOKUP(9.99999999999999E+307,$I$2:I2305)+1,"")</f>
        <v/>
      </c>
      <c r="J2306" s="31">
        <f>IF(AND(B2306=J$1),LOOKUP(9.99999999999999E+307,$J$2:J2305)+1,"")</f>
        <v>2140</v>
      </c>
      <c r="K2306" s="31">
        <f>IF(AND(B2306=K$1),LOOKUP(9.99999999999999E+307,$K$2:K2305)+1,"")</f>
        <v>2140</v>
      </c>
      <c r="L2306" s="31">
        <f>IF(AND(B2306=L$1),LOOKUP(9.99999999999999E+307,$L$2:L2305)+1,"")</f>
        <v>2140</v>
      </c>
      <c r="M2306" s="31">
        <f>IF(AND(B2306=M$1),LOOKUP(9.99999999999999E+307,$M$2:M2305)+1,"")</f>
        <v>2140</v>
      </c>
      <c r="N2306" s="31" t="e">
        <f>IF(AND(B2306=N$1),LOOKUP(9.99999999999999E+307,$N$2:N2305)+1,"")</f>
        <v>#REF!</v>
      </c>
      <c r="O2306" s="31" t="e">
        <f>IF(AND($B2306=O$1),LOOKUP(9.99999999999999E+307,$O$2:O2305)+1,"")</f>
        <v>#REF!</v>
      </c>
      <c r="P2306" s="31" t="e">
        <f>IF(AND($B2306=P$1),LOOKUP(9.99999999999999E+307,$P$2:P2305)+1,"")</f>
        <v>#REF!</v>
      </c>
      <c r="Q2306" s="31" t="e">
        <f>IF(AND($B2306=Q$1),LOOKUP(9.99999999999999E+307,$Q$2:Q2305)+1,"")</f>
        <v>#REF!</v>
      </c>
      <c r="R2306" s="31">
        <f>IF(AND($B2306=R$1),LOOKUP(9.99999999999999E+307,$R$2:R2305)+1,"")</f>
        <v>2140</v>
      </c>
      <c r="S2306" s="31">
        <f>IF(AND($B2306=S$1),LOOKUP(9.99999999999999E+307,$S$2:S2305)+1,"")</f>
        <v>2140</v>
      </c>
      <c r="T2306" s="265"/>
      <c r="U2306" s="265"/>
      <c r="V2306" s="265"/>
      <c r="AA2306" s="254" t="str">
        <f t="shared" si="255"/>
        <v/>
      </c>
      <c r="AB2306" s="254" t="str">
        <f t="shared" si="256"/>
        <v/>
      </c>
      <c r="AC2306" s="255">
        <f t="shared" si="257"/>
        <v>0</v>
      </c>
      <c r="AD2306" s="255">
        <f t="shared" si="258"/>
        <v>3836</v>
      </c>
      <c r="AE2306" s="256" t="str">
        <f t="shared" si="259"/>
        <v/>
      </c>
      <c r="AF2306" s="252" t="str">
        <f t="shared" si="260"/>
        <v>-</v>
      </c>
    </row>
    <row r="2307" spans="1:32" ht="20.149999999999999" customHeight="1" x14ac:dyDescent="0.75">
      <c r="A2307" s="31">
        <v>2305</v>
      </c>
      <c r="B2307" s="237"/>
      <c r="C2307" s="273"/>
      <c r="D2307" s="272"/>
      <c r="E2307" s="273"/>
      <c r="F2307" s="273"/>
      <c r="G2307" s="253" t="str">
        <f t="shared" si="261"/>
        <v/>
      </c>
      <c r="H2307" s="31" t="str">
        <f>IF(AND(B2307=H$1),LOOKUP(9.99999999999999E+307,$H$2:H2306)+1,"")</f>
        <v/>
      </c>
      <c r="I2307" s="31" t="str">
        <f>IF(AND(B2307=I$1),LOOKUP(9.99999999999999E+307,$I$2:I2306)+1,"")</f>
        <v/>
      </c>
      <c r="J2307" s="31">
        <f>IF(AND(B2307=J$1),LOOKUP(9.99999999999999E+307,$J$2:J2306)+1,"")</f>
        <v>2141</v>
      </c>
      <c r="K2307" s="31">
        <f>IF(AND(B2307=K$1),LOOKUP(9.99999999999999E+307,$K$2:K2306)+1,"")</f>
        <v>2141</v>
      </c>
      <c r="L2307" s="31">
        <f>IF(AND(B2307=L$1),LOOKUP(9.99999999999999E+307,$L$2:L2306)+1,"")</f>
        <v>2141</v>
      </c>
      <c r="M2307" s="31">
        <f>IF(AND(B2307=M$1),LOOKUP(9.99999999999999E+307,$M$2:M2306)+1,"")</f>
        <v>2141</v>
      </c>
      <c r="N2307" s="31" t="e">
        <f>IF(AND(B2307=N$1),LOOKUP(9.99999999999999E+307,$N$2:N2306)+1,"")</f>
        <v>#REF!</v>
      </c>
      <c r="O2307" s="31" t="e">
        <f>IF(AND($B2307=O$1),LOOKUP(9.99999999999999E+307,$O$2:O2306)+1,"")</f>
        <v>#REF!</v>
      </c>
      <c r="P2307" s="31" t="e">
        <f>IF(AND($B2307=P$1),LOOKUP(9.99999999999999E+307,$P$2:P2306)+1,"")</f>
        <v>#REF!</v>
      </c>
      <c r="Q2307" s="31" t="e">
        <f>IF(AND($B2307=Q$1),LOOKUP(9.99999999999999E+307,$Q$2:Q2306)+1,"")</f>
        <v>#REF!</v>
      </c>
      <c r="R2307" s="31">
        <f>IF(AND($B2307=R$1),LOOKUP(9.99999999999999E+307,$R$2:R2306)+1,"")</f>
        <v>2141</v>
      </c>
      <c r="S2307" s="31">
        <f>IF(AND($B2307=S$1),LOOKUP(9.99999999999999E+307,$S$2:S2306)+1,"")</f>
        <v>2141</v>
      </c>
      <c r="T2307" s="265"/>
      <c r="U2307" s="265"/>
      <c r="V2307" s="265"/>
      <c r="AA2307" s="254" t="str">
        <f t="shared" si="255"/>
        <v/>
      </c>
      <c r="AB2307" s="254" t="str">
        <f t="shared" si="256"/>
        <v/>
      </c>
      <c r="AC2307" s="255">
        <f t="shared" si="257"/>
        <v>0</v>
      </c>
      <c r="AD2307" s="255">
        <f t="shared" si="258"/>
        <v>3836</v>
      </c>
      <c r="AE2307" s="256" t="str">
        <f t="shared" si="259"/>
        <v/>
      </c>
      <c r="AF2307" s="252" t="str">
        <f t="shared" si="260"/>
        <v>-</v>
      </c>
    </row>
    <row r="2308" spans="1:32" ht="20.149999999999999" customHeight="1" x14ac:dyDescent="0.75">
      <c r="A2308" s="31">
        <v>2306</v>
      </c>
      <c r="B2308" s="237"/>
      <c r="C2308" s="273"/>
      <c r="D2308" s="272"/>
      <c r="E2308" s="273"/>
      <c r="F2308" s="273"/>
      <c r="G2308" s="253" t="str">
        <f t="shared" si="261"/>
        <v/>
      </c>
      <c r="H2308" s="31" t="str">
        <f>IF(AND(B2308=H$1),LOOKUP(9.99999999999999E+307,$H$2:H2307)+1,"")</f>
        <v/>
      </c>
      <c r="I2308" s="31" t="str">
        <f>IF(AND(B2308=I$1),LOOKUP(9.99999999999999E+307,$I$2:I2307)+1,"")</f>
        <v/>
      </c>
      <c r="J2308" s="31">
        <f>IF(AND(B2308=J$1),LOOKUP(9.99999999999999E+307,$J$2:J2307)+1,"")</f>
        <v>2142</v>
      </c>
      <c r="K2308" s="31">
        <f>IF(AND(B2308=K$1),LOOKUP(9.99999999999999E+307,$K$2:K2307)+1,"")</f>
        <v>2142</v>
      </c>
      <c r="L2308" s="31">
        <f>IF(AND(B2308=L$1),LOOKUP(9.99999999999999E+307,$L$2:L2307)+1,"")</f>
        <v>2142</v>
      </c>
      <c r="M2308" s="31">
        <f>IF(AND(B2308=M$1),LOOKUP(9.99999999999999E+307,$M$2:M2307)+1,"")</f>
        <v>2142</v>
      </c>
      <c r="N2308" s="31" t="e">
        <f>IF(AND(B2308=N$1),LOOKUP(9.99999999999999E+307,$N$2:N2307)+1,"")</f>
        <v>#REF!</v>
      </c>
      <c r="O2308" s="31" t="e">
        <f>IF(AND($B2308=O$1),LOOKUP(9.99999999999999E+307,$O$2:O2307)+1,"")</f>
        <v>#REF!</v>
      </c>
      <c r="P2308" s="31" t="e">
        <f>IF(AND($B2308=P$1),LOOKUP(9.99999999999999E+307,$P$2:P2307)+1,"")</f>
        <v>#REF!</v>
      </c>
      <c r="Q2308" s="31" t="e">
        <f>IF(AND($B2308=Q$1),LOOKUP(9.99999999999999E+307,$Q$2:Q2307)+1,"")</f>
        <v>#REF!</v>
      </c>
      <c r="R2308" s="31">
        <f>IF(AND($B2308=R$1),LOOKUP(9.99999999999999E+307,$R$2:R2307)+1,"")</f>
        <v>2142</v>
      </c>
      <c r="S2308" s="31">
        <f>IF(AND($B2308=S$1),LOOKUP(9.99999999999999E+307,$S$2:S2307)+1,"")</f>
        <v>2142</v>
      </c>
      <c r="T2308" s="265"/>
      <c r="U2308" s="265"/>
      <c r="V2308" s="265"/>
      <c r="AA2308" s="254" t="str">
        <f t="shared" si="255"/>
        <v/>
      </c>
      <c r="AB2308" s="254" t="str">
        <f t="shared" si="256"/>
        <v/>
      </c>
      <c r="AC2308" s="255">
        <f t="shared" si="257"/>
        <v>0</v>
      </c>
      <c r="AD2308" s="255">
        <f t="shared" si="258"/>
        <v>3836</v>
      </c>
      <c r="AE2308" s="256" t="str">
        <f t="shared" si="259"/>
        <v/>
      </c>
      <c r="AF2308" s="252" t="str">
        <f t="shared" si="260"/>
        <v>-</v>
      </c>
    </row>
    <row r="2309" spans="1:32" ht="20.149999999999999" customHeight="1" x14ac:dyDescent="0.75">
      <c r="A2309" s="31">
        <v>2307</v>
      </c>
      <c r="B2309" s="237"/>
      <c r="C2309" s="273"/>
      <c r="D2309" s="272"/>
      <c r="E2309" s="273"/>
      <c r="F2309" s="273"/>
      <c r="G2309" s="253" t="str">
        <f t="shared" si="261"/>
        <v/>
      </c>
      <c r="H2309" s="31" t="str">
        <f>IF(AND(B2309=H$1),LOOKUP(9.99999999999999E+307,$H$2:H2308)+1,"")</f>
        <v/>
      </c>
      <c r="I2309" s="31" t="str">
        <f>IF(AND(B2309=I$1),LOOKUP(9.99999999999999E+307,$I$2:I2308)+1,"")</f>
        <v/>
      </c>
      <c r="J2309" s="31">
        <f>IF(AND(B2309=J$1),LOOKUP(9.99999999999999E+307,$J$2:J2308)+1,"")</f>
        <v>2143</v>
      </c>
      <c r="K2309" s="31">
        <f>IF(AND(B2309=K$1),LOOKUP(9.99999999999999E+307,$K$2:K2308)+1,"")</f>
        <v>2143</v>
      </c>
      <c r="L2309" s="31">
        <f>IF(AND(B2309=L$1),LOOKUP(9.99999999999999E+307,$L$2:L2308)+1,"")</f>
        <v>2143</v>
      </c>
      <c r="M2309" s="31">
        <f>IF(AND(B2309=M$1),LOOKUP(9.99999999999999E+307,$M$2:M2308)+1,"")</f>
        <v>2143</v>
      </c>
      <c r="N2309" s="31" t="e">
        <f>IF(AND(B2309=N$1),LOOKUP(9.99999999999999E+307,$N$2:N2308)+1,"")</f>
        <v>#REF!</v>
      </c>
      <c r="O2309" s="31" t="e">
        <f>IF(AND($B2309=O$1),LOOKUP(9.99999999999999E+307,$O$2:O2308)+1,"")</f>
        <v>#REF!</v>
      </c>
      <c r="P2309" s="31" t="e">
        <f>IF(AND($B2309=P$1),LOOKUP(9.99999999999999E+307,$P$2:P2308)+1,"")</f>
        <v>#REF!</v>
      </c>
      <c r="Q2309" s="31" t="e">
        <f>IF(AND($B2309=Q$1),LOOKUP(9.99999999999999E+307,$Q$2:Q2308)+1,"")</f>
        <v>#REF!</v>
      </c>
      <c r="R2309" s="31">
        <f>IF(AND($B2309=R$1),LOOKUP(9.99999999999999E+307,$R$2:R2308)+1,"")</f>
        <v>2143</v>
      </c>
      <c r="S2309" s="31">
        <f>IF(AND($B2309=S$1),LOOKUP(9.99999999999999E+307,$S$2:S2308)+1,"")</f>
        <v>2143</v>
      </c>
      <c r="T2309" s="265"/>
      <c r="U2309" s="265"/>
      <c r="V2309" s="265"/>
      <c r="AA2309" s="254" t="str">
        <f t="shared" si="255"/>
        <v/>
      </c>
      <c r="AB2309" s="254" t="str">
        <f t="shared" si="256"/>
        <v/>
      </c>
      <c r="AC2309" s="255">
        <f t="shared" si="257"/>
        <v>0</v>
      </c>
      <c r="AD2309" s="255">
        <f t="shared" si="258"/>
        <v>3836</v>
      </c>
      <c r="AE2309" s="256" t="str">
        <f t="shared" si="259"/>
        <v/>
      </c>
      <c r="AF2309" s="252" t="str">
        <f t="shared" si="260"/>
        <v>-</v>
      </c>
    </row>
    <row r="2310" spans="1:32" ht="20.149999999999999" customHeight="1" x14ac:dyDescent="0.75">
      <c r="A2310" s="31">
        <v>2308</v>
      </c>
      <c r="B2310" s="237"/>
      <c r="C2310" s="273"/>
      <c r="D2310" s="272"/>
      <c r="E2310" s="273"/>
      <c r="F2310" s="273"/>
      <c r="G2310" s="253" t="str">
        <f t="shared" si="261"/>
        <v/>
      </c>
      <c r="H2310" s="31" t="str">
        <f>IF(AND(B2310=H$1),LOOKUP(9.99999999999999E+307,$H$2:H2309)+1,"")</f>
        <v/>
      </c>
      <c r="I2310" s="31" t="str">
        <f>IF(AND(B2310=I$1),LOOKUP(9.99999999999999E+307,$I$2:I2309)+1,"")</f>
        <v/>
      </c>
      <c r="J2310" s="31">
        <f>IF(AND(B2310=J$1),LOOKUP(9.99999999999999E+307,$J$2:J2309)+1,"")</f>
        <v>2144</v>
      </c>
      <c r="K2310" s="31">
        <f>IF(AND(B2310=K$1),LOOKUP(9.99999999999999E+307,$K$2:K2309)+1,"")</f>
        <v>2144</v>
      </c>
      <c r="L2310" s="31">
        <f>IF(AND(B2310=L$1),LOOKUP(9.99999999999999E+307,$L$2:L2309)+1,"")</f>
        <v>2144</v>
      </c>
      <c r="M2310" s="31">
        <f>IF(AND(B2310=M$1),LOOKUP(9.99999999999999E+307,$M$2:M2309)+1,"")</f>
        <v>2144</v>
      </c>
      <c r="N2310" s="31" t="e">
        <f>IF(AND(B2310=N$1),LOOKUP(9.99999999999999E+307,$N$2:N2309)+1,"")</f>
        <v>#REF!</v>
      </c>
      <c r="O2310" s="31" t="e">
        <f>IF(AND($B2310=O$1),LOOKUP(9.99999999999999E+307,$O$2:O2309)+1,"")</f>
        <v>#REF!</v>
      </c>
      <c r="P2310" s="31" t="e">
        <f>IF(AND($B2310=P$1),LOOKUP(9.99999999999999E+307,$P$2:P2309)+1,"")</f>
        <v>#REF!</v>
      </c>
      <c r="Q2310" s="31" t="e">
        <f>IF(AND($B2310=Q$1),LOOKUP(9.99999999999999E+307,$Q$2:Q2309)+1,"")</f>
        <v>#REF!</v>
      </c>
      <c r="R2310" s="31">
        <f>IF(AND($B2310=R$1),LOOKUP(9.99999999999999E+307,$R$2:R2309)+1,"")</f>
        <v>2144</v>
      </c>
      <c r="S2310" s="31">
        <f>IF(AND($B2310=S$1),LOOKUP(9.99999999999999E+307,$S$2:S2309)+1,"")</f>
        <v>2144</v>
      </c>
      <c r="T2310" s="265"/>
      <c r="U2310" s="265"/>
      <c r="V2310" s="265"/>
      <c r="AA2310" s="254" t="str">
        <f t="shared" si="255"/>
        <v/>
      </c>
      <c r="AB2310" s="254" t="str">
        <f t="shared" si="256"/>
        <v/>
      </c>
      <c r="AC2310" s="255">
        <f t="shared" si="257"/>
        <v>0</v>
      </c>
      <c r="AD2310" s="255">
        <f t="shared" si="258"/>
        <v>3836</v>
      </c>
      <c r="AE2310" s="256" t="str">
        <f t="shared" si="259"/>
        <v/>
      </c>
      <c r="AF2310" s="252" t="str">
        <f t="shared" si="260"/>
        <v>-</v>
      </c>
    </row>
    <row r="2311" spans="1:32" ht="20.149999999999999" customHeight="1" x14ac:dyDescent="0.75">
      <c r="A2311" s="31">
        <v>2309</v>
      </c>
      <c r="B2311" s="237"/>
      <c r="C2311" s="273"/>
      <c r="D2311" s="272"/>
      <c r="E2311" s="273"/>
      <c r="F2311" s="273"/>
      <c r="G2311" s="253" t="str">
        <f t="shared" si="261"/>
        <v/>
      </c>
      <c r="H2311" s="31" t="str">
        <f>IF(AND(B2311=H$1),LOOKUP(9.99999999999999E+307,$H$2:H2310)+1,"")</f>
        <v/>
      </c>
      <c r="I2311" s="31" t="str">
        <f>IF(AND(B2311=I$1),LOOKUP(9.99999999999999E+307,$I$2:I2310)+1,"")</f>
        <v/>
      </c>
      <c r="J2311" s="31">
        <f>IF(AND(B2311=J$1),LOOKUP(9.99999999999999E+307,$J$2:J2310)+1,"")</f>
        <v>2145</v>
      </c>
      <c r="K2311" s="31">
        <f>IF(AND(B2311=K$1),LOOKUP(9.99999999999999E+307,$K$2:K2310)+1,"")</f>
        <v>2145</v>
      </c>
      <c r="L2311" s="31">
        <f>IF(AND(B2311=L$1),LOOKUP(9.99999999999999E+307,$L$2:L2310)+1,"")</f>
        <v>2145</v>
      </c>
      <c r="M2311" s="31">
        <f>IF(AND(B2311=M$1),LOOKUP(9.99999999999999E+307,$M$2:M2310)+1,"")</f>
        <v>2145</v>
      </c>
      <c r="N2311" s="31" t="e">
        <f>IF(AND(B2311=N$1),LOOKUP(9.99999999999999E+307,$N$2:N2310)+1,"")</f>
        <v>#REF!</v>
      </c>
      <c r="O2311" s="31" t="e">
        <f>IF(AND($B2311=O$1),LOOKUP(9.99999999999999E+307,$O$2:O2310)+1,"")</f>
        <v>#REF!</v>
      </c>
      <c r="P2311" s="31" t="e">
        <f>IF(AND($B2311=P$1),LOOKUP(9.99999999999999E+307,$P$2:P2310)+1,"")</f>
        <v>#REF!</v>
      </c>
      <c r="Q2311" s="31" t="e">
        <f>IF(AND($B2311=Q$1),LOOKUP(9.99999999999999E+307,$Q$2:Q2310)+1,"")</f>
        <v>#REF!</v>
      </c>
      <c r="R2311" s="31">
        <f>IF(AND($B2311=R$1),LOOKUP(9.99999999999999E+307,$R$2:R2310)+1,"")</f>
        <v>2145</v>
      </c>
      <c r="S2311" s="31">
        <f>IF(AND($B2311=S$1),LOOKUP(9.99999999999999E+307,$S$2:S2310)+1,"")</f>
        <v>2145</v>
      </c>
      <c r="T2311" s="265"/>
      <c r="U2311" s="265"/>
      <c r="V2311" s="265"/>
      <c r="AA2311" s="254" t="str">
        <f t="shared" si="255"/>
        <v/>
      </c>
      <c r="AB2311" s="254" t="str">
        <f t="shared" si="256"/>
        <v/>
      </c>
      <c r="AC2311" s="255">
        <f t="shared" si="257"/>
        <v>0</v>
      </c>
      <c r="AD2311" s="255">
        <f t="shared" si="258"/>
        <v>3836</v>
      </c>
      <c r="AE2311" s="256" t="str">
        <f t="shared" si="259"/>
        <v/>
      </c>
      <c r="AF2311" s="252" t="str">
        <f t="shared" si="260"/>
        <v>-</v>
      </c>
    </row>
    <row r="2312" spans="1:32" ht="20.149999999999999" customHeight="1" x14ac:dyDescent="0.75">
      <c r="A2312" s="31">
        <v>2310</v>
      </c>
      <c r="B2312" s="237"/>
      <c r="C2312" s="273"/>
      <c r="D2312" s="272"/>
      <c r="E2312" s="273"/>
      <c r="F2312" s="273"/>
      <c r="G2312" s="253" t="str">
        <f t="shared" si="261"/>
        <v/>
      </c>
      <c r="H2312" s="31" t="str">
        <f>IF(AND(B2312=H$1),LOOKUP(9.99999999999999E+307,$H$2:H2311)+1,"")</f>
        <v/>
      </c>
      <c r="I2312" s="31" t="str">
        <f>IF(AND(B2312=I$1),LOOKUP(9.99999999999999E+307,$I$2:I2311)+1,"")</f>
        <v/>
      </c>
      <c r="J2312" s="31">
        <f>IF(AND(B2312=J$1),LOOKUP(9.99999999999999E+307,$J$2:J2311)+1,"")</f>
        <v>2146</v>
      </c>
      <c r="K2312" s="31">
        <f>IF(AND(B2312=K$1),LOOKUP(9.99999999999999E+307,$K$2:K2311)+1,"")</f>
        <v>2146</v>
      </c>
      <c r="L2312" s="31">
        <f>IF(AND(B2312=L$1),LOOKUP(9.99999999999999E+307,$L$2:L2311)+1,"")</f>
        <v>2146</v>
      </c>
      <c r="M2312" s="31">
        <f>IF(AND(B2312=M$1),LOOKUP(9.99999999999999E+307,$M$2:M2311)+1,"")</f>
        <v>2146</v>
      </c>
      <c r="N2312" s="31" t="e">
        <f>IF(AND(B2312=N$1),LOOKUP(9.99999999999999E+307,$N$2:N2311)+1,"")</f>
        <v>#REF!</v>
      </c>
      <c r="O2312" s="31" t="e">
        <f>IF(AND($B2312=O$1),LOOKUP(9.99999999999999E+307,$O$2:O2311)+1,"")</f>
        <v>#REF!</v>
      </c>
      <c r="P2312" s="31" t="e">
        <f>IF(AND($B2312=P$1),LOOKUP(9.99999999999999E+307,$P$2:P2311)+1,"")</f>
        <v>#REF!</v>
      </c>
      <c r="Q2312" s="31" t="e">
        <f>IF(AND($B2312=Q$1),LOOKUP(9.99999999999999E+307,$Q$2:Q2311)+1,"")</f>
        <v>#REF!</v>
      </c>
      <c r="R2312" s="31">
        <f>IF(AND($B2312=R$1),LOOKUP(9.99999999999999E+307,$R$2:R2311)+1,"")</f>
        <v>2146</v>
      </c>
      <c r="S2312" s="31">
        <f>IF(AND($B2312=S$1),LOOKUP(9.99999999999999E+307,$S$2:S2311)+1,"")</f>
        <v>2146</v>
      </c>
      <c r="T2312" s="265"/>
      <c r="U2312" s="265"/>
      <c r="V2312" s="265"/>
      <c r="AA2312" s="254" t="str">
        <f t="shared" si="255"/>
        <v/>
      </c>
      <c r="AB2312" s="254" t="str">
        <f t="shared" si="256"/>
        <v/>
      </c>
      <c r="AC2312" s="255">
        <f t="shared" si="257"/>
        <v>0</v>
      </c>
      <c r="AD2312" s="255">
        <f t="shared" si="258"/>
        <v>3836</v>
      </c>
      <c r="AE2312" s="256" t="str">
        <f t="shared" si="259"/>
        <v/>
      </c>
      <c r="AF2312" s="252" t="str">
        <f t="shared" si="260"/>
        <v>-</v>
      </c>
    </row>
    <row r="2313" spans="1:32" ht="20.149999999999999" customHeight="1" x14ac:dyDescent="0.75">
      <c r="A2313" s="31">
        <v>2311</v>
      </c>
      <c r="B2313" s="237"/>
      <c r="C2313" s="273"/>
      <c r="D2313" s="272"/>
      <c r="E2313" s="273"/>
      <c r="F2313" s="273"/>
      <c r="G2313" s="253" t="str">
        <f t="shared" si="261"/>
        <v/>
      </c>
      <c r="H2313" s="31" t="str">
        <f>IF(AND(B2313=H$1),LOOKUP(9.99999999999999E+307,$H$2:H2312)+1,"")</f>
        <v/>
      </c>
      <c r="I2313" s="31" t="str">
        <f>IF(AND(B2313=I$1),LOOKUP(9.99999999999999E+307,$I$2:I2312)+1,"")</f>
        <v/>
      </c>
      <c r="J2313" s="31">
        <f>IF(AND(B2313=J$1),LOOKUP(9.99999999999999E+307,$J$2:J2312)+1,"")</f>
        <v>2147</v>
      </c>
      <c r="K2313" s="31">
        <f>IF(AND(B2313=K$1),LOOKUP(9.99999999999999E+307,$K$2:K2312)+1,"")</f>
        <v>2147</v>
      </c>
      <c r="L2313" s="31">
        <f>IF(AND(B2313=L$1),LOOKUP(9.99999999999999E+307,$L$2:L2312)+1,"")</f>
        <v>2147</v>
      </c>
      <c r="M2313" s="31">
        <f>IF(AND(B2313=M$1),LOOKUP(9.99999999999999E+307,$M$2:M2312)+1,"")</f>
        <v>2147</v>
      </c>
      <c r="N2313" s="31" t="e">
        <f>IF(AND(B2313=N$1),LOOKUP(9.99999999999999E+307,$N$2:N2312)+1,"")</f>
        <v>#REF!</v>
      </c>
      <c r="O2313" s="31" t="e">
        <f>IF(AND($B2313=O$1),LOOKUP(9.99999999999999E+307,$O$2:O2312)+1,"")</f>
        <v>#REF!</v>
      </c>
      <c r="P2313" s="31" t="e">
        <f>IF(AND($B2313=P$1),LOOKUP(9.99999999999999E+307,$P$2:P2312)+1,"")</f>
        <v>#REF!</v>
      </c>
      <c r="Q2313" s="31" t="e">
        <f>IF(AND($B2313=Q$1),LOOKUP(9.99999999999999E+307,$Q$2:Q2312)+1,"")</f>
        <v>#REF!</v>
      </c>
      <c r="R2313" s="31">
        <f>IF(AND($B2313=R$1),LOOKUP(9.99999999999999E+307,$R$2:R2312)+1,"")</f>
        <v>2147</v>
      </c>
      <c r="S2313" s="31">
        <f>IF(AND($B2313=S$1),LOOKUP(9.99999999999999E+307,$S$2:S2312)+1,"")</f>
        <v>2147</v>
      </c>
      <c r="T2313" s="265"/>
      <c r="U2313" s="265"/>
      <c r="V2313" s="265"/>
      <c r="AA2313" s="254" t="str">
        <f t="shared" si="255"/>
        <v/>
      </c>
      <c r="AB2313" s="254" t="str">
        <f t="shared" si="256"/>
        <v/>
      </c>
      <c r="AC2313" s="255">
        <f t="shared" si="257"/>
        <v>0</v>
      </c>
      <c r="AD2313" s="255">
        <f t="shared" si="258"/>
        <v>3836</v>
      </c>
      <c r="AE2313" s="256" t="str">
        <f t="shared" si="259"/>
        <v/>
      </c>
      <c r="AF2313" s="252" t="str">
        <f t="shared" si="260"/>
        <v>-</v>
      </c>
    </row>
    <row r="2314" spans="1:32" ht="20.149999999999999" customHeight="1" x14ac:dyDescent="0.75">
      <c r="A2314" s="31">
        <v>2312</v>
      </c>
      <c r="B2314" s="237"/>
      <c r="C2314" s="273"/>
      <c r="D2314" s="272"/>
      <c r="E2314" s="273"/>
      <c r="F2314" s="273"/>
      <c r="G2314" s="253" t="str">
        <f t="shared" si="261"/>
        <v/>
      </c>
      <c r="H2314" s="31" t="str">
        <f>IF(AND(B2314=H$1),LOOKUP(9.99999999999999E+307,$H$2:H2313)+1,"")</f>
        <v/>
      </c>
      <c r="I2314" s="31" t="str">
        <f>IF(AND(B2314=I$1),LOOKUP(9.99999999999999E+307,$I$2:I2313)+1,"")</f>
        <v/>
      </c>
      <c r="J2314" s="31">
        <f>IF(AND(B2314=J$1),LOOKUP(9.99999999999999E+307,$J$2:J2313)+1,"")</f>
        <v>2148</v>
      </c>
      <c r="K2314" s="31">
        <f>IF(AND(B2314=K$1),LOOKUP(9.99999999999999E+307,$K$2:K2313)+1,"")</f>
        <v>2148</v>
      </c>
      <c r="L2314" s="31">
        <f>IF(AND(B2314=L$1),LOOKUP(9.99999999999999E+307,$L$2:L2313)+1,"")</f>
        <v>2148</v>
      </c>
      <c r="M2314" s="31">
        <f>IF(AND(B2314=M$1),LOOKUP(9.99999999999999E+307,$M$2:M2313)+1,"")</f>
        <v>2148</v>
      </c>
      <c r="N2314" s="31" t="e">
        <f>IF(AND(B2314=N$1),LOOKUP(9.99999999999999E+307,$N$2:N2313)+1,"")</f>
        <v>#REF!</v>
      </c>
      <c r="O2314" s="31" t="e">
        <f>IF(AND($B2314=O$1),LOOKUP(9.99999999999999E+307,$O$2:O2313)+1,"")</f>
        <v>#REF!</v>
      </c>
      <c r="P2314" s="31" t="e">
        <f>IF(AND($B2314=P$1),LOOKUP(9.99999999999999E+307,$P$2:P2313)+1,"")</f>
        <v>#REF!</v>
      </c>
      <c r="Q2314" s="31" t="e">
        <f>IF(AND($B2314=Q$1),LOOKUP(9.99999999999999E+307,$Q$2:Q2313)+1,"")</f>
        <v>#REF!</v>
      </c>
      <c r="R2314" s="31">
        <f>IF(AND($B2314=R$1),LOOKUP(9.99999999999999E+307,$R$2:R2313)+1,"")</f>
        <v>2148</v>
      </c>
      <c r="S2314" s="31">
        <f>IF(AND($B2314=S$1),LOOKUP(9.99999999999999E+307,$S$2:S2313)+1,"")</f>
        <v>2148</v>
      </c>
      <c r="T2314" s="265"/>
      <c r="U2314" s="265"/>
      <c r="V2314" s="265"/>
      <c r="AA2314" s="254" t="str">
        <f t="shared" si="255"/>
        <v/>
      </c>
      <c r="AB2314" s="254" t="str">
        <f t="shared" si="256"/>
        <v/>
      </c>
      <c r="AC2314" s="255">
        <f t="shared" si="257"/>
        <v>0</v>
      </c>
      <c r="AD2314" s="255">
        <f t="shared" si="258"/>
        <v>3836</v>
      </c>
      <c r="AE2314" s="256" t="str">
        <f t="shared" si="259"/>
        <v/>
      </c>
      <c r="AF2314" s="252" t="str">
        <f t="shared" si="260"/>
        <v>-</v>
      </c>
    </row>
    <row r="2315" spans="1:32" ht="20.149999999999999" customHeight="1" x14ac:dyDescent="0.75">
      <c r="A2315" s="31">
        <v>2313</v>
      </c>
      <c r="B2315" s="237"/>
      <c r="C2315" s="273"/>
      <c r="D2315" s="272"/>
      <c r="E2315" s="273"/>
      <c r="F2315" s="273"/>
      <c r="G2315" s="253" t="str">
        <f t="shared" si="261"/>
        <v/>
      </c>
      <c r="H2315" s="31" t="str">
        <f>IF(AND(B2315=H$1),LOOKUP(9.99999999999999E+307,$H$2:H2314)+1,"")</f>
        <v/>
      </c>
      <c r="I2315" s="31" t="str">
        <f>IF(AND(B2315=I$1),LOOKUP(9.99999999999999E+307,$I$2:I2314)+1,"")</f>
        <v/>
      </c>
      <c r="J2315" s="31">
        <f>IF(AND(B2315=J$1),LOOKUP(9.99999999999999E+307,$J$2:J2314)+1,"")</f>
        <v>2149</v>
      </c>
      <c r="K2315" s="31">
        <f>IF(AND(B2315=K$1),LOOKUP(9.99999999999999E+307,$K$2:K2314)+1,"")</f>
        <v>2149</v>
      </c>
      <c r="L2315" s="31">
        <f>IF(AND(B2315=L$1),LOOKUP(9.99999999999999E+307,$L$2:L2314)+1,"")</f>
        <v>2149</v>
      </c>
      <c r="M2315" s="31">
        <f>IF(AND(B2315=M$1),LOOKUP(9.99999999999999E+307,$M$2:M2314)+1,"")</f>
        <v>2149</v>
      </c>
      <c r="N2315" s="31" t="e">
        <f>IF(AND(B2315=N$1),LOOKUP(9.99999999999999E+307,$N$2:N2314)+1,"")</f>
        <v>#REF!</v>
      </c>
      <c r="O2315" s="31" t="e">
        <f>IF(AND($B2315=O$1),LOOKUP(9.99999999999999E+307,$O$2:O2314)+1,"")</f>
        <v>#REF!</v>
      </c>
      <c r="P2315" s="31" t="e">
        <f>IF(AND($B2315=P$1),LOOKUP(9.99999999999999E+307,$P$2:P2314)+1,"")</f>
        <v>#REF!</v>
      </c>
      <c r="Q2315" s="31" t="e">
        <f>IF(AND($B2315=Q$1),LOOKUP(9.99999999999999E+307,$Q$2:Q2314)+1,"")</f>
        <v>#REF!</v>
      </c>
      <c r="R2315" s="31">
        <f>IF(AND($B2315=R$1),LOOKUP(9.99999999999999E+307,$R$2:R2314)+1,"")</f>
        <v>2149</v>
      </c>
      <c r="S2315" s="31">
        <f>IF(AND($B2315=S$1),LOOKUP(9.99999999999999E+307,$S$2:S2314)+1,"")</f>
        <v>2149</v>
      </c>
      <c r="T2315" s="265"/>
      <c r="U2315" s="265"/>
      <c r="V2315" s="265"/>
      <c r="AA2315" s="254" t="str">
        <f t="shared" si="255"/>
        <v/>
      </c>
      <c r="AB2315" s="254" t="str">
        <f t="shared" si="256"/>
        <v/>
      </c>
      <c r="AC2315" s="255">
        <f t="shared" si="257"/>
        <v>0</v>
      </c>
      <c r="AD2315" s="255">
        <f t="shared" si="258"/>
        <v>3836</v>
      </c>
      <c r="AE2315" s="256" t="str">
        <f t="shared" si="259"/>
        <v/>
      </c>
      <c r="AF2315" s="252" t="str">
        <f t="shared" si="260"/>
        <v>-</v>
      </c>
    </row>
    <row r="2316" spans="1:32" ht="20.149999999999999" customHeight="1" x14ac:dyDescent="0.75">
      <c r="A2316" s="31">
        <v>2314</v>
      </c>
      <c r="B2316" s="237"/>
      <c r="C2316" s="273"/>
      <c r="D2316" s="272"/>
      <c r="E2316" s="273"/>
      <c r="F2316" s="273"/>
      <c r="G2316" s="253" t="str">
        <f t="shared" si="261"/>
        <v/>
      </c>
      <c r="H2316" s="31" t="str">
        <f>IF(AND(B2316=H$1),LOOKUP(9.99999999999999E+307,$H$2:H2315)+1,"")</f>
        <v/>
      </c>
      <c r="I2316" s="31" t="str">
        <f>IF(AND(B2316=I$1),LOOKUP(9.99999999999999E+307,$I$2:I2315)+1,"")</f>
        <v/>
      </c>
      <c r="J2316" s="31">
        <f>IF(AND(B2316=J$1),LOOKUP(9.99999999999999E+307,$J$2:J2315)+1,"")</f>
        <v>2150</v>
      </c>
      <c r="K2316" s="31">
        <f>IF(AND(B2316=K$1),LOOKUP(9.99999999999999E+307,$K$2:K2315)+1,"")</f>
        <v>2150</v>
      </c>
      <c r="L2316" s="31">
        <f>IF(AND(B2316=L$1),LOOKUP(9.99999999999999E+307,$L$2:L2315)+1,"")</f>
        <v>2150</v>
      </c>
      <c r="M2316" s="31">
        <f>IF(AND(B2316=M$1),LOOKUP(9.99999999999999E+307,$M$2:M2315)+1,"")</f>
        <v>2150</v>
      </c>
      <c r="N2316" s="31" t="e">
        <f>IF(AND(B2316=N$1),LOOKUP(9.99999999999999E+307,$N$2:N2315)+1,"")</f>
        <v>#REF!</v>
      </c>
      <c r="O2316" s="31" t="e">
        <f>IF(AND($B2316=O$1),LOOKUP(9.99999999999999E+307,$O$2:O2315)+1,"")</f>
        <v>#REF!</v>
      </c>
      <c r="P2316" s="31" t="e">
        <f>IF(AND($B2316=P$1),LOOKUP(9.99999999999999E+307,$P$2:P2315)+1,"")</f>
        <v>#REF!</v>
      </c>
      <c r="Q2316" s="31" t="e">
        <f>IF(AND($B2316=Q$1),LOOKUP(9.99999999999999E+307,$Q$2:Q2315)+1,"")</f>
        <v>#REF!</v>
      </c>
      <c r="R2316" s="31">
        <f>IF(AND($B2316=R$1),LOOKUP(9.99999999999999E+307,$R$2:R2315)+1,"")</f>
        <v>2150</v>
      </c>
      <c r="S2316" s="31">
        <f>IF(AND($B2316=S$1),LOOKUP(9.99999999999999E+307,$S$2:S2315)+1,"")</f>
        <v>2150</v>
      </c>
      <c r="T2316" s="265"/>
      <c r="U2316" s="265"/>
      <c r="V2316" s="265"/>
      <c r="AA2316" s="254" t="str">
        <f t="shared" si="255"/>
        <v/>
      </c>
      <c r="AB2316" s="254" t="str">
        <f t="shared" si="256"/>
        <v/>
      </c>
      <c r="AC2316" s="255">
        <f t="shared" si="257"/>
        <v>0</v>
      </c>
      <c r="AD2316" s="255">
        <f t="shared" si="258"/>
        <v>3836</v>
      </c>
      <c r="AE2316" s="256" t="str">
        <f t="shared" si="259"/>
        <v/>
      </c>
      <c r="AF2316" s="252" t="str">
        <f t="shared" si="260"/>
        <v>-</v>
      </c>
    </row>
    <row r="2317" spans="1:32" ht="20.149999999999999" customHeight="1" x14ac:dyDescent="0.75">
      <c r="A2317" s="31">
        <v>2315</v>
      </c>
      <c r="B2317" s="237"/>
      <c r="C2317" s="273"/>
      <c r="D2317" s="272"/>
      <c r="E2317" s="273"/>
      <c r="F2317" s="273"/>
      <c r="G2317" s="253" t="str">
        <f t="shared" si="261"/>
        <v/>
      </c>
      <c r="H2317" s="31" t="str">
        <f>IF(AND(B2317=H$1),LOOKUP(9.99999999999999E+307,$H$2:H2316)+1,"")</f>
        <v/>
      </c>
      <c r="I2317" s="31" t="str">
        <f>IF(AND(B2317=I$1),LOOKUP(9.99999999999999E+307,$I$2:I2316)+1,"")</f>
        <v/>
      </c>
      <c r="J2317" s="31">
        <f>IF(AND(B2317=J$1),LOOKUP(9.99999999999999E+307,$J$2:J2316)+1,"")</f>
        <v>2151</v>
      </c>
      <c r="K2317" s="31">
        <f>IF(AND(B2317=K$1),LOOKUP(9.99999999999999E+307,$K$2:K2316)+1,"")</f>
        <v>2151</v>
      </c>
      <c r="L2317" s="31">
        <f>IF(AND(B2317=L$1),LOOKUP(9.99999999999999E+307,$L$2:L2316)+1,"")</f>
        <v>2151</v>
      </c>
      <c r="M2317" s="31">
        <f>IF(AND(B2317=M$1),LOOKUP(9.99999999999999E+307,$M$2:M2316)+1,"")</f>
        <v>2151</v>
      </c>
      <c r="N2317" s="31" t="e">
        <f>IF(AND(B2317=N$1),LOOKUP(9.99999999999999E+307,$N$2:N2316)+1,"")</f>
        <v>#REF!</v>
      </c>
      <c r="O2317" s="31" t="e">
        <f>IF(AND($B2317=O$1),LOOKUP(9.99999999999999E+307,$O$2:O2316)+1,"")</f>
        <v>#REF!</v>
      </c>
      <c r="P2317" s="31" t="e">
        <f>IF(AND($B2317=P$1),LOOKUP(9.99999999999999E+307,$P$2:P2316)+1,"")</f>
        <v>#REF!</v>
      </c>
      <c r="Q2317" s="31" t="e">
        <f>IF(AND($B2317=Q$1),LOOKUP(9.99999999999999E+307,$Q$2:Q2316)+1,"")</f>
        <v>#REF!</v>
      </c>
      <c r="R2317" s="31">
        <f>IF(AND($B2317=R$1),LOOKUP(9.99999999999999E+307,$R$2:R2316)+1,"")</f>
        <v>2151</v>
      </c>
      <c r="S2317" s="31">
        <f>IF(AND($B2317=S$1),LOOKUP(9.99999999999999E+307,$S$2:S2316)+1,"")</f>
        <v>2151</v>
      </c>
      <c r="T2317" s="265"/>
      <c r="U2317" s="265"/>
      <c r="V2317" s="265"/>
      <c r="AA2317" s="254" t="str">
        <f t="shared" si="255"/>
        <v/>
      </c>
      <c r="AB2317" s="254" t="str">
        <f t="shared" si="256"/>
        <v/>
      </c>
      <c r="AC2317" s="255">
        <f t="shared" si="257"/>
        <v>0</v>
      </c>
      <c r="AD2317" s="255">
        <f t="shared" si="258"/>
        <v>3836</v>
      </c>
      <c r="AE2317" s="256" t="str">
        <f t="shared" si="259"/>
        <v/>
      </c>
      <c r="AF2317" s="252" t="str">
        <f t="shared" si="260"/>
        <v>-</v>
      </c>
    </row>
    <row r="2318" spans="1:32" ht="20.149999999999999" customHeight="1" x14ac:dyDescent="0.75">
      <c r="A2318" s="31">
        <v>2316</v>
      </c>
      <c r="B2318" s="237"/>
      <c r="C2318" s="273"/>
      <c r="D2318" s="272"/>
      <c r="E2318" s="273"/>
      <c r="F2318" s="273"/>
      <c r="G2318" s="253" t="str">
        <f t="shared" si="261"/>
        <v/>
      </c>
      <c r="H2318" s="31" t="str">
        <f>IF(AND(B2318=H$1),LOOKUP(9.99999999999999E+307,$H$2:H2317)+1,"")</f>
        <v/>
      </c>
      <c r="I2318" s="31" t="str">
        <f>IF(AND(B2318=I$1),LOOKUP(9.99999999999999E+307,$I$2:I2317)+1,"")</f>
        <v/>
      </c>
      <c r="J2318" s="31">
        <f>IF(AND(B2318=J$1),LOOKUP(9.99999999999999E+307,$J$2:J2317)+1,"")</f>
        <v>2152</v>
      </c>
      <c r="K2318" s="31">
        <f>IF(AND(B2318=K$1),LOOKUP(9.99999999999999E+307,$K$2:K2317)+1,"")</f>
        <v>2152</v>
      </c>
      <c r="L2318" s="31">
        <f>IF(AND(B2318=L$1),LOOKUP(9.99999999999999E+307,$L$2:L2317)+1,"")</f>
        <v>2152</v>
      </c>
      <c r="M2318" s="31">
        <f>IF(AND(B2318=M$1),LOOKUP(9.99999999999999E+307,$M$2:M2317)+1,"")</f>
        <v>2152</v>
      </c>
      <c r="N2318" s="31" t="e">
        <f>IF(AND(B2318=N$1),LOOKUP(9.99999999999999E+307,$N$2:N2317)+1,"")</f>
        <v>#REF!</v>
      </c>
      <c r="O2318" s="31" t="e">
        <f>IF(AND($B2318=O$1),LOOKUP(9.99999999999999E+307,$O$2:O2317)+1,"")</f>
        <v>#REF!</v>
      </c>
      <c r="P2318" s="31" t="e">
        <f>IF(AND($B2318=P$1),LOOKUP(9.99999999999999E+307,$P$2:P2317)+1,"")</f>
        <v>#REF!</v>
      </c>
      <c r="Q2318" s="31" t="e">
        <f>IF(AND($B2318=Q$1),LOOKUP(9.99999999999999E+307,$Q$2:Q2317)+1,"")</f>
        <v>#REF!</v>
      </c>
      <c r="R2318" s="31">
        <f>IF(AND($B2318=R$1),LOOKUP(9.99999999999999E+307,$R$2:R2317)+1,"")</f>
        <v>2152</v>
      </c>
      <c r="S2318" s="31">
        <f>IF(AND($B2318=S$1),LOOKUP(9.99999999999999E+307,$S$2:S2317)+1,"")</f>
        <v>2152</v>
      </c>
      <c r="T2318" s="265"/>
      <c r="U2318" s="265"/>
      <c r="V2318" s="265"/>
      <c r="AA2318" s="254" t="str">
        <f t="shared" si="255"/>
        <v/>
      </c>
      <c r="AB2318" s="254" t="str">
        <f t="shared" si="256"/>
        <v/>
      </c>
      <c r="AC2318" s="255">
        <f t="shared" si="257"/>
        <v>0</v>
      </c>
      <c r="AD2318" s="255">
        <f t="shared" si="258"/>
        <v>3836</v>
      </c>
      <c r="AE2318" s="256" t="str">
        <f t="shared" si="259"/>
        <v/>
      </c>
      <c r="AF2318" s="252" t="str">
        <f t="shared" si="260"/>
        <v>-</v>
      </c>
    </row>
    <row r="2319" spans="1:32" ht="20.149999999999999" customHeight="1" x14ac:dyDescent="0.75">
      <c r="A2319" s="31">
        <v>2317</v>
      </c>
      <c r="B2319" s="237"/>
      <c r="C2319" s="273"/>
      <c r="D2319" s="272"/>
      <c r="E2319" s="273"/>
      <c r="F2319" s="273"/>
      <c r="G2319" s="253" t="str">
        <f t="shared" si="261"/>
        <v/>
      </c>
      <c r="H2319" s="31" t="str">
        <f>IF(AND(B2319=H$1),LOOKUP(9.99999999999999E+307,$H$2:H2318)+1,"")</f>
        <v/>
      </c>
      <c r="I2319" s="31" t="str">
        <f>IF(AND(B2319=I$1),LOOKUP(9.99999999999999E+307,$I$2:I2318)+1,"")</f>
        <v/>
      </c>
      <c r="J2319" s="31">
        <f>IF(AND(B2319=J$1),LOOKUP(9.99999999999999E+307,$J$2:J2318)+1,"")</f>
        <v>2153</v>
      </c>
      <c r="K2319" s="31">
        <f>IF(AND(B2319=K$1),LOOKUP(9.99999999999999E+307,$K$2:K2318)+1,"")</f>
        <v>2153</v>
      </c>
      <c r="L2319" s="31">
        <f>IF(AND(B2319=L$1),LOOKUP(9.99999999999999E+307,$L$2:L2318)+1,"")</f>
        <v>2153</v>
      </c>
      <c r="M2319" s="31">
        <f>IF(AND(B2319=M$1),LOOKUP(9.99999999999999E+307,$M$2:M2318)+1,"")</f>
        <v>2153</v>
      </c>
      <c r="N2319" s="31" t="e">
        <f>IF(AND(B2319=N$1),LOOKUP(9.99999999999999E+307,$N$2:N2318)+1,"")</f>
        <v>#REF!</v>
      </c>
      <c r="O2319" s="31" t="e">
        <f>IF(AND($B2319=O$1),LOOKUP(9.99999999999999E+307,$O$2:O2318)+1,"")</f>
        <v>#REF!</v>
      </c>
      <c r="P2319" s="31" t="e">
        <f>IF(AND($B2319=P$1),LOOKUP(9.99999999999999E+307,$P$2:P2318)+1,"")</f>
        <v>#REF!</v>
      </c>
      <c r="Q2319" s="31" t="e">
        <f>IF(AND($B2319=Q$1),LOOKUP(9.99999999999999E+307,$Q$2:Q2318)+1,"")</f>
        <v>#REF!</v>
      </c>
      <c r="R2319" s="31">
        <f>IF(AND($B2319=R$1),LOOKUP(9.99999999999999E+307,$R$2:R2318)+1,"")</f>
        <v>2153</v>
      </c>
      <c r="S2319" s="31">
        <f>IF(AND($B2319=S$1),LOOKUP(9.99999999999999E+307,$S$2:S2318)+1,"")</f>
        <v>2153</v>
      </c>
      <c r="T2319" s="265"/>
      <c r="U2319" s="265"/>
      <c r="V2319" s="265"/>
      <c r="AA2319" s="254" t="str">
        <f t="shared" si="255"/>
        <v/>
      </c>
      <c r="AB2319" s="254" t="str">
        <f t="shared" si="256"/>
        <v/>
      </c>
      <c r="AC2319" s="255">
        <f t="shared" si="257"/>
        <v>0</v>
      </c>
      <c r="AD2319" s="255">
        <f t="shared" si="258"/>
        <v>3836</v>
      </c>
      <c r="AE2319" s="256" t="str">
        <f t="shared" si="259"/>
        <v/>
      </c>
      <c r="AF2319" s="252" t="str">
        <f t="shared" si="260"/>
        <v>-</v>
      </c>
    </row>
    <row r="2320" spans="1:32" ht="20.149999999999999" customHeight="1" x14ac:dyDescent="0.75">
      <c r="A2320" s="31">
        <v>2318</v>
      </c>
      <c r="B2320" s="237"/>
      <c r="C2320" s="273"/>
      <c r="D2320" s="272"/>
      <c r="E2320" s="273"/>
      <c r="F2320" s="273"/>
      <c r="G2320" s="253" t="str">
        <f t="shared" si="261"/>
        <v/>
      </c>
      <c r="H2320" s="31" t="str">
        <f>IF(AND(B2320=H$1),LOOKUP(9.99999999999999E+307,$H$2:H2319)+1,"")</f>
        <v/>
      </c>
      <c r="I2320" s="31" t="str">
        <f>IF(AND(B2320=I$1),LOOKUP(9.99999999999999E+307,$I$2:I2319)+1,"")</f>
        <v/>
      </c>
      <c r="J2320" s="31">
        <f>IF(AND(B2320=J$1),LOOKUP(9.99999999999999E+307,$J$2:J2319)+1,"")</f>
        <v>2154</v>
      </c>
      <c r="K2320" s="31">
        <f>IF(AND(B2320=K$1),LOOKUP(9.99999999999999E+307,$K$2:K2319)+1,"")</f>
        <v>2154</v>
      </c>
      <c r="L2320" s="31">
        <f>IF(AND(B2320=L$1),LOOKUP(9.99999999999999E+307,$L$2:L2319)+1,"")</f>
        <v>2154</v>
      </c>
      <c r="M2320" s="31">
        <f>IF(AND(B2320=M$1),LOOKUP(9.99999999999999E+307,$M$2:M2319)+1,"")</f>
        <v>2154</v>
      </c>
      <c r="N2320" s="31" t="e">
        <f>IF(AND(B2320=N$1),LOOKUP(9.99999999999999E+307,$N$2:N2319)+1,"")</f>
        <v>#REF!</v>
      </c>
      <c r="O2320" s="31" t="e">
        <f>IF(AND($B2320=O$1),LOOKUP(9.99999999999999E+307,$O$2:O2319)+1,"")</f>
        <v>#REF!</v>
      </c>
      <c r="P2320" s="31" t="e">
        <f>IF(AND($B2320=P$1),LOOKUP(9.99999999999999E+307,$P$2:P2319)+1,"")</f>
        <v>#REF!</v>
      </c>
      <c r="Q2320" s="31" t="e">
        <f>IF(AND($B2320=Q$1),LOOKUP(9.99999999999999E+307,$Q$2:Q2319)+1,"")</f>
        <v>#REF!</v>
      </c>
      <c r="R2320" s="31">
        <f>IF(AND($B2320=R$1),LOOKUP(9.99999999999999E+307,$R$2:R2319)+1,"")</f>
        <v>2154</v>
      </c>
      <c r="S2320" s="31">
        <f>IF(AND($B2320=S$1),LOOKUP(9.99999999999999E+307,$S$2:S2319)+1,"")</f>
        <v>2154</v>
      </c>
      <c r="T2320" s="265"/>
      <c r="U2320" s="265"/>
      <c r="V2320" s="265"/>
      <c r="AA2320" s="254" t="str">
        <f t="shared" si="255"/>
        <v/>
      </c>
      <c r="AB2320" s="254" t="str">
        <f t="shared" si="256"/>
        <v/>
      </c>
      <c r="AC2320" s="255">
        <f t="shared" si="257"/>
        <v>0</v>
      </c>
      <c r="AD2320" s="255">
        <f t="shared" si="258"/>
        <v>3836</v>
      </c>
      <c r="AE2320" s="256" t="str">
        <f t="shared" si="259"/>
        <v/>
      </c>
      <c r="AF2320" s="252" t="str">
        <f t="shared" si="260"/>
        <v>-</v>
      </c>
    </row>
    <row r="2321" spans="1:32" ht="20.149999999999999" customHeight="1" x14ac:dyDescent="0.75">
      <c r="A2321" s="31">
        <v>2319</v>
      </c>
      <c r="B2321" s="237"/>
      <c r="C2321" s="273"/>
      <c r="D2321" s="272"/>
      <c r="E2321" s="273"/>
      <c r="F2321" s="273"/>
      <c r="G2321" s="253" t="str">
        <f t="shared" si="261"/>
        <v/>
      </c>
      <c r="H2321" s="31" t="str">
        <f>IF(AND(B2321=H$1),LOOKUP(9.99999999999999E+307,$H$2:H2320)+1,"")</f>
        <v/>
      </c>
      <c r="I2321" s="31" t="str">
        <f>IF(AND(B2321=I$1),LOOKUP(9.99999999999999E+307,$I$2:I2320)+1,"")</f>
        <v/>
      </c>
      <c r="J2321" s="31">
        <f>IF(AND(B2321=J$1),LOOKUP(9.99999999999999E+307,$J$2:J2320)+1,"")</f>
        <v>2155</v>
      </c>
      <c r="K2321" s="31">
        <f>IF(AND(B2321=K$1),LOOKUP(9.99999999999999E+307,$K$2:K2320)+1,"")</f>
        <v>2155</v>
      </c>
      <c r="L2321" s="31">
        <f>IF(AND(B2321=L$1),LOOKUP(9.99999999999999E+307,$L$2:L2320)+1,"")</f>
        <v>2155</v>
      </c>
      <c r="M2321" s="31">
        <f>IF(AND(B2321=M$1),LOOKUP(9.99999999999999E+307,$M$2:M2320)+1,"")</f>
        <v>2155</v>
      </c>
      <c r="N2321" s="31" t="e">
        <f>IF(AND(B2321=N$1),LOOKUP(9.99999999999999E+307,$N$2:N2320)+1,"")</f>
        <v>#REF!</v>
      </c>
      <c r="O2321" s="31" t="e">
        <f>IF(AND($B2321=O$1),LOOKUP(9.99999999999999E+307,$O$2:O2320)+1,"")</f>
        <v>#REF!</v>
      </c>
      <c r="P2321" s="31" t="e">
        <f>IF(AND($B2321=P$1),LOOKUP(9.99999999999999E+307,$P$2:P2320)+1,"")</f>
        <v>#REF!</v>
      </c>
      <c r="Q2321" s="31" t="e">
        <f>IF(AND($B2321=Q$1),LOOKUP(9.99999999999999E+307,$Q$2:Q2320)+1,"")</f>
        <v>#REF!</v>
      </c>
      <c r="R2321" s="31">
        <f>IF(AND($B2321=R$1),LOOKUP(9.99999999999999E+307,$R$2:R2320)+1,"")</f>
        <v>2155</v>
      </c>
      <c r="S2321" s="31">
        <f>IF(AND($B2321=S$1),LOOKUP(9.99999999999999E+307,$S$2:S2320)+1,"")</f>
        <v>2155</v>
      </c>
      <c r="T2321" s="265"/>
      <c r="U2321" s="265"/>
      <c r="V2321" s="265"/>
      <c r="AA2321" s="254" t="str">
        <f t="shared" si="255"/>
        <v/>
      </c>
      <c r="AB2321" s="254" t="str">
        <f t="shared" si="256"/>
        <v/>
      </c>
      <c r="AC2321" s="255">
        <f t="shared" si="257"/>
        <v>0</v>
      </c>
      <c r="AD2321" s="255">
        <f t="shared" si="258"/>
        <v>3836</v>
      </c>
      <c r="AE2321" s="256" t="str">
        <f t="shared" si="259"/>
        <v/>
      </c>
      <c r="AF2321" s="252" t="str">
        <f t="shared" si="260"/>
        <v>-</v>
      </c>
    </row>
    <row r="2322" spans="1:32" ht="20.149999999999999" customHeight="1" x14ac:dyDescent="0.75">
      <c r="A2322" s="31">
        <v>2320</v>
      </c>
      <c r="B2322" s="237"/>
      <c r="C2322" s="273"/>
      <c r="D2322" s="272"/>
      <c r="E2322" s="273"/>
      <c r="F2322" s="273"/>
      <c r="G2322" s="253" t="str">
        <f t="shared" si="261"/>
        <v/>
      </c>
      <c r="H2322" s="31" t="str">
        <f>IF(AND(B2322=H$1),LOOKUP(9.99999999999999E+307,$H$2:H2321)+1,"")</f>
        <v/>
      </c>
      <c r="I2322" s="31" t="str">
        <f>IF(AND(B2322=I$1),LOOKUP(9.99999999999999E+307,$I$2:I2321)+1,"")</f>
        <v/>
      </c>
      <c r="J2322" s="31">
        <f>IF(AND(B2322=J$1),LOOKUP(9.99999999999999E+307,$J$2:J2321)+1,"")</f>
        <v>2156</v>
      </c>
      <c r="K2322" s="31">
        <f>IF(AND(B2322=K$1),LOOKUP(9.99999999999999E+307,$K$2:K2321)+1,"")</f>
        <v>2156</v>
      </c>
      <c r="L2322" s="31">
        <f>IF(AND(B2322=L$1),LOOKUP(9.99999999999999E+307,$L$2:L2321)+1,"")</f>
        <v>2156</v>
      </c>
      <c r="M2322" s="31">
        <f>IF(AND(B2322=M$1),LOOKUP(9.99999999999999E+307,$M$2:M2321)+1,"")</f>
        <v>2156</v>
      </c>
      <c r="N2322" s="31" t="e">
        <f>IF(AND(B2322=N$1),LOOKUP(9.99999999999999E+307,$N$2:N2321)+1,"")</f>
        <v>#REF!</v>
      </c>
      <c r="O2322" s="31" t="e">
        <f>IF(AND($B2322=O$1),LOOKUP(9.99999999999999E+307,$O$2:O2321)+1,"")</f>
        <v>#REF!</v>
      </c>
      <c r="P2322" s="31" t="e">
        <f>IF(AND($B2322=P$1),LOOKUP(9.99999999999999E+307,$P$2:P2321)+1,"")</f>
        <v>#REF!</v>
      </c>
      <c r="Q2322" s="31" t="e">
        <f>IF(AND($B2322=Q$1),LOOKUP(9.99999999999999E+307,$Q$2:Q2321)+1,"")</f>
        <v>#REF!</v>
      </c>
      <c r="R2322" s="31">
        <f>IF(AND($B2322=R$1),LOOKUP(9.99999999999999E+307,$R$2:R2321)+1,"")</f>
        <v>2156</v>
      </c>
      <c r="S2322" s="31">
        <f>IF(AND($B2322=S$1),LOOKUP(9.99999999999999E+307,$S$2:S2321)+1,"")</f>
        <v>2156</v>
      </c>
      <c r="T2322" s="265"/>
      <c r="U2322" s="265"/>
      <c r="V2322" s="265"/>
      <c r="AA2322" s="254" t="str">
        <f t="shared" si="255"/>
        <v/>
      </c>
      <c r="AB2322" s="254" t="str">
        <f t="shared" si="256"/>
        <v/>
      </c>
      <c r="AC2322" s="255">
        <f t="shared" si="257"/>
        <v>0</v>
      </c>
      <c r="AD2322" s="255">
        <f t="shared" si="258"/>
        <v>3836</v>
      </c>
      <c r="AE2322" s="256" t="str">
        <f t="shared" si="259"/>
        <v/>
      </c>
      <c r="AF2322" s="252" t="str">
        <f t="shared" si="260"/>
        <v>-</v>
      </c>
    </row>
    <row r="2323" spans="1:32" ht="20.149999999999999" customHeight="1" x14ac:dyDescent="0.75">
      <c r="A2323" s="31">
        <v>2321</v>
      </c>
      <c r="B2323" s="237"/>
      <c r="C2323" s="273"/>
      <c r="D2323" s="272"/>
      <c r="E2323" s="273"/>
      <c r="F2323" s="273"/>
      <c r="G2323" s="253" t="str">
        <f t="shared" si="261"/>
        <v/>
      </c>
      <c r="H2323" s="31" t="str">
        <f>IF(AND(B2323=H$1),LOOKUP(9.99999999999999E+307,$H$2:H2322)+1,"")</f>
        <v/>
      </c>
      <c r="I2323" s="31" t="str">
        <f>IF(AND(B2323=I$1),LOOKUP(9.99999999999999E+307,$I$2:I2322)+1,"")</f>
        <v/>
      </c>
      <c r="J2323" s="31">
        <f>IF(AND(B2323=J$1),LOOKUP(9.99999999999999E+307,$J$2:J2322)+1,"")</f>
        <v>2157</v>
      </c>
      <c r="K2323" s="31">
        <f>IF(AND(B2323=K$1),LOOKUP(9.99999999999999E+307,$K$2:K2322)+1,"")</f>
        <v>2157</v>
      </c>
      <c r="L2323" s="31">
        <f>IF(AND(B2323=L$1),LOOKUP(9.99999999999999E+307,$L$2:L2322)+1,"")</f>
        <v>2157</v>
      </c>
      <c r="M2323" s="31">
        <f>IF(AND(B2323=M$1),LOOKUP(9.99999999999999E+307,$M$2:M2322)+1,"")</f>
        <v>2157</v>
      </c>
      <c r="N2323" s="31" t="e">
        <f>IF(AND(B2323=N$1),LOOKUP(9.99999999999999E+307,$N$2:N2322)+1,"")</f>
        <v>#REF!</v>
      </c>
      <c r="O2323" s="31" t="e">
        <f>IF(AND($B2323=O$1),LOOKUP(9.99999999999999E+307,$O$2:O2322)+1,"")</f>
        <v>#REF!</v>
      </c>
      <c r="P2323" s="31" t="e">
        <f>IF(AND($B2323=P$1),LOOKUP(9.99999999999999E+307,$P$2:P2322)+1,"")</f>
        <v>#REF!</v>
      </c>
      <c r="Q2323" s="31" t="e">
        <f>IF(AND($B2323=Q$1),LOOKUP(9.99999999999999E+307,$Q$2:Q2322)+1,"")</f>
        <v>#REF!</v>
      </c>
      <c r="R2323" s="31">
        <f>IF(AND($B2323=R$1),LOOKUP(9.99999999999999E+307,$R$2:R2322)+1,"")</f>
        <v>2157</v>
      </c>
      <c r="S2323" s="31">
        <f>IF(AND($B2323=S$1),LOOKUP(9.99999999999999E+307,$S$2:S2322)+1,"")</f>
        <v>2157</v>
      </c>
      <c r="T2323" s="265"/>
      <c r="U2323" s="265"/>
      <c r="V2323" s="265"/>
      <c r="AA2323" s="254" t="str">
        <f t="shared" ref="AA2323:AA2386" si="262">IF(AD2323=2,"นักเรียนซ้ำ","")</f>
        <v/>
      </c>
      <c r="AB2323" s="254" t="str">
        <f t="shared" ref="AB2323:AB2386" si="263">IF(AC2323=2,"เลขประจำตัวซ้ำ","")</f>
        <v/>
      </c>
      <c r="AC2323" s="255">
        <f t="shared" si="257"/>
        <v>0</v>
      </c>
      <c r="AD2323" s="255">
        <f t="shared" si="258"/>
        <v>3836</v>
      </c>
      <c r="AE2323" s="256" t="str">
        <f t="shared" si="259"/>
        <v/>
      </c>
      <c r="AF2323" s="252" t="str">
        <f t="shared" si="260"/>
        <v>-</v>
      </c>
    </row>
    <row r="2324" spans="1:32" ht="20.149999999999999" customHeight="1" x14ac:dyDescent="0.75">
      <c r="A2324" s="31">
        <v>2322</v>
      </c>
      <c r="B2324" s="237"/>
      <c r="C2324" s="273"/>
      <c r="D2324" s="272"/>
      <c r="E2324" s="273"/>
      <c r="F2324" s="273"/>
      <c r="G2324" s="253" t="str">
        <f t="shared" si="261"/>
        <v/>
      </c>
      <c r="H2324" s="31" t="str">
        <f>IF(AND(B2324=H$1),LOOKUP(9.99999999999999E+307,$H$2:H2323)+1,"")</f>
        <v/>
      </c>
      <c r="I2324" s="31" t="str">
        <f>IF(AND(B2324=I$1),LOOKUP(9.99999999999999E+307,$I$2:I2323)+1,"")</f>
        <v/>
      </c>
      <c r="J2324" s="31">
        <f>IF(AND(B2324=J$1),LOOKUP(9.99999999999999E+307,$J$2:J2323)+1,"")</f>
        <v>2158</v>
      </c>
      <c r="K2324" s="31">
        <f>IF(AND(B2324=K$1),LOOKUP(9.99999999999999E+307,$K$2:K2323)+1,"")</f>
        <v>2158</v>
      </c>
      <c r="L2324" s="31">
        <f>IF(AND(B2324=L$1),LOOKUP(9.99999999999999E+307,$L$2:L2323)+1,"")</f>
        <v>2158</v>
      </c>
      <c r="M2324" s="31">
        <f>IF(AND(B2324=M$1),LOOKUP(9.99999999999999E+307,$M$2:M2323)+1,"")</f>
        <v>2158</v>
      </c>
      <c r="N2324" s="31" t="e">
        <f>IF(AND(B2324=N$1),LOOKUP(9.99999999999999E+307,$N$2:N2323)+1,"")</f>
        <v>#REF!</v>
      </c>
      <c r="O2324" s="31" t="e">
        <f>IF(AND($B2324=O$1),LOOKUP(9.99999999999999E+307,$O$2:O2323)+1,"")</f>
        <v>#REF!</v>
      </c>
      <c r="P2324" s="31" t="e">
        <f>IF(AND($B2324=P$1),LOOKUP(9.99999999999999E+307,$P$2:P2323)+1,"")</f>
        <v>#REF!</v>
      </c>
      <c r="Q2324" s="31" t="e">
        <f>IF(AND($B2324=Q$1),LOOKUP(9.99999999999999E+307,$Q$2:Q2323)+1,"")</f>
        <v>#REF!</v>
      </c>
      <c r="R2324" s="31">
        <f>IF(AND($B2324=R$1),LOOKUP(9.99999999999999E+307,$R$2:R2323)+1,"")</f>
        <v>2158</v>
      </c>
      <c r="S2324" s="31">
        <f>IF(AND($B2324=S$1),LOOKUP(9.99999999999999E+307,$S$2:S2323)+1,"")</f>
        <v>2158</v>
      </c>
      <c r="T2324" s="265"/>
      <c r="U2324" s="265"/>
      <c r="V2324" s="265"/>
      <c r="AA2324" s="254" t="str">
        <f t="shared" si="262"/>
        <v/>
      </c>
      <c r="AB2324" s="254" t="str">
        <f t="shared" si="263"/>
        <v/>
      </c>
      <c r="AC2324" s="255">
        <f t="shared" si="257"/>
        <v>0</v>
      </c>
      <c r="AD2324" s="255">
        <f t="shared" si="258"/>
        <v>3836</v>
      </c>
      <c r="AE2324" s="256" t="str">
        <f t="shared" si="259"/>
        <v/>
      </c>
      <c r="AF2324" s="252" t="str">
        <f t="shared" si="260"/>
        <v>-</v>
      </c>
    </row>
    <row r="2325" spans="1:32" ht="20.149999999999999" customHeight="1" x14ac:dyDescent="0.75">
      <c r="A2325" s="31">
        <v>2323</v>
      </c>
      <c r="B2325" s="237"/>
      <c r="C2325" s="273"/>
      <c r="D2325" s="272"/>
      <c r="E2325" s="273"/>
      <c r="F2325" s="273"/>
      <c r="G2325" s="253" t="str">
        <f t="shared" si="261"/>
        <v/>
      </c>
      <c r="H2325" s="31" t="str">
        <f>IF(AND(B2325=H$1),LOOKUP(9.99999999999999E+307,$H$2:H2324)+1,"")</f>
        <v/>
      </c>
      <c r="I2325" s="31" t="str">
        <f>IF(AND(B2325=I$1),LOOKUP(9.99999999999999E+307,$I$2:I2324)+1,"")</f>
        <v/>
      </c>
      <c r="J2325" s="31">
        <f>IF(AND(B2325=J$1),LOOKUP(9.99999999999999E+307,$J$2:J2324)+1,"")</f>
        <v>2159</v>
      </c>
      <c r="K2325" s="31">
        <f>IF(AND(B2325=K$1),LOOKUP(9.99999999999999E+307,$K$2:K2324)+1,"")</f>
        <v>2159</v>
      </c>
      <c r="L2325" s="31">
        <f>IF(AND(B2325=L$1),LOOKUP(9.99999999999999E+307,$L$2:L2324)+1,"")</f>
        <v>2159</v>
      </c>
      <c r="M2325" s="31">
        <f>IF(AND(B2325=M$1),LOOKUP(9.99999999999999E+307,$M$2:M2324)+1,"")</f>
        <v>2159</v>
      </c>
      <c r="N2325" s="31" t="e">
        <f>IF(AND(B2325=N$1),LOOKUP(9.99999999999999E+307,$N$2:N2324)+1,"")</f>
        <v>#REF!</v>
      </c>
      <c r="O2325" s="31" t="e">
        <f>IF(AND($B2325=O$1),LOOKUP(9.99999999999999E+307,$O$2:O2324)+1,"")</f>
        <v>#REF!</v>
      </c>
      <c r="P2325" s="31" t="e">
        <f>IF(AND($B2325=P$1),LOOKUP(9.99999999999999E+307,$P$2:P2324)+1,"")</f>
        <v>#REF!</v>
      </c>
      <c r="Q2325" s="31" t="e">
        <f>IF(AND($B2325=Q$1),LOOKUP(9.99999999999999E+307,$Q$2:Q2324)+1,"")</f>
        <v>#REF!</v>
      </c>
      <c r="R2325" s="31">
        <f>IF(AND($B2325=R$1),LOOKUP(9.99999999999999E+307,$R$2:R2324)+1,"")</f>
        <v>2159</v>
      </c>
      <c r="S2325" s="31">
        <f>IF(AND($B2325=S$1),LOOKUP(9.99999999999999E+307,$S$2:S2324)+1,"")</f>
        <v>2159</v>
      </c>
      <c r="T2325" s="265"/>
      <c r="U2325" s="265"/>
      <c r="V2325" s="265"/>
      <c r="AA2325" s="254" t="str">
        <f t="shared" si="262"/>
        <v/>
      </c>
      <c r="AB2325" s="254" t="str">
        <f t="shared" si="263"/>
        <v/>
      </c>
      <c r="AC2325" s="255">
        <f t="shared" si="257"/>
        <v>0</v>
      </c>
      <c r="AD2325" s="255">
        <f t="shared" si="258"/>
        <v>3836</v>
      </c>
      <c r="AE2325" s="256" t="str">
        <f t="shared" si="259"/>
        <v/>
      </c>
      <c r="AF2325" s="252" t="str">
        <f t="shared" si="260"/>
        <v>-</v>
      </c>
    </row>
    <row r="2326" spans="1:32" ht="20.149999999999999" customHeight="1" x14ac:dyDescent="0.75">
      <c r="A2326" s="31">
        <v>2324</v>
      </c>
      <c r="B2326" s="237"/>
      <c r="C2326" s="273"/>
      <c r="D2326" s="272"/>
      <c r="E2326" s="273"/>
      <c r="F2326" s="273"/>
      <c r="G2326" s="253" t="str">
        <f t="shared" si="261"/>
        <v/>
      </c>
      <c r="H2326" s="31" t="str">
        <f>IF(AND(B2326=H$1),LOOKUP(9.99999999999999E+307,$H$2:H2325)+1,"")</f>
        <v/>
      </c>
      <c r="I2326" s="31" t="str">
        <f>IF(AND(B2326=I$1),LOOKUP(9.99999999999999E+307,$I$2:I2325)+1,"")</f>
        <v/>
      </c>
      <c r="J2326" s="31">
        <f>IF(AND(B2326=J$1),LOOKUP(9.99999999999999E+307,$J$2:J2325)+1,"")</f>
        <v>2160</v>
      </c>
      <c r="K2326" s="31">
        <f>IF(AND(B2326=K$1),LOOKUP(9.99999999999999E+307,$K$2:K2325)+1,"")</f>
        <v>2160</v>
      </c>
      <c r="L2326" s="31">
        <f>IF(AND(B2326=L$1),LOOKUP(9.99999999999999E+307,$L$2:L2325)+1,"")</f>
        <v>2160</v>
      </c>
      <c r="M2326" s="31">
        <f>IF(AND(B2326=M$1),LOOKUP(9.99999999999999E+307,$M$2:M2325)+1,"")</f>
        <v>2160</v>
      </c>
      <c r="N2326" s="31" t="e">
        <f>IF(AND(B2326=N$1),LOOKUP(9.99999999999999E+307,$N$2:N2325)+1,"")</f>
        <v>#REF!</v>
      </c>
      <c r="O2326" s="31" t="e">
        <f>IF(AND($B2326=O$1),LOOKUP(9.99999999999999E+307,$O$2:O2325)+1,"")</f>
        <v>#REF!</v>
      </c>
      <c r="P2326" s="31" t="e">
        <f>IF(AND($B2326=P$1),LOOKUP(9.99999999999999E+307,$P$2:P2325)+1,"")</f>
        <v>#REF!</v>
      </c>
      <c r="Q2326" s="31" t="e">
        <f>IF(AND($B2326=Q$1),LOOKUP(9.99999999999999E+307,$Q$2:Q2325)+1,"")</f>
        <v>#REF!</v>
      </c>
      <c r="R2326" s="31">
        <f>IF(AND($B2326=R$1),LOOKUP(9.99999999999999E+307,$R$2:R2325)+1,"")</f>
        <v>2160</v>
      </c>
      <c r="S2326" s="31">
        <f>IF(AND($B2326=S$1),LOOKUP(9.99999999999999E+307,$S$2:S2325)+1,"")</f>
        <v>2160</v>
      </c>
      <c r="T2326" s="265"/>
      <c r="U2326" s="265"/>
      <c r="V2326" s="265"/>
      <c r="AA2326" s="254" t="str">
        <f t="shared" si="262"/>
        <v/>
      </c>
      <c r="AB2326" s="254" t="str">
        <f t="shared" si="263"/>
        <v/>
      </c>
      <c r="AC2326" s="255">
        <f t="shared" si="257"/>
        <v>0</v>
      </c>
      <c r="AD2326" s="255">
        <f t="shared" si="258"/>
        <v>3836</v>
      </c>
      <c r="AE2326" s="256" t="str">
        <f t="shared" si="259"/>
        <v/>
      </c>
      <c r="AF2326" s="252" t="str">
        <f t="shared" si="260"/>
        <v>-</v>
      </c>
    </row>
    <row r="2327" spans="1:32" ht="20.149999999999999" customHeight="1" x14ac:dyDescent="0.75">
      <c r="A2327" s="31">
        <v>2325</v>
      </c>
      <c r="B2327" s="237"/>
      <c r="C2327" s="273"/>
      <c r="D2327" s="272"/>
      <c r="E2327" s="273"/>
      <c r="F2327" s="273"/>
      <c r="G2327" s="253" t="str">
        <f t="shared" si="261"/>
        <v/>
      </c>
      <c r="H2327" s="31" t="str">
        <f>IF(AND(B2327=H$1),LOOKUP(9.99999999999999E+307,$H$2:H2326)+1,"")</f>
        <v/>
      </c>
      <c r="I2327" s="31" t="str">
        <f>IF(AND(B2327=I$1),LOOKUP(9.99999999999999E+307,$I$2:I2326)+1,"")</f>
        <v/>
      </c>
      <c r="J2327" s="31">
        <f>IF(AND(B2327=J$1),LOOKUP(9.99999999999999E+307,$J$2:J2326)+1,"")</f>
        <v>2161</v>
      </c>
      <c r="K2327" s="31">
        <f>IF(AND(B2327=K$1),LOOKUP(9.99999999999999E+307,$K$2:K2326)+1,"")</f>
        <v>2161</v>
      </c>
      <c r="L2327" s="31">
        <f>IF(AND(B2327=L$1),LOOKUP(9.99999999999999E+307,$L$2:L2326)+1,"")</f>
        <v>2161</v>
      </c>
      <c r="M2327" s="31">
        <f>IF(AND(B2327=M$1),LOOKUP(9.99999999999999E+307,$M$2:M2326)+1,"")</f>
        <v>2161</v>
      </c>
      <c r="N2327" s="31" t="e">
        <f>IF(AND(B2327=N$1),LOOKUP(9.99999999999999E+307,$N$2:N2326)+1,"")</f>
        <v>#REF!</v>
      </c>
      <c r="O2327" s="31" t="e">
        <f>IF(AND($B2327=O$1),LOOKUP(9.99999999999999E+307,$O$2:O2326)+1,"")</f>
        <v>#REF!</v>
      </c>
      <c r="P2327" s="31" t="e">
        <f>IF(AND($B2327=P$1),LOOKUP(9.99999999999999E+307,$P$2:P2326)+1,"")</f>
        <v>#REF!</v>
      </c>
      <c r="Q2327" s="31" t="e">
        <f>IF(AND($B2327=Q$1),LOOKUP(9.99999999999999E+307,$Q$2:Q2326)+1,"")</f>
        <v>#REF!</v>
      </c>
      <c r="R2327" s="31">
        <f>IF(AND($B2327=R$1),LOOKUP(9.99999999999999E+307,$R$2:R2326)+1,"")</f>
        <v>2161</v>
      </c>
      <c r="S2327" s="31">
        <f>IF(AND($B2327=S$1),LOOKUP(9.99999999999999E+307,$S$2:S2326)+1,"")</f>
        <v>2161</v>
      </c>
      <c r="T2327" s="265"/>
      <c r="U2327" s="265"/>
      <c r="V2327" s="265"/>
      <c r="AA2327" s="254" t="str">
        <f t="shared" si="262"/>
        <v/>
      </c>
      <c r="AB2327" s="254" t="str">
        <f t="shared" si="263"/>
        <v/>
      </c>
      <c r="AC2327" s="255">
        <f t="shared" ref="AC2327:AC2390" si="264">COUNTIF($C$3:$C$4002,C2327)</f>
        <v>0</v>
      </c>
      <c r="AD2327" s="255">
        <f t="shared" ref="AD2327:AD2390" si="265">SUMPRODUCT(--(E2327&amp;F2327=$E$3:$E$4002&amp;$F$3:$F$4002))</f>
        <v>3836</v>
      </c>
      <c r="AE2327" s="256" t="str">
        <f t="shared" ref="AE2327:AE2390" si="266">IF(D2327="เด็กชาย",1,IF(D2327="นาย",1,IF(D2327="เด็กหญิง",2,IF(D2327="นางสาว",2,IF(D2327="ด.ช.",1,IF(D2327="ด.ญ.",2,IF(D2327="น.ส.",2,"")))))))</f>
        <v/>
      </c>
      <c r="AF2327" s="252" t="str">
        <f t="shared" ref="AF2327:AF2390" si="267">CONCATENATE(B2327,"-",AE2327)</f>
        <v>-</v>
      </c>
    </row>
    <row r="2328" spans="1:32" ht="20.149999999999999" customHeight="1" x14ac:dyDescent="0.75">
      <c r="A2328" s="31">
        <v>2326</v>
      </c>
      <c r="B2328" s="237"/>
      <c r="C2328" s="273"/>
      <c r="D2328" s="272"/>
      <c r="E2328" s="273"/>
      <c r="F2328" s="273"/>
      <c r="G2328" s="253" t="str">
        <f t="shared" si="261"/>
        <v/>
      </c>
      <c r="H2328" s="31" t="str">
        <f>IF(AND(B2328=H$1),LOOKUP(9.99999999999999E+307,$H$2:H2327)+1,"")</f>
        <v/>
      </c>
      <c r="I2328" s="31" t="str">
        <f>IF(AND(B2328=I$1),LOOKUP(9.99999999999999E+307,$I$2:I2327)+1,"")</f>
        <v/>
      </c>
      <c r="J2328" s="31">
        <f>IF(AND(B2328=J$1),LOOKUP(9.99999999999999E+307,$J$2:J2327)+1,"")</f>
        <v>2162</v>
      </c>
      <c r="K2328" s="31">
        <f>IF(AND(B2328=K$1),LOOKUP(9.99999999999999E+307,$K$2:K2327)+1,"")</f>
        <v>2162</v>
      </c>
      <c r="L2328" s="31">
        <f>IF(AND(B2328=L$1),LOOKUP(9.99999999999999E+307,$L$2:L2327)+1,"")</f>
        <v>2162</v>
      </c>
      <c r="M2328" s="31">
        <f>IF(AND(B2328=M$1),LOOKUP(9.99999999999999E+307,$M$2:M2327)+1,"")</f>
        <v>2162</v>
      </c>
      <c r="N2328" s="31" t="e">
        <f>IF(AND(B2328=N$1),LOOKUP(9.99999999999999E+307,$N$2:N2327)+1,"")</f>
        <v>#REF!</v>
      </c>
      <c r="O2328" s="31" t="e">
        <f>IF(AND($B2328=O$1),LOOKUP(9.99999999999999E+307,$O$2:O2327)+1,"")</f>
        <v>#REF!</v>
      </c>
      <c r="P2328" s="31" t="e">
        <f>IF(AND($B2328=P$1),LOOKUP(9.99999999999999E+307,$P$2:P2327)+1,"")</f>
        <v>#REF!</v>
      </c>
      <c r="Q2328" s="31" t="e">
        <f>IF(AND($B2328=Q$1),LOOKUP(9.99999999999999E+307,$Q$2:Q2327)+1,"")</f>
        <v>#REF!</v>
      </c>
      <c r="R2328" s="31">
        <f>IF(AND($B2328=R$1),LOOKUP(9.99999999999999E+307,$R$2:R2327)+1,"")</f>
        <v>2162</v>
      </c>
      <c r="S2328" s="31">
        <f>IF(AND($B2328=S$1),LOOKUP(9.99999999999999E+307,$S$2:S2327)+1,"")</f>
        <v>2162</v>
      </c>
      <c r="T2328" s="265"/>
      <c r="U2328" s="265"/>
      <c r="V2328" s="265"/>
      <c r="AA2328" s="254" t="str">
        <f t="shared" si="262"/>
        <v/>
      </c>
      <c r="AB2328" s="254" t="str">
        <f t="shared" si="263"/>
        <v/>
      </c>
      <c r="AC2328" s="255">
        <f t="shared" si="264"/>
        <v>0</v>
      </c>
      <c r="AD2328" s="255">
        <f t="shared" si="265"/>
        <v>3836</v>
      </c>
      <c r="AE2328" s="256" t="str">
        <f t="shared" si="266"/>
        <v/>
      </c>
      <c r="AF2328" s="252" t="str">
        <f t="shared" si="267"/>
        <v>-</v>
      </c>
    </row>
    <row r="2329" spans="1:32" ht="20.149999999999999" customHeight="1" x14ac:dyDescent="0.75">
      <c r="A2329" s="31">
        <v>2327</v>
      </c>
      <c r="B2329" s="237"/>
      <c r="C2329" s="273"/>
      <c r="D2329" s="272"/>
      <c r="E2329" s="273"/>
      <c r="F2329" s="273"/>
      <c r="G2329" s="253" t="str">
        <f t="shared" si="261"/>
        <v/>
      </c>
      <c r="H2329" s="31" t="str">
        <f>IF(AND(B2329=H$1),LOOKUP(9.99999999999999E+307,$H$2:H2328)+1,"")</f>
        <v/>
      </c>
      <c r="I2329" s="31" t="str">
        <f>IF(AND(B2329=I$1),LOOKUP(9.99999999999999E+307,$I$2:I2328)+1,"")</f>
        <v/>
      </c>
      <c r="J2329" s="31">
        <f>IF(AND(B2329=J$1),LOOKUP(9.99999999999999E+307,$J$2:J2328)+1,"")</f>
        <v>2163</v>
      </c>
      <c r="K2329" s="31">
        <f>IF(AND(B2329=K$1),LOOKUP(9.99999999999999E+307,$K$2:K2328)+1,"")</f>
        <v>2163</v>
      </c>
      <c r="L2329" s="31">
        <f>IF(AND(B2329=L$1),LOOKUP(9.99999999999999E+307,$L$2:L2328)+1,"")</f>
        <v>2163</v>
      </c>
      <c r="M2329" s="31">
        <f>IF(AND(B2329=M$1),LOOKUP(9.99999999999999E+307,$M$2:M2328)+1,"")</f>
        <v>2163</v>
      </c>
      <c r="N2329" s="31" t="e">
        <f>IF(AND(B2329=N$1),LOOKUP(9.99999999999999E+307,$N$2:N2328)+1,"")</f>
        <v>#REF!</v>
      </c>
      <c r="O2329" s="31" t="e">
        <f>IF(AND($B2329=O$1),LOOKUP(9.99999999999999E+307,$O$2:O2328)+1,"")</f>
        <v>#REF!</v>
      </c>
      <c r="P2329" s="31" t="e">
        <f>IF(AND($B2329=P$1),LOOKUP(9.99999999999999E+307,$P$2:P2328)+1,"")</f>
        <v>#REF!</v>
      </c>
      <c r="Q2329" s="31" t="e">
        <f>IF(AND($B2329=Q$1),LOOKUP(9.99999999999999E+307,$Q$2:Q2328)+1,"")</f>
        <v>#REF!</v>
      </c>
      <c r="R2329" s="31">
        <f>IF(AND($B2329=R$1),LOOKUP(9.99999999999999E+307,$R$2:R2328)+1,"")</f>
        <v>2163</v>
      </c>
      <c r="S2329" s="31">
        <f>IF(AND($B2329=S$1),LOOKUP(9.99999999999999E+307,$S$2:S2328)+1,"")</f>
        <v>2163</v>
      </c>
      <c r="T2329" s="265"/>
      <c r="U2329" s="265"/>
      <c r="V2329" s="265"/>
      <c r="AA2329" s="254" t="str">
        <f t="shared" si="262"/>
        <v/>
      </c>
      <c r="AB2329" s="254" t="str">
        <f t="shared" si="263"/>
        <v/>
      </c>
      <c r="AC2329" s="255">
        <f t="shared" si="264"/>
        <v>0</v>
      </c>
      <c r="AD2329" s="255">
        <f t="shared" si="265"/>
        <v>3836</v>
      </c>
      <c r="AE2329" s="256" t="str">
        <f t="shared" si="266"/>
        <v/>
      </c>
      <c r="AF2329" s="252" t="str">
        <f t="shared" si="267"/>
        <v>-</v>
      </c>
    </row>
    <row r="2330" spans="1:32" ht="20.149999999999999" customHeight="1" x14ac:dyDescent="0.75">
      <c r="A2330" s="31">
        <v>2328</v>
      </c>
      <c r="B2330" s="237"/>
      <c r="C2330" s="273"/>
      <c r="D2330" s="272"/>
      <c r="E2330" s="273"/>
      <c r="F2330" s="273"/>
      <c r="G2330" s="253" t="str">
        <f t="shared" si="261"/>
        <v/>
      </c>
      <c r="H2330" s="31" t="str">
        <f>IF(AND(B2330=H$1),LOOKUP(9.99999999999999E+307,$H$2:H2329)+1,"")</f>
        <v/>
      </c>
      <c r="I2330" s="31" t="str">
        <f>IF(AND(B2330=I$1),LOOKUP(9.99999999999999E+307,$I$2:I2329)+1,"")</f>
        <v/>
      </c>
      <c r="J2330" s="31">
        <f>IF(AND(B2330=J$1),LOOKUP(9.99999999999999E+307,$J$2:J2329)+1,"")</f>
        <v>2164</v>
      </c>
      <c r="K2330" s="31">
        <f>IF(AND(B2330=K$1),LOOKUP(9.99999999999999E+307,$K$2:K2329)+1,"")</f>
        <v>2164</v>
      </c>
      <c r="L2330" s="31">
        <f>IF(AND(B2330=L$1),LOOKUP(9.99999999999999E+307,$L$2:L2329)+1,"")</f>
        <v>2164</v>
      </c>
      <c r="M2330" s="31">
        <f>IF(AND(B2330=M$1),LOOKUP(9.99999999999999E+307,$M$2:M2329)+1,"")</f>
        <v>2164</v>
      </c>
      <c r="N2330" s="31" t="e">
        <f>IF(AND(B2330=N$1),LOOKUP(9.99999999999999E+307,$N$2:N2329)+1,"")</f>
        <v>#REF!</v>
      </c>
      <c r="O2330" s="31" t="e">
        <f>IF(AND($B2330=O$1),LOOKUP(9.99999999999999E+307,$O$2:O2329)+1,"")</f>
        <v>#REF!</v>
      </c>
      <c r="P2330" s="31" t="e">
        <f>IF(AND($B2330=P$1),LOOKUP(9.99999999999999E+307,$P$2:P2329)+1,"")</f>
        <v>#REF!</v>
      </c>
      <c r="Q2330" s="31" t="e">
        <f>IF(AND($B2330=Q$1),LOOKUP(9.99999999999999E+307,$Q$2:Q2329)+1,"")</f>
        <v>#REF!</v>
      </c>
      <c r="R2330" s="31">
        <f>IF(AND($B2330=R$1),LOOKUP(9.99999999999999E+307,$R$2:R2329)+1,"")</f>
        <v>2164</v>
      </c>
      <c r="S2330" s="31">
        <f>IF(AND($B2330=S$1),LOOKUP(9.99999999999999E+307,$S$2:S2329)+1,"")</f>
        <v>2164</v>
      </c>
      <c r="T2330" s="265"/>
      <c r="U2330" s="265"/>
      <c r="V2330" s="265"/>
      <c r="AA2330" s="254" t="str">
        <f t="shared" si="262"/>
        <v/>
      </c>
      <c r="AB2330" s="254" t="str">
        <f t="shared" si="263"/>
        <v/>
      </c>
      <c r="AC2330" s="255">
        <f t="shared" si="264"/>
        <v>0</v>
      </c>
      <c r="AD2330" s="255">
        <f t="shared" si="265"/>
        <v>3836</v>
      </c>
      <c r="AE2330" s="256" t="str">
        <f t="shared" si="266"/>
        <v/>
      </c>
      <c r="AF2330" s="252" t="str">
        <f t="shared" si="267"/>
        <v>-</v>
      </c>
    </row>
    <row r="2331" spans="1:32" ht="20.149999999999999" customHeight="1" x14ac:dyDescent="0.75">
      <c r="A2331" s="31">
        <v>2329</v>
      </c>
      <c r="B2331" s="237"/>
      <c r="C2331" s="273"/>
      <c r="D2331" s="272"/>
      <c r="E2331" s="273"/>
      <c r="F2331" s="273"/>
      <c r="G2331" s="253" t="str">
        <f t="shared" si="261"/>
        <v/>
      </c>
      <c r="H2331" s="31" t="str">
        <f>IF(AND(B2331=H$1),LOOKUP(9.99999999999999E+307,$H$2:H2330)+1,"")</f>
        <v/>
      </c>
      <c r="I2331" s="31" t="str">
        <f>IF(AND(B2331=I$1),LOOKUP(9.99999999999999E+307,$I$2:I2330)+1,"")</f>
        <v/>
      </c>
      <c r="J2331" s="31">
        <f>IF(AND(B2331=J$1),LOOKUP(9.99999999999999E+307,$J$2:J2330)+1,"")</f>
        <v>2165</v>
      </c>
      <c r="K2331" s="31">
        <f>IF(AND(B2331=K$1),LOOKUP(9.99999999999999E+307,$K$2:K2330)+1,"")</f>
        <v>2165</v>
      </c>
      <c r="L2331" s="31">
        <f>IF(AND(B2331=L$1),LOOKUP(9.99999999999999E+307,$L$2:L2330)+1,"")</f>
        <v>2165</v>
      </c>
      <c r="M2331" s="31">
        <f>IF(AND(B2331=M$1),LOOKUP(9.99999999999999E+307,$M$2:M2330)+1,"")</f>
        <v>2165</v>
      </c>
      <c r="N2331" s="31" t="e">
        <f>IF(AND(B2331=N$1),LOOKUP(9.99999999999999E+307,$N$2:N2330)+1,"")</f>
        <v>#REF!</v>
      </c>
      <c r="O2331" s="31" t="e">
        <f>IF(AND($B2331=O$1),LOOKUP(9.99999999999999E+307,$O$2:O2330)+1,"")</f>
        <v>#REF!</v>
      </c>
      <c r="P2331" s="31" t="e">
        <f>IF(AND($B2331=P$1),LOOKUP(9.99999999999999E+307,$P$2:P2330)+1,"")</f>
        <v>#REF!</v>
      </c>
      <c r="Q2331" s="31" t="e">
        <f>IF(AND($B2331=Q$1),LOOKUP(9.99999999999999E+307,$Q$2:Q2330)+1,"")</f>
        <v>#REF!</v>
      </c>
      <c r="R2331" s="31">
        <f>IF(AND($B2331=R$1),LOOKUP(9.99999999999999E+307,$R$2:R2330)+1,"")</f>
        <v>2165</v>
      </c>
      <c r="S2331" s="31">
        <f>IF(AND($B2331=S$1),LOOKUP(9.99999999999999E+307,$S$2:S2330)+1,"")</f>
        <v>2165</v>
      </c>
      <c r="T2331" s="265"/>
      <c r="U2331" s="265"/>
      <c r="V2331" s="265"/>
      <c r="AA2331" s="254" t="str">
        <f t="shared" si="262"/>
        <v/>
      </c>
      <c r="AB2331" s="254" t="str">
        <f t="shared" si="263"/>
        <v/>
      </c>
      <c r="AC2331" s="255">
        <f t="shared" si="264"/>
        <v>0</v>
      </c>
      <c r="AD2331" s="255">
        <f t="shared" si="265"/>
        <v>3836</v>
      </c>
      <c r="AE2331" s="256" t="str">
        <f t="shared" si="266"/>
        <v/>
      </c>
      <c r="AF2331" s="252" t="str">
        <f t="shared" si="267"/>
        <v>-</v>
      </c>
    </row>
    <row r="2332" spans="1:32" ht="20.149999999999999" customHeight="1" x14ac:dyDescent="0.75">
      <c r="A2332" s="31">
        <v>2330</v>
      </c>
      <c r="B2332" s="237"/>
      <c r="C2332" s="273"/>
      <c r="D2332" s="272"/>
      <c r="E2332" s="273"/>
      <c r="F2332" s="273"/>
      <c r="G2332" s="253" t="str">
        <f t="shared" si="261"/>
        <v/>
      </c>
      <c r="H2332" s="31" t="str">
        <f>IF(AND(B2332=H$1),LOOKUP(9.99999999999999E+307,$H$2:H2331)+1,"")</f>
        <v/>
      </c>
      <c r="I2332" s="31" t="str">
        <f>IF(AND(B2332=I$1),LOOKUP(9.99999999999999E+307,$I$2:I2331)+1,"")</f>
        <v/>
      </c>
      <c r="J2332" s="31">
        <f>IF(AND(B2332=J$1),LOOKUP(9.99999999999999E+307,$J$2:J2331)+1,"")</f>
        <v>2166</v>
      </c>
      <c r="K2332" s="31">
        <f>IF(AND(B2332=K$1),LOOKUP(9.99999999999999E+307,$K$2:K2331)+1,"")</f>
        <v>2166</v>
      </c>
      <c r="L2332" s="31">
        <f>IF(AND(B2332=L$1),LOOKUP(9.99999999999999E+307,$L$2:L2331)+1,"")</f>
        <v>2166</v>
      </c>
      <c r="M2332" s="31">
        <f>IF(AND(B2332=M$1),LOOKUP(9.99999999999999E+307,$M$2:M2331)+1,"")</f>
        <v>2166</v>
      </c>
      <c r="N2332" s="31" t="e">
        <f>IF(AND(B2332=N$1),LOOKUP(9.99999999999999E+307,$N$2:N2331)+1,"")</f>
        <v>#REF!</v>
      </c>
      <c r="O2332" s="31" t="e">
        <f>IF(AND($B2332=O$1),LOOKUP(9.99999999999999E+307,$O$2:O2331)+1,"")</f>
        <v>#REF!</v>
      </c>
      <c r="P2332" s="31" t="e">
        <f>IF(AND($B2332=P$1),LOOKUP(9.99999999999999E+307,$P$2:P2331)+1,"")</f>
        <v>#REF!</v>
      </c>
      <c r="Q2332" s="31" t="e">
        <f>IF(AND($B2332=Q$1),LOOKUP(9.99999999999999E+307,$Q$2:Q2331)+1,"")</f>
        <v>#REF!</v>
      </c>
      <c r="R2332" s="31">
        <f>IF(AND($B2332=R$1),LOOKUP(9.99999999999999E+307,$R$2:R2331)+1,"")</f>
        <v>2166</v>
      </c>
      <c r="S2332" s="31">
        <f>IF(AND($B2332=S$1),LOOKUP(9.99999999999999E+307,$S$2:S2331)+1,"")</f>
        <v>2166</v>
      </c>
      <c r="T2332" s="265"/>
      <c r="U2332" s="265"/>
      <c r="V2332" s="265"/>
      <c r="AA2332" s="254" t="str">
        <f t="shared" si="262"/>
        <v/>
      </c>
      <c r="AB2332" s="254" t="str">
        <f t="shared" si="263"/>
        <v/>
      </c>
      <c r="AC2332" s="255">
        <f t="shared" si="264"/>
        <v>0</v>
      </c>
      <c r="AD2332" s="255">
        <f t="shared" si="265"/>
        <v>3836</v>
      </c>
      <c r="AE2332" s="256" t="str">
        <f t="shared" si="266"/>
        <v/>
      </c>
      <c r="AF2332" s="252" t="str">
        <f t="shared" si="267"/>
        <v>-</v>
      </c>
    </row>
    <row r="2333" spans="1:32" ht="20.149999999999999" customHeight="1" x14ac:dyDescent="0.75">
      <c r="A2333" s="31">
        <v>2331</v>
      </c>
      <c r="B2333" s="237"/>
      <c r="C2333" s="273"/>
      <c r="D2333" s="272"/>
      <c r="E2333" s="273"/>
      <c r="F2333" s="273"/>
      <c r="G2333" s="253" t="str">
        <f t="shared" si="261"/>
        <v/>
      </c>
      <c r="H2333" s="31" t="str">
        <f>IF(AND(B2333=H$1),LOOKUP(9.99999999999999E+307,$H$2:H2332)+1,"")</f>
        <v/>
      </c>
      <c r="I2333" s="31" t="str">
        <f>IF(AND(B2333=I$1),LOOKUP(9.99999999999999E+307,$I$2:I2332)+1,"")</f>
        <v/>
      </c>
      <c r="J2333" s="31">
        <f>IF(AND(B2333=J$1),LOOKUP(9.99999999999999E+307,$J$2:J2332)+1,"")</f>
        <v>2167</v>
      </c>
      <c r="K2333" s="31">
        <f>IF(AND(B2333=K$1),LOOKUP(9.99999999999999E+307,$K$2:K2332)+1,"")</f>
        <v>2167</v>
      </c>
      <c r="L2333" s="31">
        <f>IF(AND(B2333=L$1),LOOKUP(9.99999999999999E+307,$L$2:L2332)+1,"")</f>
        <v>2167</v>
      </c>
      <c r="M2333" s="31">
        <f>IF(AND(B2333=M$1),LOOKUP(9.99999999999999E+307,$M$2:M2332)+1,"")</f>
        <v>2167</v>
      </c>
      <c r="N2333" s="31" t="e">
        <f>IF(AND(B2333=N$1),LOOKUP(9.99999999999999E+307,$N$2:N2332)+1,"")</f>
        <v>#REF!</v>
      </c>
      <c r="O2333" s="31" t="e">
        <f>IF(AND($B2333=O$1),LOOKUP(9.99999999999999E+307,$O$2:O2332)+1,"")</f>
        <v>#REF!</v>
      </c>
      <c r="P2333" s="31" t="e">
        <f>IF(AND($B2333=P$1),LOOKUP(9.99999999999999E+307,$P$2:P2332)+1,"")</f>
        <v>#REF!</v>
      </c>
      <c r="Q2333" s="31" t="e">
        <f>IF(AND($B2333=Q$1),LOOKUP(9.99999999999999E+307,$Q$2:Q2332)+1,"")</f>
        <v>#REF!</v>
      </c>
      <c r="R2333" s="31">
        <f>IF(AND($B2333=R$1),LOOKUP(9.99999999999999E+307,$R$2:R2332)+1,"")</f>
        <v>2167</v>
      </c>
      <c r="S2333" s="31">
        <f>IF(AND($B2333=S$1),LOOKUP(9.99999999999999E+307,$S$2:S2332)+1,"")</f>
        <v>2167</v>
      </c>
      <c r="T2333" s="265"/>
      <c r="U2333" s="265"/>
      <c r="V2333" s="265"/>
      <c r="AA2333" s="254" t="str">
        <f t="shared" si="262"/>
        <v/>
      </c>
      <c r="AB2333" s="254" t="str">
        <f t="shared" si="263"/>
        <v/>
      </c>
      <c r="AC2333" s="255">
        <f t="shared" si="264"/>
        <v>0</v>
      </c>
      <c r="AD2333" s="255">
        <f t="shared" si="265"/>
        <v>3836</v>
      </c>
      <c r="AE2333" s="256" t="str">
        <f t="shared" si="266"/>
        <v/>
      </c>
      <c r="AF2333" s="252" t="str">
        <f t="shared" si="267"/>
        <v>-</v>
      </c>
    </row>
    <row r="2334" spans="1:32" ht="20.149999999999999" customHeight="1" x14ac:dyDescent="0.75">
      <c r="A2334" s="31">
        <v>2332</v>
      </c>
      <c r="B2334" s="237"/>
      <c r="C2334" s="273"/>
      <c r="D2334" s="272"/>
      <c r="E2334" s="273"/>
      <c r="F2334" s="273"/>
      <c r="G2334" s="253" t="str">
        <f t="shared" si="261"/>
        <v/>
      </c>
      <c r="H2334" s="31" t="str">
        <f>IF(AND(B2334=H$1),LOOKUP(9.99999999999999E+307,$H$2:H2333)+1,"")</f>
        <v/>
      </c>
      <c r="I2334" s="31" t="str">
        <f>IF(AND(B2334=I$1),LOOKUP(9.99999999999999E+307,$I$2:I2333)+1,"")</f>
        <v/>
      </c>
      <c r="J2334" s="31">
        <f>IF(AND(B2334=J$1),LOOKUP(9.99999999999999E+307,$J$2:J2333)+1,"")</f>
        <v>2168</v>
      </c>
      <c r="K2334" s="31">
        <f>IF(AND(B2334=K$1),LOOKUP(9.99999999999999E+307,$K$2:K2333)+1,"")</f>
        <v>2168</v>
      </c>
      <c r="L2334" s="31">
        <f>IF(AND(B2334=L$1),LOOKUP(9.99999999999999E+307,$L$2:L2333)+1,"")</f>
        <v>2168</v>
      </c>
      <c r="M2334" s="31">
        <f>IF(AND(B2334=M$1),LOOKUP(9.99999999999999E+307,$M$2:M2333)+1,"")</f>
        <v>2168</v>
      </c>
      <c r="N2334" s="31" t="e">
        <f>IF(AND(B2334=N$1),LOOKUP(9.99999999999999E+307,$N$2:N2333)+1,"")</f>
        <v>#REF!</v>
      </c>
      <c r="O2334" s="31" t="e">
        <f>IF(AND($B2334=O$1),LOOKUP(9.99999999999999E+307,$O$2:O2333)+1,"")</f>
        <v>#REF!</v>
      </c>
      <c r="P2334" s="31" t="e">
        <f>IF(AND($B2334=P$1),LOOKUP(9.99999999999999E+307,$P$2:P2333)+1,"")</f>
        <v>#REF!</v>
      </c>
      <c r="Q2334" s="31" t="e">
        <f>IF(AND($B2334=Q$1),LOOKUP(9.99999999999999E+307,$Q$2:Q2333)+1,"")</f>
        <v>#REF!</v>
      </c>
      <c r="R2334" s="31">
        <f>IF(AND($B2334=R$1),LOOKUP(9.99999999999999E+307,$R$2:R2333)+1,"")</f>
        <v>2168</v>
      </c>
      <c r="S2334" s="31">
        <f>IF(AND($B2334=S$1),LOOKUP(9.99999999999999E+307,$S$2:S2333)+1,"")</f>
        <v>2168</v>
      </c>
      <c r="T2334" s="265"/>
      <c r="U2334" s="265"/>
      <c r="V2334" s="265"/>
      <c r="AA2334" s="254" t="str">
        <f t="shared" si="262"/>
        <v/>
      </c>
      <c r="AB2334" s="254" t="str">
        <f t="shared" si="263"/>
        <v/>
      </c>
      <c r="AC2334" s="255">
        <f t="shared" si="264"/>
        <v>0</v>
      </c>
      <c r="AD2334" s="255">
        <f t="shared" si="265"/>
        <v>3836</v>
      </c>
      <c r="AE2334" s="256" t="str">
        <f t="shared" si="266"/>
        <v/>
      </c>
      <c r="AF2334" s="252" t="str">
        <f t="shared" si="267"/>
        <v>-</v>
      </c>
    </row>
    <row r="2335" spans="1:32" ht="20.149999999999999" customHeight="1" x14ac:dyDescent="0.75">
      <c r="A2335" s="31">
        <v>2333</v>
      </c>
      <c r="B2335" s="237"/>
      <c r="C2335" s="273"/>
      <c r="D2335" s="272"/>
      <c r="E2335" s="273"/>
      <c r="F2335" s="273"/>
      <c r="G2335" s="253" t="str">
        <f t="shared" si="261"/>
        <v/>
      </c>
      <c r="H2335" s="31" t="str">
        <f>IF(AND(B2335=H$1),LOOKUP(9.99999999999999E+307,$H$2:H2334)+1,"")</f>
        <v/>
      </c>
      <c r="I2335" s="31" t="str">
        <f>IF(AND(B2335=I$1),LOOKUP(9.99999999999999E+307,$I$2:I2334)+1,"")</f>
        <v/>
      </c>
      <c r="J2335" s="31">
        <f>IF(AND(B2335=J$1),LOOKUP(9.99999999999999E+307,$J$2:J2334)+1,"")</f>
        <v>2169</v>
      </c>
      <c r="K2335" s="31">
        <f>IF(AND(B2335=K$1),LOOKUP(9.99999999999999E+307,$K$2:K2334)+1,"")</f>
        <v>2169</v>
      </c>
      <c r="L2335" s="31">
        <f>IF(AND(B2335=L$1),LOOKUP(9.99999999999999E+307,$L$2:L2334)+1,"")</f>
        <v>2169</v>
      </c>
      <c r="M2335" s="31">
        <f>IF(AND(B2335=M$1),LOOKUP(9.99999999999999E+307,$M$2:M2334)+1,"")</f>
        <v>2169</v>
      </c>
      <c r="N2335" s="31" t="e">
        <f>IF(AND(B2335=N$1),LOOKUP(9.99999999999999E+307,$N$2:N2334)+1,"")</f>
        <v>#REF!</v>
      </c>
      <c r="O2335" s="31" t="e">
        <f>IF(AND($B2335=O$1),LOOKUP(9.99999999999999E+307,$O$2:O2334)+1,"")</f>
        <v>#REF!</v>
      </c>
      <c r="P2335" s="31" t="e">
        <f>IF(AND($B2335=P$1),LOOKUP(9.99999999999999E+307,$P$2:P2334)+1,"")</f>
        <v>#REF!</v>
      </c>
      <c r="Q2335" s="31" t="e">
        <f>IF(AND($B2335=Q$1),LOOKUP(9.99999999999999E+307,$Q$2:Q2334)+1,"")</f>
        <v>#REF!</v>
      </c>
      <c r="R2335" s="31">
        <f>IF(AND($B2335=R$1),LOOKUP(9.99999999999999E+307,$R$2:R2334)+1,"")</f>
        <v>2169</v>
      </c>
      <c r="S2335" s="31">
        <f>IF(AND($B2335=S$1),LOOKUP(9.99999999999999E+307,$S$2:S2334)+1,"")</f>
        <v>2169</v>
      </c>
      <c r="T2335" s="265"/>
      <c r="U2335" s="265"/>
      <c r="V2335" s="265"/>
      <c r="AA2335" s="254" t="str">
        <f t="shared" si="262"/>
        <v/>
      </c>
      <c r="AB2335" s="254" t="str">
        <f t="shared" si="263"/>
        <v/>
      </c>
      <c r="AC2335" s="255">
        <f t="shared" si="264"/>
        <v>0</v>
      </c>
      <c r="AD2335" s="255">
        <f t="shared" si="265"/>
        <v>3836</v>
      </c>
      <c r="AE2335" s="256" t="str">
        <f t="shared" si="266"/>
        <v/>
      </c>
      <c r="AF2335" s="252" t="str">
        <f t="shared" si="267"/>
        <v>-</v>
      </c>
    </row>
    <row r="2336" spans="1:32" ht="20.149999999999999" customHeight="1" x14ac:dyDescent="0.75">
      <c r="A2336" s="31">
        <v>2334</v>
      </c>
      <c r="B2336" s="237"/>
      <c r="C2336" s="273"/>
      <c r="D2336" s="272"/>
      <c r="E2336" s="273"/>
      <c r="F2336" s="273"/>
      <c r="G2336" s="253" t="str">
        <f t="shared" si="261"/>
        <v/>
      </c>
      <c r="H2336" s="31" t="str">
        <f>IF(AND(B2336=H$1),LOOKUP(9.99999999999999E+307,$H$2:H2335)+1,"")</f>
        <v/>
      </c>
      <c r="I2336" s="31" t="str">
        <f>IF(AND(B2336=I$1),LOOKUP(9.99999999999999E+307,$I$2:I2335)+1,"")</f>
        <v/>
      </c>
      <c r="J2336" s="31">
        <f>IF(AND(B2336=J$1),LOOKUP(9.99999999999999E+307,$J$2:J2335)+1,"")</f>
        <v>2170</v>
      </c>
      <c r="K2336" s="31">
        <f>IF(AND(B2336=K$1),LOOKUP(9.99999999999999E+307,$K$2:K2335)+1,"")</f>
        <v>2170</v>
      </c>
      <c r="L2336" s="31">
        <f>IF(AND(B2336=L$1),LOOKUP(9.99999999999999E+307,$L$2:L2335)+1,"")</f>
        <v>2170</v>
      </c>
      <c r="M2336" s="31">
        <f>IF(AND(B2336=M$1),LOOKUP(9.99999999999999E+307,$M$2:M2335)+1,"")</f>
        <v>2170</v>
      </c>
      <c r="N2336" s="31" t="e">
        <f>IF(AND(B2336=N$1),LOOKUP(9.99999999999999E+307,$N$2:N2335)+1,"")</f>
        <v>#REF!</v>
      </c>
      <c r="O2336" s="31" t="e">
        <f>IF(AND($B2336=O$1),LOOKUP(9.99999999999999E+307,$O$2:O2335)+1,"")</f>
        <v>#REF!</v>
      </c>
      <c r="P2336" s="31" t="e">
        <f>IF(AND($B2336=P$1),LOOKUP(9.99999999999999E+307,$P$2:P2335)+1,"")</f>
        <v>#REF!</v>
      </c>
      <c r="Q2336" s="31" t="e">
        <f>IF(AND($B2336=Q$1),LOOKUP(9.99999999999999E+307,$Q$2:Q2335)+1,"")</f>
        <v>#REF!</v>
      </c>
      <c r="R2336" s="31">
        <f>IF(AND($B2336=R$1),LOOKUP(9.99999999999999E+307,$R$2:R2335)+1,"")</f>
        <v>2170</v>
      </c>
      <c r="S2336" s="31">
        <f>IF(AND($B2336=S$1),LOOKUP(9.99999999999999E+307,$S$2:S2335)+1,"")</f>
        <v>2170</v>
      </c>
      <c r="T2336" s="265"/>
      <c r="U2336" s="265"/>
      <c r="V2336" s="265"/>
      <c r="AA2336" s="254" t="str">
        <f t="shared" si="262"/>
        <v/>
      </c>
      <c r="AB2336" s="254" t="str">
        <f t="shared" si="263"/>
        <v/>
      </c>
      <c r="AC2336" s="255">
        <f t="shared" si="264"/>
        <v>0</v>
      </c>
      <c r="AD2336" s="255">
        <f t="shared" si="265"/>
        <v>3836</v>
      </c>
      <c r="AE2336" s="256" t="str">
        <f t="shared" si="266"/>
        <v/>
      </c>
      <c r="AF2336" s="252" t="str">
        <f t="shared" si="267"/>
        <v>-</v>
      </c>
    </row>
    <row r="2337" spans="1:32" ht="20.149999999999999" customHeight="1" x14ac:dyDescent="0.75">
      <c r="A2337" s="31">
        <v>2335</v>
      </c>
      <c r="B2337" s="237"/>
      <c r="C2337" s="273"/>
      <c r="D2337" s="272"/>
      <c r="E2337" s="273"/>
      <c r="F2337" s="273"/>
      <c r="G2337" s="253" t="str">
        <f t="shared" si="261"/>
        <v/>
      </c>
      <c r="H2337" s="31" t="str">
        <f>IF(AND(B2337=H$1),LOOKUP(9.99999999999999E+307,$H$2:H2336)+1,"")</f>
        <v/>
      </c>
      <c r="I2337" s="31" t="str">
        <f>IF(AND(B2337=I$1),LOOKUP(9.99999999999999E+307,$I$2:I2336)+1,"")</f>
        <v/>
      </c>
      <c r="J2337" s="31">
        <f>IF(AND(B2337=J$1),LOOKUP(9.99999999999999E+307,$J$2:J2336)+1,"")</f>
        <v>2171</v>
      </c>
      <c r="K2337" s="31">
        <f>IF(AND(B2337=K$1),LOOKUP(9.99999999999999E+307,$K$2:K2336)+1,"")</f>
        <v>2171</v>
      </c>
      <c r="L2337" s="31">
        <f>IF(AND(B2337=L$1),LOOKUP(9.99999999999999E+307,$L$2:L2336)+1,"")</f>
        <v>2171</v>
      </c>
      <c r="M2337" s="31">
        <f>IF(AND(B2337=M$1),LOOKUP(9.99999999999999E+307,$M$2:M2336)+1,"")</f>
        <v>2171</v>
      </c>
      <c r="N2337" s="31" t="e">
        <f>IF(AND(B2337=N$1),LOOKUP(9.99999999999999E+307,$N$2:N2336)+1,"")</f>
        <v>#REF!</v>
      </c>
      <c r="O2337" s="31" t="e">
        <f>IF(AND($B2337=O$1),LOOKUP(9.99999999999999E+307,$O$2:O2336)+1,"")</f>
        <v>#REF!</v>
      </c>
      <c r="P2337" s="31" t="e">
        <f>IF(AND($B2337=P$1),LOOKUP(9.99999999999999E+307,$P$2:P2336)+1,"")</f>
        <v>#REF!</v>
      </c>
      <c r="Q2337" s="31" t="e">
        <f>IF(AND($B2337=Q$1),LOOKUP(9.99999999999999E+307,$Q$2:Q2336)+1,"")</f>
        <v>#REF!</v>
      </c>
      <c r="R2337" s="31">
        <f>IF(AND($B2337=R$1),LOOKUP(9.99999999999999E+307,$R$2:R2336)+1,"")</f>
        <v>2171</v>
      </c>
      <c r="S2337" s="31">
        <f>IF(AND($B2337=S$1),LOOKUP(9.99999999999999E+307,$S$2:S2336)+1,"")</f>
        <v>2171</v>
      </c>
      <c r="T2337" s="265"/>
      <c r="U2337" s="265"/>
      <c r="V2337" s="265"/>
      <c r="AA2337" s="254" t="str">
        <f t="shared" si="262"/>
        <v/>
      </c>
      <c r="AB2337" s="254" t="str">
        <f t="shared" si="263"/>
        <v/>
      </c>
      <c r="AC2337" s="255">
        <f t="shared" si="264"/>
        <v>0</v>
      </c>
      <c r="AD2337" s="255">
        <f t="shared" si="265"/>
        <v>3836</v>
      </c>
      <c r="AE2337" s="256" t="str">
        <f t="shared" si="266"/>
        <v/>
      </c>
      <c r="AF2337" s="252" t="str">
        <f t="shared" si="267"/>
        <v>-</v>
      </c>
    </row>
    <row r="2338" spans="1:32" ht="20.149999999999999" customHeight="1" x14ac:dyDescent="0.75">
      <c r="A2338" s="31">
        <v>2336</v>
      </c>
      <c r="B2338" s="237"/>
      <c r="C2338" s="273"/>
      <c r="D2338" s="272"/>
      <c r="E2338" s="273"/>
      <c r="F2338" s="273"/>
      <c r="G2338" s="253" t="str">
        <f t="shared" si="261"/>
        <v/>
      </c>
      <c r="H2338" s="31" t="str">
        <f>IF(AND(B2338=H$1),LOOKUP(9.99999999999999E+307,$H$2:H2337)+1,"")</f>
        <v/>
      </c>
      <c r="I2338" s="31" t="str">
        <f>IF(AND(B2338=I$1),LOOKUP(9.99999999999999E+307,$I$2:I2337)+1,"")</f>
        <v/>
      </c>
      <c r="J2338" s="31">
        <f>IF(AND(B2338=J$1),LOOKUP(9.99999999999999E+307,$J$2:J2337)+1,"")</f>
        <v>2172</v>
      </c>
      <c r="K2338" s="31">
        <f>IF(AND(B2338=K$1),LOOKUP(9.99999999999999E+307,$K$2:K2337)+1,"")</f>
        <v>2172</v>
      </c>
      <c r="L2338" s="31">
        <f>IF(AND(B2338=L$1),LOOKUP(9.99999999999999E+307,$L$2:L2337)+1,"")</f>
        <v>2172</v>
      </c>
      <c r="M2338" s="31">
        <f>IF(AND(B2338=M$1),LOOKUP(9.99999999999999E+307,$M$2:M2337)+1,"")</f>
        <v>2172</v>
      </c>
      <c r="N2338" s="31" t="e">
        <f>IF(AND(B2338=N$1),LOOKUP(9.99999999999999E+307,$N$2:N2337)+1,"")</f>
        <v>#REF!</v>
      </c>
      <c r="O2338" s="31" t="e">
        <f>IF(AND($B2338=O$1),LOOKUP(9.99999999999999E+307,$O$2:O2337)+1,"")</f>
        <v>#REF!</v>
      </c>
      <c r="P2338" s="31" t="e">
        <f>IF(AND($B2338=P$1),LOOKUP(9.99999999999999E+307,$P$2:P2337)+1,"")</f>
        <v>#REF!</v>
      </c>
      <c r="Q2338" s="31" t="e">
        <f>IF(AND($B2338=Q$1),LOOKUP(9.99999999999999E+307,$Q$2:Q2337)+1,"")</f>
        <v>#REF!</v>
      </c>
      <c r="R2338" s="31">
        <f>IF(AND($B2338=R$1),LOOKUP(9.99999999999999E+307,$R$2:R2337)+1,"")</f>
        <v>2172</v>
      </c>
      <c r="S2338" s="31">
        <f>IF(AND($B2338=S$1),LOOKUP(9.99999999999999E+307,$S$2:S2337)+1,"")</f>
        <v>2172</v>
      </c>
      <c r="T2338" s="265"/>
      <c r="U2338" s="265"/>
      <c r="V2338" s="265"/>
      <c r="AA2338" s="254" t="str">
        <f t="shared" si="262"/>
        <v/>
      </c>
      <c r="AB2338" s="254" t="str">
        <f t="shared" si="263"/>
        <v/>
      </c>
      <c r="AC2338" s="255">
        <f t="shared" si="264"/>
        <v>0</v>
      </c>
      <c r="AD2338" s="255">
        <f t="shared" si="265"/>
        <v>3836</v>
      </c>
      <c r="AE2338" s="256" t="str">
        <f t="shared" si="266"/>
        <v/>
      </c>
      <c r="AF2338" s="252" t="str">
        <f t="shared" si="267"/>
        <v>-</v>
      </c>
    </row>
    <row r="2339" spans="1:32" ht="20.149999999999999" customHeight="1" x14ac:dyDescent="0.75">
      <c r="A2339" s="31">
        <v>2337</v>
      </c>
      <c r="B2339" s="237"/>
      <c r="C2339" s="273"/>
      <c r="D2339" s="272"/>
      <c r="E2339" s="273"/>
      <c r="F2339" s="273"/>
      <c r="G2339" s="253" t="str">
        <f t="shared" si="261"/>
        <v/>
      </c>
      <c r="H2339" s="31" t="str">
        <f>IF(AND(B2339=H$1),LOOKUP(9.99999999999999E+307,$H$2:H2338)+1,"")</f>
        <v/>
      </c>
      <c r="I2339" s="31" t="str">
        <f>IF(AND(B2339=I$1),LOOKUP(9.99999999999999E+307,$I$2:I2338)+1,"")</f>
        <v/>
      </c>
      <c r="J2339" s="31">
        <f>IF(AND(B2339=J$1),LOOKUP(9.99999999999999E+307,$J$2:J2338)+1,"")</f>
        <v>2173</v>
      </c>
      <c r="K2339" s="31">
        <f>IF(AND(B2339=K$1),LOOKUP(9.99999999999999E+307,$K$2:K2338)+1,"")</f>
        <v>2173</v>
      </c>
      <c r="L2339" s="31">
        <f>IF(AND(B2339=L$1),LOOKUP(9.99999999999999E+307,$L$2:L2338)+1,"")</f>
        <v>2173</v>
      </c>
      <c r="M2339" s="31">
        <f>IF(AND(B2339=M$1),LOOKUP(9.99999999999999E+307,$M$2:M2338)+1,"")</f>
        <v>2173</v>
      </c>
      <c r="N2339" s="31" t="e">
        <f>IF(AND(B2339=N$1),LOOKUP(9.99999999999999E+307,$N$2:N2338)+1,"")</f>
        <v>#REF!</v>
      </c>
      <c r="O2339" s="31" t="e">
        <f>IF(AND($B2339=O$1),LOOKUP(9.99999999999999E+307,$O$2:O2338)+1,"")</f>
        <v>#REF!</v>
      </c>
      <c r="P2339" s="31" t="e">
        <f>IF(AND($B2339=P$1),LOOKUP(9.99999999999999E+307,$P$2:P2338)+1,"")</f>
        <v>#REF!</v>
      </c>
      <c r="Q2339" s="31" t="e">
        <f>IF(AND($B2339=Q$1),LOOKUP(9.99999999999999E+307,$Q$2:Q2338)+1,"")</f>
        <v>#REF!</v>
      </c>
      <c r="R2339" s="31">
        <f>IF(AND($B2339=R$1),LOOKUP(9.99999999999999E+307,$R$2:R2338)+1,"")</f>
        <v>2173</v>
      </c>
      <c r="S2339" s="31">
        <f>IF(AND($B2339=S$1),LOOKUP(9.99999999999999E+307,$S$2:S2338)+1,"")</f>
        <v>2173</v>
      </c>
      <c r="T2339" s="265"/>
      <c r="U2339" s="265"/>
      <c r="V2339" s="265"/>
      <c r="AA2339" s="254" t="str">
        <f t="shared" si="262"/>
        <v/>
      </c>
      <c r="AB2339" s="254" t="str">
        <f t="shared" si="263"/>
        <v/>
      </c>
      <c r="AC2339" s="255">
        <f t="shared" si="264"/>
        <v>0</v>
      </c>
      <c r="AD2339" s="255">
        <f t="shared" si="265"/>
        <v>3836</v>
      </c>
      <c r="AE2339" s="256" t="str">
        <f t="shared" si="266"/>
        <v/>
      </c>
      <c r="AF2339" s="252" t="str">
        <f t="shared" si="267"/>
        <v>-</v>
      </c>
    </row>
    <row r="2340" spans="1:32" ht="20.149999999999999" customHeight="1" x14ac:dyDescent="0.75">
      <c r="A2340" s="31">
        <v>2338</v>
      </c>
      <c r="B2340" s="237"/>
      <c r="C2340" s="273"/>
      <c r="D2340" s="272"/>
      <c r="E2340" s="273"/>
      <c r="F2340" s="273"/>
      <c r="G2340" s="253" t="str">
        <f t="shared" si="261"/>
        <v/>
      </c>
      <c r="H2340" s="31" t="str">
        <f>IF(AND(B2340=H$1),LOOKUP(9.99999999999999E+307,$H$2:H2339)+1,"")</f>
        <v/>
      </c>
      <c r="I2340" s="31" t="str">
        <f>IF(AND(B2340=I$1),LOOKUP(9.99999999999999E+307,$I$2:I2339)+1,"")</f>
        <v/>
      </c>
      <c r="J2340" s="31">
        <f>IF(AND(B2340=J$1),LOOKUP(9.99999999999999E+307,$J$2:J2339)+1,"")</f>
        <v>2174</v>
      </c>
      <c r="K2340" s="31">
        <f>IF(AND(B2340=K$1),LOOKUP(9.99999999999999E+307,$K$2:K2339)+1,"")</f>
        <v>2174</v>
      </c>
      <c r="L2340" s="31">
        <f>IF(AND(B2340=L$1),LOOKUP(9.99999999999999E+307,$L$2:L2339)+1,"")</f>
        <v>2174</v>
      </c>
      <c r="M2340" s="31">
        <f>IF(AND(B2340=M$1),LOOKUP(9.99999999999999E+307,$M$2:M2339)+1,"")</f>
        <v>2174</v>
      </c>
      <c r="N2340" s="31" t="e">
        <f>IF(AND(B2340=N$1),LOOKUP(9.99999999999999E+307,$N$2:N2339)+1,"")</f>
        <v>#REF!</v>
      </c>
      <c r="O2340" s="31" t="e">
        <f>IF(AND($B2340=O$1),LOOKUP(9.99999999999999E+307,$O$2:O2339)+1,"")</f>
        <v>#REF!</v>
      </c>
      <c r="P2340" s="31" t="e">
        <f>IF(AND($B2340=P$1),LOOKUP(9.99999999999999E+307,$P$2:P2339)+1,"")</f>
        <v>#REF!</v>
      </c>
      <c r="Q2340" s="31" t="e">
        <f>IF(AND($B2340=Q$1),LOOKUP(9.99999999999999E+307,$Q$2:Q2339)+1,"")</f>
        <v>#REF!</v>
      </c>
      <c r="R2340" s="31">
        <f>IF(AND($B2340=R$1),LOOKUP(9.99999999999999E+307,$R$2:R2339)+1,"")</f>
        <v>2174</v>
      </c>
      <c r="S2340" s="31">
        <f>IF(AND($B2340=S$1),LOOKUP(9.99999999999999E+307,$S$2:S2339)+1,"")</f>
        <v>2174</v>
      </c>
      <c r="T2340" s="265"/>
      <c r="U2340" s="265"/>
      <c r="V2340" s="265"/>
      <c r="AA2340" s="254" t="str">
        <f t="shared" si="262"/>
        <v/>
      </c>
      <c r="AB2340" s="254" t="str">
        <f t="shared" si="263"/>
        <v/>
      </c>
      <c r="AC2340" s="255">
        <f t="shared" si="264"/>
        <v>0</v>
      </c>
      <c r="AD2340" s="255">
        <f t="shared" si="265"/>
        <v>3836</v>
      </c>
      <c r="AE2340" s="256" t="str">
        <f t="shared" si="266"/>
        <v/>
      </c>
      <c r="AF2340" s="252" t="str">
        <f t="shared" si="267"/>
        <v>-</v>
      </c>
    </row>
    <row r="2341" spans="1:32" ht="20.149999999999999" customHeight="1" x14ac:dyDescent="0.75">
      <c r="A2341" s="31">
        <v>2339</v>
      </c>
      <c r="B2341" s="237"/>
      <c r="C2341" s="273"/>
      <c r="D2341" s="272"/>
      <c r="E2341" s="273"/>
      <c r="F2341" s="273"/>
      <c r="G2341" s="253" t="str">
        <f t="shared" si="261"/>
        <v/>
      </c>
      <c r="H2341" s="31" t="str">
        <f>IF(AND(B2341=H$1),LOOKUP(9.99999999999999E+307,$H$2:H2340)+1,"")</f>
        <v/>
      </c>
      <c r="I2341" s="31" t="str">
        <f>IF(AND(B2341=I$1),LOOKUP(9.99999999999999E+307,$I$2:I2340)+1,"")</f>
        <v/>
      </c>
      <c r="J2341" s="31">
        <f>IF(AND(B2341=J$1),LOOKUP(9.99999999999999E+307,$J$2:J2340)+1,"")</f>
        <v>2175</v>
      </c>
      <c r="K2341" s="31">
        <f>IF(AND(B2341=K$1),LOOKUP(9.99999999999999E+307,$K$2:K2340)+1,"")</f>
        <v>2175</v>
      </c>
      <c r="L2341" s="31">
        <f>IF(AND(B2341=L$1),LOOKUP(9.99999999999999E+307,$L$2:L2340)+1,"")</f>
        <v>2175</v>
      </c>
      <c r="M2341" s="31">
        <f>IF(AND(B2341=M$1),LOOKUP(9.99999999999999E+307,$M$2:M2340)+1,"")</f>
        <v>2175</v>
      </c>
      <c r="N2341" s="31" t="e">
        <f>IF(AND(B2341=N$1),LOOKUP(9.99999999999999E+307,$N$2:N2340)+1,"")</f>
        <v>#REF!</v>
      </c>
      <c r="O2341" s="31" t="e">
        <f>IF(AND($B2341=O$1),LOOKUP(9.99999999999999E+307,$O$2:O2340)+1,"")</f>
        <v>#REF!</v>
      </c>
      <c r="P2341" s="31" t="e">
        <f>IF(AND($B2341=P$1),LOOKUP(9.99999999999999E+307,$P$2:P2340)+1,"")</f>
        <v>#REF!</v>
      </c>
      <c r="Q2341" s="31" t="e">
        <f>IF(AND($B2341=Q$1),LOOKUP(9.99999999999999E+307,$Q$2:Q2340)+1,"")</f>
        <v>#REF!</v>
      </c>
      <c r="R2341" s="31">
        <f>IF(AND($B2341=R$1),LOOKUP(9.99999999999999E+307,$R$2:R2340)+1,"")</f>
        <v>2175</v>
      </c>
      <c r="S2341" s="31">
        <f>IF(AND($B2341=S$1),LOOKUP(9.99999999999999E+307,$S$2:S2340)+1,"")</f>
        <v>2175</v>
      </c>
      <c r="T2341" s="265"/>
      <c r="U2341" s="265"/>
      <c r="V2341" s="265"/>
      <c r="AA2341" s="254" t="str">
        <f t="shared" si="262"/>
        <v/>
      </c>
      <c r="AB2341" s="254" t="str">
        <f t="shared" si="263"/>
        <v/>
      </c>
      <c r="AC2341" s="255">
        <f t="shared" si="264"/>
        <v>0</v>
      </c>
      <c r="AD2341" s="255">
        <f t="shared" si="265"/>
        <v>3836</v>
      </c>
      <c r="AE2341" s="256" t="str">
        <f t="shared" si="266"/>
        <v/>
      </c>
      <c r="AF2341" s="252" t="str">
        <f t="shared" si="267"/>
        <v>-</v>
      </c>
    </row>
    <row r="2342" spans="1:32" ht="20.149999999999999" customHeight="1" x14ac:dyDescent="0.75">
      <c r="A2342" s="31">
        <v>2340</v>
      </c>
      <c r="B2342" s="237"/>
      <c r="C2342" s="273"/>
      <c r="D2342" s="272"/>
      <c r="E2342" s="273"/>
      <c r="F2342" s="273"/>
      <c r="G2342" s="253" t="str">
        <f t="shared" si="261"/>
        <v/>
      </c>
      <c r="H2342" s="31" t="str">
        <f>IF(AND(B2342=H$1),LOOKUP(9.99999999999999E+307,$H$2:H2341)+1,"")</f>
        <v/>
      </c>
      <c r="I2342" s="31" t="str">
        <f>IF(AND(B2342=I$1),LOOKUP(9.99999999999999E+307,$I$2:I2341)+1,"")</f>
        <v/>
      </c>
      <c r="J2342" s="31">
        <f>IF(AND(B2342=J$1),LOOKUP(9.99999999999999E+307,$J$2:J2341)+1,"")</f>
        <v>2176</v>
      </c>
      <c r="K2342" s="31">
        <f>IF(AND(B2342=K$1),LOOKUP(9.99999999999999E+307,$K$2:K2341)+1,"")</f>
        <v>2176</v>
      </c>
      <c r="L2342" s="31">
        <f>IF(AND(B2342=L$1),LOOKUP(9.99999999999999E+307,$L$2:L2341)+1,"")</f>
        <v>2176</v>
      </c>
      <c r="M2342" s="31">
        <f>IF(AND(B2342=M$1),LOOKUP(9.99999999999999E+307,$M$2:M2341)+1,"")</f>
        <v>2176</v>
      </c>
      <c r="N2342" s="31" t="e">
        <f>IF(AND(B2342=N$1),LOOKUP(9.99999999999999E+307,$N$2:N2341)+1,"")</f>
        <v>#REF!</v>
      </c>
      <c r="O2342" s="31" t="e">
        <f>IF(AND($B2342=O$1),LOOKUP(9.99999999999999E+307,$O$2:O2341)+1,"")</f>
        <v>#REF!</v>
      </c>
      <c r="P2342" s="31" t="e">
        <f>IF(AND($B2342=P$1),LOOKUP(9.99999999999999E+307,$P$2:P2341)+1,"")</f>
        <v>#REF!</v>
      </c>
      <c r="Q2342" s="31" t="e">
        <f>IF(AND($B2342=Q$1),LOOKUP(9.99999999999999E+307,$Q$2:Q2341)+1,"")</f>
        <v>#REF!</v>
      </c>
      <c r="R2342" s="31">
        <f>IF(AND($B2342=R$1),LOOKUP(9.99999999999999E+307,$R$2:R2341)+1,"")</f>
        <v>2176</v>
      </c>
      <c r="S2342" s="31">
        <f>IF(AND($B2342=S$1),LOOKUP(9.99999999999999E+307,$S$2:S2341)+1,"")</f>
        <v>2176</v>
      </c>
      <c r="T2342" s="265"/>
      <c r="U2342" s="265"/>
      <c r="V2342" s="265"/>
      <c r="AA2342" s="254" t="str">
        <f t="shared" si="262"/>
        <v/>
      </c>
      <c r="AB2342" s="254" t="str">
        <f t="shared" si="263"/>
        <v/>
      </c>
      <c r="AC2342" s="255">
        <f t="shared" si="264"/>
        <v>0</v>
      </c>
      <c r="AD2342" s="255">
        <f t="shared" si="265"/>
        <v>3836</v>
      </c>
      <c r="AE2342" s="256" t="str">
        <f t="shared" si="266"/>
        <v/>
      </c>
      <c r="AF2342" s="252" t="str">
        <f t="shared" si="267"/>
        <v>-</v>
      </c>
    </row>
    <row r="2343" spans="1:32" ht="20.149999999999999" customHeight="1" x14ac:dyDescent="0.75">
      <c r="A2343" s="31">
        <v>2341</v>
      </c>
      <c r="B2343" s="237"/>
      <c r="C2343" s="273"/>
      <c r="D2343" s="272"/>
      <c r="E2343" s="273"/>
      <c r="F2343" s="273"/>
      <c r="G2343" s="253" t="str">
        <f t="shared" si="261"/>
        <v/>
      </c>
      <c r="H2343" s="31" t="str">
        <f>IF(AND(B2343=H$1),LOOKUP(9.99999999999999E+307,$H$2:H2342)+1,"")</f>
        <v/>
      </c>
      <c r="I2343" s="31" t="str">
        <f>IF(AND(B2343=I$1),LOOKUP(9.99999999999999E+307,$I$2:I2342)+1,"")</f>
        <v/>
      </c>
      <c r="J2343" s="31">
        <f>IF(AND(B2343=J$1),LOOKUP(9.99999999999999E+307,$J$2:J2342)+1,"")</f>
        <v>2177</v>
      </c>
      <c r="K2343" s="31">
        <f>IF(AND(B2343=K$1),LOOKUP(9.99999999999999E+307,$K$2:K2342)+1,"")</f>
        <v>2177</v>
      </c>
      <c r="L2343" s="31">
        <f>IF(AND(B2343=L$1),LOOKUP(9.99999999999999E+307,$L$2:L2342)+1,"")</f>
        <v>2177</v>
      </c>
      <c r="M2343" s="31">
        <f>IF(AND(B2343=M$1),LOOKUP(9.99999999999999E+307,$M$2:M2342)+1,"")</f>
        <v>2177</v>
      </c>
      <c r="N2343" s="31" t="e">
        <f>IF(AND(B2343=N$1),LOOKUP(9.99999999999999E+307,$N$2:N2342)+1,"")</f>
        <v>#REF!</v>
      </c>
      <c r="O2343" s="31" t="e">
        <f>IF(AND($B2343=O$1),LOOKUP(9.99999999999999E+307,$O$2:O2342)+1,"")</f>
        <v>#REF!</v>
      </c>
      <c r="P2343" s="31" t="e">
        <f>IF(AND($B2343=P$1),LOOKUP(9.99999999999999E+307,$P$2:P2342)+1,"")</f>
        <v>#REF!</v>
      </c>
      <c r="Q2343" s="31" t="e">
        <f>IF(AND($B2343=Q$1),LOOKUP(9.99999999999999E+307,$Q$2:Q2342)+1,"")</f>
        <v>#REF!</v>
      </c>
      <c r="R2343" s="31">
        <f>IF(AND($B2343=R$1),LOOKUP(9.99999999999999E+307,$R$2:R2342)+1,"")</f>
        <v>2177</v>
      </c>
      <c r="S2343" s="31">
        <f>IF(AND($B2343=S$1),LOOKUP(9.99999999999999E+307,$S$2:S2342)+1,"")</f>
        <v>2177</v>
      </c>
      <c r="T2343" s="265"/>
      <c r="U2343" s="265"/>
      <c r="V2343" s="265"/>
      <c r="AA2343" s="254" t="str">
        <f t="shared" si="262"/>
        <v/>
      </c>
      <c r="AB2343" s="254" t="str">
        <f t="shared" si="263"/>
        <v/>
      </c>
      <c r="AC2343" s="255">
        <f t="shared" si="264"/>
        <v>0</v>
      </c>
      <c r="AD2343" s="255">
        <f t="shared" si="265"/>
        <v>3836</v>
      </c>
      <c r="AE2343" s="256" t="str">
        <f t="shared" si="266"/>
        <v/>
      </c>
      <c r="AF2343" s="252" t="str">
        <f t="shared" si="267"/>
        <v>-</v>
      </c>
    </row>
    <row r="2344" spans="1:32" ht="20.149999999999999" customHeight="1" x14ac:dyDescent="0.75">
      <c r="A2344" s="31">
        <v>2342</v>
      </c>
      <c r="B2344" s="237"/>
      <c r="C2344" s="273"/>
      <c r="D2344" s="272"/>
      <c r="E2344" s="273"/>
      <c r="F2344" s="273"/>
      <c r="G2344" s="253" t="str">
        <f t="shared" si="261"/>
        <v/>
      </c>
      <c r="H2344" s="31" t="str">
        <f>IF(AND(B2344=H$1),LOOKUP(9.99999999999999E+307,$H$2:H2343)+1,"")</f>
        <v/>
      </c>
      <c r="I2344" s="31" t="str">
        <f>IF(AND(B2344=I$1),LOOKUP(9.99999999999999E+307,$I$2:I2343)+1,"")</f>
        <v/>
      </c>
      <c r="J2344" s="31">
        <f>IF(AND(B2344=J$1),LOOKUP(9.99999999999999E+307,$J$2:J2343)+1,"")</f>
        <v>2178</v>
      </c>
      <c r="K2344" s="31">
        <f>IF(AND(B2344=K$1),LOOKUP(9.99999999999999E+307,$K$2:K2343)+1,"")</f>
        <v>2178</v>
      </c>
      <c r="L2344" s="31">
        <f>IF(AND(B2344=L$1),LOOKUP(9.99999999999999E+307,$L$2:L2343)+1,"")</f>
        <v>2178</v>
      </c>
      <c r="M2344" s="31">
        <f>IF(AND(B2344=M$1),LOOKUP(9.99999999999999E+307,$M$2:M2343)+1,"")</f>
        <v>2178</v>
      </c>
      <c r="N2344" s="31" t="e">
        <f>IF(AND(B2344=N$1),LOOKUP(9.99999999999999E+307,$N$2:N2343)+1,"")</f>
        <v>#REF!</v>
      </c>
      <c r="O2344" s="31" t="e">
        <f>IF(AND($B2344=O$1),LOOKUP(9.99999999999999E+307,$O$2:O2343)+1,"")</f>
        <v>#REF!</v>
      </c>
      <c r="P2344" s="31" t="e">
        <f>IF(AND($B2344=P$1),LOOKUP(9.99999999999999E+307,$P$2:P2343)+1,"")</f>
        <v>#REF!</v>
      </c>
      <c r="Q2344" s="31" t="e">
        <f>IF(AND($B2344=Q$1),LOOKUP(9.99999999999999E+307,$Q$2:Q2343)+1,"")</f>
        <v>#REF!</v>
      </c>
      <c r="R2344" s="31">
        <f>IF(AND($B2344=R$1),LOOKUP(9.99999999999999E+307,$R$2:R2343)+1,"")</f>
        <v>2178</v>
      </c>
      <c r="S2344" s="31">
        <f>IF(AND($B2344=S$1),LOOKUP(9.99999999999999E+307,$S$2:S2343)+1,"")</f>
        <v>2178</v>
      </c>
      <c r="T2344" s="265"/>
      <c r="U2344" s="265"/>
      <c r="V2344" s="265"/>
      <c r="AA2344" s="254" t="str">
        <f t="shared" si="262"/>
        <v/>
      </c>
      <c r="AB2344" s="254" t="str">
        <f t="shared" si="263"/>
        <v/>
      </c>
      <c r="AC2344" s="255">
        <f t="shared" si="264"/>
        <v>0</v>
      </c>
      <c r="AD2344" s="255">
        <f t="shared" si="265"/>
        <v>3836</v>
      </c>
      <c r="AE2344" s="256" t="str">
        <f t="shared" si="266"/>
        <v/>
      </c>
      <c r="AF2344" s="252" t="str">
        <f t="shared" si="267"/>
        <v>-</v>
      </c>
    </row>
    <row r="2345" spans="1:32" ht="20.149999999999999" customHeight="1" x14ac:dyDescent="0.75">
      <c r="A2345" s="31">
        <v>2343</v>
      </c>
      <c r="B2345" s="237"/>
      <c r="C2345" s="273"/>
      <c r="D2345" s="272"/>
      <c r="E2345" s="273"/>
      <c r="F2345" s="273"/>
      <c r="G2345" s="253" t="str">
        <f t="shared" si="261"/>
        <v/>
      </c>
      <c r="H2345" s="31" t="str">
        <f>IF(AND(B2345=H$1),LOOKUP(9.99999999999999E+307,$H$2:H2344)+1,"")</f>
        <v/>
      </c>
      <c r="I2345" s="31" t="str">
        <f>IF(AND(B2345=I$1),LOOKUP(9.99999999999999E+307,$I$2:I2344)+1,"")</f>
        <v/>
      </c>
      <c r="J2345" s="31">
        <f>IF(AND(B2345=J$1),LOOKUP(9.99999999999999E+307,$J$2:J2344)+1,"")</f>
        <v>2179</v>
      </c>
      <c r="K2345" s="31">
        <f>IF(AND(B2345=K$1),LOOKUP(9.99999999999999E+307,$K$2:K2344)+1,"")</f>
        <v>2179</v>
      </c>
      <c r="L2345" s="31">
        <f>IF(AND(B2345=L$1),LOOKUP(9.99999999999999E+307,$L$2:L2344)+1,"")</f>
        <v>2179</v>
      </c>
      <c r="M2345" s="31">
        <f>IF(AND(B2345=M$1),LOOKUP(9.99999999999999E+307,$M$2:M2344)+1,"")</f>
        <v>2179</v>
      </c>
      <c r="N2345" s="31" t="e">
        <f>IF(AND(B2345=N$1),LOOKUP(9.99999999999999E+307,$N$2:N2344)+1,"")</f>
        <v>#REF!</v>
      </c>
      <c r="O2345" s="31" t="e">
        <f>IF(AND($B2345=O$1),LOOKUP(9.99999999999999E+307,$O$2:O2344)+1,"")</f>
        <v>#REF!</v>
      </c>
      <c r="P2345" s="31" t="e">
        <f>IF(AND($B2345=P$1),LOOKUP(9.99999999999999E+307,$P$2:P2344)+1,"")</f>
        <v>#REF!</v>
      </c>
      <c r="Q2345" s="31" t="e">
        <f>IF(AND($B2345=Q$1),LOOKUP(9.99999999999999E+307,$Q$2:Q2344)+1,"")</f>
        <v>#REF!</v>
      </c>
      <c r="R2345" s="31">
        <f>IF(AND($B2345=R$1),LOOKUP(9.99999999999999E+307,$R$2:R2344)+1,"")</f>
        <v>2179</v>
      </c>
      <c r="S2345" s="31">
        <f>IF(AND($B2345=S$1),LOOKUP(9.99999999999999E+307,$S$2:S2344)+1,"")</f>
        <v>2179</v>
      </c>
      <c r="T2345" s="265"/>
      <c r="U2345" s="265"/>
      <c r="V2345" s="265"/>
      <c r="AA2345" s="254" t="str">
        <f t="shared" si="262"/>
        <v/>
      </c>
      <c r="AB2345" s="254" t="str">
        <f t="shared" si="263"/>
        <v/>
      </c>
      <c r="AC2345" s="255">
        <f t="shared" si="264"/>
        <v>0</v>
      </c>
      <c r="AD2345" s="255">
        <f t="shared" si="265"/>
        <v>3836</v>
      </c>
      <c r="AE2345" s="256" t="str">
        <f t="shared" si="266"/>
        <v/>
      </c>
      <c r="AF2345" s="252" t="str">
        <f t="shared" si="267"/>
        <v>-</v>
      </c>
    </row>
    <row r="2346" spans="1:32" ht="20.149999999999999" customHeight="1" x14ac:dyDescent="0.75">
      <c r="A2346" s="31">
        <v>2344</v>
      </c>
      <c r="B2346" s="237"/>
      <c r="C2346" s="273"/>
      <c r="D2346" s="272"/>
      <c r="E2346" s="273"/>
      <c r="F2346" s="273"/>
      <c r="G2346" s="253" t="str">
        <f t="shared" si="261"/>
        <v/>
      </c>
      <c r="H2346" s="31" t="str">
        <f>IF(AND(B2346=H$1),LOOKUP(9.99999999999999E+307,$H$2:H2345)+1,"")</f>
        <v/>
      </c>
      <c r="I2346" s="31" t="str">
        <f>IF(AND(B2346=I$1),LOOKUP(9.99999999999999E+307,$I$2:I2345)+1,"")</f>
        <v/>
      </c>
      <c r="J2346" s="31">
        <f>IF(AND(B2346=J$1),LOOKUP(9.99999999999999E+307,$J$2:J2345)+1,"")</f>
        <v>2180</v>
      </c>
      <c r="K2346" s="31">
        <f>IF(AND(B2346=K$1),LOOKUP(9.99999999999999E+307,$K$2:K2345)+1,"")</f>
        <v>2180</v>
      </c>
      <c r="L2346" s="31">
        <f>IF(AND(B2346=L$1),LOOKUP(9.99999999999999E+307,$L$2:L2345)+1,"")</f>
        <v>2180</v>
      </c>
      <c r="M2346" s="31">
        <f>IF(AND(B2346=M$1),LOOKUP(9.99999999999999E+307,$M$2:M2345)+1,"")</f>
        <v>2180</v>
      </c>
      <c r="N2346" s="31" t="e">
        <f>IF(AND(B2346=N$1),LOOKUP(9.99999999999999E+307,$N$2:N2345)+1,"")</f>
        <v>#REF!</v>
      </c>
      <c r="O2346" s="31" t="e">
        <f>IF(AND($B2346=O$1),LOOKUP(9.99999999999999E+307,$O$2:O2345)+1,"")</f>
        <v>#REF!</v>
      </c>
      <c r="P2346" s="31" t="e">
        <f>IF(AND($B2346=P$1),LOOKUP(9.99999999999999E+307,$P$2:P2345)+1,"")</f>
        <v>#REF!</v>
      </c>
      <c r="Q2346" s="31" t="e">
        <f>IF(AND($B2346=Q$1),LOOKUP(9.99999999999999E+307,$Q$2:Q2345)+1,"")</f>
        <v>#REF!</v>
      </c>
      <c r="R2346" s="31">
        <f>IF(AND($B2346=R$1),LOOKUP(9.99999999999999E+307,$R$2:R2345)+1,"")</f>
        <v>2180</v>
      </c>
      <c r="S2346" s="31">
        <f>IF(AND($B2346=S$1),LOOKUP(9.99999999999999E+307,$S$2:S2345)+1,"")</f>
        <v>2180</v>
      </c>
      <c r="T2346" s="265"/>
      <c r="U2346" s="265"/>
      <c r="V2346" s="265"/>
      <c r="AA2346" s="254" t="str">
        <f t="shared" si="262"/>
        <v/>
      </c>
      <c r="AB2346" s="254" t="str">
        <f t="shared" si="263"/>
        <v/>
      </c>
      <c r="AC2346" s="255">
        <f t="shared" si="264"/>
        <v>0</v>
      </c>
      <c r="AD2346" s="255">
        <f t="shared" si="265"/>
        <v>3836</v>
      </c>
      <c r="AE2346" s="256" t="str">
        <f t="shared" si="266"/>
        <v/>
      </c>
      <c r="AF2346" s="252" t="str">
        <f t="shared" si="267"/>
        <v>-</v>
      </c>
    </row>
    <row r="2347" spans="1:32" ht="20.149999999999999" customHeight="1" x14ac:dyDescent="0.75">
      <c r="A2347" s="31">
        <v>2345</v>
      </c>
      <c r="B2347" s="237"/>
      <c r="C2347" s="273"/>
      <c r="D2347" s="272"/>
      <c r="E2347" s="273"/>
      <c r="F2347" s="273"/>
      <c r="G2347" s="253" t="str">
        <f t="shared" ref="G2347:G2410" si="268">B2347&amp;C2347</f>
        <v/>
      </c>
      <c r="H2347" s="31" t="str">
        <f>IF(AND(B2347=H$1),LOOKUP(9.99999999999999E+307,$H$2:H2346)+1,"")</f>
        <v/>
      </c>
      <c r="I2347" s="31" t="str">
        <f>IF(AND(B2347=I$1),LOOKUP(9.99999999999999E+307,$I$2:I2346)+1,"")</f>
        <v/>
      </c>
      <c r="J2347" s="31">
        <f>IF(AND(B2347=J$1),LOOKUP(9.99999999999999E+307,$J$2:J2346)+1,"")</f>
        <v>2181</v>
      </c>
      <c r="K2347" s="31">
        <f>IF(AND(B2347=K$1),LOOKUP(9.99999999999999E+307,$K$2:K2346)+1,"")</f>
        <v>2181</v>
      </c>
      <c r="L2347" s="31">
        <f>IF(AND(B2347=L$1),LOOKUP(9.99999999999999E+307,$L$2:L2346)+1,"")</f>
        <v>2181</v>
      </c>
      <c r="M2347" s="31">
        <f>IF(AND(B2347=M$1),LOOKUP(9.99999999999999E+307,$M$2:M2346)+1,"")</f>
        <v>2181</v>
      </c>
      <c r="N2347" s="31" t="e">
        <f>IF(AND(B2347=N$1),LOOKUP(9.99999999999999E+307,$N$2:N2346)+1,"")</f>
        <v>#REF!</v>
      </c>
      <c r="O2347" s="31" t="e">
        <f>IF(AND($B2347=O$1),LOOKUP(9.99999999999999E+307,$O$2:O2346)+1,"")</f>
        <v>#REF!</v>
      </c>
      <c r="P2347" s="31" t="e">
        <f>IF(AND($B2347=P$1),LOOKUP(9.99999999999999E+307,$P$2:P2346)+1,"")</f>
        <v>#REF!</v>
      </c>
      <c r="Q2347" s="31" t="e">
        <f>IF(AND($B2347=Q$1),LOOKUP(9.99999999999999E+307,$Q$2:Q2346)+1,"")</f>
        <v>#REF!</v>
      </c>
      <c r="R2347" s="31">
        <f>IF(AND($B2347=R$1),LOOKUP(9.99999999999999E+307,$R$2:R2346)+1,"")</f>
        <v>2181</v>
      </c>
      <c r="S2347" s="31">
        <f>IF(AND($B2347=S$1),LOOKUP(9.99999999999999E+307,$S$2:S2346)+1,"")</f>
        <v>2181</v>
      </c>
      <c r="T2347" s="265"/>
      <c r="U2347" s="265"/>
      <c r="V2347" s="265"/>
      <c r="AA2347" s="254" t="str">
        <f t="shared" si="262"/>
        <v/>
      </c>
      <c r="AB2347" s="254" t="str">
        <f t="shared" si="263"/>
        <v/>
      </c>
      <c r="AC2347" s="255">
        <f t="shared" si="264"/>
        <v>0</v>
      </c>
      <c r="AD2347" s="255">
        <f t="shared" si="265"/>
        <v>3836</v>
      </c>
      <c r="AE2347" s="256" t="str">
        <f t="shared" si="266"/>
        <v/>
      </c>
      <c r="AF2347" s="252" t="str">
        <f t="shared" si="267"/>
        <v>-</v>
      </c>
    </row>
    <row r="2348" spans="1:32" ht="20.149999999999999" customHeight="1" x14ac:dyDescent="0.75">
      <c r="A2348" s="31">
        <v>2346</v>
      </c>
      <c r="B2348" s="237"/>
      <c r="C2348" s="273"/>
      <c r="D2348" s="272"/>
      <c r="E2348" s="273"/>
      <c r="F2348" s="273"/>
      <c r="G2348" s="253" t="str">
        <f t="shared" si="268"/>
        <v/>
      </c>
      <c r="H2348" s="31" t="str">
        <f>IF(AND(B2348=H$1),LOOKUP(9.99999999999999E+307,$H$2:H2347)+1,"")</f>
        <v/>
      </c>
      <c r="I2348" s="31" t="str">
        <f>IF(AND(B2348=I$1),LOOKUP(9.99999999999999E+307,$I$2:I2347)+1,"")</f>
        <v/>
      </c>
      <c r="J2348" s="31">
        <f>IF(AND(B2348=J$1),LOOKUP(9.99999999999999E+307,$J$2:J2347)+1,"")</f>
        <v>2182</v>
      </c>
      <c r="K2348" s="31">
        <f>IF(AND(B2348=K$1),LOOKUP(9.99999999999999E+307,$K$2:K2347)+1,"")</f>
        <v>2182</v>
      </c>
      <c r="L2348" s="31">
        <f>IF(AND(B2348=L$1),LOOKUP(9.99999999999999E+307,$L$2:L2347)+1,"")</f>
        <v>2182</v>
      </c>
      <c r="M2348" s="31">
        <f>IF(AND(B2348=M$1),LOOKUP(9.99999999999999E+307,$M$2:M2347)+1,"")</f>
        <v>2182</v>
      </c>
      <c r="N2348" s="31" t="e">
        <f>IF(AND(B2348=N$1),LOOKUP(9.99999999999999E+307,$N$2:N2347)+1,"")</f>
        <v>#REF!</v>
      </c>
      <c r="O2348" s="31" t="e">
        <f>IF(AND($B2348=O$1),LOOKUP(9.99999999999999E+307,$O$2:O2347)+1,"")</f>
        <v>#REF!</v>
      </c>
      <c r="P2348" s="31" t="e">
        <f>IF(AND($B2348=P$1),LOOKUP(9.99999999999999E+307,$P$2:P2347)+1,"")</f>
        <v>#REF!</v>
      </c>
      <c r="Q2348" s="31" t="e">
        <f>IF(AND($B2348=Q$1),LOOKUP(9.99999999999999E+307,$Q$2:Q2347)+1,"")</f>
        <v>#REF!</v>
      </c>
      <c r="R2348" s="31">
        <f>IF(AND($B2348=R$1),LOOKUP(9.99999999999999E+307,$R$2:R2347)+1,"")</f>
        <v>2182</v>
      </c>
      <c r="S2348" s="31">
        <f>IF(AND($B2348=S$1),LOOKUP(9.99999999999999E+307,$S$2:S2347)+1,"")</f>
        <v>2182</v>
      </c>
      <c r="T2348" s="265"/>
      <c r="U2348" s="265"/>
      <c r="V2348" s="265"/>
      <c r="AA2348" s="254" t="str">
        <f t="shared" si="262"/>
        <v/>
      </c>
      <c r="AB2348" s="254" t="str">
        <f t="shared" si="263"/>
        <v/>
      </c>
      <c r="AC2348" s="255">
        <f t="shared" si="264"/>
        <v>0</v>
      </c>
      <c r="AD2348" s="255">
        <f t="shared" si="265"/>
        <v>3836</v>
      </c>
      <c r="AE2348" s="256" t="str">
        <f t="shared" si="266"/>
        <v/>
      </c>
      <c r="AF2348" s="252" t="str">
        <f t="shared" si="267"/>
        <v>-</v>
      </c>
    </row>
    <row r="2349" spans="1:32" ht="20.149999999999999" customHeight="1" x14ac:dyDescent="0.75">
      <c r="A2349" s="31">
        <v>2347</v>
      </c>
      <c r="B2349" s="237"/>
      <c r="C2349" s="273"/>
      <c r="D2349" s="272"/>
      <c r="E2349" s="273"/>
      <c r="F2349" s="273"/>
      <c r="G2349" s="253" t="str">
        <f t="shared" si="268"/>
        <v/>
      </c>
      <c r="H2349" s="31" t="str">
        <f>IF(AND(B2349=H$1),LOOKUP(9.99999999999999E+307,$H$2:H2348)+1,"")</f>
        <v/>
      </c>
      <c r="I2349" s="31" t="str">
        <f>IF(AND(B2349=I$1),LOOKUP(9.99999999999999E+307,$I$2:I2348)+1,"")</f>
        <v/>
      </c>
      <c r="J2349" s="31">
        <f>IF(AND(B2349=J$1),LOOKUP(9.99999999999999E+307,$J$2:J2348)+1,"")</f>
        <v>2183</v>
      </c>
      <c r="K2349" s="31">
        <f>IF(AND(B2349=K$1),LOOKUP(9.99999999999999E+307,$K$2:K2348)+1,"")</f>
        <v>2183</v>
      </c>
      <c r="L2349" s="31">
        <f>IF(AND(B2349=L$1),LOOKUP(9.99999999999999E+307,$L$2:L2348)+1,"")</f>
        <v>2183</v>
      </c>
      <c r="M2349" s="31">
        <f>IF(AND(B2349=M$1),LOOKUP(9.99999999999999E+307,$M$2:M2348)+1,"")</f>
        <v>2183</v>
      </c>
      <c r="N2349" s="31" t="e">
        <f>IF(AND(B2349=N$1),LOOKUP(9.99999999999999E+307,$N$2:N2348)+1,"")</f>
        <v>#REF!</v>
      </c>
      <c r="O2349" s="31" t="e">
        <f>IF(AND($B2349=O$1),LOOKUP(9.99999999999999E+307,$O$2:O2348)+1,"")</f>
        <v>#REF!</v>
      </c>
      <c r="P2349" s="31" t="e">
        <f>IF(AND($B2349=P$1),LOOKUP(9.99999999999999E+307,$P$2:P2348)+1,"")</f>
        <v>#REF!</v>
      </c>
      <c r="Q2349" s="31" t="e">
        <f>IF(AND($B2349=Q$1),LOOKUP(9.99999999999999E+307,$Q$2:Q2348)+1,"")</f>
        <v>#REF!</v>
      </c>
      <c r="R2349" s="31">
        <f>IF(AND($B2349=R$1),LOOKUP(9.99999999999999E+307,$R$2:R2348)+1,"")</f>
        <v>2183</v>
      </c>
      <c r="S2349" s="31">
        <f>IF(AND($B2349=S$1),LOOKUP(9.99999999999999E+307,$S$2:S2348)+1,"")</f>
        <v>2183</v>
      </c>
      <c r="T2349" s="265"/>
      <c r="U2349" s="265"/>
      <c r="V2349" s="265"/>
      <c r="AA2349" s="254" t="str">
        <f t="shared" si="262"/>
        <v/>
      </c>
      <c r="AB2349" s="254" t="str">
        <f t="shared" si="263"/>
        <v/>
      </c>
      <c r="AC2349" s="255">
        <f t="shared" si="264"/>
        <v>0</v>
      </c>
      <c r="AD2349" s="255">
        <f t="shared" si="265"/>
        <v>3836</v>
      </c>
      <c r="AE2349" s="256" t="str">
        <f t="shared" si="266"/>
        <v/>
      </c>
      <c r="AF2349" s="252" t="str">
        <f t="shared" si="267"/>
        <v>-</v>
      </c>
    </row>
    <row r="2350" spans="1:32" ht="20.149999999999999" customHeight="1" x14ac:dyDescent="0.75">
      <c r="A2350" s="31">
        <v>2348</v>
      </c>
      <c r="B2350" s="237"/>
      <c r="C2350" s="273"/>
      <c r="D2350" s="272"/>
      <c r="E2350" s="273"/>
      <c r="F2350" s="273"/>
      <c r="G2350" s="253" t="str">
        <f t="shared" si="268"/>
        <v/>
      </c>
      <c r="H2350" s="31" t="str">
        <f>IF(AND(B2350=H$1),LOOKUP(9.99999999999999E+307,$H$2:H2349)+1,"")</f>
        <v/>
      </c>
      <c r="I2350" s="31" t="str">
        <f>IF(AND(B2350=I$1),LOOKUP(9.99999999999999E+307,$I$2:I2349)+1,"")</f>
        <v/>
      </c>
      <c r="J2350" s="31">
        <f>IF(AND(B2350=J$1),LOOKUP(9.99999999999999E+307,$J$2:J2349)+1,"")</f>
        <v>2184</v>
      </c>
      <c r="K2350" s="31">
        <f>IF(AND(B2350=K$1),LOOKUP(9.99999999999999E+307,$K$2:K2349)+1,"")</f>
        <v>2184</v>
      </c>
      <c r="L2350" s="31">
        <f>IF(AND(B2350=L$1),LOOKUP(9.99999999999999E+307,$L$2:L2349)+1,"")</f>
        <v>2184</v>
      </c>
      <c r="M2350" s="31">
        <f>IF(AND(B2350=M$1),LOOKUP(9.99999999999999E+307,$M$2:M2349)+1,"")</f>
        <v>2184</v>
      </c>
      <c r="N2350" s="31" t="e">
        <f>IF(AND(B2350=N$1),LOOKUP(9.99999999999999E+307,$N$2:N2349)+1,"")</f>
        <v>#REF!</v>
      </c>
      <c r="O2350" s="31" t="e">
        <f>IF(AND($B2350=O$1),LOOKUP(9.99999999999999E+307,$O$2:O2349)+1,"")</f>
        <v>#REF!</v>
      </c>
      <c r="P2350" s="31" t="e">
        <f>IF(AND($B2350=P$1),LOOKUP(9.99999999999999E+307,$P$2:P2349)+1,"")</f>
        <v>#REF!</v>
      </c>
      <c r="Q2350" s="31" t="e">
        <f>IF(AND($B2350=Q$1),LOOKUP(9.99999999999999E+307,$Q$2:Q2349)+1,"")</f>
        <v>#REF!</v>
      </c>
      <c r="R2350" s="31">
        <f>IF(AND($B2350=R$1),LOOKUP(9.99999999999999E+307,$R$2:R2349)+1,"")</f>
        <v>2184</v>
      </c>
      <c r="S2350" s="31">
        <f>IF(AND($B2350=S$1),LOOKUP(9.99999999999999E+307,$S$2:S2349)+1,"")</f>
        <v>2184</v>
      </c>
      <c r="T2350" s="265"/>
      <c r="U2350" s="265"/>
      <c r="V2350" s="265"/>
      <c r="AA2350" s="254" t="str">
        <f t="shared" si="262"/>
        <v/>
      </c>
      <c r="AB2350" s="254" t="str">
        <f t="shared" si="263"/>
        <v/>
      </c>
      <c r="AC2350" s="255">
        <f t="shared" si="264"/>
        <v>0</v>
      </c>
      <c r="AD2350" s="255">
        <f t="shared" si="265"/>
        <v>3836</v>
      </c>
      <c r="AE2350" s="256" t="str">
        <f t="shared" si="266"/>
        <v/>
      </c>
      <c r="AF2350" s="252" t="str">
        <f t="shared" si="267"/>
        <v>-</v>
      </c>
    </row>
    <row r="2351" spans="1:32" ht="20.149999999999999" customHeight="1" x14ac:dyDescent="0.75">
      <c r="A2351" s="31">
        <v>2349</v>
      </c>
      <c r="B2351" s="237"/>
      <c r="C2351" s="273"/>
      <c r="D2351" s="272"/>
      <c r="E2351" s="273"/>
      <c r="F2351" s="273"/>
      <c r="G2351" s="253" t="str">
        <f t="shared" si="268"/>
        <v/>
      </c>
      <c r="H2351" s="31" t="str">
        <f>IF(AND(B2351=H$1),LOOKUP(9.99999999999999E+307,$H$2:H2350)+1,"")</f>
        <v/>
      </c>
      <c r="I2351" s="31" t="str">
        <f>IF(AND(B2351=I$1),LOOKUP(9.99999999999999E+307,$I$2:I2350)+1,"")</f>
        <v/>
      </c>
      <c r="J2351" s="31">
        <f>IF(AND(B2351=J$1),LOOKUP(9.99999999999999E+307,$J$2:J2350)+1,"")</f>
        <v>2185</v>
      </c>
      <c r="K2351" s="31">
        <f>IF(AND(B2351=K$1),LOOKUP(9.99999999999999E+307,$K$2:K2350)+1,"")</f>
        <v>2185</v>
      </c>
      <c r="L2351" s="31">
        <f>IF(AND(B2351=L$1),LOOKUP(9.99999999999999E+307,$L$2:L2350)+1,"")</f>
        <v>2185</v>
      </c>
      <c r="M2351" s="31">
        <f>IF(AND(B2351=M$1),LOOKUP(9.99999999999999E+307,$M$2:M2350)+1,"")</f>
        <v>2185</v>
      </c>
      <c r="N2351" s="31" t="e">
        <f>IF(AND(B2351=N$1),LOOKUP(9.99999999999999E+307,$N$2:N2350)+1,"")</f>
        <v>#REF!</v>
      </c>
      <c r="O2351" s="31" t="e">
        <f>IF(AND($B2351=O$1),LOOKUP(9.99999999999999E+307,$O$2:O2350)+1,"")</f>
        <v>#REF!</v>
      </c>
      <c r="P2351" s="31" t="e">
        <f>IF(AND($B2351=P$1),LOOKUP(9.99999999999999E+307,$P$2:P2350)+1,"")</f>
        <v>#REF!</v>
      </c>
      <c r="Q2351" s="31" t="e">
        <f>IF(AND($B2351=Q$1),LOOKUP(9.99999999999999E+307,$Q$2:Q2350)+1,"")</f>
        <v>#REF!</v>
      </c>
      <c r="R2351" s="31">
        <f>IF(AND($B2351=R$1),LOOKUP(9.99999999999999E+307,$R$2:R2350)+1,"")</f>
        <v>2185</v>
      </c>
      <c r="S2351" s="31">
        <f>IF(AND($B2351=S$1),LOOKUP(9.99999999999999E+307,$S$2:S2350)+1,"")</f>
        <v>2185</v>
      </c>
      <c r="T2351" s="265"/>
      <c r="U2351" s="265"/>
      <c r="V2351" s="265"/>
      <c r="AA2351" s="254" t="str">
        <f t="shared" si="262"/>
        <v/>
      </c>
      <c r="AB2351" s="254" t="str">
        <f t="shared" si="263"/>
        <v/>
      </c>
      <c r="AC2351" s="255">
        <f t="shared" si="264"/>
        <v>0</v>
      </c>
      <c r="AD2351" s="255">
        <f t="shared" si="265"/>
        <v>3836</v>
      </c>
      <c r="AE2351" s="256" t="str">
        <f t="shared" si="266"/>
        <v/>
      </c>
      <c r="AF2351" s="252" t="str">
        <f t="shared" si="267"/>
        <v>-</v>
      </c>
    </row>
    <row r="2352" spans="1:32" ht="20.149999999999999" customHeight="1" x14ac:dyDescent="0.75">
      <c r="A2352" s="31">
        <v>2350</v>
      </c>
      <c r="B2352" s="237"/>
      <c r="C2352" s="273"/>
      <c r="D2352" s="272"/>
      <c r="E2352" s="273"/>
      <c r="F2352" s="273"/>
      <c r="G2352" s="253" t="str">
        <f t="shared" si="268"/>
        <v/>
      </c>
      <c r="H2352" s="31" t="str">
        <f>IF(AND(B2352=H$1),LOOKUP(9.99999999999999E+307,$H$2:H2351)+1,"")</f>
        <v/>
      </c>
      <c r="I2352" s="31" t="str">
        <f>IF(AND(B2352=I$1),LOOKUP(9.99999999999999E+307,$I$2:I2351)+1,"")</f>
        <v/>
      </c>
      <c r="J2352" s="31">
        <f>IF(AND(B2352=J$1),LOOKUP(9.99999999999999E+307,$J$2:J2351)+1,"")</f>
        <v>2186</v>
      </c>
      <c r="K2352" s="31">
        <f>IF(AND(B2352=K$1),LOOKUP(9.99999999999999E+307,$K$2:K2351)+1,"")</f>
        <v>2186</v>
      </c>
      <c r="L2352" s="31">
        <f>IF(AND(B2352=L$1),LOOKUP(9.99999999999999E+307,$L$2:L2351)+1,"")</f>
        <v>2186</v>
      </c>
      <c r="M2352" s="31">
        <f>IF(AND(B2352=M$1),LOOKUP(9.99999999999999E+307,$M$2:M2351)+1,"")</f>
        <v>2186</v>
      </c>
      <c r="N2352" s="31" t="e">
        <f>IF(AND(B2352=N$1),LOOKUP(9.99999999999999E+307,$N$2:N2351)+1,"")</f>
        <v>#REF!</v>
      </c>
      <c r="O2352" s="31" t="e">
        <f>IF(AND($B2352=O$1),LOOKUP(9.99999999999999E+307,$O$2:O2351)+1,"")</f>
        <v>#REF!</v>
      </c>
      <c r="P2352" s="31" t="e">
        <f>IF(AND($B2352=P$1),LOOKUP(9.99999999999999E+307,$P$2:P2351)+1,"")</f>
        <v>#REF!</v>
      </c>
      <c r="Q2352" s="31" t="e">
        <f>IF(AND($B2352=Q$1),LOOKUP(9.99999999999999E+307,$Q$2:Q2351)+1,"")</f>
        <v>#REF!</v>
      </c>
      <c r="R2352" s="31">
        <f>IF(AND($B2352=R$1),LOOKUP(9.99999999999999E+307,$R$2:R2351)+1,"")</f>
        <v>2186</v>
      </c>
      <c r="S2352" s="31">
        <f>IF(AND($B2352=S$1),LOOKUP(9.99999999999999E+307,$S$2:S2351)+1,"")</f>
        <v>2186</v>
      </c>
      <c r="T2352" s="265"/>
      <c r="U2352" s="265"/>
      <c r="V2352" s="265"/>
      <c r="AA2352" s="254" t="str">
        <f t="shared" si="262"/>
        <v/>
      </c>
      <c r="AB2352" s="254" t="str">
        <f t="shared" si="263"/>
        <v/>
      </c>
      <c r="AC2352" s="255">
        <f t="shared" si="264"/>
        <v>0</v>
      </c>
      <c r="AD2352" s="255">
        <f t="shared" si="265"/>
        <v>3836</v>
      </c>
      <c r="AE2352" s="256" t="str">
        <f t="shared" si="266"/>
        <v/>
      </c>
      <c r="AF2352" s="252" t="str">
        <f t="shared" si="267"/>
        <v>-</v>
      </c>
    </row>
    <row r="2353" spans="1:32" ht="20.149999999999999" customHeight="1" x14ac:dyDescent="0.75">
      <c r="A2353" s="31">
        <v>2351</v>
      </c>
      <c r="B2353" s="237"/>
      <c r="C2353" s="273"/>
      <c r="D2353" s="272"/>
      <c r="E2353" s="273"/>
      <c r="F2353" s="273"/>
      <c r="G2353" s="253" t="str">
        <f t="shared" si="268"/>
        <v/>
      </c>
      <c r="H2353" s="31" t="str">
        <f>IF(AND(B2353=H$1),LOOKUP(9.99999999999999E+307,$H$2:H2352)+1,"")</f>
        <v/>
      </c>
      <c r="I2353" s="31" t="str">
        <f>IF(AND(B2353=I$1),LOOKUP(9.99999999999999E+307,$I$2:I2352)+1,"")</f>
        <v/>
      </c>
      <c r="J2353" s="31">
        <f>IF(AND(B2353=J$1),LOOKUP(9.99999999999999E+307,$J$2:J2352)+1,"")</f>
        <v>2187</v>
      </c>
      <c r="K2353" s="31">
        <f>IF(AND(B2353=K$1),LOOKUP(9.99999999999999E+307,$K$2:K2352)+1,"")</f>
        <v>2187</v>
      </c>
      <c r="L2353" s="31">
        <f>IF(AND(B2353=L$1),LOOKUP(9.99999999999999E+307,$L$2:L2352)+1,"")</f>
        <v>2187</v>
      </c>
      <c r="M2353" s="31">
        <f>IF(AND(B2353=M$1),LOOKUP(9.99999999999999E+307,$M$2:M2352)+1,"")</f>
        <v>2187</v>
      </c>
      <c r="N2353" s="31" t="e">
        <f>IF(AND(B2353=N$1),LOOKUP(9.99999999999999E+307,$N$2:N2352)+1,"")</f>
        <v>#REF!</v>
      </c>
      <c r="O2353" s="31" t="e">
        <f>IF(AND($B2353=O$1),LOOKUP(9.99999999999999E+307,$O$2:O2352)+1,"")</f>
        <v>#REF!</v>
      </c>
      <c r="P2353" s="31" t="e">
        <f>IF(AND($B2353=P$1),LOOKUP(9.99999999999999E+307,$P$2:P2352)+1,"")</f>
        <v>#REF!</v>
      </c>
      <c r="Q2353" s="31" t="e">
        <f>IF(AND($B2353=Q$1),LOOKUP(9.99999999999999E+307,$Q$2:Q2352)+1,"")</f>
        <v>#REF!</v>
      </c>
      <c r="R2353" s="31">
        <f>IF(AND($B2353=R$1),LOOKUP(9.99999999999999E+307,$R$2:R2352)+1,"")</f>
        <v>2187</v>
      </c>
      <c r="S2353" s="31">
        <f>IF(AND($B2353=S$1),LOOKUP(9.99999999999999E+307,$S$2:S2352)+1,"")</f>
        <v>2187</v>
      </c>
      <c r="T2353" s="265"/>
      <c r="U2353" s="265"/>
      <c r="V2353" s="265"/>
      <c r="AA2353" s="254" t="str">
        <f t="shared" si="262"/>
        <v/>
      </c>
      <c r="AB2353" s="254" t="str">
        <f t="shared" si="263"/>
        <v/>
      </c>
      <c r="AC2353" s="255">
        <f t="shared" si="264"/>
        <v>0</v>
      </c>
      <c r="AD2353" s="255">
        <f t="shared" si="265"/>
        <v>3836</v>
      </c>
      <c r="AE2353" s="256" t="str">
        <f t="shared" si="266"/>
        <v/>
      </c>
      <c r="AF2353" s="252" t="str">
        <f t="shared" si="267"/>
        <v>-</v>
      </c>
    </row>
    <row r="2354" spans="1:32" ht="20.149999999999999" customHeight="1" x14ac:dyDescent="0.75">
      <c r="A2354" s="31">
        <v>2352</v>
      </c>
      <c r="B2354" s="237"/>
      <c r="C2354" s="273"/>
      <c r="D2354" s="272"/>
      <c r="E2354" s="273"/>
      <c r="F2354" s="273"/>
      <c r="G2354" s="253" t="str">
        <f t="shared" si="268"/>
        <v/>
      </c>
      <c r="H2354" s="31" t="str">
        <f>IF(AND(B2354=H$1),LOOKUP(9.99999999999999E+307,$H$2:H2353)+1,"")</f>
        <v/>
      </c>
      <c r="I2354" s="31" t="str">
        <f>IF(AND(B2354=I$1),LOOKUP(9.99999999999999E+307,$I$2:I2353)+1,"")</f>
        <v/>
      </c>
      <c r="J2354" s="31">
        <f>IF(AND(B2354=J$1),LOOKUP(9.99999999999999E+307,$J$2:J2353)+1,"")</f>
        <v>2188</v>
      </c>
      <c r="K2354" s="31">
        <f>IF(AND(B2354=K$1),LOOKUP(9.99999999999999E+307,$K$2:K2353)+1,"")</f>
        <v>2188</v>
      </c>
      <c r="L2354" s="31">
        <f>IF(AND(B2354=L$1),LOOKUP(9.99999999999999E+307,$L$2:L2353)+1,"")</f>
        <v>2188</v>
      </c>
      <c r="M2354" s="31">
        <f>IF(AND(B2354=M$1),LOOKUP(9.99999999999999E+307,$M$2:M2353)+1,"")</f>
        <v>2188</v>
      </c>
      <c r="N2354" s="31" t="e">
        <f>IF(AND(B2354=N$1),LOOKUP(9.99999999999999E+307,$N$2:N2353)+1,"")</f>
        <v>#REF!</v>
      </c>
      <c r="O2354" s="31" t="e">
        <f>IF(AND($B2354=O$1),LOOKUP(9.99999999999999E+307,$O$2:O2353)+1,"")</f>
        <v>#REF!</v>
      </c>
      <c r="P2354" s="31" t="e">
        <f>IF(AND($B2354=P$1),LOOKUP(9.99999999999999E+307,$P$2:P2353)+1,"")</f>
        <v>#REF!</v>
      </c>
      <c r="Q2354" s="31" t="e">
        <f>IF(AND($B2354=Q$1),LOOKUP(9.99999999999999E+307,$Q$2:Q2353)+1,"")</f>
        <v>#REF!</v>
      </c>
      <c r="R2354" s="31">
        <f>IF(AND($B2354=R$1),LOOKUP(9.99999999999999E+307,$R$2:R2353)+1,"")</f>
        <v>2188</v>
      </c>
      <c r="S2354" s="31">
        <f>IF(AND($B2354=S$1),LOOKUP(9.99999999999999E+307,$S$2:S2353)+1,"")</f>
        <v>2188</v>
      </c>
      <c r="T2354" s="265"/>
      <c r="U2354" s="265"/>
      <c r="V2354" s="265"/>
      <c r="AA2354" s="254" t="str">
        <f t="shared" si="262"/>
        <v/>
      </c>
      <c r="AB2354" s="254" t="str">
        <f t="shared" si="263"/>
        <v/>
      </c>
      <c r="AC2354" s="255">
        <f t="shared" si="264"/>
        <v>0</v>
      </c>
      <c r="AD2354" s="255">
        <f t="shared" si="265"/>
        <v>3836</v>
      </c>
      <c r="AE2354" s="256" t="str">
        <f t="shared" si="266"/>
        <v/>
      </c>
      <c r="AF2354" s="252" t="str">
        <f t="shared" si="267"/>
        <v>-</v>
      </c>
    </row>
    <row r="2355" spans="1:32" ht="20.149999999999999" customHeight="1" x14ac:dyDescent="0.75">
      <c r="A2355" s="31">
        <v>2353</v>
      </c>
      <c r="B2355" s="237"/>
      <c r="C2355" s="273"/>
      <c r="D2355" s="272"/>
      <c r="E2355" s="273"/>
      <c r="F2355" s="273"/>
      <c r="G2355" s="253" t="str">
        <f t="shared" si="268"/>
        <v/>
      </c>
      <c r="H2355" s="31" t="str">
        <f>IF(AND(B2355=H$1),LOOKUP(9.99999999999999E+307,$H$2:H2354)+1,"")</f>
        <v/>
      </c>
      <c r="I2355" s="31" t="str">
        <f>IF(AND(B2355=I$1),LOOKUP(9.99999999999999E+307,$I$2:I2354)+1,"")</f>
        <v/>
      </c>
      <c r="J2355" s="31">
        <f>IF(AND(B2355=J$1),LOOKUP(9.99999999999999E+307,$J$2:J2354)+1,"")</f>
        <v>2189</v>
      </c>
      <c r="K2355" s="31">
        <f>IF(AND(B2355=K$1),LOOKUP(9.99999999999999E+307,$K$2:K2354)+1,"")</f>
        <v>2189</v>
      </c>
      <c r="L2355" s="31">
        <f>IF(AND(B2355=L$1),LOOKUP(9.99999999999999E+307,$L$2:L2354)+1,"")</f>
        <v>2189</v>
      </c>
      <c r="M2355" s="31">
        <f>IF(AND(B2355=M$1),LOOKUP(9.99999999999999E+307,$M$2:M2354)+1,"")</f>
        <v>2189</v>
      </c>
      <c r="N2355" s="31" t="e">
        <f>IF(AND(B2355=N$1),LOOKUP(9.99999999999999E+307,$N$2:N2354)+1,"")</f>
        <v>#REF!</v>
      </c>
      <c r="O2355" s="31" t="e">
        <f>IF(AND($B2355=O$1),LOOKUP(9.99999999999999E+307,$O$2:O2354)+1,"")</f>
        <v>#REF!</v>
      </c>
      <c r="P2355" s="31" t="e">
        <f>IF(AND($B2355=P$1),LOOKUP(9.99999999999999E+307,$P$2:P2354)+1,"")</f>
        <v>#REF!</v>
      </c>
      <c r="Q2355" s="31" t="e">
        <f>IF(AND($B2355=Q$1),LOOKUP(9.99999999999999E+307,$Q$2:Q2354)+1,"")</f>
        <v>#REF!</v>
      </c>
      <c r="R2355" s="31">
        <f>IF(AND($B2355=R$1),LOOKUP(9.99999999999999E+307,$R$2:R2354)+1,"")</f>
        <v>2189</v>
      </c>
      <c r="S2355" s="31">
        <f>IF(AND($B2355=S$1),LOOKUP(9.99999999999999E+307,$S$2:S2354)+1,"")</f>
        <v>2189</v>
      </c>
      <c r="T2355" s="265"/>
      <c r="U2355" s="265"/>
      <c r="V2355" s="265"/>
      <c r="AA2355" s="254" t="str">
        <f t="shared" si="262"/>
        <v/>
      </c>
      <c r="AB2355" s="254" t="str">
        <f t="shared" si="263"/>
        <v/>
      </c>
      <c r="AC2355" s="255">
        <f t="shared" si="264"/>
        <v>0</v>
      </c>
      <c r="AD2355" s="255">
        <f t="shared" si="265"/>
        <v>3836</v>
      </c>
      <c r="AE2355" s="256" t="str">
        <f t="shared" si="266"/>
        <v/>
      </c>
      <c r="AF2355" s="252" t="str">
        <f t="shared" si="267"/>
        <v>-</v>
      </c>
    </row>
    <row r="2356" spans="1:32" ht="20.149999999999999" customHeight="1" x14ac:dyDescent="0.75">
      <c r="A2356" s="31">
        <v>2354</v>
      </c>
      <c r="B2356" s="237"/>
      <c r="C2356" s="273"/>
      <c r="D2356" s="272"/>
      <c r="E2356" s="273"/>
      <c r="F2356" s="273"/>
      <c r="G2356" s="253" t="str">
        <f t="shared" si="268"/>
        <v/>
      </c>
      <c r="H2356" s="31" t="str">
        <f>IF(AND(B2356=H$1),LOOKUP(9.99999999999999E+307,$H$2:H2355)+1,"")</f>
        <v/>
      </c>
      <c r="I2356" s="31" t="str">
        <f>IF(AND(B2356=I$1),LOOKUP(9.99999999999999E+307,$I$2:I2355)+1,"")</f>
        <v/>
      </c>
      <c r="J2356" s="31">
        <f>IF(AND(B2356=J$1),LOOKUP(9.99999999999999E+307,$J$2:J2355)+1,"")</f>
        <v>2190</v>
      </c>
      <c r="K2356" s="31">
        <f>IF(AND(B2356=K$1),LOOKUP(9.99999999999999E+307,$K$2:K2355)+1,"")</f>
        <v>2190</v>
      </c>
      <c r="L2356" s="31">
        <f>IF(AND(B2356=L$1),LOOKUP(9.99999999999999E+307,$L$2:L2355)+1,"")</f>
        <v>2190</v>
      </c>
      <c r="M2356" s="31">
        <f>IF(AND(B2356=M$1),LOOKUP(9.99999999999999E+307,$M$2:M2355)+1,"")</f>
        <v>2190</v>
      </c>
      <c r="N2356" s="31" t="e">
        <f>IF(AND(B2356=N$1),LOOKUP(9.99999999999999E+307,$N$2:N2355)+1,"")</f>
        <v>#REF!</v>
      </c>
      <c r="O2356" s="31" t="e">
        <f>IF(AND($B2356=O$1),LOOKUP(9.99999999999999E+307,$O$2:O2355)+1,"")</f>
        <v>#REF!</v>
      </c>
      <c r="P2356" s="31" t="e">
        <f>IF(AND($B2356=P$1),LOOKUP(9.99999999999999E+307,$P$2:P2355)+1,"")</f>
        <v>#REF!</v>
      </c>
      <c r="Q2356" s="31" t="e">
        <f>IF(AND($B2356=Q$1),LOOKUP(9.99999999999999E+307,$Q$2:Q2355)+1,"")</f>
        <v>#REF!</v>
      </c>
      <c r="R2356" s="31">
        <f>IF(AND($B2356=R$1),LOOKUP(9.99999999999999E+307,$R$2:R2355)+1,"")</f>
        <v>2190</v>
      </c>
      <c r="S2356" s="31">
        <f>IF(AND($B2356=S$1),LOOKUP(9.99999999999999E+307,$S$2:S2355)+1,"")</f>
        <v>2190</v>
      </c>
      <c r="T2356" s="265"/>
      <c r="U2356" s="265"/>
      <c r="V2356" s="265"/>
      <c r="AA2356" s="254" t="str">
        <f t="shared" si="262"/>
        <v/>
      </c>
      <c r="AB2356" s="254" t="str">
        <f t="shared" si="263"/>
        <v/>
      </c>
      <c r="AC2356" s="255">
        <f t="shared" si="264"/>
        <v>0</v>
      </c>
      <c r="AD2356" s="255">
        <f t="shared" si="265"/>
        <v>3836</v>
      </c>
      <c r="AE2356" s="256" t="str">
        <f t="shared" si="266"/>
        <v/>
      </c>
      <c r="AF2356" s="252" t="str">
        <f t="shared" si="267"/>
        <v>-</v>
      </c>
    </row>
    <row r="2357" spans="1:32" ht="20.149999999999999" customHeight="1" x14ac:dyDescent="0.75">
      <c r="A2357" s="31">
        <v>2355</v>
      </c>
      <c r="B2357" s="237"/>
      <c r="C2357" s="273"/>
      <c r="D2357" s="272"/>
      <c r="E2357" s="273"/>
      <c r="F2357" s="273"/>
      <c r="G2357" s="253" t="str">
        <f t="shared" si="268"/>
        <v/>
      </c>
      <c r="H2357" s="31" t="str">
        <f>IF(AND(B2357=H$1),LOOKUP(9.99999999999999E+307,$H$2:H2356)+1,"")</f>
        <v/>
      </c>
      <c r="I2357" s="31" t="str">
        <f>IF(AND(B2357=I$1),LOOKUP(9.99999999999999E+307,$I$2:I2356)+1,"")</f>
        <v/>
      </c>
      <c r="J2357" s="31">
        <f>IF(AND(B2357=J$1),LOOKUP(9.99999999999999E+307,$J$2:J2356)+1,"")</f>
        <v>2191</v>
      </c>
      <c r="K2357" s="31">
        <f>IF(AND(B2357=K$1),LOOKUP(9.99999999999999E+307,$K$2:K2356)+1,"")</f>
        <v>2191</v>
      </c>
      <c r="L2357" s="31">
        <f>IF(AND(B2357=L$1),LOOKUP(9.99999999999999E+307,$L$2:L2356)+1,"")</f>
        <v>2191</v>
      </c>
      <c r="M2357" s="31">
        <f>IF(AND(B2357=M$1),LOOKUP(9.99999999999999E+307,$M$2:M2356)+1,"")</f>
        <v>2191</v>
      </c>
      <c r="N2357" s="31" t="e">
        <f>IF(AND(B2357=N$1),LOOKUP(9.99999999999999E+307,$N$2:N2356)+1,"")</f>
        <v>#REF!</v>
      </c>
      <c r="O2357" s="31" t="e">
        <f>IF(AND($B2357=O$1),LOOKUP(9.99999999999999E+307,$O$2:O2356)+1,"")</f>
        <v>#REF!</v>
      </c>
      <c r="P2357" s="31" t="e">
        <f>IF(AND($B2357=P$1),LOOKUP(9.99999999999999E+307,$P$2:P2356)+1,"")</f>
        <v>#REF!</v>
      </c>
      <c r="Q2357" s="31" t="e">
        <f>IF(AND($B2357=Q$1),LOOKUP(9.99999999999999E+307,$Q$2:Q2356)+1,"")</f>
        <v>#REF!</v>
      </c>
      <c r="R2357" s="31">
        <f>IF(AND($B2357=R$1),LOOKUP(9.99999999999999E+307,$R$2:R2356)+1,"")</f>
        <v>2191</v>
      </c>
      <c r="S2357" s="31">
        <f>IF(AND($B2357=S$1),LOOKUP(9.99999999999999E+307,$S$2:S2356)+1,"")</f>
        <v>2191</v>
      </c>
      <c r="T2357" s="265"/>
      <c r="U2357" s="265"/>
      <c r="V2357" s="265"/>
      <c r="AA2357" s="254" t="str">
        <f t="shared" si="262"/>
        <v/>
      </c>
      <c r="AB2357" s="254" t="str">
        <f t="shared" si="263"/>
        <v/>
      </c>
      <c r="AC2357" s="255">
        <f t="shared" si="264"/>
        <v>0</v>
      </c>
      <c r="AD2357" s="255">
        <f t="shared" si="265"/>
        <v>3836</v>
      </c>
      <c r="AE2357" s="256" t="str">
        <f t="shared" si="266"/>
        <v/>
      </c>
      <c r="AF2357" s="252" t="str">
        <f t="shared" si="267"/>
        <v>-</v>
      </c>
    </row>
    <row r="2358" spans="1:32" ht="20.149999999999999" customHeight="1" x14ac:dyDescent="0.75">
      <c r="A2358" s="31">
        <v>2356</v>
      </c>
      <c r="B2358" s="237"/>
      <c r="C2358" s="273"/>
      <c r="D2358" s="272"/>
      <c r="E2358" s="273"/>
      <c r="F2358" s="273"/>
      <c r="G2358" s="253" t="str">
        <f t="shared" si="268"/>
        <v/>
      </c>
      <c r="H2358" s="31" t="str">
        <f>IF(AND(B2358=H$1),LOOKUP(9.99999999999999E+307,$H$2:H2357)+1,"")</f>
        <v/>
      </c>
      <c r="I2358" s="31" t="str">
        <f>IF(AND(B2358=I$1),LOOKUP(9.99999999999999E+307,$I$2:I2357)+1,"")</f>
        <v/>
      </c>
      <c r="J2358" s="31">
        <f>IF(AND(B2358=J$1),LOOKUP(9.99999999999999E+307,$J$2:J2357)+1,"")</f>
        <v>2192</v>
      </c>
      <c r="K2358" s="31">
        <f>IF(AND(B2358=K$1),LOOKUP(9.99999999999999E+307,$K$2:K2357)+1,"")</f>
        <v>2192</v>
      </c>
      <c r="L2358" s="31">
        <f>IF(AND(B2358=L$1),LOOKUP(9.99999999999999E+307,$L$2:L2357)+1,"")</f>
        <v>2192</v>
      </c>
      <c r="M2358" s="31">
        <f>IF(AND(B2358=M$1),LOOKUP(9.99999999999999E+307,$M$2:M2357)+1,"")</f>
        <v>2192</v>
      </c>
      <c r="N2358" s="31" t="e">
        <f>IF(AND(B2358=N$1),LOOKUP(9.99999999999999E+307,$N$2:N2357)+1,"")</f>
        <v>#REF!</v>
      </c>
      <c r="O2358" s="31" t="e">
        <f>IF(AND($B2358=O$1),LOOKUP(9.99999999999999E+307,$O$2:O2357)+1,"")</f>
        <v>#REF!</v>
      </c>
      <c r="P2358" s="31" t="e">
        <f>IF(AND($B2358=P$1),LOOKUP(9.99999999999999E+307,$P$2:P2357)+1,"")</f>
        <v>#REF!</v>
      </c>
      <c r="Q2358" s="31" t="e">
        <f>IF(AND($B2358=Q$1),LOOKUP(9.99999999999999E+307,$Q$2:Q2357)+1,"")</f>
        <v>#REF!</v>
      </c>
      <c r="R2358" s="31">
        <f>IF(AND($B2358=R$1),LOOKUP(9.99999999999999E+307,$R$2:R2357)+1,"")</f>
        <v>2192</v>
      </c>
      <c r="S2358" s="31">
        <f>IF(AND($B2358=S$1),LOOKUP(9.99999999999999E+307,$S$2:S2357)+1,"")</f>
        <v>2192</v>
      </c>
      <c r="T2358" s="265"/>
      <c r="U2358" s="265"/>
      <c r="V2358" s="265"/>
      <c r="AA2358" s="254" t="str">
        <f t="shared" si="262"/>
        <v/>
      </c>
      <c r="AB2358" s="254" t="str">
        <f t="shared" si="263"/>
        <v/>
      </c>
      <c r="AC2358" s="255">
        <f t="shared" si="264"/>
        <v>0</v>
      </c>
      <c r="AD2358" s="255">
        <f t="shared" si="265"/>
        <v>3836</v>
      </c>
      <c r="AE2358" s="256" t="str">
        <f t="shared" si="266"/>
        <v/>
      </c>
      <c r="AF2358" s="252" t="str">
        <f t="shared" si="267"/>
        <v>-</v>
      </c>
    </row>
    <row r="2359" spans="1:32" ht="20.149999999999999" customHeight="1" x14ac:dyDescent="0.75">
      <c r="A2359" s="31">
        <v>2357</v>
      </c>
      <c r="B2359" s="237"/>
      <c r="C2359" s="273"/>
      <c r="D2359" s="272"/>
      <c r="E2359" s="273"/>
      <c r="F2359" s="273"/>
      <c r="G2359" s="253" t="str">
        <f t="shared" si="268"/>
        <v/>
      </c>
      <c r="H2359" s="31" t="str">
        <f>IF(AND(B2359=H$1),LOOKUP(9.99999999999999E+307,$H$2:H2358)+1,"")</f>
        <v/>
      </c>
      <c r="I2359" s="31" t="str">
        <f>IF(AND(B2359=I$1),LOOKUP(9.99999999999999E+307,$I$2:I2358)+1,"")</f>
        <v/>
      </c>
      <c r="J2359" s="31">
        <f>IF(AND(B2359=J$1),LOOKUP(9.99999999999999E+307,$J$2:J2358)+1,"")</f>
        <v>2193</v>
      </c>
      <c r="K2359" s="31">
        <f>IF(AND(B2359=K$1),LOOKUP(9.99999999999999E+307,$K$2:K2358)+1,"")</f>
        <v>2193</v>
      </c>
      <c r="L2359" s="31">
        <f>IF(AND(B2359=L$1),LOOKUP(9.99999999999999E+307,$L$2:L2358)+1,"")</f>
        <v>2193</v>
      </c>
      <c r="M2359" s="31">
        <f>IF(AND(B2359=M$1),LOOKUP(9.99999999999999E+307,$M$2:M2358)+1,"")</f>
        <v>2193</v>
      </c>
      <c r="N2359" s="31" t="e">
        <f>IF(AND(B2359=N$1),LOOKUP(9.99999999999999E+307,$N$2:N2358)+1,"")</f>
        <v>#REF!</v>
      </c>
      <c r="O2359" s="31" t="e">
        <f>IF(AND($B2359=O$1),LOOKUP(9.99999999999999E+307,$O$2:O2358)+1,"")</f>
        <v>#REF!</v>
      </c>
      <c r="P2359" s="31" t="e">
        <f>IF(AND($B2359=P$1),LOOKUP(9.99999999999999E+307,$P$2:P2358)+1,"")</f>
        <v>#REF!</v>
      </c>
      <c r="Q2359" s="31" t="e">
        <f>IF(AND($B2359=Q$1),LOOKUP(9.99999999999999E+307,$Q$2:Q2358)+1,"")</f>
        <v>#REF!</v>
      </c>
      <c r="R2359" s="31">
        <f>IF(AND($B2359=R$1),LOOKUP(9.99999999999999E+307,$R$2:R2358)+1,"")</f>
        <v>2193</v>
      </c>
      <c r="S2359" s="31">
        <f>IF(AND($B2359=S$1),LOOKUP(9.99999999999999E+307,$S$2:S2358)+1,"")</f>
        <v>2193</v>
      </c>
      <c r="T2359" s="265"/>
      <c r="U2359" s="265"/>
      <c r="V2359" s="265"/>
      <c r="AA2359" s="254" t="str">
        <f t="shared" si="262"/>
        <v/>
      </c>
      <c r="AB2359" s="254" t="str">
        <f t="shared" si="263"/>
        <v/>
      </c>
      <c r="AC2359" s="255">
        <f t="shared" si="264"/>
        <v>0</v>
      </c>
      <c r="AD2359" s="255">
        <f t="shared" si="265"/>
        <v>3836</v>
      </c>
      <c r="AE2359" s="256" t="str">
        <f t="shared" si="266"/>
        <v/>
      </c>
      <c r="AF2359" s="252" t="str">
        <f t="shared" si="267"/>
        <v>-</v>
      </c>
    </row>
    <row r="2360" spans="1:32" ht="20.149999999999999" customHeight="1" x14ac:dyDescent="0.75">
      <c r="A2360" s="31">
        <v>2358</v>
      </c>
      <c r="B2360" s="237"/>
      <c r="C2360" s="273"/>
      <c r="D2360" s="272"/>
      <c r="E2360" s="273"/>
      <c r="F2360" s="273"/>
      <c r="G2360" s="253" t="str">
        <f t="shared" si="268"/>
        <v/>
      </c>
      <c r="H2360" s="31" t="str">
        <f>IF(AND(B2360=H$1),LOOKUP(9.99999999999999E+307,$H$2:H2359)+1,"")</f>
        <v/>
      </c>
      <c r="I2360" s="31" t="str">
        <f>IF(AND(B2360=I$1),LOOKUP(9.99999999999999E+307,$I$2:I2359)+1,"")</f>
        <v/>
      </c>
      <c r="J2360" s="31">
        <f>IF(AND(B2360=J$1),LOOKUP(9.99999999999999E+307,$J$2:J2359)+1,"")</f>
        <v>2194</v>
      </c>
      <c r="K2360" s="31">
        <f>IF(AND(B2360=K$1),LOOKUP(9.99999999999999E+307,$K$2:K2359)+1,"")</f>
        <v>2194</v>
      </c>
      <c r="L2360" s="31">
        <f>IF(AND(B2360=L$1),LOOKUP(9.99999999999999E+307,$L$2:L2359)+1,"")</f>
        <v>2194</v>
      </c>
      <c r="M2360" s="31">
        <f>IF(AND(B2360=M$1),LOOKUP(9.99999999999999E+307,$M$2:M2359)+1,"")</f>
        <v>2194</v>
      </c>
      <c r="N2360" s="31" t="e">
        <f>IF(AND(B2360=N$1),LOOKUP(9.99999999999999E+307,$N$2:N2359)+1,"")</f>
        <v>#REF!</v>
      </c>
      <c r="O2360" s="31" t="e">
        <f>IF(AND($B2360=O$1),LOOKUP(9.99999999999999E+307,$O$2:O2359)+1,"")</f>
        <v>#REF!</v>
      </c>
      <c r="P2360" s="31" t="e">
        <f>IF(AND($B2360=P$1),LOOKUP(9.99999999999999E+307,$P$2:P2359)+1,"")</f>
        <v>#REF!</v>
      </c>
      <c r="Q2360" s="31" t="e">
        <f>IF(AND($B2360=Q$1),LOOKUP(9.99999999999999E+307,$Q$2:Q2359)+1,"")</f>
        <v>#REF!</v>
      </c>
      <c r="R2360" s="31">
        <f>IF(AND($B2360=R$1),LOOKUP(9.99999999999999E+307,$R$2:R2359)+1,"")</f>
        <v>2194</v>
      </c>
      <c r="S2360" s="31">
        <f>IF(AND($B2360=S$1),LOOKUP(9.99999999999999E+307,$S$2:S2359)+1,"")</f>
        <v>2194</v>
      </c>
      <c r="T2360" s="265"/>
      <c r="U2360" s="265"/>
      <c r="V2360" s="265"/>
      <c r="AA2360" s="254" t="str">
        <f t="shared" si="262"/>
        <v/>
      </c>
      <c r="AB2360" s="254" t="str">
        <f t="shared" si="263"/>
        <v/>
      </c>
      <c r="AC2360" s="255">
        <f t="shared" si="264"/>
        <v>0</v>
      </c>
      <c r="AD2360" s="255">
        <f t="shared" si="265"/>
        <v>3836</v>
      </c>
      <c r="AE2360" s="256" t="str">
        <f t="shared" si="266"/>
        <v/>
      </c>
      <c r="AF2360" s="252" t="str">
        <f t="shared" si="267"/>
        <v>-</v>
      </c>
    </row>
    <row r="2361" spans="1:32" ht="20.149999999999999" customHeight="1" x14ac:dyDescent="0.75">
      <c r="A2361" s="31">
        <v>2359</v>
      </c>
      <c r="B2361" s="237"/>
      <c r="C2361" s="273"/>
      <c r="D2361" s="272"/>
      <c r="E2361" s="273"/>
      <c r="F2361" s="273"/>
      <c r="G2361" s="253" t="str">
        <f t="shared" si="268"/>
        <v/>
      </c>
      <c r="H2361" s="31" t="str">
        <f>IF(AND(B2361=H$1),LOOKUP(9.99999999999999E+307,$H$2:H2360)+1,"")</f>
        <v/>
      </c>
      <c r="I2361" s="31" t="str">
        <f>IF(AND(B2361=I$1),LOOKUP(9.99999999999999E+307,$I$2:I2360)+1,"")</f>
        <v/>
      </c>
      <c r="J2361" s="31">
        <f>IF(AND(B2361=J$1),LOOKUP(9.99999999999999E+307,$J$2:J2360)+1,"")</f>
        <v>2195</v>
      </c>
      <c r="K2361" s="31">
        <f>IF(AND(B2361=K$1),LOOKUP(9.99999999999999E+307,$K$2:K2360)+1,"")</f>
        <v>2195</v>
      </c>
      <c r="L2361" s="31">
        <f>IF(AND(B2361=L$1),LOOKUP(9.99999999999999E+307,$L$2:L2360)+1,"")</f>
        <v>2195</v>
      </c>
      <c r="M2361" s="31">
        <f>IF(AND(B2361=M$1),LOOKUP(9.99999999999999E+307,$M$2:M2360)+1,"")</f>
        <v>2195</v>
      </c>
      <c r="N2361" s="31" t="e">
        <f>IF(AND(B2361=N$1),LOOKUP(9.99999999999999E+307,$N$2:N2360)+1,"")</f>
        <v>#REF!</v>
      </c>
      <c r="O2361" s="31" t="e">
        <f>IF(AND($B2361=O$1),LOOKUP(9.99999999999999E+307,$O$2:O2360)+1,"")</f>
        <v>#REF!</v>
      </c>
      <c r="P2361" s="31" t="e">
        <f>IF(AND($B2361=P$1),LOOKUP(9.99999999999999E+307,$P$2:P2360)+1,"")</f>
        <v>#REF!</v>
      </c>
      <c r="Q2361" s="31" t="e">
        <f>IF(AND($B2361=Q$1),LOOKUP(9.99999999999999E+307,$Q$2:Q2360)+1,"")</f>
        <v>#REF!</v>
      </c>
      <c r="R2361" s="31">
        <f>IF(AND($B2361=R$1),LOOKUP(9.99999999999999E+307,$R$2:R2360)+1,"")</f>
        <v>2195</v>
      </c>
      <c r="S2361" s="31">
        <f>IF(AND($B2361=S$1),LOOKUP(9.99999999999999E+307,$S$2:S2360)+1,"")</f>
        <v>2195</v>
      </c>
      <c r="T2361" s="265"/>
      <c r="U2361" s="265"/>
      <c r="V2361" s="265"/>
      <c r="AA2361" s="254" t="str">
        <f t="shared" si="262"/>
        <v/>
      </c>
      <c r="AB2361" s="254" t="str">
        <f t="shared" si="263"/>
        <v/>
      </c>
      <c r="AC2361" s="255">
        <f t="shared" si="264"/>
        <v>0</v>
      </c>
      <c r="AD2361" s="255">
        <f t="shared" si="265"/>
        <v>3836</v>
      </c>
      <c r="AE2361" s="256" t="str">
        <f t="shared" si="266"/>
        <v/>
      </c>
      <c r="AF2361" s="252" t="str">
        <f t="shared" si="267"/>
        <v>-</v>
      </c>
    </row>
    <row r="2362" spans="1:32" ht="20.149999999999999" customHeight="1" x14ac:dyDescent="0.75">
      <c r="A2362" s="31">
        <v>2360</v>
      </c>
      <c r="B2362" s="237"/>
      <c r="C2362" s="273"/>
      <c r="D2362" s="272"/>
      <c r="E2362" s="273"/>
      <c r="F2362" s="273"/>
      <c r="G2362" s="253" t="str">
        <f t="shared" si="268"/>
        <v/>
      </c>
      <c r="H2362" s="31" t="str">
        <f>IF(AND(B2362=H$1),LOOKUP(9.99999999999999E+307,$H$2:H2361)+1,"")</f>
        <v/>
      </c>
      <c r="I2362" s="31" t="str">
        <f>IF(AND(B2362=I$1),LOOKUP(9.99999999999999E+307,$I$2:I2361)+1,"")</f>
        <v/>
      </c>
      <c r="J2362" s="31">
        <f>IF(AND(B2362=J$1),LOOKUP(9.99999999999999E+307,$J$2:J2361)+1,"")</f>
        <v>2196</v>
      </c>
      <c r="K2362" s="31">
        <f>IF(AND(B2362=K$1),LOOKUP(9.99999999999999E+307,$K$2:K2361)+1,"")</f>
        <v>2196</v>
      </c>
      <c r="L2362" s="31">
        <f>IF(AND(B2362=L$1),LOOKUP(9.99999999999999E+307,$L$2:L2361)+1,"")</f>
        <v>2196</v>
      </c>
      <c r="M2362" s="31">
        <f>IF(AND(B2362=M$1),LOOKUP(9.99999999999999E+307,$M$2:M2361)+1,"")</f>
        <v>2196</v>
      </c>
      <c r="N2362" s="31" t="e">
        <f>IF(AND(B2362=N$1),LOOKUP(9.99999999999999E+307,$N$2:N2361)+1,"")</f>
        <v>#REF!</v>
      </c>
      <c r="O2362" s="31" t="e">
        <f>IF(AND($B2362=O$1),LOOKUP(9.99999999999999E+307,$O$2:O2361)+1,"")</f>
        <v>#REF!</v>
      </c>
      <c r="P2362" s="31" t="e">
        <f>IF(AND($B2362=P$1),LOOKUP(9.99999999999999E+307,$P$2:P2361)+1,"")</f>
        <v>#REF!</v>
      </c>
      <c r="Q2362" s="31" t="e">
        <f>IF(AND($B2362=Q$1),LOOKUP(9.99999999999999E+307,$Q$2:Q2361)+1,"")</f>
        <v>#REF!</v>
      </c>
      <c r="R2362" s="31">
        <f>IF(AND($B2362=R$1),LOOKUP(9.99999999999999E+307,$R$2:R2361)+1,"")</f>
        <v>2196</v>
      </c>
      <c r="S2362" s="31">
        <f>IF(AND($B2362=S$1),LOOKUP(9.99999999999999E+307,$S$2:S2361)+1,"")</f>
        <v>2196</v>
      </c>
      <c r="T2362" s="265"/>
      <c r="U2362" s="265"/>
      <c r="V2362" s="265"/>
      <c r="AA2362" s="254" t="str">
        <f t="shared" si="262"/>
        <v/>
      </c>
      <c r="AB2362" s="254" t="str">
        <f t="shared" si="263"/>
        <v/>
      </c>
      <c r="AC2362" s="255">
        <f t="shared" si="264"/>
        <v>0</v>
      </c>
      <c r="AD2362" s="255">
        <f t="shared" si="265"/>
        <v>3836</v>
      </c>
      <c r="AE2362" s="256" t="str">
        <f t="shared" si="266"/>
        <v/>
      </c>
      <c r="AF2362" s="252" t="str">
        <f t="shared" si="267"/>
        <v>-</v>
      </c>
    </row>
    <row r="2363" spans="1:32" ht="20.149999999999999" customHeight="1" x14ac:dyDescent="0.75">
      <c r="A2363" s="31">
        <v>2361</v>
      </c>
      <c r="B2363" s="237"/>
      <c r="C2363" s="273"/>
      <c r="D2363" s="272"/>
      <c r="E2363" s="273"/>
      <c r="F2363" s="273"/>
      <c r="G2363" s="253" t="str">
        <f t="shared" si="268"/>
        <v/>
      </c>
      <c r="H2363" s="31" t="str">
        <f>IF(AND(B2363=H$1),LOOKUP(9.99999999999999E+307,$H$2:H2362)+1,"")</f>
        <v/>
      </c>
      <c r="I2363" s="31" t="str">
        <f>IF(AND(B2363=I$1),LOOKUP(9.99999999999999E+307,$I$2:I2362)+1,"")</f>
        <v/>
      </c>
      <c r="J2363" s="31">
        <f>IF(AND(B2363=J$1),LOOKUP(9.99999999999999E+307,$J$2:J2362)+1,"")</f>
        <v>2197</v>
      </c>
      <c r="K2363" s="31">
        <f>IF(AND(B2363=K$1),LOOKUP(9.99999999999999E+307,$K$2:K2362)+1,"")</f>
        <v>2197</v>
      </c>
      <c r="L2363" s="31">
        <f>IF(AND(B2363=L$1),LOOKUP(9.99999999999999E+307,$L$2:L2362)+1,"")</f>
        <v>2197</v>
      </c>
      <c r="M2363" s="31">
        <f>IF(AND(B2363=M$1),LOOKUP(9.99999999999999E+307,$M$2:M2362)+1,"")</f>
        <v>2197</v>
      </c>
      <c r="N2363" s="31" t="e">
        <f>IF(AND(B2363=N$1),LOOKUP(9.99999999999999E+307,$N$2:N2362)+1,"")</f>
        <v>#REF!</v>
      </c>
      <c r="O2363" s="31" t="e">
        <f>IF(AND($B2363=O$1),LOOKUP(9.99999999999999E+307,$O$2:O2362)+1,"")</f>
        <v>#REF!</v>
      </c>
      <c r="P2363" s="31" t="e">
        <f>IF(AND($B2363=P$1),LOOKUP(9.99999999999999E+307,$P$2:P2362)+1,"")</f>
        <v>#REF!</v>
      </c>
      <c r="Q2363" s="31" t="e">
        <f>IF(AND($B2363=Q$1),LOOKUP(9.99999999999999E+307,$Q$2:Q2362)+1,"")</f>
        <v>#REF!</v>
      </c>
      <c r="R2363" s="31">
        <f>IF(AND($B2363=R$1),LOOKUP(9.99999999999999E+307,$R$2:R2362)+1,"")</f>
        <v>2197</v>
      </c>
      <c r="S2363" s="31">
        <f>IF(AND($B2363=S$1),LOOKUP(9.99999999999999E+307,$S$2:S2362)+1,"")</f>
        <v>2197</v>
      </c>
      <c r="T2363" s="265"/>
      <c r="U2363" s="265"/>
      <c r="V2363" s="265"/>
      <c r="AA2363" s="254" t="str">
        <f t="shared" si="262"/>
        <v/>
      </c>
      <c r="AB2363" s="254" t="str">
        <f t="shared" si="263"/>
        <v/>
      </c>
      <c r="AC2363" s="255">
        <f t="shared" si="264"/>
        <v>0</v>
      </c>
      <c r="AD2363" s="255">
        <f t="shared" si="265"/>
        <v>3836</v>
      </c>
      <c r="AE2363" s="256" t="str">
        <f t="shared" si="266"/>
        <v/>
      </c>
      <c r="AF2363" s="252" t="str">
        <f t="shared" si="267"/>
        <v>-</v>
      </c>
    </row>
    <row r="2364" spans="1:32" ht="20.149999999999999" customHeight="1" x14ac:dyDescent="0.75">
      <c r="A2364" s="31">
        <v>2362</v>
      </c>
      <c r="B2364" s="237"/>
      <c r="C2364" s="273"/>
      <c r="D2364" s="272"/>
      <c r="E2364" s="273"/>
      <c r="F2364" s="273"/>
      <c r="G2364" s="253" t="str">
        <f t="shared" si="268"/>
        <v/>
      </c>
      <c r="H2364" s="31" t="str">
        <f>IF(AND(B2364=H$1),LOOKUP(9.99999999999999E+307,$H$2:H2363)+1,"")</f>
        <v/>
      </c>
      <c r="I2364" s="31" t="str">
        <f>IF(AND(B2364=I$1),LOOKUP(9.99999999999999E+307,$I$2:I2363)+1,"")</f>
        <v/>
      </c>
      <c r="J2364" s="31">
        <f>IF(AND(B2364=J$1),LOOKUP(9.99999999999999E+307,$J$2:J2363)+1,"")</f>
        <v>2198</v>
      </c>
      <c r="K2364" s="31">
        <f>IF(AND(B2364=K$1),LOOKUP(9.99999999999999E+307,$K$2:K2363)+1,"")</f>
        <v>2198</v>
      </c>
      <c r="L2364" s="31">
        <f>IF(AND(B2364=L$1),LOOKUP(9.99999999999999E+307,$L$2:L2363)+1,"")</f>
        <v>2198</v>
      </c>
      <c r="M2364" s="31">
        <f>IF(AND(B2364=M$1),LOOKUP(9.99999999999999E+307,$M$2:M2363)+1,"")</f>
        <v>2198</v>
      </c>
      <c r="N2364" s="31" t="e">
        <f>IF(AND(B2364=N$1),LOOKUP(9.99999999999999E+307,$N$2:N2363)+1,"")</f>
        <v>#REF!</v>
      </c>
      <c r="O2364" s="31" t="e">
        <f>IF(AND($B2364=O$1),LOOKUP(9.99999999999999E+307,$O$2:O2363)+1,"")</f>
        <v>#REF!</v>
      </c>
      <c r="P2364" s="31" t="e">
        <f>IF(AND($B2364=P$1),LOOKUP(9.99999999999999E+307,$P$2:P2363)+1,"")</f>
        <v>#REF!</v>
      </c>
      <c r="Q2364" s="31" t="e">
        <f>IF(AND($B2364=Q$1),LOOKUP(9.99999999999999E+307,$Q$2:Q2363)+1,"")</f>
        <v>#REF!</v>
      </c>
      <c r="R2364" s="31">
        <f>IF(AND($B2364=R$1),LOOKUP(9.99999999999999E+307,$R$2:R2363)+1,"")</f>
        <v>2198</v>
      </c>
      <c r="S2364" s="31">
        <f>IF(AND($B2364=S$1),LOOKUP(9.99999999999999E+307,$S$2:S2363)+1,"")</f>
        <v>2198</v>
      </c>
      <c r="T2364" s="265"/>
      <c r="U2364" s="265"/>
      <c r="V2364" s="265"/>
      <c r="AA2364" s="254" t="str">
        <f t="shared" si="262"/>
        <v/>
      </c>
      <c r="AB2364" s="254" t="str">
        <f t="shared" si="263"/>
        <v/>
      </c>
      <c r="AC2364" s="255">
        <f t="shared" si="264"/>
        <v>0</v>
      </c>
      <c r="AD2364" s="255">
        <f t="shared" si="265"/>
        <v>3836</v>
      </c>
      <c r="AE2364" s="256" t="str">
        <f t="shared" si="266"/>
        <v/>
      </c>
      <c r="AF2364" s="252" t="str">
        <f t="shared" si="267"/>
        <v>-</v>
      </c>
    </row>
    <row r="2365" spans="1:32" ht="20.149999999999999" customHeight="1" x14ac:dyDescent="0.75">
      <c r="A2365" s="31">
        <v>2363</v>
      </c>
      <c r="B2365" s="237"/>
      <c r="C2365" s="273"/>
      <c r="D2365" s="272"/>
      <c r="E2365" s="273"/>
      <c r="F2365" s="273"/>
      <c r="G2365" s="253" t="str">
        <f t="shared" si="268"/>
        <v/>
      </c>
      <c r="H2365" s="31" t="str">
        <f>IF(AND(B2365=H$1),LOOKUP(9.99999999999999E+307,$H$2:H2364)+1,"")</f>
        <v/>
      </c>
      <c r="I2365" s="31" t="str">
        <f>IF(AND(B2365=I$1),LOOKUP(9.99999999999999E+307,$I$2:I2364)+1,"")</f>
        <v/>
      </c>
      <c r="J2365" s="31">
        <f>IF(AND(B2365=J$1),LOOKUP(9.99999999999999E+307,$J$2:J2364)+1,"")</f>
        <v>2199</v>
      </c>
      <c r="K2365" s="31">
        <f>IF(AND(B2365=K$1),LOOKUP(9.99999999999999E+307,$K$2:K2364)+1,"")</f>
        <v>2199</v>
      </c>
      <c r="L2365" s="31">
        <f>IF(AND(B2365=L$1),LOOKUP(9.99999999999999E+307,$L$2:L2364)+1,"")</f>
        <v>2199</v>
      </c>
      <c r="M2365" s="31">
        <f>IF(AND(B2365=M$1),LOOKUP(9.99999999999999E+307,$M$2:M2364)+1,"")</f>
        <v>2199</v>
      </c>
      <c r="N2365" s="31" t="e">
        <f>IF(AND(B2365=N$1),LOOKUP(9.99999999999999E+307,$N$2:N2364)+1,"")</f>
        <v>#REF!</v>
      </c>
      <c r="O2365" s="31" t="e">
        <f>IF(AND($B2365=O$1),LOOKUP(9.99999999999999E+307,$O$2:O2364)+1,"")</f>
        <v>#REF!</v>
      </c>
      <c r="P2365" s="31" t="e">
        <f>IF(AND($B2365=P$1),LOOKUP(9.99999999999999E+307,$P$2:P2364)+1,"")</f>
        <v>#REF!</v>
      </c>
      <c r="Q2365" s="31" t="e">
        <f>IF(AND($B2365=Q$1),LOOKUP(9.99999999999999E+307,$Q$2:Q2364)+1,"")</f>
        <v>#REF!</v>
      </c>
      <c r="R2365" s="31">
        <f>IF(AND($B2365=R$1),LOOKUP(9.99999999999999E+307,$R$2:R2364)+1,"")</f>
        <v>2199</v>
      </c>
      <c r="S2365" s="31">
        <f>IF(AND($B2365=S$1),LOOKUP(9.99999999999999E+307,$S$2:S2364)+1,"")</f>
        <v>2199</v>
      </c>
      <c r="T2365" s="265"/>
      <c r="U2365" s="265"/>
      <c r="V2365" s="265"/>
      <c r="AA2365" s="254" t="str">
        <f t="shared" si="262"/>
        <v/>
      </c>
      <c r="AB2365" s="254" t="str">
        <f t="shared" si="263"/>
        <v/>
      </c>
      <c r="AC2365" s="255">
        <f t="shared" si="264"/>
        <v>0</v>
      </c>
      <c r="AD2365" s="255">
        <f t="shared" si="265"/>
        <v>3836</v>
      </c>
      <c r="AE2365" s="256" t="str">
        <f t="shared" si="266"/>
        <v/>
      </c>
      <c r="AF2365" s="252" t="str">
        <f t="shared" si="267"/>
        <v>-</v>
      </c>
    </row>
    <row r="2366" spans="1:32" ht="20.149999999999999" customHeight="1" x14ac:dyDescent="0.75">
      <c r="A2366" s="31">
        <v>2364</v>
      </c>
      <c r="B2366" s="237"/>
      <c r="C2366" s="273"/>
      <c r="D2366" s="272"/>
      <c r="E2366" s="273"/>
      <c r="F2366" s="273"/>
      <c r="G2366" s="253" t="str">
        <f t="shared" si="268"/>
        <v/>
      </c>
      <c r="H2366" s="31" t="str">
        <f>IF(AND(B2366=H$1),LOOKUP(9.99999999999999E+307,$H$2:H2365)+1,"")</f>
        <v/>
      </c>
      <c r="I2366" s="31" t="str">
        <f>IF(AND(B2366=I$1),LOOKUP(9.99999999999999E+307,$I$2:I2365)+1,"")</f>
        <v/>
      </c>
      <c r="J2366" s="31">
        <f>IF(AND(B2366=J$1),LOOKUP(9.99999999999999E+307,$J$2:J2365)+1,"")</f>
        <v>2200</v>
      </c>
      <c r="K2366" s="31">
        <f>IF(AND(B2366=K$1),LOOKUP(9.99999999999999E+307,$K$2:K2365)+1,"")</f>
        <v>2200</v>
      </c>
      <c r="L2366" s="31">
        <f>IF(AND(B2366=L$1),LOOKUP(9.99999999999999E+307,$L$2:L2365)+1,"")</f>
        <v>2200</v>
      </c>
      <c r="M2366" s="31">
        <f>IF(AND(B2366=M$1),LOOKUP(9.99999999999999E+307,$M$2:M2365)+1,"")</f>
        <v>2200</v>
      </c>
      <c r="N2366" s="31" t="e">
        <f>IF(AND(B2366=N$1),LOOKUP(9.99999999999999E+307,$N$2:N2365)+1,"")</f>
        <v>#REF!</v>
      </c>
      <c r="O2366" s="31" t="e">
        <f>IF(AND($B2366=O$1),LOOKUP(9.99999999999999E+307,$O$2:O2365)+1,"")</f>
        <v>#REF!</v>
      </c>
      <c r="P2366" s="31" t="e">
        <f>IF(AND($B2366=P$1),LOOKUP(9.99999999999999E+307,$P$2:P2365)+1,"")</f>
        <v>#REF!</v>
      </c>
      <c r="Q2366" s="31" t="e">
        <f>IF(AND($B2366=Q$1),LOOKUP(9.99999999999999E+307,$Q$2:Q2365)+1,"")</f>
        <v>#REF!</v>
      </c>
      <c r="R2366" s="31">
        <f>IF(AND($B2366=R$1),LOOKUP(9.99999999999999E+307,$R$2:R2365)+1,"")</f>
        <v>2200</v>
      </c>
      <c r="S2366" s="31">
        <f>IF(AND($B2366=S$1),LOOKUP(9.99999999999999E+307,$S$2:S2365)+1,"")</f>
        <v>2200</v>
      </c>
      <c r="T2366" s="265"/>
      <c r="U2366" s="265"/>
      <c r="V2366" s="265"/>
      <c r="AA2366" s="254" t="str">
        <f t="shared" si="262"/>
        <v/>
      </c>
      <c r="AB2366" s="254" t="str">
        <f t="shared" si="263"/>
        <v/>
      </c>
      <c r="AC2366" s="255">
        <f t="shared" si="264"/>
        <v>0</v>
      </c>
      <c r="AD2366" s="255">
        <f t="shared" si="265"/>
        <v>3836</v>
      </c>
      <c r="AE2366" s="256" t="str">
        <f t="shared" si="266"/>
        <v/>
      </c>
      <c r="AF2366" s="252" t="str">
        <f t="shared" si="267"/>
        <v>-</v>
      </c>
    </row>
    <row r="2367" spans="1:32" ht="20.149999999999999" customHeight="1" x14ac:dyDescent="0.75">
      <c r="A2367" s="31">
        <v>2365</v>
      </c>
      <c r="B2367" s="237"/>
      <c r="C2367" s="273"/>
      <c r="D2367" s="272"/>
      <c r="E2367" s="273"/>
      <c r="F2367" s="273"/>
      <c r="G2367" s="253" t="str">
        <f t="shared" si="268"/>
        <v/>
      </c>
      <c r="H2367" s="31" t="str">
        <f>IF(AND(B2367=H$1),LOOKUP(9.99999999999999E+307,$H$2:H2366)+1,"")</f>
        <v/>
      </c>
      <c r="I2367" s="31" t="str">
        <f>IF(AND(B2367=I$1),LOOKUP(9.99999999999999E+307,$I$2:I2366)+1,"")</f>
        <v/>
      </c>
      <c r="J2367" s="31">
        <f>IF(AND(B2367=J$1),LOOKUP(9.99999999999999E+307,$J$2:J2366)+1,"")</f>
        <v>2201</v>
      </c>
      <c r="K2367" s="31">
        <f>IF(AND(B2367=K$1),LOOKUP(9.99999999999999E+307,$K$2:K2366)+1,"")</f>
        <v>2201</v>
      </c>
      <c r="L2367" s="31">
        <f>IF(AND(B2367=L$1),LOOKUP(9.99999999999999E+307,$L$2:L2366)+1,"")</f>
        <v>2201</v>
      </c>
      <c r="M2367" s="31">
        <f>IF(AND(B2367=M$1),LOOKUP(9.99999999999999E+307,$M$2:M2366)+1,"")</f>
        <v>2201</v>
      </c>
      <c r="N2367" s="31" t="e">
        <f>IF(AND(B2367=N$1),LOOKUP(9.99999999999999E+307,$N$2:N2366)+1,"")</f>
        <v>#REF!</v>
      </c>
      <c r="O2367" s="31" t="e">
        <f>IF(AND($B2367=O$1),LOOKUP(9.99999999999999E+307,$O$2:O2366)+1,"")</f>
        <v>#REF!</v>
      </c>
      <c r="P2367" s="31" t="e">
        <f>IF(AND($B2367=P$1),LOOKUP(9.99999999999999E+307,$P$2:P2366)+1,"")</f>
        <v>#REF!</v>
      </c>
      <c r="Q2367" s="31" t="e">
        <f>IF(AND($B2367=Q$1),LOOKUP(9.99999999999999E+307,$Q$2:Q2366)+1,"")</f>
        <v>#REF!</v>
      </c>
      <c r="R2367" s="31">
        <f>IF(AND($B2367=R$1),LOOKUP(9.99999999999999E+307,$R$2:R2366)+1,"")</f>
        <v>2201</v>
      </c>
      <c r="S2367" s="31">
        <f>IF(AND($B2367=S$1),LOOKUP(9.99999999999999E+307,$S$2:S2366)+1,"")</f>
        <v>2201</v>
      </c>
      <c r="T2367" s="265"/>
      <c r="U2367" s="265"/>
      <c r="V2367" s="265"/>
      <c r="AA2367" s="254" t="str">
        <f t="shared" si="262"/>
        <v/>
      </c>
      <c r="AB2367" s="254" t="str">
        <f t="shared" si="263"/>
        <v/>
      </c>
      <c r="AC2367" s="255">
        <f t="shared" si="264"/>
        <v>0</v>
      </c>
      <c r="AD2367" s="255">
        <f t="shared" si="265"/>
        <v>3836</v>
      </c>
      <c r="AE2367" s="256" t="str">
        <f t="shared" si="266"/>
        <v/>
      </c>
      <c r="AF2367" s="252" t="str">
        <f t="shared" si="267"/>
        <v>-</v>
      </c>
    </row>
    <row r="2368" spans="1:32" ht="20.149999999999999" customHeight="1" x14ac:dyDescent="0.75">
      <c r="A2368" s="31">
        <v>2366</v>
      </c>
      <c r="B2368" s="237"/>
      <c r="C2368" s="273"/>
      <c r="D2368" s="272"/>
      <c r="E2368" s="273"/>
      <c r="F2368" s="273"/>
      <c r="G2368" s="253" t="str">
        <f t="shared" si="268"/>
        <v/>
      </c>
      <c r="H2368" s="31" t="str">
        <f>IF(AND(B2368=H$1),LOOKUP(9.99999999999999E+307,$H$2:H2367)+1,"")</f>
        <v/>
      </c>
      <c r="I2368" s="31" t="str">
        <f>IF(AND(B2368=I$1),LOOKUP(9.99999999999999E+307,$I$2:I2367)+1,"")</f>
        <v/>
      </c>
      <c r="J2368" s="31">
        <f>IF(AND(B2368=J$1),LOOKUP(9.99999999999999E+307,$J$2:J2367)+1,"")</f>
        <v>2202</v>
      </c>
      <c r="K2368" s="31">
        <f>IF(AND(B2368=K$1),LOOKUP(9.99999999999999E+307,$K$2:K2367)+1,"")</f>
        <v>2202</v>
      </c>
      <c r="L2368" s="31">
        <f>IF(AND(B2368=L$1),LOOKUP(9.99999999999999E+307,$L$2:L2367)+1,"")</f>
        <v>2202</v>
      </c>
      <c r="M2368" s="31">
        <f>IF(AND(B2368=M$1),LOOKUP(9.99999999999999E+307,$M$2:M2367)+1,"")</f>
        <v>2202</v>
      </c>
      <c r="N2368" s="31" t="e">
        <f>IF(AND(B2368=N$1),LOOKUP(9.99999999999999E+307,$N$2:N2367)+1,"")</f>
        <v>#REF!</v>
      </c>
      <c r="O2368" s="31" t="e">
        <f>IF(AND($B2368=O$1),LOOKUP(9.99999999999999E+307,$O$2:O2367)+1,"")</f>
        <v>#REF!</v>
      </c>
      <c r="P2368" s="31" t="e">
        <f>IF(AND($B2368=P$1),LOOKUP(9.99999999999999E+307,$P$2:P2367)+1,"")</f>
        <v>#REF!</v>
      </c>
      <c r="Q2368" s="31" t="e">
        <f>IF(AND($B2368=Q$1),LOOKUP(9.99999999999999E+307,$Q$2:Q2367)+1,"")</f>
        <v>#REF!</v>
      </c>
      <c r="R2368" s="31">
        <f>IF(AND($B2368=R$1),LOOKUP(9.99999999999999E+307,$R$2:R2367)+1,"")</f>
        <v>2202</v>
      </c>
      <c r="S2368" s="31">
        <f>IF(AND($B2368=S$1),LOOKUP(9.99999999999999E+307,$S$2:S2367)+1,"")</f>
        <v>2202</v>
      </c>
      <c r="T2368" s="265"/>
      <c r="U2368" s="265"/>
      <c r="V2368" s="265"/>
      <c r="AA2368" s="254" t="str">
        <f t="shared" si="262"/>
        <v/>
      </c>
      <c r="AB2368" s="254" t="str">
        <f t="shared" si="263"/>
        <v/>
      </c>
      <c r="AC2368" s="255">
        <f t="shared" si="264"/>
        <v>0</v>
      </c>
      <c r="AD2368" s="255">
        <f t="shared" si="265"/>
        <v>3836</v>
      </c>
      <c r="AE2368" s="256" t="str">
        <f t="shared" si="266"/>
        <v/>
      </c>
      <c r="AF2368" s="252" t="str">
        <f t="shared" si="267"/>
        <v>-</v>
      </c>
    </row>
    <row r="2369" spans="1:32" ht="20.149999999999999" customHeight="1" x14ac:dyDescent="0.75">
      <c r="A2369" s="31">
        <v>2367</v>
      </c>
      <c r="B2369" s="237"/>
      <c r="C2369" s="273"/>
      <c r="D2369" s="272"/>
      <c r="E2369" s="273"/>
      <c r="F2369" s="273"/>
      <c r="G2369" s="253" t="str">
        <f t="shared" si="268"/>
        <v/>
      </c>
      <c r="H2369" s="31" t="str">
        <f>IF(AND(B2369=H$1),LOOKUP(9.99999999999999E+307,$H$2:H2368)+1,"")</f>
        <v/>
      </c>
      <c r="I2369" s="31" t="str">
        <f>IF(AND(B2369=I$1),LOOKUP(9.99999999999999E+307,$I$2:I2368)+1,"")</f>
        <v/>
      </c>
      <c r="J2369" s="31">
        <f>IF(AND(B2369=J$1),LOOKUP(9.99999999999999E+307,$J$2:J2368)+1,"")</f>
        <v>2203</v>
      </c>
      <c r="K2369" s="31">
        <f>IF(AND(B2369=K$1),LOOKUP(9.99999999999999E+307,$K$2:K2368)+1,"")</f>
        <v>2203</v>
      </c>
      <c r="L2369" s="31">
        <f>IF(AND(B2369=L$1),LOOKUP(9.99999999999999E+307,$L$2:L2368)+1,"")</f>
        <v>2203</v>
      </c>
      <c r="M2369" s="31">
        <f>IF(AND(B2369=M$1),LOOKUP(9.99999999999999E+307,$M$2:M2368)+1,"")</f>
        <v>2203</v>
      </c>
      <c r="N2369" s="31" t="e">
        <f>IF(AND(B2369=N$1),LOOKUP(9.99999999999999E+307,$N$2:N2368)+1,"")</f>
        <v>#REF!</v>
      </c>
      <c r="O2369" s="31" t="e">
        <f>IF(AND($B2369=O$1),LOOKUP(9.99999999999999E+307,$O$2:O2368)+1,"")</f>
        <v>#REF!</v>
      </c>
      <c r="P2369" s="31" t="e">
        <f>IF(AND($B2369=P$1),LOOKUP(9.99999999999999E+307,$P$2:P2368)+1,"")</f>
        <v>#REF!</v>
      </c>
      <c r="Q2369" s="31" t="e">
        <f>IF(AND($B2369=Q$1),LOOKUP(9.99999999999999E+307,$Q$2:Q2368)+1,"")</f>
        <v>#REF!</v>
      </c>
      <c r="R2369" s="31">
        <f>IF(AND($B2369=R$1),LOOKUP(9.99999999999999E+307,$R$2:R2368)+1,"")</f>
        <v>2203</v>
      </c>
      <c r="S2369" s="31">
        <f>IF(AND($B2369=S$1),LOOKUP(9.99999999999999E+307,$S$2:S2368)+1,"")</f>
        <v>2203</v>
      </c>
      <c r="T2369" s="265"/>
      <c r="U2369" s="265"/>
      <c r="V2369" s="265"/>
      <c r="AA2369" s="254" t="str">
        <f t="shared" si="262"/>
        <v/>
      </c>
      <c r="AB2369" s="254" t="str">
        <f t="shared" si="263"/>
        <v/>
      </c>
      <c r="AC2369" s="255">
        <f t="shared" si="264"/>
        <v>0</v>
      </c>
      <c r="AD2369" s="255">
        <f t="shared" si="265"/>
        <v>3836</v>
      </c>
      <c r="AE2369" s="256" t="str">
        <f t="shared" si="266"/>
        <v/>
      </c>
      <c r="AF2369" s="252" t="str">
        <f t="shared" si="267"/>
        <v>-</v>
      </c>
    </row>
    <row r="2370" spans="1:32" ht="20.149999999999999" customHeight="1" x14ac:dyDescent="0.75">
      <c r="A2370" s="31">
        <v>2368</v>
      </c>
      <c r="B2370" s="237"/>
      <c r="C2370" s="273"/>
      <c r="D2370" s="272"/>
      <c r="E2370" s="273"/>
      <c r="F2370" s="273"/>
      <c r="G2370" s="253" t="str">
        <f t="shared" si="268"/>
        <v/>
      </c>
      <c r="H2370" s="31" t="str">
        <f>IF(AND(B2370=H$1),LOOKUP(9.99999999999999E+307,$H$2:H2369)+1,"")</f>
        <v/>
      </c>
      <c r="I2370" s="31" t="str">
        <f>IF(AND(B2370=I$1),LOOKUP(9.99999999999999E+307,$I$2:I2369)+1,"")</f>
        <v/>
      </c>
      <c r="J2370" s="31">
        <f>IF(AND(B2370=J$1),LOOKUP(9.99999999999999E+307,$J$2:J2369)+1,"")</f>
        <v>2204</v>
      </c>
      <c r="K2370" s="31">
        <f>IF(AND(B2370=K$1),LOOKUP(9.99999999999999E+307,$K$2:K2369)+1,"")</f>
        <v>2204</v>
      </c>
      <c r="L2370" s="31">
        <f>IF(AND(B2370=L$1),LOOKUP(9.99999999999999E+307,$L$2:L2369)+1,"")</f>
        <v>2204</v>
      </c>
      <c r="M2370" s="31">
        <f>IF(AND(B2370=M$1),LOOKUP(9.99999999999999E+307,$M$2:M2369)+1,"")</f>
        <v>2204</v>
      </c>
      <c r="N2370" s="31" t="e">
        <f>IF(AND(B2370=N$1),LOOKUP(9.99999999999999E+307,$N$2:N2369)+1,"")</f>
        <v>#REF!</v>
      </c>
      <c r="O2370" s="31" t="e">
        <f>IF(AND($B2370=O$1),LOOKUP(9.99999999999999E+307,$O$2:O2369)+1,"")</f>
        <v>#REF!</v>
      </c>
      <c r="P2370" s="31" t="e">
        <f>IF(AND($B2370=P$1),LOOKUP(9.99999999999999E+307,$P$2:P2369)+1,"")</f>
        <v>#REF!</v>
      </c>
      <c r="Q2370" s="31" t="e">
        <f>IF(AND($B2370=Q$1),LOOKUP(9.99999999999999E+307,$Q$2:Q2369)+1,"")</f>
        <v>#REF!</v>
      </c>
      <c r="R2370" s="31">
        <f>IF(AND($B2370=R$1),LOOKUP(9.99999999999999E+307,$R$2:R2369)+1,"")</f>
        <v>2204</v>
      </c>
      <c r="S2370" s="31">
        <f>IF(AND($B2370=S$1),LOOKUP(9.99999999999999E+307,$S$2:S2369)+1,"")</f>
        <v>2204</v>
      </c>
      <c r="T2370" s="265"/>
      <c r="U2370" s="265"/>
      <c r="V2370" s="265"/>
      <c r="AA2370" s="254" t="str">
        <f t="shared" si="262"/>
        <v/>
      </c>
      <c r="AB2370" s="254" t="str">
        <f t="shared" si="263"/>
        <v/>
      </c>
      <c r="AC2370" s="255">
        <f t="shared" si="264"/>
        <v>0</v>
      </c>
      <c r="AD2370" s="255">
        <f t="shared" si="265"/>
        <v>3836</v>
      </c>
      <c r="AE2370" s="256" t="str">
        <f t="shared" si="266"/>
        <v/>
      </c>
      <c r="AF2370" s="252" t="str">
        <f t="shared" si="267"/>
        <v>-</v>
      </c>
    </row>
    <row r="2371" spans="1:32" ht="20.149999999999999" customHeight="1" x14ac:dyDescent="0.75">
      <c r="A2371" s="31">
        <v>2369</v>
      </c>
      <c r="B2371" s="237"/>
      <c r="C2371" s="273"/>
      <c r="D2371" s="272"/>
      <c r="E2371" s="273"/>
      <c r="F2371" s="273"/>
      <c r="G2371" s="253" t="str">
        <f t="shared" si="268"/>
        <v/>
      </c>
      <c r="H2371" s="31" t="str">
        <f>IF(AND(B2371=H$1),LOOKUP(9.99999999999999E+307,$H$2:H2370)+1,"")</f>
        <v/>
      </c>
      <c r="I2371" s="31" t="str">
        <f>IF(AND(B2371=I$1),LOOKUP(9.99999999999999E+307,$I$2:I2370)+1,"")</f>
        <v/>
      </c>
      <c r="J2371" s="31">
        <f>IF(AND(B2371=J$1),LOOKUP(9.99999999999999E+307,$J$2:J2370)+1,"")</f>
        <v>2205</v>
      </c>
      <c r="K2371" s="31">
        <f>IF(AND(B2371=K$1),LOOKUP(9.99999999999999E+307,$K$2:K2370)+1,"")</f>
        <v>2205</v>
      </c>
      <c r="L2371" s="31">
        <f>IF(AND(B2371=L$1),LOOKUP(9.99999999999999E+307,$L$2:L2370)+1,"")</f>
        <v>2205</v>
      </c>
      <c r="M2371" s="31">
        <f>IF(AND(B2371=M$1),LOOKUP(9.99999999999999E+307,$M$2:M2370)+1,"")</f>
        <v>2205</v>
      </c>
      <c r="N2371" s="31" t="e">
        <f>IF(AND(B2371=N$1),LOOKUP(9.99999999999999E+307,$N$2:N2370)+1,"")</f>
        <v>#REF!</v>
      </c>
      <c r="O2371" s="31" t="e">
        <f>IF(AND($B2371=O$1),LOOKUP(9.99999999999999E+307,$O$2:O2370)+1,"")</f>
        <v>#REF!</v>
      </c>
      <c r="P2371" s="31" t="e">
        <f>IF(AND($B2371=P$1),LOOKUP(9.99999999999999E+307,$P$2:P2370)+1,"")</f>
        <v>#REF!</v>
      </c>
      <c r="Q2371" s="31" t="e">
        <f>IF(AND($B2371=Q$1),LOOKUP(9.99999999999999E+307,$Q$2:Q2370)+1,"")</f>
        <v>#REF!</v>
      </c>
      <c r="R2371" s="31">
        <f>IF(AND($B2371=R$1),LOOKUP(9.99999999999999E+307,$R$2:R2370)+1,"")</f>
        <v>2205</v>
      </c>
      <c r="S2371" s="31">
        <f>IF(AND($B2371=S$1),LOOKUP(9.99999999999999E+307,$S$2:S2370)+1,"")</f>
        <v>2205</v>
      </c>
      <c r="T2371" s="265"/>
      <c r="U2371" s="265"/>
      <c r="V2371" s="265"/>
      <c r="AA2371" s="254" t="str">
        <f t="shared" si="262"/>
        <v/>
      </c>
      <c r="AB2371" s="254" t="str">
        <f t="shared" si="263"/>
        <v/>
      </c>
      <c r="AC2371" s="255">
        <f t="shared" si="264"/>
        <v>0</v>
      </c>
      <c r="AD2371" s="255">
        <f t="shared" si="265"/>
        <v>3836</v>
      </c>
      <c r="AE2371" s="256" t="str">
        <f t="shared" si="266"/>
        <v/>
      </c>
      <c r="AF2371" s="252" t="str">
        <f t="shared" si="267"/>
        <v>-</v>
      </c>
    </row>
    <row r="2372" spans="1:32" ht="20.149999999999999" customHeight="1" x14ac:dyDescent="0.75">
      <c r="A2372" s="31">
        <v>2370</v>
      </c>
      <c r="B2372" s="237"/>
      <c r="C2372" s="273"/>
      <c r="D2372" s="272"/>
      <c r="E2372" s="273"/>
      <c r="F2372" s="273"/>
      <c r="G2372" s="253" t="str">
        <f t="shared" si="268"/>
        <v/>
      </c>
      <c r="H2372" s="31" t="str">
        <f>IF(AND(B2372=H$1),LOOKUP(9.99999999999999E+307,$H$2:H2371)+1,"")</f>
        <v/>
      </c>
      <c r="I2372" s="31" t="str">
        <f>IF(AND(B2372=I$1),LOOKUP(9.99999999999999E+307,$I$2:I2371)+1,"")</f>
        <v/>
      </c>
      <c r="J2372" s="31">
        <f>IF(AND(B2372=J$1),LOOKUP(9.99999999999999E+307,$J$2:J2371)+1,"")</f>
        <v>2206</v>
      </c>
      <c r="K2372" s="31">
        <f>IF(AND(B2372=K$1),LOOKUP(9.99999999999999E+307,$K$2:K2371)+1,"")</f>
        <v>2206</v>
      </c>
      <c r="L2372" s="31">
        <f>IF(AND(B2372=L$1),LOOKUP(9.99999999999999E+307,$L$2:L2371)+1,"")</f>
        <v>2206</v>
      </c>
      <c r="M2372" s="31">
        <f>IF(AND(B2372=M$1),LOOKUP(9.99999999999999E+307,$M$2:M2371)+1,"")</f>
        <v>2206</v>
      </c>
      <c r="N2372" s="31" t="e">
        <f>IF(AND(B2372=N$1),LOOKUP(9.99999999999999E+307,$N$2:N2371)+1,"")</f>
        <v>#REF!</v>
      </c>
      <c r="O2372" s="31" t="e">
        <f>IF(AND($B2372=O$1),LOOKUP(9.99999999999999E+307,$O$2:O2371)+1,"")</f>
        <v>#REF!</v>
      </c>
      <c r="P2372" s="31" t="e">
        <f>IF(AND($B2372=P$1),LOOKUP(9.99999999999999E+307,$P$2:P2371)+1,"")</f>
        <v>#REF!</v>
      </c>
      <c r="Q2372" s="31" t="e">
        <f>IF(AND($B2372=Q$1),LOOKUP(9.99999999999999E+307,$Q$2:Q2371)+1,"")</f>
        <v>#REF!</v>
      </c>
      <c r="R2372" s="31">
        <f>IF(AND($B2372=R$1),LOOKUP(9.99999999999999E+307,$R$2:R2371)+1,"")</f>
        <v>2206</v>
      </c>
      <c r="S2372" s="31">
        <f>IF(AND($B2372=S$1),LOOKUP(9.99999999999999E+307,$S$2:S2371)+1,"")</f>
        <v>2206</v>
      </c>
      <c r="T2372" s="265"/>
      <c r="U2372" s="265"/>
      <c r="V2372" s="265"/>
      <c r="AA2372" s="254" t="str">
        <f t="shared" si="262"/>
        <v/>
      </c>
      <c r="AB2372" s="254" t="str">
        <f t="shared" si="263"/>
        <v/>
      </c>
      <c r="AC2372" s="255">
        <f t="shared" si="264"/>
        <v>0</v>
      </c>
      <c r="AD2372" s="255">
        <f t="shared" si="265"/>
        <v>3836</v>
      </c>
      <c r="AE2372" s="256" t="str">
        <f t="shared" si="266"/>
        <v/>
      </c>
      <c r="AF2372" s="252" t="str">
        <f t="shared" si="267"/>
        <v>-</v>
      </c>
    </row>
    <row r="2373" spans="1:32" ht="20.149999999999999" customHeight="1" x14ac:dyDescent="0.75">
      <c r="A2373" s="31">
        <v>2371</v>
      </c>
      <c r="B2373" s="237"/>
      <c r="C2373" s="273"/>
      <c r="D2373" s="272"/>
      <c r="E2373" s="273"/>
      <c r="F2373" s="273"/>
      <c r="G2373" s="253" t="str">
        <f t="shared" si="268"/>
        <v/>
      </c>
      <c r="H2373" s="31" t="str">
        <f>IF(AND(B2373=H$1),LOOKUP(9.99999999999999E+307,$H$2:H2372)+1,"")</f>
        <v/>
      </c>
      <c r="I2373" s="31" t="str">
        <f>IF(AND(B2373=I$1),LOOKUP(9.99999999999999E+307,$I$2:I2372)+1,"")</f>
        <v/>
      </c>
      <c r="J2373" s="31">
        <f>IF(AND(B2373=J$1),LOOKUP(9.99999999999999E+307,$J$2:J2372)+1,"")</f>
        <v>2207</v>
      </c>
      <c r="K2373" s="31">
        <f>IF(AND(B2373=K$1),LOOKUP(9.99999999999999E+307,$K$2:K2372)+1,"")</f>
        <v>2207</v>
      </c>
      <c r="L2373" s="31">
        <f>IF(AND(B2373=L$1),LOOKUP(9.99999999999999E+307,$L$2:L2372)+1,"")</f>
        <v>2207</v>
      </c>
      <c r="M2373" s="31">
        <f>IF(AND(B2373=M$1),LOOKUP(9.99999999999999E+307,$M$2:M2372)+1,"")</f>
        <v>2207</v>
      </c>
      <c r="N2373" s="31" t="e">
        <f>IF(AND(B2373=N$1),LOOKUP(9.99999999999999E+307,$N$2:N2372)+1,"")</f>
        <v>#REF!</v>
      </c>
      <c r="O2373" s="31" t="e">
        <f>IF(AND($B2373=O$1),LOOKUP(9.99999999999999E+307,$O$2:O2372)+1,"")</f>
        <v>#REF!</v>
      </c>
      <c r="P2373" s="31" t="e">
        <f>IF(AND($B2373=P$1),LOOKUP(9.99999999999999E+307,$P$2:P2372)+1,"")</f>
        <v>#REF!</v>
      </c>
      <c r="Q2373" s="31" t="e">
        <f>IF(AND($B2373=Q$1),LOOKUP(9.99999999999999E+307,$Q$2:Q2372)+1,"")</f>
        <v>#REF!</v>
      </c>
      <c r="R2373" s="31">
        <f>IF(AND($B2373=R$1),LOOKUP(9.99999999999999E+307,$R$2:R2372)+1,"")</f>
        <v>2207</v>
      </c>
      <c r="S2373" s="31">
        <f>IF(AND($B2373=S$1),LOOKUP(9.99999999999999E+307,$S$2:S2372)+1,"")</f>
        <v>2207</v>
      </c>
      <c r="T2373" s="265"/>
      <c r="U2373" s="265"/>
      <c r="V2373" s="265"/>
      <c r="AA2373" s="254" t="str">
        <f t="shared" si="262"/>
        <v/>
      </c>
      <c r="AB2373" s="254" t="str">
        <f t="shared" si="263"/>
        <v/>
      </c>
      <c r="AC2373" s="255">
        <f t="shared" si="264"/>
        <v>0</v>
      </c>
      <c r="AD2373" s="255">
        <f t="shared" si="265"/>
        <v>3836</v>
      </c>
      <c r="AE2373" s="256" t="str">
        <f t="shared" si="266"/>
        <v/>
      </c>
      <c r="AF2373" s="252" t="str">
        <f t="shared" si="267"/>
        <v>-</v>
      </c>
    </row>
    <row r="2374" spans="1:32" ht="20.149999999999999" customHeight="1" x14ac:dyDescent="0.75">
      <c r="A2374" s="31">
        <v>2372</v>
      </c>
      <c r="B2374" s="237"/>
      <c r="C2374" s="273"/>
      <c r="D2374" s="272"/>
      <c r="E2374" s="273"/>
      <c r="F2374" s="273"/>
      <c r="G2374" s="253" t="str">
        <f t="shared" si="268"/>
        <v/>
      </c>
      <c r="H2374" s="31" t="str">
        <f>IF(AND(B2374=H$1),LOOKUP(9.99999999999999E+307,$H$2:H2373)+1,"")</f>
        <v/>
      </c>
      <c r="I2374" s="31" t="str">
        <f>IF(AND(B2374=I$1),LOOKUP(9.99999999999999E+307,$I$2:I2373)+1,"")</f>
        <v/>
      </c>
      <c r="J2374" s="31">
        <f>IF(AND(B2374=J$1),LOOKUP(9.99999999999999E+307,$J$2:J2373)+1,"")</f>
        <v>2208</v>
      </c>
      <c r="K2374" s="31">
        <f>IF(AND(B2374=K$1),LOOKUP(9.99999999999999E+307,$K$2:K2373)+1,"")</f>
        <v>2208</v>
      </c>
      <c r="L2374" s="31">
        <f>IF(AND(B2374=L$1),LOOKUP(9.99999999999999E+307,$L$2:L2373)+1,"")</f>
        <v>2208</v>
      </c>
      <c r="M2374" s="31">
        <f>IF(AND(B2374=M$1),LOOKUP(9.99999999999999E+307,$M$2:M2373)+1,"")</f>
        <v>2208</v>
      </c>
      <c r="N2374" s="31" t="e">
        <f>IF(AND(B2374=N$1),LOOKUP(9.99999999999999E+307,$N$2:N2373)+1,"")</f>
        <v>#REF!</v>
      </c>
      <c r="O2374" s="31" t="e">
        <f>IF(AND($B2374=O$1),LOOKUP(9.99999999999999E+307,$O$2:O2373)+1,"")</f>
        <v>#REF!</v>
      </c>
      <c r="P2374" s="31" t="e">
        <f>IF(AND($B2374=P$1),LOOKUP(9.99999999999999E+307,$P$2:P2373)+1,"")</f>
        <v>#REF!</v>
      </c>
      <c r="Q2374" s="31" t="e">
        <f>IF(AND($B2374=Q$1),LOOKUP(9.99999999999999E+307,$Q$2:Q2373)+1,"")</f>
        <v>#REF!</v>
      </c>
      <c r="R2374" s="31">
        <f>IF(AND($B2374=R$1),LOOKUP(9.99999999999999E+307,$R$2:R2373)+1,"")</f>
        <v>2208</v>
      </c>
      <c r="S2374" s="31">
        <f>IF(AND($B2374=S$1),LOOKUP(9.99999999999999E+307,$S$2:S2373)+1,"")</f>
        <v>2208</v>
      </c>
      <c r="T2374" s="265"/>
      <c r="U2374" s="265"/>
      <c r="V2374" s="265"/>
      <c r="AA2374" s="254" t="str">
        <f t="shared" si="262"/>
        <v/>
      </c>
      <c r="AB2374" s="254" t="str">
        <f t="shared" si="263"/>
        <v/>
      </c>
      <c r="AC2374" s="255">
        <f t="shared" si="264"/>
        <v>0</v>
      </c>
      <c r="AD2374" s="255">
        <f t="shared" si="265"/>
        <v>3836</v>
      </c>
      <c r="AE2374" s="256" t="str">
        <f t="shared" si="266"/>
        <v/>
      </c>
      <c r="AF2374" s="252" t="str">
        <f t="shared" si="267"/>
        <v>-</v>
      </c>
    </row>
    <row r="2375" spans="1:32" ht="20.149999999999999" customHeight="1" x14ac:dyDescent="0.75">
      <c r="A2375" s="31">
        <v>2373</v>
      </c>
      <c r="B2375" s="237"/>
      <c r="C2375" s="273"/>
      <c r="D2375" s="272"/>
      <c r="E2375" s="273"/>
      <c r="F2375" s="273"/>
      <c r="G2375" s="253" t="str">
        <f t="shared" si="268"/>
        <v/>
      </c>
      <c r="H2375" s="31" t="str">
        <f>IF(AND(B2375=H$1),LOOKUP(9.99999999999999E+307,$H$2:H2374)+1,"")</f>
        <v/>
      </c>
      <c r="I2375" s="31" t="str">
        <f>IF(AND(B2375=I$1),LOOKUP(9.99999999999999E+307,$I$2:I2374)+1,"")</f>
        <v/>
      </c>
      <c r="J2375" s="31">
        <f>IF(AND(B2375=J$1),LOOKUP(9.99999999999999E+307,$J$2:J2374)+1,"")</f>
        <v>2209</v>
      </c>
      <c r="K2375" s="31">
        <f>IF(AND(B2375=K$1),LOOKUP(9.99999999999999E+307,$K$2:K2374)+1,"")</f>
        <v>2209</v>
      </c>
      <c r="L2375" s="31">
        <f>IF(AND(B2375=L$1),LOOKUP(9.99999999999999E+307,$L$2:L2374)+1,"")</f>
        <v>2209</v>
      </c>
      <c r="M2375" s="31">
        <f>IF(AND(B2375=M$1),LOOKUP(9.99999999999999E+307,$M$2:M2374)+1,"")</f>
        <v>2209</v>
      </c>
      <c r="N2375" s="31" t="e">
        <f>IF(AND(B2375=N$1),LOOKUP(9.99999999999999E+307,$N$2:N2374)+1,"")</f>
        <v>#REF!</v>
      </c>
      <c r="O2375" s="31" t="e">
        <f>IF(AND($B2375=O$1),LOOKUP(9.99999999999999E+307,$O$2:O2374)+1,"")</f>
        <v>#REF!</v>
      </c>
      <c r="P2375" s="31" t="e">
        <f>IF(AND($B2375=P$1),LOOKUP(9.99999999999999E+307,$P$2:P2374)+1,"")</f>
        <v>#REF!</v>
      </c>
      <c r="Q2375" s="31" t="e">
        <f>IF(AND($B2375=Q$1),LOOKUP(9.99999999999999E+307,$Q$2:Q2374)+1,"")</f>
        <v>#REF!</v>
      </c>
      <c r="R2375" s="31">
        <f>IF(AND($B2375=R$1),LOOKUP(9.99999999999999E+307,$R$2:R2374)+1,"")</f>
        <v>2209</v>
      </c>
      <c r="S2375" s="31">
        <f>IF(AND($B2375=S$1),LOOKUP(9.99999999999999E+307,$S$2:S2374)+1,"")</f>
        <v>2209</v>
      </c>
      <c r="T2375" s="265"/>
      <c r="U2375" s="265"/>
      <c r="V2375" s="265"/>
      <c r="AA2375" s="254" t="str">
        <f t="shared" si="262"/>
        <v/>
      </c>
      <c r="AB2375" s="254" t="str">
        <f t="shared" si="263"/>
        <v/>
      </c>
      <c r="AC2375" s="255">
        <f t="shared" si="264"/>
        <v>0</v>
      </c>
      <c r="AD2375" s="255">
        <f t="shared" si="265"/>
        <v>3836</v>
      </c>
      <c r="AE2375" s="256" t="str">
        <f t="shared" si="266"/>
        <v/>
      </c>
      <c r="AF2375" s="252" t="str">
        <f t="shared" si="267"/>
        <v>-</v>
      </c>
    </row>
    <row r="2376" spans="1:32" ht="20.149999999999999" customHeight="1" x14ac:dyDescent="0.75">
      <c r="A2376" s="31">
        <v>2374</v>
      </c>
      <c r="B2376" s="237"/>
      <c r="C2376" s="273"/>
      <c r="D2376" s="272"/>
      <c r="E2376" s="273"/>
      <c r="F2376" s="273"/>
      <c r="G2376" s="253" t="str">
        <f t="shared" si="268"/>
        <v/>
      </c>
      <c r="H2376" s="31" t="str">
        <f>IF(AND(B2376=H$1),LOOKUP(9.99999999999999E+307,$H$2:H2375)+1,"")</f>
        <v/>
      </c>
      <c r="I2376" s="31" t="str">
        <f>IF(AND(B2376=I$1),LOOKUP(9.99999999999999E+307,$I$2:I2375)+1,"")</f>
        <v/>
      </c>
      <c r="J2376" s="31">
        <f>IF(AND(B2376=J$1),LOOKUP(9.99999999999999E+307,$J$2:J2375)+1,"")</f>
        <v>2210</v>
      </c>
      <c r="K2376" s="31">
        <f>IF(AND(B2376=K$1),LOOKUP(9.99999999999999E+307,$K$2:K2375)+1,"")</f>
        <v>2210</v>
      </c>
      <c r="L2376" s="31">
        <f>IF(AND(B2376=L$1),LOOKUP(9.99999999999999E+307,$L$2:L2375)+1,"")</f>
        <v>2210</v>
      </c>
      <c r="M2376" s="31">
        <f>IF(AND(B2376=M$1),LOOKUP(9.99999999999999E+307,$M$2:M2375)+1,"")</f>
        <v>2210</v>
      </c>
      <c r="N2376" s="31" t="e">
        <f>IF(AND(B2376=N$1),LOOKUP(9.99999999999999E+307,$N$2:N2375)+1,"")</f>
        <v>#REF!</v>
      </c>
      <c r="O2376" s="31" t="e">
        <f>IF(AND($B2376=O$1),LOOKUP(9.99999999999999E+307,$O$2:O2375)+1,"")</f>
        <v>#REF!</v>
      </c>
      <c r="P2376" s="31" t="e">
        <f>IF(AND($B2376=P$1),LOOKUP(9.99999999999999E+307,$P$2:P2375)+1,"")</f>
        <v>#REF!</v>
      </c>
      <c r="Q2376" s="31" t="e">
        <f>IF(AND($B2376=Q$1),LOOKUP(9.99999999999999E+307,$Q$2:Q2375)+1,"")</f>
        <v>#REF!</v>
      </c>
      <c r="R2376" s="31">
        <f>IF(AND($B2376=R$1),LOOKUP(9.99999999999999E+307,$R$2:R2375)+1,"")</f>
        <v>2210</v>
      </c>
      <c r="S2376" s="31">
        <f>IF(AND($B2376=S$1),LOOKUP(9.99999999999999E+307,$S$2:S2375)+1,"")</f>
        <v>2210</v>
      </c>
      <c r="T2376" s="265"/>
      <c r="U2376" s="265"/>
      <c r="V2376" s="265"/>
      <c r="AA2376" s="254" t="str">
        <f t="shared" si="262"/>
        <v/>
      </c>
      <c r="AB2376" s="254" t="str">
        <f t="shared" si="263"/>
        <v/>
      </c>
      <c r="AC2376" s="255">
        <f t="shared" si="264"/>
        <v>0</v>
      </c>
      <c r="AD2376" s="255">
        <f t="shared" si="265"/>
        <v>3836</v>
      </c>
      <c r="AE2376" s="256" t="str">
        <f t="shared" si="266"/>
        <v/>
      </c>
      <c r="AF2376" s="252" t="str">
        <f t="shared" si="267"/>
        <v>-</v>
      </c>
    </row>
    <row r="2377" spans="1:32" ht="20.149999999999999" customHeight="1" x14ac:dyDescent="0.75">
      <c r="A2377" s="31">
        <v>2375</v>
      </c>
      <c r="B2377" s="237"/>
      <c r="C2377" s="273"/>
      <c r="D2377" s="272"/>
      <c r="E2377" s="273"/>
      <c r="F2377" s="273"/>
      <c r="G2377" s="253" t="str">
        <f t="shared" si="268"/>
        <v/>
      </c>
      <c r="H2377" s="31" t="str">
        <f>IF(AND(B2377=H$1),LOOKUP(9.99999999999999E+307,$H$2:H2376)+1,"")</f>
        <v/>
      </c>
      <c r="I2377" s="31" t="str">
        <f>IF(AND(B2377=I$1),LOOKUP(9.99999999999999E+307,$I$2:I2376)+1,"")</f>
        <v/>
      </c>
      <c r="J2377" s="31">
        <f>IF(AND(B2377=J$1),LOOKUP(9.99999999999999E+307,$J$2:J2376)+1,"")</f>
        <v>2211</v>
      </c>
      <c r="K2377" s="31">
        <f>IF(AND(B2377=K$1),LOOKUP(9.99999999999999E+307,$K$2:K2376)+1,"")</f>
        <v>2211</v>
      </c>
      <c r="L2377" s="31">
        <f>IF(AND(B2377=L$1),LOOKUP(9.99999999999999E+307,$L$2:L2376)+1,"")</f>
        <v>2211</v>
      </c>
      <c r="M2377" s="31">
        <f>IF(AND(B2377=M$1),LOOKUP(9.99999999999999E+307,$M$2:M2376)+1,"")</f>
        <v>2211</v>
      </c>
      <c r="N2377" s="31" t="e">
        <f>IF(AND(B2377=N$1),LOOKUP(9.99999999999999E+307,$N$2:N2376)+1,"")</f>
        <v>#REF!</v>
      </c>
      <c r="O2377" s="31" t="e">
        <f>IF(AND($B2377=O$1),LOOKUP(9.99999999999999E+307,$O$2:O2376)+1,"")</f>
        <v>#REF!</v>
      </c>
      <c r="P2377" s="31" t="e">
        <f>IF(AND($B2377=P$1),LOOKUP(9.99999999999999E+307,$P$2:P2376)+1,"")</f>
        <v>#REF!</v>
      </c>
      <c r="Q2377" s="31" t="e">
        <f>IF(AND($B2377=Q$1),LOOKUP(9.99999999999999E+307,$Q$2:Q2376)+1,"")</f>
        <v>#REF!</v>
      </c>
      <c r="R2377" s="31">
        <f>IF(AND($B2377=R$1),LOOKUP(9.99999999999999E+307,$R$2:R2376)+1,"")</f>
        <v>2211</v>
      </c>
      <c r="S2377" s="31">
        <f>IF(AND($B2377=S$1),LOOKUP(9.99999999999999E+307,$S$2:S2376)+1,"")</f>
        <v>2211</v>
      </c>
      <c r="T2377" s="265"/>
      <c r="U2377" s="265"/>
      <c r="V2377" s="265"/>
      <c r="AA2377" s="254" t="str">
        <f t="shared" si="262"/>
        <v/>
      </c>
      <c r="AB2377" s="254" t="str">
        <f t="shared" si="263"/>
        <v/>
      </c>
      <c r="AC2377" s="255">
        <f t="shared" si="264"/>
        <v>0</v>
      </c>
      <c r="AD2377" s="255">
        <f t="shared" si="265"/>
        <v>3836</v>
      </c>
      <c r="AE2377" s="256" t="str">
        <f t="shared" si="266"/>
        <v/>
      </c>
      <c r="AF2377" s="252" t="str">
        <f t="shared" si="267"/>
        <v>-</v>
      </c>
    </row>
    <row r="2378" spans="1:32" ht="20.149999999999999" customHeight="1" x14ac:dyDescent="0.75">
      <c r="A2378" s="31">
        <v>2376</v>
      </c>
      <c r="B2378" s="237"/>
      <c r="C2378" s="273"/>
      <c r="D2378" s="272"/>
      <c r="E2378" s="273"/>
      <c r="F2378" s="273"/>
      <c r="G2378" s="253" t="str">
        <f t="shared" si="268"/>
        <v/>
      </c>
      <c r="H2378" s="31" t="str">
        <f>IF(AND(B2378=H$1),LOOKUP(9.99999999999999E+307,$H$2:H2377)+1,"")</f>
        <v/>
      </c>
      <c r="I2378" s="31" t="str">
        <f>IF(AND(B2378=I$1),LOOKUP(9.99999999999999E+307,$I$2:I2377)+1,"")</f>
        <v/>
      </c>
      <c r="J2378" s="31">
        <f>IF(AND(B2378=J$1),LOOKUP(9.99999999999999E+307,$J$2:J2377)+1,"")</f>
        <v>2212</v>
      </c>
      <c r="K2378" s="31">
        <f>IF(AND(B2378=K$1),LOOKUP(9.99999999999999E+307,$K$2:K2377)+1,"")</f>
        <v>2212</v>
      </c>
      <c r="L2378" s="31">
        <f>IF(AND(B2378=L$1),LOOKUP(9.99999999999999E+307,$L$2:L2377)+1,"")</f>
        <v>2212</v>
      </c>
      <c r="M2378" s="31">
        <f>IF(AND(B2378=M$1),LOOKUP(9.99999999999999E+307,$M$2:M2377)+1,"")</f>
        <v>2212</v>
      </c>
      <c r="N2378" s="31" t="e">
        <f>IF(AND(B2378=N$1),LOOKUP(9.99999999999999E+307,$N$2:N2377)+1,"")</f>
        <v>#REF!</v>
      </c>
      <c r="O2378" s="31" t="e">
        <f>IF(AND($B2378=O$1),LOOKUP(9.99999999999999E+307,$O$2:O2377)+1,"")</f>
        <v>#REF!</v>
      </c>
      <c r="P2378" s="31" t="e">
        <f>IF(AND($B2378=P$1),LOOKUP(9.99999999999999E+307,$P$2:P2377)+1,"")</f>
        <v>#REF!</v>
      </c>
      <c r="Q2378" s="31" t="e">
        <f>IF(AND($B2378=Q$1),LOOKUP(9.99999999999999E+307,$Q$2:Q2377)+1,"")</f>
        <v>#REF!</v>
      </c>
      <c r="R2378" s="31">
        <f>IF(AND($B2378=R$1),LOOKUP(9.99999999999999E+307,$R$2:R2377)+1,"")</f>
        <v>2212</v>
      </c>
      <c r="S2378" s="31">
        <f>IF(AND($B2378=S$1),LOOKUP(9.99999999999999E+307,$S$2:S2377)+1,"")</f>
        <v>2212</v>
      </c>
      <c r="T2378" s="265"/>
      <c r="U2378" s="265"/>
      <c r="V2378" s="265"/>
      <c r="AA2378" s="254" t="str">
        <f t="shared" si="262"/>
        <v/>
      </c>
      <c r="AB2378" s="254" t="str">
        <f t="shared" si="263"/>
        <v/>
      </c>
      <c r="AC2378" s="255">
        <f t="shared" si="264"/>
        <v>0</v>
      </c>
      <c r="AD2378" s="255">
        <f t="shared" si="265"/>
        <v>3836</v>
      </c>
      <c r="AE2378" s="256" t="str">
        <f t="shared" si="266"/>
        <v/>
      </c>
      <c r="AF2378" s="252" t="str">
        <f t="shared" si="267"/>
        <v>-</v>
      </c>
    </row>
    <row r="2379" spans="1:32" ht="20.149999999999999" customHeight="1" x14ac:dyDescent="0.75">
      <c r="A2379" s="31">
        <v>2377</v>
      </c>
      <c r="B2379" s="237"/>
      <c r="C2379" s="273"/>
      <c r="D2379" s="272"/>
      <c r="E2379" s="273"/>
      <c r="F2379" s="273"/>
      <c r="G2379" s="253" t="str">
        <f t="shared" si="268"/>
        <v/>
      </c>
      <c r="H2379" s="31" t="str">
        <f>IF(AND(B2379=H$1),LOOKUP(9.99999999999999E+307,$H$2:H2378)+1,"")</f>
        <v/>
      </c>
      <c r="I2379" s="31" t="str">
        <f>IF(AND(B2379=I$1),LOOKUP(9.99999999999999E+307,$I$2:I2378)+1,"")</f>
        <v/>
      </c>
      <c r="J2379" s="31">
        <f>IF(AND(B2379=J$1),LOOKUP(9.99999999999999E+307,$J$2:J2378)+1,"")</f>
        <v>2213</v>
      </c>
      <c r="K2379" s="31">
        <f>IF(AND(B2379=K$1),LOOKUP(9.99999999999999E+307,$K$2:K2378)+1,"")</f>
        <v>2213</v>
      </c>
      <c r="L2379" s="31">
        <f>IF(AND(B2379=L$1),LOOKUP(9.99999999999999E+307,$L$2:L2378)+1,"")</f>
        <v>2213</v>
      </c>
      <c r="M2379" s="31">
        <f>IF(AND(B2379=M$1),LOOKUP(9.99999999999999E+307,$M$2:M2378)+1,"")</f>
        <v>2213</v>
      </c>
      <c r="N2379" s="31" t="e">
        <f>IF(AND(B2379=N$1),LOOKUP(9.99999999999999E+307,$N$2:N2378)+1,"")</f>
        <v>#REF!</v>
      </c>
      <c r="O2379" s="31" t="e">
        <f>IF(AND($B2379=O$1),LOOKUP(9.99999999999999E+307,$O$2:O2378)+1,"")</f>
        <v>#REF!</v>
      </c>
      <c r="P2379" s="31" t="e">
        <f>IF(AND($B2379=P$1),LOOKUP(9.99999999999999E+307,$P$2:P2378)+1,"")</f>
        <v>#REF!</v>
      </c>
      <c r="Q2379" s="31" t="e">
        <f>IF(AND($B2379=Q$1),LOOKUP(9.99999999999999E+307,$Q$2:Q2378)+1,"")</f>
        <v>#REF!</v>
      </c>
      <c r="R2379" s="31">
        <f>IF(AND($B2379=R$1),LOOKUP(9.99999999999999E+307,$R$2:R2378)+1,"")</f>
        <v>2213</v>
      </c>
      <c r="S2379" s="31">
        <f>IF(AND($B2379=S$1),LOOKUP(9.99999999999999E+307,$S$2:S2378)+1,"")</f>
        <v>2213</v>
      </c>
      <c r="T2379" s="265"/>
      <c r="U2379" s="265"/>
      <c r="V2379" s="265"/>
      <c r="AA2379" s="254" t="str">
        <f t="shared" si="262"/>
        <v/>
      </c>
      <c r="AB2379" s="254" t="str">
        <f t="shared" si="263"/>
        <v/>
      </c>
      <c r="AC2379" s="255">
        <f t="shared" si="264"/>
        <v>0</v>
      </c>
      <c r="AD2379" s="255">
        <f t="shared" si="265"/>
        <v>3836</v>
      </c>
      <c r="AE2379" s="256" t="str">
        <f t="shared" si="266"/>
        <v/>
      </c>
      <c r="AF2379" s="252" t="str">
        <f t="shared" si="267"/>
        <v>-</v>
      </c>
    </row>
    <row r="2380" spans="1:32" ht="20.149999999999999" customHeight="1" x14ac:dyDescent="0.75">
      <c r="A2380" s="31">
        <v>2378</v>
      </c>
      <c r="B2380" s="237"/>
      <c r="C2380" s="273"/>
      <c r="D2380" s="272"/>
      <c r="E2380" s="273"/>
      <c r="F2380" s="273"/>
      <c r="G2380" s="253" t="str">
        <f t="shared" si="268"/>
        <v/>
      </c>
      <c r="H2380" s="31" t="str">
        <f>IF(AND(B2380=H$1),LOOKUP(9.99999999999999E+307,$H$2:H2379)+1,"")</f>
        <v/>
      </c>
      <c r="I2380" s="31" t="str">
        <f>IF(AND(B2380=I$1),LOOKUP(9.99999999999999E+307,$I$2:I2379)+1,"")</f>
        <v/>
      </c>
      <c r="J2380" s="31">
        <f>IF(AND(B2380=J$1),LOOKUP(9.99999999999999E+307,$J$2:J2379)+1,"")</f>
        <v>2214</v>
      </c>
      <c r="K2380" s="31">
        <f>IF(AND(B2380=K$1),LOOKUP(9.99999999999999E+307,$K$2:K2379)+1,"")</f>
        <v>2214</v>
      </c>
      <c r="L2380" s="31">
        <f>IF(AND(B2380=L$1),LOOKUP(9.99999999999999E+307,$L$2:L2379)+1,"")</f>
        <v>2214</v>
      </c>
      <c r="M2380" s="31">
        <f>IF(AND(B2380=M$1),LOOKUP(9.99999999999999E+307,$M$2:M2379)+1,"")</f>
        <v>2214</v>
      </c>
      <c r="N2380" s="31" t="e">
        <f>IF(AND(B2380=N$1),LOOKUP(9.99999999999999E+307,$N$2:N2379)+1,"")</f>
        <v>#REF!</v>
      </c>
      <c r="O2380" s="31" t="e">
        <f>IF(AND($B2380=O$1),LOOKUP(9.99999999999999E+307,$O$2:O2379)+1,"")</f>
        <v>#REF!</v>
      </c>
      <c r="P2380" s="31" t="e">
        <f>IF(AND($B2380=P$1),LOOKUP(9.99999999999999E+307,$P$2:P2379)+1,"")</f>
        <v>#REF!</v>
      </c>
      <c r="Q2380" s="31" t="e">
        <f>IF(AND($B2380=Q$1),LOOKUP(9.99999999999999E+307,$Q$2:Q2379)+1,"")</f>
        <v>#REF!</v>
      </c>
      <c r="R2380" s="31">
        <f>IF(AND($B2380=R$1),LOOKUP(9.99999999999999E+307,$R$2:R2379)+1,"")</f>
        <v>2214</v>
      </c>
      <c r="S2380" s="31">
        <f>IF(AND($B2380=S$1),LOOKUP(9.99999999999999E+307,$S$2:S2379)+1,"")</f>
        <v>2214</v>
      </c>
      <c r="T2380" s="265"/>
      <c r="U2380" s="265"/>
      <c r="V2380" s="265"/>
      <c r="AA2380" s="254" t="str">
        <f t="shared" si="262"/>
        <v/>
      </c>
      <c r="AB2380" s="254" t="str">
        <f t="shared" si="263"/>
        <v/>
      </c>
      <c r="AC2380" s="255">
        <f t="shared" si="264"/>
        <v>0</v>
      </c>
      <c r="AD2380" s="255">
        <f t="shared" si="265"/>
        <v>3836</v>
      </c>
      <c r="AE2380" s="256" t="str">
        <f t="shared" si="266"/>
        <v/>
      </c>
      <c r="AF2380" s="252" t="str">
        <f t="shared" si="267"/>
        <v>-</v>
      </c>
    </row>
    <row r="2381" spans="1:32" ht="20.149999999999999" customHeight="1" x14ac:dyDescent="0.75">
      <c r="A2381" s="31">
        <v>2379</v>
      </c>
      <c r="B2381" s="237"/>
      <c r="C2381" s="273"/>
      <c r="D2381" s="272"/>
      <c r="E2381" s="273"/>
      <c r="F2381" s="273"/>
      <c r="G2381" s="253" t="str">
        <f t="shared" si="268"/>
        <v/>
      </c>
      <c r="H2381" s="31" t="str">
        <f>IF(AND(B2381=H$1),LOOKUP(9.99999999999999E+307,$H$2:H2380)+1,"")</f>
        <v/>
      </c>
      <c r="I2381" s="31" t="str">
        <f>IF(AND(B2381=I$1),LOOKUP(9.99999999999999E+307,$I$2:I2380)+1,"")</f>
        <v/>
      </c>
      <c r="J2381" s="31">
        <f>IF(AND(B2381=J$1),LOOKUP(9.99999999999999E+307,$J$2:J2380)+1,"")</f>
        <v>2215</v>
      </c>
      <c r="K2381" s="31">
        <f>IF(AND(B2381=K$1),LOOKUP(9.99999999999999E+307,$K$2:K2380)+1,"")</f>
        <v>2215</v>
      </c>
      <c r="L2381" s="31">
        <f>IF(AND(B2381=L$1),LOOKUP(9.99999999999999E+307,$L$2:L2380)+1,"")</f>
        <v>2215</v>
      </c>
      <c r="M2381" s="31">
        <f>IF(AND(B2381=M$1),LOOKUP(9.99999999999999E+307,$M$2:M2380)+1,"")</f>
        <v>2215</v>
      </c>
      <c r="N2381" s="31" t="e">
        <f>IF(AND(B2381=N$1),LOOKUP(9.99999999999999E+307,$N$2:N2380)+1,"")</f>
        <v>#REF!</v>
      </c>
      <c r="O2381" s="31" t="e">
        <f>IF(AND($B2381=O$1),LOOKUP(9.99999999999999E+307,$O$2:O2380)+1,"")</f>
        <v>#REF!</v>
      </c>
      <c r="P2381" s="31" t="e">
        <f>IF(AND($B2381=P$1),LOOKUP(9.99999999999999E+307,$P$2:P2380)+1,"")</f>
        <v>#REF!</v>
      </c>
      <c r="Q2381" s="31" t="e">
        <f>IF(AND($B2381=Q$1),LOOKUP(9.99999999999999E+307,$Q$2:Q2380)+1,"")</f>
        <v>#REF!</v>
      </c>
      <c r="R2381" s="31">
        <f>IF(AND($B2381=R$1),LOOKUP(9.99999999999999E+307,$R$2:R2380)+1,"")</f>
        <v>2215</v>
      </c>
      <c r="S2381" s="31">
        <f>IF(AND($B2381=S$1),LOOKUP(9.99999999999999E+307,$S$2:S2380)+1,"")</f>
        <v>2215</v>
      </c>
      <c r="T2381" s="265"/>
      <c r="U2381" s="265"/>
      <c r="V2381" s="265"/>
      <c r="AA2381" s="254" t="str">
        <f t="shared" si="262"/>
        <v/>
      </c>
      <c r="AB2381" s="254" t="str">
        <f t="shared" si="263"/>
        <v/>
      </c>
      <c r="AC2381" s="255">
        <f t="shared" si="264"/>
        <v>0</v>
      </c>
      <c r="AD2381" s="255">
        <f t="shared" si="265"/>
        <v>3836</v>
      </c>
      <c r="AE2381" s="256" t="str">
        <f t="shared" si="266"/>
        <v/>
      </c>
      <c r="AF2381" s="252" t="str">
        <f t="shared" si="267"/>
        <v>-</v>
      </c>
    </row>
    <row r="2382" spans="1:32" ht="20.149999999999999" customHeight="1" x14ac:dyDescent="0.75">
      <c r="A2382" s="31">
        <v>2380</v>
      </c>
      <c r="B2382" s="237"/>
      <c r="C2382" s="273"/>
      <c r="D2382" s="272"/>
      <c r="E2382" s="273"/>
      <c r="F2382" s="273"/>
      <c r="G2382" s="253" t="str">
        <f t="shared" si="268"/>
        <v/>
      </c>
      <c r="H2382" s="31" t="str">
        <f>IF(AND(B2382=H$1),LOOKUP(9.99999999999999E+307,$H$2:H2381)+1,"")</f>
        <v/>
      </c>
      <c r="I2382" s="31" t="str">
        <f>IF(AND(B2382=I$1),LOOKUP(9.99999999999999E+307,$I$2:I2381)+1,"")</f>
        <v/>
      </c>
      <c r="J2382" s="31">
        <f>IF(AND(B2382=J$1),LOOKUP(9.99999999999999E+307,$J$2:J2381)+1,"")</f>
        <v>2216</v>
      </c>
      <c r="K2382" s="31">
        <f>IF(AND(B2382=K$1),LOOKUP(9.99999999999999E+307,$K$2:K2381)+1,"")</f>
        <v>2216</v>
      </c>
      <c r="L2382" s="31">
        <f>IF(AND(B2382=L$1),LOOKUP(9.99999999999999E+307,$L$2:L2381)+1,"")</f>
        <v>2216</v>
      </c>
      <c r="M2382" s="31">
        <f>IF(AND(B2382=M$1),LOOKUP(9.99999999999999E+307,$M$2:M2381)+1,"")</f>
        <v>2216</v>
      </c>
      <c r="N2382" s="31" t="e">
        <f>IF(AND(B2382=N$1),LOOKUP(9.99999999999999E+307,$N$2:N2381)+1,"")</f>
        <v>#REF!</v>
      </c>
      <c r="O2382" s="31" t="e">
        <f>IF(AND($B2382=O$1),LOOKUP(9.99999999999999E+307,$O$2:O2381)+1,"")</f>
        <v>#REF!</v>
      </c>
      <c r="P2382" s="31" t="e">
        <f>IF(AND($B2382=P$1),LOOKUP(9.99999999999999E+307,$P$2:P2381)+1,"")</f>
        <v>#REF!</v>
      </c>
      <c r="Q2382" s="31" t="e">
        <f>IF(AND($B2382=Q$1),LOOKUP(9.99999999999999E+307,$Q$2:Q2381)+1,"")</f>
        <v>#REF!</v>
      </c>
      <c r="R2382" s="31">
        <f>IF(AND($B2382=R$1),LOOKUP(9.99999999999999E+307,$R$2:R2381)+1,"")</f>
        <v>2216</v>
      </c>
      <c r="S2382" s="31">
        <f>IF(AND($B2382=S$1),LOOKUP(9.99999999999999E+307,$S$2:S2381)+1,"")</f>
        <v>2216</v>
      </c>
      <c r="T2382" s="265"/>
      <c r="U2382" s="265"/>
      <c r="V2382" s="265"/>
      <c r="AA2382" s="254" t="str">
        <f t="shared" si="262"/>
        <v/>
      </c>
      <c r="AB2382" s="254" t="str">
        <f t="shared" si="263"/>
        <v/>
      </c>
      <c r="AC2382" s="255">
        <f t="shared" si="264"/>
        <v>0</v>
      </c>
      <c r="AD2382" s="255">
        <f t="shared" si="265"/>
        <v>3836</v>
      </c>
      <c r="AE2382" s="256" t="str">
        <f t="shared" si="266"/>
        <v/>
      </c>
      <c r="AF2382" s="252" t="str">
        <f t="shared" si="267"/>
        <v>-</v>
      </c>
    </row>
    <row r="2383" spans="1:32" ht="20.149999999999999" customHeight="1" x14ac:dyDescent="0.75">
      <c r="A2383" s="31">
        <v>2381</v>
      </c>
      <c r="B2383" s="237"/>
      <c r="C2383" s="273"/>
      <c r="D2383" s="272"/>
      <c r="E2383" s="273"/>
      <c r="F2383" s="273"/>
      <c r="G2383" s="253" t="str">
        <f t="shared" si="268"/>
        <v/>
      </c>
      <c r="H2383" s="31" t="str">
        <f>IF(AND(B2383=H$1),LOOKUP(9.99999999999999E+307,$H$2:H2382)+1,"")</f>
        <v/>
      </c>
      <c r="I2383" s="31" t="str">
        <f>IF(AND(B2383=I$1),LOOKUP(9.99999999999999E+307,$I$2:I2382)+1,"")</f>
        <v/>
      </c>
      <c r="J2383" s="31">
        <f>IF(AND(B2383=J$1),LOOKUP(9.99999999999999E+307,$J$2:J2382)+1,"")</f>
        <v>2217</v>
      </c>
      <c r="K2383" s="31">
        <f>IF(AND(B2383=K$1),LOOKUP(9.99999999999999E+307,$K$2:K2382)+1,"")</f>
        <v>2217</v>
      </c>
      <c r="L2383" s="31">
        <f>IF(AND(B2383=L$1),LOOKUP(9.99999999999999E+307,$L$2:L2382)+1,"")</f>
        <v>2217</v>
      </c>
      <c r="M2383" s="31">
        <f>IF(AND(B2383=M$1),LOOKUP(9.99999999999999E+307,$M$2:M2382)+1,"")</f>
        <v>2217</v>
      </c>
      <c r="N2383" s="31" t="e">
        <f>IF(AND(B2383=N$1),LOOKUP(9.99999999999999E+307,$N$2:N2382)+1,"")</f>
        <v>#REF!</v>
      </c>
      <c r="O2383" s="31" t="e">
        <f>IF(AND($B2383=O$1),LOOKUP(9.99999999999999E+307,$O$2:O2382)+1,"")</f>
        <v>#REF!</v>
      </c>
      <c r="P2383" s="31" t="e">
        <f>IF(AND($B2383=P$1),LOOKUP(9.99999999999999E+307,$P$2:P2382)+1,"")</f>
        <v>#REF!</v>
      </c>
      <c r="Q2383" s="31" t="e">
        <f>IF(AND($B2383=Q$1),LOOKUP(9.99999999999999E+307,$Q$2:Q2382)+1,"")</f>
        <v>#REF!</v>
      </c>
      <c r="R2383" s="31">
        <f>IF(AND($B2383=R$1),LOOKUP(9.99999999999999E+307,$R$2:R2382)+1,"")</f>
        <v>2217</v>
      </c>
      <c r="S2383" s="31">
        <f>IF(AND($B2383=S$1),LOOKUP(9.99999999999999E+307,$S$2:S2382)+1,"")</f>
        <v>2217</v>
      </c>
      <c r="T2383" s="265"/>
      <c r="U2383" s="265"/>
      <c r="V2383" s="265"/>
      <c r="AA2383" s="254" t="str">
        <f t="shared" si="262"/>
        <v/>
      </c>
      <c r="AB2383" s="254" t="str">
        <f t="shared" si="263"/>
        <v/>
      </c>
      <c r="AC2383" s="255">
        <f t="shared" si="264"/>
        <v>0</v>
      </c>
      <c r="AD2383" s="255">
        <f t="shared" si="265"/>
        <v>3836</v>
      </c>
      <c r="AE2383" s="256" t="str">
        <f t="shared" si="266"/>
        <v/>
      </c>
      <c r="AF2383" s="252" t="str">
        <f t="shared" si="267"/>
        <v>-</v>
      </c>
    </row>
    <row r="2384" spans="1:32" ht="20.149999999999999" customHeight="1" x14ac:dyDescent="0.75">
      <c r="A2384" s="31">
        <v>2382</v>
      </c>
      <c r="B2384" s="237"/>
      <c r="C2384" s="273"/>
      <c r="D2384" s="272"/>
      <c r="E2384" s="273"/>
      <c r="F2384" s="273"/>
      <c r="G2384" s="253" t="str">
        <f t="shared" si="268"/>
        <v/>
      </c>
      <c r="H2384" s="31" t="str">
        <f>IF(AND(B2384=H$1),LOOKUP(9.99999999999999E+307,$H$2:H2383)+1,"")</f>
        <v/>
      </c>
      <c r="I2384" s="31" t="str">
        <f>IF(AND(B2384=I$1),LOOKUP(9.99999999999999E+307,$I$2:I2383)+1,"")</f>
        <v/>
      </c>
      <c r="J2384" s="31">
        <f>IF(AND(B2384=J$1),LOOKUP(9.99999999999999E+307,$J$2:J2383)+1,"")</f>
        <v>2218</v>
      </c>
      <c r="K2384" s="31">
        <f>IF(AND(B2384=K$1),LOOKUP(9.99999999999999E+307,$K$2:K2383)+1,"")</f>
        <v>2218</v>
      </c>
      <c r="L2384" s="31">
        <f>IF(AND(B2384=L$1),LOOKUP(9.99999999999999E+307,$L$2:L2383)+1,"")</f>
        <v>2218</v>
      </c>
      <c r="M2384" s="31">
        <f>IF(AND(B2384=M$1),LOOKUP(9.99999999999999E+307,$M$2:M2383)+1,"")</f>
        <v>2218</v>
      </c>
      <c r="N2384" s="31" t="e">
        <f>IF(AND(B2384=N$1),LOOKUP(9.99999999999999E+307,$N$2:N2383)+1,"")</f>
        <v>#REF!</v>
      </c>
      <c r="O2384" s="31" t="e">
        <f>IF(AND($B2384=O$1),LOOKUP(9.99999999999999E+307,$O$2:O2383)+1,"")</f>
        <v>#REF!</v>
      </c>
      <c r="P2384" s="31" t="e">
        <f>IF(AND($B2384=P$1),LOOKUP(9.99999999999999E+307,$P$2:P2383)+1,"")</f>
        <v>#REF!</v>
      </c>
      <c r="Q2384" s="31" t="e">
        <f>IF(AND($B2384=Q$1),LOOKUP(9.99999999999999E+307,$Q$2:Q2383)+1,"")</f>
        <v>#REF!</v>
      </c>
      <c r="R2384" s="31">
        <f>IF(AND($B2384=R$1),LOOKUP(9.99999999999999E+307,$R$2:R2383)+1,"")</f>
        <v>2218</v>
      </c>
      <c r="S2384" s="31">
        <f>IF(AND($B2384=S$1),LOOKUP(9.99999999999999E+307,$S$2:S2383)+1,"")</f>
        <v>2218</v>
      </c>
      <c r="T2384" s="265"/>
      <c r="U2384" s="265"/>
      <c r="V2384" s="265"/>
      <c r="AA2384" s="254" t="str">
        <f t="shared" si="262"/>
        <v/>
      </c>
      <c r="AB2384" s="254" t="str">
        <f t="shared" si="263"/>
        <v/>
      </c>
      <c r="AC2384" s="255">
        <f t="shared" si="264"/>
        <v>0</v>
      </c>
      <c r="AD2384" s="255">
        <f t="shared" si="265"/>
        <v>3836</v>
      </c>
      <c r="AE2384" s="256" t="str">
        <f t="shared" si="266"/>
        <v/>
      </c>
      <c r="AF2384" s="252" t="str">
        <f t="shared" si="267"/>
        <v>-</v>
      </c>
    </row>
    <row r="2385" spans="1:32" ht="20.149999999999999" customHeight="1" x14ac:dyDescent="0.75">
      <c r="A2385" s="31">
        <v>2383</v>
      </c>
      <c r="B2385" s="237"/>
      <c r="C2385" s="273"/>
      <c r="D2385" s="272"/>
      <c r="E2385" s="273"/>
      <c r="F2385" s="273"/>
      <c r="G2385" s="253" t="str">
        <f t="shared" si="268"/>
        <v/>
      </c>
      <c r="H2385" s="31" t="str">
        <f>IF(AND(B2385=H$1),LOOKUP(9.99999999999999E+307,$H$2:H2384)+1,"")</f>
        <v/>
      </c>
      <c r="I2385" s="31" t="str">
        <f>IF(AND(B2385=I$1),LOOKUP(9.99999999999999E+307,$I$2:I2384)+1,"")</f>
        <v/>
      </c>
      <c r="J2385" s="31">
        <f>IF(AND(B2385=J$1),LOOKUP(9.99999999999999E+307,$J$2:J2384)+1,"")</f>
        <v>2219</v>
      </c>
      <c r="K2385" s="31">
        <f>IF(AND(B2385=K$1),LOOKUP(9.99999999999999E+307,$K$2:K2384)+1,"")</f>
        <v>2219</v>
      </c>
      <c r="L2385" s="31">
        <f>IF(AND(B2385=L$1),LOOKUP(9.99999999999999E+307,$L$2:L2384)+1,"")</f>
        <v>2219</v>
      </c>
      <c r="M2385" s="31">
        <f>IF(AND(B2385=M$1),LOOKUP(9.99999999999999E+307,$M$2:M2384)+1,"")</f>
        <v>2219</v>
      </c>
      <c r="N2385" s="31" t="e">
        <f>IF(AND(B2385=N$1),LOOKUP(9.99999999999999E+307,$N$2:N2384)+1,"")</f>
        <v>#REF!</v>
      </c>
      <c r="O2385" s="31" t="e">
        <f>IF(AND($B2385=O$1),LOOKUP(9.99999999999999E+307,$O$2:O2384)+1,"")</f>
        <v>#REF!</v>
      </c>
      <c r="P2385" s="31" t="e">
        <f>IF(AND($B2385=P$1),LOOKUP(9.99999999999999E+307,$P$2:P2384)+1,"")</f>
        <v>#REF!</v>
      </c>
      <c r="Q2385" s="31" t="e">
        <f>IF(AND($B2385=Q$1),LOOKUP(9.99999999999999E+307,$Q$2:Q2384)+1,"")</f>
        <v>#REF!</v>
      </c>
      <c r="R2385" s="31">
        <f>IF(AND($B2385=R$1),LOOKUP(9.99999999999999E+307,$R$2:R2384)+1,"")</f>
        <v>2219</v>
      </c>
      <c r="S2385" s="31">
        <f>IF(AND($B2385=S$1),LOOKUP(9.99999999999999E+307,$S$2:S2384)+1,"")</f>
        <v>2219</v>
      </c>
      <c r="T2385" s="265"/>
      <c r="U2385" s="265"/>
      <c r="V2385" s="265"/>
      <c r="AA2385" s="254" t="str">
        <f t="shared" si="262"/>
        <v/>
      </c>
      <c r="AB2385" s="254" t="str">
        <f t="shared" si="263"/>
        <v/>
      </c>
      <c r="AC2385" s="255">
        <f t="shared" si="264"/>
        <v>0</v>
      </c>
      <c r="AD2385" s="255">
        <f t="shared" si="265"/>
        <v>3836</v>
      </c>
      <c r="AE2385" s="256" t="str">
        <f t="shared" si="266"/>
        <v/>
      </c>
      <c r="AF2385" s="252" t="str">
        <f t="shared" si="267"/>
        <v>-</v>
      </c>
    </row>
    <row r="2386" spans="1:32" ht="20.149999999999999" customHeight="1" x14ac:dyDescent="0.75">
      <c r="A2386" s="31">
        <v>2384</v>
      </c>
      <c r="B2386" s="237"/>
      <c r="C2386" s="273"/>
      <c r="D2386" s="272"/>
      <c r="E2386" s="273"/>
      <c r="F2386" s="273"/>
      <c r="G2386" s="253" t="str">
        <f t="shared" si="268"/>
        <v/>
      </c>
      <c r="H2386" s="31" t="str">
        <f>IF(AND(B2386=H$1),LOOKUP(9.99999999999999E+307,$H$2:H2385)+1,"")</f>
        <v/>
      </c>
      <c r="I2386" s="31" t="str">
        <f>IF(AND(B2386=I$1),LOOKUP(9.99999999999999E+307,$I$2:I2385)+1,"")</f>
        <v/>
      </c>
      <c r="J2386" s="31">
        <f>IF(AND(B2386=J$1),LOOKUP(9.99999999999999E+307,$J$2:J2385)+1,"")</f>
        <v>2220</v>
      </c>
      <c r="K2386" s="31">
        <f>IF(AND(B2386=K$1),LOOKUP(9.99999999999999E+307,$K$2:K2385)+1,"")</f>
        <v>2220</v>
      </c>
      <c r="L2386" s="31">
        <f>IF(AND(B2386=L$1),LOOKUP(9.99999999999999E+307,$L$2:L2385)+1,"")</f>
        <v>2220</v>
      </c>
      <c r="M2386" s="31">
        <f>IF(AND(B2386=M$1),LOOKUP(9.99999999999999E+307,$M$2:M2385)+1,"")</f>
        <v>2220</v>
      </c>
      <c r="N2386" s="31" t="e">
        <f>IF(AND(B2386=N$1),LOOKUP(9.99999999999999E+307,$N$2:N2385)+1,"")</f>
        <v>#REF!</v>
      </c>
      <c r="O2386" s="31" t="e">
        <f>IF(AND($B2386=O$1),LOOKUP(9.99999999999999E+307,$O$2:O2385)+1,"")</f>
        <v>#REF!</v>
      </c>
      <c r="P2386" s="31" t="e">
        <f>IF(AND($B2386=P$1),LOOKUP(9.99999999999999E+307,$P$2:P2385)+1,"")</f>
        <v>#REF!</v>
      </c>
      <c r="Q2386" s="31" t="e">
        <f>IF(AND($B2386=Q$1),LOOKUP(9.99999999999999E+307,$Q$2:Q2385)+1,"")</f>
        <v>#REF!</v>
      </c>
      <c r="R2386" s="31">
        <f>IF(AND($B2386=R$1),LOOKUP(9.99999999999999E+307,$R$2:R2385)+1,"")</f>
        <v>2220</v>
      </c>
      <c r="S2386" s="31">
        <f>IF(AND($B2386=S$1),LOOKUP(9.99999999999999E+307,$S$2:S2385)+1,"")</f>
        <v>2220</v>
      </c>
      <c r="T2386" s="265"/>
      <c r="U2386" s="265"/>
      <c r="V2386" s="265"/>
      <c r="AA2386" s="254" t="str">
        <f t="shared" si="262"/>
        <v/>
      </c>
      <c r="AB2386" s="254" t="str">
        <f t="shared" si="263"/>
        <v/>
      </c>
      <c r="AC2386" s="255">
        <f t="shared" si="264"/>
        <v>0</v>
      </c>
      <c r="AD2386" s="255">
        <f t="shared" si="265"/>
        <v>3836</v>
      </c>
      <c r="AE2386" s="256" t="str">
        <f t="shared" si="266"/>
        <v/>
      </c>
      <c r="AF2386" s="252" t="str">
        <f t="shared" si="267"/>
        <v>-</v>
      </c>
    </row>
    <row r="2387" spans="1:32" ht="20.149999999999999" customHeight="1" x14ac:dyDescent="0.75">
      <c r="A2387" s="31">
        <v>2385</v>
      </c>
      <c r="B2387" s="237"/>
      <c r="C2387" s="273"/>
      <c r="D2387" s="272"/>
      <c r="E2387" s="273"/>
      <c r="F2387" s="273"/>
      <c r="G2387" s="253" t="str">
        <f t="shared" si="268"/>
        <v/>
      </c>
      <c r="H2387" s="31" t="str">
        <f>IF(AND(B2387=H$1),LOOKUP(9.99999999999999E+307,$H$2:H2386)+1,"")</f>
        <v/>
      </c>
      <c r="I2387" s="31" t="str">
        <f>IF(AND(B2387=I$1),LOOKUP(9.99999999999999E+307,$I$2:I2386)+1,"")</f>
        <v/>
      </c>
      <c r="J2387" s="31">
        <f>IF(AND(B2387=J$1),LOOKUP(9.99999999999999E+307,$J$2:J2386)+1,"")</f>
        <v>2221</v>
      </c>
      <c r="K2387" s="31">
        <f>IF(AND(B2387=K$1),LOOKUP(9.99999999999999E+307,$K$2:K2386)+1,"")</f>
        <v>2221</v>
      </c>
      <c r="L2387" s="31">
        <f>IF(AND(B2387=L$1),LOOKUP(9.99999999999999E+307,$L$2:L2386)+1,"")</f>
        <v>2221</v>
      </c>
      <c r="M2387" s="31">
        <f>IF(AND(B2387=M$1),LOOKUP(9.99999999999999E+307,$M$2:M2386)+1,"")</f>
        <v>2221</v>
      </c>
      <c r="N2387" s="31" t="e">
        <f>IF(AND(B2387=N$1),LOOKUP(9.99999999999999E+307,$N$2:N2386)+1,"")</f>
        <v>#REF!</v>
      </c>
      <c r="O2387" s="31" t="e">
        <f>IF(AND($B2387=O$1),LOOKUP(9.99999999999999E+307,$O$2:O2386)+1,"")</f>
        <v>#REF!</v>
      </c>
      <c r="P2387" s="31" t="e">
        <f>IF(AND($B2387=P$1),LOOKUP(9.99999999999999E+307,$P$2:P2386)+1,"")</f>
        <v>#REF!</v>
      </c>
      <c r="Q2387" s="31" t="e">
        <f>IF(AND($B2387=Q$1),LOOKUP(9.99999999999999E+307,$Q$2:Q2386)+1,"")</f>
        <v>#REF!</v>
      </c>
      <c r="R2387" s="31">
        <f>IF(AND($B2387=R$1),LOOKUP(9.99999999999999E+307,$R$2:R2386)+1,"")</f>
        <v>2221</v>
      </c>
      <c r="S2387" s="31">
        <f>IF(AND($B2387=S$1),LOOKUP(9.99999999999999E+307,$S$2:S2386)+1,"")</f>
        <v>2221</v>
      </c>
      <c r="T2387" s="265"/>
      <c r="U2387" s="265"/>
      <c r="V2387" s="265"/>
      <c r="AA2387" s="254" t="str">
        <f t="shared" ref="AA2387:AA2450" si="269">IF(AD2387=2,"นักเรียนซ้ำ","")</f>
        <v/>
      </c>
      <c r="AB2387" s="254" t="str">
        <f t="shared" ref="AB2387:AB2450" si="270">IF(AC2387=2,"เลขประจำตัวซ้ำ","")</f>
        <v/>
      </c>
      <c r="AC2387" s="255">
        <f t="shared" si="264"/>
        <v>0</v>
      </c>
      <c r="AD2387" s="255">
        <f t="shared" si="265"/>
        <v>3836</v>
      </c>
      <c r="AE2387" s="256" t="str">
        <f t="shared" si="266"/>
        <v/>
      </c>
      <c r="AF2387" s="252" t="str">
        <f t="shared" si="267"/>
        <v>-</v>
      </c>
    </row>
    <row r="2388" spans="1:32" ht="20.149999999999999" customHeight="1" x14ac:dyDescent="0.75">
      <c r="A2388" s="31">
        <v>2386</v>
      </c>
      <c r="B2388" s="237"/>
      <c r="C2388" s="273"/>
      <c r="D2388" s="272"/>
      <c r="E2388" s="273"/>
      <c r="F2388" s="273"/>
      <c r="G2388" s="253" t="str">
        <f t="shared" si="268"/>
        <v/>
      </c>
      <c r="H2388" s="31" t="str">
        <f>IF(AND(B2388=H$1),LOOKUP(9.99999999999999E+307,$H$2:H2387)+1,"")</f>
        <v/>
      </c>
      <c r="I2388" s="31" t="str">
        <f>IF(AND(B2388=I$1),LOOKUP(9.99999999999999E+307,$I$2:I2387)+1,"")</f>
        <v/>
      </c>
      <c r="J2388" s="31">
        <f>IF(AND(B2388=J$1),LOOKUP(9.99999999999999E+307,$J$2:J2387)+1,"")</f>
        <v>2222</v>
      </c>
      <c r="K2388" s="31">
        <f>IF(AND(B2388=K$1),LOOKUP(9.99999999999999E+307,$K$2:K2387)+1,"")</f>
        <v>2222</v>
      </c>
      <c r="L2388" s="31">
        <f>IF(AND(B2388=L$1),LOOKUP(9.99999999999999E+307,$L$2:L2387)+1,"")</f>
        <v>2222</v>
      </c>
      <c r="M2388" s="31">
        <f>IF(AND(B2388=M$1),LOOKUP(9.99999999999999E+307,$M$2:M2387)+1,"")</f>
        <v>2222</v>
      </c>
      <c r="N2388" s="31" t="e">
        <f>IF(AND(B2388=N$1),LOOKUP(9.99999999999999E+307,$N$2:N2387)+1,"")</f>
        <v>#REF!</v>
      </c>
      <c r="O2388" s="31" t="e">
        <f>IF(AND($B2388=O$1),LOOKUP(9.99999999999999E+307,$O$2:O2387)+1,"")</f>
        <v>#REF!</v>
      </c>
      <c r="P2388" s="31" t="e">
        <f>IF(AND($B2388=P$1),LOOKUP(9.99999999999999E+307,$P$2:P2387)+1,"")</f>
        <v>#REF!</v>
      </c>
      <c r="Q2388" s="31" t="e">
        <f>IF(AND($B2388=Q$1),LOOKUP(9.99999999999999E+307,$Q$2:Q2387)+1,"")</f>
        <v>#REF!</v>
      </c>
      <c r="R2388" s="31">
        <f>IF(AND($B2388=R$1),LOOKUP(9.99999999999999E+307,$R$2:R2387)+1,"")</f>
        <v>2222</v>
      </c>
      <c r="S2388" s="31">
        <f>IF(AND($B2388=S$1),LOOKUP(9.99999999999999E+307,$S$2:S2387)+1,"")</f>
        <v>2222</v>
      </c>
      <c r="T2388" s="265"/>
      <c r="U2388" s="265"/>
      <c r="V2388" s="265"/>
      <c r="AA2388" s="254" t="str">
        <f t="shared" si="269"/>
        <v/>
      </c>
      <c r="AB2388" s="254" t="str">
        <f t="shared" si="270"/>
        <v/>
      </c>
      <c r="AC2388" s="255">
        <f t="shared" si="264"/>
        <v>0</v>
      </c>
      <c r="AD2388" s="255">
        <f t="shared" si="265"/>
        <v>3836</v>
      </c>
      <c r="AE2388" s="256" t="str">
        <f t="shared" si="266"/>
        <v/>
      </c>
      <c r="AF2388" s="252" t="str">
        <f t="shared" si="267"/>
        <v>-</v>
      </c>
    </row>
    <row r="2389" spans="1:32" ht="20.149999999999999" customHeight="1" x14ac:dyDescent="0.75">
      <c r="A2389" s="31">
        <v>2387</v>
      </c>
      <c r="B2389" s="237"/>
      <c r="C2389" s="273"/>
      <c r="D2389" s="272"/>
      <c r="E2389" s="273"/>
      <c r="F2389" s="273"/>
      <c r="G2389" s="253" t="str">
        <f t="shared" si="268"/>
        <v/>
      </c>
      <c r="H2389" s="31" t="str">
        <f>IF(AND(B2389=H$1),LOOKUP(9.99999999999999E+307,$H$2:H2388)+1,"")</f>
        <v/>
      </c>
      <c r="I2389" s="31" t="str">
        <f>IF(AND(B2389=I$1),LOOKUP(9.99999999999999E+307,$I$2:I2388)+1,"")</f>
        <v/>
      </c>
      <c r="J2389" s="31">
        <f>IF(AND(B2389=J$1),LOOKUP(9.99999999999999E+307,$J$2:J2388)+1,"")</f>
        <v>2223</v>
      </c>
      <c r="K2389" s="31">
        <f>IF(AND(B2389=K$1),LOOKUP(9.99999999999999E+307,$K$2:K2388)+1,"")</f>
        <v>2223</v>
      </c>
      <c r="L2389" s="31">
        <f>IF(AND(B2389=L$1),LOOKUP(9.99999999999999E+307,$L$2:L2388)+1,"")</f>
        <v>2223</v>
      </c>
      <c r="M2389" s="31">
        <f>IF(AND(B2389=M$1),LOOKUP(9.99999999999999E+307,$M$2:M2388)+1,"")</f>
        <v>2223</v>
      </c>
      <c r="N2389" s="31" t="e">
        <f>IF(AND(B2389=N$1),LOOKUP(9.99999999999999E+307,$N$2:N2388)+1,"")</f>
        <v>#REF!</v>
      </c>
      <c r="O2389" s="31" t="e">
        <f>IF(AND($B2389=O$1),LOOKUP(9.99999999999999E+307,$O$2:O2388)+1,"")</f>
        <v>#REF!</v>
      </c>
      <c r="P2389" s="31" t="e">
        <f>IF(AND($B2389=P$1),LOOKUP(9.99999999999999E+307,$P$2:P2388)+1,"")</f>
        <v>#REF!</v>
      </c>
      <c r="Q2389" s="31" t="e">
        <f>IF(AND($B2389=Q$1),LOOKUP(9.99999999999999E+307,$Q$2:Q2388)+1,"")</f>
        <v>#REF!</v>
      </c>
      <c r="R2389" s="31">
        <f>IF(AND($B2389=R$1),LOOKUP(9.99999999999999E+307,$R$2:R2388)+1,"")</f>
        <v>2223</v>
      </c>
      <c r="S2389" s="31">
        <f>IF(AND($B2389=S$1),LOOKUP(9.99999999999999E+307,$S$2:S2388)+1,"")</f>
        <v>2223</v>
      </c>
      <c r="T2389" s="265"/>
      <c r="U2389" s="265"/>
      <c r="V2389" s="265"/>
      <c r="AA2389" s="254" t="str">
        <f t="shared" si="269"/>
        <v/>
      </c>
      <c r="AB2389" s="254" t="str">
        <f t="shared" si="270"/>
        <v/>
      </c>
      <c r="AC2389" s="255">
        <f t="shared" si="264"/>
        <v>0</v>
      </c>
      <c r="AD2389" s="255">
        <f t="shared" si="265"/>
        <v>3836</v>
      </c>
      <c r="AE2389" s="256" t="str">
        <f t="shared" si="266"/>
        <v/>
      </c>
      <c r="AF2389" s="252" t="str">
        <f t="shared" si="267"/>
        <v>-</v>
      </c>
    </row>
    <row r="2390" spans="1:32" ht="20.149999999999999" customHeight="1" x14ac:dyDescent="0.75">
      <c r="A2390" s="31">
        <v>2388</v>
      </c>
      <c r="B2390" s="237"/>
      <c r="C2390" s="273"/>
      <c r="D2390" s="272"/>
      <c r="E2390" s="273"/>
      <c r="F2390" s="273"/>
      <c r="G2390" s="253" t="str">
        <f t="shared" si="268"/>
        <v/>
      </c>
      <c r="H2390" s="31" t="str">
        <f>IF(AND(B2390=H$1),LOOKUP(9.99999999999999E+307,$H$2:H2389)+1,"")</f>
        <v/>
      </c>
      <c r="I2390" s="31" t="str">
        <f>IF(AND(B2390=I$1),LOOKUP(9.99999999999999E+307,$I$2:I2389)+1,"")</f>
        <v/>
      </c>
      <c r="J2390" s="31">
        <f>IF(AND(B2390=J$1),LOOKUP(9.99999999999999E+307,$J$2:J2389)+1,"")</f>
        <v>2224</v>
      </c>
      <c r="K2390" s="31">
        <f>IF(AND(B2390=K$1),LOOKUP(9.99999999999999E+307,$K$2:K2389)+1,"")</f>
        <v>2224</v>
      </c>
      <c r="L2390" s="31">
        <f>IF(AND(B2390=L$1),LOOKUP(9.99999999999999E+307,$L$2:L2389)+1,"")</f>
        <v>2224</v>
      </c>
      <c r="M2390" s="31">
        <f>IF(AND(B2390=M$1),LOOKUP(9.99999999999999E+307,$M$2:M2389)+1,"")</f>
        <v>2224</v>
      </c>
      <c r="N2390" s="31" t="e">
        <f>IF(AND(B2390=N$1),LOOKUP(9.99999999999999E+307,$N$2:N2389)+1,"")</f>
        <v>#REF!</v>
      </c>
      <c r="O2390" s="31" t="e">
        <f>IF(AND($B2390=O$1),LOOKUP(9.99999999999999E+307,$O$2:O2389)+1,"")</f>
        <v>#REF!</v>
      </c>
      <c r="P2390" s="31" t="e">
        <f>IF(AND($B2390=P$1),LOOKUP(9.99999999999999E+307,$P$2:P2389)+1,"")</f>
        <v>#REF!</v>
      </c>
      <c r="Q2390" s="31" t="e">
        <f>IF(AND($B2390=Q$1),LOOKUP(9.99999999999999E+307,$Q$2:Q2389)+1,"")</f>
        <v>#REF!</v>
      </c>
      <c r="R2390" s="31">
        <f>IF(AND($B2390=R$1),LOOKUP(9.99999999999999E+307,$R$2:R2389)+1,"")</f>
        <v>2224</v>
      </c>
      <c r="S2390" s="31">
        <f>IF(AND($B2390=S$1),LOOKUP(9.99999999999999E+307,$S$2:S2389)+1,"")</f>
        <v>2224</v>
      </c>
      <c r="T2390" s="265"/>
      <c r="U2390" s="265"/>
      <c r="V2390" s="265"/>
      <c r="AA2390" s="254" t="str">
        <f t="shared" si="269"/>
        <v/>
      </c>
      <c r="AB2390" s="254" t="str">
        <f t="shared" si="270"/>
        <v/>
      </c>
      <c r="AC2390" s="255">
        <f t="shared" si="264"/>
        <v>0</v>
      </c>
      <c r="AD2390" s="255">
        <f t="shared" si="265"/>
        <v>3836</v>
      </c>
      <c r="AE2390" s="256" t="str">
        <f t="shared" si="266"/>
        <v/>
      </c>
      <c r="AF2390" s="252" t="str">
        <f t="shared" si="267"/>
        <v>-</v>
      </c>
    </row>
    <row r="2391" spans="1:32" ht="20.149999999999999" customHeight="1" x14ac:dyDescent="0.75">
      <c r="A2391" s="31">
        <v>2389</v>
      </c>
      <c r="B2391" s="237"/>
      <c r="C2391" s="273"/>
      <c r="D2391" s="272"/>
      <c r="E2391" s="273"/>
      <c r="F2391" s="273"/>
      <c r="G2391" s="253" t="str">
        <f t="shared" si="268"/>
        <v/>
      </c>
      <c r="H2391" s="31" t="str">
        <f>IF(AND(B2391=H$1),LOOKUP(9.99999999999999E+307,$H$2:H2390)+1,"")</f>
        <v/>
      </c>
      <c r="I2391" s="31" t="str">
        <f>IF(AND(B2391=I$1),LOOKUP(9.99999999999999E+307,$I$2:I2390)+1,"")</f>
        <v/>
      </c>
      <c r="J2391" s="31">
        <f>IF(AND(B2391=J$1),LOOKUP(9.99999999999999E+307,$J$2:J2390)+1,"")</f>
        <v>2225</v>
      </c>
      <c r="K2391" s="31">
        <f>IF(AND(B2391=K$1),LOOKUP(9.99999999999999E+307,$K$2:K2390)+1,"")</f>
        <v>2225</v>
      </c>
      <c r="L2391" s="31">
        <f>IF(AND(B2391=L$1),LOOKUP(9.99999999999999E+307,$L$2:L2390)+1,"")</f>
        <v>2225</v>
      </c>
      <c r="M2391" s="31">
        <f>IF(AND(B2391=M$1),LOOKUP(9.99999999999999E+307,$M$2:M2390)+1,"")</f>
        <v>2225</v>
      </c>
      <c r="N2391" s="31" t="e">
        <f>IF(AND(B2391=N$1),LOOKUP(9.99999999999999E+307,$N$2:N2390)+1,"")</f>
        <v>#REF!</v>
      </c>
      <c r="O2391" s="31" t="e">
        <f>IF(AND($B2391=O$1),LOOKUP(9.99999999999999E+307,$O$2:O2390)+1,"")</f>
        <v>#REF!</v>
      </c>
      <c r="P2391" s="31" t="e">
        <f>IF(AND($B2391=P$1),LOOKUP(9.99999999999999E+307,$P$2:P2390)+1,"")</f>
        <v>#REF!</v>
      </c>
      <c r="Q2391" s="31" t="e">
        <f>IF(AND($B2391=Q$1),LOOKUP(9.99999999999999E+307,$Q$2:Q2390)+1,"")</f>
        <v>#REF!</v>
      </c>
      <c r="R2391" s="31">
        <f>IF(AND($B2391=R$1),LOOKUP(9.99999999999999E+307,$R$2:R2390)+1,"")</f>
        <v>2225</v>
      </c>
      <c r="S2391" s="31">
        <f>IF(AND($B2391=S$1),LOOKUP(9.99999999999999E+307,$S$2:S2390)+1,"")</f>
        <v>2225</v>
      </c>
      <c r="T2391" s="265"/>
      <c r="U2391" s="265"/>
      <c r="V2391" s="265"/>
      <c r="AA2391" s="254" t="str">
        <f t="shared" si="269"/>
        <v/>
      </c>
      <c r="AB2391" s="254" t="str">
        <f t="shared" si="270"/>
        <v/>
      </c>
      <c r="AC2391" s="255">
        <f t="shared" ref="AC2391:AC2454" si="271">COUNTIF($C$3:$C$4002,C2391)</f>
        <v>0</v>
      </c>
      <c r="AD2391" s="255">
        <f t="shared" ref="AD2391:AD2454" si="272">SUMPRODUCT(--(E2391&amp;F2391=$E$3:$E$4002&amp;$F$3:$F$4002))</f>
        <v>3836</v>
      </c>
      <c r="AE2391" s="256" t="str">
        <f t="shared" ref="AE2391:AE2454" si="273">IF(D2391="เด็กชาย",1,IF(D2391="นาย",1,IF(D2391="เด็กหญิง",2,IF(D2391="นางสาว",2,IF(D2391="ด.ช.",1,IF(D2391="ด.ญ.",2,IF(D2391="น.ส.",2,"")))))))</f>
        <v/>
      </c>
      <c r="AF2391" s="252" t="str">
        <f t="shared" ref="AF2391:AF2454" si="274">CONCATENATE(B2391,"-",AE2391)</f>
        <v>-</v>
      </c>
    </row>
    <row r="2392" spans="1:32" ht="20.149999999999999" customHeight="1" x14ac:dyDescent="0.75">
      <c r="A2392" s="31">
        <v>2390</v>
      </c>
      <c r="B2392" s="237"/>
      <c r="C2392" s="273"/>
      <c r="D2392" s="272"/>
      <c r="E2392" s="273"/>
      <c r="F2392" s="273"/>
      <c r="G2392" s="253" t="str">
        <f t="shared" si="268"/>
        <v/>
      </c>
      <c r="H2392" s="31" t="str">
        <f>IF(AND(B2392=H$1),LOOKUP(9.99999999999999E+307,$H$2:H2391)+1,"")</f>
        <v/>
      </c>
      <c r="I2392" s="31" t="str">
        <f>IF(AND(B2392=I$1),LOOKUP(9.99999999999999E+307,$I$2:I2391)+1,"")</f>
        <v/>
      </c>
      <c r="J2392" s="31">
        <f>IF(AND(B2392=J$1),LOOKUP(9.99999999999999E+307,$J$2:J2391)+1,"")</f>
        <v>2226</v>
      </c>
      <c r="K2392" s="31">
        <f>IF(AND(B2392=K$1),LOOKUP(9.99999999999999E+307,$K$2:K2391)+1,"")</f>
        <v>2226</v>
      </c>
      <c r="L2392" s="31">
        <f>IF(AND(B2392=L$1),LOOKUP(9.99999999999999E+307,$L$2:L2391)+1,"")</f>
        <v>2226</v>
      </c>
      <c r="M2392" s="31">
        <f>IF(AND(B2392=M$1),LOOKUP(9.99999999999999E+307,$M$2:M2391)+1,"")</f>
        <v>2226</v>
      </c>
      <c r="N2392" s="31" t="e">
        <f>IF(AND(B2392=N$1),LOOKUP(9.99999999999999E+307,$N$2:N2391)+1,"")</f>
        <v>#REF!</v>
      </c>
      <c r="O2392" s="31" t="e">
        <f>IF(AND($B2392=O$1),LOOKUP(9.99999999999999E+307,$O$2:O2391)+1,"")</f>
        <v>#REF!</v>
      </c>
      <c r="P2392" s="31" t="e">
        <f>IF(AND($B2392=P$1),LOOKUP(9.99999999999999E+307,$P$2:P2391)+1,"")</f>
        <v>#REF!</v>
      </c>
      <c r="Q2392" s="31" t="e">
        <f>IF(AND($B2392=Q$1),LOOKUP(9.99999999999999E+307,$Q$2:Q2391)+1,"")</f>
        <v>#REF!</v>
      </c>
      <c r="R2392" s="31">
        <f>IF(AND($B2392=R$1),LOOKUP(9.99999999999999E+307,$R$2:R2391)+1,"")</f>
        <v>2226</v>
      </c>
      <c r="S2392" s="31">
        <f>IF(AND($B2392=S$1),LOOKUP(9.99999999999999E+307,$S$2:S2391)+1,"")</f>
        <v>2226</v>
      </c>
      <c r="T2392" s="265"/>
      <c r="U2392" s="265"/>
      <c r="V2392" s="265"/>
      <c r="AA2392" s="254" t="str">
        <f t="shared" si="269"/>
        <v/>
      </c>
      <c r="AB2392" s="254" t="str">
        <f t="shared" si="270"/>
        <v/>
      </c>
      <c r="AC2392" s="255">
        <f t="shared" si="271"/>
        <v>0</v>
      </c>
      <c r="AD2392" s="255">
        <f t="shared" si="272"/>
        <v>3836</v>
      </c>
      <c r="AE2392" s="256" t="str">
        <f t="shared" si="273"/>
        <v/>
      </c>
      <c r="AF2392" s="252" t="str">
        <f t="shared" si="274"/>
        <v>-</v>
      </c>
    </row>
    <row r="2393" spans="1:32" ht="20.149999999999999" customHeight="1" x14ac:dyDescent="0.75">
      <c r="A2393" s="31">
        <v>2391</v>
      </c>
      <c r="B2393" s="237"/>
      <c r="C2393" s="273"/>
      <c r="D2393" s="272"/>
      <c r="E2393" s="273"/>
      <c r="F2393" s="273"/>
      <c r="G2393" s="253" t="str">
        <f t="shared" si="268"/>
        <v/>
      </c>
      <c r="H2393" s="31" t="str">
        <f>IF(AND(B2393=H$1),LOOKUP(9.99999999999999E+307,$H$2:H2392)+1,"")</f>
        <v/>
      </c>
      <c r="I2393" s="31" t="str">
        <f>IF(AND(B2393=I$1),LOOKUP(9.99999999999999E+307,$I$2:I2392)+1,"")</f>
        <v/>
      </c>
      <c r="J2393" s="31">
        <f>IF(AND(B2393=J$1),LOOKUP(9.99999999999999E+307,$J$2:J2392)+1,"")</f>
        <v>2227</v>
      </c>
      <c r="K2393" s="31">
        <f>IF(AND(B2393=K$1),LOOKUP(9.99999999999999E+307,$K$2:K2392)+1,"")</f>
        <v>2227</v>
      </c>
      <c r="L2393" s="31">
        <f>IF(AND(B2393=L$1),LOOKUP(9.99999999999999E+307,$L$2:L2392)+1,"")</f>
        <v>2227</v>
      </c>
      <c r="M2393" s="31">
        <f>IF(AND(B2393=M$1),LOOKUP(9.99999999999999E+307,$M$2:M2392)+1,"")</f>
        <v>2227</v>
      </c>
      <c r="N2393" s="31" t="e">
        <f>IF(AND(B2393=N$1),LOOKUP(9.99999999999999E+307,$N$2:N2392)+1,"")</f>
        <v>#REF!</v>
      </c>
      <c r="O2393" s="31" t="e">
        <f>IF(AND($B2393=O$1),LOOKUP(9.99999999999999E+307,$O$2:O2392)+1,"")</f>
        <v>#REF!</v>
      </c>
      <c r="P2393" s="31" t="e">
        <f>IF(AND($B2393=P$1),LOOKUP(9.99999999999999E+307,$P$2:P2392)+1,"")</f>
        <v>#REF!</v>
      </c>
      <c r="Q2393" s="31" t="e">
        <f>IF(AND($B2393=Q$1),LOOKUP(9.99999999999999E+307,$Q$2:Q2392)+1,"")</f>
        <v>#REF!</v>
      </c>
      <c r="R2393" s="31">
        <f>IF(AND($B2393=R$1),LOOKUP(9.99999999999999E+307,$R$2:R2392)+1,"")</f>
        <v>2227</v>
      </c>
      <c r="S2393" s="31">
        <f>IF(AND($B2393=S$1),LOOKUP(9.99999999999999E+307,$S$2:S2392)+1,"")</f>
        <v>2227</v>
      </c>
      <c r="T2393" s="265"/>
      <c r="U2393" s="265"/>
      <c r="V2393" s="265"/>
      <c r="AA2393" s="254" t="str">
        <f t="shared" si="269"/>
        <v/>
      </c>
      <c r="AB2393" s="254" t="str">
        <f t="shared" si="270"/>
        <v/>
      </c>
      <c r="AC2393" s="255">
        <f t="shared" si="271"/>
        <v>0</v>
      </c>
      <c r="AD2393" s="255">
        <f t="shared" si="272"/>
        <v>3836</v>
      </c>
      <c r="AE2393" s="256" t="str">
        <f t="shared" si="273"/>
        <v/>
      </c>
      <c r="AF2393" s="252" t="str">
        <f t="shared" si="274"/>
        <v>-</v>
      </c>
    </row>
    <row r="2394" spans="1:32" ht="20.149999999999999" customHeight="1" x14ac:dyDescent="0.75">
      <c r="A2394" s="31">
        <v>2392</v>
      </c>
      <c r="B2394" s="237"/>
      <c r="C2394" s="273"/>
      <c r="D2394" s="272"/>
      <c r="E2394" s="273"/>
      <c r="F2394" s="273"/>
      <c r="G2394" s="253" t="str">
        <f t="shared" si="268"/>
        <v/>
      </c>
      <c r="H2394" s="31" t="str">
        <f>IF(AND(B2394=H$1),LOOKUP(9.99999999999999E+307,$H$2:H2393)+1,"")</f>
        <v/>
      </c>
      <c r="I2394" s="31" t="str">
        <f>IF(AND(B2394=I$1),LOOKUP(9.99999999999999E+307,$I$2:I2393)+1,"")</f>
        <v/>
      </c>
      <c r="J2394" s="31">
        <f>IF(AND(B2394=J$1),LOOKUP(9.99999999999999E+307,$J$2:J2393)+1,"")</f>
        <v>2228</v>
      </c>
      <c r="K2394" s="31">
        <f>IF(AND(B2394=K$1),LOOKUP(9.99999999999999E+307,$K$2:K2393)+1,"")</f>
        <v>2228</v>
      </c>
      <c r="L2394" s="31">
        <f>IF(AND(B2394=L$1),LOOKUP(9.99999999999999E+307,$L$2:L2393)+1,"")</f>
        <v>2228</v>
      </c>
      <c r="M2394" s="31">
        <f>IF(AND(B2394=M$1),LOOKUP(9.99999999999999E+307,$M$2:M2393)+1,"")</f>
        <v>2228</v>
      </c>
      <c r="N2394" s="31" t="e">
        <f>IF(AND(B2394=N$1),LOOKUP(9.99999999999999E+307,$N$2:N2393)+1,"")</f>
        <v>#REF!</v>
      </c>
      <c r="O2394" s="31" t="e">
        <f>IF(AND($B2394=O$1),LOOKUP(9.99999999999999E+307,$O$2:O2393)+1,"")</f>
        <v>#REF!</v>
      </c>
      <c r="P2394" s="31" t="e">
        <f>IF(AND($B2394=P$1),LOOKUP(9.99999999999999E+307,$P$2:P2393)+1,"")</f>
        <v>#REF!</v>
      </c>
      <c r="Q2394" s="31" t="e">
        <f>IF(AND($B2394=Q$1),LOOKUP(9.99999999999999E+307,$Q$2:Q2393)+1,"")</f>
        <v>#REF!</v>
      </c>
      <c r="R2394" s="31">
        <f>IF(AND($B2394=R$1),LOOKUP(9.99999999999999E+307,$R$2:R2393)+1,"")</f>
        <v>2228</v>
      </c>
      <c r="S2394" s="31">
        <f>IF(AND($B2394=S$1),LOOKUP(9.99999999999999E+307,$S$2:S2393)+1,"")</f>
        <v>2228</v>
      </c>
      <c r="T2394" s="265"/>
      <c r="U2394" s="265"/>
      <c r="V2394" s="265"/>
      <c r="AA2394" s="254" t="str">
        <f t="shared" si="269"/>
        <v/>
      </c>
      <c r="AB2394" s="254" t="str">
        <f t="shared" si="270"/>
        <v/>
      </c>
      <c r="AC2394" s="255">
        <f t="shared" si="271"/>
        <v>0</v>
      </c>
      <c r="AD2394" s="255">
        <f t="shared" si="272"/>
        <v>3836</v>
      </c>
      <c r="AE2394" s="256" t="str">
        <f t="shared" si="273"/>
        <v/>
      </c>
      <c r="AF2394" s="252" t="str">
        <f t="shared" si="274"/>
        <v>-</v>
      </c>
    </row>
    <row r="2395" spans="1:32" ht="20.149999999999999" customHeight="1" x14ac:dyDescent="0.75">
      <c r="A2395" s="31">
        <v>2393</v>
      </c>
      <c r="B2395" s="237"/>
      <c r="C2395" s="273"/>
      <c r="D2395" s="272"/>
      <c r="E2395" s="273"/>
      <c r="F2395" s="273"/>
      <c r="G2395" s="253" t="str">
        <f t="shared" si="268"/>
        <v/>
      </c>
      <c r="H2395" s="31" t="str">
        <f>IF(AND(B2395=H$1),LOOKUP(9.99999999999999E+307,$H$2:H2394)+1,"")</f>
        <v/>
      </c>
      <c r="I2395" s="31" t="str">
        <f>IF(AND(B2395=I$1),LOOKUP(9.99999999999999E+307,$I$2:I2394)+1,"")</f>
        <v/>
      </c>
      <c r="J2395" s="31">
        <f>IF(AND(B2395=J$1),LOOKUP(9.99999999999999E+307,$J$2:J2394)+1,"")</f>
        <v>2229</v>
      </c>
      <c r="K2395" s="31">
        <f>IF(AND(B2395=K$1),LOOKUP(9.99999999999999E+307,$K$2:K2394)+1,"")</f>
        <v>2229</v>
      </c>
      <c r="L2395" s="31">
        <f>IF(AND(B2395=L$1),LOOKUP(9.99999999999999E+307,$L$2:L2394)+1,"")</f>
        <v>2229</v>
      </c>
      <c r="M2395" s="31">
        <f>IF(AND(B2395=M$1),LOOKUP(9.99999999999999E+307,$M$2:M2394)+1,"")</f>
        <v>2229</v>
      </c>
      <c r="N2395" s="31" t="e">
        <f>IF(AND(B2395=N$1),LOOKUP(9.99999999999999E+307,$N$2:N2394)+1,"")</f>
        <v>#REF!</v>
      </c>
      <c r="O2395" s="31" t="e">
        <f>IF(AND($B2395=O$1),LOOKUP(9.99999999999999E+307,$O$2:O2394)+1,"")</f>
        <v>#REF!</v>
      </c>
      <c r="P2395" s="31" t="e">
        <f>IF(AND($B2395=P$1),LOOKUP(9.99999999999999E+307,$P$2:P2394)+1,"")</f>
        <v>#REF!</v>
      </c>
      <c r="Q2395" s="31" t="e">
        <f>IF(AND($B2395=Q$1),LOOKUP(9.99999999999999E+307,$Q$2:Q2394)+1,"")</f>
        <v>#REF!</v>
      </c>
      <c r="R2395" s="31">
        <f>IF(AND($B2395=R$1),LOOKUP(9.99999999999999E+307,$R$2:R2394)+1,"")</f>
        <v>2229</v>
      </c>
      <c r="S2395" s="31">
        <f>IF(AND($B2395=S$1),LOOKUP(9.99999999999999E+307,$S$2:S2394)+1,"")</f>
        <v>2229</v>
      </c>
      <c r="T2395" s="265"/>
      <c r="U2395" s="265"/>
      <c r="V2395" s="265"/>
      <c r="AA2395" s="254" t="str">
        <f t="shared" si="269"/>
        <v/>
      </c>
      <c r="AB2395" s="254" t="str">
        <f t="shared" si="270"/>
        <v/>
      </c>
      <c r="AC2395" s="255">
        <f t="shared" si="271"/>
        <v>0</v>
      </c>
      <c r="AD2395" s="255">
        <f t="shared" si="272"/>
        <v>3836</v>
      </c>
      <c r="AE2395" s="256" t="str">
        <f t="shared" si="273"/>
        <v/>
      </c>
      <c r="AF2395" s="252" t="str">
        <f t="shared" si="274"/>
        <v>-</v>
      </c>
    </row>
    <row r="2396" spans="1:32" ht="20.149999999999999" customHeight="1" x14ac:dyDescent="0.75">
      <c r="A2396" s="31">
        <v>2394</v>
      </c>
      <c r="B2396" s="237"/>
      <c r="C2396" s="273"/>
      <c r="D2396" s="272"/>
      <c r="E2396" s="273"/>
      <c r="F2396" s="273"/>
      <c r="G2396" s="253" t="str">
        <f t="shared" si="268"/>
        <v/>
      </c>
      <c r="H2396" s="31" t="str">
        <f>IF(AND(B2396=H$1),LOOKUP(9.99999999999999E+307,$H$2:H2395)+1,"")</f>
        <v/>
      </c>
      <c r="I2396" s="31" t="str">
        <f>IF(AND(B2396=I$1),LOOKUP(9.99999999999999E+307,$I$2:I2395)+1,"")</f>
        <v/>
      </c>
      <c r="J2396" s="31">
        <f>IF(AND(B2396=J$1),LOOKUP(9.99999999999999E+307,$J$2:J2395)+1,"")</f>
        <v>2230</v>
      </c>
      <c r="K2396" s="31">
        <f>IF(AND(B2396=K$1),LOOKUP(9.99999999999999E+307,$K$2:K2395)+1,"")</f>
        <v>2230</v>
      </c>
      <c r="L2396" s="31">
        <f>IF(AND(B2396=L$1),LOOKUP(9.99999999999999E+307,$L$2:L2395)+1,"")</f>
        <v>2230</v>
      </c>
      <c r="M2396" s="31">
        <f>IF(AND(B2396=M$1),LOOKUP(9.99999999999999E+307,$M$2:M2395)+1,"")</f>
        <v>2230</v>
      </c>
      <c r="N2396" s="31" t="e">
        <f>IF(AND(B2396=N$1),LOOKUP(9.99999999999999E+307,$N$2:N2395)+1,"")</f>
        <v>#REF!</v>
      </c>
      <c r="O2396" s="31" t="e">
        <f>IF(AND($B2396=O$1),LOOKUP(9.99999999999999E+307,$O$2:O2395)+1,"")</f>
        <v>#REF!</v>
      </c>
      <c r="P2396" s="31" t="e">
        <f>IF(AND($B2396=P$1),LOOKUP(9.99999999999999E+307,$P$2:P2395)+1,"")</f>
        <v>#REF!</v>
      </c>
      <c r="Q2396" s="31" t="e">
        <f>IF(AND($B2396=Q$1),LOOKUP(9.99999999999999E+307,$Q$2:Q2395)+1,"")</f>
        <v>#REF!</v>
      </c>
      <c r="R2396" s="31">
        <f>IF(AND($B2396=R$1),LOOKUP(9.99999999999999E+307,$R$2:R2395)+1,"")</f>
        <v>2230</v>
      </c>
      <c r="S2396" s="31">
        <f>IF(AND($B2396=S$1),LOOKUP(9.99999999999999E+307,$S$2:S2395)+1,"")</f>
        <v>2230</v>
      </c>
      <c r="T2396" s="265"/>
      <c r="U2396" s="265"/>
      <c r="V2396" s="265"/>
      <c r="AA2396" s="254" t="str">
        <f t="shared" si="269"/>
        <v/>
      </c>
      <c r="AB2396" s="254" t="str">
        <f t="shared" si="270"/>
        <v/>
      </c>
      <c r="AC2396" s="255">
        <f t="shared" si="271"/>
        <v>0</v>
      </c>
      <c r="AD2396" s="255">
        <f t="shared" si="272"/>
        <v>3836</v>
      </c>
      <c r="AE2396" s="256" t="str">
        <f t="shared" si="273"/>
        <v/>
      </c>
      <c r="AF2396" s="252" t="str">
        <f t="shared" si="274"/>
        <v>-</v>
      </c>
    </row>
    <row r="2397" spans="1:32" ht="20.149999999999999" customHeight="1" x14ac:dyDescent="0.75">
      <c r="A2397" s="31">
        <v>2395</v>
      </c>
      <c r="B2397" s="237"/>
      <c r="C2397" s="273"/>
      <c r="D2397" s="272"/>
      <c r="E2397" s="273"/>
      <c r="F2397" s="273"/>
      <c r="G2397" s="253" t="str">
        <f t="shared" si="268"/>
        <v/>
      </c>
      <c r="H2397" s="31" t="str">
        <f>IF(AND(B2397=H$1),LOOKUP(9.99999999999999E+307,$H$2:H2396)+1,"")</f>
        <v/>
      </c>
      <c r="I2397" s="31" t="str">
        <f>IF(AND(B2397=I$1),LOOKUP(9.99999999999999E+307,$I$2:I2396)+1,"")</f>
        <v/>
      </c>
      <c r="J2397" s="31">
        <f>IF(AND(B2397=J$1),LOOKUP(9.99999999999999E+307,$J$2:J2396)+1,"")</f>
        <v>2231</v>
      </c>
      <c r="K2397" s="31">
        <f>IF(AND(B2397=K$1),LOOKUP(9.99999999999999E+307,$K$2:K2396)+1,"")</f>
        <v>2231</v>
      </c>
      <c r="L2397" s="31">
        <f>IF(AND(B2397=L$1),LOOKUP(9.99999999999999E+307,$L$2:L2396)+1,"")</f>
        <v>2231</v>
      </c>
      <c r="M2397" s="31">
        <f>IF(AND(B2397=M$1),LOOKUP(9.99999999999999E+307,$M$2:M2396)+1,"")</f>
        <v>2231</v>
      </c>
      <c r="N2397" s="31" t="e">
        <f>IF(AND(B2397=N$1),LOOKUP(9.99999999999999E+307,$N$2:N2396)+1,"")</f>
        <v>#REF!</v>
      </c>
      <c r="O2397" s="31" t="e">
        <f>IF(AND($B2397=O$1),LOOKUP(9.99999999999999E+307,$O$2:O2396)+1,"")</f>
        <v>#REF!</v>
      </c>
      <c r="P2397" s="31" t="e">
        <f>IF(AND($B2397=P$1),LOOKUP(9.99999999999999E+307,$P$2:P2396)+1,"")</f>
        <v>#REF!</v>
      </c>
      <c r="Q2397" s="31" t="e">
        <f>IF(AND($B2397=Q$1),LOOKUP(9.99999999999999E+307,$Q$2:Q2396)+1,"")</f>
        <v>#REF!</v>
      </c>
      <c r="R2397" s="31">
        <f>IF(AND($B2397=R$1),LOOKUP(9.99999999999999E+307,$R$2:R2396)+1,"")</f>
        <v>2231</v>
      </c>
      <c r="S2397" s="31">
        <f>IF(AND($B2397=S$1),LOOKUP(9.99999999999999E+307,$S$2:S2396)+1,"")</f>
        <v>2231</v>
      </c>
      <c r="T2397" s="265"/>
      <c r="U2397" s="265"/>
      <c r="V2397" s="265"/>
      <c r="AA2397" s="254" t="str">
        <f t="shared" si="269"/>
        <v/>
      </c>
      <c r="AB2397" s="254" t="str">
        <f t="shared" si="270"/>
        <v/>
      </c>
      <c r="AC2397" s="255">
        <f t="shared" si="271"/>
        <v>0</v>
      </c>
      <c r="AD2397" s="255">
        <f t="shared" si="272"/>
        <v>3836</v>
      </c>
      <c r="AE2397" s="256" t="str">
        <f t="shared" si="273"/>
        <v/>
      </c>
      <c r="AF2397" s="252" t="str">
        <f t="shared" si="274"/>
        <v>-</v>
      </c>
    </row>
    <row r="2398" spans="1:32" ht="20.149999999999999" customHeight="1" x14ac:dyDescent="0.75">
      <c r="A2398" s="31">
        <v>2396</v>
      </c>
      <c r="B2398" s="237"/>
      <c r="C2398" s="273"/>
      <c r="D2398" s="272"/>
      <c r="E2398" s="273"/>
      <c r="F2398" s="273"/>
      <c r="G2398" s="253" t="str">
        <f t="shared" si="268"/>
        <v/>
      </c>
      <c r="H2398" s="31" t="str">
        <f>IF(AND(B2398=H$1),LOOKUP(9.99999999999999E+307,$H$2:H2397)+1,"")</f>
        <v/>
      </c>
      <c r="I2398" s="31" t="str">
        <f>IF(AND(B2398=I$1),LOOKUP(9.99999999999999E+307,$I$2:I2397)+1,"")</f>
        <v/>
      </c>
      <c r="J2398" s="31">
        <f>IF(AND(B2398=J$1),LOOKUP(9.99999999999999E+307,$J$2:J2397)+1,"")</f>
        <v>2232</v>
      </c>
      <c r="K2398" s="31">
        <f>IF(AND(B2398=K$1),LOOKUP(9.99999999999999E+307,$K$2:K2397)+1,"")</f>
        <v>2232</v>
      </c>
      <c r="L2398" s="31">
        <f>IF(AND(B2398=L$1),LOOKUP(9.99999999999999E+307,$L$2:L2397)+1,"")</f>
        <v>2232</v>
      </c>
      <c r="M2398" s="31">
        <f>IF(AND(B2398=M$1),LOOKUP(9.99999999999999E+307,$M$2:M2397)+1,"")</f>
        <v>2232</v>
      </c>
      <c r="N2398" s="31" t="e">
        <f>IF(AND(B2398=N$1),LOOKUP(9.99999999999999E+307,$N$2:N2397)+1,"")</f>
        <v>#REF!</v>
      </c>
      <c r="O2398" s="31" t="e">
        <f>IF(AND($B2398=O$1),LOOKUP(9.99999999999999E+307,$O$2:O2397)+1,"")</f>
        <v>#REF!</v>
      </c>
      <c r="P2398" s="31" t="e">
        <f>IF(AND($B2398=P$1),LOOKUP(9.99999999999999E+307,$P$2:P2397)+1,"")</f>
        <v>#REF!</v>
      </c>
      <c r="Q2398" s="31" t="e">
        <f>IF(AND($B2398=Q$1),LOOKUP(9.99999999999999E+307,$Q$2:Q2397)+1,"")</f>
        <v>#REF!</v>
      </c>
      <c r="R2398" s="31">
        <f>IF(AND($B2398=R$1),LOOKUP(9.99999999999999E+307,$R$2:R2397)+1,"")</f>
        <v>2232</v>
      </c>
      <c r="S2398" s="31">
        <f>IF(AND($B2398=S$1),LOOKUP(9.99999999999999E+307,$S$2:S2397)+1,"")</f>
        <v>2232</v>
      </c>
      <c r="T2398" s="265"/>
      <c r="U2398" s="265"/>
      <c r="V2398" s="265"/>
      <c r="AA2398" s="254" t="str">
        <f t="shared" si="269"/>
        <v/>
      </c>
      <c r="AB2398" s="254" t="str">
        <f t="shared" si="270"/>
        <v/>
      </c>
      <c r="AC2398" s="255">
        <f t="shared" si="271"/>
        <v>0</v>
      </c>
      <c r="AD2398" s="255">
        <f t="shared" si="272"/>
        <v>3836</v>
      </c>
      <c r="AE2398" s="256" t="str">
        <f t="shared" si="273"/>
        <v/>
      </c>
      <c r="AF2398" s="252" t="str">
        <f t="shared" si="274"/>
        <v>-</v>
      </c>
    </row>
    <row r="2399" spans="1:32" ht="20.149999999999999" customHeight="1" x14ac:dyDescent="0.75">
      <c r="A2399" s="31">
        <v>2397</v>
      </c>
      <c r="B2399" s="237"/>
      <c r="C2399" s="273"/>
      <c r="D2399" s="272"/>
      <c r="E2399" s="273"/>
      <c r="F2399" s="273"/>
      <c r="G2399" s="253" t="str">
        <f t="shared" si="268"/>
        <v/>
      </c>
      <c r="H2399" s="31" t="str">
        <f>IF(AND(B2399=H$1),LOOKUP(9.99999999999999E+307,$H$2:H2398)+1,"")</f>
        <v/>
      </c>
      <c r="I2399" s="31" t="str">
        <f>IF(AND(B2399=I$1),LOOKUP(9.99999999999999E+307,$I$2:I2398)+1,"")</f>
        <v/>
      </c>
      <c r="J2399" s="31">
        <f>IF(AND(B2399=J$1),LOOKUP(9.99999999999999E+307,$J$2:J2398)+1,"")</f>
        <v>2233</v>
      </c>
      <c r="K2399" s="31">
        <f>IF(AND(B2399=K$1),LOOKUP(9.99999999999999E+307,$K$2:K2398)+1,"")</f>
        <v>2233</v>
      </c>
      <c r="L2399" s="31">
        <f>IF(AND(B2399=L$1),LOOKUP(9.99999999999999E+307,$L$2:L2398)+1,"")</f>
        <v>2233</v>
      </c>
      <c r="M2399" s="31">
        <f>IF(AND(B2399=M$1),LOOKUP(9.99999999999999E+307,$M$2:M2398)+1,"")</f>
        <v>2233</v>
      </c>
      <c r="N2399" s="31" t="e">
        <f>IF(AND(B2399=N$1),LOOKUP(9.99999999999999E+307,$N$2:N2398)+1,"")</f>
        <v>#REF!</v>
      </c>
      <c r="O2399" s="31" t="e">
        <f>IF(AND($B2399=O$1),LOOKUP(9.99999999999999E+307,$O$2:O2398)+1,"")</f>
        <v>#REF!</v>
      </c>
      <c r="P2399" s="31" t="e">
        <f>IF(AND($B2399=P$1),LOOKUP(9.99999999999999E+307,$P$2:P2398)+1,"")</f>
        <v>#REF!</v>
      </c>
      <c r="Q2399" s="31" t="e">
        <f>IF(AND($B2399=Q$1),LOOKUP(9.99999999999999E+307,$Q$2:Q2398)+1,"")</f>
        <v>#REF!</v>
      </c>
      <c r="R2399" s="31">
        <f>IF(AND($B2399=R$1),LOOKUP(9.99999999999999E+307,$R$2:R2398)+1,"")</f>
        <v>2233</v>
      </c>
      <c r="S2399" s="31">
        <f>IF(AND($B2399=S$1),LOOKUP(9.99999999999999E+307,$S$2:S2398)+1,"")</f>
        <v>2233</v>
      </c>
      <c r="T2399" s="265"/>
      <c r="U2399" s="265"/>
      <c r="V2399" s="265"/>
      <c r="AA2399" s="254" t="str">
        <f t="shared" si="269"/>
        <v/>
      </c>
      <c r="AB2399" s="254" t="str">
        <f t="shared" si="270"/>
        <v/>
      </c>
      <c r="AC2399" s="255">
        <f t="shared" si="271"/>
        <v>0</v>
      </c>
      <c r="AD2399" s="255">
        <f t="shared" si="272"/>
        <v>3836</v>
      </c>
      <c r="AE2399" s="256" t="str">
        <f t="shared" si="273"/>
        <v/>
      </c>
      <c r="AF2399" s="252" t="str">
        <f t="shared" si="274"/>
        <v>-</v>
      </c>
    </row>
    <row r="2400" spans="1:32" ht="20.149999999999999" customHeight="1" x14ac:dyDescent="0.75">
      <c r="A2400" s="31">
        <v>2398</v>
      </c>
      <c r="B2400" s="237"/>
      <c r="C2400" s="273"/>
      <c r="D2400" s="272"/>
      <c r="E2400" s="273"/>
      <c r="F2400" s="273"/>
      <c r="G2400" s="253" t="str">
        <f t="shared" si="268"/>
        <v/>
      </c>
      <c r="H2400" s="31" t="str">
        <f>IF(AND(B2400=H$1),LOOKUP(9.99999999999999E+307,$H$2:H2399)+1,"")</f>
        <v/>
      </c>
      <c r="I2400" s="31" t="str">
        <f>IF(AND(B2400=I$1),LOOKUP(9.99999999999999E+307,$I$2:I2399)+1,"")</f>
        <v/>
      </c>
      <c r="J2400" s="31">
        <f>IF(AND(B2400=J$1),LOOKUP(9.99999999999999E+307,$J$2:J2399)+1,"")</f>
        <v>2234</v>
      </c>
      <c r="K2400" s="31">
        <f>IF(AND(B2400=K$1),LOOKUP(9.99999999999999E+307,$K$2:K2399)+1,"")</f>
        <v>2234</v>
      </c>
      <c r="L2400" s="31">
        <f>IF(AND(B2400=L$1),LOOKUP(9.99999999999999E+307,$L$2:L2399)+1,"")</f>
        <v>2234</v>
      </c>
      <c r="M2400" s="31">
        <f>IF(AND(B2400=M$1),LOOKUP(9.99999999999999E+307,$M$2:M2399)+1,"")</f>
        <v>2234</v>
      </c>
      <c r="N2400" s="31" t="e">
        <f>IF(AND(B2400=N$1),LOOKUP(9.99999999999999E+307,$N$2:N2399)+1,"")</f>
        <v>#REF!</v>
      </c>
      <c r="O2400" s="31" t="e">
        <f>IF(AND($B2400=O$1),LOOKUP(9.99999999999999E+307,$O$2:O2399)+1,"")</f>
        <v>#REF!</v>
      </c>
      <c r="P2400" s="31" t="e">
        <f>IF(AND($B2400=P$1),LOOKUP(9.99999999999999E+307,$P$2:P2399)+1,"")</f>
        <v>#REF!</v>
      </c>
      <c r="Q2400" s="31" t="e">
        <f>IF(AND($B2400=Q$1),LOOKUP(9.99999999999999E+307,$Q$2:Q2399)+1,"")</f>
        <v>#REF!</v>
      </c>
      <c r="R2400" s="31">
        <f>IF(AND($B2400=R$1),LOOKUP(9.99999999999999E+307,$R$2:R2399)+1,"")</f>
        <v>2234</v>
      </c>
      <c r="S2400" s="31">
        <f>IF(AND($B2400=S$1),LOOKUP(9.99999999999999E+307,$S$2:S2399)+1,"")</f>
        <v>2234</v>
      </c>
      <c r="T2400" s="265"/>
      <c r="U2400" s="265"/>
      <c r="V2400" s="265"/>
      <c r="AA2400" s="254" t="str">
        <f t="shared" si="269"/>
        <v/>
      </c>
      <c r="AB2400" s="254" t="str">
        <f t="shared" si="270"/>
        <v/>
      </c>
      <c r="AC2400" s="255">
        <f t="shared" si="271"/>
        <v>0</v>
      </c>
      <c r="AD2400" s="255">
        <f t="shared" si="272"/>
        <v>3836</v>
      </c>
      <c r="AE2400" s="256" t="str">
        <f t="shared" si="273"/>
        <v/>
      </c>
      <c r="AF2400" s="252" t="str">
        <f t="shared" si="274"/>
        <v>-</v>
      </c>
    </row>
    <row r="2401" spans="1:32" ht="20.149999999999999" customHeight="1" x14ac:dyDescent="0.75">
      <c r="A2401" s="31">
        <v>2399</v>
      </c>
      <c r="B2401" s="237"/>
      <c r="C2401" s="273"/>
      <c r="D2401" s="272"/>
      <c r="E2401" s="273"/>
      <c r="F2401" s="273"/>
      <c r="G2401" s="253" t="str">
        <f t="shared" si="268"/>
        <v/>
      </c>
      <c r="H2401" s="31" t="str">
        <f>IF(AND(B2401=H$1),LOOKUP(9.99999999999999E+307,$H$2:H2400)+1,"")</f>
        <v/>
      </c>
      <c r="I2401" s="31" t="str">
        <f>IF(AND(B2401=I$1),LOOKUP(9.99999999999999E+307,$I$2:I2400)+1,"")</f>
        <v/>
      </c>
      <c r="J2401" s="31">
        <f>IF(AND(B2401=J$1),LOOKUP(9.99999999999999E+307,$J$2:J2400)+1,"")</f>
        <v>2235</v>
      </c>
      <c r="K2401" s="31">
        <f>IF(AND(B2401=K$1),LOOKUP(9.99999999999999E+307,$K$2:K2400)+1,"")</f>
        <v>2235</v>
      </c>
      <c r="L2401" s="31">
        <f>IF(AND(B2401=L$1),LOOKUP(9.99999999999999E+307,$L$2:L2400)+1,"")</f>
        <v>2235</v>
      </c>
      <c r="M2401" s="31">
        <f>IF(AND(B2401=M$1),LOOKUP(9.99999999999999E+307,$M$2:M2400)+1,"")</f>
        <v>2235</v>
      </c>
      <c r="N2401" s="31" t="e">
        <f>IF(AND(B2401=N$1),LOOKUP(9.99999999999999E+307,$N$2:N2400)+1,"")</f>
        <v>#REF!</v>
      </c>
      <c r="O2401" s="31" t="e">
        <f>IF(AND($B2401=O$1),LOOKUP(9.99999999999999E+307,$O$2:O2400)+1,"")</f>
        <v>#REF!</v>
      </c>
      <c r="P2401" s="31" t="e">
        <f>IF(AND($B2401=P$1),LOOKUP(9.99999999999999E+307,$P$2:P2400)+1,"")</f>
        <v>#REF!</v>
      </c>
      <c r="Q2401" s="31" t="e">
        <f>IF(AND($B2401=Q$1),LOOKUP(9.99999999999999E+307,$Q$2:Q2400)+1,"")</f>
        <v>#REF!</v>
      </c>
      <c r="R2401" s="31">
        <f>IF(AND($B2401=R$1),LOOKUP(9.99999999999999E+307,$R$2:R2400)+1,"")</f>
        <v>2235</v>
      </c>
      <c r="S2401" s="31">
        <f>IF(AND($B2401=S$1),LOOKUP(9.99999999999999E+307,$S$2:S2400)+1,"")</f>
        <v>2235</v>
      </c>
      <c r="T2401" s="265"/>
      <c r="U2401" s="265"/>
      <c r="V2401" s="265"/>
      <c r="AA2401" s="254" t="str">
        <f t="shared" si="269"/>
        <v/>
      </c>
      <c r="AB2401" s="254" t="str">
        <f t="shared" si="270"/>
        <v/>
      </c>
      <c r="AC2401" s="255">
        <f t="shared" si="271"/>
        <v>0</v>
      </c>
      <c r="AD2401" s="255">
        <f t="shared" si="272"/>
        <v>3836</v>
      </c>
      <c r="AE2401" s="256" t="str">
        <f t="shared" si="273"/>
        <v/>
      </c>
      <c r="AF2401" s="252" t="str">
        <f t="shared" si="274"/>
        <v>-</v>
      </c>
    </row>
    <row r="2402" spans="1:32" ht="20.149999999999999" customHeight="1" x14ac:dyDescent="0.75">
      <c r="A2402" s="31">
        <v>2400</v>
      </c>
      <c r="B2402" s="237"/>
      <c r="C2402" s="273"/>
      <c r="D2402" s="272"/>
      <c r="E2402" s="273"/>
      <c r="F2402" s="273"/>
      <c r="G2402" s="253" t="str">
        <f t="shared" si="268"/>
        <v/>
      </c>
      <c r="H2402" s="31" t="str">
        <f>IF(AND(B2402=H$1),LOOKUP(9.99999999999999E+307,$H$2:H2401)+1,"")</f>
        <v/>
      </c>
      <c r="I2402" s="31" t="str">
        <f>IF(AND(B2402=I$1),LOOKUP(9.99999999999999E+307,$I$2:I2401)+1,"")</f>
        <v/>
      </c>
      <c r="J2402" s="31">
        <f>IF(AND(B2402=J$1),LOOKUP(9.99999999999999E+307,$J$2:J2401)+1,"")</f>
        <v>2236</v>
      </c>
      <c r="K2402" s="31">
        <f>IF(AND(B2402=K$1),LOOKUP(9.99999999999999E+307,$K$2:K2401)+1,"")</f>
        <v>2236</v>
      </c>
      <c r="L2402" s="31">
        <f>IF(AND(B2402=L$1),LOOKUP(9.99999999999999E+307,$L$2:L2401)+1,"")</f>
        <v>2236</v>
      </c>
      <c r="M2402" s="31">
        <f>IF(AND(B2402=M$1),LOOKUP(9.99999999999999E+307,$M$2:M2401)+1,"")</f>
        <v>2236</v>
      </c>
      <c r="N2402" s="31" t="e">
        <f>IF(AND(B2402=N$1),LOOKUP(9.99999999999999E+307,$N$2:N2401)+1,"")</f>
        <v>#REF!</v>
      </c>
      <c r="O2402" s="31" t="e">
        <f>IF(AND($B2402=O$1),LOOKUP(9.99999999999999E+307,$O$2:O2401)+1,"")</f>
        <v>#REF!</v>
      </c>
      <c r="P2402" s="31" t="e">
        <f>IF(AND($B2402=P$1),LOOKUP(9.99999999999999E+307,$P$2:P2401)+1,"")</f>
        <v>#REF!</v>
      </c>
      <c r="Q2402" s="31" t="e">
        <f>IF(AND($B2402=Q$1),LOOKUP(9.99999999999999E+307,$Q$2:Q2401)+1,"")</f>
        <v>#REF!</v>
      </c>
      <c r="R2402" s="31">
        <f>IF(AND($B2402=R$1),LOOKUP(9.99999999999999E+307,$R$2:R2401)+1,"")</f>
        <v>2236</v>
      </c>
      <c r="S2402" s="31">
        <f>IF(AND($B2402=S$1),LOOKUP(9.99999999999999E+307,$S$2:S2401)+1,"")</f>
        <v>2236</v>
      </c>
      <c r="T2402" s="265"/>
      <c r="U2402" s="265"/>
      <c r="V2402" s="265"/>
      <c r="AA2402" s="254" t="str">
        <f t="shared" si="269"/>
        <v/>
      </c>
      <c r="AB2402" s="254" t="str">
        <f t="shared" si="270"/>
        <v/>
      </c>
      <c r="AC2402" s="255">
        <f t="shared" si="271"/>
        <v>0</v>
      </c>
      <c r="AD2402" s="255">
        <f t="shared" si="272"/>
        <v>3836</v>
      </c>
      <c r="AE2402" s="256" t="str">
        <f t="shared" si="273"/>
        <v/>
      </c>
      <c r="AF2402" s="252" t="str">
        <f t="shared" si="274"/>
        <v>-</v>
      </c>
    </row>
    <row r="2403" spans="1:32" ht="20.149999999999999" customHeight="1" x14ac:dyDescent="0.75">
      <c r="A2403" s="31">
        <v>2401</v>
      </c>
      <c r="B2403" s="237"/>
      <c r="C2403" s="273"/>
      <c r="D2403" s="272"/>
      <c r="E2403" s="273"/>
      <c r="F2403" s="273"/>
      <c r="G2403" s="253" t="str">
        <f t="shared" si="268"/>
        <v/>
      </c>
      <c r="H2403" s="31" t="str">
        <f>IF(AND(B2403=H$1),LOOKUP(9.99999999999999E+307,$H$2:H2402)+1,"")</f>
        <v/>
      </c>
      <c r="I2403" s="31" t="str">
        <f>IF(AND(B2403=I$1),LOOKUP(9.99999999999999E+307,$I$2:I2402)+1,"")</f>
        <v/>
      </c>
      <c r="J2403" s="31">
        <f>IF(AND(B2403=J$1),LOOKUP(9.99999999999999E+307,$J$2:J2402)+1,"")</f>
        <v>2237</v>
      </c>
      <c r="K2403" s="31">
        <f>IF(AND(B2403=K$1),LOOKUP(9.99999999999999E+307,$K$2:K2402)+1,"")</f>
        <v>2237</v>
      </c>
      <c r="L2403" s="31">
        <f>IF(AND(B2403=L$1),LOOKUP(9.99999999999999E+307,$L$2:L2402)+1,"")</f>
        <v>2237</v>
      </c>
      <c r="M2403" s="31">
        <f>IF(AND(B2403=M$1),LOOKUP(9.99999999999999E+307,$M$2:M2402)+1,"")</f>
        <v>2237</v>
      </c>
      <c r="N2403" s="31" t="e">
        <f>IF(AND(B2403=N$1),LOOKUP(9.99999999999999E+307,$N$2:N2402)+1,"")</f>
        <v>#REF!</v>
      </c>
      <c r="O2403" s="31" t="e">
        <f>IF(AND($B2403=O$1),LOOKUP(9.99999999999999E+307,$O$2:O2402)+1,"")</f>
        <v>#REF!</v>
      </c>
      <c r="P2403" s="31" t="e">
        <f>IF(AND($B2403=P$1),LOOKUP(9.99999999999999E+307,$P$2:P2402)+1,"")</f>
        <v>#REF!</v>
      </c>
      <c r="Q2403" s="31" t="e">
        <f>IF(AND($B2403=Q$1),LOOKUP(9.99999999999999E+307,$Q$2:Q2402)+1,"")</f>
        <v>#REF!</v>
      </c>
      <c r="R2403" s="31">
        <f>IF(AND($B2403=R$1),LOOKUP(9.99999999999999E+307,$R$2:R2402)+1,"")</f>
        <v>2237</v>
      </c>
      <c r="S2403" s="31">
        <f>IF(AND($B2403=S$1),LOOKUP(9.99999999999999E+307,$S$2:S2402)+1,"")</f>
        <v>2237</v>
      </c>
      <c r="T2403" s="265"/>
      <c r="U2403" s="265"/>
      <c r="V2403" s="265"/>
      <c r="AA2403" s="254" t="str">
        <f t="shared" si="269"/>
        <v/>
      </c>
      <c r="AB2403" s="254" t="str">
        <f t="shared" si="270"/>
        <v/>
      </c>
      <c r="AC2403" s="255">
        <f t="shared" si="271"/>
        <v>0</v>
      </c>
      <c r="AD2403" s="255">
        <f t="shared" si="272"/>
        <v>3836</v>
      </c>
      <c r="AE2403" s="256" t="str">
        <f t="shared" si="273"/>
        <v/>
      </c>
      <c r="AF2403" s="252" t="str">
        <f t="shared" si="274"/>
        <v>-</v>
      </c>
    </row>
    <row r="2404" spans="1:32" ht="20.149999999999999" customHeight="1" x14ac:dyDescent="0.75">
      <c r="A2404" s="31">
        <v>2402</v>
      </c>
      <c r="B2404" s="237"/>
      <c r="C2404" s="273"/>
      <c r="D2404" s="272"/>
      <c r="E2404" s="273"/>
      <c r="F2404" s="273"/>
      <c r="G2404" s="253" t="str">
        <f t="shared" si="268"/>
        <v/>
      </c>
      <c r="H2404" s="31" t="str">
        <f>IF(AND(B2404=H$1),LOOKUP(9.99999999999999E+307,$H$2:H2403)+1,"")</f>
        <v/>
      </c>
      <c r="I2404" s="31" t="str">
        <f>IF(AND(B2404=I$1),LOOKUP(9.99999999999999E+307,$I$2:I2403)+1,"")</f>
        <v/>
      </c>
      <c r="J2404" s="31">
        <f>IF(AND(B2404=J$1),LOOKUP(9.99999999999999E+307,$J$2:J2403)+1,"")</f>
        <v>2238</v>
      </c>
      <c r="K2404" s="31">
        <f>IF(AND(B2404=K$1),LOOKUP(9.99999999999999E+307,$K$2:K2403)+1,"")</f>
        <v>2238</v>
      </c>
      <c r="L2404" s="31">
        <f>IF(AND(B2404=L$1),LOOKUP(9.99999999999999E+307,$L$2:L2403)+1,"")</f>
        <v>2238</v>
      </c>
      <c r="M2404" s="31">
        <f>IF(AND(B2404=M$1),LOOKUP(9.99999999999999E+307,$M$2:M2403)+1,"")</f>
        <v>2238</v>
      </c>
      <c r="N2404" s="31" t="e">
        <f>IF(AND(B2404=N$1),LOOKUP(9.99999999999999E+307,$N$2:N2403)+1,"")</f>
        <v>#REF!</v>
      </c>
      <c r="O2404" s="31" t="e">
        <f>IF(AND($B2404=O$1),LOOKUP(9.99999999999999E+307,$O$2:O2403)+1,"")</f>
        <v>#REF!</v>
      </c>
      <c r="P2404" s="31" t="e">
        <f>IF(AND($B2404=P$1),LOOKUP(9.99999999999999E+307,$P$2:P2403)+1,"")</f>
        <v>#REF!</v>
      </c>
      <c r="Q2404" s="31" t="e">
        <f>IF(AND($B2404=Q$1),LOOKUP(9.99999999999999E+307,$Q$2:Q2403)+1,"")</f>
        <v>#REF!</v>
      </c>
      <c r="R2404" s="31">
        <f>IF(AND($B2404=R$1),LOOKUP(9.99999999999999E+307,$R$2:R2403)+1,"")</f>
        <v>2238</v>
      </c>
      <c r="S2404" s="31">
        <f>IF(AND($B2404=S$1),LOOKUP(9.99999999999999E+307,$S$2:S2403)+1,"")</f>
        <v>2238</v>
      </c>
      <c r="T2404" s="265"/>
      <c r="U2404" s="265"/>
      <c r="V2404" s="265"/>
      <c r="AA2404" s="254" t="str">
        <f t="shared" si="269"/>
        <v/>
      </c>
      <c r="AB2404" s="254" t="str">
        <f t="shared" si="270"/>
        <v/>
      </c>
      <c r="AC2404" s="255">
        <f t="shared" si="271"/>
        <v>0</v>
      </c>
      <c r="AD2404" s="255">
        <f t="shared" si="272"/>
        <v>3836</v>
      </c>
      <c r="AE2404" s="256" t="str">
        <f t="shared" si="273"/>
        <v/>
      </c>
      <c r="AF2404" s="252" t="str">
        <f t="shared" si="274"/>
        <v>-</v>
      </c>
    </row>
    <row r="2405" spans="1:32" ht="20.149999999999999" customHeight="1" x14ac:dyDescent="0.75">
      <c r="A2405" s="31">
        <v>2403</v>
      </c>
      <c r="B2405" s="237"/>
      <c r="C2405" s="273"/>
      <c r="D2405" s="272"/>
      <c r="E2405" s="273"/>
      <c r="F2405" s="273"/>
      <c r="G2405" s="253" t="str">
        <f t="shared" si="268"/>
        <v/>
      </c>
      <c r="H2405" s="31" t="str">
        <f>IF(AND(B2405=H$1),LOOKUP(9.99999999999999E+307,$H$2:H2404)+1,"")</f>
        <v/>
      </c>
      <c r="I2405" s="31" t="str">
        <f>IF(AND(B2405=I$1),LOOKUP(9.99999999999999E+307,$I$2:I2404)+1,"")</f>
        <v/>
      </c>
      <c r="J2405" s="31">
        <f>IF(AND(B2405=J$1),LOOKUP(9.99999999999999E+307,$J$2:J2404)+1,"")</f>
        <v>2239</v>
      </c>
      <c r="K2405" s="31">
        <f>IF(AND(B2405=K$1),LOOKUP(9.99999999999999E+307,$K$2:K2404)+1,"")</f>
        <v>2239</v>
      </c>
      <c r="L2405" s="31">
        <f>IF(AND(B2405=L$1),LOOKUP(9.99999999999999E+307,$L$2:L2404)+1,"")</f>
        <v>2239</v>
      </c>
      <c r="M2405" s="31">
        <f>IF(AND(B2405=M$1),LOOKUP(9.99999999999999E+307,$M$2:M2404)+1,"")</f>
        <v>2239</v>
      </c>
      <c r="N2405" s="31" t="e">
        <f>IF(AND(B2405=N$1),LOOKUP(9.99999999999999E+307,$N$2:N2404)+1,"")</f>
        <v>#REF!</v>
      </c>
      <c r="O2405" s="31" t="e">
        <f>IF(AND($B2405=O$1),LOOKUP(9.99999999999999E+307,$O$2:O2404)+1,"")</f>
        <v>#REF!</v>
      </c>
      <c r="P2405" s="31" t="e">
        <f>IF(AND($B2405=P$1),LOOKUP(9.99999999999999E+307,$P$2:P2404)+1,"")</f>
        <v>#REF!</v>
      </c>
      <c r="Q2405" s="31" t="e">
        <f>IF(AND($B2405=Q$1),LOOKUP(9.99999999999999E+307,$Q$2:Q2404)+1,"")</f>
        <v>#REF!</v>
      </c>
      <c r="R2405" s="31">
        <f>IF(AND($B2405=R$1),LOOKUP(9.99999999999999E+307,$R$2:R2404)+1,"")</f>
        <v>2239</v>
      </c>
      <c r="S2405" s="31">
        <f>IF(AND($B2405=S$1),LOOKUP(9.99999999999999E+307,$S$2:S2404)+1,"")</f>
        <v>2239</v>
      </c>
      <c r="T2405" s="265"/>
      <c r="U2405" s="265"/>
      <c r="V2405" s="265"/>
      <c r="AA2405" s="254" t="str">
        <f t="shared" si="269"/>
        <v/>
      </c>
      <c r="AB2405" s="254" t="str">
        <f t="shared" si="270"/>
        <v/>
      </c>
      <c r="AC2405" s="255">
        <f t="shared" si="271"/>
        <v>0</v>
      </c>
      <c r="AD2405" s="255">
        <f t="shared" si="272"/>
        <v>3836</v>
      </c>
      <c r="AE2405" s="256" t="str">
        <f t="shared" si="273"/>
        <v/>
      </c>
      <c r="AF2405" s="252" t="str">
        <f t="shared" si="274"/>
        <v>-</v>
      </c>
    </row>
    <row r="2406" spans="1:32" ht="20.149999999999999" customHeight="1" x14ac:dyDescent="0.75">
      <c r="A2406" s="31">
        <v>2404</v>
      </c>
      <c r="B2406" s="237"/>
      <c r="C2406" s="273"/>
      <c r="D2406" s="272"/>
      <c r="E2406" s="273"/>
      <c r="F2406" s="273"/>
      <c r="G2406" s="253" t="str">
        <f t="shared" si="268"/>
        <v/>
      </c>
      <c r="H2406" s="31" t="str">
        <f>IF(AND(B2406=H$1),LOOKUP(9.99999999999999E+307,$H$2:H2405)+1,"")</f>
        <v/>
      </c>
      <c r="I2406" s="31" t="str">
        <f>IF(AND(B2406=I$1),LOOKUP(9.99999999999999E+307,$I$2:I2405)+1,"")</f>
        <v/>
      </c>
      <c r="J2406" s="31">
        <f>IF(AND(B2406=J$1),LOOKUP(9.99999999999999E+307,$J$2:J2405)+1,"")</f>
        <v>2240</v>
      </c>
      <c r="K2406" s="31">
        <f>IF(AND(B2406=K$1),LOOKUP(9.99999999999999E+307,$K$2:K2405)+1,"")</f>
        <v>2240</v>
      </c>
      <c r="L2406" s="31">
        <f>IF(AND(B2406=L$1),LOOKUP(9.99999999999999E+307,$L$2:L2405)+1,"")</f>
        <v>2240</v>
      </c>
      <c r="M2406" s="31">
        <f>IF(AND(B2406=M$1),LOOKUP(9.99999999999999E+307,$M$2:M2405)+1,"")</f>
        <v>2240</v>
      </c>
      <c r="N2406" s="31" t="e">
        <f>IF(AND(B2406=N$1),LOOKUP(9.99999999999999E+307,$N$2:N2405)+1,"")</f>
        <v>#REF!</v>
      </c>
      <c r="O2406" s="31" t="e">
        <f>IF(AND($B2406=O$1),LOOKUP(9.99999999999999E+307,$O$2:O2405)+1,"")</f>
        <v>#REF!</v>
      </c>
      <c r="P2406" s="31" t="e">
        <f>IF(AND($B2406=P$1),LOOKUP(9.99999999999999E+307,$P$2:P2405)+1,"")</f>
        <v>#REF!</v>
      </c>
      <c r="Q2406" s="31" t="e">
        <f>IF(AND($B2406=Q$1),LOOKUP(9.99999999999999E+307,$Q$2:Q2405)+1,"")</f>
        <v>#REF!</v>
      </c>
      <c r="R2406" s="31">
        <f>IF(AND($B2406=R$1),LOOKUP(9.99999999999999E+307,$R$2:R2405)+1,"")</f>
        <v>2240</v>
      </c>
      <c r="S2406" s="31">
        <f>IF(AND($B2406=S$1),LOOKUP(9.99999999999999E+307,$S$2:S2405)+1,"")</f>
        <v>2240</v>
      </c>
      <c r="T2406" s="265"/>
      <c r="U2406" s="265"/>
      <c r="V2406" s="265"/>
      <c r="AA2406" s="254" t="str">
        <f t="shared" si="269"/>
        <v/>
      </c>
      <c r="AB2406" s="254" t="str">
        <f t="shared" si="270"/>
        <v/>
      </c>
      <c r="AC2406" s="255">
        <f t="shared" si="271"/>
        <v>0</v>
      </c>
      <c r="AD2406" s="255">
        <f t="shared" si="272"/>
        <v>3836</v>
      </c>
      <c r="AE2406" s="256" t="str">
        <f t="shared" si="273"/>
        <v/>
      </c>
      <c r="AF2406" s="252" t="str">
        <f t="shared" si="274"/>
        <v>-</v>
      </c>
    </row>
    <row r="2407" spans="1:32" ht="20.149999999999999" customHeight="1" x14ac:dyDescent="0.75">
      <c r="A2407" s="31">
        <v>2405</v>
      </c>
      <c r="B2407" s="237"/>
      <c r="C2407" s="273"/>
      <c r="D2407" s="272"/>
      <c r="E2407" s="273"/>
      <c r="F2407" s="273"/>
      <c r="G2407" s="253" t="str">
        <f t="shared" si="268"/>
        <v/>
      </c>
      <c r="H2407" s="31" t="str">
        <f>IF(AND(B2407=H$1),LOOKUP(9.99999999999999E+307,$H$2:H2406)+1,"")</f>
        <v/>
      </c>
      <c r="I2407" s="31" t="str">
        <f>IF(AND(B2407=I$1),LOOKUP(9.99999999999999E+307,$I$2:I2406)+1,"")</f>
        <v/>
      </c>
      <c r="J2407" s="31">
        <f>IF(AND(B2407=J$1),LOOKUP(9.99999999999999E+307,$J$2:J2406)+1,"")</f>
        <v>2241</v>
      </c>
      <c r="K2407" s="31">
        <f>IF(AND(B2407=K$1),LOOKUP(9.99999999999999E+307,$K$2:K2406)+1,"")</f>
        <v>2241</v>
      </c>
      <c r="L2407" s="31">
        <f>IF(AND(B2407=L$1),LOOKUP(9.99999999999999E+307,$L$2:L2406)+1,"")</f>
        <v>2241</v>
      </c>
      <c r="M2407" s="31">
        <f>IF(AND(B2407=M$1),LOOKUP(9.99999999999999E+307,$M$2:M2406)+1,"")</f>
        <v>2241</v>
      </c>
      <c r="N2407" s="31" t="e">
        <f>IF(AND(B2407=N$1),LOOKUP(9.99999999999999E+307,$N$2:N2406)+1,"")</f>
        <v>#REF!</v>
      </c>
      <c r="O2407" s="31" t="e">
        <f>IF(AND($B2407=O$1),LOOKUP(9.99999999999999E+307,$O$2:O2406)+1,"")</f>
        <v>#REF!</v>
      </c>
      <c r="P2407" s="31" t="e">
        <f>IF(AND($B2407=P$1),LOOKUP(9.99999999999999E+307,$P$2:P2406)+1,"")</f>
        <v>#REF!</v>
      </c>
      <c r="Q2407" s="31" t="e">
        <f>IF(AND($B2407=Q$1),LOOKUP(9.99999999999999E+307,$Q$2:Q2406)+1,"")</f>
        <v>#REF!</v>
      </c>
      <c r="R2407" s="31">
        <f>IF(AND($B2407=R$1),LOOKUP(9.99999999999999E+307,$R$2:R2406)+1,"")</f>
        <v>2241</v>
      </c>
      <c r="S2407" s="31">
        <f>IF(AND($B2407=S$1),LOOKUP(9.99999999999999E+307,$S$2:S2406)+1,"")</f>
        <v>2241</v>
      </c>
      <c r="T2407" s="265"/>
      <c r="U2407" s="265"/>
      <c r="V2407" s="265"/>
      <c r="AA2407" s="254" t="str">
        <f t="shared" si="269"/>
        <v/>
      </c>
      <c r="AB2407" s="254" t="str">
        <f t="shared" si="270"/>
        <v/>
      </c>
      <c r="AC2407" s="255">
        <f t="shared" si="271"/>
        <v>0</v>
      </c>
      <c r="AD2407" s="255">
        <f t="shared" si="272"/>
        <v>3836</v>
      </c>
      <c r="AE2407" s="256" t="str">
        <f t="shared" si="273"/>
        <v/>
      </c>
      <c r="AF2407" s="252" t="str">
        <f t="shared" si="274"/>
        <v>-</v>
      </c>
    </row>
    <row r="2408" spans="1:32" ht="20.149999999999999" customHeight="1" x14ac:dyDescent="0.75">
      <c r="A2408" s="31">
        <v>2406</v>
      </c>
      <c r="B2408" s="237"/>
      <c r="C2408" s="273"/>
      <c r="D2408" s="272"/>
      <c r="E2408" s="273"/>
      <c r="F2408" s="273"/>
      <c r="G2408" s="253" t="str">
        <f t="shared" si="268"/>
        <v/>
      </c>
      <c r="H2408" s="31" t="str">
        <f>IF(AND(B2408=H$1),LOOKUP(9.99999999999999E+307,$H$2:H2407)+1,"")</f>
        <v/>
      </c>
      <c r="I2408" s="31" t="str">
        <f>IF(AND(B2408=I$1),LOOKUP(9.99999999999999E+307,$I$2:I2407)+1,"")</f>
        <v/>
      </c>
      <c r="J2408" s="31">
        <f>IF(AND(B2408=J$1),LOOKUP(9.99999999999999E+307,$J$2:J2407)+1,"")</f>
        <v>2242</v>
      </c>
      <c r="K2408" s="31">
        <f>IF(AND(B2408=K$1),LOOKUP(9.99999999999999E+307,$K$2:K2407)+1,"")</f>
        <v>2242</v>
      </c>
      <c r="L2408" s="31">
        <f>IF(AND(B2408=L$1),LOOKUP(9.99999999999999E+307,$L$2:L2407)+1,"")</f>
        <v>2242</v>
      </c>
      <c r="M2408" s="31">
        <f>IF(AND(B2408=M$1),LOOKUP(9.99999999999999E+307,$M$2:M2407)+1,"")</f>
        <v>2242</v>
      </c>
      <c r="N2408" s="31" t="e">
        <f>IF(AND(B2408=N$1),LOOKUP(9.99999999999999E+307,$N$2:N2407)+1,"")</f>
        <v>#REF!</v>
      </c>
      <c r="O2408" s="31" t="e">
        <f>IF(AND($B2408=O$1),LOOKUP(9.99999999999999E+307,$O$2:O2407)+1,"")</f>
        <v>#REF!</v>
      </c>
      <c r="P2408" s="31" t="e">
        <f>IF(AND($B2408=P$1),LOOKUP(9.99999999999999E+307,$P$2:P2407)+1,"")</f>
        <v>#REF!</v>
      </c>
      <c r="Q2408" s="31" t="e">
        <f>IF(AND($B2408=Q$1),LOOKUP(9.99999999999999E+307,$Q$2:Q2407)+1,"")</f>
        <v>#REF!</v>
      </c>
      <c r="R2408" s="31">
        <f>IF(AND($B2408=R$1),LOOKUP(9.99999999999999E+307,$R$2:R2407)+1,"")</f>
        <v>2242</v>
      </c>
      <c r="S2408" s="31">
        <f>IF(AND($B2408=S$1),LOOKUP(9.99999999999999E+307,$S$2:S2407)+1,"")</f>
        <v>2242</v>
      </c>
      <c r="T2408" s="265"/>
      <c r="U2408" s="265"/>
      <c r="V2408" s="265"/>
      <c r="AA2408" s="254" t="str">
        <f t="shared" si="269"/>
        <v/>
      </c>
      <c r="AB2408" s="254" t="str">
        <f t="shared" si="270"/>
        <v/>
      </c>
      <c r="AC2408" s="255">
        <f t="shared" si="271"/>
        <v>0</v>
      </c>
      <c r="AD2408" s="255">
        <f t="shared" si="272"/>
        <v>3836</v>
      </c>
      <c r="AE2408" s="256" t="str">
        <f t="shared" si="273"/>
        <v/>
      </c>
      <c r="AF2408" s="252" t="str">
        <f t="shared" si="274"/>
        <v>-</v>
      </c>
    </row>
    <row r="2409" spans="1:32" ht="20.149999999999999" customHeight="1" x14ac:dyDescent="0.75">
      <c r="A2409" s="31">
        <v>2407</v>
      </c>
      <c r="B2409" s="237"/>
      <c r="C2409" s="273"/>
      <c r="D2409" s="272"/>
      <c r="E2409" s="273"/>
      <c r="F2409" s="273"/>
      <c r="G2409" s="253" t="str">
        <f t="shared" si="268"/>
        <v/>
      </c>
      <c r="H2409" s="31" t="str">
        <f>IF(AND(B2409=H$1),LOOKUP(9.99999999999999E+307,$H$2:H2408)+1,"")</f>
        <v/>
      </c>
      <c r="I2409" s="31" t="str">
        <f>IF(AND(B2409=I$1),LOOKUP(9.99999999999999E+307,$I$2:I2408)+1,"")</f>
        <v/>
      </c>
      <c r="J2409" s="31">
        <f>IF(AND(B2409=J$1),LOOKUP(9.99999999999999E+307,$J$2:J2408)+1,"")</f>
        <v>2243</v>
      </c>
      <c r="K2409" s="31">
        <f>IF(AND(B2409=K$1),LOOKUP(9.99999999999999E+307,$K$2:K2408)+1,"")</f>
        <v>2243</v>
      </c>
      <c r="L2409" s="31">
        <f>IF(AND(B2409=L$1),LOOKUP(9.99999999999999E+307,$L$2:L2408)+1,"")</f>
        <v>2243</v>
      </c>
      <c r="M2409" s="31">
        <f>IF(AND(B2409=M$1),LOOKUP(9.99999999999999E+307,$M$2:M2408)+1,"")</f>
        <v>2243</v>
      </c>
      <c r="N2409" s="31" t="e">
        <f>IF(AND(B2409=N$1),LOOKUP(9.99999999999999E+307,$N$2:N2408)+1,"")</f>
        <v>#REF!</v>
      </c>
      <c r="O2409" s="31" t="e">
        <f>IF(AND($B2409=O$1),LOOKUP(9.99999999999999E+307,$O$2:O2408)+1,"")</f>
        <v>#REF!</v>
      </c>
      <c r="P2409" s="31" t="e">
        <f>IF(AND($B2409=P$1),LOOKUP(9.99999999999999E+307,$P$2:P2408)+1,"")</f>
        <v>#REF!</v>
      </c>
      <c r="Q2409" s="31" t="e">
        <f>IF(AND($B2409=Q$1),LOOKUP(9.99999999999999E+307,$Q$2:Q2408)+1,"")</f>
        <v>#REF!</v>
      </c>
      <c r="R2409" s="31">
        <f>IF(AND($B2409=R$1),LOOKUP(9.99999999999999E+307,$R$2:R2408)+1,"")</f>
        <v>2243</v>
      </c>
      <c r="S2409" s="31">
        <f>IF(AND($B2409=S$1),LOOKUP(9.99999999999999E+307,$S$2:S2408)+1,"")</f>
        <v>2243</v>
      </c>
      <c r="T2409" s="265"/>
      <c r="U2409" s="265"/>
      <c r="V2409" s="265"/>
      <c r="AA2409" s="254" t="str">
        <f t="shared" si="269"/>
        <v/>
      </c>
      <c r="AB2409" s="254" t="str">
        <f t="shared" si="270"/>
        <v/>
      </c>
      <c r="AC2409" s="255">
        <f t="shared" si="271"/>
        <v>0</v>
      </c>
      <c r="AD2409" s="255">
        <f t="shared" si="272"/>
        <v>3836</v>
      </c>
      <c r="AE2409" s="256" t="str">
        <f t="shared" si="273"/>
        <v/>
      </c>
      <c r="AF2409" s="252" t="str">
        <f t="shared" si="274"/>
        <v>-</v>
      </c>
    </row>
    <row r="2410" spans="1:32" ht="20.149999999999999" customHeight="1" x14ac:dyDescent="0.75">
      <c r="A2410" s="31">
        <v>2408</v>
      </c>
      <c r="B2410" s="237"/>
      <c r="C2410" s="273"/>
      <c r="D2410" s="272"/>
      <c r="E2410" s="273"/>
      <c r="F2410" s="273"/>
      <c r="G2410" s="253" t="str">
        <f t="shared" si="268"/>
        <v/>
      </c>
      <c r="H2410" s="31" t="str">
        <f>IF(AND(B2410=H$1),LOOKUP(9.99999999999999E+307,$H$2:H2409)+1,"")</f>
        <v/>
      </c>
      <c r="I2410" s="31" t="str">
        <f>IF(AND(B2410=I$1),LOOKUP(9.99999999999999E+307,$I$2:I2409)+1,"")</f>
        <v/>
      </c>
      <c r="J2410" s="31">
        <f>IF(AND(B2410=J$1),LOOKUP(9.99999999999999E+307,$J$2:J2409)+1,"")</f>
        <v>2244</v>
      </c>
      <c r="K2410" s="31">
        <f>IF(AND(B2410=K$1),LOOKUP(9.99999999999999E+307,$K$2:K2409)+1,"")</f>
        <v>2244</v>
      </c>
      <c r="L2410" s="31">
        <f>IF(AND(B2410=L$1),LOOKUP(9.99999999999999E+307,$L$2:L2409)+1,"")</f>
        <v>2244</v>
      </c>
      <c r="M2410" s="31">
        <f>IF(AND(B2410=M$1),LOOKUP(9.99999999999999E+307,$M$2:M2409)+1,"")</f>
        <v>2244</v>
      </c>
      <c r="N2410" s="31" t="e">
        <f>IF(AND(B2410=N$1),LOOKUP(9.99999999999999E+307,$N$2:N2409)+1,"")</f>
        <v>#REF!</v>
      </c>
      <c r="O2410" s="31" t="e">
        <f>IF(AND($B2410=O$1),LOOKUP(9.99999999999999E+307,$O$2:O2409)+1,"")</f>
        <v>#REF!</v>
      </c>
      <c r="P2410" s="31" t="e">
        <f>IF(AND($B2410=P$1),LOOKUP(9.99999999999999E+307,$P$2:P2409)+1,"")</f>
        <v>#REF!</v>
      </c>
      <c r="Q2410" s="31" t="e">
        <f>IF(AND($B2410=Q$1),LOOKUP(9.99999999999999E+307,$Q$2:Q2409)+1,"")</f>
        <v>#REF!</v>
      </c>
      <c r="R2410" s="31">
        <f>IF(AND($B2410=R$1),LOOKUP(9.99999999999999E+307,$R$2:R2409)+1,"")</f>
        <v>2244</v>
      </c>
      <c r="S2410" s="31">
        <f>IF(AND($B2410=S$1),LOOKUP(9.99999999999999E+307,$S$2:S2409)+1,"")</f>
        <v>2244</v>
      </c>
      <c r="T2410" s="265"/>
      <c r="U2410" s="265"/>
      <c r="V2410" s="265"/>
      <c r="AA2410" s="254" t="str">
        <f t="shared" si="269"/>
        <v/>
      </c>
      <c r="AB2410" s="254" t="str">
        <f t="shared" si="270"/>
        <v/>
      </c>
      <c r="AC2410" s="255">
        <f t="shared" si="271"/>
        <v>0</v>
      </c>
      <c r="AD2410" s="255">
        <f t="shared" si="272"/>
        <v>3836</v>
      </c>
      <c r="AE2410" s="256" t="str">
        <f t="shared" si="273"/>
        <v/>
      </c>
      <c r="AF2410" s="252" t="str">
        <f t="shared" si="274"/>
        <v>-</v>
      </c>
    </row>
    <row r="2411" spans="1:32" ht="20.149999999999999" customHeight="1" x14ac:dyDescent="0.75">
      <c r="A2411" s="31">
        <v>2409</v>
      </c>
      <c r="B2411" s="237"/>
      <c r="C2411" s="273"/>
      <c r="D2411" s="272"/>
      <c r="E2411" s="273"/>
      <c r="F2411" s="273"/>
      <c r="G2411" s="253" t="str">
        <f t="shared" ref="G2411:G2474" si="275">B2411&amp;C2411</f>
        <v/>
      </c>
      <c r="H2411" s="31" t="str">
        <f>IF(AND(B2411=H$1),LOOKUP(9.99999999999999E+307,$H$2:H2410)+1,"")</f>
        <v/>
      </c>
      <c r="I2411" s="31" t="str">
        <f>IF(AND(B2411=I$1),LOOKUP(9.99999999999999E+307,$I$2:I2410)+1,"")</f>
        <v/>
      </c>
      <c r="J2411" s="31">
        <f>IF(AND(B2411=J$1),LOOKUP(9.99999999999999E+307,$J$2:J2410)+1,"")</f>
        <v>2245</v>
      </c>
      <c r="K2411" s="31">
        <f>IF(AND(B2411=K$1),LOOKUP(9.99999999999999E+307,$K$2:K2410)+1,"")</f>
        <v>2245</v>
      </c>
      <c r="L2411" s="31">
        <f>IF(AND(B2411=L$1),LOOKUP(9.99999999999999E+307,$L$2:L2410)+1,"")</f>
        <v>2245</v>
      </c>
      <c r="M2411" s="31">
        <f>IF(AND(B2411=M$1),LOOKUP(9.99999999999999E+307,$M$2:M2410)+1,"")</f>
        <v>2245</v>
      </c>
      <c r="N2411" s="31" t="e">
        <f>IF(AND(B2411=N$1),LOOKUP(9.99999999999999E+307,$N$2:N2410)+1,"")</f>
        <v>#REF!</v>
      </c>
      <c r="O2411" s="31" t="e">
        <f>IF(AND($B2411=O$1),LOOKUP(9.99999999999999E+307,$O$2:O2410)+1,"")</f>
        <v>#REF!</v>
      </c>
      <c r="P2411" s="31" t="e">
        <f>IF(AND($B2411=P$1),LOOKUP(9.99999999999999E+307,$P$2:P2410)+1,"")</f>
        <v>#REF!</v>
      </c>
      <c r="Q2411" s="31" t="e">
        <f>IF(AND($B2411=Q$1),LOOKUP(9.99999999999999E+307,$Q$2:Q2410)+1,"")</f>
        <v>#REF!</v>
      </c>
      <c r="R2411" s="31">
        <f>IF(AND($B2411=R$1),LOOKUP(9.99999999999999E+307,$R$2:R2410)+1,"")</f>
        <v>2245</v>
      </c>
      <c r="S2411" s="31">
        <f>IF(AND($B2411=S$1),LOOKUP(9.99999999999999E+307,$S$2:S2410)+1,"")</f>
        <v>2245</v>
      </c>
      <c r="T2411" s="265"/>
      <c r="U2411" s="265"/>
      <c r="V2411" s="265"/>
      <c r="AA2411" s="254" t="str">
        <f t="shared" si="269"/>
        <v/>
      </c>
      <c r="AB2411" s="254" t="str">
        <f t="shared" si="270"/>
        <v/>
      </c>
      <c r="AC2411" s="255">
        <f t="shared" si="271"/>
        <v>0</v>
      </c>
      <c r="AD2411" s="255">
        <f t="shared" si="272"/>
        <v>3836</v>
      </c>
      <c r="AE2411" s="256" t="str">
        <f t="shared" si="273"/>
        <v/>
      </c>
      <c r="AF2411" s="252" t="str">
        <f t="shared" si="274"/>
        <v>-</v>
      </c>
    </row>
    <row r="2412" spans="1:32" ht="20.149999999999999" customHeight="1" x14ac:dyDescent="0.75">
      <c r="A2412" s="31">
        <v>2410</v>
      </c>
      <c r="B2412" s="237"/>
      <c r="C2412" s="273"/>
      <c r="D2412" s="272"/>
      <c r="E2412" s="273"/>
      <c r="F2412" s="273"/>
      <c r="G2412" s="253" t="str">
        <f t="shared" si="275"/>
        <v/>
      </c>
      <c r="H2412" s="31" t="str">
        <f>IF(AND(B2412=H$1),LOOKUP(9.99999999999999E+307,$H$2:H2411)+1,"")</f>
        <v/>
      </c>
      <c r="I2412" s="31" t="str">
        <f>IF(AND(B2412=I$1),LOOKUP(9.99999999999999E+307,$I$2:I2411)+1,"")</f>
        <v/>
      </c>
      <c r="J2412" s="31">
        <f>IF(AND(B2412=J$1),LOOKUP(9.99999999999999E+307,$J$2:J2411)+1,"")</f>
        <v>2246</v>
      </c>
      <c r="K2412" s="31">
        <f>IF(AND(B2412=K$1),LOOKUP(9.99999999999999E+307,$K$2:K2411)+1,"")</f>
        <v>2246</v>
      </c>
      <c r="L2412" s="31">
        <f>IF(AND(B2412=L$1),LOOKUP(9.99999999999999E+307,$L$2:L2411)+1,"")</f>
        <v>2246</v>
      </c>
      <c r="M2412" s="31">
        <f>IF(AND(B2412=M$1),LOOKUP(9.99999999999999E+307,$M$2:M2411)+1,"")</f>
        <v>2246</v>
      </c>
      <c r="N2412" s="31" t="e">
        <f>IF(AND(B2412=N$1),LOOKUP(9.99999999999999E+307,$N$2:N2411)+1,"")</f>
        <v>#REF!</v>
      </c>
      <c r="O2412" s="31" t="e">
        <f>IF(AND($B2412=O$1),LOOKUP(9.99999999999999E+307,$O$2:O2411)+1,"")</f>
        <v>#REF!</v>
      </c>
      <c r="P2412" s="31" t="e">
        <f>IF(AND($B2412=P$1),LOOKUP(9.99999999999999E+307,$P$2:P2411)+1,"")</f>
        <v>#REF!</v>
      </c>
      <c r="Q2412" s="31" t="e">
        <f>IF(AND($B2412=Q$1),LOOKUP(9.99999999999999E+307,$Q$2:Q2411)+1,"")</f>
        <v>#REF!</v>
      </c>
      <c r="R2412" s="31">
        <f>IF(AND($B2412=R$1),LOOKUP(9.99999999999999E+307,$R$2:R2411)+1,"")</f>
        <v>2246</v>
      </c>
      <c r="S2412" s="31">
        <f>IF(AND($B2412=S$1),LOOKUP(9.99999999999999E+307,$S$2:S2411)+1,"")</f>
        <v>2246</v>
      </c>
      <c r="T2412" s="265"/>
      <c r="U2412" s="265"/>
      <c r="V2412" s="265"/>
      <c r="AA2412" s="254" t="str">
        <f t="shared" si="269"/>
        <v/>
      </c>
      <c r="AB2412" s="254" t="str">
        <f t="shared" si="270"/>
        <v/>
      </c>
      <c r="AC2412" s="255">
        <f t="shared" si="271"/>
        <v>0</v>
      </c>
      <c r="AD2412" s="255">
        <f t="shared" si="272"/>
        <v>3836</v>
      </c>
      <c r="AE2412" s="256" t="str">
        <f t="shared" si="273"/>
        <v/>
      </c>
      <c r="AF2412" s="252" t="str">
        <f t="shared" si="274"/>
        <v>-</v>
      </c>
    </row>
    <row r="2413" spans="1:32" ht="20.149999999999999" customHeight="1" x14ac:dyDescent="0.75">
      <c r="A2413" s="31">
        <v>2411</v>
      </c>
      <c r="B2413" s="237"/>
      <c r="C2413" s="273"/>
      <c r="D2413" s="272"/>
      <c r="E2413" s="273"/>
      <c r="F2413" s="273"/>
      <c r="G2413" s="253" t="str">
        <f t="shared" si="275"/>
        <v/>
      </c>
      <c r="H2413" s="31" t="str">
        <f>IF(AND(B2413=H$1),LOOKUP(9.99999999999999E+307,$H$2:H2412)+1,"")</f>
        <v/>
      </c>
      <c r="I2413" s="31" t="str">
        <f>IF(AND(B2413=I$1),LOOKUP(9.99999999999999E+307,$I$2:I2412)+1,"")</f>
        <v/>
      </c>
      <c r="J2413" s="31">
        <f>IF(AND(B2413=J$1),LOOKUP(9.99999999999999E+307,$J$2:J2412)+1,"")</f>
        <v>2247</v>
      </c>
      <c r="K2413" s="31">
        <f>IF(AND(B2413=K$1),LOOKUP(9.99999999999999E+307,$K$2:K2412)+1,"")</f>
        <v>2247</v>
      </c>
      <c r="L2413" s="31">
        <f>IF(AND(B2413=L$1),LOOKUP(9.99999999999999E+307,$L$2:L2412)+1,"")</f>
        <v>2247</v>
      </c>
      <c r="M2413" s="31">
        <f>IF(AND(B2413=M$1),LOOKUP(9.99999999999999E+307,$M$2:M2412)+1,"")</f>
        <v>2247</v>
      </c>
      <c r="N2413" s="31" t="e">
        <f>IF(AND(B2413=N$1),LOOKUP(9.99999999999999E+307,$N$2:N2412)+1,"")</f>
        <v>#REF!</v>
      </c>
      <c r="O2413" s="31" t="e">
        <f>IF(AND($B2413=O$1),LOOKUP(9.99999999999999E+307,$O$2:O2412)+1,"")</f>
        <v>#REF!</v>
      </c>
      <c r="P2413" s="31" t="e">
        <f>IF(AND($B2413=P$1),LOOKUP(9.99999999999999E+307,$P$2:P2412)+1,"")</f>
        <v>#REF!</v>
      </c>
      <c r="Q2413" s="31" t="e">
        <f>IF(AND($B2413=Q$1),LOOKUP(9.99999999999999E+307,$Q$2:Q2412)+1,"")</f>
        <v>#REF!</v>
      </c>
      <c r="R2413" s="31">
        <f>IF(AND($B2413=R$1),LOOKUP(9.99999999999999E+307,$R$2:R2412)+1,"")</f>
        <v>2247</v>
      </c>
      <c r="S2413" s="31">
        <f>IF(AND($B2413=S$1),LOOKUP(9.99999999999999E+307,$S$2:S2412)+1,"")</f>
        <v>2247</v>
      </c>
      <c r="T2413" s="265"/>
      <c r="U2413" s="265"/>
      <c r="V2413" s="265"/>
      <c r="AA2413" s="254" t="str">
        <f t="shared" si="269"/>
        <v/>
      </c>
      <c r="AB2413" s="254" t="str">
        <f t="shared" si="270"/>
        <v/>
      </c>
      <c r="AC2413" s="255">
        <f t="shared" si="271"/>
        <v>0</v>
      </c>
      <c r="AD2413" s="255">
        <f t="shared" si="272"/>
        <v>3836</v>
      </c>
      <c r="AE2413" s="256" t="str">
        <f t="shared" si="273"/>
        <v/>
      </c>
      <c r="AF2413" s="252" t="str">
        <f t="shared" si="274"/>
        <v>-</v>
      </c>
    </row>
    <row r="2414" spans="1:32" ht="20.149999999999999" customHeight="1" x14ac:dyDescent="0.75">
      <c r="A2414" s="31">
        <v>2412</v>
      </c>
      <c r="B2414" s="237"/>
      <c r="C2414" s="273"/>
      <c r="D2414" s="272"/>
      <c r="E2414" s="273"/>
      <c r="F2414" s="273"/>
      <c r="G2414" s="253" t="str">
        <f t="shared" si="275"/>
        <v/>
      </c>
      <c r="H2414" s="31" t="str">
        <f>IF(AND(B2414=H$1),LOOKUP(9.99999999999999E+307,$H$2:H2413)+1,"")</f>
        <v/>
      </c>
      <c r="I2414" s="31" t="str">
        <f>IF(AND(B2414=I$1),LOOKUP(9.99999999999999E+307,$I$2:I2413)+1,"")</f>
        <v/>
      </c>
      <c r="J2414" s="31">
        <f>IF(AND(B2414=J$1),LOOKUP(9.99999999999999E+307,$J$2:J2413)+1,"")</f>
        <v>2248</v>
      </c>
      <c r="K2414" s="31">
        <f>IF(AND(B2414=K$1),LOOKUP(9.99999999999999E+307,$K$2:K2413)+1,"")</f>
        <v>2248</v>
      </c>
      <c r="L2414" s="31">
        <f>IF(AND(B2414=L$1),LOOKUP(9.99999999999999E+307,$L$2:L2413)+1,"")</f>
        <v>2248</v>
      </c>
      <c r="M2414" s="31">
        <f>IF(AND(B2414=M$1),LOOKUP(9.99999999999999E+307,$M$2:M2413)+1,"")</f>
        <v>2248</v>
      </c>
      <c r="N2414" s="31" t="e">
        <f>IF(AND(B2414=N$1),LOOKUP(9.99999999999999E+307,$N$2:N2413)+1,"")</f>
        <v>#REF!</v>
      </c>
      <c r="O2414" s="31" t="e">
        <f>IF(AND($B2414=O$1),LOOKUP(9.99999999999999E+307,$O$2:O2413)+1,"")</f>
        <v>#REF!</v>
      </c>
      <c r="P2414" s="31" t="e">
        <f>IF(AND($B2414=P$1),LOOKUP(9.99999999999999E+307,$P$2:P2413)+1,"")</f>
        <v>#REF!</v>
      </c>
      <c r="Q2414" s="31" t="e">
        <f>IF(AND($B2414=Q$1),LOOKUP(9.99999999999999E+307,$Q$2:Q2413)+1,"")</f>
        <v>#REF!</v>
      </c>
      <c r="R2414" s="31">
        <f>IF(AND($B2414=R$1),LOOKUP(9.99999999999999E+307,$R$2:R2413)+1,"")</f>
        <v>2248</v>
      </c>
      <c r="S2414" s="31">
        <f>IF(AND($B2414=S$1),LOOKUP(9.99999999999999E+307,$S$2:S2413)+1,"")</f>
        <v>2248</v>
      </c>
      <c r="T2414" s="265"/>
      <c r="U2414" s="265"/>
      <c r="V2414" s="265"/>
      <c r="AA2414" s="254" t="str">
        <f t="shared" si="269"/>
        <v/>
      </c>
      <c r="AB2414" s="254" t="str">
        <f t="shared" si="270"/>
        <v/>
      </c>
      <c r="AC2414" s="255">
        <f t="shared" si="271"/>
        <v>0</v>
      </c>
      <c r="AD2414" s="255">
        <f t="shared" si="272"/>
        <v>3836</v>
      </c>
      <c r="AE2414" s="256" t="str">
        <f t="shared" si="273"/>
        <v/>
      </c>
      <c r="AF2414" s="252" t="str">
        <f t="shared" si="274"/>
        <v>-</v>
      </c>
    </row>
    <row r="2415" spans="1:32" ht="20.149999999999999" customHeight="1" x14ac:dyDescent="0.75">
      <c r="A2415" s="31">
        <v>2413</v>
      </c>
      <c r="B2415" s="237"/>
      <c r="C2415" s="273"/>
      <c r="D2415" s="272"/>
      <c r="E2415" s="273"/>
      <c r="F2415" s="273"/>
      <c r="G2415" s="253" t="str">
        <f t="shared" si="275"/>
        <v/>
      </c>
      <c r="H2415" s="31" t="str">
        <f>IF(AND(B2415=H$1),LOOKUP(9.99999999999999E+307,$H$2:H2414)+1,"")</f>
        <v/>
      </c>
      <c r="I2415" s="31" t="str">
        <f>IF(AND(B2415=I$1),LOOKUP(9.99999999999999E+307,$I$2:I2414)+1,"")</f>
        <v/>
      </c>
      <c r="J2415" s="31">
        <f>IF(AND(B2415=J$1),LOOKUP(9.99999999999999E+307,$J$2:J2414)+1,"")</f>
        <v>2249</v>
      </c>
      <c r="K2415" s="31">
        <f>IF(AND(B2415=K$1),LOOKUP(9.99999999999999E+307,$K$2:K2414)+1,"")</f>
        <v>2249</v>
      </c>
      <c r="L2415" s="31">
        <f>IF(AND(B2415=L$1),LOOKUP(9.99999999999999E+307,$L$2:L2414)+1,"")</f>
        <v>2249</v>
      </c>
      <c r="M2415" s="31">
        <f>IF(AND(B2415=M$1),LOOKUP(9.99999999999999E+307,$M$2:M2414)+1,"")</f>
        <v>2249</v>
      </c>
      <c r="N2415" s="31" t="e">
        <f>IF(AND(B2415=N$1),LOOKUP(9.99999999999999E+307,$N$2:N2414)+1,"")</f>
        <v>#REF!</v>
      </c>
      <c r="O2415" s="31" t="e">
        <f>IF(AND($B2415=O$1),LOOKUP(9.99999999999999E+307,$O$2:O2414)+1,"")</f>
        <v>#REF!</v>
      </c>
      <c r="P2415" s="31" t="e">
        <f>IF(AND($B2415=P$1),LOOKUP(9.99999999999999E+307,$P$2:P2414)+1,"")</f>
        <v>#REF!</v>
      </c>
      <c r="Q2415" s="31" t="e">
        <f>IF(AND($B2415=Q$1),LOOKUP(9.99999999999999E+307,$Q$2:Q2414)+1,"")</f>
        <v>#REF!</v>
      </c>
      <c r="R2415" s="31">
        <f>IF(AND($B2415=R$1),LOOKUP(9.99999999999999E+307,$R$2:R2414)+1,"")</f>
        <v>2249</v>
      </c>
      <c r="S2415" s="31">
        <f>IF(AND($B2415=S$1),LOOKUP(9.99999999999999E+307,$S$2:S2414)+1,"")</f>
        <v>2249</v>
      </c>
      <c r="T2415" s="265"/>
      <c r="U2415" s="265"/>
      <c r="V2415" s="265"/>
      <c r="AA2415" s="254" t="str">
        <f t="shared" si="269"/>
        <v/>
      </c>
      <c r="AB2415" s="254" t="str">
        <f t="shared" si="270"/>
        <v/>
      </c>
      <c r="AC2415" s="255">
        <f t="shared" si="271"/>
        <v>0</v>
      </c>
      <c r="AD2415" s="255">
        <f t="shared" si="272"/>
        <v>3836</v>
      </c>
      <c r="AE2415" s="256" t="str">
        <f t="shared" si="273"/>
        <v/>
      </c>
      <c r="AF2415" s="252" t="str">
        <f t="shared" si="274"/>
        <v>-</v>
      </c>
    </row>
    <row r="2416" spans="1:32" ht="20.149999999999999" customHeight="1" x14ac:dyDescent="0.75">
      <c r="A2416" s="31">
        <v>2414</v>
      </c>
      <c r="B2416" s="237"/>
      <c r="C2416" s="273"/>
      <c r="D2416" s="272"/>
      <c r="E2416" s="273"/>
      <c r="F2416" s="273"/>
      <c r="G2416" s="253" t="str">
        <f t="shared" si="275"/>
        <v/>
      </c>
      <c r="H2416" s="31" t="str">
        <f>IF(AND(B2416=H$1),LOOKUP(9.99999999999999E+307,$H$2:H2415)+1,"")</f>
        <v/>
      </c>
      <c r="I2416" s="31" t="str">
        <f>IF(AND(B2416=I$1),LOOKUP(9.99999999999999E+307,$I$2:I2415)+1,"")</f>
        <v/>
      </c>
      <c r="J2416" s="31">
        <f>IF(AND(B2416=J$1),LOOKUP(9.99999999999999E+307,$J$2:J2415)+1,"")</f>
        <v>2250</v>
      </c>
      <c r="K2416" s="31">
        <f>IF(AND(B2416=K$1),LOOKUP(9.99999999999999E+307,$K$2:K2415)+1,"")</f>
        <v>2250</v>
      </c>
      <c r="L2416" s="31">
        <f>IF(AND(B2416=L$1),LOOKUP(9.99999999999999E+307,$L$2:L2415)+1,"")</f>
        <v>2250</v>
      </c>
      <c r="M2416" s="31">
        <f>IF(AND(B2416=M$1),LOOKUP(9.99999999999999E+307,$M$2:M2415)+1,"")</f>
        <v>2250</v>
      </c>
      <c r="N2416" s="31" t="e">
        <f>IF(AND(B2416=N$1),LOOKUP(9.99999999999999E+307,$N$2:N2415)+1,"")</f>
        <v>#REF!</v>
      </c>
      <c r="O2416" s="31" t="e">
        <f>IF(AND($B2416=O$1),LOOKUP(9.99999999999999E+307,$O$2:O2415)+1,"")</f>
        <v>#REF!</v>
      </c>
      <c r="P2416" s="31" t="e">
        <f>IF(AND($B2416=P$1),LOOKUP(9.99999999999999E+307,$P$2:P2415)+1,"")</f>
        <v>#REF!</v>
      </c>
      <c r="Q2416" s="31" t="e">
        <f>IF(AND($B2416=Q$1),LOOKUP(9.99999999999999E+307,$Q$2:Q2415)+1,"")</f>
        <v>#REF!</v>
      </c>
      <c r="R2416" s="31">
        <f>IF(AND($B2416=R$1),LOOKUP(9.99999999999999E+307,$R$2:R2415)+1,"")</f>
        <v>2250</v>
      </c>
      <c r="S2416" s="31">
        <f>IF(AND($B2416=S$1),LOOKUP(9.99999999999999E+307,$S$2:S2415)+1,"")</f>
        <v>2250</v>
      </c>
      <c r="T2416" s="265"/>
      <c r="U2416" s="265"/>
      <c r="V2416" s="265"/>
      <c r="AA2416" s="254" t="str">
        <f t="shared" si="269"/>
        <v/>
      </c>
      <c r="AB2416" s="254" t="str">
        <f t="shared" si="270"/>
        <v/>
      </c>
      <c r="AC2416" s="255">
        <f t="shared" si="271"/>
        <v>0</v>
      </c>
      <c r="AD2416" s="255">
        <f t="shared" si="272"/>
        <v>3836</v>
      </c>
      <c r="AE2416" s="256" t="str">
        <f t="shared" si="273"/>
        <v/>
      </c>
      <c r="AF2416" s="252" t="str">
        <f t="shared" si="274"/>
        <v>-</v>
      </c>
    </row>
    <row r="2417" spans="1:32" ht="20.149999999999999" customHeight="1" x14ac:dyDescent="0.75">
      <c r="A2417" s="31">
        <v>2415</v>
      </c>
      <c r="B2417" s="237"/>
      <c r="C2417" s="273"/>
      <c r="D2417" s="272"/>
      <c r="E2417" s="273"/>
      <c r="F2417" s="273"/>
      <c r="G2417" s="253" t="str">
        <f t="shared" si="275"/>
        <v/>
      </c>
      <c r="H2417" s="31" t="str">
        <f>IF(AND(B2417=H$1),LOOKUP(9.99999999999999E+307,$H$2:H2416)+1,"")</f>
        <v/>
      </c>
      <c r="I2417" s="31" t="str">
        <f>IF(AND(B2417=I$1),LOOKUP(9.99999999999999E+307,$I$2:I2416)+1,"")</f>
        <v/>
      </c>
      <c r="J2417" s="31">
        <f>IF(AND(B2417=J$1),LOOKUP(9.99999999999999E+307,$J$2:J2416)+1,"")</f>
        <v>2251</v>
      </c>
      <c r="K2417" s="31">
        <f>IF(AND(B2417=K$1),LOOKUP(9.99999999999999E+307,$K$2:K2416)+1,"")</f>
        <v>2251</v>
      </c>
      <c r="L2417" s="31">
        <f>IF(AND(B2417=L$1),LOOKUP(9.99999999999999E+307,$L$2:L2416)+1,"")</f>
        <v>2251</v>
      </c>
      <c r="M2417" s="31">
        <f>IF(AND(B2417=M$1),LOOKUP(9.99999999999999E+307,$M$2:M2416)+1,"")</f>
        <v>2251</v>
      </c>
      <c r="N2417" s="31" t="e">
        <f>IF(AND(B2417=N$1),LOOKUP(9.99999999999999E+307,$N$2:N2416)+1,"")</f>
        <v>#REF!</v>
      </c>
      <c r="O2417" s="31" t="e">
        <f>IF(AND($B2417=O$1),LOOKUP(9.99999999999999E+307,$O$2:O2416)+1,"")</f>
        <v>#REF!</v>
      </c>
      <c r="P2417" s="31" t="e">
        <f>IF(AND($B2417=P$1),LOOKUP(9.99999999999999E+307,$P$2:P2416)+1,"")</f>
        <v>#REF!</v>
      </c>
      <c r="Q2417" s="31" t="e">
        <f>IF(AND($B2417=Q$1),LOOKUP(9.99999999999999E+307,$Q$2:Q2416)+1,"")</f>
        <v>#REF!</v>
      </c>
      <c r="R2417" s="31">
        <f>IF(AND($B2417=R$1),LOOKUP(9.99999999999999E+307,$R$2:R2416)+1,"")</f>
        <v>2251</v>
      </c>
      <c r="S2417" s="31">
        <f>IF(AND($B2417=S$1),LOOKUP(9.99999999999999E+307,$S$2:S2416)+1,"")</f>
        <v>2251</v>
      </c>
      <c r="T2417" s="265"/>
      <c r="U2417" s="265"/>
      <c r="V2417" s="265"/>
      <c r="AA2417" s="254" t="str">
        <f t="shared" si="269"/>
        <v/>
      </c>
      <c r="AB2417" s="254" t="str">
        <f t="shared" si="270"/>
        <v/>
      </c>
      <c r="AC2417" s="255">
        <f t="shared" si="271"/>
        <v>0</v>
      </c>
      <c r="AD2417" s="255">
        <f t="shared" si="272"/>
        <v>3836</v>
      </c>
      <c r="AE2417" s="256" t="str">
        <f t="shared" si="273"/>
        <v/>
      </c>
      <c r="AF2417" s="252" t="str">
        <f t="shared" si="274"/>
        <v>-</v>
      </c>
    </row>
    <row r="2418" spans="1:32" ht="20.149999999999999" customHeight="1" x14ac:dyDescent="0.75">
      <c r="A2418" s="31">
        <v>2416</v>
      </c>
      <c r="B2418" s="237"/>
      <c r="C2418" s="273"/>
      <c r="D2418" s="272"/>
      <c r="E2418" s="273"/>
      <c r="F2418" s="273"/>
      <c r="G2418" s="253" t="str">
        <f t="shared" si="275"/>
        <v/>
      </c>
      <c r="H2418" s="31" t="str">
        <f>IF(AND(B2418=H$1),LOOKUP(9.99999999999999E+307,$H$2:H2417)+1,"")</f>
        <v/>
      </c>
      <c r="I2418" s="31" t="str">
        <f>IF(AND(B2418=I$1),LOOKUP(9.99999999999999E+307,$I$2:I2417)+1,"")</f>
        <v/>
      </c>
      <c r="J2418" s="31">
        <f>IF(AND(B2418=J$1),LOOKUP(9.99999999999999E+307,$J$2:J2417)+1,"")</f>
        <v>2252</v>
      </c>
      <c r="K2418" s="31">
        <f>IF(AND(B2418=K$1),LOOKUP(9.99999999999999E+307,$K$2:K2417)+1,"")</f>
        <v>2252</v>
      </c>
      <c r="L2418" s="31">
        <f>IF(AND(B2418=L$1),LOOKUP(9.99999999999999E+307,$L$2:L2417)+1,"")</f>
        <v>2252</v>
      </c>
      <c r="M2418" s="31">
        <f>IF(AND(B2418=M$1),LOOKUP(9.99999999999999E+307,$M$2:M2417)+1,"")</f>
        <v>2252</v>
      </c>
      <c r="N2418" s="31" t="e">
        <f>IF(AND(B2418=N$1),LOOKUP(9.99999999999999E+307,$N$2:N2417)+1,"")</f>
        <v>#REF!</v>
      </c>
      <c r="O2418" s="31" t="e">
        <f>IF(AND($B2418=O$1),LOOKUP(9.99999999999999E+307,$O$2:O2417)+1,"")</f>
        <v>#REF!</v>
      </c>
      <c r="P2418" s="31" t="e">
        <f>IF(AND($B2418=P$1),LOOKUP(9.99999999999999E+307,$P$2:P2417)+1,"")</f>
        <v>#REF!</v>
      </c>
      <c r="Q2418" s="31" t="e">
        <f>IF(AND($B2418=Q$1),LOOKUP(9.99999999999999E+307,$Q$2:Q2417)+1,"")</f>
        <v>#REF!</v>
      </c>
      <c r="R2418" s="31">
        <f>IF(AND($B2418=R$1),LOOKUP(9.99999999999999E+307,$R$2:R2417)+1,"")</f>
        <v>2252</v>
      </c>
      <c r="S2418" s="31">
        <f>IF(AND($B2418=S$1),LOOKUP(9.99999999999999E+307,$S$2:S2417)+1,"")</f>
        <v>2252</v>
      </c>
      <c r="T2418" s="265"/>
      <c r="U2418" s="265"/>
      <c r="V2418" s="265"/>
      <c r="AA2418" s="254" t="str">
        <f t="shared" si="269"/>
        <v/>
      </c>
      <c r="AB2418" s="254" t="str">
        <f t="shared" si="270"/>
        <v/>
      </c>
      <c r="AC2418" s="255">
        <f t="shared" si="271"/>
        <v>0</v>
      </c>
      <c r="AD2418" s="255">
        <f t="shared" si="272"/>
        <v>3836</v>
      </c>
      <c r="AE2418" s="256" t="str">
        <f t="shared" si="273"/>
        <v/>
      </c>
      <c r="AF2418" s="252" t="str">
        <f t="shared" si="274"/>
        <v>-</v>
      </c>
    </row>
    <row r="2419" spans="1:32" ht="20.149999999999999" customHeight="1" x14ac:dyDescent="0.75">
      <c r="A2419" s="31">
        <v>2417</v>
      </c>
      <c r="B2419" s="237"/>
      <c r="C2419" s="273"/>
      <c r="D2419" s="272"/>
      <c r="E2419" s="273"/>
      <c r="F2419" s="273"/>
      <c r="G2419" s="253" t="str">
        <f t="shared" si="275"/>
        <v/>
      </c>
      <c r="H2419" s="31" t="str">
        <f>IF(AND(B2419=H$1),LOOKUP(9.99999999999999E+307,$H$2:H2418)+1,"")</f>
        <v/>
      </c>
      <c r="I2419" s="31" t="str">
        <f>IF(AND(B2419=I$1),LOOKUP(9.99999999999999E+307,$I$2:I2418)+1,"")</f>
        <v/>
      </c>
      <c r="J2419" s="31">
        <f>IF(AND(B2419=J$1),LOOKUP(9.99999999999999E+307,$J$2:J2418)+1,"")</f>
        <v>2253</v>
      </c>
      <c r="K2419" s="31">
        <f>IF(AND(B2419=K$1),LOOKUP(9.99999999999999E+307,$K$2:K2418)+1,"")</f>
        <v>2253</v>
      </c>
      <c r="L2419" s="31">
        <f>IF(AND(B2419=L$1),LOOKUP(9.99999999999999E+307,$L$2:L2418)+1,"")</f>
        <v>2253</v>
      </c>
      <c r="M2419" s="31">
        <f>IF(AND(B2419=M$1),LOOKUP(9.99999999999999E+307,$M$2:M2418)+1,"")</f>
        <v>2253</v>
      </c>
      <c r="N2419" s="31" t="e">
        <f>IF(AND(B2419=N$1),LOOKUP(9.99999999999999E+307,$N$2:N2418)+1,"")</f>
        <v>#REF!</v>
      </c>
      <c r="O2419" s="31" t="e">
        <f>IF(AND($B2419=O$1),LOOKUP(9.99999999999999E+307,$O$2:O2418)+1,"")</f>
        <v>#REF!</v>
      </c>
      <c r="P2419" s="31" t="e">
        <f>IF(AND($B2419=P$1),LOOKUP(9.99999999999999E+307,$P$2:P2418)+1,"")</f>
        <v>#REF!</v>
      </c>
      <c r="Q2419" s="31" t="e">
        <f>IF(AND($B2419=Q$1),LOOKUP(9.99999999999999E+307,$Q$2:Q2418)+1,"")</f>
        <v>#REF!</v>
      </c>
      <c r="R2419" s="31">
        <f>IF(AND($B2419=R$1),LOOKUP(9.99999999999999E+307,$R$2:R2418)+1,"")</f>
        <v>2253</v>
      </c>
      <c r="S2419" s="31">
        <f>IF(AND($B2419=S$1),LOOKUP(9.99999999999999E+307,$S$2:S2418)+1,"")</f>
        <v>2253</v>
      </c>
      <c r="T2419" s="265"/>
      <c r="U2419" s="265"/>
      <c r="V2419" s="265"/>
      <c r="AA2419" s="254" t="str">
        <f t="shared" si="269"/>
        <v/>
      </c>
      <c r="AB2419" s="254" t="str">
        <f t="shared" si="270"/>
        <v/>
      </c>
      <c r="AC2419" s="255">
        <f t="shared" si="271"/>
        <v>0</v>
      </c>
      <c r="AD2419" s="255">
        <f t="shared" si="272"/>
        <v>3836</v>
      </c>
      <c r="AE2419" s="256" t="str">
        <f t="shared" si="273"/>
        <v/>
      </c>
      <c r="AF2419" s="252" t="str">
        <f t="shared" si="274"/>
        <v>-</v>
      </c>
    </row>
    <row r="2420" spans="1:32" ht="20.149999999999999" customHeight="1" x14ac:dyDescent="0.75">
      <c r="A2420" s="31">
        <v>2418</v>
      </c>
      <c r="B2420" s="237"/>
      <c r="C2420" s="273"/>
      <c r="D2420" s="272"/>
      <c r="E2420" s="273"/>
      <c r="F2420" s="273"/>
      <c r="G2420" s="253" t="str">
        <f t="shared" si="275"/>
        <v/>
      </c>
      <c r="H2420" s="31" t="str">
        <f>IF(AND(B2420=H$1),LOOKUP(9.99999999999999E+307,$H$2:H2419)+1,"")</f>
        <v/>
      </c>
      <c r="I2420" s="31" t="str">
        <f>IF(AND(B2420=I$1),LOOKUP(9.99999999999999E+307,$I$2:I2419)+1,"")</f>
        <v/>
      </c>
      <c r="J2420" s="31">
        <f>IF(AND(B2420=J$1),LOOKUP(9.99999999999999E+307,$J$2:J2419)+1,"")</f>
        <v>2254</v>
      </c>
      <c r="K2420" s="31">
        <f>IF(AND(B2420=K$1),LOOKUP(9.99999999999999E+307,$K$2:K2419)+1,"")</f>
        <v>2254</v>
      </c>
      <c r="L2420" s="31">
        <f>IF(AND(B2420=L$1),LOOKUP(9.99999999999999E+307,$L$2:L2419)+1,"")</f>
        <v>2254</v>
      </c>
      <c r="M2420" s="31">
        <f>IF(AND(B2420=M$1),LOOKUP(9.99999999999999E+307,$M$2:M2419)+1,"")</f>
        <v>2254</v>
      </c>
      <c r="N2420" s="31" t="e">
        <f>IF(AND(B2420=N$1),LOOKUP(9.99999999999999E+307,$N$2:N2419)+1,"")</f>
        <v>#REF!</v>
      </c>
      <c r="O2420" s="31" t="e">
        <f>IF(AND($B2420=O$1),LOOKUP(9.99999999999999E+307,$O$2:O2419)+1,"")</f>
        <v>#REF!</v>
      </c>
      <c r="P2420" s="31" t="e">
        <f>IF(AND($B2420=P$1),LOOKUP(9.99999999999999E+307,$P$2:P2419)+1,"")</f>
        <v>#REF!</v>
      </c>
      <c r="Q2420" s="31" t="e">
        <f>IF(AND($B2420=Q$1),LOOKUP(9.99999999999999E+307,$Q$2:Q2419)+1,"")</f>
        <v>#REF!</v>
      </c>
      <c r="R2420" s="31">
        <f>IF(AND($B2420=R$1),LOOKUP(9.99999999999999E+307,$R$2:R2419)+1,"")</f>
        <v>2254</v>
      </c>
      <c r="S2420" s="31">
        <f>IF(AND($B2420=S$1),LOOKUP(9.99999999999999E+307,$S$2:S2419)+1,"")</f>
        <v>2254</v>
      </c>
      <c r="T2420" s="265"/>
      <c r="U2420" s="265"/>
      <c r="V2420" s="265"/>
      <c r="AA2420" s="254" t="str">
        <f t="shared" si="269"/>
        <v/>
      </c>
      <c r="AB2420" s="254" t="str">
        <f t="shared" si="270"/>
        <v/>
      </c>
      <c r="AC2420" s="255">
        <f t="shared" si="271"/>
        <v>0</v>
      </c>
      <c r="AD2420" s="255">
        <f t="shared" si="272"/>
        <v>3836</v>
      </c>
      <c r="AE2420" s="256" t="str">
        <f t="shared" si="273"/>
        <v/>
      </c>
      <c r="AF2420" s="252" t="str">
        <f t="shared" si="274"/>
        <v>-</v>
      </c>
    </row>
    <row r="2421" spans="1:32" ht="20.149999999999999" customHeight="1" x14ac:dyDescent="0.75">
      <c r="A2421" s="31">
        <v>2419</v>
      </c>
      <c r="B2421" s="237"/>
      <c r="C2421" s="273"/>
      <c r="D2421" s="272"/>
      <c r="E2421" s="273"/>
      <c r="F2421" s="273"/>
      <c r="G2421" s="253" t="str">
        <f t="shared" si="275"/>
        <v/>
      </c>
      <c r="H2421" s="31" t="str">
        <f>IF(AND(B2421=H$1),LOOKUP(9.99999999999999E+307,$H$2:H2420)+1,"")</f>
        <v/>
      </c>
      <c r="I2421" s="31" t="str">
        <f>IF(AND(B2421=I$1),LOOKUP(9.99999999999999E+307,$I$2:I2420)+1,"")</f>
        <v/>
      </c>
      <c r="J2421" s="31">
        <f>IF(AND(B2421=J$1),LOOKUP(9.99999999999999E+307,$J$2:J2420)+1,"")</f>
        <v>2255</v>
      </c>
      <c r="K2421" s="31">
        <f>IF(AND(B2421=K$1),LOOKUP(9.99999999999999E+307,$K$2:K2420)+1,"")</f>
        <v>2255</v>
      </c>
      <c r="L2421" s="31">
        <f>IF(AND(B2421=L$1),LOOKUP(9.99999999999999E+307,$L$2:L2420)+1,"")</f>
        <v>2255</v>
      </c>
      <c r="M2421" s="31">
        <f>IF(AND(B2421=M$1),LOOKUP(9.99999999999999E+307,$M$2:M2420)+1,"")</f>
        <v>2255</v>
      </c>
      <c r="N2421" s="31" t="e">
        <f>IF(AND(B2421=N$1),LOOKUP(9.99999999999999E+307,$N$2:N2420)+1,"")</f>
        <v>#REF!</v>
      </c>
      <c r="O2421" s="31" t="e">
        <f>IF(AND($B2421=O$1),LOOKUP(9.99999999999999E+307,$O$2:O2420)+1,"")</f>
        <v>#REF!</v>
      </c>
      <c r="P2421" s="31" t="e">
        <f>IF(AND($B2421=P$1),LOOKUP(9.99999999999999E+307,$P$2:P2420)+1,"")</f>
        <v>#REF!</v>
      </c>
      <c r="Q2421" s="31" t="e">
        <f>IF(AND($B2421=Q$1),LOOKUP(9.99999999999999E+307,$Q$2:Q2420)+1,"")</f>
        <v>#REF!</v>
      </c>
      <c r="R2421" s="31">
        <f>IF(AND($B2421=R$1),LOOKUP(9.99999999999999E+307,$R$2:R2420)+1,"")</f>
        <v>2255</v>
      </c>
      <c r="S2421" s="31">
        <f>IF(AND($B2421=S$1),LOOKUP(9.99999999999999E+307,$S$2:S2420)+1,"")</f>
        <v>2255</v>
      </c>
      <c r="T2421" s="265"/>
      <c r="U2421" s="265"/>
      <c r="V2421" s="265"/>
      <c r="AA2421" s="254" t="str">
        <f t="shared" si="269"/>
        <v/>
      </c>
      <c r="AB2421" s="254" t="str">
        <f t="shared" si="270"/>
        <v/>
      </c>
      <c r="AC2421" s="255">
        <f t="shared" si="271"/>
        <v>0</v>
      </c>
      <c r="AD2421" s="255">
        <f t="shared" si="272"/>
        <v>3836</v>
      </c>
      <c r="AE2421" s="256" t="str">
        <f t="shared" si="273"/>
        <v/>
      </c>
      <c r="AF2421" s="252" t="str">
        <f t="shared" si="274"/>
        <v>-</v>
      </c>
    </row>
    <row r="2422" spans="1:32" ht="20.149999999999999" customHeight="1" x14ac:dyDescent="0.75">
      <c r="A2422" s="31">
        <v>2420</v>
      </c>
      <c r="B2422" s="237"/>
      <c r="C2422" s="273"/>
      <c r="D2422" s="272"/>
      <c r="E2422" s="273"/>
      <c r="F2422" s="273"/>
      <c r="G2422" s="253" t="str">
        <f t="shared" si="275"/>
        <v/>
      </c>
      <c r="H2422" s="31" t="str">
        <f>IF(AND(B2422=H$1),LOOKUP(9.99999999999999E+307,$H$2:H2421)+1,"")</f>
        <v/>
      </c>
      <c r="I2422" s="31" t="str">
        <f>IF(AND(B2422=I$1),LOOKUP(9.99999999999999E+307,$I$2:I2421)+1,"")</f>
        <v/>
      </c>
      <c r="J2422" s="31">
        <f>IF(AND(B2422=J$1),LOOKUP(9.99999999999999E+307,$J$2:J2421)+1,"")</f>
        <v>2256</v>
      </c>
      <c r="K2422" s="31">
        <f>IF(AND(B2422=K$1),LOOKUP(9.99999999999999E+307,$K$2:K2421)+1,"")</f>
        <v>2256</v>
      </c>
      <c r="L2422" s="31">
        <f>IF(AND(B2422=L$1),LOOKUP(9.99999999999999E+307,$L$2:L2421)+1,"")</f>
        <v>2256</v>
      </c>
      <c r="M2422" s="31">
        <f>IF(AND(B2422=M$1),LOOKUP(9.99999999999999E+307,$M$2:M2421)+1,"")</f>
        <v>2256</v>
      </c>
      <c r="N2422" s="31" t="e">
        <f>IF(AND(B2422=N$1),LOOKUP(9.99999999999999E+307,$N$2:N2421)+1,"")</f>
        <v>#REF!</v>
      </c>
      <c r="O2422" s="31" t="e">
        <f>IF(AND($B2422=O$1),LOOKUP(9.99999999999999E+307,$O$2:O2421)+1,"")</f>
        <v>#REF!</v>
      </c>
      <c r="P2422" s="31" t="e">
        <f>IF(AND($B2422=P$1),LOOKUP(9.99999999999999E+307,$P$2:P2421)+1,"")</f>
        <v>#REF!</v>
      </c>
      <c r="Q2422" s="31" t="e">
        <f>IF(AND($B2422=Q$1),LOOKUP(9.99999999999999E+307,$Q$2:Q2421)+1,"")</f>
        <v>#REF!</v>
      </c>
      <c r="R2422" s="31">
        <f>IF(AND($B2422=R$1),LOOKUP(9.99999999999999E+307,$R$2:R2421)+1,"")</f>
        <v>2256</v>
      </c>
      <c r="S2422" s="31">
        <f>IF(AND($B2422=S$1),LOOKUP(9.99999999999999E+307,$S$2:S2421)+1,"")</f>
        <v>2256</v>
      </c>
      <c r="T2422" s="265"/>
      <c r="U2422" s="265"/>
      <c r="V2422" s="265"/>
      <c r="AA2422" s="254" t="str">
        <f t="shared" si="269"/>
        <v/>
      </c>
      <c r="AB2422" s="254" t="str">
        <f t="shared" si="270"/>
        <v/>
      </c>
      <c r="AC2422" s="255">
        <f t="shared" si="271"/>
        <v>0</v>
      </c>
      <c r="AD2422" s="255">
        <f t="shared" si="272"/>
        <v>3836</v>
      </c>
      <c r="AE2422" s="256" t="str">
        <f t="shared" si="273"/>
        <v/>
      </c>
      <c r="AF2422" s="252" t="str">
        <f t="shared" si="274"/>
        <v>-</v>
      </c>
    </row>
    <row r="2423" spans="1:32" ht="20.149999999999999" customHeight="1" x14ac:dyDescent="0.75">
      <c r="A2423" s="31">
        <v>2421</v>
      </c>
      <c r="B2423" s="237"/>
      <c r="C2423" s="273"/>
      <c r="D2423" s="272"/>
      <c r="E2423" s="273"/>
      <c r="F2423" s="273"/>
      <c r="G2423" s="253" t="str">
        <f t="shared" si="275"/>
        <v/>
      </c>
      <c r="H2423" s="31" t="str">
        <f>IF(AND(B2423=H$1),LOOKUP(9.99999999999999E+307,$H$2:H2422)+1,"")</f>
        <v/>
      </c>
      <c r="I2423" s="31" t="str">
        <f>IF(AND(B2423=I$1),LOOKUP(9.99999999999999E+307,$I$2:I2422)+1,"")</f>
        <v/>
      </c>
      <c r="J2423" s="31">
        <f>IF(AND(B2423=J$1),LOOKUP(9.99999999999999E+307,$J$2:J2422)+1,"")</f>
        <v>2257</v>
      </c>
      <c r="K2423" s="31">
        <f>IF(AND(B2423=K$1),LOOKUP(9.99999999999999E+307,$K$2:K2422)+1,"")</f>
        <v>2257</v>
      </c>
      <c r="L2423" s="31">
        <f>IF(AND(B2423=L$1),LOOKUP(9.99999999999999E+307,$L$2:L2422)+1,"")</f>
        <v>2257</v>
      </c>
      <c r="M2423" s="31">
        <f>IF(AND(B2423=M$1),LOOKUP(9.99999999999999E+307,$M$2:M2422)+1,"")</f>
        <v>2257</v>
      </c>
      <c r="N2423" s="31" t="e">
        <f>IF(AND(B2423=N$1),LOOKUP(9.99999999999999E+307,$N$2:N2422)+1,"")</f>
        <v>#REF!</v>
      </c>
      <c r="O2423" s="31" t="e">
        <f>IF(AND($B2423=O$1),LOOKUP(9.99999999999999E+307,$O$2:O2422)+1,"")</f>
        <v>#REF!</v>
      </c>
      <c r="P2423" s="31" t="e">
        <f>IF(AND($B2423=P$1),LOOKUP(9.99999999999999E+307,$P$2:P2422)+1,"")</f>
        <v>#REF!</v>
      </c>
      <c r="Q2423" s="31" t="e">
        <f>IF(AND($B2423=Q$1),LOOKUP(9.99999999999999E+307,$Q$2:Q2422)+1,"")</f>
        <v>#REF!</v>
      </c>
      <c r="R2423" s="31">
        <f>IF(AND($B2423=R$1),LOOKUP(9.99999999999999E+307,$R$2:R2422)+1,"")</f>
        <v>2257</v>
      </c>
      <c r="S2423" s="31">
        <f>IF(AND($B2423=S$1),LOOKUP(9.99999999999999E+307,$S$2:S2422)+1,"")</f>
        <v>2257</v>
      </c>
      <c r="T2423" s="265"/>
      <c r="U2423" s="265"/>
      <c r="V2423" s="265"/>
      <c r="AA2423" s="254" t="str">
        <f t="shared" si="269"/>
        <v/>
      </c>
      <c r="AB2423" s="254" t="str">
        <f t="shared" si="270"/>
        <v/>
      </c>
      <c r="AC2423" s="255">
        <f t="shared" si="271"/>
        <v>0</v>
      </c>
      <c r="AD2423" s="255">
        <f t="shared" si="272"/>
        <v>3836</v>
      </c>
      <c r="AE2423" s="256" t="str">
        <f t="shared" si="273"/>
        <v/>
      </c>
      <c r="AF2423" s="252" t="str">
        <f t="shared" si="274"/>
        <v>-</v>
      </c>
    </row>
    <row r="2424" spans="1:32" ht="20.149999999999999" customHeight="1" x14ac:dyDescent="0.75">
      <c r="A2424" s="31">
        <v>2422</v>
      </c>
      <c r="B2424" s="237"/>
      <c r="C2424" s="273"/>
      <c r="D2424" s="272"/>
      <c r="E2424" s="273"/>
      <c r="F2424" s="273"/>
      <c r="G2424" s="253" t="str">
        <f t="shared" si="275"/>
        <v/>
      </c>
      <c r="H2424" s="31" t="str">
        <f>IF(AND(B2424=H$1),LOOKUP(9.99999999999999E+307,$H$2:H2423)+1,"")</f>
        <v/>
      </c>
      <c r="I2424" s="31" t="str">
        <f>IF(AND(B2424=I$1),LOOKUP(9.99999999999999E+307,$I$2:I2423)+1,"")</f>
        <v/>
      </c>
      <c r="J2424" s="31">
        <f>IF(AND(B2424=J$1),LOOKUP(9.99999999999999E+307,$J$2:J2423)+1,"")</f>
        <v>2258</v>
      </c>
      <c r="K2424" s="31">
        <f>IF(AND(B2424=K$1),LOOKUP(9.99999999999999E+307,$K$2:K2423)+1,"")</f>
        <v>2258</v>
      </c>
      <c r="L2424" s="31">
        <f>IF(AND(B2424=L$1),LOOKUP(9.99999999999999E+307,$L$2:L2423)+1,"")</f>
        <v>2258</v>
      </c>
      <c r="M2424" s="31">
        <f>IF(AND(B2424=M$1),LOOKUP(9.99999999999999E+307,$M$2:M2423)+1,"")</f>
        <v>2258</v>
      </c>
      <c r="N2424" s="31" t="e">
        <f>IF(AND(B2424=N$1),LOOKUP(9.99999999999999E+307,$N$2:N2423)+1,"")</f>
        <v>#REF!</v>
      </c>
      <c r="O2424" s="31" t="e">
        <f>IF(AND($B2424=O$1),LOOKUP(9.99999999999999E+307,$O$2:O2423)+1,"")</f>
        <v>#REF!</v>
      </c>
      <c r="P2424" s="31" t="e">
        <f>IF(AND($B2424=P$1),LOOKUP(9.99999999999999E+307,$P$2:P2423)+1,"")</f>
        <v>#REF!</v>
      </c>
      <c r="Q2424" s="31" t="e">
        <f>IF(AND($B2424=Q$1),LOOKUP(9.99999999999999E+307,$Q$2:Q2423)+1,"")</f>
        <v>#REF!</v>
      </c>
      <c r="R2424" s="31">
        <f>IF(AND($B2424=R$1),LOOKUP(9.99999999999999E+307,$R$2:R2423)+1,"")</f>
        <v>2258</v>
      </c>
      <c r="S2424" s="31">
        <f>IF(AND($B2424=S$1),LOOKUP(9.99999999999999E+307,$S$2:S2423)+1,"")</f>
        <v>2258</v>
      </c>
      <c r="T2424" s="265"/>
      <c r="U2424" s="265"/>
      <c r="V2424" s="265"/>
      <c r="AA2424" s="254" t="str">
        <f t="shared" si="269"/>
        <v/>
      </c>
      <c r="AB2424" s="254" t="str">
        <f t="shared" si="270"/>
        <v/>
      </c>
      <c r="AC2424" s="255">
        <f t="shared" si="271"/>
        <v>0</v>
      </c>
      <c r="AD2424" s="255">
        <f t="shared" si="272"/>
        <v>3836</v>
      </c>
      <c r="AE2424" s="256" t="str">
        <f t="shared" si="273"/>
        <v/>
      </c>
      <c r="AF2424" s="252" t="str">
        <f t="shared" si="274"/>
        <v>-</v>
      </c>
    </row>
    <row r="2425" spans="1:32" ht="20.149999999999999" customHeight="1" x14ac:dyDescent="0.75">
      <c r="A2425" s="31">
        <v>2423</v>
      </c>
      <c r="B2425" s="237"/>
      <c r="C2425" s="273"/>
      <c r="D2425" s="272"/>
      <c r="E2425" s="273"/>
      <c r="F2425" s="273"/>
      <c r="G2425" s="253" t="str">
        <f t="shared" si="275"/>
        <v/>
      </c>
      <c r="H2425" s="31" t="str">
        <f>IF(AND(B2425=H$1),LOOKUP(9.99999999999999E+307,$H$2:H2424)+1,"")</f>
        <v/>
      </c>
      <c r="I2425" s="31" t="str">
        <f>IF(AND(B2425=I$1),LOOKUP(9.99999999999999E+307,$I$2:I2424)+1,"")</f>
        <v/>
      </c>
      <c r="J2425" s="31">
        <f>IF(AND(B2425=J$1),LOOKUP(9.99999999999999E+307,$J$2:J2424)+1,"")</f>
        <v>2259</v>
      </c>
      <c r="K2425" s="31">
        <f>IF(AND(B2425=K$1),LOOKUP(9.99999999999999E+307,$K$2:K2424)+1,"")</f>
        <v>2259</v>
      </c>
      <c r="L2425" s="31">
        <f>IF(AND(B2425=L$1),LOOKUP(9.99999999999999E+307,$L$2:L2424)+1,"")</f>
        <v>2259</v>
      </c>
      <c r="M2425" s="31">
        <f>IF(AND(B2425=M$1),LOOKUP(9.99999999999999E+307,$M$2:M2424)+1,"")</f>
        <v>2259</v>
      </c>
      <c r="N2425" s="31" t="e">
        <f>IF(AND(B2425=N$1),LOOKUP(9.99999999999999E+307,$N$2:N2424)+1,"")</f>
        <v>#REF!</v>
      </c>
      <c r="O2425" s="31" t="e">
        <f>IF(AND($B2425=O$1),LOOKUP(9.99999999999999E+307,$O$2:O2424)+1,"")</f>
        <v>#REF!</v>
      </c>
      <c r="P2425" s="31" t="e">
        <f>IF(AND($B2425=P$1),LOOKUP(9.99999999999999E+307,$P$2:P2424)+1,"")</f>
        <v>#REF!</v>
      </c>
      <c r="Q2425" s="31" t="e">
        <f>IF(AND($B2425=Q$1),LOOKUP(9.99999999999999E+307,$Q$2:Q2424)+1,"")</f>
        <v>#REF!</v>
      </c>
      <c r="R2425" s="31">
        <f>IF(AND($B2425=R$1),LOOKUP(9.99999999999999E+307,$R$2:R2424)+1,"")</f>
        <v>2259</v>
      </c>
      <c r="S2425" s="31">
        <f>IF(AND($B2425=S$1),LOOKUP(9.99999999999999E+307,$S$2:S2424)+1,"")</f>
        <v>2259</v>
      </c>
      <c r="T2425" s="265"/>
      <c r="U2425" s="265"/>
      <c r="V2425" s="265"/>
      <c r="AA2425" s="254" t="str">
        <f t="shared" si="269"/>
        <v/>
      </c>
      <c r="AB2425" s="254" t="str">
        <f t="shared" si="270"/>
        <v/>
      </c>
      <c r="AC2425" s="255">
        <f t="shared" si="271"/>
        <v>0</v>
      </c>
      <c r="AD2425" s="255">
        <f t="shared" si="272"/>
        <v>3836</v>
      </c>
      <c r="AE2425" s="256" t="str">
        <f t="shared" si="273"/>
        <v/>
      </c>
      <c r="AF2425" s="252" t="str">
        <f t="shared" si="274"/>
        <v>-</v>
      </c>
    </row>
    <row r="2426" spans="1:32" ht="20.149999999999999" customHeight="1" x14ac:dyDescent="0.75">
      <c r="A2426" s="31">
        <v>2424</v>
      </c>
      <c r="B2426" s="237"/>
      <c r="C2426" s="273"/>
      <c r="D2426" s="272"/>
      <c r="E2426" s="273"/>
      <c r="F2426" s="273"/>
      <c r="G2426" s="253" t="str">
        <f t="shared" si="275"/>
        <v/>
      </c>
      <c r="H2426" s="31" t="str">
        <f>IF(AND(B2426=H$1),LOOKUP(9.99999999999999E+307,$H$2:H2425)+1,"")</f>
        <v/>
      </c>
      <c r="I2426" s="31" t="str">
        <f>IF(AND(B2426=I$1),LOOKUP(9.99999999999999E+307,$I$2:I2425)+1,"")</f>
        <v/>
      </c>
      <c r="J2426" s="31">
        <f>IF(AND(B2426=J$1),LOOKUP(9.99999999999999E+307,$J$2:J2425)+1,"")</f>
        <v>2260</v>
      </c>
      <c r="K2426" s="31">
        <f>IF(AND(B2426=K$1),LOOKUP(9.99999999999999E+307,$K$2:K2425)+1,"")</f>
        <v>2260</v>
      </c>
      <c r="L2426" s="31">
        <f>IF(AND(B2426=L$1),LOOKUP(9.99999999999999E+307,$L$2:L2425)+1,"")</f>
        <v>2260</v>
      </c>
      <c r="M2426" s="31">
        <f>IF(AND(B2426=M$1),LOOKUP(9.99999999999999E+307,$M$2:M2425)+1,"")</f>
        <v>2260</v>
      </c>
      <c r="N2426" s="31" t="e">
        <f>IF(AND(B2426=N$1),LOOKUP(9.99999999999999E+307,$N$2:N2425)+1,"")</f>
        <v>#REF!</v>
      </c>
      <c r="O2426" s="31" t="e">
        <f>IF(AND($B2426=O$1),LOOKUP(9.99999999999999E+307,$O$2:O2425)+1,"")</f>
        <v>#REF!</v>
      </c>
      <c r="P2426" s="31" t="e">
        <f>IF(AND($B2426=P$1),LOOKUP(9.99999999999999E+307,$P$2:P2425)+1,"")</f>
        <v>#REF!</v>
      </c>
      <c r="Q2426" s="31" t="e">
        <f>IF(AND($B2426=Q$1),LOOKUP(9.99999999999999E+307,$Q$2:Q2425)+1,"")</f>
        <v>#REF!</v>
      </c>
      <c r="R2426" s="31">
        <f>IF(AND($B2426=R$1),LOOKUP(9.99999999999999E+307,$R$2:R2425)+1,"")</f>
        <v>2260</v>
      </c>
      <c r="S2426" s="31">
        <f>IF(AND($B2426=S$1),LOOKUP(9.99999999999999E+307,$S$2:S2425)+1,"")</f>
        <v>2260</v>
      </c>
      <c r="T2426" s="265"/>
      <c r="U2426" s="265"/>
      <c r="V2426" s="265"/>
      <c r="AA2426" s="254" t="str">
        <f t="shared" si="269"/>
        <v/>
      </c>
      <c r="AB2426" s="254" t="str">
        <f t="shared" si="270"/>
        <v/>
      </c>
      <c r="AC2426" s="255">
        <f t="shared" si="271"/>
        <v>0</v>
      </c>
      <c r="AD2426" s="255">
        <f t="shared" si="272"/>
        <v>3836</v>
      </c>
      <c r="AE2426" s="256" t="str">
        <f t="shared" si="273"/>
        <v/>
      </c>
      <c r="AF2426" s="252" t="str">
        <f t="shared" si="274"/>
        <v>-</v>
      </c>
    </row>
    <row r="2427" spans="1:32" ht="20.149999999999999" customHeight="1" x14ac:dyDescent="0.75">
      <c r="A2427" s="31">
        <v>2425</v>
      </c>
      <c r="B2427" s="237"/>
      <c r="C2427" s="273"/>
      <c r="D2427" s="272"/>
      <c r="E2427" s="273"/>
      <c r="F2427" s="273"/>
      <c r="G2427" s="253" t="str">
        <f t="shared" si="275"/>
        <v/>
      </c>
      <c r="H2427" s="31" t="str">
        <f>IF(AND(B2427=H$1),LOOKUP(9.99999999999999E+307,$H$2:H2426)+1,"")</f>
        <v/>
      </c>
      <c r="I2427" s="31" t="str">
        <f>IF(AND(B2427=I$1),LOOKUP(9.99999999999999E+307,$I$2:I2426)+1,"")</f>
        <v/>
      </c>
      <c r="J2427" s="31">
        <f>IF(AND(B2427=J$1),LOOKUP(9.99999999999999E+307,$J$2:J2426)+1,"")</f>
        <v>2261</v>
      </c>
      <c r="K2427" s="31">
        <f>IF(AND(B2427=K$1),LOOKUP(9.99999999999999E+307,$K$2:K2426)+1,"")</f>
        <v>2261</v>
      </c>
      <c r="L2427" s="31">
        <f>IF(AND(B2427=L$1),LOOKUP(9.99999999999999E+307,$L$2:L2426)+1,"")</f>
        <v>2261</v>
      </c>
      <c r="M2427" s="31">
        <f>IF(AND(B2427=M$1),LOOKUP(9.99999999999999E+307,$M$2:M2426)+1,"")</f>
        <v>2261</v>
      </c>
      <c r="N2427" s="31" t="e">
        <f>IF(AND(B2427=N$1),LOOKUP(9.99999999999999E+307,$N$2:N2426)+1,"")</f>
        <v>#REF!</v>
      </c>
      <c r="O2427" s="31" t="e">
        <f>IF(AND($B2427=O$1),LOOKUP(9.99999999999999E+307,$O$2:O2426)+1,"")</f>
        <v>#REF!</v>
      </c>
      <c r="P2427" s="31" t="e">
        <f>IF(AND($B2427=P$1),LOOKUP(9.99999999999999E+307,$P$2:P2426)+1,"")</f>
        <v>#REF!</v>
      </c>
      <c r="Q2427" s="31" t="e">
        <f>IF(AND($B2427=Q$1),LOOKUP(9.99999999999999E+307,$Q$2:Q2426)+1,"")</f>
        <v>#REF!</v>
      </c>
      <c r="R2427" s="31">
        <f>IF(AND($B2427=R$1),LOOKUP(9.99999999999999E+307,$R$2:R2426)+1,"")</f>
        <v>2261</v>
      </c>
      <c r="S2427" s="31">
        <f>IF(AND($B2427=S$1),LOOKUP(9.99999999999999E+307,$S$2:S2426)+1,"")</f>
        <v>2261</v>
      </c>
      <c r="T2427" s="265"/>
      <c r="U2427" s="265"/>
      <c r="V2427" s="265"/>
      <c r="AA2427" s="254" t="str">
        <f t="shared" si="269"/>
        <v/>
      </c>
      <c r="AB2427" s="254" t="str">
        <f t="shared" si="270"/>
        <v/>
      </c>
      <c r="AC2427" s="255">
        <f t="shared" si="271"/>
        <v>0</v>
      </c>
      <c r="AD2427" s="255">
        <f t="shared" si="272"/>
        <v>3836</v>
      </c>
      <c r="AE2427" s="256" t="str">
        <f t="shared" si="273"/>
        <v/>
      </c>
      <c r="AF2427" s="252" t="str">
        <f t="shared" si="274"/>
        <v>-</v>
      </c>
    </row>
    <row r="2428" spans="1:32" ht="20.149999999999999" customHeight="1" x14ac:dyDescent="0.75">
      <c r="A2428" s="31">
        <v>2426</v>
      </c>
      <c r="B2428" s="237"/>
      <c r="C2428" s="273"/>
      <c r="D2428" s="272"/>
      <c r="E2428" s="273"/>
      <c r="F2428" s="273"/>
      <c r="G2428" s="253" t="str">
        <f t="shared" si="275"/>
        <v/>
      </c>
      <c r="H2428" s="31" t="str">
        <f>IF(AND(B2428=H$1),LOOKUP(9.99999999999999E+307,$H$2:H2427)+1,"")</f>
        <v/>
      </c>
      <c r="I2428" s="31" t="str">
        <f>IF(AND(B2428=I$1),LOOKUP(9.99999999999999E+307,$I$2:I2427)+1,"")</f>
        <v/>
      </c>
      <c r="J2428" s="31">
        <f>IF(AND(B2428=J$1),LOOKUP(9.99999999999999E+307,$J$2:J2427)+1,"")</f>
        <v>2262</v>
      </c>
      <c r="K2428" s="31">
        <f>IF(AND(B2428=K$1),LOOKUP(9.99999999999999E+307,$K$2:K2427)+1,"")</f>
        <v>2262</v>
      </c>
      <c r="L2428" s="31">
        <f>IF(AND(B2428=L$1),LOOKUP(9.99999999999999E+307,$L$2:L2427)+1,"")</f>
        <v>2262</v>
      </c>
      <c r="M2428" s="31">
        <f>IF(AND(B2428=M$1),LOOKUP(9.99999999999999E+307,$M$2:M2427)+1,"")</f>
        <v>2262</v>
      </c>
      <c r="N2428" s="31" t="e">
        <f>IF(AND(B2428=N$1),LOOKUP(9.99999999999999E+307,$N$2:N2427)+1,"")</f>
        <v>#REF!</v>
      </c>
      <c r="O2428" s="31" t="e">
        <f>IF(AND($B2428=O$1),LOOKUP(9.99999999999999E+307,$O$2:O2427)+1,"")</f>
        <v>#REF!</v>
      </c>
      <c r="P2428" s="31" t="e">
        <f>IF(AND($B2428=P$1),LOOKUP(9.99999999999999E+307,$P$2:P2427)+1,"")</f>
        <v>#REF!</v>
      </c>
      <c r="Q2428" s="31" t="e">
        <f>IF(AND($B2428=Q$1),LOOKUP(9.99999999999999E+307,$Q$2:Q2427)+1,"")</f>
        <v>#REF!</v>
      </c>
      <c r="R2428" s="31">
        <f>IF(AND($B2428=R$1),LOOKUP(9.99999999999999E+307,$R$2:R2427)+1,"")</f>
        <v>2262</v>
      </c>
      <c r="S2428" s="31">
        <f>IF(AND($B2428=S$1),LOOKUP(9.99999999999999E+307,$S$2:S2427)+1,"")</f>
        <v>2262</v>
      </c>
      <c r="T2428" s="265"/>
      <c r="U2428" s="265"/>
      <c r="V2428" s="265"/>
      <c r="AA2428" s="254" t="str">
        <f t="shared" si="269"/>
        <v/>
      </c>
      <c r="AB2428" s="254" t="str">
        <f t="shared" si="270"/>
        <v/>
      </c>
      <c r="AC2428" s="255">
        <f t="shared" si="271"/>
        <v>0</v>
      </c>
      <c r="AD2428" s="255">
        <f t="shared" si="272"/>
        <v>3836</v>
      </c>
      <c r="AE2428" s="256" t="str">
        <f t="shared" si="273"/>
        <v/>
      </c>
      <c r="AF2428" s="252" t="str">
        <f t="shared" si="274"/>
        <v>-</v>
      </c>
    </row>
    <row r="2429" spans="1:32" ht="20.149999999999999" customHeight="1" x14ac:dyDescent="0.75">
      <c r="A2429" s="31">
        <v>2427</v>
      </c>
      <c r="B2429" s="237"/>
      <c r="C2429" s="273"/>
      <c r="D2429" s="272"/>
      <c r="E2429" s="273"/>
      <c r="F2429" s="273"/>
      <c r="G2429" s="253" t="str">
        <f t="shared" si="275"/>
        <v/>
      </c>
      <c r="H2429" s="31" t="str">
        <f>IF(AND(B2429=H$1),LOOKUP(9.99999999999999E+307,$H$2:H2428)+1,"")</f>
        <v/>
      </c>
      <c r="I2429" s="31" t="str">
        <f>IF(AND(B2429=I$1),LOOKUP(9.99999999999999E+307,$I$2:I2428)+1,"")</f>
        <v/>
      </c>
      <c r="J2429" s="31">
        <f>IF(AND(B2429=J$1),LOOKUP(9.99999999999999E+307,$J$2:J2428)+1,"")</f>
        <v>2263</v>
      </c>
      <c r="K2429" s="31">
        <f>IF(AND(B2429=K$1),LOOKUP(9.99999999999999E+307,$K$2:K2428)+1,"")</f>
        <v>2263</v>
      </c>
      <c r="L2429" s="31">
        <f>IF(AND(B2429=L$1),LOOKUP(9.99999999999999E+307,$L$2:L2428)+1,"")</f>
        <v>2263</v>
      </c>
      <c r="M2429" s="31">
        <f>IF(AND(B2429=M$1),LOOKUP(9.99999999999999E+307,$M$2:M2428)+1,"")</f>
        <v>2263</v>
      </c>
      <c r="N2429" s="31" t="e">
        <f>IF(AND(B2429=N$1),LOOKUP(9.99999999999999E+307,$N$2:N2428)+1,"")</f>
        <v>#REF!</v>
      </c>
      <c r="O2429" s="31" t="e">
        <f>IF(AND($B2429=O$1),LOOKUP(9.99999999999999E+307,$O$2:O2428)+1,"")</f>
        <v>#REF!</v>
      </c>
      <c r="P2429" s="31" t="e">
        <f>IF(AND($B2429=P$1),LOOKUP(9.99999999999999E+307,$P$2:P2428)+1,"")</f>
        <v>#REF!</v>
      </c>
      <c r="Q2429" s="31" t="e">
        <f>IF(AND($B2429=Q$1),LOOKUP(9.99999999999999E+307,$Q$2:Q2428)+1,"")</f>
        <v>#REF!</v>
      </c>
      <c r="R2429" s="31">
        <f>IF(AND($B2429=R$1),LOOKUP(9.99999999999999E+307,$R$2:R2428)+1,"")</f>
        <v>2263</v>
      </c>
      <c r="S2429" s="31">
        <f>IF(AND($B2429=S$1),LOOKUP(9.99999999999999E+307,$S$2:S2428)+1,"")</f>
        <v>2263</v>
      </c>
      <c r="T2429" s="265"/>
      <c r="U2429" s="265"/>
      <c r="V2429" s="265"/>
      <c r="AA2429" s="254" t="str">
        <f t="shared" si="269"/>
        <v/>
      </c>
      <c r="AB2429" s="254" t="str">
        <f t="shared" si="270"/>
        <v/>
      </c>
      <c r="AC2429" s="255">
        <f t="shared" si="271"/>
        <v>0</v>
      </c>
      <c r="AD2429" s="255">
        <f t="shared" si="272"/>
        <v>3836</v>
      </c>
      <c r="AE2429" s="256" t="str">
        <f t="shared" si="273"/>
        <v/>
      </c>
      <c r="AF2429" s="252" t="str">
        <f t="shared" si="274"/>
        <v>-</v>
      </c>
    </row>
    <row r="2430" spans="1:32" ht="20.149999999999999" customHeight="1" x14ac:dyDescent="0.75">
      <c r="A2430" s="31">
        <v>2428</v>
      </c>
      <c r="B2430" s="237"/>
      <c r="C2430" s="273"/>
      <c r="D2430" s="272"/>
      <c r="E2430" s="273"/>
      <c r="F2430" s="273"/>
      <c r="G2430" s="253" t="str">
        <f t="shared" si="275"/>
        <v/>
      </c>
      <c r="H2430" s="31" t="str">
        <f>IF(AND(B2430=H$1),LOOKUP(9.99999999999999E+307,$H$2:H2429)+1,"")</f>
        <v/>
      </c>
      <c r="I2430" s="31" t="str">
        <f>IF(AND(B2430=I$1),LOOKUP(9.99999999999999E+307,$I$2:I2429)+1,"")</f>
        <v/>
      </c>
      <c r="J2430" s="31">
        <f>IF(AND(B2430=J$1),LOOKUP(9.99999999999999E+307,$J$2:J2429)+1,"")</f>
        <v>2264</v>
      </c>
      <c r="K2430" s="31">
        <f>IF(AND(B2430=K$1),LOOKUP(9.99999999999999E+307,$K$2:K2429)+1,"")</f>
        <v>2264</v>
      </c>
      <c r="L2430" s="31">
        <f>IF(AND(B2430=L$1),LOOKUP(9.99999999999999E+307,$L$2:L2429)+1,"")</f>
        <v>2264</v>
      </c>
      <c r="M2430" s="31">
        <f>IF(AND(B2430=M$1),LOOKUP(9.99999999999999E+307,$M$2:M2429)+1,"")</f>
        <v>2264</v>
      </c>
      <c r="N2430" s="31" t="e">
        <f>IF(AND(B2430=N$1),LOOKUP(9.99999999999999E+307,$N$2:N2429)+1,"")</f>
        <v>#REF!</v>
      </c>
      <c r="O2430" s="31" t="e">
        <f>IF(AND($B2430=O$1),LOOKUP(9.99999999999999E+307,$O$2:O2429)+1,"")</f>
        <v>#REF!</v>
      </c>
      <c r="P2430" s="31" t="e">
        <f>IF(AND($B2430=P$1),LOOKUP(9.99999999999999E+307,$P$2:P2429)+1,"")</f>
        <v>#REF!</v>
      </c>
      <c r="Q2430" s="31" t="e">
        <f>IF(AND($B2430=Q$1),LOOKUP(9.99999999999999E+307,$Q$2:Q2429)+1,"")</f>
        <v>#REF!</v>
      </c>
      <c r="R2430" s="31">
        <f>IF(AND($B2430=R$1),LOOKUP(9.99999999999999E+307,$R$2:R2429)+1,"")</f>
        <v>2264</v>
      </c>
      <c r="S2430" s="31">
        <f>IF(AND($B2430=S$1),LOOKUP(9.99999999999999E+307,$S$2:S2429)+1,"")</f>
        <v>2264</v>
      </c>
      <c r="T2430" s="265"/>
      <c r="U2430" s="265"/>
      <c r="V2430" s="265"/>
      <c r="AA2430" s="254" t="str">
        <f t="shared" si="269"/>
        <v/>
      </c>
      <c r="AB2430" s="254" t="str">
        <f t="shared" si="270"/>
        <v/>
      </c>
      <c r="AC2430" s="255">
        <f t="shared" si="271"/>
        <v>0</v>
      </c>
      <c r="AD2430" s="255">
        <f t="shared" si="272"/>
        <v>3836</v>
      </c>
      <c r="AE2430" s="256" t="str">
        <f t="shared" si="273"/>
        <v/>
      </c>
      <c r="AF2430" s="252" t="str">
        <f t="shared" si="274"/>
        <v>-</v>
      </c>
    </row>
    <row r="2431" spans="1:32" ht="20.149999999999999" customHeight="1" x14ac:dyDescent="0.75">
      <c r="A2431" s="31">
        <v>2429</v>
      </c>
      <c r="B2431" s="237"/>
      <c r="C2431" s="273"/>
      <c r="D2431" s="272"/>
      <c r="E2431" s="273"/>
      <c r="F2431" s="273"/>
      <c r="G2431" s="253" t="str">
        <f t="shared" si="275"/>
        <v/>
      </c>
      <c r="H2431" s="31" t="str">
        <f>IF(AND(B2431=H$1),LOOKUP(9.99999999999999E+307,$H$2:H2430)+1,"")</f>
        <v/>
      </c>
      <c r="I2431" s="31" t="str">
        <f>IF(AND(B2431=I$1),LOOKUP(9.99999999999999E+307,$I$2:I2430)+1,"")</f>
        <v/>
      </c>
      <c r="J2431" s="31">
        <f>IF(AND(B2431=J$1),LOOKUP(9.99999999999999E+307,$J$2:J2430)+1,"")</f>
        <v>2265</v>
      </c>
      <c r="K2431" s="31">
        <f>IF(AND(B2431=K$1),LOOKUP(9.99999999999999E+307,$K$2:K2430)+1,"")</f>
        <v>2265</v>
      </c>
      <c r="L2431" s="31">
        <f>IF(AND(B2431=L$1),LOOKUP(9.99999999999999E+307,$L$2:L2430)+1,"")</f>
        <v>2265</v>
      </c>
      <c r="M2431" s="31">
        <f>IF(AND(B2431=M$1),LOOKUP(9.99999999999999E+307,$M$2:M2430)+1,"")</f>
        <v>2265</v>
      </c>
      <c r="N2431" s="31" t="e">
        <f>IF(AND(B2431=N$1),LOOKUP(9.99999999999999E+307,$N$2:N2430)+1,"")</f>
        <v>#REF!</v>
      </c>
      <c r="O2431" s="31" t="e">
        <f>IF(AND($B2431=O$1),LOOKUP(9.99999999999999E+307,$O$2:O2430)+1,"")</f>
        <v>#REF!</v>
      </c>
      <c r="P2431" s="31" t="e">
        <f>IF(AND($B2431=P$1),LOOKUP(9.99999999999999E+307,$P$2:P2430)+1,"")</f>
        <v>#REF!</v>
      </c>
      <c r="Q2431" s="31" t="e">
        <f>IF(AND($B2431=Q$1),LOOKUP(9.99999999999999E+307,$Q$2:Q2430)+1,"")</f>
        <v>#REF!</v>
      </c>
      <c r="R2431" s="31">
        <f>IF(AND($B2431=R$1),LOOKUP(9.99999999999999E+307,$R$2:R2430)+1,"")</f>
        <v>2265</v>
      </c>
      <c r="S2431" s="31">
        <f>IF(AND($B2431=S$1),LOOKUP(9.99999999999999E+307,$S$2:S2430)+1,"")</f>
        <v>2265</v>
      </c>
      <c r="T2431" s="265"/>
      <c r="U2431" s="265"/>
      <c r="V2431" s="265"/>
      <c r="AA2431" s="254" t="str">
        <f t="shared" si="269"/>
        <v/>
      </c>
      <c r="AB2431" s="254" t="str">
        <f t="shared" si="270"/>
        <v/>
      </c>
      <c r="AC2431" s="255">
        <f t="shared" si="271"/>
        <v>0</v>
      </c>
      <c r="AD2431" s="255">
        <f t="shared" si="272"/>
        <v>3836</v>
      </c>
      <c r="AE2431" s="256" t="str">
        <f t="shared" si="273"/>
        <v/>
      </c>
      <c r="AF2431" s="252" t="str">
        <f t="shared" si="274"/>
        <v>-</v>
      </c>
    </row>
    <row r="2432" spans="1:32" ht="20.149999999999999" customHeight="1" x14ac:dyDescent="0.75">
      <c r="A2432" s="31">
        <v>2430</v>
      </c>
      <c r="B2432" s="237"/>
      <c r="C2432" s="273"/>
      <c r="D2432" s="272"/>
      <c r="E2432" s="273"/>
      <c r="F2432" s="273"/>
      <c r="G2432" s="253" t="str">
        <f t="shared" si="275"/>
        <v/>
      </c>
      <c r="H2432" s="31" t="str">
        <f>IF(AND(B2432=H$1),LOOKUP(9.99999999999999E+307,$H$2:H2431)+1,"")</f>
        <v/>
      </c>
      <c r="I2432" s="31" t="str">
        <f>IF(AND(B2432=I$1),LOOKUP(9.99999999999999E+307,$I$2:I2431)+1,"")</f>
        <v/>
      </c>
      <c r="J2432" s="31">
        <f>IF(AND(B2432=J$1),LOOKUP(9.99999999999999E+307,$J$2:J2431)+1,"")</f>
        <v>2266</v>
      </c>
      <c r="K2432" s="31">
        <f>IF(AND(B2432=K$1),LOOKUP(9.99999999999999E+307,$K$2:K2431)+1,"")</f>
        <v>2266</v>
      </c>
      <c r="L2432" s="31">
        <f>IF(AND(B2432=L$1),LOOKUP(9.99999999999999E+307,$L$2:L2431)+1,"")</f>
        <v>2266</v>
      </c>
      <c r="M2432" s="31">
        <f>IF(AND(B2432=M$1),LOOKUP(9.99999999999999E+307,$M$2:M2431)+1,"")</f>
        <v>2266</v>
      </c>
      <c r="N2432" s="31" t="e">
        <f>IF(AND(B2432=N$1),LOOKUP(9.99999999999999E+307,$N$2:N2431)+1,"")</f>
        <v>#REF!</v>
      </c>
      <c r="O2432" s="31" t="e">
        <f>IF(AND($B2432=O$1),LOOKUP(9.99999999999999E+307,$O$2:O2431)+1,"")</f>
        <v>#REF!</v>
      </c>
      <c r="P2432" s="31" t="e">
        <f>IF(AND($B2432=P$1),LOOKUP(9.99999999999999E+307,$P$2:P2431)+1,"")</f>
        <v>#REF!</v>
      </c>
      <c r="Q2432" s="31" t="e">
        <f>IF(AND($B2432=Q$1),LOOKUP(9.99999999999999E+307,$Q$2:Q2431)+1,"")</f>
        <v>#REF!</v>
      </c>
      <c r="R2432" s="31">
        <f>IF(AND($B2432=R$1),LOOKUP(9.99999999999999E+307,$R$2:R2431)+1,"")</f>
        <v>2266</v>
      </c>
      <c r="S2432" s="31">
        <f>IF(AND($B2432=S$1),LOOKUP(9.99999999999999E+307,$S$2:S2431)+1,"")</f>
        <v>2266</v>
      </c>
      <c r="T2432" s="265"/>
      <c r="U2432" s="265"/>
      <c r="V2432" s="265"/>
      <c r="AA2432" s="254" t="str">
        <f t="shared" si="269"/>
        <v/>
      </c>
      <c r="AB2432" s="254" t="str">
        <f t="shared" si="270"/>
        <v/>
      </c>
      <c r="AC2432" s="255">
        <f t="shared" si="271"/>
        <v>0</v>
      </c>
      <c r="AD2432" s="255">
        <f t="shared" si="272"/>
        <v>3836</v>
      </c>
      <c r="AE2432" s="256" t="str">
        <f t="shared" si="273"/>
        <v/>
      </c>
      <c r="AF2432" s="252" t="str">
        <f t="shared" si="274"/>
        <v>-</v>
      </c>
    </row>
    <row r="2433" spans="1:32" ht="20.149999999999999" customHeight="1" x14ac:dyDescent="0.75">
      <c r="A2433" s="31">
        <v>2431</v>
      </c>
      <c r="B2433" s="237"/>
      <c r="C2433" s="273"/>
      <c r="D2433" s="272"/>
      <c r="E2433" s="273"/>
      <c r="F2433" s="273"/>
      <c r="G2433" s="253" t="str">
        <f t="shared" si="275"/>
        <v/>
      </c>
      <c r="H2433" s="31" t="str">
        <f>IF(AND(B2433=H$1),LOOKUP(9.99999999999999E+307,$H$2:H2432)+1,"")</f>
        <v/>
      </c>
      <c r="I2433" s="31" t="str">
        <f>IF(AND(B2433=I$1),LOOKUP(9.99999999999999E+307,$I$2:I2432)+1,"")</f>
        <v/>
      </c>
      <c r="J2433" s="31">
        <f>IF(AND(B2433=J$1),LOOKUP(9.99999999999999E+307,$J$2:J2432)+1,"")</f>
        <v>2267</v>
      </c>
      <c r="K2433" s="31">
        <f>IF(AND(B2433=K$1),LOOKUP(9.99999999999999E+307,$K$2:K2432)+1,"")</f>
        <v>2267</v>
      </c>
      <c r="L2433" s="31">
        <f>IF(AND(B2433=L$1),LOOKUP(9.99999999999999E+307,$L$2:L2432)+1,"")</f>
        <v>2267</v>
      </c>
      <c r="M2433" s="31">
        <f>IF(AND(B2433=M$1),LOOKUP(9.99999999999999E+307,$M$2:M2432)+1,"")</f>
        <v>2267</v>
      </c>
      <c r="N2433" s="31" t="e">
        <f>IF(AND(B2433=N$1),LOOKUP(9.99999999999999E+307,$N$2:N2432)+1,"")</f>
        <v>#REF!</v>
      </c>
      <c r="O2433" s="31" t="e">
        <f>IF(AND($B2433=O$1),LOOKUP(9.99999999999999E+307,$O$2:O2432)+1,"")</f>
        <v>#REF!</v>
      </c>
      <c r="P2433" s="31" t="e">
        <f>IF(AND($B2433=P$1),LOOKUP(9.99999999999999E+307,$P$2:P2432)+1,"")</f>
        <v>#REF!</v>
      </c>
      <c r="Q2433" s="31" t="e">
        <f>IF(AND($B2433=Q$1),LOOKUP(9.99999999999999E+307,$Q$2:Q2432)+1,"")</f>
        <v>#REF!</v>
      </c>
      <c r="R2433" s="31">
        <f>IF(AND($B2433=R$1),LOOKUP(9.99999999999999E+307,$R$2:R2432)+1,"")</f>
        <v>2267</v>
      </c>
      <c r="S2433" s="31">
        <f>IF(AND($B2433=S$1),LOOKUP(9.99999999999999E+307,$S$2:S2432)+1,"")</f>
        <v>2267</v>
      </c>
      <c r="T2433" s="265"/>
      <c r="U2433" s="265"/>
      <c r="V2433" s="265"/>
      <c r="AA2433" s="254" t="str">
        <f t="shared" si="269"/>
        <v/>
      </c>
      <c r="AB2433" s="254" t="str">
        <f t="shared" si="270"/>
        <v/>
      </c>
      <c r="AC2433" s="255">
        <f t="shared" si="271"/>
        <v>0</v>
      </c>
      <c r="AD2433" s="255">
        <f t="shared" si="272"/>
        <v>3836</v>
      </c>
      <c r="AE2433" s="256" t="str">
        <f t="shared" si="273"/>
        <v/>
      </c>
      <c r="AF2433" s="252" t="str">
        <f t="shared" si="274"/>
        <v>-</v>
      </c>
    </row>
    <row r="2434" spans="1:32" ht="20.149999999999999" customHeight="1" x14ac:dyDescent="0.75">
      <c r="A2434" s="31">
        <v>2432</v>
      </c>
      <c r="B2434" s="237"/>
      <c r="C2434" s="273"/>
      <c r="D2434" s="272"/>
      <c r="E2434" s="273"/>
      <c r="F2434" s="273"/>
      <c r="G2434" s="253" t="str">
        <f t="shared" si="275"/>
        <v/>
      </c>
      <c r="H2434" s="31" t="str">
        <f>IF(AND(B2434=H$1),LOOKUP(9.99999999999999E+307,$H$2:H2433)+1,"")</f>
        <v/>
      </c>
      <c r="I2434" s="31" t="str">
        <f>IF(AND(B2434=I$1),LOOKUP(9.99999999999999E+307,$I$2:I2433)+1,"")</f>
        <v/>
      </c>
      <c r="J2434" s="31">
        <f>IF(AND(B2434=J$1),LOOKUP(9.99999999999999E+307,$J$2:J2433)+1,"")</f>
        <v>2268</v>
      </c>
      <c r="K2434" s="31">
        <f>IF(AND(B2434=K$1),LOOKUP(9.99999999999999E+307,$K$2:K2433)+1,"")</f>
        <v>2268</v>
      </c>
      <c r="L2434" s="31">
        <f>IF(AND(B2434=L$1),LOOKUP(9.99999999999999E+307,$L$2:L2433)+1,"")</f>
        <v>2268</v>
      </c>
      <c r="M2434" s="31">
        <f>IF(AND(B2434=M$1),LOOKUP(9.99999999999999E+307,$M$2:M2433)+1,"")</f>
        <v>2268</v>
      </c>
      <c r="N2434" s="31" t="e">
        <f>IF(AND(B2434=N$1),LOOKUP(9.99999999999999E+307,$N$2:N2433)+1,"")</f>
        <v>#REF!</v>
      </c>
      <c r="O2434" s="31" t="e">
        <f>IF(AND($B2434=O$1),LOOKUP(9.99999999999999E+307,$O$2:O2433)+1,"")</f>
        <v>#REF!</v>
      </c>
      <c r="P2434" s="31" t="e">
        <f>IF(AND($B2434=P$1),LOOKUP(9.99999999999999E+307,$P$2:P2433)+1,"")</f>
        <v>#REF!</v>
      </c>
      <c r="Q2434" s="31" t="e">
        <f>IF(AND($B2434=Q$1),LOOKUP(9.99999999999999E+307,$Q$2:Q2433)+1,"")</f>
        <v>#REF!</v>
      </c>
      <c r="R2434" s="31">
        <f>IF(AND($B2434=R$1),LOOKUP(9.99999999999999E+307,$R$2:R2433)+1,"")</f>
        <v>2268</v>
      </c>
      <c r="S2434" s="31">
        <f>IF(AND($B2434=S$1),LOOKUP(9.99999999999999E+307,$S$2:S2433)+1,"")</f>
        <v>2268</v>
      </c>
      <c r="T2434" s="265"/>
      <c r="U2434" s="265"/>
      <c r="V2434" s="265"/>
      <c r="AA2434" s="254" t="str">
        <f t="shared" si="269"/>
        <v/>
      </c>
      <c r="AB2434" s="254" t="str">
        <f t="shared" si="270"/>
        <v/>
      </c>
      <c r="AC2434" s="255">
        <f t="shared" si="271"/>
        <v>0</v>
      </c>
      <c r="AD2434" s="255">
        <f t="shared" si="272"/>
        <v>3836</v>
      </c>
      <c r="AE2434" s="256" t="str">
        <f t="shared" si="273"/>
        <v/>
      </c>
      <c r="AF2434" s="252" t="str">
        <f t="shared" si="274"/>
        <v>-</v>
      </c>
    </row>
    <row r="2435" spans="1:32" ht="20.149999999999999" customHeight="1" x14ac:dyDescent="0.75">
      <c r="A2435" s="31">
        <v>2433</v>
      </c>
      <c r="B2435" s="237"/>
      <c r="C2435" s="273"/>
      <c r="D2435" s="272"/>
      <c r="E2435" s="273"/>
      <c r="F2435" s="273"/>
      <c r="G2435" s="253" t="str">
        <f t="shared" si="275"/>
        <v/>
      </c>
      <c r="H2435" s="31" t="str">
        <f>IF(AND(B2435=H$1),LOOKUP(9.99999999999999E+307,$H$2:H2434)+1,"")</f>
        <v/>
      </c>
      <c r="I2435" s="31" t="str">
        <f>IF(AND(B2435=I$1),LOOKUP(9.99999999999999E+307,$I$2:I2434)+1,"")</f>
        <v/>
      </c>
      <c r="J2435" s="31">
        <f>IF(AND(B2435=J$1),LOOKUP(9.99999999999999E+307,$J$2:J2434)+1,"")</f>
        <v>2269</v>
      </c>
      <c r="K2435" s="31">
        <f>IF(AND(B2435=K$1),LOOKUP(9.99999999999999E+307,$K$2:K2434)+1,"")</f>
        <v>2269</v>
      </c>
      <c r="L2435" s="31">
        <f>IF(AND(B2435=L$1),LOOKUP(9.99999999999999E+307,$L$2:L2434)+1,"")</f>
        <v>2269</v>
      </c>
      <c r="M2435" s="31">
        <f>IF(AND(B2435=M$1),LOOKUP(9.99999999999999E+307,$M$2:M2434)+1,"")</f>
        <v>2269</v>
      </c>
      <c r="N2435" s="31" t="e">
        <f>IF(AND(B2435=N$1),LOOKUP(9.99999999999999E+307,$N$2:N2434)+1,"")</f>
        <v>#REF!</v>
      </c>
      <c r="O2435" s="31" t="e">
        <f>IF(AND($B2435=O$1),LOOKUP(9.99999999999999E+307,$O$2:O2434)+1,"")</f>
        <v>#REF!</v>
      </c>
      <c r="P2435" s="31" t="e">
        <f>IF(AND($B2435=P$1),LOOKUP(9.99999999999999E+307,$P$2:P2434)+1,"")</f>
        <v>#REF!</v>
      </c>
      <c r="Q2435" s="31" t="e">
        <f>IF(AND($B2435=Q$1),LOOKUP(9.99999999999999E+307,$Q$2:Q2434)+1,"")</f>
        <v>#REF!</v>
      </c>
      <c r="R2435" s="31">
        <f>IF(AND($B2435=R$1),LOOKUP(9.99999999999999E+307,$R$2:R2434)+1,"")</f>
        <v>2269</v>
      </c>
      <c r="S2435" s="31">
        <f>IF(AND($B2435=S$1),LOOKUP(9.99999999999999E+307,$S$2:S2434)+1,"")</f>
        <v>2269</v>
      </c>
      <c r="T2435" s="265"/>
      <c r="U2435" s="265"/>
      <c r="V2435" s="265"/>
      <c r="AA2435" s="254" t="str">
        <f t="shared" si="269"/>
        <v/>
      </c>
      <c r="AB2435" s="254" t="str">
        <f t="shared" si="270"/>
        <v/>
      </c>
      <c r="AC2435" s="255">
        <f t="shared" si="271"/>
        <v>0</v>
      </c>
      <c r="AD2435" s="255">
        <f t="shared" si="272"/>
        <v>3836</v>
      </c>
      <c r="AE2435" s="256" t="str">
        <f t="shared" si="273"/>
        <v/>
      </c>
      <c r="AF2435" s="252" t="str">
        <f t="shared" si="274"/>
        <v>-</v>
      </c>
    </row>
    <row r="2436" spans="1:32" ht="20.149999999999999" customHeight="1" x14ac:dyDescent="0.75">
      <c r="A2436" s="31">
        <v>2434</v>
      </c>
      <c r="B2436" s="237"/>
      <c r="C2436" s="273"/>
      <c r="D2436" s="272"/>
      <c r="E2436" s="273"/>
      <c r="F2436" s="273"/>
      <c r="G2436" s="253" t="str">
        <f t="shared" si="275"/>
        <v/>
      </c>
      <c r="H2436" s="31" t="str">
        <f>IF(AND(B2436=H$1),LOOKUP(9.99999999999999E+307,$H$2:H2435)+1,"")</f>
        <v/>
      </c>
      <c r="I2436" s="31" t="str">
        <f>IF(AND(B2436=I$1),LOOKUP(9.99999999999999E+307,$I$2:I2435)+1,"")</f>
        <v/>
      </c>
      <c r="J2436" s="31">
        <f>IF(AND(B2436=J$1),LOOKUP(9.99999999999999E+307,$J$2:J2435)+1,"")</f>
        <v>2270</v>
      </c>
      <c r="K2436" s="31">
        <f>IF(AND(B2436=K$1),LOOKUP(9.99999999999999E+307,$K$2:K2435)+1,"")</f>
        <v>2270</v>
      </c>
      <c r="L2436" s="31">
        <f>IF(AND(B2436=L$1),LOOKUP(9.99999999999999E+307,$L$2:L2435)+1,"")</f>
        <v>2270</v>
      </c>
      <c r="M2436" s="31">
        <f>IF(AND(B2436=M$1),LOOKUP(9.99999999999999E+307,$M$2:M2435)+1,"")</f>
        <v>2270</v>
      </c>
      <c r="N2436" s="31" t="e">
        <f>IF(AND(B2436=N$1),LOOKUP(9.99999999999999E+307,$N$2:N2435)+1,"")</f>
        <v>#REF!</v>
      </c>
      <c r="O2436" s="31" t="e">
        <f>IF(AND($B2436=O$1),LOOKUP(9.99999999999999E+307,$O$2:O2435)+1,"")</f>
        <v>#REF!</v>
      </c>
      <c r="P2436" s="31" t="e">
        <f>IF(AND($B2436=P$1),LOOKUP(9.99999999999999E+307,$P$2:P2435)+1,"")</f>
        <v>#REF!</v>
      </c>
      <c r="Q2436" s="31" t="e">
        <f>IF(AND($B2436=Q$1),LOOKUP(9.99999999999999E+307,$Q$2:Q2435)+1,"")</f>
        <v>#REF!</v>
      </c>
      <c r="R2436" s="31">
        <f>IF(AND($B2436=R$1),LOOKUP(9.99999999999999E+307,$R$2:R2435)+1,"")</f>
        <v>2270</v>
      </c>
      <c r="S2436" s="31">
        <f>IF(AND($B2436=S$1),LOOKUP(9.99999999999999E+307,$S$2:S2435)+1,"")</f>
        <v>2270</v>
      </c>
      <c r="T2436" s="265"/>
      <c r="U2436" s="265"/>
      <c r="V2436" s="265"/>
      <c r="AA2436" s="254" t="str">
        <f t="shared" si="269"/>
        <v/>
      </c>
      <c r="AB2436" s="254" t="str">
        <f t="shared" si="270"/>
        <v/>
      </c>
      <c r="AC2436" s="255">
        <f t="shared" si="271"/>
        <v>0</v>
      </c>
      <c r="AD2436" s="255">
        <f t="shared" si="272"/>
        <v>3836</v>
      </c>
      <c r="AE2436" s="256" t="str">
        <f t="shared" si="273"/>
        <v/>
      </c>
      <c r="AF2436" s="252" t="str">
        <f t="shared" si="274"/>
        <v>-</v>
      </c>
    </row>
    <row r="2437" spans="1:32" ht="20.149999999999999" customHeight="1" x14ac:dyDescent="0.75">
      <c r="A2437" s="31">
        <v>2435</v>
      </c>
      <c r="B2437" s="237"/>
      <c r="C2437" s="273"/>
      <c r="D2437" s="272"/>
      <c r="E2437" s="273"/>
      <c r="F2437" s="273"/>
      <c r="G2437" s="253" t="str">
        <f t="shared" si="275"/>
        <v/>
      </c>
      <c r="H2437" s="31" t="str">
        <f>IF(AND(B2437=H$1),LOOKUP(9.99999999999999E+307,$H$2:H2436)+1,"")</f>
        <v/>
      </c>
      <c r="I2437" s="31" t="str">
        <f>IF(AND(B2437=I$1),LOOKUP(9.99999999999999E+307,$I$2:I2436)+1,"")</f>
        <v/>
      </c>
      <c r="J2437" s="31">
        <f>IF(AND(B2437=J$1),LOOKUP(9.99999999999999E+307,$J$2:J2436)+1,"")</f>
        <v>2271</v>
      </c>
      <c r="K2437" s="31">
        <f>IF(AND(B2437=K$1),LOOKUP(9.99999999999999E+307,$K$2:K2436)+1,"")</f>
        <v>2271</v>
      </c>
      <c r="L2437" s="31">
        <f>IF(AND(B2437=L$1),LOOKUP(9.99999999999999E+307,$L$2:L2436)+1,"")</f>
        <v>2271</v>
      </c>
      <c r="M2437" s="31">
        <f>IF(AND(B2437=M$1),LOOKUP(9.99999999999999E+307,$M$2:M2436)+1,"")</f>
        <v>2271</v>
      </c>
      <c r="N2437" s="31" t="e">
        <f>IF(AND(B2437=N$1),LOOKUP(9.99999999999999E+307,$N$2:N2436)+1,"")</f>
        <v>#REF!</v>
      </c>
      <c r="O2437" s="31" t="e">
        <f>IF(AND($B2437=O$1),LOOKUP(9.99999999999999E+307,$O$2:O2436)+1,"")</f>
        <v>#REF!</v>
      </c>
      <c r="P2437" s="31" t="e">
        <f>IF(AND($B2437=P$1),LOOKUP(9.99999999999999E+307,$P$2:P2436)+1,"")</f>
        <v>#REF!</v>
      </c>
      <c r="Q2437" s="31" t="e">
        <f>IF(AND($B2437=Q$1),LOOKUP(9.99999999999999E+307,$Q$2:Q2436)+1,"")</f>
        <v>#REF!</v>
      </c>
      <c r="R2437" s="31">
        <f>IF(AND($B2437=R$1),LOOKUP(9.99999999999999E+307,$R$2:R2436)+1,"")</f>
        <v>2271</v>
      </c>
      <c r="S2437" s="31">
        <f>IF(AND($B2437=S$1),LOOKUP(9.99999999999999E+307,$S$2:S2436)+1,"")</f>
        <v>2271</v>
      </c>
      <c r="T2437" s="265"/>
      <c r="U2437" s="265"/>
      <c r="V2437" s="265"/>
      <c r="AA2437" s="254" t="str">
        <f t="shared" si="269"/>
        <v/>
      </c>
      <c r="AB2437" s="254" t="str">
        <f t="shared" si="270"/>
        <v/>
      </c>
      <c r="AC2437" s="255">
        <f t="shared" si="271"/>
        <v>0</v>
      </c>
      <c r="AD2437" s="255">
        <f t="shared" si="272"/>
        <v>3836</v>
      </c>
      <c r="AE2437" s="256" t="str">
        <f t="shared" si="273"/>
        <v/>
      </c>
      <c r="AF2437" s="252" t="str">
        <f t="shared" si="274"/>
        <v>-</v>
      </c>
    </row>
    <row r="2438" spans="1:32" ht="20.149999999999999" customHeight="1" x14ac:dyDescent="0.75">
      <c r="A2438" s="31">
        <v>2436</v>
      </c>
      <c r="B2438" s="237"/>
      <c r="C2438" s="273"/>
      <c r="D2438" s="272"/>
      <c r="E2438" s="273"/>
      <c r="F2438" s="273"/>
      <c r="G2438" s="253" t="str">
        <f t="shared" si="275"/>
        <v/>
      </c>
      <c r="H2438" s="31" t="str">
        <f>IF(AND(B2438=H$1),LOOKUP(9.99999999999999E+307,$H$2:H2437)+1,"")</f>
        <v/>
      </c>
      <c r="I2438" s="31" t="str">
        <f>IF(AND(B2438=I$1),LOOKUP(9.99999999999999E+307,$I$2:I2437)+1,"")</f>
        <v/>
      </c>
      <c r="J2438" s="31">
        <f>IF(AND(B2438=J$1),LOOKUP(9.99999999999999E+307,$J$2:J2437)+1,"")</f>
        <v>2272</v>
      </c>
      <c r="K2438" s="31">
        <f>IF(AND(B2438=K$1),LOOKUP(9.99999999999999E+307,$K$2:K2437)+1,"")</f>
        <v>2272</v>
      </c>
      <c r="L2438" s="31">
        <f>IF(AND(B2438=L$1),LOOKUP(9.99999999999999E+307,$L$2:L2437)+1,"")</f>
        <v>2272</v>
      </c>
      <c r="M2438" s="31">
        <f>IF(AND(B2438=M$1),LOOKUP(9.99999999999999E+307,$M$2:M2437)+1,"")</f>
        <v>2272</v>
      </c>
      <c r="N2438" s="31" t="e">
        <f>IF(AND(B2438=N$1),LOOKUP(9.99999999999999E+307,$N$2:N2437)+1,"")</f>
        <v>#REF!</v>
      </c>
      <c r="O2438" s="31" t="e">
        <f>IF(AND($B2438=O$1),LOOKUP(9.99999999999999E+307,$O$2:O2437)+1,"")</f>
        <v>#REF!</v>
      </c>
      <c r="P2438" s="31" t="e">
        <f>IF(AND($B2438=P$1),LOOKUP(9.99999999999999E+307,$P$2:P2437)+1,"")</f>
        <v>#REF!</v>
      </c>
      <c r="Q2438" s="31" t="e">
        <f>IF(AND($B2438=Q$1),LOOKUP(9.99999999999999E+307,$Q$2:Q2437)+1,"")</f>
        <v>#REF!</v>
      </c>
      <c r="R2438" s="31">
        <f>IF(AND($B2438=R$1),LOOKUP(9.99999999999999E+307,$R$2:R2437)+1,"")</f>
        <v>2272</v>
      </c>
      <c r="S2438" s="31">
        <f>IF(AND($B2438=S$1),LOOKUP(9.99999999999999E+307,$S$2:S2437)+1,"")</f>
        <v>2272</v>
      </c>
      <c r="T2438" s="265"/>
      <c r="U2438" s="265"/>
      <c r="V2438" s="265"/>
      <c r="AA2438" s="254" t="str">
        <f t="shared" si="269"/>
        <v/>
      </c>
      <c r="AB2438" s="254" t="str">
        <f t="shared" si="270"/>
        <v/>
      </c>
      <c r="AC2438" s="255">
        <f t="shared" si="271"/>
        <v>0</v>
      </c>
      <c r="AD2438" s="255">
        <f t="shared" si="272"/>
        <v>3836</v>
      </c>
      <c r="AE2438" s="256" t="str">
        <f t="shared" si="273"/>
        <v/>
      </c>
      <c r="AF2438" s="252" t="str">
        <f t="shared" si="274"/>
        <v>-</v>
      </c>
    </row>
    <row r="2439" spans="1:32" ht="20.149999999999999" customHeight="1" x14ac:dyDescent="0.75">
      <c r="A2439" s="31">
        <v>2437</v>
      </c>
      <c r="B2439" s="237"/>
      <c r="C2439" s="273"/>
      <c r="D2439" s="272"/>
      <c r="E2439" s="273"/>
      <c r="F2439" s="273"/>
      <c r="G2439" s="253" t="str">
        <f t="shared" si="275"/>
        <v/>
      </c>
      <c r="H2439" s="31" t="str">
        <f>IF(AND(B2439=H$1),LOOKUP(9.99999999999999E+307,$H$2:H2438)+1,"")</f>
        <v/>
      </c>
      <c r="I2439" s="31" t="str">
        <f>IF(AND(B2439=I$1),LOOKUP(9.99999999999999E+307,$I$2:I2438)+1,"")</f>
        <v/>
      </c>
      <c r="J2439" s="31">
        <f>IF(AND(B2439=J$1),LOOKUP(9.99999999999999E+307,$J$2:J2438)+1,"")</f>
        <v>2273</v>
      </c>
      <c r="K2439" s="31">
        <f>IF(AND(B2439=K$1),LOOKUP(9.99999999999999E+307,$K$2:K2438)+1,"")</f>
        <v>2273</v>
      </c>
      <c r="L2439" s="31">
        <f>IF(AND(B2439=L$1),LOOKUP(9.99999999999999E+307,$L$2:L2438)+1,"")</f>
        <v>2273</v>
      </c>
      <c r="M2439" s="31">
        <f>IF(AND(B2439=M$1),LOOKUP(9.99999999999999E+307,$M$2:M2438)+1,"")</f>
        <v>2273</v>
      </c>
      <c r="N2439" s="31" t="e">
        <f>IF(AND(B2439=N$1),LOOKUP(9.99999999999999E+307,$N$2:N2438)+1,"")</f>
        <v>#REF!</v>
      </c>
      <c r="O2439" s="31" t="e">
        <f>IF(AND($B2439=O$1),LOOKUP(9.99999999999999E+307,$O$2:O2438)+1,"")</f>
        <v>#REF!</v>
      </c>
      <c r="P2439" s="31" t="e">
        <f>IF(AND($B2439=P$1),LOOKUP(9.99999999999999E+307,$P$2:P2438)+1,"")</f>
        <v>#REF!</v>
      </c>
      <c r="Q2439" s="31" t="e">
        <f>IF(AND($B2439=Q$1),LOOKUP(9.99999999999999E+307,$Q$2:Q2438)+1,"")</f>
        <v>#REF!</v>
      </c>
      <c r="R2439" s="31">
        <f>IF(AND($B2439=R$1),LOOKUP(9.99999999999999E+307,$R$2:R2438)+1,"")</f>
        <v>2273</v>
      </c>
      <c r="S2439" s="31">
        <f>IF(AND($B2439=S$1),LOOKUP(9.99999999999999E+307,$S$2:S2438)+1,"")</f>
        <v>2273</v>
      </c>
      <c r="T2439" s="265"/>
      <c r="U2439" s="265"/>
      <c r="V2439" s="265"/>
      <c r="AA2439" s="254" t="str">
        <f t="shared" si="269"/>
        <v/>
      </c>
      <c r="AB2439" s="254" t="str">
        <f t="shared" si="270"/>
        <v/>
      </c>
      <c r="AC2439" s="255">
        <f t="shared" si="271"/>
        <v>0</v>
      </c>
      <c r="AD2439" s="255">
        <f t="shared" si="272"/>
        <v>3836</v>
      </c>
      <c r="AE2439" s="256" t="str">
        <f t="shared" si="273"/>
        <v/>
      </c>
      <c r="AF2439" s="252" t="str">
        <f t="shared" si="274"/>
        <v>-</v>
      </c>
    </row>
    <row r="2440" spans="1:32" ht="20.149999999999999" customHeight="1" x14ac:dyDescent="0.75">
      <c r="A2440" s="31">
        <v>2438</v>
      </c>
      <c r="B2440" s="237"/>
      <c r="C2440" s="273"/>
      <c r="D2440" s="272"/>
      <c r="E2440" s="273"/>
      <c r="F2440" s="273"/>
      <c r="G2440" s="253" t="str">
        <f t="shared" si="275"/>
        <v/>
      </c>
      <c r="H2440" s="31" t="str">
        <f>IF(AND(B2440=H$1),LOOKUP(9.99999999999999E+307,$H$2:H2439)+1,"")</f>
        <v/>
      </c>
      <c r="I2440" s="31" t="str">
        <f>IF(AND(B2440=I$1),LOOKUP(9.99999999999999E+307,$I$2:I2439)+1,"")</f>
        <v/>
      </c>
      <c r="J2440" s="31">
        <f>IF(AND(B2440=J$1),LOOKUP(9.99999999999999E+307,$J$2:J2439)+1,"")</f>
        <v>2274</v>
      </c>
      <c r="K2440" s="31">
        <f>IF(AND(B2440=K$1),LOOKUP(9.99999999999999E+307,$K$2:K2439)+1,"")</f>
        <v>2274</v>
      </c>
      <c r="L2440" s="31">
        <f>IF(AND(B2440=L$1),LOOKUP(9.99999999999999E+307,$L$2:L2439)+1,"")</f>
        <v>2274</v>
      </c>
      <c r="M2440" s="31">
        <f>IF(AND(B2440=M$1),LOOKUP(9.99999999999999E+307,$M$2:M2439)+1,"")</f>
        <v>2274</v>
      </c>
      <c r="N2440" s="31" t="e">
        <f>IF(AND(B2440=N$1),LOOKUP(9.99999999999999E+307,$N$2:N2439)+1,"")</f>
        <v>#REF!</v>
      </c>
      <c r="O2440" s="31" t="e">
        <f>IF(AND($B2440=O$1),LOOKUP(9.99999999999999E+307,$O$2:O2439)+1,"")</f>
        <v>#REF!</v>
      </c>
      <c r="P2440" s="31" t="e">
        <f>IF(AND($B2440=P$1),LOOKUP(9.99999999999999E+307,$P$2:P2439)+1,"")</f>
        <v>#REF!</v>
      </c>
      <c r="Q2440" s="31" t="e">
        <f>IF(AND($B2440=Q$1),LOOKUP(9.99999999999999E+307,$Q$2:Q2439)+1,"")</f>
        <v>#REF!</v>
      </c>
      <c r="R2440" s="31">
        <f>IF(AND($B2440=R$1),LOOKUP(9.99999999999999E+307,$R$2:R2439)+1,"")</f>
        <v>2274</v>
      </c>
      <c r="S2440" s="31">
        <f>IF(AND($B2440=S$1),LOOKUP(9.99999999999999E+307,$S$2:S2439)+1,"")</f>
        <v>2274</v>
      </c>
      <c r="T2440" s="265"/>
      <c r="U2440" s="265"/>
      <c r="V2440" s="265"/>
      <c r="AA2440" s="254" t="str">
        <f t="shared" si="269"/>
        <v/>
      </c>
      <c r="AB2440" s="254" t="str">
        <f t="shared" si="270"/>
        <v/>
      </c>
      <c r="AC2440" s="255">
        <f t="shared" si="271"/>
        <v>0</v>
      </c>
      <c r="AD2440" s="255">
        <f t="shared" si="272"/>
        <v>3836</v>
      </c>
      <c r="AE2440" s="256" t="str">
        <f t="shared" si="273"/>
        <v/>
      </c>
      <c r="AF2440" s="252" t="str">
        <f t="shared" si="274"/>
        <v>-</v>
      </c>
    </row>
    <row r="2441" spans="1:32" ht="20.149999999999999" customHeight="1" x14ac:dyDescent="0.75">
      <c r="A2441" s="31">
        <v>2439</v>
      </c>
      <c r="B2441" s="237"/>
      <c r="C2441" s="273"/>
      <c r="D2441" s="272"/>
      <c r="E2441" s="273"/>
      <c r="F2441" s="273"/>
      <c r="G2441" s="253" t="str">
        <f t="shared" si="275"/>
        <v/>
      </c>
      <c r="H2441" s="31" t="str">
        <f>IF(AND(B2441=H$1),LOOKUP(9.99999999999999E+307,$H$2:H2440)+1,"")</f>
        <v/>
      </c>
      <c r="I2441" s="31" t="str">
        <f>IF(AND(B2441=I$1),LOOKUP(9.99999999999999E+307,$I$2:I2440)+1,"")</f>
        <v/>
      </c>
      <c r="J2441" s="31">
        <f>IF(AND(B2441=J$1),LOOKUP(9.99999999999999E+307,$J$2:J2440)+1,"")</f>
        <v>2275</v>
      </c>
      <c r="K2441" s="31">
        <f>IF(AND(B2441=K$1),LOOKUP(9.99999999999999E+307,$K$2:K2440)+1,"")</f>
        <v>2275</v>
      </c>
      <c r="L2441" s="31">
        <f>IF(AND(B2441=L$1),LOOKUP(9.99999999999999E+307,$L$2:L2440)+1,"")</f>
        <v>2275</v>
      </c>
      <c r="M2441" s="31">
        <f>IF(AND(B2441=M$1),LOOKUP(9.99999999999999E+307,$M$2:M2440)+1,"")</f>
        <v>2275</v>
      </c>
      <c r="N2441" s="31" t="e">
        <f>IF(AND(B2441=N$1),LOOKUP(9.99999999999999E+307,$N$2:N2440)+1,"")</f>
        <v>#REF!</v>
      </c>
      <c r="O2441" s="31" t="e">
        <f>IF(AND($B2441=O$1),LOOKUP(9.99999999999999E+307,$O$2:O2440)+1,"")</f>
        <v>#REF!</v>
      </c>
      <c r="P2441" s="31" t="e">
        <f>IF(AND($B2441=P$1),LOOKUP(9.99999999999999E+307,$P$2:P2440)+1,"")</f>
        <v>#REF!</v>
      </c>
      <c r="Q2441" s="31" t="e">
        <f>IF(AND($B2441=Q$1),LOOKUP(9.99999999999999E+307,$Q$2:Q2440)+1,"")</f>
        <v>#REF!</v>
      </c>
      <c r="R2441" s="31">
        <f>IF(AND($B2441=R$1),LOOKUP(9.99999999999999E+307,$R$2:R2440)+1,"")</f>
        <v>2275</v>
      </c>
      <c r="S2441" s="31">
        <f>IF(AND($B2441=S$1),LOOKUP(9.99999999999999E+307,$S$2:S2440)+1,"")</f>
        <v>2275</v>
      </c>
      <c r="T2441" s="265"/>
      <c r="U2441" s="265"/>
      <c r="V2441" s="265"/>
      <c r="AA2441" s="254" t="str">
        <f t="shared" si="269"/>
        <v/>
      </c>
      <c r="AB2441" s="254" t="str">
        <f t="shared" si="270"/>
        <v/>
      </c>
      <c r="AC2441" s="255">
        <f t="shared" si="271"/>
        <v>0</v>
      </c>
      <c r="AD2441" s="255">
        <f t="shared" si="272"/>
        <v>3836</v>
      </c>
      <c r="AE2441" s="256" t="str">
        <f t="shared" si="273"/>
        <v/>
      </c>
      <c r="AF2441" s="252" t="str">
        <f t="shared" si="274"/>
        <v>-</v>
      </c>
    </row>
    <row r="2442" spans="1:32" ht="20.149999999999999" customHeight="1" x14ac:dyDescent="0.75">
      <c r="A2442" s="31">
        <v>2440</v>
      </c>
      <c r="B2442" s="237"/>
      <c r="C2442" s="273"/>
      <c r="D2442" s="272"/>
      <c r="E2442" s="273"/>
      <c r="F2442" s="273"/>
      <c r="G2442" s="253" t="str">
        <f t="shared" si="275"/>
        <v/>
      </c>
      <c r="H2442" s="31" t="str">
        <f>IF(AND(B2442=H$1),LOOKUP(9.99999999999999E+307,$H$2:H2441)+1,"")</f>
        <v/>
      </c>
      <c r="I2442" s="31" t="str">
        <f>IF(AND(B2442=I$1),LOOKUP(9.99999999999999E+307,$I$2:I2441)+1,"")</f>
        <v/>
      </c>
      <c r="J2442" s="31">
        <f>IF(AND(B2442=J$1),LOOKUP(9.99999999999999E+307,$J$2:J2441)+1,"")</f>
        <v>2276</v>
      </c>
      <c r="K2442" s="31">
        <f>IF(AND(B2442=K$1),LOOKUP(9.99999999999999E+307,$K$2:K2441)+1,"")</f>
        <v>2276</v>
      </c>
      <c r="L2442" s="31">
        <f>IF(AND(B2442=L$1),LOOKUP(9.99999999999999E+307,$L$2:L2441)+1,"")</f>
        <v>2276</v>
      </c>
      <c r="M2442" s="31">
        <f>IF(AND(B2442=M$1),LOOKUP(9.99999999999999E+307,$M$2:M2441)+1,"")</f>
        <v>2276</v>
      </c>
      <c r="N2442" s="31" t="e">
        <f>IF(AND(B2442=N$1),LOOKUP(9.99999999999999E+307,$N$2:N2441)+1,"")</f>
        <v>#REF!</v>
      </c>
      <c r="O2442" s="31" t="e">
        <f>IF(AND($B2442=O$1),LOOKUP(9.99999999999999E+307,$O$2:O2441)+1,"")</f>
        <v>#REF!</v>
      </c>
      <c r="P2442" s="31" t="e">
        <f>IF(AND($B2442=P$1),LOOKUP(9.99999999999999E+307,$P$2:P2441)+1,"")</f>
        <v>#REF!</v>
      </c>
      <c r="Q2442" s="31" t="e">
        <f>IF(AND($B2442=Q$1),LOOKUP(9.99999999999999E+307,$Q$2:Q2441)+1,"")</f>
        <v>#REF!</v>
      </c>
      <c r="R2442" s="31">
        <f>IF(AND($B2442=R$1),LOOKUP(9.99999999999999E+307,$R$2:R2441)+1,"")</f>
        <v>2276</v>
      </c>
      <c r="S2442" s="31">
        <f>IF(AND($B2442=S$1),LOOKUP(9.99999999999999E+307,$S$2:S2441)+1,"")</f>
        <v>2276</v>
      </c>
      <c r="T2442" s="265"/>
      <c r="U2442" s="265"/>
      <c r="V2442" s="265"/>
      <c r="AA2442" s="254" t="str">
        <f t="shared" si="269"/>
        <v/>
      </c>
      <c r="AB2442" s="254" t="str">
        <f t="shared" si="270"/>
        <v/>
      </c>
      <c r="AC2442" s="255">
        <f t="shared" si="271"/>
        <v>0</v>
      </c>
      <c r="AD2442" s="255">
        <f t="shared" si="272"/>
        <v>3836</v>
      </c>
      <c r="AE2442" s="256" t="str">
        <f t="shared" si="273"/>
        <v/>
      </c>
      <c r="AF2442" s="252" t="str">
        <f t="shared" si="274"/>
        <v>-</v>
      </c>
    </row>
    <row r="2443" spans="1:32" ht="20.149999999999999" customHeight="1" x14ac:dyDescent="0.75">
      <c r="A2443" s="31">
        <v>2441</v>
      </c>
      <c r="B2443" s="237"/>
      <c r="C2443" s="273"/>
      <c r="D2443" s="272"/>
      <c r="E2443" s="273"/>
      <c r="F2443" s="273"/>
      <c r="G2443" s="253" t="str">
        <f t="shared" si="275"/>
        <v/>
      </c>
      <c r="H2443" s="31" t="str">
        <f>IF(AND(B2443=H$1),LOOKUP(9.99999999999999E+307,$H$2:H2442)+1,"")</f>
        <v/>
      </c>
      <c r="I2443" s="31" t="str">
        <f>IF(AND(B2443=I$1),LOOKUP(9.99999999999999E+307,$I$2:I2442)+1,"")</f>
        <v/>
      </c>
      <c r="J2443" s="31">
        <f>IF(AND(B2443=J$1),LOOKUP(9.99999999999999E+307,$J$2:J2442)+1,"")</f>
        <v>2277</v>
      </c>
      <c r="K2443" s="31">
        <f>IF(AND(B2443=K$1),LOOKUP(9.99999999999999E+307,$K$2:K2442)+1,"")</f>
        <v>2277</v>
      </c>
      <c r="L2443" s="31">
        <f>IF(AND(B2443=L$1),LOOKUP(9.99999999999999E+307,$L$2:L2442)+1,"")</f>
        <v>2277</v>
      </c>
      <c r="M2443" s="31">
        <f>IF(AND(B2443=M$1),LOOKUP(9.99999999999999E+307,$M$2:M2442)+1,"")</f>
        <v>2277</v>
      </c>
      <c r="N2443" s="31" t="e">
        <f>IF(AND(B2443=N$1),LOOKUP(9.99999999999999E+307,$N$2:N2442)+1,"")</f>
        <v>#REF!</v>
      </c>
      <c r="O2443" s="31" t="e">
        <f>IF(AND($B2443=O$1),LOOKUP(9.99999999999999E+307,$O$2:O2442)+1,"")</f>
        <v>#REF!</v>
      </c>
      <c r="P2443" s="31" t="e">
        <f>IF(AND($B2443=P$1),LOOKUP(9.99999999999999E+307,$P$2:P2442)+1,"")</f>
        <v>#REF!</v>
      </c>
      <c r="Q2443" s="31" t="e">
        <f>IF(AND($B2443=Q$1),LOOKUP(9.99999999999999E+307,$Q$2:Q2442)+1,"")</f>
        <v>#REF!</v>
      </c>
      <c r="R2443" s="31">
        <f>IF(AND($B2443=R$1),LOOKUP(9.99999999999999E+307,$R$2:R2442)+1,"")</f>
        <v>2277</v>
      </c>
      <c r="S2443" s="31">
        <f>IF(AND($B2443=S$1),LOOKUP(9.99999999999999E+307,$S$2:S2442)+1,"")</f>
        <v>2277</v>
      </c>
      <c r="T2443" s="265"/>
      <c r="U2443" s="265"/>
      <c r="V2443" s="265"/>
      <c r="AA2443" s="254" t="str">
        <f t="shared" si="269"/>
        <v/>
      </c>
      <c r="AB2443" s="254" t="str">
        <f t="shared" si="270"/>
        <v/>
      </c>
      <c r="AC2443" s="255">
        <f t="shared" si="271"/>
        <v>0</v>
      </c>
      <c r="AD2443" s="255">
        <f t="shared" si="272"/>
        <v>3836</v>
      </c>
      <c r="AE2443" s="256" t="str">
        <f t="shared" si="273"/>
        <v/>
      </c>
      <c r="AF2443" s="252" t="str">
        <f t="shared" si="274"/>
        <v>-</v>
      </c>
    </row>
    <row r="2444" spans="1:32" ht="20.149999999999999" customHeight="1" x14ac:dyDescent="0.75">
      <c r="A2444" s="31">
        <v>2442</v>
      </c>
      <c r="B2444" s="237"/>
      <c r="C2444" s="273"/>
      <c r="D2444" s="272"/>
      <c r="E2444" s="273"/>
      <c r="F2444" s="273"/>
      <c r="G2444" s="253" t="str">
        <f t="shared" si="275"/>
        <v/>
      </c>
      <c r="H2444" s="31" t="str">
        <f>IF(AND(B2444=H$1),LOOKUP(9.99999999999999E+307,$H$2:H2443)+1,"")</f>
        <v/>
      </c>
      <c r="I2444" s="31" t="str">
        <f>IF(AND(B2444=I$1),LOOKUP(9.99999999999999E+307,$I$2:I2443)+1,"")</f>
        <v/>
      </c>
      <c r="J2444" s="31">
        <f>IF(AND(B2444=J$1),LOOKUP(9.99999999999999E+307,$J$2:J2443)+1,"")</f>
        <v>2278</v>
      </c>
      <c r="K2444" s="31">
        <f>IF(AND(B2444=K$1),LOOKUP(9.99999999999999E+307,$K$2:K2443)+1,"")</f>
        <v>2278</v>
      </c>
      <c r="L2444" s="31">
        <f>IF(AND(B2444=L$1),LOOKUP(9.99999999999999E+307,$L$2:L2443)+1,"")</f>
        <v>2278</v>
      </c>
      <c r="M2444" s="31">
        <f>IF(AND(B2444=M$1),LOOKUP(9.99999999999999E+307,$M$2:M2443)+1,"")</f>
        <v>2278</v>
      </c>
      <c r="N2444" s="31" t="e">
        <f>IF(AND(B2444=N$1),LOOKUP(9.99999999999999E+307,$N$2:N2443)+1,"")</f>
        <v>#REF!</v>
      </c>
      <c r="O2444" s="31" t="e">
        <f>IF(AND($B2444=O$1),LOOKUP(9.99999999999999E+307,$O$2:O2443)+1,"")</f>
        <v>#REF!</v>
      </c>
      <c r="P2444" s="31" t="e">
        <f>IF(AND($B2444=P$1),LOOKUP(9.99999999999999E+307,$P$2:P2443)+1,"")</f>
        <v>#REF!</v>
      </c>
      <c r="Q2444" s="31" t="e">
        <f>IF(AND($B2444=Q$1),LOOKUP(9.99999999999999E+307,$Q$2:Q2443)+1,"")</f>
        <v>#REF!</v>
      </c>
      <c r="R2444" s="31">
        <f>IF(AND($B2444=R$1),LOOKUP(9.99999999999999E+307,$R$2:R2443)+1,"")</f>
        <v>2278</v>
      </c>
      <c r="S2444" s="31">
        <f>IF(AND($B2444=S$1),LOOKUP(9.99999999999999E+307,$S$2:S2443)+1,"")</f>
        <v>2278</v>
      </c>
      <c r="T2444" s="265"/>
      <c r="U2444" s="265"/>
      <c r="V2444" s="265"/>
      <c r="AA2444" s="254" t="str">
        <f t="shared" si="269"/>
        <v/>
      </c>
      <c r="AB2444" s="254" t="str">
        <f t="shared" si="270"/>
        <v/>
      </c>
      <c r="AC2444" s="255">
        <f t="shared" si="271"/>
        <v>0</v>
      </c>
      <c r="AD2444" s="255">
        <f t="shared" si="272"/>
        <v>3836</v>
      </c>
      <c r="AE2444" s="256" t="str">
        <f t="shared" si="273"/>
        <v/>
      </c>
      <c r="AF2444" s="252" t="str">
        <f t="shared" si="274"/>
        <v>-</v>
      </c>
    </row>
    <row r="2445" spans="1:32" ht="20.149999999999999" customHeight="1" x14ac:dyDescent="0.75">
      <c r="A2445" s="31">
        <v>2443</v>
      </c>
      <c r="B2445" s="237"/>
      <c r="C2445" s="273"/>
      <c r="D2445" s="272"/>
      <c r="E2445" s="273"/>
      <c r="F2445" s="273"/>
      <c r="G2445" s="253" t="str">
        <f t="shared" si="275"/>
        <v/>
      </c>
      <c r="H2445" s="31" t="str">
        <f>IF(AND(B2445=H$1),LOOKUP(9.99999999999999E+307,$H$2:H2444)+1,"")</f>
        <v/>
      </c>
      <c r="I2445" s="31" t="str">
        <f>IF(AND(B2445=I$1),LOOKUP(9.99999999999999E+307,$I$2:I2444)+1,"")</f>
        <v/>
      </c>
      <c r="J2445" s="31">
        <f>IF(AND(B2445=J$1),LOOKUP(9.99999999999999E+307,$J$2:J2444)+1,"")</f>
        <v>2279</v>
      </c>
      <c r="K2445" s="31">
        <f>IF(AND(B2445=K$1),LOOKUP(9.99999999999999E+307,$K$2:K2444)+1,"")</f>
        <v>2279</v>
      </c>
      <c r="L2445" s="31">
        <f>IF(AND(B2445=L$1),LOOKUP(9.99999999999999E+307,$L$2:L2444)+1,"")</f>
        <v>2279</v>
      </c>
      <c r="M2445" s="31">
        <f>IF(AND(B2445=M$1),LOOKUP(9.99999999999999E+307,$M$2:M2444)+1,"")</f>
        <v>2279</v>
      </c>
      <c r="N2445" s="31" t="e">
        <f>IF(AND(B2445=N$1),LOOKUP(9.99999999999999E+307,$N$2:N2444)+1,"")</f>
        <v>#REF!</v>
      </c>
      <c r="O2445" s="31" t="e">
        <f>IF(AND($B2445=O$1),LOOKUP(9.99999999999999E+307,$O$2:O2444)+1,"")</f>
        <v>#REF!</v>
      </c>
      <c r="P2445" s="31" t="e">
        <f>IF(AND($B2445=P$1),LOOKUP(9.99999999999999E+307,$P$2:P2444)+1,"")</f>
        <v>#REF!</v>
      </c>
      <c r="Q2445" s="31" t="e">
        <f>IF(AND($B2445=Q$1),LOOKUP(9.99999999999999E+307,$Q$2:Q2444)+1,"")</f>
        <v>#REF!</v>
      </c>
      <c r="R2445" s="31">
        <f>IF(AND($B2445=R$1),LOOKUP(9.99999999999999E+307,$R$2:R2444)+1,"")</f>
        <v>2279</v>
      </c>
      <c r="S2445" s="31">
        <f>IF(AND($B2445=S$1),LOOKUP(9.99999999999999E+307,$S$2:S2444)+1,"")</f>
        <v>2279</v>
      </c>
      <c r="T2445" s="265"/>
      <c r="U2445" s="265"/>
      <c r="V2445" s="265"/>
      <c r="AA2445" s="254" t="str">
        <f t="shared" si="269"/>
        <v/>
      </c>
      <c r="AB2445" s="254" t="str">
        <f t="shared" si="270"/>
        <v/>
      </c>
      <c r="AC2445" s="255">
        <f t="shared" si="271"/>
        <v>0</v>
      </c>
      <c r="AD2445" s="255">
        <f t="shared" si="272"/>
        <v>3836</v>
      </c>
      <c r="AE2445" s="256" t="str">
        <f t="shared" si="273"/>
        <v/>
      </c>
      <c r="AF2445" s="252" t="str">
        <f t="shared" si="274"/>
        <v>-</v>
      </c>
    </row>
    <row r="2446" spans="1:32" ht="20.149999999999999" customHeight="1" x14ac:dyDescent="0.75">
      <c r="A2446" s="31">
        <v>2444</v>
      </c>
      <c r="B2446" s="237"/>
      <c r="C2446" s="273"/>
      <c r="D2446" s="272"/>
      <c r="E2446" s="273"/>
      <c r="F2446" s="273"/>
      <c r="G2446" s="253" t="str">
        <f t="shared" si="275"/>
        <v/>
      </c>
      <c r="H2446" s="31" t="str">
        <f>IF(AND(B2446=H$1),LOOKUP(9.99999999999999E+307,$H$2:H2445)+1,"")</f>
        <v/>
      </c>
      <c r="I2446" s="31" t="str">
        <f>IF(AND(B2446=I$1),LOOKUP(9.99999999999999E+307,$I$2:I2445)+1,"")</f>
        <v/>
      </c>
      <c r="J2446" s="31">
        <f>IF(AND(B2446=J$1),LOOKUP(9.99999999999999E+307,$J$2:J2445)+1,"")</f>
        <v>2280</v>
      </c>
      <c r="K2446" s="31">
        <f>IF(AND(B2446=K$1),LOOKUP(9.99999999999999E+307,$K$2:K2445)+1,"")</f>
        <v>2280</v>
      </c>
      <c r="L2446" s="31">
        <f>IF(AND(B2446=L$1),LOOKUP(9.99999999999999E+307,$L$2:L2445)+1,"")</f>
        <v>2280</v>
      </c>
      <c r="M2446" s="31">
        <f>IF(AND(B2446=M$1),LOOKUP(9.99999999999999E+307,$M$2:M2445)+1,"")</f>
        <v>2280</v>
      </c>
      <c r="N2446" s="31" t="e">
        <f>IF(AND(B2446=N$1),LOOKUP(9.99999999999999E+307,$N$2:N2445)+1,"")</f>
        <v>#REF!</v>
      </c>
      <c r="O2446" s="31" t="e">
        <f>IF(AND($B2446=O$1),LOOKUP(9.99999999999999E+307,$O$2:O2445)+1,"")</f>
        <v>#REF!</v>
      </c>
      <c r="P2446" s="31" t="e">
        <f>IF(AND($B2446=P$1),LOOKUP(9.99999999999999E+307,$P$2:P2445)+1,"")</f>
        <v>#REF!</v>
      </c>
      <c r="Q2446" s="31" t="e">
        <f>IF(AND($B2446=Q$1),LOOKUP(9.99999999999999E+307,$Q$2:Q2445)+1,"")</f>
        <v>#REF!</v>
      </c>
      <c r="R2446" s="31">
        <f>IF(AND($B2446=R$1),LOOKUP(9.99999999999999E+307,$R$2:R2445)+1,"")</f>
        <v>2280</v>
      </c>
      <c r="S2446" s="31">
        <f>IF(AND($B2446=S$1),LOOKUP(9.99999999999999E+307,$S$2:S2445)+1,"")</f>
        <v>2280</v>
      </c>
      <c r="T2446" s="265"/>
      <c r="U2446" s="265"/>
      <c r="V2446" s="265"/>
      <c r="AA2446" s="254" t="str">
        <f t="shared" si="269"/>
        <v/>
      </c>
      <c r="AB2446" s="254" t="str">
        <f t="shared" si="270"/>
        <v/>
      </c>
      <c r="AC2446" s="255">
        <f t="shared" si="271"/>
        <v>0</v>
      </c>
      <c r="AD2446" s="255">
        <f t="shared" si="272"/>
        <v>3836</v>
      </c>
      <c r="AE2446" s="256" t="str">
        <f t="shared" si="273"/>
        <v/>
      </c>
      <c r="AF2446" s="252" t="str">
        <f t="shared" si="274"/>
        <v>-</v>
      </c>
    </row>
    <row r="2447" spans="1:32" ht="20.149999999999999" customHeight="1" x14ac:dyDescent="0.75">
      <c r="A2447" s="31">
        <v>2445</v>
      </c>
      <c r="B2447" s="237"/>
      <c r="C2447" s="273"/>
      <c r="D2447" s="272"/>
      <c r="E2447" s="273"/>
      <c r="F2447" s="273"/>
      <c r="G2447" s="253" t="str">
        <f t="shared" si="275"/>
        <v/>
      </c>
      <c r="H2447" s="31" t="str">
        <f>IF(AND(B2447=H$1),LOOKUP(9.99999999999999E+307,$H$2:H2446)+1,"")</f>
        <v/>
      </c>
      <c r="I2447" s="31" t="str">
        <f>IF(AND(B2447=I$1),LOOKUP(9.99999999999999E+307,$I$2:I2446)+1,"")</f>
        <v/>
      </c>
      <c r="J2447" s="31">
        <f>IF(AND(B2447=J$1),LOOKUP(9.99999999999999E+307,$J$2:J2446)+1,"")</f>
        <v>2281</v>
      </c>
      <c r="K2447" s="31">
        <f>IF(AND(B2447=K$1),LOOKUP(9.99999999999999E+307,$K$2:K2446)+1,"")</f>
        <v>2281</v>
      </c>
      <c r="L2447" s="31">
        <f>IF(AND(B2447=L$1),LOOKUP(9.99999999999999E+307,$L$2:L2446)+1,"")</f>
        <v>2281</v>
      </c>
      <c r="M2447" s="31">
        <f>IF(AND(B2447=M$1),LOOKUP(9.99999999999999E+307,$M$2:M2446)+1,"")</f>
        <v>2281</v>
      </c>
      <c r="N2447" s="31" t="e">
        <f>IF(AND(B2447=N$1),LOOKUP(9.99999999999999E+307,$N$2:N2446)+1,"")</f>
        <v>#REF!</v>
      </c>
      <c r="O2447" s="31" t="e">
        <f>IF(AND($B2447=O$1),LOOKUP(9.99999999999999E+307,$O$2:O2446)+1,"")</f>
        <v>#REF!</v>
      </c>
      <c r="P2447" s="31" t="e">
        <f>IF(AND($B2447=P$1),LOOKUP(9.99999999999999E+307,$P$2:P2446)+1,"")</f>
        <v>#REF!</v>
      </c>
      <c r="Q2447" s="31" t="e">
        <f>IF(AND($B2447=Q$1),LOOKUP(9.99999999999999E+307,$Q$2:Q2446)+1,"")</f>
        <v>#REF!</v>
      </c>
      <c r="R2447" s="31">
        <f>IF(AND($B2447=R$1),LOOKUP(9.99999999999999E+307,$R$2:R2446)+1,"")</f>
        <v>2281</v>
      </c>
      <c r="S2447" s="31">
        <f>IF(AND($B2447=S$1),LOOKUP(9.99999999999999E+307,$S$2:S2446)+1,"")</f>
        <v>2281</v>
      </c>
      <c r="T2447" s="265"/>
      <c r="U2447" s="265"/>
      <c r="V2447" s="265"/>
      <c r="AA2447" s="254" t="str">
        <f t="shared" si="269"/>
        <v/>
      </c>
      <c r="AB2447" s="254" t="str">
        <f t="shared" si="270"/>
        <v/>
      </c>
      <c r="AC2447" s="255">
        <f t="shared" si="271"/>
        <v>0</v>
      </c>
      <c r="AD2447" s="255">
        <f t="shared" si="272"/>
        <v>3836</v>
      </c>
      <c r="AE2447" s="256" t="str">
        <f t="shared" si="273"/>
        <v/>
      </c>
      <c r="AF2447" s="252" t="str">
        <f t="shared" si="274"/>
        <v>-</v>
      </c>
    </row>
    <row r="2448" spans="1:32" ht="20.149999999999999" customHeight="1" x14ac:dyDescent="0.75">
      <c r="A2448" s="31">
        <v>2446</v>
      </c>
      <c r="B2448" s="237"/>
      <c r="C2448" s="273"/>
      <c r="D2448" s="272"/>
      <c r="E2448" s="273"/>
      <c r="F2448" s="273"/>
      <c r="G2448" s="253" t="str">
        <f t="shared" si="275"/>
        <v/>
      </c>
      <c r="H2448" s="31" t="str">
        <f>IF(AND(B2448=H$1),LOOKUP(9.99999999999999E+307,$H$2:H2447)+1,"")</f>
        <v/>
      </c>
      <c r="I2448" s="31" t="str">
        <f>IF(AND(B2448=I$1),LOOKUP(9.99999999999999E+307,$I$2:I2447)+1,"")</f>
        <v/>
      </c>
      <c r="J2448" s="31">
        <f>IF(AND(B2448=J$1),LOOKUP(9.99999999999999E+307,$J$2:J2447)+1,"")</f>
        <v>2282</v>
      </c>
      <c r="K2448" s="31">
        <f>IF(AND(B2448=K$1),LOOKUP(9.99999999999999E+307,$K$2:K2447)+1,"")</f>
        <v>2282</v>
      </c>
      <c r="L2448" s="31">
        <f>IF(AND(B2448=L$1),LOOKUP(9.99999999999999E+307,$L$2:L2447)+1,"")</f>
        <v>2282</v>
      </c>
      <c r="M2448" s="31">
        <f>IF(AND(B2448=M$1),LOOKUP(9.99999999999999E+307,$M$2:M2447)+1,"")</f>
        <v>2282</v>
      </c>
      <c r="N2448" s="31" t="e">
        <f>IF(AND(B2448=N$1),LOOKUP(9.99999999999999E+307,$N$2:N2447)+1,"")</f>
        <v>#REF!</v>
      </c>
      <c r="O2448" s="31" t="e">
        <f>IF(AND($B2448=O$1),LOOKUP(9.99999999999999E+307,$O$2:O2447)+1,"")</f>
        <v>#REF!</v>
      </c>
      <c r="P2448" s="31" t="e">
        <f>IF(AND($B2448=P$1),LOOKUP(9.99999999999999E+307,$P$2:P2447)+1,"")</f>
        <v>#REF!</v>
      </c>
      <c r="Q2448" s="31" t="e">
        <f>IF(AND($B2448=Q$1),LOOKUP(9.99999999999999E+307,$Q$2:Q2447)+1,"")</f>
        <v>#REF!</v>
      </c>
      <c r="R2448" s="31">
        <f>IF(AND($B2448=R$1),LOOKUP(9.99999999999999E+307,$R$2:R2447)+1,"")</f>
        <v>2282</v>
      </c>
      <c r="S2448" s="31">
        <f>IF(AND($B2448=S$1),LOOKUP(9.99999999999999E+307,$S$2:S2447)+1,"")</f>
        <v>2282</v>
      </c>
      <c r="T2448" s="265"/>
      <c r="U2448" s="265"/>
      <c r="V2448" s="265"/>
      <c r="AA2448" s="254" t="str">
        <f t="shared" si="269"/>
        <v/>
      </c>
      <c r="AB2448" s="254" t="str">
        <f t="shared" si="270"/>
        <v/>
      </c>
      <c r="AC2448" s="255">
        <f t="shared" si="271"/>
        <v>0</v>
      </c>
      <c r="AD2448" s="255">
        <f t="shared" si="272"/>
        <v>3836</v>
      </c>
      <c r="AE2448" s="256" t="str">
        <f t="shared" si="273"/>
        <v/>
      </c>
      <c r="AF2448" s="252" t="str">
        <f t="shared" si="274"/>
        <v>-</v>
      </c>
    </row>
    <row r="2449" spans="1:32" ht="20.149999999999999" customHeight="1" x14ac:dyDescent="0.75">
      <c r="A2449" s="31">
        <v>2447</v>
      </c>
      <c r="B2449" s="237"/>
      <c r="C2449" s="273"/>
      <c r="D2449" s="272"/>
      <c r="E2449" s="273"/>
      <c r="F2449" s="273"/>
      <c r="G2449" s="253" t="str">
        <f t="shared" si="275"/>
        <v/>
      </c>
      <c r="H2449" s="31" t="str">
        <f>IF(AND(B2449=H$1),LOOKUP(9.99999999999999E+307,$H$2:H2448)+1,"")</f>
        <v/>
      </c>
      <c r="I2449" s="31" t="str">
        <f>IF(AND(B2449=I$1),LOOKUP(9.99999999999999E+307,$I$2:I2448)+1,"")</f>
        <v/>
      </c>
      <c r="J2449" s="31">
        <f>IF(AND(B2449=J$1),LOOKUP(9.99999999999999E+307,$J$2:J2448)+1,"")</f>
        <v>2283</v>
      </c>
      <c r="K2449" s="31">
        <f>IF(AND(B2449=K$1),LOOKUP(9.99999999999999E+307,$K$2:K2448)+1,"")</f>
        <v>2283</v>
      </c>
      <c r="L2449" s="31">
        <f>IF(AND(B2449=L$1),LOOKUP(9.99999999999999E+307,$L$2:L2448)+1,"")</f>
        <v>2283</v>
      </c>
      <c r="M2449" s="31">
        <f>IF(AND(B2449=M$1),LOOKUP(9.99999999999999E+307,$M$2:M2448)+1,"")</f>
        <v>2283</v>
      </c>
      <c r="N2449" s="31" t="e">
        <f>IF(AND(B2449=N$1),LOOKUP(9.99999999999999E+307,$N$2:N2448)+1,"")</f>
        <v>#REF!</v>
      </c>
      <c r="O2449" s="31" t="e">
        <f>IF(AND($B2449=O$1),LOOKUP(9.99999999999999E+307,$O$2:O2448)+1,"")</f>
        <v>#REF!</v>
      </c>
      <c r="P2449" s="31" t="e">
        <f>IF(AND($B2449=P$1),LOOKUP(9.99999999999999E+307,$P$2:P2448)+1,"")</f>
        <v>#REF!</v>
      </c>
      <c r="Q2449" s="31" t="e">
        <f>IF(AND($B2449=Q$1),LOOKUP(9.99999999999999E+307,$Q$2:Q2448)+1,"")</f>
        <v>#REF!</v>
      </c>
      <c r="R2449" s="31">
        <f>IF(AND($B2449=R$1),LOOKUP(9.99999999999999E+307,$R$2:R2448)+1,"")</f>
        <v>2283</v>
      </c>
      <c r="S2449" s="31">
        <f>IF(AND($B2449=S$1),LOOKUP(9.99999999999999E+307,$S$2:S2448)+1,"")</f>
        <v>2283</v>
      </c>
      <c r="T2449" s="265"/>
      <c r="U2449" s="265"/>
      <c r="V2449" s="265"/>
      <c r="AA2449" s="254" t="str">
        <f t="shared" si="269"/>
        <v/>
      </c>
      <c r="AB2449" s="254" t="str">
        <f t="shared" si="270"/>
        <v/>
      </c>
      <c r="AC2449" s="255">
        <f t="shared" si="271"/>
        <v>0</v>
      </c>
      <c r="AD2449" s="255">
        <f t="shared" si="272"/>
        <v>3836</v>
      </c>
      <c r="AE2449" s="256" t="str">
        <f t="shared" si="273"/>
        <v/>
      </c>
      <c r="AF2449" s="252" t="str">
        <f t="shared" si="274"/>
        <v>-</v>
      </c>
    </row>
    <row r="2450" spans="1:32" ht="20.149999999999999" customHeight="1" x14ac:dyDescent="0.75">
      <c r="A2450" s="31">
        <v>2448</v>
      </c>
      <c r="B2450" s="237"/>
      <c r="C2450" s="273"/>
      <c r="D2450" s="272"/>
      <c r="E2450" s="273"/>
      <c r="F2450" s="273"/>
      <c r="G2450" s="253" t="str">
        <f t="shared" si="275"/>
        <v/>
      </c>
      <c r="H2450" s="31" t="str">
        <f>IF(AND(B2450=H$1),LOOKUP(9.99999999999999E+307,$H$2:H2449)+1,"")</f>
        <v/>
      </c>
      <c r="I2450" s="31" t="str">
        <f>IF(AND(B2450=I$1),LOOKUP(9.99999999999999E+307,$I$2:I2449)+1,"")</f>
        <v/>
      </c>
      <c r="J2450" s="31">
        <f>IF(AND(B2450=J$1),LOOKUP(9.99999999999999E+307,$J$2:J2449)+1,"")</f>
        <v>2284</v>
      </c>
      <c r="K2450" s="31">
        <f>IF(AND(B2450=K$1),LOOKUP(9.99999999999999E+307,$K$2:K2449)+1,"")</f>
        <v>2284</v>
      </c>
      <c r="L2450" s="31">
        <f>IF(AND(B2450=L$1),LOOKUP(9.99999999999999E+307,$L$2:L2449)+1,"")</f>
        <v>2284</v>
      </c>
      <c r="M2450" s="31">
        <f>IF(AND(B2450=M$1),LOOKUP(9.99999999999999E+307,$M$2:M2449)+1,"")</f>
        <v>2284</v>
      </c>
      <c r="N2450" s="31" t="e">
        <f>IF(AND(B2450=N$1),LOOKUP(9.99999999999999E+307,$N$2:N2449)+1,"")</f>
        <v>#REF!</v>
      </c>
      <c r="O2450" s="31" t="e">
        <f>IF(AND($B2450=O$1),LOOKUP(9.99999999999999E+307,$O$2:O2449)+1,"")</f>
        <v>#REF!</v>
      </c>
      <c r="P2450" s="31" t="e">
        <f>IF(AND($B2450=P$1),LOOKUP(9.99999999999999E+307,$P$2:P2449)+1,"")</f>
        <v>#REF!</v>
      </c>
      <c r="Q2450" s="31" t="e">
        <f>IF(AND($B2450=Q$1),LOOKUP(9.99999999999999E+307,$Q$2:Q2449)+1,"")</f>
        <v>#REF!</v>
      </c>
      <c r="R2450" s="31">
        <f>IF(AND($B2450=R$1),LOOKUP(9.99999999999999E+307,$R$2:R2449)+1,"")</f>
        <v>2284</v>
      </c>
      <c r="S2450" s="31">
        <f>IF(AND($B2450=S$1),LOOKUP(9.99999999999999E+307,$S$2:S2449)+1,"")</f>
        <v>2284</v>
      </c>
      <c r="T2450" s="265"/>
      <c r="U2450" s="265"/>
      <c r="V2450" s="265"/>
      <c r="AA2450" s="254" t="str">
        <f t="shared" si="269"/>
        <v/>
      </c>
      <c r="AB2450" s="254" t="str">
        <f t="shared" si="270"/>
        <v/>
      </c>
      <c r="AC2450" s="255">
        <f t="shared" si="271"/>
        <v>0</v>
      </c>
      <c r="AD2450" s="255">
        <f t="shared" si="272"/>
        <v>3836</v>
      </c>
      <c r="AE2450" s="256" t="str">
        <f t="shared" si="273"/>
        <v/>
      </c>
      <c r="AF2450" s="252" t="str">
        <f t="shared" si="274"/>
        <v>-</v>
      </c>
    </row>
    <row r="2451" spans="1:32" ht="20.149999999999999" customHeight="1" x14ac:dyDescent="0.75">
      <c r="A2451" s="31">
        <v>2449</v>
      </c>
      <c r="B2451" s="237"/>
      <c r="C2451" s="273"/>
      <c r="D2451" s="272"/>
      <c r="E2451" s="273"/>
      <c r="F2451" s="273"/>
      <c r="G2451" s="253" t="str">
        <f t="shared" si="275"/>
        <v/>
      </c>
      <c r="H2451" s="31" t="str">
        <f>IF(AND(B2451=H$1),LOOKUP(9.99999999999999E+307,$H$2:H2450)+1,"")</f>
        <v/>
      </c>
      <c r="I2451" s="31" t="str">
        <f>IF(AND(B2451=I$1),LOOKUP(9.99999999999999E+307,$I$2:I2450)+1,"")</f>
        <v/>
      </c>
      <c r="J2451" s="31">
        <f>IF(AND(B2451=J$1),LOOKUP(9.99999999999999E+307,$J$2:J2450)+1,"")</f>
        <v>2285</v>
      </c>
      <c r="K2451" s="31">
        <f>IF(AND(B2451=K$1),LOOKUP(9.99999999999999E+307,$K$2:K2450)+1,"")</f>
        <v>2285</v>
      </c>
      <c r="L2451" s="31">
        <f>IF(AND(B2451=L$1),LOOKUP(9.99999999999999E+307,$L$2:L2450)+1,"")</f>
        <v>2285</v>
      </c>
      <c r="M2451" s="31">
        <f>IF(AND(B2451=M$1),LOOKUP(9.99999999999999E+307,$M$2:M2450)+1,"")</f>
        <v>2285</v>
      </c>
      <c r="N2451" s="31" t="e">
        <f>IF(AND(B2451=N$1),LOOKUP(9.99999999999999E+307,$N$2:N2450)+1,"")</f>
        <v>#REF!</v>
      </c>
      <c r="O2451" s="31" t="e">
        <f>IF(AND($B2451=O$1),LOOKUP(9.99999999999999E+307,$O$2:O2450)+1,"")</f>
        <v>#REF!</v>
      </c>
      <c r="P2451" s="31" t="e">
        <f>IF(AND($B2451=P$1),LOOKUP(9.99999999999999E+307,$P$2:P2450)+1,"")</f>
        <v>#REF!</v>
      </c>
      <c r="Q2451" s="31" t="e">
        <f>IF(AND($B2451=Q$1),LOOKUP(9.99999999999999E+307,$Q$2:Q2450)+1,"")</f>
        <v>#REF!</v>
      </c>
      <c r="R2451" s="31">
        <f>IF(AND($B2451=R$1),LOOKUP(9.99999999999999E+307,$R$2:R2450)+1,"")</f>
        <v>2285</v>
      </c>
      <c r="S2451" s="31">
        <f>IF(AND($B2451=S$1),LOOKUP(9.99999999999999E+307,$S$2:S2450)+1,"")</f>
        <v>2285</v>
      </c>
      <c r="T2451" s="265"/>
      <c r="U2451" s="265"/>
      <c r="V2451" s="265"/>
      <c r="AA2451" s="254" t="str">
        <f t="shared" ref="AA2451:AA2514" si="276">IF(AD2451=2,"นักเรียนซ้ำ","")</f>
        <v/>
      </c>
      <c r="AB2451" s="254" t="str">
        <f t="shared" ref="AB2451:AB2514" si="277">IF(AC2451=2,"เลขประจำตัวซ้ำ","")</f>
        <v/>
      </c>
      <c r="AC2451" s="255">
        <f t="shared" si="271"/>
        <v>0</v>
      </c>
      <c r="AD2451" s="255">
        <f t="shared" si="272"/>
        <v>3836</v>
      </c>
      <c r="AE2451" s="256" t="str">
        <f t="shared" si="273"/>
        <v/>
      </c>
      <c r="AF2451" s="252" t="str">
        <f t="shared" si="274"/>
        <v>-</v>
      </c>
    </row>
    <row r="2452" spans="1:32" ht="20.149999999999999" customHeight="1" x14ac:dyDescent="0.75">
      <c r="A2452" s="31">
        <v>2450</v>
      </c>
      <c r="B2452" s="237"/>
      <c r="C2452" s="273"/>
      <c r="D2452" s="272"/>
      <c r="E2452" s="273"/>
      <c r="F2452" s="273"/>
      <c r="G2452" s="253" t="str">
        <f t="shared" si="275"/>
        <v/>
      </c>
      <c r="H2452" s="31" t="str">
        <f>IF(AND(B2452=H$1),LOOKUP(9.99999999999999E+307,$H$2:H2451)+1,"")</f>
        <v/>
      </c>
      <c r="I2452" s="31" t="str">
        <f>IF(AND(B2452=I$1),LOOKUP(9.99999999999999E+307,$I$2:I2451)+1,"")</f>
        <v/>
      </c>
      <c r="J2452" s="31">
        <f>IF(AND(B2452=J$1),LOOKUP(9.99999999999999E+307,$J$2:J2451)+1,"")</f>
        <v>2286</v>
      </c>
      <c r="K2452" s="31">
        <f>IF(AND(B2452=K$1),LOOKUP(9.99999999999999E+307,$K$2:K2451)+1,"")</f>
        <v>2286</v>
      </c>
      <c r="L2452" s="31">
        <f>IF(AND(B2452=L$1),LOOKUP(9.99999999999999E+307,$L$2:L2451)+1,"")</f>
        <v>2286</v>
      </c>
      <c r="M2452" s="31">
        <f>IF(AND(B2452=M$1),LOOKUP(9.99999999999999E+307,$M$2:M2451)+1,"")</f>
        <v>2286</v>
      </c>
      <c r="N2452" s="31" t="e">
        <f>IF(AND(B2452=N$1),LOOKUP(9.99999999999999E+307,$N$2:N2451)+1,"")</f>
        <v>#REF!</v>
      </c>
      <c r="O2452" s="31" t="e">
        <f>IF(AND($B2452=O$1),LOOKUP(9.99999999999999E+307,$O$2:O2451)+1,"")</f>
        <v>#REF!</v>
      </c>
      <c r="P2452" s="31" t="e">
        <f>IF(AND($B2452=P$1),LOOKUP(9.99999999999999E+307,$P$2:P2451)+1,"")</f>
        <v>#REF!</v>
      </c>
      <c r="Q2452" s="31" t="e">
        <f>IF(AND($B2452=Q$1),LOOKUP(9.99999999999999E+307,$Q$2:Q2451)+1,"")</f>
        <v>#REF!</v>
      </c>
      <c r="R2452" s="31">
        <f>IF(AND($B2452=R$1),LOOKUP(9.99999999999999E+307,$R$2:R2451)+1,"")</f>
        <v>2286</v>
      </c>
      <c r="S2452" s="31">
        <f>IF(AND($B2452=S$1),LOOKUP(9.99999999999999E+307,$S$2:S2451)+1,"")</f>
        <v>2286</v>
      </c>
      <c r="T2452" s="265"/>
      <c r="U2452" s="265"/>
      <c r="V2452" s="265"/>
      <c r="AA2452" s="254" t="str">
        <f t="shared" si="276"/>
        <v/>
      </c>
      <c r="AB2452" s="254" t="str">
        <f t="shared" si="277"/>
        <v/>
      </c>
      <c r="AC2452" s="255">
        <f t="shared" si="271"/>
        <v>0</v>
      </c>
      <c r="AD2452" s="255">
        <f t="shared" si="272"/>
        <v>3836</v>
      </c>
      <c r="AE2452" s="256" t="str">
        <f t="shared" si="273"/>
        <v/>
      </c>
      <c r="AF2452" s="252" t="str">
        <f t="shared" si="274"/>
        <v>-</v>
      </c>
    </row>
    <row r="2453" spans="1:32" ht="20.149999999999999" customHeight="1" x14ac:dyDescent="0.75">
      <c r="A2453" s="31">
        <v>2451</v>
      </c>
      <c r="B2453" s="237"/>
      <c r="C2453" s="273"/>
      <c r="D2453" s="272"/>
      <c r="E2453" s="273"/>
      <c r="F2453" s="273"/>
      <c r="G2453" s="253" t="str">
        <f t="shared" si="275"/>
        <v/>
      </c>
      <c r="H2453" s="31" t="str">
        <f>IF(AND(B2453=H$1),LOOKUP(9.99999999999999E+307,$H$2:H2452)+1,"")</f>
        <v/>
      </c>
      <c r="I2453" s="31" t="str">
        <f>IF(AND(B2453=I$1),LOOKUP(9.99999999999999E+307,$I$2:I2452)+1,"")</f>
        <v/>
      </c>
      <c r="J2453" s="31">
        <f>IF(AND(B2453=J$1),LOOKUP(9.99999999999999E+307,$J$2:J2452)+1,"")</f>
        <v>2287</v>
      </c>
      <c r="K2453" s="31">
        <f>IF(AND(B2453=K$1),LOOKUP(9.99999999999999E+307,$K$2:K2452)+1,"")</f>
        <v>2287</v>
      </c>
      <c r="L2453" s="31">
        <f>IF(AND(B2453=L$1),LOOKUP(9.99999999999999E+307,$L$2:L2452)+1,"")</f>
        <v>2287</v>
      </c>
      <c r="M2453" s="31">
        <f>IF(AND(B2453=M$1),LOOKUP(9.99999999999999E+307,$M$2:M2452)+1,"")</f>
        <v>2287</v>
      </c>
      <c r="N2453" s="31" t="e">
        <f>IF(AND(B2453=N$1),LOOKUP(9.99999999999999E+307,$N$2:N2452)+1,"")</f>
        <v>#REF!</v>
      </c>
      <c r="O2453" s="31" t="e">
        <f>IF(AND($B2453=O$1),LOOKUP(9.99999999999999E+307,$O$2:O2452)+1,"")</f>
        <v>#REF!</v>
      </c>
      <c r="P2453" s="31" t="e">
        <f>IF(AND($B2453=P$1),LOOKUP(9.99999999999999E+307,$P$2:P2452)+1,"")</f>
        <v>#REF!</v>
      </c>
      <c r="Q2453" s="31" t="e">
        <f>IF(AND($B2453=Q$1),LOOKUP(9.99999999999999E+307,$Q$2:Q2452)+1,"")</f>
        <v>#REF!</v>
      </c>
      <c r="R2453" s="31">
        <f>IF(AND($B2453=R$1),LOOKUP(9.99999999999999E+307,$R$2:R2452)+1,"")</f>
        <v>2287</v>
      </c>
      <c r="S2453" s="31">
        <f>IF(AND($B2453=S$1),LOOKUP(9.99999999999999E+307,$S$2:S2452)+1,"")</f>
        <v>2287</v>
      </c>
      <c r="T2453" s="265"/>
      <c r="U2453" s="265"/>
      <c r="V2453" s="265"/>
      <c r="AA2453" s="254" t="str">
        <f t="shared" si="276"/>
        <v/>
      </c>
      <c r="AB2453" s="254" t="str">
        <f t="shared" si="277"/>
        <v/>
      </c>
      <c r="AC2453" s="255">
        <f t="shared" si="271"/>
        <v>0</v>
      </c>
      <c r="AD2453" s="255">
        <f t="shared" si="272"/>
        <v>3836</v>
      </c>
      <c r="AE2453" s="256" t="str">
        <f t="shared" si="273"/>
        <v/>
      </c>
      <c r="AF2453" s="252" t="str">
        <f t="shared" si="274"/>
        <v>-</v>
      </c>
    </row>
    <row r="2454" spans="1:32" ht="20.149999999999999" customHeight="1" x14ac:dyDescent="0.75">
      <c r="A2454" s="31">
        <v>2452</v>
      </c>
      <c r="B2454" s="237"/>
      <c r="C2454" s="273"/>
      <c r="D2454" s="272"/>
      <c r="E2454" s="273"/>
      <c r="F2454" s="273"/>
      <c r="G2454" s="253" t="str">
        <f t="shared" si="275"/>
        <v/>
      </c>
      <c r="H2454" s="31" t="str">
        <f>IF(AND(B2454=H$1),LOOKUP(9.99999999999999E+307,$H$2:H2453)+1,"")</f>
        <v/>
      </c>
      <c r="I2454" s="31" t="str">
        <f>IF(AND(B2454=I$1),LOOKUP(9.99999999999999E+307,$I$2:I2453)+1,"")</f>
        <v/>
      </c>
      <c r="J2454" s="31">
        <f>IF(AND(B2454=J$1),LOOKUP(9.99999999999999E+307,$J$2:J2453)+1,"")</f>
        <v>2288</v>
      </c>
      <c r="K2454" s="31">
        <f>IF(AND(B2454=K$1),LOOKUP(9.99999999999999E+307,$K$2:K2453)+1,"")</f>
        <v>2288</v>
      </c>
      <c r="L2454" s="31">
        <f>IF(AND(B2454=L$1),LOOKUP(9.99999999999999E+307,$L$2:L2453)+1,"")</f>
        <v>2288</v>
      </c>
      <c r="M2454" s="31">
        <f>IF(AND(B2454=M$1),LOOKUP(9.99999999999999E+307,$M$2:M2453)+1,"")</f>
        <v>2288</v>
      </c>
      <c r="N2454" s="31" t="e">
        <f>IF(AND(B2454=N$1),LOOKUP(9.99999999999999E+307,$N$2:N2453)+1,"")</f>
        <v>#REF!</v>
      </c>
      <c r="O2454" s="31" t="e">
        <f>IF(AND($B2454=O$1),LOOKUP(9.99999999999999E+307,$O$2:O2453)+1,"")</f>
        <v>#REF!</v>
      </c>
      <c r="P2454" s="31" t="e">
        <f>IF(AND($B2454=P$1),LOOKUP(9.99999999999999E+307,$P$2:P2453)+1,"")</f>
        <v>#REF!</v>
      </c>
      <c r="Q2454" s="31" t="e">
        <f>IF(AND($B2454=Q$1),LOOKUP(9.99999999999999E+307,$Q$2:Q2453)+1,"")</f>
        <v>#REF!</v>
      </c>
      <c r="R2454" s="31">
        <f>IF(AND($B2454=R$1),LOOKUP(9.99999999999999E+307,$R$2:R2453)+1,"")</f>
        <v>2288</v>
      </c>
      <c r="S2454" s="31">
        <f>IF(AND($B2454=S$1),LOOKUP(9.99999999999999E+307,$S$2:S2453)+1,"")</f>
        <v>2288</v>
      </c>
      <c r="T2454" s="265"/>
      <c r="U2454" s="265"/>
      <c r="V2454" s="265"/>
      <c r="AA2454" s="254" t="str">
        <f t="shared" si="276"/>
        <v/>
      </c>
      <c r="AB2454" s="254" t="str">
        <f t="shared" si="277"/>
        <v/>
      </c>
      <c r="AC2454" s="255">
        <f t="shared" si="271"/>
        <v>0</v>
      </c>
      <c r="AD2454" s="255">
        <f t="shared" si="272"/>
        <v>3836</v>
      </c>
      <c r="AE2454" s="256" t="str">
        <f t="shared" si="273"/>
        <v/>
      </c>
      <c r="AF2454" s="252" t="str">
        <f t="shared" si="274"/>
        <v>-</v>
      </c>
    </row>
    <row r="2455" spans="1:32" ht="20.149999999999999" customHeight="1" x14ac:dyDescent="0.75">
      <c r="A2455" s="31">
        <v>2453</v>
      </c>
      <c r="B2455" s="237"/>
      <c r="C2455" s="273"/>
      <c r="D2455" s="272"/>
      <c r="E2455" s="273"/>
      <c r="F2455" s="273"/>
      <c r="G2455" s="253" t="str">
        <f t="shared" si="275"/>
        <v/>
      </c>
      <c r="H2455" s="31" t="str">
        <f>IF(AND(B2455=H$1),LOOKUP(9.99999999999999E+307,$H$2:H2454)+1,"")</f>
        <v/>
      </c>
      <c r="I2455" s="31" t="str">
        <f>IF(AND(B2455=I$1),LOOKUP(9.99999999999999E+307,$I$2:I2454)+1,"")</f>
        <v/>
      </c>
      <c r="J2455" s="31">
        <f>IF(AND(B2455=J$1),LOOKUP(9.99999999999999E+307,$J$2:J2454)+1,"")</f>
        <v>2289</v>
      </c>
      <c r="K2455" s="31">
        <f>IF(AND(B2455=K$1),LOOKUP(9.99999999999999E+307,$K$2:K2454)+1,"")</f>
        <v>2289</v>
      </c>
      <c r="L2455" s="31">
        <f>IF(AND(B2455=L$1),LOOKUP(9.99999999999999E+307,$L$2:L2454)+1,"")</f>
        <v>2289</v>
      </c>
      <c r="M2455" s="31">
        <f>IF(AND(B2455=M$1),LOOKUP(9.99999999999999E+307,$M$2:M2454)+1,"")</f>
        <v>2289</v>
      </c>
      <c r="N2455" s="31" t="e">
        <f>IF(AND(B2455=N$1),LOOKUP(9.99999999999999E+307,$N$2:N2454)+1,"")</f>
        <v>#REF!</v>
      </c>
      <c r="O2455" s="31" t="e">
        <f>IF(AND($B2455=O$1),LOOKUP(9.99999999999999E+307,$O$2:O2454)+1,"")</f>
        <v>#REF!</v>
      </c>
      <c r="P2455" s="31" t="e">
        <f>IF(AND($B2455=P$1),LOOKUP(9.99999999999999E+307,$P$2:P2454)+1,"")</f>
        <v>#REF!</v>
      </c>
      <c r="Q2455" s="31" t="e">
        <f>IF(AND($B2455=Q$1),LOOKUP(9.99999999999999E+307,$Q$2:Q2454)+1,"")</f>
        <v>#REF!</v>
      </c>
      <c r="R2455" s="31">
        <f>IF(AND($B2455=R$1),LOOKUP(9.99999999999999E+307,$R$2:R2454)+1,"")</f>
        <v>2289</v>
      </c>
      <c r="S2455" s="31">
        <f>IF(AND($B2455=S$1),LOOKUP(9.99999999999999E+307,$S$2:S2454)+1,"")</f>
        <v>2289</v>
      </c>
      <c r="T2455" s="265"/>
      <c r="U2455" s="265"/>
      <c r="V2455" s="265"/>
      <c r="AA2455" s="254" t="str">
        <f t="shared" si="276"/>
        <v/>
      </c>
      <c r="AB2455" s="254" t="str">
        <f t="shared" si="277"/>
        <v/>
      </c>
      <c r="AC2455" s="255">
        <f t="shared" ref="AC2455:AC2518" si="278">COUNTIF($C$3:$C$4002,C2455)</f>
        <v>0</v>
      </c>
      <c r="AD2455" s="255">
        <f t="shared" ref="AD2455:AD2518" si="279">SUMPRODUCT(--(E2455&amp;F2455=$E$3:$E$4002&amp;$F$3:$F$4002))</f>
        <v>3836</v>
      </c>
      <c r="AE2455" s="256" t="str">
        <f t="shared" ref="AE2455:AE2518" si="280">IF(D2455="เด็กชาย",1,IF(D2455="นาย",1,IF(D2455="เด็กหญิง",2,IF(D2455="นางสาว",2,IF(D2455="ด.ช.",1,IF(D2455="ด.ญ.",2,IF(D2455="น.ส.",2,"")))))))</f>
        <v/>
      </c>
      <c r="AF2455" s="252" t="str">
        <f t="shared" ref="AF2455:AF2518" si="281">CONCATENATE(B2455,"-",AE2455)</f>
        <v>-</v>
      </c>
    </row>
    <row r="2456" spans="1:32" ht="20.149999999999999" customHeight="1" x14ac:dyDescent="0.75">
      <c r="A2456" s="31">
        <v>2454</v>
      </c>
      <c r="B2456" s="237"/>
      <c r="C2456" s="273"/>
      <c r="D2456" s="272"/>
      <c r="E2456" s="273"/>
      <c r="F2456" s="273"/>
      <c r="G2456" s="253" t="str">
        <f t="shared" si="275"/>
        <v/>
      </c>
      <c r="H2456" s="31" t="str">
        <f>IF(AND(B2456=H$1),LOOKUP(9.99999999999999E+307,$H$2:H2455)+1,"")</f>
        <v/>
      </c>
      <c r="I2456" s="31" t="str">
        <f>IF(AND(B2456=I$1),LOOKUP(9.99999999999999E+307,$I$2:I2455)+1,"")</f>
        <v/>
      </c>
      <c r="J2456" s="31">
        <f>IF(AND(B2456=J$1),LOOKUP(9.99999999999999E+307,$J$2:J2455)+1,"")</f>
        <v>2290</v>
      </c>
      <c r="K2456" s="31">
        <f>IF(AND(B2456=K$1),LOOKUP(9.99999999999999E+307,$K$2:K2455)+1,"")</f>
        <v>2290</v>
      </c>
      <c r="L2456" s="31">
        <f>IF(AND(B2456=L$1),LOOKUP(9.99999999999999E+307,$L$2:L2455)+1,"")</f>
        <v>2290</v>
      </c>
      <c r="M2456" s="31">
        <f>IF(AND(B2456=M$1),LOOKUP(9.99999999999999E+307,$M$2:M2455)+1,"")</f>
        <v>2290</v>
      </c>
      <c r="N2456" s="31" t="e">
        <f>IF(AND(B2456=N$1),LOOKUP(9.99999999999999E+307,$N$2:N2455)+1,"")</f>
        <v>#REF!</v>
      </c>
      <c r="O2456" s="31" t="e">
        <f>IF(AND($B2456=O$1),LOOKUP(9.99999999999999E+307,$O$2:O2455)+1,"")</f>
        <v>#REF!</v>
      </c>
      <c r="P2456" s="31" t="e">
        <f>IF(AND($B2456=P$1),LOOKUP(9.99999999999999E+307,$P$2:P2455)+1,"")</f>
        <v>#REF!</v>
      </c>
      <c r="Q2456" s="31" t="e">
        <f>IF(AND($B2456=Q$1),LOOKUP(9.99999999999999E+307,$Q$2:Q2455)+1,"")</f>
        <v>#REF!</v>
      </c>
      <c r="R2456" s="31">
        <f>IF(AND($B2456=R$1),LOOKUP(9.99999999999999E+307,$R$2:R2455)+1,"")</f>
        <v>2290</v>
      </c>
      <c r="S2456" s="31">
        <f>IF(AND($B2456=S$1),LOOKUP(9.99999999999999E+307,$S$2:S2455)+1,"")</f>
        <v>2290</v>
      </c>
      <c r="T2456" s="265"/>
      <c r="U2456" s="265"/>
      <c r="V2456" s="265"/>
      <c r="AA2456" s="254" t="str">
        <f t="shared" si="276"/>
        <v/>
      </c>
      <c r="AB2456" s="254" t="str">
        <f t="shared" si="277"/>
        <v/>
      </c>
      <c r="AC2456" s="255">
        <f t="shared" si="278"/>
        <v>0</v>
      </c>
      <c r="AD2456" s="255">
        <f t="shared" si="279"/>
        <v>3836</v>
      </c>
      <c r="AE2456" s="256" t="str">
        <f t="shared" si="280"/>
        <v/>
      </c>
      <c r="AF2456" s="252" t="str">
        <f t="shared" si="281"/>
        <v>-</v>
      </c>
    </row>
    <row r="2457" spans="1:32" ht="20.149999999999999" customHeight="1" x14ac:dyDescent="0.75">
      <c r="A2457" s="31">
        <v>2455</v>
      </c>
      <c r="B2457" s="237"/>
      <c r="C2457" s="273"/>
      <c r="D2457" s="272"/>
      <c r="E2457" s="273"/>
      <c r="F2457" s="273"/>
      <c r="G2457" s="253" t="str">
        <f t="shared" si="275"/>
        <v/>
      </c>
      <c r="H2457" s="31" t="str">
        <f>IF(AND(B2457=H$1),LOOKUP(9.99999999999999E+307,$H$2:H2456)+1,"")</f>
        <v/>
      </c>
      <c r="I2457" s="31" t="str">
        <f>IF(AND(B2457=I$1),LOOKUP(9.99999999999999E+307,$I$2:I2456)+1,"")</f>
        <v/>
      </c>
      <c r="J2457" s="31">
        <f>IF(AND(B2457=J$1),LOOKUP(9.99999999999999E+307,$J$2:J2456)+1,"")</f>
        <v>2291</v>
      </c>
      <c r="K2457" s="31">
        <f>IF(AND(B2457=K$1),LOOKUP(9.99999999999999E+307,$K$2:K2456)+1,"")</f>
        <v>2291</v>
      </c>
      <c r="L2457" s="31">
        <f>IF(AND(B2457=L$1),LOOKUP(9.99999999999999E+307,$L$2:L2456)+1,"")</f>
        <v>2291</v>
      </c>
      <c r="M2457" s="31">
        <f>IF(AND(B2457=M$1),LOOKUP(9.99999999999999E+307,$M$2:M2456)+1,"")</f>
        <v>2291</v>
      </c>
      <c r="N2457" s="31" t="e">
        <f>IF(AND(B2457=N$1),LOOKUP(9.99999999999999E+307,$N$2:N2456)+1,"")</f>
        <v>#REF!</v>
      </c>
      <c r="O2457" s="31" t="e">
        <f>IF(AND($B2457=O$1),LOOKUP(9.99999999999999E+307,$O$2:O2456)+1,"")</f>
        <v>#REF!</v>
      </c>
      <c r="P2457" s="31" t="e">
        <f>IF(AND($B2457=P$1),LOOKUP(9.99999999999999E+307,$P$2:P2456)+1,"")</f>
        <v>#REF!</v>
      </c>
      <c r="Q2457" s="31" t="e">
        <f>IF(AND($B2457=Q$1),LOOKUP(9.99999999999999E+307,$Q$2:Q2456)+1,"")</f>
        <v>#REF!</v>
      </c>
      <c r="R2457" s="31">
        <f>IF(AND($B2457=R$1),LOOKUP(9.99999999999999E+307,$R$2:R2456)+1,"")</f>
        <v>2291</v>
      </c>
      <c r="S2457" s="31">
        <f>IF(AND($B2457=S$1),LOOKUP(9.99999999999999E+307,$S$2:S2456)+1,"")</f>
        <v>2291</v>
      </c>
      <c r="T2457" s="265"/>
      <c r="U2457" s="265"/>
      <c r="V2457" s="265"/>
      <c r="AA2457" s="254" t="str">
        <f t="shared" si="276"/>
        <v/>
      </c>
      <c r="AB2457" s="254" t="str">
        <f t="shared" si="277"/>
        <v/>
      </c>
      <c r="AC2457" s="255">
        <f t="shared" si="278"/>
        <v>0</v>
      </c>
      <c r="AD2457" s="255">
        <f t="shared" si="279"/>
        <v>3836</v>
      </c>
      <c r="AE2457" s="256" t="str">
        <f t="shared" si="280"/>
        <v/>
      </c>
      <c r="AF2457" s="252" t="str">
        <f t="shared" si="281"/>
        <v>-</v>
      </c>
    </row>
    <row r="2458" spans="1:32" ht="20.149999999999999" customHeight="1" x14ac:dyDescent="0.75">
      <c r="A2458" s="31">
        <v>2456</v>
      </c>
      <c r="B2458" s="237"/>
      <c r="C2458" s="273"/>
      <c r="D2458" s="272"/>
      <c r="E2458" s="273"/>
      <c r="F2458" s="273"/>
      <c r="G2458" s="253" t="str">
        <f t="shared" si="275"/>
        <v/>
      </c>
      <c r="H2458" s="31" t="str">
        <f>IF(AND(B2458=H$1),LOOKUP(9.99999999999999E+307,$H$2:H2457)+1,"")</f>
        <v/>
      </c>
      <c r="I2458" s="31" t="str">
        <f>IF(AND(B2458=I$1),LOOKUP(9.99999999999999E+307,$I$2:I2457)+1,"")</f>
        <v/>
      </c>
      <c r="J2458" s="31">
        <f>IF(AND(B2458=J$1),LOOKUP(9.99999999999999E+307,$J$2:J2457)+1,"")</f>
        <v>2292</v>
      </c>
      <c r="K2458" s="31">
        <f>IF(AND(B2458=K$1),LOOKUP(9.99999999999999E+307,$K$2:K2457)+1,"")</f>
        <v>2292</v>
      </c>
      <c r="L2458" s="31">
        <f>IF(AND(B2458=L$1),LOOKUP(9.99999999999999E+307,$L$2:L2457)+1,"")</f>
        <v>2292</v>
      </c>
      <c r="M2458" s="31">
        <f>IF(AND(B2458=M$1),LOOKUP(9.99999999999999E+307,$M$2:M2457)+1,"")</f>
        <v>2292</v>
      </c>
      <c r="N2458" s="31" t="e">
        <f>IF(AND(B2458=N$1),LOOKUP(9.99999999999999E+307,$N$2:N2457)+1,"")</f>
        <v>#REF!</v>
      </c>
      <c r="O2458" s="31" t="e">
        <f>IF(AND($B2458=O$1),LOOKUP(9.99999999999999E+307,$O$2:O2457)+1,"")</f>
        <v>#REF!</v>
      </c>
      <c r="P2458" s="31" t="e">
        <f>IF(AND($B2458=P$1),LOOKUP(9.99999999999999E+307,$P$2:P2457)+1,"")</f>
        <v>#REF!</v>
      </c>
      <c r="Q2458" s="31" t="e">
        <f>IF(AND($B2458=Q$1),LOOKUP(9.99999999999999E+307,$Q$2:Q2457)+1,"")</f>
        <v>#REF!</v>
      </c>
      <c r="R2458" s="31">
        <f>IF(AND($B2458=R$1),LOOKUP(9.99999999999999E+307,$R$2:R2457)+1,"")</f>
        <v>2292</v>
      </c>
      <c r="S2458" s="31">
        <f>IF(AND($B2458=S$1),LOOKUP(9.99999999999999E+307,$S$2:S2457)+1,"")</f>
        <v>2292</v>
      </c>
      <c r="T2458" s="265"/>
      <c r="U2458" s="265"/>
      <c r="V2458" s="265"/>
      <c r="AA2458" s="254" t="str">
        <f t="shared" si="276"/>
        <v/>
      </c>
      <c r="AB2458" s="254" t="str">
        <f t="shared" si="277"/>
        <v/>
      </c>
      <c r="AC2458" s="255">
        <f t="shared" si="278"/>
        <v>0</v>
      </c>
      <c r="AD2458" s="255">
        <f t="shared" si="279"/>
        <v>3836</v>
      </c>
      <c r="AE2458" s="256" t="str">
        <f t="shared" si="280"/>
        <v/>
      </c>
      <c r="AF2458" s="252" t="str">
        <f t="shared" si="281"/>
        <v>-</v>
      </c>
    </row>
    <row r="2459" spans="1:32" ht="20.149999999999999" customHeight="1" x14ac:dyDescent="0.75">
      <c r="A2459" s="31">
        <v>2457</v>
      </c>
      <c r="B2459" s="237"/>
      <c r="C2459" s="273"/>
      <c r="D2459" s="272"/>
      <c r="E2459" s="273"/>
      <c r="F2459" s="273"/>
      <c r="G2459" s="253" t="str">
        <f t="shared" si="275"/>
        <v/>
      </c>
      <c r="H2459" s="31" t="str">
        <f>IF(AND(B2459=H$1),LOOKUP(9.99999999999999E+307,$H$2:H2458)+1,"")</f>
        <v/>
      </c>
      <c r="I2459" s="31" t="str">
        <f>IF(AND(B2459=I$1),LOOKUP(9.99999999999999E+307,$I$2:I2458)+1,"")</f>
        <v/>
      </c>
      <c r="J2459" s="31">
        <f>IF(AND(B2459=J$1),LOOKUP(9.99999999999999E+307,$J$2:J2458)+1,"")</f>
        <v>2293</v>
      </c>
      <c r="K2459" s="31">
        <f>IF(AND(B2459=K$1),LOOKUP(9.99999999999999E+307,$K$2:K2458)+1,"")</f>
        <v>2293</v>
      </c>
      <c r="L2459" s="31">
        <f>IF(AND(B2459=L$1),LOOKUP(9.99999999999999E+307,$L$2:L2458)+1,"")</f>
        <v>2293</v>
      </c>
      <c r="M2459" s="31">
        <f>IF(AND(B2459=M$1),LOOKUP(9.99999999999999E+307,$M$2:M2458)+1,"")</f>
        <v>2293</v>
      </c>
      <c r="N2459" s="31" t="e">
        <f>IF(AND(B2459=N$1),LOOKUP(9.99999999999999E+307,$N$2:N2458)+1,"")</f>
        <v>#REF!</v>
      </c>
      <c r="O2459" s="31" t="e">
        <f>IF(AND($B2459=O$1),LOOKUP(9.99999999999999E+307,$O$2:O2458)+1,"")</f>
        <v>#REF!</v>
      </c>
      <c r="P2459" s="31" t="e">
        <f>IF(AND($B2459=P$1),LOOKUP(9.99999999999999E+307,$P$2:P2458)+1,"")</f>
        <v>#REF!</v>
      </c>
      <c r="Q2459" s="31" t="e">
        <f>IF(AND($B2459=Q$1),LOOKUP(9.99999999999999E+307,$Q$2:Q2458)+1,"")</f>
        <v>#REF!</v>
      </c>
      <c r="R2459" s="31">
        <f>IF(AND($B2459=R$1),LOOKUP(9.99999999999999E+307,$R$2:R2458)+1,"")</f>
        <v>2293</v>
      </c>
      <c r="S2459" s="31">
        <f>IF(AND($B2459=S$1),LOOKUP(9.99999999999999E+307,$S$2:S2458)+1,"")</f>
        <v>2293</v>
      </c>
      <c r="T2459" s="265"/>
      <c r="U2459" s="265"/>
      <c r="V2459" s="265"/>
      <c r="AA2459" s="254" t="str">
        <f t="shared" si="276"/>
        <v/>
      </c>
      <c r="AB2459" s="254" t="str">
        <f t="shared" si="277"/>
        <v/>
      </c>
      <c r="AC2459" s="255">
        <f t="shared" si="278"/>
        <v>0</v>
      </c>
      <c r="AD2459" s="255">
        <f t="shared" si="279"/>
        <v>3836</v>
      </c>
      <c r="AE2459" s="256" t="str">
        <f t="shared" si="280"/>
        <v/>
      </c>
      <c r="AF2459" s="252" t="str">
        <f t="shared" si="281"/>
        <v>-</v>
      </c>
    </row>
    <row r="2460" spans="1:32" ht="20.149999999999999" customHeight="1" x14ac:dyDescent="0.75">
      <c r="A2460" s="31">
        <v>2458</v>
      </c>
      <c r="B2460" s="237"/>
      <c r="C2460" s="273"/>
      <c r="D2460" s="272"/>
      <c r="E2460" s="273"/>
      <c r="F2460" s="273"/>
      <c r="G2460" s="253" t="str">
        <f t="shared" si="275"/>
        <v/>
      </c>
      <c r="H2460" s="31" t="str">
        <f>IF(AND(B2460=H$1),LOOKUP(9.99999999999999E+307,$H$2:H2459)+1,"")</f>
        <v/>
      </c>
      <c r="I2460" s="31" t="str">
        <f>IF(AND(B2460=I$1),LOOKUP(9.99999999999999E+307,$I$2:I2459)+1,"")</f>
        <v/>
      </c>
      <c r="J2460" s="31">
        <f>IF(AND(B2460=J$1),LOOKUP(9.99999999999999E+307,$J$2:J2459)+1,"")</f>
        <v>2294</v>
      </c>
      <c r="K2460" s="31">
        <f>IF(AND(B2460=K$1),LOOKUP(9.99999999999999E+307,$K$2:K2459)+1,"")</f>
        <v>2294</v>
      </c>
      <c r="L2460" s="31">
        <f>IF(AND(B2460=L$1),LOOKUP(9.99999999999999E+307,$L$2:L2459)+1,"")</f>
        <v>2294</v>
      </c>
      <c r="M2460" s="31">
        <f>IF(AND(B2460=M$1),LOOKUP(9.99999999999999E+307,$M$2:M2459)+1,"")</f>
        <v>2294</v>
      </c>
      <c r="N2460" s="31" t="e">
        <f>IF(AND(B2460=N$1),LOOKUP(9.99999999999999E+307,$N$2:N2459)+1,"")</f>
        <v>#REF!</v>
      </c>
      <c r="O2460" s="31" t="e">
        <f>IF(AND($B2460=O$1),LOOKUP(9.99999999999999E+307,$O$2:O2459)+1,"")</f>
        <v>#REF!</v>
      </c>
      <c r="P2460" s="31" t="e">
        <f>IF(AND($B2460=P$1),LOOKUP(9.99999999999999E+307,$P$2:P2459)+1,"")</f>
        <v>#REF!</v>
      </c>
      <c r="Q2460" s="31" t="e">
        <f>IF(AND($B2460=Q$1),LOOKUP(9.99999999999999E+307,$Q$2:Q2459)+1,"")</f>
        <v>#REF!</v>
      </c>
      <c r="R2460" s="31">
        <f>IF(AND($B2460=R$1),LOOKUP(9.99999999999999E+307,$R$2:R2459)+1,"")</f>
        <v>2294</v>
      </c>
      <c r="S2460" s="31">
        <f>IF(AND($B2460=S$1),LOOKUP(9.99999999999999E+307,$S$2:S2459)+1,"")</f>
        <v>2294</v>
      </c>
      <c r="T2460" s="265"/>
      <c r="U2460" s="265"/>
      <c r="V2460" s="265"/>
      <c r="AA2460" s="254" t="str">
        <f t="shared" si="276"/>
        <v/>
      </c>
      <c r="AB2460" s="254" t="str">
        <f t="shared" si="277"/>
        <v/>
      </c>
      <c r="AC2460" s="255">
        <f t="shared" si="278"/>
        <v>0</v>
      </c>
      <c r="AD2460" s="255">
        <f t="shared" si="279"/>
        <v>3836</v>
      </c>
      <c r="AE2460" s="256" t="str">
        <f t="shared" si="280"/>
        <v/>
      </c>
      <c r="AF2460" s="252" t="str">
        <f t="shared" si="281"/>
        <v>-</v>
      </c>
    </row>
    <row r="2461" spans="1:32" ht="20.149999999999999" customHeight="1" x14ac:dyDescent="0.75">
      <c r="A2461" s="31">
        <v>2459</v>
      </c>
      <c r="B2461" s="237"/>
      <c r="C2461" s="273"/>
      <c r="D2461" s="272"/>
      <c r="E2461" s="273"/>
      <c r="F2461" s="273"/>
      <c r="G2461" s="253" t="str">
        <f t="shared" si="275"/>
        <v/>
      </c>
      <c r="H2461" s="31" t="str">
        <f>IF(AND(B2461=H$1),LOOKUP(9.99999999999999E+307,$H$2:H2460)+1,"")</f>
        <v/>
      </c>
      <c r="I2461" s="31" t="str">
        <f>IF(AND(B2461=I$1),LOOKUP(9.99999999999999E+307,$I$2:I2460)+1,"")</f>
        <v/>
      </c>
      <c r="J2461" s="31">
        <f>IF(AND(B2461=J$1),LOOKUP(9.99999999999999E+307,$J$2:J2460)+1,"")</f>
        <v>2295</v>
      </c>
      <c r="K2461" s="31">
        <f>IF(AND(B2461=K$1),LOOKUP(9.99999999999999E+307,$K$2:K2460)+1,"")</f>
        <v>2295</v>
      </c>
      <c r="L2461" s="31">
        <f>IF(AND(B2461=L$1),LOOKUP(9.99999999999999E+307,$L$2:L2460)+1,"")</f>
        <v>2295</v>
      </c>
      <c r="M2461" s="31">
        <f>IF(AND(B2461=M$1),LOOKUP(9.99999999999999E+307,$M$2:M2460)+1,"")</f>
        <v>2295</v>
      </c>
      <c r="N2461" s="31" t="e">
        <f>IF(AND(B2461=N$1),LOOKUP(9.99999999999999E+307,$N$2:N2460)+1,"")</f>
        <v>#REF!</v>
      </c>
      <c r="O2461" s="31" t="e">
        <f>IF(AND($B2461=O$1),LOOKUP(9.99999999999999E+307,$O$2:O2460)+1,"")</f>
        <v>#REF!</v>
      </c>
      <c r="P2461" s="31" t="e">
        <f>IF(AND($B2461=P$1),LOOKUP(9.99999999999999E+307,$P$2:P2460)+1,"")</f>
        <v>#REF!</v>
      </c>
      <c r="Q2461" s="31" t="e">
        <f>IF(AND($B2461=Q$1),LOOKUP(9.99999999999999E+307,$Q$2:Q2460)+1,"")</f>
        <v>#REF!</v>
      </c>
      <c r="R2461" s="31">
        <f>IF(AND($B2461=R$1),LOOKUP(9.99999999999999E+307,$R$2:R2460)+1,"")</f>
        <v>2295</v>
      </c>
      <c r="S2461" s="31">
        <f>IF(AND($B2461=S$1),LOOKUP(9.99999999999999E+307,$S$2:S2460)+1,"")</f>
        <v>2295</v>
      </c>
      <c r="T2461" s="265"/>
      <c r="U2461" s="265"/>
      <c r="V2461" s="265"/>
      <c r="AA2461" s="254" t="str">
        <f t="shared" si="276"/>
        <v/>
      </c>
      <c r="AB2461" s="254" t="str">
        <f t="shared" si="277"/>
        <v/>
      </c>
      <c r="AC2461" s="255">
        <f t="shared" si="278"/>
        <v>0</v>
      </c>
      <c r="AD2461" s="255">
        <f t="shared" si="279"/>
        <v>3836</v>
      </c>
      <c r="AE2461" s="256" t="str">
        <f t="shared" si="280"/>
        <v/>
      </c>
      <c r="AF2461" s="252" t="str">
        <f t="shared" si="281"/>
        <v>-</v>
      </c>
    </row>
    <row r="2462" spans="1:32" ht="20.149999999999999" customHeight="1" x14ac:dyDescent="0.75">
      <c r="A2462" s="31">
        <v>2460</v>
      </c>
      <c r="B2462" s="237"/>
      <c r="C2462" s="273"/>
      <c r="D2462" s="272"/>
      <c r="E2462" s="273"/>
      <c r="F2462" s="273"/>
      <c r="G2462" s="253" t="str">
        <f t="shared" si="275"/>
        <v/>
      </c>
      <c r="H2462" s="31" t="str">
        <f>IF(AND(B2462=H$1),LOOKUP(9.99999999999999E+307,$H$2:H2461)+1,"")</f>
        <v/>
      </c>
      <c r="I2462" s="31" t="str">
        <f>IF(AND(B2462=I$1),LOOKUP(9.99999999999999E+307,$I$2:I2461)+1,"")</f>
        <v/>
      </c>
      <c r="J2462" s="31">
        <f>IF(AND(B2462=J$1),LOOKUP(9.99999999999999E+307,$J$2:J2461)+1,"")</f>
        <v>2296</v>
      </c>
      <c r="K2462" s="31">
        <f>IF(AND(B2462=K$1),LOOKUP(9.99999999999999E+307,$K$2:K2461)+1,"")</f>
        <v>2296</v>
      </c>
      <c r="L2462" s="31">
        <f>IF(AND(B2462=L$1),LOOKUP(9.99999999999999E+307,$L$2:L2461)+1,"")</f>
        <v>2296</v>
      </c>
      <c r="M2462" s="31">
        <f>IF(AND(B2462=M$1),LOOKUP(9.99999999999999E+307,$M$2:M2461)+1,"")</f>
        <v>2296</v>
      </c>
      <c r="N2462" s="31" t="e">
        <f>IF(AND(B2462=N$1),LOOKUP(9.99999999999999E+307,$N$2:N2461)+1,"")</f>
        <v>#REF!</v>
      </c>
      <c r="O2462" s="31" t="e">
        <f>IF(AND($B2462=O$1),LOOKUP(9.99999999999999E+307,$O$2:O2461)+1,"")</f>
        <v>#REF!</v>
      </c>
      <c r="P2462" s="31" t="e">
        <f>IF(AND($B2462=P$1),LOOKUP(9.99999999999999E+307,$P$2:P2461)+1,"")</f>
        <v>#REF!</v>
      </c>
      <c r="Q2462" s="31" t="e">
        <f>IF(AND($B2462=Q$1),LOOKUP(9.99999999999999E+307,$Q$2:Q2461)+1,"")</f>
        <v>#REF!</v>
      </c>
      <c r="R2462" s="31">
        <f>IF(AND($B2462=R$1),LOOKUP(9.99999999999999E+307,$R$2:R2461)+1,"")</f>
        <v>2296</v>
      </c>
      <c r="S2462" s="31">
        <f>IF(AND($B2462=S$1),LOOKUP(9.99999999999999E+307,$S$2:S2461)+1,"")</f>
        <v>2296</v>
      </c>
      <c r="T2462" s="265"/>
      <c r="U2462" s="265"/>
      <c r="V2462" s="265"/>
      <c r="AA2462" s="254" t="str">
        <f t="shared" si="276"/>
        <v/>
      </c>
      <c r="AB2462" s="254" t="str">
        <f t="shared" si="277"/>
        <v/>
      </c>
      <c r="AC2462" s="255">
        <f t="shared" si="278"/>
        <v>0</v>
      </c>
      <c r="AD2462" s="255">
        <f t="shared" si="279"/>
        <v>3836</v>
      </c>
      <c r="AE2462" s="256" t="str">
        <f t="shared" si="280"/>
        <v/>
      </c>
      <c r="AF2462" s="252" t="str">
        <f t="shared" si="281"/>
        <v>-</v>
      </c>
    </row>
    <row r="2463" spans="1:32" ht="20.149999999999999" customHeight="1" x14ac:dyDescent="0.75">
      <c r="A2463" s="31">
        <v>2461</v>
      </c>
      <c r="B2463" s="237"/>
      <c r="C2463" s="273"/>
      <c r="D2463" s="272"/>
      <c r="E2463" s="273"/>
      <c r="F2463" s="273"/>
      <c r="G2463" s="253" t="str">
        <f t="shared" si="275"/>
        <v/>
      </c>
      <c r="H2463" s="31" t="str">
        <f>IF(AND(B2463=H$1),LOOKUP(9.99999999999999E+307,$H$2:H2462)+1,"")</f>
        <v/>
      </c>
      <c r="I2463" s="31" t="str">
        <f>IF(AND(B2463=I$1),LOOKUP(9.99999999999999E+307,$I$2:I2462)+1,"")</f>
        <v/>
      </c>
      <c r="J2463" s="31">
        <f>IF(AND(B2463=J$1),LOOKUP(9.99999999999999E+307,$J$2:J2462)+1,"")</f>
        <v>2297</v>
      </c>
      <c r="K2463" s="31">
        <f>IF(AND(B2463=K$1),LOOKUP(9.99999999999999E+307,$K$2:K2462)+1,"")</f>
        <v>2297</v>
      </c>
      <c r="L2463" s="31">
        <f>IF(AND(B2463=L$1),LOOKUP(9.99999999999999E+307,$L$2:L2462)+1,"")</f>
        <v>2297</v>
      </c>
      <c r="M2463" s="31">
        <f>IF(AND(B2463=M$1),LOOKUP(9.99999999999999E+307,$M$2:M2462)+1,"")</f>
        <v>2297</v>
      </c>
      <c r="N2463" s="31" t="e">
        <f>IF(AND(B2463=N$1),LOOKUP(9.99999999999999E+307,$N$2:N2462)+1,"")</f>
        <v>#REF!</v>
      </c>
      <c r="O2463" s="31" t="e">
        <f>IF(AND($B2463=O$1),LOOKUP(9.99999999999999E+307,$O$2:O2462)+1,"")</f>
        <v>#REF!</v>
      </c>
      <c r="P2463" s="31" t="e">
        <f>IF(AND($B2463=P$1),LOOKUP(9.99999999999999E+307,$P$2:P2462)+1,"")</f>
        <v>#REF!</v>
      </c>
      <c r="Q2463" s="31" t="e">
        <f>IF(AND($B2463=Q$1),LOOKUP(9.99999999999999E+307,$Q$2:Q2462)+1,"")</f>
        <v>#REF!</v>
      </c>
      <c r="R2463" s="31">
        <f>IF(AND($B2463=R$1),LOOKUP(9.99999999999999E+307,$R$2:R2462)+1,"")</f>
        <v>2297</v>
      </c>
      <c r="S2463" s="31">
        <f>IF(AND($B2463=S$1),LOOKUP(9.99999999999999E+307,$S$2:S2462)+1,"")</f>
        <v>2297</v>
      </c>
      <c r="T2463" s="265"/>
      <c r="U2463" s="265"/>
      <c r="V2463" s="265"/>
      <c r="AA2463" s="254" t="str">
        <f t="shared" si="276"/>
        <v/>
      </c>
      <c r="AB2463" s="254" t="str">
        <f t="shared" si="277"/>
        <v/>
      </c>
      <c r="AC2463" s="255">
        <f t="shared" si="278"/>
        <v>0</v>
      </c>
      <c r="AD2463" s="255">
        <f t="shared" si="279"/>
        <v>3836</v>
      </c>
      <c r="AE2463" s="256" t="str">
        <f t="shared" si="280"/>
        <v/>
      </c>
      <c r="AF2463" s="252" t="str">
        <f t="shared" si="281"/>
        <v>-</v>
      </c>
    </row>
    <row r="2464" spans="1:32" ht="20.149999999999999" customHeight="1" x14ac:dyDescent="0.75">
      <c r="A2464" s="31">
        <v>2462</v>
      </c>
      <c r="B2464" s="237"/>
      <c r="C2464" s="273"/>
      <c r="D2464" s="272"/>
      <c r="E2464" s="273"/>
      <c r="F2464" s="273"/>
      <c r="G2464" s="253" t="str">
        <f t="shared" si="275"/>
        <v/>
      </c>
      <c r="H2464" s="31" t="str">
        <f>IF(AND(B2464=H$1),LOOKUP(9.99999999999999E+307,$H$2:H2463)+1,"")</f>
        <v/>
      </c>
      <c r="I2464" s="31" t="str">
        <f>IF(AND(B2464=I$1),LOOKUP(9.99999999999999E+307,$I$2:I2463)+1,"")</f>
        <v/>
      </c>
      <c r="J2464" s="31">
        <f>IF(AND(B2464=J$1),LOOKUP(9.99999999999999E+307,$J$2:J2463)+1,"")</f>
        <v>2298</v>
      </c>
      <c r="K2464" s="31">
        <f>IF(AND(B2464=K$1),LOOKUP(9.99999999999999E+307,$K$2:K2463)+1,"")</f>
        <v>2298</v>
      </c>
      <c r="L2464" s="31">
        <f>IF(AND(B2464=L$1),LOOKUP(9.99999999999999E+307,$L$2:L2463)+1,"")</f>
        <v>2298</v>
      </c>
      <c r="M2464" s="31">
        <f>IF(AND(B2464=M$1),LOOKUP(9.99999999999999E+307,$M$2:M2463)+1,"")</f>
        <v>2298</v>
      </c>
      <c r="N2464" s="31" t="e">
        <f>IF(AND(B2464=N$1),LOOKUP(9.99999999999999E+307,$N$2:N2463)+1,"")</f>
        <v>#REF!</v>
      </c>
      <c r="O2464" s="31" t="e">
        <f>IF(AND($B2464=O$1),LOOKUP(9.99999999999999E+307,$O$2:O2463)+1,"")</f>
        <v>#REF!</v>
      </c>
      <c r="P2464" s="31" t="e">
        <f>IF(AND($B2464=P$1),LOOKUP(9.99999999999999E+307,$P$2:P2463)+1,"")</f>
        <v>#REF!</v>
      </c>
      <c r="Q2464" s="31" t="e">
        <f>IF(AND($B2464=Q$1),LOOKUP(9.99999999999999E+307,$Q$2:Q2463)+1,"")</f>
        <v>#REF!</v>
      </c>
      <c r="R2464" s="31">
        <f>IF(AND($B2464=R$1),LOOKUP(9.99999999999999E+307,$R$2:R2463)+1,"")</f>
        <v>2298</v>
      </c>
      <c r="S2464" s="31">
        <f>IF(AND($B2464=S$1),LOOKUP(9.99999999999999E+307,$S$2:S2463)+1,"")</f>
        <v>2298</v>
      </c>
      <c r="T2464" s="265"/>
      <c r="U2464" s="265"/>
      <c r="V2464" s="265"/>
      <c r="AA2464" s="254" t="str">
        <f t="shared" si="276"/>
        <v/>
      </c>
      <c r="AB2464" s="254" t="str">
        <f t="shared" si="277"/>
        <v/>
      </c>
      <c r="AC2464" s="255">
        <f t="shared" si="278"/>
        <v>0</v>
      </c>
      <c r="AD2464" s="255">
        <f t="shared" si="279"/>
        <v>3836</v>
      </c>
      <c r="AE2464" s="256" t="str">
        <f t="shared" si="280"/>
        <v/>
      </c>
      <c r="AF2464" s="252" t="str">
        <f t="shared" si="281"/>
        <v>-</v>
      </c>
    </row>
    <row r="2465" spans="1:32" ht="20.149999999999999" customHeight="1" x14ac:dyDescent="0.75">
      <c r="A2465" s="31">
        <v>2463</v>
      </c>
      <c r="B2465" s="237"/>
      <c r="C2465" s="273"/>
      <c r="D2465" s="272"/>
      <c r="E2465" s="273"/>
      <c r="F2465" s="273"/>
      <c r="G2465" s="253" t="str">
        <f t="shared" si="275"/>
        <v/>
      </c>
      <c r="H2465" s="31" t="str">
        <f>IF(AND(B2465=H$1),LOOKUP(9.99999999999999E+307,$H$2:H2464)+1,"")</f>
        <v/>
      </c>
      <c r="I2465" s="31" t="str">
        <f>IF(AND(B2465=I$1),LOOKUP(9.99999999999999E+307,$I$2:I2464)+1,"")</f>
        <v/>
      </c>
      <c r="J2465" s="31">
        <f>IF(AND(B2465=J$1),LOOKUP(9.99999999999999E+307,$J$2:J2464)+1,"")</f>
        <v>2299</v>
      </c>
      <c r="K2465" s="31">
        <f>IF(AND(B2465=K$1),LOOKUP(9.99999999999999E+307,$K$2:K2464)+1,"")</f>
        <v>2299</v>
      </c>
      <c r="L2465" s="31">
        <f>IF(AND(B2465=L$1),LOOKUP(9.99999999999999E+307,$L$2:L2464)+1,"")</f>
        <v>2299</v>
      </c>
      <c r="M2465" s="31">
        <f>IF(AND(B2465=M$1),LOOKUP(9.99999999999999E+307,$M$2:M2464)+1,"")</f>
        <v>2299</v>
      </c>
      <c r="N2465" s="31" t="e">
        <f>IF(AND(B2465=N$1),LOOKUP(9.99999999999999E+307,$N$2:N2464)+1,"")</f>
        <v>#REF!</v>
      </c>
      <c r="O2465" s="31" t="e">
        <f>IF(AND($B2465=O$1),LOOKUP(9.99999999999999E+307,$O$2:O2464)+1,"")</f>
        <v>#REF!</v>
      </c>
      <c r="P2465" s="31" t="e">
        <f>IF(AND($B2465=P$1),LOOKUP(9.99999999999999E+307,$P$2:P2464)+1,"")</f>
        <v>#REF!</v>
      </c>
      <c r="Q2465" s="31" t="e">
        <f>IF(AND($B2465=Q$1),LOOKUP(9.99999999999999E+307,$Q$2:Q2464)+1,"")</f>
        <v>#REF!</v>
      </c>
      <c r="R2465" s="31">
        <f>IF(AND($B2465=R$1),LOOKUP(9.99999999999999E+307,$R$2:R2464)+1,"")</f>
        <v>2299</v>
      </c>
      <c r="S2465" s="31">
        <f>IF(AND($B2465=S$1),LOOKUP(9.99999999999999E+307,$S$2:S2464)+1,"")</f>
        <v>2299</v>
      </c>
      <c r="T2465" s="265"/>
      <c r="U2465" s="265"/>
      <c r="V2465" s="265"/>
      <c r="AA2465" s="254" t="str">
        <f t="shared" si="276"/>
        <v/>
      </c>
      <c r="AB2465" s="254" t="str">
        <f t="shared" si="277"/>
        <v/>
      </c>
      <c r="AC2465" s="255">
        <f t="shared" si="278"/>
        <v>0</v>
      </c>
      <c r="AD2465" s="255">
        <f t="shared" si="279"/>
        <v>3836</v>
      </c>
      <c r="AE2465" s="256" t="str">
        <f t="shared" si="280"/>
        <v/>
      </c>
      <c r="AF2465" s="252" t="str">
        <f t="shared" si="281"/>
        <v>-</v>
      </c>
    </row>
    <row r="2466" spans="1:32" ht="20.149999999999999" customHeight="1" x14ac:dyDescent="0.75">
      <c r="A2466" s="31">
        <v>2464</v>
      </c>
      <c r="B2466" s="237"/>
      <c r="C2466" s="273"/>
      <c r="D2466" s="272"/>
      <c r="E2466" s="273"/>
      <c r="F2466" s="273"/>
      <c r="G2466" s="253" t="str">
        <f t="shared" si="275"/>
        <v/>
      </c>
      <c r="H2466" s="31" t="str">
        <f>IF(AND(B2466=H$1),LOOKUP(9.99999999999999E+307,$H$2:H2465)+1,"")</f>
        <v/>
      </c>
      <c r="I2466" s="31" t="str">
        <f>IF(AND(B2466=I$1),LOOKUP(9.99999999999999E+307,$I$2:I2465)+1,"")</f>
        <v/>
      </c>
      <c r="J2466" s="31">
        <f>IF(AND(B2466=J$1),LOOKUP(9.99999999999999E+307,$J$2:J2465)+1,"")</f>
        <v>2300</v>
      </c>
      <c r="K2466" s="31">
        <f>IF(AND(B2466=K$1),LOOKUP(9.99999999999999E+307,$K$2:K2465)+1,"")</f>
        <v>2300</v>
      </c>
      <c r="L2466" s="31">
        <f>IF(AND(B2466=L$1),LOOKUP(9.99999999999999E+307,$L$2:L2465)+1,"")</f>
        <v>2300</v>
      </c>
      <c r="M2466" s="31">
        <f>IF(AND(B2466=M$1),LOOKUP(9.99999999999999E+307,$M$2:M2465)+1,"")</f>
        <v>2300</v>
      </c>
      <c r="N2466" s="31" t="e">
        <f>IF(AND(B2466=N$1),LOOKUP(9.99999999999999E+307,$N$2:N2465)+1,"")</f>
        <v>#REF!</v>
      </c>
      <c r="O2466" s="31" t="e">
        <f>IF(AND($B2466=O$1),LOOKUP(9.99999999999999E+307,$O$2:O2465)+1,"")</f>
        <v>#REF!</v>
      </c>
      <c r="P2466" s="31" t="e">
        <f>IF(AND($B2466=P$1),LOOKUP(9.99999999999999E+307,$P$2:P2465)+1,"")</f>
        <v>#REF!</v>
      </c>
      <c r="Q2466" s="31" t="e">
        <f>IF(AND($B2466=Q$1),LOOKUP(9.99999999999999E+307,$Q$2:Q2465)+1,"")</f>
        <v>#REF!</v>
      </c>
      <c r="R2466" s="31">
        <f>IF(AND($B2466=R$1),LOOKUP(9.99999999999999E+307,$R$2:R2465)+1,"")</f>
        <v>2300</v>
      </c>
      <c r="S2466" s="31">
        <f>IF(AND($B2466=S$1),LOOKUP(9.99999999999999E+307,$S$2:S2465)+1,"")</f>
        <v>2300</v>
      </c>
      <c r="T2466" s="265"/>
      <c r="U2466" s="265"/>
      <c r="V2466" s="265"/>
      <c r="AA2466" s="254" t="str">
        <f t="shared" si="276"/>
        <v/>
      </c>
      <c r="AB2466" s="254" t="str">
        <f t="shared" si="277"/>
        <v/>
      </c>
      <c r="AC2466" s="255">
        <f t="shared" si="278"/>
        <v>0</v>
      </c>
      <c r="AD2466" s="255">
        <f t="shared" si="279"/>
        <v>3836</v>
      </c>
      <c r="AE2466" s="256" t="str">
        <f t="shared" si="280"/>
        <v/>
      </c>
      <c r="AF2466" s="252" t="str">
        <f t="shared" si="281"/>
        <v>-</v>
      </c>
    </row>
    <row r="2467" spans="1:32" ht="20.149999999999999" customHeight="1" x14ac:dyDescent="0.75">
      <c r="A2467" s="31">
        <v>2465</v>
      </c>
      <c r="B2467" s="237"/>
      <c r="C2467" s="273"/>
      <c r="D2467" s="272"/>
      <c r="E2467" s="273"/>
      <c r="F2467" s="273"/>
      <c r="G2467" s="253" t="str">
        <f t="shared" si="275"/>
        <v/>
      </c>
      <c r="H2467" s="31" t="str">
        <f>IF(AND(B2467=H$1),LOOKUP(9.99999999999999E+307,$H$2:H2466)+1,"")</f>
        <v/>
      </c>
      <c r="I2467" s="31" t="str">
        <f>IF(AND(B2467=I$1),LOOKUP(9.99999999999999E+307,$I$2:I2466)+1,"")</f>
        <v/>
      </c>
      <c r="J2467" s="31">
        <f>IF(AND(B2467=J$1),LOOKUP(9.99999999999999E+307,$J$2:J2466)+1,"")</f>
        <v>2301</v>
      </c>
      <c r="K2467" s="31">
        <f>IF(AND(B2467=K$1),LOOKUP(9.99999999999999E+307,$K$2:K2466)+1,"")</f>
        <v>2301</v>
      </c>
      <c r="L2467" s="31">
        <f>IF(AND(B2467=L$1),LOOKUP(9.99999999999999E+307,$L$2:L2466)+1,"")</f>
        <v>2301</v>
      </c>
      <c r="M2467" s="31">
        <f>IF(AND(B2467=M$1),LOOKUP(9.99999999999999E+307,$M$2:M2466)+1,"")</f>
        <v>2301</v>
      </c>
      <c r="N2467" s="31" t="e">
        <f>IF(AND(B2467=N$1),LOOKUP(9.99999999999999E+307,$N$2:N2466)+1,"")</f>
        <v>#REF!</v>
      </c>
      <c r="O2467" s="31" t="e">
        <f>IF(AND($B2467=O$1),LOOKUP(9.99999999999999E+307,$O$2:O2466)+1,"")</f>
        <v>#REF!</v>
      </c>
      <c r="P2467" s="31" t="e">
        <f>IF(AND($B2467=P$1),LOOKUP(9.99999999999999E+307,$P$2:P2466)+1,"")</f>
        <v>#REF!</v>
      </c>
      <c r="Q2467" s="31" t="e">
        <f>IF(AND($B2467=Q$1),LOOKUP(9.99999999999999E+307,$Q$2:Q2466)+1,"")</f>
        <v>#REF!</v>
      </c>
      <c r="R2467" s="31">
        <f>IF(AND($B2467=R$1),LOOKUP(9.99999999999999E+307,$R$2:R2466)+1,"")</f>
        <v>2301</v>
      </c>
      <c r="S2467" s="31">
        <f>IF(AND($B2467=S$1),LOOKUP(9.99999999999999E+307,$S$2:S2466)+1,"")</f>
        <v>2301</v>
      </c>
      <c r="T2467" s="265"/>
      <c r="U2467" s="265"/>
      <c r="V2467" s="265"/>
      <c r="AA2467" s="254" t="str">
        <f t="shared" si="276"/>
        <v/>
      </c>
      <c r="AB2467" s="254" t="str">
        <f t="shared" si="277"/>
        <v/>
      </c>
      <c r="AC2467" s="255">
        <f t="shared" si="278"/>
        <v>0</v>
      </c>
      <c r="AD2467" s="255">
        <f t="shared" si="279"/>
        <v>3836</v>
      </c>
      <c r="AE2467" s="256" t="str">
        <f t="shared" si="280"/>
        <v/>
      </c>
      <c r="AF2467" s="252" t="str">
        <f t="shared" si="281"/>
        <v>-</v>
      </c>
    </row>
    <row r="2468" spans="1:32" ht="20.149999999999999" customHeight="1" x14ac:dyDescent="0.75">
      <c r="A2468" s="31">
        <v>2466</v>
      </c>
      <c r="B2468" s="237"/>
      <c r="C2468" s="273"/>
      <c r="D2468" s="272"/>
      <c r="E2468" s="273"/>
      <c r="F2468" s="273"/>
      <c r="G2468" s="253" t="str">
        <f t="shared" si="275"/>
        <v/>
      </c>
      <c r="H2468" s="31" t="str">
        <f>IF(AND(B2468=H$1),LOOKUP(9.99999999999999E+307,$H$2:H2467)+1,"")</f>
        <v/>
      </c>
      <c r="I2468" s="31" t="str">
        <f>IF(AND(B2468=I$1),LOOKUP(9.99999999999999E+307,$I$2:I2467)+1,"")</f>
        <v/>
      </c>
      <c r="J2468" s="31">
        <f>IF(AND(B2468=J$1),LOOKUP(9.99999999999999E+307,$J$2:J2467)+1,"")</f>
        <v>2302</v>
      </c>
      <c r="K2468" s="31">
        <f>IF(AND(B2468=K$1),LOOKUP(9.99999999999999E+307,$K$2:K2467)+1,"")</f>
        <v>2302</v>
      </c>
      <c r="L2468" s="31">
        <f>IF(AND(B2468=L$1),LOOKUP(9.99999999999999E+307,$L$2:L2467)+1,"")</f>
        <v>2302</v>
      </c>
      <c r="M2468" s="31">
        <f>IF(AND(B2468=M$1),LOOKUP(9.99999999999999E+307,$M$2:M2467)+1,"")</f>
        <v>2302</v>
      </c>
      <c r="N2468" s="31" t="e">
        <f>IF(AND(B2468=N$1),LOOKUP(9.99999999999999E+307,$N$2:N2467)+1,"")</f>
        <v>#REF!</v>
      </c>
      <c r="O2468" s="31" t="e">
        <f>IF(AND($B2468=O$1),LOOKUP(9.99999999999999E+307,$O$2:O2467)+1,"")</f>
        <v>#REF!</v>
      </c>
      <c r="P2468" s="31" t="e">
        <f>IF(AND($B2468=P$1),LOOKUP(9.99999999999999E+307,$P$2:P2467)+1,"")</f>
        <v>#REF!</v>
      </c>
      <c r="Q2468" s="31" t="e">
        <f>IF(AND($B2468=Q$1),LOOKUP(9.99999999999999E+307,$Q$2:Q2467)+1,"")</f>
        <v>#REF!</v>
      </c>
      <c r="R2468" s="31">
        <f>IF(AND($B2468=R$1),LOOKUP(9.99999999999999E+307,$R$2:R2467)+1,"")</f>
        <v>2302</v>
      </c>
      <c r="S2468" s="31">
        <f>IF(AND($B2468=S$1),LOOKUP(9.99999999999999E+307,$S$2:S2467)+1,"")</f>
        <v>2302</v>
      </c>
      <c r="T2468" s="265"/>
      <c r="U2468" s="265"/>
      <c r="V2468" s="265"/>
      <c r="AA2468" s="254" t="str">
        <f t="shared" si="276"/>
        <v/>
      </c>
      <c r="AB2468" s="254" t="str">
        <f t="shared" si="277"/>
        <v/>
      </c>
      <c r="AC2468" s="255">
        <f t="shared" si="278"/>
        <v>0</v>
      </c>
      <c r="AD2468" s="255">
        <f t="shared" si="279"/>
        <v>3836</v>
      </c>
      <c r="AE2468" s="256" t="str">
        <f t="shared" si="280"/>
        <v/>
      </c>
      <c r="AF2468" s="252" t="str">
        <f t="shared" si="281"/>
        <v>-</v>
      </c>
    </row>
    <row r="2469" spans="1:32" ht="20.149999999999999" customHeight="1" x14ac:dyDescent="0.75">
      <c r="A2469" s="31">
        <v>2467</v>
      </c>
      <c r="B2469" s="237"/>
      <c r="C2469" s="273"/>
      <c r="D2469" s="272"/>
      <c r="E2469" s="273"/>
      <c r="F2469" s="273"/>
      <c r="G2469" s="253" t="str">
        <f t="shared" si="275"/>
        <v/>
      </c>
      <c r="H2469" s="31" t="str">
        <f>IF(AND(B2469=H$1),LOOKUP(9.99999999999999E+307,$H$2:H2468)+1,"")</f>
        <v/>
      </c>
      <c r="I2469" s="31" t="str">
        <f>IF(AND(B2469=I$1),LOOKUP(9.99999999999999E+307,$I$2:I2468)+1,"")</f>
        <v/>
      </c>
      <c r="J2469" s="31">
        <f>IF(AND(B2469=J$1),LOOKUP(9.99999999999999E+307,$J$2:J2468)+1,"")</f>
        <v>2303</v>
      </c>
      <c r="K2469" s="31">
        <f>IF(AND(B2469=K$1),LOOKUP(9.99999999999999E+307,$K$2:K2468)+1,"")</f>
        <v>2303</v>
      </c>
      <c r="L2469" s="31">
        <f>IF(AND(B2469=L$1),LOOKUP(9.99999999999999E+307,$L$2:L2468)+1,"")</f>
        <v>2303</v>
      </c>
      <c r="M2469" s="31">
        <f>IF(AND(B2469=M$1),LOOKUP(9.99999999999999E+307,$M$2:M2468)+1,"")</f>
        <v>2303</v>
      </c>
      <c r="N2469" s="31" t="e">
        <f>IF(AND(B2469=N$1),LOOKUP(9.99999999999999E+307,$N$2:N2468)+1,"")</f>
        <v>#REF!</v>
      </c>
      <c r="O2469" s="31" t="e">
        <f>IF(AND($B2469=O$1),LOOKUP(9.99999999999999E+307,$O$2:O2468)+1,"")</f>
        <v>#REF!</v>
      </c>
      <c r="P2469" s="31" t="e">
        <f>IF(AND($B2469=P$1),LOOKUP(9.99999999999999E+307,$P$2:P2468)+1,"")</f>
        <v>#REF!</v>
      </c>
      <c r="Q2469" s="31" t="e">
        <f>IF(AND($B2469=Q$1),LOOKUP(9.99999999999999E+307,$Q$2:Q2468)+1,"")</f>
        <v>#REF!</v>
      </c>
      <c r="R2469" s="31">
        <f>IF(AND($B2469=R$1),LOOKUP(9.99999999999999E+307,$R$2:R2468)+1,"")</f>
        <v>2303</v>
      </c>
      <c r="S2469" s="31">
        <f>IF(AND($B2469=S$1),LOOKUP(9.99999999999999E+307,$S$2:S2468)+1,"")</f>
        <v>2303</v>
      </c>
      <c r="T2469" s="265"/>
      <c r="U2469" s="265"/>
      <c r="V2469" s="265"/>
      <c r="AA2469" s="254" t="str">
        <f t="shared" si="276"/>
        <v/>
      </c>
      <c r="AB2469" s="254" t="str">
        <f t="shared" si="277"/>
        <v/>
      </c>
      <c r="AC2469" s="255">
        <f t="shared" si="278"/>
        <v>0</v>
      </c>
      <c r="AD2469" s="255">
        <f t="shared" si="279"/>
        <v>3836</v>
      </c>
      <c r="AE2469" s="256" t="str">
        <f t="shared" si="280"/>
        <v/>
      </c>
      <c r="AF2469" s="252" t="str">
        <f t="shared" si="281"/>
        <v>-</v>
      </c>
    </row>
    <row r="2470" spans="1:32" ht="20.149999999999999" customHeight="1" x14ac:dyDescent="0.75">
      <c r="A2470" s="31">
        <v>2468</v>
      </c>
      <c r="B2470" s="237"/>
      <c r="C2470" s="273"/>
      <c r="D2470" s="272"/>
      <c r="E2470" s="273"/>
      <c r="F2470" s="273"/>
      <c r="G2470" s="253" t="str">
        <f t="shared" si="275"/>
        <v/>
      </c>
      <c r="H2470" s="31" t="str">
        <f>IF(AND(B2470=H$1),LOOKUP(9.99999999999999E+307,$H$2:H2469)+1,"")</f>
        <v/>
      </c>
      <c r="I2470" s="31" t="str">
        <f>IF(AND(B2470=I$1),LOOKUP(9.99999999999999E+307,$I$2:I2469)+1,"")</f>
        <v/>
      </c>
      <c r="J2470" s="31">
        <f>IF(AND(B2470=J$1),LOOKUP(9.99999999999999E+307,$J$2:J2469)+1,"")</f>
        <v>2304</v>
      </c>
      <c r="K2470" s="31">
        <f>IF(AND(B2470=K$1),LOOKUP(9.99999999999999E+307,$K$2:K2469)+1,"")</f>
        <v>2304</v>
      </c>
      <c r="L2470" s="31">
        <f>IF(AND(B2470=L$1),LOOKUP(9.99999999999999E+307,$L$2:L2469)+1,"")</f>
        <v>2304</v>
      </c>
      <c r="M2470" s="31">
        <f>IF(AND(B2470=M$1),LOOKUP(9.99999999999999E+307,$M$2:M2469)+1,"")</f>
        <v>2304</v>
      </c>
      <c r="N2470" s="31" t="e">
        <f>IF(AND(B2470=N$1),LOOKUP(9.99999999999999E+307,$N$2:N2469)+1,"")</f>
        <v>#REF!</v>
      </c>
      <c r="O2470" s="31" t="e">
        <f>IF(AND($B2470=O$1),LOOKUP(9.99999999999999E+307,$O$2:O2469)+1,"")</f>
        <v>#REF!</v>
      </c>
      <c r="P2470" s="31" t="e">
        <f>IF(AND($B2470=P$1),LOOKUP(9.99999999999999E+307,$P$2:P2469)+1,"")</f>
        <v>#REF!</v>
      </c>
      <c r="Q2470" s="31" t="e">
        <f>IF(AND($B2470=Q$1),LOOKUP(9.99999999999999E+307,$Q$2:Q2469)+1,"")</f>
        <v>#REF!</v>
      </c>
      <c r="R2470" s="31">
        <f>IF(AND($B2470=R$1),LOOKUP(9.99999999999999E+307,$R$2:R2469)+1,"")</f>
        <v>2304</v>
      </c>
      <c r="S2470" s="31">
        <f>IF(AND($B2470=S$1),LOOKUP(9.99999999999999E+307,$S$2:S2469)+1,"")</f>
        <v>2304</v>
      </c>
      <c r="T2470" s="265"/>
      <c r="U2470" s="265"/>
      <c r="V2470" s="265"/>
      <c r="AA2470" s="254" t="str">
        <f t="shared" si="276"/>
        <v/>
      </c>
      <c r="AB2470" s="254" t="str">
        <f t="shared" si="277"/>
        <v/>
      </c>
      <c r="AC2470" s="255">
        <f t="shared" si="278"/>
        <v>0</v>
      </c>
      <c r="AD2470" s="255">
        <f t="shared" si="279"/>
        <v>3836</v>
      </c>
      <c r="AE2470" s="256" t="str">
        <f t="shared" si="280"/>
        <v/>
      </c>
      <c r="AF2470" s="252" t="str">
        <f t="shared" si="281"/>
        <v>-</v>
      </c>
    </row>
    <row r="2471" spans="1:32" ht="20.149999999999999" customHeight="1" x14ac:dyDescent="0.75">
      <c r="A2471" s="31">
        <v>2469</v>
      </c>
      <c r="B2471" s="237"/>
      <c r="C2471" s="273"/>
      <c r="D2471" s="272"/>
      <c r="E2471" s="273"/>
      <c r="F2471" s="273"/>
      <c r="G2471" s="253" t="str">
        <f t="shared" si="275"/>
        <v/>
      </c>
      <c r="H2471" s="31" t="str">
        <f>IF(AND(B2471=H$1),LOOKUP(9.99999999999999E+307,$H$2:H2470)+1,"")</f>
        <v/>
      </c>
      <c r="I2471" s="31" t="str">
        <f>IF(AND(B2471=I$1),LOOKUP(9.99999999999999E+307,$I$2:I2470)+1,"")</f>
        <v/>
      </c>
      <c r="J2471" s="31">
        <f>IF(AND(B2471=J$1),LOOKUP(9.99999999999999E+307,$J$2:J2470)+1,"")</f>
        <v>2305</v>
      </c>
      <c r="K2471" s="31">
        <f>IF(AND(B2471=K$1),LOOKUP(9.99999999999999E+307,$K$2:K2470)+1,"")</f>
        <v>2305</v>
      </c>
      <c r="L2471" s="31">
        <f>IF(AND(B2471=L$1),LOOKUP(9.99999999999999E+307,$L$2:L2470)+1,"")</f>
        <v>2305</v>
      </c>
      <c r="M2471" s="31">
        <f>IF(AND(B2471=M$1),LOOKUP(9.99999999999999E+307,$M$2:M2470)+1,"")</f>
        <v>2305</v>
      </c>
      <c r="N2471" s="31" t="e">
        <f>IF(AND(B2471=N$1),LOOKUP(9.99999999999999E+307,$N$2:N2470)+1,"")</f>
        <v>#REF!</v>
      </c>
      <c r="O2471" s="31" t="e">
        <f>IF(AND($B2471=O$1),LOOKUP(9.99999999999999E+307,$O$2:O2470)+1,"")</f>
        <v>#REF!</v>
      </c>
      <c r="P2471" s="31" t="e">
        <f>IF(AND($B2471=P$1),LOOKUP(9.99999999999999E+307,$P$2:P2470)+1,"")</f>
        <v>#REF!</v>
      </c>
      <c r="Q2471" s="31" t="e">
        <f>IF(AND($B2471=Q$1),LOOKUP(9.99999999999999E+307,$Q$2:Q2470)+1,"")</f>
        <v>#REF!</v>
      </c>
      <c r="R2471" s="31">
        <f>IF(AND($B2471=R$1),LOOKUP(9.99999999999999E+307,$R$2:R2470)+1,"")</f>
        <v>2305</v>
      </c>
      <c r="S2471" s="31">
        <f>IF(AND($B2471=S$1),LOOKUP(9.99999999999999E+307,$S$2:S2470)+1,"")</f>
        <v>2305</v>
      </c>
      <c r="T2471" s="265"/>
      <c r="U2471" s="265"/>
      <c r="V2471" s="265"/>
      <c r="AA2471" s="254" t="str">
        <f t="shared" si="276"/>
        <v/>
      </c>
      <c r="AB2471" s="254" t="str">
        <f t="shared" si="277"/>
        <v/>
      </c>
      <c r="AC2471" s="255">
        <f t="shared" si="278"/>
        <v>0</v>
      </c>
      <c r="AD2471" s="255">
        <f t="shared" si="279"/>
        <v>3836</v>
      </c>
      <c r="AE2471" s="256" t="str">
        <f t="shared" si="280"/>
        <v/>
      </c>
      <c r="AF2471" s="252" t="str">
        <f t="shared" si="281"/>
        <v>-</v>
      </c>
    </row>
    <row r="2472" spans="1:32" ht="20.149999999999999" customHeight="1" x14ac:dyDescent="0.75">
      <c r="A2472" s="31">
        <v>2470</v>
      </c>
      <c r="B2472" s="237"/>
      <c r="C2472" s="273"/>
      <c r="D2472" s="272"/>
      <c r="E2472" s="273"/>
      <c r="F2472" s="273"/>
      <c r="G2472" s="253" t="str">
        <f t="shared" si="275"/>
        <v/>
      </c>
      <c r="H2472" s="31" t="str">
        <f>IF(AND(B2472=H$1),LOOKUP(9.99999999999999E+307,$H$2:H2471)+1,"")</f>
        <v/>
      </c>
      <c r="I2472" s="31" t="str">
        <f>IF(AND(B2472=I$1),LOOKUP(9.99999999999999E+307,$I$2:I2471)+1,"")</f>
        <v/>
      </c>
      <c r="J2472" s="31">
        <f>IF(AND(B2472=J$1),LOOKUP(9.99999999999999E+307,$J$2:J2471)+1,"")</f>
        <v>2306</v>
      </c>
      <c r="K2472" s="31">
        <f>IF(AND(B2472=K$1),LOOKUP(9.99999999999999E+307,$K$2:K2471)+1,"")</f>
        <v>2306</v>
      </c>
      <c r="L2472" s="31">
        <f>IF(AND(B2472=L$1),LOOKUP(9.99999999999999E+307,$L$2:L2471)+1,"")</f>
        <v>2306</v>
      </c>
      <c r="M2472" s="31">
        <f>IF(AND(B2472=M$1),LOOKUP(9.99999999999999E+307,$M$2:M2471)+1,"")</f>
        <v>2306</v>
      </c>
      <c r="N2472" s="31" t="e">
        <f>IF(AND(B2472=N$1),LOOKUP(9.99999999999999E+307,$N$2:N2471)+1,"")</f>
        <v>#REF!</v>
      </c>
      <c r="O2472" s="31" t="e">
        <f>IF(AND($B2472=O$1),LOOKUP(9.99999999999999E+307,$O$2:O2471)+1,"")</f>
        <v>#REF!</v>
      </c>
      <c r="P2472" s="31" t="e">
        <f>IF(AND($B2472=P$1),LOOKUP(9.99999999999999E+307,$P$2:P2471)+1,"")</f>
        <v>#REF!</v>
      </c>
      <c r="Q2472" s="31" t="e">
        <f>IF(AND($B2472=Q$1),LOOKUP(9.99999999999999E+307,$Q$2:Q2471)+1,"")</f>
        <v>#REF!</v>
      </c>
      <c r="R2472" s="31">
        <f>IF(AND($B2472=R$1),LOOKUP(9.99999999999999E+307,$R$2:R2471)+1,"")</f>
        <v>2306</v>
      </c>
      <c r="S2472" s="31">
        <f>IF(AND($B2472=S$1),LOOKUP(9.99999999999999E+307,$S$2:S2471)+1,"")</f>
        <v>2306</v>
      </c>
      <c r="T2472" s="265"/>
      <c r="U2472" s="265"/>
      <c r="V2472" s="265"/>
      <c r="AA2472" s="254" t="str">
        <f t="shared" si="276"/>
        <v/>
      </c>
      <c r="AB2472" s="254" t="str">
        <f t="shared" si="277"/>
        <v/>
      </c>
      <c r="AC2472" s="255">
        <f t="shared" si="278"/>
        <v>0</v>
      </c>
      <c r="AD2472" s="255">
        <f t="shared" si="279"/>
        <v>3836</v>
      </c>
      <c r="AE2472" s="256" t="str">
        <f t="shared" si="280"/>
        <v/>
      </c>
      <c r="AF2472" s="252" t="str">
        <f t="shared" si="281"/>
        <v>-</v>
      </c>
    </row>
    <row r="2473" spans="1:32" ht="20.149999999999999" customHeight="1" x14ac:dyDescent="0.75">
      <c r="A2473" s="31">
        <v>2471</v>
      </c>
      <c r="B2473" s="237"/>
      <c r="C2473" s="273"/>
      <c r="D2473" s="272"/>
      <c r="E2473" s="273"/>
      <c r="F2473" s="273"/>
      <c r="G2473" s="253" t="str">
        <f t="shared" si="275"/>
        <v/>
      </c>
      <c r="H2473" s="31" t="str">
        <f>IF(AND(B2473=H$1),LOOKUP(9.99999999999999E+307,$H$2:H2472)+1,"")</f>
        <v/>
      </c>
      <c r="I2473" s="31" t="str">
        <f>IF(AND(B2473=I$1),LOOKUP(9.99999999999999E+307,$I$2:I2472)+1,"")</f>
        <v/>
      </c>
      <c r="J2473" s="31">
        <f>IF(AND(B2473=J$1),LOOKUP(9.99999999999999E+307,$J$2:J2472)+1,"")</f>
        <v>2307</v>
      </c>
      <c r="K2473" s="31">
        <f>IF(AND(B2473=K$1),LOOKUP(9.99999999999999E+307,$K$2:K2472)+1,"")</f>
        <v>2307</v>
      </c>
      <c r="L2473" s="31">
        <f>IF(AND(B2473=L$1),LOOKUP(9.99999999999999E+307,$L$2:L2472)+1,"")</f>
        <v>2307</v>
      </c>
      <c r="M2473" s="31">
        <f>IF(AND(B2473=M$1),LOOKUP(9.99999999999999E+307,$M$2:M2472)+1,"")</f>
        <v>2307</v>
      </c>
      <c r="N2473" s="31" t="e">
        <f>IF(AND(B2473=N$1),LOOKUP(9.99999999999999E+307,$N$2:N2472)+1,"")</f>
        <v>#REF!</v>
      </c>
      <c r="O2473" s="31" t="e">
        <f>IF(AND($B2473=O$1),LOOKUP(9.99999999999999E+307,$O$2:O2472)+1,"")</f>
        <v>#REF!</v>
      </c>
      <c r="P2473" s="31" t="e">
        <f>IF(AND($B2473=P$1),LOOKUP(9.99999999999999E+307,$P$2:P2472)+1,"")</f>
        <v>#REF!</v>
      </c>
      <c r="Q2473" s="31" t="e">
        <f>IF(AND($B2473=Q$1),LOOKUP(9.99999999999999E+307,$Q$2:Q2472)+1,"")</f>
        <v>#REF!</v>
      </c>
      <c r="R2473" s="31">
        <f>IF(AND($B2473=R$1),LOOKUP(9.99999999999999E+307,$R$2:R2472)+1,"")</f>
        <v>2307</v>
      </c>
      <c r="S2473" s="31">
        <f>IF(AND($B2473=S$1),LOOKUP(9.99999999999999E+307,$S$2:S2472)+1,"")</f>
        <v>2307</v>
      </c>
      <c r="T2473" s="265"/>
      <c r="U2473" s="265"/>
      <c r="V2473" s="265"/>
      <c r="AA2473" s="254" t="str">
        <f t="shared" si="276"/>
        <v/>
      </c>
      <c r="AB2473" s="254" t="str">
        <f t="shared" si="277"/>
        <v/>
      </c>
      <c r="AC2473" s="255">
        <f t="shared" si="278"/>
        <v>0</v>
      </c>
      <c r="AD2473" s="255">
        <f t="shared" si="279"/>
        <v>3836</v>
      </c>
      <c r="AE2473" s="256" t="str">
        <f t="shared" si="280"/>
        <v/>
      </c>
      <c r="AF2473" s="252" t="str">
        <f t="shared" si="281"/>
        <v>-</v>
      </c>
    </row>
    <row r="2474" spans="1:32" ht="20.149999999999999" customHeight="1" x14ac:dyDescent="0.75">
      <c r="A2474" s="31">
        <v>2472</v>
      </c>
      <c r="B2474" s="237"/>
      <c r="C2474" s="273"/>
      <c r="D2474" s="272"/>
      <c r="E2474" s="273"/>
      <c r="F2474" s="273"/>
      <c r="G2474" s="253" t="str">
        <f t="shared" si="275"/>
        <v/>
      </c>
      <c r="H2474" s="31" t="str">
        <f>IF(AND(B2474=H$1),LOOKUP(9.99999999999999E+307,$H$2:H2473)+1,"")</f>
        <v/>
      </c>
      <c r="I2474" s="31" t="str">
        <f>IF(AND(B2474=I$1),LOOKUP(9.99999999999999E+307,$I$2:I2473)+1,"")</f>
        <v/>
      </c>
      <c r="J2474" s="31">
        <f>IF(AND(B2474=J$1),LOOKUP(9.99999999999999E+307,$J$2:J2473)+1,"")</f>
        <v>2308</v>
      </c>
      <c r="K2474" s="31">
        <f>IF(AND(B2474=K$1),LOOKUP(9.99999999999999E+307,$K$2:K2473)+1,"")</f>
        <v>2308</v>
      </c>
      <c r="L2474" s="31">
        <f>IF(AND(B2474=L$1),LOOKUP(9.99999999999999E+307,$L$2:L2473)+1,"")</f>
        <v>2308</v>
      </c>
      <c r="M2474" s="31">
        <f>IF(AND(B2474=M$1),LOOKUP(9.99999999999999E+307,$M$2:M2473)+1,"")</f>
        <v>2308</v>
      </c>
      <c r="N2474" s="31" t="e">
        <f>IF(AND(B2474=N$1),LOOKUP(9.99999999999999E+307,$N$2:N2473)+1,"")</f>
        <v>#REF!</v>
      </c>
      <c r="O2474" s="31" t="e">
        <f>IF(AND($B2474=O$1),LOOKUP(9.99999999999999E+307,$O$2:O2473)+1,"")</f>
        <v>#REF!</v>
      </c>
      <c r="P2474" s="31" t="e">
        <f>IF(AND($B2474=P$1),LOOKUP(9.99999999999999E+307,$P$2:P2473)+1,"")</f>
        <v>#REF!</v>
      </c>
      <c r="Q2474" s="31" t="e">
        <f>IF(AND($B2474=Q$1),LOOKUP(9.99999999999999E+307,$Q$2:Q2473)+1,"")</f>
        <v>#REF!</v>
      </c>
      <c r="R2474" s="31">
        <f>IF(AND($B2474=R$1),LOOKUP(9.99999999999999E+307,$R$2:R2473)+1,"")</f>
        <v>2308</v>
      </c>
      <c r="S2474" s="31">
        <f>IF(AND($B2474=S$1),LOOKUP(9.99999999999999E+307,$S$2:S2473)+1,"")</f>
        <v>2308</v>
      </c>
      <c r="T2474" s="265"/>
      <c r="U2474" s="265"/>
      <c r="V2474" s="265"/>
      <c r="AA2474" s="254" t="str">
        <f t="shared" si="276"/>
        <v/>
      </c>
      <c r="AB2474" s="254" t="str">
        <f t="shared" si="277"/>
        <v/>
      </c>
      <c r="AC2474" s="255">
        <f t="shared" si="278"/>
        <v>0</v>
      </c>
      <c r="AD2474" s="255">
        <f t="shared" si="279"/>
        <v>3836</v>
      </c>
      <c r="AE2474" s="256" t="str">
        <f t="shared" si="280"/>
        <v/>
      </c>
      <c r="AF2474" s="252" t="str">
        <f t="shared" si="281"/>
        <v>-</v>
      </c>
    </row>
    <row r="2475" spans="1:32" ht="20.149999999999999" customHeight="1" x14ac:dyDescent="0.75">
      <c r="A2475" s="31">
        <v>2473</v>
      </c>
      <c r="B2475" s="237"/>
      <c r="C2475" s="273"/>
      <c r="D2475" s="272"/>
      <c r="E2475" s="273"/>
      <c r="F2475" s="273"/>
      <c r="G2475" s="253" t="str">
        <f t="shared" ref="G2475:G2538" si="282">B2475&amp;C2475</f>
        <v/>
      </c>
      <c r="H2475" s="31" t="str">
        <f>IF(AND(B2475=H$1),LOOKUP(9.99999999999999E+307,$H$2:H2474)+1,"")</f>
        <v/>
      </c>
      <c r="I2475" s="31" t="str">
        <f>IF(AND(B2475=I$1),LOOKUP(9.99999999999999E+307,$I$2:I2474)+1,"")</f>
        <v/>
      </c>
      <c r="J2475" s="31">
        <f>IF(AND(B2475=J$1),LOOKUP(9.99999999999999E+307,$J$2:J2474)+1,"")</f>
        <v>2309</v>
      </c>
      <c r="K2475" s="31">
        <f>IF(AND(B2475=K$1),LOOKUP(9.99999999999999E+307,$K$2:K2474)+1,"")</f>
        <v>2309</v>
      </c>
      <c r="L2475" s="31">
        <f>IF(AND(B2475=L$1),LOOKUP(9.99999999999999E+307,$L$2:L2474)+1,"")</f>
        <v>2309</v>
      </c>
      <c r="M2475" s="31">
        <f>IF(AND(B2475=M$1),LOOKUP(9.99999999999999E+307,$M$2:M2474)+1,"")</f>
        <v>2309</v>
      </c>
      <c r="N2475" s="31" t="e">
        <f>IF(AND(B2475=N$1),LOOKUP(9.99999999999999E+307,$N$2:N2474)+1,"")</f>
        <v>#REF!</v>
      </c>
      <c r="O2475" s="31" t="e">
        <f>IF(AND($B2475=O$1),LOOKUP(9.99999999999999E+307,$O$2:O2474)+1,"")</f>
        <v>#REF!</v>
      </c>
      <c r="P2475" s="31" t="e">
        <f>IF(AND($B2475=P$1),LOOKUP(9.99999999999999E+307,$P$2:P2474)+1,"")</f>
        <v>#REF!</v>
      </c>
      <c r="Q2475" s="31" t="e">
        <f>IF(AND($B2475=Q$1),LOOKUP(9.99999999999999E+307,$Q$2:Q2474)+1,"")</f>
        <v>#REF!</v>
      </c>
      <c r="R2475" s="31">
        <f>IF(AND($B2475=R$1),LOOKUP(9.99999999999999E+307,$R$2:R2474)+1,"")</f>
        <v>2309</v>
      </c>
      <c r="S2475" s="31">
        <f>IF(AND($B2475=S$1),LOOKUP(9.99999999999999E+307,$S$2:S2474)+1,"")</f>
        <v>2309</v>
      </c>
      <c r="T2475" s="265"/>
      <c r="U2475" s="265"/>
      <c r="V2475" s="265"/>
      <c r="AA2475" s="254" t="str">
        <f t="shared" si="276"/>
        <v/>
      </c>
      <c r="AB2475" s="254" t="str">
        <f t="shared" si="277"/>
        <v/>
      </c>
      <c r="AC2475" s="255">
        <f t="shared" si="278"/>
        <v>0</v>
      </c>
      <c r="AD2475" s="255">
        <f t="shared" si="279"/>
        <v>3836</v>
      </c>
      <c r="AE2475" s="256" t="str">
        <f t="shared" si="280"/>
        <v/>
      </c>
      <c r="AF2475" s="252" t="str">
        <f t="shared" si="281"/>
        <v>-</v>
      </c>
    </row>
    <row r="2476" spans="1:32" ht="20.149999999999999" customHeight="1" x14ac:dyDescent="0.75">
      <c r="A2476" s="31">
        <v>2474</v>
      </c>
      <c r="B2476" s="237"/>
      <c r="C2476" s="273"/>
      <c r="D2476" s="272"/>
      <c r="E2476" s="273"/>
      <c r="F2476" s="273"/>
      <c r="G2476" s="253" t="str">
        <f t="shared" si="282"/>
        <v/>
      </c>
      <c r="H2476" s="31" t="str">
        <f>IF(AND(B2476=H$1),LOOKUP(9.99999999999999E+307,$H$2:H2475)+1,"")</f>
        <v/>
      </c>
      <c r="I2476" s="31" t="str">
        <f>IF(AND(B2476=I$1),LOOKUP(9.99999999999999E+307,$I$2:I2475)+1,"")</f>
        <v/>
      </c>
      <c r="J2476" s="31">
        <f>IF(AND(B2476=J$1),LOOKUP(9.99999999999999E+307,$J$2:J2475)+1,"")</f>
        <v>2310</v>
      </c>
      <c r="K2476" s="31">
        <f>IF(AND(B2476=K$1),LOOKUP(9.99999999999999E+307,$K$2:K2475)+1,"")</f>
        <v>2310</v>
      </c>
      <c r="L2476" s="31">
        <f>IF(AND(B2476=L$1),LOOKUP(9.99999999999999E+307,$L$2:L2475)+1,"")</f>
        <v>2310</v>
      </c>
      <c r="M2476" s="31">
        <f>IF(AND(B2476=M$1),LOOKUP(9.99999999999999E+307,$M$2:M2475)+1,"")</f>
        <v>2310</v>
      </c>
      <c r="N2476" s="31" t="e">
        <f>IF(AND(B2476=N$1),LOOKUP(9.99999999999999E+307,$N$2:N2475)+1,"")</f>
        <v>#REF!</v>
      </c>
      <c r="O2476" s="31" t="e">
        <f>IF(AND($B2476=O$1),LOOKUP(9.99999999999999E+307,$O$2:O2475)+1,"")</f>
        <v>#REF!</v>
      </c>
      <c r="P2476" s="31" t="e">
        <f>IF(AND($B2476=P$1),LOOKUP(9.99999999999999E+307,$P$2:P2475)+1,"")</f>
        <v>#REF!</v>
      </c>
      <c r="Q2476" s="31" t="e">
        <f>IF(AND($B2476=Q$1),LOOKUP(9.99999999999999E+307,$Q$2:Q2475)+1,"")</f>
        <v>#REF!</v>
      </c>
      <c r="R2476" s="31">
        <f>IF(AND($B2476=R$1),LOOKUP(9.99999999999999E+307,$R$2:R2475)+1,"")</f>
        <v>2310</v>
      </c>
      <c r="S2476" s="31">
        <f>IF(AND($B2476=S$1),LOOKUP(9.99999999999999E+307,$S$2:S2475)+1,"")</f>
        <v>2310</v>
      </c>
      <c r="T2476" s="265"/>
      <c r="U2476" s="265"/>
      <c r="V2476" s="265"/>
      <c r="AA2476" s="254" t="str">
        <f t="shared" si="276"/>
        <v/>
      </c>
      <c r="AB2476" s="254" t="str">
        <f t="shared" si="277"/>
        <v/>
      </c>
      <c r="AC2476" s="255">
        <f t="shared" si="278"/>
        <v>0</v>
      </c>
      <c r="AD2476" s="255">
        <f t="shared" si="279"/>
        <v>3836</v>
      </c>
      <c r="AE2476" s="256" t="str">
        <f t="shared" si="280"/>
        <v/>
      </c>
      <c r="AF2476" s="252" t="str">
        <f t="shared" si="281"/>
        <v>-</v>
      </c>
    </row>
    <row r="2477" spans="1:32" ht="20.149999999999999" customHeight="1" x14ac:dyDescent="0.75">
      <c r="A2477" s="31">
        <v>2475</v>
      </c>
      <c r="B2477" s="237"/>
      <c r="C2477" s="273"/>
      <c r="D2477" s="272"/>
      <c r="E2477" s="273"/>
      <c r="F2477" s="273"/>
      <c r="G2477" s="253" t="str">
        <f t="shared" si="282"/>
        <v/>
      </c>
      <c r="H2477" s="31" t="str">
        <f>IF(AND(B2477=H$1),LOOKUP(9.99999999999999E+307,$H$2:H2476)+1,"")</f>
        <v/>
      </c>
      <c r="I2477" s="31" t="str">
        <f>IF(AND(B2477=I$1),LOOKUP(9.99999999999999E+307,$I$2:I2476)+1,"")</f>
        <v/>
      </c>
      <c r="J2477" s="31">
        <f>IF(AND(B2477=J$1),LOOKUP(9.99999999999999E+307,$J$2:J2476)+1,"")</f>
        <v>2311</v>
      </c>
      <c r="K2477" s="31">
        <f>IF(AND(B2477=K$1),LOOKUP(9.99999999999999E+307,$K$2:K2476)+1,"")</f>
        <v>2311</v>
      </c>
      <c r="L2477" s="31">
        <f>IF(AND(B2477=L$1),LOOKUP(9.99999999999999E+307,$L$2:L2476)+1,"")</f>
        <v>2311</v>
      </c>
      <c r="M2477" s="31">
        <f>IF(AND(B2477=M$1),LOOKUP(9.99999999999999E+307,$M$2:M2476)+1,"")</f>
        <v>2311</v>
      </c>
      <c r="N2477" s="31" t="e">
        <f>IF(AND(B2477=N$1),LOOKUP(9.99999999999999E+307,$N$2:N2476)+1,"")</f>
        <v>#REF!</v>
      </c>
      <c r="O2477" s="31" t="e">
        <f>IF(AND($B2477=O$1),LOOKUP(9.99999999999999E+307,$O$2:O2476)+1,"")</f>
        <v>#REF!</v>
      </c>
      <c r="P2477" s="31" t="e">
        <f>IF(AND($B2477=P$1),LOOKUP(9.99999999999999E+307,$P$2:P2476)+1,"")</f>
        <v>#REF!</v>
      </c>
      <c r="Q2477" s="31" t="e">
        <f>IF(AND($B2477=Q$1),LOOKUP(9.99999999999999E+307,$Q$2:Q2476)+1,"")</f>
        <v>#REF!</v>
      </c>
      <c r="R2477" s="31">
        <f>IF(AND($B2477=R$1),LOOKUP(9.99999999999999E+307,$R$2:R2476)+1,"")</f>
        <v>2311</v>
      </c>
      <c r="S2477" s="31">
        <f>IF(AND($B2477=S$1),LOOKUP(9.99999999999999E+307,$S$2:S2476)+1,"")</f>
        <v>2311</v>
      </c>
      <c r="T2477" s="265"/>
      <c r="U2477" s="265"/>
      <c r="V2477" s="265"/>
      <c r="AA2477" s="254" t="str">
        <f t="shared" si="276"/>
        <v/>
      </c>
      <c r="AB2477" s="254" t="str">
        <f t="shared" si="277"/>
        <v/>
      </c>
      <c r="AC2477" s="255">
        <f t="shared" si="278"/>
        <v>0</v>
      </c>
      <c r="AD2477" s="255">
        <f t="shared" si="279"/>
        <v>3836</v>
      </c>
      <c r="AE2477" s="256" t="str">
        <f t="shared" si="280"/>
        <v/>
      </c>
      <c r="AF2477" s="252" t="str">
        <f t="shared" si="281"/>
        <v>-</v>
      </c>
    </row>
    <row r="2478" spans="1:32" ht="20.149999999999999" customHeight="1" x14ac:dyDescent="0.75">
      <c r="A2478" s="31">
        <v>2476</v>
      </c>
      <c r="B2478" s="237"/>
      <c r="C2478" s="273"/>
      <c r="D2478" s="272"/>
      <c r="E2478" s="273"/>
      <c r="F2478" s="273"/>
      <c r="G2478" s="253" t="str">
        <f t="shared" si="282"/>
        <v/>
      </c>
      <c r="H2478" s="31" t="str">
        <f>IF(AND(B2478=H$1),LOOKUP(9.99999999999999E+307,$H$2:H2477)+1,"")</f>
        <v/>
      </c>
      <c r="I2478" s="31" t="str">
        <f>IF(AND(B2478=I$1),LOOKUP(9.99999999999999E+307,$I$2:I2477)+1,"")</f>
        <v/>
      </c>
      <c r="J2478" s="31">
        <f>IF(AND(B2478=J$1),LOOKUP(9.99999999999999E+307,$J$2:J2477)+1,"")</f>
        <v>2312</v>
      </c>
      <c r="K2478" s="31">
        <f>IF(AND(B2478=K$1),LOOKUP(9.99999999999999E+307,$K$2:K2477)+1,"")</f>
        <v>2312</v>
      </c>
      <c r="L2478" s="31">
        <f>IF(AND(B2478=L$1),LOOKUP(9.99999999999999E+307,$L$2:L2477)+1,"")</f>
        <v>2312</v>
      </c>
      <c r="M2478" s="31">
        <f>IF(AND(B2478=M$1),LOOKUP(9.99999999999999E+307,$M$2:M2477)+1,"")</f>
        <v>2312</v>
      </c>
      <c r="N2478" s="31" t="e">
        <f>IF(AND(B2478=N$1),LOOKUP(9.99999999999999E+307,$N$2:N2477)+1,"")</f>
        <v>#REF!</v>
      </c>
      <c r="O2478" s="31" t="e">
        <f>IF(AND($B2478=O$1),LOOKUP(9.99999999999999E+307,$O$2:O2477)+1,"")</f>
        <v>#REF!</v>
      </c>
      <c r="P2478" s="31" t="e">
        <f>IF(AND($B2478=P$1),LOOKUP(9.99999999999999E+307,$P$2:P2477)+1,"")</f>
        <v>#REF!</v>
      </c>
      <c r="Q2478" s="31" t="e">
        <f>IF(AND($B2478=Q$1),LOOKUP(9.99999999999999E+307,$Q$2:Q2477)+1,"")</f>
        <v>#REF!</v>
      </c>
      <c r="R2478" s="31">
        <f>IF(AND($B2478=R$1),LOOKUP(9.99999999999999E+307,$R$2:R2477)+1,"")</f>
        <v>2312</v>
      </c>
      <c r="S2478" s="31">
        <f>IF(AND($B2478=S$1),LOOKUP(9.99999999999999E+307,$S$2:S2477)+1,"")</f>
        <v>2312</v>
      </c>
      <c r="T2478" s="265"/>
      <c r="U2478" s="265"/>
      <c r="V2478" s="265"/>
      <c r="AA2478" s="254" t="str">
        <f t="shared" si="276"/>
        <v/>
      </c>
      <c r="AB2478" s="254" t="str">
        <f t="shared" si="277"/>
        <v/>
      </c>
      <c r="AC2478" s="255">
        <f t="shared" si="278"/>
        <v>0</v>
      </c>
      <c r="AD2478" s="255">
        <f t="shared" si="279"/>
        <v>3836</v>
      </c>
      <c r="AE2478" s="256" t="str">
        <f t="shared" si="280"/>
        <v/>
      </c>
      <c r="AF2478" s="252" t="str">
        <f t="shared" si="281"/>
        <v>-</v>
      </c>
    </row>
    <row r="2479" spans="1:32" ht="20.149999999999999" customHeight="1" x14ac:dyDescent="0.75">
      <c r="A2479" s="31">
        <v>2477</v>
      </c>
      <c r="B2479" s="237"/>
      <c r="C2479" s="273"/>
      <c r="D2479" s="272"/>
      <c r="E2479" s="273"/>
      <c r="F2479" s="273"/>
      <c r="G2479" s="253" t="str">
        <f t="shared" si="282"/>
        <v/>
      </c>
      <c r="H2479" s="31" t="str">
        <f>IF(AND(B2479=H$1),LOOKUP(9.99999999999999E+307,$H$2:H2478)+1,"")</f>
        <v/>
      </c>
      <c r="I2479" s="31" t="str">
        <f>IF(AND(B2479=I$1),LOOKUP(9.99999999999999E+307,$I$2:I2478)+1,"")</f>
        <v/>
      </c>
      <c r="J2479" s="31">
        <f>IF(AND(B2479=J$1),LOOKUP(9.99999999999999E+307,$J$2:J2478)+1,"")</f>
        <v>2313</v>
      </c>
      <c r="K2479" s="31">
        <f>IF(AND(B2479=K$1),LOOKUP(9.99999999999999E+307,$K$2:K2478)+1,"")</f>
        <v>2313</v>
      </c>
      <c r="L2479" s="31">
        <f>IF(AND(B2479=L$1),LOOKUP(9.99999999999999E+307,$L$2:L2478)+1,"")</f>
        <v>2313</v>
      </c>
      <c r="M2479" s="31">
        <f>IF(AND(B2479=M$1),LOOKUP(9.99999999999999E+307,$M$2:M2478)+1,"")</f>
        <v>2313</v>
      </c>
      <c r="N2479" s="31" t="e">
        <f>IF(AND(B2479=N$1),LOOKUP(9.99999999999999E+307,$N$2:N2478)+1,"")</f>
        <v>#REF!</v>
      </c>
      <c r="O2479" s="31" t="e">
        <f>IF(AND($B2479=O$1),LOOKUP(9.99999999999999E+307,$O$2:O2478)+1,"")</f>
        <v>#REF!</v>
      </c>
      <c r="P2479" s="31" t="e">
        <f>IF(AND($B2479=P$1),LOOKUP(9.99999999999999E+307,$P$2:P2478)+1,"")</f>
        <v>#REF!</v>
      </c>
      <c r="Q2479" s="31" t="e">
        <f>IF(AND($B2479=Q$1),LOOKUP(9.99999999999999E+307,$Q$2:Q2478)+1,"")</f>
        <v>#REF!</v>
      </c>
      <c r="R2479" s="31">
        <f>IF(AND($B2479=R$1),LOOKUP(9.99999999999999E+307,$R$2:R2478)+1,"")</f>
        <v>2313</v>
      </c>
      <c r="S2479" s="31">
        <f>IF(AND($B2479=S$1),LOOKUP(9.99999999999999E+307,$S$2:S2478)+1,"")</f>
        <v>2313</v>
      </c>
      <c r="T2479" s="265"/>
      <c r="U2479" s="265"/>
      <c r="V2479" s="265"/>
      <c r="AA2479" s="254" t="str">
        <f t="shared" si="276"/>
        <v/>
      </c>
      <c r="AB2479" s="254" t="str">
        <f t="shared" si="277"/>
        <v/>
      </c>
      <c r="AC2479" s="255">
        <f t="shared" si="278"/>
        <v>0</v>
      </c>
      <c r="AD2479" s="255">
        <f t="shared" si="279"/>
        <v>3836</v>
      </c>
      <c r="AE2479" s="256" t="str">
        <f t="shared" si="280"/>
        <v/>
      </c>
      <c r="AF2479" s="252" t="str">
        <f t="shared" si="281"/>
        <v>-</v>
      </c>
    </row>
    <row r="2480" spans="1:32" ht="20.149999999999999" customHeight="1" x14ac:dyDescent="0.75">
      <c r="A2480" s="31">
        <v>2478</v>
      </c>
      <c r="B2480" s="237"/>
      <c r="C2480" s="273"/>
      <c r="D2480" s="272"/>
      <c r="E2480" s="273"/>
      <c r="F2480" s="273"/>
      <c r="G2480" s="253" t="str">
        <f t="shared" si="282"/>
        <v/>
      </c>
      <c r="H2480" s="31" t="str">
        <f>IF(AND(B2480=H$1),LOOKUP(9.99999999999999E+307,$H$2:H2479)+1,"")</f>
        <v/>
      </c>
      <c r="I2480" s="31" t="str">
        <f>IF(AND(B2480=I$1),LOOKUP(9.99999999999999E+307,$I$2:I2479)+1,"")</f>
        <v/>
      </c>
      <c r="J2480" s="31">
        <f>IF(AND(B2480=J$1),LOOKUP(9.99999999999999E+307,$J$2:J2479)+1,"")</f>
        <v>2314</v>
      </c>
      <c r="K2480" s="31">
        <f>IF(AND(B2480=K$1),LOOKUP(9.99999999999999E+307,$K$2:K2479)+1,"")</f>
        <v>2314</v>
      </c>
      <c r="L2480" s="31">
        <f>IF(AND(B2480=L$1),LOOKUP(9.99999999999999E+307,$L$2:L2479)+1,"")</f>
        <v>2314</v>
      </c>
      <c r="M2480" s="31">
        <f>IF(AND(B2480=M$1),LOOKUP(9.99999999999999E+307,$M$2:M2479)+1,"")</f>
        <v>2314</v>
      </c>
      <c r="N2480" s="31" t="e">
        <f>IF(AND(B2480=N$1),LOOKUP(9.99999999999999E+307,$N$2:N2479)+1,"")</f>
        <v>#REF!</v>
      </c>
      <c r="O2480" s="31" t="e">
        <f>IF(AND($B2480=O$1),LOOKUP(9.99999999999999E+307,$O$2:O2479)+1,"")</f>
        <v>#REF!</v>
      </c>
      <c r="P2480" s="31" t="e">
        <f>IF(AND($B2480=P$1),LOOKUP(9.99999999999999E+307,$P$2:P2479)+1,"")</f>
        <v>#REF!</v>
      </c>
      <c r="Q2480" s="31" t="e">
        <f>IF(AND($B2480=Q$1),LOOKUP(9.99999999999999E+307,$Q$2:Q2479)+1,"")</f>
        <v>#REF!</v>
      </c>
      <c r="R2480" s="31">
        <f>IF(AND($B2480=R$1),LOOKUP(9.99999999999999E+307,$R$2:R2479)+1,"")</f>
        <v>2314</v>
      </c>
      <c r="S2480" s="31">
        <f>IF(AND($B2480=S$1),LOOKUP(9.99999999999999E+307,$S$2:S2479)+1,"")</f>
        <v>2314</v>
      </c>
      <c r="T2480" s="265"/>
      <c r="U2480" s="265"/>
      <c r="V2480" s="265"/>
      <c r="AA2480" s="254" t="str">
        <f t="shared" si="276"/>
        <v/>
      </c>
      <c r="AB2480" s="254" t="str">
        <f t="shared" si="277"/>
        <v/>
      </c>
      <c r="AC2480" s="255">
        <f t="shared" si="278"/>
        <v>0</v>
      </c>
      <c r="AD2480" s="255">
        <f t="shared" si="279"/>
        <v>3836</v>
      </c>
      <c r="AE2480" s="256" t="str">
        <f t="shared" si="280"/>
        <v/>
      </c>
      <c r="AF2480" s="252" t="str">
        <f t="shared" si="281"/>
        <v>-</v>
      </c>
    </row>
    <row r="2481" spans="1:32" ht="20.149999999999999" customHeight="1" x14ac:dyDescent="0.75">
      <c r="A2481" s="31">
        <v>2479</v>
      </c>
      <c r="B2481" s="237"/>
      <c r="C2481" s="273"/>
      <c r="D2481" s="272"/>
      <c r="E2481" s="273"/>
      <c r="F2481" s="273"/>
      <c r="G2481" s="253" t="str">
        <f t="shared" si="282"/>
        <v/>
      </c>
      <c r="H2481" s="31" t="str">
        <f>IF(AND(B2481=H$1),LOOKUP(9.99999999999999E+307,$H$2:H2480)+1,"")</f>
        <v/>
      </c>
      <c r="I2481" s="31" t="str">
        <f>IF(AND(B2481=I$1),LOOKUP(9.99999999999999E+307,$I$2:I2480)+1,"")</f>
        <v/>
      </c>
      <c r="J2481" s="31">
        <f>IF(AND(B2481=J$1),LOOKUP(9.99999999999999E+307,$J$2:J2480)+1,"")</f>
        <v>2315</v>
      </c>
      <c r="K2481" s="31">
        <f>IF(AND(B2481=K$1),LOOKUP(9.99999999999999E+307,$K$2:K2480)+1,"")</f>
        <v>2315</v>
      </c>
      <c r="L2481" s="31">
        <f>IF(AND(B2481=L$1),LOOKUP(9.99999999999999E+307,$L$2:L2480)+1,"")</f>
        <v>2315</v>
      </c>
      <c r="M2481" s="31">
        <f>IF(AND(B2481=M$1),LOOKUP(9.99999999999999E+307,$M$2:M2480)+1,"")</f>
        <v>2315</v>
      </c>
      <c r="N2481" s="31" t="e">
        <f>IF(AND(B2481=N$1),LOOKUP(9.99999999999999E+307,$N$2:N2480)+1,"")</f>
        <v>#REF!</v>
      </c>
      <c r="O2481" s="31" t="e">
        <f>IF(AND($B2481=O$1),LOOKUP(9.99999999999999E+307,$O$2:O2480)+1,"")</f>
        <v>#REF!</v>
      </c>
      <c r="P2481" s="31" t="e">
        <f>IF(AND($B2481=P$1),LOOKUP(9.99999999999999E+307,$P$2:P2480)+1,"")</f>
        <v>#REF!</v>
      </c>
      <c r="Q2481" s="31" t="e">
        <f>IF(AND($B2481=Q$1),LOOKUP(9.99999999999999E+307,$Q$2:Q2480)+1,"")</f>
        <v>#REF!</v>
      </c>
      <c r="R2481" s="31">
        <f>IF(AND($B2481=R$1),LOOKUP(9.99999999999999E+307,$R$2:R2480)+1,"")</f>
        <v>2315</v>
      </c>
      <c r="S2481" s="31">
        <f>IF(AND($B2481=S$1),LOOKUP(9.99999999999999E+307,$S$2:S2480)+1,"")</f>
        <v>2315</v>
      </c>
      <c r="T2481" s="265"/>
      <c r="U2481" s="265"/>
      <c r="V2481" s="265"/>
      <c r="AA2481" s="254" t="str">
        <f t="shared" si="276"/>
        <v/>
      </c>
      <c r="AB2481" s="254" t="str">
        <f t="shared" si="277"/>
        <v/>
      </c>
      <c r="AC2481" s="255">
        <f t="shared" si="278"/>
        <v>0</v>
      </c>
      <c r="AD2481" s="255">
        <f t="shared" si="279"/>
        <v>3836</v>
      </c>
      <c r="AE2481" s="256" t="str">
        <f t="shared" si="280"/>
        <v/>
      </c>
      <c r="AF2481" s="252" t="str">
        <f t="shared" si="281"/>
        <v>-</v>
      </c>
    </row>
    <row r="2482" spans="1:32" ht="20.149999999999999" customHeight="1" x14ac:dyDescent="0.75">
      <c r="A2482" s="31">
        <v>2480</v>
      </c>
      <c r="B2482" s="237"/>
      <c r="C2482" s="273"/>
      <c r="D2482" s="272"/>
      <c r="E2482" s="273"/>
      <c r="F2482" s="273"/>
      <c r="G2482" s="253" t="str">
        <f t="shared" si="282"/>
        <v/>
      </c>
      <c r="H2482" s="31" t="str">
        <f>IF(AND(B2482=H$1),LOOKUP(9.99999999999999E+307,$H$2:H2481)+1,"")</f>
        <v/>
      </c>
      <c r="I2482" s="31" t="str">
        <f>IF(AND(B2482=I$1),LOOKUP(9.99999999999999E+307,$I$2:I2481)+1,"")</f>
        <v/>
      </c>
      <c r="J2482" s="31">
        <f>IF(AND(B2482=J$1),LOOKUP(9.99999999999999E+307,$J$2:J2481)+1,"")</f>
        <v>2316</v>
      </c>
      <c r="K2482" s="31">
        <f>IF(AND(B2482=K$1),LOOKUP(9.99999999999999E+307,$K$2:K2481)+1,"")</f>
        <v>2316</v>
      </c>
      <c r="L2482" s="31">
        <f>IF(AND(B2482=L$1),LOOKUP(9.99999999999999E+307,$L$2:L2481)+1,"")</f>
        <v>2316</v>
      </c>
      <c r="M2482" s="31">
        <f>IF(AND(B2482=M$1),LOOKUP(9.99999999999999E+307,$M$2:M2481)+1,"")</f>
        <v>2316</v>
      </c>
      <c r="N2482" s="31" t="e">
        <f>IF(AND(B2482=N$1),LOOKUP(9.99999999999999E+307,$N$2:N2481)+1,"")</f>
        <v>#REF!</v>
      </c>
      <c r="O2482" s="31" t="e">
        <f>IF(AND($B2482=O$1),LOOKUP(9.99999999999999E+307,$O$2:O2481)+1,"")</f>
        <v>#REF!</v>
      </c>
      <c r="P2482" s="31" t="e">
        <f>IF(AND($B2482=P$1),LOOKUP(9.99999999999999E+307,$P$2:P2481)+1,"")</f>
        <v>#REF!</v>
      </c>
      <c r="Q2482" s="31" t="e">
        <f>IF(AND($B2482=Q$1),LOOKUP(9.99999999999999E+307,$Q$2:Q2481)+1,"")</f>
        <v>#REF!</v>
      </c>
      <c r="R2482" s="31">
        <f>IF(AND($B2482=R$1),LOOKUP(9.99999999999999E+307,$R$2:R2481)+1,"")</f>
        <v>2316</v>
      </c>
      <c r="S2482" s="31">
        <f>IF(AND($B2482=S$1),LOOKUP(9.99999999999999E+307,$S$2:S2481)+1,"")</f>
        <v>2316</v>
      </c>
      <c r="T2482" s="265"/>
      <c r="U2482" s="265"/>
      <c r="V2482" s="265"/>
      <c r="AA2482" s="254" t="str">
        <f t="shared" si="276"/>
        <v/>
      </c>
      <c r="AB2482" s="254" t="str">
        <f t="shared" si="277"/>
        <v/>
      </c>
      <c r="AC2482" s="255">
        <f t="shared" si="278"/>
        <v>0</v>
      </c>
      <c r="AD2482" s="255">
        <f t="shared" si="279"/>
        <v>3836</v>
      </c>
      <c r="AE2482" s="256" t="str">
        <f t="shared" si="280"/>
        <v/>
      </c>
      <c r="AF2482" s="252" t="str">
        <f t="shared" si="281"/>
        <v>-</v>
      </c>
    </row>
    <row r="2483" spans="1:32" ht="20.149999999999999" customHeight="1" x14ac:dyDescent="0.75">
      <c r="A2483" s="31">
        <v>2481</v>
      </c>
      <c r="B2483" s="237"/>
      <c r="C2483" s="273"/>
      <c r="D2483" s="272"/>
      <c r="E2483" s="273"/>
      <c r="F2483" s="273"/>
      <c r="G2483" s="253" t="str">
        <f t="shared" si="282"/>
        <v/>
      </c>
      <c r="H2483" s="31" t="str">
        <f>IF(AND(B2483=H$1),LOOKUP(9.99999999999999E+307,$H$2:H2482)+1,"")</f>
        <v/>
      </c>
      <c r="I2483" s="31" t="str">
        <f>IF(AND(B2483=I$1),LOOKUP(9.99999999999999E+307,$I$2:I2482)+1,"")</f>
        <v/>
      </c>
      <c r="J2483" s="31">
        <f>IF(AND(B2483=J$1),LOOKUP(9.99999999999999E+307,$J$2:J2482)+1,"")</f>
        <v>2317</v>
      </c>
      <c r="K2483" s="31">
        <f>IF(AND(B2483=K$1),LOOKUP(9.99999999999999E+307,$K$2:K2482)+1,"")</f>
        <v>2317</v>
      </c>
      <c r="L2483" s="31">
        <f>IF(AND(B2483=L$1),LOOKUP(9.99999999999999E+307,$L$2:L2482)+1,"")</f>
        <v>2317</v>
      </c>
      <c r="M2483" s="31">
        <f>IF(AND(B2483=M$1),LOOKUP(9.99999999999999E+307,$M$2:M2482)+1,"")</f>
        <v>2317</v>
      </c>
      <c r="N2483" s="31" t="e">
        <f>IF(AND(B2483=N$1),LOOKUP(9.99999999999999E+307,$N$2:N2482)+1,"")</f>
        <v>#REF!</v>
      </c>
      <c r="O2483" s="31" t="e">
        <f>IF(AND($B2483=O$1),LOOKUP(9.99999999999999E+307,$O$2:O2482)+1,"")</f>
        <v>#REF!</v>
      </c>
      <c r="P2483" s="31" t="e">
        <f>IF(AND($B2483=P$1),LOOKUP(9.99999999999999E+307,$P$2:P2482)+1,"")</f>
        <v>#REF!</v>
      </c>
      <c r="Q2483" s="31" t="e">
        <f>IF(AND($B2483=Q$1),LOOKUP(9.99999999999999E+307,$Q$2:Q2482)+1,"")</f>
        <v>#REF!</v>
      </c>
      <c r="R2483" s="31">
        <f>IF(AND($B2483=R$1),LOOKUP(9.99999999999999E+307,$R$2:R2482)+1,"")</f>
        <v>2317</v>
      </c>
      <c r="S2483" s="31">
        <f>IF(AND($B2483=S$1),LOOKUP(9.99999999999999E+307,$S$2:S2482)+1,"")</f>
        <v>2317</v>
      </c>
      <c r="T2483" s="265"/>
      <c r="U2483" s="265"/>
      <c r="V2483" s="265"/>
      <c r="AA2483" s="254" t="str">
        <f t="shared" si="276"/>
        <v/>
      </c>
      <c r="AB2483" s="254" t="str">
        <f t="shared" si="277"/>
        <v/>
      </c>
      <c r="AC2483" s="255">
        <f t="shared" si="278"/>
        <v>0</v>
      </c>
      <c r="AD2483" s="255">
        <f t="shared" si="279"/>
        <v>3836</v>
      </c>
      <c r="AE2483" s="256" t="str">
        <f t="shared" si="280"/>
        <v/>
      </c>
      <c r="AF2483" s="252" t="str">
        <f t="shared" si="281"/>
        <v>-</v>
      </c>
    </row>
    <row r="2484" spans="1:32" ht="20.149999999999999" customHeight="1" x14ac:dyDescent="0.75">
      <c r="A2484" s="31">
        <v>2482</v>
      </c>
      <c r="B2484" s="237"/>
      <c r="C2484" s="273"/>
      <c r="D2484" s="272"/>
      <c r="E2484" s="273"/>
      <c r="F2484" s="273"/>
      <c r="G2484" s="253" t="str">
        <f t="shared" si="282"/>
        <v/>
      </c>
      <c r="H2484" s="31" t="str">
        <f>IF(AND(B2484=H$1),LOOKUP(9.99999999999999E+307,$H$2:H2483)+1,"")</f>
        <v/>
      </c>
      <c r="I2484" s="31" t="str">
        <f>IF(AND(B2484=I$1),LOOKUP(9.99999999999999E+307,$I$2:I2483)+1,"")</f>
        <v/>
      </c>
      <c r="J2484" s="31">
        <f>IF(AND(B2484=J$1),LOOKUP(9.99999999999999E+307,$J$2:J2483)+1,"")</f>
        <v>2318</v>
      </c>
      <c r="K2484" s="31">
        <f>IF(AND(B2484=K$1),LOOKUP(9.99999999999999E+307,$K$2:K2483)+1,"")</f>
        <v>2318</v>
      </c>
      <c r="L2484" s="31">
        <f>IF(AND(B2484=L$1),LOOKUP(9.99999999999999E+307,$L$2:L2483)+1,"")</f>
        <v>2318</v>
      </c>
      <c r="M2484" s="31">
        <f>IF(AND(B2484=M$1),LOOKUP(9.99999999999999E+307,$M$2:M2483)+1,"")</f>
        <v>2318</v>
      </c>
      <c r="N2484" s="31" t="e">
        <f>IF(AND(B2484=N$1),LOOKUP(9.99999999999999E+307,$N$2:N2483)+1,"")</f>
        <v>#REF!</v>
      </c>
      <c r="O2484" s="31" t="e">
        <f>IF(AND($B2484=O$1),LOOKUP(9.99999999999999E+307,$O$2:O2483)+1,"")</f>
        <v>#REF!</v>
      </c>
      <c r="P2484" s="31" t="e">
        <f>IF(AND($B2484=P$1),LOOKUP(9.99999999999999E+307,$P$2:P2483)+1,"")</f>
        <v>#REF!</v>
      </c>
      <c r="Q2484" s="31" t="e">
        <f>IF(AND($B2484=Q$1),LOOKUP(9.99999999999999E+307,$Q$2:Q2483)+1,"")</f>
        <v>#REF!</v>
      </c>
      <c r="R2484" s="31">
        <f>IF(AND($B2484=R$1),LOOKUP(9.99999999999999E+307,$R$2:R2483)+1,"")</f>
        <v>2318</v>
      </c>
      <c r="S2484" s="31">
        <f>IF(AND($B2484=S$1),LOOKUP(9.99999999999999E+307,$S$2:S2483)+1,"")</f>
        <v>2318</v>
      </c>
      <c r="T2484" s="265"/>
      <c r="U2484" s="265"/>
      <c r="V2484" s="265"/>
      <c r="AA2484" s="254" t="str">
        <f t="shared" si="276"/>
        <v/>
      </c>
      <c r="AB2484" s="254" t="str">
        <f t="shared" si="277"/>
        <v/>
      </c>
      <c r="AC2484" s="255">
        <f t="shared" si="278"/>
        <v>0</v>
      </c>
      <c r="AD2484" s="255">
        <f t="shared" si="279"/>
        <v>3836</v>
      </c>
      <c r="AE2484" s="256" t="str">
        <f t="shared" si="280"/>
        <v/>
      </c>
      <c r="AF2484" s="252" t="str">
        <f t="shared" si="281"/>
        <v>-</v>
      </c>
    </row>
    <row r="2485" spans="1:32" ht="20.149999999999999" customHeight="1" x14ac:dyDescent="0.75">
      <c r="A2485" s="31">
        <v>2483</v>
      </c>
      <c r="B2485" s="237"/>
      <c r="C2485" s="273"/>
      <c r="D2485" s="272"/>
      <c r="E2485" s="273"/>
      <c r="F2485" s="273"/>
      <c r="G2485" s="253" t="str">
        <f t="shared" si="282"/>
        <v/>
      </c>
      <c r="H2485" s="31" t="str">
        <f>IF(AND(B2485=H$1),LOOKUP(9.99999999999999E+307,$H$2:H2484)+1,"")</f>
        <v/>
      </c>
      <c r="I2485" s="31" t="str">
        <f>IF(AND(B2485=I$1),LOOKUP(9.99999999999999E+307,$I$2:I2484)+1,"")</f>
        <v/>
      </c>
      <c r="J2485" s="31">
        <f>IF(AND(B2485=J$1),LOOKUP(9.99999999999999E+307,$J$2:J2484)+1,"")</f>
        <v>2319</v>
      </c>
      <c r="K2485" s="31">
        <f>IF(AND(B2485=K$1),LOOKUP(9.99999999999999E+307,$K$2:K2484)+1,"")</f>
        <v>2319</v>
      </c>
      <c r="L2485" s="31">
        <f>IF(AND(B2485=L$1),LOOKUP(9.99999999999999E+307,$L$2:L2484)+1,"")</f>
        <v>2319</v>
      </c>
      <c r="M2485" s="31">
        <f>IF(AND(B2485=M$1),LOOKUP(9.99999999999999E+307,$M$2:M2484)+1,"")</f>
        <v>2319</v>
      </c>
      <c r="N2485" s="31" t="e">
        <f>IF(AND(B2485=N$1),LOOKUP(9.99999999999999E+307,$N$2:N2484)+1,"")</f>
        <v>#REF!</v>
      </c>
      <c r="O2485" s="31" t="e">
        <f>IF(AND($B2485=O$1),LOOKUP(9.99999999999999E+307,$O$2:O2484)+1,"")</f>
        <v>#REF!</v>
      </c>
      <c r="P2485" s="31" t="e">
        <f>IF(AND($B2485=P$1),LOOKUP(9.99999999999999E+307,$P$2:P2484)+1,"")</f>
        <v>#REF!</v>
      </c>
      <c r="Q2485" s="31" t="e">
        <f>IF(AND($B2485=Q$1),LOOKUP(9.99999999999999E+307,$Q$2:Q2484)+1,"")</f>
        <v>#REF!</v>
      </c>
      <c r="R2485" s="31">
        <f>IF(AND($B2485=R$1),LOOKUP(9.99999999999999E+307,$R$2:R2484)+1,"")</f>
        <v>2319</v>
      </c>
      <c r="S2485" s="31">
        <f>IF(AND($B2485=S$1),LOOKUP(9.99999999999999E+307,$S$2:S2484)+1,"")</f>
        <v>2319</v>
      </c>
      <c r="T2485" s="265"/>
      <c r="U2485" s="265"/>
      <c r="V2485" s="265"/>
      <c r="AA2485" s="254" t="str">
        <f t="shared" si="276"/>
        <v/>
      </c>
      <c r="AB2485" s="254" t="str">
        <f t="shared" si="277"/>
        <v/>
      </c>
      <c r="AC2485" s="255">
        <f t="shared" si="278"/>
        <v>0</v>
      </c>
      <c r="AD2485" s="255">
        <f t="shared" si="279"/>
        <v>3836</v>
      </c>
      <c r="AE2485" s="256" t="str">
        <f t="shared" si="280"/>
        <v/>
      </c>
      <c r="AF2485" s="252" t="str">
        <f t="shared" si="281"/>
        <v>-</v>
      </c>
    </row>
    <row r="2486" spans="1:32" ht="20.149999999999999" customHeight="1" x14ac:dyDescent="0.75">
      <c r="A2486" s="31">
        <v>2484</v>
      </c>
      <c r="B2486" s="237"/>
      <c r="C2486" s="273"/>
      <c r="D2486" s="272"/>
      <c r="E2486" s="273"/>
      <c r="F2486" s="273"/>
      <c r="G2486" s="253" t="str">
        <f t="shared" si="282"/>
        <v/>
      </c>
      <c r="H2486" s="31" t="str">
        <f>IF(AND(B2486=H$1),LOOKUP(9.99999999999999E+307,$H$2:H2485)+1,"")</f>
        <v/>
      </c>
      <c r="I2486" s="31" t="str">
        <f>IF(AND(B2486=I$1),LOOKUP(9.99999999999999E+307,$I$2:I2485)+1,"")</f>
        <v/>
      </c>
      <c r="J2486" s="31">
        <f>IF(AND(B2486=J$1),LOOKUP(9.99999999999999E+307,$J$2:J2485)+1,"")</f>
        <v>2320</v>
      </c>
      <c r="K2486" s="31">
        <f>IF(AND(B2486=K$1),LOOKUP(9.99999999999999E+307,$K$2:K2485)+1,"")</f>
        <v>2320</v>
      </c>
      <c r="L2486" s="31">
        <f>IF(AND(B2486=L$1),LOOKUP(9.99999999999999E+307,$L$2:L2485)+1,"")</f>
        <v>2320</v>
      </c>
      <c r="M2486" s="31">
        <f>IF(AND(B2486=M$1),LOOKUP(9.99999999999999E+307,$M$2:M2485)+1,"")</f>
        <v>2320</v>
      </c>
      <c r="N2486" s="31" t="e">
        <f>IF(AND(B2486=N$1),LOOKUP(9.99999999999999E+307,$N$2:N2485)+1,"")</f>
        <v>#REF!</v>
      </c>
      <c r="O2486" s="31" t="e">
        <f>IF(AND($B2486=O$1),LOOKUP(9.99999999999999E+307,$O$2:O2485)+1,"")</f>
        <v>#REF!</v>
      </c>
      <c r="P2486" s="31" t="e">
        <f>IF(AND($B2486=P$1),LOOKUP(9.99999999999999E+307,$P$2:P2485)+1,"")</f>
        <v>#REF!</v>
      </c>
      <c r="Q2486" s="31" t="e">
        <f>IF(AND($B2486=Q$1),LOOKUP(9.99999999999999E+307,$Q$2:Q2485)+1,"")</f>
        <v>#REF!</v>
      </c>
      <c r="R2486" s="31">
        <f>IF(AND($B2486=R$1),LOOKUP(9.99999999999999E+307,$R$2:R2485)+1,"")</f>
        <v>2320</v>
      </c>
      <c r="S2486" s="31">
        <f>IF(AND($B2486=S$1),LOOKUP(9.99999999999999E+307,$S$2:S2485)+1,"")</f>
        <v>2320</v>
      </c>
      <c r="T2486" s="265"/>
      <c r="U2486" s="265"/>
      <c r="V2486" s="265"/>
      <c r="AA2486" s="254" t="str">
        <f t="shared" si="276"/>
        <v/>
      </c>
      <c r="AB2486" s="254" t="str">
        <f t="shared" si="277"/>
        <v/>
      </c>
      <c r="AC2486" s="255">
        <f t="shared" si="278"/>
        <v>0</v>
      </c>
      <c r="AD2486" s="255">
        <f t="shared" si="279"/>
        <v>3836</v>
      </c>
      <c r="AE2486" s="256" t="str">
        <f t="shared" si="280"/>
        <v/>
      </c>
      <c r="AF2486" s="252" t="str">
        <f t="shared" si="281"/>
        <v>-</v>
      </c>
    </row>
    <row r="2487" spans="1:32" ht="20.149999999999999" customHeight="1" x14ac:dyDescent="0.75">
      <c r="A2487" s="31">
        <v>2485</v>
      </c>
      <c r="B2487" s="237"/>
      <c r="C2487" s="273"/>
      <c r="D2487" s="272"/>
      <c r="E2487" s="273"/>
      <c r="F2487" s="273"/>
      <c r="G2487" s="253" t="str">
        <f t="shared" si="282"/>
        <v/>
      </c>
      <c r="H2487" s="31" t="str">
        <f>IF(AND(B2487=H$1),LOOKUP(9.99999999999999E+307,$H$2:H2486)+1,"")</f>
        <v/>
      </c>
      <c r="I2487" s="31" t="str">
        <f>IF(AND(B2487=I$1),LOOKUP(9.99999999999999E+307,$I$2:I2486)+1,"")</f>
        <v/>
      </c>
      <c r="J2487" s="31">
        <f>IF(AND(B2487=J$1),LOOKUP(9.99999999999999E+307,$J$2:J2486)+1,"")</f>
        <v>2321</v>
      </c>
      <c r="K2487" s="31">
        <f>IF(AND(B2487=K$1),LOOKUP(9.99999999999999E+307,$K$2:K2486)+1,"")</f>
        <v>2321</v>
      </c>
      <c r="L2487" s="31">
        <f>IF(AND(B2487=L$1),LOOKUP(9.99999999999999E+307,$L$2:L2486)+1,"")</f>
        <v>2321</v>
      </c>
      <c r="M2487" s="31">
        <f>IF(AND(B2487=M$1),LOOKUP(9.99999999999999E+307,$M$2:M2486)+1,"")</f>
        <v>2321</v>
      </c>
      <c r="N2487" s="31" t="e">
        <f>IF(AND(B2487=N$1),LOOKUP(9.99999999999999E+307,$N$2:N2486)+1,"")</f>
        <v>#REF!</v>
      </c>
      <c r="O2487" s="31" t="e">
        <f>IF(AND($B2487=O$1),LOOKUP(9.99999999999999E+307,$O$2:O2486)+1,"")</f>
        <v>#REF!</v>
      </c>
      <c r="P2487" s="31" t="e">
        <f>IF(AND($B2487=P$1),LOOKUP(9.99999999999999E+307,$P$2:P2486)+1,"")</f>
        <v>#REF!</v>
      </c>
      <c r="Q2487" s="31" t="e">
        <f>IF(AND($B2487=Q$1),LOOKUP(9.99999999999999E+307,$Q$2:Q2486)+1,"")</f>
        <v>#REF!</v>
      </c>
      <c r="R2487" s="31">
        <f>IF(AND($B2487=R$1),LOOKUP(9.99999999999999E+307,$R$2:R2486)+1,"")</f>
        <v>2321</v>
      </c>
      <c r="S2487" s="31">
        <f>IF(AND($B2487=S$1),LOOKUP(9.99999999999999E+307,$S$2:S2486)+1,"")</f>
        <v>2321</v>
      </c>
      <c r="T2487" s="265"/>
      <c r="U2487" s="265"/>
      <c r="V2487" s="265"/>
      <c r="AA2487" s="254" t="str">
        <f t="shared" si="276"/>
        <v/>
      </c>
      <c r="AB2487" s="254" t="str">
        <f t="shared" si="277"/>
        <v/>
      </c>
      <c r="AC2487" s="255">
        <f t="shared" si="278"/>
        <v>0</v>
      </c>
      <c r="AD2487" s="255">
        <f t="shared" si="279"/>
        <v>3836</v>
      </c>
      <c r="AE2487" s="256" t="str">
        <f t="shared" si="280"/>
        <v/>
      </c>
      <c r="AF2487" s="252" t="str">
        <f t="shared" si="281"/>
        <v>-</v>
      </c>
    </row>
    <row r="2488" spans="1:32" ht="20.149999999999999" customHeight="1" x14ac:dyDescent="0.75">
      <c r="A2488" s="31">
        <v>2486</v>
      </c>
      <c r="B2488" s="237"/>
      <c r="C2488" s="273"/>
      <c r="D2488" s="272"/>
      <c r="E2488" s="273"/>
      <c r="F2488" s="273"/>
      <c r="G2488" s="253" t="str">
        <f t="shared" si="282"/>
        <v/>
      </c>
      <c r="H2488" s="31" t="str">
        <f>IF(AND(B2488=H$1),LOOKUP(9.99999999999999E+307,$H$2:H2487)+1,"")</f>
        <v/>
      </c>
      <c r="I2488" s="31" t="str">
        <f>IF(AND(B2488=I$1),LOOKUP(9.99999999999999E+307,$I$2:I2487)+1,"")</f>
        <v/>
      </c>
      <c r="J2488" s="31">
        <f>IF(AND(B2488=J$1),LOOKUP(9.99999999999999E+307,$J$2:J2487)+1,"")</f>
        <v>2322</v>
      </c>
      <c r="K2488" s="31">
        <f>IF(AND(B2488=K$1),LOOKUP(9.99999999999999E+307,$K$2:K2487)+1,"")</f>
        <v>2322</v>
      </c>
      <c r="L2488" s="31">
        <f>IF(AND(B2488=L$1),LOOKUP(9.99999999999999E+307,$L$2:L2487)+1,"")</f>
        <v>2322</v>
      </c>
      <c r="M2488" s="31">
        <f>IF(AND(B2488=M$1),LOOKUP(9.99999999999999E+307,$M$2:M2487)+1,"")</f>
        <v>2322</v>
      </c>
      <c r="N2488" s="31" t="e">
        <f>IF(AND(B2488=N$1),LOOKUP(9.99999999999999E+307,$N$2:N2487)+1,"")</f>
        <v>#REF!</v>
      </c>
      <c r="O2488" s="31" t="e">
        <f>IF(AND($B2488=O$1),LOOKUP(9.99999999999999E+307,$O$2:O2487)+1,"")</f>
        <v>#REF!</v>
      </c>
      <c r="P2488" s="31" t="e">
        <f>IF(AND($B2488=P$1),LOOKUP(9.99999999999999E+307,$P$2:P2487)+1,"")</f>
        <v>#REF!</v>
      </c>
      <c r="Q2488" s="31" t="e">
        <f>IF(AND($B2488=Q$1),LOOKUP(9.99999999999999E+307,$Q$2:Q2487)+1,"")</f>
        <v>#REF!</v>
      </c>
      <c r="R2488" s="31">
        <f>IF(AND($B2488=R$1),LOOKUP(9.99999999999999E+307,$R$2:R2487)+1,"")</f>
        <v>2322</v>
      </c>
      <c r="S2488" s="31">
        <f>IF(AND($B2488=S$1),LOOKUP(9.99999999999999E+307,$S$2:S2487)+1,"")</f>
        <v>2322</v>
      </c>
      <c r="T2488" s="265"/>
      <c r="U2488" s="265"/>
      <c r="V2488" s="265"/>
      <c r="AA2488" s="254" t="str">
        <f t="shared" si="276"/>
        <v/>
      </c>
      <c r="AB2488" s="254" t="str">
        <f t="shared" si="277"/>
        <v/>
      </c>
      <c r="AC2488" s="255">
        <f t="shared" si="278"/>
        <v>0</v>
      </c>
      <c r="AD2488" s="255">
        <f t="shared" si="279"/>
        <v>3836</v>
      </c>
      <c r="AE2488" s="256" t="str">
        <f t="shared" si="280"/>
        <v/>
      </c>
      <c r="AF2488" s="252" t="str">
        <f t="shared" si="281"/>
        <v>-</v>
      </c>
    </row>
    <row r="2489" spans="1:32" ht="20.149999999999999" customHeight="1" x14ac:dyDescent="0.75">
      <c r="A2489" s="31">
        <v>2487</v>
      </c>
      <c r="B2489" s="237"/>
      <c r="C2489" s="273"/>
      <c r="D2489" s="272"/>
      <c r="E2489" s="273"/>
      <c r="F2489" s="273"/>
      <c r="G2489" s="253" t="str">
        <f t="shared" si="282"/>
        <v/>
      </c>
      <c r="H2489" s="31" t="str">
        <f>IF(AND(B2489=H$1),LOOKUP(9.99999999999999E+307,$H$2:H2488)+1,"")</f>
        <v/>
      </c>
      <c r="I2489" s="31" t="str">
        <f>IF(AND(B2489=I$1),LOOKUP(9.99999999999999E+307,$I$2:I2488)+1,"")</f>
        <v/>
      </c>
      <c r="J2489" s="31">
        <f>IF(AND(B2489=J$1),LOOKUP(9.99999999999999E+307,$J$2:J2488)+1,"")</f>
        <v>2323</v>
      </c>
      <c r="K2489" s="31">
        <f>IF(AND(B2489=K$1),LOOKUP(9.99999999999999E+307,$K$2:K2488)+1,"")</f>
        <v>2323</v>
      </c>
      <c r="L2489" s="31">
        <f>IF(AND(B2489=L$1),LOOKUP(9.99999999999999E+307,$L$2:L2488)+1,"")</f>
        <v>2323</v>
      </c>
      <c r="M2489" s="31">
        <f>IF(AND(B2489=M$1),LOOKUP(9.99999999999999E+307,$M$2:M2488)+1,"")</f>
        <v>2323</v>
      </c>
      <c r="N2489" s="31" t="e">
        <f>IF(AND(B2489=N$1),LOOKUP(9.99999999999999E+307,$N$2:N2488)+1,"")</f>
        <v>#REF!</v>
      </c>
      <c r="O2489" s="31" t="e">
        <f>IF(AND($B2489=O$1),LOOKUP(9.99999999999999E+307,$O$2:O2488)+1,"")</f>
        <v>#REF!</v>
      </c>
      <c r="P2489" s="31" t="e">
        <f>IF(AND($B2489=P$1),LOOKUP(9.99999999999999E+307,$P$2:P2488)+1,"")</f>
        <v>#REF!</v>
      </c>
      <c r="Q2489" s="31" t="e">
        <f>IF(AND($B2489=Q$1),LOOKUP(9.99999999999999E+307,$Q$2:Q2488)+1,"")</f>
        <v>#REF!</v>
      </c>
      <c r="R2489" s="31">
        <f>IF(AND($B2489=R$1),LOOKUP(9.99999999999999E+307,$R$2:R2488)+1,"")</f>
        <v>2323</v>
      </c>
      <c r="S2489" s="31">
        <f>IF(AND($B2489=S$1),LOOKUP(9.99999999999999E+307,$S$2:S2488)+1,"")</f>
        <v>2323</v>
      </c>
      <c r="T2489" s="265"/>
      <c r="U2489" s="265"/>
      <c r="V2489" s="265"/>
      <c r="AA2489" s="254" t="str">
        <f t="shared" si="276"/>
        <v/>
      </c>
      <c r="AB2489" s="254" t="str">
        <f t="shared" si="277"/>
        <v/>
      </c>
      <c r="AC2489" s="255">
        <f t="shared" si="278"/>
        <v>0</v>
      </c>
      <c r="AD2489" s="255">
        <f t="shared" si="279"/>
        <v>3836</v>
      </c>
      <c r="AE2489" s="256" t="str">
        <f t="shared" si="280"/>
        <v/>
      </c>
      <c r="AF2489" s="252" t="str">
        <f t="shared" si="281"/>
        <v>-</v>
      </c>
    </row>
    <row r="2490" spans="1:32" ht="20.149999999999999" customHeight="1" x14ac:dyDescent="0.75">
      <c r="A2490" s="31">
        <v>2488</v>
      </c>
      <c r="B2490" s="237"/>
      <c r="C2490" s="273"/>
      <c r="D2490" s="272"/>
      <c r="E2490" s="273"/>
      <c r="F2490" s="273"/>
      <c r="G2490" s="253" t="str">
        <f t="shared" si="282"/>
        <v/>
      </c>
      <c r="H2490" s="31" t="str">
        <f>IF(AND(B2490=H$1),LOOKUP(9.99999999999999E+307,$H$2:H2489)+1,"")</f>
        <v/>
      </c>
      <c r="I2490" s="31" t="str">
        <f>IF(AND(B2490=I$1),LOOKUP(9.99999999999999E+307,$I$2:I2489)+1,"")</f>
        <v/>
      </c>
      <c r="J2490" s="31">
        <f>IF(AND(B2490=J$1),LOOKUP(9.99999999999999E+307,$J$2:J2489)+1,"")</f>
        <v>2324</v>
      </c>
      <c r="K2490" s="31">
        <f>IF(AND(B2490=K$1),LOOKUP(9.99999999999999E+307,$K$2:K2489)+1,"")</f>
        <v>2324</v>
      </c>
      <c r="L2490" s="31">
        <f>IF(AND(B2490=L$1),LOOKUP(9.99999999999999E+307,$L$2:L2489)+1,"")</f>
        <v>2324</v>
      </c>
      <c r="M2490" s="31">
        <f>IF(AND(B2490=M$1),LOOKUP(9.99999999999999E+307,$M$2:M2489)+1,"")</f>
        <v>2324</v>
      </c>
      <c r="N2490" s="31" t="e">
        <f>IF(AND(B2490=N$1),LOOKUP(9.99999999999999E+307,$N$2:N2489)+1,"")</f>
        <v>#REF!</v>
      </c>
      <c r="O2490" s="31" t="e">
        <f>IF(AND($B2490=O$1),LOOKUP(9.99999999999999E+307,$O$2:O2489)+1,"")</f>
        <v>#REF!</v>
      </c>
      <c r="P2490" s="31" t="e">
        <f>IF(AND($B2490=P$1),LOOKUP(9.99999999999999E+307,$P$2:P2489)+1,"")</f>
        <v>#REF!</v>
      </c>
      <c r="Q2490" s="31" t="e">
        <f>IF(AND($B2490=Q$1),LOOKUP(9.99999999999999E+307,$Q$2:Q2489)+1,"")</f>
        <v>#REF!</v>
      </c>
      <c r="R2490" s="31">
        <f>IF(AND($B2490=R$1),LOOKUP(9.99999999999999E+307,$R$2:R2489)+1,"")</f>
        <v>2324</v>
      </c>
      <c r="S2490" s="31">
        <f>IF(AND($B2490=S$1),LOOKUP(9.99999999999999E+307,$S$2:S2489)+1,"")</f>
        <v>2324</v>
      </c>
      <c r="T2490" s="265"/>
      <c r="U2490" s="265"/>
      <c r="V2490" s="265"/>
      <c r="AA2490" s="254" t="str">
        <f t="shared" si="276"/>
        <v/>
      </c>
      <c r="AB2490" s="254" t="str">
        <f t="shared" si="277"/>
        <v/>
      </c>
      <c r="AC2490" s="255">
        <f t="shared" si="278"/>
        <v>0</v>
      </c>
      <c r="AD2490" s="255">
        <f t="shared" si="279"/>
        <v>3836</v>
      </c>
      <c r="AE2490" s="256" t="str">
        <f t="shared" si="280"/>
        <v/>
      </c>
      <c r="AF2490" s="252" t="str">
        <f t="shared" si="281"/>
        <v>-</v>
      </c>
    </row>
    <row r="2491" spans="1:32" ht="20.149999999999999" customHeight="1" x14ac:dyDescent="0.75">
      <c r="A2491" s="31">
        <v>2489</v>
      </c>
      <c r="B2491" s="237"/>
      <c r="C2491" s="273"/>
      <c r="D2491" s="272"/>
      <c r="E2491" s="273"/>
      <c r="F2491" s="273"/>
      <c r="G2491" s="253" t="str">
        <f t="shared" si="282"/>
        <v/>
      </c>
      <c r="H2491" s="31" t="str">
        <f>IF(AND(B2491=H$1),LOOKUP(9.99999999999999E+307,$H$2:H2490)+1,"")</f>
        <v/>
      </c>
      <c r="I2491" s="31" t="str">
        <f>IF(AND(B2491=I$1),LOOKUP(9.99999999999999E+307,$I$2:I2490)+1,"")</f>
        <v/>
      </c>
      <c r="J2491" s="31">
        <f>IF(AND(B2491=J$1),LOOKUP(9.99999999999999E+307,$J$2:J2490)+1,"")</f>
        <v>2325</v>
      </c>
      <c r="K2491" s="31">
        <f>IF(AND(B2491=K$1),LOOKUP(9.99999999999999E+307,$K$2:K2490)+1,"")</f>
        <v>2325</v>
      </c>
      <c r="L2491" s="31">
        <f>IF(AND(B2491=L$1),LOOKUP(9.99999999999999E+307,$L$2:L2490)+1,"")</f>
        <v>2325</v>
      </c>
      <c r="M2491" s="31">
        <f>IF(AND(B2491=M$1),LOOKUP(9.99999999999999E+307,$M$2:M2490)+1,"")</f>
        <v>2325</v>
      </c>
      <c r="N2491" s="31" t="e">
        <f>IF(AND(B2491=N$1),LOOKUP(9.99999999999999E+307,$N$2:N2490)+1,"")</f>
        <v>#REF!</v>
      </c>
      <c r="O2491" s="31" t="e">
        <f>IF(AND($B2491=O$1),LOOKUP(9.99999999999999E+307,$O$2:O2490)+1,"")</f>
        <v>#REF!</v>
      </c>
      <c r="P2491" s="31" t="e">
        <f>IF(AND($B2491=P$1),LOOKUP(9.99999999999999E+307,$P$2:P2490)+1,"")</f>
        <v>#REF!</v>
      </c>
      <c r="Q2491" s="31" t="e">
        <f>IF(AND($B2491=Q$1),LOOKUP(9.99999999999999E+307,$Q$2:Q2490)+1,"")</f>
        <v>#REF!</v>
      </c>
      <c r="R2491" s="31">
        <f>IF(AND($B2491=R$1),LOOKUP(9.99999999999999E+307,$R$2:R2490)+1,"")</f>
        <v>2325</v>
      </c>
      <c r="S2491" s="31">
        <f>IF(AND($B2491=S$1),LOOKUP(9.99999999999999E+307,$S$2:S2490)+1,"")</f>
        <v>2325</v>
      </c>
      <c r="T2491" s="265"/>
      <c r="U2491" s="265"/>
      <c r="V2491" s="265"/>
      <c r="AA2491" s="254" t="str">
        <f t="shared" si="276"/>
        <v/>
      </c>
      <c r="AB2491" s="254" t="str">
        <f t="shared" si="277"/>
        <v/>
      </c>
      <c r="AC2491" s="255">
        <f t="shared" si="278"/>
        <v>0</v>
      </c>
      <c r="AD2491" s="255">
        <f t="shared" si="279"/>
        <v>3836</v>
      </c>
      <c r="AE2491" s="256" t="str">
        <f t="shared" si="280"/>
        <v/>
      </c>
      <c r="AF2491" s="252" t="str">
        <f t="shared" si="281"/>
        <v>-</v>
      </c>
    </row>
    <row r="2492" spans="1:32" ht="20.149999999999999" customHeight="1" x14ac:dyDescent="0.75">
      <c r="A2492" s="31">
        <v>2490</v>
      </c>
      <c r="B2492" s="237"/>
      <c r="C2492" s="273"/>
      <c r="D2492" s="272"/>
      <c r="E2492" s="273"/>
      <c r="F2492" s="273"/>
      <c r="G2492" s="253" t="str">
        <f t="shared" si="282"/>
        <v/>
      </c>
      <c r="H2492" s="31" t="str">
        <f>IF(AND(B2492=H$1),LOOKUP(9.99999999999999E+307,$H$2:H2491)+1,"")</f>
        <v/>
      </c>
      <c r="I2492" s="31" t="str">
        <f>IF(AND(B2492=I$1),LOOKUP(9.99999999999999E+307,$I$2:I2491)+1,"")</f>
        <v/>
      </c>
      <c r="J2492" s="31">
        <f>IF(AND(B2492=J$1),LOOKUP(9.99999999999999E+307,$J$2:J2491)+1,"")</f>
        <v>2326</v>
      </c>
      <c r="K2492" s="31">
        <f>IF(AND(B2492=K$1),LOOKUP(9.99999999999999E+307,$K$2:K2491)+1,"")</f>
        <v>2326</v>
      </c>
      <c r="L2492" s="31">
        <f>IF(AND(B2492=L$1),LOOKUP(9.99999999999999E+307,$L$2:L2491)+1,"")</f>
        <v>2326</v>
      </c>
      <c r="M2492" s="31">
        <f>IF(AND(B2492=M$1),LOOKUP(9.99999999999999E+307,$M$2:M2491)+1,"")</f>
        <v>2326</v>
      </c>
      <c r="N2492" s="31" t="e">
        <f>IF(AND(B2492=N$1),LOOKUP(9.99999999999999E+307,$N$2:N2491)+1,"")</f>
        <v>#REF!</v>
      </c>
      <c r="O2492" s="31" t="e">
        <f>IF(AND($B2492=O$1),LOOKUP(9.99999999999999E+307,$O$2:O2491)+1,"")</f>
        <v>#REF!</v>
      </c>
      <c r="P2492" s="31" t="e">
        <f>IF(AND($B2492=P$1),LOOKUP(9.99999999999999E+307,$P$2:P2491)+1,"")</f>
        <v>#REF!</v>
      </c>
      <c r="Q2492" s="31" t="e">
        <f>IF(AND($B2492=Q$1),LOOKUP(9.99999999999999E+307,$Q$2:Q2491)+1,"")</f>
        <v>#REF!</v>
      </c>
      <c r="R2492" s="31">
        <f>IF(AND($B2492=R$1),LOOKUP(9.99999999999999E+307,$R$2:R2491)+1,"")</f>
        <v>2326</v>
      </c>
      <c r="S2492" s="31">
        <f>IF(AND($B2492=S$1),LOOKUP(9.99999999999999E+307,$S$2:S2491)+1,"")</f>
        <v>2326</v>
      </c>
      <c r="T2492" s="265"/>
      <c r="U2492" s="265"/>
      <c r="V2492" s="265"/>
      <c r="AA2492" s="254" t="str">
        <f t="shared" si="276"/>
        <v/>
      </c>
      <c r="AB2492" s="254" t="str">
        <f t="shared" si="277"/>
        <v/>
      </c>
      <c r="AC2492" s="255">
        <f t="shared" si="278"/>
        <v>0</v>
      </c>
      <c r="AD2492" s="255">
        <f t="shared" si="279"/>
        <v>3836</v>
      </c>
      <c r="AE2492" s="256" t="str">
        <f t="shared" si="280"/>
        <v/>
      </c>
      <c r="AF2492" s="252" t="str">
        <f t="shared" si="281"/>
        <v>-</v>
      </c>
    </row>
    <row r="2493" spans="1:32" ht="20.149999999999999" customHeight="1" x14ac:dyDescent="0.75">
      <c r="A2493" s="31">
        <v>2491</v>
      </c>
      <c r="B2493" s="237"/>
      <c r="C2493" s="273"/>
      <c r="D2493" s="272"/>
      <c r="E2493" s="273"/>
      <c r="F2493" s="273"/>
      <c r="G2493" s="253" t="str">
        <f t="shared" si="282"/>
        <v/>
      </c>
      <c r="H2493" s="31" t="str">
        <f>IF(AND(B2493=H$1),LOOKUP(9.99999999999999E+307,$H$2:H2492)+1,"")</f>
        <v/>
      </c>
      <c r="I2493" s="31" t="str">
        <f>IF(AND(B2493=I$1),LOOKUP(9.99999999999999E+307,$I$2:I2492)+1,"")</f>
        <v/>
      </c>
      <c r="J2493" s="31">
        <f>IF(AND(B2493=J$1),LOOKUP(9.99999999999999E+307,$J$2:J2492)+1,"")</f>
        <v>2327</v>
      </c>
      <c r="K2493" s="31">
        <f>IF(AND(B2493=K$1),LOOKUP(9.99999999999999E+307,$K$2:K2492)+1,"")</f>
        <v>2327</v>
      </c>
      <c r="L2493" s="31">
        <f>IF(AND(B2493=L$1),LOOKUP(9.99999999999999E+307,$L$2:L2492)+1,"")</f>
        <v>2327</v>
      </c>
      <c r="M2493" s="31">
        <f>IF(AND(B2493=M$1),LOOKUP(9.99999999999999E+307,$M$2:M2492)+1,"")</f>
        <v>2327</v>
      </c>
      <c r="N2493" s="31" t="e">
        <f>IF(AND(B2493=N$1),LOOKUP(9.99999999999999E+307,$N$2:N2492)+1,"")</f>
        <v>#REF!</v>
      </c>
      <c r="O2493" s="31" t="e">
        <f>IF(AND($B2493=O$1),LOOKUP(9.99999999999999E+307,$O$2:O2492)+1,"")</f>
        <v>#REF!</v>
      </c>
      <c r="P2493" s="31" t="e">
        <f>IF(AND($B2493=P$1),LOOKUP(9.99999999999999E+307,$P$2:P2492)+1,"")</f>
        <v>#REF!</v>
      </c>
      <c r="Q2493" s="31" t="e">
        <f>IF(AND($B2493=Q$1),LOOKUP(9.99999999999999E+307,$Q$2:Q2492)+1,"")</f>
        <v>#REF!</v>
      </c>
      <c r="R2493" s="31">
        <f>IF(AND($B2493=R$1),LOOKUP(9.99999999999999E+307,$R$2:R2492)+1,"")</f>
        <v>2327</v>
      </c>
      <c r="S2493" s="31">
        <f>IF(AND($B2493=S$1),LOOKUP(9.99999999999999E+307,$S$2:S2492)+1,"")</f>
        <v>2327</v>
      </c>
      <c r="T2493" s="265"/>
      <c r="U2493" s="265"/>
      <c r="V2493" s="265"/>
      <c r="AA2493" s="254" t="str">
        <f t="shared" si="276"/>
        <v/>
      </c>
      <c r="AB2493" s="254" t="str">
        <f t="shared" si="277"/>
        <v/>
      </c>
      <c r="AC2493" s="255">
        <f t="shared" si="278"/>
        <v>0</v>
      </c>
      <c r="AD2493" s="255">
        <f t="shared" si="279"/>
        <v>3836</v>
      </c>
      <c r="AE2493" s="256" t="str">
        <f t="shared" si="280"/>
        <v/>
      </c>
      <c r="AF2493" s="252" t="str">
        <f t="shared" si="281"/>
        <v>-</v>
      </c>
    </row>
    <row r="2494" spans="1:32" ht="20.149999999999999" customHeight="1" x14ac:dyDescent="0.75">
      <c r="A2494" s="31">
        <v>2492</v>
      </c>
      <c r="B2494" s="237"/>
      <c r="C2494" s="273"/>
      <c r="D2494" s="272"/>
      <c r="E2494" s="273"/>
      <c r="F2494" s="273"/>
      <c r="G2494" s="253" t="str">
        <f t="shared" si="282"/>
        <v/>
      </c>
      <c r="H2494" s="31" t="str">
        <f>IF(AND(B2494=H$1),LOOKUP(9.99999999999999E+307,$H$2:H2493)+1,"")</f>
        <v/>
      </c>
      <c r="I2494" s="31" t="str">
        <f>IF(AND(B2494=I$1),LOOKUP(9.99999999999999E+307,$I$2:I2493)+1,"")</f>
        <v/>
      </c>
      <c r="J2494" s="31">
        <f>IF(AND(B2494=J$1),LOOKUP(9.99999999999999E+307,$J$2:J2493)+1,"")</f>
        <v>2328</v>
      </c>
      <c r="K2494" s="31">
        <f>IF(AND(B2494=K$1),LOOKUP(9.99999999999999E+307,$K$2:K2493)+1,"")</f>
        <v>2328</v>
      </c>
      <c r="L2494" s="31">
        <f>IF(AND(B2494=L$1),LOOKUP(9.99999999999999E+307,$L$2:L2493)+1,"")</f>
        <v>2328</v>
      </c>
      <c r="M2494" s="31">
        <f>IF(AND(B2494=M$1),LOOKUP(9.99999999999999E+307,$M$2:M2493)+1,"")</f>
        <v>2328</v>
      </c>
      <c r="N2494" s="31" t="e">
        <f>IF(AND(B2494=N$1),LOOKUP(9.99999999999999E+307,$N$2:N2493)+1,"")</f>
        <v>#REF!</v>
      </c>
      <c r="O2494" s="31" t="e">
        <f>IF(AND($B2494=O$1),LOOKUP(9.99999999999999E+307,$O$2:O2493)+1,"")</f>
        <v>#REF!</v>
      </c>
      <c r="P2494" s="31" t="e">
        <f>IF(AND($B2494=P$1),LOOKUP(9.99999999999999E+307,$P$2:P2493)+1,"")</f>
        <v>#REF!</v>
      </c>
      <c r="Q2494" s="31" t="e">
        <f>IF(AND($B2494=Q$1),LOOKUP(9.99999999999999E+307,$Q$2:Q2493)+1,"")</f>
        <v>#REF!</v>
      </c>
      <c r="R2494" s="31">
        <f>IF(AND($B2494=R$1),LOOKUP(9.99999999999999E+307,$R$2:R2493)+1,"")</f>
        <v>2328</v>
      </c>
      <c r="S2494" s="31">
        <f>IF(AND($B2494=S$1),LOOKUP(9.99999999999999E+307,$S$2:S2493)+1,"")</f>
        <v>2328</v>
      </c>
      <c r="T2494" s="265"/>
      <c r="U2494" s="265"/>
      <c r="V2494" s="265"/>
      <c r="AA2494" s="254" t="str">
        <f t="shared" si="276"/>
        <v/>
      </c>
      <c r="AB2494" s="254" t="str">
        <f t="shared" si="277"/>
        <v/>
      </c>
      <c r="AC2494" s="255">
        <f t="shared" si="278"/>
        <v>0</v>
      </c>
      <c r="AD2494" s="255">
        <f t="shared" si="279"/>
        <v>3836</v>
      </c>
      <c r="AE2494" s="256" t="str">
        <f t="shared" si="280"/>
        <v/>
      </c>
      <c r="AF2494" s="252" t="str">
        <f t="shared" si="281"/>
        <v>-</v>
      </c>
    </row>
    <row r="2495" spans="1:32" ht="20.149999999999999" customHeight="1" x14ac:dyDescent="0.75">
      <c r="A2495" s="31">
        <v>2493</v>
      </c>
      <c r="B2495" s="237"/>
      <c r="C2495" s="273"/>
      <c r="D2495" s="272"/>
      <c r="E2495" s="273"/>
      <c r="F2495" s="273"/>
      <c r="G2495" s="253" t="str">
        <f t="shared" si="282"/>
        <v/>
      </c>
      <c r="H2495" s="31" t="str">
        <f>IF(AND(B2495=H$1),LOOKUP(9.99999999999999E+307,$H$2:H2494)+1,"")</f>
        <v/>
      </c>
      <c r="I2495" s="31" t="str">
        <f>IF(AND(B2495=I$1),LOOKUP(9.99999999999999E+307,$I$2:I2494)+1,"")</f>
        <v/>
      </c>
      <c r="J2495" s="31">
        <f>IF(AND(B2495=J$1),LOOKUP(9.99999999999999E+307,$J$2:J2494)+1,"")</f>
        <v>2329</v>
      </c>
      <c r="K2495" s="31">
        <f>IF(AND(B2495=K$1),LOOKUP(9.99999999999999E+307,$K$2:K2494)+1,"")</f>
        <v>2329</v>
      </c>
      <c r="L2495" s="31">
        <f>IF(AND(B2495=L$1),LOOKUP(9.99999999999999E+307,$L$2:L2494)+1,"")</f>
        <v>2329</v>
      </c>
      <c r="M2495" s="31">
        <f>IF(AND(B2495=M$1),LOOKUP(9.99999999999999E+307,$M$2:M2494)+1,"")</f>
        <v>2329</v>
      </c>
      <c r="N2495" s="31" t="e">
        <f>IF(AND(B2495=N$1),LOOKUP(9.99999999999999E+307,$N$2:N2494)+1,"")</f>
        <v>#REF!</v>
      </c>
      <c r="O2495" s="31" t="e">
        <f>IF(AND($B2495=O$1),LOOKUP(9.99999999999999E+307,$O$2:O2494)+1,"")</f>
        <v>#REF!</v>
      </c>
      <c r="P2495" s="31" t="e">
        <f>IF(AND($B2495=P$1),LOOKUP(9.99999999999999E+307,$P$2:P2494)+1,"")</f>
        <v>#REF!</v>
      </c>
      <c r="Q2495" s="31" t="e">
        <f>IF(AND($B2495=Q$1),LOOKUP(9.99999999999999E+307,$Q$2:Q2494)+1,"")</f>
        <v>#REF!</v>
      </c>
      <c r="R2495" s="31">
        <f>IF(AND($B2495=R$1),LOOKUP(9.99999999999999E+307,$R$2:R2494)+1,"")</f>
        <v>2329</v>
      </c>
      <c r="S2495" s="31">
        <f>IF(AND($B2495=S$1),LOOKUP(9.99999999999999E+307,$S$2:S2494)+1,"")</f>
        <v>2329</v>
      </c>
      <c r="T2495" s="265"/>
      <c r="U2495" s="265"/>
      <c r="V2495" s="265"/>
      <c r="AA2495" s="254" t="str">
        <f t="shared" si="276"/>
        <v/>
      </c>
      <c r="AB2495" s="254" t="str">
        <f t="shared" si="277"/>
        <v/>
      </c>
      <c r="AC2495" s="255">
        <f t="shared" si="278"/>
        <v>0</v>
      </c>
      <c r="AD2495" s="255">
        <f t="shared" si="279"/>
        <v>3836</v>
      </c>
      <c r="AE2495" s="256" t="str">
        <f t="shared" si="280"/>
        <v/>
      </c>
      <c r="AF2495" s="252" t="str">
        <f t="shared" si="281"/>
        <v>-</v>
      </c>
    </row>
    <row r="2496" spans="1:32" ht="20.149999999999999" customHeight="1" x14ac:dyDescent="0.75">
      <c r="A2496" s="31">
        <v>2494</v>
      </c>
      <c r="B2496" s="237"/>
      <c r="C2496" s="273"/>
      <c r="D2496" s="272"/>
      <c r="E2496" s="273"/>
      <c r="F2496" s="273"/>
      <c r="G2496" s="253" t="str">
        <f t="shared" si="282"/>
        <v/>
      </c>
      <c r="H2496" s="31" t="str">
        <f>IF(AND(B2496=H$1),LOOKUP(9.99999999999999E+307,$H$2:H2495)+1,"")</f>
        <v/>
      </c>
      <c r="I2496" s="31" t="str">
        <f>IF(AND(B2496=I$1),LOOKUP(9.99999999999999E+307,$I$2:I2495)+1,"")</f>
        <v/>
      </c>
      <c r="J2496" s="31">
        <f>IF(AND(B2496=J$1),LOOKUP(9.99999999999999E+307,$J$2:J2495)+1,"")</f>
        <v>2330</v>
      </c>
      <c r="K2496" s="31">
        <f>IF(AND(B2496=K$1),LOOKUP(9.99999999999999E+307,$K$2:K2495)+1,"")</f>
        <v>2330</v>
      </c>
      <c r="L2496" s="31">
        <f>IF(AND(B2496=L$1),LOOKUP(9.99999999999999E+307,$L$2:L2495)+1,"")</f>
        <v>2330</v>
      </c>
      <c r="M2496" s="31">
        <f>IF(AND(B2496=M$1),LOOKUP(9.99999999999999E+307,$M$2:M2495)+1,"")</f>
        <v>2330</v>
      </c>
      <c r="N2496" s="31" t="e">
        <f>IF(AND(B2496=N$1),LOOKUP(9.99999999999999E+307,$N$2:N2495)+1,"")</f>
        <v>#REF!</v>
      </c>
      <c r="O2496" s="31" t="e">
        <f>IF(AND($B2496=O$1),LOOKUP(9.99999999999999E+307,$O$2:O2495)+1,"")</f>
        <v>#REF!</v>
      </c>
      <c r="P2496" s="31" t="e">
        <f>IF(AND($B2496=P$1),LOOKUP(9.99999999999999E+307,$P$2:P2495)+1,"")</f>
        <v>#REF!</v>
      </c>
      <c r="Q2496" s="31" t="e">
        <f>IF(AND($B2496=Q$1),LOOKUP(9.99999999999999E+307,$Q$2:Q2495)+1,"")</f>
        <v>#REF!</v>
      </c>
      <c r="R2496" s="31">
        <f>IF(AND($B2496=R$1),LOOKUP(9.99999999999999E+307,$R$2:R2495)+1,"")</f>
        <v>2330</v>
      </c>
      <c r="S2496" s="31">
        <f>IF(AND($B2496=S$1),LOOKUP(9.99999999999999E+307,$S$2:S2495)+1,"")</f>
        <v>2330</v>
      </c>
      <c r="T2496" s="265"/>
      <c r="U2496" s="265"/>
      <c r="V2496" s="265"/>
      <c r="AA2496" s="254" t="str">
        <f t="shared" si="276"/>
        <v/>
      </c>
      <c r="AB2496" s="254" t="str">
        <f t="shared" si="277"/>
        <v/>
      </c>
      <c r="AC2496" s="255">
        <f t="shared" si="278"/>
        <v>0</v>
      </c>
      <c r="AD2496" s="255">
        <f t="shared" si="279"/>
        <v>3836</v>
      </c>
      <c r="AE2496" s="256" t="str">
        <f t="shared" si="280"/>
        <v/>
      </c>
      <c r="AF2496" s="252" t="str">
        <f t="shared" si="281"/>
        <v>-</v>
      </c>
    </row>
    <row r="2497" spans="1:32" ht="20.149999999999999" customHeight="1" x14ac:dyDescent="0.75">
      <c r="A2497" s="31">
        <v>2495</v>
      </c>
      <c r="B2497" s="237"/>
      <c r="C2497" s="273"/>
      <c r="D2497" s="272"/>
      <c r="E2497" s="273"/>
      <c r="F2497" s="273"/>
      <c r="G2497" s="253" t="str">
        <f t="shared" si="282"/>
        <v/>
      </c>
      <c r="H2497" s="31" t="str">
        <f>IF(AND(B2497=H$1),LOOKUP(9.99999999999999E+307,$H$2:H2496)+1,"")</f>
        <v/>
      </c>
      <c r="I2497" s="31" t="str">
        <f>IF(AND(B2497=I$1),LOOKUP(9.99999999999999E+307,$I$2:I2496)+1,"")</f>
        <v/>
      </c>
      <c r="J2497" s="31">
        <f>IF(AND(B2497=J$1),LOOKUP(9.99999999999999E+307,$J$2:J2496)+1,"")</f>
        <v>2331</v>
      </c>
      <c r="K2497" s="31">
        <f>IF(AND(B2497=K$1),LOOKUP(9.99999999999999E+307,$K$2:K2496)+1,"")</f>
        <v>2331</v>
      </c>
      <c r="L2497" s="31">
        <f>IF(AND(B2497=L$1),LOOKUP(9.99999999999999E+307,$L$2:L2496)+1,"")</f>
        <v>2331</v>
      </c>
      <c r="M2497" s="31">
        <f>IF(AND(B2497=M$1),LOOKUP(9.99999999999999E+307,$M$2:M2496)+1,"")</f>
        <v>2331</v>
      </c>
      <c r="N2497" s="31" t="e">
        <f>IF(AND(B2497=N$1),LOOKUP(9.99999999999999E+307,$N$2:N2496)+1,"")</f>
        <v>#REF!</v>
      </c>
      <c r="O2497" s="31" t="e">
        <f>IF(AND($B2497=O$1),LOOKUP(9.99999999999999E+307,$O$2:O2496)+1,"")</f>
        <v>#REF!</v>
      </c>
      <c r="P2497" s="31" t="e">
        <f>IF(AND($B2497=P$1),LOOKUP(9.99999999999999E+307,$P$2:P2496)+1,"")</f>
        <v>#REF!</v>
      </c>
      <c r="Q2497" s="31" t="e">
        <f>IF(AND($B2497=Q$1),LOOKUP(9.99999999999999E+307,$Q$2:Q2496)+1,"")</f>
        <v>#REF!</v>
      </c>
      <c r="R2497" s="31">
        <f>IF(AND($B2497=R$1),LOOKUP(9.99999999999999E+307,$R$2:R2496)+1,"")</f>
        <v>2331</v>
      </c>
      <c r="S2497" s="31">
        <f>IF(AND($B2497=S$1),LOOKUP(9.99999999999999E+307,$S$2:S2496)+1,"")</f>
        <v>2331</v>
      </c>
      <c r="T2497" s="265"/>
      <c r="U2497" s="265"/>
      <c r="V2497" s="265"/>
      <c r="AA2497" s="254" t="str">
        <f t="shared" si="276"/>
        <v/>
      </c>
      <c r="AB2497" s="254" t="str">
        <f t="shared" si="277"/>
        <v/>
      </c>
      <c r="AC2497" s="255">
        <f t="shared" si="278"/>
        <v>0</v>
      </c>
      <c r="AD2497" s="255">
        <f t="shared" si="279"/>
        <v>3836</v>
      </c>
      <c r="AE2497" s="256" t="str">
        <f t="shared" si="280"/>
        <v/>
      </c>
      <c r="AF2497" s="252" t="str">
        <f t="shared" si="281"/>
        <v>-</v>
      </c>
    </row>
    <row r="2498" spans="1:32" ht="20.149999999999999" customHeight="1" x14ac:dyDescent="0.75">
      <c r="A2498" s="31">
        <v>2496</v>
      </c>
      <c r="B2498" s="237"/>
      <c r="C2498" s="273"/>
      <c r="D2498" s="272"/>
      <c r="E2498" s="273"/>
      <c r="F2498" s="273"/>
      <c r="G2498" s="253" t="str">
        <f t="shared" si="282"/>
        <v/>
      </c>
      <c r="H2498" s="31" t="str">
        <f>IF(AND(B2498=H$1),LOOKUP(9.99999999999999E+307,$H$2:H2497)+1,"")</f>
        <v/>
      </c>
      <c r="I2498" s="31" t="str">
        <f>IF(AND(B2498=I$1),LOOKUP(9.99999999999999E+307,$I$2:I2497)+1,"")</f>
        <v/>
      </c>
      <c r="J2498" s="31">
        <f>IF(AND(B2498=J$1),LOOKUP(9.99999999999999E+307,$J$2:J2497)+1,"")</f>
        <v>2332</v>
      </c>
      <c r="K2498" s="31">
        <f>IF(AND(B2498=K$1),LOOKUP(9.99999999999999E+307,$K$2:K2497)+1,"")</f>
        <v>2332</v>
      </c>
      <c r="L2498" s="31">
        <f>IF(AND(B2498=L$1),LOOKUP(9.99999999999999E+307,$L$2:L2497)+1,"")</f>
        <v>2332</v>
      </c>
      <c r="M2498" s="31">
        <f>IF(AND(B2498=M$1),LOOKUP(9.99999999999999E+307,$M$2:M2497)+1,"")</f>
        <v>2332</v>
      </c>
      <c r="N2498" s="31" t="e">
        <f>IF(AND(B2498=N$1),LOOKUP(9.99999999999999E+307,$N$2:N2497)+1,"")</f>
        <v>#REF!</v>
      </c>
      <c r="O2498" s="31" t="e">
        <f>IF(AND($B2498=O$1),LOOKUP(9.99999999999999E+307,$O$2:O2497)+1,"")</f>
        <v>#REF!</v>
      </c>
      <c r="P2498" s="31" t="e">
        <f>IF(AND($B2498=P$1),LOOKUP(9.99999999999999E+307,$P$2:P2497)+1,"")</f>
        <v>#REF!</v>
      </c>
      <c r="Q2498" s="31" t="e">
        <f>IF(AND($B2498=Q$1),LOOKUP(9.99999999999999E+307,$Q$2:Q2497)+1,"")</f>
        <v>#REF!</v>
      </c>
      <c r="R2498" s="31">
        <f>IF(AND($B2498=R$1),LOOKUP(9.99999999999999E+307,$R$2:R2497)+1,"")</f>
        <v>2332</v>
      </c>
      <c r="S2498" s="31">
        <f>IF(AND($B2498=S$1),LOOKUP(9.99999999999999E+307,$S$2:S2497)+1,"")</f>
        <v>2332</v>
      </c>
      <c r="T2498" s="265"/>
      <c r="U2498" s="265"/>
      <c r="V2498" s="265"/>
      <c r="AA2498" s="254" t="str">
        <f t="shared" si="276"/>
        <v/>
      </c>
      <c r="AB2498" s="254" t="str">
        <f t="shared" si="277"/>
        <v/>
      </c>
      <c r="AC2498" s="255">
        <f t="shared" si="278"/>
        <v>0</v>
      </c>
      <c r="AD2498" s="255">
        <f t="shared" si="279"/>
        <v>3836</v>
      </c>
      <c r="AE2498" s="256" t="str">
        <f t="shared" si="280"/>
        <v/>
      </c>
      <c r="AF2498" s="252" t="str">
        <f t="shared" si="281"/>
        <v>-</v>
      </c>
    </row>
    <row r="2499" spans="1:32" ht="20.149999999999999" customHeight="1" x14ac:dyDescent="0.75">
      <c r="A2499" s="31">
        <v>2497</v>
      </c>
      <c r="B2499" s="237"/>
      <c r="C2499" s="273"/>
      <c r="D2499" s="272"/>
      <c r="E2499" s="273"/>
      <c r="F2499" s="273"/>
      <c r="G2499" s="253" t="str">
        <f t="shared" si="282"/>
        <v/>
      </c>
      <c r="H2499" s="31" t="str">
        <f>IF(AND(B2499=H$1),LOOKUP(9.99999999999999E+307,$H$2:H2498)+1,"")</f>
        <v/>
      </c>
      <c r="I2499" s="31" t="str">
        <f>IF(AND(B2499=I$1),LOOKUP(9.99999999999999E+307,$I$2:I2498)+1,"")</f>
        <v/>
      </c>
      <c r="J2499" s="31">
        <f>IF(AND(B2499=J$1),LOOKUP(9.99999999999999E+307,$J$2:J2498)+1,"")</f>
        <v>2333</v>
      </c>
      <c r="K2499" s="31">
        <f>IF(AND(B2499=K$1),LOOKUP(9.99999999999999E+307,$K$2:K2498)+1,"")</f>
        <v>2333</v>
      </c>
      <c r="L2499" s="31">
        <f>IF(AND(B2499=L$1),LOOKUP(9.99999999999999E+307,$L$2:L2498)+1,"")</f>
        <v>2333</v>
      </c>
      <c r="M2499" s="31">
        <f>IF(AND(B2499=M$1),LOOKUP(9.99999999999999E+307,$M$2:M2498)+1,"")</f>
        <v>2333</v>
      </c>
      <c r="N2499" s="31" t="e">
        <f>IF(AND(B2499=N$1),LOOKUP(9.99999999999999E+307,$N$2:N2498)+1,"")</f>
        <v>#REF!</v>
      </c>
      <c r="O2499" s="31" t="e">
        <f>IF(AND($B2499=O$1),LOOKUP(9.99999999999999E+307,$O$2:O2498)+1,"")</f>
        <v>#REF!</v>
      </c>
      <c r="P2499" s="31" t="e">
        <f>IF(AND($B2499=P$1),LOOKUP(9.99999999999999E+307,$P$2:P2498)+1,"")</f>
        <v>#REF!</v>
      </c>
      <c r="Q2499" s="31" t="e">
        <f>IF(AND($B2499=Q$1),LOOKUP(9.99999999999999E+307,$Q$2:Q2498)+1,"")</f>
        <v>#REF!</v>
      </c>
      <c r="R2499" s="31">
        <f>IF(AND($B2499=R$1),LOOKUP(9.99999999999999E+307,$R$2:R2498)+1,"")</f>
        <v>2333</v>
      </c>
      <c r="S2499" s="31">
        <f>IF(AND($B2499=S$1),LOOKUP(9.99999999999999E+307,$S$2:S2498)+1,"")</f>
        <v>2333</v>
      </c>
      <c r="T2499" s="265"/>
      <c r="U2499" s="265"/>
      <c r="V2499" s="265"/>
      <c r="AA2499" s="254" t="str">
        <f t="shared" si="276"/>
        <v/>
      </c>
      <c r="AB2499" s="254" t="str">
        <f t="shared" si="277"/>
        <v/>
      </c>
      <c r="AC2499" s="255">
        <f t="shared" si="278"/>
        <v>0</v>
      </c>
      <c r="AD2499" s="255">
        <f t="shared" si="279"/>
        <v>3836</v>
      </c>
      <c r="AE2499" s="256" t="str">
        <f t="shared" si="280"/>
        <v/>
      </c>
      <c r="AF2499" s="252" t="str">
        <f t="shared" si="281"/>
        <v>-</v>
      </c>
    </row>
    <row r="2500" spans="1:32" ht="20.149999999999999" customHeight="1" x14ac:dyDescent="0.75">
      <c r="A2500" s="31">
        <v>2498</v>
      </c>
      <c r="B2500" s="237"/>
      <c r="C2500" s="273"/>
      <c r="D2500" s="272"/>
      <c r="E2500" s="273"/>
      <c r="F2500" s="273"/>
      <c r="G2500" s="253" t="str">
        <f t="shared" si="282"/>
        <v/>
      </c>
      <c r="H2500" s="31" t="str">
        <f>IF(AND(B2500=H$1),LOOKUP(9.99999999999999E+307,$H$2:H2499)+1,"")</f>
        <v/>
      </c>
      <c r="I2500" s="31" t="str">
        <f>IF(AND(B2500=I$1),LOOKUP(9.99999999999999E+307,$I$2:I2499)+1,"")</f>
        <v/>
      </c>
      <c r="J2500" s="31">
        <f>IF(AND(B2500=J$1),LOOKUP(9.99999999999999E+307,$J$2:J2499)+1,"")</f>
        <v>2334</v>
      </c>
      <c r="K2500" s="31">
        <f>IF(AND(B2500=K$1),LOOKUP(9.99999999999999E+307,$K$2:K2499)+1,"")</f>
        <v>2334</v>
      </c>
      <c r="L2500" s="31">
        <f>IF(AND(B2500=L$1),LOOKUP(9.99999999999999E+307,$L$2:L2499)+1,"")</f>
        <v>2334</v>
      </c>
      <c r="M2500" s="31">
        <f>IF(AND(B2500=M$1),LOOKUP(9.99999999999999E+307,$M$2:M2499)+1,"")</f>
        <v>2334</v>
      </c>
      <c r="N2500" s="31" t="e">
        <f>IF(AND(B2500=N$1),LOOKUP(9.99999999999999E+307,$N$2:N2499)+1,"")</f>
        <v>#REF!</v>
      </c>
      <c r="O2500" s="31" t="e">
        <f>IF(AND($B2500=O$1),LOOKUP(9.99999999999999E+307,$O$2:O2499)+1,"")</f>
        <v>#REF!</v>
      </c>
      <c r="P2500" s="31" t="e">
        <f>IF(AND($B2500=P$1),LOOKUP(9.99999999999999E+307,$P$2:P2499)+1,"")</f>
        <v>#REF!</v>
      </c>
      <c r="Q2500" s="31" t="e">
        <f>IF(AND($B2500=Q$1),LOOKUP(9.99999999999999E+307,$Q$2:Q2499)+1,"")</f>
        <v>#REF!</v>
      </c>
      <c r="R2500" s="31">
        <f>IF(AND($B2500=R$1),LOOKUP(9.99999999999999E+307,$R$2:R2499)+1,"")</f>
        <v>2334</v>
      </c>
      <c r="S2500" s="31">
        <f>IF(AND($B2500=S$1),LOOKUP(9.99999999999999E+307,$S$2:S2499)+1,"")</f>
        <v>2334</v>
      </c>
      <c r="T2500" s="265"/>
      <c r="U2500" s="265"/>
      <c r="V2500" s="265"/>
      <c r="AA2500" s="254" t="str">
        <f t="shared" si="276"/>
        <v/>
      </c>
      <c r="AB2500" s="254" t="str">
        <f t="shared" si="277"/>
        <v/>
      </c>
      <c r="AC2500" s="255">
        <f t="shared" si="278"/>
        <v>0</v>
      </c>
      <c r="AD2500" s="255">
        <f t="shared" si="279"/>
        <v>3836</v>
      </c>
      <c r="AE2500" s="256" t="str">
        <f t="shared" si="280"/>
        <v/>
      </c>
      <c r="AF2500" s="252" t="str">
        <f t="shared" si="281"/>
        <v>-</v>
      </c>
    </row>
    <row r="2501" spans="1:32" ht="20.149999999999999" customHeight="1" x14ac:dyDescent="0.75">
      <c r="A2501" s="31">
        <v>2499</v>
      </c>
      <c r="B2501" s="237"/>
      <c r="C2501" s="273"/>
      <c r="D2501" s="272"/>
      <c r="E2501" s="273"/>
      <c r="F2501" s="273"/>
      <c r="G2501" s="253" t="str">
        <f t="shared" si="282"/>
        <v/>
      </c>
      <c r="H2501" s="31" t="str">
        <f>IF(AND(B2501=H$1),LOOKUP(9.99999999999999E+307,$H$2:H2500)+1,"")</f>
        <v/>
      </c>
      <c r="I2501" s="31" t="str">
        <f>IF(AND(B2501=I$1),LOOKUP(9.99999999999999E+307,$I$2:I2500)+1,"")</f>
        <v/>
      </c>
      <c r="J2501" s="31">
        <f>IF(AND(B2501=J$1),LOOKUP(9.99999999999999E+307,$J$2:J2500)+1,"")</f>
        <v>2335</v>
      </c>
      <c r="K2501" s="31">
        <f>IF(AND(B2501=K$1),LOOKUP(9.99999999999999E+307,$K$2:K2500)+1,"")</f>
        <v>2335</v>
      </c>
      <c r="L2501" s="31">
        <f>IF(AND(B2501=L$1),LOOKUP(9.99999999999999E+307,$L$2:L2500)+1,"")</f>
        <v>2335</v>
      </c>
      <c r="M2501" s="31">
        <f>IF(AND(B2501=M$1),LOOKUP(9.99999999999999E+307,$M$2:M2500)+1,"")</f>
        <v>2335</v>
      </c>
      <c r="N2501" s="31" t="e">
        <f>IF(AND(B2501=N$1),LOOKUP(9.99999999999999E+307,$N$2:N2500)+1,"")</f>
        <v>#REF!</v>
      </c>
      <c r="O2501" s="31" t="e">
        <f>IF(AND($B2501=O$1),LOOKUP(9.99999999999999E+307,$O$2:O2500)+1,"")</f>
        <v>#REF!</v>
      </c>
      <c r="P2501" s="31" t="e">
        <f>IF(AND($B2501=P$1),LOOKUP(9.99999999999999E+307,$P$2:P2500)+1,"")</f>
        <v>#REF!</v>
      </c>
      <c r="Q2501" s="31" t="e">
        <f>IF(AND($B2501=Q$1),LOOKUP(9.99999999999999E+307,$Q$2:Q2500)+1,"")</f>
        <v>#REF!</v>
      </c>
      <c r="R2501" s="31">
        <f>IF(AND($B2501=R$1),LOOKUP(9.99999999999999E+307,$R$2:R2500)+1,"")</f>
        <v>2335</v>
      </c>
      <c r="S2501" s="31">
        <f>IF(AND($B2501=S$1),LOOKUP(9.99999999999999E+307,$S$2:S2500)+1,"")</f>
        <v>2335</v>
      </c>
      <c r="T2501" s="265"/>
      <c r="U2501" s="265"/>
      <c r="V2501" s="265"/>
      <c r="AA2501" s="254" t="str">
        <f t="shared" si="276"/>
        <v/>
      </c>
      <c r="AB2501" s="254" t="str">
        <f t="shared" si="277"/>
        <v/>
      </c>
      <c r="AC2501" s="255">
        <f t="shared" si="278"/>
        <v>0</v>
      </c>
      <c r="AD2501" s="255">
        <f t="shared" si="279"/>
        <v>3836</v>
      </c>
      <c r="AE2501" s="256" t="str">
        <f t="shared" si="280"/>
        <v/>
      </c>
      <c r="AF2501" s="252" t="str">
        <f t="shared" si="281"/>
        <v>-</v>
      </c>
    </row>
    <row r="2502" spans="1:32" ht="20.149999999999999" customHeight="1" x14ac:dyDescent="0.75">
      <c r="A2502" s="31">
        <v>2500</v>
      </c>
      <c r="B2502" s="237"/>
      <c r="C2502" s="273"/>
      <c r="D2502" s="272"/>
      <c r="E2502" s="273"/>
      <c r="F2502" s="273"/>
      <c r="G2502" s="253" t="str">
        <f t="shared" si="282"/>
        <v/>
      </c>
      <c r="H2502" s="31" t="str">
        <f>IF(AND(B2502=H$1),LOOKUP(9.99999999999999E+307,$H$2:H2501)+1,"")</f>
        <v/>
      </c>
      <c r="I2502" s="31" t="str">
        <f>IF(AND(B2502=I$1),LOOKUP(9.99999999999999E+307,$I$2:I2501)+1,"")</f>
        <v/>
      </c>
      <c r="J2502" s="31">
        <f>IF(AND(B2502=J$1),LOOKUP(9.99999999999999E+307,$J$2:J2501)+1,"")</f>
        <v>2336</v>
      </c>
      <c r="K2502" s="31">
        <f>IF(AND(B2502=K$1),LOOKUP(9.99999999999999E+307,$K$2:K2501)+1,"")</f>
        <v>2336</v>
      </c>
      <c r="L2502" s="31">
        <f>IF(AND(B2502=L$1),LOOKUP(9.99999999999999E+307,$L$2:L2501)+1,"")</f>
        <v>2336</v>
      </c>
      <c r="M2502" s="31">
        <f>IF(AND(B2502=M$1),LOOKUP(9.99999999999999E+307,$M$2:M2501)+1,"")</f>
        <v>2336</v>
      </c>
      <c r="N2502" s="31" t="e">
        <f>IF(AND(B2502=N$1),LOOKUP(9.99999999999999E+307,$N$2:N2501)+1,"")</f>
        <v>#REF!</v>
      </c>
      <c r="O2502" s="31" t="e">
        <f>IF(AND($B2502=O$1),LOOKUP(9.99999999999999E+307,$O$2:O2501)+1,"")</f>
        <v>#REF!</v>
      </c>
      <c r="P2502" s="31" t="e">
        <f>IF(AND($B2502=P$1),LOOKUP(9.99999999999999E+307,$P$2:P2501)+1,"")</f>
        <v>#REF!</v>
      </c>
      <c r="Q2502" s="31" t="e">
        <f>IF(AND($B2502=Q$1),LOOKUP(9.99999999999999E+307,$Q$2:Q2501)+1,"")</f>
        <v>#REF!</v>
      </c>
      <c r="R2502" s="31">
        <f>IF(AND($B2502=R$1),LOOKUP(9.99999999999999E+307,$R$2:R2501)+1,"")</f>
        <v>2336</v>
      </c>
      <c r="S2502" s="31">
        <f>IF(AND($B2502=S$1),LOOKUP(9.99999999999999E+307,$S$2:S2501)+1,"")</f>
        <v>2336</v>
      </c>
      <c r="T2502" s="265"/>
      <c r="U2502" s="265"/>
      <c r="V2502" s="265"/>
      <c r="AA2502" s="254" t="str">
        <f t="shared" si="276"/>
        <v/>
      </c>
      <c r="AB2502" s="254" t="str">
        <f t="shared" si="277"/>
        <v/>
      </c>
      <c r="AC2502" s="255">
        <f t="shared" si="278"/>
        <v>0</v>
      </c>
      <c r="AD2502" s="255">
        <f t="shared" si="279"/>
        <v>3836</v>
      </c>
      <c r="AE2502" s="256" t="str">
        <f t="shared" si="280"/>
        <v/>
      </c>
      <c r="AF2502" s="252" t="str">
        <f t="shared" si="281"/>
        <v>-</v>
      </c>
    </row>
    <row r="2503" spans="1:32" ht="20.149999999999999" customHeight="1" x14ac:dyDescent="0.75">
      <c r="A2503" s="31">
        <v>2501</v>
      </c>
      <c r="B2503" s="237"/>
      <c r="C2503" s="273"/>
      <c r="D2503" s="272"/>
      <c r="E2503" s="273"/>
      <c r="F2503" s="273"/>
      <c r="G2503" s="253" t="str">
        <f t="shared" si="282"/>
        <v/>
      </c>
      <c r="H2503" s="31" t="str">
        <f>IF(AND(B2503=H$1),LOOKUP(9.99999999999999E+307,$H$2:H2502)+1,"")</f>
        <v/>
      </c>
      <c r="I2503" s="31" t="str">
        <f>IF(AND(B2503=I$1),LOOKUP(9.99999999999999E+307,$I$2:I2502)+1,"")</f>
        <v/>
      </c>
      <c r="J2503" s="31">
        <f>IF(AND(B2503=J$1),LOOKUP(9.99999999999999E+307,$J$2:J2502)+1,"")</f>
        <v>2337</v>
      </c>
      <c r="K2503" s="31">
        <f>IF(AND(B2503=K$1),LOOKUP(9.99999999999999E+307,$K$2:K2502)+1,"")</f>
        <v>2337</v>
      </c>
      <c r="L2503" s="31">
        <f>IF(AND(B2503=L$1),LOOKUP(9.99999999999999E+307,$L$2:L2502)+1,"")</f>
        <v>2337</v>
      </c>
      <c r="M2503" s="31">
        <f>IF(AND(B2503=M$1),LOOKUP(9.99999999999999E+307,$M$2:M2502)+1,"")</f>
        <v>2337</v>
      </c>
      <c r="N2503" s="31" t="e">
        <f>IF(AND(B2503=N$1),LOOKUP(9.99999999999999E+307,$N$2:N2502)+1,"")</f>
        <v>#REF!</v>
      </c>
      <c r="O2503" s="31" t="e">
        <f>IF(AND($B2503=O$1),LOOKUP(9.99999999999999E+307,$O$2:O2502)+1,"")</f>
        <v>#REF!</v>
      </c>
      <c r="P2503" s="31" t="e">
        <f>IF(AND($B2503=P$1),LOOKUP(9.99999999999999E+307,$P$2:P2502)+1,"")</f>
        <v>#REF!</v>
      </c>
      <c r="Q2503" s="31" t="e">
        <f>IF(AND($B2503=Q$1),LOOKUP(9.99999999999999E+307,$Q$2:Q2502)+1,"")</f>
        <v>#REF!</v>
      </c>
      <c r="R2503" s="31">
        <f>IF(AND($B2503=R$1),LOOKUP(9.99999999999999E+307,$R$2:R2502)+1,"")</f>
        <v>2337</v>
      </c>
      <c r="S2503" s="31">
        <f>IF(AND($B2503=S$1),LOOKUP(9.99999999999999E+307,$S$2:S2502)+1,"")</f>
        <v>2337</v>
      </c>
      <c r="T2503" s="265"/>
      <c r="U2503" s="265"/>
      <c r="V2503" s="265"/>
      <c r="AA2503" s="254" t="str">
        <f t="shared" si="276"/>
        <v/>
      </c>
      <c r="AB2503" s="254" t="str">
        <f t="shared" si="277"/>
        <v/>
      </c>
      <c r="AC2503" s="255">
        <f t="shared" si="278"/>
        <v>0</v>
      </c>
      <c r="AD2503" s="255">
        <f t="shared" si="279"/>
        <v>3836</v>
      </c>
      <c r="AE2503" s="256" t="str">
        <f t="shared" si="280"/>
        <v/>
      </c>
      <c r="AF2503" s="252" t="str">
        <f t="shared" si="281"/>
        <v>-</v>
      </c>
    </row>
    <row r="2504" spans="1:32" ht="20.149999999999999" customHeight="1" x14ac:dyDescent="0.75">
      <c r="A2504" s="31">
        <v>2502</v>
      </c>
      <c r="B2504" s="237"/>
      <c r="C2504" s="273"/>
      <c r="D2504" s="272"/>
      <c r="E2504" s="273"/>
      <c r="F2504" s="273"/>
      <c r="G2504" s="253" t="str">
        <f t="shared" si="282"/>
        <v/>
      </c>
      <c r="H2504" s="31" t="str">
        <f>IF(AND(B2504=H$1),LOOKUP(9.99999999999999E+307,$H$2:H2503)+1,"")</f>
        <v/>
      </c>
      <c r="I2504" s="31" t="str">
        <f>IF(AND(B2504=I$1),LOOKUP(9.99999999999999E+307,$I$2:I2503)+1,"")</f>
        <v/>
      </c>
      <c r="J2504" s="31">
        <f>IF(AND(B2504=J$1),LOOKUP(9.99999999999999E+307,$J$2:J2503)+1,"")</f>
        <v>2338</v>
      </c>
      <c r="K2504" s="31">
        <f>IF(AND(B2504=K$1),LOOKUP(9.99999999999999E+307,$K$2:K2503)+1,"")</f>
        <v>2338</v>
      </c>
      <c r="L2504" s="31">
        <f>IF(AND(B2504=L$1),LOOKUP(9.99999999999999E+307,$L$2:L2503)+1,"")</f>
        <v>2338</v>
      </c>
      <c r="M2504" s="31">
        <f>IF(AND(B2504=M$1),LOOKUP(9.99999999999999E+307,$M$2:M2503)+1,"")</f>
        <v>2338</v>
      </c>
      <c r="N2504" s="31" t="e">
        <f>IF(AND(B2504=N$1),LOOKUP(9.99999999999999E+307,$N$2:N2503)+1,"")</f>
        <v>#REF!</v>
      </c>
      <c r="O2504" s="31" t="e">
        <f>IF(AND($B2504=O$1),LOOKUP(9.99999999999999E+307,$O$2:O2503)+1,"")</f>
        <v>#REF!</v>
      </c>
      <c r="P2504" s="31" t="e">
        <f>IF(AND($B2504=P$1),LOOKUP(9.99999999999999E+307,$P$2:P2503)+1,"")</f>
        <v>#REF!</v>
      </c>
      <c r="Q2504" s="31" t="e">
        <f>IF(AND($B2504=Q$1),LOOKUP(9.99999999999999E+307,$Q$2:Q2503)+1,"")</f>
        <v>#REF!</v>
      </c>
      <c r="R2504" s="31">
        <f>IF(AND($B2504=R$1),LOOKUP(9.99999999999999E+307,$R$2:R2503)+1,"")</f>
        <v>2338</v>
      </c>
      <c r="S2504" s="31">
        <f>IF(AND($B2504=S$1),LOOKUP(9.99999999999999E+307,$S$2:S2503)+1,"")</f>
        <v>2338</v>
      </c>
      <c r="T2504" s="265"/>
      <c r="U2504" s="265"/>
      <c r="V2504" s="265"/>
      <c r="AA2504" s="254" t="str">
        <f t="shared" si="276"/>
        <v/>
      </c>
      <c r="AB2504" s="254" t="str">
        <f t="shared" si="277"/>
        <v/>
      </c>
      <c r="AC2504" s="255">
        <f t="shared" si="278"/>
        <v>0</v>
      </c>
      <c r="AD2504" s="255">
        <f t="shared" si="279"/>
        <v>3836</v>
      </c>
      <c r="AE2504" s="256" t="str">
        <f t="shared" si="280"/>
        <v/>
      </c>
      <c r="AF2504" s="252" t="str">
        <f t="shared" si="281"/>
        <v>-</v>
      </c>
    </row>
    <row r="2505" spans="1:32" ht="20.149999999999999" customHeight="1" x14ac:dyDescent="0.75">
      <c r="A2505" s="31">
        <v>2503</v>
      </c>
      <c r="B2505" s="237"/>
      <c r="C2505" s="273"/>
      <c r="D2505" s="272"/>
      <c r="E2505" s="273"/>
      <c r="F2505" s="273"/>
      <c r="G2505" s="253" t="str">
        <f t="shared" si="282"/>
        <v/>
      </c>
      <c r="H2505" s="31" t="str">
        <f>IF(AND(B2505=H$1),LOOKUP(9.99999999999999E+307,$H$2:H2504)+1,"")</f>
        <v/>
      </c>
      <c r="I2505" s="31" t="str">
        <f>IF(AND(B2505=I$1),LOOKUP(9.99999999999999E+307,$I$2:I2504)+1,"")</f>
        <v/>
      </c>
      <c r="J2505" s="31">
        <f>IF(AND(B2505=J$1),LOOKUP(9.99999999999999E+307,$J$2:J2504)+1,"")</f>
        <v>2339</v>
      </c>
      <c r="K2505" s="31">
        <f>IF(AND(B2505=K$1),LOOKUP(9.99999999999999E+307,$K$2:K2504)+1,"")</f>
        <v>2339</v>
      </c>
      <c r="L2505" s="31">
        <f>IF(AND(B2505=L$1),LOOKUP(9.99999999999999E+307,$L$2:L2504)+1,"")</f>
        <v>2339</v>
      </c>
      <c r="M2505" s="31">
        <f>IF(AND(B2505=M$1),LOOKUP(9.99999999999999E+307,$M$2:M2504)+1,"")</f>
        <v>2339</v>
      </c>
      <c r="N2505" s="31" t="e">
        <f>IF(AND(B2505=N$1),LOOKUP(9.99999999999999E+307,$N$2:N2504)+1,"")</f>
        <v>#REF!</v>
      </c>
      <c r="O2505" s="31" t="e">
        <f>IF(AND($B2505=O$1),LOOKUP(9.99999999999999E+307,$O$2:O2504)+1,"")</f>
        <v>#REF!</v>
      </c>
      <c r="P2505" s="31" t="e">
        <f>IF(AND($B2505=P$1),LOOKUP(9.99999999999999E+307,$P$2:P2504)+1,"")</f>
        <v>#REF!</v>
      </c>
      <c r="Q2505" s="31" t="e">
        <f>IF(AND($B2505=Q$1),LOOKUP(9.99999999999999E+307,$Q$2:Q2504)+1,"")</f>
        <v>#REF!</v>
      </c>
      <c r="R2505" s="31">
        <f>IF(AND($B2505=R$1),LOOKUP(9.99999999999999E+307,$R$2:R2504)+1,"")</f>
        <v>2339</v>
      </c>
      <c r="S2505" s="31">
        <f>IF(AND($B2505=S$1),LOOKUP(9.99999999999999E+307,$S$2:S2504)+1,"")</f>
        <v>2339</v>
      </c>
      <c r="T2505" s="265"/>
      <c r="U2505" s="265"/>
      <c r="V2505" s="265"/>
      <c r="AA2505" s="254" t="str">
        <f t="shared" si="276"/>
        <v/>
      </c>
      <c r="AB2505" s="254" t="str">
        <f t="shared" si="277"/>
        <v/>
      </c>
      <c r="AC2505" s="255">
        <f t="shared" si="278"/>
        <v>0</v>
      </c>
      <c r="AD2505" s="255">
        <f t="shared" si="279"/>
        <v>3836</v>
      </c>
      <c r="AE2505" s="256" t="str">
        <f t="shared" si="280"/>
        <v/>
      </c>
      <c r="AF2505" s="252" t="str">
        <f t="shared" si="281"/>
        <v>-</v>
      </c>
    </row>
    <row r="2506" spans="1:32" ht="20.149999999999999" customHeight="1" x14ac:dyDescent="0.75">
      <c r="A2506" s="31">
        <v>2504</v>
      </c>
      <c r="B2506" s="237"/>
      <c r="C2506" s="273"/>
      <c r="D2506" s="272"/>
      <c r="E2506" s="273"/>
      <c r="F2506" s="273"/>
      <c r="G2506" s="253" t="str">
        <f t="shared" si="282"/>
        <v/>
      </c>
      <c r="H2506" s="31" t="str">
        <f>IF(AND(B2506=H$1),LOOKUP(9.99999999999999E+307,$H$2:H2505)+1,"")</f>
        <v/>
      </c>
      <c r="I2506" s="31" t="str">
        <f>IF(AND(B2506=I$1),LOOKUP(9.99999999999999E+307,$I$2:I2505)+1,"")</f>
        <v/>
      </c>
      <c r="J2506" s="31">
        <f>IF(AND(B2506=J$1),LOOKUP(9.99999999999999E+307,$J$2:J2505)+1,"")</f>
        <v>2340</v>
      </c>
      <c r="K2506" s="31">
        <f>IF(AND(B2506=K$1),LOOKUP(9.99999999999999E+307,$K$2:K2505)+1,"")</f>
        <v>2340</v>
      </c>
      <c r="L2506" s="31">
        <f>IF(AND(B2506=L$1),LOOKUP(9.99999999999999E+307,$L$2:L2505)+1,"")</f>
        <v>2340</v>
      </c>
      <c r="M2506" s="31">
        <f>IF(AND(B2506=M$1),LOOKUP(9.99999999999999E+307,$M$2:M2505)+1,"")</f>
        <v>2340</v>
      </c>
      <c r="N2506" s="31" t="e">
        <f>IF(AND(B2506=N$1),LOOKUP(9.99999999999999E+307,$N$2:N2505)+1,"")</f>
        <v>#REF!</v>
      </c>
      <c r="O2506" s="31" t="e">
        <f>IF(AND($B2506=O$1),LOOKUP(9.99999999999999E+307,$O$2:O2505)+1,"")</f>
        <v>#REF!</v>
      </c>
      <c r="P2506" s="31" t="e">
        <f>IF(AND($B2506=P$1),LOOKUP(9.99999999999999E+307,$P$2:P2505)+1,"")</f>
        <v>#REF!</v>
      </c>
      <c r="Q2506" s="31" t="e">
        <f>IF(AND($B2506=Q$1),LOOKUP(9.99999999999999E+307,$Q$2:Q2505)+1,"")</f>
        <v>#REF!</v>
      </c>
      <c r="R2506" s="31">
        <f>IF(AND($B2506=R$1),LOOKUP(9.99999999999999E+307,$R$2:R2505)+1,"")</f>
        <v>2340</v>
      </c>
      <c r="S2506" s="31">
        <f>IF(AND($B2506=S$1),LOOKUP(9.99999999999999E+307,$S$2:S2505)+1,"")</f>
        <v>2340</v>
      </c>
      <c r="T2506" s="265"/>
      <c r="U2506" s="265"/>
      <c r="V2506" s="265"/>
      <c r="AA2506" s="254" t="str">
        <f t="shared" si="276"/>
        <v/>
      </c>
      <c r="AB2506" s="254" t="str">
        <f t="shared" si="277"/>
        <v/>
      </c>
      <c r="AC2506" s="255">
        <f t="shared" si="278"/>
        <v>0</v>
      </c>
      <c r="AD2506" s="255">
        <f t="shared" si="279"/>
        <v>3836</v>
      </c>
      <c r="AE2506" s="256" t="str">
        <f t="shared" si="280"/>
        <v/>
      </c>
      <c r="AF2506" s="252" t="str">
        <f t="shared" si="281"/>
        <v>-</v>
      </c>
    </row>
    <row r="2507" spans="1:32" ht="20.149999999999999" customHeight="1" x14ac:dyDescent="0.75">
      <c r="A2507" s="31">
        <v>2505</v>
      </c>
      <c r="B2507" s="237"/>
      <c r="C2507" s="273"/>
      <c r="D2507" s="272"/>
      <c r="E2507" s="273"/>
      <c r="F2507" s="273"/>
      <c r="G2507" s="253" t="str">
        <f t="shared" si="282"/>
        <v/>
      </c>
      <c r="H2507" s="31" t="str">
        <f>IF(AND(B2507=H$1),LOOKUP(9.99999999999999E+307,$H$2:H2506)+1,"")</f>
        <v/>
      </c>
      <c r="I2507" s="31" t="str">
        <f>IF(AND(B2507=I$1),LOOKUP(9.99999999999999E+307,$I$2:I2506)+1,"")</f>
        <v/>
      </c>
      <c r="J2507" s="31">
        <f>IF(AND(B2507=J$1),LOOKUP(9.99999999999999E+307,$J$2:J2506)+1,"")</f>
        <v>2341</v>
      </c>
      <c r="K2507" s="31">
        <f>IF(AND(B2507=K$1),LOOKUP(9.99999999999999E+307,$K$2:K2506)+1,"")</f>
        <v>2341</v>
      </c>
      <c r="L2507" s="31">
        <f>IF(AND(B2507=L$1),LOOKUP(9.99999999999999E+307,$L$2:L2506)+1,"")</f>
        <v>2341</v>
      </c>
      <c r="M2507" s="31">
        <f>IF(AND(B2507=M$1),LOOKUP(9.99999999999999E+307,$M$2:M2506)+1,"")</f>
        <v>2341</v>
      </c>
      <c r="N2507" s="31" t="e">
        <f>IF(AND(B2507=N$1),LOOKUP(9.99999999999999E+307,$N$2:N2506)+1,"")</f>
        <v>#REF!</v>
      </c>
      <c r="O2507" s="31" t="e">
        <f>IF(AND($B2507=O$1),LOOKUP(9.99999999999999E+307,$O$2:O2506)+1,"")</f>
        <v>#REF!</v>
      </c>
      <c r="P2507" s="31" t="e">
        <f>IF(AND($B2507=P$1),LOOKUP(9.99999999999999E+307,$P$2:P2506)+1,"")</f>
        <v>#REF!</v>
      </c>
      <c r="Q2507" s="31" t="e">
        <f>IF(AND($B2507=Q$1),LOOKUP(9.99999999999999E+307,$Q$2:Q2506)+1,"")</f>
        <v>#REF!</v>
      </c>
      <c r="R2507" s="31">
        <f>IF(AND($B2507=R$1),LOOKUP(9.99999999999999E+307,$R$2:R2506)+1,"")</f>
        <v>2341</v>
      </c>
      <c r="S2507" s="31">
        <f>IF(AND($B2507=S$1),LOOKUP(9.99999999999999E+307,$S$2:S2506)+1,"")</f>
        <v>2341</v>
      </c>
      <c r="T2507" s="265"/>
      <c r="U2507" s="265"/>
      <c r="V2507" s="265"/>
      <c r="AA2507" s="254" t="str">
        <f t="shared" si="276"/>
        <v/>
      </c>
      <c r="AB2507" s="254" t="str">
        <f t="shared" si="277"/>
        <v/>
      </c>
      <c r="AC2507" s="255">
        <f t="shared" si="278"/>
        <v>0</v>
      </c>
      <c r="AD2507" s="255">
        <f t="shared" si="279"/>
        <v>3836</v>
      </c>
      <c r="AE2507" s="256" t="str">
        <f t="shared" si="280"/>
        <v/>
      </c>
      <c r="AF2507" s="252" t="str">
        <f t="shared" si="281"/>
        <v>-</v>
      </c>
    </row>
    <row r="2508" spans="1:32" ht="20.149999999999999" customHeight="1" x14ac:dyDescent="0.75">
      <c r="A2508" s="31">
        <v>2506</v>
      </c>
      <c r="B2508" s="237"/>
      <c r="C2508" s="273"/>
      <c r="D2508" s="272"/>
      <c r="E2508" s="273"/>
      <c r="F2508" s="273"/>
      <c r="G2508" s="253" t="str">
        <f t="shared" si="282"/>
        <v/>
      </c>
      <c r="H2508" s="31" t="str">
        <f>IF(AND(B2508=H$1),LOOKUP(9.99999999999999E+307,$H$2:H2507)+1,"")</f>
        <v/>
      </c>
      <c r="I2508" s="31" t="str">
        <f>IF(AND(B2508=I$1),LOOKUP(9.99999999999999E+307,$I$2:I2507)+1,"")</f>
        <v/>
      </c>
      <c r="J2508" s="31">
        <f>IF(AND(B2508=J$1),LOOKUP(9.99999999999999E+307,$J$2:J2507)+1,"")</f>
        <v>2342</v>
      </c>
      <c r="K2508" s="31">
        <f>IF(AND(B2508=K$1),LOOKUP(9.99999999999999E+307,$K$2:K2507)+1,"")</f>
        <v>2342</v>
      </c>
      <c r="L2508" s="31">
        <f>IF(AND(B2508=L$1),LOOKUP(9.99999999999999E+307,$L$2:L2507)+1,"")</f>
        <v>2342</v>
      </c>
      <c r="M2508" s="31">
        <f>IF(AND(B2508=M$1),LOOKUP(9.99999999999999E+307,$M$2:M2507)+1,"")</f>
        <v>2342</v>
      </c>
      <c r="N2508" s="31" t="e">
        <f>IF(AND(B2508=N$1),LOOKUP(9.99999999999999E+307,$N$2:N2507)+1,"")</f>
        <v>#REF!</v>
      </c>
      <c r="O2508" s="31" t="e">
        <f>IF(AND($B2508=O$1),LOOKUP(9.99999999999999E+307,$O$2:O2507)+1,"")</f>
        <v>#REF!</v>
      </c>
      <c r="P2508" s="31" t="e">
        <f>IF(AND($B2508=P$1),LOOKUP(9.99999999999999E+307,$P$2:P2507)+1,"")</f>
        <v>#REF!</v>
      </c>
      <c r="Q2508" s="31" t="e">
        <f>IF(AND($B2508=Q$1),LOOKUP(9.99999999999999E+307,$Q$2:Q2507)+1,"")</f>
        <v>#REF!</v>
      </c>
      <c r="R2508" s="31">
        <f>IF(AND($B2508=R$1),LOOKUP(9.99999999999999E+307,$R$2:R2507)+1,"")</f>
        <v>2342</v>
      </c>
      <c r="S2508" s="31">
        <f>IF(AND($B2508=S$1),LOOKUP(9.99999999999999E+307,$S$2:S2507)+1,"")</f>
        <v>2342</v>
      </c>
      <c r="T2508" s="265"/>
      <c r="U2508" s="265"/>
      <c r="V2508" s="265"/>
      <c r="AA2508" s="254" t="str">
        <f t="shared" si="276"/>
        <v/>
      </c>
      <c r="AB2508" s="254" t="str">
        <f t="shared" si="277"/>
        <v/>
      </c>
      <c r="AC2508" s="255">
        <f t="shared" si="278"/>
        <v>0</v>
      </c>
      <c r="AD2508" s="255">
        <f t="shared" si="279"/>
        <v>3836</v>
      </c>
      <c r="AE2508" s="256" t="str">
        <f t="shared" si="280"/>
        <v/>
      </c>
      <c r="AF2508" s="252" t="str">
        <f t="shared" si="281"/>
        <v>-</v>
      </c>
    </row>
    <row r="2509" spans="1:32" ht="20.149999999999999" customHeight="1" x14ac:dyDescent="0.75">
      <c r="A2509" s="31">
        <v>2507</v>
      </c>
      <c r="B2509" s="237"/>
      <c r="C2509" s="273"/>
      <c r="D2509" s="272"/>
      <c r="E2509" s="273"/>
      <c r="F2509" s="273"/>
      <c r="G2509" s="253" t="str">
        <f t="shared" si="282"/>
        <v/>
      </c>
      <c r="H2509" s="31" t="str">
        <f>IF(AND(B2509=H$1),LOOKUP(9.99999999999999E+307,$H$2:H2508)+1,"")</f>
        <v/>
      </c>
      <c r="I2509" s="31" t="str">
        <f>IF(AND(B2509=I$1),LOOKUP(9.99999999999999E+307,$I$2:I2508)+1,"")</f>
        <v/>
      </c>
      <c r="J2509" s="31">
        <f>IF(AND(B2509=J$1),LOOKUP(9.99999999999999E+307,$J$2:J2508)+1,"")</f>
        <v>2343</v>
      </c>
      <c r="K2509" s="31">
        <f>IF(AND(B2509=K$1),LOOKUP(9.99999999999999E+307,$K$2:K2508)+1,"")</f>
        <v>2343</v>
      </c>
      <c r="L2509" s="31">
        <f>IF(AND(B2509=L$1),LOOKUP(9.99999999999999E+307,$L$2:L2508)+1,"")</f>
        <v>2343</v>
      </c>
      <c r="M2509" s="31">
        <f>IF(AND(B2509=M$1),LOOKUP(9.99999999999999E+307,$M$2:M2508)+1,"")</f>
        <v>2343</v>
      </c>
      <c r="N2509" s="31" t="e">
        <f>IF(AND(B2509=N$1),LOOKUP(9.99999999999999E+307,$N$2:N2508)+1,"")</f>
        <v>#REF!</v>
      </c>
      <c r="O2509" s="31" t="e">
        <f>IF(AND($B2509=O$1),LOOKUP(9.99999999999999E+307,$O$2:O2508)+1,"")</f>
        <v>#REF!</v>
      </c>
      <c r="P2509" s="31" t="e">
        <f>IF(AND($B2509=P$1),LOOKUP(9.99999999999999E+307,$P$2:P2508)+1,"")</f>
        <v>#REF!</v>
      </c>
      <c r="Q2509" s="31" t="e">
        <f>IF(AND($B2509=Q$1),LOOKUP(9.99999999999999E+307,$Q$2:Q2508)+1,"")</f>
        <v>#REF!</v>
      </c>
      <c r="R2509" s="31">
        <f>IF(AND($B2509=R$1),LOOKUP(9.99999999999999E+307,$R$2:R2508)+1,"")</f>
        <v>2343</v>
      </c>
      <c r="S2509" s="31">
        <f>IF(AND($B2509=S$1),LOOKUP(9.99999999999999E+307,$S$2:S2508)+1,"")</f>
        <v>2343</v>
      </c>
      <c r="T2509" s="265"/>
      <c r="U2509" s="265"/>
      <c r="V2509" s="265"/>
      <c r="AA2509" s="254" t="str">
        <f t="shared" si="276"/>
        <v/>
      </c>
      <c r="AB2509" s="254" t="str">
        <f t="shared" si="277"/>
        <v/>
      </c>
      <c r="AC2509" s="255">
        <f t="shared" si="278"/>
        <v>0</v>
      </c>
      <c r="AD2509" s="255">
        <f t="shared" si="279"/>
        <v>3836</v>
      </c>
      <c r="AE2509" s="256" t="str">
        <f t="shared" si="280"/>
        <v/>
      </c>
      <c r="AF2509" s="252" t="str">
        <f t="shared" si="281"/>
        <v>-</v>
      </c>
    </row>
    <row r="2510" spans="1:32" ht="20.149999999999999" customHeight="1" x14ac:dyDescent="0.75">
      <c r="A2510" s="31">
        <v>2508</v>
      </c>
      <c r="B2510" s="237"/>
      <c r="C2510" s="273"/>
      <c r="D2510" s="272"/>
      <c r="E2510" s="273"/>
      <c r="F2510" s="273"/>
      <c r="G2510" s="253" t="str">
        <f t="shared" si="282"/>
        <v/>
      </c>
      <c r="H2510" s="31" t="str">
        <f>IF(AND(B2510=H$1),LOOKUP(9.99999999999999E+307,$H$2:H2509)+1,"")</f>
        <v/>
      </c>
      <c r="I2510" s="31" t="str">
        <f>IF(AND(B2510=I$1),LOOKUP(9.99999999999999E+307,$I$2:I2509)+1,"")</f>
        <v/>
      </c>
      <c r="J2510" s="31">
        <f>IF(AND(B2510=J$1),LOOKUP(9.99999999999999E+307,$J$2:J2509)+1,"")</f>
        <v>2344</v>
      </c>
      <c r="K2510" s="31">
        <f>IF(AND(B2510=K$1),LOOKUP(9.99999999999999E+307,$K$2:K2509)+1,"")</f>
        <v>2344</v>
      </c>
      <c r="L2510" s="31">
        <f>IF(AND(B2510=L$1),LOOKUP(9.99999999999999E+307,$L$2:L2509)+1,"")</f>
        <v>2344</v>
      </c>
      <c r="M2510" s="31">
        <f>IF(AND(B2510=M$1),LOOKUP(9.99999999999999E+307,$M$2:M2509)+1,"")</f>
        <v>2344</v>
      </c>
      <c r="N2510" s="31" t="e">
        <f>IF(AND(B2510=N$1),LOOKUP(9.99999999999999E+307,$N$2:N2509)+1,"")</f>
        <v>#REF!</v>
      </c>
      <c r="O2510" s="31" t="e">
        <f>IF(AND($B2510=O$1),LOOKUP(9.99999999999999E+307,$O$2:O2509)+1,"")</f>
        <v>#REF!</v>
      </c>
      <c r="P2510" s="31" t="e">
        <f>IF(AND($B2510=P$1),LOOKUP(9.99999999999999E+307,$P$2:P2509)+1,"")</f>
        <v>#REF!</v>
      </c>
      <c r="Q2510" s="31" t="e">
        <f>IF(AND($B2510=Q$1),LOOKUP(9.99999999999999E+307,$Q$2:Q2509)+1,"")</f>
        <v>#REF!</v>
      </c>
      <c r="R2510" s="31">
        <f>IF(AND($B2510=R$1),LOOKUP(9.99999999999999E+307,$R$2:R2509)+1,"")</f>
        <v>2344</v>
      </c>
      <c r="S2510" s="31">
        <f>IF(AND($B2510=S$1),LOOKUP(9.99999999999999E+307,$S$2:S2509)+1,"")</f>
        <v>2344</v>
      </c>
      <c r="T2510" s="265"/>
      <c r="U2510" s="265"/>
      <c r="V2510" s="265"/>
      <c r="AA2510" s="254" t="str">
        <f t="shared" si="276"/>
        <v/>
      </c>
      <c r="AB2510" s="254" t="str">
        <f t="shared" si="277"/>
        <v/>
      </c>
      <c r="AC2510" s="255">
        <f t="shared" si="278"/>
        <v>0</v>
      </c>
      <c r="AD2510" s="255">
        <f t="shared" si="279"/>
        <v>3836</v>
      </c>
      <c r="AE2510" s="256" t="str">
        <f t="shared" si="280"/>
        <v/>
      </c>
      <c r="AF2510" s="252" t="str">
        <f t="shared" si="281"/>
        <v>-</v>
      </c>
    </row>
    <row r="2511" spans="1:32" ht="20.149999999999999" customHeight="1" x14ac:dyDescent="0.75">
      <c r="A2511" s="31">
        <v>2509</v>
      </c>
      <c r="B2511" s="237"/>
      <c r="C2511" s="273"/>
      <c r="D2511" s="272"/>
      <c r="E2511" s="273"/>
      <c r="F2511" s="273"/>
      <c r="G2511" s="253" t="str">
        <f t="shared" si="282"/>
        <v/>
      </c>
      <c r="H2511" s="31" t="str">
        <f>IF(AND(B2511=H$1),LOOKUP(9.99999999999999E+307,$H$2:H2510)+1,"")</f>
        <v/>
      </c>
      <c r="I2511" s="31" t="str">
        <f>IF(AND(B2511=I$1),LOOKUP(9.99999999999999E+307,$I$2:I2510)+1,"")</f>
        <v/>
      </c>
      <c r="J2511" s="31">
        <f>IF(AND(B2511=J$1),LOOKUP(9.99999999999999E+307,$J$2:J2510)+1,"")</f>
        <v>2345</v>
      </c>
      <c r="K2511" s="31">
        <f>IF(AND(B2511=K$1),LOOKUP(9.99999999999999E+307,$K$2:K2510)+1,"")</f>
        <v>2345</v>
      </c>
      <c r="L2511" s="31">
        <f>IF(AND(B2511=L$1),LOOKUP(9.99999999999999E+307,$L$2:L2510)+1,"")</f>
        <v>2345</v>
      </c>
      <c r="M2511" s="31">
        <f>IF(AND(B2511=M$1),LOOKUP(9.99999999999999E+307,$M$2:M2510)+1,"")</f>
        <v>2345</v>
      </c>
      <c r="N2511" s="31" t="e">
        <f>IF(AND(B2511=N$1),LOOKUP(9.99999999999999E+307,$N$2:N2510)+1,"")</f>
        <v>#REF!</v>
      </c>
      <c r="O2511" s="31" t="e">
        <f>IF(AND($B2511=O$1),LOOKUP(9.99999999999999E+307,$O$2:O2510)+1,"")</f>
        <v>#REF!</v>
      </c>
      <c r="P2511" s="31" t="e">
        <f>IF(AND($B2511=P$1),LOOKUP(9.99999999999999E+307,$P$2:P2510)+1,"")</f>
        <v>#REF!</v>
      </c>
      <c r="Q2511" s="31" t="e">
        <f>IF(AND($B2511=Q$1),LOOKUP(9.99999999999999E+307,$Q$2:Q2510)+1,"")</f>
        <v>#REF!</v>
      </c>
      <c r="R2511" s="31">
        <f>IF(AND($B2511=R$1),LOOKUP(9.99999999999999E+307,$R$2:R2510)+1,"")</f>
        <v>2345</v>
      </c>
      <c r="S2511" s="31">
        <f>IF(AND($B2511=S$1),LOOKUP(9.99999999999999E+307,$S$2:S2510)+1,"")</f>
        <v>2345</v>
      </c>
      <c r="T2511" s="265"/>
      <c r="U2511" s="265"/>
      <c r="V2511" s="265"/>
      <c r="AA2511" s="254" t="str">
        <f t="shared" si="276"/>
        <v/>
      </c>
      <c r="AB2511" s="254" t="str">
        <f t="shared" si="277"/>
        <v/>
      </c>
      <c r="AC2511" s="255">
        <f t="shared" si="278"/>
        <v>0</v>
      </c>
      <c r="AD2511" s="255">
        <f t="shared" si="279"/>
        <v>3836</v>
      </c>
      <c r="AE2511" s="256" t="str">
        <f t="shared" si="280"/>
        <v/>
      </c>
      <c r="AF2511" s="252" t="str">
        <f t="shared" si="281"/>
        <v>-</v>
      </c>
    </row>
    <row r="2512" spans="1:32" ht="20.149999999999999" customHeight="1" x14ac:dyDescent="0.75">
      <c r="A2512" s="31">
        <v>2510</v>
      </c>
      <c r="B2512" s="237"/>
      <c r="C2512" s="273"/>
      <c r="D2512" s="272"/>
      <c r="E2512" s="273"/>
      <c r="F2512" s="273"/>
      <c r="G2512" s="253" t="str">
        <f t="shared" si="282"/>
        <v/>
      </c>
      <c r="H2512" s="31" t="str">
        <f>IF(AND(B2512=H$1),LOOKUP(9.99999999999999E+307,$H$2:H2511)+1,"")</f>
        <v/>
      </c>
      <c r="I2512" s="31" t="str">
        <f>IF(AND(B2512=I$1),LOOKUP(9.99999999999999E+307,$I$2:I2511)+1,"")</f>
        <v/>
      </c>
      <c r="J2512" s="31">
        <f>IF(AND(B2512=J$1),LOOKUP(9.99999999999999E+307,$J$2:J2511)+1,"")</f>
        <v>2346</v>
      </c>
      <c r="K2512" s="31">
        <f>IF(AND(B2512=K$1),LOOKUP(9.99999999999999E+307,$K$2:K2511)+1,"")</f>
        <v>2346</v>
      </c>
      <c r="L2512" s="31">
        <f>IF(AND(B2512=L$1),LOOKUP(9.99999999999999E+307,$L$2:L2511)+1,"")</f>
        <v>2346</v>
      </c>
      <c r="M2512" s="31">
        <f>IF(AND(B2512=M$1),LOOKUP(9.99999999999999E+307,$M$2:M2511)+1,"")</f>
        <v>2346</v>
      </c>
      <c r="N2512" s="31" t="e">
        <f>IF(AND(B2512=N$1),LOOKUP(9.99999999999999E+307,$N$2:N2511)+1,"")</f>
        <v>#REF!</v>
      </c>
      <c r="O2512" s="31" t="e">
        <f>IF(AND($B2512=O$1),LOOKUP(9.99999999999999E+307,$O$2:O2511)+1,"")</f>
        <v>#REF!</v>
      </c>
      <c r="P2512" s="31" t="e">
        <f>IF(AND($B2512=P$1),LOOKUP(9.99999999999999E+307,$P$2:P2511)+1,"")</f>
        <v>#REF!</v>
      </c>
      <c r="Q2512" s="31" t="e">
        <f>IF(AND($B2512=Q$1),LOOKUP(9.99999999999999E+307,$Q$2:Q2511)+1,"")</f>
        <v>#REF!</v>
      </c>
      <c r="R2512" s="31">
        <f>IF(AND($B2512=R$1),LOOKUP(9.99999999999999E+307,$R$2:R2511)+1,"")</f>
        <v>2346</v>
      </c>
      <c r="S2512" s="31">
        <f>IF(AND($B2512=S$1),LOOKUP(9.99999999999999E+307,$S$2:S2511)+1,"")</f>
        <v>2346</v>
      </c>
      <c r="T2512" s="265"/>
      <c r="U2512" s="265"/>
      <c r="V2512" s="265"/>
      <c r="AA2512" s="254" t="str">
        <f t="shared" si="276"/>
        <v/>
      </c>
      <c r="AB2512" s="254" t="str">
        <f t="shared" si="277"/>
        <v/>
      </c>
      <c r="AC2512" s="255">
        <f t="shared" si="278"/>
        <v>0</v>
      </c>
      <c r="AD2512" s="255">
        <f t="shared" si="279"/>
        <v>3836</v>
      </c>
      <c r="AE2512" s="256" t="str">
        <f t="shared" si="280"/>
        <v/>
      </c>
      <c r="AF2512" s="252" t="str">
        <f t="shared" si="281"/>
        <v>-</v>
      </c>
    </row>
    <row r="2513" spans="1:32" ht="20.149999999999999" customHeight="1" x14ac:dyDescent="0.75">
      <c r="A2513" s="31">
        <v>2511</v>
      </c>
      <c r="B2513" s="237"/>
      <c r="C2513" s="273"/>
      <c r="D2513" s="272"/>
      <c r="E2513" s="273"/>
      <c r="F2513" s="273"/>
      <c r="G2513" s="253" t="str">
        <f t="shared" si="282"/>
        <v/>
      </c>
      <c r="H2513" s="31" t="str">
        <f>IF(AND(B2513=H$1),LOOKUP(9.99999999999999E+307,$H$2:H2512)+1,"")</f>
        <v/>
      </c>
      <c r="I2513" s="31" t="str">
        <f>IF(AND(B2513=I$1),LOOKUP(9.99999999999999E+307,$I$2:I2512)+1,"")</f>
        <v/>
      </c>
      <c r="J2513" s="31">
        <f>IF(AND(B2513=J$1),LOOKUP(9.99999999999999E+307,$J$2:J2512)+1,"")</f>
        <v>2347</v>
      </c>
      <c r="K2513" s="31">
        <f>IF(AND(B2513=K$1),LOOKUP(9.99999999999999E+307,$K$2:K2512)+1,"")</f>
        <v>2347</v>
      </c>
      <c r="L2513" s="31">
        <f>IF(AND(B2513=L$1),LOOKUP(9.99999999999999E+307,$L$2:L2512)+1,"")</f>
        <v>2347</v>
      </c>
      <c r="M2513" s="31">
        <f>IF(AND(B2513=M$1),LOOKUP(9.99999999999999E+307,$M$2:M2512)+1,"")</f>
        <v>2347</v>
      </c>
      <c r="N2513" s="31" t="e">
        <f>IF(AND(B2513=N$1),LOOKUP(9.99999999999999E+307,$N$2:N2512)+1,"")</f>
        <v>#REF!</v>
      </c>
      <c r="O2513" s="31" t="e">
        <f>IF(AND($B2513=O$1),LOOKUP(9.99999999999999E+307,$O$2:O2512)+1,"")</f>
        <v>#REF!</v>
      </c>
      <c r="P2513" s="31" t="e">
        <f>IF(AND($B2513=P$1),LOOKUP(9.99999999999999E+307,$P$2:P2512)+1,"")</f>
        <v>#REF!</v>
      </c>
      <c r="Q2513" s="31" t="e">
        <f>IF(AND($B2513=Q$1),LOOKUP(9.99999999999999E+307,$Q$2:Q2512)+1,"")</f>
        <v>#REF!</v>
      </c>
      <c r="R2513" s="31">
        <f>IF(AND($B2513=R$1),LOOKUP(9.99999999999999E+307,$R$2:R2512)+1,"")</f>
        <v>2347</v>
      </c>
      <c r="S2513" s="31">
        <f>IF(AND($B2513=S$1),LOOKUP(9.99999999999999E+307,$S$2:S2512)+1,"")</f>
        <v>2347</v>
      </c>
      <c r="T2513" s="265"/>
      <c r="U2513" s="265"/>
      <c r="V2513" s="265"/>
      <c r="AA2513" s="254" t="str">
        <f t="shared" si="276"/>
        <v/>
      </c>
      <c r="AB2513" s="254" t="str">
        <f t="shared" si="277"/>
        <v/>
      </c>
      <c r="AC2513" s="255">
        <f t="shared" si="278"/>
        <v>0</v>
      </c>
      <c r="AD2513" s="255">
        <f t="shared" si="279"/>
        <v>3836</v>
      </c>
      <c r="AE2513" s="256" t="str">
        <f t="shared" si="280"/>
        <v/>
      </c>
      <c r="AF2513" s="252" t="str">
        <f t="shared" si="281"/>
        <v>-</v>
      </c>
    </row>
    <row r="2514" spans="1:32" ht="20.149999999999999" customHeight="1" x14ac:dyDescent="0.75">
      <c r="A2514" s="31">
        <v>2512</v>
      </c>
      <c r="B2514" s="237"/>
      <c r="C2514" s="273"/>
      <c r="D2514" s="272"/>
      <c r="E2514" s="273"/>
      <c r="F2514" s="273"/>
      <c r="G2514" s="253" t="str">
        <f t="shared" si="282"/>
        <v/>
      </c>
      <c r="H2514" s="31" t="str">
        <f>IF(AND(B2514=H$1),LOOKUP(9.99999999999999E+307,$H$2:H2513)+1,"")</f>
        <v/>
      </c>
      <c r="I2514" s="31" t="str">
        <f>IF(AND(B2514=I$1),LOOKUP(9.99999999999999E+307,$I$2:I2513)+1,"")</f>
        <v/>
      </c>
      <c r="J2514" s="31">
        <f>IF(AND(B2514=J$1),LOOKUP(9.99999999999999E+307,$J$2:J2513)+1,"")</f>
        <v>2348</v>
      </c>
      <c r="K2514" s="31">
        <f>IF(AND(B2514=K$1),LOOKUP(9.99999999999999E+307,$K$2:K2513)+1,"")</f>
        <v>2348</v>
      </c>
      <c r="L2514" s="31">
        <f>IF(AND(B2514=L$1),LOOKUP(9.99999999999999E+307,$L$2:L2513)+1,"")</f>
        <v>2348</v>
      </c>
      <c r="M2514" s="31">
        <f>IF(AND(B2514=M$1),LOOKUP(9.99999999999999E+307,$M$2:M2513)+1,"")</f>
        <v>2348</v>
      </c>
      <c r="N2514" s="31" t="e">
        <f>IF(AND(B2514=N$1),LOOKUP(9.99999999999999E+307,$N$2:N2513)+1,"")</f>
        <v>#REF!</v>
      </c>
      <c r="O2514" s="31" t="e">
        <f>IF(AND($B2514=O$1),LOOKUP(9.99999999999999E+307,$O$2:O2513)+1,"")</f>
        <v>#REF!</v>
      </c>
      <c r="P2514" s="31" t="e">
        <f>IF(AND($B2514=P$1),LOOKUP(9.99999999999999E+307,$P$2:P2513)+1,"")</f>
        <v>#REF!</v>
      </c>
      <c r="Q2514" s="31" t="e">
        <f>IF(AND($B2514=Q$1),LOOKUP(9.99999999999999E+307,$Q$2:Q2513)+1,"")</f>
        <v>#REF!</v>
      </c>
      <c r="R2514" s="31">
        <f>IF(AND($B2514=R$1),LOOKUP(9.99999999999999E+307,$R$2:R2513)+1,"")</f>
        <v>2348</v>
      </c>
      <c r="S2514" s="31">
        <f>IF(AND($B2514=S$1),LOOKUP(9.99999999999999E+307,$S$2:S2513)+1,"")</f>
        <v>2348</v>
      </c>
      <c r="T2514" s="265"/>
      <c r="U2514" s="265"/>
      <c r="V2514" s="265"/>
      <c r="AA2514" s="254" t="str">
        <f t="shared" si="276"/>
        <v/>
      </c>
      <c r="AB2514" s="254" t="str">
        <f t="shared" si="277"/>
        <v/>
      </c>
      <c r="AC2514" s="255">
        <f t="shared" si="278"/>
        <v>0</v>
      </c>
      <c r="AD2514" s="255">
        <f t="shared" si="279"/>
        <v>3836</v>
      </c>
      <c r="AE2514" s="256" t="str">
        <f t="shared" si="280"/>
        <v/>
      </c>
      <c r="AF2514" s="252" t="str">
        <f t="shared" si="281"/>
        <v>-</v>
      </c>
    </row>
    <row r="2515" spans="1:32" ht="20.149999999999999" customHeight="1" x14ac:dyDescent="0.75">
      <c r="A2515" s="31">
        <v>2513</v>
      </c>
      <c r="B2515" s="237"/>
      <c r="C2515" s="273"/>
      <c r="D2515" s="272"/>
      <c r="E2515" s="273"/>
      <c r="F2515" s="273"/>
      <c r="G2515" s="253" t="str">
        <f t="shared" si="282"/>
        <v/>
      </c>
      <c r="H2515" s="31" t="str">
        <f>IF(AND(B2515=H$1),LOOKUP(9.99999999999999E+307,$H$2:H2514)+1,"")</f>
        <v/>
      </c>
      <c r="I2515" s="31" t="str">
        <f>IF(AND(B2515=I$1),LOOKUP(9.99999999999999E+307,$I$2:I2514)+1,"")</f>
        <v/>
      </c>
      <c r="J2515" s="31">
        <f>IF(AND(B2515=J$1),LOOKUP(9.99999999999999E+307,$J$2:J2514)+1,"")</f>
        <v>2349</v>
      </c>
      <c r="K2515" s="31">
        <f>IF(AND(B2515=K$1),LOOKUP(9.99999999999999E+307,$K$2:K2514)+1,"")</f>
        <v>2349</v>
      </c>
      <c r="L2515" s="31">
        <f>IF(AND(B2515=L$1),LOOKUP(9.99999999999999E+307,$L$2:L2514)+1,"")</f>
        <v>2349</v>
      </c>
      <c r="M2515" s="31">
        <f>IF(AND(B2515=M$1),LOOKUP(9.99999999999999E+307,$M$2:M2514)+1,"")</f>
        <v>2349</v>
      </c>
      <c r="N2515" s="31" t="e">
        <f>IF(AND(B2515=N$1),LOOKUP(9.99999999999999E+307,$N$2:N2514)+1,"")</f>
        <v>#REF!</v>
      </c>
      <c r="O2515" s="31" t="e">
        <f>IF(AND($B2515=O$1),LOOKUP(9.99999999999999E+307,$O$2:O2514)+1,"")</f>
        <v>#REF!</v>
      </c>
      <c r="P2515" s="31" t="e">
        <f>IF(AND($B2515=P$1),LOOKUP(9.99999999999999E+307,$P$2:P2514)+1,"")</f>
        <v>#REF!</v>
      </c>
      <c r="Q2515" s="31" t="e">
        <f>IF(AND($B2515=Q$1),LOOKUP(9.99999999999999E+307,$Q$2:Q2514)+1,"")</f>
        <v>#REF!</v>
      </c>
      <c r="R2515" s="31">
        <f>IF(AND($B2515=R$1),LOOKUP(9.99999999999999E+307,$R$2:R2514)+1,"")</f>
        <v>2349</v>
      </c>
      <c r="S2515" s="31">
        <f>IF(AND($B2515=S$1),LOOKUP(9.99999999999999E+307,$S$2:S2514)+1,"")</f>
        <v>2349</v>
      </c>
      <c r="T2515" s="265"/>
      <c r="U2515" s="265"/>
      <c r="V2515" s="265"/>
      <c r="AA2515" s="254" t="str">
        <f t="shared" ref="AA2515:AA2578" si="283">IF(AD2515=2,"นักเรียนซ้ำ","")</f>
        <v/>
      </c>
      <c r="AB2515" s="254" t="str">
        <f t="shared" ref="AB2515:AB2578" si="284">IF(AC2515=2,"เลขประจำตัวซ้ำ","")</f>
        <v/>
      </c>
      <c r="AC2515" s="255">
        <f t="shared" si="278"/>
        <v>0</v>
      </c>
      <c r="AD2515" s="255">
        <f t="shared" si="279"/>
        <v>3836</v>
      </c>
      <c r="AE2515" s="256" t="str">
        <f t="shared" si="280"/>
        <v/>
      </c>
      <c r="AF2515" s="252" t="str">
        <f t="shared" si="281"/>
        <v>-</v>
      </c>
    </row>
    <row r="2516" spans="1:32" ht="20.149999999999999" customHeight="1" x14ac:dyDescent="0.75">
      <c r="A2516" s="31">
        <v>2514</v>
      </c>
      <c r="B2516" s="237"/>
      <c r="C2516" s="273"/>
      <c r="D2516" s="272"/>
      <c r="E2516" s="273"/>
      <c r="F2516" s="273"/>
      <c r="G2516" s="253" t="str">
        <f t="shared" si="282"/>
        <v/>
      </c>
      <c r="H2516" s="31" t="str">
        <f>IF(AND(B2516=H$1),LOOKUP(9.99999999999999E+307,$H$2:H2515)+1,"")</f>
        <v/>
      </c>
      <c r="I2516" s="31" t="str">
        <f>IF(AND(B2516=I$1),LOOKUP(9.99999999999999E+307,$I$2:I2515)+1,"")</f>
        <v/>
      </c>
      <c r="J2516" s="31">
        <f>IF(AND(B2516=J$1),LOOKUP(9.99999999999999E+307,$J$2:J2515)+1,"")</f>
        <v>2350</v>
      </c>
      <c r="K2516" s="31">
        <f>IF(AND(B2516=K$1),LOOKUP(9.99999999999999E+307,$K$2:K2515)+1,"")</f>
        <v>2350</v>
      </c>
      <c r="L2516" s="31">
        <f>IF(AND(B2516=L$1),LOOKUP(9.99999999999999E+307,$L$2:L2515)+1,"")</f>
        <v>2350</v>
      </c>
      <c r="M2516" s="31">
        <f>IF(AND(B2516=M$1),LOOKUP(9.99999999999999E+307,$M$2:M2515)+1,"")</f>
        <v>2350</v>
      </c>
      <c r="N2516" s="31" t="e">
        <f>IF(AND(B2516=N$1),LOOKUP(9.99999999999999E+307,$N$2:N2515)+1,"")</f>
        <v>#REF!</v>
      </c>
      <c r="O2516" s="31" t="e">
        <f>IF(AND($B2516=O$1),LOOKUP(9.99999999999999E+307,$O$2:O2515)+1,"")</f>
        <v>#REF!</v>
      </c>
      <c r="P2516" s="31" t="e">
        <f>IF(AND($B2516=P$1),LOOKUP(9.99999999999999E+307,$P$2:P2515)+1,"")</f>
        <v>#REF!</v>
      </c>
      <c r="Q2516" s="31" t="e">
        <f>IF(AND($B2516=Q$1),LOOKUP(9.99999999999999E+307,$Q$2:Q2515)+1,"")</f>
        <v>#REF!</v>
      </c>
      <c r="R2516" s="31">
        <f>IF(AND($B2516=R$1),LOOKUP(9.99999999999999E+307,$R$2:R2515)+1,"")</f>
        <v>2350</v>
      </c>
      <c r="S2516" s="31">
        <f>IF(AND($B2516=S$1),LOOKUP(9.99999999999999E+307,$S$2:S2515)+1,"")</f>
        <v>2350</v>
      </c>
      <c r="T2516" s="265"/>
      <c r="U2516" s="265"/>
      <c r="V2516" s="265"/>
      <c r="AA2516" s="254" t="str">
        <f t="shared" si="283"/>
        <v/>
      </c>
      <c r="AB2516" s="254" t="str">
        <f t="shared" si="284"/>
        <v/>
      </c>
      <c r="AC2516" s="255">
        <f t="shared" si="278"/>
        <v>0</v>
      </c>
      <c r="AD2516" s="255">
        <f t="shared" si="279"/>
        <v>3836</v>
      </c>
      <c r="AE2516" s="256" t="str">
        <f t="shared" si="280"/>
        <v/>
      </c>
      <c r="AF2516" s="252" t="str">
        <f t="shared" si="281"/>
        <v>-</v>
      </c>
    </row>
    <row r="2517" spans="1:32" ht="20.149999999999999" customHeight="1" x14ac:dyDescent="0.75">
      <c r="A2517" s="31">
        <v>2515</v>
      </c>
      <c r="B2517" s="237"/>
      <c r="C2517" s="273"/>
      <c r="D2517" s="272"/>
      <c r="E2517" s="273"/>
      <c r="F2517" s="273"/>
      <c r="G2517" s="253" t="str">
        <f t="shared" si="282"/>
        <v/>
      </c>
      <c r="H2517" s="31" t="str">
        <f>IF(AND(B2517=H$1),LOOKUP(9.99999999999999E+307,$H$2:H2516)+1,"")</f>
        <v/>
      </c>
      <c r="I2517" s="31" t="str">
        <f>IF(AND(B2517=I$1),LOOKUP(9.99999999999999E+307,$I$2:I2516)+1,"")</f>
        <v/>
      </c>
      <c r="J2517" s="31">
        <f>IF(AND(B2517=J$1),LOOKUP(9.99999999999999E+307,$J$2:J2516)+1,"")</f>
        <v>2351</v>
      </c>
      <c r="K2517" s="31">
        <f>IF(AND(B2517=K$1),LOOKUP(9.99999999999999E+307,$K$2:K2516)+1,"")</f>
        <v>2351</v>
      </c>
      <c r="L2517" s="31">
        <f>IF(AND(B2517=L$1),LOOKUP(9.99999999999999E+307,$L$2:L2516)+1,"")</f>
        <v>2351</v>
      </c>
      <c r="M2517" s="31">
        <f>IF(AND(B2517=M$1),LOOKUP(9.99999999999999E+307,$M$2:M2516)+1,"")</f>
        <v>2351</v>
      </c>
      <c r="N2517" s="31" t="e">
        <f>IF(AND(B2517=N$1),LOOKUP(9.99999999999999E+307,$N$2:N2516)+1,"")</f>
        <v>#REF!</v>
      </c>
      <c r="O2517" s="31" t="e">
        <f>IF(AND($B2517=O$1),LOOKUP(9.99999999999999E+307,$O$2:O2516)+1,"")</f>
        <v>#REF!</v>
      </c>
      <c r="P2517" s="31" t="e">
        <f>IF(AND($B2517=P$1),LOOKUP(9.99999999999999E+307,$P$2:P2516)+1,"")</f>
        <v>#REF!</v>
      </c>
      <c r="Q2517" s="31" t="e">
        <f>IF(AND($B2517=Q$1),LOOKUP(9.99999999999999E+307,$Q$2:Q2516)+1,"")</f>
        <v>#REF!</v>
      </c>
      <c r="R2517" s="31">
        <f>IF(AND($B2517=R$1),LOOKUP(9.99999999999999E+307,$R$2:R2516)+1,"")</f>
        <v>2351</v>
      </c>
      <c r="S2517" s="31">
        <f>IF(AND($B2517=S$1),LOOKUP(9.99999999999999E+307,$S$2:S2516)+1,"")</f>
        <v>2351</v>
      </c>
      <c r="T2517" s="265"/>
      <c r="U2517" s="265"/>
      <c r="V2517" s="265"/>
      <c r="AA2517" s="254" t="str">
        <f t="shared" si="283"/>
        <v/>
      </c>
      <c r="AB2517" s="254" t="str">
        <f t="shared" si="284"/>
        <v/>
      </c>
      <c r="AC2517" s="255">
        <f t="shared" si="278"/>
        <v>0</v>
      </c>
      <c r="AD2517" s="255">
        <f t="shared" si="279"/>
        <v>3836</v>
      </c>
      <c r="AE2517" s="256" t="str">
        <f t="shared" si="280"/>
        <v/>
      </c>
      <c r="AF2517" s="252" t="str">
        <f t="shared" si="281"/>
        <v>-</v>
      </c>
    </row>
    <row r="2518" spans="1:32" ht="20.149999999999999" customHeight="1" x14ac:dyDescent="0.75">
      <c r="A2518" s="31">
        <v>2516</v>
      </c>
      <c r="B2518" s="237"/>
      <c r="C2518" s="273"/>
      <c r="D2518" s="272"/>
      <c r="E2518" s="273"/>
      <c r="F2518" s="273"/>
      <c r="G2518" s="253" t="str">
        <f t="shared" si="282"/>
        <v/>
      </c>
      <c r="H2518" s="31" t="str">
        <f>IF(AND(B2518=H$1),LOOKUP(9.99999999999999E+307,$H$2:H2517)+1,"")</f>
        <v/>
      </c>
      <c r="I2518" s="31" t="str">
        <f>IF(AND(B2518=I$1),LOOKUP(9.99999999999999E+307,$I$2:I2517)+1,"")</f>
        <v/>
      </c>
      <c r="J2518" s="31">
        <f>IF(AND(B2518=J$1),LOOKUP(9.99999999999999E+307,$J$2:J2517)+1,"")</f>
        <v>2352</v>
      </c>
      <c r="K2518" s="31">
        <f>IF(AND(B2518=K$1),LOOKUP(9.99999999999999E+307,$K$2:K2517)+1,"")</f>
        <v>2352</v>
      </c>
      <c r="L2518" s="31">
        <f>IF(AND(B2518=L$1),LOOKUP(9.99999999999999E+307,$L$2:L2517)+1,"")</f>
        <v>2352</v>
      </c>
      <c r="M2518" s="31">
        <f>IF(AND(B2518=M$1),LOOKUP(9.99999999999999E+307,$M$2:M2517)+1,"")</f>
        <v>2352</v>
      </c>
      <c r="N2518" s="31" t="e">
        <f>IF(AND(B2518=N$1),LOOKUP(9.99999999999999E+307,$N$2:N2517)+1,"")</f>
        <v>#REF!</v>
      </c>
      <c r="O2518" s="31" t="e">
        <f>IF(AND($B2518=O$1),LOOKUP(9.99999999999999E+307,$O$2:O2517)+1,"")</f>
        <v>#REF!</v>
      </c>
      <c r="P2518" s="31" t="e">
        <f>IF(AND($B2518=P$1),LOOKUP(9.99999999999999E+307,$P$2:P2517)+1,"")</f>
        <v>#REF!</v>
      </c>
      <c r="Q2518" s="31" t="e">
        <f>IF(AND($B2518=Q$1),LOOKUP(9.99999999999999E+307,$Q$2:Q2517)+1,"")</f>
        <v>#REF!</v>
      </c>
      <c r="R2518" s="31">
        <f>IF(AND($B2518=R$1),LOOKUP(9.99999999999999E+307,$R$2:R2517)+1,"")</f>
        <v>2352</v>
      </c>
      <c r="S2518" s="31">
        <f>IF(AND($B2518=S$1),LOOKUP(9.99999999999999E+307,$S$2:S2517)+1,"")</f>
        <v>2352</v>
      </c>
      <c r="T2518" s="265"/>
      <c r="U2518" s="265"/>
      <c r="V2518" s="265"/>
      <c r="AA2518" s="254" t="str">
        <f t="shared" si="283"/>
        <v/>
      </c>
      <c r="AB2518" s="254" t="str">
        <f t="shared" si="284"/>
        <v/>
      </c>
      <c r="AC2518" s="255">
        <f t="shared" si="278"/>
        <v>0</v>
      </c>
      <c r="AD2518" s="255">
        <f t="shared" si="279"/>
        <v>3836</v>
      </c>
      <c r="AE2518" s="256" t="str">
        <f t="shared" si="280"/>
        <v/>
      </c>
      <c r="AF2518" s="252" t="str">
        <f t="shared" si="281"/>
        <v>-</v>
      </c>
    </row>
    <row r="2519" spans="1:32" ht="20.149999999999999" customHeight="1" x14ac:dyDescent="0.75">
      <c r="A2519" s="31">
        <v>2517</v>
      </c>
      <c r="B2519" s="237"/>
      <c r="C2519" s="273"/>
      <c r="D2519" s="272"/>
      <c r="E2519" s="273"/>
      <c r="F2519" s="273"/>
      <c r="G2519" s="253" t="str">
        <f t="shared" si="282"/>
        <v/>
      </c>
      <c r="H2519" s="31" t="str">
        <f>IF(AND(B2519=H$1),LOOKUP(9.99999999999999E+307,$H$2:H2518)+1,"")</f>
        <v/>
      </c>
      <c r="I2519" s="31" t="str">
        <f>IF(AND(B2519=I$1),LOOKUP(9.99999999999999E+307,$I$2:I2518)+1,"")</f>
        <v/>
      </c>
      <c r="J2519" s="31">
        <f>IF(AND(B2519=J$1),LOOKUP(9.99999999999999E+307,$J$2:J2518)+1,"")</f>
        <v>2353</v>
      </c>
      <c r="K2519" s="31">
        <f>IF(AND(B2519=K$1),LOOKUP(9.99999999999999E+307,$K$2:K2518)+1,"")</f>
        <v>2353</v>
      </c>
      <c r="L2519" s="31">
        <f>IF(AND(B2519=L$1),LOOKUP(9.99999999999999E+307,$L$2:L2518)+1,"")</f>
        <v>2353</v>
      </c>
      <c r="M2519" s="31">
        <f>IF(AND(B2519=M$1),LOOKUP(9.99999999999999E+307,$M$2:M2518)+1,"")</f>
        <v>2353</v>
      </c>
      <c r="N2519" s="31" t="e">
        <f>IF(AND(B2519=N$1),LOOKUP(9.99999999999999E+307,$N$2:N2518)+1,"")</f>
        <v>#REF!</v>
      </c>
      <c r="O2519" s="31" t="e">
        <f>IF(AND($B2519=O$1),LOOKUP(9.99999999999999E+307,$O$2:O2518)+1,"")</f>
        <v>#REF!</v>
      </c>
      <c r="P2519" s="31" t="e">
        <f>IF(AND($B2519=P$1),LOOKUP(9.99999999999999E+307,$P$2:P2518)+1,"")</f>
        <v>#REF!</v>
      </c>
      <c r="Q2519" s="31" t="e">
        <f>IF(AND($B2519=Q$1),LOOKUP(9.99999999999999E+307,$Q$2:Q2518)+1,"")</f>
        <v>#REF!</v>
      </c>
      <c r="R2519" s="31">
        <f>IF(AND($B2519=R$1),LOOKUP(9.99999999999999E+307,$R$2:R2518)+1,"")</f>
        <v>2353</v>
      </c>
      <c r="S2519" s="31">
        <f>IF(AND($B2519=S$1),LOOKUP(9.99999999999999E+307,$S$2:S2518)+1,"")</f>
        <v>2353</v>
      </c>
      <c r="T2519" s="265"/>
      <c r="U2519" s="265"/>
      <c r="V2519" s="265"/>
      <c r="AA2519" s="254" t="str">
        <f t="shared" si="283"/>
        <v/>
      </c>
      <c r="AB2519" s="254" t="str">
        <f t="shared" si="284"/>
        <v/>
      </c>
      <c r="AC2519" s="255">
        <f t="shared" ref="AC2519:AC2582" si="285">COUNTIF($C$3:$C$4002,C2519)</f>
        <v>0</v>
      </c>
      <c r="AD2519" s="255">
        <f t="shared" ref="AD2519:AD2582" si="286">SUMPRODUCT(--(E2519&amp;F2519=$E$3:$E$4002&amp;$F$3:$F$4002))</f>
        <v>3836</v>
      </c>
      <c r="AE2519" s="256" t="str">
        <f t="shared" ref="AE2519:AE2582" si="287">IF(D2519="เด็กชาย",1,IF(D2519="นาย",1,IF(D2519="เด็กหญิง",2,IF(D2519="นางสาว",2,IF(D2519="ด.ช.",1,IF(D2519="ด.ญ.",2,IF(D2519="น.ส.",2,"")))))))</f>
        <v/>
      </c>
      <c r="AF2519" s="252" t="str">
        <f t="shared" ref="AF2519:AF2582" si="288">CONCATENATE(B2519,"-",AE2519)</f>
        <v>-</v>
      </c>
    </row>
    <row r="2520" spans="1:32" ht="20.149999999999999" customHeight="1" x14ac:dyDescent="0.75">
      <c r="A2520" s="31">
        <v>2518</v>
      </c>
      <c r="B2520" s="237"/>
      <c r="C2520" s="273"/>
      <c r="D2520" s="272"/>
      <c r="E2520" s="273"/>
      <c r="F2520" s="273"/>
      <c r="G2520" s="253" t="str">
        <f t="shared" si="282"/>
        <v/>
      </c>
      <c r="H2520" s="31" t="str">
        <f>IF(AND(B2520=H$1),LOOKUP(9.99999999999999E+307,$H$2:H2519)+1,"")</f>
        <v/>
      </c>
      <c r="I2520" s="31" t="str">
        <f>IF(AND(B2520=I$1),LOOKUP(9.99999999999999E+307,$I$2:I2519)+1,"")</f>
        <v/>
      </c>
      <c r="J2520" s="31">
        <f>IF(AND(B2520=J$1),LOOKUP(9.99999999999999E+307,$J$2:J2519)+1,"")</f>
        <v>2354</v>
      </c>
      <c r="K2520" s="31">
        <f>IF(AND(B2520=K$1),LOOKUP(9.99999999999999E+307,$K$2:K2519)+1,"")</f>
        <v>2354</v>
      </c>
      <c r="L2520" s="31">
        <f>IF(AND(B2520=L$1),LOOKUP(9.99999999999999E+307,$L$2:L2519)+1,"")</f>
        <v>2354</v>
      </c>
      <c r="M2520" s="31">
        <f>IF(AND(B2520=M$1),LOOKUP(9.99999999999999E+307,$M$2:M2519)+1,"")</f>
        <v>2354</v>
      </c>
      <c r="N2520" s="31" t="e">
        <f>IF(AND(B2520=N$1),LOOKUP(9.99999999999999E+307,$N$2:N2519)+1,"")</f>
        <v>#REF!</v>
      </c>
      <c r="O2520" s="31" t="e">
        <f>IF(AND($B2520=O$1),LOOKUP(9.99999999999999E+307,$O$2:O2519)+1,"")</f>
        <v>#REF!</v>
      </c>
      <c r="P2520" s="31" t="e">
        <f>IF(AND($B2520=P$1),LOOKUP(9.99999999999999E+307,$P$2:P2519)+1,"")</f>
        <v>#REF!</v>
      </c>
      <c r="Q2520" s="31" t="e">
        <f>IF(AND($B2520=Q$1),LOOKUP(9.99999999999999E+307,$Q$2:Q2519)+1,"")</f>
        <v>#REF!</v>
      </c>
      <c r="R2520" s="31">
        <f>IF(AND($B2520=R$1),LOOKUP(9.99999999999999E+307,$R$2:R2519)+1,"")</f>
        <v>2354</v>
      </c>
      <c r="S2520" s="31">
        <f>IF(AND($B2520=S$1),LOOKUP(9.99999999999999E+307,$S$2:S2519)+1,"")</f>
        <v>2354</v>
      </c>
      <c r="T2520" s="265"/>
      <c r="U2520" s="265"/>
      <c r="V2520" s="265"/>
      <c r="AA2520" s="254" t="str">
        <f t="shared" si="283"/>
        <v/>
      </c>
      <c r="AB2520" s="254" t="str">
        <f t="shared" si="284"/>
        <v/>
      </c>
      <c r="AC2520" s="255">
        <f t="shared" si="285"/>
        <v>0</v>
      </c>
      <c r="AD2520" s="255">
        <f t="shared" si="286"/>
        <v>3836</v>
      </c>
      <c r="AE2520" s="256" t="str">
        <f t="shared" si="287"/>
        <v/>
      </c>
      <c r="AF2520" s="252" t="str">
        <f t="shared" si="288"/>
        <v>-</v>
      </c>
    </row>
    <row r="2521" spans="1:32" ht="20.149999999999999" customHeight="1" x14ac:dyDescent="0.75">
      <c r="A2521" s="31">
        <v>2519</v>
      </c>
      <c r="B2521" s="237"/>
      <c r="C2521" s="273"/>
      <c r="D2521" s="272"/>
      <c r="E2521" s="273"/>
      <c r="F2521" s="273"/>
      <c r="G2521" s="253" t="str">
        <f t="shared" si="282"/>
        <v/>
      </c>
      <c r="H2521" s="31" t="str">
        <f>IF(AND(B2521=H$1),LOOKUP(9.99999999999999E+307,$H$2:H2520)+1,"")</f>
        <v/>
      </c>
      <c r="I2521" s="31" t="str">
        <f>IF(AND(B2521=I$1),LOOKUP(9.99999999999999E+307,$I$2:I2520)+1,"")</f>
        <v/>
      </c>
      <c r="J2521" s="31">
        <f>IF(AND(B2521=J$1),LOOKUP(9.99999999999999E+307,$J$2:J2520)+1,"")</f>
        <v>2355</v>
      </c>
      <c r="K2521" s="31">
        <f>IF(AND(B2521=K$1),LOOKUP(9.99999999999999E+307,$K$2:K2520)+1,"")</f>
        <v>2355</v>
      </c>
      <c r="L2521" s="31">
        <f>IF(AND(B2521=L$1),LOOKUP(9.99999999999999E+307,$L$2:L2520)+1,"")</f>
        <v>2355</v>
      </c>
      <c r="M2521" s="31">
        <f>IF(AND(B2521=M$1),LOOKUP(9.99999999999999E+307,$M$2:M2520)+1,"")</f>
        <v>2355</v>
      </c>
      <c r="N2521" s="31" t="e">
        <f>IF(AND(B2521=N$1),LOOKUP(9.99999999999999E+307,$N$2:N2520)+1,"")</f>
        <v>#REF!</v>
      </c>
      <c r="O2521" s="31" t="e">
        <f>IF(AND($B2521=O$1),LOOKUP(9.99999999999999E+307,$O$2:O2520)+1,"")</f>
        <v>#REF!</v>
      </c>
      <c r="P2521" s="31" t="e">
        <f>IF(AND($B2521=P$1),LOOKUP(9.99999999999999E+307,$P$2:P2520)+1,"")</f>
        <v>#REF!</v>
      </c>
      <c r="Q2521" s="31" t="e">
        <f>IF(AND($B2521=Q$1),LOOKUP(9.99999999999999E+307,$Q$2:Q2520)+1,"")</f>
        <v>#REF!</v>
      </c>
      <c r="R2521" s="31">
        <f>IF(AND($B2521=R$1),LOOKUP(9.99999999999999E+307,$R$2:R2520)+1,"")</f>
        <v>2355</v>
      </c>
      <c r="S2521" s="31">
        <f>IF(AND($B2521=S$1),LOOKUP(9.99999999999999E+307,$S$2:S2520)+1,"")</f>
        <v>2355</v>
      </c>
      <c r="T2521" s="265"/>
      <c r="U2521" s="265"/>
      <c r="V2521" s="265"/>
      <c r="AA2521" s="254" t="str">
        <f t="shared" si="283"/>
        <v/>
      </c>
      <c r="AB2521" s="254" t="str">
        <f t="shared" si="284"/>
        <v/>
      </c>
      <c r="AC2521" s="255">
        <f t="shared" si="285"/>
        <v>0</v>
      </c>
      <c r="AD2521" s="255">
        <f t="shared" si="286"/>
        <v>3836</v>
      </c>
      <c r="AE2521" s="256" t="str">
        <f t="shared" si="287"/>
        <v/>
      </c>
      <c r="AF2521" s="252" t="str">
        <f t="shared" si="288"/>
        <v>-</v>
      </c>
    </row>
    <row r="2522" spans="1:32" ht="20.149999999999999" customHeight="1" x14ac:dyDescent="0.75">
      <c r="A2522" s="31">
        <v>2520</v>
      </c>
      <c r="B2522" s="237"/>
      <c r="C2522" s="273"/>
      <c r="D2522" s="272"/>
      <c r="E2522" s="273"/>
      <c r="F2522" s="273"/>
      <c r="G2522" s="253" t="str">
        <f t="shared" si="282"/>
        <v/>
      </c>
      <c r="H2522" s="31" t="str">
        <f>IF(AND(B2522=H$1),LOOKUP(9.99999999999999E+307,$H$2:H2521)+1,"")</f>
        <v/>
      </c>
      <c r="I2522" s="31" t="str">
        <f>IF(AND(B2522=I$1),LOOKUP(9.99999999999999E+307,$I$2:I2521)+1,"")</f>
        <v/>
      </c>
      <c r="J2522" s="31">
        <f>IF(AND(B2522=J$1),LOOKUP(9.99999999999999E+307,$J$2:J2521)+1,"")</f>
        <v>2356</v>
      </c>
      <c r="K2522" s="31">
        <f>IF(AND(B2522=K$1),LOOKUP(9.99999999999999E+307,$K$2:K2521)+1,"")</f>
        <v>2356</v>
      </c>
      <c r="L2522" s="31">
        <f>IF(AND(B2522=L$1),LOOKUP(9.99999999999999E+307,$L$2:L2521)+1,"")</f>
        <v>2356</v>
      </c>
      <c r="M2522" s="31">
        <f>IF(AND(B2522=M$1),LOOKUP(9.99999999999999E+307,$M$2:M2521)+1,"")</f>
        <v>2356</v>
      </c>
      <c r="N2522" s="31" t="e">
        <f>IF(AND(B2522=N$1),LOOKUP(9.99999999999999E+307,$N$2:N2521)+1,"")</f>
        <v>#REF!</v>
      </c>
      <c r="O2522" s="31" t="e">
        <f>IF(AND($B2522=O$1),LOOKUP(9.99999999999999E+307,$O$2:O2521)+1,"")</f>
        <v>#REF!</v>
      </c>
      <c r="P2522" s="31" t="e">
        <f>IF(AND($B2522=P$1),LOOKUP(9.99999999999999E+307,$P$2:P2521)+1,"")</f>
        <v>#REF!</v>
      </c>
      <c r="Q2522" s="31" t="e">
        <f>IF(AND($B2522=Q$1),LOOKUP(9.99999999999999E+307,$Q$2:Q2521)+1,"")</f>
        <v>#REF!</v>
      </c>
      <c r="R2522" s="31">
        <f>IF(AND($B2522=R$1),LOOKUP(9.99999999999999E+307,$R$2:R2521)+1,"")</f>
        <v>2356</v>
      </c>
      <c r="S2522" s="31">
        <f>IF(AND($B2522=S$1),LOOKUP(9.99999999999999E+307,$S$2:S2521)+1,"")</f>
        <v>2356</v>
      </c>
      <c r="T2522" s="265"/>
      <c r="U2522" s="265"/>
      <c r="V2522" s="265"/>
      <c r="AA2522" s="254" t="str">
        <f t="shared" si="283"/>
        <v/>
      </c>
      <c r="AB2522" s="254" t="str">
        <f t="shared" si="284"/>
        <v/>
      </c>
      <c r="AC2522" s="255">
        <f t="shared" si="285"/>
        <v>0</v>
      </c>
      <c r="AD2522" s="255">
        <f t="shared" si="286"/>
        <v>3836</v>
      </c>
      <c r="AE2522" s="256" t="str">
        <f t="shared" si="287"/>
        <v/>
      </c>
      <c r="AF2522" s="252" t="str">
        <f t="shared" si="288"/>
        <v>-</v>
      </c>
    </row>
    <row r="2523" spans="1:32" ht="20.149999999999999" customHeight="1" x14ac:dyDescent="0.75">
      <c r="A2523" s="31">
        <v>2521</v>
      </c>
      <c r="B2523" s="237"/>
      <c r="C2523" s="273"/>
      <c r="D2523" s="272"/>
      <c r="E2523" s="273"/>
      <c r="F2523" s="273"/>
      <c r="G2523" s="253" t="str">
        <f t="shared" si="282"/>
        <v/>
      </c>
      <c r="H2523" s="31" t="str">
        <f>IF(AND(B2523=H$1),LOOKUP(9.99999999999999E+307,$H$2:H2522)+1,"")</f>
        <v/>
      </c>
      <c r="I2523" s="31" t="str">
        <f>IF(AND(B2523=I$1),LOOKUP(9.99999999999999E+307,$I$2:I2522)+1,"")</f>
        <v/>
      </c>
      <c r="J2523" s="31">
        <f>IF(AND(B2523=J$1),LOOKUP(9.99999999999999E+307,$J$2:J2522)+1,"")</f>
        <v>2357</v>
      </c>
      <c r="K2523" s="31">
        <f>IF(AND(B2523=K$1),LOOKUP(9.99999999999999E+307,$K$2:K2522)+1,"")</f>
        <v>2357</v>
      </c>
      <c r="L2523" s="31">
        <f>IF(AND(B2523=L$1),LOOKUP(9.99999999999999E+307,$L$2:L2522)+1,"")</f>
        <v>2357</v>
      </c>
      <c r="M2523" s="31">
        <f>IF(AND(B2523=M$1),LOOKUP(9.99999999999999E+307,$M$2:M2522)+1,"")</f>
        <v>2357</v>
      </c>
      <c r="N2523" s="31" t="e">
        <f>IF(AND(B2523=N$1),LOOKUP(9.99999999999999E+307,$N$2:N2522)+1,"")</f>
        <v>#REF!</v>
      </c>
      <c r="O2523" s="31" t="e">
        <f>IF(AND($B2523=O$1),LOOKUP(9.99999999999999E+307,$O$2:O2522)+1,"")</f>
        <v>#REF!</v>
      </c>
      <c r="P2523" s="31" t="e">
        <f>IF(AND($B2523=P$1),LOOKUP(9.99999999999999E+307,$P$2:P2522)+1,"")</f>
        <v>#REF!</v>
      </c>
      <c r="Q2523" s="31" t="e">
        <f>IF(AND($B2523=Q$1),LOOKUP(9.99999999999999E+307,$Q$2:Q2522)+1,"")</f>
        <v>#REF!</v>
      </c>
      <c r="R2523" s="31">
        <f>IF(AND($B2523=R$1),LOOKUP(9.99999999999999E+307,$R$2:R2522)+1,"")</f>
        <v>2357</v>
      </c>
      <c r="S2523" s="31">
        <f>IF(AND($B2523=S$1),LOOKUP(9.99999999999999E+307,$S$2:S2522)+1,"")</f>
        <v>2357</v>
      </c>
      <c r="T2523" s="265"/>
      <c r="U2523" s="265"/>
      <c r="V2523" s="265"/>
      <c r="AA2523" s="254" t="str">
        <f t="shared" si="283"/>
        <v/>
      </c>
      <c r="AB2523" s="254" t="str">
        <f t="shared" si="284"/>
        <v/>
      </c>
      <c r="AC2523" s="255">
        <f t="shared" si="285"/>
        <v>0</v>
      </c>
      <c r="AD2523" s="255">
        <f t="shared" si="286"/>
        <v>3836</v>
      </c>
      <c r="AE2523" s="256" t="str">
        <f t="shared" si="287"/>
        <v/>
      </c>
      <c r="AF2523" s="252" t="str">
        <f t="shared" si="288"/>
        <v>-</v>
      </c>
    </row>
    <row r="2524" spans="1:32" ht="20.149999999999999" customHeight="1" x14ac:dyDescent="0.75">
      <c r="A2524" s="31">
        <v>2522</v>
      </c>
      <c r="B2524" s="237"/>
      <c r="C2524" s="273"/>
      <c r="D2524" s="272"/>
      <c r="E2524" s="273"/>
      <c r="F2524" s="273"/>
      <c r="G2524" s="253" t="str">
        <f t="shared" si="282"/>
        <v/>
      </c>
      <c r="H2524" s="31" t="str">
        <f>IF(AND(B2524=H$1),LOOKUP(9.99999999999999E+307,$H$2:H2523)+1,"")</f>
        <v/>
      </c>
      <c r="I2524" s="31" t="str">
        <f>IF(AND(B2524=I$1),LOOKUP(9.99999999999999E+307,$I$2:I2523)+1,"")</f>
        <v/>
      </c>
      <c r="J2524" s="31">
        <f>IF(AND(B2524=J$1),LOOKUP(9.99999999999999E+307,$J$2:J2523)+1,"")</f>
        <v>2358</v>
      </c>
      <c r="K2524" s="31">
        <f>IF(AND(B2524=K$1),LOOKUP(9.99999999999999E+307,$K$2:K2523)+1,"")</f>
        <v>2358</v>
      </c>
      <c r="L2524" s="31">
        <f>IF(AND(B2524=L$1),LOOKUP(9.99999999999999E+307,$L$2:L2523)+1,"")</f>
        <v>2358</v>
      </c>
      <c r="M2524" s="31">
        <f>IF(AND(B2524=M$1),LOOKUP(9.99999999999999E+307,$M$2:M2523)+1,"")</f>
        <v>2358</v>
      </c>
      <c r="N2524" s="31" t="e">
        <f>IF(AND(B2524=N$1),LOOKUP(9.99999999999999E+307,$N$2:N2523)+1,"")</f>
        <v>#REF!</v>
      </c>
      <c r="O2524" s="31" t="e">
        <f>IF(AND($B2524=O$1),LOOKUP(9.99999999999999E+307,$O$2:O2523)+1,"")</f>
        <v>#REF!</v>
      </c>
      <c r="P2524" s="31" t="e">
        <f>IF(AND($B2524=P$1),LOOKUP(9.99999999999999E+307,$P$2:P2523)+1,"")</f>
        <v>#REF!</v>
      </c>
      <c r="Q2524" s="31" t="e">
        <f>IF(AND($B2524=Q$1),LOOKUP(9.99999999999999E+307,$Q$2:Q2523)+1,"")</f>
        <v>#REF!</v>
      </c>
      <c r="R2524" s="31">
        <f>IF(AND($B2524=R$1),LOOKUP(9.99999999999999E+307,$R$2:R2523)+1,"")</f>
        <v>2358</v>
      </c>
      <c r="S2524" s="31">
        <f>IF(AND($B2524=S$1),LOOKUP(9.99999999999999E+307,$S$2:S2523)+1,"")</f>
        <v>2358</v>
      </c>
      <c r="T2524" s="265"/>
      <c r="U2524" s="265"/>
      <c r="V2524" s="265"/>
      <c r="AA2524" s="254" t="str">
        <f t="shared" si="283"/>
        <v/>
      </c>
      <c r="AB2524" s="254" t="str">
        <f t="shared" si="284"/>
        <v/>
      </c>
      <c r="AC2524" s="255">
        <f t="shared" si="285"/>
        <v>0</v>
      </c>
      <c r="AD2524" s="255">
        <f t="shared" si="286"/>
        <v>3836</v>
      </c>
      <c r="AE2524" s="256" t="str">
        <f t="shared" si="287"/>
        <v/>
      </c>
      <c r="AF2524" s="252" t="str">
        <f t="shared" si="288"/>
        <v>-</v>
      </c>
    </row>
    <row r="2525" spans="1:32" ht="20.149999999999999" customHeight="1" x14ac:dyDescent="0.75">
      <c r="A2525" s="31">
        <v>2523</v>
      </c>
      <c r="B2525" s="237"/>
      <c r="C2525" s="273"/>
      <c r="D2525" s="272"/>
      <c r="E2525" s="273"/>
      <c r="F2525" s="273"/>
      <c r="G2525" s="253" t="str">
        <f t="shared" si="282"/>
        <v/>
      </c>
      <c r="H2525" s="31" t="str">
        <f>IF(AND(B2525=H$1),LOOKUP(9.99999999999999E+307,$H$2:H2524)+1,"")</f>
        <v/>
      </c>
      <c r="I2525" s="31" t="str">
        <f>IF(AND(B2525=I$1),LOOKUP(9.99999999999999E+307,$I$2:I2524)+1,"")</f>
        <v/>
      </c>
      <c r="J2525" s="31">
        <f>IF(AND(B2525=J$1),LOOKUP(9.99999999999999E+307,$J$2:J2524)+1,"")</f>
        <v>2359</v>
      </c>
      <c r="K2525" s="31">
        <f>IF(AND(B2525=K$1),LOOKUP(9.99999999999999E+307,$K$2:K2524)+1,"")</f>
        <v>2359</v>
      </c>
      <c r="L2525" s="31">
        <f>IF(AND(B2525=L$1),LOOKUP(9.99999999999999E+307,$L$2:L2524)+1,"")</f>
        <v>2359</v>
      </c>
      <c r="M2525" s="31">
        <f>IF(AND(B2525=M$1),LOOKUP(9.99999999999999E+307,$M$2:M2524)+1,"")</f>
        <v>2359</v>
      </c>
      <c r="N2525" s="31" t="e">
        <f>IF(AND(B2525=N$1),LOOKUP(9.99999999999999E+307,$N$2:N2524)+1,"")</f>
        <v>#REF!</v>
      </c>
      <c r="O2525" s="31" t="e">
        <f>IF(AND($B2525=O$1),LOOKUP(9.99999999999999E+307,$O$2:O2524)+1,"")</f>
        <v>#REF!</v>
      </c>
      <c r="P2525" s="31" t="e">
        <f>IF(AND($B2525=P$1),LOOKUP(9.99999999999999E+307,$P$2:P2524)+1,"")</f>
        <v>#REF!</v>
      </c>
      <c r="Q2525" s="31" t="e">
        <f>IF(AND($B2525=Q$1),LOOKUP(9.99999999999999E+307,$Q$2:Q2524)+1,"")</f>
        <v>#REF!</v>
      </c>
      <c r="R2525" s="31">
        <f>IF(AND($B2525=R$1),LOOKUP(9.99999999999999E+307,$R$2:R2524)+1,"")</f>
        <v>2359</v>
      </c>
      <c r="S2525" s="31">
        <f>IF(AND($B2525=S$1),LOOKUP(9.99999999999999E+307,$S$2:S2524)+1,"")</f>
        <v>2359</v>
      </c>
      <c r="T2525" s="265"/>
      <c r="U2525" s="265"/>
      <c r="V2525" s="265"/>
      <c r="AA2525" s="254" t="str">
        <f t="shared" si="283"/>
        <v/>
      </c>
      <c r="AB2525" s="254" t="str">
        <f t="shared" si="284"/>
        <v/>
      </c>
      <c r="AC2525" s="255">
        <f t="shared" si="285"/>
        <v>0</v>
      </c>
      <c r="AD2525" s="255">
        <f t="shared" si="286"/>
        <v>3836</v>
      </c>
      <c r="AE2525" s="256" t="str">
        <f t="shared" si="287"/>
        <v/>
      </c>
      <c r="AF2525" s="252" t="str">
        <f t="shared" si="288"/>
        <v>-</v>
      </c>
    </row>
    <row r="2526" spans="1:32" ht="20.149999999999999" customHeight="1" x14ac:dyDescent="0.75">
      <c r="A2526" s="31">
        <v>2524</v>
      </c>
      <c r="B2526" s="237"/>
      <c r="C2526" s="273"/>
      <c r="D2526" s="272"/>
      <c r="E2526" s="273"/>
      <c r="F2526" s="273"/>
      <c r="G2526" s="253" t="str">
        <f t="shared" si="282"/>
        <v/>
      </c>
      <c r="H2526" s="31" t="str">
        <f>IF(AND(B2526=H$1),LOOKUP(9.99999999999999E+307,$H$2:H2525)+1,"")</f>
        <v/>
      </c>
      <c r="I2526" s="31" t="str">
        <f>IF(AND(B2526=I$1),LOOKUP(9.99999999999999E+307,$I$2:I2525)+1,"")</f>
        <v/>
      </c>
      <c r="J2526" s="31">
        <f>IF(AND(B2526=J$1),LOOKUP(9.99999999999999E+307,$J$2:J2525)+1,"")</f>
        <v>2360</v>
      </c>
      <c r="K2526" s="31">
        <f>IF(AND(B2526=K$1),LOOKUP(9.99999999999999E+307,$K$2:K2525)+1,"")</f>
        <v>2360</v>
      </c>
      <c r="L2526" s="31">
        <f>IF(AND(B2526=L$1),LOOKUP(9.99999999999999E+307,$L$2:L2525)+1,"")</f>
        <v>2360</v>
      </c>
      <c r="M2526" s="31">
        <f>IF(AND(B2526=M$1),LOOKUP(9.99999999999999E+307,$M$2:M2525)+1,"")</f>
        <v>2360</v>
      </c>
      <c r="N2526" s="31" t="e">
        <f>IF(AND(B2526=N$1),LOOKUP(9.99999999999999E+307,$N$2:N2525)+1,"")</f>
        <v>#REF!</v>
      </c>
      <c r="O2526" s="31" t="e">
        <f>IF(AND($B2526=O$1),LOOKUP(9.99999999999999E+307,$O$2:O2525)+1,"")</f>
        <v>#REF!</v>
      </c>
      <c r="P2526" s="31" t="e">
        <f>IF(AND($B2526=P$1),LOOKUP(9.99999999999999E+307,$P$2:P2525)+1,"")</f>
        <v>#REF!</v>
      </c>
      <c r="Q2526" s="31" t="e">
        <f>IF(AND($B2526=Q$1),LOOKUP(9.99999999999999E+307,$Q$2:Q2525)+1,"")</f>
        <v>#REF!</v>
      </c>
      <c r="R2526" s="31">
        <f>IF(AND($B2526=R$1),LOOKUP(9.99999999999999E+307,$R$2:R2525)+1,"")</f>
        <v>2360</v>
      </c>
      <c r="S2526" s="31">
        <f>IF(AND($B2526=S$1),LOOKUP(9.99999999999999E+307,$S$2:S2525)+1,"")</f>
        <v>2360</v>
      </c>
      <c r="T2526" s="265"/>
      <c r="U2526" s="265"/>
      <c r="V2526" s="265"/>
      <c r="AA2526" s="254" t="str">
        <f t="shared" si="283"/>
        <v/>
      </c>
      <c r="AB2526" s="254" t="str">
        <f t="shared" si="284"/>
        <v/>
      </c>
      <c r="AC2526" s="255">
        <f t="shared" si="285"/>
        <v>0</v>
      </c>
      <c r="AD2526" s="255">
        <f t="shared" si="286"/>
        <v>3836</v>
      </c>
      <c r="AE2526" s="256" t="str">
        <f t="shared" si="287"/>
        <v/>
      </c>
      <c r="AF2526" s="252" t="str">
        <f t="shared" si="288"/>
        <v>-</v>
      </c>
    </row>
    <row r="2527" spans="1:32" ht="20.149999999999999" customHeight="1" x14ac:dyDescent="0.75">
      <c r="A2527" s="31">
        <v>2525</v>
      </c>
      <c r="B2527" s="237"/>
      <c r="C2527" s="273"/>
      <c r="D2527" s="272"/>
      <c r="E2527" s="273"/>
      <c r="F2527" s="273"/>
      <c r="G2527" s="253" t="str">
        <f t="shared" si="282"/>
        <v/>
      </c>
      <c r="H2527" s="31" t="str">
        <f>IF(AND(B2527=H$1),LOOKUP(9.99999999999999E+307,$H$2:H2526)+1,"")</f>
        <v/>
      </c>
      <c r="I2527" s="31" t="str">
        <f>IF(AND(B2527=I$1),LOOKUP(9.99999999999999E+307,$I$2:I2526)+1,"")</f>
        <v/>
      </c>
      <c r="J2527" s="31">
        <f>IF(AND(B2527=J$1),LOOKUP(9.99999999999999E+307,$J$2:J2526)+1,"")</f>
        <v>2361</v>
      </c>
      <c r="K2527" s="31">
        <f>IF(AND(B2527=K$1),LOOKUP(9.99999999999999E+307,$K$2:K2526)+1,"")</f>
        <v>2361</v>
      </c>
      <c r="L2527" s="31">
        <f>IF(AND(B2527=L$1),LOOKUP(9.99999999999999E+307,$L$2:L2526)+1,"")</f>
        <v>2361</v>
      </c>
      <c r="M2527" s="31">
        <f>IF(AND(B2527=M$1),LOOKUP(9.99999999999999E+307,$M$2:M2526)+1,"")</f>
        <v>2361</v>
      </c>
      <c r="N2527" s="31" t="e">
        <f>IF(AND(B2527=N$1),LOOKUP(9.99999999999999E+307,$N$2:N2526)+1,"")</f>
        <v>#REF!</v>
      </c>
      <c r="O2527" s="31" t="e">
        <f>IF(AND($B2527=O$1),LOOKUP(9.99999999999999E+307,$O$2:O2526)+1,"")</f>
        <v>#REF!</v>
      </c>
      <c r="P2527" s="31" t="e">
        <f>IF(AND($B2527=P$1),LOOKUP(9.99999999999999E+307,$P$2:P2526)+1,"")</f>
        <v>#REF!</v>
      </c>
      <c r="Q2527" s="31" t="e">
        <f>IF(AND($B2527=Q$1),LOOKUP(9.99999999999999E+307,$Q$2:Q2526)+1,"")</f>
        <v>#REF!</v>
      </c>
      <c r="R2527" s="31">
        <f>IF(AND($B2527=R$1),LOOKUP(9.99999999999999E+307,$R$2:R2526)+1,"")</f>
        <v>2361</v>
      </c>
      <c r="S2527" s="31">
        <f>IF(AND($B2527=S$1),LOOKUP(9.99999999999999E+307,$S$2:S2526)+1,"")</f>
        <v>2361</v>
      </c>
      <c r="T2527" s="265"/>
      <c r="U2527" s="265"/>
      <c r="V2527" s="265"/>
      <c r="AA2527" s="254" t="str">
        <f t="shared" si="283"/>
        <v/>
      </c>
      <c r="AB2527" s="254" t="str">
        <f t="shared" si="284"/>
        <v/>
      </c>
      <c r="AC2527" s="255">
        <f t="shared" si="285"/>
        <v>0</v>
      </c>
      <c r="AD2527" s="255">
        <f t="shared" si="286"/>
        <v>3836</v>
      </c>
      <c r="AE2527" s="256" t="str">
        <f t="shared" si="287"/>
        <v/>
      </c>
      <c r="AF2527" s="252" t="str">
        <f t="shared" si="288"/>
        <v>-</v>
      </c>
    </row>
    <row r="2528" spans="1:32" ht="20.149999999999999" customHeight="1" x14ac:dyDescent="0.75">
      <c r="A2528" s="31">
        <v>2526</v>
      </c>
      <c r="B2528" s="237"/>
      <c r="C2528" s="273"/>
      <c r="D2528" s="272"/>
      <c r="E2528" s="273"/>
      <c r="F2528" s="273"/>
      <c r="G2528" s="253" t="str">
        <f t="shared" si="282"/>
        <v/>
      </c>
      <c r="H2528" s="31" t="str">
        <f>IF(AND(B2528=H$1),LOOKUP(9.99999999999999E+307,$H$2:H2527)+1,"")</f>
        <v/>
      </c>
      <c r="I2528" s="31" t="str">
        <f>IF(AND(B2528=I$1),LOOKUP(9.99999999999999E+307,$I$2:I2527)+1,"")</f>
        <v/>
      </c>
      <c r="J2528" s="31">
        <f>IF(AND(B2528=J$1),LOOKUP(9.99999999999999E+307,$J$2:J2527)+1,"")</f>
        <v>2362</v>
      </c>
      <c r="K2528" s="31">
        <f>IF(AND(B2528=K$1),LOOKUP(9.99999999999999E+307,$K$2:K2527)+1,"")</f>
        <v>2362</v>
      </c>
      <c r="L2528" s="31">
        <f>IF(AND(B2528=L$1),LOOKUP(9.99999999999999E+307,$L$2:L2527)+1,"")</f>
        <v>2362</v>
      </c>
      <c r="M2528" s="31">
        <f>IF(AND(B2528=M$1),LOOKUP(9.99999999999999E+307,$M$2:M2527)+1,"")</f>
        <v>2362</v>
      </c>
      <c r="N2528" s="31" t="e">
        <f>IF(AND(B2528=N$1),LOOKUP(9.99999999999999E+307,$N$2:N2527)+1,"")</f>
        <v>#REF!</v>
      </c>
      <c r="O2528" s="31" t="e">
        <f>IF(AND($B2528=O$1),LOOKUP(9.99999999999999E+307,$O$2:O2527)+1,"")</f>
        <v>#REF!</v>
      </c>
      <c r="P2528" s="31" t="e">
        <f>IF(AND($B2528=P$1),LOOKUP(9.99999999999999E+307,$P$2:P2527)+1,"")</f>
        <v>#REF!</v>
      </c>
      <c r="Q2528" s="31" t="e">
        <f>IF(AND($B2528=Q$1),LOOKUP(9.99999999999999E+307,$Q$2:Q2527)+1,"")</f>
        <v>#REF!</v>
      </c>
      <c r="R2528" s="31">
        <f>IF(AND($B2528=R$1),LOOKUP(9.99999999999999E+307,$R$2:R2527)+1,"")</f>
        <v>2362</v>
      </c>
      <c r="S2528" s="31">
        <f>IF(AND($B2528=S$1),LOOKUP(9.99999999999999E+307,$S$2:S2527)+1,"")</f>
        <v>2362</v>
      </c>
      <c r="T2528" s="265"/>
      <c r="U2528" s="265"/>
      <c r="V2528" s="265"/>
      <c r="AA2528" s="254" t="str">
        <f t="shared" si="283"/>
        <v/>
      </c>
      <c r="AB2528" s="254" t="str">
        <f t="shared" si="284"/>
        <v/>
      </c>
      <c r="AC2528" s="255">
        <f t="shared" si="285"/>
        <v>0</v>
      </c>
      <c r="AD2528" s="255">
        <f t="shared" si="286"/>
        <v>3836</v>
      </c>
      <c r="AE2528" s="256" t="str">
        <f t="shared" si="287"/>
        <v/>
      </c>
      <c r="AF2528" s="252" t="str">
        <f t="shared" si="288"/>
        <v>-</v>
      </c>
    </row>
    <row r="2529" spans="1:32" ht="20.149999999999999" customHeight="1" x14ac:dyDescent="0.75">
      <c r="A2529" s="31">
        <v>2527</v>
      </c>
      <c r="B2529" s="237"/>
      <c r="C2529" s="273"/>
      <c r="D2529" s="272"/>
      <c r="E2529" s="273"/>
      <c r="F2529" s="273"/>
      <c r="G2529" s="253" t="str">
        <f t="shared" si="282"/>
        <v/>
      </c>
      <c r="H2529" s="31" t="str">
        <f>IF(AND(B2529=H$1),LOOKUP(9.99999999999999E+307,$H$2:H2528)+1,"")</f>
        <v/>
      </c>
      <c r="I2529" s="31" t="str">
        <f>IF(AND(B2529=I$1),LOOKUP(9.99999999999999E+307,$I$2:I2528)+1,"")</f>
        <v/>
      </c>
      <c r="J2529" s="31">
        <f>IF(AND(B2529=J$1),LOOKUP(9.99999999999999E+307,$J$2:J2528)+1,"")</f>
        <v>2363</v>
      </c>
      <c r="K2529" s="31">
        <f>IF(AND(B2529=K$1),LOOKUP(9.99999999999999E+307,$K$2:K2528)+1,"")</f>
        <v>2363</v>
      </c>
      <c r="L2529" s="31">
        <f>IF(AND(B2529=L$1),LOOKUP(9.99999999999999E+307,$L$2:L2528)+1,"")</f>
        <v>2363</v>
      </c>
      <c r="M2529" s="31">
        <f>IF(AND(B2529=M$1),LOOKUP(9.99999999999999E+307,$M$2:M2528)+1,"")</f>
        <v>2363</v>
      </c>
      <c r="N2529" s="31" t="e">
        <f>IF(AND(B2529=N$1),LOOKUP(9.99999999999999E+307,$N$2:N2528)+1,"")</f>
        <v>#REF!</v>
      </c>
      <c r="O2529" s="31" t="e">
        <f>IF(AND($B2529=O$1),LOOKUP(9.99999999999999E+307,$O$2:O2528)+1,"")</f>
        <v>#REF!</v>
      </c>
      <c r="P2529" s="31" t="e">
        <f>IF(AND($B2529=P$1),LOOKUP(9.99999999999999E+307,$P$2:P2528)+1,"")</f>
        <v>#REF!</v>
      </c>
      <c r="Q2529" s="31" t="e">
        <f>IF(AND($B2529=Q$1),LOOKUP(9.99999999999999E+307,$Q$2:Q2528)+1,"")</f>
        <v>#REF!</v>
      </c>
      <c r="R2529" s="31">
        <f>IF(AND($B2529=R$1),LOOKUP(9.99999999999999E+307,$R$2:R2528)+1,"")</f>
        <v>2363</v>
      </c>
      <c r="S2529" s="31">
        <f>IF(AND($B2529=S$1),LOOKUP(9.99999999999999E+307,$S$2:S2528)+1,"")</f>
        <v>2363</v>
      </c>
      <c r="T2529" s="265"/>
      <c r="U2529" s="265"/>
      <c r="V2529" s="265"/>
      <c r="AA2529" s="254" t="str">
        <f t="shared" si="283"/>
        <v/>
      </c>
      <c r="AB2529" s="254" t="str">
        <f t="shared" si="284"/>
        <v/>
      </c>
      <c r="AC2529" s="255">
        <f t="shared" si="285"/>
        <v>0</v>
      </c>
      <c r="AD2529" s="255">
        <f t="shared" si="286"/>
        <v>3836</v>
      </c>
      <c r="AE2529" s="256" t="str">
        <f t="shared" si="287"/>
        <v/>
      </c>
      <c r="AF2529" s="252" t="str">
        <f t="shared" si="288"/>
        <v>-</v>
      </c>
    </row>
    <row r="2530" spans="1:32" ht="20.149999999999999" customHeight="1" x14ac:dyDescent="0.75">
      <c r="A2530" s="31">
        <v>2528</v>
      </c>
      <c r="B2530" s="237"/>
      <c r="C2530" s="273"/>
      <c r="D2530" s="272"/>
      <c r="E2530" s="273"/>
      <c r="F2530" s="273"/>
      <c r="G2530" s="253" t="str">
        <f t="shared" si="282"/>
        <v/>
      </c>
      <c r="H2530" s="31" t="str">
        <f>IF(AND(B2530=H$1),LOOKUP(9.99999999999999E+307,$H$2:H2529)+1,"")</f>
        <v/>
      </c>
      <c r="I2530" s="31" t="str">
        <f>IF(AND(B2530=I$1),LOOKUP(9.99999999999999E+307,$I$2:I2529)+1,"")</f>
        <v/>
      </c>
      <c r="J2530" s="31">
        <f>IF(AND(B2530=J$1),LOOKUP(9.99999999999999E+307,$J$2:J2529)+1,"")</f>
        <v>2364</v>
      </c>
      <c r="K2530" s="31">
        <f>IF(AND(B2530=K$1),LOOKUP(9.99999999999999E+307,$K$2:K2529)+1,"")</f>
        <v>2364</v>
      </c>
      <c r="L2530" s="31">
        <f>IF(AND(B2530=L$1),LOOKUP(9.99999999999999E+307,$L$2:L2529)+1,"")</f>
        <v>2364</v>
      </c>
      <c r="M2530" s="31">
        <f>IF(AND(B2530=M$1),LOOKUP(9.99999999999999E+307,$M$2:M2529)+1,"")</f>
        <v>2364</v>
      </c>
      <c r="N2530" s="31" t="e">
        <f>IF(AND(B2530=N$1),LOOKUP(9.99999999999999E+307,$N$2:N2529)+1,"")</f>
        <v>#REF!</v>
      </c>
      <c r="O2530" s="31" t="e">
        <f>IF(AND($B2530=O$1),LOOKUP(9.99999999999999E+307,$O$2:O2529)+1,"")</f>
        <v>#REF!</v>
      </c>
      <c r="P2530" s="31" t="e">
        <f>IF(AND($B2530=P$1),LOOKUP(9.99999999999999E+307,$P$2:P2529)+1,"")</f>
        <v>#REF!</v>
      </c>
      <c r="Q2530" s="31" t="e">
        <f>IF(AND($B2530=Q$1),LOOKUP(9.99999999999999E+307,$Q$2:Q2529)+1,"")</f>
        <v>#REF!</v>
      </c>
      <c r="R2530" s="31">
        <f>IF(AND($B2530=R$1),LOOKUP(9.99999999999999E+307,$R$2:R2529)+1,"")</f>
        <v>2364</v>
      </c>
      <c r="S2530" s="31">
        <f>IF(AND($B2530=S$1),LOOKUP(9.99999999999999E+307,$S$2:S2529)+1,"")</f>
        <v>2364</v>
      </c>
      <c r="T2530" s="265"/>
      <c r="U2530" s="265"/>
      <c r="V2530" s="265"/>
      <c r="AA2530" s="254" t="str">
        <f t="shared" si="283"/>
        <v/>
      </c>
      <c r="AB2530" s="254" t="str">
        <f t="shared" si="284"/>
        <v/>
      </c>
      <c r="AC2530" s="255">
        <f t="shared" si="285"/>
        <v>0</v>
      </c>
      <c r="AD2530" s="255">
        <f t="shared" si="286"/>
        <v>3836</v>
      </c>
      <c r="AE2530" s="256" t="str">
        <f t="shared" si="287"/>
        <v/>
      </c>
      <c r="AF2530" s="252" t="str">
        <f t="shared" si="288"/>
        <v>-</v>
      </c>
    </row>
    <row r="2531" spans="1:32" ht="20.149999999999999" customHeight="1" x14ac:dyDescent="0.75">
      <c r="A2531" s="31">
        <v>2529</v>
      </c>
      <c r="B2531" s="237"/>
      <c r="C2531" s="273"/>
      <c r="D2531" s="272"/>
      <c r="E2531" s="273"/>
      <c r="F2531" s="273"/>
      <c r="G2531" s="253" t="str">
        <f t="shared" si="282"/>
        <v/>
      </c>
      <c r="H2531" s="31" t="str">
        <f>IF(AND(B2531=H$1),LOOKUP(9.99999999999999E+307,$H$2:H2530)+1,"")</f>
        <v/>
      </c>
      <c r="I2531" s="31" t="str">
        <f>IF(AND(B2531=I$1),LOOKUP(9.99999999999999E+307,$I$2:I2530)+1,"")</f>
        <v/>
      </c>
      <c r="J2531" s="31">
        <f>IF(AND(B2531=J$1),LOOKUP(9.99999999999999E+307,$J$2:J2530)+1,"")</f>
        <v>2365</v>
      </c>
      <c r="K2531" s="31">
        <f>IF(AND(B2531=K$1),LOOKUP(9.99999999999999E+307,$K$2:K2530)+1,"")</f>
        <v>2365</v>
      </c>
      <c r="L2531" s="31">
        <f>IF(AND(B2531=L$1),LOOKUP(9.99999999999999E+307,$L$2:L2530)+1,"")</f>
        <v>2365</v>
      </c>
      <c r="M2531" s="31">
        <f>IF(AND(B2531=M$1),LOOKUP(9.99999999999999E+307,$M$2:M2530)+1,"")</f>
        <v>2365</v>
      </c>
      <c r="N2531" s="31" t="e">
        <f>IF(AND(B2531=N$1),LOOKUP(9.99999999999999E+307,$N$2:N2530)+1,"")</f>
        <v>#REF!</v>
      </c>
      <c r="O2531" s="31" t="e">
        <f>IF(AND($B2531=O$1),LOOKUP(9.99999999999999E+307,$O$2:O2530)+1,"")</f>
        <v>#REF!</v>
      </c>
      <c r="P2531" s="31" t="e">
        <f>IF(AND($B2531=P$1),LOOKUP(9.99999999999999E+307,$P$2:P2530)+1,"")</f>
        <v>#REF!</v>
      </c>
      <c r="Q2531" s="31" t="e">
        <f>IF(AND($B2531=Q$1),LOOKUP(9.99999999999999E+307,$Q$2:Q2530)+1,"")</f>
        <v>#REF!</v>
      </c>
      <c r="R2531" s="31">
        <f>IF(AND($B2531=R$1),LOOKUP(9.99999999999999E+307,$R$2:R2530)+1,"")</f>
        <v>2365</v>
      </c>
      <c r="S2531" s="31">
        <f>IF(AND($B2531=S$1),LOOKUP(9.99999999999999E+307,$S$2:S2530)+1,"")</f>
        <v>2365</v>
      </c>
      <c r="T2531" s="265"/>
      <c r="U2531" s="265"/>
      <c r="V2531" s="265"/>
      <c r="AA2531" s="254" t="str">
        <f t="shared" si="283"/>
        <v/>
      </c>
      <c r="AB2531" s="254" t="str">
        <f t="shared" si="284"/>
        <v/>
      </c>
      <c r="AC2531" s="255">
        <f t="shared" si="285"/>
        <v>0</v>
      </c>
      <c r="AD2531" s="255">
        <f t="shared" si="286"/>
        <v>3836</v>
      </c>
      <c r="AE2531" s="256" t="str">
        <f t="shared" si="287"/>
        <v/>
      </c>
      <c r="AF2531" s="252" t="str">
        <f t="shared" si="288"/>
        <v>-</v>
      </c>
    </row>
    <row r="2532" spans="1:32" ht="20.149999999999999" customHeight="1" x14ac:dyDescent="0.75">
      <c r="A2532" s="31">
        <v>2530</v>
      </c>
      <c r="B2532" s="237"/>
      <c r="C2532" s="273"/>
      <c r="D2532" s="272"/>
      <c r="E2532" s="273"/>
      <c r="F2532" s="273"/>
      <c r="G2532" s="253" t="str">
        <f t="shared" si="282"/>
        <v/>
      </c>
      <c r="H2532" s="31" t="str">
        <f>IF(AND(B2532=H$1),LOOKUP(9.99999999999999E+307,$H$2:H2531)+1,"")</f>
        <v/>
      </c>
      <c r="I2532" s="31" t="str">
        <f>IF(AND(B2532=I$1),LOOKUP(9.99999999999999E+307,$I$2:I2531)+1,"")</f>
        <v/>
      </c>
      <c r="J2532" s="31">
        <f>IF(AND(B2532=J$1),LOOKUP(9.99999999999999E+307,$J$2:J2531)+1,"")</f>
        <v>2366</v>
      </c>
      <c r="K2532" s="31">
        <f>IF(AND(B2532=K$1),LOOKUP(9.99999999999999E+307,$K$2:K2531)+1,"")</f>
        <v>2366</v>
      </c>
      <c r="L2532" s="31">
        <f>IF(AND(B2532=L$1),LOOKUP(9.99999999999999E+307,$L$2:L2531)+1,"")</f>
        <v>2366</v>
      </c>
      <c r="M2532" s="31">
        <f>IF(AND(B2532=M$1),LOOKUP(9.99999999999999E+307,$M$2:M2531)+1,"")</f>
        <v>2366</v>
      </c>
      <c r="N2532" s="31" t="e">
        <f>IF(AND(B2532=N$1),LOOKUP(9.99999999999999E+307,$N$2:N2531)+1,"")</f>
        <v>#REF!</v>
      </c>
      <c r="O2532" s="31" t="e">
        <f>IF(AND($B2532=O$1),LOOKUP(9.99999999999999E+307,$O$2:O2531)+1,"")</f>
        <v>#REF!</v>
      </c>
      <c r="P2532" s="31" t="e">
        <f>IF(AND($B2532=P$1),LOOKUP(9.99999999999999E+307,$P$2:P2531)+1,"")</f>
        <v>#REF!</v>
      </c>
      <c r="Q2532" s="31" t="e">
        <f>IF(AND($B2532=Q$1),LOOKUP(9.99999999999999E+307,$Q$2:Q2531)+1,"")</f>
        <v>#REF!</v>
      </c>
      <c r="R2532" s="31">
        <f>IF(AND($B2532=R$1),LOOKUP(9.99999999999999E+307,$R$2:R2531)+1,"")</f>
        <v>2366</v>
      </c>
      <c r="S2532" s="31">
        <f>IF(AND($B2532=S$1),LOOKUP(9.99999999999999E+307,$S$2:S2531)+1,"")</f>
        <v>2366</v>
      </c>
      <c r="T2532" s="265"/>
      <c r="U2532" s="265"/>
      <c r="V2532" s="265"/>
      <c r="AA2532" s="254" t="str">
        <f t="shared" si="283"/>
        <v/>
      </c>
      <c r="AB2532" s="254" t="str">
        <f t="shared" si="284"/>
        <v/>
      </c>
      <c r="AC2532" s="255">
        <f t="shared" si="285"/>
        <v>0</v>
      </c>
      <c r="AD2532" s="255">
        <f t="shared" si="286"/>
        <v>3836</v>
      </c>
      <c r="AE2532" s="256" t="str">
        <f t="shared" si="287"/>
        <v/>
      </c>
      <c r="AF2532" s="252" t="str">
        <f t="shared" si="288"/>
        <v>-</v>
      </c>
    </row>
    <row r="2533" spans="1:32" ht="20.149999999999999" customHeight="1" x14ac:dyDescent="0.75">
      <c r="A2533" s="31">
        <v>2531</v>
      </c>
      <c r="B2533" s="237"/>
      <c r="C2533" s="273"/>
      <c r="D2533" s="272"/>
      <c r="E2533" s="273"/>
      <c r="F2533" s="273"/>
      <c r="G2533" s="253" t="str">
        <f t="shared" si="282"/>
        <v/>
      </c>
      <c r="H2533" s="31" t="str">
        <f>IF(AND(B2533=H$1),LOOKUP(9.99999999999999E+307,$H$2:H2532)+1,"")</f>
        <v/>
      </c>
      <c r="I2533" s="31" t="str">
        <f>IF(AND(B2533=I$1),LOOKUP(9.99999999999999E+307,$I$2:I2532)+1,"")</f>
        <v/>
      </c>
      <c r="J2533" s="31">
        <f>IF(AND(B2533=J$1),LOOKUP(9.99999999999999E+307,$J$2:J2532)+1,"")</f>
        <v>2367</v>
      </c>
      <c r="K2533" s="31">
        <f>IF(AND(B2533=K$1),LOOKUP(9.99999999999999E+307,$K$2:K2532)+1,"")</f>
        <v>2367</v>
      </c>
      <c r="L2533" s="31">
        <f>IF(AND(B2533=L$1),LOOKUP(9.99999999999999E+307,$L$2:L2532)+1,"")</f>
        <v>2367</v>
      </c>
      <c r="M2533" s="31">
        <f>IF(AND(B2533=M$1),LOOKUP(9.99999999999999E+307,$M$2:M2532)+1,"")</f>
        <v>2367</v>
      </c>
      <c r="N2533" s="31" t="e">
        <f>IF(AND(B2533=N$1),LOOKUP(9.99999999999999E+307,$N$2:N2532)+1,"")</f>
        <v>#REF!</v>
      </c>
      <c r="O2533" s="31" t="e">
        <f>IF(AND($B2533=O$1),LOOKUP(9.99999999999999E+307,$O$2:O2532)+1,"")</f>
        <v>#REF!</v>
      </c>
      <c r="P2533" s="31" t="e">
        <f>IF(AND($B2533=P$1),LOOKUP(9.99999999999999E+307,$P$2:P2532)+1,"")</f>
        <v>#REF!</v>
      </c>
      <c r="Q2533" s="31" t="e">
        <f>IF(AND($B2533=Q$1),LOOKUP(9.99999999999999E+307,$Q$2:Q2532)+1,"")</f>
        <v>#REF!</v>
      </c>
      <c r="R2533" s="31">
        <f>IF(AND($B2533=R$1),LOOKUP(9.99999999999999E+307,$R$2:R2532)+1,"")</f>
        <v>2367</v>
      </c>
      <c r="S2533" s="31">
        <f>IF(AND($B2533=S$1),LOOKUP(9.99999999999999E+307,$S$2:S2532)+1,"")</f>
        <v>2367</v>
      </c>
      <c r="T2533" s="265"/>
      <c r="U2533" s="265"/>
      <c r="V2533" s="265"/>
      <c r="AA2533" s="254" t="str">
        <f t="shared" si="283"/>
        <v/>
      </c>
      <c r="AB2533" s="254" t="str">
        <f t="shared" si="284"/>
        <v/>
      </c>
      <c r="AC2533" s="255">
        <f t="shared" si="285"/>
        <v>0</v>
      </c>
      <c r="AD2533" s="255">
        <f t="shared" si="286"/>
        <v>3836</v>
      </c>
      <c r="AE2533" s="256" t="str">
        <f t="shared" si="287"/>
        <v/>
      </c>
      <c r="AF2533" s="252" t="str">
        <f t="shared" si="288"/>
        <v>-</v>
      </c>
    </row>
    <row r="2534" spans="1:32" ht="20.149999999999999" customHeight="1" x14ac:dyDescent="0.75">
      <c r="A2534" s="31">
        <v>2532</v>
      </c>
      <c r="B2534" s="237"/>
      <c r="C2534" s="273"/>
      <c r="D2534" s="272"/>
      <c r="E2534" s="273"/>
      <c r="F2534" s="273"/>
      <c r="G2534" s="253" t="str">
        <f t="shared" si="282"/>
        <v/>
      </c>
      <c r="H2534" s="31" t="str">
        <f>IF(AND(B2534=H$1),LOOKUP(9.99999999999999E+307,$H$2:H2533)+1,"")</f>
        <v/>
      </c>
      <c r="I2534" s="31" t="str">
        <f>IF(AND(B2534=I$1),LOOKUP(9.99999999999999E+307,$I$2:I2533)+1,"")</f>
        <v/>
      </c>
      <c r="J2534" s="31">
        <f>IF(AND(B2534=J$1),LOOKUP(9.99999999999999E+307,$J$2:J2533)+1,"")</f>
        <v>2368</v>
      </c>
      <c r="K2534" s="31">
        <f>IF(AND(B2534=K$1),LOOKUP(9.99999999999999E+307,$K$2:K2533)+1,"")</f>
        <v>2368</v>
      </c>
      <c r="L2534" s="31">
        <f>IF(AND(B2534=L$1),LOOKUP(9.99999999999999E+307,$L$2:L2533)+1,"")</f>
        <v>2368</v>
      </c>
      <c r="M2534" s="31">
        <f>IF(AND(B2534=M$1),LOOKUP(9.99999999999999E+307,$M$2:M2533)+1,"")</f>
        <v>2368</v>
      </c>
      <c r="N2534" s="31" t="e">
        <f>IF(AND(B2534=N$1),LOOKUP(9.99999999999999E+307,$N$2:N2533)+1,"")</f>
        <v>#REF!</v>
      </c>
      <c r="O2534" s="31" t="e">
        <f>IF(AND($B2534=O$1),LOOKUP(9.99999999999999E+307,$O$2:O2533)+1,"")</f>
        <v>#REF!</v>
      </c>
      <c r="P2534" s="31" t="e">
        <f>IF(AND($B2534=P$1),LOOKUP(9.99999999999999E+307,$P$2:P2533)+1,"")</f>
        <v>#REF!</v>
      </c>
      <c r="Q2534" s="31" t="e">
        <f>IF(AND($B2534=Q$1),LOOKUP(9.99999999999999E+307,$Q$2:Q2533)+1,"")</f>
        <v>#REF!</v>
      </c>
      <c r="R2534" s="31">
        <f>IF(AND($B2534=R$1),LOOKUP(9.99999999999999E+307,$R$2:R2533)+1,"")</f>
        <v>2368</v>
      </c>
      <c r="S2534" s="31">
        <f>IF(AND($B2534=S$1),LOOKUP(9.99999999999999E+307,$S$2:S2533)+1,"")</f>
        <v>2368</v>
      </c>
      <c r="T2534" s="265"/>
      <c r="U2534" s="265"/>
      <c r="V2534" s="265"/>
      <c r="AA2534" s="254" t="str">
        <f t="shared" si="283"/>
        <v/>
      </c>
      <c r="AB2534" s="254" t="str">
        <f t="shared" si="284"/>
        <v/>
      </c>
      <c r="AC2534" s="255">
        <f t="shared" si="285"/>
        <v>0</v>
      </c>
      <c r="AD2534" s="255">
        <f t="shared" si="286"/>
        <v>3836</v>
      </c>
      <c r="AE2534" s="256" t="str">
        <f t="shared" si="287"/>
        <v/>
      </c>
      <c r="AF2534" s="252" t="str">
        <f t="shared" si="288"/>
        <v>-</v>
      </c>
    </row>
    <row r="2535" spans="1:32" ht="20.149999999999999" customHeight="1" x14ac:dyDescent="0.75">
      <c r="A2535" s="31">
        <v>2533</v>
      </c>
      <c r="B2535" s="237"/>
      <c r="C2535" s="273"/>
      <c r="D2535" s="272"/>
      <c r="E2535" s="273"/>
      <c r="F2535" s="273"/>
      <c r="G2535" s="253" t="str">
        <f t="shared" si="282"/>
        <v/>
      </c>
      <c r="H2535" s="31" t="str">
        <f>IF(AND(B2535=H$1),LOOKUP(9.99999999999999E+307,$H$2:H2534)+1,"")</f>
        <v/>
      </c>
      <c r="I2535" s="31" t="str">
        <f>IF(AND(B2535=I$1),LOOKUP(9.99999999999999E+307,$I$2:I2534)+1,"")</f>
        <v/>
      </c>
      <c r="J2535" s="31">
        <f>IF(AND(B2535=J$1),LOOKUP(9.99999999999999E+307,$J$2:J2534)+1,"")</f>
        <v>2369</v>
      </c>
      <c r="K2535" s="31">
        <f>IF(AND(B2535=K$1),LOOKUP(9.99999999999999E+307,$K$2:K2534)+1,"")</f>
        <v>2369</v>
      </c>
      <c r="L2535" s="31">
        <f>IF(AND(B2535=L$1),LOOKUP(9.99999999999999E+307,$L$2:L2534)+1,"")</f>
        <v>2369</v>
      </c>
      <c r="M2535" s="31">
        <f>IF(AND(B2535=M$1),LOOKUP(9.99999999999999E+307,$M$2:M2534)+1,"")</f>
        <v>2369</v>
      </c>
      <c r="N2535" s="31" t="e">
        <f>IF(AND(B2535=N$1),LOOKUP(9.99999999999999E+307,$N$2:N2534)+1,"")</f>
        <v>#REF!</v>
      </c>
      <c r="O2535" s="31" t="e">
        <f>IF(AND($B2535=O$1),LOOKUP(9.99999999999999E+307,$O$2:O2534)+1,"")</f>
        <v>#REF!</v>
      </c>
      <c r="P2535" s="31" t="e">
        <f>IF(AND($B2535=P$1),LOOKUP(9.99999999999999E+307,$P$2:P2534)+1,"")</f>
        <v>#REF!</v>
      </c>
      <c r="Q2535" s="31" t="e">
        <f>IF(AND($B2535=Q$1),LOOKUP(9.99999999999999E+307,$Q$2:Q2534)+1,"")</f>
        <v>#REF!</v>
      </c>
      <c r="R2535" s="31">
        <f>IF(AND($B2535=R$1),LOOKUP(9.99999999999999E+307,$R$2:R2534)+1,"")</f>
        <v>2369</v>
      </c>
      <c r="S2535" s="31">
        <f>IF(AND($B2535=S$1),LOOKUP(9.99999999999999E+307,$S$2:S2534)+1,"")</f>
        <v>2369</v>
      </c>
      <c r="T2535" s="265"/>
      <c r="U2535" s="265"/>
      <c r="V2535" s="265"/>
      <c r="AA2535" s="254" t="str">
        <f t="shared" si="283"/>
        <v/>
      </c>
      <c r="AB2535" s="254" t="str">
        <f t="shared" si="284"/>
        <v/>
      </c>
      <c r="AC2535" s="255">
        <f t="shared" si="285"/>
        <v>0</v>
      </c>
      <c r="AD2535" s="255">
        <f t="shared" si="286"/>
        <v>3836</v>
      </c>
      <c r="AE2535" s="256" t="str">
        <f t="shared" si="287"/>
        <v/>
      </c>
      <c r="AF2535" s="252" t="str">
        <f t="shared" si="288"/>
        <v>-</v>
      </c>
    </row>
    <row r="2536" spans="1:32" ht="20.149999999999999" customHeight="1" x14ac:dyDescent="0.75">
      <c r="A2536" s="31">
        <v>2534</v>
      </c>
      <c r="B2536" s="237"/>
      <c r="C2536" s="273"/>
      <c r="D2536" s="272"/>
      <c r="E2536" s="273"/>
      <c r="F2536" s="273"/>
      <c r="G2536" s="253" t="str">
        <f t="shared" si="282"/>
        <v/>
      </c>
      <c r="H2536" s="31" t="str">
        <f>IF(AND(B2536=H$1),LOOKUP(9.99999999999999E+307,$H$2:H2535)+1,"")</f>
        <v/>
      </c>
      <c r="I2536" s="31" t="str">
        <f>IF(AND(B2536=I$1),LOOKUP(9.99999999999999E+307,$I$2:I2535)+1,"")</f>
        <v/>
      </c>
      <c r="J2536" s="31">
        <f>IF(AND(B2536=J$1),LOOKUP(9.99999999999999E+307,$J$2:J2535)+1,"")</f>
        <v>2370</v>
      </c>
      <c r="K2536" s="31">
        <f>IF(AND(B2536=K$1),LOOKUP(9.99999999999999E+307,$K$2:K2535)+1,"")</f>
        <v>2370</v>
      </c>
      <c r="L2536" s="31">
        <f>IF(AND(B2536=L$1),LOOKUP(9.99999999999999E+307,$L$2:L2535)+1,"")</f>
        <v>2370</v>
      </c>
      <c r="M2536" s="31">
        <f>IF(AND(B2536=M$1),LOOKUP(9.99999999999999E+307,$M$2:M2535)+1,"")</f>
        <v>2370</v>
      </c>
      <c r="N2536" s="31" t="e">
        <f>IF(AND(B2536=N$1),LOOKUP(9.99999999999999E+307,$N$2:N2535)+1,"")</f>
        <v>#REF!</v>
      </c>
      <c r="O2536" s="31" t="e">
        <f>IF(AND($B2536=O$1),LOOKUP(9.99999999999999E+307,$O$2:O2535)+1,"")</f>
        <v>#REF!</v>
      </c>
      <c r="P2536" s="31" t="e">
        <f>IF(AND($B2536=P$1),LOOKUP(9.99999999999999E+307,$P$2:P2535)+1,"")</f>
        <v>#REF!</v>
      </c>
      <c r="Q2536" s="31" t="e">
        <f>IF(AND($B2536=Q$1),LOOKUP(9.99999999999999E+307,$Q$2:Q2535)+1,"")</f>
        <v>#REF!</v>
      </c>
      <c r="R2536" s="31">
        <f>IF(AND($B2536=R$1),LOOKUP(9.99999999999999E+307,$R$2:R2535)+1,"")</f>
        <v>2370</v>
      </c>
      <c r="S2536" s="31">
        <f>IF(AND($B2536=S$1),LOOKUP(9.99999999999999E+307,$S$2:S2535)+1,"")</f>
        <v>2370</v>
      </c>
      <c r="T2536" s="265"/>
      <c r="U2536" s="265"/>
      <c r="V2536" s="265"/>
      <c r="AA2536" s="254" t="str">
        <f t="shared" si="283"/>
        <v/>
      </c>
      <c r="AB2536" s="254" t="str">
        <f t="shared" si="284"/>
        <v/>
      </c>
      <c r="AC2536" s="255">
        <f t="shared" si="285"/>
        <v>0</v>
      </c>
      <c r="AD2536" s="255">
        <f t="shared" si="286"/>
        <v>3836</v>
      </c>
      <c r="AE2536" s="256" t="str">
        <f t="shared" si="287"/>
        <v/>
      </c>
      <c r="AF2536" s="252" t="str">
        <f t="shared" si="288"/>
        <v>-</v>
      </c>
    </row>
    <row r="2537" spans="1:32" ht="20.149999999999999" customHeight="1" x14ac:dyDescent="0.75">
      <c r="A2537" s="31">
        <v>2535</v>
      </c>
      <c r="B2537" s="237"/>
      <c r="C2537" s="273"/>
      <c r="D2537" s="272"/>
      <c r="E2537" s="273"/>
      <c r="F2537" s="273"/>
      <c r="G2537" s="253" t="str">
        <f t="shared" si="282"/>
        <v/>
      </c>
      <c r="H2537" s="31" t="str">
        <f>IF(AND(B2537=H$1),LOOKUP(9.99999999999999E+307,$H$2:H2536)+1,"")</f>
        <v/>
      </c>
      <c r="I2537" s="31" t="str">
        <f>IF(AND(B2537=I$1),LOOKUP(9.99999999999999E+307,$I$2:I2536)+1,"")</f>
        <v/>
      </c>
      <c r="J2537" s="31">
        <f>IF(AND(B2537=J$1),LOOKUP(9.99999999999999E+307,$J$2:J2536)+1,"")</f>
        <v>2371</v>
      </c>
      <c r="K2537" s="31">
        <f>IF(AND(B2537=K$1),LOOKUP(9.99999999999999E+307,$K$2:K2536)+1,"")</f>
        <v>2371</v>
      </c>
      <c r="L2537" s="31">
        <f>IF(AND(B2537=L$1),LOOKUP(9.99999999999999E+307,$L$2:L2536)+1,"")</f>
        <v>2371</v>
      </c>
      <c r="M2537" s="31">
        <f>IF(AND(B2537=M$1),LOOKUP(9.99999999999999E+307,$M$2:M2536)+1,"")</f>
        <v>2371</v>
      </c>
      <c r="N2537" s="31" t="e">
        <f>IF(AND(B2537=N$1),LOOKUP(9.99999999999999E+307,$N$2:N2536)+1,"")</f>
        <v>#REF!</v>
      </c>
      <c r="O2537" s="31" t="e">
        <f>IF(AND($B2537=O$1),LOOKUP(9.99999999999999E+307,$O$2:O2536)+1,"")</f>
        <v>#REF!</v>
      </c>
      <c r="P2537" s="31" t="e">
        <f>IF(AND($B2537=P$1),LOOKUP(9.99999999999999E+307,$P$2:P2536)+1,"")</f>
        <v>#REF!</v>
      </c>
      <c r="Q2537" s="31" t="e">
        <f>IF(AND($B2537=Q$1),LOOKUP(9.99999999999999E+307,$Q$2:Q2536)+1,"")</f>
        <v>#REF!</v>
      </c>
      <c r="R2537" s="31">
        <f>IF(AND($B2537=R$1),LOOKUP(9.99999999999999E+307,$R$2:R2536)+1,"")</f>
        <v>2371</v>
      </c>
      <c r="S2537" s="31">
        <f>IF(AND($B2537=S$1),LOOKUP(9.99999999999999E+307,$S$2:S2536)+1,"")</f>
        <v>2371</v>
      </c>
      <c r="T2537" s="265"/>
      <c r="U2537" s="265"/>
      <c r="V2537" s="265"/>
      <c r="AA2537" s="254" t="str">
        <f t="shared" si="283"/>
        <v/>
      </c>
      <c r="AB2537" s="254" t="str">
        <f t="shared" si="284"/>
        <v/>
      </c>
      <c r="AC2537" s="255">
        <f t="shared" si="285"/>
        <v>0</v>
      </c>
      <c r="AD2537" s="255">
        <f t="shared" si="286"/>
        <v>3836</v>
      </c>
      <c r="AE2537" s="256" t="str">
        <f t="shared" si="287"/>
        <v/>
      </c>
      <c r="AF2537" s="252" t="str">
        <f t="shared" si="288"/>
        <v>-</v>
      </c>
    </row>
    <row r="2538" spans="1:32" ht="20.149999999999999" customHeight="1" x14ac:dyDescent="0.75">
      <c r="A2538" s="31">
        <v>2536</v>
      </c>
      <c r="B2538" s="237"/>
      <c r="C2538" s="273"/>
      <c r="D2538" s="272"/>
      <c r="E2538" s="273"/>
      <c r="F2538" s="273"/>
      <c r="G2538" s="253" t="str">
        <f t="shared" si="282"/>
        <v/>
      </c>
      <c r="H2538" s="31" t="str">
        <f>IF(AND(B2538=H$1),LOOKUP(9.99999999999999E+307,$H$2:H2537)+1,"")</f>
        <v/>
      </c>
      <c r="I2538" s="31" t="str">
        <f>IF(AND(B2538=I$1),LOOKUP(9.99999999999999E+307,$I$2:I2537)+1,"")</f>
        <v/>
      </c>
      <c r="J2538" s="31">
        <f>IF(AND(B2538=J$1),LOOKUP(9.99999999999999E+307,$J$2:J2537)+1,"")</f>
        <v>2372</v>
      </c>
      <c r="K2538" s="31">
        <f>IF(AND(B2538=K$1),LOOKUP(9.99999999999999E+307,$K$2:K2537)+1,"")</f>
        <v>2372</v>
      </c>
      <c r="L2538" s="31">
        <f>IF(AND(B2538=L$1),LOOKUP(9.99999999999999E+307,$L$2:L2537)+1,"")</f>
        <v>2372</v>
      </c>
      <c r="M2538" s="31">
        <f>IF(AND(B2538=M$1),LOOKUP(9.99999999999999E+307,$M$2:M2537)+1,"")</f>
        <v>2372</v>
      </c>
      <c r="N2538" s="31" t="e">
        <f>IF(AND(B2538=N$1),LOOKUP(9.99999999999999E+307,$N$2:N2537)+1,"")</f>
        <v>#REF!</v>
      </c>
      <c r="O2538" s="31" t="e">
        <f>IF(AND($B2538=O$1),LOOKUP(9.99999999999999E+307,$O$2:O2537)+1,"")</f>
        <v>#REF!</v>
      </c>
      <c r="P2538" s="31" t="e">
        <f>IF(AND($B2538=P$1),LOOKUP(9.99999999999999E+307,$P$2:P2537)+1,"")</f>
        <v>#REF!</v>
      </c>
      <c r="Q2538" s="31" t="e">
        <f>IF(AND($B2538=Q$1),LOOKUP(9.99999999999999E+307,$Q$2:Q2537)+1,"")</f>
        <v>#REF!</v>
      </c>
      <c r="R2538" s="31">
        <f>IF(AND($B2538=R$1),LOOKUP(9.99999999999999E+307,$R$2:R2537)+1,"")</f>
        <v>2372</v>
      </c>
      <c r="S2538" s="31">
        <f>IF(AND($B2538=S$1),LOOKUP(9.99999999999999E+307,$S$2:S2537)+1,"")</f>
        <v>2372</v>
      </c>
      <c r="T2538" s="265"/>
      <c r="U2538" s="265"/>
      <c r="V2538" s="265"/>
      <c r="AA2538" s="254" t="str">
        <f t="shared" si="283"/>
        <v/>
      </c>
      <c r="AB2538" s="254" t="str">
        <f t="shared" si="284"/>
        <v/>
      </c>
      <c r="AC2538" s="255">
        <f t="shared" si="285"/>
        <v>0</v>
      </c>
      <c r="AD2538" s="255">
        <f t="shared" si="286"/>
        <v>3836</v>
      </c>
      <c r="AE2538" s="256" t="str">
        <f t="shared" si="287"/>
        <v/>
      </c>
      <c r="AF2538" s="252" t="str">
        <f t="shared" si="288"/>
        <v>-</v>
      </c>
    </row>
    <row r="2539" spans="1:32" ht="20.149999999999999" customHeight="1" x14ac:dyDescent="0.75">
      <c r="A2539" s="31">
        <v>2537</v>
      </c>
      <c r="B2539" s="237"/>
      <c r="C2539" s="273"/>
      <c r="D2539" s="272"/>
      <c r="E2539" s="273"/>
      <c r="F2539" s="273"/>
      <c r="G2539" s="253" t="str">
        <f t="shared" ref="G2539:G2602" si="289">B2539&amp;C2539</f>
        <v/>
      </c>
      <c r="H2539" s="31" t="str">
        <f>IF(AND(B2539=H$1),LOOKUP(9.99999999999999E+307,$H$2:H2538)+1,"")</f>
        <v/>
      </c>
      <c r="I2539" s="31" t="str">
        <f>IF(AND(B2539=I$1),LOOKUP(9.99999999999999E+307,$I$2:I2538)+1,"")</f>
        <v/>
      </c>
      <c r="J2539" s="31">
        <f>IF(AND(B2539=J$1),LOOKUP(9.99999999999999E+307,$J$2:J2538)+1,"")</f>
        <v>2373</v>
      </c>
      <c r="K2539" s="31">
        <f>IF(AND(B2539=K$1),LOOKUP(9.99999999999999E+307,$K$2:K2538)+1,"")</f>
        <v>2373</v>
      </c>
      <c r="L2539" s="31">
        <f>IF(AND(B2539=L$1),LOOKUP(9.99999999999999E+307,$L$2:L2538)+1,"")</f>
        <v>2373</v>
      </c>
      <c r="M2539" s="31">
        <f>IF(AND(B2539=M$1),LOOKUP(9.99999999999999E+307,$M$2:M2538)+1,"")</f>
        <v>2373</v>
      </c>
      <c r="N2539" s="31" t="e">
        <f>IF(AND(B2539=N$1),LOOKUP(9.99999999999999E+307,$N$2:N2538)+1,"")</f>
        <v>#REF!</v>
      </c>
      <c r="O2539" s="31" t="e">
        <f>IF(AND($B2539=O$1),LOOKUP(9.99999999999999E+307,$O$2:O2538)+1,"")</f>
        <v>#REF!</v>
      </c>
      <c r="P2539" s="31" t="e">
        <f>IF(AND($B2539=P$1),LOOKUP(9.99999999999999E+307,$P$2:P2538)+1,"")</f>
        <v>#REF!</v>
      </c>
      <c r="Q2539" s="31" t="e">
        <f>IF(AND($B2539=Q$1),LOOKUP(9.99999999999999E+307,$Q$2:Q2538)+1,"")</f>
        <v>#REF!</v>
      </c>
      <c r="R2539" s="31">
        <f>IF(AND($B2539=R$1),LOOKUP(9.99999999999999E+307,$R$2:R2538)+1,"")</f>
        <v>2373</v>
      </c>
      <c r="S2539" s="31">
        <f>IF(AND($B2539=S$1),LOOKUP(9.99999999999999E+307,$S$2:S2538)+1,"")</f>
        <v>2373</v>
      </c>
      <c r="T2539" s="265"/>
      <c r="U2539" s="265"/>
      <c r="V2539" s="265"/>
      <c r="AA2539" s="254" t="str">
        <f t="shared" si="283"/>
        <v/>
      </c>
      <c r="AB2539" s="254" t="str">
        <f t="shared" si="284"/>
        <v/>
      </c>
      <c r="AC2539" s="255">
        <f t="shared" si="285"/>
        <v>0</v>
      </c>
      <c r="AD2539" s="255">
        <f t="shared" si="286"/>
        <v>3836</v>
      </c>
      <c r="AE2539" s="256" t="str">
        <f t="shared" si="287"/>
        <v/>
      </c>
      <c r="AF2539" s="252" t="str">
        <f t="shared" si="288"/>
        <v>-</v>
      </c>
    </row>
    <row r="2540" spans="1:32" ht="20.149999999999999" customHeight="1" x14ac:dyDescent="0.75">
      <c r="A2540" s="31">
        <v>2538</v>
      </c>
      <c r="B2540" s="237"/>
      <c r="C2540" s="273"/>
      <c r="D2540" s="272"/>
      <c r="E2540" s="273"/>
      <c r="F2540" s="273"/>
      <c r="G2540" s="253" t="str">
        <f t="shared" si="289"/>
        <v/>
      </c>
      <c r="H2540" s="31" t="str">
        <f>IF(AND(B2540=H$1),LOOKUP(9.99999999999999E+307,$H$2:H2539)+1,"")</f>
        <v/>
      </c>
      <c r="I2540" s="31" t="str">
        <f>IF(AND(B2540=I$1),LOOKUP(9.99999999999999E+307,$I$2:I2539)+1,"")</f>
        <v/>
      </c>
      <c r="J2540" s="31">
        <f>IF(AND(B2540=J$1),LOOKUP(9.99999999999999E+307,$J$2:J2539)+1,"")</f>
        <v>2374</v>
      </c>
      <c r="K2540" s="31">
        <f>IF(AND(B2540=K$1),LOOKUP(9.99999999999999E+307,$K$2:K2539)+1,"")</f>
        <v>2374</v>
      </c>
      <c r="L2540" s="31">
        <f>IF(AND(B2540=L$1),LOOKUP(9.99999999999999E+307,$L$2:L2539)+1,"")</f>
        <v>2374</v>
      </c>
      <c r="M2540" s="31">
        <f>IF(AND(B2540=M$1),LOOKUP(9.99999999999999E+307,$M$2:M2539)+1,"")</f>
        <v>2374</v>
      </c>
      <c r="N2540" s="31" t="e">
        <f>IF(AND(B2540=N$1),LOOKUP(9.99999999999999E+307,$N$2:N2539)+1,"")</f>
        <v>#REF!</v>
      </c>
      <c r="O2540" s="31" t="e">
        <f>IF(AND($B2540=O$1),LOOKUP(9.99999999999999E+307,$O$2:O2539)+1,"")</f>
        <v>#REF!</v>
      </c>
      <c r="P2540" s="31" t="e">
        <f>IF(AND($B2540=P$1),LOOKUP(9.99999999999999E+307,$P$2:P2539)+1,"")</f>
        <v>#REF!</v>
      </c>
      <c r="Q2540" s="31" t="e">
        <f>IF(AND($B2540=Q$1),LOOKUP(9.99999999999999E+307,$Q$2:Q2539)+1,"")</f>
        <v>#REF!</v>
      </c>
      <c r="R2540" s="31">
        <f>IF(AND($B2540=R$1),LOOKUP(9.99999999999999E+307,$R$2:R2539)+1,"")</f>
        <v>2374</v>
      </c>
      <c r="S2540" s="31">
        <f>IF(AND($B2540=S$1),LOOKUP(9.99999999999999E+307,$S$2:S2539)+1,"")</f>
        <v>2374</v>
      </c>
      <c r="T2540" s="265"/>
      <c r="U2540" s="265"/>
      <c r="V2540" s="265"/>
      <c r="AA2540" s="254" t="str">
        <f t="shared" si="283"/>
        <v/>
      </c>
      <c r="AB2540" s="254" t="str">
        <f t="shared" si="284"/>
        <v/>
      </c>
      <c r="AC2540" s="255">
        <f t="shared" si="285"/>
        <v>0</v>
      </c>
      <c r="AD2540" s="255">
        <f t="shared" si="286"/>
        <v>3836</v>
      </c>
      <c r="AE2540" s="256" t="str">
        <f t="shared" si="287"/>
        <v/>
      </c>
      <c r="AF2540" s="252" t="str">
        <f t="shared" si="288"/>
        <v>-</v>
      </c>
    </row>
    <row r="2541" spans="1:32" ht="20.149999999999999" customHeight="1" x14ac:dyDescent="0.75">
      <c r="A2541" s="31">
        <v>2539</v>
      </c>
      <c r="B2541" s="237"/>
      <c r="C2541" s="273"/>
      <c r="D2541" s="272"/>
      <c r="E2541" s="273"/>
      <c r="F2541" s="273"/>
      <c r="G2541" s="253" t="str">
        <f t="shared" si="289"/>
        <v/>
      </c>
      <c r="H2541" s="31" t="str">
        <f>IF(AND(B2541=H$1),LOOKUP(9.99999999999999E+307,$H$2:H2540)+1,"")</f>
        <v/>
      </c>
      <c r="I2541" s="31" t="str">
        <f>IF(AND(B2541=I$1),LOOKUP(9.99999999999999E+307,$I$2:I2540)+1,"")</f>
        <v/>
      </c>
      <c r="J2541" s="31">
        <f>IF(AND(B2541=J$1),LOOKUP(9.99999999999999E+307,$J$2:J2540)+1,"")</f>
        <v>2375</v>
      </c>
      <c r="K2541" s="31">
        <f>IF(AND(B2541=K$1),LOOKUP(9.99999999999999E+307,$K$2:K2540)+1,"")</f>
        <v>2375</v>
      </c>
      <c r="L2541" s="31">
        <f>IF(AND(B2541=L$1),LOOKUP(9.99999999999999E+307,$L$2:L2540)+1,"")</f>
        <v>2375</v>
      </c>
      <c r="M2541" s="31">
        <f>IF(AND(B2541=M$1),LOOKUP(9.99999999999999E+307,$M$2:M2540)+1,"")</f>
        <v>2375</v>
      </c>
      <c r="N2541" s="31" t="e">
        <f>IF(AND(B2541=N$1),LOOKUP(9.99999999999999E+307,$N$2:N2540)+1,"")</f>
        <v>#REF!</v>
      </c>
      <c r="O2541" s="31" t="e">
        <f>IF(AND($B2541=O$1),LOOKUP(9.99999999999999E+307,$O$2:O2540)+1,"")</f>
        <v>#REF!</v>
      </c>
      <c r="P2541" s="31" t="e">
        <f>IF(AND($B2541=P$1),LOOKUP(9.99999999999999E+307,$P$2:P2540)+1,"")</f>
        <v>#REF!</v>
      </c>
      <c r="Q2541" s="31" t="e">
        <f>IF(AND($B2541=Q$1),LOOKUP(9.99999999999999E+307,$Q$2:Q2540)+1,"")</f>
        <v>#REF!</v>
      </c>
      <c r="R2541" s="31">
        <f>IF(AND($B2541=R$1),LOOKUP(9.99999999999999E+307,$R$2:R2540)+1,"")</f>
        <v>2375</v>
      </c>
      <c r="S2541" s="31">
        <f>IF(AND($B2541=S$1),LOOKUP(9.99999999999999E+307,$S$2:S2540)+1,"")</f>
        <v>2375</v>
      </c>
      <c r="T2541" s="265"/>
      <c r="U2541" s="265"/>
      <c r="V2541" s="265"/>
      <c r="AA2541" s="254" t="str">
        <f t="shared" si="283"/>
        <v/>
      </c>
      <c r="AB2541" s="254" t="str">
        <f t="shared" si="284"/>
        <v/>
      </c>
      <c r="AC2541" s="255">
        <f t="shared" si="285"/>
        <v>0</v>
      </c>
      <c r="AD2541" s="255">
        <f t="shared" si="286"/>
        <v>3836</v>
      </c>
      <c r="AE2541" s="256" t="str">
        <f t="shared" si="287"/>
        <v/>
      </c>
      <c r="AF2541" s="252" t="str">
        <f t="shared" si="288"/>
        <v>-</v>
      </c>
    </row>
    <row r="2542" spans="1:32" ht="20.149999999999999" customHeight="1" x14ac:dyDescent="0.75">
      <c r="A2542" s="31">
        <v>2540</v>
      </c>
      <c r="B2542" s="237"/>
      <c r="C2542" s="273"/>
      <c r="D2542" s="272"/>
      <c r="E2542" s="273"/>
      <c r="F2542" s="273"/>
      <c r="G2542" s="253" t="str">
        <f t="shared" si="289"/>
        <v/>
      </c>
      <c r="H2542" s="31" t="str">
        <f>IF(AND(B2542=H$1),LOOKUP(9.99999999999999E+307,$H$2:H2541)+1,"")</f>
        <v/>
      </c>
      <c r="I2542" s="31" t="str">
        <f>IF(AND(B2542=I$1),LOOKUP(9.99999999999999E+307,$I$2:I2541)+1,"")</f>
        <v/>
      </c>
      <c r="J2542" s="31">
        <f>IF(AND(B2542=J$1),LOOKUP(9.99999999999999E+307,$J$2:J2541)+1,"")</f>
        <v>2376</v>
      </c>
      <c r="K2542" s="31">
        <f>IF(AND(B2542=K$1),LOOKUP(9.99999999999999E+307,$K$2:K2541)+1,"")</f>
        <v>2376</v>
      </c>
      <c r="L2542" s="31">
        <f>IF(AND(B2542=L$1),LOOKUP(9.99999999999999E+307,$L$2:L2541)+1,"")</f>
        <v>2376</v>
      </c>
      <c r="M2542" s="31">
        <f>IF(AND(B2542=M$1),LOOKUP(9.99999999999999E+307,$M$2:M2541)+1,"")</f>
        <v>2376</v>
      </c>
      <c r="N2542" s="31" t="e">
        <f>IF(AND(B2542=N$1),LOOKUP(9.99999999999999E+307,$N$2:N2541)+1,"")</f>
        <v>#REF!</v>
      </c>
      <c r="O2542" s="31" t="e">
        <f>IF(AND($B2542=O$1),LOOKUP(9.99999999999999E+307,$O$2:O2541)+1,"")</f>
        <v>#REF!</v>
      </c>
      <c r="P2542" s="31" t="e">
        <f>IF(AND($B2542=P$1),LOOKUP(9.99999999999999E+307,$P$2:P2541)+1,"")</f>
        <v>#REF!</v>
      </c>
      <c r="Q2542" s="31" t="e">
        <f>IF(AND($B2542=Q$1),LOOKUP(9.99999999999999E+307,$Q$2:Q2541)+1,"")</f>
        <v>#REF!</v>
      </c>
      <c r="R2542" s="31">
        <f>IF(AND($B2542=R$1),LOOKUP(9.99999999999999E+307,$R$2:R2541)+1,"")</f>
        <v>2376</v>
      </c>
      <c r="S2542" s="31">
        <f>IF(AND($B2542=S$1),LOOKUP(9.99999999999999E+307,$S$2:S2541)+1,"")</f>
        <v>2376</v>
      </c>
      <c r="T2542" s="265"/>
      <c r="U2542" s="265"/>
      <c r="V2542" s="265"/>
      <c r="AA2542" s="254" t="str">
        <f t="shared" si="283"/>
        <v/>
      </c>
      <c r="AB2542" s="254" t="str">
        <f t="shared" si="284"/>
        <v/>
      </c>
      <c r="AC2542" s="255">
        <f t="shared" si="285"/>
        <v>0</v>
      </c>
      <c r="AD2542" s="255">
        <f t="shared" si="286"/>
        <v>3836</v>
      </c>
      <c r="AE2542" s="256" t="str">
        <f t="shared" si="287"/>
        <v/>
      </c>
      <c r="AF2542" s="252" t="str">
        <f t="shared" si="288"/>
        <v>-</v>
      </c>
    </row>
    <row r="2543" spans="1:32" ht="20.149999999999999" customHeight="1" x14ac:dyDescent="0.75">
      <c r="A2543" s="31">
        <v>2541</v>
      </c>
      <c r="B2543" s="237"/>
      <c r="C2543" s="273"/>
      <c r="D2543" s="272"/>
      <c r="E2543" s="273"/>
      <c r="F2543" s="273"/>
      <c r="G2543" s="253" t="str">
        <f t="shared" si="289"/>
        <v/>
      </c>
      <c r="H2543" s="31" t="str">
        <f>IF(AND(B2543=H$1),LOOKUP(9.99999999999999E+307,$H$2:H2542)+1,"")</f>
        <v/>
      </c>
      <c r="I2543" s="31" t="str">
        <f>IF(AND(B2543=I$1),LOOKUP(9.99999999999999E+307,$I$2:I2542)+1,"")</f>
        <v/>
      </c>
      <c r="J2543" s="31">
        <f>IF(AND(B2543=J$1),LOOKUP(9.99999999999999E+307,$J$2:J2542)+1,"")</f>
        <v>2377</v>
      </c>
      <c r="K2543" s="31">
        <f>IF(AND(B2543=K$1),LOOKUP(9.99999999999999E+307,$K$2:K2542)+1,"")</f>
        <v>2377</v>
      </c>
      <c r="L2543" s="31">
        <f>IF(AND(B2543=L$1),LOOKUP(9.99999999999999E+307,$L$2:L2542)+1,"")</f>
        <v>2377</v>
      </c>
      <c r="M2543" s="31">
        <f>IF(AND(B2543=M$1),LOOKUP(9.99999999999999E+307,$M$2:M2542)+1,"")</f>
        <v>2377</v>
      </c>
      <c r="N2543" s="31" t="e">
        <f>IF(AND(B2543=N$1),LOOKUP(9.99999999999999E+307,$N$2:N2542)+1,"")</f>
        <v>#REF!</v>
      </c>
      <c r="O2543" s="31" t="e">
        <f>IF(AND($B2543=O$1),LOOKUP(9.99999999999999E+307,$O$2:O2542)+1,"")</f>
        <v>#REF!</v>
      </c>
      <c r="P2543" s="31" t="e">
        <f>IF(AND($B2543=P$1),LOOKUP(9.99999999999999E+307,$P$2:P2542)+1,"")</f>
        <v>#REF!</v>
      </c>
      <c r="Q2543" s="31" t="e">
        <f>IF(AND($B2543=Q$1),LOOKUP(9.99999999999999E+307,$Q$2:Q2542)+1,"")</f>
        <v>#REF!</v>
      </c>
      <c r="R2543" s="31">
        <f>IF(AND($B2543=R$1),LOOKUP(9.99999999999999E+307,$R$2:R2542)+1,"")</f>
        <v>2377</v>
      </c>
      <c r="S2543" s="31">
        <f>IF(AND($B2543=S$1),LOOKUP(9.99999999999999E+307,$S$2:S2542)+1,"")</f>
        <v>2377</v>
      </c>
      <c r="T2543" s="265"/>
      <c r="U2543" s="265"/>
      <c r="V2543" s="265"/>
      <c r="AA2543" s="254" t="str">
        <f t="shared" si="283"/>
        <v/>
      </c>
      <c r="AB2543" s="254" t="str">
        <f t="shared" si="284"/>
        <v/>
      </c>
      <c r="AC2543" s="255">
        <f t="shared" si="285"/>
        <v>0</v>
      </c>
      <c r="AD2543" s="255">
        <f t="shared" si="286"/>
        <v>3836</v>
      </c>
      <c r="AE2543" s="256" t="str">
        <f t="shared" si="287"/>
        <v/>
      </c>
      <c r="AF2543" s="252" t="str">
        <f t="shared" si="288"/>
        <v>-</v>
      </c>
    </row>
    <row r="2544" spans="1:32" ht="20.149999999999999" customHeight="1" x14ac:dyDescent="0.75">
      <c r="A2544" s="31">
        <v>2542</v>
      </c>
      <c r="B2544" s="237"/>
      <c r="C2544" s="273"/>
      <c r="D2544" s="272"/>
      <c r="E2544" s="273"/>
      <c r="F2544" s="273"/>
      <c r="G2544" s="253" t="str">
        <f t="shared" si="289"/>
        <v/>
      </c>
      <c r="H2544" s="31" t="str">
        <f>IF(AND(B2544=H$1),LOOKUP(9.99999999999999E+307,$H$2:H2543)+1,"")</f>
        <v/>
      </c>
      <c r="I2544" s="31" t="str">
        <f>IF(AND(B2544=I$1),LOOKUP(9.99999999999999E+307,$I$2:I2543)+1,"")</f>
        <v/>
      </c>
      <c r="J2544" s="31">
        <f>IF(AND(B2544=J$1),LOOKUP(9.99999999999999E+307,$J$2:J2543)+1,"")</f>
        <v>2378</v>
      </c>
      <c r="K2544" s="31">
        <f>IF(AND(B2544=K$1),LOOKUP(9.99999999999999E+307,$K$2:K2543)+1,"")</f>
        <v>2378</v>
      </c>
      <c r="L2544" s="31">
        <f>IF(AND(B2544=L$1),LOOKUP(9.99999999999999E+307,$L$2:L2543)+1,"")</f>
        <v>2378</v>
      </c>
      <c r="M2544" s="31">
        <f>IF(AND(B2544=M$1),LOOKUP(9.99999999999999E+307,$M$2:M2543)+1,"")</f>
        <v>2378</v>
      </c>
      <c r="N2544" s="31" t="e">
        <f>IF(AND(B2544=N$1),LOOKUP(9.99999999999999E+307,$N$2:N2543)+1,"")</f>
        <v>#REF!</v>
      </c>
      <c r="O2544" s="31" t="e">
        <f>IF(AND($B2544=O$1),LOOKUP(9.99999999999999E+307,$O$2:O2543)+1,"")</f>
        <v>#REF!</v>
      </c>
      <c r="P2544" s="31" t="e">
        <f>IF(AND($B2544=P$1),LOOKUP(9.99999999999999E+307,$P$2:P2543)+1,"")</f>
        <v>#REF!</v>
      </c>
      <c r="Q2544" s="31" t="e">
        <f>IF(AND($B2544=Q$1),LOOKUP(9.99999999999999E+307,$Q$2:Q2543)+1,"")</f>
        <v>#REF!</v>
      </c>
      <c r="R2544" s="31">
        <f>IF(AND($B2544=R$1),LOOKUP(9.99999999999999E+307,$R$2:R2543)+1,"")</f>
        <v>2378</v>
      </c>
      <c r="S2544" s="31">
        <f>IF(AND($B2544=S$1),LOOKUP(9.99999999999999E+307,$S$2:S2543)+1,"")</f>
        <v>2378</v>
      </c>
      <c r="T2544" s="265"/>
      <c r="U2544" s="265"/>
      <c r="V2544" s="265"/>
      <c r="AA2544" s="254" t="str">
        <f t="shared" si="283"/>
        <v/>
      </c>
      <c r="AB2544" s="254" t="str">
        <f t="shared" si="284"/>
        <v/>
      </c>
      <c r="AC2544" s="255">
        <f t="shared" si="285"/>
        <v>0</v>
      </c>
      <c r="AD2544" s="255">
        <f t="shared" si="286"/>
        <v>3836</v>
      </c>
      <c r="AE2544" s="256" t="str">
        <f t="shared" si="287"/>
        <v/>
      </c>
      <c r="AF2544" s="252" t="str">
        <f t="shared" si="288"/>
        <v>-</v>
      </c>
    </row>
    <row r="2545" spans="1:32" ht="20.149999999999999" customHeight="1" x14ac:dyDescent="0.75">
      <c r="A2545" s="31">
        <v>2543</v>
      </c>
      <c r="B2545" s="237"/>
      <c r="C2545" s="273"/>
      <c r="D2545" s="272"/>
      <c r="E2545" s="273"/>
      <c r="F2545" s="273"/>
      <c r="G2545" s="253" t="str">
        <f t="shared" si="289"/>
        <v/>
      </c>
      <c r="H2545" s="31" t="str">
        <f>IF(AND(B2545=H$1),LOOKUP(9.99999999999999E+307,$H$2:H2544)+1,"")</f>
        <v/>
      </c>
      <c r="I2545" s="31" t="str">
        <f>IF(AND(B2545=I$1),LOOKUP(9.99999999999999E+307,$I$2:I2544)+1,"")</f>
        <v/>
      </c>
      <c r="J2545" s="31">
        <f>IF(AND(B2545=J$1),LOOKUP(9.99999999999999E+307,$J$2:J2544)+1,"")</f>
        <v>2379</v>
      </c>
      <c r="K2545" s="31">
        <f>IF(AND(B2545=K$1),LOOKUP(9.99999999999999E+307,$K$2:K2544)+1,"")</f>
        <v>2379</v>
      </c>
      <c r="L2545" s="31">
        <f>IF(AND(B2545=L$1),LOOKUP(9.99999999999999E+307,$L$2:L2544)+1,"")</f>
        <v>2379</v>
      </c>
      <c r="M2545" s="31">
        <f>IF(AND(B2545=M$1),LOOKUP(9.99999999999999E+307,$M$2:M2544)+1,"")</f>
        <v>2379</v>
      </c>
      <c r="N2545" s="31" t="e">
        <f>IF(AND(B2545=N$1),LOOKUP(9.99999999999999E+307,$N$2:N2544)+1,"")</f>
        <v>#REF!</v>
      </c>
      <c r="O2545" s="31" t="e">
        <f>IF(AND($B2545=O$1),LOOKUP(9.99999999999999E+307,$O$2:O2544)+1,"")</f>
        <v>#REF!</v>
      </c>
      <c r="P2545" s="31" t="e">
        <f>IF(AND($B2545=P$1),LOOKUP(9.99999999999999E+307,$P$2:P2544)+1,"")</f>
        <v>#REF!</v>
      </c>
      <c r="Q2545" s="31" t="e">
        <f>IF(AND($B2545=Q$1),LOOKUP(9.99999999999999E+307,$Q$2:Q2544)+1,"")</f>
        <v>#REF!</v>
      </c>
      <c r="R2545" s="31">
        <f>IF(AND($B2545=R$1),LOOKUP(9.99999999999999E+307,$R$2:R2544)+1,"")</f>
        <v>2379</v>
      </c>
      <c r="S2545" s="31">
        <f>IF(AND($B2545=S$1),LOOKUP(9.99999999999999E+307,$S$2:S2544)+1,"")</f>
        <v>2379</v>
      </c>
      <c r="T2545" s="265"/>
      <c r="U2545" s="265"/>
      <c r="V2545" s="265"/>
      <c r="AA2545" s="254" t="str">
        <f t="shared" si="283"/>
        <v/>
      </c>
      <c r="AB2545" s="254" t="str">
        <f t="shared" si="284"/>
        <v/>
      </c>
      <c r="AC2545" s="255">
        <f t="shared" si="285"/>
        <v>0</v>
      </c>
      <c r="AD2545" s="255">
        <f t="shared" si="286"/>
        <v>3836</v>
      </c>
      <c r="AE2545" s="256" t="str">
        <f t="shared" si="287"/>
        <v/>
      </c>
      <c r="AF2545" s="252" t="str">
        <f t="shared" si="288"/>
        <v>-</v>
      </c>
    </row>
    <row r="2546" spans="1:32" ht="20.149999999999999" customHeight="1" x14ac:dyDescent="0.75">
      <c r="A2546" s="31">
        <v>2544</v>
      </c>
      <c r="B2546" s="237"/>
      <c r="C2546" s="273"/>
      <c r="D2546" s="272"/>
      <c r="E2546" s="273"/>
      <c r="F2546" s="273"/>
      <c r="G2546" s="253" t="str">
        <f t="shared" si="289"/>
        <v/>
      </c>
      <c r="H2546" s="31" t="str">
        <f>IF(AND(B2546=H$1),LOOKUP(9.99999999999999E+307,$H$2:H2545)+1,"")</f>
        <v/>
      </c>
      <c r="I2546" s="31" t="str">
        <f>IF(AND(B2546=I$1),LOOKUP(9.99999999999999E+307,$I$2:I2545)+1,"")</f>
        <v/>
      </c>
      <c r="J2546" s="31">
        <f>IF(AND(B2546=J$1),LOOKUP(9.99999999999999E+307,$J$2:J2545)+1,"")</f>
        <v>2380</v>
      </c>
      <c r="K2546" s="31">
        <f>IF(AND(B2546=K$1),LOOKUP(9.99999999999999E+307,$K$2:K2545)+1,"")</f>
        <v>2380</v>
      </c>
      <c r="L2546" s="31">
        <f>IF(AND(B2546=L$1),LOOKUP(9.99999999999999E+307,$L$2:L2545)+1,"")</f>
        <v>2380</v>
      </c>
      <c r="M2546" s="31">
        <f>IF(AND(B2546=M$1),LOOKUP(9.99999999999999E+307,$M$2:M2545)+1,"")</f>
        <v>2380</v>
      </c>
      <c r="N2546" s="31" t="e">
        <f>IF(AND(B2546=N$1),LOOKUP(9.99999999999999E+307,$N$2:N2545)+1,"")</f>
        <v>#REF!</v>
      </c>
      <c r="O2546" s="31" t="e">
        <f>IF(AND($B2546=O$1),LOOKUP(9.99999999999999E+307,$O$2:O2545)+1,"")</f>
        <v>#REF!</v>
      </c>
      <c r="P2546" s="31" t="e">
        <f>IF(AND($B2546=P$1),LOOKUP(9.99999999999999E+307,$P$2:P2545)+1,"")</f>
        <v>#REF!</v>
      </c>
      <c r="Q2546" s="31" t="e">
        <f>IF(AND($B2546=Q$1),LOOKUP(9.99999999999999E+307,$Q$2:Q2545)+1,"")</f>
        <v>#REF!</v>
      </c>
      <c r="R2546" s="31">
        <f>IF(AND($B2546=R$1),LOOKUP(9.99999999999999E+307,$R$2:R2545)+1,"")</f>
        <v>2380</v>
      </c>
      <c r="S2546" s="31">
        <f>IF(AND($B2546=S$1),LOOKUP(9.99999999999999E+307,$S$2:S2545)+1,"")</f>
        <v>2380</v>
      </c>
      <c r="T2546" s="265"/>
      <c r="U2546" s="265"/>
      <c r="V2546" s="265"/>
      <c r="AA2546" s="254" t="str">
        <f t="shared" si="283"/>
        <v/>
      </c>
      <c r="AB2546" s="254" t="str">
        <f t="shared" si="284"/>
        <v/>
      </c>
      <c r="AC2546" s="255">
        <f t="shared" si="285"/>
        <v>0</v>
      </c>
      <c r="AD2546" s="255">
        <f t="shared" si="286"/>
        <v>3836</v>
      </c>
      <c r="AE2546" s="256" t="str">
        <f t="shared" si="287"/>
        <v/>
      </c>
      <c r="AF2546" s="252" t="str">
        <f t="shared" si="288"/>
        <v>-</v>
      </c>
    </row>
    <row r="2547" spans="1:32" ht="20.149999999999999" customHeight="1" x14ac:dyDescent="0.75">
      <c r="A2547" s="31">
        <v>2545</v>
      </c>
      <c r="B2547" s="237"/>
      <c r="C2547" s="273"/>
      <c r="D2547" s="272"/>
      <c r="E2547" s="273"/>
      <c r="F2547" s="273"/>
      <c r="G2547" s="253" t="str">
        <f t="shared" si="289"/>
        <v/>
      </c>
      <c r="H2547" s="31" t="str">
        <f>IF(AND(B2547=H$1),LOOKUP(9.99999999999999E+307,$H$2:H2546)+1,"")</f>
        <v/>
      </c>
      <c r="I2547" s="31" t="str">
        <f>IF(AND(B2547=I$1),LOOKUP(9.99999999999999E+307,$I$2:I2546)+1,"")</f>
        <v/>
      </c>
      <c r="J2547" s="31">
        <f>IF(AND(B2547=J$1),LOOKUP(9.99999999999999E+307,$J$2:J2546)+1,"")</f>
        <v>2381</v>
      </c>
      <c r="K2547" s="31">
        <f>IF(AND(B2547=K$1),LOOKUP(9.99999999999999E+307,$K$2:K2546)+1,"")</f>
        <v>2381</v>
      </c>
      <c r="L2547" s="31">
        <f>IF(AND(B2547=L$1),LOOKUP(9.99999999999999E+307,$L$2:L2546)+1,"")</f>
        <v>2381</v>
      </c>
      <c r="M2547" s="31">
        <f>IF(AND(B2547=M$1),LOOKUP(9.99999999999999E+307,$M$2:M2546)+1,"")</f>
        <v>2381</v>
      </c>
      <c r="N2547" s="31" t="e">
        <f>IF(AND(B2547=N$1),LOOKUP(9.99999999999999E+307,$N$2:N2546)+1,"")</f>
        <v>#REF!</v>
      </c>
      <c r="O2547" s="31" t="e">
        <f>IF(AND($B2547=O$1),LOOKUP(9.99999999999999E+307,$O$2:O2546)+1,"")</f>
        <v>#REF!</v>
      </c>
      <c r="P2547" s="31" t="e">
        <f>IF(AND($B2547=P$1),LOOKUP(9.99999999999999E+307,$P$2:P2546)+1,"")</f>
        <v>#REF!</v>
      </c>
      <c r="Q2547" s="31" t="e">
        <f>IF(AND($B2547=Q$1),LOOKUP(9.99999999999999E+307,$Q$2:Q2546)+1,"")</f>
        <v>#REF!</v>
      </c>
      <c r="R2547" s="31">
        <f>IF(AND($B2547=R$1),LOOKUP(9.99999999999999E+307,$R$2:R2546)+1,"")</f>
        <v>2381</v>
      </c>
      <c r="S2547" s="31">
        <f>IF(AND($B2547=S$1),LOOKUP(9.99999999999999E+307,$S$2:S2546)+1,"")</f>
        <v>2381</v>
      </c>
      <c r="T2547" s="265"/>
      <c r="U2547" s="265"/>
      <c r="V2547" s="265"/>
      <c r="AA2547" s="254" t="str">
        <f t="shared" si="283"/>
        <v/>
      </c>
      <c r="AB2547" s="254" t="str">
        <f t="shared" si="284"/>
        <v/>
      </c>
      <c r="AC2547" s="255">
        <f t="shared" si="285"/>
        <v>0</v>
      </c>
      <c r="AD2547" s="255">
        <f t="shared" si="286"/>
        <v>3836</v>
      </c>
      <c r="AE2547" s="256" t="str">
        <f t="shared" si="287"/>
        <v/>
      </c>
      <c r="AF2547" s="252" t="str">
        <f t="shared" si="288"/>
        <v>-</v>
      </c>
    </row>
    <row r="2548" spans="1:32" ht="20.149999999999999" customHeight="1" x14ac:dyDescent="0.75">
      <c r="A2548" s="31">
        <v>2546</v>
      </c>
      <c r="B2548" s="237"/>
      <c r="C2548" s="273"/>
      <c r="D2548" s="272"/>
      <c r="E2548" s="273"/>
      <c r="F2548" s="273"/>
      <c r="G2548" s="253" t="str">
        <f t="shared" si="289"/>
        <v/>
      </c>
      <c r="H2548" s="31" t="str">
        <f>IF(AND(B2548=H$1),LOOKUP(9.99999999999999E+307,$H$2:H2547)+1,"")</f>
        <v/>
      </c>
      <c r="I2548" s="31" t="str">
        <f>IF(AND(B2548=I$1),LOOKUP(9.99999999999999E+307,$I$2:I2547)+1,"")</f>
        <v/>
      </c>
      <c r="J2548" s="31">
        <f>IF(AND(B2548=J$1),LOOKUP(9.99999999999999E+307,$J$2:J2547)+1,"")</f>
        <v>2382</v>
      </c>
      <c r="K2548" s="31">
        <f>IF(AND(B2548=K$1),LOOKUP(9.99999999999999E+307,$K$2:K2547)+1,"")</f>
        <v>2382</v>
      </c>
      <c r="L2548" s="31">
        <f>IF(AND(B2548=L$1),LOOKUP(9.99999999999999E+307,$L$2:L2547)+1,"")</f>
        <v>2382</v>
      </c>
      <c r="M2548" s="31">
        <f>IF(AND(B2548=M$1),LOOKUP(9.99999999999999E+307,$M$2:M2547)+1,"")</f>
        <v>2382</v>
      </c>
      <c r="N2548" s="31" t="e">
        <f>IF(AND(B2548=N$1),LOOKUP(9.99999999999999E+307,$N$2:N2547)+1,"")</f>
        <v>#REF!</v>
      </c>
      <c r="O2548" s="31" t="e">
        <f>IF(AND($B2548=O$1),LOOKUP(9.99999999999999E+307,$O$2:O2547)+1,"")</f>
        <v>#REF!</v>
      </c>
      <c r="P2548" s="31" t="e">
        <f>IF(AND($B2548=P$1),LOOKUP(9.99999999999999E+307,$P$2:P2547)+1,"")</f>
        <v>#REF!</v>
      </c>
      <c r="Q2548" s="31" t="e">
        <f>IF(AND($B2548=Q$1),LOOKUP(9.99999999999999E+307,$Q$2:Q2547)+1,"")</f>
        <v>#REF!</v>
      </c>
      <c r="R2548" s="31">
        <f>IF(AND($B2548=R$1),LOOKUP(9.99999999999999E+307,$R$2:R2547)+1,"")</f>
        <v>2382</v>
      </c>
      <c r="S2548" s="31">
        <f>IF(AND($B2548=S$1),LOOKUP(9.99999999999999E+307,$S$2:S2547)+1,"")</f>
        <v>2382</v>
      </c>
      <c r="T2548" s="265"/>
      <c r="U2548" s="265"/>
      <c r="V2548" s="265"/>
      <c r="AA2548" s="254" t="str">
        <f t="shared" si="283"/>
        <v/>
      </c>
      <c r="AB2548" s="254" t="str">
        <f t="shared" si="284"/>
        <v/>
      </c>
      <c r="AC2548" s="255">
        <f t="shared" si="285"/>
        <v>0</v>
      </c>
      <c r="AD2548" s="255">
        <f t="shared" si="286"/>
        <v>3836</v>
      </c>
      <c r="AE2548" s="256" t="str">
        <f t="shared" si="287"/>
        <v/>
      </c>
      <c r="AF2548" s="252" t="str">
        <f t="shared" si="288"/>
        <v>-</v>
      </c>
    </row>
    <row r="2549" spans="1:32" ht="20.149999999999999" customHeight="1" x14ac:dyDescent="0.75">
      <c r="A2549" s="31">
        <v>2547</v>
      </c>
      <c r="B2549" s="237"/>
      <c r="C2549" s="273"/>
      <c r="D2549" s="272"/>
      <c r="E2549" s="273"/>
      <c r="F2549" s="273"/>
      <c r="G2549" s="253" t="str">
        <f t="shared" si="289"/>
        <v/>
      </c>
      <c r="H2549" s="31" t="str">
        <f>IF(AND(B2549=H$1),LOOKUP(9.99999999999999E+307,$H$2:H2548)+1,"")</f>
        <v/>
      </c>
      <c r="I2549" s="31" t="str">
        <f>IF(AND(B2549=I$1),LOOKUP(9.99999999999999E+307,$I$2:I2548)+1,"")</f>
        <v/>
      </c>
      <c r="J2549" s="31">
        <f>IF(AND(B2549=J$1),LOOKUP(9.99999999999999E+307,$J$2:J2548)+1,"")</f>
        <v>2383</v>
      </c>
      <c r="K2549" s="31">
        <f>IF(AND(B2549=K$1),LOOKUP(9.99999999999999E+307,$K$2:K2548)+1,"")</f>
        <v>2383</v>
      </c>
      <c r="L2549" s="31">
        <f>IF(AND(B2549=L$1),LOOKUP(9.99999999999999E+307,$L$2:L2548)+1,"")</f>
        <v>2383</v>
      </c>
      <c r="M2549" s="31">
        <f>IF(AND(B2549=M$1),LOOKUP(9.99999999999999E+307,$M$2:M2548)+1,"")</f>
        <v>2383</v>
      </c>
      <c r="N2549" s="31" t="e">
        <f>IF(AND(B2549=N$1),LOOKUP(9.99999999999999E+307,$N$2:N2548)+1,"")</f>
        <v>#REF!</v>
      </c>
      <c r="O2549" s="31" t="e">
        <f>IF(AND($B2549=O$1),LOOKUP(9.99999999999999E+307,$O$2:O2548)+1,"")</f>
        <v>#REF!</v>
      </c>
      <c r="P2549" s="31" t="e">
        <f>IF(AND($B2549=P$1),LOOKUP(9.99999999999999E+307,$P$2:P2548)+1,"")</f>
        <v>#REF!</v>
      </c>
      <c r="Q2549" s="31" t="e">
        <f>IF(AND($B2549=Q$1),LOOKUP(9.99999999999999E+307,$Q$2:Q2548)+1,"")</f>
        <v>#REF!</v>
      </c>
      <c r="R2549" s="31">
        <f>IF(AND($B2549=R$1),LOOKUP(9.99999999999999E+307,$R$2:R2548)+1,"")</f>
        <v>2383</v>
      </c>
      <c r="S2549" s="31">
        <f>IF(AND($B2549=S$1),LOOKUP(9.99999999999999E+307,$S$2:S2548)+1,"")</f>
        <v>2383</v>
      </c>
      <c r="T2549" s="265"/>
      <c r="U2549" s="265"/>
      <c r="V2549" s="265"/>
      <c r="AA2549" s="254" t="str">
        <f t="shared" si="283"/>
        <v/>
      </c>
      <c r="AB2549" s="254" t="str">
        <f t="shared" si="284"/>
        <v/>
      </c>
      <c r="AC2549" s="255">
        <f t="shared" si="285"/>
        <v>0</v>
      </c>
      <c r="AD2549" s="255">
        <f t="shared" si="286"/>
        <v>3836</v>
      </c>
      <c r="AE2549" s="256" t="str">
        <f t="shared" si="287"/>
        <v/>
      </c>
      <c r="AF2549" s="252" t="str">
        <f t="shared" si="288"/>
        <v>-</v>
      </c>
    </row>
    <row r="2550" spans="1:32" ht="20.149999999999999" customHeight="1" x14ac:dyDescent="0.75">
      <c r="A2550" s="31">
        <v>2548</v>
      </c>
      <c r="B2550" s="237"/>
      <c r="C2550" s="273"/>
      <c r="D2550" s="272"/>
      <c r="E2550" s="273"/>
      <c r="F2550" s="273"/>
      <c r="G2550" s="253" t="str">
        <f t="shared" si="289"/>
        <v/>
      </c>
      <c r="H2550" s="31" t="str">
        <f>IF(AND(B2550=H$1),LOOKUP(9.99999999999999E+307,$H$2:H2549)+1,"")</f>
        <v/>
      </c>
      <c r="I2550" s="31" t="str">
        <f>IF(AND(B2550=I$1),LOOKUP(9.99999999999999E+307,$I$2:I2549)+1,"")</f>
        <v/>
      </c>
      <c r="J2550" s="31">
        <f>IF(AND(B2550=J$1),LOOKUP(9.99999999999999E+307,$J$2:J2549)+1,"")</f>
        <v>2384</v>
      </c>
      <c r="K2550" s="31">
        <f>IF(AND(B2550=K$1),LOOKUP(9.99999999999999E+307,$K$2:K2549)+1,"")</f>
        <v>2384</v>
      </c>
      <c r="L2550" s="31">
        <f>IF(AND(B2550=L$1),LOOKUP(9.99999999999999E+307,$L$2:L2549)+1,"")</f>
        <v>2384</v>
      </c>
      <c r="M2550" s="31">
        <f>IF(AND(B2550=M$1),LOOKUP(9.99999999999999E+307,$M$2:M2549)+1,"")</f>
        <v>2384</v>
      </c>
      <c r="N2550" s="31" t="e">
        <f>IF(AND(B2550=N$1),LOOKUP(9.99999999999999E+307,$N$2:N2549)+1,"")</f>
        <v>#REF!</v>
      </c>
      <c r="O2550" s="31" t="e">
        <f>IF(AND($B2550=O$1),LOOKUP(9.99999999999999E+307,$O$2:O2549)+1,"")</f>
        <v>#REF!</v>
      </c>
      <c r="P2550" s="31" t="e">
        <f>IF(AND($B2550=P$1),LOOKUP(9.99999999999999E+307,$P$2:P2549)+1,"")</f>
        <v>#REF!</v>
      </c>
      <c r="Q2550" s="31" t="e">
        <f>IF(AND($B2550=Q$1),LOOKUP(9.99999999999999E+307,$Q$2:Q2549)+1,"")</f>
        <v>#REF!</v>
      </c>
      <c r="R2550" s="31">
        <f>IF(AND($B2550=R$1),LOOKUP(9.99999999999999E+307,$R$2:R2549)+1,"")</f>
        <v>2384</v>
      </c>
      <c r="S2550" s="31">
        <f>IF(AND($B2550=S$1),LOOKUP(9.99999999999999E+307,$S$2:S2549)+1,"")</f>
        <v>2384</v>
      </c>
      <c r="T2550" s="265"/>
      <c r="U2550" s="265"/>
      <c r="V2550" s="265"/>
      <c r="AA2550" s="254" t="str">
        <f t="shared" si="283"/>
        <v/>
      </c>
      <c r="AB2550" s="254" t="str">
        <f t="shared" si="284"/>
        <v/>
      </c>
      <c r="AC2550" s="255">
        <f t="shared" si="285"/>
        <v>0</v>
      </c>
      <c r="AD2550" s="255">
        <f t="shared" si="286"/>
        <v>3836</v>
      </c>
      <c r="AE2550" s="256" t="str">
        <f t="shared" si="287"/>
        <v/>
      </c>
      <c r="AF2550" s="252" t="str">
        <f t="shared" si="288"/>
        <v>-</v>
      </c>
    </row>
    <row r="2551" spans="1:32" ht="20.149999999999999" customHeight="1" x14ac:dyDescent="0.75">
      <c r="A2551" s="31">
        <v>2549</v>
      </c>
      <c r="B2551" s="237"/>
      <c r="C2551" s="273"/>
      <c r="D2551" s="272"/>
      <c r="E2551" s="273"/>
      <c r="F2551" s="273"/>
      <c r="G2551" s="253" t="str">
        <f t="shared" si="289"/>
        <v/>
      </c>
      <c r="H2551" s="31" t="str">
        <f>IF(AND(B2551=H$1),LOOKUP(9.99999999999999E+307,$H$2:H2550)+1,"")</f>
        <v/>
      </c>
      <c r="I2551" s="31" t="str">
        <f>IF(AND(B2551=I$1),LOOKUP(9.99999999999999E+307,$I$2:I2550)+1,"")</f>
        <v/>
      </c>
      <c r="J2551" s="31">
        <f>IF(AND(B2551=J$1),LOOKUP(9.99999999999999E+307,$J$2:J2550)+1,"")</f>
        <v>2385</v>
      </c>
      <c r="K2551" s="31">
        <f>IF(AND(B2551=K$1),LOOKUP(9.99999999999999E+307,$K$2:K2550)+1,"")</f>
        <v>2385</v>
      </c>
      <c r="L2551" s="31">
        <f>IF(AND(B2551=L$1),LOOKUP(9.99999999999999E+307,$L$2:L2550)+1,"")</f>
        <v>2385</v>
      </c>
      <c r="M2551" s="31">
        <f>IF(AND(B2551=M$1),LOOKUP(9.99999999999999E+307,$M$2:M2550)+1,"")</f>
        <v>2385</v>
      </c>
      <c r="N2551" s="31" t="e">
        <f>IF(AND(B2551=N$1),LOOKUP(9.99999999999999E+307,$N$2:N2550)+1,"")</f>
        <v>#REF!</v>
      </c>
      <c r="O2551" s="31" t="e">
        <f>IF(AND($B2551=O$1),LOOKUP(9.99999999999999E+307,$O$2:O2550)+1,"")</f>
        <v>#REF!</v>
      </c>
      <c r="P2551" s="31" t="e">
        <f>IF(AND($B2551=P$1),LOOKUP(9.99999999999999E+307,$P$2:P2550)+1,"")</f>
        <v>#REF!</v>
      </c>
      <c r="Q2551" s="31" t="e">
        <f>IF(AND($B2551=Q$1),LOOKUP(9.99999999999999E+307,$Q$2:Q2550)+1,"")</f>
        <v>#REF!</v>
      </c>
      <c r="R2551" s="31">
        <f>IF(AND($B2551=R$1),LOOKUP(9.99999999999999E+307,$R$2:R2550)+1,"")</f>
        <v>2385</v>
      </c>
      <c r="S2551" s="31">
        <f>IF(AND($B2551=S$1),LOOKUP(9.99999999999999E+307,$S$2:S2550)+1,"")</f>
        <v>2385</v>
      </c>
      <c r="T2551" s="265"/>
      <c r="U2551" s="265"/>
      <c r="V2551" s="265"/>
      <c r="AA2551" s="254" t="str">
        <f t="shared" si="283"/>
        <v/>
      </c>
      <c r="AB2551" s="254" t="str">
        <f t="shared" si="284"/>
        <v/>
      </c>
      <c r="AC2551" s="255">
        <f t="shared" si="285"/>
        <v>0</v>
      </c>
      <c r="AD2551" s="255">
        <f t="shared" si="286"/>
        <v>3836</v>
      </c>
      <c r="AE2551" s="256" t="str">
        <f t="shared" si="287"/>
        <v/>
      </c>
      <c r="AF2551" s="252" t="str">
        <f t="shared" si="288"/>
        <v>-</v>
      </c>
    </row>
    <row r="2552" spans="1:32" ht="20.149999999999999" customHeight="1" x14ac:dyDescent="0.75">
      <c r="A2552" s="31">
        <v>2550</v>
      </c>
      <c r="B2552" s="237"/>
      <c r="C2552" s="273"/>
      <c r="D2552" s="272"/>
      <c r="E2552" s="273"/>
      <c r="F2552" s="273"/>
      <c r="G2552" s="253" t="str">
        <f t="shared" si="289"/>
        <v/>
      </c>
      <c r="H2552" s="31" t="str">
        <f>IF(AND(B2552=H$1),LOOKUP(9.99999999999999E+307,$H$2:H2551)+1,"")</f>
        <v/>
      </c>
      <c r="I2552" s="31" t="str">
        <f>IF(AND(B2552=I$1),LOOKUP(9.99999999999999E+307,$I$2:I2551)+1,"")</f>
        <v/>
      </c>
      <c r="J2552" s="31">
        <f>IF(AND(B2552=J$1),LOOKUP(9.99999999999999E+307,$J$2:J2551)+1,"")</f>
        <v>2386</v>
      </c>
      <c r="K2552" s="31">
        <f>IF(AND(B2552=K$1),LOOKUP(9.99999999999999E+307,$K$2:K2551)+1,"")</f>
        <v>2386</v>
      </c>
      <c r="L2552" s="31">
        <f>IF(AND(B2552=L$1),LOOKUP(9.99999999999999E+307,$L$2:L2551)+1,"")</f>
        <v>2386</v>
      </c>
      <c r="M2552" s="31">
        <f>IF(AND(B2552=M$1),LOOKUP(9.99999999999999E+307,$M$2:M2551)+1,"")</f>
        <v>2386</v>
      </c>
      <c r="N2552" s="31" t="e">
        <f>IF(AND(B2552=N$1),LOOKUP(9.99999999999999E+307,$N$2:N2551)+1,"")</f>
        <v>#REF!</v>
      </c>
      <c r="O2552" s="31" t="e">
        <f>IF(AND($B2552=O$1),LOOKUP(9.99999999999999E+307,$O$2:O2551)+1,"")</f>
        <v>#REF!</v>
      </c>
      <c r="P2552" s="31" t="e">
        <f>IF(AND($B2552=P$1),LOOKUP(9.99999999999999E+307,$P$2:P2551)+1,"")</f>
        <v>#REF!</v>
      </c>
      <c r="Q2552" s="31" t="e">
        <f>IF(AND($B2552=Q$1),LOOKUP(9.99999999999999E+307,$Q$2:Q2551)+1,"")</f>
        <v>#REF!</v>
      </c>
      <c r="R2552" s="31">
        <f>IF(AND($B2552=R$1),LOOKUP(9.99999999999999E+307,$R$2:R2551)+1,"")</f>
        <v>2386</v>
      </c>
      <c r="S2552" s="31">
        <f>IF(AND($B2552=S$1),LOOKUP(9.99999999999999E+307,$S$2:S2551)+1,"")</f>
        <v>2386</v>
      </c>
      <c r="T2552" s="265"/>
      <c r="U2552" s="265"/>
      <c r="V2552" s="265"/>
      <c r="AA2552" s="254" t="str">
        <f t="shared" si="283"/>
        <v/>
      </c>
      <c r="AB2552" s="254" t="str">
        <f t="shared" si="284"/>
        <v/>
      </c>
      <c r="AC2552" s="255">
        <f t="shared" si="285"/>
        <v>0</v>
      </c>
      <c r="AD2552" s="255">
        <f t="shared" si="286"/>
        <v>3836</v>
      </c>
      <c r="AE2552" s="256" t="str">
        <f t="shared" si="287"/>
        <v/>
      </c>
      <c r="AF2552" s="252" t="str">
        <f t="shared" si="288"/>
        <v>-</v>
      </c>
    </row>
    <row r="2553" spans="1:32" ht="20.149999999999999" customHeight="1" x14ac:dyDescent="0.75">
      <c r="A2553" s="31">
        <v>2551</v>
      </c>
      <c r="B2553" s="237"/>
      <c r="C2553" s="273"/>
      <c r="D2553" s="272"/>
      <c r="E2553" s="273"/>
      <c r="F2553" s="273"/>
      <c r="G2553" s="253" t="str">
        <f t="shared" si="289"/>
        <v/>
      </c>
      <c r="H2553" s="31" t="str">
        <f>IF(AND(B2553=H$1),LOOKUP(9.99999999999999E+307,$H$2:H2552)+1,"")</f>
        <v/>
      </c>
      <c r="I2553" s="31" t="str">
        <f>IF(AND(B2553=I$1),LOOKUP(9.99999999999999E+307,$I$2:I2552)+1,"")</f>
        <v/>
      </c>
      <c r="J2553" s="31">
        <f>IF(AND(B2553=J$1),LOOKUP(9.99999999999999E+307,$J$2:J2552)+1,"")</f>
        <v>2387</v>
      </c>
      <c r="K2553" s="31">
        <f>IF(AND(B2553=K$1),LOOKUP(9.99999999999999E+307,$K$2:K2552)+1,"")</f>
        <v>2387</v>
      </c>
      <c r="L2553" s="31">
        <f>IF(AND(B2553=L$1),LOOKUP(9.99999999999999E+307,$L$2:L2552)+1,"")</f>
        <v>2387</v>
      </c>
      <c r="M2553" s="31">
        <f>IF(AND(B2553=M$1),LOOKUP(9.99999999999999E+307,$M$2:M2552)+1,"")</f>
        <v>2387</v>
      </c>
      <c r="N2553" s="31" t="e">
        <f>IF(AND(B2553=N$1),LOOKUP(9.99999999999999E+307,$N$2:N2552)+1,"")</f>
        <v>#REF!</v>
      </c>
      <c r="O2553" s="31" t="e">
        <f>IF(AND($B2553=O$1),LOOKUP(9.99999999999999E+307,$O$2:O2552)+1,"")</f>
        <v>#REF!</v>
      </c>
      <c r="P2553" s="31" t="e">
        <f>IF(AND($B2553=P$1),LOOKUP(9.99999999999999E+307,$P$2:P2552)+1,"")</f>
        <v>#REF!</v>
      </c>
      <c r="Q2553" s="31" t="e">
        <f>IF(AND($B2553=Q$1),LOOKUP(9.99999999999999E+307,$Q$2:Q2552)+1,"")</f>
        <v>#REF!</v>
      </c>
      <c r="R2553" s="31">
        <f>IF(AND($B2553=R$1),LOOKUP(9.99999999999999E+307,$R$2:R2552)+1,"")</f>
        <v>2387</v>
      </c>
      <c r="S2553" s="31">
        <f>IF(AND($B2553=S$1),LOOKUP(9.99999999999999E+307,$S$2:S2552)+1,"")</f>
        <v>2387</v>
      </c>
      <c r="T2553" s="265"/>
      <c r="U2553" s="265"/>
      <c r="V2553" s="265"/>
      <c r="AA2553" s="254" t="str">
        <f t="shared" si="283"/>
        <v/>
      </c>
      <c r="AB2553" s="254" t="str">
        <f t="shared" si="284"/>
        <v/>
      </c>
      <c r="AC2553" s="255">
        <f t="shared" si="285"/>
        <v>0</v>
      </c>
      <c r="AD2553" s="255">
        <f t="shared" si="286"/>
        <v>3836</v>
      </c>
      <c r="AE2553" s="256" t="str">
        <f t="shared" si="287"/>
        <v/>
      </c>
      <c r="AF2553" s="252" t="str">
        <f t="shared" si="288"/>
        <v>-</v>
      </c>
    </row>
    <row r="2554" spans="1:32" ht="20.149999999999999" customHeight="1" x14ac:dyDescent="0.75">
      <c r="A2554" s="31">
        <v>2552</v>
      </c>
      <c r="B2554" s="237"/>
      <c r="C2554" s="273"/>
      <c r="D2554" s="272"/>
      <c r="E2554" s="273"/>
      <c r="F2554" s="273"/>
      <c r="G2554" s="253" t="str">
        <f t="shared" si="289"/>
        <v/>
      </c>
      <c r="H2554" s="31" t="str">
        <f>IF(AND(B2554=H$1),LOOKUP(9.99999999999999E+307,$H$2:H2553)+1,"")</f>
        <v/>
      </c>
      <c r="I2554" s="31" t="str">
        <f>IF(AND(B2554=I$1),LOOKUP(9.99999999999999E+307,$I$2:I2553)+1,"")</f>
        <v/>
      </c>
      <c r="J2554" s="31">
        <f>IF(AND(B2554=J$1),LOOKUP(9.99999999999999E+307,$J$2:J2553)+1,"")</f>
        <v>2388</v>
      </c>
      <c r="K2554" s="31">
        <f>IF(AND(B2554=K$1),LOOKUP(9.99999999999999E+307,$K$2:K2553)+1,"")</f>
        <v>2388</v>
      </c>
      <c r="L2554" s="31">
        <f>IF(AND(B2554=L$1),LOOKUP(9.99999999999999E+307,$L$2:L2553)+1,"")</f>
        <v>2388</v>
      </c>
      <c r="M2554" s="31">
        <f>IF(AND(B2554=M$1),LOOKUP(9.99999999999999E+307,$M$2:M2553)+1,"")</f>
        <v>2388</v>
      </c>
      <c r="N2554" s="31" t="e">
        <f>IF(AND(B2554=N$1),LOOKUP(9.99999999999999E+307,$N$2:N2553)+1,"")</f>
        <v>#REF!</v>
      </c>
      <c r="O2554" s="31" t="e">
        <f>IF(AND($B2554=O$1),LOOKUP(9.99999999999999E+307,$O$2:O2553)+1,"")</f>
        <v>#REF!</v>
      </c>
      <c r="P2554" s="31" t="e">
        <f>IF(AND($B2554=P$1),LOOKUP(9.99999999999999E+307,$P$2:P2553)+1,"")</f>
        <v>#REF!</v>
      </c>
      <c r="Q2554" s="31" t="e">
        <f>IF(AND($B2554=Q$1),LOOKUP(9.99999999999999E+307,$Q$2:Q2553)+1,"")</f>
        <v>#REF!</v>
      </c>
      <c r="R2554" s="31">
        <f>IF(AND($B2554=R$1),LOOKUP(9.99999999999999E+307,$R$2:R2553)+1,"")</f>
        <v>2388</v>
      </c>
      <c r="S2554" s="31">
        <f>IF(AND($B2554=S$1),LOOKUP(9.99999999999999E+307,$S$2:S2553)+1,"")</f>
        <v>2388</v>
      </c>
      <c r="T2554" s="265"/>
      <c r="U2554" s="265"/>
      <c r="V2554" s="265"/>
      <c r="AA2554" s="254" t="str">
        <f t="shared" si="283"/>
        <v/>
      </c>
      <c r="AB2554" s="254" t="str">
        <f t="shared" si="284"/>
        <v/>
      </c>
      <c r="AC2554" s="255">
        <f t="shared" si="285"/>
        <v>0</v>
      </c>
      <c r="AD2554" s="255">
        <f t="shared" si="286"/>
        <v>3836</v>
      </c>
      <c r="AE2554" s="256" t="str">
        <f t="shared" si="287"/>
        <v/>
      </c>
      <c r="AF2554" s="252" t="str">
        <f t="shared" si="288"/>
        <v>-</v>
      </c>
    </row>
    <row r="2555" spans="1:32" ht="20.149999999999999" customHeight="1" x14ac:dyDescent="0.75">
      <c r="A2555" s="31">
        <v>2553</v>
      </c>
      <c r="B2555" s="237"/>
      <c r="C2555" s="273"/>
      <c r="D2555" s="272"/>
      <c r="E2555" s="273"/>
      <c r="F2555" s="273"/>
      <c r="G2555" s="253" t="str">
        <f t="shared" si="289"/>
        <v/>
      </c>
      <c r="H2555" s="31" t="str">
        <f>IF(AND(B2555=H$1),LOOKUP(9.99999999999999E+307,$H$2:H2554)+1,"")</f>
        <v/>
      </c>
      <c r="I2555" s="31" t="str">
        <f>IF(AND(B2555=I$1),LOOKUP(9.99999999999999E+307,$I$2:I2554)+1,"")</f>
        <v/>
      </c>
      <c r="J2555" s="31">
        <f>IF(AND(B2555=J$1),LOOKUP(9.99999999999999E+307,$J$2:J2554)+1,"")</f>
        <v>2389</v>
      </c>
      <c r="K2555" s="31">
        <f>IF(AND(B2555=K$1),LOOKUP(9.99999999999999E+307,$K$2:K2554)+1,"")</f>
        <v>2389</v>
      </c>
      <c r="L2555" s="31">
        <f>IF(AND(B2555=L$1),LOOKUP(9.99999999999999E+307,$L$2:L2554)+1,"")</f>
        <v>2389</v>
      </c>
      <c r="M2555" s="31">
        <f>IF(AND(B2555=M$1),LOOKUP(9.99999999999999E+307,$M$2:M2554)+1,"")</f>
        <v>2389</v>
      </c>
      <c r="N2555" s="31" t="e">
        <f>IF(AND(B2555=N$1),LOOKUP(9.99999999999999E+307,$N$2:N2554)+1,"")</f>
        <v>#REF!</v>
      </c>
      <c r="O2555" s="31" t="e">
        <f>IF(AND($B2555=O$1),LOOKUP(9.99999999999999E+307,$O$2:O2554)+1,"")</f>
        <v>#REF!</v>
      </c>
      <c r="P2555" s="31" t="e">
        <f>IF(AND($B2555=P$1),LOOKUP(9.99999999999999E+307,$P$2:P2554)+1,"")</f>
        <v>#REF!</v>
      </c>
      <c r="Q2555" s="31" t="e">
        <f>IF(AND($B2555=Q$1),LOOKUP(9.99999999999999E+307,$Q$2:Q2554)+1,"")</f>
        <v>#REF!</v>
      </c>
      <c r="R2555" s="31">
        <f>IF(AND($B2555=R$1),LOOKUP(9.99999999999999E+307,$R$2:R2554)+1,"")</f>
        <v>2389</v>
      </c>
      <c r="S2555" s="31">
        <f>IF(AND($B2555=S$1),LOOKUP(9.99999999999999E+307,$S$2:S2554)+1,"")</f>
        <v>2389</v>
      </c>
      <c r="T2555" s="265"/>
      <c r="U2555" s="265"/>
      <c r="V2555" s="265"/>
      <c r="AA2555" s="254" t="str">
        <f t="shared" si="283"/>
        <v/>
      </c>
      <c r="AB2555" s="254" t="str">
        <f t="shared" si="284"/>
        <v/>
      </c>
      <c r="AC2555" s="255">
        <f t="shared" si="285"/>
        <v>0</v>
      </c>
      <c r="AD2555" s="255">
        <f t="shared" si="286"/>
        <v>3836</v>
      </c>
      <c r="AE2555" s="256" t="str">
        <f t="shared" si="287"/>
        <v/>
      </c>
      <c r="AF2555" s="252" t="str">
        <f t="shared" si="288"/>
        <v>-</v>
      </c>
    </row>
    <row r="2556" spans="1:32" ht="20.149999999999999" customHeight="1" x14ac:dyDescent="0.75">
      <c r="A2556" s="31">
        <v>2554</v>
      </c>
      <c r="B2556" s="237"/>
      <c r="C2556" s="273"/>
      <c r="D2556" s="272"/>
      <c r="E2556" s="273"/>
      <c r="F2556" s="273"/>
      <c r="G2556" s="253" t="str">
        <f t="shared" si="289"/>
        <v/>
      </c>
      <c r="H2556" s="31" t="str">
        <f>IF(AND(B2556=H$1),LOOKUP(9.99999999999999E+307,$H$2:H2555)+1,"")</f>
        <v/>
      </c>
      <c r="I2556" s="31" t="str">
        <f>IF(AND(B2556=I$1),LOOKUP(9.99999999999999E+307,$I$2:I2555)+1,"")</f>
        <v/>
      </c>
      <c r="J2556" s="31">
        <f>IF(AND(B2556=J$1),LOOKUP(9.99999999999999E+307,$J$2:J2555)+1,"")</f>
        <v>2390</v>
      </c>
      <c r="K2556" s="31">
        <f>IF(AND(B2556=K$1),LOOKUP(9.99999999999999E+307,$K$2:K2555)+1,"")</f>
        <v>2390</v>
      </c>
      <c r="L2556" s="31">
        <f>IF(AND(B2556=L$1),LOOKUP(9.99999999999999E+307,$L$2:L2555)+1,"")</f>
        <v>2390</v>
      </c>
      <c r="M2556" s="31">
        <f>IF(AND(B2556=M$1),LOOKUP(9.99999999999999E+307,$M$2:M2555)+1,"")</f>
        <v>2390</v>
      </c>
      <c r="N2556" s="31" t="e">
        <f>IF(AND(B2556=N$1),LOOKUP(9.99999999999999E+307,$N$2:N2555)+1,"")</f>
        <v>#REF!</v>
      </c>
      <c r="O2556" s="31" t="e">
        <f>IF(AND($B2556=O$1),LOOKUP(9.99999999999999E+307,$O$2:O2555)+1,"")</f>
        <v>#REF!</v>
      </c>
      <c r="P2556" s="31" t="e">
        <f>IF(AND($B2556=P$1),LOOKUP(9.99999999999999E+307,$P$2:P2555)+1,"")</f>
        <v>#REF!</v>
      </c>
      <c r="Q2556" s="31" t="e">
        <f>IF(AND($B2556=Q$1),LOOKUP(9.99999999999999E+307,$Q$2:Q2555)+1,"")</f>
        <v>#REF!</v>
      </c>
      <c r="R2556" s="31">
        <f>IF(AND($B2556=R$1),LOOKUP(9.99999999999999E+307,$R$2:R2555)+1,"")</f>
        <v>2390</v>
      </c>
      <c r="S2556" s="31">
        <f>IF(AND($B2556=S$1),LOOKUP(9.99999999999999E+307,$S$2:S2555)+1,"")</f>
        <v>2390</v>
      </c>
      <c r="T2556" s="265"/>
      <c r="U2556" s="265"/>
      <c r="V2556" s="265"/>
      <c r="AA2556" s="254" t="str">
        <f t="shared" si="283"/>
        <v/>
      </c>
      <c r="AB2556" s="254" t="str">
        <f t="shared" si="284"/>
        <v/>
      </c>
      <c r="AC2556" s="255">
        <f t="shared" si="285"/>
        <v>0</v>
      </c>
      <c r="AD2556" s="255">
        <f t="shared" si="286"/>
        <v>3836</v>
      </c>
      <c r="AE2556" s="256" t="str">
        <f t="shared" si="287"/>
        <v/>
      </c>
      <c r="AF2556" s="252" t="str">
        <f t="shared" si="288"/>
        <v>-</v>
      </c>
    </row>
    <row r="2557" spans="1:32" ht="20.149999999999999" customHeight="1" x14ac:dyDescent="0.75">
      <c r="A2557" s="31">
        <v>2555</v>
      </c>
      <c r="B2557" s="237"/>
      <c r="C2557" s="273"/>
      <c r="D2557" s="272"/>
      <c r="E2557" s="273"/>
      <c r="F2557" s="273"/>
      <c r="G2557" s="253" t="str">
        <f t="shared" si="289"/>
        <v/>
      </c>
      <c r="H2557" s="31" t="str">
        <f>IF(AND(B2557=H$1),LOOKUP(9.99999999999999E+307,$H$2:H2556)+1,"")</f>
        <v/>
      </c>
      <c r="I2557" s="31" t="str">
        <f>IF(AND(B2557=I$1),LOOKUP(9.99999999999999E+307,$I$2:I2556)+1,"")</f>
        <v/>
      </c>
      <c r="J2557" s="31">
        <f>IF(AND(B2557=J$1),LOOKUP(9.99999999999999E+307,$J$2:J2556)+1,"")</f>
        <v>2391</v>
      </c>
      <c r="K2557" s="31">
        <f>IF(AND(B2557=K$1),LOOKUP(9.99999999999999E+307,$K$2:K2556)+1,"")</f>
        <v>2391</v>
      </c>
      <c r="L2557" s="31">
        <f>IF(AND(B2557=L$1),LOOKUP(9.99999999999999E+307,$L$2:L2556)+1,"")</f>
        <v>2391</v>
      </c>
      <c r="M2557" s="31">
        <f>IF(AND(B2557=M$1),LOOKUP(9.99999999999999E+307,$M$2:M2556)+1,"")</f>
        <v>2391</v>
      </c>
      <c r="N2557" s="31" t="e">
        <f>IF(AND(B2557=N$1),LOOKUP(9.99999999999999E+307,$N$2:N2556)+1,"")</f>
        <v>#REF!</v>
      </c>
      <c r="O2557" s="31" t="e">
        <f>IF(AND($B2557=O$1),LOOKUP(9.99999999999999E+307,$O$2:O2556)+1,"")</f>
        <v>#REF!</v>
      </c>
      <c r="P2557" s="31" t="e">
        <f>IF(AND($B2557=P$1),LOOKUP(9.99999999999999E+307,$P$2:P2556)+1,"")</f>
        <v>#REF!</v>
      </c>
      <c r="Q2557" s="31" t="e">
        <f>IF(AND($B2557=Q$1),LOOKUP(9.99999999999999E+307,$Q$2:Q2556)+1,"")</f>
        <v>#REF!</v>
      </c>
      <c r="R2557" s="31">
        <f>IF(AND($B2557=R$1),LOOKUP(9.99999999999999E+307,$R$2:R2556)+1,"")</f>
        <v>2391</v>
      </c>
      <c r="S2557" s="31">
        <f>IF(AND($B2557=S$1),LOOKUP(9.99999999999999E+307,$S$2:S2556)+1,"")</f>
        <v>2391</v>
      </c>
      <c r="T2557" s="265"/>
      <c r="U2557" s="265"/>
      <c r="V2557" s="265"/>
      <c r="AA2557" s="254" t="str">
        <f t="shared" si="283"/>
        <v/>
      </c>
      <c r="AB2557" s="254" t="str">
        <f t="shared" si="284"/>
        <v/>
      </c>
      <c r="AC2557" s="255">
        <f t="shared" si="285"/>
        <v>0</v>
      </c>
      <c r="AD2557" s="255">
        <f t="shared" si="286"/>
        <v>3836</v>
      </c>
      <c r="AE2557" s="256" t="str">
        <f t="shared" si="287"/>
        <v/>
      </c>
      <c r="AF2557" s="252" t="str">
        <f t="shared" si="288"/>
        <v>-</v>
      </c>
    </row>
    <row r="2558" spans="1:32" ht="20.149999999999999" customHeight="1" x14ac:dyDescent="0.75">
      <c r="A2558" s="31">
        <v>2556</v>
      </c>
      <c r="B2558" s="237"/>
      <c r="C2558" s="273"/>
      <c r="D2558" s="272"/>
      <c r="E2558" s="273"/>
      <c r="F2558" s="273"/>
      <c r="G2558" s="253" t="str">
        <f t="shared" si="289"/>
        <v/>
      </c>
      <c r="H2558" s="31" t="str">
        <f>IF(AND(B2558=H$1),LOOKUP(9.99999999999999E+307,$H$2:H2557)+1,"")</f>
        <v/>
      </c>
      <c r="I2558" s="31" t="str">
        <f>IF(AND(B2558=I$1),LOOKUP(9.99999999999999E+307,$I$2:I2557)+1,"")</f>
        <v/>
      </c>
      <c r="J2558" s="31">
        <f>IF(AND(B2558=J$1),LOOKUP(9.99999999999999E+307,$J$2:J2557)+1,"")</f>
        <v>2392</v>
      </c>
      <c r="K2558" s="31">
        <f>IF(AND(B2558=K$1),LOOKUP(9.99999999999999E+307,$K$2:K2557)+1,"")</f>
        <v>2392</v>
      </c>
      <c r="L2558" s="31">
        <f>IF(AND(B2558=L$1),LOOKUP(9.99999999999999E+307,$L$2:L2557)+1,"")</f>
        <v>2392</v>
      </c>
      <c r="M2558" s="31">
        <f>IF(AND(B2558=M$1),LOOKUP(9.99999999999999E+307,$M$2:M2557)+1,"")</f>
        <v>2392</v>
      </c>
      <c r="N2558" s="31" t="e">
        <f>IF(AND(B2558=N$1),LOOKUP(9.99999999999999E+307,$N$2:N2557)+1,"")</f>
        <v>#REF!</v>
      </c>
      <c r="O2558" s="31" t="e">
        <f>IF(AND($B2558=O$1),LOOKUP(9.99999999999999E+307,$O$2:O2557)+1,"")</f>
        <v>#REF!</v>
      </c>
      <c r="P2558" s="31" t="e">
        <f>IF(AND($B2558=P$1),LOOKUP(9.99999999999999E+307,$P$2:P2557)+1,"")</f>
        <v>#REF!</v>
      </c>
      <c r="Q2558" s="31" t="e">
        <f>IF(AND($B2558=Q$1),LOOKUP(9.99999999999999E+307,$Q$2:Q2557)+1,"")</f>
        <v>#REF!</v>
      </c>
      <c r="R2558" s="31">
        <f>IF(AND($B2558=R$1),LOOKUP(9.99999999999999E+307,$R$2:R2557)+1,"")</f>
        <v>2392</v>
      </c>
      <c r="S2558" s="31">
        <f>IF(AND($B2558=S$1),LOOKUP(9.99999999999999E+307,$S$2:S2557)+1,"")</f>
        <v>2392</v>
      </c>
      <c r="T2558" s="265"/>
      <c r="U2558" s="265"/>
      <c r="V2558" s="265"/>
      <c r="AA2558" s="254" t="str">
        <f t="shared" si="283"/>
        <v/>
      </c>
      <c r="AB2558" s="254" t="str">
        <f t="shared" si="284"/>
        <v/>
      </c>
      <c r="AC2558" s="255">
        <f t="shared" si="285"/>
        <v>0</v>
      </c>
      <c r="AD2558" s="255">
        <f t="shared" si="286"/>
        <v>3836</v>
      </c>
      <c r="AE2558" s="256" t="str">
        <f t="shared" si="287"/>
        <v/>
      </c>
      <c r="AF2558" s="252" t="str">
        <f t="shared" si="288"/>
        <v>-</v>
      </c>
    </row>
    <row r="2559" spans="1:32" ht="20.149999999999999" customHeight="1" x14ac:dyDescent="0.75">
      <c r="A2559" s="31">
        <v>2557</v>
      </c>
      <c r="B2559" s="237"/>
      <c r="C2559" s="273"/>
      <c r="D2559" s="272"/>
      <c r="E2559" s="273"/>
      <c r="F2559" s="273"/>
      <c r="G2559" s="253" t="str">
        <f t="shared" si="289"/>
        <v/>
      </c>
      <c r="H2559" s="31" t="str">
        <f>IF(AND(B2559=H$1),LOOKUP(9.99999999999999E+307,$H$2:H2558)+1,"")</f>
        <v/>
      </c>
      <c r="I2559" s="31" t="str">
        <f>IF(AND(B2559=I$1),LOOKUP(9.99999999999999E+307,$I$2:I2558)+1,"")</f>
        <v/>
      </c>
      <c r="J2559" s="31">
        <f>IF(AND(B2559=J$1),LOOKUP(9.99999999999999E+307,$J$2:J2558)+1,"")</f>
        <v>2393</v>
      </c>
      <c r="K2559" s="31">
        <f>IF(AND(B2559=K$1),LOOKUP(9.99999999999999E+307,$K$2:K2558)+1,"")</f>
        <v>2393</v>
      </c>
      <c r="L2559" s="31">
        <f>IF(AND(B2559=L$1),LOOKUP(9.99999999999999E+307,$L$2:L2558)+1,"")</f>
        <v>2393</v>
      </c>
      <c r="M2559" s="31">
        <f>IF(AND(B2559=M$1),LOOKUP(9.99999999999999E+307,$M$2:M2558)+1,"")</f>
        <v>2393</v>
      </c>
      <c r="N2559" s="31" t="e">
        <f>IF(AND(B2559=N$1),LOOKUP(9.99999999999999E+307,$N$2:N2558)+1,"")</f>
        <v>#REF!</v>
      </c>
      <c r="O2559" s="31" t="e">
        <f>IF(AND($B2559=O$1),LOOKUP(9.99999999999999E+307,$O$2:O2558)+1,"")</f>
        <v>#REF!</v>
      </c>
      <c r="P2559" s="31" t="e">
        <f>IF(AND($B2559=P$1),LOOKUP(9.99999999999999E+307,$P$2:P2558)+1,"")</f>
        <v>#REF!</v>
      </c>
      <c r="Q2559" s="31" t="e">
        <f>IF(AND($B2559=Q$1),LOOKUP(9.99999999999999E+307,$Q$2:Q2558)+1,"")</f>
        <v>#REF!</v>
      </c>
      <c r="R2559" s="31">
        <f>IF(AND($B2559=R$1),LOOKUP(9.99999999999999E+307,$R$2:R2558)+1,"")</f>
        <v>2393</v>
      </c>
      <c r="S2559" s="31">
        <f>IF(AND($B2559=S$1),LOOKUP(9.99999999999999E+307,$S$2:S2558)+1,"")</f>
        <v>2393</v>
      </c>
      <c r="T2559" s="265"/>
      <c r="U2559" s="265"/>
      <c r="V2559" s="265"/>
      <c r="AA2559" s="254" t="str">
        <f t="shared" si="283"/>
        <v/>
      </c>
      <c r="AB2559" s="254" t="str">
        <f t="shared" si="284"/>
        <v/>
      </c>
      <c r="AC2559" s="255">
        <f t="shared" si="285"/>
        <v>0</v>
      </c>
      <c r="AD2559" s="255">
        <f t="shared" si="286"/>
        <v>3836</v>
      </c>
      <c r="AE2559" s="256" t="str">
        <f t="shared" si="287"/>
        <v/>
      </c>
      <c r="AF2559" s="252" t="str">
        <f t="shared" si="288"/>
        <v>-</v>
      </c>
    </row>
    <row r="2560" spans="1:32" ht="20.149999999999999" customHeight="1" x14ac:dyDescent="0.75">
      <c r="A2560" s="31">
        <v>2558</v>
      </c>
      <c r="B2560" s="237"/>
      <c r="C2560" s="273"/>
      <c r="D2560" s="272"/>
      <c r="E2560" s="273"/>
      <c r="F2560" s="273"/>
      <c r="G2560" s="253" t="str">
        <f t="shared" si="289"/>
        <v/>
      </c>
      <c r="H2560" s="31" t="str">
        <f>IF(AND(B2560=H$1),LOOKUP(9.99999999999999E+307,$H$2:H2559)+1,"")</f>
        <v/>
      </c>
      <c r="I2560" s="31" t="str">
        <f>IF(AND(B2560=I$1),LOOKUP(9.99999999999999E+307,$I$2:I2559)+1,"")</f>
        <v/>
      </c>
      <c r="J2560" s="31">
        <f>IF(AND(B2560=J$1),LOOKUP(9.99999999999999E+307,$J$2:J2559)+1,"")</f>
        <v>2394</v>
      </c>
      <c r="K2560" s="31">
        <f>IF(AND(B2560=K$1),LOOKUP(9.99999999999999E+307,$K$2:K2559)+1,"")</f>
        <v>2394</v>
      </c>
      <c r="L2560" s="31">
        <f>IF(AND(B2560=L$1),LOOKUP(9.99999999999999E+307,$L$2:L2559)+1,"")</f>
        <v>2394</v>
      </c>
      <c r="M2560" s="31">
        <f>IF(AND(B2560=M$1),LOOKUP(9.99999999999999E+307,$M$2:M2559)+1,"")</f>
        <v>2394</v>
      </c>
      <c r="N2560" s="31" t="e">
        <f>IF(AND(B2560=N$1),LOOKUP(9.99999999999999E+307,$N$2:N2559)+1,"")</f>
        <v>#REF!</v>
      </c>
      <c r="O2560" s="31" t="e">
        <f>IF(AND($B2560=O$1),LOOKUP(9.99999999999999E+307,$O$2:O2559)+1,"")</f>
        <v>#REF!</v>
      </c>
      <c r="P2560" s="31" t="e">
        <f>IF(AND($B2560=P$1),LOOKUP(9.99999999999999E+307,$P$2:P2559)+1,"")</f>
        <v>#REF!</v>
      </c>
      <c r="Q2560" s="31" t="e">
        <f>IF(AND($B2560=Q$1),LOOKUP(9.99999999999999E+307,$Q$2:Q2559)+1,"")</f>
        <v>#REF!</v>
      </c>
      <c r="R2560" s="31">
        <f>IF(AND($B2560=R$1),LOOKUP(9.99999999999999E+307,$R$2:R2559)+1,"")</f>
        <v>2394</v>
      </c>
      <c r="S2560" s="31">
        <f>IF(AND($B2560=S$1),LOOKUP(9.99999999999999E+307,$S$2:S2559)+1,"")</f>
        <v>2394</v>
      </c>
      <c r="T2560" s="265"/>
      <c r="U2560" s="265"/>
      <c r="V2560" s="265"/>
      <c r="AA2560" s="254" t="str">
        <f t="shared" si="283"/>
        <v/>
      </c>
      <c r="AB2560" s="254" t="str">
        <f t="shared" si="284"/>
        <v/>
      </c>
      <c r="AC2560" s="255">
        <f t="shared" si="285"/>
        <v>0</v>
      </c>
      <c r="AD2560" s="255">
        <f t="shared" si="286"/>
        <v>3836</v>
      </c>
      <c r="AE2560" s="256" t="str">
        <f t="shared" si="287"/>
        <v/>
      </c>
      <c r="AF2560" s="252" t="str">
        <f t="shared" si="288"/>
        <v>-</v>
      </c>
    </row>
    <row r="2561" spans="1:32" ht="20.149999999999999" customHeight="1" x14ac:dyDescent="0.75">
      <c r="A2561" s="31">
        <v>2559</v>
      </c>
      <c r="B2561" s="237"/>
      <c r="C2561" s="273"/>
      <c r="D2561" s="272"/>
      <c r="E2561" s="273"/>
      <c r="F2561" s="273"/>
      <c r="G2561" s="253" t="str">
        <f t="shared" si="289"/>
        <v/>
      </c>
      <c r="H2561" s="31" t="str">
        <f>IF(AND(B2561=H$1),LOOKUP(9.99999999999999E+307,$H$2:H2560)+1,"")</f>
        <v/>
      </c>
      <c r="I2561" s="31" t="str">
        <f>IF(AND(B2561=I$1),LOOKUP(9.99999999999999E+307,$I$2:I2560)+1,"")</f>
        <v/>
      </c>
      <c r="J2561" s="31">
        <f>IF(AND(B2561=J$1),LOOKUP(9.99999999999999E+307,$J$2:J2560)+1,"")</f>
        <v>2395</v>
      </c>
      <c r="K2561" s="31">
        <f>IF(AND(B2561=K$1),LOOKUP(9.99999999999999E+307,$K$2:K2560)+1,"")</f>
        <v>2395</v>
      </c>
      <c r="L2561" s="31">
        <f>IF(AND(B2561=L$1),LOOKUP(9.99999999999999E+307,$L$2:L2560)+1,"")</f>
        <v>2395</v>
      </c>
      <c r="M2561" s="31">
        <f>IF(AND(B2561=M$1),LOOKUP(9.99999999999999E+307,$M$2:M2560)+1,"")</f>
        <v>2395</v>
      </c>
      <c r="N2561" s="31" t="e">
        <f>IF(AND(B2561=N$1),LOOKUP(9.99999999999999E+307,$N$2:N2560)+1,"")</f>
        <v>#REF!</v>
      </c>
      <c r="O2561" s="31" t="e">
        <f>IF(AND($B2561=O$1),LOOKUP(9.99999999999999E+307,$O$2:O2560)+1,"")</f>
        <v>#REF!</v>
      </c>
      <c r="P2561" s="31" t="e">
        <f>IF(AND($B2561=P$1),LOOKUP(9.99999999999999E+307,$P$2:P2560)+1,"")</f>
        <v>#REF!</v>
      </c>
      <c r="Q2561" s="31" t="e">
        <f>IF(AND($B2561=Q$1),LOOKUP(9.99999999999999E+307,$Q$2:Q2560)+1,"")</f>
        <v>#REF!</v>
      </c>
      <c r="R2561" s="31">
        <f>IF(AND($B2561=R$1),LOOKUP(9.99999999999999E+307,$R$2:R2560)+1,"")</f>
        <v>2395</v>
      </c>
      <c r="S2561" s="31">
        <f>IF(AND($B2561=S$1),LOOKUP(9.99999999999999E+307,$S$2:S2560)+1,"")</f>
        <v>2395</v>
      </c>
      <c r="T2561" s="265"/>
      <c r="U2561" s="265"/>
      <c r="V2561" s="265"/>
      <c r="AA2561" s="254" t="str">
        <f t="shared" si="283"/>
        <v/>
      </c>
      <c r="AB2561" s="254" t="str">
        <f t="shared" si="284"/>
        <v/>
      </c>
      <c r="AC2561" s="255">
        <f t="shared" si="285"/>
        <v>0</v>
      </c>
      <c r="AD2561" s="255">
        <f t="shared" si="286"/>
        <v>3836</v>
      </c>
      <c r="AE2561" s="256" t="str">
        <f t="shared" si="287"/>
        <v/>
      </c>
      <c r="AF2561" s="252" t="str">
        <f t="shared" si="288"/>
        <v>-</v>
      </c>
    </row>
    <row r="2562" spans="1:32" ht="20.149999999999999" customHeight="1" x14ac:dyDescent="0.75">
      <c r="A2562" s="31">
        <v>2560</v>
      </c>
      <c r="B2562" s="237"/>
      <c r="C2562" s="273"/>
      <c r="D2562" s="272"/>
      <c r="E2562" s="273"/>
      <c r="F2562" s="273"/>
      <c r="G2562" s="253" t="str">
        <f t="shared" si="289"/>
        <v/>
      </c>
      <c r="H2562" s="31" t="str">
        <f>IF(AND(B2562=H$1),LOOKUP(9.99999999999999E+307,$H$2:H2561)+1,"")</f>
        <v/>
      </c>
      <c r="I2562" s="31" t="str">
        <f>IF(AND(B2562=I$1),LOOKUP(9.99999999999999E+307,$I$2:I2561)+1,"")</f>
        <v/>
      </c>
      <c r="J2562" s="31">
        <f>IF(AND(B2562=J$1),LOOKUP(9.99999999999999E+307,$J$2:J2561)+1,"")</f>
        <v>2396</v>
      </c>
      <c r="K2562" s="31">
        <f>IF(AND(B2562=K$1),LOOKUP(9.99999999999999E+307,$K$2:K2561)+1,"")</f>
        <v>2396</v>
      </c>
      <c r="L2562" s="31">
        <f>IF(AND(B2562=L$1),LOOKUP(9.99999999999999E+307,$L$2:L2561)+1,"")</f>
        <v>2396</v>
      </c>
      <c r="M2562" s="31">
        <f>IF(AND(B2562=M$1),LOOKUP(9.99999999999999E+307,$M$2:M2561)+1,"")</f>
        <v>2396</v>
      </c>
      <c r="N2562" s="31" t="e">
        <f>IF(AND(B2562=N$1),LOOKUP(9.99999999999999E+307,$N$2:N2561)+1,"")</f>
        <v>#REF!</v>
      </c>
      <c r="O2562" s="31" t="e">
        <f>IF(AND($B2562=O$1),LOOKUP(9.99999999999999E+307,$O$2:O2561)+1,"")</f>
        <v>#REF!</v>
      </c>
      <c r="P2562" s="31" t="e">
        <f>IF(AND($B2562=P$1),LOOKUP(9.99999999999999E+307,$P$2:P2561)+1,"")</f>
        <v>#REF!</v>
      </c>
      <c r="Q2562" s="31" t="e">
        <f>IF(AND($B2562=Q$1),LOOKUP(9.99999999999999E+307,$Q$2:Q2561)+1,"")</f>
        <v>#REF!</v>
      </c>
      <c r="R2562" s="31">
        <f>IF(AND($B2562=R$1),LOOKUP(9.99999999999999E+307,$R$2:R2561)+1,"")</f>
        <v>2396</v>
      </c>
      <c r="S2562" s="31">
        <f>IF(AND($B2562=S$1),LOOKUP(9.99999999999999E+307,$S$2:S2561)+1,"")</f>
        <v>2396</v>
      </c>
      <c r="T2562" s="265"/>
      <c r="U2562" s="265"/>
      <c r="V2562" s="265"/>
      <c r="AA2562" s="254" t="str">
        <f t="shared" si="283"/>
        <v/>
      </c>
      <c r="AB2562" s="254" t="str">
        <f t="shared" si="284"/>
        <v/>
      </c>
      <c r="AC2562" s="255">
        <f t="shared" si="285"/>
        <v>0</v>
      </c>
      <c r="AD2562" s="255">
        <f t="shared" si="286"/>
        <v>3836</v>
      </c>
      <c r="AE2562" s="256" t="str">
        <f t="shared" si="287"/>
        <v/>
      </c>
      <c r="AF2562" s="252" t="str">
        <f t="shared" si="288"/>
        <v>-</v>
      </c>
    </row>
    <row r="2563" spans="1:32" ht="20.149999999999999" customHeight="1" x14ac:dyDescent="0.75">
      <c r="A2563" s="31">
        <v>2561</v>
      </c>
      <c r="B2563" s="237"/>
      <c r="C2563" s="273"/>
      <c r="D2563" s="272"/>
      <c r="E2563" s="273"/>
      <c r="F2563" s="273"/>
      <c r="G2563" s="253" t="str">
        <f t="shared" si="289"/>
        <v/>
      </c>
      <c r="H2563" s="31" t="str">
        <f>IF(AND(B2563=H$1),LOOKUP(9.99999999999999E+307,$H$2:H2562)+1,"")</f>
        <v/>
      </c>
      <c r="I2563" s="31" t="str">
        <f>IF(AND(B2563=I$1),LOOKUP(9.99999999999999E+307,$I$2:I2562)+1,"")</f>
        <v/>
      </c>
      <c r="J2563" s="31">
        <f>IF(AND(B2563=J$1),LOOKUP(9.99999999999999E+307,$J$2:J2562)+1,"")</f>
        <v>2397</v>
      </c>
      <c r="K2563" s="31">
        <f>IF(AND(B2563=K$1),LOOKUP(9.99999999999999E+307,$K$2:K2562)+1,"")</f>
        <v>2397</v>
      </c>
      <c r="L2563" s="31">
        <f>IF(AND(B2563=L$1),LOOKUP(9.99999999999999E+307,$L$2:L2562)+1,"")</f>
        <v>2397</v>
      </c>
      <c r="M2563" s="31">
        <f>IF(AND(B2563=M$1),LOOKUP(9.99999999999999E+307,$M$2:M2562)+1,"")</f>
        <v>2397</v>
      </c>
      <c r="N2563" s="31" t="e">
        <f>IF(AND(B2563=N$1),LOOKUP(9.99999999999999E+307,$N$2:N2562)+1,"")</f>
        <v>#REF!</v>
      </c>
      <c r="O2563" s="31" t="e">
        <f>IF(AND($B2563=O$1),LOOKUP(9.99999999999999E+307,$O$2:O2562)+1,"")</f>
        <v>#REF!</v>
      </c>
      <c r="P2563" s="31" t="e">
        <f>IF(AND($B2563=P$1),LOOKUP(9.99999999999999E+307,$P$2:P2562)+1,"")</f>
        <v>#REF!</v>
      </c>
      <c r="Q2563" s="31" t="e">
        <f>IF(AND($B2563=Q$1),LOOKUP(9.99999999999999E+307,$Q$2:Q2562)+1,"")</f>
        <v>#REF!</v>
      </c>
      <c r="R2563" s="31">
        <f>IF(AND($B2563=R$1),LOOKUP(9.99999999999999E+307,$R$2:R2562)+1,"")</f>
        <v>2397</v>
      </c>
      <c r="S2563" s="31">
        <f>IF(AND($B2563=S$1),LOOKUP(9.99999999999999E+307,$S$2:S2562)+1,"")</f>
        <v>2397</v>
      </c>
      <c r="T2563" s="265"/>
      <c r="U2563" s="265"/>
      <c r="V2563" s="265"/>
      <c r="AA2563" s="254" t="str">
        <f t="shared" si="283"/>
        <v/>
      </c>
      <c r="AB2563" s="254" t="str">
        <f t="shared" si="284"/>
        <v/>
      </c>
      <c r="AC2563" s="255">
        <f t="shared" si="285"/>
        <v>0</v>
      </c>
      <c r="AD2563" s="255">
        <f t="shared" si="286"/>
        <v>3836</v>
      </c>
      <c r="AE2563" s="256" t="str">
        <f t="shared" si="287"/>
        <v/>
      </c>
      <c r="AF2563" s="252" t="str">
        <f t="shared" si="288"/>
        <v>-</v>
      </c>
    </row>
    <row r="2564" spans="1:32" ht="20.149999999999999" customHeight="1" x14ac:dyDescent="0.75">
      <c r="A2564" s="31">
        <v>2562</v>
      </c>
      <c r="B2564" s="237"/>
      <c r="C2564" s="273"/>
      <c r="D2564" s="272"/>
      <c r="E2564" s="273"/>
      <c r="F2564" s="273"/>
      <c r="G2564" s="253" t="str">
        <f t="shared" si="289"/>
        <v/>
      </c>
      <c r="H2564" s="31" t="str">
        <f>IF(AND(B2564=H$1),LOOKUP(9.99999999999999E+307,$H$2:H2563)+1,"")</f>
        <v/>
      </c>
      <c r="I2564" s="31" t="str">
        <f>IF(AND(B2564=I$1),LOOKUP(9.99999999999999E+307,$I$2:I2563)+1,"")</f>
        <v/>
      </c>
      <c r="J2564" s="31">
        <f>IF(AND(B2564=J$1),LOOKUP(9.99999999999999E+307,$J$2:J2563)+1,"")</f>
        <v>2398</v>
      </c>
      <c r="K2564" s="31">
        <f>IF(AND(B2564=K$1),LOOKUP(9.99999999999999E+307,$K$2:K2563)+1,"")</f>
        <v>2398</v>
      </c>
      <c r="L2564" s="31">
        <f>IF(AND(B2564=L$1),LOOKUP(9.99999999999999E+307,$L$2:L2563)+1,"")</f>
        <v>2398</v>
      </c>
      <c r="M2564" s="31">
        <f>IF(AND(B2564=M$1),LOOKUP(9.99999999999999E+307,$M$2:M2563)+1,"")</f>
        <v>2398</v>
      </c>
      <c r="N2564" s="31" t="e">
        <f>IF(AND(B2564=N$1),LOOKUP(9.99999999999999E+307,$N$2:N2563)+1,"")</f>
        <v>#REF!</v>
      </c>
      <c r="O2564" s="31" t="e">
        <f>IF(AND($B2564=O$1),LOOKUP(9.99999999999999E+307,$O$2:O2563)+1,"")</f>
        <v>#REF!</v>
      </c>
      <c r="P2564" s="31" t="e">
        <f>IF(AND($B2564=P$1),LOOKUP(9.99999999999999E+307,$P$2:P2563)+1,"")</f>
        <v>#REF!</v>
      </c>
      <c r="Q2564" s="31" t="e">
        <f>IF(AND($B2564=Q$1),LOOKUP(9.99999999999999E+307,$Q$2:Q2563)+1,"")</f>
        <v>#REF!</v>
      </c>
      <c r="R2564" s="31">
        <f>IF(AND($B2564=R$1),LOOKUP(9.99999999999999E+307,$R$2:R2563)+1,"")</f>
        <v>2398</v>
      </c>
      <c r="S2564" s="31">
        <f>IF(AND($B2564=S$1),LOOKUP(9.99999999999999E+307,$S$2:S2563)+1,"")</f>
        <v>2398</v>
      </c>
      <c r="T2564" s="265"/>
      <c r="U2564" s="265"/>
      <c r="V2564" s="265"/>
      <c r="AA2564" s="254" t="str">
        <f t="shared" si="283"/>
        <v/>
      </c>
      <c r="AB2564" s="254" t="str">
        <f t="shared" si="284"/>
        <v/>
      </c>
      <c r="AC2564" s="255">
        <f t="shared" si="285"/>
        <v>0</v>
      </c>
      <c r="AD2564" s="255">
        <f t="shared" si="286"/>
        <v>3836</v>
      </c>
      <c r="AE2564" s="256" t="str">
        <f t="shared" si="287"/>
        <v/>
      </c>
      <c r="AF2564" s="252" t="str">
        <f t="shared" si="288"/>
        <v>-</v>
      </c>
    </row>
    <row r="2565" spans="1:32" ht="20.149999999999999" customHeight="1" x14ac:dyDescent="0.75">
      <c r="A2565" s="31">
        <v>2563</v>
      </c>
      <c r="B2565" s="237"/>
      <c r="C2565" s="273"/>
      <c r="D2565" s="272"/>
      <c r="E2565" s="273"/>
      <c r="F2565" s="273"/>
      <c r="G2565" s="253" t="str">
        <f t="shared" si="289"/>
        <v/>
      </c>
      <c r="H2565" s="31" t="str">
        <f>IF(AND(B2565=H$1),LOOKUP(9.99999999999999E+307,$H$2:H2564)+1,"")</f>
        <v/>
      </c>
      <c r="I2565" s="31" t="str">
        <f>IF(AND(B2565=I$1),LOOKUP(9.99999999999999E+307,$I$2:I2564)+1,"")</f>
        <v/>
      </c>
      <c r="J2565" s="31">
        <f>IF(AND(B2565=J$1),LOOKUP(9.99999999999999E+307,$J$2:J2564)+1,"")</f>
        <v>2399</v>
      </c>
      <c r="K2565" s="31">
        <f>IF(AND(B2565=K$1),LOOKUP(9.99999999999999E+307,$K$2:K2564)+1,"")</f>
        <v>2399</v>
      </c>
      <c r="L2565" s="31">
        <f>IF(AND(B2565=L$1),LOOKUP(9.99999999999999E+307,$L$2:L2564)+1,"")</f>
        <v>2399</v>
      </c>
      <c r="M2565" s="31">
        <f>IF(AND(B2565=M$1),LOOKUP(9.99999999999999E+307,$M$2:M2564)+1,"")</f>
        <v>2399</v>
      </c>
      <c r="N2565" s="31" t="e">
        <f>IF(AND(B2565=N$1),LOOKUP(9.99999999999999E+307,$N$2:N2564)+1,"")</f>
        <v>#REF!</v>
      </c>
      <c r="O2565" s="31" t="e">
        <f>IF(AND($B2565=O$1),LOOKUP(9.99999999999999E+307,$O$2:O2564)+1,"")</f>
        <v>#REF!</v>
      </c>
      <c r="P2565" s="31" t="e">
        <f>IF(AND($B2565=P$1),LOOKUP(9.99999999999999E+307,$P$2:P2564)+1,"")</f>
        <v>#REF!</v>
      </c>
      <c r="Q2565" s="31" t="e">
        <f>IF(AND($B2565=Q$1),LOOKUP(9.99999999999999E+307,$Q$2:Q2564)+1,"")</f>
        <v>#REF!</v>
      </c>
      <c r="R2565" s="31">
        <f>IF(AND($B2565=R$1),LOOKUP(9.99999999999999E+307,$R$2:R2564)+1,"")</f>
        <v>2399</v>
      </c>
      <c r="S2565" s="31">
        <f>IF(AND($B2565=S$1),LOOKUP(9.99999999999999E+307,$S$2:S2564)+1,"")</f>
        <v>2399</v>
      </c>
      <c r="T2565" s="265"/>
      <c r="U2565" s="265"/>
      <c r="V2565" s="265"/>
      <c r="AA2565" s="254" t="str">
        <f t="shared" si="283"/>
        <v/>
      </c>
      <c r="AB2565" s="254" t="str">
        <f t="shared" si="284"/>
        <v/>
      </c>
      <c r="AC2565" s="255">
        <f t="shared" si="285"/>
        <v>0</v>
      </c>
      <c r="AD2565" s="255">
        <f t="shared" si="286"/>
        <v>3836</v>
      </c>
      <c r="AE2565" s="256" t="str">
        <f t="shared" si="287"/>
        <v/>
      </c>
      <c r="AF2565" s="252" t="str">
        <f t="shared" si="288"/>
        <v>-</v>
      </c>
    </row>
    <row r="2566" spans="1:32" ht="20.149999999999999" customHeight="1" x14ac:dyDescent="0.75">
      <c r="A2566" s="31">
        <v>2564</v>
      </c>
      <c r="B2566" s="237"/>
      <c r="C2566" s="273"/>
      <c r="D2566" s="272"/>
      <c r="E2566" s="273"/>
      <c r="F2566" s="273"/>
      <c r="G2566" s="253" t="str">
        <f t="shared" si="289"/>
        <v/>
      </c>
      <c r="H2566" s="31" t="str">
        <f>IF(AND(B2566=H$1),LOOKUP(9.99999999999999E+307,$H$2:H2565)+1,"")</f>
        <v/>
      </c>
      <c r="I2566" s="31" t="str">
        <f>IF(AND(B2566=I$1),LOOKUP(9.99999999999999E+307,$I$2:I2565)+1,"")</f>
        <v/>
      </c>
      <c r="J2566" s="31">
        <f>IF(AND(B2566=J$1),LOOKUP(9.99999999999999E+307,$J$2:J2565)+1,"")</f>
        <v>2400</v>
      </c>
      <c r="K2566" s="31">
        <f>IF(AND(B2566=K$1),LOOKUP(9.99999999999999E+307,$K$2:K2565)+1,"")</f>
        <v>2400</v>
      </c>
      <c r="L2566" s="31">
        <f>IF(AND(B2566=L$1),LOOKUP(9.99999999999999E+307,$L$2:L2565)+1,"")</f>
        <v>2400</v>
      </c>
      <c r="M2566" s="31">
        <f>IF(AND(B2566=M$1),LOOKUP(9.99999999999999E+307,$M$2:M2565)+1,"")</f>
        <v>2400</v>
      </c>
      <c r="N2566" s="31" t="e">
        <f>IF(AND(B2566=N$1),LOOKUP(9.99999999999999E+307,$N$2:N2565)+1,"")</f>
        <v>#REF!</v>
      </c>
      <c r="O2566" s="31" t="e">
        <f>IF(AND($B2566=O$1),LOOKUP(9.99999999999999E+307,$O$2:O2565)+1,"")</f>
        <v>#REF!</v>
      </c>
      <c r="P2566" s="31" t="e">
        <f>IF(AND($B2566=P$1),LOOKUP(9.99999999999999E+307,$P$2:P2565)+1,"")</f>
        <v>#REF!</v>
      </c>
      <c r="Q2566" s="31" t="e">
        <f>IF(AND($B2566=Q$1),LOOKUP(9.99999999999999E+307,$Q$2:Q2565)+1,"")</f>
        <v>#REF!</v>
      </c>
      <c r="R2566" s="31">
        <f>IF(AND($B2566=R$1),LOOKUP(9.99999999999999E+307,$R$2:R2565)+1,"")</f>
        <v>2400</v>
      </c>
      <c r="S2566" s="31">
        <f>IF(AND($B2566=S$1),LOOKUP(9.99999999999999E+307,$S$2:S2565)+1,"")</f>
        <v>2400</v>
      </c>
      <c r="T2566" s="265"/>
      <c r="U2566" s="265"/>
      <c r="V2566" s="265"/>
      <c r="AA2566" s="254" t="str">
        <f t="shared" si="283"/>
        <v/>
      </c>
      <c r="AB2566" s="254" t="str">
        <f t="shared" si="284"/>
        <v/>
      </c>
      <c r="AC2566" s="255">
        <f t="shared" si="285"/>
        <v>0</v>
      </c>
      <c r="AD2566" s="255">
        <f t="shared" si="286"/>
        <v>3836</v>
      </c>
      <c r="AE2566" s="256" t="str">
        <f t="shared" si="287"/>
        <v/>
      </c>
      <c r="AF2566" s="252" t="str">
        <f t="shared" si="288"/>
        <v>-</v>
      </c>
    </row>
    <row r="2567" spans="1:32" ht="20.149999999999999" customHeight="1" x14ac:dyDescent="0.75">
      <c r="A2567" s="31">
        <v>2565</v>
      </c>
      <c r="B2567" s="237"/>
      <c r="C2567" s="273"/>
      <c r="D2567" s="272"/>
      <c r="E2567" s="273"/>
      <c r="F2567" s="273"/>
      <c r="G2567" s="253" t="str">
        <f t="shared" si="289"/>
        <v/>
      </c>
      <c r="H2567" s="31" t="str">
        <f>IF(AND(B2567=H$1),LOOKUP(9.99999999999999E+307,$H$2:H2566)+1,"")</f>
        <v/>
      </c>
      <c r="I2567" s="31" t="str">
        <f>IF(AND(B2567=I$1),LOOKUP(9.99999999999999E+307,$I$2:I2566)+1,"")</f>
        <v/>
      </c>
      <c r="J2567" s="31">
        <f>IF(AND(B2567=J$1),LOOKUP(9.99999999999999E+307,$J$2:J2566)+1,"")</f>
        <v>2401</v>
      </c>
      <c r="K2567" s="31">
        <f>IF(AND(B2567=K$1),LOOKUP(9.99999999999999E+307,$K$2:K2566)+1,"")</f>
        <v>2401</v>
      </c>
      <c r="L2567" s="31">
        <f>IF(AND(B2567=L$1),LOOKUP(9.99999999999999E+307,$L$2:L2566)+1,"")</f>
        <v>2401</v>
      </c>
      <c r="M2567" s="31">
        <f>IF(AND(B2567=M$1),LOOKUP(9.99999999999999E+307,$M$2:M2566)+1,"")</f>
        <v>2401</v>
      </c>
      <c r="N2567" s="31" t="e">
        <f>IF(AND(B2567=N$1),LOOKUP(9.99999999999999E+307,$N$2:N2566)+1,"")</f>
        <v>#REF!</v>
      </c>
      <c r="O2567" s="31" t="e">
        <f>IF(AND($B2567=O$1),LOOKUP(9.99999999999999E+307,$O$2:O2566)+1,"")</f>
        <v>#REF!</v>
      </c>
      <c r="P2567" s="31" t="e">
        <f>IF(AND($B2567=P$1),LOOKUP(9.99999999999999E+307,$P$2:P2566)+1,"")</f>
        <v>#REF!</v>
      </c>
      <c r="Q2567" s="31" t="e">
        <f>IF(AND($B2567=Q$1),LOOKUP(9.99999999999999E+307,$Q$2:Q2566)+1,"")</f>
        <v>#REF!</v>
      </c>
      <c r="R2567" s="31">
        <f>IF(AND($B2567=R$1),LOOKUP(9.99999999999999E+307,$R$2:R2566)+1,"")</f>
        <v>2401</v>
      </c>
      <c r="S2567" s="31">
        <f>IF(AND($B2567=S$1),LOOKUP(9.99999999999999E+307,$S$2:S2566)+1,"")</f>
        <v>2401</v>
      </c>
      <c r="T2567" s="265"/>
      <c r="U2567" s="265"/>
      <c r="V2567" s="265"/>
      <c r="AA2567" s="254" t="str">
        <f t="shared" si="283"/>
        <v/>
      </c>
      <c r="AB2567" s="254" t="str">
        <f t="shared" si="284"/>
        <v/>
      </c>
      <c r="AC2567" s="255">
        <f t="shared" si="285"/>
        <v>0</v>
      </c>
      <c r="AD2567" s="255">
        <f t="shared" si="286"/>
        <v>3836</v>
      </c>
      <c r="AE2567" s="256" t="str">
        <f t="shared" si="287"/>
        <v/>
      </c>
      <c r="AF2567" s="252" t="str">
        <f t="shared" si="288"/>
        <v>-</v>
      </c>
    </row>
    <row r="2568" spans="1:32" ht="20.149999999999999" customHeight="1" x14ac:dyDescent="0.75">
      <c r="A2568" s="31">
        <v>2566</v>
      </c>
      <c r="B2568" s="237"/>
      <c r="C2568" s="273"/>
      <c r="D2568" s="272"/>
      <c r="E2568" s="273"/>
      <c r="F2568" s="273"/>
      <c r="G2568" s="253" t="str">
        <f t="shared" si="289"/>
        <v/>
      </c>
      <c r="H2568" s="31" t="str">
        <f>IF(AND(B2568=H$1),LOOKUP(9.99999999999999E+307,$H$2:H2567)+1,"")</f>
        <v/>
      </c>
      <c r="I2568" s="31" t="str">
        <f>IF(AND(B2568=I$1),LOOKUP(9.99999999999999E+307,$I$2:I2567)+1,"")</f>
        <v/>
      </c>
      <c r="J2568" s="31">
        <f>IF(AND(B2568=J$1),LOOKUP(9.99999999999999E+307,$J$2:J2567)+1,"")</f>
        <v>2402</v>
      </c>
      <c r="K2568" s="31">
        <f>IF(AND(B2568=K$1),LOOKUP(9.99999999999999E+307,$K$2:K2567)+1,"")</f>
        <v>2402</v>
      </c>
      <c r="L2568" s="31">
        <f>IF(AND(B2568=L$1),LOOKUP(9.99999999999999E+307,$L$2:L2567)+1,"")</f>
        <v>2402</v>
      </c>
      <c r="M2568" s="31">
        <f>IF(AND(B2568=M$1),LOOKUP(9.99999999999999E+307,$M$2:M2567)+1,"")</f>
        <v>2402</v>
      </c>
      <c r="N2568" s="31" t="e">
        <f>IF(AND(B2568=N$1),LOOKUP(9.99999999999999E+307,$N$2:N2567)+1,"")</f>
        <v>#REF!</v>
      </c>
      <c r="O2568" s="31" t="e">
        <f>IF(AND($B2568=O$1),LOOKUP(9.99999999999999E+307,$O$2:O2567)+1,"")</f>
        <v>#REF!</v>
      </c>
      <c r="P2568" s="31" t="e">
        <f>IF(AND($B2568=P$1),LOOKUP(9.99999999999999E+307,$P$2:P2567)+1,"")</f>
        <v>#REF!</v>
      </c>
      <c r="Q2568" s="31" t="e">
        <f>IF(AND($B2568=Q$1),LOOKUP(9.99999999999999E+307,$Q$2:Q2567)+1,"")</f>
        <v>#REF!</v>
      </c>
      <c r="R2568" s="31">
        <f>IF(AND($B2568=R$1),LOOKUP(9.99999999999999E+307,$R$2:R2567)+1,"")</f>
        <v>2402</v>
      </c>
      <c r="S2568" s="31">
        <f>IF(AND($B2568=S$1),LOOKUP(9.99999999999999E+307,$S$2:S2567)+1,"")</f>
        <v>2402</v>
      </c>
      <c r="T2568" s="265"/>
      <c r="U2568" s="265"/>
      <c r="V2568" s="265"/>
      <c r="AA2568" s="254" t="str">
        <f t="shared" si="283"/>
        <v/>
      </c>
      <c r="AB2568" s="254" t="str">
        <f t="shared" si="284"/>
        <v/>
      </c>
      <c r="AC2568" s="255">
        <f t="shared" si="285"/>
        <v>0</v>
      </c>
      <c r="AD2568" s="255">
        <f t="shared" si="286"/>
        <v>3836</v>
      </c>
      <c r="AE2568" s="256" t="str">
        <f t="shared" si="287"/>
        <v/>
      </c>
      <c r="AF2568" s="252" t="str">
        <f t="shared" si="288"/>
        <v>-</v>
      </c>
    </row>
    <row r="2569" spans="1:32" ht="20.149999999999999" customHeight="1" x14ac:dyDescent="0.75">
      <c r="A2569" s="31">
        <v>2567</v>
      </c>
      <c r="B2569" s="237"/>
      <c r="C2569" s="273"/>
      <c r="D2569" s="272"/>
      <c r="E2569" s="273"/>
      <c r="F2569" s="273"/>
      <c r="G2569" s="253" t="str">
        <f t="shared" si="289"/>
        <v/>
      </c>
      <c r="H2569" s="31" t="str">
        <f>IF(AND(B2569=H$1),LOOKUP(9.99999999999999E+307,$H$2:H2568)+1,"")</f>
        <v/>
      </c>
      <c r="I2569" s="31" t="str">
        <f>IF(AND(B2569=I$1),LOOKUP(9.99999999999999E+307,$I$2:I2568)+1,"")</f>
        <v/>
      </c>
      <c r="J2569" s="31">
        <f>IF(AND(B2569=J$1),LOOKUP(9.99999999999999E+307,$J$2:J2568)+1,"")</f>
        <v>2403</v>
      </c>
      <c r="K2569" s="31">
        <f>IF(AND(B2569=K$1),LOOKUP(9.99999999999999E+307,$K$2:K2568)+1,"")</f>
        <v>2403</v>
      </c>
      <c r="L2569" s="31">
        <f>IF(AND(B2569=L$1),LOOKUP(9.99999999999999E+307,$L$2:L2568)+1,"")</f>
        <v>2403</v>
      </c>
      <c r="M2569" s="31">
        <f>IF(AND(B2569=M$1),LOOKUP(9.99999999999999E+307,$M$2:M2568)+1,"")</f>
        <v>2403</v>
      </c>
      <c r="N2569" s="31" t="e">
        <f>IF(AND(B2569=N$1),LOOKUP(9.99999999999999E+307,$N$2:N2568)+1,"")</f>
        <v>#REF!</v>
      </c>
      <c r="O2569" s="31" t="e">
        <f>IF(AND($B2569=O$1),LOOKUP(9.99999999999999E+307,$O$2:O2568)+1,"")</f>
        <v>#REF!</v>
      </c>
      <c r="P2569" s="31" t="e">
        <f>IF(AND($B2569=P$1),LOOKUP(9.99999999999999E+307,$P$2:P2568)+1,"")</f>
        <v>#REF!</v>
      </c>
      <c r="Q2569" s="31" t="e">
        <f>IF(AND($B2569=Q$1),LOOKUP(9.99999999999999E+307,$Q$2:Q2568)+1,"")</f>
        <v>#REF!</v>
      </c>
      <c r="R2569" s="31">
        <f>IF(AND($B2569=R$1),LOOKUP(9.99999999999999E+307,$R$2:R2568)+1,"")</f>
        <v>2403</v>
      </c>
      <c r="S2569" s="31">
        <f>IF(AND($B2569=S$1),LOOKUP(9.99999999999999E+307,$S$2:S2568)+1,"")</f>
        <v>2403</v>
      </c>
      <c r="T2569" s="265"/>
      <c r="U2569" s="265"/>
      <c r="V2569" s="265"/>
      <c r="AA2569" s="254" t="str">
        <f t="shared" si="283"/>
        <v/>
      </c>
      <c r="AB2569" s="254" t="str">
        <f t="shared" si="284"/>
        <v/>
      </c>
      <c r="AC2569" s="255">
        <f t="shared" si="285"/>
        <v>0</v>
      </c>
      <c r="AD2569" s="255">
        <f t="shared" si="286"/>
        <v>3836</v>
      </c>
      <c r="AE2569" s="256" t="str">
        <f t="shared" si="287"/>
        <v/>
      </c>
      <c r="AF2569" s="252" t="str">
        <f t="shared" si="288"/>
        <v>-</v>
      </c>
    </row>
    <row r="2570" spans="1:32" ht="20.149999999999999" customHeight="1" x14ac:dyDescent="0.75">
      <c r="A2570" s="31">
        <v>2568</v>
      </c>
      <c r="B2570" s="237"/>
      <c r="C2570" s="273"/>
      <c r="D2570" s="272"/>
      <c r="E2570" s="273"/>
      <c r="F2570" s="273"/>
      <c r="G2570" s="253" t="str">
        <f t="shared" si="289"/>
        <v/>
      </c>
      <c r="H2570" s="31" t="str">
        <f>IF(AND(B2570=H$1),LOOKUP(9.99999999999999E+307,$H$2:H2569)+1,"")</f>
        <v/>
      </c>
      <c r="I2570" s="31" t="str">
        <f>IF(AND(B2570=I$1),LOOKUP(9.99999999999999E+307,$I$2:I2569)+1,"")</f>
        <v/>
      </c>
      <c r="J2570" s="31">
        <f>IF(AND(B2570=J$1),LOOKUP(9.99999999999999E+307,$J$2:J2569)+1,"")</f>
        <v>2404</v>
      </c>
      <c r="K2570" s="31">
        <f>IF(AND(B2570=K$1),LOOKUP(9.99999999999999E+307,$K$2:K2569)+1,"")</f>
        <v>2404</v>
      </c>
      <c r="L2570" s="31">
        <f>IF(AND(B2570=L$1),LOOKUP(9.99999999999999E+307,$L$2:L2569)+1,"")</f>
        <v>2404</v>
      </c>
      <c r="M2570" s="31">
        <f>IF(AND(B2570=M$1),LOOKUP(9.99999999999999E+307,$M$2:M2569)+1,"")</f>
        <v>2404</v>
      </c>
      <c r="N2570" s="31" t="e">
        <f>IF(AND(B2570=N$1),LOOKUP(9.99999999999999E+307,$N$2:N2569)+1,"")</f>
        <v>#REF!</v>
      </c>
      <c r="O2570" s="31" t="e">
        <f>IF(AND($B2570=O$1),LOOKUP(9.99999999999999E+307,$O$2:O2569)+1,"")</f>
        <v>#REF!</v>
      </c>
      <c r="P2570" s="31" t="e">
        <f>IF(AND($B2570=P$1),LOOKUP(9.99999999999999E+307,$P$2:P2569)+1,"")</f>
        <v>#REF!</v>
      </c>
      <c r="Q2570" s="31" t="e">
        <f>IF(AND($B2570=Q$1),LOOKUP(9.99999999999999E+307,$Q$2:Q2569)+1,"")</f>
        <v>#REF!</v>
      </c>
      <c r="R2570" s="31">
        <f>IF(AND($B2570=R$1),LOOKUP(9.99999999999999E+307,$R$2:R2569)+1,"")</f>
        <v>2404</v>
      </c>
      <c r="S2570" s="31">
        <f>IF(AND($B2570=S$1),LOOKUP(9.99999999999999E+307,$S$2:S2569)+1,"")</f>
        <v>2404</v>
      </c>
      <c r="T2570" s="265"/>
      <c r="U2570" s="265"/>
      <c r="V2570" s="265"/>
      <c r="AA2570" s="254" t="str">
        <f t="shared" si="283"/>
        <v/>
      </c>
      <c r="AB2570" s="254" t="str">
        <f t="shared" si="284"/>
        <v/>
      </c>
      <c r="AC2570" s="255">
        <f t="shared" si="285"/>
        <v>0</v>
      </c>
      <c r="AD2570" s="255">
        <f t="shared" si="286"/>
        <v>3836</v>
      </c>
      <c r="AE2570" s="256" t="str">
        <f t="shared" si="287"/>
        <v/>
      </c>
      <c r="AF2570" s="252" t="str">
        <f t="shared" si="288"/>
        <v>-</v>
      </c>
    </row>
    <row r="2571" spans="1:32" ht="20.149999999999999" customHeight="1" x14ac:dyDescent="0.75">
      <c r="A2571" s="31">
        <v>2569</v>
      </c>
      <c r="B2571" s="237"/>
      <c r="C2571" s="273"/>
      <c r="D2571" s="272"/>
      <c r="E2571" s="273"/>
      <c r="F2571" s="273"/>
      <c r="G2571" s="253" t="str">
        <f t="shared" si="289"/>
        <v/>
      </c>
      <c r="H2571" s="31" t="str">
        <f>IF(AND(B2571=H$1),LOOKUP(9.99999999999999E+307,$H$2:H2570)+1,"")</f>
        <v/>
      </c>
      <c r="I2571" s="31" t="str">
        <f>IF(AND(B2571=I$1),LOOKUP(9.99999999999999E+307,$I$2:I2570)+1,"")</f>
        <v/>
      </c>
      <c r="J2571" s="31">
        <f>IF(AND(B2571=J$1),LOOKUP(9.99999999999999E+307,$J$2:J2570)+1,"")</f>
        <v>2405</v>
      </c>
      <c r="K2571" s="31">
        <f>IF(AND(B2571=K$1),LOOKUP(9.99999999999999E+307,$K$2:K2570)+1,"")</f>
        <v>2405</v>
      </c>
      <c r="L2571" s="31">
        <f>IF(AND(B2571=L$1),LOOKUP(9.99999999999999E+307,$L$2:L2570)+1,"")</f>
        <v>2405</v>
      </c>
      <c r="M2571" s="31">
        <f>IF(AND(B2571=M$1),LOOKUP(9.99999999999999E+307,$M$2:M2570)+1,"")</f>
        <v>2405</v>
      </c>
      <c r="N2571" s="31" t="e">
        <f>IF(AND(B2571=N$1),LOOKUP(9.99999999999999E+307,$N$2:N2570)+1,"")</f>
        <v>#REF!</v>
      </c>
      <c r="O2571" s="31" t="e">
        <f>IF(AND($B2571=O$1),LOOKUP(9.99999999999999E+307,$O$2:O2570)+1,"")</f>
        <v>#REF!</v>
      </c>
      <c r="P2571" s="31" t="e">
        <f>IF(AND($B2571=P$1),LOOKUP(9.99999999999999E+307,$P$2:P2570)+1,"")</f>
        <v>#REF!</v>
      </c>
      <c r="Q2571" s="31" t="e">
        <f>IF(AND($B2571=Q$1),LOOKUP(9.99999999999999E+307,$Q$2:Q2570)+1,"")</f>
        <v>#REF!</v>
      </c>
      <c r="R2571" s="31">
        <f>IF(AND($B2571=R$1),LOOKUP(9.99999999999999E+307,$R$2:R2570)+1,"")</f>
        <v>2405</v>
      </c>
      <c r="S2571" s="31">
        <f>IF(AND($B2571=S$1),LOOKUP(9.99999999999999E+307,$S$2:S2570)+1,"")</f>
        <v>2405</v>
      </c>
      <c r="T2571" s="265"/>
      <c r="U2571" s="265"/>
      <c r="V2571" s="265"/>
      <c r="AA2571" s="254" t="str">
        <f t="shared" si="283"/>
        <v/>
      </c>
      <c r="AB2571" s="254" t="str">
        <f t="shared" si="284"/>
        <v/>
      </c>
      <c r="AC2571" s="255">
        <f t="shared" si="285"/>
        <v>0</v>
      </c>
      <c r="AD2571" s="255">
        <f t="shared" si="286"/>
        <v>3836</v>
      </c>
      <c r="AE2571" s="256" t="str">
        <f t="shared" si="287"/>
        <v/>
      </c>
      <c r="AF2571" s="252" t="str">
        <f t="shared" si="288"/>
        <v>-</v>
      </c>
    </row>
    <row r="2572" spans="1:32" ht="20.149999999999999" customHeight="1" x14ac:dyDescent="0.75">
      <c r="A2572" s="31">
        <v>2570</v>
      </c>
      <c r="B2572" s="237"/>
      <c r="C2572" s="273"/>
      <c r="D2572" s="272"/>
      <c r="E2572" s="273"/>
      <c r="F2572" s="273"/>
      <c r="G2572" s="253" t="str">
        <f t="shared" si="289"/>
        <v/>
      </c>
      <c r="H2572" s="31" t="str">
        <f>IF(AND(B2572=H$1),LOOKUP(9.99999999999999E+307,$H$2:H2571)+1,"")</f>
        <v/>
      </c>
      <c r="I2572" s="31" t="str">
        <f>IF(AND(B2572=I$1),LOOKUP(9.99999999999999E+307,$I$2:I2571)+1,"")</f>
        <v/>
      </c>
      <c r="J2572" s="31">
        <f>IF(AND(B2572=J$1),LOOKUP(9.99999999999999E+307,$J$2:J2571)+1,"")</f>
        <v>2406</v>
      </c>
      <c r="K2572" s="31">
        <f>IF(AND(B2572=K$1),LOOKUP(9.99999999999999E+307,$K$2:K2571)+1,"")</f>
        <v>2406</v>
      </c>
      <c r="L2572" s="31">
        <f>IF(AND(B2572=L$1),LOOKUP(9.99999999999999E+307,$L$2:L2571)+1,"")</f>
        <v>2406</v>
      </c>
      <c r="M2572" s="31">
        <f>IF(AND(B2572=M$1),LOOKUP(9.99999999999999E+307,$M$2:M2571)+1,"")</f>
        <v>2406</v>
      </c>
      <c r="N2572" s="31" t="e">
        <f>IF(AND(B2572=N$1),LOOKUP(9.99999999999999E+307,$N$2:N2571)+1,"")</f>
        <v>#REF!</v>
      </c>
      <c r="O2572" s="31" t="e">
        <f>IF(AND($B2572=O$1),LOOKUP(9.99999999999999E+307,$O$2:O2571)+1,"")</f>
        <v>#REF!</v>
      </c>
      <c r="P2572" s="31" t="e">
        <f>IF(AND($B2572=P$1),LOOKUP(9.99999999999999E+307,$P$2:P2571)+1,"")</f>
        <v>#REF!</v>
      </c>
      <c r="Q2572" s="31" t="e">
        <f>IF(AND($B2572=Q$1),LOOKUP(9.99999999999999E+307,$Q$2:Q2571)+1,"")</f>
        <v>#REF!</v>
      </c>
      <c r="R2572" s="31">
        <f>IF(AND($B2572=R$1),LOOKUP(9.99999999999999E+307,$R$2:R2571)+1,"")</f>
        <v>2406</v>
      </c>
      <c r="S2572" s="31">
        <f>IF(AND($B2572=S$1),LOOKUP(9.99999999999999E+307,$S$2:S2571)+1,"")</f>
        <v>2406</v>
      </c>
      <c r="T2572" s="265"/>
      <c r="U2572" s="265"/>
      <c r="V2572" s="265"/>
      <c r="AA2572" s="254" t="str">
        <f t="shared" si="283"/>
        <v/>
      </c>
      <c r="AB2572" s="254" t="str">
        <f t="shared" si="284"/>
        <v/>
      </c>
      <c r="AC2572" s="255">
        <f t="shared" si="285"/>
        <v>0</v>
      </c>
      <c r="AD2572" s="255">
        <f t="shared" si="286"/>
        <v>3836</v>
      </c>
      <c r="AE2572" s="256" t="str">
        <f t="shared" si="287"/>
        <v/>
      </c>
      <c r="AF2572" s="252" t="str">
        <f t="shared" si="288"/>
        <v>-</v>
      </c>
    </row>
    <row r="2573" spans="1:32" ht="20.149999999999999" customHeight="1" x14ac:dyDescent="0.75">
      <c r="A2573" s="31">
        <v>2571</v>
      </c>
      <c r="B2573" s="237"/>
      <c r="C2573" s="273"/>
      <c r="D2573" s="272"/>
      <c r="E2573" s="273"/>
      <c r="F2573" s="273"/>
      <c r="G2573" s="253" t="str">
        <f t="shared" si="289"/>
        <v/>
      </c>
      <c r="H2573" s="31" t="str">
        <f>IF(AND(B2573=H$1),LOOKUP(9.99999999999999E+307,$H$2:H2572)+1,"")</f>
        <v/>
      </c>
      <c r="I2573" s="31" t="str">
        <f>IF(AND(B2573=I$1),LOOKUP(9.99999999999999E+307,$I$2:I2572)+1,"")</f>
        <v/>
      </c>
      <c r="J2573" s="31">
        <f>IF(AND(B2573=J$1),LOOKUP(9.99999999999999E+307,$J$2:J2572)+1,"")</f>
        <v>2407</v>
      </c>
      <c r="K2573" s="31">
        <f>IF(AND(B2573=K$1),LOOKUP(9.99999999999999E+307,$K$2:K2572)+1,"")</f>
        <v>2407</v>
      </c>
      <c r="L2573" s="31">
        <f>IF(AND(B2573=L$1),LOOKUP(9.99999999999999E+307,$L$2:L2572)+1,"")</f>
        <v>2407</v>
      </c>
      <c r="M2573" s="31">
        <f>IF(AND(B2573=M$1),LOOKUP(9.99999999999999E+307,$M$2:M2572)+1,"")</f>
        <v>2407</v>
      </c>
      <c r="N2573" s="31" t="e">
        <f>IF(AND(B2573=N$1),LOOKUP(9.99999999999999E+307,$N$2:N2572)+1,"")</f>
        <v>#REF!</v>
      </c>
      <c r="O2573" s="31" t="e">
        <f>IF(AND($B2573=O$1),LOOKUP(9.99999999999999E+307,$O$2:O2572)+1,"")</f>
        <v>#REF!</v>
      </c>
      <c r="P2573" s="31" t="e">
        <f>IF(AND($B2573=P$1),LOOKUP(9.99999999999999E+307,$P$2:P2572)+1,"")</f>
        <v>#REF!</v>
      </c>
      <c r="Q2573" s="31" t="e">
        <f>IF(AND($B2573=Q$1),LOOKUP(9.99999999999999E+307,$Q$2:Q2572)+1,"")</f>
        <v>#REF!</v>
      </c>
      <c r="R2573" s="31">
        <f>IF(AND($B2573=R$1),LOOKUP(9.99999999999999E+307,$R$2:R2572)+1,"")</f>
        <v>2407</v>
      </c>
      <c r="S2573" s="31">
        <f>IF(AND($B2573=S$1),LOOKUP(9.99999999999999E+307,$S$2:S2572)+1,"")</f>
        <v>2407</v>
      </c>
      <c r="T2573" s="265"/>
      <c r="U2573" s="265"/>
      <c r="V2573" s="265"/>
      <c r="AA2573" s="254" t="str">
        <f t="shared" si="283"/>
        <v/>
      </c>
      <c r="AB2573" s="254" t="str">
        <f t="shared" si="284"/>
        <v/>
      </c>
      <c r="AC2573" s="255">
        <f t="shared" si="285"/>
        <v>0</v>
      </c>
      <c r="AD2573" s="255">
        <f t="shared" si="286"/>
        <v>3836</v>
      </c>
      <c r="AE2573" s="256" t="str">
        <f t="shared" si="287"/>
        <v/>
      </c>
      <c r="AF2573" s="252" t="str">
        <f t="shared" si="288"/>
        <v>-</v>
      </c>
    </row>
    <row r="2574" spans="1:32" ht="20.149999999999999" customHeight="1" x14ac:dyDescent="0.75">
      <c r="A2574" s="31">
        <v>2572</v>
      </c>
      <c r="B2574" s="237"/>
      <c r="C2574" s="273"/>
      <c r="D2574" s="272"/>
      <c r="E2574" s="273"/>
      <c r="F2574" s="273"/>
      <c r="G2574" s="253" t="str">
        <f t="shared" si="289"/>
        <v/>
      </c>
      <c r="H2574" s="31" t="str">
        <f>IF(AND(B2574=H$1),LOOKUP(9.99999999999999E+307,$H$2:H2573)+1,"")</f>
        <v/>
      </c>
      <c r="I2574" s="31" t="str">
        <f>IF(AND(B2574=I$1),LOOKUP(9.99999999999999E+307,$I$2:I2573)+1,"")</f>
        <v/>
      </c>
      <c r="J2574" s="31">
        <f>IF(AND(B2574=J$1),LOOKUP(9.99999999999999E+307,$J$2:J2573)+1,"")</f>
        <v>2408</v>
      </c>
      <c r="K2574" s="31">
        <f>IF(AND(B2574=K$1),LOOKUP(9.99999999999999E+307,$K$2:K2573)+1,"")</f>
        <v>2408</v>
      </c>
      <c r="L2574" s="31">
        <f>IF(AND(B2574=L$1),LOOKUP(9.99999999999999E+307,$L$2:L2573)+1,"")</f>
        <v>2408</v>
      </c>
      <c r="M2574" s="31">
        <f>IF(AND(B2574=M$1),LOOKUP(9.99999999999999E+307,$M$2:M2573)+1,"")</f>
        <v>2408</v>
      </c>
      <c r="N2574" s="31" t="e">
        <f>IF(AND(B2574=N$1),LOOKUP(9.99999999999999E+307,$N$2:N2573)+1,"")</f>
        <v>#REF!</v>
      </c>
      <c r="O2574" s="31" t="e">
        <f>IF(AND($B2574=O$1),LOOKUP(9.99999999999999E+307,$O$2:O2573)+1,"")</f>
        <v>#REF!</v>
      </c>
      <c r="P2574" s="31" t="e">
        <f>IF(AND($B2574=P$1),LOOKUP(9.99999999999999E+307,$P$2:P2573)+1,"")</f>
        <v>#REF!</v>
      </c>
      <c r="Q2574" s="31" t="e">
        <f>IF(AND($B2574=Q$1),LOOKUP(9.99999999999999E+307,$Q$2:Q2573)+1,"")</f>
        <v>#REF!</v>
      </c>
      <c r="R2574" s="31">
        <f>IF(AND($B2574=R$1),LOOKUP(9.99999999999999E+307,$R$2:R2573)+1,"")</f>
        <v>2408</v>
      </c>
      <c r="S2574" s="31">
        <f>IF(AND($B2574=S$1),LOOKUP(9.99999999999999E+307,$S$2:S2573)+1,"")</f>
        <v>2408</v>
      </c>
      <c r="T2574" s="265"/>
      <c r="U2574" s="265"/>
      <c r="V2574" s="265"/>
      <c r="AA2574" s="254" t="str">
        <f t="shared" si="283"/>
        <v/>
      </c>
      <c r="AB2574" s="254" t="str">
        <f t="shared" si="284"/>
        <v/>
      </c>
      <c r="AC2574" s="255">
        <f t="shared" si="285"/>
        <v>0</v>
      </c>
      <c r="AD2574" s="255">
        <f t="shared" si="286"/>
        <v>3836</v>
      </c>
      <c r="AE2574" s="256" t="str">
        <f t="shared" si="287"/>
        <v/>
      </c>
      <c r="AF2574" s="252" t="str">
        <f t="shared" si="288"/>
        <v>-</v>
      </c>
    </row>
    <row r="2575" spans="1:32" ht="20.149999999999999" customHeight="1" x14ac:dyDescent="0.75">
      <c r="A2575" s="31">
        <v>2573</v>
      </c>
      <c r="B2575" s="237"/>
      <c r="C2575" s="273"/>
      <c r="D2575" s="272"/>
      <c r="E2575" s="273"/>
      <c r="F2575" s="273"/>
      <c r="G2575" s="253" t="str">
        <f t="shared" si="289"/>
        <v/>
      </c>
      <c r="H2575" s="31" t="str">
        <f>IF(AND(B2575=H$1),LOOKUP(9.99999999999999E+307,$H$2:H2574)+1,"")</f>
        <v/>
      </c>
      <c r="I2575" s="31" t="str">
        <f>IF(AND(B2575=I$1),LOOKUP(9.99999999999999E+307,$I$2:I2574)+1,"")</f>
        <v/>
      </c>
      <c r="J2575" s="31">
        <f>IF(AND(B2575=J$1),LOOKUP(9.99999999999999E+307,$J$2:J2574)+1,"")</f>
        <v>2409</v>
      </c>
      <c r="K2575" s="31">
        <f>IF(AND(B2575=K$1),LOOKUP(9.99999999999999E+307,$K$2:K2574)+1,"")</f>
        <v>2409</v>
      </c>
      <c r="L2575" s="31">
        <f>IF(AND(B2575=L$1),LOOKUP(9.99999999999999E+307,$L$2:L2574)+1,"")</f>
        <v>2409</v>
      </c>
      <c r="M2575" s="31">
        <f>IF(AND(B2575=M$1),LOOKUP(9.99999999999999E+307,$M$2:M2574)+1,"")</f>
        <v>2409</v>
      </c>
      <c r="N2575" s="31" t="e">
        <f>IF(AND(B2575=N$1),LOOKUP(9.99999999999999E+307,$N$2:N2574)+1,"")</f>
        <v>#REF!</v>
      </c>
      <c r="O2575" s="31" t="e">
        <f>IF(AND($B2575=O$1),LOOKUP(9.99999999999999E+307,$O$2:O2574)+1,"")</f>
        <v>#REF!</v>
      </c>
      <c r="P2575" s="31" t="e">
        <f>IF(AND($B2575=P$1),LOOKUP(9.99999999999999E+307,$P$2:P2574)+1,"")</f>
        <v>#REF!</v>
      </c>
      <c r="Q2575" s="31" t="e">
        <f>IF(AND($B2575=Q$1),LOOKUP(9.99999999999999E+307,$Q$2:Q2574)+1,"")</f>
        <v>#REF!</v>
      </c>
      <c r="R2575" s="31">
        <f>IF(AND($B2575=R$1),LOOKUP(9.99999999999999E+307,$R$2:R2574)+1,"")</f>
        <v>2409</v>
      </c>
      <c r="S2575" s="31">
        <f>IF(AND($B2575=S$1),LOOKUP(9.99999999999999E+307,$S$2:S2574)+1,"")</f>
        <v>2409</v>
      </c>
      <c r="T2575" s="265"/>
      <c r="U2575" s="265"/>
      <c r="V2575" s="265"/>
      <c r="AA2575" s="254" t="str">
        <f t="shared" si="283"/>
        <v/>
      </c>
      <c r="AB2575" s="254" t="str">
        <f t="shared" si="284"/>
        <v/>
      </c>
      <c r="AC2575" s="255">
        <f t="shared" si="285"/>
        <v>0</v>
      </c>
      <c r="AD2575" s="255">
        <f t="shared" si="286"/>
        <v>3836</v>
      </c>
      <c r="AE2575" s="256" t="str">
        <f t="shared" si="287"/>
        <v/>
      </c>
      <c r="AF2575" s="252" t="str">
        <f t="shared" si="288"/>
        <v>-</v>
      </c>
    </row>
    <row r="2576" spans="1:32" ht="20.149999999999999" customHeight="1" x14ac:dyDescent="0.75">
      <c r="A2576" s="31">
        <v>2574</v>
      </c>
      <c r="B2576" s="237"/>
      <c r="C2576" s="273"/>
      <c r="D2576" s="272"/>
      <c r="E2576" s="273"/>
      <c r="F2576" s="273"/>
      <c r="G2576" s="253" t="str">
        <f t="shared" si="289"/>
        <v/>
      </c>
      <c r="H2576" s="31" t="str">
        <f>IF(AND(B2576=H$1),LOOKUP(9.99999999999999E+307,$H$2:H2575)+1,"")</f>
        <v/>
      </c>
      <c r="I2576" s="31" t="str">
        <f>IF(AND(B2576=I$1),LOOKUP(9.99999999999999E+307,$I$2:I2575)+1,"")</f>
        <v/>
      </c>
      <c r="J2576" s="31">
        <f>IF(AND(B2576=J$1),LOOKUP(9.99999999999999E+307,$J$2:J2575)+1,"")</f>
        <v>2410</v>
      </c>
      <c r="K2576" s="31">
        <f>IF(AND(B2576=K$1),LOOKUP(9.99999999999999E+307,$K$2:K2575)+1,"")</f>
        <v>2410</v>
      </c>
      <c r="L2576" s="31">
        <f>IF(AND(B2576=L$1),LOOKUP(9.99999999999999E+307,$L$2:L2575)+1,"")</f>
        <v>2410</v>
      </c>
      <c r="M2576" s="31">
        <f>IF(AND(B2576=M$1),LOOKUP(9.99999999999999E+307,$M$2:M2575)+1,"")</f>
        <v>2410</v>
      </c>
      <c r="N2576" s="31" t="e">
        <f>IF(AND(B2576=N$1),LOOKUP(9.99999999999999E+307,$N$2:N2575)+1,"")</f>
        <v>#REF!</v>
      </c>
      <c r="O2576" s="31" t="e">
        <f>IF(AND($B2576=O$1),LOOKUP(9.99999999999999E+307,$O$2:O2575)+1,"")</f>
        <v>#REF!</v>
      </c>
      <c r="P2576" s="31" t="e">
        <f>IF(AND($B2576=P$1),LOOKUP(9.99999999999999E+307,$P$2:P2575)+1,"")</f>
        <v>#REF!</v>
      </c>
      <c r="Q2576" s="31" t="e">
        <f>IF(AND($B2576=Q$1),LOOKUP(9.99999999999999E+307,$Q$2:Q2575)+1,"")</f>
        <v>#REF!</v>
      </c>
      <c r="R2576" s="31">
        <f>IF(AND($B2576=R$1),LOOKUP(9.99999999999999E+307,$R$2:R2575)+1,"")</f>
        <v>2410</v>
      </c>
      <c r="S2576" s="31">
        <f>IF(AND($B2576=S$1),LOOKUP(9.99999999999999E+307,$S$2:S2575)+1,"")</f>
        <v>2410</v>
      </c>
      <c r="T2576" s="265"/>
      <c r="U2576" s="265"/>
      <c r="V2576" s="265"/>
      <c r="AA2576" s="254" t="str">
        <f t="shared" si="283"/>
        <v/>
      </c>
      <c r="AB2576" s="254" t="str">
        <f t="shared" si="284"/>
        <v/>
      </c>
      <c r="AC2576" s="255">
        <f t="shared" si="285"/>
        <v>0</v>
      </c>
      <c r="AD2576" s="255">
        <f t="shared" si="286"/>
        <v>3836</v>
      </c>
      <c r="AE2576" s="256" t="str">
        <f t="shared" si="287"/>
        <v/>
      </c>
      <c r="AF2576" s="252" t="str">
        <f t="shared" si="288"/>
        <v>-</v>
      </c>
    </row>
    <row r="2577" spans="1:32" ht="20.149999999999999" customHeight="1" x14ac:dyDescent="0.75">
      <c r="A2577" s="31">
        <v>2575</v>
      </c>
      <c r="B2577" s="237"/>
      <c r="C2577" s="273"/>
      <c r="D2577" s="272"/>
      <c r="E2577" s="273"/>
      <c r="F2577" s="273"/>
      <c r="G2577" s="253" t="str">
        <f t="shared" si="289"/>
        <v/>
      </c>
      <c r="H2577" s="31" t="str">
        <f>IF(AND(B2577=H$1),LOOKUP(9.99999999999999E+307,$H$2:H2576)+1,"")</f>
        <v/>
      </c>
      <c r="I2577" s="31" t="str">
        <f>IF(AND(B2577=I$1),LOOKUP(9.99999999999999E+307,$I$2:I2576)+1,"")</f>
        <v/>
      </c>
      <c r="J2577" s="31">
        <f>IF(AND(B2577=J$1),LOOKUP(9.99999999999999E+307,$J$2:J2576)+1,"")</f>
        <v>2411</v>
      </c>
      <c r="K2577" s="31">
        <f>IF(AND(B2577=K$1),LOOKUP(9.99999999999999E+307,$K$2:K2576)+1,"")</f>
        <v>2411</v>
      </c>
      <c r="L2577" s="31">
        <f>IF(AND(B2577=L$1),LOOKUP(9.99999999999999E+307,$L$2:L2576)+1,"")</f>
        <v>2411</v>
      </c>
      <c r="M2577" s="31">
        <f>IF(AND(B2577=M$1),LOOKUP(9.99999999999999E+307,$M$2:M2576)+1,"")</f>
        <v>2411</v>
      </c>
      <c r="N2577" s="31" t="e">
        <f>IF(AND(B2577=N$1),LOOKUP(9.99999999999999E+307,$N$2:N2576)+1,"")</f>
        <v>#REF!</v>
      </c>
      <c r="O2577" s="31" t="e">
        <f>IF(AND($B2577=O$1),LOOKUP(9.99999999999999E+307,$O$2:O2576)+1,"")</f>
        <v>#REF!</v>
      </c>
      <c r="P2577" s="31" t="e">
        <f>IF(AND($B2577=P$1),LOOKUP(9.99999999999999E+307,$P$2:P2576)+1,"")</f>
        <v>#REF!</v>
      </c>
      <c r="Q2577" s="31" t="e">
        <f>IF(AND($B2577=Q$1),LOOKUP(9.99999999999999E+307,$Q$2:Q2576)+1,"")</f>
        <v>#REF!</v>
      </c>
      <c r="R2577" s="31">
        <f>IF(AND($B2577=R$1),LOOKUP(9.99999999999999E+307,$R$2:R2576)+1,"")</f>
        <v>2411</v>
      </c>
      <c r="S2577" s="31">
        <f>IF(AND($B2577=S$1),LOOKUP(9.99999999999999E+307,$S$2:S2576)+1,"")</f>
        <v>2411</v>
      </c>
      <c r="T2577" s="265"/>
      <c r="U2577" s="265"/>
      <c r="V2577" s="265"/>
      <c r="AA2577" s="254" t="str">
        <f t="shared" si="283"/>
        <v/>
      </c>
      <c r="AB2577" s="254" t="str">
        <f t="shared" si="284"/>
        <v/>
      </c>
      <c r="AC2577" s="255">
        <f t="shared" si="285"/>
        <v>0</v>
      </c>
      <c r="AD2577" s="255">
        <f t="shared" si="286"/>
        <v>3836</v>
      </c>
      <c r="AE2577" s="256" t="str">
        <f t="shared" si="287"/>
        <v/>
      </c>
      <c r="AF2577" s="252" t="str">
        <f t="shared" si="288"/>
        <v>-</v>
      </c>
    </row>
    <row r="2578" spans="1:32" ht="20.149999999999999" customHeight="1" x14ac:dyDescent="0.75">
      <c r="A2578" s="31">
        <v>2576</v>
      </c>
      <c r="B2578" s="237"/>
      <c r="C2578" s="273"/>
      <c r="D2578" s="272"/>
      <c r="E2578" s="273"/>
      <c r="F2578" s="273"/>
      <c r="G2578" s="253" t="str">
        <f t="shared" si="289"/>
        <v/>
      </c>
      <c r="H2578" s="31" t="str">
        <f>IF(AND(B2578=H$1),LOOKUP(9.99999999999999E+307,$H$2:H2577)+1,"")</f>
        <v/>
      </c>
      <c r="I2578" s="31" t="str">
        <f>IF(AND(B2578=I$1),LOOKUP(9.99999999999999E+307,$I$2:I2577)+1,"")</f>
        <v/>
      </c>
      <c r="J2578" s="31">
        <f>IF(AND(B2578=J$1),LOOKUP(9.99999999999999E+307,$J$2:J2577)+1,"")</f>
        <v>2412</v>
      </c>
      <c r="K2578" s="31">
        <f>IF(AND(B2578=K$1),LOOKUP(9.99999999999999E+307,$K$2:K2577)+1,"")</f>
        <v>2412</v>
      </c>
      <c r="L2578" s="31">
        <f>IF(AND(B2578=L$1),LOOKUP(9.99999999999999E+307,$L$2:L2577)+1,"")</f>
        <v>2412</v>
      </c>
      <c r="M2578" s="31">
        <f>IF(AND(B2578=M$1),LOOKUP(9.99999999999999E+307,$M$2:M2577)+1,"")</f>
        <v>2412</v>
      </c>
      <c r="N2578" s="31" t="e">
        <f>IF(AND(B2578=N$1),LOOKUP(9.99999999999999E+307,$N$2:N2577)+1,"")</f>
        <v>#REF!</v>
      </c>
      <c r="O2578" s="31" t="e">
        <f>IF(AND($B2578=O$1),LOOKUP(9.99999999999999E+307,$O$2:O2577)+1,"")</f>
        <v>#REF!</v>
      </c>
      <c r="P2578" s="31" t="e">
        <f>IF(AND($B2578=P$1),LOOKUP(9.99999999999999E+307,$P$2:P2577)+1,"")</f>
        <v>#REF!</v>
      </c>
      <c r="Q2578" s="31" t="e">
        <f>IF(AND($B2578=Q$1),LOOKUP(9.99999999999999E+307,$Q$2:Q2577)+1,"")</f>
        <v>#REF!</v>
      </c>
      <c r="R2578" s="31">
        <f>IF(AND($B2578=R$1),LOOKUP(9.99999999999999E+307,$R$2:R2577)+1,"")</f>
        <v>2412</v>
      </c>
      <c r="S2578" s="31">
        <f>IF(AND($B2578=S$1),LOOKUP(9.99999999999999E+307,$S$2:S2577)+1,"")</f>
        <v>2412</v>
      </c>
      <c r="T2578" s="265"/>
      <c r="U2578" s="265"/>
      <c r="V2578" s="265"/>
      <c r="AA2578" s="254" t="str">
        <f t="shared" si="283"/>
        <v/>
      </c>
      <c r="AB2578" s="254" t="str">
        <f t="shared" si="284"/>
        <v/>
      </c>
      <c r="AC2578" s="255">
        <f t="shared" si="285"/>
        <v>0</v>
      </c>
      <c r="AD2578" s="255">
        <f t="shared" si="286"/>
        <v>3836</v>
      </c>
      <c r="AE2578" s="256" t="str">
        <f t="shared" si="287"/>
        <v/>
      </c>
      <c r="AF2578" s="252" t="str">
        <f t="shared" si="288"/>
        <v>-</v>
      </c>
    </row>
    <row r="2579" spans="1:32" ht="20.149999999999999" customHeight="1" x14ac:dyDescent="0.75">
      <c r="A2579" s="31">
        <v>2577</v>
      </c>
      <c r="B2579" s="237"/>
      <c r="C2579" s="273"/>
      <c r="D2579" s="272"/>
      <c r="E2579" s="273"/>
      <c r="F2579" s="273"/>
      <c r="G2579" s="253" t="str">
        <f t="shared" si="289"/>
        <v/>
      </c>
      <c r="H2579" s="31" t="str">
        <f>IF(AND(B2579=H$1),LOOKUP(9.99999999999999E+307,$H$2:H2578)+1,"")</f>
        <v/>
      </c>
      <c r="I2579" s="31" t="str">
        <f>IF(AND(B2579=I$1),LOOKUP(9.99999999999999E+307,$I$2:I2578)+1,"")</f>
        <v/>
      </c>
      <c r="J2579" s="31">
        <f>IF(AND(B2579=J$1),LOOKUP(9.99999999999999E+307,$J$2:J2578)+1,"")</f>
        <v>2413</v>
      </c>
      <c r="K2579" s="31">
        <f>IF(AND(B2579=K$1),LOOKUP(9.99999999999999E+307,$K$2:K2578)+1,"")</f>
        <v>2413</v>
      </c>
      <c r="L2579" s="31">
        <f>IF(AND(B2579=L$1),LOOKUP(9.99999999999999E+307,$L$2:L2578)+1,"")</f>
        <v>2413</v>
      </c>
      <c r="M2579" s="31">
        <f>IF(AND(B2579=M$1),LOOKUP(9.99999999999999E+307,$M$2:M2578)+1,"")</f>
        <v>2413</v>
      </c>
      <c r="N2579" s="31" t="e">
        <f>IF(AND(B2579=N$1),LOOKUP(9.99999999999999E+307,$N$2:N2578)+1,"")</f>
        <v>#REF!</v>
      </c>
      <c r="O2579" s="31" t="e">
        <f>IF(AND($B2579=O$1),LOOKUP(9.99999999999999E+307,$O$2:O2578)+1,"")</f>
        <v>#REF!</v>
      </c>
      <c r="P2579" s="31" t="e">
        <f>IF(AND($B2579=P$1),LOOKUP(9.99999999999999E+307,$P$2:P2578)+1,"")</f>
        <v>#REF!</v>
      </c>
      <c r="Q2579" s="31" t="e">
        <f>IF(AND($B2579=Q$1),LOOKUP(9.99999999999999E+307,$Q$2:Q2578)+1,"")</f>
        <v>#REF!</v>
      </c>
      <c r="R2579" s="31">
        <f>IF(AND($B2579=R$1),LOOKUP(9.99999999999999E+307,$R$2:R2578)+1,"")</f>
        <v>2413</v>
      </c>
      <c r="S2579" s="31">
        <f>IF(AND($B2579=S$1),LOOKUP(9.99999999999999E+307,$S$2:S2578)+1,"")</f>
        <v>2413</v>
      </c>
      <c r="T2579" s="265"/>
      <c r="U2579" s="265"/>
      <c r="V2579" s="265"/>
      <c r="AA2579" s="254" t="str">
        <f t="shared" ref="AA2579:AA2642" si="290">IF(AD2579=2,"นักเรียนซ้ำ","")</f>
        <v/>
      </c>
      <c r="AB2579" s="254" t="str">
        <f t="shared" ref="AB2579:AB2642" si="291">IF(AC2579=2,"เลขประจำตัวซ้ำ","")</f>
        <v/>
      </c>
      <c r="AC2579" s="255">
        <f t="shared" si="285"/>
        <v>0</v>
      </c>
      <c r="AD2579" s="255">
        <f t="shared" si="286"/>
        <v>3836</v>
      </c>
      <c r="AE2579" s="256" t="str">
        <f t="shared" si="287"/>
        <v/>
      </c>
      <c r="AF2579" s="252" t="str">
        <f t="shared" si="288"/>
        <v>-</v>
      </c>
    </row>
    <row r="2580" spans="1:32" ht="20.149999999999999" customHeight="1" x14ac:dyDescent="0.75">
      <c r="A2580" s="31">
        <v>2578</v>
      </c>
      <c r="B2580" s="237"/>
      <c r="C2580" s="273"/>
      <c r="D2580" s="272"/>
      <c r="E2580" s="273"/>
      <c r="F2580" s="273"/>
      <c r="G2580" s="253" t="str">
        <f t="shared" si="289"/>
        <v/>
      </c>
      <c r="H2580" s="31" t="str">
        <f>IF(AND(B2580=H$1),LOOKUP(9.99999999999999E+307,$H$2:H2579)+1,"")</f>
        <v/>
      </c>
      <c r="I2580" s="31" t="str">
        <f>IF(AND(B2580=I$1),LOOKUP(9.99999999999999E+307,$I$2:I2579)+1,"")</f>
        <v/>
      </c>
      <c r="J2580" s="31">
        <f>IF(AND(B2580=J$1),LOOKUP(9.99999999999999E+307,$J$2:J2579)+1,"")</f>
        <v>2414</v>
      </c>
      <c r="K2580" s="31">
        <f>IF(AND(B2580=K$1),LOOKUP(9.99999999999999E+307,$K$2:K2579)+1,"")</f>
        <v>2414</v>
      </c>
      <c r="L2580" s="31">
        <f>IF(AND(B2580=L$1),LOOKUP(9.99999999999999E+307,$L$2:L2579)+1,"")</f>
        <v>2414</v>
      </c>
      <c r="M2580" s="31">
        <f>IF(AND(B2580=M$1),LOOKUP(9.99999999999999E+307,$M$2:M2579)+1,"")</f>
        <v>2414</v>
      </c>
      <c r="N2580" s="31" t="e">
        <f>IF(AND(B2580=N$1),LOOKUP(9.99999999999999E+307,$N$2:N2579)+1,"")</f>
        <v>#REF!</v>
      </c>
      <c r="O2580" s="31" t="e">
        <f>IF(AND($B2580=O$1),LOOKUP(9.99999999999999E+307,$O$2:O2579)+1,"")</f>
        <v>#REF!</v>
      </c>
      <c r="P2580" s="31" t="e">
        <f>IF(AND($B2580=P$1),LOOKUP(9.99999999999999E+307,$P$2:P2579)+1,"")</f>
        <v>#REF!</v>
      </c>
      <c r="Q2580" s="31" t="e">
        <f>IF(AND($B2580=Q$1),LOOKUP(9.99999999999999E+307,$Q$2:Q2579)+1,"")</f>
        <v>#REF!</v>
      </c>
      <c r="R2580" s="31">
        <f>IF(AND($B2580=R$1),LOOKUP(9.99999999999999E+307,$R$2:R2579)+1,"")</f>
        <v>2414</v>
      </c>
      <c r="S2580" s="31">
        <f>IF(AND($B2580=S$1),LOOKUP(9.99999999999999E+307,$S$2:S2579)+1,"")</f>
        <v>2414</v>
      </c>
      <c r="T2580" s="265"/>
      <c r="U2580" s="265"/>
      <c r="V2580" s="265"/>
      <c r="AA2580" s="254" t="str">
        <f t="shared" si="290"/>
        <v/>
      </c>
      <c r="AB2580" s="254" t="str">
        <f t="shared" si="291"/>
        <v/>
      </c>
      <c r="AC2580" s="255">
        <f t="shared" si="285"/>
        <v>0</v>
      </c>
      <c r="AD2580" s="255">
        <f t="shared" si="286"/>
        <v>3836</v>
      </c>
      <c r="AE2580" s="256" t="str">
        <f t="shared" si="287"/>
        <v/>
      </c>
      <c r="AF2580" s="252" t="str">
        <f t="shared" si="288"/>
        <v>-</v>
      </c>
    </row>
    <row r="2581" spans="1:32" ht="20.149999999999999" customHeight="1" x14ac:dyDescent="0.75">
      <c r="A2581" s="31">
        <v>2579</v>
      </c>
      <c r="B2581" s="237"/>
      <c r="C2581" s="273"/>
      <c r="D2581" s="272"/>
      <c r="E2581" s="273"/>
      <c r="F2581" s="273"/>
      <c r="G2581" s="253" t="str">
        <f t="shared" si="289"/>
        <v/>
      </c>
      <c r="H2581" s="31" t="str">
        <f>IF(AND(B2581=H$1),LOOKUP(9.99999999999999E+307,$H$2:H2580)+1,"")</f>
        <v/>
      </c>
      <c r="I2581" s="31" t="str">
        <f>IF(AND(B2581=I$1),LOOKUP(9.99999999999999E+307,$I$2:I2580)+1,"")</f>
        <v/>
      </c>
      <c r="J2581" s="31">
        <f>IF(AND(B2581=J$1),LOOKUP(9.99999999999999E+307,$J$2:J2580)+1,"")</f>
        <v>2415</v>
      </c>
      <c r="K2581" s="31">
        <f>IF(AND(B2581=K$1),LOOKUP(9.99999999999999E+307,$K$2:K2580)+1,"")</f>
        <v>2415</v>
      </c>
      <c r="L2581" s="31">
        <f>IF(AND(B2581=L$1),LOOKUP(9.99999999999999E+307,$L$2:L2580)+1,"")</f>
        <v>2415</v>
      </c>
      <c r="M2581" s="31">
        <f>IF(AND(B2581=M$1),LOOKUP(9.99999999999999E+307,$M$2:M2580)+1,"")</f>
        <v>2415</v>
      </c>
      <c r="N2581" s="31" t="e">
        <f>IF(AND(B2581=N$1),LOOKUP(9.99999999999999E+307,$N$2:N2580)+1,"")</f>
        <v>#REF!</v>
      </c>
      <c r="O2581" s="31" t="e">
        <f>IF(AND($B2581=O$1),LOOKUP(9.99999999999999E+307,$O$2:O2580)+1,"")</f>
        <v>#REF!</v>
      </c>
      <c r="P2581" s="31" t="e">
        <f>IF(AND($B2581=P$1),LOOKUP(9.99999999999999E+307,$P$2:P2580)+1,"")</f>
        <v>#REF!</v>
      </c>
      <c r="Q2581" s="31" t="e">
        <f>IF(AND($B2581=Q$1),LOOKUP(9.99999999999999E+307,$Q$2:Q2580)+1,"")</f>
        <v>#REF!</v>
      </c>
      <c r="R2581" s="31">
        <f>IF(AND($B2581=R$1),LOOKUP(9.99999999999999E+307,$R$2:R2580)+1,"")</f>
        <v>2415</v>
      </c>
      <c r="S2581" s="31">
        <f>IF(AND($B2581=S$1),LOOKUP(9.99999999999999E+307,$S$2:S2580)+1,"")</f>
        <v>2415</v>
      </c>
      <c r="T2581" s="265"/>
      <c r="U2581" s="265"/>
      <c r="V2581" s="265"/>
      <c r="AA2581" s="254" t="str">
        <f t="shared" si="290"/>
        <v/>
      </c>
      <c r="AB2581" s="254" t="str">
        <f t="shared" si="291"/>
        <v/>
      </c>
      <c r="AC2581" s="255">
        <f t="shared" si="285"/>
        <v>0</v>
      </c>
      <c r="AD2581" s="255">
        <f t="shared" si="286"/>
        <v>3836</v>
      </c>
      <c r="AE2581" s="256" t="str">
        <f t="shared" si="287"/>
        <v/>
      </c>
      <c r="AF2581" s="252" t="str">
        <f t="shared" si="288"/>
        <v>-</v>
      </c>
    </row>
    <row r="2582" spans="1:32" ht="20.149999999999999" customHeight="1" x14ac:dyDescent="0.75">
      <c r="A2582" s="31">
        <v>2580</v>
      </c>
      <c r="B2582" s="237"/>
      <c r="C2582" s="273"/>
      <c r="D2582" s="272"/>
      <c r="E2582" s="273"/>
      <c r="F2582" s="273"/>
      <c r="G2582" s="253" t="str">
        <f t="shared" si="289"/>
        <v/>
      </c>
      <c r="H2582" s="31" t="str">
        <f>IF(AND(B2582=H$1),LOOKUP(9.99999999999999E+307,$H$2:H2581)+1,"")</f>
        <v/>
      </c>
      <c r="I2582" s="31" t="str">
        <f>IF(AND(B2582=I$1),LOOKUP(9.99999999999999E+307,$I$2:I2581)+1,"")</f>
        <v/>
      </c>
      <c r="J2582" s="31">
        <f>IF(AND(B2582=J$1),LOOKUP(9.99999999999999E+307,$J$2:J2581)+1,"")</f>
        <v>2416</v>
      </c>
      <c r="K2582" s="31">
        <f>IF(AND(B2582=K$1),LOOKUP(9.99999999999999E+307,$K$2:K2581)+1,"")</f>
        <v>2416</v>
      </c>
      <c r="L2582" s="31">
        <f>IF(AND(B2582=L$1),LOOKUP(9.99999999999999E+307,$L$2:L2581)+1,"")</f>
        <v>2416</v>
      </c>
      <c r="M2582" s="31">
        <f>IF(AND(B2582=M$1),LOOKUP(9.99999999999999E+307,$M$2:M2581)+1,"")</f>
        <v>2416</v>
      </c>
      <c r="N2582" s="31" t="e">
        <f>IF(AND(B2582=N$1),LOOKUP(9.99999999999999E+307,$N$2:N2581)+1,"")</f>
        <v>#REF!</v>
      </c>
      <c r="O2582" s="31" t="e">
        <f>IF(AND($B2582=O$1),LOOKUP(9.99999999999999E+307,$O$2:O2581)+1,"")</f>
        <v>#REF!</v>
      </c>
      <c r="P2582" s="31" t="e">
        <f>IF(AND($B2582=P$1),LOOKUP(9.99999999999999E+307,$P$2:P2581)+1,"")</f>
        <v>#REF!</v>
      </c>
      <c r="Q2582" s="31" t="e">
        <f>IF(AND($B2582=Q$1),LOOKUP(9.99999999999999E+307,$Q$2:Q2581)+1,"")</f>
        <v>#REF!</v>
      </c>
      <c r="R2582" s="31">
        <f>IF(AND($B2582=R$1),LOOKUP(9.99999999999999E+307,$R$2:R2581)+1,"")</f>
        <v>2416</v>
      </c>
      <c r="S2582" s="31">
        <f>IF(AND($B2582=S$1),LOOKUP(9.99999999999999E+307,$S$2:S2581)+1,"")</f>
        <v>2416</v>
      </c>
      <c r="T2582" s="265"/>
      <c r="U2582" s="265"/>
      <c r="V2582" s="265"/>
      <c r="AA2582" s="254" t="str">
        <f t="shared" si="290"/>
        <v/>
      </c>
      <c r="AB2582" s="254" t="str">
        <f t="shared" si="291"/>
        <v/>
      </c>
      <c r="AC2582" s="255">
        <f t="shared" si="285"/>
        <v>0</v>
      </c>
      <c r="AD2582" s="255">
        <f t="shared" si="286"/>
        <v>3836</v>
      </c>
      <c r="AE2582" s="256" t="str">
        <f t="shared" si="287"/>
        <v/>
      </c>
      <c r="AF2582" s="252" t="str">
        <f t="shared" si="288"/>
        <v>-</v>
      </c>
    </row>
    <row r="2583" spans="1:32" ht="20.149999999999999" customHeight="1" x14ac:dyDescent="0.75">
      <c r="A2583" s="31">
        <v>2581</v>
      </c>
      <c r="B2583" s="237"/>
      <c r="C2583" s="273"/>
      <c r="D2583" s="272"/>
      <c r="E2583" s="273"/>
      <c r="F2583" s="273"/>
      <c r="G2583" s="253" t="str">
        <f t="shared" si="289"/>
        <v/>
      </c>
      <c r="H2583" s="31" t="str">
        <f>IF(AND(B2583=H$1),LOOKUP(9.99999999999999E+307,$H$2:H2582)+1,"")</f>
        <v/>
      </c>
      <c r="I2583" s="31" t="str">
        <f>IF(AND(B2583=I$1),LOOKUP(9.99999999999999E+307,$I$2:I2582)+1,"")</f>
        <v/>
      </c>
      <c r="J2583" s="31">
        <f>IF(AND(B2583=J$1),LOOKUP(9.99999999999999E+307,$J$2:J2582)+1,"")</f>
        <v>2417</v>
      </c>
      <c r="K2583" s="31">
        <f>IF(AND(B2583=K$1),LOOKUP(9.99999999999999E+307,$K$2:K2582)+1,"")</f>
        <v>2417</v>
      </c>
      <c r="L2583" s="31">
        <f>IF(AND(B2583=L$1),LOOKUP(9.99999999999999E+307,$L$2:L2582)+1,"")</f>
        <v>2417</v>
      </c>
      <c r="M2583" s="31">
        <f>IF(AND(B2583=M$1),LOOKUP(9.99999999999999E+307,$M$2:M2582)+1,"")</f>
        <v>2417</v>
      </c>
      <c r="N2583" s="31" t="e">
        <f>IF(AND(B2583=N$1),LOOKUP(9.99999999999999E+307,$N$2:N2582)+1,"")</f>
        <v>#REF!</v>
      </c>
      <c r="O2583" s="31" t="e">
        <f>IF(AND($B2583=O$1),LOOKUP(9.99999999999999E+307,$O$2:O2582)+1,"")</f>
        <v>#REF!</v>
      </c>
      <c r="P2583" s="31" t="e">
        <f>IF(AND($B2583=P$1),LOOKUP(9.99999999999999E+307,$P$2:P2582)+1,"")</f>
        <v>#REF!</v>
      </c>
      <c r="Q2583" s="31" t="e">
        <f>IF(AND($B2583=Q$1),LOOKUP(9.99999999999999E+307,$Q$2:Q2582)+1,"")</f>
        <v>#REF!</v>
      </c>
      <c r="R2583" s="31">
        <f>IF(AND($B2583=R$1),LOOKUP(9.99999999999999E+307,$R$2:R2582)+1,"")</f>
        <v>2417</v>
      </c>
      <c r="S2583" s="31">
        <f>IF(AND($B2583=S$1),LOOKUP(9.99999999999999E+307,$S$2:S2582)+1,"")</f>
        <v>2417</v>
      </c>
      <c r="T2583" s="265"/>
      <c r="U2583" s="265"/>
      <c r="V2583" s="265"/>
      <c r="AA2583" s="254" t="str">
        <f t="shared" si="290"/>
        <v/>
      </c>
      <c r="AB2583" s="254" t="str">
        <f t="shared" si="291"/>
        <v/>
      </c>
      <c r="AC2583" s="255">
        <f t="shared" ref="AC2583:AC2646" si="292">COUNTIF($C$3:$C$4002,C2583)</f>
        <v>0</v>
      </c>
      <c r="AD2583" s="255">
        <f t="shared" ref="AD2583:AD2646" si="293">SUMPRODUCT(--(E2583&amp;F2583=$E$3:$E$4002&amp;$F$3:$F$4002))</f>
        <v>3836</v>
      </c>
      <c r="AE2583" s="256" t="str">
        <f t="shared" ref="AE2583:AE2646" si="294">IF(D2583="เด็กชาย",1,IF(D2583="นาย",1,IF(D2583="เด็กหญิง",2,IF(D2583="นางสาว",2,IF(D2583="ด.ช.",1,IF(D2583="ด.ญ.",2,IF(D2583="น.ส.",2,"")))))))</f>
        <v/>
      </c>
      <c r="AF2583" s="252" t="str">
        <f t="shared" ref="AF2583:AF2646" si="295">CONCATENATE(B2583,"-",AE2583)</f>
        <v>-</v>
      </c>
    </row>
    <row r="2584" spans="1:32" ht="20.149999999999999" customHeight="1" x14ac:dyDescent="0.75">
      <c r="A2584" s="31">
        <v>2582</v>
      </c>
      <c r="B2584" s="237"/>
      <c r="C2584" s="273"/>
      <c r="D2584" s="272"/>
      <c r="E2584" s="273"/>
      <c r="F2584" s="273"/>
      <c r="G2584" s="253" t="str">
        <f t="shared" si="289"/>
        <v/>
      </c>
      <c r="H2584" s="31" t="str">
        <f>IF(AND(B2584=H$1),LOOKUP(9.99999999999999E+307,$H$2:H2583)+1,"")</f>
        <v/>
      </c>
      <c r="I2584" s="31" t="str">
        <f>IF(AND(B2584=I$1),LOOKUP(9.99999999999999E+307,$I$2:I2583)+1,"")</f>
        <v/>
      </c>
      <c r="J2584" s="31">
        <f>IF(AND(B2584=J$1),LOOKUP(9.99999999999999E+307,$J$2:J2583)+1,"")</f>
        <v>2418</v>
      </c>
      <c r="K2584" s="31">
        <f>IF(AND(B2584=K$1),LOOKUP(9.99999999999999E+307,$K$2:K2583)+1,"")</f>
        <v>2418</v>
      </c>
      <c r="L2584" s="31">
        <f>IF(AND(B2584=L$1),LOOKUP(9.99999999999999E+307,$L$2:L2583)+1,"")</f>
        <v>2418</v>
      </c>
      <c r="M2584" s="31">
        <f>IF(AND(B2584=M$1),LOOKUP(9.99999999999999E+307,$M$2:M2583)+1,"")</f>
        <v>2418</v>
      </c>
      <c r="N2584" s="31" t="e">
        <f>IF(AND(B2584=N$1),LOOKUP(9.99999999999999E+307,$N$2:N2583)+1,"")</f>
        <v>#REF!</v>
      </c>
      <c r="O2584" s="31" t="e">
        <f>IF(AND($B2584=O$1),LOOKUP(9.99999999999999E+307,$O$2:O2583)+1,"")</f>
        <v>#REF!</v>
      </c>
      <c r="P2584" s="31" t="e">
        <f>IF(AND($B2584=P$1),LOOKUP(9.99999999999999E+307,$P$2:P2583)+1,"")</f>
        <v>#REF!</v>
      </c>
      <c r="Q2584" s="31" t="e">
        <f>IF(AND($B2584=Q$1),LOOKUP(9.99999999999999E+307,$Q$2:Q2583)+1,"")</f>
        <v>#REF!</v>
      </c>
      <c r="R2584" s="31">
        <f>IF(AND($B2584=R$1),LOOKUP(9.99999999999999E+307,$R$2:R2583)+1,"")</f>
        <v>2418</v>
      </c>
      <c r="S2584" s="31">
        <f>IF(AND($B2584=S$1),LOOKUP(9.99999999999999E+307,$S$2:S2583)+1,"")</f>
        <v>2418</v>
      </c>
      <c r="T2584" s="265"/>
      <c r="U2584" s="265"/>
      <c r="V2584" s="265"/>
      <c r="AA2584" s="254" t="str">
        <f t="shared" si="290"/>
        <v/>
      </c>
      <c r="AB2584" s="254" t="str">
        <f t="shared" si="291"/>
        <v/>
      </c>
      <c r="AC2584" s="255">
        <f t="shared" si="292"/>
        <v>0</v>
      </c>
      <c r="AD2584" s="255">
        <f t="shared" si="293"/>
        <v>3836</v>
      </c>
      <c r="AE2584" s="256" t="str">
        <f t="shared" si="294"/>
        <v/>
      </c>
      <c r="AF2584" s="252" t="str">
        <f t="shared" si="295"/>
        <v>-</v>
      </c>
    </row>
    <row r="2585" spans="1:32" ht="20.149999999999999" customHeight="1" x14ac:dyDescent="0.75">
      <c r="A2585" s="31">
        <v>2583</v>
      </c>
      <c r="B2585" s="237"/>
      <c r="C2585" s="273"/>
      <c r="D2585" s="272"/>
      <c r="E2585" s="273"/>
      <c r="F2585" s="273"/>
      <c r="G2585" s="253" t="str">
        <f t="shared" si="289"/>
        <v/>
      </c>
      <c r="H2585" s="31" t="str">
        <f>IF(AND(B2585=H$1),LOOKUP(9.99999999999999E+307,$H$2:H2584)+1,"")</f>
        <v/>
      </c>
      <c r="I2585" s="31" t="str">
        <f>IF(AND(B2585=I$1),LOOKUP(9.99999999999999E+307,$I$2:I2584)+1,"")</f>
        <v/>
      </c>
      <c r="J2585" s="31">
        <f>IF(AND(B2585=J$1),LOOKUP(9.99999999999999E+307,$J$2:J2584)+1,"")</f>
        <v>2419</v>
      </c>
      <c r="K2585" s="31">
        <f>IF(AND(B2585=K$1),LOOKUP(9.99999999999999E+307,$K$2:K2584)+1,"")</f>
        <v>2419</v>
      </c>
      <c r="L2585" s="31">
        <f>IF(AND(B2585=L$1),LOOKUP(9.99999999999999E+307,$L$2:L2584)+1,"")</f>
        <v>2419</v>
      </c>
      <c r="M2585" s="31">
        <f>IF(AND(B2585=M$1),LOOKUP(9.99999999999999E+307,$M$2:M2584)+1,"")</f>
        <v>2419</v>
      </c>
      <c r="N2585" s="31" t="e">
        <f>IF(AND(B2585=N$1),LOOKUP(9.99999999999999E+307,$N$2:N2584)+1,"")</f>
        <v>#REF!</v>
      </c>
      <c r="O2585" s="31" t="e">
        <f>IF(AND($B2585=O$1),LOOKUP(9.99999999999999E+307,$O$2:O2584)+1,"")</f>
        <v>#REF!</v>
      </c>
      <c r="P2585" s="31" t="e">
        <f>IF(AND($B2585=P$1),LOOKUP(9.99999999999999E+307,$P$2:P2584)+1,"")</f>
        <v>#REF!</v>
      </c>
      <c r="Q2585" s="31" t="e">
        <f>IF(AND($B2585=Q$1),LOOKUP(9.99999999999999E+307,$Q$2:Q2584)+1,"")</f>
        <v>#REF!</v>
      </c>
      <c r="R2585" s="31">
        <f>IF(AND($B2585=R$1),LOOKUP(9.99999999999999E+307,$R$2:R2584)+1,"")</f>
        <v>2419</v>
      </c>
      <c r="S2585" s="31">
        <f>IF(AND($B2585=S$1),LOOKUP(9.99999999999999E+307,$S$2:S2584)+1,"")</f>
        <v>2419</v>
      </c>
      <c r="T2585" s="265"/>
      <c r="U2585" s="265"/>
      <c r="V2585" s="265"/>
      <c r="AA2585" s="254" t="str">
        <f t="shared" si="290"/>
        <v/>
      </c>
      <c r="AB2585" s="254" t="str">
        <f t="shared" si="291"/>
        <v/>
      </c>
      <c r="AC2585" s="255">
        <f t="shared" si="292"/>
        <v>0</v>
      </c>
      <c r="AD2585" s="255">
        <f t="shared" si="293"/>
        <v>3836</v>
      </c>
      <c r="AE2585" s="256" t="str">
        <f t="shared" si="294"/>
        <v/>
      </c>
      <c r="AF2585" s="252" t="str">
        <f t="shared" si="295"/>
        <v>-</v>
      </c>
    </row>
    <row r="2586" spans="1:32" ht="20.149999999999999" customHeight="1" x14ac:dyDescent="0.75">
      <c r="A2586" s="31">
        <v>2584</v>
      </c>
      <c r="B2586" s="237"/>
      <c r="C2586" s="273"/>
      <c r="D2586" s="272"/>
      <c r="E2586" s="273"/>
      <c r="F2586" s="273"/>
      <c r="G2586" s="253" t="str">
        <f t="shared" si="289"/>
        <v/>
      </c>
      <c r="H2586" s="31" t="str">
        <f>IF(AND(B2586=H$1),LOOKUP(9.99999999999999E+307,$H$2:H2585)+1,"")</f>
        <v/>
      </c>
      <c r="I2586" s="31" t="str">
        <f>IF(AND(B2586=I$1),LOOKUP(9.99999999999999E+307,$I$2:I2585)+1,"")</f>
        <v/>
      </c>
      <c r="J2586" s="31">
        <f>IF(AND(B2586=J$1),LOOKUP(9.99999999999999E+307,$J$2:J2585)+1,"")</f>
        <v>2420</v>
      </c>
      <c r="K2586" s="31">
        <f>IF(AND(B2586=K$1),LOOKUP(9.99999999999999E+307,$K$2:K2585)+1,"")</f>
        <v>2420</v>
      </c>
      <c r="L2586" s="31">
        <f>IF(AND(B2586=L$1),LOOKUP(9.99999999999999E+307,$L$2:L2585)+1,"")</f>
        <v>2420</v>
      </c>
      <c r="M2586" s="31">
        <f>IF(AND(B2586=M$1),LOOKUP(9.99999999999999E+307,$M$2:M2585)+1,"")</f>
        <v>2420</v>
      </c>
      <c r="N2586" s="31" t="e">
        <f>IF(AND(B2586=N$1),LOOKUP(9.99999999999999E+307,$N$2:N2585)+1,"")</f>
        <v>#REF!</v>
      </c>
      <c r="O2586" s="31" t="e">
        <f>IF(AND($B2586=O$1),LOOKUP(9.99999999999999E+307,$O$2:O2585)+1,"")</f>
        <v>#REF!</v>
      </c>
      <c r="P2586" s="31" t="e">
        <f>IF(AND($B2586=P$1),LOOKUP(9.99999999999999E+307,$P$2:P2585)+1,"")</f>
        <v>#REF!</v>
      </c>
      <c r="Q2586" s="31" t="e">
        <f>IF(AND($B2586=Q$1),LOOKUP(9.99999999999999E+307,$Q$2:Q2585)+1,"")</f>
        <v>#REF!</v>
      </c>
      <c r="R2586" s="31">
        <f>IF(AND($B2586=R$1),LOOKUP(9.99999999999999E+307,$R$2:R2585)+1,"")</f>
        <v>2420</v>
      </c>
      <c r="S2586" s="31">
        <f>IF(AND($B2586=S$1),LOOKUP(9.99999999999999E+307,$S$2:S2585)+1,"")</f>
        <v>2420</v>
      </c>
      <c r="T2586" s="265"/>
      <c r="U2586" s="265"/>
      <c r="V2586" s="265"/>
      <c r="AA2586" s="254" t="str">
        <f t="shared" si="290"/>
        <v/>
      </c>
      <c r="AB2586" s="254" t="str">
        <f t="shared" si="291"/>
        <v/>
      </c>
      <c r="AC2586" s="255">
        <f t="shared" si="292"/>
        <v>0</v>
      </c>
      <c r="AD2586" s="255">
        <f t="shared" si="293"/>
        <v>3836</v>
      </c>
      <c r="AE2586" s="256" t="str">
        <f t="shared" si="294"/>
        <v/>
      </c>
      <c r="AF2586" s="252" t="str">
        <f t="shared" si="295"/>
        <v>-</v>
      </c>
    </row>
    <row r="2587" spans="1:32" ht="20.149999999999999" customHeight="1" x14ac:dyDescent="0.75">
      <c r="A2587" s="31">
        <v>2585</v>
      </c>
      <c r="B2587" s="237"/>
      <c r="C2587" s="273"/>
      <c r="D2587" s="272"/>
      <c r="E2587" s="273"/>
      <c r="F2587" s="273"/>
      <c r="G2587" s="253" t="str">
        <f t="shared" si="289"/>
        <v/>
      </c>
      <c r="H2587" s="31" t="str">
        <f>IF(AND(B2587=H$1),LOOKUP(9.99999999999999E+307,$H$2:H2586)+1,"")</f>
        <v/>
      </c>
      <c r="I2587" s="31" t="str">
        <f>IF(AND(B2587=I$1),LOOKUP(9.99999999999999E+307,$I$2:I2586)+1,"")</f>
        <v/>
      </c>
      <c r="J2587" s="31">
        <f>IF(AND(B2587=J$1),LOOKUP(9.99999999999999E+307,$J$2:J2586)+1,"")</f>
        <v>2421</v>
      </c>
      <c r="K2587" s="31">
        <f>IF(AND(B2587=K$1),LOOKUP(9.99999999999999E+307,$K$2:K2586)+1,"")</f>
        <v>2421</v>
      </c>
      <c r="L2587" s="31">
        <f>IF(AND(B2587=L$1),LOOKUP(9.99999999999999E+307,$L$2:L2586)+1,"")</f>
        <v>2421</v>
      </c>
      <c r="M2587" s="31">
        <f>IF(AND(B2587=M$1),LOOKUP(9.99999999999999E+307,$M$2:M2586)+1,"")</f>
        <v>2421</v>
      </c>
      <c r="N2587" s="31" t="e">
        <f>IF(AND(B2587=N$1),LOOKUP(9.99999999999999E+307,$N$2:N2586)+1,"")</f>
        <v>#REF!</v>
      </c>
      <c r="O2587" s="31" t="e">
        <f>IF(AND($B2587=O$1),LOOKUP(9.99999999999999E+307,$O$2:O2586)+1,"")</f>
        <v>#REF!</v>
      </c>
      <c r="P2587" s="31" t="e">
        <f>IF(AND($B2587=P$1),LOOKUP(9.99999999999999E+307,$P$2:P2586)+1,"")</f>
        <v>#REF!</v>
      </c>
      <c r="Q2587" s="31" t="e">
        <f>IF(AND($B2587=Q$1),LOOKUP(9.99999999999999E+307,$Q$2:Q2586)+1,"")</f>
        <v>#REF!</v>
      </c>
      <c r="R2587" s="31">
        <f>IF(AND($B2587=R$1),LOOKUP(9.99999999999999E+307,$R$2:R2586)+1,"")</f>
        <v>2421</v>
      </c>
      <c r="S2587" s="31">
        <f>IF(AND($B2587=S$1),LOOKUP(9.99999999999999E+307,$S$2:S2586)+1,"")</f>
        <v>2421</v>
      </c>
      <c r="T2587" s="265"/>
      <c r="U2587" s="265"/>
      <c r="V2587" s="265"/>
      <c r="AA2587" s="254" t="str">
        <f t="shared" si="290"/>
        <v/>
      </c>
      <c r="AB2587" s="254" t="str">
        <f t="shared" si="291"/>
        <v/>
      </c>
      <c r="AC2587" s="255">
        <f t="shared" si="292"/>
        <v>0</v>
      </c>
      <c r="AD2587" s="255">
        <f t="shared" si="293"/>
        <v>3836</v>
      </c>
      <c r="AE2587" s="256" t="str">
        <f t="shared" si="294"/>
        <v/>
      </c>
      <c r="AF2587" s="252" t="str">
        <f t="shared" si="295"/>
        <v>-</v>
      </c>
    </row>
    <row r="2588" spans="1:32" ht="20.149999999999999" customHeight="1" x14ac:dyDescent="0.75">
      <c r="A2588" s="31">
        <v>2586</v>
      </c>
      <c r="B2588" s="237"/>
      <c r="C2588" s="273"/>
      <c r="D2588" s="272"/>
      <c r="E2588" s="273"/>
      <c r="F2588" s="273"/>
      <c r="G2588" s="253" t="str">
        <f t="shared" si="289"/>
        <v/>
      </c>
      <c r="H2588" s="31" t="str">
        <f>IF(AND(B2588=H$1),LOOKUP(9.99999999999999E+307,$H$2:H2587)+1,"")</f>
        <v/>
      </c>
      <c r="I2588" s="31" t="str">
        <f>IF(AND(B2588=I$1),LOOKUP(9.99999999999999E+307,$I$2:I2587)+1,"")</f>
        <v/>
      </c>
      <c r="J2588" s="31">
        <f>IF(AND(B2588=J$1),LOOKUP(9.99999999999999E+307,$J$2:J2587)+1,"")</f>
        <v>2422</v>
      </c>
      <c r="K2588" s="31">
        <f>IF(AND(B2588=K$1),LOOKUP(9.99999999999999E+307,$K$2:K2587)+1,"")</f>
        <v>2422</v>
      </c>
      <c r="L2588" s="31">
        <f>IF(AND(B2588=L$1),LOOKUP(9.99999999999999E+307,$L$2:L2587)+1,"")</f>
        <v>2422</v>
      </c>
      <c r="M2588" s="31">
        <f>IF(AND(B2588=M$1),LOOKUP(9.99999999999999E+307,$M$2:M2587)+1,"")</f>
        <v>2422</v>
      </c>
      <c r="N2588" s="31" t="e">
        <f>IF(AND(B2588=N$1),LOOKUP(9.99999999999999E+307,$N$2:N2587)+1,"")</f>
        <v>#REF!</v>
      </c>
      <c r="O2588" s="31" t="e">
        <f>IF(AND($B2588=O$1),LOOKUP(9.99999999999999E+307,$O$2:O2587)+1,"")</f>
        <v>#REF!</v>
      </c>
      <c r="P2588" s="31" t="e">
        <f>IF(AND($B2588=P$1),LOOKUP(9.99999999999999E+307,$P$2:P2587)+1,"")</f>
        <v>#REF!</v>
      </c>
      <c r="Q2588" s="31" t="e">
        <f>IF(AND($B2588=Q$1),LOOKUP(9.99999999999999E+307,$Q$2:Q2587)+1,"")</f>
        <v>#REF!</v>
      </c>
      <c r="R2588" s="31">
        <f>IF(AND($B2588=R$1),LOOKUP(9.99999999999999E+307,$R$2:R2587)+1,"")</f>
        <v>2422</v>
      </c>
      <c r="S2588" s="31">
        <f>IF(AND($B2588=S$1),LOOKUP(9.99999999999999E+307,$S$2:S2587)+1,"")</f>
        <v>2422</v>
      </c>
      <c r="T2588" s="265"/>
      <c r="U2588" s="265"/>
      <c r="V2588" s="265"/>
      <c r="AA2588" s="254" t="str">
        <f t="shared" si="290"/>
        <v/>
      </c>
      <c r="AB2588" s="254" t="str">
        <f t="shared" si="291"/>
        <v/>
      </c>
      <c r="AC2588" s="255">
        <f t="shared" si="292"/>
        <v>0</v>
      </c>
      <c r="AD2588" s="255">
        <f t="shared" si="293"/>
        <v>3836</v>
      </c>
      <c r="AE2588" s="256" t="str">
        <f t="shared" si="294"/>
        <v/>
      </c>
      <c r="AF2588" s="252" t="str">
        <f t="shared" si="295"/>
        <v>-</v>
      </c>
    </row>
    <row r="2589" spans="1:32" ht="20.149999999999999" customHeight="1" x14ac:dyDescent="0.75">
      <c r="A2589" s="31">
        <v>2587</v>
      </c>
      <c r="B2589" s="237"/>
      <c r="C2589" s="273"/>
      <c r="D2589" s="272"/>
      <c r="E2589" s="273"/>
      <c r="F2589" s="273"/>
      <c r="G2589" s="253" t="str">
        <f t="shared" si="289"/>
        <v/>
      </c>
      <c r="H2589" s="31" t="str">
        <f>IF(AND(B2589=H$1),LOOKUP(9.99999999999999E+307,$H$2:H2588)+1,"")</f>
        <v/>
      </c>
      <c r="I2589" s="31" t="str">
        <f>IF(AND(B2589=I$1),LOOKUP(9.99999999999999E+307,$I$2:I2588)+1,"")</f>
        <v/>
      </c>
      <c r="J2589" s="31">
        <f>IF(AND(B2589=J$1),LOOKUP(9.99999999999999E+307,$J$2:J2588)+1,"")</f>
        <v>2423</v>
      </c>
      <c r="K2589" s="31">
        <f>IF(AND(B2589=K$1),LOOKUP(9.99999999999999E+307,$K$2:K2588)+1,"")</f>
        <v>2423</v>
      </c>
      <c r="L2589" s="31">
        <f>IF(AND(B2589=L$1),LOOKUP(9.99999999999999E+307,$L$2:L2588)+1,"")</f>
        <v>2423</v>
      </c>
      <c r="M2589" s="31">
        <f>IF(AND(B2589=M$1),LOOKUP(9.99999999999999E+307,$M$2:M2588)+1,"")</f>
        <v>2423</v>
      </c>
      <c r="N2589" s="31" t="e">
        <f>IF(AND(B2589=N$1),LOOKUP(9.99999999999999E+307,$N$2:N2588)+1,"")</f>
        <v>#REF!</v>
      </c>
      <c r="O2589" s="31" t="e">
        <f>IF(AND($B2589=O$1),LOOKUP(9.99999999999999E+307,$O$2:O2588)+1,"")</f>
        <v>#REF!</v>
      </c>
      <c r="P2589" s="31" t="e">
        <f>IF(AND($B2589=P$1),LOOKUP(9.99999999999999E+307,$P$2:P2588)+1,"")</f>
        <v>#REF!</v>
      </c>
      <c r="Q2589" s="31" t="e">
        <f>IF(AND($B2589=Q$1),LOOKUP(9.99999999999999E+307,$Q$2:Q2588)+1,"")</f>
        <v>#REF!</v>
      </c>
      <c r="R2589" s="31">
        <f>IF(AND($B2589=R$1),LOOKUP(9.99999999999999E+307,$R$2:R2588)+1,"")</f>
        <v>2423</v>
      </c>
      <c r="S2589" s="31">
        <f>IF(AND($B2589=S$1),LOOKUP(9.99999999999999E+307,$S$2:S2588)+1,"")</f>
        <v>2423</v>
      </c>
      <c r="T2589" s="265"/>
      <c r="U2589" s="265"/>
      <c r="V2589" s="265"/>
      <c r="AA2589" s="254" t="str">
        <f t="shared" si="290"/>
        <v/>
      </c>
      <c r="AB2589" s="254" t="str">
        <f t="shared" si="291"/>
        <v/>
      </c>
      <c r="AC2589" s="255">
        <f t="shared" si="292"/>
        <v>0</v>
      </c>
      <c r="AD2589" s="255">
        <f t="shared" si="293"/>
        <v>3836</v>
      </c>
      <c r="AE2589" s="256" t="str">
        <f t="shared" si="294"/>
        <v/>
      </c>
      <c r="AF2589" s="252" t="str">
        <f t="shared" si="295"/>
        <v>-</v>
      </c>
    </row>
    <row r="2590" spans="1:32" ht="20.149999999999999" customHeight="1" x14ac:dyDescent="0.75">
      <c r="A2590" s="31">
        <v>2588</v>
      </c>
      <c r="B2590" s="237"/>
      <c r="C2590" s="273"/>
      <c r="D2590" s="272"/>
      <c r="E2590" s="273"/>
      <c r="F2590" s="273"/>
      <c r="G2590" s="253" t="str">
        <f t="shared" si="289"/>
        <v/>
      </c>
      <c r="H2590" s="31" t="str">
        <f>IF(AND(B2590=H$1),LOOKUP(9.99999999999999E+307,$H$2:H2589)+1,"")</f>
        <v/>
      </c>
      <c r="I2590" s="31" t="str">
        <f>IF(AND(B2590=I$1),LOOKUP(9.99999999999999E+307,$I$2:I2589)+1,"")</f>
        <v/>
      </c>
      <c r="J2590" s="31">
        <f>IF(AND(B2590=J$1),LOOKUP(9.99999999999999E+307,$J$2:J2589)+1,"")</f>
        <v>2424</v>
      </c>
      <c r="K2590" s="31">
        <f>IF(AND(B2590=K$1),LOOKUP(9.99999999999999E+307,$K$2:K2589)+1,"")</f>
        <v>2424</v>
      </c>
      <c r="L2590" s="31">
        <f>IF(AND(B2590=L$1),LOOKUP(9.99999999999999E+307,$L$2:L2589)+1,"")</f>
        <v>2424</v>
      </c>
      <c r="M2590" s="31">
        <f>IF(AND(B2590=M$1),LOOKUP(9.99999999999999E+307,$M$2:M2589)+1,"")</f>
        <v>2424</v>
      </c>
      <c r="N2590" s="31" t="e">
        <f>IF(AND(B2590=N$1),LOOKUP(9.99999999999999E+307,$N$2:N2589)+1,"")</f>
        <v>#REF!</v>
      </c>
      <c r="O2590" s="31" t="e">
        <f>IF(AND($B2590=O$1),LOOKUP(9.99999999999999E+307,$O$2:O2589)+1,"")</f>
        <v>#REF!</v>
      </c>
      <c r="P2590" s="31" t="e">
        <f>IF(AND($B2590=P$1),LOOKUP(9.99999999999999E+307,$P$2:P2589)+1,"")</f>
        <v>#REF!</v>
      </c>
      <c r="Q2590" s="31" t="e">
        <f>IF(AND($B2590=Q$1),LOOKUP(9.99999999999999E+307,$Q$2:Q2589)+1,"")</f>
        <v>#REF!</v>
      </c>
      <c r="R2590" s="31">
        <f>IF(AND($B2590=R$1),LOOKUP(9.99999999999999E+307,$R$2:R2589)+1,"")</f>
        <v>2424</v>
      </c>
      <c r="S2590" s="31">
        <f>IF(AND($B2590=S$1),LOOKUP(9.99999999999999E+307,$S$2:S2589)+1,"")</f>
        <v>2424</v>
      </c>
      <c r="T2590" s="265"/>
      <c r="U2590" s="265"/>
      <c r="V2590" s="265"/>
      <c r="AA2590" s="254" t="str">
        <f t="shared" si="290"/>
        <v/>
      </c>
      <c r="AB2590" s="254" t="str">
        <f t="shared" si="291"/>
        <v/>
      </c>
      <c r="AC2590" s="255">
        <f t="shared" si="292"/>
        <v>0</v>
      </c>
      <c r="AD2590" s="255">
        <f t="shared" si="293"/>
        <v>3836</v>
      </c>
      <c r="AE2590" s="256" t="str">
        <f t="shared" si="294"/>
        <v/>
      </c>
      <c r="AF2590" s="252" t="str">
        <f t="shared" si="295"/>
        <v>-</v>
      </c>
    </row>
    <row r="2591" spans="1:32" ht="20.149999999999999" customHeight="1" x14ac:dyDescent="0.75">
      <c r="A2591" s="31">
        <v>2589</v>
      </c>
      <c r="B2591" s="237"/>
      <c r="C2591" s="273"/>
      <c r="D2591" s="272"/>
      <c r="E2591" s="273"/>
      <c r="F2591" s="273"/>
      <c r="G2591" s="253" t="str">
        <f t="shared" si="289"/>
        <v/>
      </c>
      <c r="H2591" s="31" t="str">
        <f>IF(AND(B2591=H$1),LOOKUP(9.99999999999999E+307,$H$2:H2590)+1,"")</f>
        <v/>
      </c>
      <c r="I2591" s="31" t="str">
        <f>IF(AND(B2591=I$1),LOOKUP(9.99999999999999E+307,$I$2:I2590)+1,"")</f>
        <v/>
      </c>
      <c r="J2591" s="31">
        <f>IF(AND(B2591=J$1),LOOKUP(9.99999999999999E+307,$J$2:J2590)+1,"")</f>
        <v>2425</v>
      </c>
      <c r="K2591" s="31">
        <f>IF(AND(B2591=K$1),LOOKUP(9.99999999999999E+307,$K$2:K2590)+1,"")</f>
        <v>2425</v>
      </c>
      <c r="L2591" s="31">
        <f>IF(AND(B2591=L$1),LOOKUP(9.99999999999999E+307,$L$2:L2590)+1,"")</f>
        <v>2425</v>
      </c>
      <c r="M2591" s="31">
        <f>IF(AND(B2591=M$1),LOOKUP(9.99999999999999E+307,$M$2:M2590)+1,"")</f>
        <v>2425</v>
      </c>
      <c r="N2591" s="31" t="e">
        <f>IF(AND(B2591=N$1),LOOKUP(9.99999999999999E+307,$N$2:N2590)+1,"")</f>
        <v>#REF!</v>
      </c>
      <c r="O2591" s="31" t="e">
        <f>IF(AND($B2591=O$1),LOOKUP(9.99999999999999E+307,$O$2:O2590)+1,"")</f>
        <v>#REF!</v>
      </c>
      <c r="P2591" s="31" t="e">
        <f>IF(AND($B2591=P$1),LOOKUP(9.99999999999999E+307,$P$2:P2590)+1,"")</f>
        <v>#REF!</v>
      </c>
      <c r="Q2591" s="31" t="e">
        <f>IF(AND($B2591=Q$1),LOOKUP(9.99999999999999E+307,$Q$2:Q2590)+1,"")</f>
        <v>#REF!</v>
      </c>
      <c r="R2591" s="31">
        <f>IF(AND($B2591=R$1),LOOKUP(9.99999999999999E+307,$R$2:R2590)+1,"")</f>
        <v>2425</v>
      </c>
      <c r="S2591" s="31">
        <f>IF(AND($B2591=S$1),LOOKUP(9.99999999999999E+307,$S$2:S2590)+1,"")</f>
        <v>2425</v>
      </c>
      <c r="T2591" s="265"/>
      <c r="U2591" s="265"/>
      <c r="V2591" s="265"/>
      <c r="AA2591" s="254" t="str">
        <f t="shared" si="290"/>
        <v/>
      </c>
      <c r="AB2591" s="254" t="str">
        <f t="shared" si="291"/>
        <v/>
      </c>
      <c r="AC2591" s="255">
        <f t="shared" si="292"/>
        <v>0</v>
      </c>
      <c r="AD2591" s="255">
        <f t="shared" si="293"/>
        <v>3836</v>
      </c>
      <c r="AE2591" s="256" t="str">
        <f t="shared" si="294"/>
        <v/>
      </c>
      <c r="AF2591" s="252" t="str">
        <f t="shared" si="295"/>
        <v>-</v>
      </c>
    </row>
    <row r="2592" spans="1:32" ht="20.149999999999999" customHeight="1" x14ac:dyDescent="0.75">
      <c r="A2592" s="31">
        <v>2590</v>
      </c>
      <c r="B2592" s="237"/>
      <c r="C2592" s="273"/>
      <c r="D2592" s="272"/>
      <c r="E2592" s="273"/>
      <c r="F2592" s="273"/>
      <c r="G2592" s="253" t="str">
        <f t="shared" si="289"/>
        <v/>
      </c>
      <c r="H2592" s="31" t="str">
        <f>IF(AND(B2592=H$1),LOOKUP(9.99999999999999E+307,$H$2:H2591)+1,"")</f>
        <v/>
      </c>
      <c r="I2592" s="31" t="str">
        <f>IF(AND(B2592=I$1),LOOKUP(9.99999999999999E+307,$I$2:I2591)+1,"")</f>
        <v/>
      </c>
      <c r="J2592" s="31">
        <f>IF(AND(B2592=J$1),LOOKUP(9.99999999999999E+307,$J$2:J2591)+1,"")</f>
        <v>2426</v>
      </c>
      <c r="K2592" s="31">
        <f>IF(AND(B2592=K$1),LOOKUP(9.99999999999999E+307,$K$2:K2591)+1,"")</f>
        <v>2426</v>
      </c>
      <c r="L2592" s="31">
        <f>IF(AND(B2592=L$1),LOOKUP(9.99999999999999E+307,$L$2:L2591)+1,"")</f>
        <v>2426</v>
      </c>
      <c r="M2592" s="31">
        <f>IF(AND(B2592=M$1),LOOKUP(9.99999999999999E+307,$M$2:M2591)+1,"")</f>
        <v>2426</v>
      </c>
      <c r="N2592" s="31" t="e">
        <f>IF(AND(B2592=N$1),LOOKUP(9.99999999999999E+307,$N$2:N2591)+1,"")</f>
        <v>#REF!</v>
      </c>
      <c r="O2592" s="31" t="e">
        <f>IF(AND($B2592=O$1),LOOKUP(9.99999999999999E+307,$O$2:O2591)+1,"")</f>
        <v>#REF!</v>
      </c>
      <c r="P2592" s="31" t="e">
        <f>IF(AND($B2592=P$1),LOOKUP(9.99999999999999E+307,$P$2:P2591)+1,"")</f>
        <v>#REF!</v>
      </c>
      <c r="Q2592" s="31" t="e">
        <f>IF(AND($B2592=Q$1),LOOKUP(9.99999999999999E+307,$Q$2:Q2591)+1,"")</f>
        <v>#REF!</v>
      </c>
      <c r="R2592" s="31">
        <f>IF(AND($B2592=R$1),LOOKUP(9.99999999999999E+307,$R$2:R2591)+1,"")</f>
        <v>2426</v>
      </c>
      <c r="S2592" s="31">
        <f>IF(AND($B2592=S$1),LOOKUP(9.99999999999999E+307,$S$2:S2591)+1,"")</f>
        <v>2426</v>
      </c>
      <c r="T2592" s="265"/>
      <c r="U2592" s="265"/>
      <c r="V2592" s="265"/>
      <c r="AA2592" s="254" t="str">
        <f t="shared" si="290"/>
        <v/>
      </c>
      <c r="AB2592" s="254" t="str">
        <f t="shared" si="291"/>
        <v/>
      </c>
      <c r="AC2592" s="255">
        <f t="shared" si="292"/>
        <v>0</v>
      </c>
      <c r="AD2592" s="255">
        <f t="shared" si="293"/>
        <v>3836</v>
      </c>
      <c r="AE2592" s="256" t="str">
        <f t="shared" si="294"/>
        <v/>
      </c>
      <c r="AF2592" s="252" t="str">
        <f t="shared" si="295"/>
        <v>-</v>
      </c>
    </row>
    <row r="2593" spans="1:32" ht="20.149999999999999" customHeight="1" x14ac:dyDescent="0.75">
      <c r="A2593" s="31">
        <v>2591</v>
      </c>
      <c r="B2593" s="237"/>
      <c r="C2593" s="273"/>
      <c r="D2593" s="272"/>
      <c r="E2593" s="273"/>
      <c r="F2593" s="273"/>
      <c r="G2593" s="253" t="str">
        <f t="shared" si="289"/>
        <v/>
      </c>
      <c r="H2593" s="31" t="str">
        <f>IF(AND(B2593=H$1),LOOKUP(9.99999999999999E+307,$H$2:H2592)+1,"")</f>
        <v/>
      </c>
      <c r="I2593" s="31" t="str">
        <f>IF(AND(B2593=I$1),LOOKUP(9.99999999999999E+307,$I$2:I2592)+1,"")</f>
        <v/>
      </c>
      <c r="J2593" s="31">
        <f>IF(AND(B2593=J$1),LOOKUP(9.99999999999999E+307,$J$2:J2592)+1,"")</f>
        <v>2427</v>
      </c>
      <c r="K2593" s="31">
        <f>IF(AND(B2593=K$1),LOOKUP(9.99999999999999E+307,$K$2:K2592)+1,"")</f>
        <v>2427</v>
      </c>
      <c r="L2593" s="31">
        <f>IF(AND(B2593=L$1),LOOKUP(9.99999999999999E+307,$L$2:L2592)+1,"")</f>
        <v>2427</v>
      </c>
      <c r="M2593" s="31">
        <f>IF(AND(B2593=M$1),LOOKUP(9.99999999999999E+307,$M$2:M2592)+1,"")</f>
        <v>2427</v>
      </c>
      <c r="N2593" s="31" t="e">
        <f>IF(AND(B2593=N$1),LOOKUP(9.99999999999999E+307,$N$2:N2592)+1,"")</f>
        <v>#REF!</v>
      </c>
      <c r="O2593" s="31" t="e">
        <f>IF(AND($B2593=O$1),LOOKUP(9.99999999999999E+307,$O$2:O2592)+1,"")</f>
        <v>#REF!</v>
      </c>
      <c r="P2593" s="31" t="e">
        <f>IF(AND($B2593=P$1),LOOKUP(9.99999999999999E+307,$P$2:P2592)+1,"")</f>
        <v>#REF!</v>
      </c>
      <c r="Q2593" s="31" t="e">
        <f>IF(AND($B2593=Q$1),LOOKUP(9.99999999999999E+307,$Q$2:Q2592)+1,"")</f>
        <v>#REF!</v>
      </c>
      <c r="R2593" s="31">
        <f>IF(AND($B2593=R$1),LOOKUP(9.99999999999999E+307,$R$2:R2592)+1,"")</f>
        <v>2427</v>
      </c>
      <c r="S2593" s="31">
        <f>IF(AND($B2593=S$1),LOOKUP(9.99999999999999E+307,$S$2:S2592)+1,"")</f>
        <v>2427</v>
      </c>
      <c r="T2593" s="265"/>
      <c r="U2593" s="265"/>
      <c r="V2593" s="265"/>
      <c r="AA2593" s="254" t="str">
        <f t="shared" si="290"/>
        <v/>
      </c>
      <c r="AB2593" s="254" t="str">
        <f t="shared" si="291"/>
        <v/>
      </c>
      <c r="AC2593" s="255">
        <f t="shared" si="292"/>
        <v>0</v>
      </c>
      <c r="AD2593" s="255">
        <f t="shared" si="293"/>
        <v>3836</v>
      </c>
      <c r="AE2593" s="256" t="str">
        <f t="shared" si="294"/>
        <v/>
      </c>
      <c r="AF2593" s="252" t="str">
        <f t="shared" si="295"/>
        <v>-</v>
      </c>
    </row>
    <row r="2594" spans="1:32" ht="20.149999999999999" customHeight="1" x14ac:dyDescent="0.75">
      <c r="A2594" s="31">
        <v>2592</v>
      </c>
      <c r="B2594" s="237"/>
      <c r="C2594" s="273"/>
      <c r="D2594" s="272"/>
      <c r="E2594" s="273"/>
      <c r="F2594" s="273"/>
      <c r="G2594" s="253" t="str">
        <f t="shared" si="289"/>
        <v/>
      </c>
      <c r="H2594" s="31" t="str">
        <f>IF(AND(B2594=H$1),LOOKUP(9.99999999999999E+307,$H$2:H2593)+1,"")</f>
        <v/>
      </c>
      <c r="I2594" s="31" t="str">
        <f>IF(AND(B2594=I$1),LOOKUP(9.99999999999999E+307,$I$2:I2593)+1,"")</f>
        <v/>
      </c>
      <c r="J2594" s="31">
        <f>IF(AND(B2594=J$1),LOOKUP(9.99999999999999E+307,$J$2:J2593)+1,"")</f>
        <v>2428</v>
      </c>
      <c r="K2594" s="31">
        <f>IF(AND(B2594=K$1),LOOKUP(9.99999999999999E+307,$K$2:K2593)+1,"")</f>
        <v>2428</v>
      </c>
      <c r="L2594" s="31">
        <f>IF(AND(B2594=L$1),LOOKUP(9.99999999999999E+307,$L$2:L2593)+1,"")</f>
        <v>2428</v>
      </c>
      <c r="M2594" s="31">
        <f>IF(AND(B2594=M$1),LOOKUP(9.99999999999999E+307,$M$2:M2593)+1,"")</f>
        <v>2428</v>
      </c>
      <c r="N2594" s="31" t="e">
        <f>IF(AND(B2594=N$1),LOOKUP(9.99999999999999E+307,$N$2:N2593)+1,"")</f>
        <v>#REF!</v>
      </c>
      <c r="O2594" s="31" t="e">
        <f>IF(AND($B2594=O$1),LOOKUP(9.99999999999999E+307,$O$2:O2593)+1,"")</f>
        <v>#REF!</v>
      </c>
      <c r="P2594" s="31" t="e">
        <f>IF(AND($B2594=P$1),LOOKUP(9.99999999999999E+307,$P$2:P2593)+1,"")</f>
        <v>#REF!</v>
      </c>
      <c r="Q2594" s="31" t="e">
        <f>IF(AND($B2594=Q$1),LOOKUP(9.99999999999999E+307,$Q$2:Q2593)+1,"")</f>
        <v>#REF!</v>
      </c>
      <c r="R2594" s="31">
        <f>IF(AND($B2594=R$1),LOOKUP(9.99999999999999E+307,$R$2:R2593)+1,"")</f>
        <v>2428</v>
      </c>
      <c r="S2594" s="31">
        <f>IF(AND($B2594=S$1),LOOKUP(9.99999999999999E+307,$S$2:S2593)+1,"")</f>
        <v>2428</v>
      </c>
      <c r="T2594" s="265"/>
      <c r="U2594" s="265"/>
      <c r="V2594" s="265"/>
      <c r="AA2594" s="254" t="str">
        <f t="shared" si="290"/>
        <v/>
      </c>
      <c r="AB2594" s="254" t="str">
        <f t="shared" si="291"/>
        <v/>
      </c>
      <c r="AC2594" s="255">
        <f t="shared" si="292"/>
        <v>0</v>
      </c>
      <c r="AD2594" s="255">
        <f t="shared" si="293"/>
        <v>3836</v>
      </c>
      <c r="AE2594" s="256" t="str">
        <f t="shared" si="294"/>
        <v/>
      </c>
      <c r="AF2594" s="252" t="str">
        <f t="shared" si="295"/>
        <v>-</v>
      </c>
    </row>
    <row r="2595" spans="1:32" ht="20.149999999999999" customHeight="1" x14ac:dyDescent="0.75">
      <c r="A2595" s="31">
        <v>2593</v>
      </c>
      <c r="B2595" s="237"/>
      <c r="C2595" s="273"/>
      <c r="D2595" s="272"/>
      <c r="E2595" s="273"/>
      <c r="F2595" s="273"/>
      <c r="G2595" s="253" t="str">
        <f t="shared" si="289"/>
        <v/>
      </c>
      <c r="H2595" s="31" t="str">
        <f>IF(AND(B2595=H$1),LOOKUP(9.99999999999999E+307,$H$2:H2594)+1,"")</f>
        <v/>
      </c>
      <c r="I2595" s="31" t="str">
        <f>IF(AND(B2595=I$1),LOOKUP(9.99999999999999E+307,$I$2:I2594)+1,"")</f>
        <v/>
      </c>
      <c r="J2595" s="31">
        <f>IF(AND(B2595=J$1),LOOKUP(9.99999999999999E+307,$J$2:J2594)+1,"")</f>
        <v>2429</v>
      </c>
      <c r="K2595" s="31">
        <f>IF(AND(B2595=K$1),LOOKUP(9.99999999999999E+307,$K$2:K2594)+1,"")</f>
        <v>2429</v>
      </c>
      <c r="L2595" s="31">
        <f>IF(AND(B2595=L$1),LOOKUP(9.99999999999999E+307,$L$2:L2594)+1,"")</f>
        <v>2429</v>
      </c>
      <c r="M2595" s="31">
        <f>IF(AND(B2595=M$1),LOOKUP(9.99999999999999E+307,$M$2:M2594)+1,"")</f>
        <v>2429</v>
      </c>
      <c r="N2595" s="31" t="e">
        <f>IF(AND(B2595=N$1),LOOKUP(9.99999999999999E+307,$N$2:N2594)+1,"")</f>
        <v>#REF!</v>
      </c>
      <c r="O2595" s="31" t="e">
        <f>IF(AND($B2595=O$1),LOOKUP(9.99999999999999E+307,$O$2:O2594)+1,"")</f>
        <v>#REF!</v>
      </c>
      <c r="P2595" s="31" t="e">
        <f>IF(AND($B2595=P$1),LOOKUP(9.99999999999999E+307,$P$2:P2594)+1,"")</f>
        <v>#REF!</v>
      </c>
      <c r="Q2595" s="31" t="e">
        <f>IF(AND($B2595=Q$1),LOOKUP(9.99999999999999E+307,$Q$2:Q2594)+1,"")</f>
        <v>#REF!</v>
      </c>
      <c r="R2595" s="31">
        <f>IF(AND($B2595=R$1),LOOKUP(9.99999999999999E+307,$R$2:R2594)+1,"")</f>
        <v>2429</v>
      </c>
      <c r="S2595" s="31">
        <f>IF(AND($B2595=S$1),LOOKUP(9.99999999999999E+307,$S$2:S2594)+1,"")</f>
        <v>2429</v>
      </c>
      <c r="T2595" s="265"/>
      <c r="U2595" s="265"/>
      <c r="V2595" s="265"/>
      <c r="AA2595" s="254" t="str">
        <f t="shared" si="290"/>
        <v/>
      </c>
      <c r="AB2595" s="254" t="str">
        <f t="shared" si="291"/>
        <v/>
      </c>
      <c r="AC2595" s="255">
        <f t="shared" si="292"/>
        <v>0</v>
      </c>
      <c r="AD2595" s="255">
        <f t="shared" si="293"/>
        <v>3836</v>
      </c>
      <c r="AE2595" s="256" t="str">
        <f t="shared" si="294"/>
        <v/>
      </c>
      <c r="AF2595" s="252" t="str">
        <f t="shared" si="295"/>
        <v>-</v>
      </c>
    </row>
    <row r="2596" spans="1:32" ht="20.149999999999999" customHeight="1" x14ac:dyDescent="0.75">
      <c r="A2596" s="31">
        <v>2594</v>
      </c>
      <c r="B2596" s="237"/>
      <c r="C2596" s="273"/>
      <c r="D2596" s="272"/>
      <c r="E2596" s="273"/>
      <c r="F2596" s="273"/>
      <c r="G2596" s="253" t="str">
        <f t="shared" si="289"/>
        <v/>
      </c>
      <c r="H2596" s="31" t="str">
        <f>IF(AND(B2596=H$1),LOOKUP(9.99999999999999E+307,$H$2:H2595)+1,"")</f>
        <v/>
      </c>
      <c r="I2596" s="31" t="str">
        <f>IF(AND(B2596=I$1),LOOKUP(9.99999999999999E+307,$I$2:I2595)+1,"")</f>
        <v/>
      </c>
      <c r="J2596" s="31">
        <f>IF(AND(B2596=J$1),LOOKUP(9.99999999999999E+307,$J$2:J2595)+1,"")</f>
        <v>2430</v>
      </c>
      <c r="K2596" s="31">
        <f>IF(AND(B2596=K$1),LOOKUP(9.99999999999999E+307,$K$2:K2595)+1,"")</f>
        <v>2430</v>
      </c>
      <c r="L2596" s="31">
        <f>IF(AND(B2596=L$1),LOOKUP(9.99999999999999E+307,$L$2:L2595)+1,"")</f>
        <v>2430</v>
      </c>
      <c r="M2596" s="31">
        <f>IF(AND(B2596=M$1),LOOKUP(9.99999999999999E+307,$M$2:M2595)+1,"")</f>
        <v>2430</v>
      </c>
      <c r="N2596" s="31" t="e">
        <f>IF(AND(B2596=N$1),LOOKUP(9.99999999999999E+307,$N$2:N2595)+1,"")</f>
        <v>#REF!</v>
      </c>
      <c r="O2596" s="31" t="e">
        <f>IF(AND($B2596=O$1),LOOKUP(9.99999999999999E+307,$O$2:O2595)+1,"")</f>
        <v>#REF!</v>
      </c>
      <c r="P2596" s="31" t="e">
        <f>IF(AND($B2596=P$1),LOOKUP(9.99999999999999E+307,$P$2:P2595)+1,"")</f>
        <v>#REF!</v>
      </c>
      <c r="Q2596" s="31" t="e">
        <f>IF(AND($B2596=Q$1),LOOKUP(9.99999999999999E+307,$Q$2:Q2595)+1,"")</f>
        <v>#REF!</v>
      </c>
      <c r="R2596" s="31">
        <f>IF(AND($B2596=R$1),LOOKUP(9.99999999999999E+307,$R$2:R2595)+1,"")</f>
        <v>2430</v>
      </c>
      <c r="S2596" s="31">
        <f>IF(AND($B2596=S$1),LOOKUP(9.99999999999999E+307,$S$2:S2595)+1,"")</f>
        <v>2430</v>
      </c>
      <c r="T2596" s="265"/>
      <c r="U2596" s="265"/>
      <c r="V2596" s="265"/>
      <c r="AA2596" s="254" t="str">
        <f t="shared" si="290"/>
        <v/>
      </c>
      <c r="AB2596" s="254" t="str">
        <f t="shared" si="291"/>
        <v/>
      </c>
      <c r="AC2596" s="255">
        <f t="shared" si="292"/>
        <v>0</v>
      </c>
      <c r="AD2596" s="255">
        <f t="shared" si="293"/>
        <v>3836</v>
      </c>
      <c r="AE2596" s="256" t="str">
        <f t="shared" si="294"/>
        <v/>
      </c>
      <c r="AF2596" s="252" t="str">
        <f t="shared" si="295"/>
        <v>-</v>
      </c>
    </row>
    <row r="2597" spans="1:32" ht="20.149999999999999" customHeight="1" x14ac:dyDescent="0.75">
      <c r="A2597" s="31">
        <v>2595</v>
      </c>
      <c r="B2597" s="237"/>
      <c r="C2597" s="273"/>
      <c r="D2597" s="272"/>
      <c r="E2597" s="273"/>
      <c r="F2597" s="273"/>
      <c r="G2597" s="253" t="str">
        <f t="shared" si="289"/>
        <v/>
      </c>
      <c r="H2597" s="31" t="str">
        <f>IF(AND(B2597=H$1),LOOKUP(9.99999999999999E+307,$H$2:H2596)+1,"")</f>
        <v/>
      </c>
      <c r="I2597" s="31" t="str">
        <f>IF(AND(B2597=I$1),LOOKUP(9.99999999999999E+307,$I$2:I2596)+1,"")</f>
        <v/>
      </c>
      <c r="J2597" s="31">
        <f>IF(AND(B2597=J$1),LOOKUP(9.99999999999999E+307,$J$2:J2596)+1,"")</f>
        <v>2431</v>
      </c>
      <c r="K2597" s="31">
        <f>IF(AND(B2597=K$1),LOOKUP(9.99999999999999E+307,$K$2:K2596)+1,"")</f>
        <v>2431</v>
      </c>
      <c r="L2597" s="31">
        <f>IF(AND(B2597=L$1),LOOKUP(9.99999999999999E+307,$L$2:L2596)+1,"")</f>
        <v>2431</v>
      </c>
      <c r="M2597" s="31">
        <f>IF(AND(B2597=M$1),LOOKUP(9.99999999999999E+307,$M$2:M2596)+1,"")</f>
        <v>2431</v>
      </c>
      <c r="N2597" s="31" t="e">
        <f>IF(AND(B2597=N$1),LOOKUP(9.99999999999999E+307,$N$2:N2596)+1,"")</f>
        <v>#REF!</v>
      </c>
      <c r="O2597" s="31" t="e">
        <f>IF(AND($B2597=O$1),LOOKUP(9.99999999999999E+307,$O$2:O2596)+1,"")</f>
        <v>#REF!</v>
      </c>
      <c r="P2597" s="31" t="e">
        <f>IF(AND($B2597=P$1),LOOKUP(9.99999999999999E+307,$P$2:P2596)+1,"")</f>
        <v>#REF!</v>
      </c>
      <c r="Q2597" s="31" t="e">
        <f>IF(AND($B2597=Q$1),LOOKUP(9.99999999999999E+307,$Q$2:Q2596)+1,"")</f>
        <v>#REF!</v>
      </c>
      <c r="R2597" s="31">
        <f>IF(AND($B2597=R$1),LOOKUP(9.99999999999999E+307,$R$2:R2596)+1,"")</f>
        <v>2431</v>
      </c>
      <c r="S2597" s="31">
        <f>IF(AND($B2597=S$1),LOOKUP(9.99999999999999E+307,$S$2:S2596)+1,"")</f>
        <v>2431</v>
      </c>
      <c r="T2597" s="265"/>
      <c r="U2597" s="265"/>
      <c r="V2597" s="265"/>
      <c r="AA2597" s="254" t="str">
        <f t="shared" si="290"/>
        <v/>
      </c>
      <c r="AB2597" s="254" t="str">
        <f t="shared" si="291"/>
        <v/>
      </c>
      <c r="AC2597" s="255">
        <f t="shared" si="292"/>
        <v>0</v>
      </c>
      <c r="AD2597" s="255">
        <f t="shared" si="293"/>
        <v>3836</v>
      </c>
      <c r="AE2597" s="256" t="str">
        <f t="shared" si="294"/>
        <v/>
      </c>
      <c r="AF2597" s="252" t="str">
        <f t="shared" si="295"/>
        <v>-</v>
      </c>
    </row>
    <row r="2598" spans="1:32" ht="20.149999999999999" customHeight="1" x14ac:dyDescent="0.75">
      <c r="A2598" s="31">
        <v>2596</v>
      </c>
      <c r="B2598" s="237"/>
      <c r="C2598" s="273"/>
      <c r="D2598" s="272"/>
      <c r="E2598" s="273"/>
      <c r="F2598" s="273"/>
      <c r="G2598" s="253" t="str">
        <f t="shared" si="289"/>
        <v/>
      </c>
      <c r="H2598" s="31" t="str">
        <f>IF(AND(B2598=H$1),LOOKUP(9.99999999999999E+307,$H$2:H2597)+1,"")</f>
        <v/>
      </c>
      <c r="I2598" s="31" t="str">
        <f>IF(AND(B2598=I$1),LOOKUP(9.99999999999999E+307,$I$2:I2597)+1,"")</f>
        <v/>
      </c>
      <c r="J2598" s="31">
        <f>IF(AND(B2598=J$1),LOOKUP(9.99999999999999E+307,$J$2:J2597)+1,"")</f>
        <v>2432</v>
      </c>
      <c r="K2598" s="31">
        <f>IF(AND(B2598=K$1),LOOKUP(9.99999999999999E+307,$K$2:K2597)+1,"")</f>
        <v>2432</v>
      </c>
      <c r="L2598" s="31">
        <f>IF(AND(B2598=L$1),LOOKUP(9.99999999999999E+307,$L$2:L2597)+1,"")</f>
        <v>2432</v>
      </c>
      <c r="M2598" s="31">
        <f>IF(AND(B2598=M$1),LOOKUP(9.99999999999999E+307,$M$2:M2597)+1,"")</f>
        <v>2432</v>
      </c>
      <c r="N2598" s="31" t="e">
        <f>IF(AND(B2598=N$1),LOOKUP(9.99999999999999E+307,$N$2:N2597)+1,"")</f>
        <v>#REF!</v>
      </c>
      <c r="O2598" s="31" t="e">
        <f>IF(AND($B2598=O$1),LOOKUP(9.99999999999999E+307,$O$2:O2597)+1,"")</f>
        <v>#REF!</v>
      </c>
      <c r="P2598" s="31" t="e">
        <f>IF(AND($B2598=P$1),LOOKUP(9.99999999999999E+307,$P$2:P2597)+1,"")</f>
        <v>#REF!</v>
      </c>
      <c r="Q2598" s="31" t="e">
        <f>IF(AND($B2598=Q$1),LOOKUP(9.99999999999999E+307,$Q$2:Q2597)+1,"")</f>
        <v>#REF!</v>
      </c>
      <c r="R2598" s="31">
        <f>IF(AND($B2598=R$1),LOOKUP(9.99999999999999E+307,$R$2:R2597)+1,"")</f>
        <v>2432</v>
      </c>
      <c r="S2598" s="31">
        <f>IF(AND($B2598=S$1),LOOKUP(9.99999999999999E+307,$S$2:S2597)+1,"")</f>
        <v>2432</v>
      </c>
      <c r="T2598" s="265"/>
      <c r="U2598" s="265"/>
      <c r="V2598" s="265"/>
      <c r="AA2598" s="254" t="str">
        <f t="shared" si="290"/>
        <v/>
      </c>
      <c r="AB2598" s="254" t="str">
        <f t="shared" si="291"/>
        <v/>
      </c>
      <c r="AC2598" s="255">
        <f t="shared" si="292"/>
        <v>0</v>
      </c>
      <c r="AD2598" s="255">
        <f t="shared" si="293"/>
        <v>3836</v>
      </c>
      <c r="AE2598" s="256" t="str">
        <f t="shared" si="294"/>
        <v/>
      </c>
      <c r="AF2598" s="252" t="str">
        <f t="shared" si="295"/>
        <v>-</v>
      </c>
    </row>
    <row r="2599" spans="1:32" ht="20.149999999999999" customHeight="1" x14ac:dyDescent="0.75">
      <c r="A2599" s="31">
        <v>2597</v>
      </c>
      <c r="B2599" s="237"/>
      <c r="C2599" s="273"/>
      <c r="D2599" s="272"/>
      <c r="E2599" s="273"/>
      <c r="F2599" s="273"/>
      <c r="G2599" s="253" t="str">
        <f t="shared" si="289"/>
        <v/>
      </c>
      <c r="H2599" s="31" t="str">
        <f>IF(AND(B2599=H$1),LOOKUP(9.99999999999999E+307,$H$2:H2598)+1,"")</f>
        <v/>
      </c>
      <c r="I2599" s="31" t="str">
        <f>IF(AND(B2599=I$1),LOOKUP(9.99999999999999E+307,$I$2:I2598)+1,"")</f>
        <v/>
      </c>
      <c r="J2599" s="31">
        <f>IF(AND(B2599=J$1),LOOKUP(9.99999999999999E+307,$J$2:J2598)+1,"")</f>
        <v>2433</v>
      </c>
      <c r="K2599" s="31">
        <f>IF(AND(B2599=K$1),LOOKUP(9.99999999999999E+307,$K$2:K2598)+1,"")</f>
        <v>2433</v>
      </c>
      <c r="L2599" s="31">
        <f>IF(AND(B2599=L$1),LOOKUP(9.99999999999999E+307,$L$2:L2598)+1,"")</f>
        <v>2433</v>
      </c>
      <c r="M2599" s="31">
        <f>IF(AND(B2599=M$1),LOOKUP(9.99999999999999E+307,$M$2:M2598)+1,"")</f>
        <v>2433</v>
      </c>
      <c r="N2599" s="31" t="e">
        <f>IF(AND(B2599=N$1),LOOKUP(9.99999999999999E+307,$N$2:N2598)+1,"")</f>
        <v>#REF!</v>
      </c>
      <c r="O2599" s="31" t="e">
        <f>IF(AND($B2599=O$1),LOOKUP(9.99999999999999E+307,$O$2:O2598)+1,"")</f>
        <v>#REF!</v>
      </c>
      <c r="P2599" s="31" t="e">
        <f>IF(AND($B2599=P$1),LOOKUP(9.99999999999999E+307,$P$2:P2598)+1,"")</f>
        <v>#REF!</v>
      </c>
      <c r="Q2599" s="31" t="e">
        <f>IF(AND($B2599=Q$1),LOOKUP(9.99999999999999E+307,$Q$2:Q2598)+1,"")</f>
        <v>#REF!</v>
      </c>
      <c r="R2599" s="31">
        <f>IF(AND($B2599=R$1),LOOKUP(9.99999999999999E+307,$R$2:R2598)+1,"")</f>
        <v>2433</v>
      </c>
      <c r="S2599" s="31">
        <f>IF(AND($B2599=S$1),LOOKUP(9.99999999999999E+307,$S$2:S2598)+1,"")</f>
        <v>2433</v>
      </c>
      <c r="T2599" s="265"/>
      <c r="U2599" s="265"/>
      <c r="V2599" s="265"/>
      <c r="AA2599" s="254" t="str">
        <f t="shared" si="290"/>
        <v/>
      </c>
      <c r="AB2599" s="254" t="str">
        <f t="shared" si="291"/>
        <v/>
      </c>
      <c r="AC2599" s="255">
        <f t="shared" si="292"/>
        <v>0</v>
      </c>
      <c r="AD2599" s="255">
        <f t="shared" si="293"/>
        <v>3836</v>
      </c>
      <c r="AE2599" s="256" t="str">
        <f t="shared" si="294"/>
        <v/>
      </c>
      <c r="AF2599" s="252" t="str">
        <f t="shared" si="295"/>
        <v>-</v>
      </c>
    </row>
    <row r="2600" spans="1:32" ht="20.149999999999999" customHeight="1" x14ac:dyDescent="0.75">
      <c r="A2600" s="31">
        <v>2598</v>
      </c>
      <c r="B2600" s="237"/>
      <c r="C2600" s="273"/>
      <c r="D2600" s="272"/>
      <c r="E2600" s="273"/>
      <c r="F2600" s="273"/>
      <c r="G2600" s="253" t="str">
        <f t="shared" si="289"/>
        <v/>
      </c>
      <c r="H2600" s="31" t="str">
        <f>IF(AND(B2600=H$1),LOOKUP(9.99999999999999E+307,$H$2:H2599)+1,"")</f>
        <v/>
      </c>
      <c r="I2600" s="31" t="str">
        <f>IF(AND(B2600=I$1),LOOKUP(9.99999999999999E+307,$I$2:I2599)+1,"")</f>
        <v/>
      </c>
      <c r="J2600" s="31">
        <f>IF(AND(B2600=J$1),LOOKUP(9.99999999999999E+307,$J$2:J2599)+1,"")</f>
        <v>2434</v>
      </c>
      <c r="K2600" s="31">
        <f>IF(AND(B2600=K$1),LOOKUP(9.99999999999999E+307,$K$2:K2599)+1,"")</f>
        <v>2434</v>
      </c>
      <c r="L2600" s="31">
        <f>IF(AND(B2600=L$1),LOOKUP(9.99999999999999E+307,$L$2:L2599)+1,"")</f>
        <v>2434</v>
      </c>
      <c r="M2600" s="31">
        <f>IF(AND(B2600=M$1),LOOKUP(9.99999999999999E+307,$M$2:M2599)+1,"")</f>
        <v>2434</v>
      </c>
      <c r="N2600" s="31" t="e">
        <f>IF(AND(B2600=N$1),LOOKUP(9.99999999999999E+307,$N$2:N2599)+1,"")</f>
        <v>#REF!</v>
      </c>
      <c r="O2600" s="31" t="e">
        <f>IF(AND($B2600=O$1),LOOKUP(9.99999999999999E+307,$O$2:O2599)+1,"")</f>
        <v>#REF!</v>
      </c>
      <c r="P2600" s="31" t="e">
        <f>IF(AND($B2600=P$1),LOOKUP(9.99999999999999E+307,$P$2:P2599)+1,"")</f>
        <v>#REF!</v>
      </c>
      <c r="Q2600" s="31" t="e">
        <f>IF(AND($B2600=Q$1),LOOKUP(9.99999999999999E+307,$Q$2:Q2599)+1,"")</f>
        <v>#REF!</v>
      </c>
      <c r="R2600" s="31">
        <f>IF(AND($B2600=R$1),LOOKUP(9.99999999999999E+307,$R$2:R2599)+1,"")</f>
        <v>2434</v>
      </c>
      <c r="S2600" s="31">
        <f>IF(AND($B2600=S$1),LOOKUP(9.99999999999999E+307,$S$2:S2599)+1,"")</f>
        <v>2434</v>
      </c>
      <c r="T2600" s="265"/>
      <c r="U2600" s="265"/>
      <c r="V2600" s="265"/>
      <c r="AA2600" s="254" t="str">
        <f t="shared" si="290"/>
        <v/>
      </c>
      <c r="AB2600" s="254" t="str">
        <f t="shared" si="291"/>
        <v/>
      </c>
      <c r="AC2600" s="255">
        <f t="shared" si="292"/>
        <v>0</v>
      </c>
      <c r="AD2600" s="255">
        <f t="shared" si="293"/>
        <v>3836</v>
      </c>
      <c r="AE2600" s="256" t="str">
        <f t="shared" si="294"/>
        <v/>
      </c>
      <c r="AF2600" s="252" t="str">
        <f t="shared" si="295"/>
        <v>-</v>
      </c>
    </row>
    <row r="2601" spans="1:32" ht="20.149999999999999" customHeight="1" x14ac:dyDescent="0.75">
      <c r="A2601" s="31">
        <v>2599</v>
      </c>
      <c r="B2601" s="237"/>
      <c r="C2601" s="273"/>
      <c r="D2601" s="272"/>
      <c r="E2601" s="273"/>
      <c r="F2601" s="273"/>
      <c r="G2601" s="253" t="str">
        <f t="shared" si="289"/>
        <v/>
      </c>
      <c r="H2601" s="31" t="str">
        <f>IF(AND(B2601=H$1),LOOKUP(9.99999999999999E+307,$H$2:H2600)+1,"")</f>
        <v/>
      </c>
      <c r="I2601" s="31" t="str">
        <f>IF(AND(B2601=I$1),LOOKUP(9.99999999999999E+307,$I$2:I2600)+1,"")</f>
        <v/>
      </c>
      <c r="J2601" s="31">
        <f>IF(AND(B2601=J$1),LOOKUP(9.99999999999999E+307,$J$2:J2600)+1,"")</f>
        <v>2435</v>
      </c>
      <c r="K2601" s="31">
        <f>IF(AND(B2601=K$1),LOOKUP(9.99999999999999E+307,$K$2:K2600)+1,"")</f>
        <v>2435</v>
      </c>
      <c r="L2601" s="31">
        <f>IF(AND(B2601=L$1),LOOKUP(9.99999999999999E+307,$L$2:L2600)+1,"")</f>
        <v>2435</v>
      </c>
      <c r="M2601" s="31">
        <f>IF(AND(B2601=M$1),LOOKUP(9.99999999999999E+307,$M$2:M2600)+1,"")</f>
        <v>2435</v>
      </c>
      <c r="N2601" s="31" t="e">
        <f>IF(AND(B2601=N$1),LOOKUP(9.99999999999999E+307,$N$2:N2600)+1,"")</f>
        <v>#REF!</v>
      </c>
      <c r="O2601" s="31" t="e">
        <f>IF(AND($B2601=O$1),LOOKUP(9.99999999999999E+307,$O$2:O2600)+1,"")</f>
        <v>#REF!</v>
      </c>
      <c r="P2601" s="31" t="e">
        <f>IF(AND($B2601=P$1),LOOKUP(9.99999999999999E+307,$P$2:P2600)+1,"")</f>
        <v>#REF!</v>
      </c>
      <c r="Q2601" s="31" t="e">
        <f>IF(AND($B2601=Q$1),LOOKUP(9.99999999999999E+307,$Q$2:Q2600)+1,"")</f>
        <v>#REF!</v>
      </c>
      <c r="R2601" s="31">
        <f>IF(AND($B2601=R$1),LOOKUP(9.99999999999999E+307,$R$2:R2600)+1,"")</f>
        <v>2435</v>
      </c>
      <c r="S2601" s="31">
        <f>IF(AND($B2601=S$1),LOOKUP(9.99999999999999E+307,$S$2:S2600)+1,"")</f>
        <v>2435</v>
      </c>
      <c r="T2601" s="265"/>
      <c r="U2601" s="265"/>
      <c r="V2601" s="265"/>
      <c r="AA2601" s="254" t="str">
        <f t="shared" si="290"/>
        <v/>
      </c>
      <c r="AB2601" s="254" t="str">
        <f t="shared" si="291"/>
        <v/>
      </c>
      <c r="AC2601" s="255">
        <f t="shared" si="292"/>
        <v>0</v>
      </c>
      <c r="AD2601" s="255">
        <f t="shared" si="293"/>
        <v>3836</v>
      </c>
      <c r="AE2601" s="256" t="str">
        <f t="shared" si="294"/>
        <v/>
      </c>
      <c r="AF2601" s="252" t="str">
        <f t="shared" si="295"/>
        <v>-</v>
      </c>
    </row>
    <row r="2602" spans="1:32" ht="20.149999999999999" customHeight="1" x14ac:dyDescent="0.75">
      <c r="A2602" s="31">
        <v>2600</v>
      </c>
      <c r="B2602" s="237"/>
      <c r="C2602" s="273"/>
      <c r="D2602" s="272"/>
      <c r="E2602" s="273"/>
      <c r="F2602" s="273"/>
      <c r="G2602" s="253" t="str">
        <f t="shared" si="289"/>
        <v/>
      </c>
      <c r="H2602" s="31" t="str">
        <f>IF(AND(B2602=H$1),LOOKUP(9.99999999999999E+307,$H$2:H2601)+1,"")</f>
        <v/>
      </c>
      <c r="I2602" s="31" t="str">
        <f>IF(AND(B2602=I$1),LOOKUP(9.99999999999999E+307,$I$2:I2601)+1,"")</f>
        <v/>
      </c>
      <c r="J2602" s="31">
        <f>IF(AND(B2602=J$1),LOOKUP(9.99999999999999E+307,$J$2:J2601)+1,"")</f>
        <v>2436</v>
      </c>
      <c r="K2602" s="31">
        <f>IF(AND(B2602=K$1),LOOKUP(9.99999999999999E+307,$K$2:K2601)+1,"")</f>
        <v>2436</v>
      </c>
      <c r="L2602" s="31">
        <f>IF(AND(B2602=L$1),LOOKUP(9.99999999999999E+307,$L$2:L2601)+1,"")</f>
        <v>2436</v>
      </c>
      <c r="M2602" s="31">
        <f>IF(AND(B2602=M$1),LOOKUP(9.99999999999999E+307,$M$2:M2601)+1,"")</f>
        <v>2436</v>
      </c>
      <c r="N2602" s="31" t="e">
        <f>IF(AND(B2602=N$1),LOOKUP(9.99999999999999E+307,$N$2:N2601)+1,"")</f>
        <v>#REF!</v>
      </c>
      <c r="O2602" s="31" t="e">
        <f>IF(AND($B2602=O$1),LOOKUP(9.99999999999999E+307,$O$2:O2601)+1,"")</f>
        <v>#REF!</v>
      </c>
      <c r="P2602" s="31" t="e">
        <f>IF(AND($B2602=P$1),LOOKUP(9.99999999999999E+307,$P$2:P2601)+1,"")</f>
        <v>#REF!</v>
      </c>
      <c r="Q2602" s="31" t="e">
        <f>IF(AND($B2602=Q$1),LOOKUP(9.99999999999999E+307,$Q$2:Q2601)+1,"")</f>
        <v>#REF!</v>
      </c>
      <c r="R2602" s="31">
        <f>IF(AND($B2602=R$1),LOOKUP(9.99999999999999E+307,$R$2:R2601)+1,"")</f>
        <v>2436</v>
      </c>
      <c r="S2602" s="31">
        <f>IF(AND($B2602=S$1),LOOKUP(9.99999999999999E+307,$S$2:S2601)+1,"")</f>
        <v>2436</v>
      </c>
      <c r="T2602" s="265"/>
      <c r="U2602" s="265"/>
      <c r="V2602" s="265"/>
      <c r="AA2602" s="254" t="str">
        <f t="shared" si="290"/>
        <v/>
      </c>
      <c r="AB2602" s="254" t="str">
        <f t="shared" si="291"/>
        <v/>
      </c>
      <c r="AC2602" s="255">
        <f t="shared" si="292"/>
        <v>0</v>
      </c>
      <c r="AD2602" s="255">
        <f t="shared" si="293"/>
        <v>3836</v>
      </c>
      <c r="AE2602" s="256" t="str">
        <f t="shared" si="294"/>
        <v/>
      </c>
      <c r="AF2602" s="252" t="str">
        <f t="shared" si="295"/>
        <v>-</v>
      </c>
    </row>
    <row r="2603" spans="1:32" ht="20.149999999999999" customHeight="1" x14ac:dyDescent="0.75">
      <c r="A2603" s="31">
        <v>2601</v>
      </c>
      <c r="B2603" s="237"/>
      <c r="C2603" s="273"/>
      <c r="D2603" s="272"/>
      <c r="E2603" s="273"/>
      <c r="F2603" s="273"/>
      <c r="G2603" s="253" t="str">
        <f t="shared" ref="G2603:G2666" si="296">B2603&amp;C2603</f>
        <v/>
      </c>
      <c r="H2603" s="31" t="str">
        <f>IF(AND(B2603=H$1),LOOKUP(9.99999999999999E+307,$H$2:H2602)+1,"")</f>
        <v/>
      </c>
      <c r="I2603" s="31" t="str">
        <f>IF(AND(B2603=I$1),LOOKUP(9.99999999999999E+307,$I$2:I2602)+1,"")</f>
        <v/>
      </c>
      <c r="J2603" s="31">
        <f>IF(AND(B2603=J$1),LOOKUP(9.99999999999999E+307,$J$2:J2602)+1,"")</f>
        <v>2437</v>
      </c>
      <c r="K2603" s="31">
        <f>IF(AND(B2603=K$1),LOOKUP(9.99999999999999E+307,$K$2:K2602)+1,"")</f>
        <v>2437</v>
      </c>
      <c r="L2603" s="31">
        <f>IF(AND(B2603=L$1),LOOKUP(9.99999999999999E+307,$L$2:L2602)+1,"")</f>
        <v>2437</v>
      </c>
      <c r="M2603" s="31">
        <f>IF(AND(B2603=M$1),LOOKUP(9.99999999999999E+307,$M$2:M2602)+1,"")</f>
        <v>2437</v>
      </c>
      <c r="N2603" s="31" t="e">
        <f>IF(AND(B2603=N$1),LOOKUP(9.99999999999999E+307,$N$2:N2602)+1,"")</f>
        <v>#REF!</v>
      </c>
      <c r="O2603" s="31" t="e">
        <f>IF(AND($B2603=O$1),LOOKUP(9.99999999999999E+307,$O$2:O2602)+1,"")</f>
        <v>#REF!</v>
      </c>
      <c r="P2603" s="31" t="e">
        <f>IF(AND($B2603=P$1),LOOKUP(9.99999999999999E+307,$P$2:P2602)+1,"")</f>
        <v>#REF!</v>
      </c>
      <c r="Q2603" s="31" t="e">
        <f>IF(AND($B2603=Q$1),LOOKUP(9.99999999999999E+307,$Q$2:Q2602)+1,"")</f>
        <v>#REF!</v>
      </c>
      <c r="R2603" s="31">
        <f>IF(AND($B2603=R$1),LOOKUP(9.99999999999999E+307,$R$2:R2602)+1,"")</f>
        <v>2437</v>
      </c>
      <c r="S2603" s="31">
        <f>IF(AND($B2603=S$1),LOOKUP(9.99999999999999E+307,$S$2:S2602)+1,"")</f>
        <v>2437</v>
      </c>
      <c r="T2603" s="265"/>
      <c r="U2603" s="265"/>
      <c r="V2603" s="265"/>
      <c r="AA2603" s="254" t="str">
        <f t="shared" si="290"/>
        <v/>
      </c>
      <c r="AB2603" s="254" t="str">
        <f t="shared" si="291"/>
        <v/>
      </c>
      <c r="AC2603" s="255">
        <f t="shared" si="292"/>
        <v>0</v>
      </c>
      <c r="AD2603" s="255">
        <f t="shared" si="293"/>
        <v>3836</v>
      </c>
      <c r="AE2603" s="256" t="str">
        <f t="shared" si="294"/>
        <v/>
      </c>
      <c r="AF2603" s="252" t="str">
        <f t="shared" si="295"/>
        <v>-</v>
      </c>
    </row>
    <row r="2604" spans="1:32" ht="20.149999999999999" customHeight="1" x14ac:dyDescent="0.75">
      <c r="A2604" s="31">
        <v>2602</v>
      </c>
      <c r="B2604" s="237"/>
      <c r="C2604" s="273"/>
      <c r="D2604" s="272"/>
      <c r="E2604" s="273"/>
      <c r="F2604" s="273"/>
      <c r="G2604" s="253" t="str">
        <f t="shared" si="296"/>
        <v/>
      </c>
      <c r="H2604" s="31" t="str">
        <f>IF(AND(B2604=H$1),LOOKUP(9.99999999999999E+307,$H$2:H2603)+1,"")</f>
        <v/>
      </c>
      <c r="I2604" s="31" t="str">
        <f>IF(AND(B2604=I$1),LOOKUP(9.99999999999999E+307,$I$2:I2603)+1,"")</f>
        <v/>
      </c>
      <c r="J2604" s="31">
        <f>IF(AND(B2604=J$1),LOOKUP(9.99999999999999E+307,$J$2:J2603)+1,"")</f>
        <v>2438</v>
      </c>
      <c r="K2604" s="31">
        <f>IF(AND(B2604=K$1),LOOKUP(9.99999999999999E+307,$K$2:K2603)+1,"")</f>
        <v>2438</v>
      </c>
      <c r="L2604" s="31">
        <f>IF(AND(B2604=L$1),LOOKUP(9.99999999999999E+307,$L$2:L2603)+1,"")</f>
        <v>2438</v>
      </c>
      <c r="M2604" s="31">
        <f>IF(AND(B2604=M$1),LOOKUP(9.99999999999999E+307,$M$2:M2603)+1,"")</f>
        <v>2438</v>
      </c>
      <c r="N2604" s="31" t="e">
        <f>IF(AND(B2604=N$1),LOOKUP(9.99999999999999E+307,$N$2:N2603)+1,"")</f>
        <v>#REF!</v>
      </c>
      <c r="O2604" s="31" t="e">
        <f>IF(AND($B2604=O$1),LOOKUP(9.99999999999999E+307,$O$2:O2603)+1,"")</f>
        <v>#REF!</v>
      </c>
      <c r="P2604" s="31" t="e">
        <f>IF(AND($B2604=P$1),LOOKUP(9.99999999999999E+307,$P$2:P2603)+1,"")</f>
        <v>#REF!</v>
      </c>
      <c r="Q2604" s="31" t="e">
        <f>IF(AND($B2604=Q$1),LOOKUP(9.99999999999999E+307,$Q$2:Q2603)+1,"")</f>
        <v>#REF!</v>
      </c>
      <c r="R2604" s="31">
        <f>IF(AND($B2604=R$1),LOOKUP(9.99999999999999E+307,$R$2:R2603)+1,"")</f>
        <v>2438</v>
      </c>
      <c r="S2604" s="31">
        <f>IF(AND($B2604=S$1),LOOKUP(9.99999999999999E+307,$S$2:S2603)+1,"")</f>
        <v>2438</v>
      </c>
      <c r="T2604" s="265"/>
      <c r="U2604" s="265"/>
      <c r="V2604" s="265"/>
      <c r="AA2604" s="254" t="str">
        <f t="shared" si="290"/>
        <v/>
      </c>
      <c r="AB2604" s="254" t="str">
        <f t="shared" si="291"/>
        <v/>
      </c>
      <c r="AC2604" s="255">
        <f t="shared" si="292"/>
        <v>0</v>
      </c>
      <c r="AD2604" s="255">
        <f t="shared" si="293"/>
        <v>3836</v>
      </c>
      <c r="AE2604" s="256" t="str">
        <f t="shared" si="294"/>
        <v/>
      </c>
      <c r="AF2604" s="252" t="str">
        <f t="shared" si="295"/>
        <v>-</v>
      </c>
    </row>
    <row r="2605" spans="1:32" ht="20.149999999999999" customHeight="1" x14ac:dyDescent="0.75">
      <c r="A2605" s="31">
        <v>2603</v>
      </c>
      <c r="B2605" s="237"/>
      <c r="C2605" s="273"/>
      <c r="D2605" s="272"/>
      <c r="E2605" s="273"/>
      <c r="F2605" s="273"/>
      <c r="G2605" s="253" t="str">
        <f t="shared" si="296"/>
        <v/>
      </c>
      <c r="H2605" s="31" t="str">
        <f>IF(AND(B2605=H$1),LOOKUP(9.99999999999999E+307,$H$2:H2604)+1,"")</f>
        <v/>
      </c>
      <c r="I2605" s="31" t="str">
        <f>IF(AND(B2605=I$1),LOOKUP(9.99999999999999E+307,$I$2:I2604)+1,"")</f>
        <v/>
      </c>
      <c r="J2605" s="31">
        <f>IF(AND(B2605=J$1),LOOKUP(9.99999999999999E+307,$J$2:J2604)+1,"")</f>
        <v>2439</v>
      </c>
      <c r="K2605" s="31">
        <f>IF(AND(B2605=K$1),LOOKUP(9.99999999999999E+307,$K$2:K2604)+1,"")</f>
        <v>2439</v>
      </c>
      <c r="L2605" s="31">
        <f>IF(AND(B2605=L$1),LOOKUP(9.99999999999999E+307,$L$2:L2604)+1,"")</f>
        <v>2439</v>
      </c>
      <c r="M2605" s="31">
        <f>IF(AND(B2605=M$1),LOOKUP(9.99999999999999E+307,$M$2:M2604)+1,"")</f>
        <v>2439</v>
      </c>
      <c r="N2605" s="31" t="e">
        <f>IF(AND(B2605=N$1),LOOKUP(9.99999999999999E+307,$N$2:N2604)+1,"")</f>
        <v>#REF!</v>
      </c>
      <c r="O2605" s="31" t="e">
        <f>IF(AND($B2605=O$1),LOOKUP(9.99999999999999E+307,$O$2:O2604)+1,"")</f>
        <v>#REF!</v>
      </c>
      <c r="P2605" s="31" t="e">
        <f>IF(AND($B2605=P$1),LOOKUP(9.99999999999999E+307,$P$2:P2604)+1,"")</f>
        <v>#REF!</v>
      </c>
      <c r="Q2605" s="31" t="e">
        <f>IF(AND($B2605=Q$1),LOOKUP(9.99999999999999E+307,$Q$2:Q2604)+1,"")</f>
        <v>#REF!</v>
      </c>
      <c r="R2605" s="31">
        <f>IF(AND($B2605=R$1),LOOKUP(9.99999999999999E+307,$R$2:R2604)+1,"")</f>
        <v>2439</v>
      </c>
      <c r="S2605" s="31">
        <f>IF(AND($B2605=S$1),LOOKUP(9.99999999999999E+307,$S$2:S2604)+1,"")</f>
        <v>2439</v>
      </c>
      <c r="T2605" s="265"/>
      <c r="U2605" s="265"/>
      <c r="V2605" s="265"/>
      <c r="AA2605" s="254" t="str">
        <f t="shared" si="290"/>
        <v/>
      </c>
      <c r="AB2605" s="254" t="str">
        <f t="shared" si="291"/>
        <v/>
      </c>
      <c r="AC2605" s="255">
        <f t="shared" si="292"/>
        <v>0</v>
      </c>
      <c r="AD2605" s="255">
        <f t="shared" si="293"/>
        <v>3836</v>
      </c>
      <c r="AE2605" s="256" t="str">
        <f t="shared" si="294"/>
        <v/>
      </c>
      <c r="AF2605" s="252" t="str">
        <f t="shared" si="295"/>
        <v>-</v>
      </c>
    </row>
    <row r="2606" spans="1:32" ht="20.149999999999999" customHeight="1" x14ac:dyDescent="0.75">
      <c r="A2606" s="31">
        <v>2604</v>
      </c>
      <c r="B2606" s="237"/>
      <c r="C2606" s="273"/>
      <c r="D2606" s="272"/>
      <c r="E2606" s="273"/>
      <c r="F2606" s="273"/>
      <c r="G2606" s="253" t="str">
        <f t="shared" si="296"/>
        <v/>
      </c>
      <c r="H2606" s="31" t="str">
        <f>IF(AND(B2606=H$1),LOOKUP(9.99999999999999E+307,$H$2:H2605)+1,"")</f>
        <v/>
      </c>
      <c r="I2606" s="31" t="str">
        <f>IF(AND(B2606=I$1),LOOKUP(9.99999999999999E+307,$I$2:I2605)+1,"")</f>
        <v/>
      </c>
      <c r="J2606" s="31">
        <f>IF(AND(B2606=J$1),LOOKUP(9.99999999999999E+307,$J$2:J2605)+1,"")</f>
        <v>2440</v>
      </c>
      <c r="K2606" s="31">
        <f>IF(AND(B2606=K$1),LOOKUP(9.99999999999999E+307,$K$2:K2605)+1,"")</f>
        <v>2440</v>
      </c>
      <c r="L2606" s="31">
        <f>IF(AND(B2606=L$1),LOOKUP(9.99999999999999E+307,$L$2:L2605)+1,"")</f>
        <v>2440</v>
      </c>
      <c r="M2606" s="31">
        <f>IF(AND(B2606=M$1),LOOKUP(9.99999999999999E+307,$M$2:M2605)+1,"")</f>
        <v>2440</v>
      </c>
      <c r="N2606" s="31" t="e">
        <f>IF(AND(B2606=N$1),LOOKUP(9.99999999999999E+307,$N$2:N2605)+1,"")</f>
        <v>#REF!</v>
      </c>
      <c r="O2606" s="31" t="e">
        <f>IF(AND($B2606=O$1),LOOKUP(9.99999999999999E+307,$O$2:O2605)+1,"")</f>
        <v>#REF!</v>
      </c>
      <c r="P2606" s="31" t="e">
        <f>IF(AND($B2606=P$1),LOOKUP(9.99999999999999E+307,$P$2:P2605)+1,"")</f>
        <v>#REF!</v>
      </c>
      <c r="Q2606" s="31" t="e">
        <f>IF(AND($B2606=Q$1),LOOKUP(9.99999999999999E+307,$Q$2:Q2605)+1,"")</f>
        <v>#REF!</v>
      </c>
      <c r="R2606" s="31">
        <f>IF(AND($B2606=R$1),LOOKUP(9.99999999999999E+307,$R$2:R2605)+1,"")</f>
        <v>2440</v>
      </c>
      <c r="S2606" s="31">
        <f>IF(AND($B2606=S$1),LOOKUP(9.99999999999999E+307,$S$2:S2605)+1,"")</f>
        <v>2440</v>
      </c>
      <c r="T2606" s="265"/>
      <c r="U2606" s="265"/>
      <c r="V2606" s="265"/>
      <c r="AA2606" s="254" t="str">
        <f t="shared" si="290"/>
        <v/>
      </c>
      <c r="AB2606" s="254" t="str">
        <f t="shared" si="291"/>
        <v/>
      </c>
      <c r="AC2606" s="255">
        <f t="shared" si="292"/>
        <v>0</v>
      </c>
      <c r="AD2606" s="255">
        <f t="shared" si="293"/>
        <v>3836</v>
      </c>
      <c r="AE2606" s="256" t="str">
        <f t="shared" si="294"/>
        <v/>
      </c>
      <c r="AF2606" s="252" t="str">
        <f t="shared" si="295"/>
        <v>-</v>
      </c>
    </row>
    <row r="2607" spans="1:32" ht="20.149999999999999" customHeight="1" x14ac:dyDescent="0.75">
      <c r="A2607" s="31">
        <v>2605</v>
      </c>
      <c r="B2607" s="237"/>
      <c r="C2607" s="273"/>
      <c r="D2607" s="272"/>
      <c r="E2607" s="273"/>
      <c r="F2607" s="273"/>
      <c r="G2607" s="253" t="str">
        <f t="shared" si="296"/>
        <v/>
      </c>
      <c r="H2607" s="31" t="str">
        <f>IF(AND(B2607=H$1),LOOKUP(9.99999999999999E+307,$H$2:H2606)+1,"")</f>
        <v/>
      </c>
      <c r="I2607" s="31" t="str">
        <f>IF(AND(B2607=I$1),LOOKUP(9.99999999999999E+307,$I$2:I2606)+1,"")</f>
        <v/>
      </c>
      <c r="J2607" s="31">
        <f>IF(AND(B2607=J$1),LOOKUP(9.99999999999999E+307,$J$2:J2606)+1,"")</f>
        <v>2441</v>
      </c>
      <c r="K2607" s="31">
        <f>IF(AND(B2607=K$1),LOOKUP(9.99999999999999E+307,$K$2:K2606)+1,"")</f>
        <v>2441</v>
      </c>
      <c r="L2607" s="31">
        <f>IF(AND(B2607=L$1),LOOKUP(9.99999999999999E+307,$L$2:L2606)+1,"")</f>
        <v>2441</v>
      </c>
      <c r="M2607" s="31">
        <f>IF(AND(B2607=M$1),LOOKUP(9.99999999999999E+307,$M$2:M2606)+1,"")</f>
        <v>2441</v>
      </c>
      <c r="N2607" s="31" t="e">
        <f>IF(AND(B2607=N$1),LOOKUP(9.99999999999999E+307,$N$2:N2606)+1,"")</f>
        <v>#REF!</v>
      </c>
      <c r="O2607" s="31" t="e">
        <f>IF(AND($B2607=O$1),LOOKUP(9.99999999999999E+307,$O$2:O2606)+1,"")</f>
        <v>#REF!</v>
      </c>
      <c r="P2607" s="31" t="e">
        <f>IF(AND($B2607=P$1),LOOKUP(9.99999999999999E+307,$P$2:P2606)+1,"")</f>
        <v>#REF!</v>
      </c>
      <c r="Q2607" s="31" t="e">
        <f>IF(AND($B2607=Q$1),LOOKUP(9.99999999999999E+307,$Q$2:Q2606)+1,"")</f>
        <v>#REF!</v>
      </c>
      <c r="R2607" s="31">
        <f>IF(AND($B2607=R$1),LOOKUP(9.99999999999999E+307,$R$2:R2606)+1,"")</f>
        <v>2441</v>
      </c>
      <c r="S2607" s="31">
        <f>IF(AND($B2607=S$1),LOOKUP(9.99999999999999E+307,$S$2:S2606)+1,"")</f>
        <v>2441</v>
      </c>
      <c r="T2607" s="265"/>
      <c r="U2607" s="265"/>
      <c r="V2607" s="265"/>
      <c r="AA2607" s="254" t="str">
        <f t="shared" si="290"/>
        <v/>
      </c>
      <c r="AB2607" s="254" t="str">
        <f t="shared" si="291"/>
        <v/>
      </c>
      <c r="AC2607" s="255">
        <f t="shared" si="292"/>
        <v>0</v>
      </c>
      <c r="AD2607" s="255">
        <f t="shared" si="293"/>
        <v>3836</v>
      </c>
      <c r="AE2607" s="256" t="str">
        <f t="shared" si="294"/>
        <v/>
      </c>
      <c r="AF2607" s="252" t="str">
        <f t="shared" si="295"/>
        <v>-</v>
      </c>
    </row>
    <row r="2608" spans="1:32" ht="20.149999999999999" customHeight="1" x14ac:dyDescent="0.75">
      <c r="A2608" s="31">
        <v>2606</v>
      </c>
      <c r="B2608" s="237"/>
      <c r="C2608" s="273"/>
      <c r="D2608" s="272"/>
      <c r="E2608" s="273"/>
      <c r="F2608" s="273"/>
      <c r="G2608" s="253" t="str">
        <f t="shared" si="296"/>
        <v/>
      </c>
      <c r="H2608" s="31" t="str">
        <f>IF(AND(B2608=H$1),LOOKUP(9.99999999999999E+307,$H$2:H2607)+1,"")</f>
        <v/>
      </c>
      <c r="I2608" s="31" t="str">
        <f>IF(AND(B2608=I$1),LOOKUP(9.99999999999999E+307,$I$2:I2607)+1,"")</f>
        <v/>
      </c>
      <c r="J2608" s="31">
        <f>IF(AND(B2608=J$1),LOOKUP(9.99999999999999E+307,$J$2:J2607)+1,"")</f>
        <v>2442</v>
      </c>
      <c r="K2608" s="31">
        <f>IF(AND(B2608=K$1),LOOKUP(9.99999999999999E+307,$K$2:K2607)+1,"")</f>
        <v>2442</v>
      </c>
      <c r="L2608" s="31">
        <f>IF(AND(B2608=L$1),LOOKUP(9.99999999999999E+307,$L$2:L2607)+1,"")</f>
        <v>2442</v>
      </c>
      <c r="M2608" s="31">
        <f>IF(AND(B2608=M$1),LOOKUP(9.99999999999999E+307,$M$2:M2607)+1,"")</f>
        <v>2442</v>
      </c>
      <c r="N2608" s="31" t="e">
        <f>IF(AND(B2608=N$1),LOOKUP(9.99999999999999E+307,$N$2:N2607)+1,"")</f>
        <v>#REF!</v>
      </c>
      <c r="O2608" s="31" t="e">
        <f>IF(AND($B2608=O$1),LOOKUP(9.99999999999999E+307,$O$2:O2607)+1,"")</f>
        <v>#REF!</v>
      </c>
      <c r="P2608" s="31" t="e">
        <f>IF(AND($B2608=P$1),LOOKUP(9.99999999999999E+307,$P$2:P2607)+1,"")</f>
        <v>#REF!</v>
      </c>
      <c r="Q2608" s="31" t="e">
        <f>IF(AND($B2608=Q$1),LOOKUP(9.99999999999999E+307,$Q$2:Q2607)+1,"")</f>
        <v>#REF!</v>
      </c>
      <c r="R2608" s="31">
        <f>IF(AND($B2608=R$1),LOOKUP(9.99999999999999E+307,$R$2:R2607)+1,"")</f>
        <v>2442</v>
      </c>
      <c r="S2608" s="31">
        <f>IF(AND($B2608=S$1),LOOKUP(9.99999999999999E+307,$S$2:S2607)+1,"")</f>
        <v>2442</v>
      </c>
      <c r="T2608" s="265"/>
      <c r="U2608" s="265"/>
      <c r="V2608" s="265"/>
      <c r="AA2608" s="254" t="str">
        <f t="shared" si="290"/>
        <v/>
      </c>
      <c r="AB2608" s="254" t="str">
        <f t="shared" si="291"/>
        <v/>
      </c>
      <c r="AC2608" s="255">
        <f t="shared" si="292"/>
        <v>0</v>
      </c>
      <c r="AD2608" s="255">
        <f t="shared" si="293"/>
        <v>3836</v>
      </c>
      <c r="AE2608" s="256" t="str">
        <f t="shared" si="294"/>
        <v/>
      </c>
      <c r="AF2608" s="252" t="str">
        <f t="shared" si="295"/>
        <v>-</v>
      </c>
    </row>
    <row r="2609" spans="1:32" ht="20.149999999999999" customHeight="1" x14ac:dyDescent="0.75">
      <c r="A2609" s="31">
        <v>2607</v>
      </c>
      <c r="B2609" s="237"/>
      <c r="C2609" s="273"/>
      <c r="D2609" s="272"/>
      <c r="E2609" s="273"/>
      <c r="F2609" s="273"/>
      <c r="G2609" s="253" t="str">
        <f t="shared" si="296"/>
        <v/>
      </c>
      <c r="H2609" s="31" t="str">
        <f>IF(AND(B2609=H$1),LOOKUP(9.99999999999999E+307,$H$2:H2608)+1,"")</f>
        <v/>
      </c>
      <c r="I2609" s="31" t="str">
        <f>IF(AND(B2609=I$1),LOOKUP(9.99999999999999E+307,$I$2:I2608)+1,"")</f>
        <v/>
      </c>
      <c r="J2609" s="31">
        <f>IF(AND(B2609=J$1),LOOKUP(9.99999999999999E+307,$J$2:J2608)+1,"")</f>
        <v>2443</v>
      </c>
      <c r="K2609" s="31">
        <f>IF(AND(B2609=K$1),LOOKUP(9.99999999999999E+307,$K$2:K2608)+1,"")</f>
        <v>2443</v>
      </c>
      <c r="L2609" s="31">
        <f>IF(AND(B2609=L$1),LOOKUP(9.99999999999999E+307,$L$2:L2608)+1,"")</f>
        <v>2443</v>
      </c>
      <c r="M2609" s="31">
        <f>IF(AND(B2609=M$1),LOOKUP(9.99999999999999E+307,$M$2:M2608)+1,"")</f>
        <v>2443</v>
      </c>
      <c r="N2609" s="31" t="e">
        <f>IF(AND(B2609=N$1),LOOKUP(9.99999999999999E+307,$N$2:N2608)+1,"")</f>
        <v>#REF!</v>
      </c>
      <c r="O2609" s="31" t="e">
        <f>IF(AND($B2609=O$1),LOOKUP(9.99999999999999E+307,$O$2:O2608)+1,"")</f>
        <v>#REF!</v>
      </c>
      <c r="P2609" s="31" t="e">
        <f>IF(AND($B2609=P$1),LOOKUP(9.99999999999999E+307,$P$2:P2608)+1,"")</f>
        <v>#REF!</v>
      </c>
      <c r="Q2609" s="31" t="e">
        <f>IF(AND($B2609=Q$1),LOOKUP(9.99999999999999E+307,$Q$2:Q2608)+1,"")</f>
        <v>#REF!</v>
      </c>
      <c r="R2609" s="31">
        <f>IF(AND($B2609=R$1),LOOKUP(9.99999999999999E+307,$R$2:R2608)+1,"")</f>
        <v>2443</v>
      </c>
      <c r="S2609" s="31">
        <f>IF(AND($B2609=S$1),LOOKUP(9.99999999999999E+307,$S$2:S2608)+1,"")</f>
        <v>2443</v>
      </c>
      <c r="T2609" s="265"/>
      <c r="U2609" s="265"/>
      <c r="V2609" s="265"/>
      <c r="AA2609" s="254" t="str">
        <f t="shared" si="290"/>
        <v/>
      </c>
      <c r="AB2609" s="254" t="str">
        <f t="shared" si="291"/>
        <v/>
      </c>
      <c r="AC2609" s="255">
        <f t="shared" si="292"/>
        <v>0</v>
      </c>
      <c r="AD2609" s="255">
        <f t="shared" si="293"/>
        <v>3836</v>
      </c>
      <c r="AE2609" s="256" t="str">
        <f t="shared" si="294"/>
        <v/>
      </c>
      <c r="AF2609" s="252" t="str">
        <f t="shared" si="295"/>
        <v>-</v>
      </c>
    </row>
    <row r="2610" spans="1:32" ht="20.149999999999999" customHeight="1" x14ac:dyDescent="0.75">
      <c r="A2610" s="31">
        <v>2608</v>
      </c>
      <c r="B2610" s="237"/>
      <c r="C2610" s="273"/>
      <c r="D2610" s="272"/>
      <c r="E2610" s="273"/>
      <c r="F2610" s="273"/>
      <c r="G2610" s="253" t="str">
        <f t="shared" si="296"/>
        <v/>
      </c>
      <c r="H2610" s="31" t="str">
        <f>IF(AND(B2610=H$1),LOOKUP(9.99999999999999E+307,$H$2:H2609)+1,"")</f>
        <v/>
      </c>
      <c r="I2610" s="31" t="str">
        <f>IF(AND(B2610=I$1),LOOKUP(9.99999999999999E+307,$I$2:I2609)+1,"")</f>
        <v/>
      </c>
      <c r="J2610" s="31">
        <f>IF(AND(B2610=J$1),LOOKUP(9.99999999999999E+307,$J$2:J2609)+1,"")</f>
        <v>2444</v>
      </c>
      <c r="K2610" s="31">
        <f>IF(AND(B2610=K$1),LOOKUP(9.99999999999999E+307,$K$2:K2609)+1,"")</f>
        <v>2444</v>
      </c>
      <c r="L2610" s="31">
        <f>IF(AND(B2610=L$1),LOOKUP(9.99999999999999E+307,$L$2:L2609)+1,"")</f>
        <v>2444</v>
      </c>
      <c r="M2610" s="31">
        <f>IF(AND(B2610=M$1),LOOKUP(9.99999999999999E+307,$M$2:M2609)+1,"")</f>
        <v>2444</v>
      </c>
      <c r="N2610" s="31" t="e">
        <f>IF(AND(B2610=N$1),LOOKUP(9.99999999999999E+307,$N$2:N2609)+1,"")</f>
        <v>#REF!</v>
      </c>
      <c r="O2610" s="31" t="e">
        <f>IF(AND($B2610=O$1),LOOKUP(9.99999999999999E+307,$O$2:O2609)+1,"")</f>
        <v>#REF!</v>
      </c>
      <c r="P2610" s="31" t="e">
        <f>IF(AND($B2610=P$1),LOOKUP(9.99999999999999E+307,$P$2:P2609)+1,"")</f>
        <v>#REF!</v>
      </c>
      <c r="Q2610" s="31" t="e">
        <f>IF(AND($B2610=Q$1),LOOKUP(9.99999999999999E+307,$Q$2:Q2609)+1,"")</f>
        <v>#REF!</v>
      </c>
      <c r="R2610" s="31">
        <f>IF(AND($B2610=R$1),LOOKUP(9.99999999999999E+307,$R$2:R2609)+1,"")</f>
        <v>2444</v>
      </c>
      <c r="S2610" s="31">
        <f>IF(AND($B2610=S$1),LOOKUP(9.99999999999999E+307,$S$2:S2609)+1,"")</f>
        <v>2444</v>
      </c>
      <c r="T2610" s="265"/>
      <c r="U2610" s="265"/>
      <c r="V2610" s="265"/>
      <c r="AA2610" s="254" t="str">
        <f t="shared" si="290"/>
        <v/>
      </c>
      <c r="AB2610" s="254" t="str">
        <f t="shared" si="291"/>
        <v/>
      </c>
      <c r="AC2610" s="255">
        <f t="shared" si="292"/>
        <v>0</v>
      </c>
      <c r="AD2610" s="255">
        <f t="shared" si="293"/>
        <v>3836</v>
      </c>
      <c r="AE2610" s="256" t="str">
        <f t="shared" si="294"/>
        <v/>
      </c>
      <c r="AF2610" s="252" t="str">
        <f t="shared" si="295"/>
        <v>-</v>
      </c>
    </row>
    <row r="2611" spans="1:32" ht="20.149999999999999" customHeight="1" x14ac:dyDescent="0.75">
      <c r="A2611" s="31">
        <v>2609</v>
      </c>
      <c r="B2611" s="237"/>
      <c r="C2611" s="273"/>
      <c r="D2611" s="272"/>
      <c r="E2611" s="273"/>
      <c r="F2611" s="273"/>
      <c r="G2611" s="253" t="str">
        <f t="shared" si="296"/>
        <v/>
      </c>
      <c r="H2611" s="31" t="str">
        <f>IF(AND(B2611=H$1),LOOKUP(9.99999999999999E+307,$H$2:H2610)+1,"")</f>
        <v/>
      </c>
      <c r="I2611" s="31" t="str">
        <f>IF(AND(B2611=I$1),LOOKUP(9.99999999999999E+307,$I$2:I2610)+1,"")</f>
        <v/>
      </c>
      <c r="J2611" s="31">
        <f>IF(AND(B2611=J$1),LOOKUP(9.99999999999999E+307,$J$2:J2610)+1,"")</f>
        <v>2445</v>
      </c>
      <c r="K2611" s="31">
        <f>IF(AND(B2611=K$1),LOOKUP(9.99999999999999E+307,$K$2:K2610)+1,"")</f>
        <v>2445</v>
      </c>
      <c r="L2611" s="31">
        <f>IF(AND(B2611=L$1),LOOKUP(9.99999999999999E+307,$L$2:L2610)+1,"")</f>
        <v>2445</v>
      </c>
      <c r="M2611" s="31">
        <f>IF(AND(B2611=M$1),LOOKUP(9.99999999999999E+307,$M$2:M2610)+1,"")</f>
        <v>2445</v>
      </c>
      <c r="N2611" s="31" t="e">
        <f>IF(AND(B2611=N$1),LOOKUP(9.99999999999999E+307,$N$2:N2610)+1,"")</f>
        <v>#REF!</v>
      </c>
      <c r="O2611" s="31" t="e">
        <f>IF(AND($B2611=O$1),LOOKUP(9.99999999999999E+307,$O$2:O2610)+1,"")</f>
        <v>#REF!</v>
      </c>
      <c r="P2611" s="31" t="e">
        <f>IF(AND($B2611=P$1),LOOKUP(9.99999999999999E+307,$P$2:P2610)+1,"")</f>
        <v>#REF!</v>
      </c>
      <c r="Q2611" s="31" t="e">
        <f>IF(AND($B2611=Q$1),LOOKUP(9.99999999999999E+307,$Q$2:Q2610)+1,"")</f>
        <v>#REF!</v>
      </c>
      <c r="R2611" s="31">
        <f>IF(AND($B2611=R$1),LOOKUP(9.99999999999999E+307,$R$2:R2610)+1,"")</f>
        <v>2445</v>
      </c>
      <c r="S2611" s="31">
        <f>IF(AND($B2611=S$1),LOOKUP(9.99999999999999E+307,$S$2:S2610)+1,"")</f>
        <v>2445</v>
      </c>
      <c r="T2611" s="265"/>
      <c r="U2611" s="265"/>
      <c r="V2611" s="265"/>
      <c r="AA2611" s="254" t="str">
        <f t="shared" si="290"/>
        <v/>
      </c>
      <c r="AB2611" s="254" t="str">
        <f t="shared" si="291"/>
        <v/>
      </c>
      <c r="AC2611" s="255">
        <f t="shared" si="292"/>
        <v>0</v>
      </c>
      <c r="AD2611" s="255">
        <f t="shared" si="293"/>
        <v>3836</v>
      </c>
      <c r="AE2611" s="256" t="str">
        <f t="shared" si="294"/>
        <v/>
      </c>
      <c r="AF2611" s="252" t="str">
        <f t="shared" si="295"/>
        <v>-</v>
      </c>
    </row>
    <row r="2612" spans="1:32" ht="20.149999999999999" customHeight="1" x14ac:dyDescent="0.75">
      <c r="A2612" s="31">
        <v>2610</v>
      </c>
      <c r="B2612" s="237"/>
      <c r="C2612" s="273"/>
      <c r="D2612" s="272"/>
      <c r="E2612" s="273"/>
      <c r="F2612" s="273"/>
      <c r="G2612" s="253" t="str">
        <f t="shared" si="296"/>
        <v/>
      </c>
      <c r="H2612" s="31" t="str">
        <f>IF(AND(B2612=H$1),LOOKUP(9.99999999999999E+307,$H$2:H2611)+1,"")</f>
        <v/>
      </c>
      <c r="I2612" s="31" t="str">
        <f>IF(AND(B2612=I$1),LOOKUP(9.99999999999999E+307,$I$2:I2611)+1,"")</f>
        <v/>
      </c>
      <c r="J2612" s="31">
        <f>IF(AND(B2612=J$1),LOOKUP(9.99999999999999E+307,$J$2:J2611)+1,"")</f>
        <v>2446</v>
      </c>
      <c r="K2612" s="31">
        <f>IF(AND(B2612=K$1),LOOKUP(9.99999999999999E+307,$K$2:K2611)+1,"")</f>
        <v>2446</v>
      </c>
      <c r="L2612" s="31">
        <f>IF(AND(B2612=L$1),LOOKUP(9.99999999999999E+307,$L$2:L2611)+1,"")</f>
        <v>2446</v>
      </c>
      <c r="M2612" s="31">
        <f>IF(AND(B2612=M$1),LOOKUP(9.99999999999999E+307,$M$2:M2611)+1,"")</f>
        <v>2446</v>
      </c>
      <c r="N2612" s="31" t="e">
        <f>IF(AND(B2612=N$1),LOOKUP(9.99999999999999E+307,$N$2:N2611)+1,"")</f>
        <v>#REF!</v>
      </c>
      <c r="O2612" s="31" t="e">
        <f>IF(AND($B2612=O$1),LOOKUP(9.99999999999999E+307,$O$2:O2611)+1,"")</f>
        <v>#REF!</v>
      </c>
      <c r="P2612" s="31" t="e">
        <f>IF(AND($B2612=P$1),LOOKUP(9.99999999999999E+307,$P$2:P2611)+1,"")</f>
        <v>#REF!</v>
      </c>
      <c r="Q2612" s="31" t="e">
        <f>IF(AND($B2612=Q$1),LOOKUP(9.99999999999999E+307,$Q$2:Q2611)+1,"")</f>
        <v>#REF!</v>
      </c>
      <c r="R2612" s="31">
        <f>IF(AND($B2612=R$1),LOOKUP(9.99999999999999E+307,$R$2:R2611)+1,"")</f>
        <v>2446</v>
      </c>
      <c r="S2612" s="31">
        <f>IF(AND($B2612=S$1),LOOKUP(9.99999999999999E+307,$S$2:S2611)+1,"")</f>
        <v>2446</v>
      </c>
      <c r="T2612" s="265"/>
      <c r="U2612" s="265"/>
      <c r="V2612" s="265"/>
      <c r="AA2612" s="254" t="str">
        <f t="shared" si="290"/>
        <v/>
      </c>
      <c r="AB2612" s="254" t="str">
        <f t="shared" si="291"/>
        <v/>
      </c>
      <c r="AC2612" s="255">
        <f t="shared" si="292"/>
        <v>0</v>
      </c>
      <c r="AD2612" s="255">
        <f t="shared" si="293"/>
        <v>3836</v>
      </c>
      <c r="AE2612" s="256" t="str">
        <f t="shared" si="294"/>
        <v/>
      </c>
      <c r="AF2612" s="252" t="str">
        <f t="shared" si="295"/>
        <v>-</v>
      </c>
    </row>
    <row r="2613" spans="1:32" ht="20.149999999999999" customHeight="1" x14ac:dyDescent="0.75">
      <c r="A2613" s="31">
        <v>2611</v>
      </c>
      <c r="B2613" s="237"/>
      <c r="C2613" s="273"/>
      <c r="D2613" s="272"/>
      <c r="E2613" s="273"/>
      <c r="F2613" s="273"/>
      <c r="G2613" s="253" t="str">
        <f t="shared" si="296"/>
        <v/>
      </c>
      <c r="H2613" s="31" t="str">
        <f>IF(AND(B2613=H$1),LOOKUP(9.99999999999999E+307,$H$2:H2612)+1,"")</f>
        <v/>
      </c>
      <c r="I2613" s="31" t="str">
        <f>IF(AND(B2613=I$1),LOOKUP(9.99999999999999E+307,$I$2:I2612)+1,"")</f>
        <v/>
      </c>
      <c r="J2613" s="31">
        <f>IF(AND(B2613=J$1),LOOKUP(9.99999999999999E+307,$J$2:J2612)+1,"")</f>
        <v>2447</v>
      </c>
      <c r="K2613" s="31">
        <f>IF(AND(B2613=K$1),LOOKUP(9.99999999999999E+307,$K$2:K2612)+1,"")</f>
        <v>2447</v>
      </c>
      <c r="L2613" s="31">
        <f>IF(AND(B2613=L$1),LOOKUP(9.99999999999999E+307,$L$2:L2612)+1,"")</f>
        <v>2447</v>
      </c>
      <c r="M2613" s="31">
        <f>IF(AND(B2613=M$1),LOOKUP(9.99999999999999E+307,$M$2:M2612)+1,"")</f>
        <v>2447</v>
      </c>
      <c r="N2613" s="31" t="e">
        <f>IF(AND(B2613=N$1),LOOKUP(9.99999999999999E+307,$N$2:N2612)+1,"")</f>
        <v>#REF!</v>
      </c>
      <c r="O2613" s="31" t="e">
        <f>IF(AND($B2613=O$1),LOOKUP(9.99999999999999E+307,$O$2:O2612)+1,"")</f>
        <v>#REF!</v>
      </c>
      <c r="P2613" s="31" t="e">
        <f>IF(AND($B2613=P$1),LOOKUP(9.99999999999999E+307,$P$2:P2612)+1,"")</f>
        <v>#REF!</v>
      </c>
      <c r="Q2613" s="31" t="e">
        <f>IF(AND($B2613=Q$1),LOOKUP(9.99999999999999E+307,$Q$2:Q2612)+1,"")</f>
        <v>#REF!</v>
      </c>
      <c r="R2613" s="31">
        <f>IF(AND($B2613=R$1),LOOKUP(9.99999999999999E+307,$R$2:R2612)+1,"")</f>
        <v>2447</v>
      </c>
      <c r="S2613" s="31">
        <f>IF(AND($B2613=S$1),LOOKUP(9.99999999999999E+307,$S$2:S2612)+1,"")</f>
        <v>2447</v>
      </c>
      <c r="T2613" s="265"/>
      <c r="U2613" s="265"/>
      <c r="V2613" s="265"/>
      <c r="AA2613" s="254" t="str">
        <f t="shared" si="290"/>
        <v/>
      </c>
      <c r="AB2613" s="254" t="str">
        <f t="shared" si="291"/>
        <v/>
      </c>
      <c r="AC2613" s="255">
        <f t="shared" si="292"/>
        <v>0</v>
      </c>
      <c r="AD2613" s="255">
        <f t="shared" si="293"/>
        <v>3836</v>
      </c>
      <c r="AE2613" s="256" t="str">
        <f t="shared" si="294"/>
        <v/>
      </c>
      <c r="AF2613" s="252" t="str">
        <f t="shared" si="295"/>
        <v>-</v>
      </c>
    </row>
    <row r="2614" spans="1:32" ht="20.149999999999999" customHeight="1" x14ac:dyDescent="0.75">
      <c r="A2614" s="31">
        <v>2612</v>
      </c>
      <c r="B2614" s="237"/>
      <c r="C2614" s="273"/>
      <c r="D2614" s="272"/>
      <c r="E2614" s="273"/>
      <c r="F2614" s="273"/>
      <c r="G2614" s="253" t="str">
        <f t="shared" si="296"/>
        <v/>
      </c>
      <c r="H2614" s="31" t="str">
        <f>IF(AND(B2614=H$1),LOOKUP(9.99999999999999E+307,$H$2:H2613)+1,"")</f>
        <v/>
      </c>
      <c r="I2614" s="31" t="str">
        <f>IF(AND(B2614=I$1),LOOKUP(9.99999999999999E+307,$I$2:I2613)+1,"")</f>
        <v/>
      </c>
      <c r="J2614" s="31">
        <f>IF(AND(B2614=J$1),LOOKUP(9.99999999999999E+307,$J$2:J2613)+1,"")</f>
        <v>2448</v>
      </c>
      <c r="K2614" s="31">
        <f>IF(AND(B2614=K$1),LOOKUP(9.99999999999999E+307,$K$2:K2613)+1,"")</f>
        <v>2448</v>
      </c>
      <c r="L2614" s="31">
        <f>IF(AND(B2614=L$1),LOOKUP(9.99999999999999E+307,$L$2:L2613)+1,"")</f>
        <v>2448</v>
      </c>
      <c r="M2614" s="31">
        <f>IF(AND(B2614=M$1),LOOKUP(9.99999999999999E+307,$M$2:M2613)+1,"")</f>
        <v>2448</v>
      </c>
      <c r="N2614" s="31" t="e">
        <f>IF(AND(B2614=N$1),LOOKUP(9.99999999999999E+307,$N$2:N2613)+1,"")</f>
        <v>#REF!</v>
      </c>
      <c r="O2614" s="31" t="e">
        <f>IF(AND($B2614=O$1),LOOKUP(9.99999999999999E+307,$O$2:O2613)+1,"")</f>
        <v>#REF!</v>
      </c>
      <c r="P2614" s="31" t="e">
        <f>IF(AND($B2614=P$1),LOOKUP(9.99999999999999E+307,$P$2:P2613)+1,"")</f>
        <v>#REF!</v>
      </c>
      <c r="Q2614" s="31" t="e">
        <f>IF(AND($B2614=Q$1),LOOKUP(9.99999999999999E+307,$Q$2:Q2613)+1,"")</f>
        <v>#REF!</v>
      </c>
      <c r="R2614" s="31">
        <f>IF(AND($B2614=R$1),LOOKUP(9.99999999999999E+307,$R$2:R2613)+1,"")</f>
        <v>2448</v>
      </c>
      <c r="S2614" s="31">
        <f>IF(AND($B2614=S$1),LOOKUP(9.99999999999999E+307,$S$2:S2613)+1,"")</f>
        <v>2448</v>
      </c>
      <c r="T2614" s="265"/>
      <c r="U2614" s="265"/>
      <c r="V2614" s="265"/>
      <c r="AA2614" s="254" t="str">
        <f t="shared" si="290"/>
        <v/>
      </c>
      <c r="AB2614" s="254" t="str">
        <f t="shared" si="291"/>
        <v/>
      </c>
      <c r="AC2614" s="255">
        <f t="shared" si="292"/>
        <v>0</v>
      </c>
      <c r="AD2614" s="255">
        <f t="shared" si="293"/>
        <v>3836</v>
      </c>
      <c r="AE2614" s="256" t="str">
        <f t="shared" si="294"/>
        <v/>
      </c>
      <c r="AF2614" s="252" t="str">
        <f t="shared" si="295"/>
        <v>-</v>
      </c>
    </row>
    <row r="2615" spans="1:32" ht="20.149999999999999" customHeight="1" x14ac:dyDescent="0.75">
      <c r="A2615" s="31">
        <v>2613</v>
      </c>
      <c r="B2615" s="237"/>
      <c r="C2615" s="273"/>
      <c r="D2615" s="272"/>
      <c r="E2615" s="273"/>
      <c r="F2615" s="273"/>
      <c r="G2615" s="253" t="str">
        <f t="shared" si="296"/>
        <v/>
      </c>
      <c r="H2615" s="31" t="str">
        <f>IF(AND(B2615=H$1),LOOKUP(9.99999999999999E+307,$H$2:H2614)+1,"")</f>
        <v/>
      </c>
      <c r="I2615" s="31" t="str">
        <f>IF(AND(B2615=I$1),LOOKUP(9.99999999999999E+307,$I$2:I2614)+1,"")</f>
        <v/>
      </c>
      <c r="J2615" s="31">
        <f>IF(AND(B2615=J$1),LOOKUP(9.99999999999999E+307,$J$2:J2614)+1,"")</f>
        <v>2449</v>
      </c>
      <c r="K2615" s="31">
        <f>IF(AND(B2615=K$1),LOOKUP(9.99999999999999E+307,$K$2:K2614)+1,"")</f>
        <v>2449</v>
      </c>
      <c r="L2615" s="31">
        <f>IF(AND(B2615=L$1),LOOKUP(9.99999999999999E+307,$L$2:L2614)+1,"")</f>
        <v>2449</v>
      </c>
      <c r="M2615" s="31">
        <f>IF(AND(B2615=M$1),LOOKUP(9.99999999999999E+307,$M$2:M2614)+1,"")</f>
        <v>2449</v>
      </c>
      <c r="N2615" s="31" t="e">
        <f>IF(AND(B2615=N$1),LOOKUP(9.99999999999999E+307,$N$2:N2614)+1,"")</f>
        <v>#REF!</v>
      </c>
      <c r="O2615" s="31" t="e">
        <f>IF(AND($B2615=O$1),LOOKUP(9.99999999999999E+307,$O$2:O2614)+1,"")</f>
        <v>#REF!</v>
      </c>
      <c r="P2615" s="31" t="e">
        <f>IF(AND($B2615=P$1),LOOKUP(9.99999999999999E+307,$P$2:P2614)+1,"")</f>
        <v>#REF!</v>
      </c>
      <c r="Q2615" s="31" t="e">
        <f>IF(AND($B2615=Q$1),LOOKUP(9.99999999999999E+307,$Q$2:Q2614)+1,"")</f>
        <v>#REF!</v>
      </c>
      <c r="R2615" s="31">
        <f>IF(AND($B2615=R$1),LOOKUP(9.99999999999999E+307,$R$2:R2614)+1,"")</f>
        <v>2449</v>
      </c>
      <c r="S2615" s="31">
        <f>IF(AND($B2615=S$1),LOOKUP(9.99999999999999E+307,$S$2:S2614)+1,"")</f>
        <v>2449</v>
      </c>
      <c r="T2615" s="265"/>
      <c r="U2615" s="265"/>
      <c r="V2615" s="265"/>
      <c r="AA2615" s="254" t="str">
        <f t="shared" si="290"/>
        <v/>
      </c>
      <c r="AB2615" s="254" t="str">
        <f t="shared" si="291"/>
        <v/>
      </c>
      <c r="AC2615" s="255">
        <f t="shared" si="292"/>
        <v>0</v>
      </c>
      <c r="AD2615" s="255">
        <f t="shared" si="293"/>
        <v>3836</v>
      </c>
      <c r="AE2615" s="256" t="str">
        <f t="shared" si="294"/>
        <v/>
      </c>
      <c r="AF2615" s="252" t="str">
        <f t="shared" si="295"/>
        <v>-</v>
      </c>
    </row>
    <row r="2616" spans="1:32" ht="20.149999999999999" customHeight="1" x14ac:dyDescent="0.75">
      <c r="A2616" s="31">
        <v>2614</v>
      </c>
      <c r="B2616" s="237"/>
      <c r="C2616" s="273"/>
      <c r="D2616" s="272"/>
      <c r="E2616" s="273"/>
      <c r="F2616" s="273"/>
      <c r="G2616" s="253" t="str">
        <f t="shared" si="296"/>
        <v/>
      </c>
      <c r="H2616" s="31" t="str">
        <f>IF(AND(B2616=H$1),LOOKUP(9.99999999999999E+307,$H$2:H2615)+1,"")</f>
        <v/>
      </c>
      <c r="I2616" s="31" t="str">
        <f>IF(AND(B2616=I$1),LOOKUP(9.99999999999999E+307,$I$2:I2615)+1,"")</f>
        <v/>
      </c>
      <c r="J2616" s="31">
        <f>IF(AND(B2616=J$1),LOOKUP(9.99999999999999E+307,$J$2:J2615)+1,"")</f>
        <v>2450</v>
      </c>
      <c r="K2616" s="31">
        <f>IF(AND(B2616=K$1),LOOKUP(9.99999999999999E+307,$K$2:K2615)+1,"")</f>
        <v>2450</v>
      </c>
      <c r="L2616" s="31">
        <f>IF(AND(B2616=L$1),LOOKUP(9.99999999999999E+307,$L$2:L2615)+1,"")</f>
        <v>2450</v>
      </c>
      <c r="M2616" s="31">
        <f>IF(AND(B2616=M$1),LOOKUP(9.99999999999999E+307,$M$2:M2615)+1,"")</f>
        <v>2450</v>
      </c>
      <c r="N2616" s="31" t="e">
        <f>IF(AND(B2616=N$1),LOOKUP(9.99999999999999E+307,$N$2:N2615)+1,"")</f>
        <v>#REF!</v>
      </c>
      <c r="O2616" s="31" t="e">
        <f>IF(AND($B2616=O$1),LOOKUP(9.99999999999999E+307,$O$2:O2615)+1,"")</f>
        <v>#REF!</v>
      </c>
      <c r="P2616" s="31" t="e">
        <f>IF(AND($B2616=P$1),LOOKUP(9.99999999999999E+307,$P$2:P2615)+1,"")</f>
        <v>#REF!</v>
      </c>
      <c r="Q2616" s="31" t="e">
        <f>IF(AND($B2616=Q$1),LOOKUP(9.99999999999999E+307,$Q$2:Q2615)+1,"")</f>
        <v>#REF!</v>
      </c>
      <c r="R2616" s="31">
        <f>IF(AND($B2616=R$1),LOOKUP(9.99999999999999E+307,$R$2:R2615)+1,"")</f>
        <v>2450</v>
      </c>
      <c r="S2616" s="31">
        <f>IF(AND($B2616=S$1),LOOKUP(9.99999999999999E+307,$S$2:S2615)+1,"")</f>
        <v>2450</v>
      </c>
      <c r="T2616" s="265"/>
      <c r="U2616" s="265"/>
      <c r="V2616" s="265"/>
      <c r="AA2616" s="254" t="str">
        <f t="shared" si="290"/>
        <v/>
      </c>
      <c r="AB2616" s="254" t="str">
        <f t="shared" si="291"/>
        <v/>
      </c>
      <c r="AC2616" s="255">
        <f t="shared" si="292"/>
        <v>0</v>
      </c>
      <c r="AD2616" s="255">
        <f t="shared" si="293"/>
        <v>3836</v>
      </c>
      <c r="AE2616" s="256" t="str">
        <f t="shared" si="294"/>
        <v/>
      </c>
      <c r="AF2616" s="252" t="str">
        <f t="shared" si="295"/>
        <v>-</v>
      </c>
    </row>
    <row r="2617" spans="1:32" ht="20.149999999999999" customHeight="1" x14ac:dyDescent="0.75">
      <c r="A2617" s="31">
        <v>2615</v>
      </c>
      <c r="B2617" s="237"/>
      <c r="C2617" s="273"/>
      <c r="D2617" s="272"/>
      <c r="E2617" s="273"/>
      <c r="F2617" s="273"/>
      <c r="G2617" s="253" t="str">
        <f t="shared" si="296"/>
        <v/>
      </c>
      <c r="H2617" s="31" t="str">
        <f>IF(AND(B2617=H$1),LOOKUP(9.99999999999999E+307,$H$2:H2616)+1,"")</f>
        <v/>
      </c>
      <c r="I2617" s="31" t="str">
        <f>IF(AND(B2617=I$1),LOOKUP(9.99999999999999E+307,$I$2:I2616)+1,"")</f>
        <v/>
      </c>
      <c r="J2617" s="31">
        <f>IF(AND(B2617=J$1),LOOKUP(9.99999999999999E+307,$J$2:J2616)+1,"")</f>
        <v>2451</v>
      </c>
      <c r="K2617" s="31">
        <f>IF(AND(B2617=K$1),LOOKUP(9.99999999999999E+307,$K$2:K2616)+1,"")</f>
        <v>2451</v>
      </c>
      <c r="L2617" s="31">
        <f>IF(AND(B2617=L$1),LOOKUP(9.99999999999999E+307,$L$2:L2616)+1,"")</f>
        <v>2451</v>
      </c>
      <c r="M2617" s="31">
        <f>IF(AND(B2617=M$1),LOOKUP(9.99999999999999E+307,$M$2:M2616)+1,"")</f>
        <v>2451</v>
      </c>
      <c r="N2617" s="31" t="e">
        <f>IF(AND(B2617=N$1),LOOKUP(9.99999999999999E+307,$N$2:N2616)+1,"")</f>
        <v>#REF!</v>
      </c>
      <c r="O2617" s="31" t="e">
        <f>IF(AND($B2617=O$1),LOOKUP(9.99999999999999E+307,$O$2:O2616)+1,"")</f>
        <v>#REF!</v>
      </c>
      <c r="P2617" s="31" t="e">
        <f>IF(AND($B2617=P$1),LOOKUP(9.99999999999999E+307,$P$2:P2616)+1,"")</f>
        <v>#REF!</v>
      </c>
      <c r="Q2617" s="31" t="e">
        <f>IF(AND($B2617=Q$1),LOOKUP(9.99999999999999E+307,$Q$2:Q2616)+1,"")</f>
        <v>#REF!</v>
      </c>
      <c r="R2617" s="31">
        <f>IF(AND($B2617=R$1),LOOKUP(9.99999999999999E+307,$R$2:R2616)+1,"")</f>
        <v>2451</v>
      </c>
      <c r="S2617" s="31">
        <f>IF(AND($B2617=S$1),LOOKUP(9.99999999999999E+307,$S$2:S2616)+1,"")</f>
        <v>2451</v>
      </c>
      <c r="T2617" s="265"/>
      <c r="U2617" s="265"/>
      <c r="V2617" s="265"/>
      <c r="AA2617" s="254" t="str">
        <f t="shared" si="290"/>
        <v/>
      </c>
      <c r="AB2617" s="254" t="str">
        <f t="shared" si="291"/>
        <v/>
      </c>
      <c r="AC2617" s="255">
        <f t="shared" si="292"/>
        <v>0</v>
      </c>
      <c r="AD2617" s="255">
        <f t="shared" si="293"/>
        <v>3836</v>
      </c>
      <c r="AE2617" s="256" t="str">
        <f t="shared" si="294"/>
        <v/>
      </c>
      <c r="AF2617" s="252" t="str">
        <f t="shared" si="295"/>
        <v>-</v>
      </c>
    </row>
    <row r="2618" spans="1:32" ht="20.149999999999999" customHeight="1" x14ac:dyDescent="0.75">
      <c r="A2618" s="31">
        <v>2616</v>
      </c>
      <c r="B2618" s="237"/>
      <c r="C2618" s="273"/>
      <c r="D2618" s="272"/>
      <c r="E2618" s="273"/>
      <c r="F2618" s="273"/>
      <c r="G2618" s="253" t="str">
        <f t="shared" si="296"/>
        <v/>
      </c>
      <c r="H2618" s="31" t="str">
        <f>IF(AND(B2618=H$1),LOOKUP(9.99999999999999E+307,$H$2:H2617)+1,"")</f>
        <v/>
      </c>
      <c r="I2618" s="31" t="str">
        <f>IF(AND(B2618=I$1),LOOKUP(9.99999999999999E+307,$I$2:I2617)+1,"")</f>
        <v/>
      </c>
      <c r="J2618" s="31">
        <f>IF(AND(B2618=J$1),LOOKUP(9.99999999999999E+307,$J$2:J2617)+1,"")</f>
        <v>2452</v>
      </c>
      <c r="K2618" s="31">
        <f>IF(AND(B2618=K$1),LOOKUP(9.99999999999999E+307,$K$2:K2617)+1,"")</f>
        <v>2452</v>
      </c>
      <c r="L2618" s="31">
        <f>IF(AND(B2618=L$1),LOOKUP(9.99999999999999E+307,$L$2:L2617)+1,"")</f>
        <v>2452</v>
      </c>
      <c r="M2618" s="31">
        <f>IF(AND(B2618=M$1),LOOKUP(9.99999999999999E+307,$M$2:M2617)+1,"")</f>
        <v>2452</v>
      </c>
      <c r="N2618" s="31" t="e">
        <f>IF(AND(B2618=N$1),LOOKUP(9.99999999999999E+307,$N$2:N2617)+1,"")</f>
        <v>#REF!</v>
      </c>
      <c r="O2618" s="31" t="e">
        <f>IF(AND($B2618=O$1),LOOKUP(9.99999999999999E+307,$O$2:O2617)+1,"")</f>
        <v>#REF!</v>
      </c>
      <c r="P2618" s="31" t="e">
        <f>IF(AND($B2618=P$1),LOOKUP(9.99999999999999E+307,$P$2:P2617)+1,"")</f>
        <v>#REF!</v>
      </c>
      <c r="Q2618" s="31" t="e">
        <f>IF(AND($B2618=Q$1),LOOKUP(9.99999999999999E+307,$Q$2:Q2617)+1,"")</f>
        <v>#REF!</v>
      </c>
      <c r="R2618" s="31">
        <f>IF(AND($B2618=R$1),LOOKUP(9.99999999999999E+307,$R$2:R2617)+1,"")</f>
        <v>2452</v>
      </c>
      <c r="S2618" s="31">
        <f>IF(AND($B2618=S$1),LOOKUP(9.99999999999999E+307,$S$2:S2617)+1,"")</f>
        <v>2452</v>
      </c>
      <c r="T2618" s="265"/>
      <c r="U2618" s="265"/>
      <c r="V2618" s="265"/>
      <c r="AA2618" s="254" t="str">
        <f t="shared" si="290"/>
        <v/>
      </c>
      <c r="AB2618" s="254" t="str">
        <f t="shared" si="291"/>
        <v/>
      </c>
      <c r="AC2618" s="255">
        <f t="shared" si="292"/>
        <v>0</v>
      </c>
      <c r="AD2618" s="255">
        <f t="shared" si="293"/>
        <v>3836</v>
      </c>
      <c r="AE2618" s="256" t="str">
        <f t="shared" si="294"/>
        <v/>
      </c>
      <c r="AF2618" s="252" t="str">
        <f t="shared" si="295"/>
        <v>-</v>
      </c>
    </row>
    <row r="2619" spans="1:32" ht="20.149999999999999" customHeight="1" x14ac:dyDescent="0.75">
      <c r="A2619" s="31">
        <v>2617</v>
      </c>
      <c r="B2619" s="237"/>
      <c r="C2619" s="273"/>
      <c r="D2619" s="272"/>
      <c r="E2619" s="273"/>
      <c r="F2619" s="273"/>
      <c r="G2619" s="253" t="str">
        <f t="shared" si="296"/>
        <v/>
      </c>
      <c r="H2619" s="31" t="str">
        <f>IF(AND(B2619=H$1),LOOKUP(9.99999999999999E+307,$H$2:H2618)+1,"")</f>
        <v/>
      </c>
      <c r="I2619" s="31" t="str">
        <f>IF(AND(B2619=I$1),LOOKUP(9.99999999999999E+307,$I$2:I2618)+1,"")</f>
        <v/>
      </c>
      <c r="J2619" s="31">
        <f>IF(AND(B2619=J$1),LOOKUP(9.99999999999999E+307,$J$2:J2618)+1,"")</f>
        <v>2453</v>
      </c>
      <c r="K2619" s="31">
        <f>IF(AND(B2619=K$1),LOOKUP(9.99999999999999E+307,$K$2:K2618)+1,"")</f>
        <v>2453</v>
      </c>
      <c r="L2619" s="31">
        <f>IF(AND(B2619=L$1),LOOKUP(9.99999999999999E+307,$L$2:L2618)+1,"")</f>
        <v>2453</v>
      </c>
      <c r="M2619" s="31">
        <f>IF(AND(B2619=M$1),LOOKUP(9.99999999999999E+307,$M$2:M2618)+1,"")</f>
        <v>2453</v>
      </c>
      <c r="N2619" s="31" t="e">
        <f>IF(AND(B2619=N$1),LOOKUP(9.99999999999999E+307,$N$2:N2618)+1,"")</f>
        <v>#REF!</v>
      </c>
      <c r="O2619" s="31" t="e">
        <f>IF(AND($B2619=O$1),LOOKUP(9.99999999999999E+307,$O$2:O2618)+1,"")</f>
        <v>#REF!</v>
      </c>
      <c r="P2619" s="31" t="e">
        <f>IF(AND($B2619=P$1),LOOKUP(9.99999999999999E+307,$P$2:P2618)+1,"")</f>
        <v>#REF!</v>
      </c>
      <c r="Q2619" s="31" t="e">
        <f>IF(AND($B2619=Q$1),LOOKUP(9.99999999999999E+307,$Q$2:Q2618)+1,"")</f>
        <v>#REF!</v>
      </c>
      <c r="R2619" s="31">
        <f>IF(AND($B2619=R$1),LOOKUP(9.99999999999999E+307,$R$2:R2618)+1,"")</f>
        <v>2453</v>
      </c>
      <c r="S2619" s="31">
        <f>IF(AND($B2619=S$1),LOOKUP(9.99999999999999E+307,$S$2:S2618)+1,"")</f>
        <v>2453</v>
      </c>
      <c r="T2619" s="265"/>
      <c r="U2619" s="265"/>
      <c r="V2619" s="265"/>
      <c r="AA2619" s="254" t="str">
        <f t="shared" si="290"/>
        <v/>
      </c>
      <c r="AB2619" s="254" t="str">
        <f t="shared" si="291"/>
        <v/>
      </c>
      <c r="AC2619" s="255">
        <f t="shared" si="292"/>
        <v>0</v>
      </c>
      <c r="AD2619" s="255">
        <f t="shared" si="293"/>
        <v>3836</v>
      </c>
      <c r="AE2619" s="256" t="str">
        <f t="shared" si="294"/>
        <v/>
      </c>
      <c r="AF2619" s="252" t="str">
        <f t="shared" si="295"/>
        <v>-</v>
      </c>
    </row>
    <row r="2620" spans="1:32" ht="20.149999999999999" customHeight="1" x14ac:dyDescent="0.75">
      <c r="A2620" s="31">
        <v>2618</v>
      </c>
      <c r="B2620" s="237"/>
      <c r="C2620" s="273"/>
      <c r="D2620" s="272"/>
      <c r="E2620" s="273"/>
      <c r="F2620" s="273"/>
      <c r="G2620" s="253" t="str">
        <f t="shared" si="296"/>
        <v/>
      </c>
      <c r="H2620" s="31" t="str">
        <f>IF(AND(B2620=H$1),LOOKUP(9.99999999999999E+307,$H$2:H2619)+1,"")</f>
        <v/>
      </c>
      <c r="I2620" s="31" t="str">
        <f>IF(AND(B2620=I$1),LOOKUP(9.99999999999999E+307,$I$2:I2619)+1,"")</f>
        <v/>
      </c>
      <c r="J2620" s="31">
        <f>IF(AND(B2620=J$1),LOOKUP(9.99999999999999E+307,$J$2:J2619)+1,"")</f>
        <v>2454</v>
      </c>
      <c r="K2620" s="31">
        <f>IF(AND(B2620=K$1),LOOKUP(9.99999999999999E+307,$K$2:K2619)+1,"")</f>
        <v>2454</v>
      </c>
      <c r="L2620" s="31">
        <f>IF(AND(B2620=L$1),LOOKUP(9.99999999999999E+307,$L$2:L2619)+1,"")</f>
        <v>2454</v>
      </c>
      <c r="M2620" s="31">
        <f>IF(AND(B2620=M$1),LOOKUP(9.99999999999999E+307,$M$2:M2619)+1,"")</f>
        <v>2454</v>
      </c>
      <c r="N2620" s="31" t="e">
        <f>IF(AND(B2620=N$1),LOOKUP(9.99999999999999E+307,$N$2:N2619)+1,"")</f>
        <v>#REF!</v>
      </c>
      <c r="O2620" s="31" t="e">
        <f>IF(AND($B2620=O$1),LOOKUP(9.99999999999999E+307,$O$2:O2619)+1,"")</f>
        <v>#REF!</v>
      </c>
      <c r="P2620" s="31" t="e">
        <f>IF(AND($B2620=P$1),LOOKUP(9.99999999999999E+307,$P$2:P2619)+1,"")</f>
        <v>#REF!</v>
      </c>
      <c r="Q2620" s="31" t="e">
        <f>IF(AND($B2620=Q$1),LOOKUP(9.99999999999999E+307,$Q$2:Q2619)+1,"")</f>
        <v>#REF!</v>
      </c>
      <c r="R2620" s="31">
        <f>IF(AND($B2620=R$1),LOOKUP(9.99999999999999E+307,$R$2:R2619)+1,"")</f>
        <v>2454</v>
      </c>
      <c r="S2620" s="31">
        <f>IF(AND($B2620=S$1),LOOKUP(9.99999999999999E+307,$S$2:S2619)+1,"")</f>
        <v>2454</v>
      </c>
      <c r="T2620" s="265"/>
      <c r="U2620" s="265"/>
      <c r="V2620" s="265"/>
      <c r="AA2620" s="254" t="str">
        <f t="shared" si="290"/>
        <v/>
      </c>
      <c r="AB2620" s="254" t="str">
        <f t="shared" si="291"/>
        <v/>
      </c>
      <c r="AC2620" s="255">
        <f t="shared" si="292"/>
        <v>0</v>
      </c>
      <c r="AD2620" s="255">
        <f t="shared" si="293"/>
        <v>3836</v>
      </c>
      <c r="AE2620" s="256" t="str">
        <f t="shared" si="294"/>
        <v/>
      </c>
      <c r="AF2620" s="252" t="str">
        <f t="shared" si="295"/>
        <v>-</v>
      </c>
    </row>
    <row r="2621" spans="1:32" ht="20.149999999999999" customHeight="1" x14ac:dyDescent="0.75">
      <c r="A2621" s="31">
        <v>2619</v>
      </c>
      <c r="B2621" s="237"/>
      <c r="C2621" s="273"/>
      <c r="D2621" s="272"/>
      <c r="E2621" s="273"/>
      <c r="F2621" s="273"/>
      <c r="G2621" s="253" t="str">
        <f t="shared" si="296"/>
        <v/>
      </c>
      <c r="H2621" s="31" t="str">
        <f>IF(AND(B2621=H$1),LOOKUP(9.99999999999999E+307,$H$2:H2620)+1,"")</f>
        <v/>
      </c>
      <c r="I2621" s="31" t="str">
        <f>IF(AND(B2621=I$1),LOOKUP(9.99999999999999E+307,$I$2:I2620)+1,"")</f>
        <v/>
      </c>
      <c r="J2621" s="31">
        <f>IF(AND(B2621=J$1),LOOKUP(9.99999999999999E+307,$J$2:J2620)+1,"")</f>
        <v>2455</v>
      </c>
      <c r="K2621" s="31">
        <f>IF(AND(B2621=K$1),LOOKUP(9.99999999999999E+307,$K$2:K2620)+1,"")</f>
        <v>2455</v>
      </c>
      <c r="L2621" s="31">
        <f>IF(AND(B2621=L$1),LOOKUP(9.99999999999999E+307,$L$2:L2620)+1,"")</f>
        <v>2455</v>
      </c>
      <c r="M2621" s="31">
        <f>IF(AND(B2621=M$1),LOOKUP(9.99999999999999E+307,$M$2:M2620)+1,"")</f>
        <v>2455</v>
      </c>
      <c r="N2621" s="31" t="e">
        <f>IF(AND(B2621=N$1),LOOKUP(9.99999999999999E+307,$N$2:N2620)+1,"")</f>
        <v>#REF!</v>
      </c>
      <c r="O2621" s="31" t="e">
        <f>IF(AND($B2621=O$1),LOOKUP(9.99999999999999E+307,$O$2:O2620)+1,"")</f>
        <v>#REF!</v>
      </c>
      <c r="P2621" s="31" t="e">
        <f>IF(AND($B2621=P$1),LOOKUP(9.99999999999999E+307,$P$2:P2620)+1,"")</f>
        <v>#REF!</v>
      </c>
      <c r="Q2621" s="31" t="e">
        <f>IF(AND($B2621=Q$1),LOOKUP(9.99999999999999E+307,$Q$2:Q2620)+1,"")</f>
        <v>#REF!</v>
      </c>
      <c r="R2621" s="31">
        <f>IF(AND($B2621=R$1),LOOKUP(9.99999999999999E+307,$R$2:R2620)+1,"")</f>
        <v>2455</v>
      </c>
      <c r="S2621" s="31">
        <f>IF(AND($B2621=S$1),LOOKUP(9.99999999999999E+307,$S$2:S2620)+1,"")</f>
        <v>2455</v>
      </c>
      <c r="T2621" s="265"/>
      <c r="U2621" s="265"/>
      <c r="V2621" s="265"/>
      <c r="AA2621" s="254" t="str">
        <f t="shared" si="290"/>
        <v/>
      </c>
      <c r="AB2621" s="254" t="str">
        <f t="shared" si="291"/>
        <v/>
      </c>
      <c r="AC2621" s="255">
        <f t="shared" si="292"/>
        <v>0</v>
      </c>
      <c r="AD2621" s="255">
        <f t="shared" si="293"/>
        <v>3836</v>
      </c>
      <c r="AE2621" s="256" t="str">
        <f t="shared" si="294"/>
        <v/>
      </c>
      <c r="AF2621" s="252" t="str">
        <f t="shared" si="295"/>
        <v>-</v>
      </c>
    </row>
    <row r="2622" spans="1:32" ht="20.149999999999999" customHeight="1" x14ac:dyDescent="0.75">
      <c r="A2622" s="31">
        <v>2620</v>
      </c>
      <c r="B2622" s="237"/>
      <c r="C2622" s="273"/>
      <c r="D2622" s="272"/>
      <c r="E2622" s="273"/>
      <c r="F2622" s="273"/>
      <c r="G2622" s="253" t="str">
        <f t="shared" si="296"/>
        <v/>
      </c>
      <c r="H2622" s="31" t="str">
        <f>IF(AND(B2622=H$1),LOOKUP(9.99999999999999E+307,$H$2:H2621)+1,"")</f>
        <v/>
      </c>
      <c r="I2622" s="31" t="str">
        <f>IF(AND(B2622=I$1),LOOKUP(9.99999999999999E+307,$I$2:I2621)+1,"")</f>
        <v/>
      </c>
      <c r="J2622" s="31">
        <f>IF(AND(B2622=J$1),LOOKUP(9.99999999999999E+307,$J$2:J2621)+1,"")</f>
        <v>2456</v>
      </c>
      <c r="K2622" s="31">
        <f>IF(AND(B2622=K$1),LOOKUP(9.99999999999999E+307,$K$2:K2621)+1,"")</f>
        <v>2456</v>
      </c>
      <c r="L2622" s="31">
        <f>IF(AND(B2622=L$1),LOOKUP(9.99999999999999E+307,$L$2:L2621)+1,"")</f>
        <v>2456</v>
      </c>
      <c r="M2622" s="31">
        <f>IF(AND(B2622=M$1),LOOKUP(9.99999999999999E+307,$M$2:M2621)+1,"")</f>
        <v>2456</v>
      </c>
      <c r="N2622" s="31" t="e">
        <f>IF(AND(B2622=N$1),LOOKUP(9.99999999999999E+307,$N$2:N2621)+1,"")</f>
        <v>#REF!</v>
      </c>
      <c r="O2622" s="31" t="e">
        <f>IF(AND($B2622=O$1),LOOKUP(9.99999999999999E+307,$O$2:O2621)+1,"")</f>
        <v>#REF!</v>
      </c>
      <c r="P2622" s="31" t="e">
        <f>IF(AND($B2622=P$1),LOOKUP(9.99999999999999E+307,$P$2:P2621)+1,"")</f>
        <v>#REF!</v>
      </c>
      <c r="Q2622" s="31" t="e">
        <f>IF(AND($B2622=Q$1),LOOKUP(9.99999999999999E+307,$Q$2:Q2621)+1,"")</f>
        <v>#REF!</v>
      </c>
      <c r="R2622" s="31">
        <f>IF(AND($B2622=R$1),LOOKUP(9.99999999999999E+307,$R$2:R2621)+1,"")</f>
        <v>2456</v>
      </c>
      <c r="S2622" s="31">
        <f>IF(AND($B2622=S$1),LOOKUP(9.99999999999999E+307,$S$2:S2621)+1,"")</f>
        <v>2456</v>
      </c>
      <c r="T2622" s="265"/>
      <c r="U2622" s="265"/>
      <c r="V2622" s="265"/>
      <c r="AA2622" s="254" t="str">
        <f t="shared" si="290"/>
        <v/>
      </c>
      <c r="AB2622" s="254" t="str">
        <f t="shared" si="291"/>
        <v/>
      </c>
      <c r="AC2622" s="255">
        <f t="shared" si="292"/>
        <v>0</v>
      </c>
      <c r="AD2622" s="255">
        <f t="shared" si="293"/>
        <v>3836</v>
      </c>
      <c r="AE2622" s="256" t="str">
        <f t="shared" si="294"/>
        <v/>
      </c>
      <c r="AF2622" s="252" t="str">
        <f t="shared" si="295"/>
        <v>-</v>
      </c>
    </row>
    <row r="2623" spans="1:32" ht="20.149999999999999" customHeight="1" x14ac:dyDescent="0.75">
      <c r="A2623" s="31">
        <v>2621</v>
      </c>
      <c r="B2623" s="237"/>
      <c r="C2623" s="273"/>
      <c r="D2623" s="272"/>
      <c r="E2623" s="273"/>
      <c r="F2623" s="273"/>
      <c r="G2623" s="253" t="str">
        <f t="shared" si="296"/>
        <v/>
      </c>
      <c r="H2623" s="31" t="str">
        <f>IF(AND(B2623=H$1),LOOKUP(9.99999999999999E+307,$H$2:H2622)+1,"")</f>
        <v/>
      </c>
      <c r="I2623" s="31" t="str">
        <f>IF(AND(B2623=I$1),LOOKUP(9.99999999999999E+307,$I$2:I2622)+1,"")</f>
        <v/>
      </c>
      <c r="J2623" s="31">
        <f>IF(AND(B2623=J$1),LOOKUP(9.99999999999999E+307,$J$2:J2622)+1,"")</f>
        <v>2457</v>
      </c>
      <c r="K2623" s="31">
        <f>IF(AND(B2623=K$1),LOOKUP(9.99999999999999E+307,$K$2:K2622)+1,"")</f>
        <v>2457</v>
      </c>
      <c r="L2623" s="31">
        <f>IF(AND(B2623=L$1),LOOKUP(9.99999999999999E+307,$L$2:L2622)+1,"")</f>
        <v>2457</v>
      </c>
      <c r="M2623" s="31">
        <f>IF(AND(B2623=M$1),LOOKUP(9.99999999999999E+307,$M$2:M2622)+1,"")</f>
        <v>2457</v>
      </c>
      <c r="N2623" s="31" t="e">
        <f>IF(AND(B2623=N$1),LOOKUP(9.99999999999999E+307,$N$2:N2622)+1,"")</f>
        <v>#REF!</v>
      </c>
      <c r="O2623" s="31" t="e">
        <f>IF(AND($B2623=O$1),LOOKUP(9.99999999999999E+307,$O$2:O2622)+1,"")</f>
        <v>#REF!</v>
      </c>
      <c r="P2623" s="31" t="e">
        <f>IF(AND($B2623=P$1),LOOKUP(9.99999999999999E+307,$P$2:P2622)+1,"")</f>
        <v>#REF!</v>
      </c>
      <c r="Q2623" s="31" t="e">
        <f>IF(AND($B2623=Q$1),LOOKUP(9.99999999999999E+307,$Q$2:Q2622)+1,"")</f>
        <v>#REF!</v>
      </c>
      <c r="R2623" s="31">
        <f>IF(AND($B2623=R$1),LOOKUP(9.99999999999999E+307,$R$2:R2622)+1,"")</f>
        <v>2457</v>
      </c>
      <c r="S2623" s="31">
        <f>IF(AND($B2623=S$1),LOOKUP(9.99999999999999E+307,$S$2:S2622)+1,"")</f>
        <v>2457</v>
      </c>
      <c r="T2623" s="265"/>
      <c r="U2623" s="265"/>
      <c r="V2623" s="265"/>
      <c r="AA2623" s="254" t="str">
        <f t="shared" si="290"/>
        <v/>
      </c>
      <c r="AB2623" s="254" t="str">
        <f t="shared" si="291"/>
        <v/>
      </c>
      <c r="AC2623" s="255">
        <f t="shared" si="292"/>
        <v>0</v>
      </c>
      <c r="AD2623" s="255">
        <f t="shared" si="293"/>
        <v>3836</v>
      </c>
      <c r="AE2623" s="256" t="str">
        <f t="shared" si="294"/>
        <v/>
      </c>
      <c r="AF2623" s="252" t="str">
        <f t="shared" si="295"/>
        <v>-</v>
      </c>
    </row>
    <row r="2624" spans="1:32" ht="20.149999999999999" customHeight="1" x14ac:dyDescent="0.75">
      <c r="A2624" s="31">
        <v>2622</v>
      </c>
      <c r="B2624" s="237"/>
      <c r="C2624" s="273"/>
      <c r="D2624" s="272"/>
      <c r="E2624" s="273"/>
      <c r="F2624" s="273"/>
      <c r="G2624" s="253" t="str">
        <f t="shared" si="296"/>
        <v/>
      </c>
      <c r="H2624" s="31" t="str">
        <f>IF(AND(B2624=H$1),LOOKUP(9.99999999999999E+307,$H$2:H2623)+1,"")</f>
        <v/>
      </c>
      <c r="I2624" s="31" t="str">
        <f>IF(AND(B2624=I$1),LOOKUP(9.99999999999999E+307,$I$2:I2623)+1,"")</f>
        <v/>
      </c>
      <c r="J2624" s="31">
        <f>IF(AND(B2624=J$1),LOOKUP(9.99999999999999E+307,$J$2:J2623)+1,"")</f>
        <v>2458</v>
      </c>
      <c r="K2624" s="31">
        <f>IF(AND(B2624=K$1),LOOKUP(9.99999999999999E+307,$K$2:K2623)+1,"")</f>
        <v>2458</v>
      </c>
      <c r="L2624" s="31">
        <f>IF(AND(B2624=L$1),LOOKUP(9.99999999999999E+307,$L$2:L2623)+1,"")</f>
        <v>2458</v>
      </c>
      <c r="M2624" s="31">
        <f>IF(AND(B2624=M$1),LOOKUP(9.99999999999999E+307,$M$2:M2623)+1,"")</f>
        <v>2458</v>
      </c>
      <c r="N2624" s="31" t="e">
        <f>IF(AND(B2624=N$1),LOOKUP(9.99999999999999E+307,$N$2:N2623)+1,"")</f>
        <v>#REF!</v>
      </c>
      <c r="O2624" s="31" t="e">
        <f>IF(AND($B2624=O$1),LOOKUP(9.99999999999999E+307,$O$2:O2623)+1,"")</f>
        <v>#REF!</v>
      </c>
      <c r="P2624" s="31" t="e">
        <f>IF(AND($B2624=P$1),LOOKUP(9.99999999999999E+307,$P$2:P2623)+1,"")</f>
        <v>#REF!</v>
      </c>
      <c r="Q2624" s="31" t="e">
        <f>IF(AND($B2624=Q$1),LOOKUP(9.99999999999999E+307,$Q$2:Q2623)+1,"")</f>
        <v>#REF!</v>
      </c>
      <c r="R2624" s="31">
        <f>IF(AND($B2624=R$1),LOOKUP(9.99999999999999E+307,$R$2:R2623)+1,"")</f>
        <v>2458</v>
      </c>
      <c r="S2624" s="31">
        <f>IF(AND($B2624=S$1),LOOKUP(9.99999999999999E+307,$S$2:S2623)+1,"")</f>
        <v>2458</v>
      </c>
      <c r="T2624" s="265"/>
      <c r="U2624" s="265"/>
      <c r="V2624" s="265"/>
      <c r="AA2624" s="254" t="str">
        <f t="shared" si="290"/>
        <v/>
      </c>
      <c r="AB2624" s="254" t="str">
        <f t="shared" si="291"/>
        <v/>
      </c>
      <c r="AC2624" s="255">
        <f t="shared" si="292"/>
        <v>0</v>
      </c>
      <c r="AD2624" s="255">
        <f t="shared" si="293"/>
        <v>3836</v>
      </c>
      <c r="AE2624" s="256" t="str">
        <f t="shared" si="294"/>
        <v/>
      </c>
      <c r="AF2624" s="252" t="str">
        <f t="shared" si="295"/>
        <v>-</v>
      </c>
    </row>
    <row r="2625" spans="1:32" ht="20.149999999999999" customHeight="1" x14ac:dyDescent="0.75">
      <c r="A2625" s="31">
        <v>2623</v>
      </c>
      <c r="B2625" s="237"/>
      <c r="C2625" s="273"/>
      <c r="D2625" s="272"/>
      <c r="E2625" s="273"/>
      <c r="F2625" s="273"/>
      <c r="G2625" s="253" t="str">
        <f t="shared" si="296"/>
        <v/>
      </c>
      <c r="H2625" s="31" t="str">
        <f>IF(AND(B2625=H$1),LOOKUP(9.99999999999999E+307,$H$2:H2624)+1,"")</f>
        <v/>
      </c>
      <c r="I2625" s="31" t="str">
        <f>IF(AND(B2625=I$1),LOOKUP(9.99999999999999E+307,$I$2:I2624)+1,"")</f>
        <v/>
      </c>
      <c r="J2625" s="31">
        <f>IF(AND(B2625=J$1),LOOKUP(9.99999999999999E+307,$J$2:J2624)+1,"")</f>
        <v>2459</v>
      </c>
      <c r="K2625" s="31">
        <f>IF(AND(B2625=K$1),LOOKUP(9.99999999999999E+307,$K$2:K2624)+1,"")</f>
        <v>2459</v>
      </c>
      <c r="L2625" s="31">
        <f>IF(AND(B2625=L$1),LOOKUP(9.99999999999999E+307,$L$2:L2624)+1,"")</f>
        <v>2459</v>
      </c>
      <c r="M2625" s="31">
        <f>IF(AND(B2625=M$1),LOOKUP(9.99999999999999E+307,$M$2:M2624)+1,"")</f>
        <v>2459</v>
      </c>
      <c r="N2625" s="31" t="e">
        <f>IF(AND(B2625=N$1),LOOKUP(9.99999999999999E+307,$N$2:N2624)+1,"")</f>
        <v>#REF!</v>
      </c>
      <c r="O2625" s="31" t="e">
        <f>IF(AND($B2625=O$1),LOOKUP(9.99999999999999E+307,$O$2:O2624)+1,"")</f>
        <v>#REF!</v>
      </c>
      <c r="P2625" s="31" t="e">
        <f>IF(AND($B2625=P$1),LOOKUP(9.99999999999999E+307,$P$2:P2624)+1,"")</f>
        <v>#REF!</v>
      </c>
      <c r="Q2625" s="31" t="e">
        <f>IF(AND($B2625=Q$1),LOOKUP(9.99999999999999E+307,$Q$2:Q2624)+1,"")</f>
        <v>#REF!</v>
      </c>
      <c r="R2625" s="31">
        <f>IF(AND($B2625=R$1),LOOKUP(9.99999999999999E+307,$R$2:R2624)+1,"")</f>
        <v>2459</v>
      </c>
      <c r="S2625" s="31">
        <f>IF(AND($B2625=S$1),LOOKUP(9.99999999999999E+307,$S$2:S2624)+1,"")</f>
        <v>2459</v>
      </c>
      <c r="T2625" s="265"/>
      <c r="U2625" s="265"/>
      <c r="V2625" s="265"/>
      <c r="AA2625" s="254" t="str">
        <f t="shared" si="290"/>
        <v/>
      </c>
      <c r="AB2625" s="254" t="str">
        <f t="shared" si="291"/>
        <v/>
      </c>
      <c r="AC2625" s="255">
        <f t="shared" si="292"/>
        <v>0</v>
      </c>
      <c r="AD2625" s="255">
        <f t="shared" si="293"/>
        <v>3836</v>
      </c>
      <c r="AE2625" s="256" t="str">
        <f t="shared" si="294"/>
        <v/>
      </c>
      <c r="AF2625" s="252" t="str">
        <f t="shared" si="295"/>
        <v>-</v>
      </c>
    </row>
    <row r="2626" spans="1:32" ht="20.149999999999999" customHeight="1" x14ac:dyDescent="0.75">
      <c r="A2626" s="31">
        <v>2624</v>
      </c>
      <c r="B2626" s="237"/>
      <c r="C2626" s="273"/>
      <c r="D2626" s="272"/>
      <c r="E2626" s="273"/>
      <c r="F2626" s="273"/>
      <c r="G2626" s="253" t="str">
        <f t="shared" si="296"/>
        <v/>
      </c>
      <c r="H2626" s="31" t="str">
        <f>IF(AND(B2626=H$1),LOOKUP(9.99999999999999E+307,$H$2:H2625)+1,"")</f>
        <v/>
      </c>
      <c r="I2626" s="31" t="str">
        <f>IF(AND(B2626=I$1),LOOKUP(9.99999999999999E+307,$I$2:I2625)+1,"")</f>
        <v/>
      </c>
      <c r="J2626" s="31">
        <f>IF(AND(B2626=J$1),LOOKUP(9.99999999999999E+307,$J$2:J2625)+1,"")</f>
        <v>2460</v>
      </c>
      <c r="K2626" s="31">
        <f>IF(AND(B2626=K$1),LOOKUP(9.99999999999999E+307,$K$2:K2625)+1,"")</f>
        <v>2460</v>
      </c>
      <c r="L2626" s="31">
        <f>IF(AND(B2626=L$1),LOOKUP(9.99999999999999E+307,$L$2:L2625)+1,"")</f>
        <v>2460</v>
      </c>
      <c r="M2626" s="31">
        <f>IF(AND(B2626=M$1),LOOKUP(9.99999999999999E+307,$M$2:M2625)+1,"")</f>
        <v>2460</v>
      </c>
      <c r="N2626" s="31" t="e">
        <f>IF(AND(B2626=N$1),LOOKUP(9.99999999999999E+307,$N$2:N2625)+1,"")</f>
        <v>#REF!</v>
      </c>
      <c r="O2626" s="31" t="e">
        <f>IF(AND($B2626=O$1),LOOKUP(9.99999999999999E+307,$O$2:O2625)+1,"")</f>
        <v>#REF!</v>
      </c>
      <c r="P2626" s="31" t="e">
        <f>IF(AND($B2626=P$1),LOOKUP(9.99999999999999E+307,$P$2:P2625)+1,"")</f>
        <v>#REF!</v>
      </c>
      <c r="Q2626" s="31" t="e">
        <f>IF(AND($B2626=Q$1),LOOKUP(9.99999999999999E+307,$Q$2:Q2625)+1,"")</f>
        <v>#REF!</v>
      </c>
      <c r="R2626" s="31">
        <f>IF(AND($B2626=R$1),LOOKUP(9.99999999999999E+307,$R$2:R2625)+1,"")</f>
        <v>2460</v>
      </c>
      <c r="S2626" s="31">
        <f>IF(AND($B2626=S$1),LOOKUP(9.99999999999999E+307,$S$2:S2625)+1,"")</f>
        <v>2460</v>
      </c>
      <c r="T2626" s="265"/>
      <c r="U2626" s="265"/>
      <c r="V2626" s="265"/>
      <c r="AA2626" s="254" t="str">
        <f t="shared" si="290"/>
        <v/>
      </c>
      <c r="AB2626" s="254" t="str">
        <f t="shared" si="291"/>
        <v/>
      </c>
      <c r="AC2626" s="255">
        <f t="shared" si="292"/>
        <v>0</v>
      </c>
      <c r="AD2626" s="255">
        <f t="shared" si="293"/>
        <v>3836</v>
      </c>
      <c r="AE2626" s="256" t="str">
        <f t="shared" si="294"/>
        <v/>
      </c>
      <c r="AF2626" s="252" t="str">
        <f t="shared" si="295"/>
        <v>-</v>
      </c>
    </row>
    <row r="2627" spans="1:32" ht="20.149999999999999" customHeight="1" x14ac:dyDescent="0.75">
      <c r="A2627" s="31">
        <v>2625</v>
      </c>
      <c r="B2627" s="237"/>
      <c r="C2627" s="273"/>
      <c r="D2627" s="272"/>
      <c r="E2627" s="273"/>
      <c r="F2627" s="273"/>
      <c r="G2627" s="253" t="str">
        <f t="shared" si="296"/>
        <v/>
      </c>
      <c r="H2627" s="31" t="str">
        <f>IF(AND(B2627=H$1),LOOKUP(9.99999999999999E+307,$H$2:H2626)+1,"")</f>
        <v/>
      </c>
      <c r="I2627" s="31" t="str">
        <f>IF(AND(B2627=I$1),LOOKUP(9.99999999999999E+307,$I$2:I2626)+1,"")</f>
        <v/>
      </c>
      <c r="J2627" s="31">
        <f>IF(AND(B2627=J$1),LOOKUP(9.99999999999999E+307,$J$2:J2626)+1,"")</f>
        <v>2461</v>
      </c>
      <c r="K2627" s="31">
        <f>IF(AND(B2627=K$1),LOOKUP(9.99999999999999E+307,$K$2:K2626)+1,"")</f>
        <v>2461</v>
      </c>
      <c r="L2627" s="31">
        <f>IF(AND(B2627=L$1),LOOKUP(9.99999999999999E+307,$L$2:L2626)+1,"")</f>
        <v>2461</v>
      </c>
      <c r="M2627" s="31">
        <f>IF(AND(B2627=M$1),LOOKUP(9.99999999999999E+307,$M$2:M2626)+1,"")</f>
        <v>2461</v>
      </c>
      <c r="N2627" s="31" t="e">
        <f>IF(AND(B2627=N$1),LOOKUP(9.99999999999999E+307,$N$2:N2626)+1,"")</f>
        <v>#REF!</v>
      </c>
      <c r="O2627" s="31" t="e">
        <f>IF(AND($B2627=O$1),LOOKUP(9.99999999999999E+307,$O$2:O2626)+1,"")</f>
        <v>#REF!</v>
      </c>
      <c r="P2627" s="31" t="e">
        <f>IF(AND($B2627=P$1),LOOKUP(9.99999999999999E+307,$P$2:P2626)+1,"")</f>
        <v>#REF!</v>
      </c>
      <c r="Q2627" s="31" t="e">
        <f>IF(AND($B2627=Q$1),LOOKUP(9.99999999999999E+307,$Q$2:Q2626)+1,"")</f>
        <v>#REF!</v>
      </c>
      <c r="R2627" s="31">
        <f>IF(AND($B2627=R$1),LOOKUP(9.99999999999999E+307,$R$2:R2626)+1,"")</f>
        <v>2461</v>
      </c>
      <c r="S2627" s="31">
        <f>IF(AND($B2627=S$1),LOOKUP(9.99999999999999E+307,$S$2:S2626)+1,"")</f>
        <v>2461</v>
      </c>
      <c r="T2627" s="265"/>
      <c r="U2627" s="265"/>
      <c r="V2627" s="265"/>
      <c r="AA2627" s="254" t="str">
        <f t="shared" si="290"/>
        <v/>
      </c>
      <c r="AB2627" s="254" t="str">
        <f t="shared" si="291"/>
        <v/>
      </c>
      <c r="AC2627" s="255">
        <f t="shared" si="292"/>
        <v>0</v>
      </c>
      <c r="AD2627" s="255">
        <f t="shared" si="293"/>
        <v>3836</v>
      </c>
      <c r="AE2627" s="256" t="str">
        <f t="shared" si="294"/>
        <v/>
      </c>
      <c r="AF2627" s="252" t="str">
        <f t="shared" si="295"/>
        <v>-</v>
      </c>
    </row>
    <row r="2628" spans="1:32" ht="20.149999999999999" customHeight="1" x14ac:dyDescent="0.75">
      <c r="A2628" s="31">
        <v>2626</v>
      </c>
      <c r="B2628" s="237"/>
      <c r="C2628" s="273"/>
      <c r="D2628" s="272"/>
      <c r="E2628" s="273"/>
      <c r="F2628" s="273"/>
      <c r="G2628" s="253" t="str">
        <f t="shared" si="296"/>
        <v/>
      </c>
      <c r="H2628" s="31" t="str">
        <f>IF(AND(B2628=H$1),LOOKUP(9.99999999999999E+307,$H$2:H2627)+1,"")</f>
        <v/>
      </c>
      <c r="I2628" s="31" t="str">
        <f>IF(AND(B2628=I$1),LOOKUP(9.99999999999999E+307,$I$2:I2627)+1,"")</f>
        <v/>
      </c>
      <c r="J2628" s="31">
        <f>IF(AND(B2628=J$1),LOOKUP(9.99999999999999E+307,$J$2:J2627)+1,"")</f>
        <v>2462</v>
      </c>
      <c r="K2628" s="31">
        <f>IF(AND(B2628=K$1),LOOKUP(9.99999999999999E+307,$K$2:K2627)+1,"")</f>
        <v>2462</v>
      </c>
      <c r="L2628" s="31">
        <f>IF(AND(B2628=L$1),LOOKUP(9.99999999999999E+307,$L$2:L2627)+1,"")</f>
        <v>2462</v>
      </c>
      <c r="M2628" s="31">
        <f>IF(AND(B2628=M$1),LOOKUP(9.99999999999999E+307,$M$2:M2627)+1,"")</f>
        <v>2462</v>
      </c>
      <c r="N2628" s="31" t="e">
        <f>IF(AND(B2628=N$1),LOOKUP(9.99999999999999E+307,$N$2:N2627)+1,"")</f>
        <v>#REF!</v>
      </c>
      <c r="O2628" s="31" t="e">
        <f>IF(AND($B2628=O$1),LOOKUP(9.99999999999999E+307,$O$2:O2627)+1,"")</f>
        <v>#REF!</v>
      </c>
      <c r="P2628" s="31" t="e">
        <f>IF(AND($B2628=P$1),LOOKUP(9.99999999999999E+307,$P$2:P2627)+1,"")</f>
        <v>#REF!</v>
      </c>
      <c r="Q2628" s="31" t="e">
        <f>IF(AND($B2628=Q$1),LOOKUP(9.99999999999999E+307,$Q$2:Q2627)+1,"")</f>
        <v>#REF!</v>
      </c>
      <c r="R2628" s="31">
        <f>IF(AND($B2628=R$1),LOOKUP(9.99999999999999E+307,$R$2:R2627)+1,"")</f>
        <v>2462</v>
      </c>
      <c r="S2628" s="31">
        <f>IF(AND($B2628=S$1),LOOKUP(9.99999999999999E+307,$S$2:S2627)+1,"")</f>
        <v>2462</v>
      </c>
      <c r="T2628" s="265"/>
      <c r="U2628" s="265"/>
      <c r="V2628" s="265"/>
      <c r="AA2628" s="254" t="str">
        <f t="shared" si="290"/>
        <v/>
      </c>
      <c r="AB2628" s="254" t="str">
        <f t="shared" si="291"/>
        <v/>
      </c>
      <c r="AC2628" s="255">
        <f t="shared" si="292"/>
        <v>0</v>
      </c>
      <c r="AD2628" s="255">
        <f t="shared" si="293"/>
        <v>3836</v>
      </c>
      <c r="AE2628" s="256" t="str">
        <f t="shared" si="294"/>
        <v/>
      </c>
      <c r="AF2628" s="252" t="str">
        <f t="shared" si="295"/>
        <v>-</v>
      </c>
    </row>
    <row r="2629" spans="1:32" ht="20.149999999999999" customHeight="1" x14ac:dyDescent="0.75">
      <c r="A2629" s="31">
        <v>2627</v>
      </c>
      <c r="B2629" s="237"/>
      <c r="C2629" s="273"/>
      <c r="D2629" s="272"/>
      <c r="E2629" s="273"/>
      <c r="F2629" s="273"/>
      <c r="G2629" s="253" t="str">
        <f t="shared" si="296"/>
        <v/>
      </c>
      <c r="H2629" s="31" t="str">
        <f>IF(AND(B2629=H$1),LOOKUP(9.99999999999999E+307,$H$2:H2628)+1,"")</f>
        <v/>
      </c>
      <c r="I2629" s="31" t="str">
        <f>IF(AND(B2629=I$1),LOOKUP(9.99999999999999E+307,$I$2:I2628)+1,"")</f>
        <v/>
      </c>
      <c r="J2629" s="31">
        <f>IF(AND(B2629=J$1),LOOKUP(9.99999999999999E+307,$J$2:J2628)+1,"")</f>
        <v>2463</v>
      </c>
      <c r="K2629" s="31">
        <f>IF(AND(B2629=K$1),LOOKUP(9.99999999999999E+307,$K$2:K2628)+1,"")</f>
        <v>2463</v>
      </c>
      <c r="L2629" s="31">
        <f>IF(AND(B2629=L$1),LOOKUP(9.99999999999999E+307,$L$2:L2628)+1,"")</f>
        <v>2463</v>
      </c>
      <c r="M2629" s="31">
        <f>IF(AND(B2629=M$1),LOOKUP(9.99999999999999E+307,$M$2:M2628)+1,"")</f>
        <v>2463</v>
      </c>
      <c r="N2629" s="31" t="e">
        <f>IF(AND(B2629=N$1),LOOKUP(9.99999999999999E+307,$N$2:N2628)+1,"")</f>
        <v>#REF!</v>
      </c>
      <c r="O2629" s="31" t="e">
        <f>IF(AND($B2629=O$1),LOOKUP(9.99999999999999E+307,$O$2:O2628)+1,"")</f>
        <v>#REF!</v>
      </c>
      <c r="P2629" s="31" t="e">
        <f>IF(AND($B2629=P$1),LOOKUP(9.99999999999999E+307,$P$2:P2628)+1,"")</f>
        <v>#REF!</v>
      </c>
      <c r="Q2629" s="31" t="e">
        <f>IF(AND($B2629=Q$1),LOOKUP(9.99999999999999E+307,$Q$2:Q2628)+1,"")</f>
        <v>#REF!</v>
      </c>
      <c r="R2629" s="31">
        <f>IF(AND($B2629=R$1),LOOKUP(9.99999999999999E+307,$R$2:R2628)+1,"")</f>
        <v>2463</v>
      </c>
      <c r="S2629" s="31">
        <f>IF(AND($B2629=S$1),LOOKUP(9.99999999999999E+307,$S$2:S2628)+1,"")</f>
        <v>2463</v>
      </c>
      <c r="T2629" s="265"/>
      <c r="U2629" s="265"/>
      <c r="V2629" s="265"/>
      <c r="AA2629" s="254" t="str">
        <f t="shared" si="290"/>
        <v/>
      </c>
      <c r="AB2629" s="254" t="str">
        <f t="shared" si="291"/>
        <v/>
      </c>
      <c r="AC2629" s="255">
        <f t="shared" si="292"/>
        <v>0</v>
      </c>
      <c r="AD2629" s="255">
        <f t="shared" si="293"/>
        <v>3836</v>
      </c>
      <c r="AE2629" s="256" t="str">
        <f t="shared" si="294"/>
        <v/>
      </c>
      <c r="AF2629" s="252" t="str">
        <f t="shared" si="295"/>
        <v>-</v>
      </c>
    </row>
    <row r="2630" spans="1:32" ht="20.149999999999999" customHeight="1" x14ac:dyDescent="0.75">
      <c r="A2630" s="31">
        <v>2628</v>
      </c>
      <c r="B2630" s="237"/>
      <c r="C2630" s="273"/>
      <c r="D2630" s="272"/>
      <c r="E2630" s="273"/>
      <c r="F2630" s="273"/>
      <c r="G2630" s="253" t="str">
        <f t="shared" si="296"/>
        <v/>
      </c>
      <c r="H2630" s="31" t="str">
        <f>IF(AND(B2630=H$1),LOOKUP(9.99999999999999E+307,$H$2:H2629)+1,"")</f>
        <v/>
      </c>
      <c r="I2630" s="31" t="str">
        <f>IF(AND(B2630=I$1),LOOKUP(9.99999999999999E+307,$I$2:I2629)+1,"")</f>
        <v/>
      </c>
      <c r="J2630" s="31">
        <f>IF(AND(B2630=J$1),LOOKUP(9.99999999999999E+307,$J$2:J2629)+1,"")</f>
        <v>2464</v>
      </c>
      <c r="K2630" s="31">
        <f>IF(AND(B2630=K$1),LOOKUP(9.99999999999999E+307,$K$2:K2629)+1,"")</f>
        <v>2464</v>
      </c>
      <c r="L2630" s="31">
        <f>IF(AND(B2630=L$1),LOOKUP(9.99999999999999E+307,$L$2:L2629)+1,"")</f>
        <v>2464</v>
      </c>
      <c r="M2630" s="31">
        <f>IF(AND(B2630=M$1),LOOKUP(9.99999999999999E+307,$M$2:M2629)+1,"")</f>
        <v>2464</v>
      </c>
      <c r="N2630" s="31" t="e">
        <f>IF(AND(B2630=N$1),LOOKUP(9.99999999999999E+307,$N$2:N2629)+1,"")</f>
        <v>#REF!</v>
      </c>
      <c r="O2630" s="31" t="e">
        <f>IF(AND($B2630=O$1),LOOKUP(9.99999999999999E+307,$O$2:O2629)+1,"")</f>
        <v>#REF!</v>
      </c>
      <c r="P2630" s="31" t="e">
        <f>IF(AND($B2630=P$1),LOOKUP(9.99999999999999E+307,$P$2:P2629)+1,"")</f>
        <v>#REF!</v>
      </c>
      <c r="Q2630" s="31" t="e">
        <f>IF(AND($B2630=Q$1),LOOKUP(9.99999999999999E+307,$Q$2:Q2629)+1,"")</f>
        <v>#REF!</v>
      </c>
      <c r="R2630" s="31">
        <f>IF(AND($B2630=R$1),LOOKUP(9.99999999999999E+307,$R$2:R2629)+1,"")</f>
        <v>2464</v>
      </c>
      <c r="S2630" s="31">
        <f>IF(AND($B2630=S$1),LOOKUP(9.99999999999999E+307,$S$2:S2629)+1,"")</f>
        <v>2464</v>
      </c>
      <c r="T2630" s="265"/>
      <c r="U2630" s="265"/>
      <c r="V2630" s="265"/>
      <c r="AA2630" s="254" t="str">
        <f t="shared" si="290"/>
        <v/>
      </c>
      <c r="AB2630" s="254" t="str">
        <f t="shared" si="291"/>
        <v/>
      </c>
      <c r="AC2630" s="255">
        <f t="shared" si="292"/>
        <v>0</v>
      </c>
      <c r="AD2630" s="255">
        <f t="shared" si="293"/>
        <v>3836</v>
      </c>
      <c r="AE2630" s="256" t="str">
        <f t="shared" si="294"/>
        <v/>
      </c>
      <c r="AF2630" s="252" t="str">
        <f t="shared" si="295"/>
        <v>-</v>
      </c>
    </row>
    <row r="2631" spans="1:32" ht="20.149999999999999" customHeight="1" x14ac:dyDescent="0.75">
      <c r="A2631" s="31">
        <v>2629</v>
      </c>
      <c r="B2631" s="237"/>
      <c r="C2631" s="273"/>
      <c r="D2631" s="272"/>
      <c r="E2631" s="273"/>
      <c r="F2631" s="273"/>
      <c r="G2631" s="253" t="str">
        <f t="shared" si="296"/>
        <v/>
      </c>
      <c r="H2631" s="31" t="str">
        <f>IF(AND(B2631=H$1),LOOKUP(9.99999999999999E+307,$H$2:H2630)+1,"")</f>
        <v/>
      </c>
      <c r="I2631" s="31" t="str">
        <f>IF(AND(B2631=I$1),LOOKUP(9.99999999999999E+307,$I$2:I2630)+1,"")</f>
        <v/>
      </c>
      <c r="J2631" s="31">
        <f>IF(AND(B2631=J$1),LOOKUP(9.99999999999999E+307,$J$2:J2630)+1,"")</f>
        <v>2465</v>
      </c>
      <c r="K2631" s="31">
        <f>IF(AND(B2631=K$1),LOOKUP(9.99999999999999E+307,$K$2:K2630)+1,"")</f>
        <v>2465</v>
      </c>
      <c r="L2631" s="31">
        <f>IF(AND(B2631=L$1),LOOKUP(9.99999999999999E+307,$L$2:L2630)+1,"")</f>
        <v>2465</v>
      </c>
      <c r="M2631" s="31">
        <f>IF(AND(B2631=M$1),LOOKUP(9.99999999999999E+307,$M$2:M2630)+1,"")</f>
        <v>2465</v>
      </c>
      <c r="N2631" s="31" t="e">
        <f>IF(AND(B2631=N$1),LOOKUP(9.99999999999999E+307,$N$2:N2630)+1,"")</f>
        <v>#REF!</v>
      </c>
      <c r="O2631" s="31" t="e">
        <f>IF(AND($B2631=O$1),LOOKUP(9.99999999999999E+307,$O$2:O2630)+1,"")</f>
        <v>#REF!</v>
      </c>
      <c r="P2631" s="31" t="e">
        <f>IF(AND($B2631=P$1),LOOKUP(9.99999999999999E+307,$P$2:P2630)+1,"")</f>
        <v>#REF!</v>
      </c>
      <c r="Q2631" s="31" t="e">
        <f>IF(AND($B2631=Q$1),LOOKUP(9.99999999999999E+307,$Q$2:Q2630)+1,"")</f>
        <v>#REF!</v>
      </c>
      <c r="R2631" s="31">
        <f>IF(AND($B2631=R$1),LOOKUP(9.99999999999999E+307,$R$2:R2630)+1,"")</f>
        <v>2465</v>
      </c>
      <c r="S2631" s="31">
        <f>IF(AND($B2631=S$1),LOOKUP(9.99999999999999E+307,$S$2:S2630)+1,"")</f>
        <v>2465</v>
      </c>
      <c r="T2631" s="265"/>
      <c r="U2631" s="265"/>
      <c r="V2631" s="265"/>
      <c r="AA2631" s="254" t="str">
        <f t="shared" si="290"/>
        <v/>
      </c>
      <c r="AB2631" s="254" t="str">
        <f t="shared" si="291"/>
        <v/>
      </c>
      <c r="AC2631" s="255">
        <f t="shared" si="292"/>
        <v>0</v>
      </c>
      <c r="AD2631" s="255">
        <f t="shared" si="293"/>
        <v>3836</v>
      </c>
      <c r="AE2631" s="256" t="str">
        <f t="shared" si="294"/>
        <v/>
      </c>
      <c r="AF2631" s="252" t="str">
        <f t="shared" si="295"/>
        <v>-</v>
      </c>
    </row>
    <row r="2632" spans="1:32" ht="20.149999999999999" customHeight="1" x14ac:dyDescent="0.75">
      <c r="A2632" s="31">
        <v>2630</v>
      </c>
      <c r="B2632" s="237"/>
      <c r="C2632" s="273"/>
      <c r="D2632" s="272"/>
      <c r="E2632" s="273"/>
      <c r="F2632" s="273"/>
      <c r="G2632" s="253" t="str">
        <f t="shared" si="296"/>
        <v/>
      </c>
      <c r="H2632" s="31" t="str">
        <f>IF(AND(B2632=H$1),LOOKUP(9.99999999999999E+307,$H$2:H2631)+1,"")</f>
        <v/>
      </c>
      <c r="I2632" s="31" t="str">
        <f>IF(AND(B2632=I$1),LOOKUP(9.99999999999999E+307,$I$2:I2631)+1,"")</f>
        <v/>
      </c>
      <c r="J2632" s="31">
        <f>IF(AND(B2632=J$1),LOOKUP(9.99999999999999E+307,$J$2:J2631)+1,"")</f>
        <v>2466</v>
      </c>
      <c r="K2632" s="31">
        <f>IF(AND(B2632=K$1),LOOKUP(9.99999999999999E+307,$K$2:K2631)+1,"")</f>
        <v>2466</v>
      </c>
      <c r="L2632" s="31">
        <f>IF(AND(B2632=L$1),LOOKUP(9.99999999999999E+307,$L$2:L2631)+1,"")</f>
        <v>2466</v>
      </c>
      <c r="M2632" s="31">
        <f>IF(AND(B2632=M$1),LOOKUP(9.99999999999999E+307,$M$2:M2631)+1,"")</f>
        <v>2466</v>
      </c>
      <c r="N2632" s="31" t="e">
        <f>IF(AND(B2632=N$1),LOOKUP(9.99999999999999E+307,$N$2:N2631)+1,"")</f>
        <v>#REF!</v>
      </c>
      <c r="O2632" s="31" t="e">
        <f>IF(AND($B2632=O$1),LOOKUP(9.99999999999999E+307,$O$2:O2631)+1,"")</f>
        <v>#REF!</v>
      </c>
      <c r="P2632" s="31" t="e">
        <f>IF(AND($B2632=P$1),LOOKUP(9.99999999999999E+307,$P$2:P2631)+1,"")</f>
        <v>#REF!</v>
      </c>
      <c r="Q2632" s="31" t="e">
        <f>IF(AND($B2632=Q$1),LOOKUP(9.99999999999999E+307,$Q$2:Q2631)+1,"")</f>
        <v>#REF!</v>
      </c>
      <c r="R2632" s="31">
        <f>IF(AND($B2632=R$1),LOOKUP(9.99999999999999E+307,$R$2:R2631)+1,"")</f>
        <v>2466</v>
      </c>
      <c r="S2632" s="31">
        <f>IF(AND($B2632=S$1),LOOKUP(9.99999999999999E+307,$S$2:S2631)+1,"")</f>
        <v>2466</v>
      </c>
      <c r="T2632" s="265"/>
      <c r="U2632" s="265"/>
      <c r="V2632" s="265"/>
      <c r="AA2632" s="254" t="str">
        <f t="shared" si="290"/>
        <v/>
      </c>
      <c r="AB2632" s="254" t="str">
        <f t="shared" si="291"/>
        <v/>
      </c>
      <c r="AC2632" s="255">
        <f t="shared" si="292"/>
        <v>0</v>
      </c>
      <c r="AD2632" s="255">
        <f t="shared" si="293"/>
        <v>3836</v>
      </c>
      <c r="AE2632" s="256" t="str">
        <f t="shared" si="294"/>
        <v/>
      </c>
      <c r="AF2632" s="252" t="str">
        <f t="shared" si="295"/>
        <v>-</v>
      </c>
    </row>
    <row r="2633" spans="1:32" ht="20.149999999999999" customHeight="1" x14ac:dyDescent="0.75">
      <c r="A2633" s="31">
        <v>2631</v>
      </c>
      <c r="B2633" s="237"/>
      <c r="C2633" s="273"/>
      <c r="D2633" s="272"/>
      <c r="E2633" s="273"/>
      <c r="F2633" s="273"/>
      <c r="G2633" s="253" t="str">
        <f t="shared" si="296"/>
        <v/>
      </c>
      <c r="H2633" s="31" t="str">
        <f>IF(AND(B2633=H$1),LOOKUP(9.99999999999999E+307,$H$2:H2632)+1,"")</f>
        <v/>
      </c>
      <c r="I2633" s="31" t="str">
        <f>IF(AND(B2633=I$1),LOOKUP(9.99999999999999E+307,$I$2:I2632)+1,"")</f>
        <v/>
      </c>
      <c r="J2633" s="31">
        <f>IF(AND(B2633=J$1),LOOKUP(9.99999999999999E+307,$J$2:J2632)+1,"")</f>
        <v>2467</v>
      </c>
      <c r="K2633" s="31">
        <f>IF(AND(B2633=K$1),LOOKUP(9.99999999999999E+307,$K$2:K2632)+1,"")</f>
        <v>2467</v>
      </c>
      <c r="L2633" s="31">
        <f>IF(AND(B2633=L$1),LOOKUP(9.99999999999999E+307,$L$2:L2632)+1,"")</f>
        <v>2467</v>
      </c>
      <c r="M2633" s="31">
        <f>IF(AND(B2633=M$1),LOOKUP(9.99999999999999E+307,$M$2:M2632)+1,"")</f>
        <v>2467</v>
      </c>
      <c r="N2633" s="31" t="e">
        <f>IF(AND(B2633=N$1),LOOKUP(9.99999999999999E+307,$N$2:N2632)+1,"")</f>
        <v>#REF!</v>
      </c>
      <c r="O2633" s="31" t="e">
        <f>IF(AND($B2633=O$1),LOOKUP(9.99999999999999E+307,$O$2:O2632)+1,"")</f>
        <v>#REF!</v>
      </c>
      <c r="P2633" s="31" t="e">
        <f>IF(AND($B2633=P$1),LOOKUP(9.99999999999999E+307,$P$2:P2632)+1,"")</f>
        <v>#REF!</v>
      </c>
      <c r="Q2633" s="31" t="e">
        <f>IF(AND($B2633=Q$1),LOOKUP(9.99999999999999E+307,$Q$2:Q2632)+1,"")</f>
        <v>#REF!</v>
      </c>
      <c r="R2633" s="31">
        <f>IF(AND($B2633=R$1),LOOKUP(9.99999999999999E+307,$R$2:R2632)+1,"")</f>
        <v>2467</v>
      </c>
      <c r="S2633" s="31">
        <f>IF(AND($B2633=S$1),LOOKUP(9.99999999999999E+307,$S$2:S2632)+1,"")</f>
        <v>2467</v>
      </c>
      <c r="T2633" s="265"/>
      <c r="U2633" s="265"/>
      <c r="V2633" s="265"/>
      <c r="AA2633" s="254" t="str">
        <f t="shared" si="290"/>
        <v/>
      </c>
      <c r="AB2633" s="254" t="str">
        <f t="shared" si="291"/>
        <v/>
      </c>
      <c r="AC2633" s="255">
        <f t="shared" si="292"/>
        <v>0</v>
      </c>
      <c r="AD2633" s="255">
        <f t="shared" si="293"/>
        <v>3836</v>
      </c>
      <c r="AE2633" s="256" t="str">
        <f t="shared" si="294"/>
        <v/>
      </c>
      <c r="AF2633" s="252" t="str">
        <f t="shared" si="295"/>
        <v>-</v>
      </c>
    </row>
    <row r="2634" spans="1:32" ht="20.149999999999999" customHeight="1" x14ac:dyDescent="0.75">
      <c r="A2634" s="31">
        <v>2632</v>
      </c>
      <c r="B2634" s="237"/>
      <c r="C2634" s="273"/>
      <c r="D2634" s="272"/>
      <c r="E2634" s="273"/>
      <c r="F2634" s="273"/>
      <c r="G2634" s="253" t="str">
        <f t="shared" si="296"/>
        <v/>
      </c>
      <c r="H2634" s="31" t="str">
        <f>IF(AND(B2634=H$1),LOOKUP(9.99999999999999E+307,$H$2:H2633)+1,"")</f>
        <v/>
      </c>
      <c r="I2634" s="31" t="str">
        <f>IF(AND(B2634=I$1),LOOKUP(9.99999999999999E+307,$I$2:I2633)+1,"")</f>
        <v/>
      </c>
      <c r="J2634" s="31">
        <f>IF(AND(B2634=J$1),LOOKUP(9.99999999999999E+307,$J$2:J2633)+1,"")</f>
        <v>2468</v>
      </c>
      <c r="K2634" s="31">
        <f>IF(AND(B2634=K$1),LOOKUP(9.99999999999999E+307,$K$2:K2633)+1,"")</f>
        <v>2468</v>
      </c>
      <c r="L2634" s="31">
        <f>IF(AND(B2634=L$1),LOOKUP(9.99999999999999E+307,$L$2:L2633)+1,"")</f>
        <v>2468</v>
      </c>
      <c r="M2634" s="31">
        <f>IF(AND(B2634=M$1),LOOKUP(9.99999999999999E+307,$M$2:M2633)+1,"")</f>
        <v>2468</v>
      </c>
      <c r="N2634" s="31" t="e">
        <f>IF(AND(B2634=N$1),LOOKUP(9.99999999999999E+307,$N$2:N2633)+1,"")</f>
        <v>#REF!</v>
      </c>
      <c r="O2634" s="31" t="e">
        <f>IF(AND($B2634=O$1),LOOKUP(9.99999999999999E+307,$O$2:O2633)+1,"")</f>
        <v>#REF!</v>
      </c>
      <c r="P2634" s="31" t="e">
        <f>IF(AND($B2634=P$1),LOOKUP(9.99999999999999E+307,$P$2:P2633)+1,"")</f>
        <v>#REF!</v>
      </c>
      <c r="Q2634" s="31" t="e">
        <f>IF(AND($B2634=Q$1),LOOKUP(9.99999999999999E+307,$Q$2:Q2633)+1,"")</f>
        <v>#REF!</v>
      </c>
      <c r="R2634" s="31">
        <f>IF(AND($B2634=R$1),LOOKUP(9.99999999999999E+307,$R$2:R2633)+1,"")</f>
        <v>2468</v>
      </c>
      <c r="S2634" s="31">
        <f>IF(AND($B2634=S$1),LOOKUP(9.99999999999999E+307,$S$2:S2633)+1,"")</f>
        <v>2468</v>
      </c>
      <c r="T2634" s="265"/>
      <c r="U2634" s="265"/>
      <c r="V2634" s="265"/>
      <c r="AA2634" s="254" t="str">
        <f t="shared" si="290"/>
        <v/>
      </c>
      <c r="AB2634" s="254" t="str">
        <f t="shared" si="291"/>
        <v/>
      </c>
      <c r="AC2634" s="255">
        <f t="shared" si="292"/>
        <v>0</v>
      </c>
      <c r="AD2634" s="255">
        <f t="shared" si="293"/>
        <v>3836</v>
      </c>
      <c r="AE2634" s="256" t="str">
        <f t="shared" si="294"/>
        <v/>
      </c>
      <c r="AF2634" s="252" t="str">
        <f t="shared" si="295"/>
        <v>-</v>
      </c>
    </row>
    <row r="2635" spans="1:32" ht="20.149999999999999" customHeight="1" x14ac:dyDescent="0.75">
      <c r="A2635" s="31">
        <v>2633</v>
      </c>
      <c r="B2635" s="239"/>
      <c r="C2635" s="273"/>
      <c r="D2635" s="272"/>
      <c r="E2635" s="273"/>
      <c r="F2635" s="273"/>
      <c r="G2635" s="253" t="str">
        <f t="shared" si="296"/>
        <v/>
      </c>
      <c r="H2635" s="31" t="str">
        <f>IF(AND(B2635=H$1),LOOKUP(9.99999999999999E+307,$H$2:H2634)+1,"")</f>
        <v/>
      </c>
      <c r="I2635" s="31" t="str">
        <f>IF(AND(B2635=I$1),LOOKUP(9.99999999999999E+307,$I$2:I2634)+1,"")</f>
        <v/>
      </c>
      <c r="J2635" s="31">
        <f>IF(AND(B2635=J$1),LOOKUP(9.99999999999999E+307,$J$2:J2634)+1,"")</f>
        <v>2469</v>
      </c>
      <c r="K2635" s="31">
        <f>IF(AND(B2635=K$1),LOOKUP(9.99999999999999E+307,$K$2:K2634)+1,"")</f>
        <v>2469</v>
      </c>
      <c r="L2635" s="31">
        <f>IF(AND(B2635=L$1),LOOKUP(9.99999999999999E+307,$L$2:L2634)+1,"")</f>
        <v>2469</v>
      </c>
      <c r="M2635" s="31">
        <f>IF(AND(B2635=M$1),LOOKUP(9.99999999999999E+307,$M$2:M2634)+1,"")</f>
        <v>2469</v>
      </c>
      <c r="N2635" s="31" t="e">
        <f>IF(AND(B2635=N$1),LOOKUP(9.99999999999999E+307,$N$2:N2634)+1,"")</f>
        <v>#REF!</v>
      </c>
      <c r="O2635" s="31" t="e">
        <f>IF(AND($B2635=O$1),LOOKUP(9.99999999999999E+307,$O$2:O2634)+1,"")</f>
        <v>#REF!</v>
      </c>
      <c r="P2635" s="31" t="e">
        <f>IF(AND($B2635=P$1),LOOKUP(9.99999999999999E+307,$P$2:P2634)+1,"")</f>
        <v>#REF!</v>
      </c>
      <c r="Q2635" s="31" t="e">
        <f>IF(AND($B2635=Q$1),LOOKUP(9.99999999999999E+307,$Q$2:Q2634)+1,"")</f>
        <v>#REF!</v>
      </c>
      <c r="R2635" s="31">
        <f>IF(AND($B2635=R$1),LOOKUP(9.99999999999999E+307,$R$2:R2634)+1,"")</f>
        <v>2469</v>
      </c>
      <c r="S2635" s="31">
        <f>IF(AND($B2635=S$1),LOOKUP(9.99999999999999E+307,$S$2:S2634)+1,"")</f>
        <v>2469</v>
      </c>
      <c r="T2635" s="265"/>
      <c r="U2635" s="265"/>
      <c r="V2635" s="265"/>
      <c r="AA2635" s="254" t="str">
        <f t="shared" si="290"/>
        <v/>
      </c>
      <c r="AB2635" s="254" t="str">
        <f t="shared" si="291"/>
        <v/>
      </c>
      <c r="AC2635" s="255">
        <f t="shared" si="292"/>
        <v>0</v>
      </c>
      <c r="AD2635" s="255">
        <f t="shared" si="293"/>
        <v>3836</v>
      </c>
      <c r="AE2635" s="256" t="str">
        <f t="shared" si="294"/>
        <v/>
      </c>
      <c r="AF2635" s="252" t="str">
        <f t="shared" si="295"/>
        <v>-</v>
      </c>
    </row>
    <row r="2636" spans="1:32" ht="20.149999999999999" customHeight="1" x14ac:dyDescent="0.75">
      <c r="A2636" s="31">
        <v>2634</v>
      </c>
      <c r="B2636" s="239"/>
      <c r="C2636" s="273"/>
      <c r="D2636" s="272"/>
      <c r="E2636" s="273"/>
      <c r="F2636" s="273"/>
      <c r="G2636" s="253" t="str">
        <f t="shared" si="296"/>
        <v/>
      </c>
      <c r="H2636" s="31" t="str">
        <f>IF(AND(B2636=H$1),LOOKUP(9.99999999999999E+307,$H$2:H2635)+1,"")</f>
        <v/>
      </c>
      <c r="I2636" s="31" t="str">
        <f>IF(AND(B2636=I$1),LOOKUP(9.99999999999999E+307,$I$2:I2635)+1,"")</f>
        <v/>
      </c>
      <c r="J2636" s="31">
        <f>IF(AND(B2636=J$1),LOOKUP(9.99999999999999E+307,$J$2:J2635)+1,"")</f>
        <v>2470</v>
      </c>
      <c r="K2636" s="31">
        <f>IF(AND(B2636=K$1),LOOKUP(9.99999999999999E+307,$K$2:K2635)+1,"")</f>
        <v>2470</v>
      </c>
      <c r="L2636" s="31">
        <f>IF(AND(B2636=L$1),LOOKUP(9.99999999999999E+307,$L$2:L2635)+1,"")</f>
        <v>2470</v>
      </c>
      <c r="M2636" s="31">
        <f>IF(AND(B2636=M$1),LOOKUP(9.99999999999999E+307,$M$2:M2635)+1,"")</f>
        <v>2470</v>
      </c>
      <c r="N2636" s="31" t="e">
        <f>IF(AND(B2636=N$1),LOOKUP(9.99999999999999E+307,$N$2:N2635)+1,"")</f>
        <v>#REF!</v>
      </c>
      <c r="O2636" s="31" t="e">
        <f>IF(AND($B2636=O$1),LOOKUP(9.99999999999999E+307,$O$2:O2635)+1,"")</f>
        <v>#REF!</v>
      </c>
      <c r="P2636" s="31" t="e">
        <f>IF(AND($B2636=P$1),LOOKUP(9.99999999999999E+307,$P$2:P2635)+1,"")</f>
        <v>#REF!</v>
      </c>
      <c r="Q2636" s="31" t="e">
        <f>IF(AND($B2636=Q$1),LOOKUP(9.99999999999999E+307,$Q$2:Q2635)+1,"")</f>
        <v>#REF!</v>
      </c>
      <c r="R2636" s="31">
        <f>IF(AND($B2636=R$1),LOOKUP(9.99999999999999E+307,$R$2:R2635)+1,"")</f>
        <v>2470</v>
      </c>
      <c r="S2636" s="31">
        <f>IF(AND($B2636=S$1),LOOKUP(9.99999999999999E+307,$S$2:S2635)+1,"")</f>
        <v>2470</v>
      </c>
      <c r="T2636" s="265"/>
      <c r="U2636" s="265"/>
      <c r="V2636" s="265"/>
      <c r="AA2636" s="254" t="str">
        <f t="shared" si="290"/>
        <v/>
      </c>
      <c r="AB2636" s="254" t="str">
        <f t="shared" si="291"/>
        <v/>
      </c>
      <c r="AC2636" s="255">
        <f t="shared" si="292"/>
        <v>0</v>
      </c>
      <c r="AD2636" s="255">
        <f t="shared" si="293"/>
        <v>3836</v>
      </c>
      <c r="AE2636" s="256" t="str">
        <f t="shared" si="294"/>
        <v/>
      </c>
      <c r="AF2636" s="252" t="str">
        <f t="shared" si="295"/>
        <v>-</v>
      </c>
    </row>
    <row r="2637" spans="1:32" ht="20.149999999999999" customHeight="1" x14ac:dyDescent="0.75">
      <c r="A2637" s="31">
        <v>2635</v>
      </c>
      <c r="B2637" s="239"/>
      <c r="C2637" s="273"/>
      <c r="D2637" s="272"/>
      <c r="E2637" s="273"/>
      <c r="F2637" s="273"/>
      <c r="G2637" s="253" t="str">
        <f t="shared" si="296"/>
        <v/>
      </c>
      <c r="H2637" s="31" t="str">
        <f>IF(AND(B2637=H$1),LOOKUP(9.99999999999999E+307,$H$2:H2636)+1,"")</f>
        <v/>
      </c>
      <c r="I2637" s="31" t="str">
        <f>IF(AND(B2637=I$1),LOOKUP(9.99999999999999E+307,$I$2:I2636)+1,"")</f>
        <v/>
      </c>
      <c r="J2637" s="31">
        <f>IF(AND(B2637=J$1),LOOKUP(9.99999999999999E+307,$J$2:J2636)+1,"")</f>
        <v>2471</v>
      </c>
      <c r="K2637" s="31">
        <f>IF(AND(B2637=K$1),LOOKUP(9.99999999999999E+307,$K$2:K2636)+1,"")</f>
        <v>2471</v>
      </c>
      <c r="L2637" s="31">
        <f>IF(AND(B2637=L$1),LOOKUP(9.99999999999999E+307,$L$2:L2636)+1,"")</f>
        <v>2471</v>
      </c>
      <c r="M2637" s="31">
        <f>IF(AND(B2637=M$1),LOOKUP(9.99999999999999E+307,$M$2:M2636)+1,"")</f>
        <v>2471</v>
      </c>
      <c r="N2637" s="31" t="e">
        <f>IF(AND(B2637=N$1),LOOKUP(9.99999999999999E+307,$N$2:N2636)+1,"")</f>
        <v>#REF!</v>
      </c>
      <c r="O2637" s="31" t="e">
        <f>IF(AND($B2637=O$1),LOOKUP(9.99999999999999E+307,$O$2:O2636)+1,"")</f>
        <v>#REF!</v>
      </c>
      <c r="P2637" s="31" t="e">
        <f>IF(AND($B2637=P$1),LOOKUP(9.99999999999999E+307,$P$2:P2636)+1,"")</f>
        <v>#REF!</v>
      </c>
      <c r="Q2637" s="31" t="e">
        <f>IF(AND($B2637=Q$1),LOOKUP(9.99999999999999E+307,$Q$2:Q2636)+1,"")</f>
        <v>#REF!</v>
      </c>
      <c r="R2637" s="31">
        <f>IF(AND($B2637=R$1),LOOKUP(9.99999999999999E+307,$R$2:R2636)+1,"")</f>
        <v>2471</v>
      </c>
      <c r="S2637" s="31">
        <f>IF(AND($B2637=S$1),LOOKUP(9.99999999999999E+307,$S$2:S2636)+1,"")</f>
        <v>2471</v>
      </c>
      <c r="T2637" s="265"/>
      <c r="U2637" s="265"/>
      <c r="V2637" s="265"/>
      <c r="AA2637" s="254" t="str">
        <f t="shared" si="290"/>
        <v/>
      </c>
      <c r="AB2637" s="254" t="str">
        <f t="shared" si="291"/>
        <v/>
      </c>
      <c r="AC2637" s="255">
        <f t="shared" si="292"/>
        <v>0</v>
      </c>
      <c r="AD2637" s="255">
        <f t="shared" si="293"/>
        <v>3836</v>
      </c>
      <c r="AE2637" s="256" t="str">
        <f t="shared" si="294"/>
        <v/>
      </c>
      <c r="AF2637" s="252" t="str">
        <f t="shared" si="295"/>
        <v>-</v>
      </c>
    </row>
    <row r="2638" spans="1:32" ht="20.149999999999999" customHeight="1" x14ac:dyDescent="0.75">
      <c r="A2638" s="31">
        <v>2636</v>
      </c>
      <c r="B2638" s="239"/>
      <c r="C2638" s="273"/>
      <c r="D2638" s="272"/>
      <c r="E2638" s="273"/>
      <c r="F2638" s="273"/>
      <c r="G2638" s="253" t="str">
        <f t="shared" si="296"/>
        <v/>
      </c>
      <c r="H2638" s="31" t="str">
        <f>IF(AND(B2638=H$1),LOOKUP(9.99999999999999E+307,$H$2:H2637)+1,"")</f>
        <v/>
      </c>
      <c r="I2638" s="31" t="str">
        <f>IF(AND(B2638=I$1),LOOKUP(9.99999999999999E+307,$I$2:I2637)+1,"")</f>
        <v/>
      </c>
      <c r="J2638" s="31">
        <f>IF(AND(B2638=J$1),LOOKUP(9.99999999999999E+307,$J$2:J2637)+1,"")</f>
        <v>2472</v>
      </c>
      <c r="K2638" s="31">
        <f>IF(AND(B2638=K$1),LOOKUP(9.99999999999999E+307,$K$2:K2637)+1,"")</f>
        <v>2472</v>
      </c>
      <c r="L2638" s="31">
        <f>IF(AND(B2638=L$1),LOOKUP(9.99999999999999E+307,$L$2:L2637)+1,"")</f>
        <v>2472</v>
      </c>
      <c r="M2638" s="31">
        <f>IF(AND(B2638=M$1),LOOKUP(9.99999999999999E+307,$M$2:M2637)+1,"")</f>
        <v>2472</v>
      </c>
      <c r="N2638" s="31" t="e">
        <f>IF(AND(B2638=N$1),LOOKUP(9.99999999999999E+307,$N$2:N2637)+1,"")</f>
        <v>#REF!</v>
      </c>
      <c r="O2638" s="31" t="e">
        <f>IF(AND($B2638=O$1),LOOKUP(9.99999999999999E+307,$O$2:O2637)+1,"")</f>
        <v>#REF!</v>
      </c>
      <c r="P2638" s="31" t="e">
        <f>IF(AND($B2638=P$1),LOOKUP(9.99999999999999E+307,$P$2:P2637)+1,"")</f>
        <v>#REF!</v>
      </c>
      <c r="Q2638" s="31" t="e">
        <f>IF(AND($B2638=Q$1),LOOKUP(9.99999999999999E+307,$Q$2:Q2637)+1,"")</f>
        <v>#REF!</v>
      </c>
      <c r="R2638" s="31">
        <f>IF(AND($B2638=R$1),LOOKUP(9.99999999999999E+307,$R$2:R2637)+1,"")</f>
        <v>2472</v>
      </c>
      <c r="S2638" s="31">
        <f>IF(AND($B2638=S$1),LOOKUP(9.99999999999999E+307,$S$2:S2637)+1,"")</f>
        <v>2472</v>
      </c>
      <c r="T2638" s="265"/>
      <c r="U2638" s="265"/>
      <c r="V2638" s="265"/>
      <c r="AA2638" s="254" t="str">
        <f t="shared" si="290"/>
        <v/>
      </c>
      <c r="AB2638" s="254" t="str">
        <f t="shared" si="291"/>
        <v/>
      </c>
      <c r="AC2638" s="255">
        <f t="shared" si="292"/>
        <v>0</v>
      </c>
      <c r="AD2638" s="255">
        <f t="shared" si="293"/>
        <v>3836</v>
      </c>
      <c r="AE2638" s="256" t="str">
        <f t="shared" si="294"/>
        <v/>
      </c>
      <c r="AF2638" s="252" t="str">
        <f t="shared" si="295"/>
        <v>-</v>
      </c>
    </row>
    <row r="2639" spans="1:32" ht="20.149999999999999" customHeight="1" x14ac:dyDescent="0.75">
      <c r="A2639" s="31">
        <v>2637</v>
      </c>
      <c r="B2639" s="239"/>
      <c r="C2639" s="273"/>
      <c r="D2639" s="272"/>
      <c r="E2639" s="273"/>
      <c r="F2639" s="273"/>
      <c r="G2639" s="253" t="str">
        <f t="shared" si="296"/>
        <v/>
      </c>
      <c r="H2639" s="31" t="str">
        <f>IF(AND(B2639=H$1),LOOKUP(9.99999999999999E+307,$H$2:H2638)+1,"")</f>
        <v/>
      </c>
      <c r="I2639" s="31" t="str">
        <f>IF(AND(B2639=I$1),LOOKUP(9.99999999999999E+307,$I$2:I2638)+1,"")</f>
        <v/>
      </c>
      <c r="J2639" s="31">
        <f>IF(AND(B2639=J$1),LOOKUP(9.99999999999999E+307,$J$2:J2638)+1,"")</f>
        <v>2473</v>
      </c>
      <c r="K2639" s="31">
        <f>IF(AND(B2639=K$1),LOOKUP(9.99999999999999E+307,$K$2:K2638)+1,"")</f>
        <v>2473</v>
      </c>
      <c r="L2639" s="31">
        <f>IF(AND(B2639=L$1),LOOKUP(9.99999999999999E+307,$L$2:L2638)+1,"")</f>
        <v>2473</v>
      </c>
      <c r="M2639" s="31">
        <f>IF(AND(B2639=M$1),LOOKUP(9.99999999999999E+307,$M$2:M2638)+1,"")</f>
        <v>2473</v>
      </c>
      <c r="N2639" s="31" t="e">
        <f>IF(AND(B2639=N$1),LOOKUP(9.99999999999999E+307,$N$2:N2638)+1,"")</f>
        <v>#REF!</v>
      </c>
      <c r="O2639" s="31" t="e">
        <f>IF(AND($B2639=O$1),LOOKUP(9.99999999999999E+307,$O$2:O2638)+1,"")</f>
        <v>#REF!</v>
      </c>
      <c r="P2639" s="31" t="e">
        <f>IF(AND($B2639=P$1),LOOKUP(9.99999999999999E+307,$P$2:P2638)+1,"")</f>
        <v>#REF!</v>
      </c>
      <c r="Q2639" s="31" t="e">
        <f>IF(AND($B2639=Q$1),LOOKUP(9.99999999999999E+307,$Q$2:Q2638)+1,"")</f>
        <v>#REF!</v>
      </c>
      <c r="R2639" s="31">
        <f>IF(AND($B2639=R$1),LOOKUP(9.99999999999999E+307,$R$2:R2638)+1,"")</f>
        <v>2473</v>
      </c>
      <c r="S2639" s="31">
        <f>IF(AND($B2639=S$1),LOOKUP(9.99999999999999E+307,$S$2:S2638)+1,"")</f>
        <v>2473</v>
      </c>
      <c r="T2639" s="265"/>
      <c r="U2639" s="265"/>
      <c r="V2639" s="265"/>
      <c r="AA2639" s="254" t="str">
        <f t="shared" si="290"/>
        <v/>
      </c>
      <c r="AB2639" s="254" t="str">
        <f t="shared" si="291"/>
        <v/>
      </c>
      <c r="AC2639" s="255">
        <f t="shared" si="292"/>
        <v>0</v>
      </c>
      <c r="AD2639" s="255">
        <f t="shared" si="293"/>
        <v>3836</v>
      </c>
      <c r="AE2639" s="256" t="str">
        <f t="shared" si="294"/>
        <v/>
      </c>
      <c r="AF2639" s="252" t="str">
        <f t="shared" si="295"/>
        <v>-</v>
      </c>
    </row>
    <row r="2640" spans="1:32" ht="20.149999999999999" customHeight="1" x14ac:dyDescent="0.75">
      <c r="A2640" s="31">
        <v>2638</v>
      </c>
      <c r="B2640" s="239"/>
      <c r="C2640" s="273"/>
      <c r="D2640" s="272"/>
      <c r="E2640" s="273"/>
      <c r="F2640" s="273"/>
      <c r="G2640" s="253" t="str">
        <f t="shared" si="296"/>
        <v/>
      </c>
      <c r="H2640" s="31" t="str">
        <f>IF(AND(B2640=H$1),LOOKUP(9.99999999999999E+307,$H$2:H2639)+1,"")</f>
        <v/>
      </c>
      <c r="I2640" s="31" t="str">
        <f>IF(AND(B2640=I$1),LOOKUP(9.99999999999999E+307,$I$2:I2639)+1,"")</f>
        <v/>
      </c>
      <c r="J2640" s="31">
        <f>IF(AND(B2640=J$1),LOOKUP(9.99999999999999E+307,$J$2:J2639)+1,"")</f>
        <v>2474</v>
      </c>
      <c r="K2640" s="31">
        <f>IF(AND(B2640=K$1),LOOKUP(9.99999999999999E+307,$K$2:K2639)+1,"")</f>
        <v>2474</v>
      </c>
      <c r="L2640" s="31">
        <f>IF(AND(B2640=L$1),LOOKUP(9.99999999999999E+307,$L$2:L2639)+1,"")</f>
        <v>2474</v>
      </c>
      <c r="M2640" s="31">
        <f>IF(AND(B2640=M$1),LOOKUP(9.99999999999999E+307,$M$2:M2639)+1,"")</f>
        <v>2474</v>
      </c>
      <c r="N2640" s="31" t="e">
        <f>IF(AND(B2640=N$1),LOOKUP(9.99999999999999E+307,$N$2:N2639)+1,"")</f>
        <v>#REF!</v>
      </c>
      <c r="O2640" s="31" t="e">
        <f>IF(AND($B2640=O$1),LOOKUP(9.99999999999999E+307,$O$2:O2639)+1,"")</f>
        <v>#REF!</v>
      </c>
      <c r="P2640" s="31" t="e">
        <f>IF(AND($B2640=P$1),LOOKUP(9.99999999999999E+307,$P$2:P2639)+1,"")</f>
        <v>#REF!</v>
      </c>
      <c r="Q2640" s="31" t="e">
        <f>IF(AND($B2640=Q$1),LOOKUP(9.99999999999999E+307,$Q$2:Q2639)+1,"")</f>
        <v>#REF!</v>
      </c>
      <c r="R2640" s="31">
        <f>IF(AND($B2640=R$1),LOOKUP(9.99999999999999E+307,$R$2:R2639)+1,"")</f>
        <v>2474</v>
      </c>
      <c r="S2640" s="31">
        <f>IF(AND($B2640=S$1),LOOKUP(9.99999999999999E+307,$S$2:S2639)+1,"")</f>
        <v>2474</v>
      </c>
      <c r="T2640" s="265"/>
      <c r="U2640" s="265"/>
      <c r="V2640" s="265"/>
      <c r="AA2640" s="254" t="str">
        <f t="shared" si="290"/>
        <v/>
      </c>
      <c r="AB2640" s="254" t="str">
        <f t="shared" si="291"/>
        <v/>
      </c>
      <c r="AC2640" s="255">
        <f t="shared" si="292"/>
        <v>0</v>
      </c>
      <c r="AD2640" s="255">
        <f t="shared" si="293"/>
        <v>3836</v>
      </c>
      <c r="AE2640" s="256" t="str">
        <f t="shared" si="294"/>
        <v/>
      </c>
      <c r="AF2640" s="252" t="str">
        <f t="shared" si="295"/>
        <v>-</v>
      </c>
    </row>
    <row r="2641" spans="1:32" ht="20.149999999999999" customHeight="1" x14ac:dyDescent="0.75">
      <c r="A2641" s="31">
        <v>2639</v>
      </c>
      <c r="B2641" s="239"/>
      <c r="C2641" s="273"/>
      <c r="D2641" s="272"/>
      <c r="E2641" s="273"/>
      <c r="F2641" s="273"/>
      <c r="G2641" s="253" t="str">
        <f t="shared" si="296"/>
        <v/>
      </c>
      <c r="H2641" s="31" t="str">
        <f>IF(AND(B2641=H$1),LOOKUP(9.99999999999999E+307,$H$2:H2640)+1,"")</f>
        <v/>
      </c>
      <c r="I2641" s="31" t="str">
        <f>IF(AND(B2641=I$1),LOOKUP(9.99999999999999E+307,$I$2:I2640)+1,"")</f>
        <v/>
      </c>
      <c r="J2641" s="31">
        <f>IF(AND(B2641=J$1),LOOKUP(9.99999999999999E+307,$J$2:J2640)+1,"")</f>
        <v>2475</v>
      </c>
      <c r="K2641" s="31">
        <f>IF(AND(B2641=K$1),LOOKUP(9.99999999999999E+307,$K$2:K2640)+1,"")</f>
        <v>2475</v>
      </c>
      <c r="L2641" s="31">
        <f>IF(AND(B2641=L$1),LOOKUP(9.99999999999999E+307,$L$2:L2640)+1,"")</f>
        <v>2475</v>
      </c>
      <c r="M2641" s="31">
        <f>IF(AND(B2641=M$1),LOOKUP(9.99999999999999E+307,$M$2:M2640)+1,"")</f>
        <v>2475</v>
      </c>
      <c r="N2641" s="31" t="e">
        <f>IF(AND(B2641=N$1),LOOKUP(9.99999999999999E+307,$N$2:N2640)+1,"")</f>
        <v>#REF!</v>
      </c>
      <c r="O2641" s="31" t="e">
        <f>IF(AND($B2641=O$1),LOOKUP(9.99999999999999E+307,$O$2:O2640)+1,"")</f>
        <v>#REF!</v>
      </c>
      <c r="P2641" s="31" t="e">
        <f>IF(AND($B2641=P$1),LOOKUP(9.99999999999999E+307,$P$2:P2640)+1,"")</f>
        <v>#REF!</v>
      </c>
      <c r="Q2641" s="31" t="e">
        <f>IF(AND($B2641=Q$1),LOOKUP(9.99999999999999E+307,$Q$2:Q2640)+1,"")</f>
        <v>#REF!</v>
      </c>
      <c r="R2641" s="31">
        <f>IF(AND($B2641=R$1),LOOKUP(9.99999999999999E+307,$R$2:R2640)+1,"")</f>
        <v>2475</v>
      </c>
      <c r="S2641" s="31">
        <f>IF(AND($B2641=S$1),LOOKUP(9.99999999999999E+307,$S$2:S2640)+1,"")</f>
        <v>2475</v>
      </c>
      <c r="T2641" s="265"/>
      <c r="U2641" s="265"/>
      <c r="V2641" s="265"/>
      <c r="AA2641" s="254" t="str">
        <f t="shared" si="290"/>
        <v/>
      </c>
      <c r="AB2641" s="254" t="str">
        <f t="shared" si="291"/>
        <v/>
      </c>
      <c r="AC2641" s="255">
        <f t="shared" si="292"/>
        <v>0</v>
      </c>
      <c r="AD2641" s="255">
        <f t="shared" si="293"/>
        <v>3836</v>
      </c>
      <c r="AE2641" s="256" t="str">
        <f t="shared" si="294"/>
        <v/>
      </c>
      <c r="AF2641" s="252" t="str">
        <f t="shared" si="295"/>
        <v>-</v>
      </c>
    </row>
    <row r="2642" spans="1:32" ht="20.149999999999999" customHeight="1" x14ac:dyDescent="0.75">
      <c r="A2642" s="31">
        <v>2640</v>
      </c>
      <c r="B2642" s="239"/>
      <c r="C2642" s="273"/>
      <c r="D2642" s="272"/>
      <c r="E2642" s="273"/>
      <c r="F2642" s="273"/>
      <c r="G2642" s="253" t="str">
        <f t="shared" si="296"/>
        <v/>
      </c>
      <c r="H2642" s="31" t="str">
        <f>IF(AND(B2642=H$1),LOOKUP(9.99999999999999E+307,$H$2:H2641)+1,"")</f>
        <v/>
      </c>
      <c r="I2642" s="31" t="str">
        <f>IF(AND(B2642=I$1),LOOKUP(9.99999999999999E+307,$I$2:I2641)+1,"")</f>
        <v/>
      </c>
      <c r="J2642" s="31">
        <f>IF(AND(B2642=J$1),LOOKUP(9.99999999999999E+307,$J$2:J2641)+1,"")</f>
        <v>2476</v>
      </c>
      <c r="K2642" s="31">
        <f>IF(AND(B2642=K$1),LOOKUP(9.99999999999999E+307,$K$2:K2641)+1,"")</f>
        <v>2476</v>
      </c>
      <c r="L2642" s="31">
        <f>IF(AND(B2642=L$1),LOOKUP(9.99999999999999E+307,$L$2:L2641)+1,"")</f>
        <v>2476</v>
      </c>
      <c r="M2642" s="31">
        <f>IF(AND(B2642=M$1),LOOKUP(9.99999999999999E+307,$M$2:M2641)+1,"")</f>
        <v>2476</v>
      </c>
      <c r="N2642" s="31" t="e">
        <f>IF(AND(B2642=N$1),LOOKUP(9.99999999999999E+307,$N$2:N2641)+1,"")</f>
        <v>#REF!</v>
      </c>
      <c r="O2642" s="31" t="e">
        <f>IF(AND($B2642=O$1),LOOKUP(9.99999999999999E+307,$O$2:O2641)+1,"")</f>
        <v>#REF!</v>
      </c>
      <c r="P2642" s="31" t="e">
        <f>IF(AND($B2642=P$1),LOOKUP(9.99999999999999E+307,$P$2:P2641)+1,"")</f>
        <v>#REF!</v>
      </c>
      <c r="Q2642" s="31" t="e">
        <f>IF(AND($B2642=Q$1),LOOKUP(9.99999999999999E+307,$Q$2:Q2641)+1,"")</f>
        <v>#REF!</v>
      </c>
      <c r="R2642" s="31">
        <f>IF(AND($B2642=R$1),LOOKUP(9.99999999999999E+307,$R$2:R2641)+1,"")</f>
        <v>2476</v>
      </c>
      <c r="S2642" s="31">
        <f>IF(AND($B2642=S$1),LOOKUP(9.99999999999999E+307,$S$2:S2641)+1,"")</f>
        <v>2476</v>
      </c>
      <c r="T2642" s="265"/>
      <c r="U2642" s="265"/>
      <c r="V2642" s="265"/>
      <c r="AA2642" s="254" t="str">
        <f t="shared" si="290"/>
        <v/>
      </c>
      <c r="AB2642" s="254" t="str">
        <f t="shared" si="291"/>
        <v/>
      </c>
      <c r="AC2642" s="255">
        <f t="shared" si="292"/>
        <v>0</v>
      </c>
      <c r="AD2642" s="255">
        <f t="shared" si="293"/>
        <v>3836</v>
      </c>
      <c r="AE2642" s="256" t="str">
        <f t="shared" si="294"/>
        <v/>
      </c>
      <c r="AF2642" s="252" t="str">
        <f t="shared" si="295"/>
        <v>-</v>
      </c>
    </row>
    <row r="2643" spans="1:32" ht="20.149999999999999" customHeight="1" x14ac:dyDescent="0.75">
      <c r="A2643" s="31">
        <v>2641</v>
      </c>
      <c r="B2643" s="239"/>
      <c r="C2643" s="273"/>
      <c r="D2643" s="272"/>
      <c r="E2643" s="273"/>
      <c r="F2643" s="273"/>
      <c r="G2643" s="253" t="str">
        <f t="shared" si="296"/>
        <v/>
      </c>
      <c r="H2643" s="31" t="str">
        <f>IF(AND(B2643=H$1),LOOKUP(9.99999999999999E+307,$H$2:H2642)+1,"")</f>
        <v/>
      </c>
      <c r="I2643" s="31" t="str">
        <f>IF(AND(B2643=I$1),LOOKUP(9.99999999999999E+307,$I$2:I2642)+1,"")</f>
        <v/>
      </c>
      <c r="J2643" s="31">
        <f>IF(AND(B2643=J$1),LOOKUP(9.99999999999999E+307,$J$2:J2642)+1,"")</f>
        <v>2477</v>
      </c>
      <c r="K2643" s="31">
        <f>IF(AND(B2643=K$1),LOOKUP(9.99999999999999E+307,$K$2:K2642)+1,"")</f>
        <v>2477</v>
      </c>
      <c r="L2643" s="31">
        <f>IF(AND(B2643=L$1),LOOKUP(9.99999999999999E+307,$L$2:L2642)+1,"")</f>
        <v>2477</v>
      </c>
      <c r="M2643" s="31">
        <f>IF(AND(B2643=M$1),LOOKUP(9.99999999999999E+307,$M$2:M2642)+1,"")</f>
        <v>2477</v>
      </c>
      <c r="N2643" s="31" t="e">
        <f>IF(AND(B2643=N$1),LOOKUP(9.99999999999999E+307,$N$2:N2642)+1,"")</f>
        <v>#REF!</v>
      </c>
      <c r="O2643" s="31" t="e">
        <f>IF(AND($B2643=O$1),LOOKUP(9.99999999999999E+307,$O$2:O2642)+1,"")</f>
        <v>#REF!</v>
      </c>
      <c r="P2643" s="31" t="e">
        <f>IF(AND($B2643=P$1),LOOKUP(9.99999999999999E+307,$P$2:P2642)+1,"")</f>
        <v>#REF!</v>
      </c>
      <c r="Q2643" s="31" t="e">
        <f>IF(AND($B2643=Q$1),LOOKUP(9.99999999999999E+307,$Q$2:Q2642)+1,"")</f>
        <v>#REF!</v>
      </c>
      <c r="R2643" s="31">
        <f>IF(AND($B2643=R$1),LOOKUP(9.99999999999999E+307,$R$2:R2642)+1,"")</f>
        <v>2477</v>
      </c>
      <c r="S2643" s="31">
        <f>IF(AND($B2643=S$1),LOOKUP(9.99999999999999E+307,$S$2:S2642)+1,"")</f>
        <v>2477</v>
      </c>
      <c r="T2643" s="265"/>
      <c r="U2643" s="265"/>
      <c r="V2643" s="265"/>
      <c r="AA2643" s="254" t="str">
        <f t="shared" ref="AA2643:AA2706" si="297">IF(AD2643=2,"นักเรียนซ้ำ","")</f>
        <v/>
      </c>
      <c r="AB2643" s="254" t="str">
        <f t="shared" ref="AB2643:AB2706" si="298">IF(AC2643=2,"เลขประจำตัวซ้ำ","")</f>
        <v/>
      </c>
      <c r="AC2643" s="255">
        <f t="shared" si="292"/>
        <v>0</v>
      </c>
      <c r="AD2643" s="255">
        <f t="shared" si="293"/>
        <v>3836</v>
      </c>
      <c r="AE2643" s="256" t="str">
        <f t="shared" si="294"/>
        <v/>
      </c>
      <c r="AF2643" s="252" t="str">
        <f t="shared" si="295"/>
        <v>-</v>
      </c>
    </row>
    <row r="2644" spans="1:32" ht="20.149999999999999" customHeight="1" x14ac:dyDescent="0.75">
      <c r="A2644" s="31">
        <v>2642</v>
      </c>
      <c r="B2644" s="239"/>
      <c r="C2644" s="273"/>
      <c r="D2644" s="272"/>
      <c r="E2644" s="273"/>
      <c r="F2644" s="273"/>
      <c r="G2644" s="253" t="str">
        <f t="shared" si="296"/>
        <v/>
      </c>
      <c r="H2644" s="31" t="str">
        <f>IF(AND(B2644=H$1),LOOKUP(9.99999999999999E+307,$H$2:H2643)+1,"")</f>
        <v/>
      </c>
      <c r="I2644" s="31" t="str">
        <f>IF(AND(B2644=I$1),LOOKUP(9.99999999999999E+307,$I$2:I2643)+1,"")</f>
        <v/>
      </c>
      <c r="J2644" s="31">
        <f>IF(AND(B2644=J$1),LOOKUP(9.99999999999999E+307,$J$2:J2643)+1,"")</f>
        <v>2478</v>
      </c>
      <c r="K2644" s="31">
        <f>IF(AND(B2644=K$1),LOOKUP(9.99999999999999E+307,$K$2:K2643)+1,"")</f>
        <v>2478</v>
      </c>
      <c r="L2644" s="31">
        <f>IF(AND(B2644=L$1),LOOKUP(9.99999999999999E+307,$L$2:L2643)+1,"")</f>
        <v>2478</v>
      </c>
      <c r="M2644" s="31">
        <f>IF(AND(B2644=M$1),LOOKUP(9.99999999999999E+307,$M$2:M2643)+1,"")</f>
        <v>2478</v>
      </c>
      <c r="N2644" s="31" t="e">
        <f>IF(AND(B2644=N$1),LOOKUP(9.99999999999999E+307,$N$2:N2643)+1,"")</f>
        <v>#REF!</v>
      </c>
      <c r="O2644" s="31" t="e">
        <f>IF(AND($B2644=O$1),LOOKUP(9.99999999999999E+307,$O$2:O2643)+1,"")</f>
        <v>#REF!</v>
      </c>
      <c r="P2644" s="31" t="e">
        <f>IF(AND($B2644=P$1),LOOKUP(9.99999999999999E+307,$P$2:P2643)+1,"")</f>
        <v>#REF!</v>
      </c>
      <c r="Q2644" s="31" t="e">
        <f>IF(AND($B2644=Q$1),LOOKUP(9.99999999999999E+307,$Q$2:Q2643)+1,"")</f>
        <v>#REF!</v>
      </c>
      <c r="R2644" s="31">
        <f>IF(AND($B2644=R$1),LOOKUP(9.99999999999999E+307,$R$2:R2643)+1,"")</f>
        <v>2478</v>
      </c>
      <c r="S2644" s="31">
        <f>IF(AND($B2644=S$1),LOOKUP(9.99999999999999E+307,$S$2:S2643)+1,"")</f>
        <v>2478</v>
      </c>
      <c r="T2644" s="265"/>
      <c r="U2644" s="265"/>
      <c r="V2644" s="265"/>
      <c r="AA2644" s="254" t="str">
        <f t="shared" si="297"/>
        <v/>
      </c>
      <c r="AB2644" s="254" t="str">
        <f t="shared" si="298"/>
        <v/>
      </c>
      <c r="AC2644" s="255">
        <f t="shared" si="292"/>
        <v>0</v>
      </c>
      <c r="AD2644" s="255">
        <f t="shared" si="293"/>
        <v>3836</v>
      </c>
      <c r="AE2644" s="256" t="str">
        <f t="shared" si="294"/>
        <v/>
      </c>
      <c r="AF2644" s="252" t="str">
        <f t="shared" si="295"/>
        <v>-</v>
      </c>
    </row>
    <row r="2645" spans="1:32" ht="20.149999999999999" customHeight="1" x14ac:dyDescent="0.75">
      <c r="A2645" s="31">
        <v>2643</v>
      </c>
      <c r="B2645" s="239"/>
      <c r="C2645" s="273"/>
      <c r="D2645" s="272"/>
      <c r="E2645" s="273"/>
      <c r="F2645" s="273"/>
      <c r="G2645" s="253" t="str">
        <f t="shared" si="296"/>
        <v/>
      </c>
      <c r="H2645" s="31" t="str">
        <f>IF(AND(B2645=H$1),LOOKUP(9.99999999999999E+307,$H$2:H2644)+1,"")</f>
        <v/>
      </c>
      <c r="I2645" s="31" t="str">
        <f>IF(AND(B2645=I$1),LOOKUP(9.99999999999999E+307,$I$2:I2644)+1,"")</f>
        <v/>
      </c>
      <c r="J2645" s="31">
        <f>IF(AND(B2645=J$1),LOOKUP(9.99999999999999E+307,$J$2:J2644)+1,"")</f>
        <v>2479</v>
      </c>
      <c r="K2645" s="31">
        <f>IF(AND(B2645=K$1),LOOKUP(9.99999999999999E+307,$K$2:K2644)+1,"")</f>
        <v>2479</v>
      </c>
      <c r="L2645" s="31">
        <f>IF(AND(B2645=L$1),LOOKUP(9.99999999999999E+307,$L$2:L2644)+1,"")</f>
        <v>2479</v>
      </c>
      <c r="M2645" s="31">
        <f>IF(AND(B2645=M$1),LOOKUP(9.99999999999999E+307,$M$2:M2644)+1,"")</f>
        <v>2479</v>
      </c>
      <c r="N2645" s="31" t="e">
        <f>IF(AND(B2645=N$1),LOOKUP(9.99999999999999E+307,$N$2:N2644)+1,"")</f>
        <v>#REF!</v>
      </c>
      <c r="O2645" s="31" t="e">
        <f>IF(AND($B2645=O$1),LOOKUP(9.99999999999999E+307,$O$2:O2644)+1,"")</f>
        <v>#REF!</v>
      </c>
      <c r="P2645" s="31" t="e">
        <f>IF(AND($B2645=P$1),LOOKUP(9.99999999999999E+307,$P$2:P2644)+1,"")</f>
        <v>#REF!</v>
      </c>
      <c r="Q2645" s="31" t="e">
        <f>IF(AND($B2645=Q$1),LOOKUP(9.99999999999999E+307,$Q$2:Q2644)+1,"")</f>
        <v>#REF!</v>
      </c>
      <c r="R2645" s="31">
        <f>IF(AND($B2645=R$1),LOOKUP(9.99999999999999E+307,$R$2:R2644)+1,"")</f>
        <v>2479</v>
      </c>
      <c r="S2645" s="31">
        <f>IF(AND($B2645=S$1),LOOKUP(9.99999999999999E+307,$S$2:S2644)+1,"")</f>
        <v>2479</v>
      </c>
      <c r="T2645" s="265"/>
      <c r="U2645" s="265"/>
      <c r="V2645" s="265"/>
      <c r="AA2645" s="254" t="str">
        <f t="shared" si="297"/>
        <v/>
      </c>
      <c r="AB2645" s="254" t="str">
        <f t="shared" si="298"/>
        <v/>
      </c>
      <c r="AC2645" s="255">
        <f t="shared" si="292"/>
        <v>0</v>
      </c>
      <c r="AD2645" s="255">
        <f t="shared" si="293"/>
        <v>3836</v>
      </c>
      <c r="AE2645" s="256" t="str">
        <f t="shared" si="294"/>
        <v/>
      </c>
      <c r="AF2645" s="252" t="str">
        <f t="shared" si="295"/>
        <v>-</v>
      </c>
    </row>
    <row r="2646" spans="1:32" ht="20.149999999999999" customHeight="1" x14ac:dyDescent="0.75">
      <c r="A2646" s="31">
        <v>2644</v>
      </c>
      <c r="B2646" s="239"/>
      <c r="C2646" s="273"/>
      <c r="D2646" s="272"/>
      <c r="E2646" s="273"/>
      <c r="F2646" s="273"/>
      <c r="G2646" s="253" t="str">
        <f t="shared" si="296"/>
        <v/>
      </c>
      <c r="H2646" s="31" t="str">
        <f>IF(AND(B2646=H$1),LOOKUP(9.99999999999999E+307,$H$2:H2645)+1,"")</f>
        <v/>
      </c>
      <c r="I2646" s="31" t="str">
        <f>IF(AND(B2646=I$1),LOOKUP(9.99999999999999E+307,$I$2:I2645)+1,"")</f>
        <v/>
      </c>
      <c r="J2646" s="31">
        <f>IF(AND(B2646=J$1),LOOKUP(9.99999999999999E+307,$J$2:J2645)+1,"")</f>
        <v>2480</v>
      </c>
      <c r="K2646" s="31">
        <f>IF(AND(B2646=K$1),LOOKUP(9.99999999999999E+307,$K$2:K2645)+1,"")</f>
        <v>2480</v>
      </c>
      <c r="L2646" s="31">
        <f>IF(AND(B2646=L$1),LOOKUP(9.99999999999999E+307,$L$2:L2645)+1,"")</f>
        <v>2480</v>
      </c>
      <c r="M2646" s="31">
        <f>IF(AND(B2646=M$1),LOOKUP(9.99999999999999E+307,$M$2:M2645)+1,"")</f>
        <v>2480</v>
      </c>
      <c r="N2646" s="31" t="e">
        <f>IF(AND(B2646=N$1),LOOKUP(9.99999999999999E+307,$N$2:N2645)+1,"")</f>
        <v>#REF!</v>
      </c>
      <c r="O2646" s="31" t="e">
        <f>IF(AND($B2646=O$1),LOOKUP(9.99999999999999E+307,$O$2:O2645)+1,"")</f>
        <v>#REF!</v>
      </c>
      <c r="P2646" s="31" t="e">
        <f>IF(AND($B2646=P$1),LOOKUP(9.99999999999999E+307,$P$2:P2645)+1,"")</f>
        <v>#REF!</v>
      </c>
      <c r="Q2646" s="31" t="e">
        <f>IF(AND($B2646=Q$1),LOOKUP(9.99999999999999E+307,$Q$2:Q2645)+1,"")</f>
        <v>#REF!</v>
      </c>
      <c r="R2646" s="31">
        <f>IF(AND($B2646=R$1),LOOKUP(9.99999999999999E+307,$R$2:R2645)+1,"")</f>
        <v>2480</v>
      </c>
      <c r="S2646" s="31">
        <f>IF(AND($B2646=S$1),LOOKUP(9.99999999999999E+307,$S$2:S2645)+1,"")</f>
        <v>2480</v>
      </c>
      <c r="T2646" s="265"/>
      <c r="U2646" s="265"/>
      <c r="V2646" s="265"/>
      <c r="AA2646" s="254" t="str">
        <f t="shared" si="297"/>
        <v/>
      </c>
      <c r="AB2646" s="254" t="str">
        <f t="shared" si="298"/>
        <v/>
      </c>
      <c r="AC2646" s="255">
        <f t="shared" si="292"/>
        <v>0</v>
      </c>
      <c r="AD2646" s="255">
        <f t="shared" si="293"/>
        <v>3836</v>
      </c>
      <c r="AE2646" s="256" t="str">
        <f t="shared" si="294"/>
        <v/>
      </c>
      <c r="AF2646" s="252" t="str">
        <f t="shared" si="295"/>
        <v>-</v>
      </c>
    </row>
    <row r="2647" spans="1:32" ht="20.149999999999999" customHeight="1" x14ac:dyDescent="0.75">
      <c r="A2647" s="31">
        <v>2645</v>
      </c>
      <c r="B2647" s="239"/>
      <c r="C2647" s="273"/>
      <c r="D2647" s="272"/>
      <c r="E2647" s="273"/>
      <c r="F2647" s="273"/>
      <c r="G2647" s="253" t="str">
        <f t="shared" si="296"/>
        <v/>
      </c>
      <c r="H2647" s="31" t="str">
        <f>IF(AND(B2647=H$1),LOOKUP(9.99999999999999E+307,$H$2:H2646)+1,"")</f>
        <v/>
      </c>
      <c r="I2647" s="31" t="str">
        <f>IF(AND(B2647=I$1),LOOKUP(9.99999999999999E+307,$I$2:I2646)+1,"")</f>
        <v/>
      </c>
      <c r="J2647" s="31">
        <f>IF(AND(B2647=J$1),LOOKUP(9.99999999999999E+307,$J$2:J2646)+1,"")</f>
        <v>2481</v>
      </c>
      <c r="K2647" s="31">
        <f>IF(AND(B2647=K$1),LOOKUP(9.99999999999999E+307,$K$2:K2646)+1,"")</f>
        <v>2481</v>
      </c>
      <c r="L2647" s="31">
        <f>IF(AND(B2647=L$1),LOOKUP(9.99999999999999E+307,$L$2:L2646)+1,"")</f>
        <v>2481</v>
      </c>
      <c r="M2647" s="31">
        <f>IF(AND(B2647=M$1),LOOKUP(9.99999999999999E+307,$M$2:M2646)+1,"")</f>
        <v>2481</v>
      </c>
      <c r="N2647" s="31" t="e">
        <f>IF(AND(B2647=N$1),LOOKUP(9.99999999999999E+307,$N$2:N2646)+1,"")</f>
        <v>#REF!</v>
      </c>
      <c r="O2647" s="31" t="e">
        <f>IF(AND($B2647=O$1),LOOKUP(9.99999999999999E+307,$O$2:O2646)+1,"")</f>
        <v>#REF!</v>
      </c>
      <c r="P2647" s="31" t="e">
        <f>IF(AND($B2647=P$1),LOOKUP(9.99999999999999E+307,$P$2:P2646)+1,"")</f>
        <v>#REF!</v>
      </c>
      <c r="Q2647" s="31" t="e">
        <f>IF(AND($B2647=Q$1),LOOKUP(9.99999999999999E+307,$Q$2:Q2646)+1,"")</f>
        <v>#REF!</v>
      </c>
      <c r="R2647" s="31">
        <f>IF(AND($B2647=R$1),LOOKUP(9.99999999999999E+307,$R$2:R2646)+1,"")</f>
        <v>2481</v>
      </c>
      <c r="S2647" s="31">
        <f>IF(AND($B2647=S$1),LOOKUP(9.99999999999999E+307,$S$2:S2646)+1,"")</f>
        <v>2481</v>
      </c>
      <c r="T2647" s="265"/>
      <c r="U2647" s="265"/>
      <c r="V2647" s="265"/>
      <c r="AA2647" s="254" t="str">
        <f t="shared" si="297"/>
        <v/>
      </c>
      <c r="AB2647" s="254" t="str">
        <f t="shared" si="298"/>
        <v/>
      </c>
      <c r="AC2647" s="255">
        <f t="shared" ref="AC2647:AC2710" si="299">COUNTIF($C$3:$C$4002,C2647)</f>
        <v>0</v>
      </c>
      <c r="AD2647" s="255">
        <f t="shared" ref="AD2647:AD2710" si="300">SUMPRODUCT(--(E2647&amp;F2647=$E$3:$E$4002&amp;$F$3:$F$4002))</f>
        <v>3836</v>
      </c>
      <c r="AE2647" s="256" t="str">
        <f t="shared" ref="AE2647:AE2710" si="301">IF(D2647="เด็กชาย",1,IF(D2647="นาย",1,IF(D2647="เด็กหญิง",2,IF(D2647="นางสาว",2,IF(D2647="ด.ช.",1,IF(D2647="ด.ญ.",2,IF(D2647="น.ส.",2,"")))))))</f>
        <v/>
      </c>
      <c r="AF2647" s="252" t="str">
        <f t="shared" ref="AF2647:AF2710" si="302">CONCATENATE(B2647,"-",AE2647)</f>
        <v>-</v>
      </c>
    </row>
    <row r="2648" spans="1:32" ht="20.149999999999999" customHeight="1" x14ac:dyDescent="0.75">
      <c r="A2648" s="31">
        <v>2646</v>
      </c>
      <c r="B2648" s="239"/>
      <c r="C2648" s="273"/>
      <c r="D2648" s="272"/>
      <c r="E2648" s="273"/>
      <c r="F2648" s="273"/>
      <c r="G2648" s="253" t="str">
        <f t="shared" si="296"/>
        <v/>
      </c>
      <c r="H2648" s="31" t="str">
        <f>IF(AND(B2648=H$1),LOOKUP(9.99999999999999E+307,$H$2:H2647)+1,"")</f>
        <v/>
      </c>
      <c r="I2648" s="31" t="str">
        <f>IF(AND(B2648=I$1),LOOKUP(9.99999999999999E+307,$I$2:I2647)+1,"")</f>
        <v/>
      </c>
      <c r="J2648" s="31">
        <f>IF(AND(B2648=J$1),LOOKUP(9.99999999999999E+307,$J$2:J2647)+1,"")</f>
        <v>2482</v>
      </c>
      <c r="K2648" s="31">
        <f>IF(AND(B2648=K$1),LOOKUP(9.99999999999999E+307,$K$2:K2647)+1,"")</f>
        <v>2482</v>
      </c>
      <c r="L2648" s="31">
        <f>IF(AND(B2648=L$1),LOOKUP(9.99999999999999E+307,$L$2:L2647)+1,"")</f>
        <v>2482</v>
      </c>
      <c r="M2648" s="31">
        <f>IF(AND(B2648=M$1),LOOKUP(9.99999999999999E+307,$M$2:M2647)+1,"")</f>
        <v>2482</v>
      </c>
      <c r="N2648" s="31" t="e">
        <f>IF(AND(B2648=N$1),LOOKUP(9.99999999999999E+307,$N$2:N2647)+1,"")</f>
        <v>#REF!</v>
      </c>
      <c r="O2648" s="31" t="e">
        <f>IF(AND($B2648=O$1),LOOKUP(9.99999999999999E+307,$O$2:O2647)+1,"")</f>
        <v>#REF!</v>
      </c>
      <c r="P2648" s="31" t="e">
        <f>IF(AND($B2648=P$1),LOOKUP(9.99999999999999E+307,$P$2:P2647)+1,"")</f>
        <v>#REF!</v>
      </c>
      <c r="Q2648" s="31" t="e">
        <f>IF(AND($B2648=Q$1),LOOKUP(9.99999999999999E+307,$Q$2:Q2647)+1,"")</f>
        <v>#REF!</v>
      </c>
      <c r="R2648" s="31">
        <f>IF(AND($B2648=R$1),LOOKUP(9.99999999999999E+307,$R$2:R2647)+1,"")</f>
        <v>2482</v>
      </c>
      <c r="S2648" s="31">
        <f>IF(AND($B2648=S$1),LOOKUP(9.99999999999999E+307,$S$2:S2647)+1,"")</f>
        <v>2482</v>
      </c>
      <c r="T2648" s="265"/>
      <c r="U2648" s="265"/>
      <c r="V2648" s="265"/>
      <c r="AA2648" s="254" t="str">
        <f t="shared" si="297"/>
        <v/>
      </c>
      <c r="AB2648" s="254" t="str">
        <f t="shared" si="298"/>
        <v/>
      </c>
      <c r="AC2648" s="255">
        <f t="shared" si="299"/>
        <v>0</v>
      </c>
      <c r="AD2648" s="255">
        <f t="shared" si="300"/>
        <v>3836</v>
      </c>
      <c r="AE2648" s="256" t="str">
        <f t="shared" si="301"/>
        <v/>
      </c>
      <c r="AF2648" s="252" t="str">
        <f t="shared" si="302"/>
        <v>-</v>
      </c>
    </row>
    <row r="2649" spans="1:32" ht="20.149999999999999" customHeight="1" x14ac:dyDescent="0.75">
      <c r="A2649" s="31">
        <v>2647</v>
      </c>
      <c r="B2649" s="239"/>
      <c r="C2649" s="273"/>
      <c r="D2649" s="272"/>
      <c r="E2649" s="273"/>
      <c r="F2649" s="273"/>
      <c r="G2649" s="253" t="str">
        <f t="shared" si="296"/>
        <v/>
      </c>
      <c r="H2649" s="31" t="str">
        <f>IF(AND(B2649=H$1),LOOKUP(9.99999999999999E+307,$H$2:H2648)+1,"")</f>
        <v/>
      </c>
      <c r="I2649" s="31" t="str">
        <f>IF(AND(B2649=I$1),LOOKUP(9.99999999999999E+307,$I$2:I2648)+1,"")</f>
        <v/>
      </c>
      <c r="J2649" s="31">
        <f>IF(AND(B2649=J$1),LOOKUP(9.99999999999999E+307,$J$2:J2648)+1,"")</f>
        <v>2483</v>
      </c>
      <c r="K2649" s="31">
        <f>IF(AND(B2649=K$1),LOOKUP(9.99999999999999E+307,$K$2:K2648)+1,"")</f>
        <v>2483</v>
      </c>
      <c r="L2649" s="31">
        <f>IF(AND(B2649=L$1),LOOKUP(9.99999999999999E+307,$L$2:L2648)+1,"")</f>
        <v>2483</v>
      </c>
      <c r="M2649" s="31">
        <f>IF(AND(B2649=M$1),LOOKUP(9.99999999999999E+307,$M$2:M2648)+1,"")</f>
        <v>2483</v>
      </c>
      <c r="N2649" s="31" t="e">
        <f>IF(AND(B2649=N$1),LOOKUP(9.99999999999999E+307,$N$2:N2648)+1,"")</f>
        <v>#REF!</v>
      </c>
      <c r="O2649" s="31" t="e">
        <f>IF(AND($B2649=O$1),LOOKUP(9.99999999999999E+307,$O$2:O2648)+1,"")</f>
        <v>#REF!</v>
      </c>
      <c r="P2649" s="31" t="e">
        <f>IF(AND($B2649=P$1),LOOKUP(9.99999999999999E+307,$P$2:P2648)+1,"")</f>
        <v>#REF!</v>
      </c>
      <c r="Q2649" s="31" t="e">
        <f>IF(AND($B2649=Q$1),LOOKUP(9.99999999999999E+307,$Q$2:Q2648)+1,"")</f>
        <v>#REF!</v>
      </c>
      <c r="R2649" s="31">
        <f>IF(AND($B2649=R$1),LOOKUP(9.99999999999999E+307,$R$2:R2648)+1,"")</f>
        <v>2483</v>
      </c>
      <c r="S2649" s="31">
        <f>IF(AND($B2649=S$1),LOOKUP(9.99999999999999E+307,$S$2:S2648)+1,"")</f>
        <v>2483</v>
      </c>
      <c r="T2649" s="265"/>
      <c r="U2649" s="265"/>
      <c r="V2649" s="265"/>
      <c r="AA2649" s="254" t="str">
        <f t="shared" si="297"/>
        <v/>
      </c>
      <c r="AB2649" s="254" t="str">
        <f t="shared" si="298"/>
        <v/>
      </c>
      <c r="AC2649" s="255">
        <f t="shared" si="299"/>
        <v>0</v>
      </c>
      <c r="AD2649" s="255">
        <f t="shared" si="300"/>
        <v>3836</v>
      </c>
      <c r="AE2649" s="256" t="str">
        <f t="shared" si="301"/>
        <v/>
      </c>
      <c r="AF2649" s="252" t="str">
        <f t="shared" si="302"/>
        <v>-</v>
      </c>
    </row>
    <row r="2650" spans="1:32" ht="20.149999999999999" customHeight="1" x14ac:dyDescent="0.75">
      <c r="A2650" s="31">
        <v>2648</v>
      </c>
      <c r="B2650" s="239"/>
      <c r="C2650" s="273"/>
      <c r="D2650" s="272"/>
      <c r="E2650" s="273"/>
      <c r="F2650" s="273"/>
      <c r="G2650" s="253" t="str">
        <f t="shared" si="296"/>
        <v/>
      </c>
      <c r="H2650" s="31" t="str">
        <f>IF(AND(B2650=H$1),LOOKUP(9.99999999999999E+307,$H$2:H2649)+1,"")</f>
        <v/>
      </c>
      <c r="I2650" s="31" t="str">
        <f>IF(AND(B2650=I$1),LOOKUP(9.99999999999999E+307,$I$2:I2649)+1,"")</f>
        <v/>
      </c>
      <c r="J2650" s="31">
        <f>IF(AND(B2650=J$1),LOOKUP(9.99999999999999E+307,$J$2:J2649)+1,"")</f>
        <v>2484</v>
      </c>
      <c r="K2650" s="31">
        <f>IF(AND(B2650=K$1),LOOKUP(9.99999999999999E+307,$K$2:K2649)+1,"")</f>
        <v>2484</v>
      </c>
      <c r="L2650" s="31">
        <f>IF(AND(B2650=L$1),LOOKUP(9.99999999999999E+307,$L$2:L2649)+1,"")</f>
        <v>2484</v>
      </c>
      <c r="M2650" s="31">
        <f>IF(AND(B2650=M$1),LOOKUP(9.99999999999999E+307,$M$2:M2649)+1,"")</f>
        <v>2484</v>
      </c>
      <c r="N2650" s="31" t="e">
        <f>IF(AND(B2650=N$1),LOOKUP(9.99999999999999E+307,$N$2:N2649)+1,"")</f>
        <v>#REF!</v>
      </c>
      <c r="O2650" s="31" t="e">
        <f>IF(AND($B2650=O$1),LOOKUP(9.99999999999999E+307,$O$2:O2649)+1,"")</f>
        <v>#REF!</v>
      </c>
      <c r="P2650" s="31" t="e">
        <f>IF(AND($B2650=P$1),LOOKUP(9.99999999999999E+307,$P$2:P2649)+1,"")</f>
        <v>#REF!</v>
      </c>
      <c r="Q2650" s="31" t="e">
        <f>IF(AND($B2650=Q$1),LOOKUP(9.99999999999999E+307,$Q$2:Q2649)+1,"")</f>
        <v>#REF!</v>
      </c>
      <c r="R2650" s="31">
        <f>IF(AND($B2650=R$1),LOOKUP(9.99999999999999E+307,$R$2:R2649)+1,"")</f>
        <v>2484</v>
      </c>
      <c r="S2650" s="31">
        <f>IF(AND($B2650=S$1),LOOKUP(9.99999999999999E+307,$S$2:S2649)+1,"")</f>
        <v>2484</v>
      </c>
      <c r="T2650" s="265"/>
      <c r="U2650" s="265"/>
      <c r="V2650" s="265"/>
      <c r="AA2650" s="254" t="str">
        <f t="shared" si="297"/>
        <v/>
      </c>
      <c r="AB2650" s="254" t="str">
        <f t="shared" si="298"/>
        <v/>
      </c>
      <c r="AC2650" s="255">
        <f t="shared" si="299"/>
        <v>0</v>
      </c>
      <c r="AD2650" s="255">
        <f t="shared" si="300"/>
        <v>3836</v>
      </c>
      <c r="AE2650" s="256" t="str">
        <f t="shared" si="301"/>
        <v/>
      </c>
      <c r="AF2650" s="252" t="str">
        <f t="shared" si="302"/>
        <v>-</v>
      </c>
    </row>
    <row r="2651" spans="1:32" ht="20.149999999999999" customHeight="1" x14ac:dyDescent="0.75">
      <c r="A2651" s="31">
        <v>2649</v>
      </c>
      <c r="B2651" s="239"/>
      <c r="C2651" s="273"/>
      <c r="D2651" s="272"/>
      <c r="E2651" s="273"/>
      <c r="F2651" s="273"/>
      <c r="G2651" s="253" t="str">
        <f t="shared" si="296"/>
        <v/>
      </c>
      <c r="H2651" s="31" t="str">
        <f>IF(AND(B2651=H$1),LOOKUP(9.99999999999999E+307,$H$2:H2650)+1,"")</f>
        <v/>
      </c>
      <c r="I2651" s="31" t="str">
        <f>IF(AND(B2651=I$1),LOOKUP(9.99999999999999E+307,$I$2:I2650)+1,"")</f>
        <v/>
      </c>
      <c r="J2651" s="31">
        <f>IF(AND(B2651=J$1),LOOKUP(9.99999999999999E+307,$J$2:J2650)+1,"")</f>
        <v>2485</v>
      </c>
      <c r="K2651" s="31">
        <f>IF(AND(B2651=K$1),LOOKUP(9.99999999999999E+307,$K$2:K2650)+1,"")</f>
        <v>2485</v>
      </c>
      <c r="L2651" s="31">
        <f>IF(AND(B2651=L$1),LOOKUP(9.99999999999999E+307,$L$2:L2650)+1,"")</f>
        <v>2485</v>
      </c>
      <c r="M2651" s="31">
        <f>IF(AND(B2651=M$1),LOOKUP(9.99999999999999E+307,$M$2:M2650)+1,"")</f>
        <v>2485</v>
      </c>
      <c r="N2651" s="31" t="e">
        <f>IF(AND(B2651=N$1),LOOKUP(9.99999999999999E+307,$N$2:N2650)+1,"")</f>
        <v>#REF!</v>
      </c>
      <c r="O2651" s="31" t="e">
        <f>IF(AND($B2651=O$1),LOOKUP(9.99999999999999E+307,$O$2:O2650)+1,"")</f>
        <v>#REF!</v>
      </c>
      <c r="P2651" s="31" t="e">
        <f>IF(AND($B2651=P$1),LOOKUP(9.99999999999999E+307,$P$2:P2650)+1,"")</f>
        <v>#REF!</v>
      </c>
      <c r="Q2651" s="31" t="e">
        <f>IF(AND($B2651=Q$1),LOOKUP(9.99999999999999E+307,$Q$2:Q2650)+1,"")</f>
        <v>#REF!</v>
      </c>
      <c r="R2651" s="31">
        <f>IF(AND($B2651=R$1),LOOKUP(9.99999999999999E+307,$R$2:R2650)+1,"")</f>
        <v>2485</v>
      </c>
      <c r="S2651" s="31">
        <f>IF(AND($B2651=S$1),LOOKUP(9.99999999999999E+307,$S$2:S2650)+1,"")</f>
        <v>2485</v>
      </c>
      <c r="T2651" s="265"/>
      <c r="U2651" s="265"/>
      <c r="V2651" s="265"/>
      <c r="AA2651" s="254" t="str">
        <f t="shared" si="297"/>
        <v/>
      </c>
      <c r="AB2651" s="254" t="str">
        <f t="shared" si="298"/>
        <v/>
      </c>
      <c r="AC2651" s="255">
        <f t="shared" si="299"/>
        <v>0</v>
      </c>
      <c r="AD2651" s="255">
        <f t="shared" si="300"/>
        <v>3836</v>
      </c>
      <c r="AE2651" s="256" t="str">
        <f t="shared" si="301"/>
        <v/>
      </c>
      <c r="AF2651" s="252" t="str">
        <f t="shared" si="302"/>
        <v>-</v>
      </c>
    </row>
    <row r="2652" spans="1:32" ht="20.149999999999999" customHeight="1" x14ac:dyDescent="0.75">
      <c r="A2652" s="31">
        <v>2650</v>
      </c>
      <c r="B2652" s="239"/>
      <c r="C2652" s="273"/>
      <c r="D2652" s="272"/>
      <c r="E2652" s="273"/>
      <c r="F2652" s="273"/>
      <c r="G2652" s="253" t="str">
        <f t="shared" si="296"/>
        <v/>
      </c>
      <c r="H2652" s="31" t="str">
        <f>IF(AND(B2652=H$1),LOOKUP(9.99999999999999E+307,$H$2:H2651)+1,"")</f>
        <v/>
      </c>
      <c r="I2652" s="31" t="str">
        <f>IF(AND(B2652=I$1),LOOKUP(9.99999999999999E+307,$I$2:I2651)+1,"")</f>
        <v/>
      </c>
      <c r="J2652" s="31">
        <f>IF(AND(B2652=J$1),LOOKUP(9.99999999999999E+307,$J$2:J2651)+1,"")</f>
        <v>2486</v>
      </c>
      <c r="K2652" s="31">
        <f>IF(AND(B2652=K$1),LOOKUP(9.99999999999999E+307,$K$2:K2651)+1,"")</f>
        <v>2486</v>
      </c>
      <c r="L2652" s="31">
        <f>IF(AND(B2652=L$1),LOOKUP(9.99999999999999E+307,$L$2:L2651)+1,"")</f>
        <v>2486</v>
      </c>
      <c r="M2652" s="31">
        <f>IF(AND(B2652=M$1),LOOKUP(9.99999999999999E+307,$M$2:M2651)+1,"")</f>
        <v>2486</v>
      </c>
      <c r="N2652" s="31" t="e">
        <f>IF(AND(B2652=N$1),LOOKUP(9.99999999999999E+307,$N$2:N2651)+1,"")</f>
        <v>#REF!</v>
      </c>
      <c r="O2652" s="31" t="e">
        <f>IF(AND($B2652=O$1),LOOKUP(9.99999999999999E+307,$O$2:O2651)+1,"")</f>
        <v>#REF!</v>
      </c>
      <c r="P2652" s="31" t="e">
        <f>IF(AND($B2652=P$1),LOOKUP(9.99999999999999E+307,$P$2:P2651)+1,"")</f>
        <v>#REF!</v>
      </c>
      <c r="Q2652" s="31" t="e">
        <f>IF(AND($B2652=Q$1),LOOKUP(9.99999999999999E+307,$Q$2:Q2651)+1,"")</f>
        <v>#REF!</v>
      </c>
      <c r="R2652" s="31">
        <f>IF(AND($B2652=R$1),LOOKUP(9.99999999999999E+307,$R$2:R2651)+1,"")</f>
        <v>2486</v>
      </c>
      <c r="S2652" s="31">
        <f>IF(AND($B2652=S$1),LOOKUP(9.99999999999999E+307,$S$2:S2651)+1,"")</f>
        <v>2486</v>
      </c>
      <c r="T2652" s="265"/>
      <c r="U2652" s="265"/>
      <c r="V2652" s="265"/>
      <c r="AA2652" s="254" t="str">
        <f t="shared" si="297"/>
        <v/>
      </c>
      <c r="AB2652" s="254" t="str">
        <f t="shared" si="298"/>
        <v/>
      </c>
      <c r="AC2652" s="255">
        <f t="shared" si="299"/>
        <v>0</v>
      </c>
      <c r="AD2652" s="255">
        <f t="shared" si="300"/>
        <v>3836</v>
      </c>
      <c r="AE2652" s="256" t="str">
        <f t="shared" si="301"/>
        <v/>
      </c>
      <c r="AF2652" s="252" t="str">
        <f t="shared" si="302"/>
        <v>-</v>
      </c>
    </row>
    <row r="2653" spans="1:32" ht="20.149999999999999" customHeight="1" x14ac:dyDescent="0.75">
      <c r="A2653" s="31">
        <v>2651</v>
      </c>
      <c r="B2653" s="239"/>
      <c r="C2653" s="273"/>
      <c r="D2653" s="272"/>
      <c r="E2653" s="273"/>
      <c r="F2653" s="273"/>
      <c r="G2653" s="253" t="str">
        <f t="shared" si="296"/>
        <v/>
      </c>
      <c r="H2653" s="31" t="str">
        <f>IF(AND(B2653=H$1),LOOKUP(9.99999999999999E+307,$H$2:H2652)+1,"")</f>
        <v/>
      </c>
      <c r="I2653" s="31" t="str">
        <f>IF(AND(B2653=I$1),LOOKUP(9.99999999999999E+307,$I$2:I2652)+1,"")</f>
        <v/>
      </c>
      <c r="J2653" s="31">
        <f>IF(AND(B2653=J$1),LOOKUP(9.99999999999999E+307,$J$2:J2652)+1,"")</f>
        <v>2487</v>
      </c>
      <c r="K2653" s="31">
        <f>IF(AND(B2653=K$1),LOOKUP(9.99999999999999E+307,$K$2:K2652)+1,"")</f>
        <v>2487</v>
      </c>
      <c r="L2653" s="31">
        <f>IF(AND(B2653=L$1),LOOKUP(9.99999999999999E+307,$L$2:L2652)+1,"")</f>
        <v>2487</v>
      </c>
      <c r="M2653" s="31">
        <f>IF(AND(B2653=M$1),LOOKUP(9.99999999999999E+307,$M$2:M2652)+1,"")</f>
        <v>2487</v>
      </c>
      <c r="N2653" s="31" t="e">
        <f>IF(AND(B2653=N$1),LOOKUP(9.99999999999999E+307,$N$2:N2652)+1,"")</f>
        <v>#REF!</v>
      </c>
      <c r="O2653" s="31" t="e">
        <f>IF(AND($B2653=O$1),LOOKUP(9.99999999999999E+307,$O$2:O2652)+1,"")</f>
        <v>#REF!</v>
      </c>
      <c r="P2653" s="31" t="e">
        <f>IF(AND($B2653=P$1),LOOKUP(9.99999999999999E+307,$P$2:P2652)+1,"")</f>
        <v>#REF!</v>
      </c>
      <c r="Q2653" s="31" t="e">
        <f>IF(AND($B2653=Q$1),LOOKUP(9.99999999999999E+307,$Q$2:Q2652)+1,"")</f>
        <v>#REF!</v>
      </c>
      <c r="R2653" s="31">
        <f>IF(AND($B2653=R$1),LOOKUP(9.99999999999999E+307,$R$2:R2652)+1,"")</f>
        <v>2487</v>
      </c>
      <c r="S2653" s="31">
        <f>IF(AND($B2653=S$1),LOOKUP(9.99999999999999E+307,$S$2:S2652)+1,"")</f>
        <v>2487</v>
      </c>
      <c r="T2653" s="265"/>
      <c r="U2653" s="265"/>
      <c r="V2653" s="265"/>
      <c r="AA2653" s="254" t="str">
        <f t="shared" si="297"/>
        <v/>
      </c>
      <c r="AB2653" s="254" t="str">
        <f t="shared" si="298"/>
        <v/>
      </c>
      <c r="AC2653" s="255">
        <f t="shared" si="299"/>
        <v>0</v>
      </c>
      <c r="AD2653" s="255">
        <f t="shared" si="300"/>
        <v>3836</v>
      </c>
      <c r="AE2653" s="256" t="str">
        <f t="shared" si="301"/>
        <v/>
      </c>
      <c r="AF2653" s="252" t="str">
        <f t="shared" si="302"/>
        <v>-</v>
      </c>
    </row>
    <row r="2654" spans="1:32" ht="20.149999999999999" customHeight="1" x14ac:dyDescent="0.75">
      <c r="A2654" s="31">
        <v>2652</v>
      </c>
      <c r="B2654" s="239"/>
      <c r="C2654" s="273"/>
      <c r="D2654" s="272"/>
      <c r="E2654" s="273"/>
      <c r="F2654" s="273"/>
      <c r="G2654" s="253" t="str">
        <f t="shared" si="296"/>
        <v/>
      </c>
      <c r="H2654" s="31" t="str">
        <f>IF(AND(B2654=H$1),LOOKUP(9.99999999999999E+307,$H$2:H2653)+1,"")</f>
        <v/>
      </c>
      <c r="I2654" s="31" t="str">
        <f>IF(AND(B2654=I$1),LOOKUP(9.99999999999999E+307,$I$2:I2653)+1,"")</f>
        <v/>
      </c>
      <c r="J2654" s="31">
        <f>IF(AND(B2654=J$1),LOOKUP(9.99999999999999E+307,$J$2:J2653)+1,"")</f>
        <v>2488</v>
      </c>
      <c r="K2654" s="31">
        <f>IF(AND(B2654=K$1),LOOKUP(9.99999999999999E+307,$K$2:K2653)+1,"")</f>
        <v>2488</v>
      </c>
      <c r="L2654" s="31">
        <f>IF(AND(B2654=L$1),LOOKUP(9.99999999999999E+307,$L$2:L2653)+1,"")</f>
        <v>2488</v>
      </c>
      <c r="M2654" s="31">
        <f>IF(AND(B2654=M$1),LOOKUP(9.99999999999999E+307,$M$2:M2653)+1,"")</f>
        <v>2488</v>
      </c>
      <c r="N2654" s="31" t="e">
        <f>IF(AND(B2654=N$1),LOOKUP(9.99999999999999E+307,$N$2:N2653)+1,"")</f>
        <v>#REF!</v>
      </c>
      <c r="O2654" s="31" t="e">
        <f>IF(AND($B2654=O$1),LOOKUP(9.99999999999999E+307,$O$2:O2653)+1,"")</f>
        <v>#REF!</v>
      </c>
      <c r="P2654" s="31" t="e">
        <f>IF(AND($B2654=P$1),LOOKUP(9.99999999999999E+307,$P$2:P2653)+1,"")</f>
        <v>#REF!</v>
      </c>
      <c r="Q2654" s="31" t="e">
        <f>IF(AND($B2654=Q$1),LOOKUP(9.99999999999999E+307,$Q$2:Q2653)+1,"")</f>
        <v>#REF!</v>
      </c>
      <c r="R2654" s="31">
        <f>IF(AND($B2654=R$1),LOOKUP(9.99999999999999E+307,$R$2:R2653)+1,"")</f>
        <v>2488</v>
      </c>
      <c r="S2654" s="31">
        <f>IF(AND($B2654=S$1),LOOKUP(9.99999999999999E+307,$S$2:S2653)+1,"")</f>
        <v>2488</v>
      </c>
      <c r="T2654" s="265"/>
      <c r="U2654" s="265"/>
      <c r="V2654" s="265"/>
      <c r="AA2654" s="254" t="str">
        <f t="shared" si="297"/>
        <v/>
      </c>
      <c r="AB2654" s="254" t="str">
        <f t="shared" si="298"/>
        <v/>
      </c>
      <c r="AC2654" s="255">
        <f t="shared" si="299"/>
        <v>0</v>
      </c>
      <c r="AD2654" s="255">
        <f t="shared" si="300"/>
        <v>3836</v>
      </c>
      <c r="AE2654" s="256" t="str">
        <f t="shared" si="301"/>
        <v/>
      </c>
      <c r="AF2654" s="252" t="str">
        <f t="shared" si="302"/>
        <v>-</v>
      </c>
    </row>
    <row r="2655" spans="1:32" ht="20.149999999999999" customHeight="1" x14ac:dyDescent="0.75">
      <c r="A2655" s="31">
        <v>2653</v>
      </c>
      <c r="B2655" s="239"/>
      <c r="C2655" s="273"/>
      <c r="D2655" s="272"/>
      <c r="E2655" s="273"/>
      <c r="F2655" s="273"/>
      <c r="G2655" s="253" t="str">
        <f t="shared" si="296"/>
        <v/>
      </c>
      <c r="H2655" s="31" t="str">
        <f>IF(AND(B2655=H$1),LOOKUP(9.99999999999999E+307,$H$2:H2654)+1,"")</f>
        <v/>
      </c>
      <c r="I2655" s="31" t="str">
        <f>IF(AND(B2655=I$1),LOOKUP(9.99999999999999E+307,$I$2:I2654)+1,"")</f>
        <v/>
      </c>
      <c r="J2655" s="31">
        <f>IF(AND(B2655=J$1),LOOKUP(9.99999999999999E+307,$J$2:J2654)+1,"")</f>
        <v>2489</v>
      </c>
      <c r="K2655" s="31">
        <f>IF(AND(B2655=K$1),LOOKUP(9.99999999999999E+307,$K$2:K2654)+1,"")</f>
        <v>2489</v>
      </c>
      <c r="L2655" s="31">
        <f>IF(AND(B2655=L$1),LOOKUP(9.99999999999999E+307,$L$2:L2654)+1,"")</f>
        <v>2489</v>
      </c>
      <c r="M2655" s="31">
        <f>IF(AND(B2655=M$1),LOOKUP(9.99999999999999E+307,$M$2:M2654)+1,"")</f>
        <v>2489</v>
      </c>
      <c r="N2655" s="31" t="e">
        <f>IF(AND(B2655=N$1),LOOKUP(9.99999999999999E+307,$N$2:N2654)+1,"")</f>
        <v>#REF!</v>
      </c>
      <c r="O2655" s="31" t="e">
        <f>IF(AND($B2655=O$1),LOOKUP(9.99999999999999E+307,$O$2:O2654)+1,"")</f>
        <v>#REF!</v>
      </c>
      <c r="P2655" s="31" t="e">
        <f>IF(AND($B2655=P$1),LOOKUP(9.99999999999999E+307,$P$2:P2654)+1,"")</f>
        <v>#REF!</v>
      </c>
      <c r="Q2655" s="31" t="e">
        <f>IF(AND($B2655=Q$1),LOOKUP(9.99999999999999E+307,$Q$2:Q2654)+1,"")</f>
        <v>#REF!</v>
      </c>
      <c r="R2655" s="31">
        <f>IF(AND($B2655=R$1),LOOKUP(9.99999999999999E+307,$R$2:R2654)+1,"")</f>
        <v>2489</v>
      </c>
      <c r="S2655" s="31">
        <f>IF(AND($B2655=S$1),LOOKUP(9.99999999999999E+307,$S$2:S2654)+1,"")</f>
        <v>2489</v>
      </c>
      <c r="T2655" s="265"/>
      <c r="U2655" s="265"/>
      <c r="V2655" s="265"/>
      <c r="AA2655" s="254" t="str">
        <f t="shared" si="297"/>
        <v/>
      </c>
      <c r="AB2655" s="254" t="str">
        <f t="shared" si="298"/>
        <v/>
      </c>
      <c r="AC2655" s="255">
        <f t="shared" si="299"/>
        <v>0</v>
      </c>
      <c r="AD2655" s="255">
        <f t="shared" si="300"/>
        <v>3836</v>
      </c>
      <c r="AE2655" s="256" t="str">
        <f t="shared" si="301"/>
        <v/>
      </c>
      <c r="AF2655" s="252" t="str">
        <f t="shared" si="302"/>
        <v>-</v>
      </c>
    </row>
    <row r="2656" spans="1:32" ht="20.149999999999999" customHeight="1" x14ac:dyDescent="0.75">
      <c r="A2656" s="31">
        <v>2654</v>
      </c>
      <c r="B2656" s="239"/>
      <c r="C2656" s="273"/>
      <c r="D2656" s="272"/>
      <c r="E2656" s="273"/>
      <c r="F2656" s="273"/>
      <c r="G2656" s="253" t="str">
        <f t="shared" si="296"/>
        <v/>
      </c>
      <c r="H2656" s="31" t="str">
        <f>IF(AND(B2656=H$1),LOOKUP(9.99999999999999E+307,$H$2:H2655)+1,"")</f>
        <v/>
      </c>
      <c r="I2656" s="31" t="str">
        <f>IF(AND(B2656=I$1),LOOKUP(9.99999999999999E+307,$I$2:I2655)+1,"")</f>
        <v/>
      </c>
      <c r="J2656" s="31">
        <f>IF(AND(B2656=J$1),LOOKUP(9.99999999999999E+307,$J$2:J2655)+1,"")</f>
        <v>2490</v>
      </c>
      <c r="K2656" s="31">
        <f>IF(AND(B2656=K$1),LOOKUP(9.99999999999999E+307,$K$2:K2655)+1,"")</f>
        <v>2490</v>
      </c>
      <c r="L2656" s="31">
        <f>IF(AND(B2656=L$1),LOOKUP(9.99999999999999E+307,$L$2:L2655)+1,"")</f>
        <v>2490</v>
      </c>
      <c r="M2656" s="31">
        <f>IF(AND(B2656=M$1),LOOKUP(9.99999999999999E+307,$M$2:M2655)+1,"")</f>
        <v>2490</v>
      </c>
      <c r="N2656" s="31" t="e">
        <f>IF(AND(B2656=N$1),LOOKUP(9.99999999999999E+307,$N$2:N2655)+1,"")</f>
        <v>#REF!</v>
      </c>
      <c r="O2656" s="31" t="e">
        <f>IF(AND($B2656=O$1),LOOKUP(9.99999999999999E+307,$O$2:O2655)+1,"")</f>
        <v>#REF!</v>
      </c>
      <c r="P2656" s="31" t="e">
        <f>IF(AND($B2656=P$1),LOOKUP(9.99999999999999E+307,$P$2:P2655)+1,"")</f>
        <v>#REF!</v>
      </c>
      <c r="Q2656" s="31" t="e">
        <f>IF(AND($B2656=Q$1),LOOKUP(9.99999999999999E+307,$Q$2:Q2655)+1,"")</f>
        <v>#REF!</v>
      </c>
      <c r="R2656" s="31">
        <f>IF(AND($B2656=R$1),LOOKUP(9.99999999999999E+307,$R$2:R2655)+1,"")</f>
        <v>2490</v>
      </c>
      <c r="S2656" s="31">
        <f>IF(AND($B2656=S$1),LOOKUP(9.99999999999999E+307,$S$2:S2655)+1,"")</f>
        <v>2490</v>
      </c>
      <c r="T2656" s="265"/>
      <c r="U2656" s="265"/>
      <c r="V2656" s="265"/>
      <c r="AA2656" s="254" t="str">
        <f t="shared" si="297"/>
        <v/>
      </c>
      <c r="AB2656" s="254" t="str">
        <f t="shared" si="298"/>
        <v/>
      </c>
      <c r="AC2656" s="255">
        <f t="shared" si="299"/>
        <v>0</v>
      </c>
      <c r="AD2656" s="255">
        <f t="shared" si="300"/>
        <v>3836</v>
      </c>
      <c r="AE2656" s="256" t="str">
        <f t="shared" si="301"/>
        <v/>
      </c>
      <c r="AF2656" s="252" t="str">
        <f t="shared" si="302"/>
        <v>-</v>
      </c>
    </row>
    <row r="2657" spans="1:32" ht="20.149999999999999" customHeight="1" x14ac:dyDescent="0.75">
      <c r="A2657" s="31">
        <v>2655</v>
      </c>
      <c r="B2657" s="239"/>
      <c r="C2657" s="273"/>
      <c r="D2657" s="272"/>
      <c r="E2657" s="273"/>
      <c r="F2657" s="273"/>
      <c r="G2657" s="253" t="str">
        <f t="shared" si="296"/>
        <v/>
      </c>
      <c r="H2657" s="31" t="str">
        <f>IF(AND(B2657=H$1),LOOKUP(9.99999999999999E+307,$H$2:H2656)+1,"")</f>
        <v/>
      </c>
      <c r="I2657" s="31" t="str">
        <f>IF(AND(B2657=I$1),LOOKUP(9.99999999999999E+307,$I$2:I2656)+1,"")</f>
        <v/>
      </c>
      <c r="J2657" s="31">
        <f>IF(AND(B2657=J$1),LOOKUP(9.99999999999999E+307,$J$2:J2656)+1,"")</f>
        <v>2491</v>
      </c>
      <c r="K2657" s="31">
        <f>IF(AND(B2657=K$1),LOOKUP(9.99999999999999E+307,$K$2:K2656)+1,"")</f>
        <v>2491</v>
      </c>
      <c r="L2657" s="31">
        <f>IF(AND(B2657=L$1),LOOKUP(9.99999999999999E+307,$L$2:L2656)+1,"")</f>
        <v>2491</v>
      </c>
      <c r="M2657" s="31">
        <f>IF(AND(B2657=M$1),LOOKUP(9.99999999999999E+307,$M$2:M2656)+1,"")</f>
        <v>2491</v>
      </c>
      <c r="N2657" s="31" t="e">
        <f>IF(AND(B2657=N$1),LOOKUP(9.99999999999999E+307,$N$2:N2656)+1,"")</f>
        <v>#REF!</v>
      </c>
      <c r="O2657" s="31" t="e">
        <f>IF(AND($B2657=O$1),LOOKUP(9.99999999999999E+307,$O$2:O2656)+1,"")</f>
        <v>#REF!</v>
      </c>
      <c r="P2657" s="31" t="e">
        <f>IF(AND($B2657=P$1),LOOKUP(9.99999999999999E+307,$P$2:P2656)+1,"")</f>
        <v>#REF!</v>
      </c>
      <c r="Q2657" s="31" t="e">
        <f>IF(AND($B2657=Q$1),LOOKUP(9.99999999999999E+307,$Q$2:Q2656)+1,"")</f>
        <v>#REF!</v>
      </c>
      <c r="R2657" s="31">
        <f>IF(AND($B2657=R$1),LOOKUP(9.99999999999999E+307,$R$2:R2656)+1,"")</f>
        <v>2491</v>
      </c>
      <c r="S2657" s="31">
        <f>IF(AND($B2657=S$1),LOOKUP(9.99999999999999E+307,$S$2:S2656)+1,"")</f>
        <v>2491</v>
      </c>
      <c r="T2657" s="265"/>
      <c r="U2657" s="265"/>
      <c r="V2657" s="265"/>
      <c r="AA2657" s="254" t="str">
        <f t="shared" si="297"/>
        <v/>
      </c>
      <c r="AB2657" s="254" t="str">
        <f t="shared" si="298"/>
        <v/>
      </c>
      <c r="AC2657" s="255">
        <f t="shared" si="299"/>
        <v>0</v>
      </c>
      <c r="AD2657" s="255">
        <f t="shared" si="300"/>
        <v>3836</v>
      </c>
      <c r="AE2657" s="256" t="str">
        <f t="shared" si="301"/>
        <v/>
      </c>
      <c r="AF2657" s="252" t="str">
        <f t="shared" si="302"/>
        <v>-</v>
      </c>
    </row>
    <row r="2658" spans="1:32" ht="20.149999999999999" customHeight="1" x14ac:dyDescent="0.75">
      <c r="A2658" s="31">
        <v>2656</v>
      </c>
      <c r="B2658" s="239"/>
      <c r="C2658" s="273"/>
      <c r="D2658" s="272"/>
      <c r="E2658" s="273"/>
      <c r="F2658" s="273"/>
      <c r="G2658" s="253" t="str">
        <f t="shared" si="296"/>
        <v/>
      </c>
      <c r="H2658" s="31" t="str">
        <f>IF(AND(B2658=H$1),LOOKUP(9.99999999999999E+307,$H$2:H2657)+1,"")</f>
        <v/>
      </c>
      <c r="I2658" s="31" t="str">
        <f>IF(AND(B2658=I$1),LOOKUP(9.99999999999999E+307,$I$2:I2657)+1,"")</f>
        <v/>
      </c>
      <c r="J2658" s="31">
        <f>IF(AND(B2658=J$1),LOOKUP(9.99999999999999E+307,$J$2:J2657)+1,"")</f>
        <v>2492</v>
      </c>
      <c r="K2658" s="31">
        <f>IF(AND(B2658=K$1),LOOKUP(9.99999999999999E+307,$K$2:K2657)+1,"")</f>
        <v>2492</v>
      </c>
      <c r="L2658" s="31">
        <f>IF(AND(B2658=L$1),LOOKUP(9.99999999999999E+307,$L$2:L2657)+1,"")</f>
        <v>2492</v>
      </c>
      <c r="M2658" s="31">
        <f>IF(AND(B2658=M$1),LOOKUP(9.99999999999999E+307,$M$2:M2657)+1,"")</f>
        <v>2492</v>
      </c>
      <c r="N2658" s="31" t="e">
        <f>IF(AND(B2658=N$1),LOOKUP(9.99999999999999E+307,$N$2:N2657)+1,"")</f>
        <v>#REF!</v>
      </c>
      <c r="O2658" s="31" t="e">
        <f>IF(AND($B2658=O$1),LOOKUP(9.99999999999999E+307,$O$2:O2657)+1,"")</f>
        <v>#REF!</v>
      </c>
      <c r="P2658" s="31" t="e">
        <f>IF(AND($B2658=P$1),LOOKUP(9.99999999999999E+307,$P$2:P2657)+1,"")</f>
        <v>#REF!</v>
      </c>
      <c r="Q2658" s="31" t="e">
        <f>IF(AND($B2658=Q$1),LOOKUP(9.99999999999999E+307,$Q$2:Q2657)+1,"")</f>
        <v>#REF!</v>
      </c>
      <c r="R2658" s="31">
        <f>IF(AND($B2658=R$1),LOOKUP(9.99999999999999E+307,$R$2:R2657)+1,"")</f>
        <v>2492</v>
      </c>
      <c r="S2658" s="31">
        <f>IF(AND($B2658=S$1),LOOKUP(9.99999999999999E+307,$S$2:S2657)+1,"")</f>
        <v>2492</v>
      </c>
      <c r="T2658" s="265"/>
      <c r="U2658" s="265"/>
      <c r="V2658" s="265"/>
      <c r="AA2658" s="254" t="str">
        <f t="shared" si="297"/>
        <v/>
      </c>
      <c r="AB2658" s="254" t="str">
        <f t="shared" si="298"/>
        <v/>
      </c>
      <c r="AC2658" s="255">
        <f t="shared" si="299"/>
        <v>0</v>
      </c>
      <c r="AD2658" s="255">
        <f t="shared" si="300"/>
        <v>3836</v>
      </c>
      <c r="AE2658" s="256" t="str">
        <f t="shared" si="301"/>
        <v/>
      </c>
      <c r="AF2658" s="252" t="str">
        <f t="shared" si="302"/>
        <v>-</v>
      </c>
    </row>
    <row r="2659" spans="1:32" ht="20.149999999999999" customHeight="1" x14ac:dyDescent="0.75">
      <c r="A2659" s="31">
        <v>2657</v>
      </c>
      <c r="B2659" s="239"/>
      <c r="C2659" s="273"/>
      <c r="D2659" s="272"/>
      <c r="E2659" s="273"/>
      <c r="F2659" s="273"/>
      <c r="G2659" s="253" t="str">
        <f t="shared" si="296"/>
        <v/>
      </c>
      <c r="H2659" s="31" t="str">
        <f>IF(AND(B2659=H$1),LOOKUP(9.99999999999999E+307,$H$2:H2658)+1,"")</f>
        <v/>
      </c>
      <c r="I2659" s="31" t="str">
        <f>IF(AND(B2659=I$1),LOOKUP(9.99999999999999E+307,$I$2:I2658)+1,"")</f>
        <v/>
      </c>
      <c r="J2659" s="31">
        <f>IF(AND(B2659=J$1),LOOKUP(9.99999999999999E+307,$J$2:J2658)+1,"")</f>
        <v>2493</v>
      </c>
      <c r="K2659" s="31">
        <f>IF(AND(B2659=K$1),LOOKUP(9.99999999999999E+307,$K$2:K2658)+1,"")</f>
        <v>2493</v>
      </c>
      <c r="L2659" s="31">
        <f>IF(AND(B2659=L$1),LOOKUP(9.99999999999999E+307,$L$2:L2658)+1,"")</f>
        <v>2493</v>
      </c>
      <c r="M2659" s="31">
        <f>IF(AND(B2659=M$1),LOOKUP(9.99999999999999E+307,$M$2:M2658)+1,"")</f>
        <v>2493</v>
      </c>
      <c r="N2659" s="31" t="e">
        <f>IF(AND(B2659=N$1),LOOKUP(9.99999999999999E+307,$N$2:N2658)+1,"")</f>
        <v>#REF!</v>
      </c>
      <c r="O2659" s="31" t="e">
        <f>IF(AND($B2659=O$1),LOOKUP(9.99999999999999E+307,$O$2:O2658)+1,"")</f>
        <v>#REF!</v>
      </c>
      <c r="P2659" s="31" t="e">
        <f>IF(AND($B2659=P$1),LOOKUP(9.99999999999999E+307,$P$2:P2658)+1,"")</f>
        <v>#REF!</v>
      </c>
      <c r="Q2659" s="31" t="e">
        <f>IF(AND($B2659=Q$1),LOOKUP(9.99999999999999E+307,$Q$2:Q2658)+1,"")</f>
        <v>#REF!</v>
      </c>
      <c r="R2659" s="31">
        <f>IF(AND($B2659=R$1),LOOKUP(9.99999999999999E+307,$R$2:R2658)+1,"")</f>
        <v>2493</v>
      </c>
      <c r="S2659" s="31">
        <f>IF(AND($B2659=S$1),LOOKUP(9.99999999999999E+307,$S$2:S2658)+1,"")</f>
        <v>2493</v>
      </c>
      <c r="T2659" s="265"/>
      <c r="U2659" s="265"/>
      <c r="V2659" s="265"/>
      <c r="AA2659" s="254" t="str">
        <f t="shared" si="297"/>
        <v/>
      </c>
      <c r="AB2659" s="254" t="str">
        <f t="shared" si="298"/>
        <v/>
      </c>
      <c r="AC2659" s="255">
        <f t="shared" si="299"/>
        <v>0</v>
      </c>
      <c r="AD2659" s="255">
        <f t="shared" si="300"/>
        <v>3836</v>
      </c>
      <c r="AE2659" s="256" t="str">
        <f t="shared" si="301"/>
        <v/>
      </c>
      <c r="AF2659" s="252" t="str">
        <f t="shared" si="302"/>
        <v>-</v>
      </c>
    </row>
    <row r="2660" spans="1:32" ht="20.149999999999999" customHeight="1" x14ac:dyDescent="0.75">
      <c r="A2660" s="31">
        <v>2658</v>
      </c>
      <c r="B2660" s="239"/>
      <c r="C2660" s="273"/>
      <c r="D2660" s="272"/>
      <c r="E2660" s="273"/>
      <c r="F2660" s="273"/>
      <c r="G2660" s="253" t="str">
        <f t="shared" si="296"/>
        <v/>
      </c>
      <c r="H2660" s="31" t="str">
        <f>IF(AND(B2660=H$1),LOOKUP(9.99999999999999E+307,$H$2:H2659)+1,"")</f>
        <v/>
      </c>
      <c r="I2660" s="31" t="str">
        <f>IF(AND(B2660=I$1),LOOKUP(9.99999999999999E+307,$I$2:I2659)+1,"")</f>
        <v/>
      </c>
      <c r="J2660" s="31">
        <f>IF(AND(B2660=J$1),LOOKUP(9.99999999999999E+307,$J$2:J2659)+1,"")</f>
        <v>2494</v>
      </c>
      <c r="K2660" s="31">
        <f>IF(AND(B2660=K$1),LOOKUP(9.99999999999999E+307,$K$2:K2659)+1,"")</f>
        <v>2494</v>
      </c>
      <c r="L2660" s="31">
        <f>IF(AND(B2660=L$1),LOOKUP(9.99999999999999E+307,$L$2:L2659)+1,"")</f>
        <v>2494</v>
      </c>
      <c r="M2660" s="31">
        <f>IF(AND(B2660=M$1),LOOKUP(9.99999999999999E+307,$M$2:M2659)+1,"")</f>
        <v>2494</v>
      </c>
      <c r="N2660" s="31" t="e">
        <f>IF(AND(B2660=N$1),LOOKUP(9.99999999999999E+307,$N$2:N2659)+1,"")</f>
        <v>#REF!</v>
      </c>
      <c r="O2660" s="31" t="e">
        <f>IF(AND($B2660=O$1),LOOKUP(9.99999999999999E+307,$O$2:O2659)+1,"")</f>
        <v>#REF!</v>
      </c>
      <c r="P2660" s="31" t="e">
        <f>IF(AND($B2660=P$1),LOOKUP(9.99999999999999E+307,$P$2:P2659)+1,"")</f>
        <v>#REF!</v>
      </c>
      <c r="Q2660" s="31" t="e">
        <f>IF(AND($B2660=Q$1),LOOKUP(9.99999999999999E+307,$Q$2:Q2659)+1,"")</f>
        <v>#REF!</v>
      </c>
      <c r="R2660" s="31">
        <f>IF(AND($B2660=R$1),LOOKUP(9.99999999999999E+307,$R$2:R2659)+1,"")</f>
        <v>2494</v>
      </c>
      <c r="S2660" s="31">
        <f>IF(AND($B2660=S$1),LOOKUP(9.99999999999999E+307,$S$2:S2659)+1,"")</f>
        <v>2494</v>
      </c>
      <c r="T2660" s="265"/>
      <c r="U2660" s="265"/>
      <c r="V2660" s="265"/>
      <c r="AA2660" s="254" t="str">
        <f t="shared" si="297"/>
        <v/>
      </c>
      <c r="AB2660" s="254" t="str">
        <f t="shared" si="298"/>
        <v/>
      </c>
      <c r="AC2660" s="255">
        <f t="shared" si="299"/>
        <v>0</v>
      </c>
      <c r="AD2660" s="255">
        <f t="shared" si="300"/>
        <v>3836</v>
      </c>
      <c r="AE2660" s="256" t="str">
        <f t="shared" si="301"/>
        <v/>
      </c>
      <c r="AF2660" s="252" t="str">
        <f t="shared" si="302"/>
        <v>-</v>
      </c>
    </row>
    <row r="2661" spans="1:32" ht="20.149999999999999" customHeight="1" x14ac:dyDescent="0.75">
      <c r="A2661" s="31">
        <v>2659</v>
      </c>
      <c r="B2661" s="239"/>
      <c r="C2661" s="273"/>
      <c r="D2661" s="272"/>
      <c r="E2661" s="273"/>
      <c r="F2661" s="273"/>
      <c r="G2661" s="253" t="str">
        <f t="shared" si="296"/>
        <v/>
      </c>
      <c r="H2661" s="31" t="str">
        <f>IF(AND(B2661=H$1),LOOKUP(9.99999999999999E+307,$H$2:H2660)+1,"")</f>
        <v/>
      </c>
      <c r="I2661" s="31" t="str">
        <f>IF(AND(B2661=I$1),LOOKUP(9.99999999999999E+307,$I$2:I2660)+1,"")</f>
        <v/>
      </c>
      <c r="J2661" s="31">
        <f>IF(AND(B2661=J$1),LOOKUP(9.99999999999999E+307,$J$2:J2660)+1,"")</f>
        <v>2495</v>
      </c>
      <c r="K2661" s="31">
        <f>IF(AND(B2661=K$1),LOOKUP(9.99999999999999E+307,$K$2:K2660)+1,"")</f>
        <v>2495</v>
      </c>
      <c r="L2661" s="31">
        <f>IF(AND(B2661=L$1),LOOKUP(9.99999999999999E+307,$L$2:L2660)+1,"")</f>
        <v>2495</v>
      </c>
      <c r="M2661" s="31">
        <f>IF(AND(B2661=M$1),LOOKUP(9.99999999999999E+307,$M$2:M2660)+1,"")</f>
        <v>2495</v>
      </c>
      <c r="N2661" s="31" t="e">
        <f>IF(AND(B2661=N$1),LOOKUP(9.99999999999999E+307,$N$2:N2660)+1,"")</f>
        <v>#REF!</v>
      </c>
      <c r="O2661" s="31" t="e">
        <f>IF(AND($B2661=O$1),LOOKUP(9.99999999999999E+307,$O$2:O2660)+1,"")</f>
        <v>#REF!</v>
      </c>
      <c r="P2661" s="31" t="e">
        <f>IF(AND($B2661=P$1),LOOKUP(9.99999999999999E+307,$P$2:P2660)+1,"")</f>
        <v>#REF!</v>
      </c>
      <c r="Q2661" s="31" t="e">
        <f>IF(AND($B2661=Q$1),LOOKUP(9.99999999999999E+307,$Q$2:Q2660)+1,"")</f>
        <v>#REF!</v>
      </c>
      <c r="R2661" s="31">
        <f>IF(AND($B2661=R$1),LOOKUP(9.99999999999999E+307,$R$2:R2660)+1,"")</f>
        <v>2495</v>
      </c>
      <c r="S2661" s="31">
        <f>IF(AND($B2661=S$1),LOOKUP(9.99999999999999E+307,$S$2:S2660)+1,"")</f>
        <v>2495</v>
      </c>
      <c r="T2661" s="265"/>
      <c r="U2661" s="265"/>
      <c r="V2661" s="265"/>
      <c r="AA2661" s="254" t="str">
        <f t="shared" si="297"/>
        <v/>
      </c>
      <c r="AB2661" s="254" t="str">
        <f t="shared" si="298"/>
        <v/>
      </c>
      <c r="AC2661" s="255">
        <f t="shared" si="299"/>
        <v>0</v>
      </c>
      <c r="AD2661" s="255">
        <f t="shared" si="300"/>
        <v>3836</v>
      </c>
      <c r="AE2661" s="256" t="str">
        <f t="shared" si="301"/>
        <v/>
      </c>
      <c r="AF2661" s="252" t="str">
        <f t="shared" si="302"/>
        <v>-</v>
      </c>
    </row>
    <row r="2662" spans="1:32" ht="20.149999999999999" customHeight="1" x14ac:dyDescent="0.75">
      <c r="A2662" s="31">
        <v>2660</v>
      </c>
      <c r="B2662" s="239"/>
      <c r="C2662" s="273"/>
      <c r="D2662" s="272"/>
      <c r="E2662" s="273"/>
      <c r="F2662" s="273"/>
      <c r="G2662" s="253" t="str">
        <f t="shared" si="296"/>
        <v/>
      </c>
      <c r="H2662" s="31" t="str">
        <f>IF(AND(B2662=H$1),LOOKUP(9.99999999999999E+307,$H$2:H2661)+1,"")</f>
        <v/>
      </c>
      <c r="I2662" s="31" t="str">
        <f>IF(AND(B2662=I$1),LOOKUP(9.99999999999999E+307,$I$2:I2661)+1,"")</f>
        <v/>
      </c>
      <c r="J2662" s="31">
        <f>IF(AND(B2662=J$1),LOOKUP(9.99999999999999E+307,$J$2:J2661)+1,"")</f>
        <v>2496</v>
      </c>
      <c r="K2662" s="31">
        <f>IF(AND(B2662=K$1),LOOKUP(9.99999999999999E+307,$K$2:K2661)+1,"")</f>
        <v>2496</v>
      </c>
      <c r="L2662" s="31">
        <f>IF(AND(B2662=L$1),LOOKUP(9.99999999999999E+307,$L$2:L2661)+1,"")</f>
        <v>2496</v>
      </c>
      <c r="M2662" s="31">
        <f>IF(AND(B2662=M$1),LOOKUP(9.99999999999999E+307,$M$2:M2661)+1,"")</f>
        <v>2496</v>
      </c>
      <c r="N2662" s="31" t="e">
        <f>IF(AND(B2662=N$1),LOOKUP(9.99999999999999E+307,$N$2:N2661)+1,"")</f>
        <v>#REF!</v>
      </c>
      <c r="O2662" s="31" t="e">
        <f>IF(AND($B2662=O$1),LOOKUP(9.99999999999999E+307,$O$2:O2661)+1,"")</f>
        <v>#REF!</v>
      </c>
      <c r="P2662" s="31" t="e">
        <f>IF(AND($B2662=P$1),LOOKUP(9.99999999999999E+307,$P$2:P2661)+1,"")</f>
        <v>#REF!</v>
      </c>
      <c r="Q2662" s="31" t="e">
        <f>IF(AND($B2662=Q$1),LOOKUP(9.99999999999999E+307,$Q$2:Q2661)+1,"")</f>
        <v>#REF!</v>
      </c>
      <c r="R2662" s="31">
        <f>IF(AND($B2662=R$1),LOOKUP(9.99999999999999E+307,$R$2:R2661)+1,"")</f>
        <v>2496</v>
      </c>
      <c r="S2662" s="31">
        <f>IF(AND($B2662=S$1),LOOKUP(9.99999999999999E+307,$S$2:S2661)+1,"")</f>
        <v>2496</v>
      </c>
      <c r="T2662" s="265"/>
      <c r="U2662" s="265"/>
      <c r="V2662" s="265"/>
      <c r="AA2662" s="254" t="str">
        <f t="shared" si="297"/>
        <v/>
      </c>
      <c r="AB2662" s="254" t="str">
        <f t="shared" si="298"/>
        <v/>
      </c>
      <c r="AC2662" s="255">
        <f t="shared" si="299"/>
        <v>0</v>
      </c>
      <c r="AD2662" s="255">
        <f t="shared" si="300"/>
        <v>3836</v>
      </c>
      <c r="AE2662" s="256" t="str">
        <f t="shared" si="301"/>
        <v/>
      </c>
      <c r="AF2662" s="252" t="str">
        <f t="shared" si="302"/>
        <v>-</v>
      </c>
    </row>
    <row r="2663" spans="1:32" ht="20.149999999999999" customHeight="1" x14ac:dyDescent="0.75">
      <c r="A2663" s="31">
        <v>2661</v>
      </c>
      <c r="B2663" s="239"/>
      <c r="C2663" s="273"/>
      <c r="D2663" s="272"/>
      <c r="E2663" s="273"/>
      <c r="F2663" s="273"/>
      <c r="G2663" s="253" t="str">
        <f t="shared" si="296"/>
        <v/>
      </c>
      <c r="H2663" s="31" t="str">
        <f>IF(AND(B2663=H$1),LOOKUP(9.99999999999999E+307,$H$2:H2662)+1,"")</f>
        <v/>
      </c>
      <c r="I2663" s="31" t="str">
        <f>IF(AND(B2663=I$1),LOOKUP(9.99999999999999E+307,$I$2:I2662)+1,"")</f>
        <v/>
      </c>
      <c r="J2663" s="31">
        <f>IF(AND(B2663=J$1),LOOKUP(9.99999999999999E+307,$J$2:J2662)+1,"")</f>
        <v>2497</v>
      </c>
      <c r="K2663" s="31">
        <f>IF(AND(B2663=K$1),LOOKUP(9.99999999999999E+307,$K$2:K2662)+1,"")</f>
        <v>2497</v>
      </c>
      <c r="L2663" s="31">
        <f>IF(AND(B2663=L$1),LOOKUP(9.99999999999999E+307,$L$2:L2662)+1,"")</f>
        <v>2497</v>
      </c>
      <c r="M2663" s="31">
        <f>IF(AND(B2663=M$1),LOOKUP(9.99999999999999E+307,$M$2:M2662)+1,"")</f>
        <v>2497</v>
      </c>
      <c r="N2663" s="31" t="e">
        <f>IF(AND(B2663=N$1),LOOKUP(9.99999999999999E+307,$N$2:N2662)+1,"")</f>
        <v>#REF!</v>
      </c>
      <c r="O2663" s="31" t="e">
        <f>IF(AND($B2663=O$1),LOOKUP(9.99999999999999E+307,$O$2:O2662)+1,"")</f>
        <v>#REF!</v>
      </c>
      <c r="P2663" s="31" t="e">
        <f>IF(AND($B2663=P$1),LOOKUP(9.99999999999999E+307,$P$2:P2662)+1,"")</f>
        <v>#REF!</v>
      </c>
      <c r="Q2663" s="31" t="e">
        <f>IF(AND($B2663=Q$1),LOOKUP(9.99999999999999E+307,$Q$2:Q2662)+1,"")</f>
        <v>#REF!</v>
      </c>
      <c r="R2663" s="31">
        <f>IF(AND($B2663=R$1),LOOKUP(9.99999999999999E+307,$R$2:R2662)+1,"")</f>
        <v>2497</v>
      </c>
      <c r="S2663" s="31">
        <f>IF(AND($B2663=S$1),LOOKUP(9.99999999999999E+307,$S$2:S2662)+1,"")</f>
        <v>2497</v>
      </c>
      <c r="T2663" s="265"/>
      <c r="U2663" s="265"/>
      <c r="V2663" s="265"/>
      <c r="AA2663" s="254" t="str">
        <f t="shared" si="297"/>
        <v/>
      </c>
      <c r="AB2663" s="254" t="str">
        <f t="shared" si="298"/>
        <v/>
      </c>
      <c r="AC2663" s="255">
        <f t="shared" si="299"/>
        <v>0</v>
      </c>
      <c r="AD2663" s="255">
        <f t="shared" si="300"/>
        <v>3836</v>
      </c>
      <c r="AE2663" s="256" t="str">
        <f t="shared" si="301"/>
        <v/>
      </c>
      <c r="AF2663" s="252" t="str">
        <f t="shared" si="302"/>
        <v>-</v>
      </c>
    </row>
    <row r="2664" spans="1:32" ht="20.149999999999999" customHeight="1" x14ac:dyDescent="0.75">
      <c r="A2664" s="31">
        <v>2662</v>
      </c>
      <c r="B2664" s="239"/>
      <c r="C2664" s="273"/>
      <c r="D2664" s="272"/>
      <c r="E2664" s="273"/>
      <c r="F2664" s="273"/>
      <c r="G2664" s="253" t="str">
        <f t="shared" si="296"/>
        <v/>
      </c>
      <c r="H2664" s="31" t="str">
        <f>IF(AND(B2664=H$1),LOOKUP(9.99999999999999E+307,$H$2:H2663)+1,"")</f>
        <v/>
      </c>
      <c r="I2664" s="31" t="str">
        <f>IF(AND(B2664=I$1),LOOKUP(9.99999999999999E+307,$I$2:I2663)+1,"")</f>
        <v/>
      </c>
      <c r="J2664" s="31">
        <f>IF(AND(B2664=J$1),LOOKUP(9.99999999999999E+307,$J$2:J2663)+1,"")</f>
        <v>2498</v>
      </c>
      <c r="K2664" s="31">
        <f>IF(AND(B2664=K$1),LOOKUP(9.99999999999999E+307,$K$2:K2663)+1,"")</f>
        <v>2498</v>
      </c>
      <c r="L2664" s="31">
        <f>IF(AND(B2664=L$1),LOOKUP(9.99999999999999E+307,$L$2:L2663)+1,"")</f>
        <v>2498</v>
      </c>
      <c r="M2664" s="31">
        <f>IF(AND(B2664=M$1),LOOKUP(9.99999999999999E+307,$M$2:M2663)+1,"")</f>
        <v>2498</v>
      </c>
      <c r="N2664" s="31" t="e">
        <f>IF(AND(B2664=N$1),LOOKUP(9.99999999999999E+307,$N$2:N2663)+1,"")</f>
        <v>#REF!</v>
      </c>
      <c r="O2664" s="31" t="e">
        <f>IF(AND($B2664=O$1),LOOKUP(9.99999999999999E+307,$O$2:O2663)+1,"")</f>
        <v>#REF!</v>
      </c>
      <c r="P2664" s="31" t="e">
        <f>IF(AND($B2664=P$1),LOOKUP(9.99999999999999E+307,$P$2:P2663)+1,"")</f>
        <v>#REF!</v>
      </c>
      <c r="Q2664" s="31" t="e">
        <f>IF(AND($B2664=Q$1),LOOKUP(9.99999999999999E+307,$Q$2:Q2663)+1,"")</f>
        <v>#REF!</v>
      </c>
      <c r="R2664" s="31">
        <f>IF(AND($B2664=R$1),LOOKUP(9.99999999999999E+307,$R$2:R2663)+1,"")</f>
        <v>2498</v>
      </c>
      <c r="S2664" s="31">
        <f>IF(AND($B2664=S$1),LOOKUP(9.99999999999999E+307,$S$2:S2663)+1,"")</f>
        <v>2498</v>
      </c>
      <c r="T2664" s="265"/>
      <c r="U2664" s="265"/>
      <c r="V2664" s="265"/>
      <c r="AA2664" s="254" t="str">
        <f t="shared" si="297"/>
        <v/>
      </c>
      <c r="AB2664" s="254" t="str">
        <f t="shared" si="298"/>
        <v/>
      </c>
      <c r="AC2664" s="255">
        <f t="shared" si="299"/>
        <v>0</v>
      </c>
      <c r="AD2664" s="255">
        <f t="shared" si="300"/>
        <v>3836</v>
      </c>
      <c r="AE2664" s="256" t="str">
        <f t="shared" si="301"/>
        <v/>
      </c>
      <c r="AF2664" s="252" t="str">
        <f t="shared" si="302"/>
        <v>-</v>
      </c>
    </row>
    <row r="2665" spans="1:32" ht="20.149999999999999" customHeight="1" x14ac:dyDescent="0.75">
      <c r="A2665" s="31">
        <v>2663</v>
      </c>
      <c r="B2665" s="239"/>
      <c r="C2665" s="273"/>
      <c r="D2665" s="272"/>
      <c r="E2665" s="273"/>
      <c r="F2665" s="273"/>
      <c r="G2665" s="253" t="str">
        <f t="shared" si="296"/>
        <v/>
      </c>
      <c r="H2665" s="31" t="str">
        <f>IF(AND(B2665=H$1),LOOKUP(9.99999999999999E+307,$H$2:H2664)+1,"")</f>
        <v/>
      </c>
      <c r="I2665" s="31" t="str">
        <f>IF(AND(B2665=I$1),LOOKUP(9.99999999999999E+307,$I$2:I2664)+1,"")</f>
        <v/>
      </c>
      <c r="J2665" s="31">
        <f>IF(AND(B2665=J$1),LOOKUP(9.99999999999999E+307,$J$2:J2664)+1,"")</f>
        <v>2499</v>
      </c>
      <c r="K2665" s="31">
        <f>IF(AND(B2665=K$1),LOOKUP(9.99999999999999E+307,$K$2:K2664)+1,"")</f>
        <v>2499</v>
      </c>
      <c r="L2665" s="31">
        <f>IF(AND(B2665=L$1),LOOKUP(9.99999999999999E+307,$L$2:L2664)+1,"")</f>
        <v>2499</v>
      </c>
      <c r="M2665" s="31">
        <f>IF(AND(B2665=M$1),LOOKUP(9.99999999999999E+307,$M$2:M2664)+1,"")</f>
        <v>2499</v>
      </c>
      <c r="N2665" s="31" t="e">
        <f>IF(AND(B2665=N$1),LOOKUP(9.99999999999999E+307,$N$2:N2664)+1,"")</f>
        <v>#REF!</v>
      </c>
      <c r="O2665" s="31" t="e">
        <f>IF(AND($B2665=O$1),LOOKUP(9.99999999999999E+307,$O$2:O2664)+1,"")</f>
        <v>#REF!</v>
      </c>
      <c r="P2665" s="31" t="e">
        <f>IF(AND($B2665=P$1),LOOKUP(9.99999999999999E+307,$P$2:P2664)+1,"")</f>
        <v>#REF!</v>
      </c>
      <c r="Q2665" s="31" t="e">
        <f>IF(AND($B2665=Q$1),LOOKUP(9.99999999999999E+307,$Q$2:Q2664)+1,"")</f>
        <v>#REF!</v>
      </c>
      <c r="R2665" s="31">
        <f>IF(AND($B2665=R$1),LOOKUP(9.99999999999999E+307,$R$2:R2664)+1,"")</f>
        <v>2499</v>
      </c>
      <c r="S2665" s="31">
        <f>IF(AND($B2665=S$1),LOOKUP(9.99999999999999E+307,$S$2:S2664)+1,"")</f>
        <v>2499</v>
      </c>
      <c r="T2665" s="265"/>
      <c r="U2665" s="265"/>
      <c r="V2665" s="265"/>
      <c r="AA2665" s="254" t="str">
        <f t="shared" si="297"/>
        <v/>
      </c>
      <c r="AB2665" s="254" t="str">
        <f t="shared" si="298"/>
        <v/>
      </c>
      <c r="AC2665" s="255">
        <f t="shared" si="299"/>
        <v>0</v>
      </c>
      <c r="AD2665" s="255">
        <f t="shared" si="300"/>
        <v>3836</v>
      </c>
      <c r="AE2665" s="256" t="str">
        <f t="shared" si="301"/>
        <v/>
      </c>
      <c r="AF2665" s="252" t="str">
        <f t="shared" si="302"/>
        <v>-</v>
      </c>
    </row>
    <row r="2666" spans="1:32" ht="20.149999999999999" customHeight="1" x14ac:dyDescent="0.75">
      <c r="A2666" s="31">
        <v>2664</v>
      </c>
      <c r="B2666" s="239"/>
      <c r="C2666" s="273"/>
      <c r="D2666" s="272"/>
      <c r="E2666" s="273"/>
      <c r="F2666" s="273"/>
      <c r="G2666" s="253" t="str">
        <f t="shared" si="296"/>
        <v/>
      </c>
      <c r="H2666" s="31" t="str">
        <f>IF(AND(B2666=H$1),LOOKUP(9.99999999999999E+307,$H$2:H2665)+1,"")</f>
        <v/>
      </c>
      <c r="I2666" s="31" t="str">
        <f>IF(AND(B2666=I$1),LOOKUP(9.99999999999999E+307,$I$2:I2665)+1,"")</f>
        <v/>
      </c>
      <c r="J2666" s="31">
        <f>IF(AND(B2666=J$1),LOOKUP(9.99999999999999E+307,$J$2:J2665)+1,"")</f>
        <v>2500</v>
      </c>
      <c r="K2666" s="31">
        <f>IF(AND(B2666=K$1),LOOKUP(9.99999999999999E+307,$K$2:K2665)+1,"")</f>
        <v>2500</v>
      </c>
      <c r="L2666" s="31">
        <f>IF(AND(B2666=L$1),LOOKUP(9.99999999999999E+307,$L$2:L2665)+1,"")</f>
        <v>2500</v>
      </c>
      <c r="M2666" s="31">
        <f>IF(AND(B2666=M$1),LOOKUP(9.99999999999999E+307,$M$2:M2665)+1,"")</f>
        <v>2500</v>
      </c>
      <c r="N2666" s="31" t="e">
        <f>IF(AND(B2666=N$1),LOOKUP(9.99999999999999E+307,$N$2:N2665)+1,"")</f>
        <v>#REF!</v>
      </c>
      <c r="O2666" s="31" t="e">
        <f>IF(AND($B2666=O$1),LOOKUP(9.99999999999999E+307,$O$2:O2665)+1,"")</f>
        <v>#REF!</v>
      </c>
      <c r="P2666" s="31" t="e">
        <f>IF(AND($B2666=P$1),LOOKUP(9.99999999999999E+307,$P$2:P2665)+1,"")</f>
        <v>#REF!</v>
      </c>
      <c r="Q2666" s="31" t="e">
        <f>IF(AND($B2666=Q$1),LOOKUP(9.99999999999999E+307,$Q$2:Q2665)+1,"")</f>
        <v>#REF!</v>
      </c>
      <c r="R2666" s="31">
        <f>IF(AND($B2666=R$1),LOOKUP(9.99999999999999E+307,$R$2:R2665)+1,"")</f>
        <v>2500</v>
      </c>
      <c r="S2666" s="31">
        <f>IF(AND($B2666=S$1),LOOKUP(9.99999999999999E+307,$S$2:S2665)+1,"")</f>
        <v>2500</v>
      </c>
      <c r="T2666" s="265"/>
      <c r="U2666" s="265"/>
      <c r="V2666" s="265"/>
      <c r="AA2666" s="254" t="str">
        <f t="shared" si="297"/>
        <v/>
      </c>
      <c r="AB2666" s="254" t="str">
        <f t="shared" si="298"/>
        <v/>
      </c>
      <c r="AC2666" s="255">
        <f t="shared" si="299"/>
        <v>0</v>
      </c>
      <c r="AD2666" s="255">
        <f t="shared" si="300"/>
        <v>3836</v>
      </c>
      <c r="AE2666" s="256" t="str">
        <f t="shared" si="301"/>
        <v/>
      </c>
      <c r="AF2666" s="252" t="str">
        <f t="shared" si="302"/>
        <v>-</v>
      </c>
    </row>
    <row r="2667" spans="1:32" ht="20.149999999999999" customHeight="1" x14ac:dyDescent="0.75">
      <c r="A2667" s="31">
        <v>2665</v>
      </c>
      <c r="B2667" s="239"/>
      <c r="C2667" s="273"/>
      <c r="D2667" s="272"/>
      <c r="E2667" s="273"/>
      <c r="F2667" s="273"/>
      <c r="G2667" s="253" t="str">
        <f t="shared" ref="G2667:G2730" si="303">B2667&amp;C2667</f>
        <v/>
      </c>
      <c r="H2667" s="31" t="str">
        <f>IF(AND(B2667=H$1),LOOKUP(9.99999999999999E+307,$H$2:H2666)+1,"")</f>
        <v/>
      </c>
      <c r="I2667" s="31" t="str">
        <f>IF(AND(B2667=I$1),LOOKUP(9.99999999999999E+307,$I$2:I2666)+1,"")</f>
        <v/>
      </c>
      <c r="J2667" s="31">
        <f>IF(AND(B2667=J$1),LOOKUP(9.99999999999999E+307,$J$2:J2666)+1,"")</f>
        <v>2501</v>
      </c>
      <c r="K2667" s="31">
        <f>IF(AND(B2667=K$1),LOOKUP(9.99999999999999E+307,$K$2:K2666)+1,"")</f>
        <v>2501</v>
      </c>
      <c r="L2667" s="31">
        <f>IF(AND(B2667=L$1),LOOKUP(9.99999999999999E+307,$L$2:L2666)+1,"")</f>
        <v>2501</v>
      </c>
      <c r="M2667" s="31">
        <f>IF(AND(B2667=M$1),LOOKUP(9.99999999999999E+307,$M$2:M2666)+1,"")</f>
        <v>2501</v>
      </c>
      <c r="N2667" s="31" t="e">
        <f>IF(AND(B2667=N$1),LOOKUP(9.99999999999999E+307,$N$2:N2666)+1,"")</f>
        <v>#REF!</v>
      </c>
      <c r="O2667" s="31" t="e">
        <f>IF(AND($B2667=O$1),LOOKUP(9.99999999999999E+307,$O$2:O2666)+1,"")</f>
        <v>#REF!</v>
      </c>
      <c r="P2667" s="31" t="e">
        <f>IF(AND($B2667=P$1),LOOKUP(9.99999999999999E+307,$P$2:P2666)+1,"")</f>
        <v>#REF!</v>
      </c>
      <c r="Q2667" s="31" t="e">
        <f>IF(AND($B2667=Q$1),LOOKUP(9.99999999999999E+307,$Q$2:Q2666)+1,"")</f>
        <v>#REF!</v>
      </c>
      <c r="R2667" s="31">
        <f>IF(AND($B2667=R$1),LOOKUP(9.99999999999999E+307,$R$2:R2666)+1,"")</f>
        <v>2501</v>
      </c>
      <c r="S2667" s="31">
        <f>IF(AND($B2667=S$1),LOOKUP(9.99999999999999E+307,$S$2:S2666)+1,"")</f>
        <v>2501</v>
      </c>
      <c r="T2667" s="265"/>
      <c r="U2667" s="265"/>
      <c r="V2667" s="265"/>
      <c r="AA2667" s="254" t="str">
        <f t="shared" si="297"/>
        <v/>
      </c>
      <c r="AB2667" s="254" t="str">
        <f t="shared" si="298"/>
        <v/>
      </c>
      <c r="AC2667" s="255">
        <f t="shared" si="299"/>
        <v>0</v>
      </c>
      <c r="AD2667" s="255">
        <f t="shared" si="300"/>
        <v>3836</v>
      </c>
      <c r="AE2667" s="256" t="str">
        <f t="shared" si="301"/>
        <v/>
      </c>
      <c r="AF2667" s="252" t="str">
        <f t="shared" si="302"/>
        <v>-</v>
      </c>
    </row>
    <row r="2668" spans="1:32" ht="20.149999999999999" customHeight="1" x14ac:dyDescent="0.75">
      <c r="A2668" s="31">
        <v>2666</v>
      </c>
      <c r="B2668" s="239"/>
      <c r="C2668" s="273"/>
      <c r="D2668" s="272"/>
      <c r="E2668" s="273"/>
      <c r="F2668" s="273"/>
      <c r="G2668" s="253" t="str">
        <f t="shared" si="303"/>
        <v/>
      </c>
      <c r="H2668" s="31" t="str">
        <f>IF(AND(B2668=H$1),LOOKUP(9.99999999999999E+307,$H$2:H2667)+1,"")</f>
        <v/>
      </c>
      <c r="I2668" s="31" t="str">
        <f>IF(AND(B2668=I$1),LOOKUP(9.99999999999999E+307,$I$2:I2667)+1,"")</f>
        <v/>
      </c>
      <c r="J2668" s="31">
        <f>IF(AND(B2668=J$1),LOOKUP(9.99999999999999E+307,$J$2:J2667)+1,"")</f>
        <v>2502</v>
      </c>
      <c r="K2668" s="31">
        <f>IF(AND(B2668=K$1),LOOKUP(9.99999999999999E+307,$K$2:K2667)+1,"")</f>
        <v>2502</v>
      </c>
      <c r="L2668" s="31">
        <f>IF(AND(B2668=L$1),LOOKUP(9.99999999999999E+307,$L$2:L2667)+1,"")</f>
        <v>2502</v>
      </c>
      <c r="M2668" s="31">
        <f>IF(AND(B2668=M$1),LOOKUP(9.99999999999999E+307,$M$2:M2667)+1,"")</f>
        <v>2502</v>
      </c>
      <c r="N2668" s="31" t="e">
        <f>IF(AND(B2668=N$1),LOOKUP(9.99999999999999E+307,$N$2:N2667)+1,"")</f>
        <v>#REF!</v>
      </c>
      <c r="O2668" s="31" t="e">
        <f>IF(AND($B2668=O$1),LOOKUP(9.99999999999999E+307,$O$2:O2667)+1,"")</f>
        <v>#REF!</v>
      </c>
      <c r="P2668" s="31" t="e">
        <f>IF(AND($B2668=P$1),LOOKUP(9.99999999999999E+307,$P$2:P2667)+1,"")</f>
        <v>#REF!</v>
      </c>
      <c r="Q2668" s="31" t="e">
        <f>IF(AND($B2668=Q$1),LOOKUP(9.99999999999999E+307,$Q$2:Q2667)+1,"")</f>
        <v>#REF!</v>
      </c>
      <c r="R2668" s="31">
        <f>IF(AND($B2668=R$1),LOOKUP(9.99999999999999E+307,$R$2:R2667)+1,"")</f>
        <v>2502</v>
      </c>
      <c r="S2668" s="31">
        <f>IF(AND($B2668=S$1),LOOKUP(9.99999999999999E+307,$S$2:S2667)+1,"")</f>
        <v>2502</v>
      </c>
      <c r="T2668" s="265"/>
      <c r="U2668" s="265"/>
      <c r="V2668" s="265"/>
      <c r="AA2668" s="254" t="str">
        <f t="shared" si="297"/>
        <v/>
      </c>
      <c r="AB2668" s="254" t="str">
        <f t="shared" si="298"/>
        <v/>
      </c>
      <c r="AC2668" s="255">
        <f t="shared" si="299"/>
        <v>0</v>
      </c>
      <c r="AD2668" s="255">
        <f t="shared" si="300"/>
        <v>3836</v>
      </c>
      <c r="AE2668" s="256" t="str">
        <f t="shared" si="301"/>
        <v/>
      </c>
      <c r="AF2668" s="252" t="str">
        <f t="shared" si="302"/>
        <v>-</v>
      </c>
    </row>
    <row r="2669" spans="1:32" ht="20.149999999999999" customHeight="1" x14ac:dyDescent="0.75">
      <c r="A2669" s="31">
        <v>2667</v>
      </c>
      <c r="B2669" s="239"/>
      <c r="C2669" s="273"/>
      <c r="D2669" s="272"/>
      <c r="E2669" s="273"/>
      <c r="F2669" s="273"/>
      <c r="G2669" s="253" t="str">
        <f t="shared" si="303"/>
        <v/>
      </c>
      <c r="H2669" s="31" t="str">
        <f>IF(AND(B2669=H$1),LOOKUP(9.99999999999999E+307,$H$2:H2668)+1,"")</f>
        <v/>
      </c>
      <c r="I2669" s="31" t="str">
        <f>IF(AND(B2669=I$1),LOOKUP(9.99999999999999E+307,$I$2:I2668)+1,"")</f>
        <v/>
      </c>
      <c r="J2669" s="31">
        <f>IF(AND(B2669=J$1),LOOKUP(9.99999999999999E+307,$J$2:J2668)+1,"")</f>
        <v>2503</v>
      </c>
      <c r="K2669" s="31">
        <f>IF(AND(B2669=K$1),LOOKUP(9.99999999999999E+307,$K$2:K2668)+1,"")</f>
        <v>2503</v>
      </c>
      <c r="L2669" s="31">
        <f>IF(AND(B2669=L$1),LOOKUP(9.99999999999999E+307,$L$2:L2668)+1,"")</f>
        <v>2503</v>
      </c>
      <c r="M2669" s="31">
        <f>IF(AND(B2669=M$1),LOOKUP(9.99999999999999E+307,$M$2:M2668)+1,"")</f>
        <v>2503</v>
      </c>
      <c r="N2669" s="31" t="e">
        <f>IF(AND(B2669=N$1),LOOKUP(9.99999999999999E+307,$N$2:N2668)+1,"")</f>
        <v>#REF!</v>
      </c>
      <c r="O2669" s="31" t="e">
        <f>IF(AND($B2669=O$1),LOOKUP(9.99999999999999E+307,$O$2:O2668)+1,"")</f>
        <v>#REF!</v>
      </c>
      <c r="P2669" s="31" t="e">
        <f>IF(AND($B2669=P$1),LOOKUP(9.99999999999999E+307,$P$2:P2668)+1,"")</f>
        <v>#REF!</v>
      </c>
      <c r="Q2669" s="31" t="e">
        <f>IF(AND($B2669=Q$1),LOOKUP(9.99999999999999E+307,$Q$2:Q2668)+1,"")</f>
        <v>#REF!</v>
      </c>
      <c r="R2669" s="31">
        <f>IF(AND($B2669=R$1),LOOKUP(9.99999999999999E+307,$R$2:R2668)+1,"")</f>
        <v>2503</v>
      </c>
      <c r="S2669" s="31">
        <f>IF(AND($B2669=S$1),LOOKUP(9.99999999999999E+307,$S$2:S2668)+1,"")</f>
        <v>2503</v>
      </c>
      <c r="T2669" s="265"/>
      <c r="U2669" s="265"/>
      <c r="V2669" s="265"/>
      <c r="AA2669" s="254" t="str">
        <f t="shared" si="297"/>
        <v/>
      </c>
      <c r="AB2669" s="254" t="str">
        <f t="shared" si="298"/>
        <v/>
      </c>
      <c r="AC2669" s="255">
        <f t="shared" si="299"/>
        <v>0</v>
      </c>
      <c r="AD2669" s="255">
        <f t="shared" si="300"/>
        <v>3836</v>
      </c>
      <c r="AE2669" s="256" t="str">
        <f t="shared" si="301"/>
        <v/>
      </c>
      <c r="AF2669" s="252" t="str">
        <f t="shared" si="302"/>
        <v>-</v>
      </c>
    </row>
    <row r="2670" spans="1:32" ht="20.149999999999999" customHeight="1" x14ac:dyDescent="0.75">
      <c r="A2670" s="31">
        <v>2668</v>
      </c>
      <c r="B2670" s="239"/>
      <c r="C2670" s="273"/>
      <c r="D2670" s="272"/>
      <c r="E2670" s="273"/>
      <c r="F2670" s="273"/>
      <c r="G2670" s="253" t="str">
        <f t="shared" si="303"/>
        <v/>
      </c>
      <c r="H2670" s="31" t="str">
        <f>IF(AND(B2670=H$1),LOOKUP(9.99999999999999E+307,$H$2:H2669)+1,"")</f>
        <v/>
      </c>
      <c r="I2670" s="31" t="str">
        <f>IF(AND(B2670=I$1),LOOKUP(9.99999999999999E+307,$I$2:I2669)+1,"")</f>
        <v/>
      </c>
      <c r="J2670" s="31">
        <f>IF(AND(B2670=J$1),LOOKUP(9.99999999999999E+307,$J$2:J2669)+1,"")</f>
        <v>2504</v>
      </c>
      <c r="K2670" s="31">
        <f>IF(AND(B2670=K$1),LOOKUP(9.99999999999999E+307,$K$2:K2669)+1,"")</f>
        <v>2504</v>
      </c>
      <c r="L2670" s="31">
        <f>IF(AND(B2670=L$1),LOOKUP(9.99999999999999E+307,$L$2:L2669)+1,"")</f>
        <v>2504</v>
      </c>
      <c r="M2670" s="31">
        <f>IF(AND(B2670=M$1),LOOKUP(9.99999999999999E+307,$M$2:M2669)+1,"")</f>
        <v>2504</v>
      </c>
      <c r="N2670" s="31" t="e">
        <f>IF(AND(B2670=N$1),LOOKUP(9.99999999999999E+307,$N$2:N2669)+1,"")</f>
        <v>#REF!</v>
      </c>
      <c r="O2670" s="31" t="e">
        <f>IF(AND($B2670=O$1),LOOKUP(9.99999999999999E+307,$O$2:O2669)+1,"")</f>
        <v>#REF!</v>
      </c>
      <c r="P2670" s="31" t="e">
        <f>IF(AND($B2670=P$1),LOOKUP(9.99999999999999E+307,$P$2:P2669)+1,"")</f>
        <v>#REF!</v>
      </c>
      <c r="Q2670" s="31" t="e">
        <f>IF(AND($B2670=Q$1),LOOKUP(9.99999999999999E+307,$Q$2:Q2669)+1,"")</f>
        <v>#REF!</v>
      </c>
      <c r="R2670" s="31">
        <f>IF(AND($B2670=R$1),LOOKUP(9.99999999999999E+307,$R$2:R2669)+1,"")</f>
        <v>2504</v>
      </c>
      <c r="S2670" s="31">
        <f>IF(AND($B2670=S$1),LOOKUP(9.99999999999999E+307,$S$2:S2669)+1,"")</f>
        <v>2504</v>
      </c>
      <c r="T2670" s="265"/>
      <c r="U2670" s="265"/>
      <c r="V2670" s="265"/>
      <c r="AA2670" s="254" t="str">
        <f t="shared" si="297"/>
        <v/>
      </c>
      <c r="AB2670" s="254" t="str">
        <f t="shared" si="298"/>
        <v/>
      </c>
      <c r="AC2670" s="255">
        <f t="shared" si="299"/>
        <v>0</v>
      </c>
      <c r="AD2670" s="255">
        <f t="shared" si="300"/>
        <v>3836</v>
      </c>
      <c r="AE2670" s="256" t="str">
        <f t="shared" si="301"/>
        <v/>
      </c>
      <c r="AF2670" s="252" t="str">
        <f t="shared" si="302"/>
        <v>-</v>
      </c>
    </row>
    <row r="2671" spans="1:32" ht="20.149999999999999" customHeight="1" x14ac:dyDescent="0.75">
      <c r="A2671" s="31">
        <v>2669</v>
      </c>
      <c r="B2671" s="239"/>
      <c r="C2671" s="273"/>
      <c r="D2671" s="272"/>
      <c r="E2671" s="273"/>
      <c r="F2671" s="273"/>
      <c r="G2671" s="253" t="str">
        <f t="shared" si="303"/>
        <v/>
      </c>
      <c r="H2671" s="31" t="str">
        <f>IF(AND(B2671=H$1),LOOKUP(9.99999999999999E+307,$H$2:H2670)+1,"")</f>
        <v/>
      </c>
      <c r="I2671" s="31" t="str">
        <f>IF(AND(B2671=I$1),LOOKUP(9.99999999999999E+307,$I$2:I2670)+1,"")</f>
        <v/>
      </c>
      <c r="J2671" s="31">
        <f>IF(AND(B2671=J$1),LOOKUP(9.99999999999999E+307,$J$2:J2670)+1,"")</f>
        <v>2505</v>
      </c>
      <c r="K2671" s="31">
        <f>IF(AND(B2671=K$1),LOOKUP(9.99999999999999E+307,$K$2:K2670)+1,"")</f>
        <v>2505</v>
      </c>
      <c r="L2671" s="31">
        <f>IF(AND(B2671=L$1),LOOKUP(9.99999999999999E+307,$L$2:L2670)+1,"")</f>
        <v>2505</v>
      </c>
      <c r="M2671" s="31">
        <f>IF(AND(B2671=M$1),LOOKUP(9.99999999999999E+307,$M$2:M2670)+1,"")</f>
        <v>2505</v>
      </c>
      <c r="N2671" s="31" t="e">
        <f>IF(AND(B2671=N$1),LOOKUP(9.99999999999999E+307,$N$2:N2670)+1,"")</f>
        <v>#REF!</v>
      </c>
      <c r="O2671" s="31" t="e">
        <f>IF(AND($B2671=O$1),LOOKUP(9.99999999999999E+307,$O$2:O2670)+1,"")</f>
        <v>#REF!</v>
      </c>
      <c r="P2671" s="31" t="e">
        <f>IF(AND($B2671=P$1),LOOKUP(9.99999999999999E+307,$P$2:P2670)+1,"")</f>
        <v>#REF!</v>
      </c>
      <c r="Q2671" s="31" t="e">
        <f>IF(AND($B2671=Q$1),LOOKUP(9.99999999999999E+307,$Q$2:Q2670)+1,"")</f>
        <v>#REF!</v>
      </c>
      <c r="R2671" s="31">
        <f>IF(AND($B2671=R$1),LOOKUP(9.99999999999999E+307,$R$2:R2670)+1,"")</f>
        <v>2505</v>
      </c>
      <c r="S2671" s="31">
        <f>IF(AND($B2671=S$1),LOOKUP(9.99999999999999E+307,$S$2:S2670)+1,"")</f>
        <v>2505</v>
      </c>
      <c r="T2671" s="265"/>
      <c r="U2671" s="265"/>
      <c r="V2671" s="265"/>
      <c r="AA2671" s="254" t="str">
        <f t="shared" si="297"/>
        <v/>
      </c>
      <c r="AB2671" s="254" t="str">
        <f t="shared" si="298"/>
        <v/>
      </c>
      <c r="AC2671" s="255">
        <f t="shared" si="299"/>
        <v>0</v>
      </c>
      <c r="AD2671" s="255">
        <f t="shared" si="300"/>
        <v>3836</v>
      </c>
      <c r="AE2671" s="256" t="str">
        <f t="shared" si="301"/>
        <v/>
      </c>
      <c r="AF2671" s="252" t="str">
        <f t="shared" si="302"/>
        <v>-</v>
      </c>
    </row>
    <row r="2672" spans="1:32" ht="20.149999999999999" customHeight="1" x14ac:dyDescent="0.75">
      <c r="A2672" s="31">
        <v>2670</v>
      </c>
      <c r="B2672" s="239"/>
      <c r="C2672" s="273"/>
      <c r="D2672" s="272"/>
      <c r="E2672" s="273"/>
      <c r="F2672" s="273"/>
      <c r="G2672" s="253" t="str">
        <f t="shared" si="303"/>
        <v/>
      </c>
      <c r="H2672" s="31" t="str">
        <f>IF(AND(B2672=H$1),LOOKUP(9.99999999999999E+307,$H$2:H2671)+1,"")</f>
        <v/>
      </c>
      <c r="I2672" s="31" t="str">
        <f>IF(AND(B2672=I$1),LOOKUP(9.99999999999999E+307,$I$2:I2671)+1,"")</f>
        <v/>
      </c>
      <c r="J2672" s="31">
        <f>IF(AND(B2672=J$1),LOOKUP(9.99999999999999E+307,$J$2:J2671)+1,"")</f>
        <v>2506</v>
      </c>
      <c r="K2672" s="31">
        <f>IF(AND(B2672=K$1),LOOKUP(9.99999999999999E+307,$K$2:K2671)+1,"")</f>
        <v>2506</v>
      </c>
      <c r="L2672" s="31">
        <f>IF(AND(B2672=L$1),LOOKUP(9.99999999999999E+307,$L$2:L2671)+1,"")</f>
        <v>2506</v>
      </c>
      <c r="M2672" s="31">
        <f>IF(AND(B2672=M$1),LOOKUP(9.99999999999999E+307,$M$2:M2671)+1,"")</f>
        <v>2506</v>
      </c>
      <c r="N2672" s="31" t="e">
        <f>IF(AND(B2672=N$1),LOOKUP(9.99999999999999E+307,$N$2:N2671)+1,"")</f>
        <v>#REF!</v>
      </c>
      <c r="O2672" s="31" t="e">
        <f>IF(AND($B2672=O$1),LOOKUP(9.99999999999999E+307,$O$2:O2671)+1,"")</f>
        <v>#REF!</v>
      </c>
      <c r="P2672" s="31" t="e">
        <f>IF(AND($B2672=P$1),LOOKUP(9.99999999999999E+307,$P$2:P2671)+1,"")</f>
        <v>#REF!</v>
      </c>
      <c r="Q2672" s="31" t="e">
        <f>IF(AND($B2672=Q$1),LOOKUP(9.99999999999999E+307,$Q$2:Q2671)+1,"")</f>
        <v>#REF!</v>
      </c>
      <c r="R2672" s="31">
        <f>IF(AND($B2672=R$1),LOOKUP(9.99999999999999E+307,$R$2:R2671)+1,"")</f>
        <v>2506</v>
      </c>
      <c r="S2672" s="31">
        <f>IF(AND($B2672=S$1),LOOKUP(9.99999999999999E+307,$S$2:S2671)+1,"")</f>
        <v>2506</v>
      </c>
      <c r="T2672" s="265"/>
      <c r="U2672" s="265"/>
      <c r="V2672" s="265"/>
      <c r="AA2672" s="254" t="str">
        <f t="shared" si="297"/>
        <v/>
      </c>
      <c r="AB2672" s="254" t="str">
        <f t="shared" si="298"/>
        <v/>
      </c>
      <c r="AC2672" s="255">
        <f t="shared" si="299"/>
        <v>0</v>
      </c>
      <c r="AD2672" s="255">
        <f t="shared" si="300"/>
        <v>3836</v>
      </c>
      <c r="AE2672" s="256" t="str">
        <f t="shared" si="301"/>
        <v/>
      </c>
      <c r="AF2672" s="252" t="str">
        <f t="shared" si="302"/>
        <v>-</v>
      </c>
    </row>
    <row r="2673" spans="1:32" ht="20.149999999999999" customHeight="1" x14ac:dyDescent="0.75">
      <c r="A2673" s="31">
        <v>2671</v>
      </c>
      <c r="B2673" s="239"/>
      <c r="C2673" s="273"/>
      <c r="D2673" s="272"/>
      <c r="E2673" s="273"/>
      <c r="F2673" s="273"/>
      <c r="G2673" s="253" t="str">
        <f t="shared" si="303"/>
        <v/>
      </c>
      <c r="H2673" s="31" t="str">
        <f>IF(AND(B2673=H$1),LOOKUP(9.99999999999999E+307,$H$2:H2672)+1,"")</f>
        <v/>
      </c>
      <c r="I2673" s="31" t="str">
        <f>IF(AND(B2673=I$1),LOOKUP(9.99999999999999E+307,$I$2:I2672)+1,"")</f>
        <v/>
      </c>
      <c r="J2673" s="31">
        <f>IF(AND(B2673=J$1),LOOKUP(9.99999999999999E+307,$J$2:J2672)+1,"")</f>
        <v>2507</v>
      </c>
      <c r="K2673" s="31">
        <f>IF(AND(B2673=K$1),LOOKUP(9.99999999999999E+307,$K$2:K2672)+1,"")</f>
        <v>2507</v>
      </c>
      <c r="L2673" s="31">
        <f>IF(AND(B2673=L$1),LOOKUP(9.99999999999999E+307,$L$2:L2672)+1,"")</f>
        <v>2507</v>
      </c>
      <c r="M2673" s="31">
        <f>IF(AND(B2673=M$1),LOOKUP(9.99999999999999E+307,$M$2:M2672)+1,"")</f>
        <v>2507</v>
      </c>
      <c r="N2673" s="31" t="e">
        <f>IF(AND(B2673=N$1),LOOKUP(9.99999999999999E+307,$N$2:N2672)+1,"")</f>
        <v>#REF!</v>
      </c>
      <c r="O2673" s="31" t="e">
        <f>IF(AND($B2673=O$1),LOOKUP(9.99999999999999E+307,$O$2:O2672)+1,"")</f>
        <v>#REF!</v>
      </c>
      <c r="P2673" s="31" t="e">
        <f>IF(AND($B2673=P$1),LOOKUP(9.99999999999999E+307,$P$2:P2672)+1,"")</f>
        <v>#REF!</v>
      </c>
      <c r="Q2673" s="31" t="e">
        <f>IF(AND($B2673=Q$1),LOOKUP(9.99999999999999E+307,$Q$2:Q2672)+1,"")</f>
        <v>#REF!</v>
      </c>
      <c r="R2673" s="31">
        <f>IF(AND($B2673=R$1),LOOKUP(9.99999999999999E+307,$R$2:R2672)+1,"")</f>
        <v>2507</v>
      </c>
      <c r="S2673" s="31">
        <f>IF(AND($B2673=S$1),LOOKUP(9.99999999999999E+307,$S$2:S2672)+1,"")</f>
        <v>2507</v>
      </c>
      <c r="T2673" s="265"/>
      <c r="U2673" s="265"/>
      <c r="V2673" s="265"/>
      <c r="AA2673" s="254" t="str">
        <f t="shared" si="297"/>
        <v/>
      </c>
      <c r="AB2673" s="254" t="str">
        <f t="shared" si="298"/>
        <v/>
      </c>
      <c r="AC2673" s="255">
        <f t="shared" si="299"/>
        <v>0</v>
      </c>
      <c r="AD2673" s="255">
        <f t="shared" si="300"/>
        <v>3836</v>
      </c>
      <c r="AE2673" s="256" t="str">
        <f t="shared" si="301"/>
        <v/>
      </c>
      <c r="AF2673" s="252" t="str">
        <f t="shared" si="302"/>
        <v>-</v>
      </c>
    </row>
    <row r="2674" spans="1:32" ht="20.149999999999999" customHeight="1" x14ac:dyDescent="0.75">
      <c r="A2674" s="31">
        <v>2672</v>
      </c>
      <c r="B2674" s="239"/>
      <c r="C2674" s="273"/>
      <c r="D2674" s="272"/>
      <c r="E2674" s="273"/>
      <c r="F2674" s="273"/>
      <c r="G2674" s="253" t="str">
        <f t="shared" si="303"/>
        <v/>
      </c>
      <c r="H2674" s="31" t="str">
        <f>IF(AND(B2674=H$1),LOOKUP(9.99999999999999E+307,$H$2:H2673)+1,"")</f>
        <v/>
      </c>
      <c r="I2674" s="31" t="str">
        <f>IF(AND(B2674=I$1),LOOKUP(9.99999999999999E+307,$I$2:I2673)+1,"")</f>
        <v/>
      </c>
      <c r="J2674" s="31">
        <f>IF(AND(B2674=J$1),LOOKUP(9.99999999999999E+307,$J$2:J2673)+1,"")</f>
        <v>2508</v>
      </c>
      <c r="K2674" s="31">
        <f>IF(AND(B2674=K$1),LOOKUP(9.99999999999999E+307,$K$2:K2673)+1,"")</f>
        <v>2508</v>
      </c>
      <c r="L2674" s="31">
        <f>IF(AND(B2674=L$1),LOOKUP(9.99999999999999E+307,$L$2:L2673)+1,"")</f>
        <v>2508</v>
      </c>
      <c r="M2674" s="31">
        <f>IF(AND(B2674=M$1),LOOKUP(9.99999999999999E+307,$M$2:M2673)+1,"")</f>
        <v>2508</v>
      </c>
      <c r="N2674" s="31" t="e">
        <f>IF(AND(B2674=N$1),LOOKUP(9.99999999999999E+307,$N$2:N2673)+1,"")</f>
        <v>#REF!</v>
      </c>
      <c r="O2674" s="31" t="e">
        <f>IF(AND($B2674=O$1),LOOKUP(9.99999999999999E+307,$O$2:O2673)+1,"")</f>
        <v>#REF!</v>
      </c>
      <c r="P2674" s="31" t="e">
        <f>IF(AND($B2674=P$1),LOOKUP(9.99999999999999E+307,$P$2:P2673)+1,"")</f>
        <v>#REF!</v>
      </c>
      <c r="Q2674" s="31" t="e">
        <f>IF(AND($B2674=Q$1),LOOKUP(9.99999999999999E+307,$Q$2:Q2673)+1,"")</f>
        <v>#REF!</v>
      </c>
      <c r="R2674" s="31">
        <f>IF(AND($B2674=R$1),LOOKUP(9.99999999999999E+307,$R$2:R2673)+1,"")</f>
        <v>2508</v>
      </c>
      <c r="S2674" s="31">
        <f>IF(AND($B2674=S$1),LOOKUP(9.99999999999999E+307,$S$2:S2673)+1,"")</f>
        <v>2508</v>
      </c>
      <c r="T2674" s="265"/>
      <c r="U2674" s="265"/>
      <c r="V2674" s="265"/>
      <c r="AA2674" s="254" t="str">
        <f t="shared" si="297"/>
        <v/>
      </c>
      <c r="AB2674" s="254" t="str">
        <f t="shared" si="298"/>
        <v/>
      </c>
      <c r="AC2674" s="255">
        <f t="shared" si="299"/>
        <v>0</v>
      </c>
      <c r="AD2674" s="255">
        <f t="shared" si="300"/>
        <v>3836</v>
      </c>
      <c r="AE2674" s="256" t="str">
        <f t="shared" si="301"/>
        <v/>
      </c>
      <c r="AF2674" s="252" t="str">
        <f t="shared" si="302"/>
        <v>-</v>
      </c>
    </row>
    <row r="2675" spans="1:32" ht="20.149999999999999" customHeight="1" x14ac:dyDescent="0.75">
      <c r="A2675" s="31">
        <v>2673</v>
      </c>
      <c r="B2675" s="239"/>
      <c r="C2675" s="273"/>
      <c r="D2675" s="272"/>
      <c r="E2675" s="273"/>
      <c r="F2675" s="273"/>
      <c r="G2675" s="253" t="str">
        <f t="shared" si="303"/>
        <v/>
      </c>
      <c r="H2675" s="31" t="str">
        <f>IF(AND(B2675=H$1),LOOKUP(9.99999999999999E+307,$H$2:H2674)+1,"")</f>
        <v/>
      </c>
      <c r="I2675" s="31" t="str">
        <f>IF(AND(B2675=I$1),LOOKUP(9.99999999999999E+307,$I$2:I2674)+1,"")</f>
        <v/>
      </c>
      <c r="J2675" s="31">
        <f>IF(AND(B2675=J$1),LOOKUP(9.99999999999999E+307,$J$2:J2674)+1,"")</f>
        <v>2509</v>
      </c>
      <c r="K2675" s="31">
        <f>IF(AND(B2675=K$1),LOOKUP(9.99999999999999E+307,$K$2:K2674)+1,"")</f>
        <v>2509</v>
      </c>
      <c r="L2675" s="31">
        <f>IF(AND(B2675=L$1),LOOKUP(9.99999999999999E+307,$L$2:L2674)+1,"")</f>
        <v>2509</v>
      </c>
      <c r="M2675" s="31">
        <f>IF(AND(B2675=M$1),LOOKUP(9.99999999999999E+307,$M$2:M2674)+1,"")</f>
        <v>2509</v>
      </c>
      <c r="N2675" s="31" t="e">
        <f>IF(AND(B2675=N$1),LOOKUP(9.99999999999999E+307,$N$2:N2674)+1,"")</f>
        <v>#REF!</v>
      </c>
      <c r="O2675" s="31" t="e">
        <f>IF(AND($B2675=O$1),LOOKUP(9.99999999999999E+307,$O$2:O2674)+1,"")</f>
        <v>#REF!</v>
      </c>
      <c r="P2675" s="31" t="e">
        <f>IF(AND($B2675=P$1),LOOKUP(9.99999999999999E+307,$P$2:P2674)+1,"")</f>
        <v>#REF!</v>
      </c>
      <c r="Q2675" s="31" t="e">
        <f>IF(AND($B2675=Q$1),LOOKUP(9.99999999999999E+307,$Q$2:Q2674)+1,"")</f>
        <v>#REF!</v>
      </c>
      <c r="R2675" s="31">
        <f>IF(AND($B2675=R$1),LOOKUP(9.99999999999999E+307,$R$2:R2674)+1,"")</f>
        <v>2509</v>
      </c>
      <c r="S2675" s="31">
        <f>IF(AND($B2675=S$1),LOOKUP(9.99999999999999E+307,$S$2:S2674)+1,"")</f>
        <v>2509</v>
      </c>
      <c r="T2675" s="265"/>
      <c r="U2675" s="265"/>
      <c r="V2675" s="265"/>
      <c r="AA2675" s="254" t="str">
        <f t="shared" si="297"/>
        <v/>
      </c>
      <c r="AB2675" s="254" t="str">
        <f t="shared" si="298"/>
        <v/>
      </c>
      <c r="AC2675" s="255">
        <f t="shared" si="299"/>
        <v>0</v>
      </c>
      <c r="AD2675" s="255">
        <f t="shared" si="300"/>
        <v>3836</v>
      </c>
      <c r="AE2675" s="256" t="str">
        <f t="shared" si="301"/>
        <v/>
      </c>
      <c r="AF2675" s="252" t="str">
        <f t="shared" si="302"/>
        <v>-</v>
      </c>
    </row>
    <row r="2676" spans="1:32" ht="20.149999999999999" customHeight="1" x14ac:dyDescent="0.75">
      <c r="A2676" s="31">
        <v>2674</v>
      </c>
      <c r="B2676" s="239"/>
      <c r="C2676" s="273"/>
      <c r="D2676" s="272"/>
      <c r="E2676" s="273"/>
      <c r="F2676" s="273"/>
      <c r="G2676" s="253" t="str">
        <f t="shared" si="303"/>
        <v/>
      </c>
      <c r="H2676" s="31" t="str">
        <f>IF(AND(B2676=H$1),LOOKUP(9.99999999999999E+307,$H$2:H2675)+1,"")</f>
        <v/>
      </c>
      <c r="I2676" s="31" t="str">
        <f>IF(AND(B2676=I$1),LOOKUP(9.99999999999999E+307,$I$2:I2675)+1,"")</f>
        <v/>
      </c>
      <c r="J2676" s="31">
        <f>IF(AND(B2676=J$1),LOOKUP(9.99999999999999E+307,$J$2:J2675)+1,"")</f>
        <v>2510</v>
      </c>
      <c r="K2676" s="31">
        <f>IF(AND(B2676=K$1),LOOKUP(9.99999999999999E+307,$K$2:K2675)+1,"")</f>
        <v>2510</v>
      </c>
      <c r="L2676" s="31">
        <f>IF(AND(B2676=L$1),LOOKUP(9.99999999999999E+307,$L$2:L2675)+1,"")</f>
        <v>2510</v>
      </c>
      <c r="M2676" s="31">
        <f>IF(AND(B2676=M$1),LOOKUP(9.99999999999999E+307,$M$2:M2675)+1,"")</f>
        <v>2510</v>
      </c>
      <c r="N2676" s="31" t="e">
        <f>IF(AND(B2676=N$1),LOOKUP(9.99999999999999E+307,$N$2:N2675)+1,"")</f>
        <v>#REF!</v>
      </c>
      <c r="O2676" s="31" t="e">
        <f>IF(AND($B2676=O$1),LOOKUP(9.99999999999999E+307,$O$2:O2675)+1,"")</f>
        <v>#REF!</v>
      </c>
      <c r="P2676" s="31" t="e">
        <f>IF(AND($B2676=P$1),LOOKUP(9.99999999999999E+307,$P$2:P2675)+1,"")</f>
        <v>#REF!</v>
      </c>
      <c r="Q2676" s="31" t="e">
        <f>IF(AND($B2676=Q$1),LOOKUP(9.99999999999999E+307,$Q$2:Q2675)+1,"")</f>
        <v>#REF!</v>
      </c>
      <c r="R2676" s="31">
        <f>IF(AND($B2676=R$1),LOOKUP(9.99999999999999E+307,$R$2:R2675)+1,"")</f>
        <v>2510</v>
      </c>
      <c r="S2676" s="31">
        <f>IF(AND($B2676=S$1),LOOKUP(9.99999999999999E+307,$S$2:S2675)+1,"")</f>
        <v>2510</v>
      </c>
      <c r="T2676" s="265"/>
      <c r="U2676" s="265"/>
      <c r="V2676" s="265"/>
      <c r="AA2676" s="254" t="str">
        <f t="shared" si="297"/>
        <v/>
      </c>
      <c r="AB2676" s="254" t="str">
        <f t="shared" si="298"/>
        <v/>
      </c>
      <c r="AC2676" s="255">
        <f t="shared" si="299"/>
        <v>0</v>
      </c>
      <c r="AD2676" s="255">
        <f t="shared" si="300"/>
        <v>3836</v>
      </c>
      <c r="AE2676" s="256" t="str">
        <f t="shared" si="301"/>
        <v/>
      </c>
      <c r="AF2676" s="252" t="str">
        <f t="shared" si="302"/>
        <v>-</v>
      </c>
    </row>
    <row r="2677" spans="1:32" ht="20.149999999999999" customHeight="1" x14ac:dyDescent="0.75">
      <c r="A2677" s="31">
        <v>2675</v>
      </c>
      <c r="B2677" s="239"/>
      <c r="C2677" s="273"/>
      <c r="D2677" s="272"/>
      <c r="E2677" s="273"/>
      <c r="F2677" s="273"/>
      <c r="G2677" s="253" t="str">
        <f t="shared" si="303"/>
        <v/>
      </c>
      <c r="H2677" s="31" t="str">
        <f>IF(AND(B2677=H$1),LOOKUP(9.99999999999999E+307,$H$2:H2676)+1,"")</f>
        <v/>
      </c>
      <c r="I2677" s="31" t="str">
        <f>IF(AND(B2677=I$1),LOOKUP(9.99999999999999E+307,$I$2:I2676)+1,"")</f>
        <v/>
      </c>
      <c r="J2677" s="31">
        <f>IF(AND(B2677=J$1),LOOKUP(9.99999999999999E+307,$J$2:J2676)+1,"")</f>
        <v>2511</v>
      </c>
      <c r="K2677" s="31">
        <f>IF(AND(B2677=K$1),LOOKUP(9.99999999999999E+307,$K$2:K2676)+1,"")</f>
        <v>2511</v>
      </c>
      <c r="L2677" s="31">
        <f>IF(AND(B2677=L$1),LOOKUP(9.99999999999999E+307,$L$2:L2676)+1,"")</f>
        <v>2511</v>
      </c>
      <c r="M2677" s="31">
        <f>IF(AND(B2677=M$1),LOOKUP(9.99999999999999E+307,$M$2:M2676)+1,"")</f>
        <v>2511</v>
      </c>
      <c r="N2677" s="31" t="e">
        <f>IF(AND(B2677=N$1),LOOKUP(9.99999999999999E+307,$N$2:N2676)+1,"")</f>
        <v>#REF!</v>
      </c>
      <c r="O2677" s="31" t="e">
        <f>IF(AND($B2677=O$1),LOOKUP(9.99999999999999E+307,$O$2:O2676)+1,"")</f>
        <v>#REF!</v>
      </c>
      <c r="P2677" s="31" t="e">
        <f>IF(AND($B2677=P$1),LOOKUP(9.99999999999999E+307,$P$2:P2676)+1,"")</f>
        <v>#REF!</v>
      </c>
      <c r="Q2677" s="31" t="e">
        <f>IF(AND($B2677=Q$1),LOOKUP(9.99999999999999E+307,$Q$2:Q2676)+1,"")</f>
        <v>#REF!</v>
      </c>
      <c r="R2677" s="31">
        <f>IF(AND($B2677=R$1),LOOKUP(9.99999999999999E+307,$R$2:R2676)+1,"")</f>
        <v>2511</v>
      </c>
      <c r="S2677" s="31">
        <f>IF(AND($B2677=S$1),LOOKUP(9.99999999999999E+307,$S$2:S2676)+1,"")</f>
        <v>2511</v>
      </c>
      <c r="T2677" s="265"/>
      <c r="U2677" s="265"/>
      <c r="V2677" s="265"/>
      <c r="AA2677" s="254" t="str">
        <f t="shared" si="297"/>
        <v/>
      </c>
      <c r="AB2677" s="254" t="str">
        <f t="shared" si="298"/>
        <v/>
      </c>
      <c r="AC2677" s="255">
        <f t="shared" si="299"/>
        <v>0</v>
      </c>
      <c r="AD2677" s="255">
        <f t="shared" si="300"/>
        <v>3836</v>
      </c>
      <c r="AE2677" s="256" t="str">
        <f t="shared" si="301"/>
        <v/>
      </c>
      <c r="AF2677" s="252" t="str">
        <f t="shared" si="302"/>
        <v>-</v>
      </c>
    </row>
    <row r="2678" spans="1:32" ht="20.149999999999999" customHeight="1" x14ac:dyDescent="0.75">
      <c r="A2678" s="31">
        <v>2676</v>
      </c>
      <c r="B2678" s="239"/>
      <c r="C2678" s="273"/>
      <c r="D2678" s="272"/>
      <c r="E2678" s="273"/>
      <c r="F2678" s="273"/>
      <c r="G2678" s="253" t="str">
        <f t="shared" si="303"/>
        <v/>
      </c>
      <c r="H2678" s="31" t="str">
        <f>IF(AND(B2678=H$1),LOOKUP(9.99999999999999E+307,$H$2:H2677)+1,"")</f>
        <v/>
      </c>
      <c r="I2678" s="31" t="str">
        <f>IF(AND(B2678=I$1),LOOKUP(9.99999999999999E+307,$I$2:I2677)+1,"")</f>
        <v/>
      </c>
      <c r="J2678" s="31">
        <f>IF(AND(B2678=J$1),LOOKUP(9.99999999999999E+307,$J$2:J2677)+1,"")</f>
        <v>2512</v>
      </c>
      <c r="K2678" s="31">
        <f>IF(AND(B2678=K$1),LOOKUP(9.99999999999999E+307,$K$2:K2677)+1,"")</f>
        <v>2512</v>
      </c>
      <c r="L2678" s="31">
        <f>IF(AND(B2678=L$1),LOOKUP(9.99999999999999E+307,$L$2:L2677)+1,"")</f>
        <v>2512</v>
      </c>
      <c r="M2678" s="31">
        <f>IF(AND(B2678=M$1),LOOKUP(9.99999999999999E+307,$M$2:M2677)+1,"")</f>
        <v>2512</v>
      </c>
      <c r="N2678" s="31" t="e">
        <f>IF(AND(B2678=N$1),LOOKUP(9.99999999999999E+307,$N$2:N2677)+1,"")</f>
        <v>#REF!</v>
      </c>
      <c r="O2678" s="31" t="e">
        <f>IF(AND($B2678=O$1),LOOKUP(9.99999999999999E+307,$O$2:O2677)+1,"")</f>
        <v>#REF!</v>
      </c>
      <c r="P2678" s="31" t="e">
        <f>IF(AND($B2678=P$1),LOOKUP(9.99999999999999E+307,$P$2:P2677)+1,"")</f>
        <v>#REF!</v>
      </c>
      <c r="Q2678" s="31" t="e">
        <f>IF(AND($B2678=Q$1),LOOKUP(9.99999999999999E+307,$Q$2:Q2677)+1,"")</f>
        <v>#REF!</v>
      </c>
      <c r="R2678" s="31">
        <f>IF(AND($B2678=R$1),LOOKUP(9.99999999999999E+307,$R$2:R2677)+1,"")</f>
        <v>2512</v>
      </c>
      <c r="S2678" s="31">
        <f>IF(AND($B2678=S$1),LOOKUP(9.99999999999999E+307,$S$2:S2677)+1,"")</f>
        <v>2512</v>
      </c>
      <c r="T2678" s="265"/>
      <c r="U2678" s="265"/>
      <c r="V2678" s="265"/>
      <c r="AA2678" s="254" t="str">
        <f t="shared" si="297"/>
        <v/>
      </c>
      <c r="AB2678" s="254" t="str">
        <f t="shared" si="298"/>
        <v/>
      </c>
      <c r="AC2678" s="255">
        <f t="shared" si="299"/>
        <v>0</v>
      </c>
      <c r="AD2678" s="255">
        <f t="shared" si="300"/>
        <v>3836</v>
      </c>
      <c r="AE2678" s="256" t="str">
        <f t="shared" si="301"/>
        <v/>
      </c>
      <c r="AF2678" s="252" t="str">
        <f t="shared" si="302"/>
        <v>-</v>
      </c>
    </row>
    <row r="2679" spans="1:32" ht="20.149999999999999" customHeight="1" x14ac:dyDescent="0.75">
      <c r="A2679" s="31">
        <v>2677</v>
      </c>
      <c r="B2679" s="239"/>
      <c r="C2679" s="273"/>
      <c r="D2679" s="272"/>
      <c r="E2679" s="273"/>
      <c r="F2679" s="273"/>
      <c r="G2679" s="253" t="str">
        <f t="shared" si="303"/>
        <v/>
      </c>
      <c r="H2679" s="31" t="str">
        <f>IF(AND(B2679=H$1),LOOKUP(9.99999999999999E+307,$H$2:H2678)+1,"")</f>
        <v/>
      </c>
      <c r="I2679" s="31" t="str">
        <f>IF(AND(B2679=I$1),LOOKUP(9.99999999999999E+307,$I$2:I2678)+1,"")</f>
        <v/>
      </c>
      <c r="J2679" s="31">
        <f>IF(AND(B2679=J$1),LOOKUP(9.99999999999999E+307,$J$2:J2678)+1,"")</f>
        <v>2513</v>
      </c>
      <c r="K2679" s="31">
        <f>IF(AND(B2679=K$1),LOOKUP(9.99999999999999E+307,$K$2:K2678)+1,"")</f>
        <v>2513</v>
      </c>
      <c r="L2679" s="31">
        <f>IF(AND(B2679=L$1),LOOKUP(9.99999999999999E+307,$L$2:L2678)+1,"")</f>
        <v>2513</v>
      </c>
      <c r="M2679" s="31">
        <f>IF(AND(B2679=M$1),LOOKUP(9.99999999999999E+307,$M$2:M2678)+1,"")</f>
        <v>2513</v>
      </c>
      <c r="N2679" s="31" t="e">
        <f>IF(AND(B2679=N$1),LOOKUP(9.99999999999999E+307,$N$2:N2678)+1,"")</f>
        <v>#REF!</v>
      </c>
      <c r="O2679" s="31" t="e">
        <f>IF(AND($B2679=O$1),LOOKUP(9.99999999999999E+307,$O$2:O2678)+1,"")</f>
        <v>#REF!</v>
      </c>
      <c r="P2679" s="31" t="e">
        <f>IF(AND($B2679=P$1),LOOKUP(9.99999999999999E+307,$P$2:P2678)+1,"")</f>
        <v>#REF!</v>
      </c>
      <c r="Q2679" s="31" t="e">
        <f>IF(AND($B2679=Q$1),LOOKUP(9.99999999999999E+307,$Q$2:Q2678)+1,"")</f>
        <v>#REF!</v>
      </c>
      <c r="R2679" s="31">
        <f>IF(AND($B2679=R$1),LOOKUP(9.99999999999999E+307,$R$2:R2678)+1,"")</f>
        <v>2513</v>
      </c>
      <c r="S2679" s="31">
        <f>IF(AND($B2679=S$1),LOOKUP(9.99999999999999E+307,$S$2:S2678)+1,"")</f>
        <v>2513</v>
      </c>
      <c r="T2679" s="265"/>
      <c r="U2679" s="265"/>
      <c r="V2679" s="265"/>
      <c r="AA2679" s="254" t="str">
        <f t="shared" si="297"/>
        <v/>
      </c>
      <c r="AB2679" s="254" t="str">
        <f t="shared" si="298"/>
        <v/>
      </c>
      <c r="AC2679" s="255">
        <f t="shared" si="299"/>
        <v>0</v>
      </c>
      <c r="AD2679" s="255">
        <f t="shared" si="300"/>
        <v>3836</v>
      </c>
      <c r="AE2679" s="256" t="str">
        <f t="shared" si="301"/>
        <v/>
      </c>
      <c r="AF2679" s="252" t="str">
        <f t="shared" si="302"/>
        <v>-</v>
      </c>
    </row>
    <row r="2680" spans="1:32" ht="20.149999999999999" customHeight="1" x14ac:dyDescent="0.75">
      <c r="A2680" s="31">
        <v>2678</v>
      </c>
      <c r="B2680" s="239"/>
      <c r="C2680" s="273"/>
      <c r="D2680" s="272"/>
      <c r="E2680" s="273"/>
      <c r="F2680" s="273"/>
      <c r="G2680" s="253" t="str">
        <f t="shared" si="303"/>
        <v/>
      </c>
      <c r="H2680" s="31" t="str">
        <f>IF(AND(B2680=H$1),LOOKUP(9.99999999999999E+307,$H$2:H2679)+1,"")</f>
        <v/>
      </c>
      <c r="I2680" s="31" t="str">
        <f>IF(AND(B2680=I$1),LOOKUP(9.99999999999999E+307,$I$2:I2679)+1,"")</f>
        <v/>
      </c>
      <c r="J2680" s="31">
        <f>IF(AND(B2680=J$1),LOOKUP(9.99999999999999E+307,$J$2:J2679)+1,"")</f>
        <v>2514</v>
      </c>
      <c r="K2680" s="31">
        <f>IF(AND(B2680=K$1),LOOKUP(9.99999999999999E+307,$K$2:K2679)+1,"")</f>
        <v>2514</v>
      </c>
      <c r="L2680" s="31">
        <f>IF(AND(B2680=L$1),LOOKUP(9.99999999999999E+307,$L$2:L2679)+1,"")</f>
        <v>2514</v>
      </c>
      <c r="M2680" s="31">
        <f>IF(AND(B2680=M$1),LOOKUP(9.99999999999999E+307,$M$2:M2679)+1,"")</f>
        <v>2514</v>
      </c>
      <c r="N2680" s="31" t="e">
        <f>IF(AND(B2680=N$1),LOOKUP(9.99999999999999E+307,$N$2:N2679)+1,"")</f>
        <v>#REF!</v>
      </c>
      <c r="O2680" s="31" t="e">
        <f>IF(AND($B2680=O$1),LOOKUP(9.99999999999999E+307,$O$2:O2679)+1,"")</f>
        <v>#REF!</v>
      </c>
      <c r="P2680" s="31" t="e">
        <f>IF(AND($B2680=P$1),LOOKUP(9.99999999999999E+307,$P$2:P2679)+1,"")</f>
        <v>#REF!</v>
      </c>
      <c r="Q2680" s="31" t="e">
        <f>IF(AND($B2680=Q$1),LOOKUP(9.99999999999999E+307,$Q$2:Q2679)+1,"")</f>
        <v>#REF!</v>
      </c>
      <c r="R2680" s="31">
        <f>IF(AND($B2680=R$1),LOOKUP(9.99999999999999E+307,$R$2:R2679)+1,"")</f>
        <v>2514</v>
      </c>
      <c r="S2680" s="31">
        <f>IF(AND($B2680=S$1),LOOKUP(9.99999999999999E+307,$S$2:S2679)+1,"")</f>
        <v>2514</v>
      </c>
      <c r="T2680" s="265"/>
      <c r="U2680" s="265"/>
      <c r="V2680" s="265"/>
      <c r="AA2680" s="254" t="str">
        <f t="shared" si="297"/>
        <v/>
      </c>
      <c r="AB2680" s="254" t="str">
        <f t="shared" si="298"/>
        <v/>
      </c>
      <c r="AC2680" s="255">
        <f t="shared" si="299"/>
        <v>0</v>
      </c>
      <c r="AD2680" s="255">
        <f t="shared" si="300"/>
        <v>3836</v>
      </c>
      <c r="AE2680" s="256" t="str">
        <f t="shared" si="301"/>
        <v/>
      </c>
      <c r="AF2680" s="252" t="str">
        <f t="shared" si="302"/>
        <v>-</v>
      </c>
    </row>
    <row r="2681" spans="1:32" ht="20.149999999999999" customHeight="1" x14ac:dyDescent="0.75">
      <c r="A2681" s="31">
        <v>2679</v>
      </c>
      <c r="B2681" s="239"/>
      <c r="C2681" s="273"/>
      <c r="D2681" s="272"/>
      <c r="E2681" s="273"/>
      <c r="F2681" s="273"/>
      <c r="G2681" s="253" t="str">
        <f t="shared" si="303"/>
        <v/>
      </c>
      <c r="H2681" s="31" t="str">
        <f>IF(AND(B2681=H$1),LOOKUP(9.99999999999999E+307,$H$2:H2680)+1,"")</f>
        <v/>
      </c>
      <c r="I2681" s="31" t="str">
        <f>IF(AND(B2681=I$1),LOOKUP(9.99999999999999E+307,$I$2:I2680)+1,"")</f>
        <v/>
      </c>
      <c r="J2681" s="31">
        <f>IF(AND(B2681=J$1),LOOKUP(9.99999999999999E+307,$J$2:J2680)+1,"")</f>
        <v>2515</v>
      </c>
      <c r="K2681" s="31">
        <f>IF(AND(B2681=K$1),LOOKUP(9.99999999999999E+307,$K$2:K2680)+1,"")</f>
        <v>2515</v>
      </c>
      <c r="L2681" s="31">
        <f>IF(AND(B2681=L$1),LOOKUP(9.99999999999999E+307,$L$2:L2680)+1,"")</f>
        <v>2515</v>
      </c>
      <c r="M2681" s="31">
        <f>IF(AND(B2681=M$1),LOOKUP(9.99999999999999E+307,$M$2:M2680)+1,"")</f>
        <v>2515</v>
      </c>
      <c r="N2681" s="31" t="e">
        <f>IF(AND(B2681=N$1),LOOKUP(9.99999999999999E+307,$N$2:N2680)+1,"")</f>
        <v>#REF!</v>
      </c>
      <c r="O2681" s="31" t="e">
        <f>IF(AND($B2681=O$1),LOOKUP(9.99999999999999E+307,$O$2:O2680)+1,"")</f>
        <v>#REF!</v>
      </c>
      <c r="P2681" s="31" t="e">
        <f>IF(AND($B2681=P$1),LOOKUP(9.99999999999999E+307,$P$2:P2680)+1,"")</f>
        <v>#REF!</v>
      </c>
      <c r="Q2681" s="31" t="e">
        <f>IF(AND($B2681=Q$1),LOOKUP(9.99999999999999E+307,$Q$2:Q2680)+1,"")</f>
        <v>#REF!</v>
      </c>
      <c r="R2681" s="31">
        <f>IF(AND($B2681=R$1),LOOKUP(9.99999999999999E+307,$R$2:R2680)+1,"")</f>
        <v>2515</v>
      </c>
      <c r="S2681" s="31">
        <f>IF(AND($B2681=S$1),LOOKUP(9.99999999999999E+307,$S$2:S2680)+1,"")</f>
        <v>2515</v>
      </c>
      <c r="T2681" s="265"/>
      <c r="U2681" s="265"/>
      <c r="V2681" s="265"/>
      <c r="AA2681" s="254" t="str">
        <f t="shared" si="297"/>
        <v/>
      </c>
      <c r="AB2681" s="254" t="str">
        <f t="shared" si="298"/>
        <v/>
      </c>
      <c r="AC2681" s="255">
        <f t="shared" si="299"/>
        <v>0</v>
      </c>
      <c r="AD2681" s="255">
        <f t="shared" si="300"/>
        <v>3836</v>
      </c>
      <c r="AE2681" s="256" t="str">
        <f t="shared" si="301"/>
        <v/>
      </c>
      <c r="AF2681" s="252" t="str">
        <f t="shared" si="302"/>
        <v>-</v>
      </c>
    </row>
    <row r="2682" spans="1:32" ht="20.149999999999999" customHeight="1" x14ac:dyDescent="0.75">
      <c r="A2682" s="31">
        <v>2680</v>
      </c>
      <c r="B2682" s="239"/>
      <c r="C2682" s="273"/>
      <c r="D2682" s="272"/>
      <c r="E2682" s="273"/>
      <c r="F2682" s="273"/>
      <c r="G2682" s="253" t="str">
        <f t="shared" si="303"/>
        <v/>
      </c>
      <c r="H2682" s="31" t="str">
        <f>IF(AND(B2682=H$1),LOOKUP(9.99999999999999E+307,$H$2:H2681)+1,"")</f>
        <v/>
      </c>
      <c r="I2682" s="31" t="str">
        <f>IF(AND(B2682=I$1),LOOKUP(9.99999999999999E+307,$I$2:I2681)+1,"")</f>
        <v/>
      </c>
      <c r="J2682" s="31">
        <f>IF(AND(B2682=J$1),LOOKUP(9.99999999999999E+307,$J$2:J2681)+1,"")</f>
        <v>2516</v>
      </c>
      <c r="K2682" s="31">
        <f>IF(AND(B2682=K$1),LOOKUP(9.99999999999999E+307,$K$2:K2681)+1,"")</f>
        <v>2516</v>
      </c>
      <c r="L2682" s="31">
        <f>IF(AND(B2682=L$1),LOOKUP(9.99999999999999E+307,$L$2:L2681)+1,"")</f>
        <v>2516</v>
      </c>
      <c r="M2682" s="31">
        <f>IF(AND(B2682=M$1),LOOKUP(9.99999999999999E+307,$M$2:M2681)+1,"")</f>
        <v>2516</v>
      </c>
      <c r="N2682" s="31" t="e">
        <f>IF(AND(B2682=N$1),LOOKUP(9.99999999999999E+307,$N$2:N2681)+1,"")</f>
        <v>#REF!</v>
      </c>
      <c r="O2682" s="31" t="e">
        <f>IF(AND($B2682=O$1),LOOKUP(9.99999999999999E+307,$O$2:O2681)+1,"")</f>
        <v>#REF!</v>
      </c>
      <c r="P2682" s="31" t="e">
        <f>IF(AND($B2682=P$1),LOOKUP(9.99999999999999E+307,$P$2:P2681)+1,"")</f>
        <v>#REF!</v>
      </c>
      <c r="Q2682" s="31" t="e">
        <f>IF(AND($B2682=Q$1),LOOKUP(9.99999999999999E+307,$Q$2:Q2681)+1,"")</f>
        <v>#REF!</v>
      </c>
      <c r="R2682" s="31">
        <f>IF(AND($B2682=R$1),LOOKUP(9.99999999999999E+307,$R$2:R2681)+1,"")</f>
        <v>2516</v>
      </c>
      <c r="S2682" s="31">
        <f>IF(AND($B2682=S$1),LOOKUP(9.99999999999999E+307,$S$2:S2681)+1,"")</f>
        <v>2516</v>
      </c>
      <c r="T2682" s="265"/>
      <c r="U2682" s="265"/>
      <c r="V2682" s="265"/>
      <c r="AA2682" s="254" t="str">
        <f t="shared" si="297"/>
        <v/>
      </c>
      <c r="AB2682" s="254" t="str">
        <f t="shared" si="298"/>
        <v/>
      </c>
      <c r="AC2682" s="255">
        <f t="shared" si="299"/>
        <v>0</v>
      </c>
      <c r="AD2682" s="255">
        <f t="shared" si="300"/>
        <v>3836</v>
      </c>
      <c r="AE2682" s="256" t="str">
        <f t="shared" si="301"/>
        <v/>
      </c>
      <c r="AF2682" s="252" t="str">
        <f t="shared" si="302"/>
        <v>-</v>
      </c>
    </row>
    <row r="2683" spans="1:32" ht="20.149999999999999" customHeight="1" x14ac:dyDescent="0.75">
      <c r="A2683" s="31">
        <v>2681</v>
      </c>
      <c r="B2683" s="239"/>
      <c r="C2683" s="273"/>
      <c r="D2683" s="272"/>
      <c r="E2683" s="273"/>
      <c r="F2683" s="273"/>
      <c r="G2683" s="253" t="str">
        <f t="shared" si="303"/>
        <v/>
      </c>
      <c r="H2683" s="31" t="str">
        <f>IF(AND(B2683=H$1),LOOKUP(9.99999999999999E+307,$H$2:H2682)+1,"")</f>
        <v/>
      </c>
      <c r="I2683" s="31" t="str">
        <f>IF(AND(B2683=I$1),LOOKUP(9.99999999999999E+307,$I$2:I2682)+1,"")</f>
        <v/>
      </c>
      <c r="J2683" s="31">
        <f>IF(AND(B2683=J$1),LOOKUP(9.99999999999999E+307,$J$2:J2682)+1,"")</f>
        <v>2517</v>
      </c>
      <c r="K2683" s="31">
        <f>IF(AND(B2683=K$1),LOOKUP(9.99999999999999E+307,$K$2:K2682)+1,"")</f>
        <v>2517</v>
      </c>
      <c r="L2683" s="31">
        <f>IF(AND(B2683=L$1),LOOKUP(9.99999999999999E+307,$L$2:L2682)+1,"")</f>
        <v>2517</v>
      </c>
      <c r="M2683" s="31">
        <f>IF(AND(B2683=M$1),LOOKUP(9.99999999999999E+307,$M$2:M2682)+1,"")</f>
        <v>2517</v>
      </c>
      <c r="N2683" s="31" t="e">
        <f>IF(AND(B2683=N$1),LOOKUP(9.99999999999999E+307,$N$2:N2682)+1,"")</f>
        <v>#REF!</v>
      </c>
      <c r="O2683" s="31" t="e">
        <f>IF(AND($B2683=O$1),LOOKUP(9.99999999999999E+307,$O$2:O2682)+1,"")</f>
        <v>#REF!</v>
      </c>
      <c r="P2683" s="31" t="e">
        <f>IF(AND($B2683=P$1),LOOKUP(9.99999999999999E+307,$P$2:P2682)+1,"")</f>
        <v>#REF!</v>
      </c>
      <c r="Q2683" s="31" t="e">
        <f>IF(AND($B2683=Q$1),LOOKUP(9.99999999999999E+307,$Q$2:Q2682)+1,"")</f>
        <v>#REF!</v>
      </c>
      <c r="R2683" s="31">
        <f>IF(AND($B2683=R$1),LOOKUP(9.99999999999999E+307,$R$2:R2682)+1,"")</f>
        <v>2517</v>
      </c>
      <c r="S2683" s="31">
        <f>IF(AND($B2683=S$1),LOOKUP(9.99999999999999E+307,$S$2:S2682)+1,"")</f>
        <v>2517</v>
      </c>
      <c r="T2683" s="265"/>
      <c r="U2683" s="265"/>
      <c r="V2683" s="265"/>
      <c r="AA2683" s="254" t="str">
        <f t="shared" si="297"/>
        <v/>
      </c>
      <c r="AB2683" s="254" t="str">
        <f t="shared" si="298"/>
        <v/>
      </c>
      <c r="AC2683" s="255">
        <f t="shared" si="299"/>
        <v>0</v>
      </c>
      <c r="AD2683" s="255">
        <f t="shared" si="300"/>
        <v>3836</v>
      </c>
      <c r="AE2683" s="256" t="str">
        <f t="shared" si="301"/>
        <v/>
      </c>
      <c r="AF2683" s="252" t="str">
        <f t="shared" si="302"/>
        <v>-</v>
      </c>
    </row>
    <row r="2684" spans="1:32" ht="20.149999999999999" customHeight="1" x14ac:dyDescent="0.75">
      <c r="A2684" s="31">
        <v>2682</v>
      </c>
      <c r="B2684" s="239"/>
      <c r="C2684" s="273"/>
      <c r="D2684" s="272"/>
      <c r="E2684" s="273"/>
      <c r="F2684" s="273"/>
      <c r="G2684" s="253" t="str">
        <f t="shared" si="303"/>
        <v/>
      </c>
      <c r="H2684" s="31" t="str">
        <f>IF(AND(B2684=H$1),LOOKUP(9.99999999999999E+307,$H$2:H2683)+1,"")</f>
        <v/>
      </c>
      <c r="I2684" s="31" t="str">
        <f>IF(AND(B2684=I$1),LOOKUP(9.99999999999999E+307,$I$2:I2683)+1,"")</f>
        <v/>
      </c>
      <c r="J2684" s="31">
        <f>IF(AND(B2684=J$1),LOOKUP(9.99999999999999E+307,$J$2:J2683)+1,"")</f>
        <v>2518</v>
      </c>
      <c r="K2684" s="31">
        <f>IF(AND(B2684=K$1),LOOKUP(9.99999999999999E+307,$K$2:K2683)+1,"")</f>
        <v>2518</v>
      </c>
      <c r="L2684" s="31">
        <f>IF(AND(B2684=L$1),LOOKUP(9.99999999999999E+307,$L$2:L2683)+1,"")</f>
        <v>2518</v>
      </c>
      <c r="M2684" s="31">
        <f>IF(AND(B2684=M$1),LOOKUP(9.99999999999999E+307,$M$2:M2683)+1,"")</f>
        <v>2518</v>
      </c>
      <c r="N2684" s="31" t="e">
        <f>IF(AND(B2684=N$1),LOOKUP(9.99999999999999E+307,$N$2:N2683)+1,"")</f>
        <v>#REF!</v>
      </c>
      <c r="O2684" s="31" t="e">
        <f>IF(AND($B2684=O$1),LOOKUP(9.99999999999999E+307,$O$2:O2683)+1,"")</f>
        <v>#REF!</v>
      </c>
      <c r="P2684" s="31" t="e">
        <f>IF(AND($B2684=P$1),LOOKUP(9.99999999999999E+307,$P$2:P2683)+1,"")</f>
        <v>#REF!</v>
      </c>
      <c r="Q2684" s="31" t="e">
        <f>IF(AND($B2684=Q$1),LOOKUP(9.99999999999999E+307,$Q$2:Q2683)+1,"")</f>
        <v>#REF!</v>
      </c>
      <c r="R2684" s="31">
        <f>IF(AND($B2684=R$1),LOOKUP(9.99999999999999E+307,$R$2:R2683)+1,"")</f>
        <v>2518</v>
      </c>
      <c r="S2684" s="31">
        <f>IF(AND($B2684=S$1),LOOKUP(9.99999999999999E+307,$S$2:S2683)+1,"")</f>
        <v>2518</v>
      </c>
      <c r="T2684" s="265"/>
      <c r="U2684" s="265"/>
      <c r="V2684" s="265"/>
      <c r="AA2684" s="254" t="str">
        <f t="shared" si="297"/>
        <v/>
      </c>
      <c r="AB2684" s="254" t="str">
        <f t="shared" si="298"/>
        <v/>
      </c>
      <c r="AC2684" s="255">
        <f t="shared" si="299"/>
        <v>0</v>
      </c>
      <c r="AD2684" s="255">
        <f t="shared" si="300"/>
        <v>3836</v>
      </c>
      <c r="AE2684" s="256" t="str">
        <f t="shared" si="301"/>
        <v/>
      </c>
      <c r="AF2684" s="252" t="str">
        <f t="shared" si="302"/>
        <v>-</v>
      </c>
    </row>
    <row r="2685" spans="1:32" ht="20.149999999999999" customHeight="1" x14ac:dyDescent="0.75">
      <c r="A2685" s="31">
        <v>2683</v>
      </c>
      <c r="B2685" s="239"/>
      <c r="C2685" s="273"/>
      <c r="D2685" s="272"/>
      <c r="E2685" s="273"/>
      <c r="F2685" s="273"/>
      <c r="G2685" s="253" t="str">
        <f t="shared" si="303"/>
        <v/>
      </c>
      <c r="H2685" s="31" t="str">
        <f>IF(AND(B2685=H$1),LOOKUP(9.99999999999999E+307,$H$2:H2684)+1,"")</f>
        <v/>
      </c>
      <c r="I2685" s="31" t="str">
        <f>IF(AND(B2685=I$1),LOOKUP(9.99999999999999E+307,$I$2:I2684)+1,"")</f>
        <v/>
      </c>
      <c r="J2685" s="31">
        <f>IF(AND(B2685=J$1),LOOKUP(9.99999999999999E+307,$J$2:J2684)+1,"")</f>
        <v>2519</v>
      </c>
      <c r="K2685" s="31">
        <f>IF(AND(B2685=K$1),LOOKUP(9.99999999999999E+307,$K$2:K2684)+1,"")</f>
        <v>2519</v>
      </c>
      <c r="L2685" s="31">
        <f>IF(AND(B2685=L$1),LOOKUP(9.99999999999999E+307,$L$2:L2684)+1,"")</f>
        <v>2519</v>
      </c>
      <c r="M2685" s="31">
        <f>IF(AND(B2685=M$1),LOOKUP(9.99999999999999E+307,$M$2:M2684)+1,"")</f>
        <v>2519</v>
      </c>
      <c r="N2685" s="31" t="e">
        <f>IF(AND(B2685=N$1),LOOKUP(9.99999999999999E+307,$N$2:N2684)+1,"")</f>
        <v>#REF!</v>
      </c>
      <c r="O2685" s="31" t="e">
        <f>IF(AND($B2685=O$1),LOOKUP(9.99999999999999E+307,$O$2:O2684)+1,"")</f>
        <v>#REF!</v>
      </c>
      <c r="P2685" s="31" t="e">
        <f>IF(AND($B2685=P$1),LOOKUP(9.99999999999999E+307,$P$2:P2684)+1,"")</f>
        <v>#REF!</v>
      </c>
      <c r="Q2685" s="31" t="e">
        <f>IF(AND($B2685=Q$1),LOOKUP(9.99999999999999E+307,$Q$2:Q2684)+1,"")</f>
        <v>#REF!</v>
      </c>
      <c r="R2685" s="31">
        <f>IF(AND($B2685=R$1),LOOKUP(9.99999999999999E+307,$R$2:R2684)+1,"")</f>
        <v>2519</v>
      </c>
      <c r="S2685" s="31">
        <f>IF(AND($B2685=S$1),LOOKUP(9.99999999999999E+307,$S$2:S2684)+1,"")</f>
        <v>2519</v>
      </c>
      <c r="T2685" s="265"/>
      <c r="U2685" s="265"/>
      <c r="V2685" s="265"/>
      <c r="AA2685" s="254" t="str">
        <f t="shared" si="297"/>
        <v/>
      </c>
      <c r="AB2685" s="254" t="str">
        <f t="shared" si="298"/>
        <v/>
      </c>
      <c r="AC2685" s="255">
        <f t="shared" si="299"/>
        <v>0</v>
      </c>
      <c r="AD2685" s="255">
        <f t="shared" si="300"/>
        <v>3836</v>
      </c>
      <c r="AE2685" s="256" t="str">
        <f t="shared" si="301"/>
        <v/>
      </c>
      <c r="AF2685" s="252" t="str">
        <f t="shared" si="302"/>
        <v>-</v>
      </c>
    </row>
    <row r="2686" spans="1:32" ht="20.149999999999999" customHeight="1" x14ac:dyDescent="0.75">
      <c r="A2686" s="31">
        <v>2684</v>
      </c>
      <c r="B2686" s="239"/>
      <c r="C2686" s="273"/>
      <c r="D2686" s="272"/>
      <c r="E2686" s="273"/>
      <c r="F2686" s="273"/>
      <c r="G2686" s="253" t="str">
        <f t="shared" si="303"/>
        <v/>
      </c>
      <c r="H2686" s="31" t="str">
        <f>IF(AND(B2686=H$1),LOOKUP(9.99999999999999E+307,$H$2:H2685)+1,"")</f>
        <v/>
      </c>
      <c r="I2686" s="31" t="str">
        <f>IF(AND(B2686=I$1),LOOKUP(9.99999999999999E+307,$I$2:I2685)+1,"")</f>
        <v/>
      </c>
      <c r="J2686" s="31">
        <f>IF(AND(B2686=J$1),LOOKUP(9.99999999999999E+307,$J$2:J2685)+1,"")</f>
        <v>2520</v>
      </c>
      <c r="K2686" s="31">
        <f>IF(AND(B2686=K$1),LOOKUP(9.99999999999999E+307,$K$2:K2685)+1,"")</f>
        <v>2520</v>
      </c>
      <c r="L2686" s="31">
        <f>IF(AND(B2686=L$1),LOOKUP(9.99999999999999E+307,$L$2:L2685)+1,"")</f>
        <v>2520</v>
      </c>
      <c r="M2686" s="31">
        <f>IF(AND(B2686=M$1),LOOKUP(9.99999999999999E+307,$M$2:M2685)+1,"")</f>
        <v>2520</v>
      </c>
      <c r="N2686" s="31" t="e">
        <f>IF(AND(B2686=N$1),LOOKUP(9.99999999999999E+307,$N$2:N2685)+1,"")</f>
        <v>#REF!</v>
      </c>
      <c r="O2686" s="31" t="e">
        <f>IF(AND($B2686=O$1),LOOKUP(9.99999999999999E+307,$O$2:O2685)+1,"")</f>
        <v>#REF!</v>
      </c>
      <c r="P2686" s="31" t="e">
        <f>IF(AND($B2686=P$1),LOOKUP(9.99999999999999E+307,$P$2:P2685)+1,"")</f>
        <v>#REF!</v>
      </c>
      <c r="Q2686" s="31" t="e">
        <f>IF(AND($B2686=Q$1),LOOKUP(9.99999999999999E+307,$Q$2:Q2685)+1,"")</f>
        <v>#REF!</v>
      </c>
      <c r="R2686" s="31">
        <f>IF(AND($B2686=R$1),LOOKUP(9.99999999999999E+307,$R$2:R2685)+1,"")</f>
        <v>2520</v>
      </c>
      <c r="S2686" s="31">
        <f>IF(AND($B2686=S$1),LOOKUP(9.99999999999999E+307,$S$2:S2685)+1,"")</f>
        <v>2520</v>
      </c>
      <c r="T2686" s="265"/>
      <c r="U2686" s="265"/>
      <c r="V2686" s="265"/>
      <c r="AA2686" s="254" t="str">
        <f t="shared" si="297"/>
        <v/>
      </c>
      <c r="AB2686" s="254" t="str">
        <f t="shared" si="298"/>
        <v/>
      </c>
      <c r="AC2686" s="255">
        <f t="shared" si="299"/>
        <v>0</v>
      </c>
      <c r="AD2686" s="255">
        <f t="shared" si="300"/>
        <v>3836</v>
      </c>
      <c r="AE2686" s="256" t="str">
        <f t="shared" si="301"/>
        <v/>
      </c>
      <c r="AF2686" s="252" t="str">
        <f t="shared" si="302"/>
        <v>-</v>
      </c>
    </row>
    <row r="2687" spans="1:32" ht="20.149999999999999" customHeight="1" x14ac:dyDescent="0.75">
      <c r="A2687" s="31">
        <v>2685</v>
      </c>
      <c r="B2687" s="239"/>
      <c r="C2687" s="273"/>
      <c r="D2687" s="272"/>
      <c r="E2687" s="273"/>
      <c r="F2687" s="273"/>
      <c r="G2687" s="253" t="str">
        <f t="shared" si="303"/>
        <v/>
      </c>
      <c r="H2687" s="31" t="str">
        <f>IF(AND(B2687=H$1),LOOKUP(9.99999999999999E+307,$H$2:H2686)+1,"")</f>
        <v/>
      </c>
      <c r="I2687" s="31" t="str">
        <f>IF(AND(B2687=I$1),LOOKUP(9.99999999999999E+307,$I$2:I2686)+1,"")</f>
        <v/>
      </c>
      <c r="J2687" s="31">
        <f>IF(AND(B2687=J$1),LOOKUP(9.99999999999999E+307,$J$2:J2686)+1,"")</f>
        <v>2521</v>
      </c>
      <c r="K2687" s="31">
        <f>IF(AND(B2687=K$1),LOOKUP(9.99999999999999E+307,$K$2:K2686)+1,"")</f>
        <v>2521</v>
      </c>
      <c r="L2687" s="31">
        <f>IF(AND(B2687=L$1),LOOKUP(9.99999999999999E+307,$L$2:L2686)+1,"")</f>
        <v>2521</v>
      </c>
      <c r="M2687" s="31">
        <f>IF(AND(B2687=M$1),LOOKUP(9.99999999999999E+307,$M$2:M2686)+1,"")</f>
        <v>2521</v>
      </c>
      <c r="N2687" s="31" t="e">
        <f>IF(AND(B2687=N$1),LOOKUP(9.99999999999999E+307,$N$2:N2686)+1,"")</f>
        <v>#REF!</v>
      </c>
      <c r="O2687" s="31" t="e">
        <f>IF(AND($B2687=O$1),LOOKUP(9.99999999999999E+307,$O$2:O2686)+1,"")</f>
        <v>#REF!</v>
      </c>
      <c r="P2687" s="31" t="e">
        <f>IF(AND($B2687=P$1),LOOKUP(9.99999999999999E+307,$P$2:P2686)+1,"")</f>
        <v>#REF!</v>
      </c>
      <c r="Q2687" s="31" t="e">
        <f>IF(AND($B2687=Q$1),LOOKUP(9.99999999999999E+307,$Q$2:Q2686)+1,"")</f>
        <v>#REF!</v>
      </c>
      <c r="R2687" s="31">
        <f>IF(AND($B2687=R$1),LOOKUP(9.99999999999999E+307,$R$2:R2686)+1,"")</f>
        <v>2521</v>
      </c>
      <c r="S2687" s="31">
        <f>IF(AND($B2687=S$1),LOOKUP(9.99999999999999E+307,$S$2:S2686)+1,"")</f>
        <v>2521</v>
      </c>
      <c r="T2687" s="265"/>
      <c r="U2687" s="265"/>
      <c r="V2687" s="265"/>
      <c r="AA2687" s="254" t="str">
        <f t="shared" si="297"/>
        <v/>
      </c>
      <c r="AB2687" s="254" t="str">
        <f t="shared" si="298"/>
        <v/>
      </c>
      <c r="AC2687" s="255">
        <f t="shared" si="299"/>
        <v>0</v>
      </c>
      <c r="AD2687" s="255">
        <f t="shared" si="300"/>
        <v>3836</v>
      </c>
      <c r="AE2687" s="256" t="str">
        <f t="shared" si="301"/>
        <v/>
      </c>
      <c r="AF2687" s="252" t="str">
        <f t="shared" si="302"/>
        <v>-</v>
      </c>
    </row>
    <row r="2688" spans="1:32" ht="20.149999999999999" customHeight="1" x14ac:dyDescent="0.75">
      <c r="A2688" s="31">
        <v>2686</v>
      </c>
      <c r="B2688" s="239"/>
      <c r="C2688" s="273"/>
      <c r="D2688" s="272"/>
      <c r="E2688" s="273"/>
      <c r="F2688" s="273"/>
      <c r="G2688" s="253" t="str">
        <f t="shared" si="303"/>
        <v/>
      </c>
      <c r="H2688" s="31" t="str">
        <f>IF(AND(B2688=H$1),LOOKUP(9.99999999999999E+307,$H$2:H2687)+1,"")</f>
        <v/>
      </c>
      <c r="I2688" s="31" t="str">
        <f>IF(AND(B2688=I$1),LOOKUP(9.99999999999999E+307,$I$2:I2687)+1,"")</f>
        <v/>
      </c>
      <c r="J2688" s="31">
        <f>IF(AND(B2688=J$1),LOOKUP(9.99999999999999E+307,$J$2:J2687)+1,"")</f>
        <v>2522</v>
      </c>
      <c r="K2688" s="31">
        <f>IF(AND(B2688=K$1),LOOKUP(9.99999999999999E+307,$K$2:K2687)+1,"")</f>
        <v>2522</v>
      </c>
      <c r="L2688" s="31">
        <f>IF(AND(B2688=L$1),LOOKUP(9.99999999999999E+307,$L$2:L2687)+1,"")</f>
        <v>2522</v>
      </c>
      <c r="M2688" s="31">
        <f>IF(AND(B2688=M$1),LOOKUP(9.99999999999999E+307,$M$2:M2687)+1,"")</f>
        <v>2522</v>
      </c>
      <c r="N2688" s="31" t="e">
        <f>IF(AND(B2688=N$1),LOOKUP(9.99999999999999E+307,$N$2:N2687)+1,"")</f>
        <v>#REF!</v>
      </c>
      <c r="O2688" s="31" t="e">
        <f>IF(AND($B2688=O$1),LOOKUP(9.99999999999999E+307,$O$2:O2687)+1,"")</f>
        <v>#REF!</v>
      </c>
      <c r="P2688" s="31" t="e">
        <f>IF(AND($B2688=P$1),LOOKUP(9.99999999999999E+307,$P$2:P2687)+1,"")</f>
        <v>#REF!</v>
      </c>
      <c r="Q2688" s="31" t="e">
        <f>IF(AND($B2688=Q$1),LOOKUP(9.99999999999999E+307,$Q$2:Q2687)+1,"")</f>
        <v>#REF!</v>
      </c>
      <c r="R2688" s="31">
        <f>IF(AND($B2688=R$1),LOOKUP(9.99999999999999E+307,$R$2:R2687)+1,"")</f>
        <v>2522</v>
      </c>
      <c r="S2688" s="31">
        <f>IF(AND($B2688=S$1),LOOKUP(9.99999999999999E+307,$S$2:S2687)+1,"")</f>
        <v>2522</v>
      </c>
      <c r="T2688" s="265"/>
      <c r="U2688" s="265"/>
      <c r="V2688" s="265"/>
      <c r="AA2688" s="254" t="str">
        <f t="shared" si="297"/>
        <v/>
      </c>
      <c r="AB2688" s="254" t="str">
        <f t="shared" si="298"/>
        <v/>
      </c>
      <c r="AC2688" s="255">
        <f t="shared" si="299"/>
        <v>0</v>
      </c>
      <c r="AD2688" s="255">
        <f t="shared" si="300"/>
        <v>3836</v>
      </c>
      <c r="AE2688" s="256" t="str">
        <f t="shared" si="301"/>
        <v/>
      </c>
      <c r="AF2688" s="252" t="str">
        <f t="shared" si="302"/>
        <v>-</v>
      </c>
    </row>
    <row r="2689" spans="1:32" ht="20.149999999999999" customHeight="1" x14ac:dyDescent="0.75">
      <c r="A2689" s="31">
        <v>2687</v>
      </c>
      <c r="B2689" s="239"/>
      <c r="C2689" s="273"/>
      <c r="D2689" s="272"/>
      <c r="E2689" s="273"/>
      <c r="F2689" s="273"/>
      <c r="G2689" s="253" t="str">
        <f t="shared" si="303"/>
        <v/>
      </c>
      <c r="H2689" s="31" t="str">
        <f>IF(AND(B2689=H$1),LOOKUP(9.99999999999999E+307,$H$2:H2688)+1,"")</f>
        <v/>
      </c>
      <c r="I2689" s="31" t="str">
        <f>IF(AND(B2689=I$1),LOOKUP(9.99999999999999E+307,$I$2:I2688)+1,"")</f>
        <v/>
      </c>
      <c r="J2689" s="31">
        <f>IF(AND(B2689=J$1),LOOKUP(9.99999999999999E+307,$J$2:J2688)+1,"")</f>
        <v>2523</v>
      </c>
      <c r="K2689" s="31">
        <f>IF(AND(B2689=K$1),LOOKUP(9.99999999999999E+307,$K$2:K2688)+1,"")</f>
        <v>2523</v>
      </c>
      <c r="L2689" s="31">
        <f>IF(AND(B2689=L$1),LOOKUP(9.99999999999999E+307,$L$2:L2688)+1,"")</f>
        <v>2523</v>
      </c>
      <c r="M2689" s="31">
        <f>IF(AND(B2689=M$1),LOOKUP(9.99999999999999E+307,$M$2:M2688)+1,"")</f>
        <v>2523</v>
      </c>
      <c r="N2689" s="31" t="e">
        <f>IF(AND(B2689=N$1),LOOKUP(9.99999999999999E+307,$N$2:N2688)+1,"")</f>
        <v>#REF!</v>
      </c>
      <c r="O2689" s="31" t="e">
        <f>IF(AND($B2689=O$1),LOOKUP(9.99999999999999E+307,$O$2:O2688)+1,"")</f>
        <v>#REF!</v>
      </c>
      <c r="P2689" s="31" t="e">
        <f>IF(AND($B2689=P$1),LOOKUP(9.99999999999999E+307,$P$2:P2688)+1,"")</f>
        <v>#REF!</v>
      </c>
      <c r="Q2689" s="31" t="e">
        <f>IF(AND($B2689=Q$1),LOOKUP(9.99999999999999E+307,$Q$2:Q2688)+1,"")</f>
        <v>#REF!</v>
      </c>
      <c r="R2689" s="31">
        <f>IF(AND($B2689=R$1),LOOKUP(9.99999999999999E+307,$R$2:R2688)+1,"")</f>
        <v>2523</v>
      </c>
      <c r="S2689" s="31">
        <f>IF(AND($B2689=S$1),LOOKUP(9.99999999999999E+307,$S$2:S2688)+1,"")</f>
        <v>2523</v>
      </c>
      <c r="T2689" s="265"/>
      <c r="U2689" s="265"/>
      <c r="V2689" s="265"/>
      <c r="AA2689" s="254" t="str">
        <f t="shared" si="297"/>
        <v/>
      </c>
      <c r="AB2689" s="254" t="str">
        <f t="shared" si="298"/>
        <v/>
      </c>
      <c r="AC2689" s="255">
        <f t="shared" si="299"/>
        <v>0</v>
      </c>
      <c r="AD2689" s="255">
        <f t="shared" si="300"/>
        <v>3836</v>
      </c>
      <c r="AE2689" s="256" t="str">
        <f t="shared" si="301"/>
        <v/>
      </c>
      <c r="AF2689" s="252" t="str">
        <f t="shared" si="302"/>
        <v>-</v>
      </c>
    </row>
    <row r="2690" spans="1:32" ht="20.149999999999999" customHeight="1" x14ac:dyDescent="0.75">
      <c r="A2690" s="31">
        <v>2688</v>
      </c>
      <c r="B2690" s="239"/>
      <c r="C2690" s="273"/>
      <c r="D2690" s="272"/>
      <c r="E2690" s="273"/>
      <c r="F2690" s="273"/>
      <c r="G2690" s="253" t="str">
        <f t="shared" si="303"/>
        <v/>
      </c>
      <c r="H2690" s="31" t="str">
        <f>IF(AND(B2690=H$1),LOOKUP(9.99999999999999E+307,$H$2:H2689)+1,"")</f>
        <v/>
      </c>
      <c r="I2690" s="31" t="str">
        <f>IF(AND(B2690=I$1),LOOKUP(9.99999999999999E+307,$I$2:I2689)+1,"")</f>
        <v/>
      </c>
      <c r="J2690" s="31">
        <f>IF(AND(B2690=J$1),LOOKUP(9.99999999999999E+307,$J$2:J2689)+1,"")</f>
        <v>2524</v>
      </c>
      <c r="K2690" s="31">
        <f>IF(AND(B2690=K$1),LOOKUP(9.99999999999999E+307,$K$2:K2689)+1,"")</f>
        <v>2524</v>
      </c>
      <c r="L2690" s="31">
        <f>IF(AND(B2690=L$1),LOOKUP(9.99999999999999E+307,$L$2:L2689)+1,"")</f>
        <v>2524</v>
      </c>
      <c r="M2690" s="31">
        <f>IF(AND(B2690=M$1),LOOKUP(9.99999999999999E+307,$M$2:M2689)+1,"")</f>
        <v>2524</v>
      </c>
      <c r="N2690" s="31" t="e">
        <f>IF(AND(B2690=N$1),LOOKUP(9.99999999999999E+307,$N$2:N2689)+1,"")</f>
        <v>#REF!</v>
      </c>
      <c r="O2690" s="31" t="e">
        <f>IF(AND($B2690=O$1),LOOKUP(9.99999999999999E+307,$O$2:O2689)+1,"")</f>
        <v>#REF!</v>
      </c>
      <c r="P2690" s="31" t="e">
        <f>IF(AND($B2690=P$1),LOOKUP(9.99999999999999E+307,$P$2:P2689)+1,"")</f>
        <v>#REF!</v>
      </c>
      <c r="Q2690" s="31" t="e">
        <f>IF(AND($B2690=Q$1),LOOKUP(9.99999999999999E+307,$Q$2:Q2689)+1,"")</f>
        <v>#REF!</v>
      </c>
      <c r="R2690" s="31">
        <f>IF(AND($B2690=R$1),LOOKUP(9.99999999999999E+307,$R$2:R2689)+1,"")</f>
        <v>2524</v>
      </c>
      <c r="S2690" s="31">
        <f>IF(AND($B2690=S$1),LOOKUP(9.99999999999999E+307,$S$2:S2689)+1,"")</f>
        <v>2524</v>
      </c>
      <c r="T2690" s="265"/>
      <c r="U2690" s="265"/>
      <c r="V2690" s="265"/>
      <c r="AA2690" s="254" t="str">
        <f t="shared" si="297"/>
        <v/>
      </c>
      <c r="AB2690" s="254" t="str">
        <f t="shared" si="298"/>
        <v/>
      </c>
      <c r="AC2690" s="255">
        <f t="shared" si="299"/>
        <v>0</v>
      </c>
      <c r="AD2690" s="255">
        <f t="shared" si="300"/>
        <v>3836</v>
      </c>
      <c r="AE2690" s="256" t="str">
        <f t="shared" si="301"/>
        <v/>
      </c>
      <c r="AF2690" s="252" t="str">
        <f t="shared" si="302"/>
        <v>-</v>
      </c>
    </row>
    <row r="2691" spans="1:32" ht="20.149999999999999" customHeight="1" x14ac:dyDescent="0.75">
      <c r="A2691" s="31">
        <v>2689</v>
      </c>
      <c r="B2691" s="239"/>
      <c r="C2691" s="273"/>
      <c r="D2691" s="272"/>
      <c r="E2691" s="273"/>
      <c r="F2691" s="273"/>
      <c r="G2691" s="253" t="str">
        <f t="shared" si="303"/>
        <v/>
      </c>
      <c r="H2691" s="31" t="str">
        <f>IF(AND(B2691=H$1),LOOKUP(9.99999999999999E+307,$H$2:H2690)+1,"")</f>
        <v/>
      </c>
      <c r="I2691" s="31" t="str">
        <f>IF(AND(B2691=I$1),LOOKUP(9.99999999999999E+307,$I$2:I2690)+1,"")</f>
        <v/>
      </c>
      <c r="J2691" s="31">
        <f>IF(AND(B2691=J$1),LOOKUP(9.99999999999999E+307,$J$2:J2690)+1,"")</f>
        <v>2525</v>
      </c>
      <c r="K2691" s="31">
        <f>IF(AND(B2691=K$1),LOOKUP(9.99999999999999E+307,$K$2:K2690)+1,"")</f>
        <v>2525</v>
      </c>
      <c r="L2691" s="31">
        <f>IF(AND(B2691=L$1),LOOKUP(9.99999999999999E+307,$L$2:L2690)+1,"")</f>
        <v>2525</v>
      </c>
      <c r="M2691" s="31">
        <f>IF(AND(B2691=M$1),LOOKUP(9.99999999999999E+307,$M$2:M2690)+1,"")</f>
        <v>2525</v>
      </c>
      <c r="N2691" s="31" t="e">
        <f>IF(AND(B2691=N$1),LOOKUP(9.99999999999999E+307,$N$2:N2690)+1,"")</f>
        <v>#REF!</v>
      </c>
      <c r="O2691" s="31" t="e">
        <f>IF(AND($B2691=O$1),LOOKUP(9.99999999999999E+307,$O$2:O2690)+1,"")</f>
        <v>#REF!</v>
      </c>
      <c r="P2691" s="31" t="e">
        <f>IF(AND($B2691=P$1),LOOKUP(9.99999999999999E+307,$P$2:P2690)+1,"")</f>
        <v>#REF!</v>
      </c>
      <c r="Q2691" s="31" t="e">
        <f>IF(AND($B2691=Q$1),LOOKUP(9.99999999999999E+307,$Q$2:Q2690)+1,"")</f>
        <v>#REF!</v>
      </c>
      <c r="R2691" s="31">
        <f>IF(AND($B2691=R$1),LOOKUP(9.99999999999999E+307,$R$2:R2690)+1,"")</f>
        <v>2525</v>
      </c>
      <c r="S2691" s="31">
        <f>IF(AND($B2691=S$1),LOOKUP(9.99999999999999E+307,$S$2:S2690)+1,"")</f>
        <v>2525</v>
      </c>
      <c r="T2691" s="265"/>
      <c r="U2691" s="265"/>
      <c r="V2691" s="265"/>
      <c r="AA2691" s="254" t="str">
        <f t="shared" si="297"/>
        <v/>
      </c>
      <c r="AB2691" s="254" t="str">
        <f t="shared" si="298"/>
        <v/>
      </c>
      <c r="AC2691" s="255">
        <f t="shared" si="299"/>
        <v>0</v>
      </c>
      <c r="AD2691" s="255">
        <f t="shared" si="300"/>
        <v>3836</v>
      </c>
      <c r="AE2691" s="256" t="str">
        <f t="shared" si="301"/>
        <v/>
      </c>
      <c r="AF2691" s="252" t="str">
        <f t="shared" si="302"/>
        <v>-</v>
      </c>
    </row>
    <row r="2692" spans="1:32" ht="20.149999999999999" customHeight="1" x14ac:dyDescent="0.75">
      <c r="A2692" s="31">
        <v>2690</v>
      </c>
      <c r="B2692" s="239"/>
      <c r="C2692" s="273"/>
      <c r="D2692" s="272"/>
      <c r="E2692" s="273"/>
      <c r="F2692" s="273"/>
      <c r="G2692" s="253" t="str">
        <f t="shared" si="303"/>
        <v/>
      </c>
      <c r="H2692" s="31" t="str">
        <f>IF(AND(B2692=H$1),LOOKUP(9.99999999999999E+307,$H$2:H2691)+1,"")</f>
        <v/>
      </c>
      <c r="I2692" s="31" t="str">
        <f>IF(AND(B2692=I$1),LOOKUP(9.99999999999999E+307,$I$2:I2691)+1,"")</f>
        <v/>
      </c>
      <c r="J2692" s="31">
        <f>IF(AND(B2692=J$1),LOOKUP(9.99999999999999E+307,$J$2:J2691)+1,"")</f>
        <v>2526</v>
      </c>
      <c r="K2692" s="31">
        <f>IF(AND(B2692=K$1),LOOKUP(9.99999999999999E+307,$K$2:K2691)+1,"")</f>
        <v>2526</v>
      </c>
      <c r="L2692" s="31">
        <f>IF(AND(B2692=L$1),LOOKUP(9.99999999999999E+307,$L$2:L2691)+1,"")</f>
        <v>2526</v>
      </c>
      <c r="M2692" s="31">
        <f>IF(AND(B2692=M$1),LOOKUP(9.99999999999999E+307,$M$2:M2691)+1,"")</f>
        <v>2526</v>
      </c>
      <c r="N2692" s="31" t="e">
        <f>IF(AND(B2692=N$1),LOOKUP(9.99999999999999E+307,$N$2:N2691)+1,"")</f>
        <v>#REF!</v>
      </c>
      <c r="O2692" s="31" t="e">
        <f>IF(AND($B2692=O$1),LOOKUP(9.99999999999999E+307,$O$2:O2691)+1,"")</f>
        <v>#REF!</v>
      </c>
      <c r="P2692" s="31" t="e">
        <f>IF(AND($B2692=P$1),LOOKUP(9.99999999999999E+307,$P$2:P2691)+1,"")</f>
        <v>#REF!</v>
      </c>
      <c r="Q2692" s="31" t="e">
        <f>IF(AND($B2692=Q$1),LOOKUP(9.99999999999999E+307,$Q$2:Q2691)+1,"")</f>
        <v>#REF!</v>
      </c>
      <c r="R2692" s="31">
        <f>IF(AND($B2692=R$1),LOOKUP(9.99999999999999E+307,$R$2:R2691)+1,"")</f>
        <v>2526</v>
      </c>
      <c r="S2692" s="31">
        <f>IF(AND($B2692=S$1),LOOKUP(9.99999999999999E+307,$S$2:S2691)+1,"")</f>
        <v>2526</v>
      </c>
      <c r="T2692" s="265"/>
      <c r="U2692" s="265"/>
      <c r="V2692" s="265"/>
      <c r="AA2692" s="254" t="str">
        <f t="shared" si="297"/>
        <v/>
      </c>
      <c r="AB2692" s="254" t="str">
        <f t="shared" si="298"/>
        <v/>
      </c>
      <c r="AC2692" s="255">
        <f t="shared" si="299"/>
        <v>0</v>
      </c>
      <c r="AD2692" s="255">
        <f t="shared" si="300"/>
        <v>3836</v>
      </c>
      <c r="AE2692" s="256" t="str">
        <f t="shared" si="301"/>
        <v/>
      </c>
      <c r="AF2692" s="252" t="str">
        <f t="shared" si="302"/>
        <v>-</v>
      </c>
    </row>
    <row r="2693" spans="1:32" ht="20.149999999999999" customHeight="1" x14ac:dyDescent="0.75">
      <c r="A2693" s="31">
        <v>2691</v>
      </c>
      <c r="B2693" s="239"/>
      <c r="C2693" s="273"/>
      <c r="D2693" s="272"/>
      <c r="E2693" s="273"/>
      <c r="F2693" s="273"/>
      <c r="G2693" s="253" t="str">
        <f t="shared" si="303"/>
        <v/>
      </c>
      <c r="H2693" s="31" t="str">
        <f>IF(AND(B2693=H$1),LOOKUP(9.99999999999999E+307,$H$2:H2692)+1,"")</f>
        <v/>
      </c>
      <c r="I2693" s="31" t="str">
        <f>IF(AND(B2693=I$1),LOOKUP(9.99999999999999E+307,$I$2:I2692)+1,"")</f>
        <v/>
      </c>
      <c r="J2693" s="31">
        <f>IF(AND(B2693=J$1),LOOKUP(9.99999999999999E+307,$J$2:J2692)+1,"")</f>
        <v>2527</v>
      </c>
      <c r="K2693" s="31">
        <f>IF(AND(B2693=K$1),LOOKUP(9.99999999999999E+307,$K$2:K2692)+1,"")</f>
        <v>2527</v>
      </c>
      <c r="L2693" s="31">
        <f>IF(AND(B2693=L$1),LOOKUP(9.99999999999999E+307,$L$2:L2692)+1,"")</f>
        <v>2527</v>
      </c>
      <c r="M2693" s="31">
        <f>IF(AND(B2693=M$1),LOOKUP(9.99999999999999E+307,$M$2:M2692)+1,"")</f>
        <v>2527</v>
      </c>
      <c r="N2693" s="31" t="e">
        <f>IF(AND(B2693=N$1),LOOKUP(9.99999999999999E+307,$N$2:N2692)+1,"")</f>
        <v>#REF!</v>
      </c>
      <c r="O2693" s="31" t="e">
        <f>IF(AND($B2693=O$1),LOOKUP(9.99999999999999E+307,$O$2:O2692)+1,"")</f>
        <v>#REF!</v>
      </c>
      <c r="P2693" s="31" t="e">
        <f>IF(AND($B2693=P$1),LOOKUP(9.99999999999999E+307,$P$2:P2692)+1,"")</f>
        <v>#REF!</v>
      </c>
      <c r="Q2693" s="31" t="e">
        <f>IF(AND($B2693=Q$1),LOOKUP(9.99999999999999E+307,$Q$2:Q2692)+1,"")</f>
        <v>#REF!</v>
      </c>
      <c r="R2693" s="31">
        <f>IF(AND($B2693=R$1),LOOKUP(9.99999999999999E+307,$R$2:R2692)+1,"")</f>
        <v>2527</v>
      </c>
      <c r="S2693" s="31">
        <f>IF(AND($B2693=S$1),LOOKUP(9.99999999999999E+307,$S$2:S2692)+1,"")</f>
        <v>2527</v>
      </c>
      <c r="T2693" s="265"/>
      <c r="U2693" s="265"/>
      <c r="V2693" s="265"/>
      <c r="AA2693" s="254" t="str">
        <f t="shared" si="297"/>
        <v/>
      </c>
      <c r="AB2693" s="254" t="str">
        <f t="shared" si="298"/>
        <v/>
      </c>
      <c r="AC2693" s="255">
        <f t="shared" si="299"/>
        <v>0</v>
      </c>
      <c r="AD2693" s="255">
        <f t="shared" si="300"/>
        <v>3836</v>
      </c>
      <c r="AE2693" s="256" t="str">
        <f t="shared" si="301"/>
        <v/>
      </c>
      <c r="AF2693" s="252" t="str">
        <f t="shared" si="302"/>
        <v>-</v>
      </c>
    </row>
    <row r="2694" spans="1:32" ht="20.149999999999999" customHeight="1" x14ac:dyDescent="0.75">
      <c r="A2694" s="31">
        <v>2692</v>
      </c>
      <c r="B2694" s="239"/>
      <c r="C2694" s="273"/>
      <c r="D2694" s="272"/>
      <c r="E2694" s="273"/>
      <c r="F2694" s="273"/>
      <c r="G2694" s="253" t="str">
        <f t="shared" si="303"/>
        <v/>
      </c>
      <c r="H2694" s="31" t="str">
        <f>IF(AND(B2694=H$1),LOOKUP(9.99999999999999E+307,$H$2:H2693)+1,"")</f>
        <v/>
      </c>
      <c r="I2694" s="31" t="str">
        <f>IF(AND(B2694=I$1),LOOKUP(9.99999999999999E+307,$I$2:I2693)+1,"")</f>
        <v/>
      </c>
      <c r="J2694" s="31">
        <f>IF(AND(B2694=J$1),LOOKUP(9.99999999999999E+307,$J$2:J2693)+1,"")</f>
        <v>2528</v>
      </c>
      <c r="K2694" s="31">
        <f>IF(AND(B2694=K$1),LOOKUP(9.99999999999999E+307,$K$2:K2693)+1,"")</f>
        <v>2528</v>
      </c>
      <c r="L2694" s="31">
        <f>IF(AND(B2694=L$1),LOOKUP(9.99999999999999E+307,$L$2:L2693)+1,"")</f>
        <v>2528</v>
      </c>
      <c r="M2694" s="31">
        <f>IF(AND(B2694=M$1),LOOKUP(9.99999999999999E+307,$M$2:M2693)+1,"")</f>
        <v>2528</v>
      </c>
      <c r="N2694" s="31" t="e">
        <f>IF(AND(B2694=N$1),LOOKUP(9.99999999999999E+307,$N$2:N2693)+1,"")</f>
        <v>#REF!</v>
      </c>
      <c r="O2694" s="31" t="e">
        <f>IF(AND($B2694=O$1),LOOKUP(9.99999999999999E+307,$O$2:O2693)+1,"")</f>
        <v>#REF!</v>
      </c>
      <c r="P2694" s="31" t="e">
        <f>IF(AND($B2694=P$1),LOOKUP(9.99999999999999E+307,$P$2:P2693)+1,"")</f>
        <v>#REF!</v>
      </c>
      <c r="Q2694" s="31" t="e">
        <f>IF(AND($B2694=Q$1),LOOKUP(9.99999999999999E+307,$Q$2:Q2693)+1,"")</f>
        <v>#REF!</v>
      </c>
      <c r="R2694" s="31">
        <f>IF(AND($B2694=R$1),LOOKUP(9.99999999999999E+307,$R$2:R2693)+1,"")</f>
        <v>2528</v>
      </c>
      <c r="S2694" s="31">
        <f>IF(AND($B2694=S$1),LOOKUP(9.99999999999999E+307,$S$2:S2693)+1,"")</f>
        <v>2528</v>
      </c>
      <c r="T2694" s="265"/>
      <c r="U2694" s="265"/>
      <c r="V2694" s="265"/>
      <c r="AA2694" s="254" t="str">
        <f t="shared" si="297"/>
        <v/>
      </c>
      <c r="AB2694" s="254" t="str">
        <f t="shared" si="298"/>
        <v/>
      </c>
      <c r="AC2694" s="255">
        <f t="shared" si="299"/>
        <v>0</v>
      </c>
      <c r="AD2694" s="255">
        <f t="shared" si="300"/>
        <v>3836</v>
      </c>
      <c r="AE2694" s="256" t="str">
        <f t="shared" si="301"/>
        <v/>
      </c>
      <c r="AF2694" s="252" t="str">
        <f t="shared" si="302"/>
        <v>-</v>
      </c>
    </row>
    <row r="2695" spans="1:32" ht="20.149999999999999" customHeight="1" x14ac:dyDescent="0.75">
      <c r="A2695" s="31">
        <v>2693</v>
      </c>
      <c r="B2695" s="239"/>
      <c r="C2695" s="273"/>
      <c r="D2695" s="272"/>
      <c r="E2695" s="273"/>
      <c r="F2695" s="273"/>
      <c r="G2695" s="253" t="str">
        <f t="shared" si="303"/>
        <v/>
      </c>
      <c r="H2695" s="31" t="str">
        <f>IF(AND(B2695=H$1),LOOKUP(9.99999999999999E+307,$H$2:H2694)+1,"")</f>
        <v/>
      </c>
      <c r="I2695" s="31" t="str">
        <f>IF(AND(B2695=I$1),LOOKUP(9.99999999999999E+307,$I$2:I2694)+1,"")</f>
        <v/>
      </c>
      <c r="J2695" s="31">
        <f>IF(AND(B2695=J$1),LOOKUP(9.99999999999999E+307,$J$2:J2694)+1,"")</f>
        <v>2529</v>
      </c>
      <c r="K2695" s="31">
        <f>IF(AND(B2695=K$1),LOOKUP(9.99999999999999E+307,$K$2:K2694)+1,"")</f>
        <v>2529</v>
      </c>
      <c r="L2695" s="31">
        <f>IF(AND(B2695=L$1),LOOKUP(9.99999999999999E+307,$L$2:L2694)+1,"")</f>
        <v>2529</v>
      </c>
      <c r="M2695" s="31">
        <f>IF(AND(B2695=M$1),LOOKUP(9.99999999999999E+307,$M$2:M2694)+1,"")</f>
        <v>2529</v>
      </c>
      <c r="N2695" s="31" t="e">
        <f>IF(AND(B2695=N$1),LOOKUP(9.99999999999999E+307,$N$2:N2694)+1,"")</f>
        <v>#REF!</v>
      </c>
      <c r="O2695" s="31" t="e">
        <f>IF(AND($B2695=O$1),LOOKUP(9.99999999999999E+307,$O$2:O2694)+1,"")</f>
        <v>#REF!</v>
      </c>
      <c r="P2695" s="31" t="e">
        <f>IF(AND($B2695=P$1),LOOKUP(9.99999999999999E+307,$P$2:P2694)+1,"")</f>
        <v>#REF!</v>
      </c>
      <c r="Q2695" s="31" t="e">
        <f>IF(AND($B2695=Q$1),LOOKUP(9.99999999999999E+307,$Q$2:Q2694)+1,"")</f>
        <v>#REF!</v>
      </c>
      <c r="R2695" s="31">
        <f>IF(AND($B2695=R$1),LOOKUP(9.99999999999999E+307,$R$2:R2694)+1,"")</f>
        <v>2529</v>
      </c>
      <c r="S2695" s="31">
        <f>IF(AND($B2695=S$1),LOOKUP(9.99999999999999E+307,$S$2:S2694)+1,"")</f>
        <v>2529</v>
      </c>
      <c r="T2695" s="265"/>
      <c r="U2695" s="265"/>
      <c r="V2695" s="265"/>
      <c r="AA2695" s="254" t="str">
        <f t="shared" si="297"/>
        <v/>
      </c>
      <c r="AB2695" s="254" t="str">
        <f t="shared" si="298"/>
        <v/>
      </c>
      <c r="AC2695" s="255">
        <f t="shared" si="299"/>
        <v>0</v>
      </c>
      <c r="AD2695" s="255">
        <f t="shared" si="300"/>
        <v>3836</v>
      </c>
      <c r="AE2695" s="256" t="str">
        <f t="shared" si="301"/>
        <v/>
      </c>
      <c r="AF2695" s="252" t="str">
        <f t="shared" si="302"/>
        <v>-</v>
      </c>
    </row>
    <row r="2696" spans="1:32" ht="20.149999999999999" customHeight="1" x14ac:dyDescent="0.75">
      <c r="A2696" s="31">
        <v>2694</v>
      </c>
      <c r="B2696" s="239"/>
      <c r="C2696" s="273"/>
      <c r="D2696" s="272"/>
      <c r="E2696" s="273"/>
      <c r="F2696" s="273"/>
      <c r="G2696" s="253" t="str">
        <f t="shared" si="303"/>
        <v/>
      </c>
      <c r="H2696" s="31" t="str">
        <f>IF(AND(B2696=H$1),LOOKUP(9.99999999999999E+307,$H$2:H2695)+1,"")</f>
        <v/>
      </c>
      <c r="I2696" s="31" t="str">
        <f>IF(AND(B2696=I$1),LOOKUP(9.99999999999999E+307,$I$2:I2695)+1,"")</f>
        <v/>
      </c>
      <c r="J2696" s="31">
        <f>IF(AND(B2696=J$1),LOOKUP(9.99999999999999E+307,$J$2:J2695)+1,"")</f>
        <v>2530</v>
      </c>
      <c r="K2696" s="31">
        <f>IF(AND(B2696=K$1),LOOKUP(9.99999999999999E+307,$K$2:K2695)+1,"")</f>
        <v>2530</v>
      </c>
      <c r="L2696" s="31">
        <f>IF(AND(B2696=L$1),LOOKUP(9.99999999999999E+307,$L$2:L2695)+1,"")</f>
        <v>2530</v>
      </c>
      <c r="M2696" s="31">
        <f>IF(AND(B2696=M$1),LOOKUP(9.99999999999999E+307,$M$2:M2695)+1,"")</f>
        <v>2530</v>
      </c>
      <c r="N2696" s="31" t="e">
        <f>IF(AND(B2696=N$1),LOOKUP(9.99999999999999E+307,$N$2:N2695)+1,"")</f>
        <v>#REF!</v>
      </c>
      <c r="O2696" s="31" t="e">
        <f>IF(AND($B2696=O$1),LOOKUP(9.99999999999999E+307,$O$2:O2695)+1,"")</f>
        <v>#REF!</v>
      </c>
      <c r="P2696" s="31" t="e">
        <f>IF(AND($B2696=P$1),LOOKUP(9.99999999999999E+307,$P$2:P2695)+1,"")</f>
        <v>#REF!</v>
      </c>
      <c r="Q2696" s="31" t="e">
        <f>IF(AND($B2696=Q$1),LOOKUP(9.99999999999999E+307,$Q$2:Q2695)+1,"")</f>
        <v>#REF!</v>
      </c>
      <c r="R2696" s="31">
        <f>IF(AND($B2696=R$1),LOOKUP(9.99999999999999E+307,$R$2:R2695)+1,"")</f>
        <v>2530</v>
      </c>
      <c r="S2696" s="31">
        <f>IF(AND($B2696=S$1),LOOKUP(9.99999999999999E+307,$S$2:S2695)+1,"")</f>
        <v>2530</v>
      </c>
      <c r="T2696" s="265"/>
      <c r="U2696" s="265"/>
      <c r="V2696" s="265"/>
      <c r="AA2696" s="254" t="str">
        <f t="shared" si="297"/>
        <v/>
      </c>
      <c r="AB2696" s="254" t="str">
        <f t="shared" si="298"/>
        <v/>
      </c>
      <c r="AC2696" s="255">
        <f t="shared" si="299"/>
        <v>0</v>
      </c>
      <c r="AD2696" s="255">
        <f t="shared" si="300"/>
        <v>3836</v>
      </c>
      <c r="AE2696" s="256" t="str">
        <f t="shared" si="301"/>
        <v/>
      </c>
      <c r="AF2696" s="252" t="str">
        <f t="shared" si="302"/>
        <v>-</v>
      </c>
    </row>
    <row r="2697" spans="1:32" ht="20.149999999999999" customHeight="1" x14ac:dyDescent="0.75">
      <c r="A2697" s="31">
        <v>2695</v>
      </c>
      <c r="B2697" s="239"/>
      <c r="C2697" s="273"/>
      <c r="D2697" s="272"/>
      <c r="E2697" s="273"/>
      <c r="F2697" s="273"/>
      <c r="G2697" s="253" t="str">
        <f t="shared" si="303"/>
        <v/>
      </c>
      <c r="H2697" s="31" t="str">
        <f>IF(AND(B2697=H$1),LOOKUP(9.99999999999999E+307,$H$2:H2696)+1,"")</f>
        <v/>
      </c>
      <c r="I2697" s="31" t="str">
        <f>IF(AND(B2697=I$1),LOOKUP(9.99999999999999E+307,$I$2:I2696)+1,"")</f>
        <v/>
      </c>
      <c r="J2697" s="31">
        <f>IF(AND(B2697=J$1),LOOKUP(9.99999999999999E+307,$J$2:J2696)+1,"")</f>
        <v>2531</v>
      </c>
      <c r="K2697" s="31">
        <f>IF(AND(B2697=K$1),LOOKUP(9.99999999999999E+307,$K$2:K2696)+1,"")</f>
        <v>2531</v>
      </c>
      <c r="L2697" s="31">
        <f>IF(AND(B2697=L$1),LOOKUP(9.99999999999999E+307,$L$2:L2696)+1,"")</f>
        <v>2531</v>
      </c>
      <c r="M2697" s="31">
        <f>IF(AND(B2697=M$1),LOOKUP(9.99999999999999E+307,$M$2:M2696)+1,"")</f>
        <v>2531</v>
      </c>
      <c r="N2697" s="31" t="e">
        <f>IF(AND(B2697=N$1),LOOKUP(9.99999999999999E+307,$N$2:N2696)+1,"")</f>
        <v>#REF!</v>
      </c>
      <c r="O2697" s="31" t="e">
        <f>IF(AND($B2697=O$1),LOOKUP(9.99999999999999E+307,$O$2:O2696)+1,"")</f>
        <v>#REF!</v>
      </c>
      <c r="P2697" s="31" t="e">
        <f>IF(AND($B2697=P$1),LOOKUP(9.99999999999999E+307,$P$2:P2696)+1,"")</f>
        <v>#REF!</v>
      </c>
      <c r="Q2697" s="31" t="e">
        <f>IF(AND($B2697=Q$1),LOOKUP(9.99999999999999E+307,$Q$2:Q2696)+1,"")</f>
        <v>#REF!</v>
      </c>
      <c r="R2697" s="31">
        <f>IF(AND($B2697=R$1),LOOKUP(9.99999999999999E+307,$R$2:R2696)+1,"")</f>
        <v>2531</v>
      </c>
      <c r="S2697" s="31">
        <f>IF(AND($B2697=S$1),LOOKUP(9.99999999999999E+307,$S$2:S2696)+1,"")</f>
        <v>2531</v>
      </c>
      <c r="T2697" s="265"/>
      <c r="U2697" s="265"/>
      <c r="V2697" s="265"/>
      <c r="AA2697" s="254" t="str">
        <f t="shared" si="297"/>
        <v/>
      </c>
      <c r="AB2697" s="254" t="str">
        <f t="shared" si="298"/>
        <v/>
      </c>
      <c r="AC2697" s="255">
        <f t="shared" si="299"/>
        <v>0</v>
      </c>
      <c r="AD2697" s="255">
        <f t="shared" si="300"/>
        <v>3836</v>
      </c>
      <c r="AE2697" s="256" t="str">
        <f t="shared" si="301"/>
        <v/>
      </c>
      <c r="AF2697" s="252" t="str">
        <f t="shared" si="302"/>
        <v>-</v>
      </c>
    </row>
    <row r="2698" spans="1:32" ht="20.149999999999999" customHeight="1" x14ac:dyDescent="0.75">
      <c r="A2698" s="31">
        <v>2696</v>
      </c>
      <c r="B2698" s="239"/>
      <c r="C2698" s="273"/>
      <c r="D2698" s="272"/>
      <c r="E2698" s="273"/>
      <c r="F2698" s="273"/>
      <c r="G2698" s="253" t="str">
        <f t="shared" si="303"/>
        <v/>
      </c>
      <c r="H2698" s="31" t="str">
        <f>IF(AND(B2698=H$1),LOOKUP(9.99999999999999E+307,$H$2:H2697)+1,"")</f>
        <v/>
      </c>
      <c r="I2698" s="31" t="str">
        <f>IF(AND(B2698=I$1),LOOKUP(9.99999999999999E+307,$I$2:I2697)+1,"")</f>
        <v/>
      </c>
      <c r="J2698" s="31">
        <f>IF(AND(B2698=J$1),LOOKUP(9.99999999999999E+307,$J$2:J2697)+1,"")</f>
        <v>2532</v>
      </c>
      <c r="K2698" s="31">
        <f>IF(AND(B2698=K$1),LOOKUP(9.99999999999999E+307,$K$2:K2697)+1,"")</f>
        <v>2532</v>
      </c>
      <c r="L2698" s="31">
        <f>IF(AND(B2698=L$1),LOOKUP(9.99999999999999E+307,$L$2:L2697)+1,"")</f>
        <v>2532</v>
      </c>
      <c r="M2698" s="31">
        <f>IF(AND(B2698=M$1),LOOKUP(9.99999999999999E+307,$M$2:M2697)+1,"")</f>
        <v>2532</v>
      </c>
      <c r="N2698" s="31" t="e">
        <f>IF(AND(B2698=N$1),LOOKUP(9.99999999999999E+307,$N$2:N2697)+1,"")</f>
        <v>#REF!</v>
      </c>
      <c r="O2698" s="31" t="e">
        <f>IF(AND($B2698=O$1),LOOKUP(9.99999999999999E+307,$O$2:O2697)+1,"")</f>
        <v>#REF!</v>
      </c>
      <c r="P2698" s="31" t="e">
        <f>IF(AND($B2698=P$1),LOOKUP(9.99999999999999E+307,$P$2:P2697)+1,"")</f>
        <v>#REF!</v>
      </c>
      <c r="Q2698" s="31" t="e">
        <f>IF(AND($B2698=Q$1),LOOKUP(9.99999999999999E+307,$Q$2:Q2697)+1,"")</f>
        <v>#REF!</v>
      </c>
      <c r="R2698" s="31">
        <f>IF(AND($B2698=R$1),LOOKUP(9.99999999999999E+307,$R$2:R2697)+1,"")</f>
        <v>2532</v>
      </c>
      <c r="S2698" s="31">
        <f>IF(AND($B2698=S$1),LOOKUP(9.99999999999999E+307,$S$2:S2697)+1,"")</f>
        <v>2532</v>
      </c>
      <c r="T2698" s="265"/>
      <c r="U2698" s="265"/>
      <c r="V2698" s="265"/>
      <c r="AA2698" s="254" t="str">
        <f t="shared" si="297"/>
        <v/>
      </c>
      <c r="AB2698" s="254" t="str">
        <f t="shared" si="298"/>
        <v/>
      </c>
      <c r="AC2698" s="255">
        <f t="shared" si="299"/>
        <v>0</v>
      </c>
      <c r="AD2698" s="255">
        <f t="shared" si="300"/>
        <v>3836</v>
      </c>
      <c r="AE2698" s="256" t="str">
        <f t="shared" si="301"/>
        <v/>
      </c>
      <c r="AF2698" s="252" t="str">
        <f t="shared" si="302"/>
        <v>-</v>
      </c>
    </row>
    <row r="2699" spans="1:32" ht="20.149999999999999" customHeight="1" x14ac:dyDescent="0.75">
      <c r="A2699" s="31">
        <v>2697</v>
      </c>
      <c r="B2699" s="239"/>
      <c r="C2699" s="273"/>
      <c r="D2699" s="272"/>
      <c r="E2699" s="273"/>
      <c r="F2699" s="273"/>
      <c r="G2699" s="253" t="str">
        <f t="shared" si="303"/>
        <v/>
      </c>
      <c r="H2699" s="31" t="str">
        <f>IF(AND(B2699=H$1),LOOKUP(9.99999999999999E+307,$H$2:H2698)+1,"")</f>
        <v/>
      </c>
      <c r="I2699" s="31" t="str">
        <f>IF(AND(B2699=I$1),LOOKUP(9.99999999999999E+307,$I$2:I2698)+1,"")</f>
        <v/>
      </c>
      <c r="J2699" s="31">
        <f>IF(AND(B2699=J$1),LOOKUP(9.99999999999999E+307,$J$2:J2698)+1,"")</f>
        <v>2533</v>
      </c>
      <c r="K2699" s="31">
        <f>IF(AND(B2699=K$1),LOOKUP(9.99999999999999E+307,$K$2:K2698)+1,"")</f>
        <v>2533</v>
      </c>
      <c r="L2699" s="31">
        <f>IF(AND(B2699=L$1),LOOKUP(9.99999999999999E+307,$L$2:L2698)+1,"")</f>
        <v>2533</v>
      </c>
      <c r="M2699" s="31">
        <f>IF(AND(B2699=M$1),LOOKUP(9.99999999999999E+307,$M$2:M2698)+1,"")</f>
        <v>2533</v>
      </c>
      <c r="N2699" s="31" t="e">
        <f>IF(AND(B2699=N$1),LOOKUP(9.99999999999999E+307,$N$2:N2698)+1,"")</f>
        <v>#REF!</v>
      </c>
      <c r="O2699" s="31" t="e">
        <f>IF(AND($B2699=O$1),LOOKUP(9.99999999999999E+307,$O$2:O2698)+1,"")</f>
        <v>#REF!</v>
      </c>
      <c r="P2699" s="31" t="e">
        <f>IF(AND($B2699=P$1),LOOKUP(9.99999999999999E+307,$P$2:P2698)+1,"")</f>
        <v>#REF!</v>
      </c>
      <c r="Q2699" s="31" t="e">
        <f>IF(AND($B2699=Q$1),LOOKUP(9.99999999999999E+307,$Q$2:Q2698)+1,"")</f>
        <v>#REF!</v>
      </c>
      <c r="R2699" s="31">
        <f>IF(AND($B2699=R$1),LOOKUP(9.99999999999999E+307,$R$2:R2698)+1,"")</f>
        <v>2533</v>
      </c>
      <c r="S2699" s="31">
        <f>IF(AND($B2699=S$1),LOOKUP(9.99999999999999E+307,$S$2:S2698)+1,"")</f>
        <v>2533</v>
      </c>
      <c r="T2699" s="265"/>
      <c r="U2699" s="265"/>
      <c r="V2699" s="265"/>
      <c r="AA2699" s="254" t="str">
        <f t="shared" si="297"/>
        <v/>
      </c>
      <c r="AB2699" s="254" t="str">
        <f t="shared" si="298"/>
        <v/>
      </c>
      <c r="AC2699" s="255">
        <f t="shared" si="299"/>
        <v>0</v>
      </c>
      <c r="AD2699" s="255">
        <f t="shared" si="300"/>
        <v>3836</v>
      </c>
      <c r="AE2699" s="256" t="str">
        <f t="shared" si="301"/>
        <v/>
      </c>
      <c r="AF2699" s="252" t="str">
        <f t="shared" si="302"/>
        <v>-</v>
      </c>
    </row>
    <row r="2700" spans="1:32" ht="20.149999999999999" customHeight="1" x14ac:dyDescent="0.75">
      <c r="A2700" s="31">
        <v>2698</v>
      </c>
      <c r="B2700" s="239"/>
      <c r="C2700" s="273"/>
      <c r="D2700" s="272"/>
      <c r="E2700" s="273"/>
      <c r="F2700" s="273"/>
      <c r="G2700" s="253" t="str">
        <f t="shared" si="303"/>
        <v/>
      </c>
      <c r="H2700" s="31" t="str">
        <f>IF(AND(B2700=H$1),LOOKUP(9.99999999999999E+307,$H$2:H2699)+1,"")</f>
        <v/>
      </c>
      <c r="I2700" s="31" t="str">
        <f>IF(AND(B2700=I$1),LOOKUP(9.99999999999999E+307,$I$2:I2699)+1,"")</f>
        <v/>
      </c>
      <c r="J2700" s="31">
        <f>IF(AND(B2700=J$1),LOOKUP(9.99999999999999E+307,$J$2:J2699)+1,"")</f>
        <v>2534</v>
      </c>
      <c r="K2700" s="31">
        <f>IF(AND(B2700=K$1),LOOKUP(9.99999999999999E+307,$K$2:K2699)+1,"")</f>
        <v>2534</v>
      </c>
      <c r="L2700" s="31">
        <f>IF(AND(B2700=L$1),LOOKUP(9.99999999999999E+307,$L$2:L2699)+1,"")</f>
        <v>2534</v>
      </c>
      <c r="M2700" s="31">
        <f>IF(AND(B2700=M$1),LOOKUP(9.99999999999999E+307,$M$2:M2699)+1,"")</f>
        <v>2534</v>
      </c>
      <c r="N2700" s="31" t="e">
        <f>IF(AND(B2700=N$1),LOOKUP(9.99999999999999E+307,$N$2:N2699)+1,"")</f>
        <v>#REF!</v>
      </c>
      <c r="O2700" s="31" t="e">
        <f>IF(AND($B2700=O$1),LOOKUP(9.99999999999999E+307,$O$2:O2699)+1,"")</f>
        <v>#REF!</v>
      </c>
      <c r="P2700" s="31" t="e">
        <f>IF(AND($B2700=P$1),LOOKUP(9.99999999999999E+307,$P$2:P2699)+1,"")</f>
        <v>#REF!</v>
      </c>
      <c r="Q2700" s="31" t="e">
        <f>IF(AND($B2700=Q$1),LOOKUP(9.99999999999999E+307,$Q$2:Q2699)+1,"")</f>
        <v>#REF!</v>
      </c>
      <c r="R2700" s="31">
        <f>IF(AND($B2700=R$1),LOOKUP(9.99999999999999E+307,$R$2:R2699)+1,"")</f>
        <v>2534</v>
      </c>
      <c r="S2700" s="31">
        <f>IF(AND($B2700=S$1),LOOKUP(9.99999999999999E+307,$S$2:S2699)+1,"")</f>
        <v>2534</v>
      </c>
      <c r="T2700" s="265"/>
      <c r="U2700" s="265"/>
      <c r="V2700" s="265"/>
      <c r="AA2700" s="254" t="str">
        <f t="shared" si="297"/>
        <v/>
      </c>
      <c r="AB2700" s="254" t="str">
        <f t="shared" si="298"/>
        <v/>
      </c>
      <c r="AC2700" s="255">
        <f t="shared" si="299"/>
        <v>0</v>
      </c>
      <c r="AD2700" s="255">
        <f t="shared" si="300"/>
        <v>3836</v>
      </c>
      <c r="AE2700" s="256" t="str">
        <f t="shared" si="301"/>
        <v/>
      </c>
      <c r="AF2700" s="252" t="str">
        <f t="shared" si="302"/>
        <v>-</v>
      </c>
    </row>
    <row r="2701" spans="1:32" ht="20.149999999999999" customHeight="1" x14ac:dyDescent="0.75">
      <c r="A2701" s="31">
        <v>2699</v>
      </c>
      <c r="B2701" s="239"/>
      <c r="C2701" s="273"/>
      <c r="D2701" s="272"/>
      <c r="E2701" s="273"/>
      <c r="F2701" s="273"/>
      <c r="G2701" s="253" t="str">
        <f t="shared" si="303"/>
        <v/>
      </c>
      <c r="H2701" s="31" t="str">
        <f>IF(AND(B2701=H$1),LOOKUP(9.99999999999999E+307,$H$2:H2700)+1,"")</f>
        <v/>
      </c>
      <c r="I2701" s="31" t="str">
        <f>IF(AND(B2701=I$1),LOOKUP(9.99999999999999E+307,$I$2:I2700)+1,"")</f>
        <v/>
      </c>
      <c r="J2701" s="31">
        <f>IF(AND(B2701=J$1),LOOKUP(9.99999999999999E+307,$J$2:J2700)+1,"")</f>
        <v>2535</v>
      </c>
      <c r="K2701" s="31">
        <f>IF(AND(B2701=K$1),LOOKUP(9.99999999999999E+307,$K$2:K2700)+1,"")</f>
        <v>2535</v>
      </c>
      <c r="L2701" s="31">
        <f>IF(AND(B2701=L$1),LOOKUP(9.99999999999999E+307,$L$2:L2700)+1,"")</f>
        <v>2535</v>
      </c>
      <c r="M2701" s="31">
        <f>IF(AND(B2701=M$1),LOOKUP(9.99999999999999E+307,$M$2:M2700)+1,"")</f>
        <v>2535</v>
      </c>
      <c r="N2701" s="31" t="e">
        <f>IF(AND(B2701=N$1),LOOKUP(9.99999999999999E+307,$N$2:N2700)+1,"")</f>
        <v>#REF!</v>
      </c>
      <c r="O2701" s="31" t="e">
        <f>IF(AND($B2701=O$1),LOOKUP(9.99999999999999E+307,$O$2:O2700)+1,"")</f>
        <v>#REF!</v>
      </c>
      <c r="P2701" s="31" t="e">
        <f>IF(AND($B2701=P$1),LOOKUP(9.99999999999999E+307,$P$2:P2700)+1,"")</f>
        <v>#REF!</v>
      </c>
      <c r="Q2701" s="31" t="e">
        <f>IF(AND($B2701=Q$1),LOOKUP(9.99999999999999E+307,$Q$2:Q2700)+1,"")</f>
        <v>#REF!</v>
      </c>
      <c r="R2701" s="31">
        <f>IF(AND($B2701=R$1),LOOKUP(9.99999999999999E+307,$R$2:R2700)+1,"")</f>
        <v>2535</v>
      </c>
      <c r="S2701" s="31">
        <f>IF(AND($B2701=S$1),LOOKUP(9.99999999999999E+307,$S$2:S2700)+1,"")</f>
        <v>2535</v>
      </c>
      <c r="T2701" s="265"/>
      <c r="U2701" s="265"/>
      <c r="V2701" s="265"/>
      <c r="AA2701" s="254" t="str">
        <f t="shared" si="297"/>
        <v/>
      </c>
      <c r="AB2701" s="254" t="str">
        <f t="shared" si="298"/>
        <v/>
      </c>
      <c r="AC2701" s="255">
        <f t="shared" si="299"/>
        <v>0</v>
      </c>
      <c r="AD2701" s="255">
        <f t="shared" si="300"/>
        <v>3836</v>
      </c>
      <c r="AE2701" s="256" t="str">
        <f t="shared" si="301"/>
        <v/>
      </c>
      <c r="AF2701" s="252" t="str">
        <f t="shared" si="302"/>
        <v>-</v>
      </c>
    </row>
    <row r="2702" spans="1:32" ht="20.149999999999999" customHeight="1" x14ac:dyDescent="0.75">
      <c r="A2702" s="31">
        <v>2700</v>
      </c>
      <c r="B2702" s="239"/>
      <c r="C2702" s="273"/>
      <c r="D2702" s="272"/>
      <c r="E2702" s="273"/>
      <c r="F2702" s="273"/>
      <c r="G2702" s="253" t="str">
        <f t="shared" si="303"/>
        <v/>
      </c>
      <c r="H2702" s="31" t="str">
        <f>IF(AND(B2702=H$1),LOOKUP(9.99999999999999E+307,$H$2:H2701)+1,"")</f>
        <v/>
      </c>
      <c r="I2702" s="31" t="str">
        <f>IF(AND(B2702=I$1),LOOKUP(9.99999999999999E+307,$I$2:I2701)+1,"")</f>
        <v/>
      </c>
      <c r="J2702" s="31">
        <f>IF(AND(B2702=J$1),LOOKUP(9.99999999999999E+307,$J$2:J2701)+1,"")</f>
        <v>2536</v>
      </c>
      <c r="K2702" s="31">
        <f>IF(AND(B2702=K$1),LOOKUP(9.99999999999999E+307,$K$2:K2701)+1,"")</f>
        <v>2536</v>
      </c>
      <c r="L2702" s="31">
        <f>IF(AND(B2702=L$1),LOOKUP(9.99999999999999E+307,$L$2:L2701)+1,"")</f>
        <v>2536</v>
      </c>
      <c r="M2702" s="31">
        <f>IF(AND(B2702=M$1),LOOKUP(9.99999999999999E+307,$M$2:M2701)+1,"")</f>
        <v>2536</v>
      </c>
      <c r="N2702" s="31" t="e">
        <f>IF(AND(B2702=N$1),LOOKUP(9.99999999999999E+307,$N$2:N2701)+1,"")</f>
        <v>#REF!</v>
      </c>
      <c r="O2702" s="31" t="e">
        <f>IF(AND($B2702=O$1),LOOKUP(9.99999999999999E+307,$O$2:O2701)+1,"")</f>
        <v>#REF!</v>
      </c>
      <c r="P2702" s="31" t="e">
        <f>IF(AND($B2702=P$1),LOOKUP(9.99999999999999E+307,$P$2:P2701)+1,"")</f>
        <v>#REF!</v>
      </c>
      <c r="Q2702" s="31" t="e">
        <f>IF(AND($B2702=Q$1),LOOKUP(9.99999999999999E+307,$Q$2:Q2701)+1,"")</f>
        <v>#REF!</v>
      </c>
      <c r="R2702" s="31">
        <f>IF(AND($B2702=R$1),LOOKUP(9.99999999999999E+307,$R$2:R2701)+1,"")</f>
        <v>2536</v>
      </c>
      <c r="S2702" s="31">
        <f>IF(AND($B2702=S$1),LOOKUP(9.99999999999999E+307,$S$2:S2701)+1,"")</f>
        <v>2536</v>
      </c>
      <c r="T2702" s="265"/>
      <c r="U2702" s="265"/>
      <c r="V2702" s="265"/>
      <c r="AA2702" s="254" t="str">
        <f t="shared" si="297"/>
        <v/>
      </c>
      <c r="AB2702" s="254" t="str">
        <f t="shared" si="298"/>
        <v/>
      </c>
      <c r="AC2702" s="255">
        <f t="shared" si="299"/>
        <v>0</v>
      </c>
      <c r="AD2702" s="255">
        <f t="shared" si="300"/>
        <v>3836</v>
      </c>
      <c r="AE2702" s="256" t="str">
        <f t="shared" si="301"/>
        <v/>
      </c>
      <c r="AF2702" s="252" t="str">
        <f t="shared" si="302"/>
        <v>-</v>
      </c>
    </row>
    <row r="2703" spans="1:32" ht="20.149999999999999" customHeight="1" x14ac:dyDescent="0.75">
      <c r="A2703" s="31">
        <v>2701</v>
      </c>
      <c r="B2703" s="239"/>
      <c r="C2703" s="273"/>
      <c r="D2703" s="272"/>
      <c r="E2703" s="273"/>
      <c r="F2703" s="273"/>
      <c r="G2703" s="253" t="str">
        <f t="shared" si="303"/>
        <v/>
      </c>
      <c r="H2703" s="31" t="str">
        <f>IF(AND(B2703=H$1),LOOKUP(9.99999999999999E+307,$H$2:H2702)+1,"")</f>
        <v/>
      </c>
      <c r="I2703" s="31" t="str">
        <f>IF(AND(B2703=I$1),LOOKUP(9.99999999999999E+307,$I$2:I2702)+1,"")</f>
        <v/>
      </c>
      <c r="J2703" s="31">
        <f>IF(AND(B2703=J$1),LOOKUP(9.99999999999999E+307,$J$2:J2702)+1,"")</f>
        <v>2537</v>
      </c>
      <c r="K2703" s="31">
        <f>IF(AND(B2703=K$1),LOOKUP(9.99999999999999E+307,$K$2:K2702)+1,"")</f>
        <v>2537</v>
      </c>
      <c r="L2703" s="31">
        <f>IF(AND(B2703=L$1),LOOKUP(9.99999999999999E+307,$L$2:L2702)+1,"")</f>
        <v>2537</v>
      </c>
      <c r="M2703" s="31">
        <f>IF(AND(B2703=M$1),LOOKUP(9.99999999999999E+307,$M$2:M2702)+1,"")</f>
        <v>2537</v>
      </c>
      <c r="N2703" s="31" t="e">
        <f>IF(AND(B2703=N$1),LOOKUP(9.99999999999999E+307,$N$2:N2702)+1,"")</f>
        <v>#REF!</v>
      </c>
      <c r="O2703" s="31" t="e">
        <f>IF(AND($B2703=O$1),LOOKUP(9.99999999999999E+307,$O$2:O2702)+1,"")</f>
        <v>#REF!</v>
      </c>
      <c r="P2703" s="31" t="e">
        <f>IF(AND($B2703=P$1),LOOKUP(9.99999999999999E+307,$P$2:P2702)+1,"")</f>
        <v>#REF!</v>
      </c>
      <c r="Q2703" s="31" t="e">
        <f>IF(AND($B2703=Q$1),LOOKUP(9.99999999999999E+307,$Q$2:Q2702)+1,"")</f>
        <v>#REF!</v>
      </c>
      <c r="R2703" s="31">
        <f>IF(AND($B2703=R$1),LOOKUP(9.99999999999999E+307,$R$2:R2702)+1,"")</f>
        <v>2537</v>
      </c>
      <c r="S2703" s="31">
        <f>IF(AND($B2703=S$1),LOOKUP(9.99999999999999E+307,$S$2:S2702)+1,"")</f>
        <v>2537</v>
      </c>
      <c r="T2703" s="265"/>
      <c r="U2703" s="265"/>
      <c r="V2703" s="265"/>
      <c r="AA2703" s="254" t="str">
        <f t="shared" si="297"/>
        <v/>
      </c>
      <c r="AB2703" s="254" t="str">
        <f t="shared" si="298"/>
        <v/>
      </c>
      <c r="AC2703" s="255">
        <f t="shared" si="299"/>
        <v>0</v>
      </c>
      <c r="AD2703" s="255">
        <f t="shared" si="300"/>
        <v>3836</v>
      </c>
      <c r="AE2703" s="256" t="str">
        <f t="shared" si="301"/>
        <v/>
      </c>
      <c r="AF2703" s="252" t="str">
        <f t="shared" si="302"/>
        <v>-</v>
      </c>
    </row>
    <row r="2704" spans="1:32" ht="20.149999999999999" customHeight="1" x14ac:dyDescent="0.75">
      <c r="A2704" s="31">
        <v>2702</v>
      </c>
      <c r="B2704" s="239"/>
      <c r="C2704" s="273"/>
      <c r="D2704" s="272"/>
      <c r="E2704" s="273"/>
      <c r="F2704" s="273"/>
      <c r="G2704" s="253" t="str">
        <f t="shared" si="303"/>
        <v/>
      </c>
      <c r="H2704" s="31" t="str">
        <f>IF(AND(B2704=H$1),LOOKUP(9.99999999999999E+307,$H$2:H2703)+1,"")</f>
        <v/>
      </c>
      <c r="I2704" s="31" t="str">
        <f>IF(AND(B2704=I$1),LOOKUP(9.99999999999999E+307,$I$2:I2703)+1,"")</f>
        <v/>
      </c>
      <c r="J2704" s="31">
        <f>IF(AND(B2704=J$1),LOOKUP(9.99999999999999E+307,$J$2:J2703)+1,"")</f>
        <v>2538</v>
      </c>
      <c r="K2704" s="31">
        <f>IF(AND(B2704=K$1),LOOKUP(9.99999999999999E+307,$K$2:K2703)+1,"")</f>
        <v>2538</v>
      </c>
      <c r="L2704" s="31">
        <f>IF(AND(B2704=L$1),LOOKUP(9.99999999999999E+307,$L$2:L2703)+1,"")</f>
        <v>2538</v>
      </c>
      <c r="M2704" s="31">
        <f>IF(AND(B2704=M$1),LOOKUP(9.99999999999999E+307,$M$2:M2703)+1,"")</f>
        <v>2538</v>
      </c>
      <c r="N2704" s="31" t="e">
        <f>IF(AND(B2704=N$1),LOOKUP(9.99999999999999E+307,$N$2:N2703)+1,"")</f>
        <v>#REF!</v>
      </c>
      <c r="O2704" s="31" t="e">
        <f>IF(AND($B2704=O$1),LOOKUP(9.99999999999999E+307,$O$2:O2703)+1,"")</f>
        <v>#REF!</v>
      </c>
      <c r="P2704" s="31" t="e">
        <f>IF(AND($B2704=P$1),LOOKUP(9.99999999999999E+307,$P$2:P2703)+1,"")</f>
        <v>#REF!</v>
      </c>
      <c r="Q2704" s="31" t="e">
        <f>IF(AND($B2704=Q$1),LOOKUP(9.99999999999999E+307,$Q$2:Q2703)+1,"")</f>
        <v>#REF!</v>
      </c>
      <c r="R2704" s="31">
        <f>IF(AND($B2704=R$1),LOOKUP(9.99999999999999E+307,$R$2:R2703)+1,"")</f>
        <v>2538</v>
      </c>
      <c r="S2704" s="31">
        <f>IF(AND($B2704=S$1),LOOKUP(9.99999999999999E+307,$S$2:S2703)+1,"")</f>
        <v>2538</v>
      </c>
      <c r="T2704" s="265"/>
      <c r="U2704" s="265"/>
      <c r="V2704" s="265"/>
      <c r="AA2704" s="254" t="str">
        <f t="shared" si="297"/>
        <v/>
      </c>
      <c r="AB2704" s="254" t="str">
        <f t="shared" si="298"/>
        <v/>
      </c>
      <c r="AC2704" s="255">
        <f t="shared" si="299"/>
        <v>0</v>
      </c>
      <c r="AD2704" s="255">
        <f t="shared" si="300"/>
        <v>3836</v>
      </c>
      <c r="AE2704" s="256" t="str">
        <f t="shared" si="301"/>
        <v/>
      </c>
      <c r="AF2704" s="252" t="str">
        <f t="shared" si="302"/>
        <v>-</v>
      </c>
    </row>
    <row r="2705" spans="1:32" ht="20.149999999999999" customHeight="1" x14ac:dyDescent="0.75">
      <c r="A2705" s="31">
        <v>2703</v>
      </c>
      <c r="B2705" s="239"/>
      <c r="C2705" s="273"/>
      <c r="D2705" s="272"/>
      <c r="E2705" s="273"/>
      <c r="F2705" s="273"/>
      <c r="G2705" s="253" t="str">
        <f t="shared" si="303"/>
        <v/>
      </c>
      <c r="H2705" s="31" t="str">
        <f>IF(AND(B2705=H$1),LOOKUP(9.99999999999999E+307,$H$2:H2704)+1,"")</f>
        <v/>
      </c>
      <c r="I2705" s="31" t="str">
        <f>IF(AND(B2705=I$1),LOOKUP(9.99999999999999E+307,$I$2:I2704)+1,"")</f>
        <v/>
      </c>
      <c r="J2705" s="31">
        <f>IF(AND(B2705=J$1),LOOKUP(9.99999999999999E+307,$J$2:J2704)+1,"")</f>
        <v>2539</v>
      </c>
      <c r="K2705" s="31">
        <f>IF(AND(B2705=K$1),LOOKUP(9.99999999999999E+307,$K$2:K2704)+1,"")</f>
        <v>2539</v>
      </c>
      <c r="L2705" s="31">
        <f>IF(AND(B2705=L$1),LOOKUP(9.99999999999999E+307,$L$2:L2704)+1,"")</f>
        <v>2539</v>
      </c>
      <c r="M2705" s="31">
        <f>IF(AND(B2705=M$1),LOOKUP(9.99999999999999E+307,$M$2:M2704)+1,"")</f>
        <v>2539</v>
      </c>
      <c r="N2705" s="31" t="e">
        <f>IF(AND(B2705=N$1),LOOKUP(9.99999999999999E+307,$N$2:N2704)+1,"")</f>
        <v>#REF!</v>
      </c>
      <c r="O2705" s="31" t="e">
        <f>IF(AND($B2705=O$1),LOOKUP(9.99999999999999E+307,$O$2:O2704)+1,"")</f>
        <v>#REF!</v>
      </c>
      <c r="P2705" s="31" t="e">
        <f>IF(AND($B2705=P$1),LOOKUP(9.99999999999999E+307,$P$2:P2704)+1,"")</f>
        <v>#REF!</v>
      </c>
      <c r="Q2705" s="31" t="e">
        <f>IF(AND($B2705=Q$1),LOOKUP(9.99999999999999E+307,$Q$2:Q2704)+1,"")</f>
        <v>#REF!</v>
      </c>
      <c r="R2705" s="31">
        <f>IF(AND($B2705=R$1),LOOKUP(9.99999999999999E+307,$R$2:R2704)+1,"")</f>
        <v>2539</v>
      </c>
      <c r="S2705" s="31">
        <f>IF(AND($B2705=S$1),LOOKUP(9.99999999999999E+307,$S$2:S2704)+1,"")</f>
        <v>2539</v>
      </c>
      <c r="T2705" s="265"/>
      <c r="U2705" s="265"/>
      <c r="V2705" s="265"/>
      <c r="AA2705" s="254" t="str">
        <f t="shared" si="297"/>
        <v/>
      </c>
      <c r="AB2705" s="254" t="str">
        <f t="shared" si="298"/>
        <v/>
      </c>
      <c r="AC2705" s="255">
        <f t="shared" si="299"/>
        <v>0</v>
      </c>
      <c r="AD2705" s="255">
        <f t="shared" si="300"/>
        <v>3836</v>
      </c>
      <c r="AE2705" s="256" t="str">
        <f t="shared" si="301"/>
        <v/>
      </c>
      <c r="AF2705" s="252" t="str">
        <f t="shared" si="302"/>
        <v>-</v>
      </c>
    </row>
    <row r="2706" spans="1:32" ht="20.149999999999999" customHeight="1" x14ac:dyDescent="0.75">
      <c r="A2706" s="31">
        <v>2704</v>
      </c>
      <c r="B2706" s="239"/>
      <c r="C2706" s="273"/>
      <c r="D2706" s="272"/>
      <c r="E2706" s="273"/>
      <c r="F2706" s="273"/>
      <c r="G2706" s="253" t="str">
        <f t="shared" si="303"/>
        <v/>
      </c>
      <c r="H2706" s="31" t="str">
        <f>IF(AND(B2706=H$1),LOOKUP(9.99999999999999E+307,$H$2:H2705)+1,"")</f>
        <v/>
      </c>
      <c r="I2706" s="31" t="str">
        <f>IF(AND(B2706=I$1),LOOKUP(9.99999999999999E+307,$I$2:I2705)+1,"")</f>
        <v/>
      </c>
      <c r="J2706" s="31">
        <f>IF(AND(B2706=J$1),LOOKUP(9.99999999999999E+307,$J$2:J2705)+1,"")</f>
        <v>2540</v>
      </c>
      <c r="K2706" s="31">
        <f>IF(AND(B2706=K$1),LOOKUP(9.99999999999999E+307,$K$2:K2705)+1,"")</f>
        <v>2540</v>
      </c>
      <c r="L2706" s="31">
        <f>IF(AND(B2706=L$1),LOOKUP(9.99999999999999E+307,$L$2:L2705)+1,"")</f>
        <v>2540</v>
      </c>
      <c r="M2706" s="31">
        <f>IF(AND(B2706=M$1),LOOKUP(9.99999999999999E+307,$M$2:M2705)+1,"")</f>
        <v>2540</v>
      </c>
      <c r="N2706" s="31" t="e">
        <f>IF(AND(B2706=N$1),LOOKUP(9.99999999999999E+307,$N$2:N2705)+1,"")</f>
        <v>#REF!</v>
      </c>
      <c r="O2706" s="31" t="e">
        <f>IF(AND($B2706=O$1),LOOKUP(9.99999999999999E+307,$O$2:O2705)+1,"")</f>
        <v>#REF!</v>
      </c>
      <c r="P2706" s="31" t="e">
        <f>IF(AND($B2706=P$1),LOOKUP(9.99999999999999E+307,$P$2:P2705)+1,"")</f>
        <v>#REF!</v>
      </c>
      <c r="Q2706" s="31" t="e">
        <f>IF(AND($B2706=Q$1),LOOKUP(9.99999999999999E+307,$Q$2:Q2705)+1,"")</f>
        <v>#REF!</v>
      </c>
      <c r="R2706" s="31">
        <f>IF(AND($B2706=R$1),LOOKUP(9.99999999999999E+307,$R$2:R2705)+1,"")</f>
        <v>2540</v>
      </c>
      <c r="S2706" s="31">
        <f>IF(AND($B2706=S$1),LOOKUP(9.99999999999999E+307,$S$2:S2705)+1,"")</f>
        <v>2540</v>
      </c>
      <c r="T2706" s="265"/>
      <c r="U2706" s="265"/>
      <c r="V2706" s="265"/>
      <c r="AA2706" s="254" t="str">
        <f t="shared" si="297"/>
        <v/>
      </c>
      <c r="AB2706" s="254" t="str">
        <f t="shared" si="298"/>
        <v/>
      </c>
      <c r="AC2706" s="255">
        <f t="shared" si="299"/>
        <v>0</v>
      </c>
      <c r="AD2706" s="255">
        <f t="shared" si="300"/>
        <v>3836</v>
      </c>
      <c r="AE2706" s="256" t="str">
        <f t="shared" si="301"/>
        <v/>
      </c>
      <c r="AF2706" s="252" t="str">
        <f t="shared" si="302"/>
        <v>-</v>
      </c>
    </row>
    <row r="2707" spans="1:32" ht="20.149999999999999" customHeight="1" x14ac:dyDescent="0.75">
      <c r="A2707" s="31">
        <v>2705</v>
      </c>
      <c r="B2707" s="239"/>
      <c r="C2707" s="273"/>
      <c r="D2707" s="272"/>
      <c r="E2707" s="273"/>
      <c r="F2707" s="273"/>
      <c r="G2707" s="253" t="str">
        <f t="shared" si="303"/>
        <v/>
      </c>
      <c r="H2707" s="31" t="str">
        <f>IF(AND(B2707=H$1),LOOKUP(9.99999999999999E+307,$H$2:H2706)+1,"")</f>
        <v/>
      </c>
      <c r="I2707" s="31" t="str">
        <f>IF(AND(B2707=I$1),LOOKUP(9.99999999999999E+307,$I$2:I2706)+1,"")</f>
        <v/>
      </c>
      <c r="J2707" s="31">
        <f>IF(AND(B2707=J$1),LOOKUP(9.99999999999999E+307,$J$2:J2706)+1,"")</f>
        <v>2541</v>
      </c>
      <c r="K2707" s="31">
        <f>IF(AND(B2707=K$1),LOOKUP(9.99999999999999E+307,$K$2:K2706)+1,"")</f>
        <v>2541</v>
      </c>
      <c r="L2707" s="31">
        <f>IF(AND(B2707=L$1),LOOKUP(9.99999999999999E+307,$L$2:L2706)+1,"")</f>
        <v>2541</v>
      </c>
      <c r="M2707" s="31">
        <f>IF(AND(B2707=M$1),LOOKUP(9.99999999999999E+307,$M$2:M2706)+1,"")</f>
        <v>2541</v>
      </c>
      <c r="N2707" s="31" t="e">
        <f>IF(AND(B2707=N$1),LOOKUP(9.99999999999999E+307,$N$2:N2706)+1,"")</f>
        <v>#REF!</v>
      </c>
      <c r="O2707" s="31" t="e">
        <f>IF(AND($B2707=O$1),LOOKUP(9.99999999999999E+307,$O$2:O2706)+1,"")</f>
        <v>#REF!</v>
      </c>
      <c r="P2707" s="31" t="e">
        <f>IF(AND($B2707=P$1),LOOKUP(9.99999999999999E+307,$P$2:P2706)+1,"")</f>
        <v>#REF!</v>
      </c>
      <c r="Q2707" s="31" t="e">
        <f>IF(AND($B2707=Q$1),LOOKUP(9.99999999999999E+307,$Q$2:Q2706)+1,"")</f>
        <v>#REF!</v>
      </c>
      <c r="R2707" s="31">
        <f>IF(AND($B2707=R$1),LOOKUP(9.99999999999999E+307,$R$2:R2706)+1,"")</f>
        <v>2541</v>
      </c>
      <c r="S2707" s="31">
        <f>IF(AND($B2707=S$1),LOOKUP(9.99999999999999E+307,$S$2:S2706)+1,"")</f>
        <v>2541</v>
      </c>
      <c r="T2707" s="265"/>
      <c r="U2707" s="265"/>
      <c r="V2707" s="265"/>
      <c r="AA2707" s="254" t="str">
        <f t="shared" ref="AA2707:AA2770" si="304">IF(AD2707=2,"นักเรียนซ้ำ","")</f>
        <v/>
      </c>
      <c r="AB2707" s="254" t="str">
        <f t="shared" ref="AB2707:AB2770" si="305">IF(AC2707=2,"เลขประจำตัวซ้ำ","")</f>
        <v/>
      </c>
      <c r="AC2707" s="255">
        <f t="shared" si="299"/>
        <v>0</v>
      </c>
      <c r="AD2707" s="255">
        <f t="shared" si="300"/>
        <v>3836</v>
      </c>
      <c r="AE2707" s="256" t="str">
        <f t="shared" si="301"/>
        <v/>
      </c>
      <c r="AF2707" s="252" t="str">
        <f t="shared" si="302"/>
        <v>-</v>
      </c>
    </row>
    <row r="2708" spans="1:32" ht="20.149999999999999" customHeight="1" x14ac:dyDescent="0.75">
      <c r="A2708" s="31">
        <v>2706</v>
      </c>
      <c r="B2708" s="239"/>
      <c r="C2708" s="273"/>
      <c r="D2708" s="272"/>
      <c r="E2708" s="273"/>
      <c r="F2708" s="273"/>
      <c r="G2708" s="253" t="str">
        <f t="shared" si="303"/>
        <v/>
      </c>
      <c r="H2708" s="31" t="str">
        <f>IF(AND(B2708=H$1),LOOKUP(9.99999999999999E+307,$H$2:H2707)+1,"")</f>
        <v/>
      </c>
      <c r="I2708" s="31" t="str">
        <f>IF(AND(B2708=I$1),LOOKUP(9.99999999999999E+307,$I$2:I2707)+1,"")</f>
        <v/>
      </c>
      <c r="J2708" s="31">
        <f>IF(AND(B2708=J$1),LOOKUP(9.99999999999999E+307,$J$2:J2707)+1,"")</f>
        <v>2542</v>
      </c>
      <c r="K2708" s="31">
        <f>IF(AND(B2708=K$1),LOOKUP(9.99999999999999E+307,$K$2:K2707)+1,"")</f>
        <v>2542</v>
      </c>
      <c r="L2708" s="31">
        <f>IF(AND(B2708=L$1),LOOKUP(9.99999999999999E+307,$L$2:L2707)+1,"")</f>
        <v>2542</v>
      </c>
      <c r="M2708" s="31">
        <f>IF(AND(B2708=M$1),LOOKUP(9.99999999999999E+307,$M$2:M2707)+1,"")</f>
        <v>2542</v>
      </c>
      <c r="N2708" s="31" t="e">
        <f>IF(AND(B2708=N$1),LOOKUP(9.99999999999999E+307,$N$2:N2707)+1,"")</f>
        <v>#REF!</v>
      </c>
      <c r="O2708" s="31" t="e">
        <f>IF(AND($B2708=O$1),LOOKUP(9.99999999999999E+307,$O$2:O2707)+1,"")</f>
        <v>#REF!</v>
      </c>
      <c r="P2708" s="31" t="e">
        <f>IF(AND($B2708=P$1),LOOKUP(9.99999999999999E+307,$P$2:P2707)+1,"")</f>
        <v>#REF!</v>
      </c>
      <c r="Q2708" s="31" t="e">
        <f>IF(AND($B2708=Q$1),LOOKUP(9.99999999999999E+307,$Q$2:Q2707)+1,"")</f>
        <v>#REF!</v>
      </c>
      <c r="R2708" s="31">
        <f>IF(AND($B2708=R$1),LOOKUP(9.99999999999999E+307,$R$2:R2707)+1,"")</f>
        <v>2542</v>
      </c>
      <c r="S2708" s="31">
        <f>IF(AND($B2708=S$1),LOOKUP(9.99999999999999E+307,$S$2:S2707)+1,"")</f>
        <v>2542</v>
      </c>
      <c r="T2708" s="265"/>
      <c r="U2708" s="265"/>
      <c r="V2708" s="265"/>
      <c r="AA2708" s="254" t="str">
        <f t="shared" si="304"/>
        <v/>
      </c>
      <c r="AB2708" s="254" t="str">
        <f t="shared" si="305"/>
        <v/>
      </c>
      <c r="AC2708" s="255">
        <f t="shared" si="299"/>
        <v>0</v>
      </c>
      <c r="AD2708" s="255">
        <f t="shared" si="300"/>
        <v>3836</v>
      </c>
      <c r="AE2708" s="256" t="str">
        <f t="shared" si="301"/>
        <v/>
      </c>
      <c r="AF2708" s="252" t="str">
        <f t="shared" si="302"/>
        <v>-</v>
      </c>
    </row>
    <row r="2709" spans="1:32" ht="20.149999999999999" customHeight="1" x14ac:dyDescent="0.75">
      <c r="A2709" s="31">
        <v>2707</v>
      </c>
      <c r="B2709" s="239"/>
      <c r="C2709" s="273"/>
      <c r="D2709" s="272"/>
      <c r="E2709" s="273"/>
      <c r="F2709" s="273"/>
      <c r="G2709" s="253" t="str">
        <f t="shared" si="303"/>
        <v/>
      </c>
      <c r="H2709" s="31" t="str">
        <f>IF(AND(B2709=H$1),LOOKUP(9.99999999999999E+307,$H$2:H2708)+1,"")</f>
        <v/>
      </c>
      <c r="I2709" s="31" t="str">
        <f>IF(AND(B2709=I$1),LOOKUP(9.99999999999999E+307,$I$2:I2708)+1,"")</f>
        <v/>
      </c>
      <c r="J2709" s="31">
        <f>IF(AND(B2709=J$1),LOOKUP(9.99999999999999E+307,$J$2:J2708)+1,"")</f>
        <v>2543</v>
      </c>
      <c r="K2709" s="31">
        <f>IF(AND(B2709=K$1),LOOKUP(9.99999999999999E+307,$K$2:K2708)+1,"")</f>
        <v>2543</v>
      </c>
      <c r="L2709" s="31">
        <f>IF(AND(B2709=L$1),LOOKUP(9.99999999999999E+307,$L$2:L2708)+1,"")</f>
        <v>2543</v>
      </c>
      <c r="M2709" s="31">
        <f>IF(AND(B2709=M$1),LOOKUP(9.99999999999999E+307,$M$2:M2708)+1,"")</f>
        <v>2543</v>
      </c>
      <c r="N2709" s="31" t="e">
        <f>IF(AND(B2709=N$1),LOOKUP(9.99999999999999E+307,$N$2:N2708)+1,"")</f>
        <v>#REF!</v>
      </c>
      <c r="O2709" s="31" t="e">
        <f>IF(AND($B2709=O$1),LOOKUP(9.99999999999999E+307,$O$2:O2708)+1,"")</f>
        <v>#REF!</v>
      </c>
      <c r="P2709" s="31" t="e">
        <f>IF(AND($B2709=P$1),LOOKUP(9.99999999999999E+307,$P$2:P2708)+1,"")</f>
        <v>#REF!</v>
      </c>
      <c r="Q2709" s="31" t="e">
        <f>IF(AND($B2709=Q$1),LOOKUP(9.99999999999999E+307,$Q$2:Q2708)+1,"")</f>
        <v>#REF!</v>
      </c>
      <c r="R2709" s="31">
        <f>IF(AND($B2709=R$1),LOOKUP(9.99999999999999E+307,$R$2:R2708)+1,"")</f>
        <v>2543</v>
      </c>
      <c r="S2709" s="31">
        <f>IF(AND($B2709=S$1),LOOKUP(9.99999999999999E+307,$S$2:S2708)+1,"")</f>
        <v>2543</v>
      </c>
      <c r="T2709" s="265"/>
      <c r="U2709" s="265"/>
      <c r="V2709" s="265"/>
      <c r="AA2709" s="254" t="str">
        <f t="shared" si="304"/>
        <v/>
      </c>
      <c r="AB2709" s="254" t="str">
        <f t="shared" si="305"/>
        <v/>
      </c>
      <c r="AC2709" s="255">
        <f t="shared" si="299"/>
        <v>0</v>
      </c>
      <c r="AD2709" s="255">
        <f t="shared" si="300"/>
        <v>3836</v>
      </c>
      <c r="AE2709" s="256" t="str">
        <f t="shared" si="301"/>
        <v/>
      </c>
      <c r="AF2709" s="252" t="str">
        <f t="shared" si="302"/>
        <v>-</v>
      </c>
    </row>
    <row r="2710" spans="1:32" ht="20.149999999999999" customHeight="1" x14ac:dyDescent="0.75">
      <c r="A2710" s="31">
        <v>2708</v>
      </c>
      <c r="B2710" s="239"/>
      <c r="C2710" s="273"/>
      <c r="D2710" s="272"/>
      <c r="E2710" s="273"/>
      <c r="F2710" s="273"/>
      <c r="G2710" s="253" t="str">
        <f t="shared" si="303"/>
        <v/>
      </c>
      <c r="H2710" s="31" t="str">
        <f>IF(AND(B2710=H$1),LOOKUP(9.99999999999999E+307,$H$2:H2709)+1,"")</f>
        <v/>
      </c>
      <c r="I2710" s="31" t="str">
        <f>IF(AND(B2710=I$1),LOOKUP(9.99999999999999E+307,$I$2:I2709)+1,"")</f>
        <v/>
      </c>
      <c r="J2710" s="31">
        <f>IF(AND(B2710=J$1),LOOKUP(9.99999999999999E+307,$J$2:J2709)+1,"")</f>
        <v>2544</v>
      </c>
      <c r="K2710" s="31">
        <f>IF(AND(B2710=K$1),LOOKUP(9.99999999999999E+307,$K$2:K2709)+1,"")</f>
        <v>2544</v>
      </c>
      <c r="L2710" s="31">
        <f>IF(AND(B2710=L$1),LOOKUP(9.99999999999999E+307,$L$2:L2709)+1,"")</f>
        <v>2544</v>
      </c>
      <c r="M2710" s="31">
        <f>IF(AND(B2710=M$1),LOOKUP(9.99999999999999E+307,$M$2:M2709)+1,"")</f>
        <v>2544</v>
      </c>
      <c r="N2710" s="31" t="e">
        <f>IF(AND(B2710=N$1),LOOKUP(9.99999999999999E+307,$N$2:N2709)+1,"")</f>
        <v>#REF!</v>
      </c>
      <c r="O2710" s="31" t="e">
        <f>IF(AND($B2710=O$1),LOOKUP(9.99999999999999E+307,$O$2:O2709)+1,"")</f>
        <v>#REF!</v>
      </c>
      <c r="P2710" s="31" t="e">
        <f>IF(AND($B2710=P$1),LOOKUP(9.99999999999999E+307,$P$2:P2709)+1,"")</f>
        <v>#REF!</v>
      </c>
      <c r="Q2710" s="31" t="e">
        <f>IF(AND($B2710=Q$1),LOOKUP(9.99999999999999E+307,$Q$2:Q2709)+1,"")</f>
        <v>#REF!</v>
      </c>
      <c r="R2710" s="31">
        <f>IF(AND($B2710=R$1),LOOKUP(9.99999999999999E+307,$R$2:R2709)+1,"")</f>
        <v>2544</v>
      </c>
      <c r="S2710" s="31">
        <f>IF(AND($B2710=S$1),LOOKUP(9.99999999999999E+307,$S$2:S2709)+1,"")</f>
        <v>2544</v>
      </c>
      <c r="T2710" s="265"/>
      <c r="U2710" s="265"/>
      <c r="V2710" s="265"/>
      <c r="AA2710" s="254" t="str">
        <f t="shared" si="304"/>
        <v/>
      </c>
      <c r="AB2710" s="254" t="str">
        <f t="shared" si="305"/>
        <v/>
      </c>
      <c r="AC2710" s="255">
        <f t="shared" si="299"/>
        <v>0</v>
      </c>
      <c r="AD2710" s="255">
        <f t="shared" si="300"/>
        <v>3836</v>
      </c>
      <c r="AE2710" s="256" t="str">
        <f t="shared" si="301"/>
        <v/>
      </c>
      <c r="AF2710" s="252" t="str">
        <f t="shared" si="302"/>
        <v>-</v>
      </c>
    </row>
    <row r="2711" spans="1:32" ht="20.149999999999999" customHeight="1" x14ac:dyDescent="0.75">
      <c r="A2711" s="31">
        <v>2709</v>
      </c>
      <c r="B2711" s="239"/>
      <c r="C2711" s="273"/>
      <c r="D2711" s="272"/>
      <c r="E2711" s="273"/>
      <c r="F2711" s="273"/>
      <c r="G2711" s="253" t="str">
        <f t="shared" si="303"/>
        <v/>
      </c>
      <c r="H2711" s="31" t="str">
        <f>IF(AND(B2711=H$1),LOOKUP(9.99999999999999E+307,$H$2:H2710)+1,"")</f>
        <v/>
      </c>
      <c r="I2711" s="31" t="str">
        <f>IF(AND(B2711=I$1),LOOKUP(9.99999999999999E+307,$I$2:I2710)+1,"")</f>
        <v/>
      </c>
      <c r="J2711" s="31">
        <f>IF(AND(B2711=J$1),LOOKUP(9.99999999999999E+307,$J$2:J2710)+1,"")</f>
        <v>2545</v>
      </c>
      <c r="K2711" s="31">
        <f>IF(AND(B2711=K$1),LOOKUP(9.99999999999999E+307,$K$2:K2710)+1,"")</f>
        <v>2545</v>
      </c>
      <c r="L2711" s="31">
        <f>IF(AND(B2711=L$1),LOOKUP(9.99999999999999E+307,$L$2:L2710)+1,"")</f>
        <v>2545</v>
      </c>
      <c r="M2711" s="31">
        <f>IF(AND(B2711=M$1),LOOKUP(9.99999999999999E+307,$M$2:M2710)+1,"")</f>
        <v>2545</v>
      </c>
      <c r="N2711" s="31" t="e">
        <f>IF(AND(B2711=N$1),LOOKUP(9.99999999999999E+307,$N$2:N2710)+1,"")</f>
        <v>#REF!</v>
      </c>
      <c r="O2711" s="31" t="e">
        <f>IF(AND($B2711=O$1),LOOKUP(9.99999999999999E+307,$O$2:O2710)+1,"")</f>
        <v>#REF!</v>
      </c>
      <c r="P2711" s="31" t="e">
        <f>IF(AND($B2711=P$1),LOOKUP(9.99999999999999E+307,$P$2:P2710)+1,"")</f>
        <v>#REF!</v>
      </c>
      <c r="Q2711" s="31" t="e">
        <f>IF(AND($B2711=Q$1),LOOKUP(9.99999999999999E+307,$Q$2:Q2710)+1,"")</f>
        <v>#REF!</v>
      </c>
      <c r="R2711" s="31">
        <f>IF(AND($B2711=R$1),LOOKUP(9.99999999999999E+307,$R$2:R2710)+1,"")</f>
        <v>2545</v>
      </c>
      <c r="S2711" s="31">
        <f>IF(AND($B2711=S$1),LOOKUP(9.99999999999999E+307,$S$2:S2710)+1,"")</f>
        <v>2545</v>
      </c>
      <c r="T2711" s="265"/>
      <c r="U2711" s="265"/>
      <c r="V2711" s="265"/>
      <c r="AA2711" s="254" t="str">
        <f t="shared" si="304"/>
        <v/>
      </c>
      <c r="AB2711" s="254" t="str">
        <f t="shared" si="305"/>
        <v/>
      </c>
      <c r="AC2711" s="255">
        <f t="shared" ref="AC2711:AC2774" si="306">COUNTIF($C$3:$C$4002,C2711)</f>
        <v>0</v>
      </c>
      <c r="AD2711" s="255">
        <f t="shared" ref="AD2711:AD2774" si="307">SUMPRODUCT(--(E2711&amp;F2711=$E$3:$E$4002&amp;$F$3:$F$4002))</f>
        <v>3836</v>
      </c>
      <c r="AE2711" s="256" t="str">
        <f t="shared" ref="AE2711:AE2774" si="308">IF(D2711="เด็กชาย",1,IF(D2711="นาย",1,IF(D2711="เด็กหญิง",2,IF(D2711="นางสาว",2,IF(D2711="ด.ช.",1,IF(D2711="ด.ญ.",2,IF(D2711="น.ส.",2,"")))))))</f>
        <v/>
      </c>
      <c r="AF2711" s="252" t="str">
        <f t="shared" ref="AF2711:AF2774" si="309">CONCATENATE(B2711,"-",AE2711)</f>
        <v>-</v>
      </c>
    </row>
    <row r="2712" spans="1:32" ht="20.149999999999999" customHeight="1" x14ac:dyDescent="0.75">
      <c r="A2712" s="31">
        <v>2710</v>
      </c>
      <c r="B2712" s="239"/>
      <c r="C2712" s="273"/>
      <c r="D2712" s="272"/>
      <c r="E2712" s="273"/>
      <c r="F2712" s="273"/>
      <c r="G2712" s="253" t="str">
        <f t="shared" si="303"/>
        <v/>
      </c>
      <c r="H2712" s="31" t="str">
        <f>IF(AND(B2712=H$1),LOOKUP(9.99999999999999E+307,$H$2:H2711)+1,"")</f>
        <v/>
      </c>
      <c r="I2712" s="31" t="str">
        <f>IF(AND(B2712=I$1),LOOKUP(9.99999999999999E+307,$I$2:I2711)+1,"")</f>
        <v/>
      </c>
      <c r="J2712" s="31">
        <f>IF(AND(B2712=J$1),LOOKUP(9.99999999999999E+307,$J$2:J2711)+1,"")</f>
        <v>2546</v>
      </c>
      <c r="K2712" s="31">
        <f>IF(AND(B2712=K$1),LOOKUP(9.99999999999999E+307,$K$2:K2711)+1,"")</f>
        <v>2546</v>
      </c>
      <c r="L2712" s="31">
        <f>IF(AND(B2712=L$1),LOOKUP(9.99999999999999E+307,$L$2:L2711)+1,"")</f>
        <v>2546</v>
      </c>
      <c r="M2712" s="31">
        <f>IF(AND(B2712=M$1),LOOKUP(9.99999999999999E+307,$M$2:M2711)+1,"")</f>
        <v>2546</v>
      </c>
      <c r="N2712" s="31" t="e">
        <f>IF(AND(B2712=N$1),LOOKUP(9.99999999999999E+307,$N$2:N2711)+1,"")</f>
        <v>#REF!</v>
      </c>
      <c r="O2712" s="31" t="e">
        <f>IF(AND($B2712=O$1),LOOKUP(9.99999999999999E+307,$O$2:O2711)+1,"")</f>
        <v>#REF!</v>
      </c>
      <c r="P2712" s="31" t="e">
        <f>IF(AND($B2712=P$1),LOOKUP(9.99999999999999E+307,$P$2:P2711)+1,"")</f>
        <v>#REF!</v>
      </c>
      <c r="Q2712" s="31" t="e">
        <f>IF(AND($B2712=Q$1),LOOKUP(9.99999999999999E+307,$Q$2:Q2711)+1,"")</f>
        <v>#REF!</v>
      </c>
      <c r="R2712" s="31">
        <f>IF(AND($B2712=R$1),LOOKUP(9.99999999999999E+307,$R$2:R2711)+1,"")</f>
        <v>2546</v>
      </c>
      <c r="S2712" s="31">
        <f>IF(AND($B2712=S$1),LOOKUP(9.99999999999999E+307,$S$2:S2711)+1,"")</f>
        <v>2546</v>
      </c>
      <c r="T2712" s="265"/>
      <c r="U2712" s="265"/>
      <c r="V2712" s="265"/>
      <c r="AA2712" s="254" t="str">
        <f t="shared" si="304"/>
        <v/>
      </c>
      <c r="AB2712" s="254" t="str">
        <f t="shared" si="305"/>
        <v/>
      </c>
      <c r="AC2712" s="255">
        <f t="shared" si="306"/>
        <v>0</v>
      </c>
      <c r="AD2712" s="255">
        <f t="shared" si="307"/>
        <v>3836</v>
      </c>
      <c r="AE2712" s="256" t="str">
        <f t="shared" si="308"/>
        <v/>
      </c>
      <c r="AF2712" s="252" t="str">
        <f t="shared" si="309"/>
        <v>-</v>
      </c>
    </row>
    <row r="2713" spans="1:32" ht="20.149999999999999" customHeight="1" x14ac:dyDescent="0.75">
      <c r="A2713" s="31">
        <v>2711</v>
      </c>
      <c r="B2713" s="239"/>
      <c r="C2713" s="273"/>
      <c r="D2713" s="272"/>
      <c r="E2713" s="273"/>
      <c r="F2713" s="273"/>
      <c r="G2713" s="253" t="str">
        <f t="shared" si="303"/>
        <v/>
      </c>
      <c r="H2713" s="31" t="str">
        <f>IF(AND(B2713=H$1),LOOKUP(9.99999999999999E+307,$H$2:H2712)+1,"")</f>
        <v/>
      </c>
      <c r="I2713" s="31" t="str">
        <f>IF(AND(B2713=I$1),LOOKUP(9.99999999999999E+307,$I$2:I2712)+1,"")</f>
        <v/>
      </c>
      <c r="J2713" s="31">
        <f>IF(AND(B2713=J$1),LOOKUP(9.99999999999999E+307,$J$2:J2712)+1,"")</f>
        <v>2547</v>
      </c>
      <c r="K2713" s="31">
        <f>IF(AND(B2713=K$1),LOOKUP(9.99999999999999E+307,$K$2:K2712)+1,"")</f>
        <v>2547</v>
      </c>
      <c r="L2713" s="31">
        <f>IF(AND(B2713=L$1),LOOKUP(9.99999999999999E+307,$L$2:L2712)+1,"")</f>
        <v>2547</v>
      </c>
      <c r="M2713" s="31">
        <f>IF(AND(B2713=M$1),LOOKUP(9.99999999999999E+307,$M$2:M2712)+1,"")</f>
        <v>2547</v>
      </c>
      <c r="N2713" s="31" t="e">
        <f>IF(AND(B2713=N$1),LOOKUP(9.99999999999999E+307,$N$2:N2712)+1,"")</f>
        <v>#REF!</v>
      </c>
      <c r="O2713" s="31" t="e">
        <f>IF(AND($B2713=O$1),LOOKUP(9.99999999999999E+307,$O$2:O2712)+1,"")</f>
        <v>#REF!</v>
      </c>
      <c r="P2713" s="31" t="e">
        <f>IF(AND($B2713=P$1),LOOKUP(9.99999999999999E+307,$P$2:P2712)+1,"")</f>
        <v>#REF!</v>
      </c>
      <c r="Q2713" s="31" t="e">
        <f>IF(AND($B2713=Q$1),LOOKUP(9.99999999999999E+307,$Q$2:Q2712)+1,"")</f>
        <v>#REF!</v>
      </c>
      <c r="R2713" s="31">
        <f>IF(AND($B2713=R$1),LOOKUP(9.99999999999999E+307,$R$2:R2712)+1,"")</f>
        <v>2547</v>
      </c>
      <c r="S2713" s="31">
        <f>IF(AND($B2713=S$1),LOOKUP(9.99999999999999E+307,$S$2:S2712)+1,"")</f>
        <v>2547</v>
      </c>
      <c r="T2713" s="265"/>
      <c r="U2713" s="265"/>
      <c r="V2713" s="265"/>
      <c r="AA2713" s="254" t="str">
        <f t="shared" si="304"/>
        <v/>
      </c>
      <c r="AB2713" s="254" t="str">
        <f t="shared" si="305"/>
        <v/>
      </c>
      <c r="AC2713" s="255">
        <f t="shared" si="306"/>
        <v>0</v>
      </c>
      <c r="AD2713" s="255">
        <f t="shared" si="307"/>
        <v>3836</v>
      </c>
      <c r="AE2713" s="256" t="str">
        <f t="shared" si="308"/>
        <v/>
      </c>
      <c r="AF2713" s="252" t="str">
        <f t="shared" si="309"/>
        <v>-</v>
      </c>
    </row>
    <row r="2714" spans="1:32" ht="20.149999999999999" customHeight="1" x14ac:dyDescent="0.75">
      <c r="A2714" s="31">
        <v>2712</v>
      </c>
      <c r="B2714" s="239"/>
      <c r="C2714" s="273"/>
      <c r="D2714" s="272"/>
      <c r="E2714" s="273"/>
      <c r="F2714" s="273"/>
      <c r="G2714" s="253" t="str">
        <f t="shared" si="303"/>
        <v/>
      </c>
      <c r="H2714" s="31" t="str">
        <f>IF(AND(B2714=H$1),LOOKUP(9.99999999999999E+307,$H$2:H2713)+1,"")</f>
        <v/>
      </c>
      <c r="I2714" s="31" t="str">
        <f>IF(AND(B2714=I$1),LOOKUP(9.99999999999999E+307,$I$2:I2713)+1,"")</f>
        <v/>
      </c>
      <c r="J2714" s="31">
        <f>IF(AND(B2714=J$1),LOOKUP(9.99999999999999E+307,$J$2:J2713)+1,"")</f>
        <v>2548</v>
      </c>
      <c r="K2714" s="31">
        <f>IF(AND(B2714=K$1),LOOKUP(9.99999999999999E+307,$K$2:K2713)+1,"")</f>
        <v>2548</v>
      </c>
      <c r="L2714" s="31">
        <f>IF(AND(B2714=L$1),LOOKUP(9.99999999999999E+307,$L$2:L2713)+1,"")</f>
        <v>2548</v>
      </c>
      <c r="M2714" s="31">
        <f>IF(AND(B2714=M$1),LOOKUP(9.99999999999999E+307,$M$2:M2713)+1,"")</f>
        <v>2548</v>
      </c>
      <c r="N2714" s="31" t="e">
        <f>IF(AND(B2714=N$1),LOOKUP(9.99999999999999E+307,$N$2:N2713)+1,"")</f>
        <v>#REF!</v>
      </c>
      <c r="O2714" s="31" t="e">
        <f>IF(AND($B2714=O$1),LOOKUP(9.99999999999999E+307,$O$2:O2713)+1,"")</f>
        <v>#REF!</v>
      </c>
      <c r="P2714" s="31" t="e">
        <f>IF(AND($B2714=P$1),LOOKUP(9.99999999999999E+307,$P$2:P2713)+1,"")</f>
        <v>#REF!</v>
      </c>
      <c r="Q2714" s="31" t="e">
        <f>IF(AND($B2714=Q$1),LOOKUP(9.99999999999999E+307,$Q$2:Q2713)+1,"")</f>
        <v>#REF!</v>
      </c>
      <c r="R2714" s="31">
        <f>IF(AND($B2714=R$1),LOOKUP(9.99999999999999E+307,$R$2:R2713)+1,"")</f>
        <v>2548</v>
      </c>
      <c r="S2714" s="31">
        <f>IF(AND($B2714=S$1),LOOKUP(9.99999999999999E+307,$S$2:S2713)+1,"")</f>
        <v>2548</v>
      </c>
      <c r="T2714" s="265"/>
      <c r="U2714" s="265"/>
      <c r="V2714" s="265"/>
      <c r="AA2714" s="254" t="str">
        <f t="shared" si="304"/>
        <v/>
      </c>
      <c r="AB2714" s="254" t="str">
        <f t="shared" si="305"/>
        <v/>
      </c>
      <c r="AC2714" s="255">
        <f t="shared" si="306"/>
        <v>0</v>
      </c>
      <c r="AD2714" s="255">
        <f t="shared" si="307"/>
        <v>3836</v>
      </c>
      <c r="AE2714" s="256" t="str">
        <f t="shared" si="308"/>
        <v/>
      </c>
      <c r="AF2714" s="252" t="str">
        <f t="shared" si="309"/>
        <v>-</v>
      </c>
    </row>
    <row r="2715" spans="1:32" ht="20.149999999999999" customHeight="1" x14ac:dyDescent="0.75">
      <c r="A2715" s="31">
        <v>2713</v>
      </c>
      <c r="B2715" s="239"/>
      <c r="C2715" s="273"/>
      <c r="D2715" s="272"/>
      <c r="E2715" s="273"/>
      <c r="F2715" s="273"/>
      <c r="G2715" s="253" t="str">
        <f t="shared" si="303"/>
        <v/>
      </c>
      <c r="H2715" s="31" t="str">
        <f>IF(AND(B2715=H$1),LOOKUP(9.99999999999999E+307,$H$2:H2714)+1,"")</f>
        <v/>
      </c>
      <c r="I2715" s="31" t="str">
        <f>IF(AND(B2715=I$1),LOOKUP(9.99999999999999E+307,$I$2:I2714)+1,"")</f>
        <v/>
      </c>
      <c r="J2715" s="31">
        <f>IF(AND(B2715=J$1),LOOKUP(9.99999999999999E+307,$J$2:J2714)+1,"")</f>
        <v>2549</v>
      </c>
      <c r="K2715" s="31">
        <f>IF(AND(B2715=K$1),LOOKUP(9.99999999999999E+307,$K$2:K2714)+1,"")</f>
        <v>2549</v>
      </c>
      <c r="L2715" s="31">
        <f>IF(AND(B2715=L$1),LOOKUP(9.99999999999999E+307,$L$2:L2714)+1,"")</f>
        <v>2549</v>
      </c>
      <c r="M2715" s="31">
        <f>IF(AND(B2715=M$1),LOOKUP(9.99999999999999E+307,$M$2:M2714)+1,"")</f>
        <v>2549</v>
      </c>
      <c r="N2715" s="31" t="e">
        <f>IF(AND(B2715=N$1),LOOKUP(9.99999999999999E+307,$N$2:N2714)+1,"")</f>
        <v>#REF!</v>
      </c>
      <c r="O2715" s="31" t="e">
        <f>IF(AND($B2715=O$1),LOOKUP(9.99999999999999E+307,$O$2:O2714)+1,"")</f>
        <v>#REF!</v>
      </c>
      <c r="P2715" s="31" t="e">
        <f>IF(AND($B2715=P$1),LOOKUP(9.99999999999999E+307,$P$2:P2714)+1,"")</f>
        <v>#REF!</v>
      </c>
      <c r="Q2715" s="31" t="e">
        <f>IF(AND($B2715=Q$1),LOOKUP(9.99999999999999E+307,$Q$2:Q2714)+1,"")</f>
        <v>#REF!</v>
      </c>
      <c r="R2715" s="31">
        <f>IF(AND($B2715=R$1),LOOKUP(9.99999999999999E+307,$R$2:R2714)+1,"")</f>
        <v>2549</v>
      </c>
      <c r="S2715" s="31">
        <f>IF(AND($B2715=S$1),LOOKUP(9.99999999999999E+307,$S$2:S2714)+1,"")</f>
        <v>2549</v>
      </c>
      <c r="T2715" s="265"/>
      <c r="U2715" s="265"/>
      <c r="V2715" s="265"/>
      <c r="AA2715" s="254" t="str">
        <f t="shared" si="304"/>
        <v/>
      </c>
      <c r="AB2715" s="254" t="str">
        <f t="shared" si="305"/>
        <v/>
      </c>
      <c r="AC2715" s="255">
        <f t="shared" si="306"/>
        <v>0</v>
      </c>
      <c r="AD2715" s="255">
        <f t="shared" si="307"/>
        <v>3836</v>
      </c>
      <c r="AE2715" s="256" t="str">
        <f t="shared" si="308"/>
        <v/>
      </c>
      <c r="AF2715" s="252" t="str">
        <f t="shared" si="309"/>
        <v>-</v>
      </c>
    </row>
    <row r="2716" spans="1:32" ht="20.149999999999999" customHeight="1" x14ac:dyDescent="0.75">
      <c r="A2716" s="31">
        <v>2714</v>
      </c>
      <c r="B2716" s="239"/>
      <c r="C2716" s="273"/>
      <c r="D2716" s="272"/>
      <c r="E2716" s="273"/>
      <c r="F2716" s="273"/>
      <c r="G2716" s="253" t="str">
        <f t="shared" si="303"/>
        <v/>
      </c>
      <c r="H2716" s="31" t="str">
        <f>IF(AND(B2716=H$1),LOOKUP(9.99999999999999E+307,$H$2:H2715)+1,"")</f>
        <v/>
      </c>
      <c r="I2716" s="31" t="str">
        <f>IF(AND(B2716=I$1),LOOKUP(9.99999999999999E+307,$I$2:I2715)+1,"")</f>
        <v/>
      </c>
      <c r="J2716" s="31">
        <f>IF(AND(B2716=J$1),LOOKUP(9.99999999999999E+307,$J$2:J2715)+1,"")</f>
        <v>2550</v>
      </c>
      <c r="K2716" s="31">
        <f>IF(AND(B2716=K$1),LOOKUP(9.99999999999999E+307,$K$2:K2715)+1,"")</f>
        <v>2550</v>
      </c>
      <c r="L2716" s="31">
        <f>IF(AND(B2716=L$1),LOOKUP(9.99999999999999E+307,$L$2:L2715)+1,"")</f>
        <v>2550</v>
      </c>
      <c r="M2716" s="31">
        <f>IF(AND(B2716=M$1),LOOKUP(9.99999999999999E+307,$M$2:M2715)+1,"")</f>
        <v>2550</v>
      </c>
      <c r="N2716" s="31" t="e">
        <f>IF(AND(B2716=N$1),LOOKUP(9.99999999999999E+307,$N$2:N2715)+1,"")</f>
        <v>#REF!</v>
      </c>
      <c r="O2716" s="31" t="e">
        <f>IF(AND($B2716=O$1),LOOKUP(9.99999999999999E+307,$O$2:O2715)+1,"")</f>
        <v>#REF!</v>
      </c>
      <c r="P2716" s="31" t="e">
        <f>IF(AND($B2716=P$1),LOOKUP(9.99999999999999E+307,$P$2:P2715)+1,"")</f>
        <v>#REF!</v>
      </c>
      <c r="Q2716" s="31" t="e">
        <f>IF(AND($B2716=Q$1),LOOKUP(9.99999999999999E+307,$Q$2:Q2715)+1,"")</f>
        <v>#REF!</v>
      </c>
      <c r="R2716" s="31">
        <f>IF(AND($B2716=R$1),LOOKUP(9.99999999999999E+307,$R$2:R2715)+1,"")</f>
        <v>2550</v>
      </c>
      <c r="S2716" s="31">
        <f>IF(AND($B2716=S$1),LOOKUP(9.99999999999999E+307,$S$2:S2715)+1,"")</f>
        <v>2550</v>
      </c>
      <c r="T2716" s="265"/>
      <c r="U2716" s="265"/>
      <c r="V2716" s="265"/>
      <c r="AA2716" s="254" t="str">
        <f t="shared" si="304"/>
        <v/>
      </c>
      <c r="AB2716" s="254" t="str">
        <f t="shared" si="305"/>
        <v/>
      </c>
      <c r="AC2716" s="255">
        <f t="shared" si="306"/>
        <v>0</v>
      </c>
      <c r="AD2716" s="255">
        <f t="shared" si="307"/>
        <v>3836</v>
      </c>
      <c r="AE2716" s="256" t="str">
        <f t="shared" si="308"/>
        <v/>
      </c>
      <c r="AF2716" s="252" t="str">
        <f t="shared" si="309"/>
        <v>-</v>
      </c>
    </row>
    <row r="2717" spans="1:32" ht="20.149999999999999" customHeight="1" x14ac:dyDescent="0.75">
      <c r="A2717" s="31">
        <v>2715</v>
      </c>
      <c r="B2717" s="239"/>
      <c r="C2717" s="273"/>
      <c r="D2717" s="272"/>
      <c r="E2717" s="273"/>
      <c r="F2717" s="273"/>
      <c r="G2717" s="253" t="str">
        <f t="shared" si="303"/>
        <v/>
      </c>
      <c r="H2717" s="31" t="str">
        <f>IF(AND(B2717=H$1),LOOKUP(9.99999999999999E+307,$H$2:H2716)+1,"")</f>
        <v/>
      </c>
      <c r="I2717" s="31" t="str">
        <f>IF(AND(B2717=I$1),LOOKUP(9.99999999999999E+307,$I$2:I2716)+1,"")</f>
        <v/>
      </c>
      <c r="J2717" s="31">
        <f>IF(AND(B2717=J$1),LOOKUP(9.99999999999999E+307,$J$2:J2716)+1,"")</f>
        <v>2551</v>
      </c>
      <c r="K2717" s="31">
        <f>IF(AND(B2717=K$1),LOOKUP(9.99999999999999E+307,$K$2:K2716)+1,"")</f>
        <v>2551</v>
      </c>
      <c r="L2717" s="31">
        <f>IF(AND(B2717=L$1),LOOKUP(9.99999999999999E+307,$L$2:L2716)+1,"")</f>
        <v>2551</v>
      </c>
      <c r="M2717" s="31">
        <f>IF(AND(B2717=M$1),LOOKUP(9.99999999999999E+307,$M$2:M2716)+1,"")</f>
        <v>2551</v>
      </c>
      <c r="N2717" s="31" t="e">
        <f>IF(AND(B2717=N$1),LOOKUP(9.99999999999999E+307,$N$2:N2716)+1,"")</f>
        <v>#REF!</v>
      </c>
      <c r="O2717" s="31" t="e">
        <f>IF(AND($B2717=O$1),LOOKUP(9.99999999999999E+307,$O$2:O2716)+1,"")</f>
        <v>#REF!</v>
      </c>
      <c r="P2717" s="31" t="e">
        <f>IF(AND($B2717=P$1),LOOKUP(9.99999999999999E+307,$P$2:P2716)+1,"")</f>
        <v>#REF!</v>
      </c>
      <c r="Q2717" s="31" t="e">
        <f>IF(AND($B2717=Q$1),LOOKUP(9.99999999999999E+307,$Q$2:Q2716)+1,"")</f>
        <v>#REF!</v>
      </c>
      <c r="R2717" s="31">
        <f>IF(AND($B2717=R$1),LOOKUP(9.99999999999999E+307,$R$2:R2716)+1,"")</f>
        <v>2551</v>
      </c>
      <c r="S2717" s="31">
        <f>IF(AND($B2717=S$1),LOOKUP(9.99999999999999E+307,$S$2:S2716)+1,"")</f>
        <v>2551</v>
      </c>
      <c r="T2717" s="265"/>
      <c r="U2717" s="265"/>
      <c r="V2717" s="265"/>
      <c r="AA2717" s="254" t="str">
        <f t="shared" si="304"/>
        <v/>
      </c>
      <c r="AB2717" s="254" t="str">
        <f t="shared" si="305"/>
        <v/>
      </c>
      <c r="AC2717" s="255">
        <f t="shared" si="306"/>
        <v>0</v>
      </c>
      <c r="AD2717" s="255">
        <f t="shared" si="307"/>
        <v>3836</v>
      </c>
      <c r="AE2717" s="256" t="str">
        <f t="shared" si="308"/>
        <v/>
      </c>
      <c r="AF2717" s="252" t="str">
        <f t="shared" si="309"/>
        <v>-</v>
      </c>
    </row>
    <row r="2718" spans="1:32" ht="20.149999999999999" customHeight="1" x14ac:dyDescent="0.75">
      <c r="A2718" s="31">
        <v>2716</v>
      </c>
      <c r="B2718" s="239"/>
      <c r="C2718" s="273"/>
      <c r="D2718" s="272"/>
      <c r="E2718" s="273"/>
      <c r="F2718" s="273"/>
      <c r="G2718" s="253" t="str">
        <f t="shared" si="303"/>
        <v/>
      </c>
      <c r="H2718" s="31" t="str">
        <f>IF(AND(B2718=H$1),LOOKUP(9.99999999999999E+307,$H$2:H2717)+1,"")</f>
        <v/>
      </c>
      <c r="I2718" s="31" t="str">
        <f>IF(AND(B2718=I$1),LOOKUP(9.99999999999999E+307,$I$2:I2717)+1,"")</f>
        <v/>
      </c>
      <c r="J2718" s="31">
        <f>IF(AND(B2718=J$1),LOOKUP(9.99999999999999E+307,$J$2:J2717)+1,"")</f>
        <v>2552</v>
      </c>
      <c r="K2718" s="31">
        <f>IF(AND(B2718=K$1),LOOKUP(9.99999999999999E+307,$K$2:K2717)+1,"")</f>
        <v>2552</v>
      </c>
      <c r="L2718" s="31">
        <f>IF(AND(B2718=L$1),LOOKUP(9.99999999999999E+307,$L$2:L2717)+1,"")</f>
        <v>2552</v>
      </c>
      <c r="M2718" s="31">
        <f>IF(AND(B2718=M$1),LOOKUP(9.99999999999999E+307,$M$2:M2717)+1,"")</f>
        <v>2552</v>
      </c>
      <c r="N2718" s="31" t="e">
        <f>IF(AND(B2718=N$1),LOOKUP(9.99999999999999E+307,$N$2:N2717)+1,"")</f>
        <v>#REF!</v>
      </c>
      <c r="O2718" s="31" t="e">
        <f>IF(AND($B2718=O$1),LOOKUP(9.99999999999999E+307,$O$2:O2717)+1,"")</f>
        <v>#REF!</v>
      </c>
      <c r="P2718" s="31" t="e">
        <f>IF(AND($B2718=P$1),LOOKUP(9.99999999999999E+307,$P$2:P2717)+1,"")</f>
        <v>#REF!</v>
      </c>
      <c r="Q2718" s="31" t="e">
        <f>IF(AND($B2718=Q$1),LOOKUP(9.99999999999999E+307,$Q$2:Q2717)+1,"")</f>
        <v>#REF!</v>
      </c>
      <c r="R2718" s="31">
        <f>IF(AND($B2718=R$1),LOOKUP(9.99999999999999E+307,$R$2:R2717)+1,"")</f>
        <v>2552</v>
      </c>
      <c r="S2718" s="31">
        <f>IF(AND($B2718=S$1),LOOKUP(9.99999999999999E+307,$S$2:S2717)+1,"")</f>
        <v>2552</v>
      </c>
      <c r="T2718" s="265"/>
      <c r="U2718" s="265"/>
      <c r="V2718" s="265"/>
      <c r="AA2718" s="254" t="str">
        <f t="shared" si="304"/>
        <v/>
      </c>
      <c r="AB2718" s="254" t="str">
        <f t="shared" si="305"/>
        <v/>
      </c>
      <c r="AC2718" s="255">
        <f t="shared" si="306"/>
        <v>0</v>
      </c>
      <c r="AD2718" s="255">
        <f t="shared" si="307"/>
        <v>3836</v>
      </c>
      <c r="AE2718" s="256" t="str">
        <f t="shared" si="308"/>
        <v/>
      </c>
      <c r="AF2718" s="252" t="str">
        <f t="shared" si="309"/>
        <v>-</v>
      </c>
    </row>
    <row r="2719" spans="1:32" ht="20.149999999999999" customHeight="1" x14ac:dyDescent="0.75">
      <c r="A2719" s="31">
        <v>2717</v>
      </c>
      <c r="B2719" s="239"/>
      <c r="C2719" s="273"/>
      <c r="D2719" s="272"/>
      <c r="E2719" s="273"/>
      <c r="F2719" s="273"/>
      <c r="G2719" s="253" t="str">
        <f t="shared" si="303"/>
        <v/>
      </c>
      <c r="H2719" s="31" t="str">
        <f>IF(AND(B2719=H$1),LOOKUP(9.99999999999999E+307,$H$2:H2718)+1,"")</f>
        <v/>
      </c>
      <c r="I2719" s="31" t="str">
        <f>IF(AND(B2719=I$1),LOOKUP(9.99999999999999E+307,$I$2:I2718)+1,"")</f>
        <v/>
      </c>
      <c r="J2719" s="31">
        <f>IF(AND(B2719=J$1),LOOKUP(9.99999999999999E+307,$J$2:J2718)+1,"")</f>
        <v>2553</v>
      </c>
      <c r="K2719" s="31">
        <f>IF(AND(B2719=K$1),LOOKUP(9.99999999999999E+307,$K$2:K2718)+1,"")</f>
        <v>2553</v>
      </c>
      <c r="L2719" s="31">
        <f>IF(AND(B2719=L$1),LOOKUP(9.99999999999999E+307,$L$2:L2718)+1,"")</f>
        <v>2553</v>
      </c>
      <c r="M2719" s="31">
        <f>IF(AND(B2719=M$1),LOOKUP(9.99999999999999E+307,$M$2:M2718)+1,"")</f>
        <v>2553</v>
      </c>
      <c r="N2719" s="31" t="e">
        <f>IF(AND(B2719=N$1),LOOKUP(9.99999999999999E+307,$N$2:N2718)+1,"")</f>
        <v>#REF!</v>
      </c>
      <c r="O2719" s="31" t="e">
        <f>IF(AND($B2719=O$1),LOOKUP(9.99999999999999E+307,$O$2:O2718)+1,"")</f>
        <v>#REF!</v>
      </c>
      <c r="P2719" s="31" t="e">
        <f>IF(AND($B2719=P$1),LOOKUP(9.99999999999999E+307,$P$2:P2718)+1,"")</f>
        <v>#REF!</v>
      </c>
      <c r="Q2719" s="31" t="e">
        <f>IF(AND($B2719=Q$1),LOOKUP(9.99999999999999E+307,$Q$2:Q2718)+1,"")</f>
        <v>#REF!</v>
      </c>
      <c r="R2719" s="31">
        <f>IF(AND($B2719=R$1),LOOKUP(9.99999999999999E+307,$R$2:R2718)+1,"")</f>
        <v>2553</v>
      </c>
      <c r="S2719" s="31">
        <f>IF(AND($B2719=S$1),LOOKUP(9.99999999999999E+307,$S$2:S2718)+1,"")</f>
        <v>2553</v>
      </c>
      <c r="T2719" s="265"/>
      <c r="U2719" s="265"/>
      <c r="V2719" s="265"/>
      <c r="AA2719" s="254" t="str">
        <f t="shared" si="304"/>
        <v/>
      </c>
      <c r="AB2719" s="254" t="str">
        <f t="shared" si="305"/>
        <v/>
      </c>
      <c r="AC2719" s="255">
        <f t="shared" si="306"/>
        <v>0</v>
      </c>
      <c r="AD2719" s="255">
        <f t="shared" si="307"/>
        <v>3836</v>
      </c>
      <c r="AE2719" s="256" t="str">
        <f t="shared" si="308"/>
        <v/>
      </c>
      <c r="AF2719" s="252" t="str">
        <f t="shared" si="309"/>
        <v>-</v>
      </c>
    </row>
    <row r="2720" spans="1:32" ht="20.149999999999999" customHeight="1" x14ac:dyDescent="0.75">
      <c r="A2720" s="31">
        <v>2718</v>
      </c>
      <c r="B2720" s="239"/>
      <c r="C2720" s="273"/>
      <c r="D2720" s="272"/>
      <c r="E2720" s="273"/>
      <c r="F2720" s="273"/>
      <c r="G2720" s="253" t="str">
        <f t="shared" si="303"/>
        <v/>
      </c>
      <c r="H2720" s="31" t="str">
        <f>IF(AND(B2720=H$1),LOOKUP(9.99999999999999E+307,$H$2:H2719)+1,"")</f>
        <v/>
      </c>
      <c r="I2720" s="31" t="str">
        <f>IF(AND(B2720=I$1),LOOKUP(9.99999999999999E+307,$I$2:I2719)+1,"")</f>
        <v/>
      </c>
      <c r="J2720" s="31">
        <f>IF(AND(B2720=J$1),LOOKUP(9.99999999999999E+307,$J$2:J2719)+1,"")</f>
        <v>2554</v>
      </c>
      <c r="K2720" s="31">
        <f>IF(AND(B2720=K$1),LOOKUP(9.99999999999999E+307,$K$2:K2719)+1,"")</f>
        <v>2554</v>
      </c>
      <c r="L2720" s="31">
        <f>IF(AND(B2720=L$1),LOOKUP(9.99999999999999E+307,$L$2:L2719)+1,"")</f>
        <v>2554</v>
      </c>
      <c r="M2720" s="31">
        <f>IF(AND(B2720=M$1),LOOKUP(9.99999999999999E+307,$M$2:M2719)+1,"")</f>
        <v>2554</v>
      </c>
      <c r="N2720" s="31" t="e">
        <f>IF(AND(B2720=N$1),LOOKUP(9.99999999999999E+307,$N$2:N2719)+1,"")</f>
        <v>#REF!</v>
      </c>
      <c r="O2720" s="31" t="e">
        <f>IF(AND($B2720=O$1),LOOKUP(9.99999999999999E+307,$O$2:O2719)+1,"")</f>
        <v>#REF!</v>
      </c>
      <c r="P2720" s="31" t="e">
        <f>IF(AND($B2720=P$1),LOOKUP(9.99999999999999E+307,$P$2:P2719)+1,"")</f>
        <v>#REF!</v>
      </c>
      <c r="Q2720" s="31" t="e">
        <f>IF(AND($B2720=Q$1),LOOKUP(9.99999999999999E+307,$Q$2:Q2719)+1,"")</f>
        <v>#REF!</v>
      </c>
      <c r="R2720" s="31">
        <f>IF(AND($B2720=R$1),LOOKUP(9.99999999999999E+307,$R$2:R2719)+1,"")</f>
        <v>2554</v>
      </c>
      <c r="S2720" s="31">
        <f>IF(AND($B2720=S$1),LOOKUP(9.99999999999999E+307,$S$2:S2719)+1,"")</f>
        <v>2554</v>
      </c>
      <c r="T2720" s="265"/>
      <c r="U2720" s="265"/>
      <c r="V2720" s="265"/>
      <c r="AA2720" s="254" t="str">
        <f t="shared" si="304"/>
        <v/>
      </c>
      <c r="AB2720" s="254" t="str">
        <f t="shared" si="305"/>
        <v/>
      </c>
      <c r="AC2720" s="255">
        <f t="shared" si="306"/>
        <v>0</v>
      </c>
      <c r="AD2720" s="255">
        <f t="shared" si="307"/>
        <v>3836</v>
      </c>
      <c r="AE2720" s="256" t="str">
        <f t="shared" si="308"/>
        <v/>
      </c>
      <c r="AF2720" s="252" t="str">
        <f t="shared" si="309"/>
        <v>-</v>
      </c>
    </row>
    <row r="2721" spans="1:32" ht="20.149999999999999" customHeight="1" x14ac:dyDescent="0.75">
      <c r="A2721" s="31">
        <v>2719</v>
      </c>
      <c r="B2721" s="239"/>
      <c r="C2721" s="273"/>
      <c r="D2721" s="272"/>
      <c r="E2721" s="273"/>
      <c r="F2721" s="273"/>
      <c r="G2721" s="253" t="str">
        <f t="shared" si="303"/>
        <v/>
      </c>
      <c r="H2721" s="31" t="str">
        <f>IF(AND(B2721=H$1),LOOKUP(9.99999999999999E+307,$H$2:H2720)+1,"")</f>
        <v/>
      </c>
      <c r="I2721" s="31" t="str">
        <f>IF(AND(B2721=I$1),LOOKUP(9.99999999999999E+307,$I$2:I2720)+1,"")</f>
        <v/>
      </c>
      <c r="J2721" s="31">
        <f>IF(AND(B2721=J$1),LOOKUP(9.99999999999999E+307,$J$2:J2720)+1,"")</f>
        <v>2555</v>
      </c>
      <c r="K2721" s="31">
        <f>IF(AND(B2721=K$1),LOOKUP(9.99999999999999E+307,$K$2:K2720)+1,"")</f>
        <v>2555</v>
      </c>
      <c r="L2721" s="31">
        <f>IF(AND(B2721=L$1),LOOKUP(9.99999999999999E+307,$L$2:L2720)+1,"")</f>
        <v>2555</v>
      </c>
      <c r="M2721" s="31">
        <f>IF(AND(B2721=M$1),LOOKUP(9.99999999999999E+307,$M$2:M2720)+1,"")</f>
        <v>2555</v>
      </c>
      <c r="N2721" s="31" t="e">
        <f>IF(AND(B2721=N$1),LOOKUP(9.99999999999999E+307,$N$2:N2720)+1,"")</f>
        <v>#REF!</v>
      </c>
      <c r="O2721" s="31" t="e">
        <f>IF(AND($B2721=O$1),LOOKUP(9.99999999999999E+307,$O$2:O2720)+1,"")</f>
        <v>#REF!</v>
      </c>
      <c r="P2721" s="31" t="e">
        <f>IF(AND($B2721=P$1),LOOKUP(9.99999999999999E+307,$P$2:P2720)+1,"")</f>
        <v>#REF!</v>
      </c>
      <c r="Q2721" s="31" t="e">
        <f>IF(AND($B2721=Q$1),LOOKUP(9.99999999999999E+307,$Q$2:Q2720)+1,"")</f>
        <v>#REF!</v>
      </c>
      <c r="R2721" s="31">
        <f>IF(AND($B2721=R$1),LOOKUP(9.99999999999999E+307,$R$2:R2720)+1,"")</f>
        <v>2555</v>
      </c>
      <c r="S2721" s="31">
        <f>IF(AND($B2721=S$1),LOOKUP(9.99999999999999E+307,$S$2:S2720)+1,"")</f>
        <v>2555</v>
      </c>
      <c r="T2721" s="265"/>
      <c r="U2721" s="265"/>
      <c r="V2721" s="265"/>
      <c r="AA2721" s="254" t="str">
        <f t="shared" si="304"/>
        <v/>
      </c>
      <c r="AB2721" s="254" t="str">
        <f t="shared" si="305"/>
        <v/>
      </c>
      <c r="AC2721" s="255">
        <f t="shared" si="306"/>
        <v>0</v>
      </c>
      <c r="AD2721" s="255">
        <f t="shared" si="307"/>
        <v>3836</v>
      </c>
      <c r="AE2721" s="256" t="str">
        <f t="shared" si="308"/>
        <v/>
      </c>
      <c r="AF2721" s="252" t="str">
        <f t="shared" si="309"/>
        <v>-</v>
      </c>
    </row>
    <row r="2722" spans="1:32" ht="20.149999999999999" customHeight="1" x14ac:dyDescent="0.75">
      <c r="A2722" s="31">
        <v>2720</v>
      </c>
      <c r="B2722" s="239"/>
      <c r="C2722" s="273"/>
      <c r="D2722" s="272"/>
      <c r="E2722" s="273"/>
      <c r="F2722" s="273"/>
      <c r="G2722" s="253" t="str">
        <f t="shared" si="303"/>
        <v/>
      </c>
      <c r="H2722" s="31" t="str">
        <f>IF(AND(B2722=H$1),LOOKUP(9.99999999999999E+307,$H$2:H2721)+1,"")</f>
        <v/>
      </c>
      <c r="I2722" s="31" t="str">
        <f>IF(AND(B2722=I$1),LOOKUP(9.99999999999999E+307,$I$2:I2721)+1,"")</f>
        <v/>
      </c>
      <c r="J2722" s="31">
        <f>IF(AND(B2722=J$1),LOOKUP(9.99999999999999E+307,$J$2:J2721)+1,"")</f>
        <v>2556</v>
      </c>
      <c r="K2722" s="31">
        <f>IF(AND(B2722=K$1),LOOKUP(9.99999999999999E+307,$K$2:K2721)+1,"")</f>
        <v>2556</v>
      </c>
      <c r="L2722" s="31">
        <f>IF(AND(B2722=L$1),LOOKUP(9.99999999999999E+307,$L$2:L2721)+1,"")</f>
        <v>2556</v>
      </c>
      <c r="M2722" s="31">
        <f>IF(AND(B2722=M$1),LOOKUP(9.99999999999999E+307,$M$2:M2721)+1,"")</f>
        <v>2556</v>
      </c>
      <c r="N2722" s="31" t="e">
        <f>IF(AND(B2722=N$1),LOOKUP(9.99999999999999E+307,$N$2:N2721)+1,"")</f>
        <v>#REF!</v>
      </c>
      <c r="O2722" s="31" t="e">
        <f>IF(AND($B2722=O$1),LOOKUP(9.99999999999999E+307,$O$2:O2721)+1,"")</f>
        <v>#REF!</v>
      </c>
      <c r="P2722" s="31" t="e">
        <f>IF(AND($B2722=P$1),LOOKUP(9.99999999999999E+307,$P$2:P2721)+1,"")</f>
        <v>#REF!</v>
      </c>
      <c r="Q2722" s="31" t="e">
        <f>IF(AND($B2722=Q$1),LOOKUP(9.99999999999999E+307,$Q$2:Q2721)+1,"")</f>
        <v>#REF!</v>
      </c>
      <c r="R2722" s="31">
        <f>IF(AND($B2722=R$1),LOOKUP(9.99999999999999E+307,$R$2:R2721)+1,"")</f>
        <v>2556</v>
      </c>
      <c r="S2722" s="31">
        <f>IF(AND($B2722=S$1),LOOKUP(9.99999999999999E+307,$S$2:S2721)+1,"")</f>
        <v>2556</v>
      </c>
      <c r="T2722" s="265"/>
      <c r="U2722" s="265"/>
      <c r="V2722" s="265"/>
      <c r="AA2722" s="254" t="str">
        <f t="shared" si="304"/>
        <v/>
      </c>
      <c r="AB2722" s="254" t="str">
        <f t="shared" si="305"/>
        <v/>
      </c>
      <c r="AC2722" s="255">
        <f t="shared" si="306"/>
        <v>0</v>
      </c>
      <c r="AD2722" s="255">
        <f t="shared" si="307"/>
        <v>3836</v>
      </c>
      <c r="AE2722" s="256" t="str">
        <f t="shared" si="308"/>
        <v/>
      </c>
      <c r="AF2722" s="252" t="str">
        <f t="shared" si="309"/>
        <v>-</v>
      </c>
    </row>
    <row r="2723" spans="1:32" ht="20.149999999999999" customHeight="1" x14ac:dyDescent="0.75">
      <c r="A2723" s="31">
        <v>2721</v>
      </c>
      <c r="B2723" s="239"/>
      <c r="C2723" s="273"/>
      <c r="D2723" s="272"/>
      <c r="E2723" s="273"/>
      <c r="F2723" s="273"/>
      <c r="G2723" s="253" t="str">
        <f t="shared" si="303"/>
        <v/>
      </c>
      <c r="H2723" s="31" t="str">
        <f>IF(AND(B2723=H$1),LOOKUP(9.99999999999999E+307,$H$2:H2722)+1,"")</f>
        <v/>
      </c>
      <c r="I2723" s="31" t="str">
        <f>IF(AND(B2723=I$1),LOOKUP(9.99999999999999E+307,$I$2:I2722)+1,"")</f>
        <v/>
      </c>
      <c r="J2723" s="31">
        <f>IF(AND(B2723=J$1),LOOKUP(9.99999999999999E+307,$J$2:J2722)+1,"")</f>
        <v>2557</v>
      </c>
      <c r="K2723" s="31">
        <f>IF(AND(B2723=K$1),LOOKUP(9.99999999999999E+307,$K$2:K2722)+1,"")</f>
        <v>2557</v>
      </c>
      <c r="L2723" s="31">
        <f>IF(AND(B2723=L$1),LOOKUP(9.99999999999999E+307,$L$2:L2722)+1,"")</f>
        <v>2557</v>
      </c>
      <c r="M2723" s="31">
        <f>IF(AND(B2723=M$1),LOOKUP(9.99999999999999E+307,$M$2:M2722)+1,"")</f>
        <v>2557</v>
      </c>
      <c r="N2723" s="31" t="e">
        <f>IF(AND(B2723=N$1),LOOKUP(9.99999999999999E+307,$N$2:N2722)+1,"")</f>
        <v>#REF!</v>
      </c>
      <c r="O2723" s="31" t="e">
        <f>IF(AND($B2723=O$1),LOOKUP(9.99999999999999E+307,$O$2:O2722)+1,"")</f>
        <v>#REF!</v>
      </c>
      <c r="P2723" s="31" t="e">
        <f>IF(AND($B2723=P$1),LOOKUP(9.99999999999999E+307,$P$2:P2722)+1,"")</f>
        <v>#REF!</v>
      </c>
      <c r="Q2723" s="31" t="e">
        <f>IF(AND($B2723=Q$1),LOOKUP(9.99999999999999E+307,$Q$2:Q2722)+1,"")</f>
        <v>#REF!</v>
      </c>
      <c r="R2723" s="31">
        <f>IF(AND($B2723=R$1),LOOKUP(9.99999999999999E+307,$R$2:R2722)+1,"")</f>
        <v>2557</v>
      </c>
      <c r="S2723" s="31">
        <f>IF(AND($B2723=S$1),LOOKUP(9.99999999999999E+307,$S$2:S2722)+1,"")</f>
        <v>2557</v>
      </c>
      <c r="T2723" s="265"/>
      <c r="U2723" s="265"/>
      <c r="V2723" s="265"/>
      <c r="AA2723" s="254" t="str">
        <f t="shared" si="304"/>
        <v/>
      </c>
      <c r="AB2723" s="254" t="str">
        <f t="shared" si="305"/>
        <v/>
      </c>
      <c r="AC2723" s="255">
        <f t="shared" si="306"/>
        <v>0</v>
      </c>
      <c r="AD2723" s="255">
        <f t="shared" si="307"/>
        <v>3836</v>
      </c>
      <c r="AE2723" s="256" t="str">
        <f t="shared" si="308"/>
        <v/>
      </c>
      <c r="AF2723" s="252" t="str">
        <f t="shared" si="309"/>
        <v>-</v>
      </c>
    </row>
    <row r="2724" spans="1:32" ht="20.149999999999999" customHeight="1" x14ac:dyDescent="0.75">
      <c r="A2724" s="31">
        <v>2722</v>
      </c>
      <c r="B2724" s="239"/>
      <c r="C2724" s="273"/>
      <c r="D2724" s="272"/>
      <c r="E2724" s="273"/>
      <c r="F2724" s="273"/>
      <c r="G2724" s="253" t="str">
        <f t="shared" si="303"/>
        <v/>
      </c>
      <c r="H2724" s="31" t="str">
        <f>IF(AND(B2724=H$1),LOOKUP(9.99999999999999E+307,$H$2:H2723)+1,"")</f>
        <v/>
      </c>
      <c r="I2724" s="31" t="str">
        <f>IF(AND(B2724=I$1),LOOKUP(9.99999999999999E+307,$I$2:I2723)+1,"")</f>
        <v/>
      </c>
      <c r="J2724" s="31">
        <f>IF(AND(B2724=J$1),LOOKUP(9.99999999999999E+307,$J$2:J2723)+1,"")</f>
        <v>2558</v>
      </c>
      <c r="K2724" s="31">
        <f>IF(AND(B2724=K$1),LOOKUP(9.99999999999999E+307,$K$2:K2723)+1,"")</f>
        <v>2558</v>
      </c>
      <c r="L2724" s="31">
        <f>IF(AND(B2724=L$1),LOOKUP(9.99999999999999E+307,$L$2:L2723)+1,"")</f>
        <v>2558</v>
      </c>
      <c r="M2724" s="31">
        <f>IF(AND(B2724=M$1),LOOKUP(9.99999999999999E+307,$M$2:M2723)+1,"")</f>
        <v>2558</v>
      </c>
      <c r="N2724" s="31" t="e">
        <f>IF(AND(B2724=N$1),LOOKUP(9.99999999999999E+307,$N$2:N2723)+1,"")</f>
        <v>#REF!</v>
      </c>
      <c r="O2724" s="31" t="e">
        <f>IF(AND($B2724=O$1),LOOKUP(9.99999999999999E+307,$O$2:O2723)+1,"")</f>
        <v>#REF!</v>
      </c>
      <c r="P2724" s="31" t="e">
        <f>IF(AND($B2724=P$1),LOOKUP(9.99999999999999E+307,$P$2:P2723)+1,"")</f>
        <v>#REF!</v>
      </c>
      <c r="Q2724" s="31" t="e">
        <f>IF(AND($B2724=Q$1),LOOKUP(9.99999999999999E+307,$Q$2:Q2723)+1,"")</f>
        <v>#REF!</v>
      </c>
      <c r="R2724" s="31">
        <f>IF(AND($B2724=R$1),LOOKUP(9.99999999999999E+307,$R$2:R2723)+1,"")</f>
        <v>2558</v>
      </c>
      <c r="S2724" s="31">
        <f>IF(AND($B2724=S$1),LOOKUP(9.99999999999999E+307,$S$2:S2723)+1,"")</f>
        <v>2558</v>
      </c>
      <c r="T2724" s="265"/>
      <c r="U2724" s="265"/>
      <c r="V2724" s="265"/>
      <c r="AA2724" s="254" t="str">
        <f t="shared" si="304"/>
        <v/>
      </c>
      <c r="AB2724" s="254" t="str">
        <f t="shared" si="305"/>
        <v/>
      </c>
      <c r="AC2724" s="255">
        <f t="shared" si="306"/>
        <v>0</v>
      </c>
      <c r="AD2724" s="255">
        <f t="shared" si="307"/>
        <v>3836</v>
      </c>
      <c r="AE2724" s="256" t="str">
        <f t="shared" si="308"/>
        <v/>
      </c>
      <c r="AF2724" s="252" t="str">
        <f t="shared" si="309"/>
        <v>-</v>
      </c>
    </row>
    <row r="2725" spans="1:32" ht="20.149999999999999" customHeight="1" x14ac:dyDescent="0.75">
      <c r="A2725" s="31">
        <v>2723</v>
      </c>
      <c r="B2725" s="239"/>
      <c r="C2725" s="273"/>
      <c r="D2725" s="272"/>
      <c r="E2725" s="273"/>
      <c r="F2725" s="273"/>
      <c r="G2725" s="253" t="str">
        <f t="shared" si="303"/>
        <v/>
      </c>
      <c r="H2725" s="31" t="str">
        <f>IF(AND(B2725=H$1),LOOKUP(9.99999999999999E+307,$H$2:H2724)+1,"")</f>
        <v/>
      </c>
      <c r="I2725" s="31" t="str">
        <f>IF(AND(B2725=I$1),LOOKUP(9.99999999999999E+307,$I$2:I2724)+1,"")</f>
        <v/>
      </c>
      <c r="J2725" s="31">
        <f>IF(AND(B2725=J$1),LOOKUP(9.99999999999999E+307,$J$2:J2724)+1,"")</f>
        <v>2559</v>
      </c>
      <c r="K2725" s="31">
        <f>IF(AND(B2725=K$1),LOOKUP(9.99999999999999E+307,$K$2:K2724)+1,"")</f>
        <v>2559</v>
      </c>
      <c r="L2725" s="31">
        <f>IF(AND(B2725=L$1),LOOKUP(9.99999999999999E+307,$L$2:L2724)+1,"")</f>
        <v>2559</v>
      </c>
      <c r="M2725" s="31">
        <f>IF(AND(B2725=M$1),LOOKUP(9.99999999999999E+307,$M$2:M2724)+1,"")</f>
        <v>2559</v>
      </c>
      <c r="N2725" s="31" t="e">
        <f>IF(AND(B2725=N$1),LOOKUP(9.99999999999999E+307,$N$2:N2724)+1,"")</f>
        <v>#REF!</v>
      </c>
      <c r="O2725" s="31" t="e">
        <f>IF(AND($B2725=O$1),LOOKUP(9.99999999999999E+307,$O$2:O2724)+1,"")</f>
        <v>#REF!</v>
      </c>
      <c r="P2725" s="31" t="e">
        <f>IF(AND($B2725=P$1),LOOKUP(9.99999999999999E+307,$P$2:P2724)+1,"")</f>
        <v>#REF!</v>
      </c>
      <c r="Q2725" s="31" t="e">
        <f>IF(AND($B2725=Q$1),LOOKUP(9.99999999999999E+307,$Q$2:Q2724)+1,"")</f>
        <v>#REF!</v>
      </c>
      <c r="R2725" s="31">
        <f>IF(AND($B2725=R$1),LOOKUP(9.99999999999999E+307,$R$2:R2724)+1,"")</f>
        <v>2559</v>
      </c>
      <c r="S2725" s="31">
        <f>IF(AND($B2725=S$1),LOOKUP(9.99999999999999E+307,$S$2:S2724)+1,"")</f>
        <v>2559</v>
      </c>
      <c r="T2725" s="265"/>
      <c r="U2725" s="265"/>
      <c r="V2725" s="265"/>
      <c r="AA2725" s="254" t="str">
        <f t="shared" si="304"/>
        <v/>
      </c>
      <c r="AB2725" s="254" t="str">
        <f t="shared" si="305"/>
        <v/>
      </c>
      <c r="AC2725" s="255">
        <f t="shared" si="306"/>
        <v>0</v>
      </c>
      <c r="AD2725" s="255">
        <f t="shared" si="307"/>
        <v>3836</v>
      </c>
      <c r="AE2725" s="256" t="str">
        <f t="shared" si="308"/>
        <v/>
      </c>
      <c r="AF2725" s="252" t="str">
        <f t="shared" si="309"/>
        <v>-</v>
      </c>
    </row>
    <row r="2726" spans="1:32" ht="20.149999999999999" customHeight="1" x14ac:dyDescent="0.75">
      <c r="A2726" s="31">
        <v>2724</v>
      </c>
      <c r="B2726" s="239"/>
      <c r="C2726" s="273"/>
      <c r="D2726" s="272"/>
      <c r="E2726" s="273"/>
      <c r="F2726" s="273"/>
      <c r="G2726" s="253" t="str">
        <f t="shared" si="303"/>
        <v/>
      </c>
      <c r="H2726" s="31" t="str">
        <f>IF(AND(B2726=H$1),LOOKUP(9.99999999999999E+307,$H$2:H2725)+1,"")</f>
        <v/>
      </c>
      <c r="I2726" s="31" t="str">
        <f>IF(AND(B2726=I$1),LOOKUP(9.99999999999999E+307,$I$2:I2725)+1,"")</f>
        <v/>
      </c>
      <c r="J2726" s="31">
        <f>IF(AND(B2726=J$1),LOOKUP(9.99999999999999E+307,$J$2:J2725)+1,"")</f>
        <v>2560</v>
      </c>
      <c r="K2726" s="31">
        <f>IF(AND(B2726=K$1),LOOKUP(9.99999999999999E+307,$K$2:K2725)+1,"")</f>
        <v>2560</v>
      </c>
      <c r="L2726" s="31">
        <f>IF(AND(B2726=L$1),LOOKUP(9.99999999999999E+307,$L$2:L2725)+1,"")</f>
        <v>2560</v>
      </c>
      <c r="M2726" s="31">
        <f>IF(AND(B2726=M$1),LOOKUP(9.99999999999999E+307,$M$2:M2725)+1,"")</f>
        <v>2560</v>
      </c>
      <c r="N2726" s="31" t="e">
        <f>IF(AND(B2726=N$1),LOOKUP(9.99999999999999E+307,$N$2:N2725)+1,"")</f>
        <v>#REF!</v>
      </c>
      <c r="O2726" s="31" t="e">
        <f>IF(AND($B2726=O$1),LOOKUP(9.99999999999999E+307,$O$2:O2725)+1,"")</f>
        <v>#REF!</v>
      </c>
      <c r="P2726" s="31" t="e">
        <f>IF(AND($B2726=P$1),LOOKUP(9.99999999999999E+307,$P$2:P2725)+1,"")</f>
        <v>#REF!</v>
      </c>
      <c r="Q2726" s="31" t="e">
        <f>IF(AND($B2726=Q$1),LOOKUP(9.99999999999999E+307,$Q$2:Q2725)+1,"")</f>
        <v>#REF!</v>
      </c>
      <c r="R2726" s="31">
        <f>IF(AND($B2726=R$1),LOOKUP(9.99999999999999E+307,$R$2:R2725)+1,"")</f>
        <v>2560</v>
      </c>
      <c r="S2726" s="31">
        <f>IF(AND($B2726=S$1),LOOKUP(9.99999999999999E+307,$S$2:S2725)+1,"")</f>
        <v>2560</v>
      </c>
      <c r="T2726" s="265"/>
      <c r="U2726" s="265"/>
      <c r="V2726" s="265"/>
      <c r="AA2726" s="254" t="str">
        <f t="shared" si="304"/>
        <v/>
      </c>
      <c r="AB2726" s="254" t="str">
        <f t="shared" si="305"/>
        <v/>
      </c>
      <c r="AC2726" s="255">
        <f t="shared" si="306"/>
        <v>0</v>
      </c>
      <c r="AD2726" s="255">
        <f t="shared" si="307"/>
        <v>3836</v>
      </c>
      <c r="AE2726" s="256" t="str">
        <f t="shared" si="308"/>
        <v/>
      </c>
      <c r="AF2726" s="252" t="str">
        <f t="shared" si="309"/>
        <v>-</v>
      </c>
    </row>
    <row r="2727" spans="1:32" ht="20.149999999999999" customHeight="1" x14ac:dyDescent="0.75">
      <c r="A2727" s="31">
        <v>2725</v>
      </c>
      <c r="B2727" s="239"/>
      <c r="C2727" s="273"/>
      <c r="D2727" s="272"/>
      <c r="E2727" s="273"/>
      <c r="F2727" s="273"/>
      <c r="G2727" s="253" t="str">
        <f t="shared" si="303"/>
        <v/>
      </c>
      <c r="H2727" s="31" t="str">
        <f>IF(AND(B2727=H$1),LOOKUP(9.99999999999999E+307,$H$2:H2726)+1,"")</f>
        <v/>
      </c>
      <c r="I2727" s="31" t="str">
        <f>IF(AND(B2727=I$1),LOOKUP(9.99999999999999E+307,$I$2:I2726)+1,"")</f>
        <v/>
      </c>
      <c r="J2727" s="31">
        <f>IF(AND(B2727=J$1),LOOKUP(9.99999999999999E+307,$J$2:J2726)+1,"")</f>
        <v>2561</v>
      </c>
      <c r="K2727" s="31">
        <f>IF(AND(B2727=K$1),LOOKUP(9.99999999999999E+307,$K$2:K2726)+1,"")</f>
        <v>2561</v>
      </c>
      <c r="L2727" s="31">
        <f>IF(AND(B2727=L$1),LOOKUP(9.99999999999999E+307,$L$2:L2726)+1,"")</f>
        <v>2561</v>
      </c>
      <c r="M2727" s="31">
        <f>IF(AND(B2727=M$1),LOOKUP(9.99999999999999E+307,$M$2:M2726)+1,"")</f>
        <v>2561</v>
      </c>
      <c r="N2727" s="31" t="e">
        <f>IF(AND(B2727=N$1),LOOKUP(9.99999999999999E+307,$N$2:N2726)+1,"")</f>
        <v>#REF!</v>
      </c>
      <c r="O2727" s="31" t="e">
        <f>IF(AND($B2727=O$1),LOOKUP(9.99999999999999E+307,$O$2:O2726)+1,"")</f>
        <v>#REF!</v>
      </c>
      <c r="P2727" s="31" t="e">
        <f>IF(AND($B2727=P$1),LOOKUP(9.99999999999999E+307,$P$2:P2726)+1,"")</f>
        <v>#REF!</v>
      </c>
      <c r="Q2727" s="31" t="e">
        <f>IF(AND($B2727=Q$1),LOOKUP(9.99999999999999E+307,$Q$2:Q2726)+1,"")</f>
        <v>#REF!</v>
      </c>
      <c r="R2727" s="31">
        <f>IF(AND($B2727=R$1),LOOKUP(9.99999999999999E+307,$R$2:R2726)+1,"")</f>
        <v>2561</v>
      </c>
      <c r="S2727" s="31">
        <f>IF(AND($B2727=S$1),LOOKUP(9.99999999999999E+307,$S$2:S2726)+1,"")</f>
        <v>2561</v>
      </c>
      <c r="T2727" s="265"/>
      <c r="U2727" s="265"/>
      <c r="V2727" s="265"/>
      <c r="AA2727" s="254" t="str">
        <f t="shared" si="304"/>
        <v/>
      </c>
      <c r="AB2727" s="254" t="str">
        <f t="shared" si="305"/>
        <v/>
      </c>
      <c r="AC2727" s="255">
        <f t="shared" si="306"/>
        <v>0</v>
      </c>
      <c r="AD2727" s="255">
        <f t="shared" si="307"/>
        <v>3836</v>
      </c>
      <c r="AE2727" s="256" t="str">
        <f t="shared" si="308"/>
        <v/>
      </c>
      <c r="AF2727" s="252" t="str">
        <f t="shared" si="309"/>
        <v>-</v>
      </c>
    </row>
    <row r="2728" spans="1:32" ht="20.149999999999999" customHeight="1" x14ac:dyDescent="0.75">
      <c r="A2728" s="31">
        <v>2726</v>
      </c>
      <c r="B2728" s="239"/>
      <c r="C2728" s="273"/>
      <c r="D2728" s="272"/>
      <c r="E2728" s="273"/>
      <c r="F2728" s="273"/>
      <c r="G2728" s="253" t="str">
        <f t="shared" si="303"/>
        <v/>
      </c>
      <c r="H2728" s="31" t="str">
        <f>IF(AND(B2728=H$1),LOOKUP(9.99999999999999E+307,$H$2:H2727)+1,"")</f>
        <v/>
      </c>
      <c r="I2728" s="31" t="str">
        <f>IF(AND(B2728=I$1),LOOKUP(9.99999999999999E+307,$I$2:I2727)+1,"")</f>
        <v/>
      </c>
      <c r="J2728" s="31">
        <f>IF(AND(B2728=J$1),LOOKUP(9.99999999999999E+307,$J$2:J2727)+1,"")</f>
        <v>2562</v>
      </c>
      <c r="K2728" s="31">
        <f>IF(AND(B2728=K$1),LOOKUP(9.99999999999999E+307,$K$2:K2727)+1,"")</f>
        <v>2562</v>
      </c>
      <c r="L2728" s="31">
        <f>IF(AND(B2728=L$1),LOOKUP(9.99999999999999E+307,$L$2:L2727)+1,"")</f>
        <v>2562</v>
      </c>
      <c r="M2728" s="31">
        <f>IF(AND(B2728=M$1),LOOKUP(9.99999999999999E+307,$M$2:M2727)+1,"")</f>
        <v>2562</v>
      </c>
      <c r="N2728" s="31" t="e">
        <f>IF(AND(B2728=N$1),LOOKUP(9.99999999999999E+307,$N$2:N2727)+1,"")</f>
        <v>#REF!</v>
      </c>
      <c r="O2728" s="31" t="e">
        <f>IF(AND($B2728=O$1),LOOKUP(9.99999999999999E+307,$O$2:O2727)+1,"")</f>
        <v>#REF!</v>
      </c>
      <c r="P2728" s="31" t="e">
        <f>IF(AND($B2728=P$1),LOOKUP(9.99999999999999E+307,$P$2:P2727)+1,"")</f>
        <v>#REF!</v>
      </c>
      <c r="Q2728" s="31" t="e">
        <f>IF(AND($B2728=Q$1),LOOKUP(9.99999999999999E+307,$Q$2:Q2727)+1,"")</f>
        <v>#REF!</v>
      </c>
      <c r="R2728" s="31">
        <f>IF(AND($B2728=R$1),LOOKUP(9.99999999999999E+307,$R$2:R2727)+1,"")</f>
        <v>2562</v>
      </c>
      <c r="S2728" s="31">
        <f>IF(AND($B2728=S$1),LOOKUP(9.99999999999999E+307,$S$2:S2727)+1,"")</f>
        <v>2562</v>
      </c>
      <c r="T2728" s="265"/>
      <c r="U2728" s="265"/>
      <c r="V2728" s="265"/>
      <c r="AA2728" s="254" t="str">
        <f t="shared" si="304"/>
        <v/>
      </c>
      <c r="AB2728" s="254" t="str">
        <f t="shared" si="305"/>
        <v/>
      </c>
      <c r="AC2728" s="255">
        <f t="shared" si="306"/>
        <v>0</v>
      </c>
      <c r="AD2728" s="255">
        <f t="shared" si="307"/>
        <v>3836</v>
      </c>
      <c r="AE2728" s="256" t="str">
        <f t="shared" si="308"/>
        <v/>
      </c>
      <c r="AF2728" s="252" t="str">
        <f t="shared" si="309"/>
        <v>-</v>
      </c>
    </row>
    <row r="2729" spans="1:32" ht="20.149999999999999" customHeight="1" x14ac:dyDescent="0.75">
      <c r="A2729" s="31">
        <v>2727</v>
      </c>
      <c r="B2729" s="239"/>
      <c r="C2729" s="273"/>
      <c r="D2729" s="272"/>
      <c r="E2729" s="273"/>
      <c r="F2729" s="273"/>
      <c r="G2729" s="253" t="str">
        <f t="shared" si="303"/>
        <v/>
      </c>
      <c r="H2729" s="31" t="str">
        <f>IF(AND(B2729=H$1),LOOKUP(9.99999999999999E+307,$H$2:H2728)+1,"")</f>
        <v/>
      </c>
      <c r="I2729" s="31" t="str">
        <f>IF(AND(B2729=I$1),LOOKUP(9.99999999999999E+307,$I$2:I2728)+1,"")</f>
        <v/>
      </c>
      <c r="J2729" s="31">
        <f>IF(AND(B2729=J$1),LOOKUP(9.99999999999999E+307,$J$2:J2728)+1,"")</f>
        <v>2563</v>
      </c>
      <c r="K2729" s="31">
        <f>IF(AND(B2729=K$1),LOOKUP(9.99999999999999E+307,$K$2:K2728)+1,"")</f>
        <v>2563</v>
      </c>
      <c r="L2729" s="31">
        <f>IF(AND(B2729=L$1),LOOKUP(9.99999999999999E+307,$L$2:L2728)+1,"")</f>
        <v>2563</v>
      </c>
      <c r="M2729" s="31">
        <f>IF(AND(B2729=M$1),LOOKUP(9.99999999999999E+307,$M$2:M2728)+1,"")</f>
        <v>2563</v>
      </c>
      <c r="N2729" s="31" t="e">
        <f>IF(AND(B2729=N$1),LOOKUP(9.99999999999999E+307,$N$2:N2728)+1,"")</f>
        <v>#REF!</v>
      </c>
      <c r="O2729" s="31" t="e">
        <f>IF(AND($B2729=O$1),LOOKUP(9.99999999999999E+307,$O$2:O2728)+1,"")</f>
        <v>#REF!</v>
      </c>
      <c r="P2729" s="31" t="e">
        <f>IF(AND($B2729=P$1),LOOKUP(9.99999999999999E+307,$P$2:P2728)+1,"")</f>
        <v>#REF!</v>
      </c>
      <c r="Q2729" s="31" t="e">
        <f>IF(AND($B2729=Q$1),LOOKUP(9.99999999999999E+307,$Q$2:Q2728)+1,"")</f>
        <v>#REF!</v>
      </c>
      <c r="R2729" s="31">
        <f>IF(AND($B2729=R$1),LOOKUP(9.99999999999999E+307,$R$2:R2728)+1,"")</f>
        <v>2563</v>
      </c>
      <c r="S2729" s="31">
        <f>IF(AND($B2729=S$1),LOOKUP(9.99999999999999E+307,$S$2:S2728)+1,"")</f>
        <v>2563</v>
      </c>
      <c r="T2729" s="265"/>
      <c r="U2729" s="265"/>
      <c r="V2729" s="265"/>
      <c r="AA2729" s="254" t="str">
        <f t="shared" si="304"/>
        <v/>
      </c>
      <c r="AB2729" s="254" t="str">
        <f t="shared" si="305"/>
        <v/>
      </c>
      <c r="AC2729" s="255">
        <f t="shared" si="306"/>
        <v>0</v>
      </c>
      <c r="AD2729" s="255">
        <f t="shared" si="307"/>
        <v>3836</v>
      </c>
      <c r="AE2729" s="256" t="str">
        <f t="shared" si="308"/>
        <v/>
      </c>
      <c r="AF2729" s="252" t="str">
        <f t="shared" si="309"/>
        <v>-</v>
      </c>
    </row>
    <row r="2730" spans="1:32" ht="20.149999999999999" customHeight="1" x14ac:dyDescent="0.75">
      <c r="A2730" s="31">
        <v>2728</v>
      </c>
      <c r="B2730" s="239"/>
      <c r="C2730" s="273"/>
      <c r="D2730" s="272"/>
      <c r="E2730" s="273"/>
      <c r="F2730" s="273"/>
      <c r="G2730" s="253" t="str">
        <f t="shared" si="303"/>
        <v/>
      </c>
      <c r="H2730" s="31" t="str">
        <f>IF(AND(B2730=H$1),LOOKUP(9.99999999999999E+307,$H$2:H2729)+1,"")</f>
        <v/>
      </c>
      <c r="I2730" s="31" t="str">
        <f>IF(AND(B2730=I$1),LOOKUP(9.99999999999999E+307,$I$2:I2729)+1,"")</f>
        <v/>
      </c>
      <c r="J2730" s="31">
        <f>IF(AND(B2730=J$1),LOOKUP(9.99999999999999E+307,$J$2:J2729)+1,"")</f>
        <v>2564</v>
      </c>
      <c r="K2730" s="31">
        <f>IF(AND(B2730=K$1),LOOKUP(9.99999999999999E+307,$K$2:K2729)+1,"")</f>
        <v>2564</v>
      </c>
      <c r="L2730" s="31">
        <f>IF(AND(B2730=L$1),LOOKUP(9.99999999999999E+307,$L$2:L2729)+1,"")</f>
        <v>2564</v>
      </c>
      <c r="M2730" s="31">
        <f>IF(AND(B2730=M$1),LOOKUP(9.99999999999999E+307,$M$2:M2729)+1,"")</f>
        <v>2564</v>
      </c>
      <c r="N2730" s="31" t="e">
        <f>IF(AND(B2730=N$1),LOOKUP(9.99999999999999E+307,$N$2:N2729)+1,"")</f>
        <v>#REF!</v>
      </c>
      <c r="O2730" s="31" t="e">
        <f>IF(AND($B2730=O$1),LOOKUP(9.99999999999999E+307,$O$2:O2729)+1,"")</f>
        <v>#REF!</v>
      </c>
      <c r="P2730" s="31" t="e">
        <f>IF(AND($B2730=P$1),LOOKUP(9.99999999999999E+307,$P$2:P2729)+1,"")</f>
        <v>#REF!</v>
      </c>
      <c r="Q2730" s="31" t="e">
        <f>IF(AND($B2730=Q$1),LOOKUP(9.99999999999999E+307,$Q$2:Q2729)+1,"")</f>
        <v>#REF!</v>
      </c>
      <c r="R2730" s="31">
        <f>IF(AND($B2730=R$1),LOOKUP(9.99999999999999E+307,$R$2:R2729)+1,"")</f>
        <v>2564</v>
      </c>
      <c r="S2730" s="31">
        <f>IF(AND($B2730=S$1),LOOKUP(9.99999999999999E+307,$S$2:S2729)+1,"")</f>
        <v>2564</v>
      </c>
      <c r="T2730" s="265"/>
      <c r="U2730" s="265"/>
      <c r="V2730" s="265"/>
      <c r="AA2730" s="254" t="str">
        <f t="shared" si="304"/>
        <v/>
      </c>
      <c r="AB2730" s="254" t="str">
        <f t="shared" si="305"/>
        <v/>
      </c>
      <c r="AC2730" s="255">
        <f t="shared" si="306"/>
        <v>0</v>
      </c>
      <c r="AD2730" s="255">
        <f t="shared" si="307"/>
        <v>3836</v>
      </c>
      <c r="AE2730" s="256" t="str">
        <f t="shared" si="308"/>
        <v/>
      </c>
      <c r="AF2730" s="252" t="str">
        <f t="shared" si="309"/>
        <v>-</v>
      </c>
    </row>
    <row r="2731" spans="1:32" ht="20.149999999999999" customHeight="1" x14ac:dyDescent="0.75">
      <c r="A2731" s="31">
        <v>2729</v>
      </c>
      <c r="B2731" s="239"/>
      <c r="C2731" s="273"/>
      <c r="D2731" s="272"/>
      <c r="E2731" s="273"/>
      <c r="F2731" s="273"/>
      <c r="G2731" s="253" t="str">
        <f t="shared" ref="G2731:G2794" si="310">B2731&amp;C2731</f>
        <v/>
      </c>
      <c r="H2731" s="31" t="str">
        <f>IF(AND(B2731=H$1),LOOKUP(9.99999999999999E+307,$H$2:H2730)+1,"")</f>
        <v/>
      </c>
      <c r="I2731" s="31" t="str">
        <f>IF(AND(B2731=I$1),LOOKUP(9.99999999999999E+307,$I$2:I2730)+1,"")</f>
        <v/>
      </c>
      <c r="J2731" s="31">
        <f>IF(AND(B2731=J$1),LOOKUP(9.99999999999999E+307,$J$2:J2730)+1,"")</f>
        <v>2565</v>
      </c>
      <c r="K2731" s="31">
        <f>IF(AND(B2731=K$1),LOOKUP(9.99999999999999E+307,$K$2:K2730)+1,"")</f>
        <v>2565</v>
      </c>
      <c r="L2731" s="31">
        <f>IF(AND(B2731=L$1),LOOKUP(9.99999999999999E+307,$L$2:L2730)+1,"")</f>
        <v>2565</v>
      </c>
      <c r="M2731" s="31">
        <f>IF(AND(B2731=M$1),LOOKUP(9.99999999999999E+307,$M$2:M2730)+1,"")</f>
        <v>2565</v>
      </c>
      <c r="N2731" s="31" t="e">
        <f>IF(AND(B2731=N$1),LOOKUP(9.99999999999999E+307,$N$2:N2730)+1,"")</f>
        <v>#REF!</v>
      </c>
      <c r="O2731" s="31" t="e">
        <f>IF(AND($B2731=O$1),LOOKUP(9.99999999999999E+307,$O$2:O2730)+1,"")</f>
        <v>#REF!</v>
      </c>
      <c r="P2731" s="31" t="e">
        <f>IF(AND($B2731=P$1),LOOKUP(9.99999999999999E+307,$P$2:P2730)+1,"")</f>
        <v>#REF!</v>
      </c>
      <c r="Q2731" s="31" t="e">
        <f>IF(AND($B2731=Q$1),LOOKUP(9.99999999999999E+307,$Q$2:Q2730)+1,"")</f>
        <v>#REF!</v>
      </c>
      <c r="R2731" s="31">
        <f>IF(AND($B2731=R$1),LOOKUP(9.99999999999999E+307,$R$2:R2730)+1,"")</f>
        <v>2565</v>
      </c>
      <c r="S2731" s="31">
        <f>IF(AND($B2731=S$1),LOOKUP(9.99999999999999E+307,$S$2:S2730)+1,"")</f>
        <v>2565</v>
      </c>
      <c r="T2731" s="265"/>
      <c r="U2731" s="265"/>
      <c r="V2731" s="265"/>
      <c r="AA2731" s="254" t="str">
        <f t="shared" si="304"/>
        <v/>
      </c>
      <c r="AB2731" s="254" t="str">
        <f t="shared" si="305"/>
        <v/>
      </c>
      <c r="AC2731" s="255">
        <f t="shared" si="306"/>
        <v>0</v>
      </c>
      <c r="AD2731" s="255">
        <f t="shared" si="307"/>
        <v>3836</v>
      </c>
      <c r="AE2731" s="256" t="str">
        <f t="shared" si="308"/>
        <v/>
      </c>
      <c r="AF2731" s="252" t="str">
        <f t="shared" si="309"/>
        <v>-</v>
      </c>
    </row>
    <row r="2732" spans="1:32" ht="20.149999999999999" customHeight="1" x14ac:dyDescent="0.75">
      <c r="A2732" s="31">
        <v>2730</v>
      </c>
      <c r="B2732" s="239"/>
      <c r="C2732" s="273"/>
      <c r="D2732" s="272"/>
      <c r="E2732" s="273"/>
      <c r="F2732" s="273"/>
      <c r="G2732" s="253" t="str">
        <f t="shared" si="310"/>
        <v/>
      </c>
      <c r="H2732" s="31" t="str">
        <f>IF(AND(B2732=H$1),LOOKUP(9.99999999999999E+307,$H$2:H2731)+1,"")</f>
        <v/>
      </c>
      <c r="I2732" s="31" t="str">
        <f>IF(AND(B2732=I$1),LOOKUP(9.99999999999999E+307,$I$2:I2731)+1,"")</f>
        <v/>
      </c>
      <c r="J2732" s="31">
        <f>IF(AND(B2732=J$1),LOOKUP(9.99999999999999E+307,$J$2:J2731)+1,"")</f>
        <v>2566</v>
      </c>
      <c r="K2732" s="31">
        <f>IF(AND(B2732=K$1),LOOKUP(9.99999999999999E+307,$K$2:K2731)+1,"")</f>
        <v>2566</v>
      </c>
      <c r="L2732" s="31">
        <f>IF(AND(B2732=L$1),LOOKUP(9.99999999999999E+307,$L$2:L2731)+1,"")</f>
        <v>2566</v>
      </c>
      <c r="M2732" s="31">
        <f>IF(AND(B2732=M$1),LOOKUP(9.99999999999999E+307,$M$2:M2731)+1,"")</f>
        <v>2566</v>
      </c>
      <c r="N2732" s="31" t="e">
        <f>IF(AND(B2732=N$1),LOOKUP(9.99999999999999E+307,$N$2:N2731)+1,"")</f>
        <v>#REF!</v>
      </c>
      <c r="O2732" s="31" t="e">
        <f>IF(AND($B2732=O$1),LOOKUP(9.99999999999999E+307,$O$2:O2731)+1,"")</f>
        <v>#REF!</v>
      </c>
      <c r="P2732" s="31" t="e">
        <f>IF(AND($B2732=P$1),LOOKUP(9.99999999999999E+307,$P$2:P2731)+1,"")</f>
        <v>#REF!</v>
      </c>
      <c r="Q2732" s="31" t="e">
        <f>IF(AND($B2732=Q$1),LOOKUP(9.99999999999999E+307,$Q$2:Q2731)+1,"")</f>
        <v>#REF!</v>
      </c>
      <c r="R2732" s="31">
        <f>IF(AND($B2732=R$1),LOOKUP(9.99999999999999E+307,$R$2:R2731)+1,"")</f>
        <v>2566</v>
      </c>
      <c r="S2732" s="31">
        <f>IF(AND($B2732=S$1),LOOKUP(9.99999999999999E+307,$S$2:S2731)+1,"")</f>
        <v>2566</v>
      </c>
      <c r="T2732" s="265"/>
      <c r="U2732" s="265"/>
      <c r="V2732" s="265"/>
      <c r="AA2732" s="254" t="str">
        <f t="shared" si="304"/>
        <v/>
      </c>
      <c r="AB2732" s="254" t="str">
        <f t="shared" si="305"/>
        <v/>
      </c>
      <c r="AC2732" s="255">
        <f t="shared" si="306"/>
        <v>0</v>
      </c>
      <c r="AD2732" s="255">
        <f t="shared" si="307"/>
        <v>3836</v>
      </c>
      <c r="AE2732" s="256" t="str">
        <f t="shared" si="308"/>
        <v/>
      </c>
      <c r="AF2732" s="252" t="str">
        <f t="shared" si="309"/>
        <v>-</v>
      </c>
    </row>
    <row r="2733" spans="1:32" ht="20.149999999999999" customHeight="1" x14ac:dyDescent="0.75">
      <c r="A2733" s="31">
        <v>2731</v>
      </c>
      <c r="B2733" s="239"/>
      <c r="C2733" s="273"/>
      <c r="D2733" s="272"/>
      <c r="E2733" s="273"/>
      <c r="F2733" s="273"/>
      <c r="G2733" s="253" t="str">
        <f t="shared" si="310"/>
        <v/>
      </c>
      <c r="H2733" s="31" t="str">
        <f>IF(AND(B2733=H$1),LOOKUP(9.99999999999999E+307,$H$2:H2732)+1,"")</f>
        <v/>
      </c>
      <c r="I2733" s="31" t="str">
        <f>IF(AND(B2733=I$1),LOOKUP(9.99999999999999E+307,$I$2:I2732)+1,"")</f>
        <v/>
      </c>
      <c r="J2733" s="31">
        <f>IF(AND(B2733=J$1),LOOKUP(9.99999999999999E+307,$J$2:J2732)+1,"")</f>
        <v>2567</v>
      </c>
      <c r="K2733" s="31">
        <f>IF(AND(B2733=K$1),LOOKUP(9.99999999999999E+307,$K$2:K2732)+1,"")</f>
        <v>2567</v>
      </c>
      <c r="L2733" s="31">
        <f>IF(AND(B2733=L$1),LOOKUP(9.99999999999999E+307,$L$2:L2732)+1,"")</f>
        <v>2567</v>
      </c>
      <c r="M2733" s="31">
        <f>IF(AND(B2733=M$1),LOOKUP(9.99999999999999E+307,$M$2:M2732)+1,"")</f>
        <v>2567</v>
      </c>
      <c r="N2733" s="31" t="e">
        <f>IF(AND(B2733=N$1),LOOKUP(9.99999999999999E+307,$N$2:N2732)+1,"")</f>
        <v>#REF!</v>
      </c>
      <c r="O2733" s="31" t="e">
        <f>IF(AND($B2733=O$1),LOOKUP(9.99999999999999E+307,$O$2:O2732)+1,"")</f>
        <v>#REF!</v>
      </c>
      <c r="P2733" s="31" t="e">
        <f>IF(AND($B2733=P$1),LOOKUP(9.99999999999999E+307,$P$2:P2732)+1,"")</f>
        <v>#REF!</v>
      </c>
      <c r="Q2733" s="31" t="e">
        <f>IF(AND($B2733=Q$1),LOOKUP(9.99999999999999E+307,$Q$2:Q2732)+1,"")</f>
        <v>#REF!</v>
      </c>
      <c r="R2733" s="31">
        <f>IF(AND($B2733=R$1),LOOKUP(9.99999999999999E+307,$R$2:R2732)+1,"")</f>
        <v>2567</v>
      </c>
      <c r="S2733" s="31">
        <f>IF(AND($B2733=S$1),LOOKUP(9.99999999999999E+307,$S$2:S2732)+1,"")</f>
        <v>2567</v>
      </c>
      <c r="T2733" s="265"/>
      <c r="U2733" s="265"/>
      <c r="V2733" s="265"/>
      <c r="AA2733" s="254" t="str">
        <f t="shared" si="304"/>
        <v/>
      </c>
      <c r="AB2733" s="254" t="str">
        <f t="shared" si="305"/>
        <v/>
      </c>
      <c r="AC2733" s="255">
        <f t="shared" si="306"/>
        <v>0</v>
      </c>
      <c r="AD2733" s="255">
        <f t="shared" si="307"/>
        <v>3836</v>
      </c>
      <c r="AE2733" s="256" t="str">
        <f t="shared" si="308"/>
        <v/>
      </c>
      <c r="AF2733" s="252" t="str">
        <f t="shared" si="309"/>
        <v>-</v>
      </c>
    </row>
    <row r="2734" spans="1:32" ht="20.149999999999999" customHeight="1" x14ac:dyDescent="0.75">
      <c r="A2734" s="31">
        <v>2732</v>
      </c>
      <c r="B2734" s="239"/>
      <c r="C2734" s="273"/>
      <c r="D2734" s="272"/>
      <c r="E2734" s="273"/>
      <c r="F2734" s="273"/>
      <c r="G2734" s="253" t="str">
        <f t="shared" si="310"/>
        <v/>
      </c>
      <c r="H2734" s="31" t="str">
        <f>IF(AND(B2734=H$1),LOOKUP(9.99999999999999E+307,$H$2:H2733)+1,"")</f>
        <v/>
      </c>
      <c r="I2734" s="31" t="str">
        <f>IF(AND(B2734=I$1),LOOKUP(9.99999999999999E+307,$I$2:I2733)+1,"")</f>
        <v/>
      </c>
      <c r="J2734" s="31">
        <f>IF(AND(B2734=J$1),LOOKUP(9.99999999999999E+307,$J$2:J2733)+1,"")</f>
        <v>2568</v>
      </c>
      <c r="K2734" s="31">
        <f>IF(AND(B2734=K$1),LOOKUP(9.99999999999999E+307,$K$2:K2733)+1,"")</f>
        <v>2568</v>
      </c>
      <c r="L2734" s="31">
        <f>IF(AND(B2734=L$1),LOOKUP(9.99999999999999E+307,$L$2:L2733)+1,"")</f>
        <v>2568</v>
      </c>
      <c r="M2734" s="31">
        <f>IF(AND(B2734=M$1),LOOKUP(9.99999999999999E+307,$M$2:M2733)+1,"")</f>
        <v>2568</v>
      </c>
      <c r="N2734" s="31" t="e">
        <f>IF(AND(B2734=N$1),LOOKUP(9.99999999999999E+307,$N$2:N2733)+1,"")</f>
        <v>#REF!</v>
      </c>
      <c r="O2734" s="31" t="e">
        <f>IF(AND($B2734=O$1),LOOKUP(9.99999999999999E+307,$O$2:O2733)+1,"")</f>
        <v>#REF!</v>
      </c>
      <c r="P2734" s="31" t="e">
        <f>IF(AND($B2734=P$1),LOOKUP(9.99999999999999E+307,$P$2:P2733)+1,"")</f>
        <v>#REF!</v>
      </c>
      <c r="Q2734" s="31" t="e">
        <f>IF(AND($B2734=Q$1),LOOKUP(9.99999999999999E+307,$Q$2:Q2733)+1,"")</f>
        <v>#REF!</v>
      </c>
      <c r="R2734" s="31">
        <f>IF(AND($B2734=R$1),LOOKUP(9.99999999999999E+307,$R$2:R2733)+1,"")</f>
        <v>2568</v>
      </c>
      <c r="S2734" s="31">
        <f>IF(AND($B2734=S$1),LOOKUP(9.99999999999999E+307,$S$2:S2733)+1,"")</f>
        <v>2568</v>
      </c>
      <c r="T2734" s="265"/>
      <c r="U2734" s="265"/>
      <c r="V2734" s="265"/>
      <c r="AA2734" s="254" t="str">
        <f t="shared" si="304"/>
        <v/>
      </c>
      <c r="AB2734" s="254" t="str">
        <f t="shared" si="305"/>
        <v/>
      </c>
      <c r="AC2734" s="255">
        <f t="shared" si="306"/>
        <v>0</v>
      </c>
      <c r="AD2734" s="255">
        <f t="shared" si="307"/>
        <v>3836</v>
      </c>
      <c r="AE2734" s="256" t="str">
        <f t="shared" si="308"/>
        <v/>
      </c>
      <c r="AF2734" s="252" t="str">
        <f t="shared" si="309"/>
        <v>-</v>
      </c>
    </row>
    <row r="2735" spans="1:32" ht="20.149999999999999" customHeight="1" x14ac:dyDescent="0.75">
      <c r="A2735" s="31">
        <v>2733</v>
      </c>
      <c r="B2735" s="239"/>
      <c r="C2735" s="273"/>
      <c r="D2735" s="272"/>
      <c r="E2735" s="273"/>
      <c r="F2735" s="273"/>
      <c r="G2735" s="253" t="str">
        <f t="shared" si="310"/>
        <v/>
      </c>
      <c r="H2735" s="31" t="str">
        <f>IF(AND(B2735=H$1),LOOKUP(9.99999999999999E+307,$H$2:H2734)+1,"")</f>
        <v/>
      </c>
      <c r="I2735" s="31" t="str">
        <f>IF(AND(B2735=I$1),LOOKUP(9.99999999999999E+307,$I$2:I2734)+1,"")</f>
        <v/>
      </c>
      <c r="J2735" s="31">
        <f>IF(AND(B2735=J$1),LOOKUP(9.99999999999999E+307,$J$2:J2734)+1,"")</f>
        <v>2569</v>
      </c>
      <c r="K2735" s="31">
        <f>IF(AND(B2735=K$1),LOOKUP(9.99999999999999E+307,$K$2:K2734)+1,"")</f>
        <v>2569</v>
      </c>
      <c r="L2735" s="31">
        <f>IF(AND(B2735=L$1),LOOKUP(9.99999999999999E+307,$L$2:L2734)+1,"")</f>
        <v>2569</v>
      </c>
      <c r="M2735" s="31">
        <f>IF(AND(B2735=M$1),LOOKUP(9.99999999999999E+307,$M$2:M2734)+1,"")</f>
        <v>2569</v>
      </c>
      <c r="N2735" s="31" t="e">
        <f>IF(AND(B2735=N$1),LOOKUP(9.99999999999999E+307,$N$2:N2734)+1,"")</f>
        <v>#REF!</v>
      </c>
      <c r="O2735" s="31" t="e">
        <f>IF(AND($B2735=O$1),LOOKUP(9.99999999999999E+307,$O$2:O2734)+1,"")</f>
        <v>#REF!</v>
      </c>
      <c r="P2735" s="31" t="e">
        <f>IF(AND($B2735=P$1),LOOKUP(9.99999999999999E+307,$P$2:P2734)+1,"")</f>
        <v>#REF!</v>
      </c>
      <c r="Q2735" s="31" t="e">
        <f>IF(AND($B2735=Q$1),LOOKUP(9.99999999999999E+307,$Q$2:Q2734)+1,"")</f>
        <v>#REF!</v>
      </c>
      <c r="R2735" s="31">
        <f>IF(AND($B2735=R$1),LOOKUP(9.99999999999999E+307,$R$2:R2734)+1,"")</f>
        <v>2569</v>
      </c>
      <c r="S2735" s="31">
        <f>IF(AND($B2735=S$1),LOOKUP(9.99999999999999E+307,$S$2:S2734)+1,"")</f>
        <v>2569</v>
      </c>
      <c r="T2735" s="265"/>
      <c r="U2735" s="265"/>
      <c r="V2735" s="265"/>
      <c r="AA2735" s="254" t="str">
        <f t="shared" si="304"/>
        <v/>
      </c>
      <c r="AB2735" s="254" t="str">
        <f t="shared" si="305"/>
        <v/>
      </c>
      <c r="AC2735" s="255">
        <f t="shared" si="306"/>
        <v>0</v>
      </c>
      <c r="AD2735" s="255">
        <f t="shared" si="307"/>
        <v>3836</v>
      </c>
      <c r="AE2735" s="256" t="str">
        <f t="shared" si="308"/>
        <v/>
      </c>
      <c r="AF2735" s="252" t="str">
        <f t="shared" si="309"/>
        <v>-</v>
      </c>
    </row>
    <row r="2736" spans="1:32" ht="20.149999999999999" customHeight="1" x14ac:dyDescent="0.75">
      <c r="A2736" s="31">
        <v>2734</v>
      </c>
      <c r="B2736" s="239"/>
      <c r="C2736" s="273"/>
      <c r="D2736" s="272"/>
      <c r="E2736" s="273"/>
      <c r="F2736" s="273"/>
      <c r="G2736" s="253" t="str">
        <f t="shared" si="310"/>
        <v/>
      </c>
      <c r="H2736" s="31" t="str">
        <f>IF(AND(B2736=H$1),LOOKUP(9.99999999999999E+307,$H$2:H2735)+1,"")</f>
        <v/>
      </c>
      <c r="I2736" s="31" t="str">
        <f>IF(AND(B2736=I$1),LOOKUP(9.99999999999999E+307,$I$2:I2735)+1,"")</f>
        <v/>
      </c>
      <c r="J2736" s="31">
        <f>IF(AND(B2736=J$1),LOOKUP(9.99999999999999E+307,$J$2:J2735)+1,"")</f>
        <v>2570</v>
      </c>
      <c r="K2736" s="31">
        <f>IF(AND(B2736=K$1),LOOKUP(9.99999999999999E+307,$K$2:K2735)+1,"")</f>
        <v>2570</v>
      </c>
      <c r="L2736" s="31">
        <f>IF(AND(B2736=L$1),LOOKUP(9.99999999999999E+307,$L$2:L2735)+1,"")</f>
        <v>2570</v>
      </c>
      <c r="M2736" s="31">
        <f>IF(AND(B2736=M$1),LOOKUP(9.99999999999999E+307,$M$2:M2735)+1,"")</f>
        <v>2570</v>
      </c>
      <c r="N2736" s="31" t="e">
        <f>IF(AND(B2736=N$1),LOOKUP(9.99999999999999E+307,$N$2:N2735)+1,"")</f>
        <v>#REF!</v>
      </c>
      <c r="O2736" s="31" t="e">
        <f>IF(AND($B2736=O$1),LOOKUP(9.99999999999999E+307,$O$2:O2735)+1,"")</f>
        <v>#REF!</v>
      </c>
      <c r="P2736" s="31" t="e">
        <f>IF(AND($B2736=P$1),LOOKUP(9.99999999999999E+307,$P$2:P2735)+1,"")</f>
        <v>#REF!</v>
      </c>
      <c r="Q2736" s="31" t="e">
        <f>IF(AND($B2736=Q$1),LOOKUP(9.99999999999999E+307,$Q$2:Q2735)+1,"")</f>
        <v>#REF!</v>
      </c>
      <c r="R2736" s="31">
        <f>IF(AND($B2736=R$1),LOOKUP(9.99999999999999E+307,$R$2:R2735)+1,"")</f>
        <v>2570</v>
      </c>
      <c r="S2736" s="31">
        <f>IF(AND($B2736=S$1),LOOKUP(9.99999999999999E+307,$S$2:S2735)+1,"")</f>
        <v>2570</v>
      </c>
      <c r="T2736" s="265"/>
      <c r="U2736" s="265"/>
      <c r="V2736" s="265"/>
      <c r="AA2736" s="254" t="str">
        <f t="shared" si="304"/>
        <v/>
      </c>
      <c r="AB2736" s="254" t="str">
        <f t="shared" si="305"/>
        <v/>
      </c>
      <c r="AC2736" s="255">
        <f t="shared" si="306"/>
        <v>0</v>
      </c>
      <c r="AD2736" s="255">
        <f t="shared" si="307"/>
        <v>3836</v>
      </c>
      <c r="AE2736" s="256" t="str">
        <f t="shared" si="308"/>
        <v/>
      </c>
      <c r="AF2736" s="252" t="str">
        <f t="shared" si="309"/>
        <v>-</v>
      </c>
    </row>
    <row r="2737" spans="1:32" ht="20.149999999999999" customHeight="1" x14ac:dyDescent="0.75">
      <c r="A2737" s="31">
        <v>2735</v>
      </c>
      <c r="B2737" s="239"/>
      <c r="C2737" s="273"/>
      <c r="D2737" s="272"/>
      <c r="E2737" s="273"/>
      <c r="F2737" s="273"/>
      <c r="G2737" s="253" t="str">
        <f t="shared" si="310"/>
        <v/>
      </c>
      <c r="H2737" s="31" t="str">
        <f>IF(AND(B2737=H$1),LOOKUP(9.99999999999999E+307,$H$2:H2736)+1,"")</f>
        <v/>
      </c>
      <c r="I2737" s="31" t="str">
        <f>IF(AND(B2737=I$1),LOOKUP(9.99999999999999E+307,$I$2:I2736)+1,"")</f>
        <v/>
      </c>
      <c r="J2737" s="31">
        <f>IF(AND(B2737=J$1),LOOKUP(9.99999999999999E+307,$J$2:J2736)+1,"")</f>
        <v>2571</v>
      </c>
      <c r="K2737" s="31">
        <f>IF(AND(B2737=K$1),LOOKUP(9.99999999999999E+307,$K$2:K2736)+1,"")</f>
        <v>2571</v>
      </c>
      <c r="L2737" s="31">
        <f>IF(AND(B2737=L$1),LOOKUP(9.99999999999999E+307,$L$2:L2736)+1,"")</f>
        <v>2571</v>
      </c>
      <c r="M2737" s="31">
        <f>IF(AND(B2737=M$1),LOOKUP(9.99999999999999E+307,$M$2:M2736)+1,"")</f>
        <v>2571</v>
      </c>
      <c r="N2737" s="31" t="e">
        <f>IF(AND(B2737=N$1),LOOKUP(9.99999999999999E+307,$N$2:N2736)+1,"")</f>
        <v>#REF!</v>
      </c>
      <c r="O2737" s="31" t="e">
        <f>IF(AND($B2737=O$1),LOOKUP(9.99999999999999E+307,$O$2:O2736)+1,"")</f>
        <v>#REF!</v>
      </c>
      <c r="P2737" s="31" t="e">
        <f>IF(AND($B2737=P$1),LOOKUP(9.99999999999999E+307,$P$2:P2736)+1,"")</f>
        <v>#REF!</v>
      </c>
      <c r="Q2737" s="31" t="e">
        <f>IF(AND($B2737=Q$1),LOOKUP(9.99999999999999E+307,$Q$2:Q2736)+1,"")</f>
        <v>#REF!</v>
      </c>
      <c r="R2737" s="31">
        <f>IF(AND($B2737=R$1),LOOKUP(9.99999999999999E+307,$R$2:R2736)+1,"")</f>
        <v>2571</v>
      </c>
      <c r="S2737" s="31">
        <f>IF(AND($B2737=S$1),LOOKUP(9.99999999999999E+307,$S$2:S2736)+1,"")</f>
        <v>2571</v>
      </c>
      <c r="T2737" s="265"/>
      <c r="U2737" s="265"/>
      <c r="V2737" s="265"/>
      <c r="AA2737" s="254" t="str">
        <f t="shared" si="304"/>
        <v/>
      </c>
      <c r="AB2737" s="254" t="str">
        <f t="shared" si="305"/>
        <v/>
      </c>
      <c r="AC2737" s="255">
        <f t="shared" si="306"/>
        <v>0</v>
      </c>
      <c r="AD2737" s="255">
        <f t="shared" si="307"/>
        <v>3836</v>
      </c>
      <c r="AE2737" s="256" t="str">
        <f t="shared" si="308"/>
        <v/>
      </c>
      <c r="AF2737" s="252" t="str">
        <f t="shared" si="309"/>
        <v>-</v>
      </c>
    </row>
    <row r="2738" spans="1:32" ht="20.149999999999999" customHeight="1" x14ac:dyDescent="0.75">
      <c r="A2738" s="31">
        <v>2736</v>
      </c>
      <c r="B2738" s="239"/>
      <c r="C2738" s="273"/>
      <c r="D2738" s="272"/>
      <c r="E2738" s="273"/>
      <c r="F2738" s="273"/>
      <c r="G2738" s="253" t="str">
        <f t="shared" si="310"/>
        <v/>
      </c>
      <c r="H2738" s="31" t="str">
        <f>IF(AND(B2738=H$1),LOOKUP(9.99999999999999E+307,$H$2:H2737)+1,"")</f>
        <v/>
      </c>
      <c r="I2738" s="31" t="str">
        <f>IF(AND(B2738=I$1),LOOKUP(9.99999999999999E+307,$I$2:I2737)+1,"")</f>
        <v/>
      </c>
      <c r="J2738" s="31">
        <f>IF(AND(B2738=J$1),LOOKUP(9.99999999999999E+307,$J$2:J2737)+1,"")</f>
        <v>2572</v>
      </c>
      <c r="K2738" s="31">
        <f>IF(AND(B2738=K$1),LOOKUP(9.99999999999999E+307,$K$2:K2737)+1,"")</f>
        <v>2572</v>
      </c>
      <c r="L2738" s="31">
        <f>IF(AND(B2738=L$1),LOOKUP(9.99999999999999E+307,$L$2:L2737)+1,"")</f>
        <v>2572</v>
      </c>
      <c r="M2738" s="31">
        <f>IF(AND(B2738=M$1),LOOKUP(9.99999999999999E+307,$M$2:M2737)+1,"")</f>
        <v>2572</v>
      </c>
      <c r="N2738" s="31" t="e">
        <f>IF(AND(B2738=N$1),LOOKUP(9.99999999999999E+307,$N$2:N2737)+1,"")</f>
        <v>#REF!</v>
      </c>
      <c r="O2738" s="31" t="e">
        <f>IF(AND($B2738=O$1),LOOKUP(9.99999999999999E+307,$O$2:O2737)+1,"")</f>
        <v>#REF!</v>
      </c>
      <c r="P2738" s="31" t="e">
        <f>IF(AND($B2738=P$1),LOOKUP(9.99999999999999E+307,$P$2:P2737)+1,"")</f>
        <v>#REF!</v>
      </c>
      <c r="Q2738" s="31" t="e">
        <f>IF(AND($B2738=Q$1),LOOKUP(9.99999999999999E+307,$Q$2:Q2737)+1,"")</f>
        <v>#REF!</v>
      </c>
      <c r="R2738" s="31">
        <f>IF(AND($B2738=R$1),LOOKUP(9.99999999999999E+307,$R$2:R2737)+1,"")</f>
        <v>2572</v>
      </c>
      <c r="S2738" s="31">
        <f>IF(AND($B2738=S$1),LOOKUP(9.99999999999999E+307,$S$2:S2737)+1,"")</f>
        <v>2572</v>
      </c>
      <c r="T2738" s="265"/>
      <c r="U2738" s="265"/>
      <c r="V2738" s="265"/>
      <c r="AA2738" s="254" t="str">
        <f t="shared" si="304"/>
        <v/>
      </c>
      <c r="AB2738" s="254" t="str">
        <f t="shared" si="305"/>
        <v/>
      </c>
      <c r="AC2738" s="255">
        <f t="shared" si="306"/>
        <v>0</v>
      </c>
      <c r="AD2738" s="255">
        <f t="shared" si="307"/>
        <v>3836</v>
      </c>
      <c r="AE2738" s="256" t="str">
        <f t="shared" si="308"/>
        <v/>
      </c>
      <c r="AF2738" s="252" t="str">
        <f t="shared" si="309"/>
        <v>-</v>
      </c>
    </row>
    <row r="2739" spans="1:32" ht="20.149999999999999" customHeight="1" x14ac:dyDescent="0.75">
      <c r="A2739" s="31">
        <v>2737</v>
      </c>
      <c r="B2739" s="239"/>
      <c r="C2739" s="273"/>
      <c r="D2739" s="272"/>
      <c r="E2739" s="273"/>
      <c r="F2739" s="273"/>
      <c r="G2739" s="253" t="str">
        <f t="shared" si="310"/>
        <v/>
      </c>
      <c r="H2739" s="31" t="str">
        <f>IF(AND(B2739=H$1),LOOKUP(9.99999999999999E+307,$H$2:H2738)+1,"")</f>
        <v/>
      </c>
      <c r="I2739" s="31" t="str">
        <f>IF(AND(B2739=I$1),LOOKUP(9.99999999999999E+307,$I$2:I2738)+1,"")</f>
        <v/>
      </c>
      <c r="J2739" s="31">
        <f>IF(AND(B2739=J$1),LOOKUP(9.99999999999999E+307,$J$2:J2738)+1,"")</f>
        <v>2573</v>
      </c>
      <c r="K2739" s="31">
        <f>IF(AND(B2739=K$1),LOOKUP(9.99999999999999E+307,$K$2:K2738)+1,"")</f>
        <v>2573</v>
      </c>
      <c r="L2739" s="31">
        <f>IF(AND(B2739=L$1),LOOKUP(9.99999999999999E+307,$L$2:L2738)+1,"")</f>
        <v>2573</v>
      </c>
      <c r="M2739" s="31">
        <f>IF(AND(B2739=M$1),LOOKUP(9.99999999999999E+307,$M$2:M2738)+1,"")</f>
        <v>2573</v>
      </c>
      <c r="N2739" s="31" t="e">
        <f>IF(AND(B2739=N$1),LOOKUP(9.99999999999999E+307,$N$2:N2738)+1,"")</f>
        <v>#REF!</v>
      </c>
      <c r="O2739" s="31" t="e">
        <f>IF(AND($B2739=O$1),LOOKUP(9.99999999999999E+307,$O$2:O2738)+1,"")</f>
        <v>#REF!</v>
      </c>
      <c r="P2739" s="31" t="e">
        <f>IF(AND($B2739=P$1),LOOKUP(9.99999999999999E+307,$P$2:P2738)+1,"")</f>
        <v>#REF!</v>
      </c>
      <c r="Q2739" s="31" t="e">
        <f>IF(AND($B2739=Q$1),LOOKUP(9.99999999999999E+307,$Q$2:Q2738)+1,"")</f>
        <v>#REF!</v>
      </c>
      <c r="R2739" s="31">
        <f>IF(AND($B2739=R$1),LOOKUP(9.99999999999999E+307,$R$2:R2738)+1,"")</f>
        <v>2573</v>
      </c>
      <c r="S2739" s="31">
        <f>IF(AND($B2739=S$1),LOOKUP(9.99999999999999E+307,$S$2:S2738)+1,"")</f>
        <v>2573</v>
      </c>
      <c r="T2739" s="265"/>
      <c r="U2739" s="265"/>
      <c r="V2739" s="265"/>
      <c r="AA2739" s="254" t="str">
        <f t="shared" si="304"/>
        <v/>
      </c>
      <c r="AB2739" s="254" t="str">
        <f t="shared" si="305"/>
        <v/>
      </c>
      <c r="AC2739" s="255">
        <f t="shared" si="306"/>
        <v>0</v>
      </c>
      <c r="AD2739" s="255">
        <f t="shared" si="307"/>
        <v>3836</v>
      </c>
      <c r="AE2739" s="256" t="str">
        <f t="shared" si="308"/>
        <v/>
      </c>
      <c r="AF2739" s="252" t="str">
        <f t="shared" si="309"/>
        <v>-</v>
      </c>
    </row>
    <row r="2740" spans="1:32" ht="20.149999999999999" customHeight="1" x14ac:dyDescent="0.75">
      <c r="A2740" s="31">
        <v>2738</v>
      </c>
      <c r="B2740" s="239"/>
      <c r="C2740" s="273"/>
      <c r="D2740" s="272"/>
      <c r="E2740" s="273"/>
      <c r="F2740" s="273"/>
      <c r="G2740" s="253" t="str">
        <f t="shared" si="310"/>
        <v/>
      </c>
      <c r="H2740" s="31" t="str">
        <f>IF(AND(B2740=H$1),LOOKUP(9.99999999999999E+307,$H$2:H2739)+1,"")</f>
        <v/>
      </c>
      <c r="I2740" s="31" t="str">
        <f>IF(AND(B2740=I$1),LOOKUP(9.99999999999999E+307,$I$2:I2739)+1,"")</f>
        <v/>
      </c>
      <c r="J2740" s="31">
        <f>IF(AND(B2740=J$1),LOOKUP(9.99999999999999E+307,$J$2:J2739)+1,"")</f>
        <v>2574</v>
      </c>
      <c r="K2740" s="31">
        <f>IF(AND(B2740=K$1),LOOKUP(9.99999999999999E+307,$K$2:K2739)+1,"")</f>
        <v>2574</v>
      </c>
      <c r="L2740" s="31">
        <f>IF(AND(B2740=L$1),LOOKUP(9.99999999999999E+307,$L$2:L2739)+1,"")</f>
        <v>2574</v>
      </c>
      <c r="M2740" s="31">
        <f>IF(AND(B2740=M$1),LOOKUP(9.99999999999999E+307,$M$2:M2739)+1,"")</f>
        <v>2574</v>
      </c>
      <c r="N2740" s="31" t="e">
        <f>IF(AND(B2740=N$1),LOOKUP(9.99999999999999E+307,$N$2:N2739)+1,"")</f>
        <v>#REF!</v>
      </c>
      <c r="O2740" s="31" t="e">
        <f>IF(AND($B2740=O$1),LOOKUP(9.99999999999999E+307,$O$2:O2739)+1,"")</f>
        <v>#REF!</v>
      </c>
      <c r="P2740" s="31" t="e">
        <f>IF(AND($B2740=P$1),LOOKUP(9.99999999999999E+307,$P$2:P2739)+1,"")</f>
        <v>#REF!</v>
      </c>
      <c r="Q2740" s="31" t="e">
        <f>IF(AND($B2740=Q$1),LOOKUP(9.99999999999999E+307,$Q$2:Q2739)+1,"")</f>
        <v>#REF!</v>
      </c>
      <c r="R2740" s="31">
        <f>IF(AND($B2740=R$1),LOOKUP(9.99999999999999E+307,$R$2:R2739)+1,"")</f>
        <v>2574</v>
      </c>
      <c r="S2740" s="31">
        <f>IF(AND($B2740=S$1),LOOKUP(9.99999999999999E+307,$S$2:S2739)+1,"")</f>
        <v>2574</v>
      </c>
      <c r="T2740" s="265"/>
      <c r="U2740" s="265"/>
      <c r="V2740" s="265"/>
      <c r="AA2740" s="254" t="str">
        <f t="shared" si="304"/>
        <v/>
      </c>
      <c r="AB2740" s="254" t="str">
        <f t="shared" si="305"/>
        <v/>
      </c>
      <c r="AC2740" s="255">
        <f t="shared" si="306"/>
        <v>0</v>
      </c>
      <c r="AD2740" s="255">
        <f t="shared" si="307"/>
        <v>3836</v>
      </c>
      <c r="AE2740" s="256" t="str">
        <f t="shared" si="308"/>
        <v/>
      </c>
      <c r="AF2740" s="252" t="str">
        <f t="shared" si="309"/>
        <v>-</v>
      </c>
    </row>
    <row r="2741" spans="1:32" ht="20.149999999999999" customHeight="1" x14ac:dyDescent="0.75">
      <c r="A2741" s="31">
        <v>2739</v>
      </c>
      <c r="B2741" s="239"/>
      <c r="C2741" s="273"/>
      <c r="D2741" s="272"/>
      <c r="E2741" s="273"/>
      <c r="F2741" s="273"/>
      <c r="G2741" s="253" t="str">
        <f t="shared" si="310"/>
        <v/>
      </c>
      <c r="H2741" s="31" t="str">
        <f>IF(AND(B2741=H$1),LOOKUP(9.99999999999999E+307,$H$2:H2740)+1,"")</f>
        <v/>
      </c>
      <c r="I2741" s="31" t="str">
        <f>IF(AND(B2741=I$1),LOOKUP(9.99999999999999E+307,$I$2:I2740)+1,"")</f>
        <v/>
      </c>
      <c r="J2741" s="31">
        <f>IF(AND(B2741=J$1),LOOKUP(9.99999999999999E+307,$J$2:J2740)+1,"")</f>
        <v>2575</v>
      </c>
      <c r="K2741" s="31">
        <f>IF(AND(B2741=K$1),LOOKUP(9.99999999999999E+307,$K$2:K2740)+1,"")</f>
        <v>2575</v>
      </c>
      <c r="L2741" s="31">
        <f>IF(AND(B2741=L$1),LOOKUP(9.99999999999999E+307,$L$2:L2740)+1,"")</f>
        <v>2575</v>
      </c>
      <c r="M2741" s="31">
        <f>IF(AND(B2741=M$1),LOOKUP(9.99999999999999E+307,$M$2:M2740)+1,"")</f>
        <v>2575</v>
      </c>
      <c r="N2741" s="31" t="e">
        <f>IF(AND(B2741=N$1),LOOKUP(9.99999999999999E+307,$N$2:N2740)+1,"")</f>
        <v>#REF!</v>
      </c>
      <c r="O2741" s="31" t="e">
        <f>IF(AND($B2741=O$1),LOOKUP(9.99999999999999E+307,$O$2:O2740)+1,"")</f>
        <v>#REF!</v>
      </c>
      <c r="P2741" s="31" t="e">
        <f>IF(AND($B2741=P$1),LOOKUP(9.99999999999999E+307,$P$2:P2740)+1,"")</f>
        <v>#REF!</v>
      </c>
      <c r="Q2741" s="31" t="e">
        <f>IF(AND($B2741=Q$1),LOOKUP(9.99999999999999E+307,$Q$2:Q2740)+1,"")</f>
        <v>#REF!</v>
      </c>
      <c r="R2741" s="31">
        <f>IF(AND($B2741=R$1),LOOKUP(9.99999999999999E+307,$R$2:R2740)+1,"")</f>
        <v>2575</v>
      </c>
      <c r="S2741" s="31">
        <f>IF(AND($B2741=S$1),LOOKUP(9.99999999999999E+307,$S$2:S2740)+1,"")</f>
        <v>2575</v>
      </c>
      <c r="T2741" s="265"/>
      <c r="U2741" s="265"/>
      <c r="V2741" s="265"/>
      <c r="AA2741" s="254" t="str">
        <f t="shared" si="304"/>
        <v/>
      </c>
      <c r="AB2741" s="254" t="str">
        <f t="shared" si="305"/>
        <v/>
      </c>
      <c r="AC2741" s="255">
        <f t="shared" si="306"/>
        <v>0</v>
      </c>
      <c r="AD2741" s="255">
        <f t="shared" si="307"/>
        <v>3836</v>
      </c>
      <c r="AE2741" s="256" t="str">
        <f t="shared" si="308"/>
        <v/>
      </c>
      <c r="AF2741" s="252" t="str">
        <f t="shared" si="309"/>
        <v>-</v>
      </c>
    </row>
    <row r="2742" spans="1:32" ht="20.149999999999999" customHeight="1" x14ac:dyDescent="0.75">
      <c r="A2742" s="31">
        <v>2740</v>
      </c>
      <c r="B2742" s="239"/>
      <c r="C2742" s="273"/>
      <c r="D2742" s="272"/>
      <c r="E2742" s="273"/>
      <c r="F2742" s="273"/>
      <c r="G2742" s="253" t="str">
        <f t="shared" si="310"/>
        <v/>
      </c>
      <c r="H2742" s="31" t="str">
        <f>IF(AND(B2742=H$1),LOOKUP(9.99999999999999E+307,$H$2:H2741)+1,"")</f>
        <v/>
      </c>
      <c r="I2742" s="31" t="str">
        <f>IF(AND(B2742=I$1),LOOKUP(9.99999999999999E+307,$I$2:I2741)+1,"")</f>
        <v/>
      </c>
      <c r="J2742" s="31">
        <f>IF(AND(B2742=J$1),LOOKUP(9.99999999999999E+307,$J$2:J2741)+1,"")</f>
        <v>2576</v>
      </c>
      <c r="K2742" s="31">
        <f>IF(AND(B2742=K$1),LOOKUP(9.99999999999999E+307,$K$2:K2741)+1,"")</f>
        <v>2576</v>
      </c>
      <c r="L2742" s="31">
        <f>IF(AND(B2742=L$1),LOOKUP(9.99999999999999E+307,$L$2:L2741)+1,"")</f>
        <v>2576</v>
      </c>
      <c r="M2742" s="31">
        <f>IF(AND(B2742=M$1),LOOKUP(9.99999999999999E+307,$M$2:M2741)+1,"")</f>
        <v>2576</v>
      </c>
      <c r="N2742" s="31" t="e">
        <f>IF(AND(B2742=N$1),LOOKUP(9.99999999999999E+307,$N$2:N2741)+1,"")</f>
        <v>#REF!</v>
      </c>
      <c r="O2742" s="31" t="e">
        <f>IF(AND($B2742=O$1),LOOKUP(9.99999999999999E+307,$O$2:O2741)+1,"")</f>
        <v>#REF!</v>
      </c>
      <c r="P2742" s="31" t="e">
        <f>IF(AND($B2742=P$1),LOOKUP(9.99999999999999E+307,$P$2:P2741)+1,"")</f>
        <v>#REF!</v>
      </c>
      <c r="Q2742" s="31" t="e">
        <f>IF(AND($B2742=Q$1),LOOKUP(9.99999999999999E+307,$Q$2:Q2741)+1,"")</f>
        <v>#REF!</v>
      </c>
      <c r="R2742" s="31">
        <f>IF(AND($B2742=R$1),LOOKUP(9.99999999999999E+307,$R$2:R2741)+1,"")</f>
        <v>2576</v>
      </c>
      <c r="S2742" s="31">
        <f>IF(AND($B2742=S$1),LOOKUP(9.99999999999999E+307,$S$2:S2741)+1,"")</f>
        <v>2576</v>
      </c>
      <c r="T2742" s="265"/>
      <c r="U2742" s="265"/>
      <c r="V2742" s="265"/>
      <c r="AA2742" s="254" t="str">
        <f t="shared" si="304"/>
        <v/>
      </c>
      <c r="AB2742" s="254" t="str">
        <f t="shared" si="305"/>
        <v/>
      </c>
      <c r="AC2742" s="255">
        <f t="shared" si="306"/>
        <v>0</v>
      </c>
      <c r="AD2742" s="255">
        <f t="shared" si="307"/>
        <v>3836</v>
      </c>
      <c r="AE2742" s="256" t="str">
        <f t="shared" si="308"/>
        <v/>
      </c>
      <c r="AF2742" s="252" t="str">
        <f t="shared" si="309"/>
        <v>-</v>
      </c>
    </row>
    <row r="2743" spans="1:32" ht="20.149999999999999" customHeight="1" x14ac:dyDescent="0.75">
      <c r="A2743" s="31">
        <v>2741</v>
      </c>
      <c r="B2743" s="239"/>
      <c r="C2743" s="273"/>
      <c r="D2743" s="272"/>
      <c r="E2743" s="273"/>
      <c r="F2743" s="273"/>
      <c r="G2743" s="253" t="str">
        <f t="shared" si="310"/>
        <v/>
      </c>
      <c r="H2743" s="31" t="str">
        <f>IF(AND(B2743=H$1),LOOKUP(9.99999999999999E+307,$H$2:H2742)+1,"")</f>
        <v/>
      </c>
      <c r="I2743" s="31" t="str">
        <f>IF(AND(B2743=I$1),LOOKUP(9.99999999999999E+307,$I$2:I2742)+1,"")</f>
        <v/>
      </c>
      <c r="J2743" s="31">
        <f>IF(AND(B2743=J$1),LOOKUP(9.99999999999999E+307,$J$2:J2742)+1,"")</f>
        <v>2577</v>
      </c>
      <c r="K2743" s="31">
        <f>IF(AND(B2743=K$1),LOOKUP(9.99999999999999E+307,$K$2:K2742)+1,"")</f>
        <v>2577</v>
      </c>
      <c r="L2743" s="31">
        <f>IF(AND(B2743=L$1),LOOKUP(9.99999999999999E+307,$L$2:L2742)+1,"")</f>
        <v>2577</v>
      </c>
      <c r="M2743" s="31">
        <f>IF(AND(B2743=M$1),LOOKUP(9.99999999999999E+307,$M$2:M2742)+1,"")</f>
        <v>2577</v>
      </c>
      <c r="N2743" s="31" t="e">
        <f>IF(AND(B2743=N$1),LOOKUP(9.99999999999999E+307,$N$2:N2742)+1,"")</f>
        <v>#REF!</v>
      </c>
      <c r="O2743" s="31" t="e">
        <f>IF(AND($B2743=O$1),LOOKUP(9.99999999999999E+307,$O$2:O2742)+1,"")</f>
        <v>#REF!</v>
      </c>
      <c r="P2743" s="31" t="e">
        <f>IF(AND($B2743=P$1),LOOKUP(9.99999999999999E+307,$P$2:P2742)+1,"")</f>
        <v>#REF!</v>
      </c>
      <c r="Q2743" s="31" t="e">
        <f>IF(AND($B2743=Q$1),LOOKUP(9.99999999999999E+307,$Q$2:Q2742)+1,"")</f>
        <v>#REF!</v>
      </c>
      <c r="R2743" s="31">
        <f>IF(AND($B2743=R$1),LOOKUP(9.99999999999999E+307,$R$2:R2742)+1,"")</f>
        <v>2577</v>
      </c>
      <c r="S2743" s="31">
        <f>IF(AND($B2743=S$1),LOOKUP(9.99999999999999E+307,$S$2:S2742)+1,"")</f>
        <v>2577</v>
      </c>
      <c r="T2743" s="265"/>
      <c r="U2743" s="265"/>
      <c r="V2743" s="265"/>
      <c r="AA2743" s="254" t="str">
        <f t="shared" si="304"/>
        <v/>
      </c>
      <c r="AB2743" s="254" t="str">
        <f t="shared" si="305"/>
        <v/>
      </c>
      <c r="AC2743" s="255">
        <f t="shared" si="306"/>
        <v>0</v>
      </c>
      <c r="AD2743" s="255">
        <f t="shared" si="307"/>
        <v>3836</v>
      </c>
      <c r="AE2743" s="256" t="str">
        <f t="shared" si="308"/>
        <v/>
      </c>
      <c r="AF2743" s="252" t="str">
        <f t="shared" si="309"/>
        <v>-</v>
      </c>
    </row>
    <row r="2744" spans="1:32" ht="20.149999999999999" customHeight="1" x14ac:dyDescent="0.75">
      <c r="A2744" s="31">
        <v>2742</v>
      </c>
      <c r="B2744" s="239"/>
      <c r="C2744" s="273"/>
      <c r="D2744" s="272"/>
      <c r="E2744" s="273"/>
      <c r="F2744" s="273"/>
      <c r="G2744" s="253" t="str">
        <f t="shared" si="310"/>
        <v/>
      </c>
      <c r="H2744" s="31" t="str">
        <f>IF(AND(B2744=H$1),LOOKUP(9.99999999999999E+307,$H$2:H2743)+1,"")</f>
        <v/>
      </c>
      <c r="I2744" s="31" t="str">
        <f>IF(AND(B2744=I$1),LOOKUP(9.99999999999999E+307,$I$2:I2743)+1,"")</f>
        <v/>
      </c>
      <c r="J2744" s="31">
        <f>IF(AND(B2744=J$1),LOOKUP(9.99999999999999E+307,$J$2:J2743)+1,"")</f>
        <v>2578</v>
      </c>
      <c r="K2744" s="31">
        <f>IF(AND(B2744=K$1),LOOKUP(9.99999999999999E+307,$K$2:K2743)+1,"")</f>
        <v>2578</v>
      </c>
      <c r="L2744" s="31">
        <f>IF(AND(B2744=L$1),LOOKUP(9.99999999999999E+307,$L$2:L2743)+1,"")</f>
        <v>2578</v>
      </c>
      <c r="M2744" s="31">
        <f>IF(AND(B2744=M$1),LOOKUP(9.99999999999999E+307,$M$2:M2743)+1,"")</f>
        <v>2578</v>
      </c>
      <c r="N2744" s="31" t="e">
        <f>IF(AND(B2744=N$1),LOOKUP(9.99999999999999E+307,$N$2:N2743)+1,"")</f>
        <v>#REF!</v>
      </c>
      <c r="O2744" s="31" t="e">
        <f>IF(AND($B2744=O$1),LOOKUP(9.99999999999999E+307,$O$2:O2743)+1,"")</f>
        <v>#REF!</v>
      </c>
      <c r="P2744" s="31" t="e">
        <f>IF(AND($B2744=P$1),LOOKUP(9.99999999999999E+307,$P$2:P2743)+1,"")</f>
        <v>#REF!</v>
      </c>
      <c r="Q2744" s="31" t="e">
        <f>IF(AND($B2744=Q$1),LOOKUP(9.99999999999999E+307,$Q$2:Q2743)+1,"")</f>
        <v>#REF!</v>
      </c>
      <c r="R2744" s="31">
        <f>IF(AND($B2744=R$1),LOOKUP(9.99999999999999E+307,$R$2:R2743)+1,"")</f>
        <v>2578</v>
      </c>
      <c r="S2744" s="31">
        <f>IF(AND($B2744=S$1),LOOKUP(9.99999999999999E+307,$S$2:S2743)+1,"")</f>
        <v>2578</v>
      </c>
      <c r="T2744" s="265"/>
      <c r="U2744" s="265"/>
      <c r="V2744" s="265"/>
      <c r="AA2744" s="254" t="str">
        <f t="shared" si="304"/>
        <v/>
      </c>
      <c r="AB2744" s="254" t="str">
        <f t="shared" si="305"/>
        <v/>
      </c>
      <c r="AC2744" s="255">
        <f t="shared" si="306"/>
        <v>0</v>
      </c>
      <c r="AD2744" s="255">
        <f t="shared" si="307"/>
        <v>3836</v>
      </c>
      <c r="AE2744" s="256" t="str">
        <f t="shared" si="308"/>
        <v/>
      </c>
      <c r="AF2744" s="252" t="str">
        <f t="shared" si="309"/>
        <v>-</v>
      </c>
    </row>
    <row r="2745" spans="1:32" ht="20.149999999999999" customHeight="1" x14ac:dyDescent="0.75">
      <c r="A2745" s="31">
        <v>2743</v>
      </c>
      <c r="B2745" s="239"/>
      <c r="C2745" s="273"/>
      <c r="D2745" s="272"/>
      <c r="E2745" s="273"/>
      <c r="F2745" s="273"/>
      <c r="G2745" s="253" t="str">
        <f t="shared" si="310"/>
        <v/>
      </c>
      <c r="H2745" s="31" t="str">
        <f>IF(AND(B2745=H$1),LOOKUP(9.99999999999999E+307,$H$2:H2744)+1,"")</f>
        <v/>
      </c>
      <c r="I2745" s="31" t="str">
        <f>IF(AND(B2745=I$1),LOOKUP(9.99999999999999E+307,$I$2:I2744)+1,"")</f>
        <v/>
      </c>
      <c r="J2745" s="31">
        <f>IF(AND(B2745=J$1),LOOKUP(9.99999999999999E+307,$J$2:J2744)+1,"")</f>
        <v>2579</v>
      </c>
      <c r="K2745" s="31">
        <f>IF(AND(B2745=K$1),LOOKUP(9.99999999999999E+307,$K$2:K2744)+1,"")</f>
        <v>2579</v>
      </c>
      <c r="L2745" s="31">
        <f>IF(AND(B2745=L$1),LOOKUP(9.99999999999999E+307,$L$2:L2744)+1,"")</f>
        <v>2579</v>
      </c>
      <c r="M2745" s="31">
        <f>IF(AND(B2745=M$1),LOOKUP(9.99999999999999E+307,$M$2:M2744)+1,"")</f>
        <v>2579</v>
      </c>
      <c r="N2745" s="31" t="e">
        <f>IF(AND(B2745=N$1),LOOKUP(9.99999999999999E+307,$N$2:N2744)+1,"")</f>
        <v>#REF!</v>
      </c>
      <c r="O2745" s="31" t="e">
        <f>IF(AND($B2745=O$1),LOOKUP(9.99999999999999E+307,$O$2:O2744)+1,"")</f>
        <v>#REF!</v>
      </c>
      <c r="P2745" s="31" t="e">
        <f>IF(AND($B2745=P$1),LOOKUP(9.99999999999999E+307,$P$2:P2744)+1,"")</f>
        <v>#REF!</v>
      </c>
      <c r="Q2745" s="31" t="e">
        <f>IF(AND($B2745=Q$1),LOOKUP(9.99999999999999E+307,$Q$2:Q2744)+1,"")</f>
        <v>#REF!</v>
      </c>
      <c r="R2745" s="31">
        <f>IF(AND($B2745=R$1),LOOKUP(9.99999999999999E+307,$R$2:R2744)+1,"")</f>
        <v>2579</v>
      </c>
      <c r="S2745" s="31">
        <f>IF(AND($B2745=S$1),LOOKUP(9.99999999999999E+307,$S$2:S2744)+1,"")</f>
        <v>2579</v>
      </c>
      <c r="T2745" s="265"/>
      <c r="U2745" s="265"/>
      <c r="V2745" s="265"/>
      <c r="AA2745" s="254" t="str">
        <f t="shared" si="304"/>
        <v/>
      </c>
      <c r="AB2745" s="254" t="str">
        <f t="shared" si="305"/>
        <v/>
      </c>
      <c r="AC2745" s="255">
        <f t="shared" si="306"/>
        <v>0</v>
      </c>
      <c r="AD2745" s="255">
        <f t="shared" si="307"/>
        <v>3836</v>
      </c>
      <c r="AE2745" s="256" t="str">
        <f t="shared" si="308"/>
        <v/>
      </c>
      <c r="AF2745" s="252" t="str">
        <f t="shared" si="309"/>
        <v>-</v>
      </c>
    </row>
    <row r="2746" spans="1:32" ht="20.149999999999999" customHeight="1" x14ac:dyDescent="0.75">
      <c r="A2746" s="31">
        <v>2744</v>
      </c>
      <c r="B2746" s="239"/>
      <c r="C2746" s="273"/>
      <c r="D2746" s="272"/>
      <c r="E2746" s="273"/>
      <c r="F2746" s="273"/>
      <c r="G2746" s="253" t="str">
        <f t="shared" si="310"/>
        <v/>
      </c>
      <c r="H2746" s="31" t="str">
        <f>IF(AND(B2746=H$1),LOOKUP(9.99999999999999E+307,$H$2:H2745)+1,"")</f>
        <v/>
      </c>
      <c r="I2746" s="31" t="str">
        <f>IF(AND(B2746=I$1),LOOKUP(9.99999999999999E+307,$I$2:I2745)+1,"")</f>
        <v/>
      </c>
      <c r="J2746" s="31">
        <f>IF(AND(B2746=J$1),LOOKUP(9.99999999999999E+307,$J$2:J2745)+1,"")</f>
        <v>2580</v>
      </c>
      <c r="K2746" s="31">
        <f>IF(AND(B2746=K$1),LOOKUP(9.99999999999999E+307,$K$2:K2745)+1,"")</f>
        <v>2580</v>
      </c>
      <c r="L2746" s="31">
        <f>IF(AND(B2746=L$1),LOOKUP(9.99999999999999E+307,$L$2:L2745)+1,"")</f>
        <v>2580</v>
      </c>
      <c r="M2746" s="31">
        <f>IF(AND(B2746=M$1),LOOKUP(9.99999999999999E+307,$M$2:M2745)+1,"")</f>
        <v>2580</v>
      </c>
      <c r="N2746" s="31" t="e">
        <f>IF(AND(B2746=N$1),LOOKUP(9.99999999999999E+307,$N$2:N2745)+1,"")</f>
        <v>#REF!</v>
      </c>
      <c r="O2746" s="31" t="e">
        <f>IF(AND($B2746=O$1),LOOKUP(9.99999999999999E+307,$O$2:O2745)+1,"")</f>
        <v>#REF!</v>
      </c>
      <c r="P2746" s="31" t="e">
        <f>IF(AND($B2746=P$1),LOOKUP(9.99999999999999E+307,$P$2:P2745)+1,"")</f>
        <v>#REF!</v>
      </c>
      <c r="Q2746" s="31" t="e">
        <f>IF(AND($B2746=Q$1),LOOKUP(9.99999999999999E+307,$Q$2:Q2745)+1,"")</f>
        <v>#REF!</v>
      </c>
      <c r="R2746" s="31">
        <f>IF(AND($B2746=R$1),LOOKUP(9.99999999999999E+307,$R$2:R2745)+1,"")</f>
        <v>2580</v>
      </c>
      <c r="S2746" s="31">
        <f>IF(AND($B2746=S$1),LOOKUP(9.99999999999999E+307,$S$2:S2745)+1,"")</f>
        <v>2580</v>
      </c>
      <c r="T2746" s="265"/>
      <c r="U2746" s="265"/>
      <c r="V2746" s="265"/>
      <c r="AA2746" s="254" t="str">
        <f t="shared" si="304"/>
        <v/>
      </c>
      <c r="AB2746" s="254" t="str">
        <f t="shared" si="305"/>
        <v/>
      </c>
      <c r="AC2746" s="255">
        <f t="shared" si="306"/>
        <v>0</v>
      </c>
      <c r="AD2746" s="255">
        <f t="shared" si="307"/>
        <v>3836</v>
      </c>
      <c r="AE2746" s="256" t="str">
        <f t="shared" si="308"/>
        <v/>
      </c>
      <c r="AF2746" s="252" t="str">
        <f t="shared" si="309"/>
        <v>-</v>
      </c>
    </row>
    <row r="2747" spans="1:32" ht="20.149999999999999" customHeight="1" x14ac:dyDescent="0.75">
      <c r="A2747" s="31">
        <v>2745</v>
      </c>
      <c r="B2747" s="239"/>
      <c r="C2747" s="273"/>
      <c r="D2747" s="272"/>
      <c r="E2747" s="273"/>
      <c r="F2747" s="273"/>
      <c r="G2747" s="253" t="str">
        <f t="shared" si="310"/>
        <v/>
      </c>
      <c r="H2747" s="31" t="str">
        <f>IF(AND(B2747=H$1),LOOKUP(9.99999999999999E+307,$H$2:H2746)+1,"")</f>
        <v/>
      </c>
      <c r="I2747" s="31" t="str">
        <f>IF(AND(B2747=I$1),LOOKUP(9.99999999999999E+307,$I$2:I2746)+1,"")</f>
        <v/>
      </c>
      <c r="J2747" s="31">
        <f>IF(AND(B2747=J$1),LOOKUP(9.99999999999999E+307,$J$2:J2746)+1,"")</f>
        <v>2581</v>
      </c>
      <c r="K2747" s="31">
        <f>IF(AND(B2747=K$1),LOOKUP(9.99999999999999E+307,$K$2:K2746)+1,"")</f>
        <v>2581</v>
      </c>
      <c r="L2747" s="31">
        <f>IF(AND(B2747=L$1),LOOKUP(9.99999999999999E+307,$L$2:L2746)+1,"")</f>
        <v>2581</v>
      </c>
      <c r="M2747" s="31">
        <f>IF(AND(B2747=M$1),LOOKUP(9.99999999999999E+307,$M$2:M2746)+1,"")</f>
        <v>2581</v>
      </c>
      <c r="N2747" s="31" t="e">
        <f>IF(AND(B2747=N$1),LOOKUP(9.99999999999999E+307,$N$2:N2746)+1,"")</f>
        <v>#REF!</v>
      </c>
      <c r="O2747" s="31" t="e">
        <f>IF(AND($B2747=O$1),LOOKUP(9.99999999999999E+307,$O$2:O2746)+1,"")</f>
        <v>#REF!</v>
      </c>
      <c r="P2747" s="31" t="e">
        <f>IF(AND($B2747=P$1),LOOKUP(9.99999999999999E+307,$P$2:P2746)+1,"")</f>
        <v>#REF!</v>
      </c>
      <c r="Q2747" s="31" t="e">
        <f>IF(AND($B2747=Q$1),LOOKUP(9.99999999999999E+307,$Q$2:Q2746)+1,"")</f>
        <v>#REF!</v>
      </c>
      <c r="R2747" s="31">
        <f>IF(AND($B2747=R$1),LOOKUP(9.99999999999999E+307,$R$2:R2746)+1,"")</f>
        <v>2581</v>
      </c>
      <c r="S2747" s="31">
        <f>IF(AND($B2747=S$1),LOOKUP(9.99999999999999E+307,$S$2:S2746)+1,"")</f>
        <v>2581</v>
      </c>
      <c r="T2747" s="265"/>
      <c r="U2747" s="265"/>
      <c r="V2747" s="265"/>
      <c r="AA2747" s="254" t="str">
        <f t="shared" si="304"/>
        <v/>
      </c>
      <c r="AB2747" s="254" t="str">
        <f t="shared" si="305"/>
        <v/>
      </c>
      <c r="AC2747" s="255">
        <f t="shared" si="306"/>
        <v>0</v>
      </c>
      <c r="AD2747" s="255">
        <f t="shared" si="307"/>
        <v>3836</v>
      </c>
      <c r="AE2747" s="256" t="str">
        <f t="shared" si="308"/>
        <v/>
      </c>
      <c r="AF2747" s="252" t="str">
        <f t="shared" si="309"/>
        <v>-</v>
      </c>
    </row>
    <row r="2748" spans="1:32" ht="20.149999999999999" customHeight="1" x14ac:dyDescent="0.75">
      <c r="A2748" s="31">
        <v>2746</v>
      </c>
      <c r="B2748" s="239"/>
      <c r="C2748" s="273"/>
      <c r="D2748" s="272"/>
      <c r="E2748" s="273"/>
      <c r="F2748" s="273"/>
      <c r="G2748" s="253" t="str">
        <f t="shared" si="310"/>
        <v/>
      </c>
      <c r="H2748" s="31" t="str">
        <f>IF(AND(B2748=H$1),LOOKUP(9.99999999999999E+307,$H$2:H2747)+1,"")</f>
        <v/>
      </c>
      <c r="I2748" s="31" t="str">
        <f>IF(AND(B2748=I$1),LOOKUP(9.99999999999999E+307,$I$2:I2747)+1,"")</f>
        <v/>
      </c>
      <c r="J2748" s="31">
        <f>IF(AND(B2748=J$1),LOOKUP(9.99999999999999E+307,$J$2:J2747)+1,"")</f>
        <v>2582</v>
      </c>
      <c r="K2748" s="31">
        <f>IF(AND(B2748=K$1),LOOKUP(9.99999999999999E+307,$K$2:K2747)+1,"")</f>
        <v>2582</v>
      </c>
      <c r="L2748" s="31">
        <f>IF(AND(B2748=L$1),LOOKUP(9.99999999999999E+307,$L$2:L2747)+1,"")</f>
        <v>2582</v>
      </c>
      <c r="M2748" s="31">
        <f>IF(AND(B2748=M$1),LOOKUP(9.99999999999999E+307,$M$2:M2747)+1,"")</f>
        <v>2582</v>
      </c>
      <c r="N2748" s="31" t="e">
        <f>IF(AND(B2748=N$1),LOOKUP(9.99999999999999E+307,$N$2:N2747)+1,"")</f>
        <v>#REF!</v>
      </c>
      <c r="O2748" s="31" t="e">
        <f>IF(AND($B2748=O$1),LOOKUP(9.99999999999999E+307,$O$2:O2747)+1,"")</f>
        <v>#REF!</v>
      </c>
      <c r="P2748" s="31" t="e">
        <f>IF(AND($B2748=P$1),LOOKUP(9.99999999999999E+307,$P$2:P2747)+1,"")</f>
        <v>#REF!</v>
      </c>
      <c r="Q2748" s="31" t="e">
        <f>IF(AND($B2748=Q$1),LOOKUP(9.99999999999999E+307,$Q$2:Q2747)+1,"")</f>
        <v>#REF!</v>
      </c>
      <c r="R2748" s="31">
        <f>IF(AND($B2748=R$1),LOOKUP(9.99999999999999E+307,$R$2:R2747)+1,"")</f>
        <v>2582</v>
      </c>
      <c r="S2748" s="31">
        <f>IF(AND($B2748=S$1),LOOKUP(9.99999999999999E+307,$S$2:S2747)+1,"")</f>
        <v>2582</v>
      </c>
      <c r="T2748" s="265"/>
      <c r="U2748" s="265"/>
      <c r="V2748" s="265"/>
      <c r="AA2748" s="254" t="str">
        <f t="shared" si="304"/>
        <v/>
      </c>
      <c r="AB2748" s="254" t="str">
        <f t="shared" si="305"/>
        <v/>
      </c>
      <c r="AC2748" s="255">
        <f t="shared" si="306"/>
        <v>0</v>
      </c>
      <c r="AD2748" s="255">
        <f t="shared" si="307"/>
        <v>3836</v>
      </c>
      <c r="AE2748" s="256" t="str">
        <f t="shared" si="308"/>
        <v/>
      </c>
      <c r="AF2748" s="252" t="str">
        <f t="shared" si="309"/>
        <v>-</v>
      </c>
    </row>
    <row r="2749" spans="1:32" ht="20.149999999999999" customHeight="1" x14ac:dyDescent="0.75">
      <c r="A2749" s="31">
        <v>2747</v>
      </c>
      <c r="B2749" s="239"/>
      <c r="C2749" s="273"/>
      <c r="D2749" s="272"/>
      <c r="E2749" s="273"/>
      <c r="F2749" s="273"/>
      <c r="G2749" s="253" t="str">
        <f t="shared" si="310"/>
        <v/>
      </c>
      <c r="H2749" s="31" t="str">
        <f>IF(AND(B2749=H$1),LOOKUP(9.99999999999999E+307,$H$2:H2748)+1,"")</f>
        <v/>
      </c>
      <c r="I2749" s="31" t="str">
        <f>IF(AND(B2749=I$1),LOOKUP(9.99999999999999E+307,$I$2:I2748)+1,"")</f>
        <v/>
      </c>
      <c r="J2749" s="31">
        <f>IF(AND(B2749=J$1),LOOKUP(9.99999999999999E+307,$J$2:J2748)+1,"")</f>
        <v>2583</v>
      </c>
      <c r="K2749" s="31">
        <f>IF(AND(B2749=K$1),LOOKUP(9.99999999999999E+307,$K$2:K2748)+1,"")</f>
        <v>2583</v>
      </c>
      <c r="L2749" s="31">
        <f>IF(AND(B2749=L$1),LOOKUP(9.99999999999999E+307,$L$2:L2748)+1,"")</f>
        <v>2583</v>
      </c>
      <c r="M2749" s="31">
        <f>IF(AND(B2749=M$1),LOOKUP(9.99999999999999E+307,$M$2:M2748)+1,"")</f>
        <v>2583</v>
      </c>
      <c r="N2749" s="31" t="e">
        <f>IF(AND(B2749=N$1),LOOKUP(9.99999999999999E+307,$N$2:N2748)+1,"")</f>
        <v>#REF!</v>
      </c>
      <c r="O2749" s="31" t="e">
        <f>IF(AND($B2749=O$1),LOOKUP(9.99999999999999E+307,$O$2:O2748)+1,"")</f>
        <v>#REF!</v>
      </c>
      <c r="P2749" s="31" t="e">
        <f>IF(AND($B2749=P$1),LOOKUP(9.99999999999999E+307,$P$2:P2748)+1,"")</f>
        <v>#REF!</v>
      </c>
      <c r="Q2749" s="31" t="e">
        <f>IF(AND($B2749=Q$1),LOOKUP(9.99999999999999E+307,$Q$2:Q2748)+1,"")</f>
        <v>#REF!</v>
      </c>
      <c r="R2749" s="31">
        <f>IF(AND($B2749=R$1),LOOKUP(9.99999999999999E+307,$R$2:R2748)+1,"")</f>
        <v>2583</v>
      </c>
      <c r="S2749" s="31">
        <f>IF(AND($B2749=S$1),LOOKUP(9.99999999999999E+307,$S$2:S2748)+1,"")</f>
        <v>2583</v>
      </c>
      <c r="T2749" s="265"/>
      <c r="U2749" s="265"/>
      <c r="V2749" s="265"/>
      <c r="AA2749" s="254" t="str">
        <f t="shared" si="304"/>
        <v/>
      </c>
      <c r="AB2749" s="254" t="str">
        <f t="shared" si="305"/>
        <v/>
      </c>
      <c r="AC2749" s="255">
        <f t="shared" si="306"/>
        <v>0</v>
      </c>
      <c r="AD2749" s="255">
        <f t="shared" si="307"/>
        <v>3836</v>
      </c>
      <c r="AE2749" s="256" t="str">
        <f t="shared" si="308"/>
        <v/>
      </c>
      <c r="AF2749" s="252" t="str">
        <f t="shared" si="309"/>
        <v>-</v>
      </c>
    </row>
    <row r="2750" spans="1:32" ht="20.149999999999999" customHeight="1" x14ac:dyDescent="0.75">
      <c r="A2750" s="31">
        <v>2748</v>
      </c>
      <c r="B2750" s="239"/>
      <c r="C2750" s="273"/>
      <c r="D2750" s="272"/>
      <c r="E2750" s="273"/>
      <c r="F2750" s="273"/>
      <c r="G2750" s="253" t="str">
        <f t="shared" si="310"/>
        <v/>
      </c>
      <c r="H2750" s="31" t="str">
        <f>IF(AND(B2750=H$1),LOOKUP(9.99999999999999E+307,$H$2:H2749)+1,"")</f>
        <v/>
      </c>
      <c r="I2750" s="31" t="str">
        <f>IF(AND(B2750=I$1),LOOKUP(9.99999999999999E+307,$I$2:I2749)+1,"")</f>
        <v/>
      </c>
      <c r="J2750" s="31">
        <f>IF(AND(B2750=J$1),LOOKUP(9.99999999999999E+307,$J$2:J2749)+1,"")</f>
        <v>2584</v>
      </c>
      <c r="K2750" s="31">
        <f>IF(AND(B2750=K$1),LOOKUP(9.99999999999999E+307,$K$2:K2749)+1,"")</f>
        <v>2584</v>
      </c>
      <c r="L2750" s="31">
        <f>IF(AND(B2750=L$1),LOOKUP(9.99999999999999E+307,$L$2:L2749)+1,"")</f>
        <v>2584</v>
      </c>
      <c r="M2750" s="31">
        <f>IF(AND(B2750=M$1),LOOKUP(9.99999999999999E+307,$M$2:M2749)+1,"")</f>
        <v>2584</v>
      </c>
      <c r="N2750" s="31" t="e">
        <f>IF(AND(B2750=N$1),LOOKUP(9.99999999999999E+307,$N$2:N2749)+1,"")</f>
        <v>#REF!</v>
      </c>
      <c r="O2750" s="31" t="e">
        <f>IF(AND($B2750=O$1),LOOKUP(9.99999999999999E+307,$O$2:O2749)+1,"")</f>
        <v>#REF!</v>
      </c>
      <c r="P2750" s="31" t="e">
        <f>IF(AND($B2750=P$1),LOOKUP(9.99999999999999E+307,$P$2:P2749)+1,"")</f>
        <v>#REF!</v>
      </c>
      <c r="Q2750" s="31" t="e">
        <f>IF(AND($B2750=Q$1),LOOKUP(9.99999999999999E+307,$Q$2:Q2749)+1,"")</f>
        <v>#REF!</v>
      </c>
      <c r="R2750" s="31">
        <f>IF(AND($B2750=R$1),LOOKUP(9.99999999999999E+307,$R$2:R2749)+1,"")</f>
        <v>2584</v>
      </c>
      <c r="S2750" s="31">
        <f>IF(AND($B2750=S$1),LOOKUP(9.99999999999999E+307,$S$2:S2749)+1,"")</f>
        <v>2584</v>
      </c>
      <c r="T2750" s="265"/>
      <c r="U2750" s="265"/>
      <c r="V2750" s="265"/>
      <c r="AA2750" s="254" t="str">
        <f t="shared" si="304"/>
        <v/>
      </c>
      <c r="AB2750" s="254" t="str">
        <f t="shared" si="305"/>
        <v/>
      </c>
      <c r="AC2750" s="255">
        <f t="shared" si="306"/>
        <v>0</v>
      </c>
      <c r="AD2750" s="255">
        <f t="shared" si="307"/>
        <v>3836</v>
      </c>
      <c r="AE2750" s="256" t="str">
        <f t="shared" si="308"/>
        <v/>
      </c>
      <c r="AF2750" s="252" t="str">
        <f t="shared" si="309"/>
        <v>-</v>
      </c>
    </row>
    <row r="2751" spans="1:32" ht="20.149999999999999" customHeight="1" x14ac:dyDescent="0.75">
      <c r="A2751" s="31">
        <v>2749</v>
      </c>
      <c r="B2751" s="239"/>
      <c r="C2751" s="273"/>
      <c r="D2751" s="272"/>
      <c r="E2751" s="273"/>
      <c r="F2751" s="273"/>
      <c r="G2751" s="253" t="str">
        <f t="shared" si="310"/>
        <v/>
      </c>
      <c r="H2751" s="31" t="str">
        <f>IF(AND(B2751=H$1),LOOKUP(9.99999999999999E+307,$H$2:H2750)+1,"")</f>
        <v/>
      </c>
      <c r="I2751" s="31" t="str">
        <f>IF(AND(B2751=I$1),LOOKUP(9.99999999999999E+307,$I$2:I2750)+1,"")</f>
        <v/>
      </c>
      <c r="J2751" s="31">
        <f>IF(AND(B2751=J$1),LOOKUP(9.99999999999999E+307,$J$2:J2750)+1,"")</f>
        <v>2585</v>
      </c>
      <c r="K2751" s="31">
        <f>IF(AND(B2751=K$1),LOOKUP(9.99999999999999E+307,$K$2:K2750)+1,"")</f>
        <v>2585</v>
      </c>
      <c r="L2751" s="31">
        <f>IF(AND(B2751=L$1),LOOKUP(9.99999999999999E+307,$L$2:L2750)+1,"")</f>
        <v>2585</v>
      </c>
      <c r="M2751" s="31">
        <f>IF(AND(B2751=M$1),LOOKUP(9.99999999999999E+307,$M$2:M2750)+1,"")</f>
        <v>2585</v>
      </c>
      <c r="N2751" s="31" t="e">
        <f>IF(AND(B2751=N$1),LOOKUP(9.99999999999999E+307,$N$2:N2750)+1,"")</f>
        <v>#REF!</v>
      </c>
      <c r="O2751" s="31" t="e">
        <f>IF(AND($B2751=O$1),LOOKUP(9.99999999999999E+307,$O$2:O2750)+1,"")</f>
        <v>#REF!</v>
      </c>
      <c r="P2751" s="31" t="e">
        <f>IF(AND($B2751=P$1),LOOKUP(9.99999999999999E+307,$P$2:P2750)+1,"")</f>
        <v>#REF!</v>
      </c>
      <c r="Q2751" s="31" t="e">
        <f>IF(AND($B2751=Q$1),LOOKUP(9.99999999999999E+307,$Q$2:Q2750)+1,"")</f>
        <v>#REF!</v>
      </c>
      <c r="R2751" s="31">
        <f>IF(AND($B2751=R$1),LOOKUP(9.99999999999999E+307,$R$2:R2750)+1,"")</f>
        <v>2585</v>
      </c>
      <c r="S2751" s="31">
        <f>IF(AND($B2751=S$1),LOOKUP(9.99999999999999E+307,$S$2:S2750)+1,"")</f>
        <v>2585</v>
      </c>
      <c r="T2751" s="265"/>
      <c r="U2751" s="265"/>
      <c r="V2751" s="265"/>
      <c r="AA2751" s="254" t="str">
        <f t="shared" si="304"/>
        <v/>
      </c>
      <c r="AB2751" s="254" t="str">
        <f t="shared" si="305"/>
        <v/>
      </c>
      <c r="AC2751" s="255">
        <f t="shared" si="306"/>
        <v>0</v>
      </c>
      <c r="AD2751" s="255">
        <f t="shared" si="307"/>
        <v>3836</v>
      </c>
      <c r="AE2751" s="256" t="str">
        <f t="shared" si="308"/>
        <v/>
      </c>
      <c r="AF2751" s="252" t="str">
        <f t="shared" si="309"/>
        <v>-</v>
      </c>
    </row>
    <row r="2752" spans="1:32" ht="20.149999999999999" customHeight="1" x14ac:dyDescent="0.75">
      <c r="A2752" s="31">
        <v>2750</v>
      </c>
      <c r="B2752" s="239"/>
      <c r="C2752" s="273"/>
      <c r="D2752" s="272"/>
      <c r="E2752" s="273"/>
      <c r="F2752" s="273"/>
      <c r="G2752" s="253" t="str">
        <f t="shared" si="310"/>
        <v/>
      </c>
      <c r="H2752" s="31" t="str">
        <f>IF(AND(B2752=H$1),LOOKUP(9.99999999999999E+307,$H$2:H2751)+1,"")</f>
        <v/>
      </c>
      <c r="I2752" s="31" t="str">
        <f>IF(AND(B2752=I$1),LOOKUP(9.99999999999999E+307,$I$2:I2751)+1,"")</f>
        <v/>
      </c>
      <c r="J2752" s="31">
        <f>IF(AND(B2752=J$1),LOOKUP(9.99999999999999E+307,$J$2:J2751)+1,"")</f>
        <v>2586</v>
      </c>
      <c r="K2752" s="31">
        <f>IF(AND(B2752=K$1),LOOKUP(9.99999999999999E+307,$K$2:K2751)+1,"")</f>
        <v>2586</v>
      </c>
      <c r="L2752" s="31">
        <f>IF(AND(B2752=L$1),LOOKUP(9.99999999999999E+307,$L$2:L2751)+1,"")</f>
        <v>2586</v>
      </c>
      <c r="M2752" s="31">
        <f>IF(AND(B2752=M$1),LOOKUP(9.99999999999999E+307,$M$2:M2751)+1,"")</f>
        <v>2586</v>
      </c>
      <c r="N2752" s="31" t="e">
        <f>IF(AND(B2752=N$1),LOOKUP(9.99999999999999E+307,$N$2:N2751)+1,"")</f>
        <v>#REF!</v>
      </c>
      <c r="O2752" s="31" t="e">
        <f>IF(AND($B2752=O$1),LOOKUP(9.99999999999999E+307,$O$2:O2751)+1,"")</f>
        <v>#REF!</v>
      </c>
      <c r="P2752" s="31" t="e">
        <f>IF(AND($B2752=P$1),LOOKUP(9.99999999999999E+307,$P$2:P2751)+1,"")</f>
        <v>#REF!</v>
      </c>
      <c r="Q2752" s="31" t="e">
        <f>IF(AND($B2752=Q$1),LOOKUP(9.99999999999999E+307,$Q$2:Q2751)+1,"")</f>
        <v>#REF!</v>
      </c>
      <c r="R2752" s="31">
        <f>IF(AND($B2752=R$1),LOOKUP(9.99999999999999E+307,$R$2:R2751)+1,"")</f>
        <v>2586</v>
      </c>
      <c r="S2752" s="31">
        <f>IF(AND($B2752=S$1),LOOKUP(9.99999999999999E+307,$S$2:S2751)+1,"")</f>
        <v>2586</v>
      </c>
      <c r="T2752" s="265"/>
      <c r="U2752" s="265"/>
      <c r="V2752" s="265"/>
      <c r="AA2752" s="254" t="str">
        <f t="shared" si="304"/>
        <v/>
      </c>
      <c r="AB2752" s="254" t="str">
        <f t="shared" si="305"/>
        <v/>
      </c>
      <c r="AC2752" s="255">
        <f t="shared" si="306"/>
        <v>0</v>
      </c>
      <c r="AD2752" s="255">
        <f t="shared" si="307"/>
        <v>3836</v>
      </c>
      <c r="AE2752" s="256" t="str">
        <f t="shared" si="308"/>
        <v/>
      </c>
      <c r="AF2752" s="252" t="str">
        <f t="shared" si="309"/>
        <v>-</v>
      </c>
    </row>
    <row r="2753" spans="1:32" ht="20.149999999999999" customHeight="1" x14ac:dyDescent="0.75">
      <c r="A2753" s="31">
        <v>2751</v>
      </c>
      <c r="B2753" s="239"/>
      <c r="C2753" s="273"/>
      <c r="D2753" s="272"/>
      <c r="E2753" s="273"/>
      <c r="F2753" s="273"/>
      <c r="G2753" s="253" t="str">
        <f t="shared" si="310"/>
        <v/>
      </c>
      <c r="H2753" s="31" t="str">
        <f>IF(AND(B2753=H$1),LOOKUP(9.99999999999999E+307,$H$2:H2752)+1,"")</f>
        <v/>
      </c>
      <c r="I2753" s="31" t="str">
        <f>IF(AND(B2753=I$1),LOOKUP(9.99999999999999E+307,$I$2:I2752)+1,"")</f>
        <v/>
      </c>
      <c r="J2753" s="31">
        <f>IF(AND(B2753=J$1),LOOKUP(9.99999999999999E+307,$J$2:J2752)+1,"")</f>
        <v>2587</v>
      </c>
      <c r="K2753" s="31">
        <f>IF(AND(B2753=K$1),LOOKUP(9.99999999999999E+307,$K$2:K2752)+1,"")</f>
        <v>2587</v>
      </c>
      <c r="L2753" s="31">
        <f>IF(AND(B2753=L$1),LOOKUP(9.99999999999999E+307,$L$2:L2752)+1,"")</f>
        <v>2587</v>
      </c>
      <c r="M2753" s="31">
        <f>IF(AND(B2753=M$1),LOOKUP(9.99999999999999E+307,$M$2:M2752)+1,"")</f>
        <v>2587</v>
      </c>
      <c r="N2753" s="31" t="e">
        <f>IF(AND(B2753=N$1),LOOKUP(9.99999999999999E+307,$N$2:N2752)+1,"")</f>
        <v>#REF!</v>
      </c>
      <c r="O2753" s="31" t="e">
        <f>IF(AND($B2753=O$1),LOOKUP(9.99999999999999E+307,$O$2:O2752)+1,"")</f>
        <v>#REF!</v>
      </c>
      <c r="P2753" s="31" t="e">
        <f>IF(AND($B2753=P$1),LOOKUP(9.99999999999999E+307,$P$2:P2752)+1,"")</f>
        <v>#REF!</v>
      </c>
      <c r="Q2753" s="31" t="e">
        <f>IF(AND($B2753=Q$1),LOOKUP(9.99999999999999E+307,$Q$2:Q2752)+1,"")</f>
        <v>#REF!</v>
      </c>
      <c r="R2753" s="31">
        <f>IF(AND($B2753=R$1),LOOKUP(9.99999999999999E+307,$R$2:R2752)+1,"")</f>
        <v>2587</v>
      </c>
      <c r="S2753" s="31">
        <f>IF(AND($B2753=S$1),LOOKUP(9.99999999999999E+307,$S$2:S2752)+1,"")</f>
        <v>2587</v>
      </c>
      <c r="T2753" s="265"/>
      <c r="U2753" s="265"/>
      <c r="V2753" s="265"/>
      <c r="AA2753" s="254" t="str">
        <f t="shared" si="304"/>
        <v/>
      </c>
      <c r="AB2753" s="254" t="str">
        <f t="shared" si="305"/>
        <v/>
      </c>
      <c r="AC2753" s="255">
        <f t="shared" si="306"/>
        <v>0</v>
      </c>
      <c r="AD2753" s="255">
        <f t="shared" si="307"/>
        <v>3836</v>
      </c>
      <c r="AE2753" s="256" t="str">
        <f t="shared" si="308"/>
        <v/>
      </c>
      <c r="AF2753" s="252" t="str">
        <f t="shared" si="309"/>
        <v>-</v>
      </c>
    </row>
    <row r="2754" spans="1:32" ht="20.149999999999999" customHeight="1" x14ac:dyDescent="0.75">
      <c r="A2754" s="31">
        <v>2752</v>
      </c>
      <c r="B2754" s="239"/>
      <c r="C2754" s="273"/>
      <c r="D2754" s="272"/>
      <c r="E2754" s="273"/>
      <c r="F2754" s="273"/>
      <c r="G2754" s="253" t="str">
        <f t="shared" si="310"/>
        <v/>
      </c>
      <c r="H2754" s="31" t="str">
        <f>IF(AND(B2754=H$1),LOOKUP(9.99999999999999E+307,$H$2:H2753)+1,"")</f>
        <v/>
      </c>
      <c r="I2754" s="31" t="str">
        <f>IF(AND(B2754=I$1),LOOKUP(9.99999999999999E+307,$I$2:I2753)+1,"")</f>
        <v/>
      </c>
      <c r="J2754" s="31">
        <f>IF(AND(B2754=J$1),LOOKUP(9.99999999999999E+307,$J$2:J2753)+1,"")</f>
        <v>2588</v>
      </c>
      <c r="K2754" s="31">
        <f>IF(AND(B2754=K$1),LOOKUP(9.99999999999999E+307,$K$2:K2753)+1,"")</f>
        <v>2588</v>
      </c>
      <c r="L2754" s="31">
        <f>IF(AND(B2754=L$1),LOOKUP(9.99999999999999E+307,$L$2:L2753)+1,"")</f>
        <v>2588</v>
      </c>
      <c r="M2754" s="31">
        <f>IF(AND(B2754=M$1),LOOKUP(9.99999999999999E+307,$M$2:M2753)+1,"")</f>
        <v>2588</v>
      </c>
      <c r="N2754" s="31" t="e">
        <f>IF(AND(B2754=N$1),LOOKUP(9.99999999999999E+307,$N$2:N2753)+1,"")</f>
        <v>#REF!</v>
      </c>
      <c r="O2754" s="31" t="e">
        <f>IF(AND($B2754=O$1),LOOKUP(9.99999999999999E+307,$O$2:O2753)+1,"")</f>
        <v>#REF!</v>
      </c>
      <c r="P2754" s="31" t="e">
        <f>IF(AND($B2754=P$1),LOOKUP(9.99999999999999E+307,$P$2:P2753)+1,"")</f>
        <v>#REF!</v>
      </c>
      <c r="Q2754" s="31" t="e">
        <f>IF(AND($B2754=Q$1),LOOKUP(9.99999999999999E+307,$Q$2:Q2753)+1,"")</f>
        <v>#REF!</v>
      </c>
      <c r="R2754" s="31">
        <f>IF(AND($B2754=R$1),LOOKUP(9.99999999999999E+307,$R$2:R2753)+1,"")</f>
        <v>2588</v>
      </c>
      <c r="S2754" s="31">
        <f>IF(AND($B2754=S$1),LOOKUP(9.99999999999999E+307,$S$2:S2753)+1,"")</f>
        <v>2588</v>
      </c>
      <c r="T2754" s="265"/>
      <c r="U2754" s="265"/>
      <c r="V2754" s="265"/>
      <c r="AA2754" s="254" t="str">
        <f t="shared" si="304"/>
        <v/>
      </c>
      <c r="AB2754" s="254" t="str">
        <f t="shared" si="305"/>
        <v/>
      </c>
      <c r="AC2754" s="255">
        <f t="shared" si="306"/>
        <v>0</v>
      </c>
      <c r="AD2754" s="255">
        <f t="shared" si="307"/>
        <v>3836</v>
      </c>
      <c r="AE2754" s="256" t="str">
        <f t="shared" si="308"/>
        <v/>
      </c>
      <c r="AF2754" s="252" t="str">
        <f t="shared" si="309"/>
        <v>-</v>
      </c>
    </row>
    <row r="2755" spans="1:32" ht="20.149999999999999" customHeight="1" x14ac:dyDescent="0.75">
      <c r="A2755" s="31">
        <v>2753</v>
      </c>
      <c r="B2755" s="239"/>
      <c r="C2755" s="273"/>
      <c r="D2755" s="272"/>
      <c r="E2755" s="273"/>
      <c r="F2755" s="273"/>
      <c r="G2755" s="253" t="str">
        <f t="shared" si="310"/>
        <v/>
      </c>
      <c r="H2755" s="31" t="str">
        <f>IF(AND(B2755=H$1),LOOKUP(9.99999999999999E+307,$H$2:H2754)+1,"")</f>
        <v/>
      </c>
      <c r="I2755" s="31" t="str">
        <f>IF(AND(B2755=I$1),LOOKUP(9.99999999999999E+307,$I$2:I2754)+1,"")</f>
        <v/>
      </c>
      <c r="J2755" s="31">
        <f>IF(AND(B2755=J$1),LOOKUP(9.99999999999999E+307,$J$2:J2754)+1,"")</f>
        <v>2589</v>
      </c>
      <c r="K2755" s="31">
        <f>IF(AND(B2755=K$1),LOOKUP(9.99999999999999E+307,$K$2:K2754)+1,"")</f>
        <v>2589</v>
      </c>
      <c r="L2755" s="31">
        <f>IF(AND(B2755=L$1),LOOKUP(9.99999999999999E+307,$L$2:L2754)+1,"")</f>
        <v>2589</v>
      </c>
      <c r="M2755" s="31">
        <f>IF(AND(B2755=M$1),LOOKUP(9.99999999999999E+307,$M$2:M2754)+1,"")</f>
        <v>2589</v>
      </c>
      <c r="N2755" s="31" t="e">
        <f>IF(AND(B2755=N$1),LOOKUP(9.99999999999999E+307,$N$2:N2754)+1,"")</f>
        <v>#REF!</v>
      </c>
      <c r="O2755" s="31" t="e">
        <f>IF(AND($B2755=O$1),LOOKUP(9.99999999999999E+307,$O$2:O2754)+1,"")</f>
        <v>#REF!</v>
      </c>
      <c r="P2755" s="31" t="e">
        <f>IF(AND($B2755=P$1),LOOKUP(9.99999999999999E+307,$P$2:P2754)+1,"")</f>
        <v>#REF!</v>
      </c>
      <c r="Q2755" s="31" t="e">
        <f>IF(AND($B2755=Q$1),LOOKUP(9.99999999999999E+307,$Q$2:Q2754)+1,"")</f>
        <v>#REF!</v>
      </c>
      <c r="R2755" s="31">
        <f>IF(AND($B2755=R$1),LOOKUP(9.99999999999999E+307,$R$2:R2754)+1,"")</f>
        <v>2589</v>
      </c>
      <c r="S2755" s="31">
        <f>IF(AND($B2755=S$1),LOOKUP(9.99999999999999E+307,$S$2:S2754)+1,"")</f>
        <v>2589</v>
      </c>
      <c r="T2755" s="265"/>
      <c r="U2755" s="265"/>
      <c r="V2755" s="265"/>
      <c r="AA2755" s="254" t="str">
        <f t="shared" si="304"/>
        <v/>
      </c>
      <c r="AB2755" s="254" t="str">
        <f t="shared" si="305"/>
        <v/>
      </c>
      <c r="AC2755" s="255">
        <f t="shared" si="306"/>
        <v>0</v>
      </c>
      <c r="AD2755" s="255">
        <f t="shared" si="307"/>
        <v>3836</v>
      </c>
      <c r="AE2755" s="256" t="str">
        <f t="shared" si="308"/>
        <v/>
      </c>
      <c r="AF2755" s="252" t="str">
        <f t="shared" si="309"/>
        <v>-</v>
      </c>
    </row>
    <row r="2756" spans="1:32" ht="20.149999999999999" customHeight="1" x14ac:dyDescent="0.75">
      <c r="A2756" s="31">
        <v>2754</v>
      </c>
      <c r="B2756" s="239"/>
      <c r="C2756" s="273"/>
      <c r="D2756" s="272"/>
      <c r="E2756" s="273"/>
      <c r="F2756" s="273"/>
      <c r="G2756" s="253" t="str">
        <f t="shared" si="310"/>
        <v/>
      </c>
      <c r="H2756" s="31" t="str">
        <f>IF(AND(B2756=H$1),LOOKUP(9.99999999999999E+307,$H$2:H2755)+1,"")</f>
        <v/>
      </c>
      <c r="I2756" s="31" t="str">
        <f>IF(AND(B2756=I$1),LOOKUP(9.99999999999999E+307,$I$2:I2755)+1,"")</f>
        <v/>
      </c>
      <c r="J2756" s="31">
        <f>IF(AND(B2756=J$1),LOOKUP(9.99999999999999E+307,$J$2:J2755)+1,"")</f>
        <v>2590</v>
      </c>
      <c r="K2756" s="31">
        <f>IF(AND(B2756=K$1),LOOKUP(9.99999999999999E+307,$K$2:K2755)+1,"")</f>
        <v>2590</v>
      </c>
      <c r="L2756" s="31">
        <f>IF(AND(B2756=L$1),LOOKUP(9.99999999999999E+307,$L$2:L2755)+1,"")</f>
        <v>2590</v>
      </c>
      <c r="M2756" s="31">
        <f>IF(AND(B2756=M$1),LOOKUP(9.99999999999999E+307,$M$2:M2755)+1,"")</f>
        <v>2590</v>
      </c>
      <c r="N2756" s="31" t="e">
        <f>IF(AND(B2756=N$1),LOOKUP(9.99999999999999E+307,$N$2:N2755)+1,"")</f>
        <v>#REF!</v>
      </c>
      <c r="O2756" s="31" t="e">
        <f>IF(AND($B2756=O$1),LOOKUP(9.99999999999999E+307,$O$2:O2755)+1,"")</f>
        <v>#REF!</v>
      </c>
      <c r="P2756" s="31" t="e">
        <f>IF(AND($B2756=P$1),LOOKUP(9.99999999999999E+307,$P$2:P2755)+1,"")</f>
        <v>#REF!</v>
      </c>
      <c r="Q2756" s="31" t="e">
        <f>IF(AND($B2756=Q$1),LOOKUP(9.99999999999999E+307,$Q$2:Q2755)+1,"")</f>
        <v>#REF!</v>
      </c>
      <c r="R2756" s="31">
        <f>IF(AND($B2756=R$1),LOOKUP(9.99999999999999E+307,$R$2:R2755)+1,"")</f>
        <v>2590</v>
      </c>
      <c r="S2756" s="31">
        <f>IF(AND($B2756=S$1),LOOKUP(9.99999999999999E+307,$S$2:S2755)+1,"")</f>
        <v>2590</v>
      </c>
      <c r="T2756" s="265"/>
      <c r="U2756" s="265"/>
      <c r="V2756" s="265"/>
      <c r="AA2756" s="254" t="str">
        <f t="shared" si="304"/>
        <v/>
      </c>
      <c r="AB2756" s="254" t="str">
        <f t="shared" si="305"/>
        <v/>
      </c>
      <c r="AC2756" s="255">
        <f t="shared" si="306"/>
        <v>0</v>
      </c>
      <c r="AD2756" s="255">
        <f t="shared" si="307"/>
        <v>3836</v>
      </c>
      <c r="AE2756" s="256" t="str">
        <f t="shared" si="308"/>
        <v/>
      </c>
      <c r="AF2756" s="252" t="str">
        <f t="shared" si="309"/>
        <v>-</v>
      </c>
    </row>
    <row r="2757" spans="1:32" ht="20.149999999999999" customHeight="1" x14ac:dyDescent="0.75">
      <c r="A2757" s="31">
        <v>2755</v>
      </c>
      <c r="B2757" s="239"/>
      <c r="C2757" s="273"/>
      <c r="D2757" s="272"/>
      <c r="E2757" s="273"/>
      <c r="F2757" s="273"/>
      <c r="G2757" s="253" t="str">
        <f t="shared" si="310"/>
        <v/>
      </c>
      <c r="H2757" s="31" t="str">
        <f>IF(AND(B2757=H$1),LOOKUP(9.99999999999999E+307,$H$2:H2756)+1,"")</f>
        <v/>
      </c>
      <c r="I2757" s="31" t="str">
        <f>IF(AND(B2757=I$1),LOOKUP(9.99999999999999E+307,$I$2:I2756)+1,"")</f>
        <v/>
      </c>
      <c r="J2757" s="31">
        <f>IF(AND(B2757=J$1),LOOKUP(9.99999999999999E+307,$J$2:J2756)+1,"")</f>
        <v>2591</v>
      </c>
      <c r="K2757" s="31">
        <f>IF(AND(B2757=K$1),LOOKUP(9.99999999999999E+307,$K$2:K2756)+1,"")</f>
        <v>2591</v>
      </c>
      <c r="L2757" s="31">
        <f>IF(AND(B2757=L$1),LOOKUP(9.99999999999999E+307,$L$2:L2756)+1,"")</f>
        <v>2591</v>
      </c>
      <c r="M2757" s="31">
        <f>IF(AND(B2757=M$1),LOOKUP(9.99999999999999E+307,$M$2:M2756)+1,"")</f>
        <v>2591</v>
      </c>
      <c r="N2757" s="31" t="e">
        <f>IF(AND(B2757=N$1),LOOKUP(9.99999999999999E+307,$N$2:N2756)+1,"")</f>
        <v>#REF!</v>
      </c>
      <c r="O2757" s="31" t="e">
        <f>IF(AND($B2757=O$1),LOOKUP(9.99999999999999E+307,$O$2:O2756)+1,"")</f>
        <v>#REF!</v>
      </c>
      <c r="P2757" s="31" t="e">
        <f>IF(AND($B2757=P$1),LOOKUP(9.99999999999999E+307,$P$2:P2756)+1,"")</f>
        <v>#REF!</v>
      </c>
      <c r="Q2757" s="31" t="e">
        <f>IF(AND($B2757=Q$1),LOOKUP(9.99999999999999E+307,$Q$2:Q2756)+1,"")</f>
        <v>#REF!</v>
      </c>
      <c r="R2757" s="31">
        <f>IF(AND($B2757=R$1),LOOKUP(9.99999999999999E+307,$R$2:R2756)+1,"")</f>
        <v>2591</v>
      </c>
      <c r="S2757" s="31">
        <f>IF(AND($B2757=S$1),LOOKUP(9.99999999999999E+307,$S$2:S2756)+1,"")</f>
        <v>2591</v>
      </c>
      <c r="T2757" s="265"/>
      <c r="U2757" s="265"/>
      <c r="V2757" s="265"/>
      <c r="AA2757" s="254" t="str">
        <f t="shared" si="304"/>
        <v/>
      </c>
      <c r="AB2757" s="254" t="str">
        <f t="shared" si="305"/>
        <v/>
      </c>
      <c r="AC2757" s="255">
        <f t="shared" si="306"/>
        <v>0</v>
      </c>
      <c r="AD2757" s="255">
        <f t="shared" si="307"/>
        <v>3836</v>
      </c>
      <c r="AE2757" s="256" t="str">
        <f t="shared" si="308"/>
        <v/>
      </c>
      <c r="AF2757" s="252" t="str">
        <f t="shared" si="309"/>
        <v>-</v>
      </c>
    </row>
    <row r="2758" spans="1:32" ht="20.149999999999999" customHeight="1" x14ac:dyDescent="0.75">
      <c r="A2758" s="31">
        <v>2756</v>
      </c>
      <c r="B2758" s="239"/>
      <c r="C2758" s="273"/>
      <c r="D2758" s="272"/>
      <c r="E2758" s="273"/>
      <c r="F2758" s="273"/>
      <c r="G2758" s="253" t="str">
        <f t="shared" si="310"/>
        <v/>
      </c>
      <c r="H2758" s="31" t="str">
        <f>IF(AND(B2758=H$1),LOOKUP(9.99999999999999E+307,$H$2:H2757)+1,"")</f>
        <v/>
      </c>
      <c r="I2758" s="31" t="str">
        <f>IF(AND(B2758=I$1),LOOKUP(9.99999999999999E+307,$I$2:I2757)+1,"")</f>
        <v/>
      </c>
      <c r="J2758" s="31">
        <f>IF(AND(B2758=J$1),LOOKUP(9.99999999999999E+307,$J$2:J2757)+1,"")</f>
        <v>2592</v>
      </c>
      <c r="K2758" s="31">
        <f>IF(AND(B2758=K$1),LOOKUP(9.99999999999999E+307,$K$2:K2757)+1,"")</f>
        <v>2592</v>
      </c>
      <c r="L2758" s="31">
        <f>IF(AND(B2758=L$1),LOOKUP(9.99999999999999E+307,$L$2:L2757)+1,"")</f>
        <v>2592</v>
      </c>
      <c r="M2758" s="31">
        <f>IF(AND(B2758=M$1),LOOKUP(9.99999999999999E+307,$M$2:M2757)+1,"")</f>
        <v>2592</v>
      </c>
      <c r="N2758" s="31" t="e">
        <f>IF(AND(B2758=N$1),LOOKUP(9.99999999999999E+307,$N$2:N2757)+1,"")</f>
        <v>#REF!</v>
      </c>
      <c r="O2758" s="31" t="e">
        <f>IF(AND($B2758=O$1),LOOKUP(9.99999999999999E+307,$O$2:O2757)+1,"")</f>
        <v>#REF!</v>
      </c>
      <c r="P2758" s="31" t="e">
        <f>IF(AND($B2758=P$1),LOOKUP(9.99999999999999E+307,$P$2:P2757)+1,"")</f>
        <v>#REF!</v>
      </c>
      <c r="Q2758" s="31" t="e">
        <f>IF(AND($B2758=Q$1),LOOKUP(9.99999999999999E+307,$Q$2:Q2757)+1,"")</f>
        <v>#REF!</v>
      </c>
      <c r="R2758" s="31">
        <f>IF(AND($B2758=R$1),LOOKUP(9.99999999999999E+307,$R$2:R2757)+1,"")</f>
        <v>2592</v>
      </c>
      <c r="S2758" s="31">
        <f>IF(AND($B2758=S$1),LOOKUP(9.99999999999999E+307,$S$2:S2757)+1,"")</f>
        <v>2592</v>
      </c>
      <c r="T2758" s="265"/>
      <c r="U2758" s="265"/>
      <c r="V2758" s="265"/>
      <c r="AA2758" s="254" t="str">
        <f t="shared" si="304"/>
        <v/>
      </c>
      <c r="AB2758" s="254" t="str">
        <f t="shared" si="305"/>
        <v/>
      </c>
      <c r="AC2758" s="255">
        <f t="shared" si="306"/>
        <v>0</v>
      </c>
      <c r="AD2758" s="255">
        <f t="shared" si="307"/>
        <v>3836</v>
      </c>
      <c r="AE2758" s="256" t="str">
        <f t="shared" si="308"/>
        <v/>
      </c>
      <c r="AF2758" s="252" t="str">
        <f t="shared" si="309"/>
        <v>-</v>
      </c>
    </row>
    <row r="2759" spans="1:32" ht="20.149999999999999" customHeight="1" x14ac:dyDescent="0.75">
      <c r="A2759" s="31">
        <v>2757</v>
      </c>
      <c r="B2759" s="239"/>
      <c r="C2759" s="273"/>
      <c r="D2759" s="272"/>
      <c r="E2759" s="273"/>
      <c r="F2759" s="273"/>
      <c r="G2759" s="253" t="str">
        <f t="shared" si="310"/>
        <v/>
      </c>
      <c r="H2759" s="31" t="str">
        <f>IF(AND(B2759=H$1),LOOKUP(9.99999999999999E+307,$H$2:H2758)+1,"")</f>
        <v/>
      </c>
      <c r="I2759" s="31" t="str">
        <f>IF(AND(B2759=I$1),LOOKUP(9.99999999999999E+307,$I$2:I2758)+1,"")</f>
        <v/>
      </c>
      <c r="J2759" s="31">
        <f>IF(AND(B2759=J$1),LOOKUP(9.99999999999999E+307,$J$2:J2758)+1,"")</f>
        <v>2593</v>
      </c>
      <c r="K2759" s="31">
        <f>IF(AND(B2759=K$1),LOOKUP(9.99999999999999E+307,$K$2:K2758)+1,"")</f>
        <v>2593</v>
      </c>
      <c r="L2759" s="31">
        <f>IF(AND(B2759=L$1),LOOKUP(9.99999999999999E+307,$L$2:L2758)+1,"")</f>
        <v>2593</v>
      </c>
      <c r="M2759" s="31">
        <f>IF(AND(B2759=M$1),LOOKUP(9.99999999999999E+307,$M$2:M2758)+1,"")</f>
        <v>2593</v>
      </c>
      <c r="N2759" s="31" t="e">
        <f>IF(AND(B2759=N$1),LOOKUP(9.99999999999999E+307,$N$2:N2758)+1,"")</f>
        <v>#REF!</v>
      </c>
      <c r="O2759" s="31" t="e">
        <f>IF(AND($B2759=O$1),LOOKUP(9.99999999999999E+307,$O$2:O2758)+1,"")</f>
        <v>#REF!</v>
      </c>
      <c r="P2759" s="31" t="e">
        <f>IF(AND($B2759=P$1),LOOKUP(9.99999999999999E+307,$P$2:P2758)+1,"")</f>
        <v>#REF!</v>
      </c>
      <c r="Q2759" s="31" t="e">
        <f>IF(AND($B2759=Q$1),LOOKUP(9.99999999999999E+307,$Q$2:Q2758)+1,"")</f>
        <v>#REF!</v>
      </c>
      <c r="R2759" s="31">
        <f>IF(AND($B2759=R$1),LOOKUP(9.99999999999999E+307,$R$2:R2758)+1,"")</f>
        <v>2593</v>
      </c>
      <c r="S2759" s="31">
        <f>IF(AND($B2759=S$1),LOOKUP(9.99999999999999E+307,$S$2:S2758)+1,"")</f>
        <v>2593</v>
      </c>
      <c r="T2759" s="265"/>
      <c r="U2759" s="265"/>
      <c r="V2759" s="265"/>
      <c r="AA2759" s="254" t="str">
        <f t="shared" si="304"/>
        <v/>
      </c>
      <c r="AB2759" s="254" t="str">
        <f t="shared" si="305"/>
        <v/>
      </c>
      <c r="AC2759" s="255">
        <f t="shared" si="306"/>
        <v>0</v>
      </c>
      <c r="AD2759" s="255">
        <f t="shared" si="307"/>
        <v>3836</v>
      </c>
      <c r="AE2759" s="256" t="str">
        <f t="shared" si="308"/>
        <v/>
      </c>
      <c r="AF2759" s="252" t="str">
        <f t="shared" si="309"/>
        <v>-</v>
      </c>
    </row>
    <row r="2760" spans="1:32" ht="20.149999999999999" customHeight="1" x14ac:dyDescent="0.75">
      <c r="A2760" s="31">
        <v>2758</v>
      </c>
      <c r="B2760" s="239"/>
      <c r="C2760" s="273"/>
      <c r="D2760" s="272"/>
      <c r="E2760" s="273"/>
      <c r="F2760" s="273"/>
      <c r="G2760" s="253" t="str">
        <f t="shared" si="310"/>
        <v/>
      </c>
      <c r="H2760" s="31" t="str">
        <f>IF(AND(B2760=H$1),LOOKUP(9.99999999999999E+307,$H$2:H2759)+1,"")</f>
        <v/>
      </c>
      <c r="I2760" s="31" t="str">
        <f>IF(AND(B2760=I$1),LOOKUP(9.99999999999999E+307,$I$2:I2759)+1,"")</f>
        <v/>
      </c>
      <c r="J2760" s="31">
        <f>IF(AND(B2760=J$1),LOOKUP(9.99999999999999E+307,$J$2:J2759)+1,"")</f>
        <v>2594</v>
      </c>
      <c r="K2760" s="31">
        <f>IF(AND(B2760=K$1),LOOKUP(9.99999999999999E+307,$K$2:K2759)+1,"")</f>
        <v>2594</v>
      </c>
      <c r="L2760" s="31">
        <f>IF(AND(B2760=L$1),LOOKUP(9.99999999999999E+307,$L$2:L2759)+1,"")</f>
        <v>2594</v>
      </c>
      <c r="M2760" s="31">
        <f>IF(AND(B2760=M$1),LOOKUP(9.99999999999999E+307,$M$2:M2759)+1,"")</f>
        <v>2594</v>
      </c>
      <c r="N2760" s="31" t="e">
        <f>IF(AND(B2760=N$1),LOOKUP(9.99999999999999E+307,$N$2:N2759)+1,"")</f>
        <v>#REF!</v>
      </c>
      <c r="O2760" s="31" t="e">
        <f>IF(AND($B2760=O$1),LOOKUP(9.99999999999999E+307,$O$2:O2759)+1,"")</f>
        <v>#REF!</v>
      </c>
      <c r="P2760" s="31" t="e">
        <f>IF(AND($B2760=P$1),LOOKUP(9.99999999999999E+307,$P$2:P2759)+1,"")</f>
        <v>#REF!</v>
      </c>
      <c r="Q2760" s="31" t="e">
        <f>IF(AND($B2760=Q$1),LOOKUP(9.99999999999999E+307,$Q$2:Q2759)+1,"")</f>
        <v>#REF!</v>
      </c>
      <c r="R2760" s="31">
        <f>IF(AND($B2760=R$1),LOOKUP(9.99999999999999E+307,$R$2:R2759)+1,"")</f>
        <v>2594</v>
      </c>
      <c r="S2760" s="31">
        <f>IF(AND($B2760=S$1),LOOKUP(9.99999999999999E+307,$S$2:S2759)+1,"")</f>
        <v>2594</v>
      </c>
      <c r="T2760" s="265"/>
      <c r="U2760" s="265"/>
      <c r="V2760" s="265"/>
      <c r="AA2760" s="254" t="str">
        <f t="shared" si="304"/>
        <v/>
      </c>
      <c r="AB2760" s="254" t="str">
        <f t="shared" si="305"/>
        <v/>
      </c>
      <c r="AC2760" s="255">
        <f t="shared" si="306"/>
        <v>0</v>
      </c>
      <c r="AD2760" s="255">
        <f t="shared" si="307"/>
        <v>3836</v>
      </c>
      <c r="AE2760" s="256" t="str">
        <f t="shared" si="308"/>
        <v/>
      </c>
      <c r="AF2760" s="252" t="str">
        <f t="shared" si="309"/>
        <v>-</v>
      </c>
    </row>
    <row r="2761" spans="1:32" ht="20.149999999999999" customHeight="1" x14ac:dyDescent="0.75">
      <c r="A2761" s="31">
        <v>2759</v>
      </c>
      <c r="B2761" s="239"/>
      <c r="C2761" s="273"/>
      <c r="D2761" s="272"/>
      <c r="E2761" s="273"/>
      <c r="F2761" s="273"/>
      <c r="G2761" s="253" t="str">
        <f t="shared" si="310"/>
        <v/>
      </c>
      <c r="H2761" s="31" t="str">
        <f>IF(AND(B2761=H$1),LOOKUP(9.99999999999999E+307,$H$2:H2760)+1,"")</f>
        <v/>
      </c>
      <c r="I2761" s="31" t="str">
        <f>IF(AND(B2761=I$1),LOOKUP(9.99999999999999E+307,$I$2:I2760)+1,"")</f>
        <v/>
      </c>
      <c r="J2761" s="31">
        <f>IF(AND(B2761=J$1),LOOKUP(9.99999999999999E+307,$J$2:J2760)+1,"")</f>
        <v>2595</v>
      </c>
      <c r="K2761" s="31">
        <f>IF(AND(B2761=K$1),LOOKUP(9.99999999999999E+307,$K$2:K2760)+1,"")</f>
        <v>2595</v>
      </c>
      <c r="L2761" s="31">
        <f>IF(AND(B2761=L$1),LOOKUP(9.99999999999999E+307,$L$2:L2760)+1,"")</f>
        <v>2595</v>
      </c>
      <c r="M2761" s="31">
        <f>IF(AND(B2761=M$1),LOOKUP(9.99999999999999E+307,$M$2:M2760)+1,"")</f>
        <v>2595</v>
      </c>
      <c r="N2761" s="31" t="e">
        <f>IF(AND(B2761=N$1),LOOKUP(9.99999999999999E+307,$N$2:N2760)+1,"")</f>
        <v>#REF!</v>
      </c>
      <c r="O2761" s="31" t="e">
        <f>IF(AND($B2761=O$1),LOOKUP(9.99999999999999E+307,$O$2:O2760)+1,"")</f>
        <v>#REF!</v>
      </c>
      <c r="P2761" s="31" t="e">
        <f>IF(AND($B2761=P$1),LOOKUP(9.99999999999999E+307,$P$2:P2760)+1,"")</f>
        <v>#REF!</v>
      </c>
      <c r="Q2761" s="31" t="e">
        <f>IF(AND($B2761=Q$1),LOOKUP(9.99999999999999E+307,$Q$2:Q2760)+1,"")</f>
        <v>#REF!</v>
      </c>
      <c r="R2761" s="31">
        <f>IF(AND($B2761=R$1),LOOKUP(9.99999999999999E+307,$R$2:R2760)+1,"")</f>
        <v>2595</v>
      </c>
      <c r="S2761" s="31">
        <f>IF(AND($B2761=S$1),LOOKUP(9.99999999999999E+307,$S$2:S2760)+1,"")</f>
        <v>2595</v>
      </c>
      <c r="T2761" s="265"/>
      <c r="U2761" s="265"/>
      <c r="V2761" s="265"/>
      <c r="AA2761" s="254" t="str">
        <f t="shared" si="304"/>
        <v/>
      </c>
      <c r="AB2761" s="254" t="str">
        <f t="shared" si="305"/>
        <v/>
      </c>
      <c r="AC2761" s="255">
        <f t="shared" si="306"/>
        <v>0</v>
      </c>
      <c r="AD2761" s="255">
        <f t="shared" si="307"/>
        <v>3836</v>
      </c>
      <c r="AE2761" s="256" t="str">
        <f t="shared" si="308"/>
        <v/>
      </c>
      <c r="AF2761" s="252" t="str">
        <f t="shared" si="309"/>
        <v>-</v>
      </c>
    </row>
    <row r="2762" spans="1:32" ht="20.149999999999999" customHeight="1" x14ac:dyDescent="0.75">
      <c r="A2762" s="31">
        <v>2760</v>
      </c>
      <c r="B2762" s="239"/>
      <c r="C2762" s="273"/>
      <c r="D2762" s="272"/>
      <c r="E2762" s="273"/>
      <c r="F2762" s="273"/>
      <c r="G2762" s="253" t="str">
        <f t="shared" si="310"/>
        <v/>
      </c>
      <c r="H2762" s="31" t="str">
        <f>IF(AND(B2762=H$1),LOOKUP(9.99999999999999E+307,$H$2:H2761)+1,"")</f>
        <v/>
      </c>
      <c r="I2762" s="31" t="str">
        <f>IF(AND(B2762=I$1),LOOKUP(9.99999999999999E+307,$I$2:I2761)+1,"")</f>
        <v/>
      </c>
      <c r="J2762" s="31">
        <f>IF(AND(B2762=J$1),LOOKUP(9.99999999999999E+307,$J$2:J2761)+1,"")</f>
        <v>2596</v>
      </c>
      <c r="K2762" s="31">
        <f>IF(AND(B2762=K$1),LOOKUP(9.99999999999999E+307,$K$2:K2761)+1,"")</f>
        <v>2596</v>
      </c>
      <c r="L2762" s="31">
        <f>IF(AND(B2762=L$1),LOOKUP(9.99999999999999E+307,$L$2:L2761)+1,"")</f>
        <v>2596</v>
      </c>
      <c r="M2762" s="31">
        <f>IF(AND(B2762=M$1),LOOKUP(9.99999999999999E+307,$M$2:M2761)+1,"")</f>
        <v>2596</v>
      </c>
      <c r="N2762" s="31" t="e">
        <f>IF(AND(B2762=N$1),LOOKUP(9.99999999999999E+307,$N$2:N2761)+1,"")</f>
        <v>#REF!</v>
      </c>
      <c r="O2762" s="31" t="e">
        <f>IF(AND($B2762=O$1),LOOKUP(9.99999999999999E+307,$O$2:O2761)+1,"")</f>
        <v>#REF!</v>
      </c>
      <c r="P2762" s="31" t="e">
        <f>IF(AND($B2762=P$1),LOOKUP(9.99999999999999E+307,$P$2:P2761)+1,"")</f>
        <v>#REF!</v>
      </c>
      <c r="Q2762" s="31" t="e">
        <f>IF(AND($B2762=Q$1),LOOKUP(9.99999999999999E+307,$Q$2:Q2761)+1,"")</f>
        <v>#REF!</v>
      </c>
      <c r="R2762" s="31">
        <f>IF(AND($B2762=R$1),LOOKUP(9.99999999999999E+307,$R$2:R2761)+1,"")</f>
        <v>2596</v>
      </c>
      <c r="S2762" s="31">
        <f>IF(AND($B2762=S$1),LOOKUP(9.99999999999999E+307,$S$2:S2761)+1,"")</f>
        <v>2596</v>
      </c>
      <c r="T2762" s="265"/>
      <c r="U2762" s="265"/>
      <c r="V2762" s="265"/>
      <c r="AA2762" s="254" t="str">
        <f t="shared" si="304"/>
        <v/>
      </c>
      <c r="AB2762" s="254" t="str">
        <f t="shared" si="305"/>
        <v/>
      </c>
      <c r="AC2762" s="255">
        <f t="shared" si="306"/>
        <v>0</v>
      </c>
      <c r="AD2762" s="255">
        <f t="shared" si="307"/>
        <v>3836</v>
      </c>
      <c r="AE2762" s="256" t="str">
        <f t="shared" si="308"/>
        <v/>
      </c>
      <c r="AF2762" s="252" t="str">
        <f t="shared" si="309"/>
        <v>-</v>
      </c>
    </row>
    <row r="2763" spans="1:32" ht="20.149999999999999" customHeight="1" x14ac:dyDescent="0.75">
      <c r="A2763" s="31">
        <v>2761</v>
      </c>
      <c r="B2763" s="239"/>
      <c r="C2763" s="273"/>
      <c r="D2763" s="272"/>
      <c r="E2763" s="273"/>
      <c r="F2763" s="273"/>
      <c r="G2763" s="253" t="str">
        <f t="shared" si="310"/>
        <v/>
      </c>
      <c r="H2763" s="31" t="str">
        <f>IF(AND(B2763=H$1),LOOKUP(9.99999999999999E+307,$H$2:H2762)+1,"")</f>
        <v/>
      </c>
      <c r="I2763" s="31" t="str">
        <f>IF(AND(B2763=I$1),LOOKUP(9.99999999999999E+307,$I$2:I2762)+1,"")</f>
        <v/>
      </c>
      <c r="J2763" s="31">
        <f>IF(AND(B2763=J$1),LOOKUP(9.99999999999999E+307,$J$2:J2762)+1,"")</f>
        <v>2597</v>
      </c>
      <c r="K2763" s="31">
        <f>IF(AND(B2763=K$1),LOOKUP(9.99999999999999E+307,$K$2:K2762)+1,"")</f>
        <v>2597</v>
      </c>
      <c r="L2763" s="31">
        <f>IF(AND(B2763=L$1),LOOKUP(9.99999999999999E+307,$L$2:L2762)+1,"")</f>
        <v>2597</v>
      </c>
      <c r="M2763" s="31">
        <f>IF(AND(B2763=M$1),LOOKUP(9.99999999999999E+307,$M$2:M2762)+1,"")</f>
        <v>2597</v>
      </c>
      <c r="N2763" s="31" t="e">
        <f>IF(AND(B2763=N$1),LOOKUP(9.99999999999999E+307,$N$2:N2762)+1,"")</f>
        <v>#REF!</v>
      </c>
      <c r="O2763" s="31" t="e">
        <f>IF(AND($B2763=O$1),LOOKUP(9.99999999999999E+307,$O$2:O2762)+1,"")</f>
        <v>#REF!</v>
      </c>
      <c r="P2763" s="31" t="e">
        <f>IF(AND($B2763=P$1),LOOKUP(9.99999999999999E+307,$P$2:P2762)+1,"")</f>
        <v>#REF!</v>
      </c>
      <c r="Q2763" s="31" t="e">
        <f>IF(AND($B2763=Q$1),LOOKUP(9.99999999999999E+307,$Q$2:Q2762)+1,"")</f>
        <v>#REF!</v>
      </c>
      <c r="R2763" s="31">
        <f>IF(AND($B2763=R$1),LOOKUP(9.99999999999999E+307,$R$2:R2762)+1,"")</f>
        <v>2597</v>
      </c>
      <c r="S2763" s="31">
        <f>IF(AND($B2763=S$1),LOOKUP(9.99999999999999E+307,$S$2:S2762)+1,"")</f>
        <v>2597</v>
      </c>
      <c r="T2763" s="265"/>
      <c r="U2763" s="265"/>
      <c r="V2763" s="265"/>
      <c r="AA2763" s="254" t="str">
        <f t="shared" si="304"/>
        <v/>
      </c>
      <c r="AB2763" s="254" t="str">
        <f t="shared" si="305"/>
        <v/>
      </c>
      <c r="AC2763" s="255">
        <f t="shared" si="306"/>
        <v>0</v>
      </c>
      <c r="AD2763" s="255">
        <f t="shared" si="307"/>
        <v>3836</v>
      </c>
      <c r="AE2763" s="256" t="str">
        <f t="shared" si="308"/>
        <v/>
      </c>
      <c r="AF2763" s="252" t="str">
        <f t="shared" si="309"/>
        <v>-</v>
      </c>
    </row>
    <row r="2764" spans="1:32" ht="20.149999999999999" customHeight="1" x14ac:dyDescent="0.75">
      <c r="A2764" s="31">
        <v>2762</v>
      </c>
      <c r="B2764" s="239"/>
      <c r="C2764" s="273"/>
      <c r="D2764" s="272"/>
      <c r="E2764" s="273"/>
      <c r="F2764" s="273"/>
      <c r="G2764" s="253" t="str">
        <f t="shared" si="310"/>
        <v/>
      </c>
      <c r="H2764" s="31" t="str">
        <f>IF(AND(B2764=H$1),LOOKUP(9.99999999999999E+307,$H$2:H2763)+1,"")</f>
        <v/>
      </c>
      <c r="I2764" s="31" t="str">
        <f>IF(AND(B2764=I$1),LOOKUP(9.99999999999999E+307,$I$2:I2763)+1,"")</f>
        <v/>
      </c>
      <c r="J2764" s="31">
        <f>IF(AND(B2764=J$1),LOOKUP(9.99999999999999E+307,$J$2:J2763)+1,"")</f>
        <v>2598</v>
      </c>
      <c r="K2764" s="31">
        <f>IF(AND(B2764=K$1),LOOKUP(9.99999999999999E+307,$K$2:K2763)+1,"")</f>
        <v>2598</v>
      </c>
      <c r="L2764" s="31">
        <f>IF(AND(B2764=L$1),LOOKUP(9.99999999999999E+307,$L$2:L2763)+1,"")</f>
        <v>2598</v>
      </c>
      <c r="M2764" s="31">
        <f>IF(AND(B2764=M$1),LOOKUP(9.99999999999999E+307,$M$2:M2763)+1,"")</f>
        <v>2598</v>
      </c>
      <c r="N2764" s="31" t="e">
        <f>IF(AND(B2764=N$1),LOOKUP(9.99999999999999E+307,$N$2:N2763)+1,"")</f>
        <v>#REF!</v>
      </c>
      <c r="O2764" s="31" t="e">
        <f>IF(AND($B2764=O$1),LOOKUP(9.99999999999999E+307,$O$2:O2763)+1,"")</f>
        <v>#REF!</v>
      </c>
      <c r="P2764" s="31" t="e">
        <f>IF(AND($B2764=P$1),LOOKUP(9.99999999999999E+307,$P$2:P2763)+1,"")</f>
        <v>#REF!</v>
      </c>
      <c r="Q2764" s="31" t="e">
        <f>IF(AND($B2764=Q$1),LOOKUP(9.99999999999999E+307,$Q$2:Q2763)+1,"")</f>
        <v>#REF!</v>
      </c>
      <c r="R2764" s="31">
        <f>IF(AND($B2764=R$1),LOOKUP(9.99999999999999E+307,$R$2:R2763)+1,"")</f>
        <v>2598</v>
      </c>
      <c r="S2764" s="31">
        <f>IF(AND($B2764=S$1),LOOKUP(9.99999999999999E+307,$S$2:S2763)+1,"")</f>
        <v>2598</v>
      </c>
      <c r="T2764" s="265"/>
      <c r="U2764" s="265"/>
      <c r="V2764" s="265"/>
      <c r="AA2764" s="254" t="str">
        <f t="shared" si="304"/>
        <v/>
      </c>
      <c r="AB2764" s="254" t="str">
        <f t="shared" si="305"/>
        <v/>
      </c>
      <c r="AC2764" s="255">
        <f t="shared" si="306"/>
        <v>0</v>
      </c>
      <c r="AD2764" s="255">
        <f t="shared" si="307"/>
        <v>3836</v>
      </c>
      <c r="AE2764" s="256" t="str">
        <f t="shared" si="308"/>
        <v/>
      </c>
      <c r="AF2764" s="252" t="str">
        <f t="shared" si="309"/>
        <v>-</v>
      </c>
    </row>
    <row r="2765" spans="1:32" ht="20.149999999999999" customHeight="1" x14ac:dyDescent="0.75">
      <c r="A2765" s="31">
        <v>2763</v>
      </c>
      <c r="B2765" s="239"/>
      <c r="C2765" s="273"/>
      <c r="D2765" s="272"/>
      <c r="E2765" s="273"/>
      <c r="F2765" s="273"/>
      <c r="G2765" s="253" t="str">
        <f t="shared" si="310"/>
        <v/>
      </c>
      <c r="H2765" s="31" t="str">
        <f>IF(AND(B2765=H$1),LOOKUP(9.99999999999999E+307,$H$2:H2764)+1,"")</f>
        <v/>
      </c>
      <c r="I2765" s="31" t="str">
        <f>IF(AND(B2765=I$1),LOOKUP(9.99999999999999E+307,$I$2:I2764)+1,"")</f>
        <v/>
      </c>
      <c r="J2765" s="31">
        <f>IF(AND(B2765=J$1),LOOKUP(9.99999999999999E+307,$J$2:J2764)+1,"")</f>
        <v>2599</v>
      </c>
      <c r="K2765" s="31">
        <f>IF(AND(B2765=K$1),LOOKUP(9.99999999999999E+307,$K$2:K2764)+1,"")</f>
        <v>2599</v>
      </c>
      <c r="L2765" s="31">
        <f>IF(AND(B2765=L$1),LOOKUP(9.99999999999999E+307,$L$2:L2764)+1,"")</f>
        <v>2599</v>
      </c>
      <c r="M2765" s="31">
        <f>IF(AND(B2765=M$1),LOOKUP(9.99999999999999E+307,$M$2:M2764)+1,"")</f>
        <v>2599</v>
      </c>
      <c r="N2765" s="31" t="e">
        <f>IF(AND(B2765=N$1),LOOKUP(9.99999999999999E+307,$N$2:N2764)+1,"")</f>
        <v>#REF!</v>
      </c>
      <c r="O2765" s="31" t="e">
        <f>IF(AND($B2765=O$1),LOOKUP(9.99999999999999E+307,$O$2:O2764)+1,"")</f>
        <v>#REF!</v>
      </c>
      <c r="P2765" s="31" t="e">
        <f>IF(AND($B2765=P$1),LOOKUP(9.99999999999999E+307,$P$2:P2764)+1,"")</f>
        <v>#REF!</v>
      </c>
      <c r="Q2765" s="31" t="e">
        <f>IF(AND($B2765=Q$1),LOOKUP(9.99999999999999E+307,$Q$2:Q2764)+1,"")</f>
        <v>#REF!</v>
      </c>
      <c r="R2765" s="31">
        <f>IF(AND($B2765=R$1),LOOKUP(9.99999999999999E+307,$R$2:R2764)+1,"")</f>
        <v>2599</v>
      </c>
      <c r="S2765" s="31">
        <f>IF(AND($B2765=S$1),LOOKUP(9.99999999999999E+307,$S$2:S2764)+1,"")</f>
        <v>2599</v>
      </c>
      <c r="T2765" s="265"/>
      <c r="U2765" s="265"/>
      <c r="V2765" s="265"/>
      <c r="AA2765" s="254" t="str">
        <f t="shared" si="304"/>
        <v/>
      </c>
      <c r="AB2765" s="254" t="str">
        <f t="shared" si="305"/>
        <v/>
      </c>
      <c r="AC2765" s="255">
        <f t="shared" si="306"/>
        <v>0</v>
      </c>
      <c r="AD2765" s="255">
        <f t="shared" si="307"/>
        <v>3836</v>
      </c>
      <c r="AE2765" s="256" t="str">
        <f t="shared" si="308"/>
        <v/>
      </c>
      <c r="AF2765" s="252" t="str">
        <f t="shared" si="309"/>
        <v>-</v>
      </c>
    </row>
    <row r="2766" spans="1:32" ht="20.149999999999999" customHeight="1" x14ac:dyDescent="0.75">
      <c r="A2766" s="31">
        <v>2764</v>
      </c>
      <c r="B2766" s="239"/>
      <c r="C2766" s="273"/>
      <c r="D2766" s="272"/>
      <c r="E2766" s="273"/>
      <c r="F2766" s="273"/>
      <c r="G2766" s="253" t="str">
        <f t="shared" si="310"/>
        <v/>
      </c>
      <c r="H2766" s="31" t="str">
        <f>IF(AND(B2766=H$1),LOOKUP(9.99999999999999E+307,$H$2:H2765)+1,"")</f>
        <v/>
      </c>
      <c r="I2766" s="31" t="str">
        <f>IF(AND(B2766=I$1),LOOKUP(9.99999999999999E+307,$I$2:I2765)+1,"")</f>
        <v/>
      </c>
      <c r="J2766" s="31">
        <f>IF(AND(B2766=J$1),LOOKUP(9.99999999999999E+307,$J$2:J2765)+1,"")</f>
        <v>2600</v>
      </c>
      <c r="K2766" s="31">
        <f>IF(AND(B2766=K$1),LOOKUP(9.99999999999999E+307,$K$2:K2765)+1,"")</f>
        <v>2600</v>
      </c>
      <c r="L2766" s="31">
        <f>IF(AND(B2766=L$1),LOOKUP(9.99999999999999E+307,$L$2:L2765)+1,"")</f>
        <v>2600</v>
      </c>
      <c r="M2766" s="31">
        <f>IF(AND(B2766=M$1),LOOKUP(9.99999999999999E+307,$M$2:M2765)+1,"")</f>
        <v>2600</v>
      </c>
      <c r="N2766" s="31" t="e">
        <f>IF(AND(B2766=N$1),LOOKUP(9.99999999999999E+307,$N$2:N2765)+1,"")</f>
        <v>#REF!</v>
      </c>
      <c r="O2766" s="31" t="e">
        <f>IF(AND($B2766=O$1),LOOKUP(9.99999999999999E+307,$O$2:O2765)+1,"")</f>
        <v>#REF!</v>
      </c>
      <c r="P2766" s="31" t="e">
        <f>IF(AND($B2766=P$1),LOOKUP(9.99999999999999E+307,$P$2:P2765)+1,"")</f>
        <v>#REF!</v>
      </c>
      <c r="Q2766" s="31" t="e">
        <f>IF(AND($B2766=Q$1),LOOKUP(9.99999999999999E+307,$Q$2:Q2765)+1,"")</f>
        <v>#REF!</v>
      </c>
      <c r="R2766" s="31">
        <f>IF(AND($B2766=R$1),LOOKUP(9.99999999999999E+307,$R$2:R2765)+1,"")</f>
        <v>2600</v>
      </c>
      <c r="S2766" s="31">
        <f>IF(AND($B2766=S$1),LOOKUP(9.99999999999999E+307,$S$2:S2765)+1,"")</f>
        <v>2600</v>
      </c>
      <c r="T2766" s="265"/>
      <c r="U2766" s="265"/>
      <c r="V2766" s="265"/>
      <c r="AA2766" s="254" t="str">
        <f t="shared" si="304"/>
        <v/>
      </c>
      <c r="AB2766" s="254" t="str">
        <f t="shared" si="305"/>
        <v/>
      </c>
      <c r="AC2766" s="255">
        <f t="shared" si="306"/>
        <v>0</v>
      </c>
      <c r="AD2766" s="255">
        <f t="shared" si="307"/>
        <v>3836</v>
      </c>
      <c r="AE2766" s="256" t="str">
        <f t="shared" si="308"/>
        <v/>
      </c>
      <c r="AF2766" s="252" t="str">
        <f t="shared" si="309"/>
        <v>-</v>
      </c>
    </row>
    <row r="2767" spans="1:32" ht="20.149999999999999" customHeight="1" x14ac:dyDescent="0.75">
      <c r="A2767" s="31">
        <v>2765</v>
      </c>
      <c r="B2767" s="239"/>
      <c r="C2767" s="273"/>
      <c r="D2767" s="272"/>
      <c r="E2767" s="273"/>
      <c r="F2767" s="273"/>
      <c r="G2767" s="253" t="str">
        <f t="shared" si="310"/>
        <v/>
      </c>
      <c r="H2767" s="31" t="str">
        <f>IF(AND(B2767=H$1),LOOKUP(9.99999999999999E+307,$H$2:H2766)+1,"")</f>
        <v/>
      </c>
      <c r="I2767" s="31" t="str">
        <f>IF(AND(B2767=I$1),LOOKUP(9.99999999999999E+307,$I$2:I2766)+1,"")</f>
        <v/>
      </c>
      <c r="J2767" s="31">
        <f>IF(AND(B2767=J$1),LOOKUP(9.99999999999999E+307,$J$2:J2766)+1,"")</f>
        <v>2601</v>
      </c>
      <c r="K2767" s="31">
        <f>IF(AND(B2767=K$1),LOOKUP(9.99999999999999E+307,$K$2:K2766)+1,"")</f>
        <v>2601</v>
      </c>
      <c r="L2767" s="31">
        <f>IF(AND(B2767=L$1),LOOKUP(9.99999999999999E+307,$L$2:L2766)+1,"")</f>
        <v>2601</v>
      </c>
      <c r="M2767" s="31">
        <f>IF(AND(B2767=M$1),LOOKUP(9.99999999999999E+307,$M$2:M2766)+1,"")</f>
        <v>2601</v>
      </c>
      <c r="N2767" s="31" t="e">
        <f>IF(AND(B2767=N$1),LOOKUP(9.99999999999999E+307,$N$2:N2766)+1,"")</f>
        <v>#REF!</v>
      </c>
      <c r="O2767" s="31" t="e">
        <f>IF(AND($B2767=O$1),LOOKUP(9.99999999999999E+307,$O$2:O2766)+1,"")</f>
        <v>#REF!</v>
      </c>
      <c r="P2767" s="31" t="e">
        <f>IF(AND($B2767=P$1),LOOKUP(9.99999999999999E+307,$P$2:P2766)+1,"")</f>
        <v>#REF!</v>
      </c>
      <c r="Q2767" s="31" t="e">
        <f>IF(AND($B2767=Q$1),LOOKUP(9.99999999999999E+307,$Q$2:Q2766)+1,"")</f>
        <v>#REF!</v>
      </c>
      <c r="R2767" s="31">
        <f>IF(AND($B2767=R$1),LOOKUP(9.99999999999999E+307,$R$2:R2766)+1,"")</f>
        <v>2601</v>
      </c>
      <c r="S2767" s="31">
        <f>IF(AND($B2767=S$1),LOOKUP(9.99999999999999E+307,$S$2:S2766)+1,"")</f>
        <v>2601</v>
      </c>
      <c r="T2767" s="265"/>
      <c r="U2767" s="265"/>
      <c r="V2767" s="265"/>
      <c r="AA2767" s="254" t="str">
        <f t="shared" si="304"/>
        <v/>
      </c>
      <c r="AB2767" s="254" t="str">
        <f t="shared" si="305"/>
        <v/>
      </c>
      <c r="AC2767" s="255">
        <f t="shared" si="306"/>
        <v>0</v>
      </c>
      <c r="AD2767" s="255">
        <f t="shared" si="307"/>
        <v>3836</v>
      </c>
      <c r="AE2767" s="256" t="str">
        <f t="shared" si="308"/>
        <v/>
      </c>
      <c r="AF2767" s="252" t="str">
        <f t="shared" si="309"/>
        <v>-</v>
      </c>
    </row>
    <row r="2768" spans="1:32" ht="20.149999999999999" customHeight="1" x14ac:dyDescent="0.75">
      <c r="A2768" s="31">
        <v>2766</v>
      </c>
      <c r="B2768" s="239"/>
      <c r="C2768" s="273"/>
      <c r="D2768" s="272"/>
      <c r="E2768" s="273"/>
      <c r="F2768" s="273"/>
      <c r="G2768" s="253" t="str">
        <f t="shared" si="310"/>
        <v/>
      </c>
      <c r="H2768" s="31" t="str">
        <f>IF(AND(B2768=H$1),LOOKUP(9.99999999999999E+307,$H$2:H2767)+1,"")</f>
        <v/>
      </c>
      <c r="I2768" s="31" t="str">
        <f>IF(AND(B2768=I$1),LOOKUP(9.99999999999999E+307,$I$2:I2767)+1,"")</f>
        <v/>
      </c>
      <c r="J2768" s="31">
        <f>IF(AND(B2768=J$1),LOOKUP(9.99999999999999E+307,$J$2:J2767)+1,"")</f>
        <v>2602</v>
      </c>
      <c r="K2768" s="31">
        <f>IF(AND(B2768=K$1),LOOKUP(9.99999999999999E+307,$K$2:K2767)+1,"")</f>
        <v>2602</v>
      </c>
      <c r="L2768" s="31">
        <f>IF(AND(B2768=L$1),LOOKUP(9.99999999999999E+307,$L$2:L2767)+1,"")</f>
        <v>2602</v>
      </c>
      <c r="M2768" s="31">
        <f>IF(AND(B2768=M$1),LOOKUP(9.99999999999999E+307,$M$2:M2767)+1,"")</f>
        <v>2602</v>
      </c>
      <c r="N2768" s="31" t="e">
        <f>IF(AND(B2768=N$1),LOOKUP(9.99999999999999E+307,$N$2:N2767)+1,"")</f>
        <v>#REF!</v>
      </c>
      <c r="O2768" s="31" t="e">
        <f>IF(AND($B2768=O$1),LOOKUP(9.99999999999999E+307,$O$2:O2767)+1,"")</f>
        <v>#REF!</v>
      </c>
      <c r="P2768" s="31" t="e">
        <f>IF(AND($B2768=P$1),LOOKUP(9.99999999999999E+307,$P$2:P2767)+1,"")</f>
        <v>#REF!</v>
      </c>
      <c r="Q2768" s="31" t="e">
        <f>IF(AND($B2768=Q$1),LOOKUP(9.99999999999999E+307,$Q$2:Q2767)+1,"")</f>
        <v>#REF!</v>
      </c>
      <c r="R2768" s="31">
        <f>IF(AND($B2768=R$1),LOOKUP(9.99999999999999E+307,$R$2:R2767)+1,"")</f>
        <v>2602</v>
      </c>
      <c r="S2768" s="31">
        <f>IF(AND($B2768=S$1),LOOKUP(9.99999999999999E+307,$S$2:S2767)+1,"")</f>
        <v>2602</v>
      </c>
      <c r="T2768" s="265"/>
      <c r="U2768" s="265"/>
      <c r="V2768" s="265"/>
      <c r="AA2768" s="254" t="str">
        <f t="shared" si="304"/>
        <v/>
      </c>
      <c r="AB2768" s="254" t="str">
        <f t="shared" si="305"/>
        <v/>
      </c>
      <c r="AC2768" s="255">
        <f t="shared" si="306"/>
        <v>0</v>
      </c>
      <c r="AD2768" s="255">
        <f t="shared" si="307"/>
        <v>3836</v>
      </c>
      <c r="AE2768" s="256" t="str">
        <f t="shared" si="308"/>
        <v/>
      </c>
      <c r="AF2768" s="252" t="str">
        <f t="shared" si="309"/>
        <v>-</v>
      </c>
    </row>
    <row r="2769" spans="1:32" ht="20.149999999999999" customHeight="1" x14ac:dyDescent="0.75">
      <c r="A2769" s="31">
        <v>2767</v>
      </c>
      <c r="B2769" s="239"/>
      <c r="C2769" s="273"/>
      <c r="D2769" s="272"/>
      <c r="E2769" s="273"/>
      <c r="F2769" s="273"/>
      <c r="G2769" s="253" t="str">
        <f t="shared" si="310"/>
        <v/>
      </c>
      <c r="H2769" s="31" t="str">
        <f>IF(AND(B2769=H$1),LOOKUP(9.99999999999999E+307,$H$2:H2768)+1,"")</f>
        <v/>
      </c>
      <c r="I2769" s="31" t="str">
        <f>IF(AND(B2769=I$1),LOOKUP(9.99999999999999E+307,$I$2:I2768)+1,"")</f>
        <v/>
      </c>
      <c r="J2769" s="31">
        <f>IF(AND(B2769=J$1),LOOKUP(9.99999999999999E+307,$J$2:J2768)+1,"")</f>
        <v>2603</v>
      </c>
      <c r="K2769" s="31">
        <f>IF(AND(B2769=K$1),LOOKUP(9.99999999999999E+307,$K$2:K2768)+1,"")</f>
        <v>2603</v>
      </c>
      <c r="L2769" s="31">
        <f>IF(AND(B2769=L$1),LOOKUP(9.99999999999999E+307,$L$2:L2768)+1,"")</f>
        <v>2603</v>
      </c>
      <c r="M2769" s="31">
        <f>IF(AND(B2769=M$1),LOOKUP(9.99999999999999E+307,$M$2:M2768)+1,"")</f>
        <v>2603</v>
      </c>
      <c r="N2769" s="31" t="e">
        <f>IF(AND(B2769=N$1),LOOKUP(9.99999999999999E+307,$N$2:N2768)+1,"")</f>
        <v>#REF!</v>
      </c>
      <c r="O2769" s="31" t="e">
        <f>IF(AND($B2769=O$1),LOOKUP(9.99999999999999E+307,$O$2:O2768)+1,"")</f>
        <v>#REF!</v>
      </c>
      <c r="P2769" s="31" t="e">
        <f>IF(AND($B2769=P$1),LOOKUP(9.99999999999999E+307,$P$2:P2768)+1,"")</f>
        <v>#REF!</v>
      </c>
      <c r="Q2769" s="31" t="e">
        <f>IF(AND($B2769=Q$1),LOOKUP(9.99999999999999E+307,$Q$2:Q2768)+1,"")</f>
        <v>#REF!</v>
      </c>
      <c r="R2769" s="31">
        <f>IF(AND($B2769=R$1),LOOKUP(9.99999999999999E+307,$R$2:R2768)+1,"")</f>
        <v>2603</v>
      </c>
      <c r="S2769" s="31">
        <f>IF(AND($B2769=S$1),LOOKUP(9.99999999999999E+307,$S$2:S2768)+1,"")</f>
        <v>2603</v>
      </c>
      <c r="T2769" s="265"/>
      <c r="U2769" s="265"/>
      <c r="V2769" s="265"/>
      <c r="AA2769" s="254" t="str">
        <f t="shared" si="304"/>
        <v/>
      </c>
      <c r="AB2769" s="254" t="str">
        <f t="shared" si="305"/>
        <v/>
      </c>
      <c r="AC2769" s="255">
        <f t="shared" si="306"/>
        <v>0</v>
      </c>
      <c r="AD2769" s="255">
        <f t="shared" si="307"/>
        <v>3836</v>
      </c>
      <c r="AE2769" s="256" t="str">
        <f t="shared" si="308"/>
        <v/>
      </c>
      <c r="AF2769" s="252" t="str">
        <f t="shared" si="309"/>
        <v>-</v>
      </c>
    </row>
    <row r="2770" spans="1:32" ht="20.149999999999999" customHeight="1" x14ac:dyDescent="0.75">
      <c r="A2770" s="31">
        <v>2768</v>
      </c>
      <c r="B2770" s="239"/>
      <c r="C2770" s="273"/>
      <c r="D2770" s="272"/>
      <c r="E2770" s="273"/>
      <c r="F2770" s="273"/>
      <c r="G2770" s="253" t="str">
        <f t="shared" si="310"/>
        <v/>
      </c>
      <c r="H2770" s="31" t="str">
        <f>IF(AND(B2770=H$1),LOOKUP(9.99999999999999E+307,$H$2:H2769)+1,"")</f>
        <v/>
      </c>
      <c r="I2770" s="31" t="str">
        <f>IF(AND(B2770=I$1),LOOKUP(9.99999999999999E+307,$I$2:I2769)+1,"")</f>
        <v/>
      </c>
      <c r="J2770" s="31">
        <f>IF(AND(B2770=J$1),LOOKUP(9.99999999999999E+307,$J$2:J2769)+1,"")</f>
        <v>2604</v>
      </c>
      <c r="K2770" s="31">
        <f>IF(AND(B2770=K$1),LOOKUP(9.99999999999999E+307,$K$2:K2769)+1,"")</f>
        <v>2604</v>
      </c>
      <c r="L2770" s="31">
        <f>IF(AND(B2770=L$1),LOOKUP(9.99999999999999E+307,$L$2:L2769)+1,"")</f>
        <v>2604</v>
      </c>
      <c r="M2770" s="31">
        <f>IF(AND(B2770=M$1),LOOKUP(9.99999999999999E+307,$M$2:M2769)+1,"")</f>
        <v>2604</v>
      </c>
      <c r="N2770" s="31" t="e">
        <f>IF(AND(B2770=N$1),LOOKUP(9.99999999999999E+307,$N$2:N2769)+1,"")</f>
        <v>#REF!</v>
      </c>
      <c r="O2770" s="31" t="e">
        <f>IF(AND($B2770=O$1),LOOKUP(9.99999999999999E+307,$O$2:O2769)+1,"")</f>
        <v>#REF!</v>
      </c>
      <c r="P2770" s="31" t="e">
        <f>IF(AND($B2770=P$1),LOOKUP(9.99999999999999E+307,$P$2:P2769)+1,"")</f>
        <v>#REF!</v>
      </c>
      <c r="Q2770" s="31" t="e">
        <f>IF(AND($B2770=Q$1),LOOKUP(9.99999999999999E+307,$Q$2:Q2769)+1,"")</f>
        <v>#REF!</v>
      </c>
      <c r="R2770" s="31">
        <f>IF(AND($B2770=R$1),LOOKUP(9.99999999999999E+307,$R$2:R2769)+1,"")</f>
        <v>2604</v>
      </c>
      <c r="S2770" s="31">
        <f>IF(AND($B2770=S$1),LOOKUP(9.99999999999999E+307,$S$2:S2769)+1,"")</f>
        <v>2604</v>
      </c>
      <c r="T2770" s="265"/>
      <c r="U2770" s="265"/>
      <c r="V2770" s="265"/>
      <c r="AA2770" s="254" t="str">
        <f t="shared" si="304"/>
        <v/>
      </c>
      <c r="AB2770" s="254" t="str">
        <f t="shared" si="305"/>
        <v/>
      </c>
      <c r="AC2770" s="255">
        <f t="shared" si="306"/>
        <v>0</v>
      </c>
      <c r="AD2770" s="255">
        <f t="shared" si="307"/>
        <v>3836</v>
      </c>
      <c r="AE2770" s="256" t="str">
        <f t="shared" si="308"/>
        <v/>
      </c>
      <c r="AF2770" s="252" t="str">
        <f t="shared" si="309"/>
        <v>-</v>
      </c>
    </row>
    <row r="2771" spans="1:32" ht="20.149999999999999" customHeight="1" x14ac:dyDescent="0.75">
      <c r="A2771" s="31">
        <v>2769</v>
      </c>
      <c r="B2771" s="239"/>
      <c r="C2771" s="273"/>
      <c r="D2771" s="272"/>
      <c r="E2771" s="273"/>
      <c r="F2771" s="273"/>
      <c r="G2771" s="253" t="str">
        <f t="shared" si="310"/>
        <v/>
      </c>
      <c r="H2771" s="31" t="str">
        <f>IF(AND(B2771=H$1),LOOKUP(9.99999999999999E+307,$H$2:H2770)+1,"")</f>
        <v/>
      </c>
      <c r="I2771" s="31" t="str">
        <f>IF(AND(B2771=I$1),LOOKUP(9.99999999999999E+307,$I$2:I2770)+1,"")</f>
        <v/>
      </c>
      <c r="J2771" s="31">
        <f>IF(AND(B2771=J$1),LOOKUP(9.99999999999999E+307,$J$2:J2770)+1,"")</f>
        <v>2605</v>
      </c>
      <c r="K2771" s="31">
        <f>IF(AND(B2771=K$1),LOOKUP(9.99999999999999E+307,$K$2:K2770)+1,"")</f>
        <v>2605</v>
      </c>
      <c r="L2771" s="31">
        <f>IF(AND(B2771=L$1),LOOKUP(9.99999999999999E+307,$L$2:L2770)+1,"")</f>
        <v>2605</v>
      </c>
      <c r="M2771" s="31">
        <f>IF(AND(B2771=M$1),LOOKUP(9.99999999999999E+307,$M$2:M2770)+1,"")</f>
        <v>2605</v>
      </c>
      <c r="N2771" s="31" t="e">
        <f>IF(AND(B2771=N$1),LOOKUP(9.99999999999999E+307,$N$2:N2770)+1,"")</f>
        <v>#REF!</v>
      </c>
      <c r="O2771" s="31" t="e">
        <f>IF(AND($B2771=O$1),LOOKUP(9.99999999999999E+307,$O$2:O2770)+1,"")</f>
        <v>#REF!</v>
      </c>
      <c r="P2771" s="31" t="e">
        <f>IF(AND($B2771=P$1),LOOKUP(9.99999999999999E+307,$P$2:P2770)+1,"")</f>
        <v>#REF!</v>
      </c>
      <c r="Q2771" s="31" t="e">
        <f>IF(AND($B2771=Q$1),LOOKUP(9.99999999999999E+307,$Q$2:Q2770)+1,"")</f>
        <v>#REF!</v>
      </c>
      <c r="R2771" s="31">
        <f>IF(AND($B2771=R$1),LOOKUP(9.99999999999999E+307,$R$2:R2770)+1,"")</f>
        <v>2605</v>
      </c>
      <c r="S2771" s="31">
        <f>IF(AND($B2771=S$1),LOOKUP(9.99999999999999E+307,$S$2:S2770)+1,"")</f>
        <v>2605</v>
      </c>
      <c r="T2771" s="265"/>
      <c r="U2771" s="265"/>
      <c r="V2771" s="265"/>
      <c r="AA2771" s="254" t="str">
        <f t="shared" ref="AA2771:AA2834" si="311">IF(AD2771=2,"นักเรียนซ้ำ","")</f>
        <v/>
      </c>
      <c r="AB2771" s="254" t="str">
        <f t="shared" ref="AB2771:AB2834" si="312">IF(AC2771=2,"เลขประจำตัวซ้ำ","")</f>
        <v/>
      </c>
      <c r="AC2771" s="255">
        <f t="shared" si="306"/>
        <v>0</v>
      </c>
      <c r="AD2771" s="255">
        <f t="shared" si="307"/>
        <v>3836</v>
      </c>
      <c r="AE2771" s="256" t="str">
        <f t="shared" si="308"/>
        <v/>
      </c>
      <c r="AF2771" s="252" t="str">
        <f t="shared" si="309"/>
        <v>-</v>
      </c>
    </row>
    <row r="2772" spans="1:32" ht="20.149999999999999" customHeight="1" x14ac:dyDescent="0.75">
      <c r="A2772" s="31">
        <v>2770</v>
      </c>
      <c r="B2772" s="239"/>
      <c r="C2772" s="273"/>
      <c r="D2772" s="272"/>
      <c r="E2772" s="273"/>
      <c r="F2772" s="273"/>
      <c r="G2772" s="253" t="str">
        <f t="shared" si="310"/>
        <v/>
      </c>
      <c r="H2772" s="31" t="str">
        <f>IF(AND(B2772=H$1),LOOKUP(9.99999999999999E+307,$H$2:H2771)+1,"")</f>
        <v/>
      </c>
      <c r="I2772" s="31" t="str">
        <f>IF(AND(B2772=I$1),LOOKUP(9.99999999999999E+307,$I$2:I2771)+1,"")</f>
        <v/>
      </c>
      <c r="J2772" s="31">
        <f>IF(AND(B2772=J$1),LOOKUP(9.99999999999999E+307,$J$2:J2771)+1,"")</f>
        <v>2606</v>
      </c>
      <c r="K2772" s="31">
        <f>IF(AND(B2772=K$1),LOOKUP(9.99999999999999E+307,$K$2:K2771)+1,"")</f>
        <v>2606</v>
      </c>
      <c r="L2772" s="31">
        <f>IF(AND(B2772=L$1),LOOKUP(9.99999999999999E+307,$L$2:L2771)+1,"")</f>
        <v>2606</v>
      </c>
      <c r="M2772" s="31">
        <f>IF(AND(B2772=M$1),LOOKUP(9.99999999999999E+307,$M$2:M2771)+1,"")</f>
        <v>2606</v>
      </c>
      <c r="N2772" s="31" t="e">
        <f>IF(AND(B2772=N$1),LOOKUP(9.99999999999999E+307,$N$2:N2771)+1,"")</f>
        <v>#REF!</v>
      </c>
      <c r="O2772" s="31" t="e">
        <f>IF(AND($B2772=O$1),LOOKUP(9.99999999999999E+307,$O$2:O2771)+1,"")</f>
        <v>#REF!</v>
      </c>
      <c r="P2772" s="31" t="e">
        <f>IF(AND($B2772=P$1),LOOKUP(9.99999999999999E+307,$P$2:P2771)+1,"")</f>
        <v>#REF!</v>
      </c>
      <c r="Q2772" s="31" t="e">
        <f>IF(AND($B2772=Q$1),LOOKUP(9.99999999999999E+307,$Q$2:Q2771)+1,"")</f>
        <v>#REF!</v>
      </c>
      <c r="R2772" s="31">
        <f>IF(AND($B2772=R$1),LOOKUP(9.99999999999999E+307,$R$2:R2771)+1,"")</f>
        <v>2606</v>
      </c>
      <c r="S2772" s="31">
        <f>IF(AND($B2772=S$1),LOOKUP(9.99999999999999E+307,$S$2:S2771)+1,"")</f>
        <v>2606</v>
      </c>
      <c r="T2772" s="265"/>
      <c r="U2772" s="265"/>
      <c r="V2772" s="265"/>
      <c r="AA2772" s="254" t="str">
        <f t="shared" si="311"/>
        <v/>
      </c>
      <c r="AB2772" s="254" t="str">
        <f t="shared" si="312"/>
        <v/>
      </c>
      <c r="AC2772" s="255">
        <f t="shared" si="306"/>
        <v>0</v>
      </c>
      <c r="AD2772" s="255">
        <f t="shared" si="307"/>
        <v>3836</v>
      </c>
      <c r="AE2772" s="256" t="str">
        <f t="shared" si="308"/>
        <v/>
      </c>
      <c r="AF2772" s="252" t="str">
        <f t="shared" si="309"/>
        <v>-</v>
      </c>
    </row>
    <row r="2773" spans="1:32" ht="20.149999999999999" customHeight="1" x14ac:dyDescent="0.75">
      <c r="A2773" s="31">
        <v>2771</v>
      </c>
      <c r="B2773" s="239"/>
      <c r="C2773" s="273"/>
      <c r="D2773" s="272"/>
      <c r="E2773" s="273"/>
      <c r="F2773" s="273"/>
      <c r="G2773" s="253" t="str">
        <f t="shared" si="310"/>
        <v/>
      </c>
      <c r="H2773" s="31" t="str">
        <f>IF(AND(B2773=H$1),LOOKUP(9.99999999999999E+307,$H$2:H2772)+1,"")</f>
        <v/>
      </c>
      <c r="I2773" s="31" t="str">
        <f>IF(AND(B2773=I$1),LOOKUP(9.99999999999999E+307,$I$2:I2772)+1,"")</f>
        <v/>
      </c>
      <c r="J2773" s="31">
        <f>IF(AND(B2773=J$1),LOOKUP(9.99999999999999E+307,$J$2:J2772)+1,"")</f>
        <v>2607</v>
      </c>
      <c r="K2773" s="31">
        <f>IF(AND(B2773=K$1),LOOKUP(9.99999999999999E+307,$K$2:K2772)+1,"")</f>
        <v>2607</v>
      </c>
      <c r="L2773" s="31">
        <f>IF(AND(B2773=L$1),LOOKUP(9.99999999999999E+307,$L$2:L2772)+1,"")</f>
        <v>2607</v>
      </c>
      <c r="M2773" s="31">
        <f>IF(AND(B2773=M$1),LOOKUP(9.99999999999999E+307,$M$2:M2772)+1,"")</f>
        <v>2607</v>
      </c>
      <c r="N2773" s="31" t="e">
        <f>IF(AND(B2773=N$1),LOOKUP(9.99999999999999E+307,$N$2:N2772)+1,"")</f>
        <v>#REF!</v>
      </c>
      <c r="O2773" s="31" t="e">
        <f>IF(AND($B2773=O$1),LOOKUP(9.99999999999999E+307,$O$2:O2772)+1,"")</f>
        <v>#REF!</v>
      </c>
      <c r="P2773" s="31" t="e">
        <f>IF(AND($B2773=P$1),LOOKUP(9.99999999999999E+307,$P$2:P2772)+1,"")</f>
        <v>#REF!</v>
      </c>
      <c r="Q2773" s="31" t="e">
        <f>IF(AND($B2773=Q$1),LOOKUP(9.99999999999999E+307,$Q$2:Q2772)+1,"")</f>
        <v>#REF!</v>
      </c>
      <c r="R2773" s="31">
        <f>IF(AND($B2773=R$1),LOOKUP(9.99999999999999E+307,$R$2:R2772)+1,"")</f>
        <v>2607</v>
      </c>
      <c r="S2773" s="31">
        <f>IF(AND($B2773=S$1),LOOKUP(9.99999999999999E+307,$S$2:S2772)+1,"")</f>
        <v>2607</v>
      </c>
      <c r="T2773" s="265"/>
      <c r="U2773" s="265"/>
      <c r="V2773" s="265"/>
      <c r="AA2773" s="254" t="str">
        <f t="shared" si="311"/>
        <v/>
      </c>
      <c r="AB2773" s="254" t="str">
        <f t="shared" si="312"/>
        <v/>
      </c>
      <c r="AC2773" s="255">
        <f t="shared" si="306"/>
        <v>0</v>
      </c>
      <c r="AD2773" s="255">
        <f t="shared" si="307"/>
        <v>3836</v>
      </c>
      <c r="AE2773" s="256" t="str">
        <f t="shared" si="308"/>
        <v/>
      </c>
      <c r="AF2773" s="252" t="str">
        <f t="shared" si="309"/>
        <v>-</v>
      </c>
    </row>
    <row r="2774" spans="1:32" ht="20.149999999999999" customHeight="1" x14ac:dyDescent="0.75">
      <c r="A2774" s="31">
        <v>2772</v>
      </c>
      <c r="B2774" s="239"/>
      <c r="C2774" s="273"/>
      <c r="D2774" s="272"/>
      <c r="E2774" s="273"/>
      <c r="F2774" s="273"/>
      <c r="G2774" s="253" t="str">
        <f t="shared" si="310"/>
        <v/>
      </c>
      <c r="H2774" s="31" t="str">
        <f>IF(AND(B2774=H$1),LOOKUP(9.99999999999999E+307,$H$2:H2773)+1,"")</f>
        <v/>
      </c>
      <c r="I2774" s="31" t="str">
        <f>IF(AND(B2774=I$1),LOOKUP(9.99999999999999E+307,$I$2:I2773)+1,"")</f>
        <v/>
      </c>
      <c r="J2774" s="31">
        <f>IF(AND(B2774=J$1),LOOKUP(9.99999999999999E+307,$J$2:J2773)+1,"")</f>
        <v>2608</v>
      </c>
      <c r="K2774" s="31">
        <f>IF(AND(B2774=K$1),LOOKUP(9.99999999999999E+307,$K$2:K2773)+1,"")</f>
        <v>2608</v>
      </c>
      <c r="L2774" s="31">
        <f>IF(AND(B2774=L$1),LOOKUP(9.99999999999999E+307,$L$2:L2773)+1,"")</f>
        <v>2608</v>
      </c>
      <c r="M2774" s="31">
        <f>IF(AND(B2774=M$1),LOOKUP(9.99999999999999E+307,$M$2:M2773)+1,"")</f>
        <v>2608</v>
      </c>
      <c r="N2774" s="31" t="e">
        <f>IF(AND(B2774=N$1),LOOKUP(9.99999999999999E+307,$N$2:N2773)+1,"")</f>
        <v>#REF!</v>
      </c>
      <c r="O2774" s="31" t="e">
        <f>IF(AND($B2774=O$1),LOOKUP(9.99999999999999E+307,$O$2:O2773)+1,"")</f>
        <v>#REF!</v>
      </c>
      <c r="P2774" s="31" t="e">
        <f>IF(AND($B2774=P$1),LOOKUP(9.99999999999999E+307,$P$2:P2773)+1,"")</f>
        <v>#REF!</v>
      </c>
      <c r="Q2774" s="31" t="e">
        <f>IF(AND($B2774=Q$1),LOOKUP(9.99999999999999E+307,$Q$2:Q2773)+1,"")</f>
        <v>#REF!</v>
      </c>
      <c r="R2774" s="31">
        <f>IF(AND($B2774=R$1),LOOKUP(9.99999999999999E+307,$R$2:R2773)+1,"")</f>
        <v>2608</v>
      </c>
      <c r="S2774" s="31">
        <f>IF(AND($B2774=S$1),LOOKUP(9.99999999999999E+307,$S$2:S2773)+1,"")</f>
        <v>2608</v>
      </c>
      <c r="T2774" s="265"/>
      <c r="U2774" s="265"/>
      <c r="V2774" s="265"/>
      <c r="AA2774" s="254" t="str">
        <f t="shared" si="311"/>
        <v/>
      </c>
      <c r="AB2774" s="254" t="str">
        <f t="shared" si="312"/>
        <v/>
      </c>
      <c r="AC2774" s="255">
        <f t="shared" si="306"/>
        <v>0</v>
      </c>
      <c r="AD2774" s="255">
        <f t="shared" si="307"/>
        <v>3836</v>
      </c>
      <c r="AE2774" s="256" t="str">
        <f t="shared" si="308"/>
        <v/>
      </c>
      <c r="AF2774" s="252" t="str">
        <f t="shared" si="309"/>
        <v>-</v>
      </c>
    </row>
    <row r="2775" spans="1:32" ht="20.149999999999999" customHeight="1" x14ac:dyDescent="0.75">
      <c r="A2775" s="31">
        <v>2773</v>
      </c>
      <c r="B2775" s="239"/>
      <c r="C2775" s="273"/>
      <c r="D2775" s="272"/>
      <c r="E2775" s="273"/>
      <c r="F2775" s="273"/>
      <c r="G2775" s="253" t="str">
        <f t="shared" si="310"/>
        <v/>
      </c>
      <c r="H2775" s="31" t="str">
        <f>IF(AND(B2775=H$1),LOOKUP(9.99999999999999E+307,$H$2:H2774)+1,"")</f>
        <v/>
      </c>
      <c r="I2775" s="31" t="str">
        <f>IF(AND(B2775=I$1),LOOKUP(9.99999999999999E+307,$I$2:I2774)+1,"")</f>
        <v/>
      </c>
      <c r="J2775" s="31">
        <f>IF(AND(B2775=J$1),LOOKUP(9.99999999999999E+307,$J$2:J2774)+1,"")</f>
        <v>2609</v>
      </c>
      <c r="K2775" s="31">
        <f>IF(AND(B2775=K$1),LOOKUP(9.99999999999999E+307,$K$2:K2774)+1,"")</f>
        <v>2609</v>
      </c>
      <c r="L2775" s="31">
        <f>IF(AND(B2775=L$1),LOOKUP(9.99999999999999E+307,$L$2:L2774)+1,"")</f>
        <v>2609</v>
      </c>
      <c r="M2775" s="31">
        <f>IF(AND(B2775=M$1),LOOKUP(9.99999999999999E+307,$M$2:M2774)+1,"")</f>
        <v>2609</v>
      </c>
      <c r="N2775" s="31" t="e">
        <f>IF(AND(B2775=N$1),LOOKUP(9.99999999999999E+307,$N$2:N2774)+1,"")</f>
        <v>#REF!</v>
      </c>
      <c r="O2775" s="31" t="e">
        <f>IF(AND($B2775=O$1),LOOKUP(9.99999999999999E+307,$O$2:O2774)+1,"")</f>
        <v>#REF!</v>
      </c>
      <c r="P2775" s="31" t="e">
        <f>IF(AND($B2775=P$1),LOOKUP(9.99999999999999E+307,$P$2:P2774)+1,"")</f>
        <v>#REF!</v>
      </c>
      <c r="Q2775" s="31" t="e">
        <f>IF(AND($B2775=Q$1),LOOKUP(9.99999999999999E+307,$Q$2:Q2774)+1,"")</f>
        <v>#REF!</v>
      </c>
      <c r="R2775" s="31">
        <f>IF(AND($B2775=R$1),LOOKUP(9.99999999999999E+307,$R$2:R2774)+1,"")</f>
        <v>2609</v>
      </c>
      <c r="S2775" s="31">
        <f>IF(AND($B2775=S$1),LOOKUP(9.99999999999999E+307,$S$2:S2774)+1,"")</f>
        <v>2609</v>
      </c>
      <c r="T2775" s="265"/>
      <c r="U2775" s="265"/>
      <c r="V2775" s="265"/>
      <c r="AA2775" s="254" t="str">
        <f t="shared" si="311"/>
        <v/>
      </c>
      <c r="AB2775" s="254" t="str">
        <f t="shared" si="312"/>
        <v/>
      </c>
      <c r="AC2775" s="255">
        <f t="shared" ref="AC2775:AC2838" si="313">COUNTIF($C$3:$C$4002,C2775)</f>
        <v>0</v>
      </c>
      <c r="AD2775" s="255">
        <f t="shared" ref="AD2775:AD2838" si="314">SUMPRODUCT(--(E2775&amp;F2775=$E$3:$E$4002&amp;$F$3:$F$4002))</f>
        <v>3836</v>
      </c>
      <c r="AE2775" s="256" t="str">
        <f t="shared" ref="AE2775:AE2838" si="315">IF(D2775="เด็กชาย",1,IF(D2775="นาย",1,IF(D2775="เด็กหญิง",2,IF(D2775="นางสาว",2,IF(D2775="ด.ช.",1,IF(D2775="ด.ญ.",2,IF(D2775="น.ส.",2,"")))))))</f>
        <v/>
      </c>
      <c r="AF2775" s="252" t="str">
        <f t="shared" ref="AF2775:AF2838" si="316">CONCATENATE(B2775,"-",AE2775)</f>
        <v>-</v>
      </c>
    </row>
    <row r="2776" spans="1:32" ht="20.149999999999999" customHeight="1" x14ac:dyDescent="0.75">
      <c r="A2776" s="31">
        <v>2774</v>
      </c>
      <c r="B2776" s="239"/>
      <c r="C2776" s="273"/>
      <c r="D2776" s="272"/>
      <c r="E2776" s="273"/>
      <c r="F2776" s="273"/>
      <c r="G2776" s="253" t="str">
        <f t="shared" si="310"/>
        <v/>
      </c>
      <c r="H2776" s="31" t="str">
        <f>IF(AND(B2776=H$1),LOOKUP(9.99999999999999E+307,$H$2:H2775)+1,"")</f>
        <v/>
      </c>
      <c r="I2776" s="31" t="str">
        <f>IF(AND(B2776=I$1),LOOKUP(9.99999999999999E+307,$I$2:I2775)+1,"")</f>
        <v/>
      </c>
      <c r="J2776" s="31">
        <f>IF(AND(B2776=J$1),LOOKUP(9.99999999999999E+307,$J$2:J2775)+1,"")</f>
        <v>2610</v>
      </c>
      <c r="K2776" s="31">
        <f>IF(AND(B2776=K$1),LOOKUP(9.99999999999999E+307,$K$2:K2775)+1,"")</f>
        <v>2610</v>
      </c>
      <c r="L2776" s="31">
        <f>IF(AND(B2776=L$1),LOOKUP(9.99999999999999E+307,$L$2:L2775)+1,"")</f>
        <v>2610</v>
      </c>
      <c r="M2776" s="31">
        <f>IF(AND(B2776=M$1),LOOKUP(9.99999999999999E+307,$M$2:M2775)+1,"")</f>
        <v>2610</v>
      </c>
      <c r="N2776" s="31" t="e">
        <f>IF(AND(B2776=N$1),LOOKUP(9.99999999999999E+307,$N$2:N2775)+1,"")</f>
        <v>#REF!</v>
      </c>
      <c r="O2776" s="31" t="e">
        <f>IF(AND($B2776=O$1),LOOKUP(9.99999999999999E+307,$O$2:O2775)+1,"")</f>
        <v>#REF!</v>
      </c>
      <c r="P2776" s="31" t="e">
        <f>IF(AND($B2776=P$1),LOOKUP(9.99999999999999E+307,$P$2:P2775)+1,"")</f>
        <v>#REF!</v>
      </c>
      <c r="Q2776" s="31" t="e">
        <f>IF(AND($B2776=Q$1),LOOKUP(9.99999999999999E+307,$Q$2:Q2775)+1,"")</f>
        <v>#REF!</v>
      </c>
      <c r="R2776" s="31">
        <f>IF(AND($B2776=R$1),LOOKUP(9.99999999999999E+307,$R$2:R2775)+1,"")</f>
        <v>2610</v>
      </c>
      <c r="S2776" s="31">
        <f>IF(AND($B2776=S$1),LOOKUP(9.99999999999999E+307,$S$2:S2775)+1,"")</f>
        <v>2610</v>
      </c>
      <c r="T2776" s="265"/>
      <c r="U2776" s="265"/>
      <c r="V2776" s="265"/>
      <c r="AA2776" s="254" t="str">
        <f t="shared" si="311"/>
        <v/>
      </c>
      <c r="AB2776" s="254" t="str">
        <f t="shared" si="312"/>
        <v/>
      </c>
      <c r="AC2776" s="255">
        <f t="shared" si="313"/>
        <v>0</v>
      </c>
      <c r="AD2776" s="255">
        <f t="shared" si="314"/>
        <v>3836</v>
      </c>
      <c r="AE2776" s="256" t="str">
        <f t="shared" si="315"/>
        <v/>
      </c>
      <c r="AF2776" s="252" t="str">
        <f t="shared" si="316"/>
        <v>-</v>
      </c>
    </row>
    <row r="2777" spans="1:32" ht="20.149999999999999" customHeight="1" x14ac:dyDescent="0.75">
      <c r="A2777" s="31">
        <v>2775</v>
      </c>
      <c r="B2777" s="239"/>
      <c r="C2777" s="273"/>
      <c r="D2777" s="272"/>
      <c r="E2777" s="273"/>
      <c r="F2777" s="273"/>
      <c r="G2777" s="253" t="str">
        <f t="shared" si="310"/>
        <v/>
      </c>
      <c r="H2777" s="31" t="str">
        <f>IF(AND(B2777=H$1),LOOKUP(9.99999999999999E+307,$H$2:H2776)+1,"")</f>
        <v/>
      </c>
      <c r="I2777" s="31" t="str">
        <f>IF(AND(B2777=I$1),LOOKUP(9.99999999999999E+307,$I$2:I2776)+1,"")</f>
        <v/>
      </c>
      <c r="J2777" s="31">
        <f>IF(AND(B2777=J$1),LOOKUP(9.99999999999999E+307,$J$2:J2776)+1,"")</f>
        <v>2611</v>
      </c>
      <c r="K2777" s="31">
        <f>IF(AND(B2777=K$1),LOOKUP(9.99999999999999E+307,$K$2:K2776)+1,"")</f>
        <v>2611</v>
      </c>
      <c r="L2777" s="31">
        <f>IF(AND(B2777=L$1),LOOKUP(9.99999999999999E+307,$L$2:L2776)+1,"")</f>
        <v>2611</v>
      </c>
      <c r="M2777" s="31">
        <f>IF(AND(B2777=M$1),LOOKUP(9.99999999999999E+307,$M$2:M2776)+1,"")</f>
        <v>2611</v>
      </c>
      <c r="N2777" s="31" t="e">
        <f>IF(AND(B2777=N$1),LOOKUP(9.99999999999999E+307,$N$2:N2776)+1,"")</f>
        <v>#REF!</v>
      </c>
      <c r="O2777" s="31" t="e">
        <f>IF(AND($B2777=O$1),LOOKUP(9.99999999999999E+307,$O$2:O2776)+1,"")</f>
        <v>#REF!</v>
      </c>
      <c r="P2777" s="31" t="e">
        <f>IF(AND($B2777=P$1),LOOKUP(9.99999999999999E+307,$P$2:P2776)+1,"")</f>
        <v>#REF!</v>
      </c>
      <c r="Q2777" s="31" t="e">
        <f>IF(AND($B2777=Q$1),LOOKUP(9.99999999999999E+307,$Q$2:Q2776)+1,"")</f>
        <v>#REF!</v>
      </c>
      <c r="R2777" s="31">
        <f>IF(AND($B2777=R$1),LOOKUP(9.99999999999999E+307,$R$2:R2776)+1,"")</f>
        <v>2611</v>
      </c>
      <c r="S2777" s="31">
        <f>IF(AND($B2777=S$1),LOOKUP(9.99999999999999E+307,$S$2:S2776)+1,"")</f>
        <v>2611</v>
      </c>
      <c r="T2777" s="265"/>
      <c r="U2777" s="265"/>
      <c r="V2777" s="265"/>
      <c r="AA2777" s="254" t="str">
        <f t="shared" si="311"/>
        <v/>
      </c>
      <c r="AB2777" s="254" t="str">
        <f t="shared" si="312"/>
        <v/>
      </c>
      <c r="AC2777" s="255">
        <f t="shared" si="313"/>
        <v>0</v>
      </c>
      <c r="AD2777" s="255">
        <f t="shared" si="314"/>
        <v>3836</v>
      </c>
      <c r="AE2777" s="256" t="str">
        <f t="shared" si="315"/>
        <v/>
      </c>
      <c r="AF2777" s="252" t="str">
        <f t="shared" si="316"/>
        <v>-</v>
      </c>
    </row>
    <row r="2778" spans="1:32" ht="20.149999999999999" customHeight="1" x14ac:dyDescent="0.75">
      <c r="A2778" s="31">
        <v>2776</v>
      </c>
      <c r="B2778" s="239"/>
      <c r="C2778" s="273"/>
      <c r="D2778" s="272"/>
      <c r="E2778" s="273"/>
      <c r="F2778" s="273"/>
      <c r="G2778" s="253" t="str">
        <f t="shared" si="310"/>
        <v/>
      </c>
      <c r="H2778" s="31" t="str">
        <f>IF(AND(B2778=H$1),LOOKUP(9.99999999999999E+307,$H$2:H2777)+1,"")</f>
        <v/>
      </c>
      <c r="I2778" s="31" t="str">
        <f>IF(AND(B2778=I$1),LOOKUP(9.99999999999999E+307,$I$2:I2777)+1,"")</f>
        <v/>
      </c>
      <c r="J2778" s="31">
        <f>IF(AND(B2778=J$1),LOOKUP(9.99999999999999E+307,$J$2:J2777)+1,"")</f>
        <v>2612</v>
      </c>
      <c r="K2778" s="31">
        <f>IF(AND(B2778=K$1),LOOKUP(9.99999999999999E+307,$K$2:K2777)+1,"")</f>
        <v>2612</v>
      </c>
      <c r="L2778" s="31">
        <f>IF(AND(B2778=L$1),LOOKUP(9.99999999999999E+307,$L$2:L2777)+1,"")</f>
        <v>2612</v>
      </c>
      <c r="M2778" s="31">
        <f>IF(AND(B2778=M$1),LOOKUP(9.99999999999999E+307,$M$2:M2777)+1,"")</f>
        <v>2612</v>
      </c>
      <c r="N2778" s="31" t="e">
        <f>IF(AND(B2778=N$1),LOOKUP(9.99999999999999E+307,$N$2:N2777)+1,"")</f>
        <v>#REF!</v>
      </c>
      <c r="O2778" s="31" t="e">
        <f>IF(AND($B2778=O$1),LOOKUP(9.99999999999999E+307,$O$2:O2777)+1,"")</f>
        <v>#REF!</v>
      </c>
      <c r="P2778" s="31" t="e">
        <f>IF(AND($B2778=P$1),LOOKUP(9.99999999999999E+307,$P$2:P2777)+1,"")</f>
        <v>#REF!</v>
      </c>
      <c r="Q2778" s="31" t="e">
        <f>IF(AND($B2778=Q$1),LOOKUP(9.99999999999999E+307,$Q$2:Q2777)+1,"")</f>
        <v>#REF!</v>
      </c>
      <c r="R2778" s="31">
        <f>IF(AND($B2778=R$1),LOOKUP(9.99999999999999E+307,$R$2:R2777)+1,"")</f>
        <v>2612</v>
      </c>
      <c r="S2778" s="31">
        <f>IF(AND($B2778=S$1),LOOKUP(9.99999999999999E+307,$S$2:S2777)+1,"")</f>
        <v>2612</v>
      </c>
      <c r="T2778" s="265"/>
      <c r="U2778" s="265"/>
      <c r="V2778" s="265"/>
      <c r="AA2778" s="254" t="str">
        <f t="shared" si="311"/>
        <v/>
      </c>
      <c r="AB2778" s="254" t="str">
        <f t="shared" si="312"/>
        <v/>
      </c>
      <c r="AC2778" s="255">
        <f t="shared" si="313"/>
        <v>0</v>
      </c>
      <c r="AD2778" s="255">
        <f t="shared" si="314"/>
        <v>3836</v>
      </c>
      <c r="AE2778" s="256" t="str">
        <f t="shared" si="315"/>
        <v/>
      </c>
      <c r="AF2778" s="252" t="str">
        <f t="shared" si="316"/>
        <v>-</v>
      </c>
    </row>
    <row r="2779" spans="1:32" ht="20.149999999999999" customHeight="1" x14ac:dyDescent="0.75">
      <c r="A2779" s="31">
        <v>2777</v>
      </c>
      <c r="B2779" s="239"/>
      <c r="C2779" s="273"/>
      <c r="D2779" s="272"/>
      <c r="E2779" s="273"/>
      <c r="F2779" s="273"/>
      <c r="G2779" s="253" t="str">
        <f t="shared" si="310"/>
        <v/>
      </c>
      <c r="H2779" s="31" t="str">
        <f>IF(AND(B2779=H$1),LOOKUP(9.99999999999999E+307,$H$2:H2778)+1,"")</f>
        <v/>
      </c>
      <c r="I2779" s="31" t="str">
        <f>IF(AND(B2779=I$1),LOOKUP(9.99999999999999E+307,$I$2:I2778)+1,"")</f>
        <v/>
      </c>
      <c r="J2779" s="31">
        <f>IF(AND(B2779=J$1),LOOKUP(9.99999999999999E+307,$J$2:J2778)+1,"")</f>
        <v>2613</v>
      </c>
      <c r="K2779" s="31">
        <f>IF(AND(B2779=K$1),LOOKUP(9.99999999999999E+307,$K$2:K2778)+1,"")</f>
        <v>2613</v>
      </c>
      <c r="L2779" s="31">
        <f>IF(AND(B2779=L$1),LOOKUP(9.99999999999999E+307,$L$2:L2778)+1,"")</f>
        <v>2613</v>
      </c>
      <c r="M2779" s="31">
        <f>IF(AND(B2779=M$1),LOOKUP(9.99999999999999E+307,$M$2:M2778)+1,"")</f>
        <v>2613</v>
      </c>
      <c r="N2779" s="31" t="e">
        <f>IF(AND(B2779=N$1),LOOKUP(9.99999999999999E+307,$N$2:N2778)+1,"")</f>
        <v>#REF!</v>
      </c>
      <c r="O2779" s="31" t="e">
        <f>IF(AND($B2779=O$1),LOOKUP(9.99999999999999E+307,$O$2:O2778)+1,"")</f>
        <v>#REF!</v>
      </c>
      <c r="P2779" s="31" t="e">
        <f>IF(AND($B2779=P$1),LOOKUP(9.99999999999999E+307,$P$2:P2778)+1,"")</f>
        <v>#REF!</v>
      </c>
      <c r="Q2779" s="31" t="e">
        <f>IF(AND($B2779=Q$1),LOOKUP(9.99999999999999E+307,$Q$2:Q2778)+1,"")</f>
        <v>#REF!</v>
      </c>
      <c r="R2779" s="31">
        <f>IF(AND($B2779=R$1),LOOKUP(9.99999999999999E+307,$R$2:R2778)+1,"")</f>
        <v>2613</v>
      </c>
      <c r="S2779" s="31">
        <f>IF(AND($B2779=S$1),LOOKUP(9.99999999999999E+307,$S$2:S2778)+1,"")</f>
        <v>2613</v>
      </c>
      <c r="T2779" s="265"/>
      <c r="U2779" s="265"/>
      <c r="V2779" s="265"/>
      <c r="AA2779" s="254" t="str">
        <f t="shared" si="311"/>
        <v/>
      </c>
      <c r="AB2779" s="254" t="str">
        <f t="shared" si="312"/>
        <v/>
      </c>
      <c r="AC2779" s="255">
        <f t="shared" si="313"/>
        <v>0</v>
      </c>
      <c r="AD2779" s="255">
        <f t="shared" si="314"/>
        <v>3836</v>
      </c>
      <c r="AE2779" s="256" t="str">
        <f t="shared" si="315"/>
        <v/>
      </c>
      <c r="AF2779" s="252" t="str">
        <f t="shared" si="316"/>
        <v>-</v>
      </c>
    </row>
    <row r="2780" spans="1:32" ht="20.149999999999999" customHeight="1" x14ac:dyDescent="0.75">
      <c r="A2780" s="31">
        <v>2778</v>
      </c>
      <c r="B2780" s="239"/>
      <c r="C2780" s="273"/>
      <c r="D2780" s="272"/>
      <c r="E2780" s="273"/>
      <c r="F2780" s="273"/>
      <c r="G2780" s="253" t="str">
        <f t="shared" si="310"/>
        <v/>
      </c>
      <c r="H2780" s="31" t="str">
        <f>IF(AND(B2780=H$1),LOOKUP(9.99999999999999E+307,$H$2:H2779)+1,"")</f>
        <v/>
      </c>
      <c r="I2780" s="31" t="str">
        <f>IF(AND(B2780=I$1),LOOKUP(9.99999999999999E+307,$I$2:I2779)+1,"")</f>
        <v/>
      </c>
      <c r="J2780" s="31">
        <f>IF(AND(B2780=J$1),LOOKUP(9.99999999999999E+307,$J$2:J2779)+1,"")</f>
        <v>2614</v>
      </c>
      <c r="K2780" s="31">
        <f>IF(AND(B2780=K$1),LOOKUP(9.99999999999999E+307,$K$2:K2779)+1,"")</f>
        <v>2614</v>
      </c>
      <c r="L2780" s="31">
        <f>IF(AND(B2780=L$1),LOOKUP(9.99999999999999E+307,$L$2:L2779)+1,"")</f>
        <v>2614</v>
      </c>
      <c r="M2780" s="31">
        <f>IF(AND(B2780=M$1),LOOKUP(9.99999999999999E+307,$M$2:M2779)+1,"")</f>
        <v>2614</v>
      </c>
      <c r="N2780" s="31" t="e">
        <f>IF(AND(B2780=N$1),LOOKUP(9.99999999999999E+307,$N$2:N2779)+1,"")</f>
        <v>#REF!</v>
      </c>
      <c r="O2780" s="31" t="e">
        <f>IF(AND($B2780=O$1),LOOKUP(9.99999999999999E+307,$O$2:O2779)+1,"")</f>
        <v>#REF!</v>
      </c>
      <c r="P2780" s="31" t="e">
        <f>IF(AND($B2780=P$1),LOOKUP(9.99999999999999E+307,$P$2:P2779)+1,"")</f>
        <v>#REF!</v>
      </c>
      <c r="Q2780" s="31" t="e">
        <f>IF(AND($B2780=Q$1),LOOKUP(9.99999999999999E+307,$Q$2:Q2779)+1,"")</f>
        <v>#REF!</v>
      </c>
      <c r="R2780" s="31">
        <f>IF(AND($B2780=R$1),LOOKUP(9.99999999999999E+307,$R$2:R2779)+1,"")</f>
        <v>2614</v>
      </c>
      <c r="S2780" s="31">
        <f>IF(AND($B2780=S$1),LOOKUP(9.99999999999999E+307,$S$2:S2779)+1,"")</f>
        <v>2614</v>
      </c>
      <c r="T2780" s="265"/>
      <c r="U2780" s="265"/>
      <c r="V2780" s="265"/>
      <c r="AA2780" s="254" t="str">
        <f t="shared" si="311"/>
        <v/>
      </c>
      <c r="AB2780" s="254" t="str">
        <f t="shared" si="312"/>
        <v/>
      </c>
      <c r="AC2780" s="255">
        <f t="shared" si="313"/>
        <v>0</v>
      </c>
      <c r="AD2780" s="255">
        <f t="shared" si="314"/>
        <v>3836</v>
      </c>
      <c r="AE2780" s="256" t="str">
        <f t="shared" si="315"/>
        <v/>
      </c>
      <c r="AF2780" s="252" t="str">
        <f t="shared" si="316"/>
        <v>-</v>
      </c>
    </row>
    <row r="2781" spans="1:32" ht="20.149999999999999" customHeight="1" x14ac:dyDescent="0.75">
      <c r="A2781" s="31">
        <v>2779</v>
      </c>
      <c r="B2781" s="239"/>
      <c r="C2781" s="273"/>
      <c r="D2781" s="272"/>
      <c r="E2781" s="273"/>
      <c r="F2781" s="273"/>
      <c r="G2781" s="253" t="str">
        <f t="shared" si="310"/>
        <v/>
      </c>
      <c r="H2781" s="31" t="str">
        <f>IF(AND(B2781=H$1),LOOKUP(9.99999999999999E+307,$H$2:H2780)+1,"")</f>
        <v/>
      </c>
      <c r="I2781" s="31" t="str">
        <f>IF(AND(B2781=I$1),LOOKUP(9.99999999999999E+307,$I$2:I2780)+1,"")</f>
        <v/>
      </c>
      <c r="J2781" s="31">
        <f>IF(AND(B2781=J$1),LOOKUP(9.99999999999999E+307,$J$2:J2780)+1,"")</f>
        <v>2615</v>
      </c>
      <c r="K2781" s="31">
        <f>IF(AND(B2781=K$1),LOOKUP(9.99999999999999E+307,$K$2:K2780)+1,"")</f>
        <v>2615</v>
      </c>
      <c r="L2781" s="31">
        <f>IF(AND(B2781=L$1),LOOKUP(9.99999999999999E+307,$L$2:L2780)+1,"")</f>
        <v>2615</v>
      </c>
      <c r="M2781" s="31">
        <f>IF(AND(B2781=M$1),LOOKUP(9.99999999999999E+307,$M$2:M2780)+1,"")</f>
        <v>2615</v>
      </c>
      <c r="N2781" s="31" t="e">
        <f>IF(AND(B2781=N$1),LOOKUP(9.99999999999999E+307,$N$2:N2780)+1,"")</f>
        <v>#REF!</v>
      </c>
      <c r="O2781" s="31" t="e">
        <f>IF(AND($B2781=O$1),LOOKUP(9.99999999999999E+307,$O$2:O2780)+1,"")</f>
        <v>#REF!</v>
      </c>
      <c r="P2781" s="31" t="e">
        <f>IF(AND($B2781=P$1),LOOKUP(9.99999999999999E+307,$P$2:P2780)+1,"")</f>
        <v>#REF!</v>
      </c>
      <c r="Q2781" s="31" t="e">
        <f>IF(AND($B2781=Q$1),LOOKUP(9.99999999999999E+307,$Q$2:Q2780)+1,"")</f>
        <v>#REF!</v>
      </c>
      <c r="R2781" s="31">
        <f>IF(AND($B2781=R$1),LOOKUP(9.99999999999999E+307,$R$2:R2780)+1,"")</f>
        <v>2615</v>
      </c>
      <c r="S2781" s="31">
        <f>IF(AND($B2781=S$1),LOOKUP(9.99999999999999E+307,$S$2:S2780)+1,"")</f>
        <v>2615</v>
      </c>
      <c r="T2781" s="265"/>
      <c r="U2781" s="265"/>
      <c r="V2781" s="265"/>
      <c r="AA2781" s="254" t="str">
        <f t="shared" si="311"/>
        <v/>
      </c>
      <c r="AB2781" s="254" t="str">
        <f t="shared" si="312"/>
        <v/>
      </c>
      <c r="AC2781" s="255">
        <f t="shared" si="313"/>
        <v>0</v>
      </c>
      <c r="AD2781" s="255">
        <f t="shared" si="314"/>
        <v>3836</v>
      </c>
      <c r="AE2781" s="256" t="str">
        <f t="shared" si="315"/>
        <v/>
      </c>
      <c r="AF2781" s="252" t="str">
        <f t="shared" si="316"/>
        <v>-</v>
      </c>
    </row>
    <row r="2782" spans="1:32" ht="20.149999999999999" customHeight="1" x14ac:dyDescent="0.75">
      <c r="A2782" s="31">
        <v>2780</v>
      </c>
      <c r="B2782" s="239"/>
      <c r="C2782" s="273"/>
      <c r="D2782" s="272"/>
      <c r="E2782" s="273"/>
      <c r="F2782" s="273"/>
      <c r="G2782" s="253" t="str">
        <f t="shared" si="310"/>
        <v/>
      </c>
      <c r="H2782" s="31" t="str">
        <f>IF(AND(B2782=H$1),LOOKUP(9.99999999999999E+307,$H$2:H2781)+1,"")</f>
        <v/>
      </c>
      <c r="I2782" s="31" t="str">
        <f>IF(AND(B2782=I$1),LOOKUP(9.99999999999999E+307,$I$2:I2781)+1,"")</f>
        <v/>
      </c>
      <c r="J2782" s="31">
        <f>IF(AND(B2782=J$1),LOOKUP(9.99999999999999E+307,$J$2:J2781)+1,"")</f>
        <v>2616</v>
      </c>
      <c r="K2782" s="31">
        <f>IF(AND(B2782=K$1),LOOKUP(9.99999999999999E+307,$K$2:K2781)+1,"")</f>
        <v>2616</v>
      </c>
      <c r="L2782" s="31">
        <f>IF(AND(B2782=L$1),LOOKUP(9.99999999999999E+307,$L$2:L2781)+1,"")</f>
        <v>2616</v>
      </c>
      <c r="M2782" s="31">
        <f>IF(AND(B2782=M$1),LOOKUP(9.99999999999999E+307,$M$2:M2781)+1,"")</f>
        <v>2616</v>
      </c>
      <c r="N2782" s="31" t="e">
        <f>IF(AND(B2782=N$1),LOOKUP(9.99999999999999E+307,$N$2:N2781)+1,"")</f>
        <v>#REF!</v>
      </c>
      <c r="O2782" s="31" t="e">
        <f>IF(AND($B2782=O$1),LOOKUP(9.99999999999999E+307,$O$2:O2781)+1,"")</f>
        <v>#REF!</v>
      </c>
      <c r="P2782" s="31" t="e">
        <f>IF(AND($B2782=P$1),LOOKUP(9.99999999999999E+307,$P$2:P2781)+1,"")</f>
        <v>#REF!</v>
      </c>
      <c r="Q2782" s="31" t="e">
        <f>IF(AND($B2782=Q$1),LOOKUP(9.99999999999999E+307,$Q$2:Q2781)+1,"")</f>
        <v>#REF!</v>
      </c>
      <c r="R2782" s="31">
        <f>IF(AND($B2782=R$1),LOOKUP(9.99999999999999E+307,$R$2:R2781)+1,"")</f>
        <v>2616</v>
      </c>
      <c r="S2782" s="31">
        <f>IF(AND($B2782=S$1),LOOKUP(9.99999999999999E+307,$S$2:S2781)+1,"")</f>
        <v>2616</v>
      </c>
      <c r="T2782" s="265"/>
      <c r="U2782" s="265"/>
      <c r="V2782" s="265"/>
      <c r="AA2782" s="254" t="str">
        <f t="shared" si="311"/>
        <v/>
      </c>
      <c r="AB2782" s="254" t="str">
        <f t="shared" si="312"/>
        <v/>
      </c>
      <c r="AC2782" s="255">
        <f t="shared" si="313"/>
        <v>0</v>
      </c>
      <c r="AD2782" s="255">
        <f t="shared" si="314"/>
        <v>3836</v>
      </c>
      <c r="AE2782" s="256" t="str">
        <f t="shared" si="315"/>
        <v/>
      </c>
      <c r="AF2782" s="252" t="str">
        <f t="shared" si="316"/>
        <v>-</v>
      </c>
    </row>
    <row r="2783" spans="1:32" ht="20.149999999999999" customHeight="1" x14ac:dyDescent="0.75">
      <c r="A2783" s="31">
        <v>2781</v>
      </c>
      <c r="B2783" s="239"/>
      <c r="C2783" s="273"/>
      <c r="D2783" s="272"/>
      <c r="E2783" s="273"/>
      <c r="F2783" s="273"/>
      <c r="G2783" s="253" t="str">
        <f t="shared" si="310"/>
        <v/>
      </c>
      <c r="H2783" s="31" t="str">
        <f>IF(AND(B2783=H$1),LOOKUP(9.99999999999999E+307,$H$2:H2782)+1,"")</f>
        <v/>
      </c>
      <c r="I2783" s="31" t="str">
        <f>IF(AND(B2783=I$1),LOOKUP(9.99999999999999E+307,$I$2:I2782)+1,"")</f>
        <v/>
      </c>
      <c r="J2783" s="31">
        <f>IF(AND(B2783=J$1),LOOKUP(9.99999999999999E+307,$J$2:J2782)+1,"")</f>
        <v>2617</v>
      </c>
      <c r="K2783" s="31">
        <f>IF(AND(B2783=K$1),LOOKUP(9.99999999999999E+307,$K$2:K2782)+1,"")</f>
        <v>2617</v>
      </c>
      <c r="L2783" s="31">
        <f>IF(AND(B2783=L$1),LOOKUP(9.99999999999999E+307,$L$2:L2782)+1,"")</f>
        <v>2617</v>
      </c>
      <c r="M2783" s="31">
        <f>IF(AND(B2783=M$1),LOOKUP(9.99999999999999E+307,$M$2:M2782)+1,"")</f>
        <v>2617</v>
      </c>
      <c r="N2783" s="31" t="e">
        <f>IF(AND(B2783=N$1),LOOKUP(9.99999999999999E+307,$N$2:N2782)+1,"")</f>
        <v>#REF!</v>
      </c>
      <c r="O2783" s="31" t="e">
        <f>IF(AND($B2783=O$1),LOOKUP(9.99999999999999E+307,$O$2:O2782)+1,"")</f>
        <v>#REF!</v>
      </c>
      <c r="P2783" s="31" t="e">
        <f>IF(AND($B2783=P$1),LOOKUP(9.99999999999999E+307,$P$2:P2782)+1,"")</f>
        <v>#REF!</v>
      </c>
      <c r="Q2783" s="31" t="e">
        <f>IF(AND($B2783=Q$1),LOOKUP(9.99999999999999E+307,$Q$2:Q2782)+1,"")</f>
        <v>#REF!</v>
      </c>
      <c r="R2783" s="31">
        <f>IF(AND($B2783=R$1),LOOKUP(9.99999999999999E+307,$R$2:R2782)+1,"")</f>
        <v>2617</v>
      </c>
      <c r="S2783" s="31">
        <f>IF(AND($B2783=S$1),LOOKUP(9.99999999999999E+307,$S$2:S2782)+1,"")</f>
        <v>2617</v>
      </c>
      <c r="T2783" s="265"/>
      <c r="U2783" s="265"/>
      <c r="V2783" s="265"/>
      <c r="AA2783" s="254" t="str">
        <f t="shared" si="311"/>
        <v/>
      </c>
      <c r="AB2783" s="254" t="str">
        <f t="shared" si="312"/>
        <v/>
      </c>
      <c r="AC2783" s="255">
        <f t="shared" si="313"/>
        <v>0</v>
      </c>
      <c r="AD2783" s="255">
        <f t="shared" si="314"/>
        <v>3836</v>
      </c>
      <c r="AE2783" s="256" t="str">
        <f t="shared" si="315"/>
        <v/>
      </c>
      <c r="AF2783" s="252" t="str">
        <f t="shared" si="316"/>
        <v>-</v>
      </c>
    </row>
    <row r="2784" spans="1:32" ht="20.149999999999999" customHeight="1" x14ac:dyDescent="0.75">
      <c r="A2784" s="31">
        <v>2782</v>
      </c>
      <c r="B2784" s="239"/>
      <c r="C2784" s="273"/>
      <c r="D2784" s="272"/>
      <c r="E2784" s="273"/>
      <c r="F2784" s="273"/>
      <c r="G2784" s="253" t="str">
        <f t="shared" si="310"/>
        <v/>
      </c>
      <c r="H2784" s="31" t="str">
        <f>IF(AND(B2784=H$1),LOOKUP(9.99999999999999E+307,$H$2:H2783)+1,"")</f>
        <v/>
      </c>
      <c r="I2784" s="31" t="str">
        <f>IF(AND(B2784=I$1),LOOKUP(9.99999999999999E+307,$I$2:I2783)+1,"")</f>
        <v/>
      </c>
      <c r="J2784" s="31">
        <f>IF(AND(B2784=J$1),LOOKUP(9.99999999999999E+307,$J$2:J2783)+1,"")</f>
        <v>2618</v>
      </c>
      <c r="K2784" s="31">
        <f>IF(AND(B2784=K$1),LOOKUP(9.99999999999999E+307,$K$2:K2783)+1,"")</f>
        <v>2618</v>
      </c>
      <c r="L2784" s="31">
        <f>IF(AND(B2784=L$1),LOOKUP(9.99999999999999E+307,$L$2:L2783)+1,"")</f>
        <v>2618</v>
      </c>
      <c r="M2784" s="31">
        <f>IF(AND(B2784=M$1),LOOKUP(9.99999999999999E+307,$M$2:M2783)+1,"")</f>
        <v>2618</v>
      </c>
      <c r="N2784" s="31" t="e">
        <f>IF(AND(B2784=N$1),LOOKUP(9.99999999999999E+307,$N$2:N2783)+1,"")</f>
        <v>#REF!</v>
      </c>
      <c r="O2784" s="31" t="e">
        <f>IF(AND($B2784=O$1),LOOKUP(9.99999999999999E+307,$O$2:O2783)+1,"")</f>
        <v>#REF!</v>
      </c>
      <c r="P2784" s="31" t="e">
        <f>IF(AND($B2784=P$1),LOOKUP(9.99999999999999E+307,$P$2:P2783)+1,"")</f>
        <v>#REF!</v>
      </c>
      <c r="Q2784" s="31" t="e">
        <f>IF(AND($B2784=Q$1),LOOKUP(9.99999999999999E+307,$Q$2:Q2783)+1,"")</f>
        <v>#REF!</v>
      </c>
      <c r="R2784" s="31">
        <f>IF(AND($B2784=R$1),LOOKUP(9.99999999999999E+307,$R$2:R2783)+1,"")</f>
        <v>2618</v>
      </c>
      <c r="S2784" s="31">
        <f>IF(AND($B2784=S$1),LOOKUP(9.99999999999999E+307,$S$2:S2783)+1,"")</f>
        <v>2618</v>
      </c>
      <c r="T2784" s="265"/>
      <c r="U2784" s="265"/>
      <c r="V2784" s="265"/>
      <c r="AA2784" s="254" t="str">
        <f t="shared" si="311"/>
        <v/>
      </c>
      <c r="AB2784" s="254" t="str">
        <f t="shared" si="312"/>
        <v/>
      </c>
      <c r="AC2784" s="255">
        <f t="shared" si="313"/>
        <v>0</v>
      </c>
      <c r="AD2784" s="255">
        <f t="shared" si="314"/>
        <v>3836</v>
      </c>
      <c r="AE2784" s="256" t="str">
        <f t="shared" si="315"/>
        <v/>
      </c>
      <c r="AF2784" s="252" t="str">
        <f t="shared" si="316"/>
        <v>-</v>
      </c>
    </row>
    <row r="2785" spans="1:32" ht="20.149999999999999" customHeight="1" x14ac:dyDescent="0.75">
      <c r="A2785" s="31">
        <v>2783</v>
      </c>
      <c r="B2785" s="239"/>
      <c r="C2785" s="273"/>
      <c r="D2785" s="272"/>
      <c r="E2785" s="273"/>
      <c r="F2785" s="273"/>
      <c r="G2785" s="253" t="str">
        <f t="shared" si="310"/>
        <v/>
      </c>
      <c r="H2785" s="31" t="str">
        <f>IF(AND(B2785=H$1),LOOKUP(9.99999999999999E+307,$H$2:H2784)+1,"")</f>
        <v/>
      </c>
      <c r="I2785" s="31" t="str">
        <f>IF(AND(B2785=I$1),LOOKUP(9.99999999999999E+307,$I$2:I2784)+1,"")</f>
        <v/>
      </c>
      <c r="J2785" s="31">
        <f>IF(AND(B2785=J$1),LOOKUP(9.99999999999999E+307,$J$2:J2784)+1,"")</f>
        <v>2619</v>
      </c>
      <c r="K2785" s="31">
        <f>IF(AND(B2785=K$1),LOOKUP(9.99999999999999E+307,$K$2:K2784)+1,"")</f>
        <v>2619</v>
      </c>
      <c r="L2785" s="31">
        <f>IF(AND(B2785=L$1),LOOKUP(9.99999999999999E+307,$L$2:L2784)+1,"")</f>
        <v>2619</v>
      </c>
      <c r="M2785" s="31">
        <f>IF(AND(B2785=M$1),LOOKUP(9.99999999999999E+307,$M$2:M2784)+1,"")</f>
        <v>2619</v>
      </c>
      <c r="N2785" s="31" t="e">
        <f>IF(AND(B2785=N$1),LOOKUP(9.99999999999999E+307,$N$2:N2784)+1,"")</f>
        <v>#REF!</v>
      </c>
      <c r="O2785" s="31" t="e">
        <f>IF(AND($B2785=O$1),LOOKUP(9.99999999999999E+307,$O$2:O2784)+1,"")</f>
        <v>#REF!</v>
      </c>
      <c r="P2785" s="31" t="e">
        <f>IF(AND($B2785=P$1),LOOKUP(9.99999999999999E+307,$P$2:P2784)+1,"")</f>
        <v>#REF!</v>
      </c>
      <c r="Q2785" s="31" t="e">
        <f>IF(AND($B2785=Q$1),LOOKUP(9.99999999999999E+307,$Q$2:Q2784)+1,"")</f>
        <v>#REF!</v>
      </c>
      <c r="R2785" s="31">
        <f>IF(AND($B2785=R$1),LOOKUP(9.99999999999999E+307,$R$2:R2784)+1,"")</f>
        <v>2619</v>
      </c>
      <c r="S2785" s="31">
        <f>IF(AND($B2785=S$1),LOOKUP(9.99999999999999E+307,$S$2:S2784)+1,"")</f>
        <v>2619</v>
      </c>
      <c r="T2785" s="265"/>
      <c r="U2785" s="265"/>
      <c r="V2785" s="265"/>
      <c r="AA2785" s="254" t="str">
        <f t="shared" si="311"/>
        <v/>
      </c>
      <c r="AB2785" s="254" t="str">
        <f t="shared" si="312"/>
        <v/>
      </c>
      <c r="AC2785" s="255">
        <f t="shared" si="313"/>
        <v>0</v>
      </c>
      <c r="AD2785" s="255">
        <f t="shared" si="314"/>
        <v>3836</v>
      </c>
      <c r="AE2785" s="256" t="str">
        <f t="shared" si="315"/>
        <v/>
      </c>
      <c r="AF2785" s="252" t="str">
        <f t="shared" si="316"/>
        <v>-</v>
      </c>
    </row>
    <row r="2786" spans="1:32" ht="20.149999999999999" customHeight="1" x14ac:dyDescent="0.75">
      <c r="A2786" s="31">
        <v>2784</v>
      </c>
      <c r="B2786" s="239"/>
      <c r="C2786" s="273"/>
      <c r="D2786" s="272"/>
      <c r="E2786" s="273"/>
      <c r="F2786" s="273"/>
      <c r="G2786" s="253" t="str">
        <f t="shared" si="310"/>
        <v/>
      </c>
      <c r="H2786" s="31" t="str">
        <f>IF(AND(B2786=H$1),LOOKUP(9.99999999999999E+307,$H$2:H2785)+1,"")</f>
        <v/>
      </c>
      <c r="I2786" s="31" t="str">
        <f>IF(AND(B2786=I$1),LOOKUP(9.99999999999999E+307,$I$2:I2785)+1,"")</f>
        <v/>
      </c>
      <c r="J2786" s="31">
        <f>IF(AND(B2786=J$1),LOOKUP(9.99999999999999E+307,$J$2:J2785)+1,"")</f>
        <v>2620</v>
      </c>
      <c r="K2786" s="31">
        <f>IF(AND(B2786=K$1),LOOKUP(9.99999999999999E+307,$K$2:K2785)+1,"")</f>
        <v>2620</v>
      </c>
      <c r="L2786" s="31">
        <f>IF(AND(B2786=L$1),LOOKUP(9.99999999999999E+307,$L$2:L2785)+1,"")</f>
        <v>2620</v>
      </c>
      <c r="M2786" s="31">
        <f>IF(AND(B2786=M$1),LOOKUP(9.99999999999999E+307,$M$2:M2785)+1,"")</f>
        <v>2620</v>
      </c>
      <c r="N2786" s="31" t="e">
        <f>IF(AND(B2786=N$1),LOOKUP(9.99999999999999E+307,$N$2:N2785)+1,"")</f>
        <v>#REF!</v>
      </c>
      <c r="O2786" s="31" t="e">
        <f>IF(AND($B2786=O$1),LOOKUP(9.99999999999999E+307,$O$2:O2785)+1,"")</f>
        <v>#REF!</v>
      </c>
      <c r="P2786" s="31" t="e">
        <f>IF(AND($B2786=P$1),LOOKUP(9.99999999999999E+307,$P$2:P2785)+1,"")</f>
        <v>#REF!</v>
      </c>
      <c r="Q2786" s="31" t="e">
        <f>IF(AND($B2786=Q$1),LOOKUP(9.99999999999999E+307,$Q$2:Q2785)+1,"")</f>
        <v>#REF!</v>
      </c>
      <c r="R2786" s="31">
        <f>IF(AND($B2786=R$1),LOOKUP(9.99999999999999E+307,$R$2:R2785)+1,"")</f>
        <v>2620</v>
      </c>
      <c r="S2786" s="31">
        <f>IF(AND($B2786=S$1),LOOKUP(9.99999999999999E+307,$S$2:S2785)+1,"")</f>
        <v>2620</v>
      </c>
      <c r="T2786" s="265"/>
      <c r="U2786" s="265"/>
      <c r="V2786" s="265"/>
      <c r="AA2786" s="254" t="str">
        <f t="shared" si="311"/>
        <v/>
      </c>
      <c r="AB2786" s="254" t="str">
        <f t="shared" si="312"/>
        <v/>
      </c>
      <c r="AC2786" s="255">
        <f t="shared" si="313"/>
        <v>0</v>
      </c>
      <c r="AD2786" s="255">
        <f t="shared" si="314"/>
        <v>3836</v>
      </c>
      <c r="AE2786" s="256" t="str">
        <f t="shared" si="315"/>
        <v/>
      </c>
      <c r="AF2786" s="252" t="str">
        <f t="shared" si="316"/>
        <v>-</v>
      </c>
    </row>
    <row r="2787" spans="1:32" ht="20.149999999999999" customHeight="1" x14ac:dyDescent="0.75">
      <c r="A2787" s="31">
        <v>2785</v>
      </c>
      <c r="B2787" s="239"/>
      <c r="C2787" s="273"/>
      <c r="D2787" s="272"/>
      <c r="E2787" s="273"/>
      <c r="F2787" s="273"/>
      <c r="G2787" s="253" t="str">
        <f t="shared" si="310"/>
        <v/>
      </c>
      <c r="H2787" s="31" t="str">
        <f>IF(AND(B2787=H$1),LOOKUP(9.99999999999999E+307,$H$2:H2786)+1,"")</f>
        <v/>
      </c>
      <c r="I2787" s="31" t="str">
        <f>IF(AND(B2787=I$1),LOOKUP(9.99999999999999E+307,$I$2:I2786)+1,"")</f>
        <v/>
      </c>
      <c r="J2787" s="31">
        <f>IF(AND(B2787=J$1),LOOKUP(9.99999999999999E+307,$J$2:J2786)+1,"")</f>
        <v>2621</v>
      </c>
      <c r="K2787" s="31">
        <f>IF(AND(B2787=K$1),LOOKUP(9.99999999999999E+307,$K$2:K2786)+1,"")</f>
        <v>2621</v>
      </c>
      <c r="L2787" s="31">
        <f>IF(AND(B2787=L$1),LOOKUP(9.99999999999999E+307,$L$2:L2786)+1,"")</f>
        <v>2621</v>
      </c>
      <c r="M2787" s="31">
        <f>IF(AND(B2787=M$1),LOOKUP(9.99999999999999E+307,$M$2:M2786)+1,"")</f>
        <v>2621</v>
      </c>
      <c r="N2787" s="31" t="e">
        <f>IF(AND(B2787=N$1),LOOKUP(9.99999999999999E+307,$N$2:N2786)+1,"")</f>
        <v>#REF!</v>
      </c>
      <c r="O2787" s="31" t="e">
        <f>IF(AND($B2787=O$1),LOOKUP(9.99999999999999E+307,$O$2:O2786)+1,"")</f>
        <v>#REF!</v>
      </c>
      <c r="P2787" s="31" t="e">
        <f>IF(AND($B2787=P$1),LOOKUP(9.99999999999999E+307,$P$2:P2786)+1,"")</f>
        <v>#REF!</v>
      </c>
      <c r="Q2787" s="31" t="e">
        <f>IF(AND($B2787=Q$1),LOOKUP(9.99999999999999E+307,$Q$2:Q2786)+1,"")</f>
        <v>#REF!</v>
      </c>
      <c r="R2787" s="31">
        <f>IF(AND($B2787=R$1),LOOKUP(9.99999999999999E+307,$R$2:R2786)+1,"")</f>
        <v>2621</v>
      </c>
      <c r="S2787" s="31">
        <f>IF(AND($B2787=S$1),LOOKUP(9.99999999999999E+307,$S$2:S2786)+1,"")</f>
        <v>2621</v>
      </c>
      <c r="T2787" s="265"/>
      <c r="U2787" s="265"/>
      <c r="V2787" s="265"/>
      <c r="AA2787" s="254" t="str">
        <f t="shared" si="311"/>
        <v/>
      </c>
      <c r="AB2787" s="254" t="str">
        <f t="shared" si="312"/>
        <v/>
      </c>
      <c r="AC2787" s="255">
        <f t="shared" si="313"/>
        <v>0</v>
      </c>
      <c r="AD2787" s="255">
        <f t="shared" si="314"/>
        <v>3836</v>
      </c>
      <c r="AE2787" s="256" t="str">
        <f t="shared" si="315"/>
        <v/>
      </c>
      <c r="AF2787" s="252" t="str">
        <f t="shared" si="316"/>
        <v>-</v>
      </c>
    </row>
    <row r="2788" spans="1:32" ht="20.149999999999999" customHeight="1" x14ac:dyDescent="0.75">
      <c r="A2788" s="31">
        <v>2786</v>
      </c>
      <c r="B2788" s="239"/>
      <c r="C2788" s="273"/>
      <c r="D2788" s="272"/>
      <c r="E2788" s="273"/>
      <c r="F2788" s="273"/>
      <c r="G2788" s="253" t="str">
        <f t="shared" si="310"/>
        <v/>
      </c>
      <c r="H2788" s="31" t="str">
        <f>IF(AND(B2788=H$1),LOOKUP(9.99999999999999E+307,$H$2:H2787)+1,"")</f>
        <v/>
      </c>
      <c r="I2788" s="31" t="str">
        <f>IF(AND(B2788=I$1),LOOKUP(9.99999999999999E+307,$I$2:I2787)+1,"")</f>
        <v/>
      </c>
      <c r="J2788" s="31">
        <f>IF(AND(B2788=J$1),LOOKUP(9.99999999999999E+307,$J$2:J2787)+1,"")</f>
        <v>2622</v>
      </c>
      <c r="K2788" s="31">
        <f>IF(AND(B2788=K$1),LOOKUP(9.99999999999999E+307,$K$2:K2787)+1,"")</f>
        <v>2622</v>
      </c>
      <c r="L2788" s="31">
        <f>IF(AND(B2788=L$1),LOOKUP(9.99999999999999E+307,$L$2:L2787)+1,"")</f>
        <v>2622</v>
      </c>
      <c r="M2788" s="31">
        <f>IF(AND(B2788=M$1),LOOKUP(9.99999999999999E+307,$M$2:M2787)+1,"")</f>
        <v>2622</v>
      </c>
      <c r="N2788" s="31" t="e">
        <f>IF(AND(B2788=N$1),LOOKUP(9.99999999999999E+307,$N$2:N2787)+1,"")</f>
        <v>#REF!</v>
      </c>
      <c r="O2788" s="31" t="e">
        <f>IF(AND($B2788=O$1),LOOKUP(9.99999999999999E+307,$O$2:O2787)+1,"")</f>
        <v>#REF!</v>
      </c>
      <c r="P2788" s="31" t="e">
        <f>IF(AND($B2788=P$1),LOOKUP(9.99999999999999E+307,$P$2:P2787)+1,"")</f>
        <v>#REF!</v>
      </c>
      <c r="Q2788" s="31" t="e">
        <f>IF(AND($B2788=Q$1),LOOKUP(9.99999999999999E+307,$Q$2:Q2787)+1,"")</f>
        <v>#REF!</v>
      </c>
      <c r="R2788" s="31">
        <f>IF(AND($B2788=R$1),LOOKUP(9.99999999999999E+307,$R$2:R2787)+1,"")</f>
        <v>2622</v>
      </c>
      <c r="S2788" s="31">
        <f>IF(AND($B2788=S$1),LOOKUP(9.99999999999999E+307,$S$2:S2787)+1,"")</f>
        <v>2622</v>
      </c>
      <c r="T2788" s="265"/>
      <c r="U2788" s="265"/>
      <c r="V2788" s="265"/>
      <c r="AA2788" s="254" t="str">
        <f t="shared" si="311"/>
        <v/>
      </c>
      <c r="AB2788" s="254" t="str">
        <f t="shared" si="312"/>
        <v/>
      </c>
      <c r="AC2788" s="255">
        <f t="shared" si="313"/>
        <v>0</v>
      </c>
      <c r="AD2788" s="255">
        <f t="shared" si="314"/>
        <v>3836</v>
      </c>
      <c r="AE2788" s="256" t="str">
        <f t="shared" si="315"/>
        <v/>
      </c>
      <c r="AF2788" s="252" t="str">
        <f t="shared" si="316"/>
        <v>-</v>
      </c>
    </row>
    <row r="2789" spans="1:32" ht="20.149999999999999" customHeight="1" x14ac:dyDescent="0.75">
      <c r="A2789" s="31">
        <v>2787</v>
      </c>
      <c r="B2789" s="239"/>
      <c r="C2789" s="273"/>
      <c r="D2789" s="272"/>
      <c r="E2789" s="273"/>
      <c r="F2789" s="273"/>
      <c r="G2789" s="253" t="str">
        <f t="shared" si="310"/>
        <v/>
      </c>
      <c r="H2789" s="31" t="str">
        <f>IF(AND(B2789=H$1),LOOKUP(9.99999999999999E+307,$H$2:H2788)+1,"")</f>
        <v/>
      </c>
      <c r="I2789" s="31" t="str">
        <f>IF(AND(B2789=I$1),LOOKUP(9.99999999999999E+307,$I$2:I2788)+1,"")</f>
        <v/>
      </c>
      <c r="J2789" s="31">
        <f>IF(AND(B2789=J$1),LOOKUP(9.99999999999999E+307,$J$2:J2788)+1,"")</f>
        <v>2623</v>
      </c>
      <c r="K2789" s="31">
        <f>IF(AND(B2789=K$1),LOOKUP(9.99999999999999E+307,$K$2:K2788)+1,"")</f>
        <v>2623</v>
      </c>
      <c r="L2789" s="31">
        <f>IF(AND(B2789=L$1),LOOKUP(9.99999999999999E+307,$L$2:L2788)+1,"")</f>
        <v>2623</v>
      </c>
      <c r="M2789" s="31">
        <f>IF(AND(B2789=M$1),LOOKUP(9.99999999999999E+307,$M$2:M2788)+1,"")</f>
        <v>2623</v>
      </c>
      <c r="N2789" s="31" t="e">
        <f>IF(AND(B2789=N$1),LOOKUP(9.99999999999999E+307,$N$2:N2788)+1,"")</f>
        <v>#REF!</v>
      </c>
      <c r="O2789" s="31" t="e">
        <f>IF(AND($B2789=O$1),LOOKUP(9.99999999999999E+307,$O$2:O2788)+1,"")</f>
        <v>#REF!</v>
      </c>
      <c r="P2789" s="31" t="e">
        <f>IF(AND($B2789=P$1),LOOKUP(9.99999999999999E+307,$P$2:P2788)+1,"")</f>
        <v>#REF!</v>
      </c>
      <c r="Q2789" s="31" t="e">
        <f>IF(AND($B2789=Q$1),LOOKUP(9.99999999999999E+307,$Q$2:Q2788)+1,"")</f>
        <v>#REF!</v>
      </c>
      <c r="R2789" s="31">
        <f>IF(AND($B2789=R$1),LOOKUP(9.99999999999999E+307,$R$2:R2788)+1,"")</f>
        <v>2623</v>
      </c>
      <c r="S2789" s="31">
        <f>IF(AND($B2789=S$1),LOOKUP(9.99999999999999E+307,$S$2:S2788)+1,"")</f>
        <v>2623</v>
      </c>
      <c r="T2789" s="265"/>
      <c r="U2789" s="265"/>
      <c r="V2789" s="265"/>
      <c r="AA2789" s="254" t="str">
        <f t="shared" si="311"/>
        <v/>
      </c>
      <c r="AB2789" s="254" t="str">
        <f t="shared" si="312"/>
        <v/>
      </c>
      <c r="AC2789" s="255">
        <f t="shared" si="313"/>
        <v>0</v>
      </c>
      <c r="AD2789" s="255">
        <f t="shared" si="314"/>
        <v>3836</v>
      </c>
      <c r="AE2789" s="256" t="str">
        <f t="shared" si="315"/>
        <v/>
      </c>
      <c r="AF2789" s="252" t="str">
        <f t="shared" si="316"/>
        <v>-</v>
      </c>
    </row>
    <row r="2790" spans="1:32" ht="20.149999999999999" customHeight="1" x14ac:dyDescent="0.75">
      <c r="A2790" s="31">
        <v>2788</v>
      </c>
      <c r="B2790" s="239"/>
      <c r="C2790" s="273"/>
      <c r="D2790" s="272"/>
      <c r="E2790" s="273"/>
      <c r="F2790" s="273"/>
      <c r="G2790" s="253" t="str">
        <f t="shared" si="310"/>
        <v/>
      </c>
      <c r="H2790" s="31" t="str">
        <f>IF(AND(B2790=H$1),LOOKUP(9.99999999999999E+307,$H$2:H2789)+1,"")</f>
        <v/>
      </c>
      <c r="I2790" s="31" t="str">
        <f>IF(AND(B2790=I$1),LOOKUP(9.99999999999999E+307,$I$2:I2789)+1,"")</f>
        <v/>
      </c>
      <c r="J2790" s="31">
        <f>IF(AND(B2790=J$1),LOOKUP(9.99999999999999E+307,$J$2:J2789)+1,"")</f>
        <v>2624</v>
      </c>
      <c r="K2790" s="31">
        <f>IF(AND(B2790=K$1),LOOKUP(9.99999999999999E+307,$K$2:K2789)+1,"")</f>
        <v>2624</v>
      </c>
      <c r="L2790" s="31">
        <f>IF(AND(B2790=L$1),LOOKUP(9.99999999999999E+307,$L$2:L2789)+1,"")</f>
        <v>2624</v>
      </c>
      <c r="M2790" s="31">
        <f>IF(AND(B2790=M$1),LOOKUP(9.99999999999999E+307,$M$2:M2789)+1,"")</f>
        <v>2624</v>
      </c>
      <c r="N2790" s="31" t="e">
        <f>IF(AND(B2790=N$1),LOOKUP(9.99999999999999E+307,$N$2:N2789)+1,"")</f>
        <v>#REF!</v>
      </c>
      <c r="O2790" s="31" t="e">
        <f>IF(AND($B2790=O$1),LOOKUP(9.99999999999999E+307,$O$2:O2789)+1,"")</f>
        <v>#REF!</v>
      </c>
      <c r="P2790" s="31" t="e">
        <f>IF(AND($B2790=P$1),LOOKUP(9.99999999999999E+307,$P$2:P2789)+1,"")</f>
        <v>#REF!</v>
      </c>
      <c r="Q2790" s="31" t="e">
        <f>IF(AND($B2790=Q$1),LOOKUP(9.99999999999999E+307,$Q$2:Q2789)+1,"")</f>
        <v>#REF!</v>
      </c>
      <c r="R2790" s="31">
        <f>IF(AND($B2790=R$1),LOOKUP(9.99999999999999E+307,$R$2:R2789)+1,"")</f>
        <v>2624</v>
      </c>
      <c r="S2790" s="31">
        <f>IF(AND($B2790=S$1),LOOKUP(9.99999999999999E+307,$S$2:S2789)+1,"")</f>
        <v>2624</v>
      </c>
      <c r="T2790" s="265"/>
      <c r="U2790" s="265"/>
      <c r="V2790" s="265"/>
      <c r="AA2790" s="254" t="str">
        <f t="shared" si="311"/>
        <v/>
      </c>
      <c r="AB2790" s="254" t="str">
        <f t="shared" si="312"/>
        <v/>
      </c>
      <c r="AC2790" s="255">
        <f t="shared" si="313"/>
        <v>0</v>
      </c>
      <c r="AD2790" s="255">
        <f t="shared" si="314"/>
        <v>3836</v>
      </c>
      <c r="AE2790" s="256" t="str">
        <f t="shared" si="315"/>
        <v/>
      </c>
      <c r="AF2790" s="252" t="str">
        <f t="shared" si="316"/>
        <v>-</v>
      </c>
    </row>
    <row r="2791" spans="1:32" ht="20.149999999999999" customHeight="1" x14ac:dyDescent="0.75">
      <c r="A2791" s="31">
        <v>2789</v>
      </c>
      <c r="B2791" s="239"/>
      <c r="C2791" s="273"/>
      <c r="D2791" s="272"/>
      <c r="E2791" s="273"/>
      <c r="F2791" s="273"/>
      <c r="G2791" s="253" t="str">
        <f t="shared" si="310"/>
        <v/>
      </c>
      <c r="H2791" s="31" t="str">
        <f>IF(AND(B2791=H$1),LOOKUP(9.99999999999999E+307,$H$2:H2790)+1,"")</f>
        <v/>
      </c>
      <c r="I2791" s="31" t="str">
        <f>IF(AND(B2791=I$1),LOOKUP(9.99999999999999E+307,$I$2:I2790)+1,"")</f>
        <v/>
      </c>
      <c r="J2791" s="31">
        <f>IF(AND(B2791=J$1),LOOKUP(9.99999999999999E+307,$J$2:J2790)+1,"")</f>
        <v>2625</v>
      </c>
      <c r="K2791" s="31">
        <f>IF(AND(B2791=K$1),LOOKUP(9.99999999999999E+307,$K$2:K2790)+1,"")</f>
        <v>2625</v>
      </c>
      <c r="L2791" s="31">
        <f>IF(AND(B2791=L$1),LOOKUP(9.99999999999999E+307,$L$2:L2790)+1,"")</f>
        <v>2625</v>
      </c>
      <c r="M2791" s="31">
        <f>IF(AND(B2791=M$1),LOOKUP(9.99999999999999E+307,$M$2:M2790)+1,"")</f>
        <v>2625</v>
      </c>
      <c r="N2791" s="31" t="e">
        <f>IF(AND(B2791=N$1),LOOKUP(9.99999999999999E+307,$N$2:N2790)+1,"")</f>
        <v>#REF!</v>
      </c>
      <c r="O2791" s="31" t="e">
        <f>IF(AND($B2791=O$1),LOOKUP(9.99999999999999E+307,$O$2:O2790)+1,"")</f>
        <v>#REF!</v>
      </c>
      <c r="P2791" s="31" t="e">
        <f>IF(AND($B2791=P$1),LOOKUP(9.99999999999999E+307,$P$2:P2790)+1,"")</f>
        <v>#REF!</v>
      </c>
      <c r="Q2791" s="31" t="e">
        <f>IF(AND($B2791=Q$1),LOOKUP(9.99999999999999E+307,$Q$2:Q2790)+1,"")</f>
        <v>#REF!</v>
      </c>
      <c r="R2791" s="31">
        <f>IF(AND($B2791=R$1),LOOKUP(9.99999999999999E+307,$R$2:R2790)+1,"")</f>
        <v>2625</v>
      </c>
      <c r="S2791" s="31">
        <f>IF(AND($B2791=S$1),LOOKUP(9.99999999999999E+307,$S$2:S2790)+1,"")</f>
        <v>2625</v>
      </c>
      <c r="T2791" s="265"/>
      <c r="U2791" s="265"/>
      <c r="V2791" s="265"/>
      <c r="AA2791" s="254" t="str">
        <f t="shared" si="311"/>
        <v/>
      </c>
      <c r="AB2791" s="254" t="str">
        <f t="shared" si="312"/>
        <v/>
      </c>
      <c r="AC2791" s="255">
        <f t="shared" si="313"/>
        <v>0</v>
      </c>
      <c r="AD2791" s="255">
        <f t="shared" si="314"/>
        <v>3836</v>
      </c>
      <c r="AE2791" s="256" t="str">
        <f t="shared" si="315"/>
        <v/>
      </c>
      <c r="AF2791" s="252" t="str">
        <f t="shared" si="316"/>
        <v>-</v>
      </c>
    </row>
    <row r="2792" spans="1:32" ht="20.149999999999999" customHeight="1" x14ac:dyDescent="0.75">
      <c r="A2792" s="31">
        <v>2790</v>
      </c>
      <c r="B2792" s="239"/>
      <c r="C2792" s="273"/>
      <c r="D2792" s="272"/>
      <c r="E2792" s="273"/>
      <c r="F2792" s="273"/>
      <c r="G2792" s="253" t="str">
        <f t="shared" si="310"/>
        <v/>
      </c>
      <c r="H2792" s="31" t="str">
        <f>IF(AND(B2792=H$1),LOOKUP(9.99999999999999E+307,$H$2:H2791)+1,"")</f>
        <v/>
      </c>
      <c r="I2792" s="31" t="str">
        <f>IF(AND(B2792=I$1),LOOKUP(9.99999999999999E+307,$I$2:I2791)+1,"")</f>
        <v/>
      </c>
      <c r="J2792" s="31">
        <f>IF(AND(B2792=J$1),LOOKUP(9.99999999999999E+307,$J$2:J2791)+1,"")</f>
        <v>2626</v>
      </c>
      <c r="K2792" s="31">
        <f>IF(AND(B2792=K$1),LOOKUP(9.99999999999999E+307,$K$2:K2791)+1,"")</f>
        <v>2626</v>
      </c>
      <c r="L2792" s="31">
        <f>IF(AND(B2792=L$1),LOOKUP(9.99999999999999E+307,$L$2:L2791)+1,"")</f>
        <v>2626</v>
      </c>
      <c r="M2792" s="31">
        <f>IF(AND(B2792=M$1),LOOKUP(9.99999999999999E+307,$M$2:M2791)+1,"")</f>
        <v>2626</v>
      </c>
      <c r="N2792" s="31" t="e">
        <f>IF(AND(B2792=N$1),LOOKUP(9.99999999999999E+307,$N$2:N2791)+1,"")</f>
        <v>#REF!</v>
      </c>
      <c r="O2792" s="31" t="e">
        <f>IF(AND($B2792=O$1),LOOKUP(9.99999999999999E+307,$O$2:O2791)+1,"")</f>
        <v>#REF!</v>
      </c>
      <c r="P2792" s="31" t="e">
        <f>IF(AND($B2792=P$1),LOOKUP(9.99999999999999E+307,$P$2:P2791)+1,"")</f>
        <v>#REF!</v>
      </c>
      <c r="Q2792" s="31" t="e">
        <f>IF(AND($B2792=Q$1),LOOKUP(9.99999999999999E+307,$Q$2:Q2791)+1,"")</f>
        <v>#REF!</v>
      </c>
      <c r="R2792" s="31">
        <f>IF(AND($B2792=R$1),LOOKUP(9.99999999999999E+307,$R$2:R2791)+1,"")</f>
        <v>2626</v>
      </c>
      <c r="S2792" s="31">
        <f>IF(AND($B2792=S$1),LOOKUP(9.99999999999999E+307,$S$2:S2791)+1,"")</f>
        <v>2626</v>
      </c>
      <c r="T2792" s="265"/>
      <c r="U2792" s="265"/>
      <c r="V2792" s="265"/>
      <c r="AA2792" s="254" t="str">
        <f t="shared" si="311"/>
        <v/>
      </c>
      <c r="AB2792" s="254" t="str">
        <f t="shared" si="312"/>
        <v/>
      </c>
      <c r="AC2792" s="255">
        <f t="shared" si="313"/>
        <v>0</v>
      </c>
      <c r="AD2792" s="255">
        <f t="shared" si="314"/>
        <v>3836</v>
      </c>
      <c r="AE2792" s="256" t="str">
        <f t="shared" si="315"/>
        <v/>
      </c>
      <c r="AF2792" s="252" t="str">
        <f t="shared" si="316"/>
        <v>-</v>
      </c>
    </row>
    <row r="2793" spans="1:32" ht="20.149999999999999" customHeight="1" x14ac:dyDescent="0.75">
      <c r="A2793" s="31">
        <v>2791</v>
      </c>
      <c r="B2793" s="239"/>
      <c r="C2793" s="273"/>
      <c r="D2793" s="272"/>
      <c r="E2793" s="273"/>
      <c r="F2793" s="273"/>
      <c r="G2793" s="253" t="str">
        <f t="shared" si="310"/>
        <v/>
      </c>
      <c r="H2793" s="31" t="str">
        <f>IF(AND(B2793=H$1),LOOKUP(9.99999999999999E+307,$H$2:H2792)+1,"")</f>
        <v/>
      </c>
      <c r="I2793" s="31" t="str">
        <f>IF(AND(B2793=I$1),LOOKUP(9.99999999999999E+307,$I$2:I2792)+1,"")</f>
        <v/>
      </c>
      <c r="J2793" s="31">
        <f>IF(AND(B2793=J$1),LOOKUP(9.99999999999999E+307,$J$2:J2792)+1,"")</f>
        <v>2627</v>
      </c>
      <c r="K2793" s="31">
        <f>IF(AND(B2793=K$1),LOOKUP(9.99999999999999E+307,$K$2:K2792)+1,"")</f>
        <v>2627</v>
      </c>
      <c r="L2793" s="31">
        <f>IF(AND(B2793=L$1),LOOKUP(9.99999999999999E+307,$L$2:L2792)+1,"")</f>
        <v>2627</v>
      </c>
      <c r="M2793" s="31">
        <f>IF(AND(B2793=M$1),LOOKUP(9.99999999999999E+307,$M$2:M2792)+1,"")</f>
        <v>2627</v>
      </c>
      <c r="N2793" s="31" t="e">
        <f>IF(AND(B2793=N$1),LOOKUP(9.99999999999999E+307,$N$2:N2792)+1,"")</f>
        <v>#REF!</v>
      </c>
      <c r="O2793" s="31" t="e">
        <f>IF(AND($B2793=O$1),LOOKUP(9.99999999999999E+307,$O$2:O2792)+1,"")</f>
        <v>#REF!</v>
      </c>
      <c r="P2793" s="31" t="e">
        <f>IF(AND($B2793=P$1),LOOKUP(9.99999999999999E+307,$P$2:P2792)+1,"")</f>
        <v>#REF!</v>
      </c>
      <c r="Q2793" s="31" t="e">
        <f>IF(AND($B2793=Q$1),LOOKUP(9.99999999999999E+307,$Q$2:Q2792)+1,"")</f>
        <v>#REF!</v>
      </c>
      <c r="R2793" s="31">
        <f>IF(AND($B2793=R$1),LOOKUP(9.99999999999999E+307,$R$2:R2792)+1,"")</f>
        <v>2627</v>
      </c>
      <c r="S2793" s="31">
        <f>IF(AND($B2793=S$1),LOOKUP(9.99999999999999E+307,$S$2:S2792)+1,"")</f>
        <v>2627</v>
      </c>
      <c r="T2793" s="265"/>
      <c r="U2793" s="265"/>
      <c r="V2793" s="265"/>
      <c r="AA2793" s="254" t="str">
        <f t="shared" si="311"/>
        <v/>
      </c>
      <c r="AB2793" s="254" t="str">
        <f t="shared" si="312"/>
        <v/>
      </c>
      <c r="AC2793" s="255">
        <f t="shared" si="313"/>
        <v>0</v>
      </c>
      <c r="AD2793" s="255">
        <f t="shared" si="314"/>
        <v>3836</v>
      </c>
      <c r="AE2793" s="256" t="str">
        <f t="shared" si="315"/>
        <v/>
      </c>
      <c r="AF2793" s="252" t="str">
        <f t="shared" si="316"/>
        <v>-</v>
      </c>
    </row>
    <row r="2794" spans="1:32" ht="20.149999999999999" customHeight="1" x14ac:dyDescent="0.75">
      <c r="A2794" s="31">
        <v>2792</v>
      </c>
      <c r="B2794" s="239"/>
      <c r="C2794" s="273"/>
      <c r="D2794" s="272"/>
      <c r="E2794" s="273"/>
      <c r="F2794" s="273"/>
      <c r="G2794" s="253" t="str">
        <f t="shared" si="310"/>
        <v/>
      </c>
      <c r="H2794" s="31" t="str">
        <f>IF(AND(B2794=H$1),LOOKUP(9.99999999999999E+307,$H$2:H2793)+1,"")</f>
        <v/>
      </c>
      <c r="I2794" s="31" t="str">
        <f>IF(AND(B2794=I$1),LOOKUP(9.99999999999999E+307,$I$2:I2793)+1,"")</f>
        <v/>
      </c>
      <c r="J2794" s="31">
        <f>IF(AND(B2794=J$1),LOOKUP(9.99999999999999E+307,$J$2:J2793)+1,"")</f>
        <v>2628</v>
      </c>
      <c r="K2794" s="31">
        <f>IF(AND(B2794=K$1),LOOKUP(9.99999999999999E+307,$K$2:K2793)+1,"")</f>
        <v>2628</v>
      </c>
      <c r="L2794" s="31">
        <f>IF(AND(B2794=L$1),LOOKUP(9.99999999999999E+307,$L$2:L2793)+1,"")</f>
        <v>2628</v>
      </c>
      <c r="M2794" s="31">
        <f>IF(AND(B2794=M$1),LOOKUP(9.99999999999999E+307,$M$2:M2793)+1,"")</f>
        <v>2628</v>
      </c>
      <c r="N2794" s="31" t="e">
        <f>IF(AND(B2794=N$1),LOOKUP(9.99999999999999E+307,$N$2:N2793)+1,"")</f>
        <v>#REF!</v>
      </c>
      <c r="O2794" s="31" t="e">
        <f>IF(AND($B2794=O$1),LOOKUP(9.99999999999999E+307,$O$2:O2793)+1,"")</f>
        <v>#REF!</v>
      </c>
      <c r="P2794" s="31" t="e">
        <f>IF(AND($B2794=P$1),LOOKUP(9.99999999999999E+307,$P$2:P2793)+1,"")</f>
        <v>#REF!</v>
      </c>
      <c r="Q2794" s="31" t="e">
        <f>IF(AND($B2794=Q$1),LOOKUP(9.99999999999999E+307,$Q$2:Q2793)+1,"")</f>
        <v>#REF!</v>
      </c>
      <c r="R2794" s="31">
        <f>IF(AND($B2794=R$1),LOOKUP(9.99999999999999E+307,$R$2:R2793)+1,"")</f>
        <v>2628</v>
      </c>
      <c r="S2794" s="31">
        <f>IF(AND($B2794=S$1),LOOKUP(9.99999999999999E+307,$S$2:S2793)+1,"")</f>
        <v>2628</v>
      </c>
      <c r="T2794" s="265"/>
      <c r="U2794" s="265"/>
      <c r="V2794" s="265"/>
      <c r="AA2794" s="254" t="str">
        <f t="shared" si="311"/>
        <v/>
      </c>
      <c r="AB2794" s="254" t="str">
        <f t="shared" si="312"/>
        <v/>
      </c>
      <c r="AC2794" s="255">
        <f t="shared" si="313"/>
        <v>0</v>
      </c>
      <c r="AD2794" s="255">
        <f t="shared" si="314"/>
        <v>3836</v>
      </c>
      <c r="AE2794" s="256" t="str">
        <f t="shared" si="315"/>
        <v/>
      </c>
      <c r="AF2794" s="252" t="str">
        <f t="shared" si="316"/>
        <v>-</v>
      </c>
    </row>
    <row r="2795" spans="1:32" ht="20.149999999999999" customHeight="1" x14ac:dyDescent="0.75">
      <c r="A2795" s="31">
        <v>2793</v>
      </c>
      <c r="B2795" s="239"/>
      <c r="C2795" s="273"/>
      <c r="D2795" s="272"/>
      <c r="E2795" s="273"/>
      <c r="F2795" s="273"/>
      <c r="G2795" s="253" t="str">
        <f t="shared" ref="G2795:G2858" si="317">B2795&amp;C2795</f>
        <v/>
      </c>
      <c r="H2795" s="31" t="str">
        <f>IF(AND(B2795=H$1),LOOKUP(9.99999999999999E+307,$H$2:H2794)+1,"")</f>
        <v/>
      </c>
      <c r="I2795" s="31" t="str">
        <f>IF(AND(B2795=I$1),LOOKUP(9.99999999999999E+307,$I$2:I2794)+1,"")</f>
        <v/>
      </c>
      <c r="J2795" s="31">
        <f>IF(AND(B2795=J$1),LOOKUP(9.99999999999999E+307,$J$2:J2794)+1,"")</f>
        <v>2629</v>
      </c>
      <c r="K2795" s="31">
        <f>IF(AND(B2795=K$1),LOOKUP(9.99999999999999E+307,$K$2:K2794)+1,"")</f>
        <v>2629</v>
      </c>
      <c r="L2795" s="31">
        <f>IF(AND(B2795=L$1),LOOKUP(9.99999999999999E+307,$L$2:L2794)+1,"")</f>
        <v>2629</v>
      </c>
      <c r="M2795" s="31">
        <f>IF(AND(B2795=M$1),LOOKUP(9.99999999999999E+307,$M$2:M2794)+1,"")</f>
        <v>2629</v>
      </c>
      <c r="N2795" s="31" t="e">
        <f>IF(AND(B2795=N$1),LOOKUP(9.99999999999999E+307,$N$2:N2794)+1,"")</f>
        <v>#REF!</v>
      </c>
      <c r="O2795" s="31" t="e">
        <f>IF(AND($B2795=O$1),LOOKUP(9.99999999999999E+307,$O$2:O2794)+1,"")</f>
        <v>#REF!</v>
      </c>
      <c r="P2795" s="31" t="e">
        <f>IF(AND($B2795=P$1),LOOKUP(9.99999999999999E+307,$P$2:P2794)+1,"")</f>
        <v>#REF!</v>
      </c>
      <c r="Q2795" s="31" t="e">
        <f>IF(AND($B2795=Q$1),LOOKUP(9.99999999999999E+307,$Q$2:Q2794)+1,"")</f>
        <v>#REF!</v>
      </c>
      <c r="R2795" s="31">
        <f>IF(AND($B2795=R$1),LOOKUP(9.99999999999999E+307,$R$2:R2794)+1,"")</f>
        <v>2629</v>
      </c>
      <c r="S2795" s="31">
        <f>IF(AND($B2795=S$1),LOOKUP(9.99999999999999E+307,$S$2:S2794)+1,"")</f>
        <v>2629</v>
      </c>
      <c r="T2795" s="265"/>
      <c r="U2795" s="265"/>
      <c r="V2795" s="265"/>
      <c r="AA2795" s="254" t="str">
        <f t="shared" si="311"/>
        <v/>
      </c>
      <c r="AB2795" s="254" t="str">
        <f t="shared" si="312"/>
        <v/>
      </c>
      <c r="AC2795" s="255">
        <f t="shared" si="313"/>
        <v>0</v>
      </c>
      <c r="AD2795" s="255">
        <f t="shared" si="314"/>
        <v>3836</v>
      </c>
      <c r="AE2795" s="256" t="str">
        <f t="shared" si="315"/>
        <v/>
      </c>
      <c r="AF2795" s="252" t="str">
        <f t="shared" si="316"/>
        <v>-</v>
      </c>
    </row>
    <row r="2796" spans="1:32" ht="20.149999999999999" customHeight="1" x14ac:dyDescent="0.75">
      <c r="A2796" s="31">
        <v>2794</v>
      </c>
      <c r="B2796" s="239"/>
      <c r="C2796" s="273"/>
      <c r="D2796" s="272"/>
      <c r="E2796" s="273"/>
      <c r="F2796" s="273"/>
      <c r="G2796" s="253" t="str">
        <f t="shared" si="317"/>
        <v/>
      </c>
      <c r="H2796" s="31" t="str">
        <f>IF(AND(B2796=H$1),LOOKUP(9.99999999999999E+307,$H$2:H2795)+1,"")</f>
        <v/>
      </c>
      <c r="I2796" s="31" t="str">
        <f>IF(AND(B2796=I$1),LOOKUP(9.99999999999999E+307,$I$2:I2795)+1,"")</f>
        <v/>
      </c>
      <c r="J2796" s="31">
        <f>IF(AND(B2796=J$1),LOOKUP(9.99999999999999E+307,$J$2:J2795)+1,"")</f>
        <v>2630</v>
      </c>
      <c r="K2796" s="31">
        <f>IF(AND(B2796=K$1),LOOKUP(9.99999999999999E+307,$K$2:K2795)+1,"")</f>
        <v>2630</v>
      </c>
      <c r="L2796" s="31">
        <f>IF(AND(B2796=L$1),LOOKUP(9.99999999999999E+307,$L$2:L2795)+1,"")</f>
        <v>2630</v>
      </c>
      <c r="M2796" s="31">
        <f>IF(AND(B2796=M$1),LOOKUP(9.99999999999999E+307,$M$2:M2795)+1,"")</f>
        <v>2630</v>
      </c>
      <c r="N2796" s="31" t="e">
        <f>IF(AND(B2796=N$1),LOOKUP(9.99999999999999E+307,$N$2:N2795)+1,"")</f>
        <v>#REF!</v>
      </c>
      <c r="O2796" s="31" t="e">
        <f>IF(AND($B2796=O$1),LOOKUP(9.99999999999999E+307,$O$2:O2795)+1,"")</f>
        <v>#REF!</v>
      </c>
      <c r="P2796" s="31" t="e">
        <f>IF(AND($B2796=P$1),LOOKUP(9.99999999999999E+307,$P$2:P2795)+1,"")</f>
        <v>#REF!</v>
      </c>
      <c r="Q2796" s="31" t="e">
        <f>IF(AND($B2796=Q$1),LOOKUP(9.99999999999999E+307,$Q$2:Q2795)+1,"")</f>
        <v>#REF!</v>
      </c>
      <c r="R2796" s="31">
        <f>IF(AND($B2796=R$1),LOOKUP(9.99999999999999E+307,$R$2:R2795)+1,"")</f>
        <v>2630</v>
      </c>
      <c r="S2796" s="31">
        <f>IF(AND($B2796=S$1),LOOKUP(9.99999999999999E+307,$S$2:S2795)+1,"")</f>
        <v>2630</v>
      </c>
      <c r="T2796" s="265"/>
      <c r="U2796" s="265"/>
      <c r="V2796" s="265"/>
      <c r="AA2796" s="254" t="str">
        <f t="shared" si="311"/>
        <v/>
      </c>
      <c r="AB2796" s="254" t="str">
        <f t="shared" si="312"/>
        <v/>
      </c>
      <c r="AC2796" s="255">
        <f t="shared" si="313"/>
        <v>0</v>
      </c>
      <c r="AD2796" s="255">
        <f t="shared" si="314"/>
        <v>3836</v>
      </c>
      <c r="AE2796" s="256" t="str">
        <f t="shared" si="315"/>
        <v/>
      </c>
      <c r="AF2796" s="252" t="str">
        <f t="shared" si="316"/>
        <v>-</v>
      </c>
    </row>
    <row r="2797" spans="1:32" ht="20.149999999999999" customHeight="1" x14ac:dyDescent="0.75">
      <c r="A2797" s="31">
        <v>2795</v>
      </c>
      <c r="B2797" s="239"/>
      <c r="C2797" s="273"/>
      <c r="D2797" s="272"/>
      <c r="E2797" s="273"/>
      <c r="F2797" s="273"/>
      <c r="G2797" s="253" t="str">
        <f t="shared" si="317"/>
        <v/>
      </c>
      <c r="H2797" s="31" t="str">
        <f>IF(AND(B2797=H$1),LOOKUP(9.99999999999999E+307,$H$2:H2796)+1,"")</f>
        <v/>
      </c>
      <c r="I2797" s="31" t="str">
        <f>IF(AND(B2797=I$1),LOOKUP(9.99999999999999E+307,$I$2:I2796)+1,"")</f>
        <v/>
      </c>
      <c r="J2797" s="31">
        <f>IF(AND(B2797=J$1),LOOKUP(9.99999999999999E+307,$J$2:J2796)+1,"")</f>
        <v>2631</v>
      </c>
      <c r="K2797" s="31">
        <f>IF(AND(B2797=K$1),LOOKUP(9.99999999999999E+307,$K$2:K2796)+1,"")</f>
        <v>2631</v>
      </c>
      <c r="L2797" s="31">
        <f>IF(AND(B2797=L$1),LOOKUP(9.99999999999999E+307,$L$2:L2796)+1,"")</f>
        <v>2631</v>
      </c>
      <c r="M2797" s="31">
        <f>IF(AND(B2797=M$1),LOOKUP(9.99999999999999E+307,$M$2:M2796)+1,"")</f>
        <v>2631</v>
      </c>
      <c r="N2797" s="31" t="e">
        <f>IF(AND(B2797=N$1),LOOKUP(9.99999999999999E+307,$N$2:N2796)+1,"")</f>
        <v>#REF!</v>
      </c>
      <c r="O2797" s="31" t="e">
        <f>IF(AND($B2797=O$1),LOOKUP(9.99999999999999E+307,$O$2:O2796)+1,"")</f>
        <v>#REF!</v>
      </c>
      <c r="P2797" s="31" t="e">
        <f>IF(AND($B2797=P$1),LOOKUP(9.99999999999999E+307,$P$2:P2796)+1,"")</f>
        <v>#REF!</v>
      </c>
      <c r="Q2797" s="31" t="e">
        <f>IF(AND($B2797=Q$1),LOOKUP(9.99999999999999E+307,$Q$2:Q2796)+1,"")</f>
        <v>#REF!</v>
      </c>
      <c r="R2797" s="31">
        <f>IF(AND($B2797=R$1),LOOKUP(9.99999999999999E+307,$R$2:R2796)+1,"")</f>
        <v>2631</v>
      </c>
      <c r="S2797" s="31">
        <f>IF(AND($B2797=S$1),LOOKUP(9.99999999999999E+307,$S$2:S2796)+1,"")</f>
        <v>2631</v>
      </c>
      <c r="T2797" s="265"/>
      <c r="U2797" s="265"/>
      <c r="V2797" s="265"/>
      <c r="AA2797" s="254" t="str">
        <f t="shared" si="311"/>
        <v/>
      </c>
      <c r="AB2797" s="254" t="str">
        <f t="shared" si="312"/>
        <v/>
      </c>
      <c r="AC2797" s="255">
        <f t="shared" si="313"/>
        <v>0</v>
      </c>
      <c r="AD2797" s="255">
        <f t="shared" si="314"/>
        <v>3836</v>
      </c>
      <c r="AE2797" s="256" t="str">
        <f t="shared" si="315"/>
        <v/>
      </c>
      <c r="AF2797" s="252" t="str">
        <f t="shared" si="316"/>
        <v>-</v>
      </c>
    </row>
    <row r="2798" spans="1:32" ht="20.149999999999999" customHeight="1" x14ac:dyDescent="0.75">
      <c r="A2798" s="31">
        <v>2796</v>
      </c>
      <c r="B2798" s="239"/>
      <c r="C2798" s="273"/>
      <c r="D2798" s="272"/>
      <c r="E2798" s="273"/>
      <c r="F2798" s="273"/>
      <c r="G2798" s="253" t="str">
        <f t="shared" si="317"/>
        <v/>
      </c>
      <c r="H2798" s="31" t="str">
        <f>IF(AND(B2798=H$1),LOOKUP(9.99999999999999E+307,$H$2:H2797)+1,"")</f>
        <v/>
      </c>
      <c r="I2798" s="31" t="str">
        <f>IF(AND(B2798=I$1),LOOKUP(9.99999999999999E+307,$I$2:I2797)+1,"")</f>
        <v/>
      </c>
      <c r="J2798" s="31">
        <f>IF(AND(B2798=J$1),LOOKUP(9.99999999999999E+307,$J$2:J2797)+1,"")</f>
        <v>2632</v>
      </c>
      <c r="K2798" s="31">
        <f>IF(AND(B2798=K$1),LOOKUP(9.99999999999999E+307,$K$2:K2797)+1,"")</f>
        <v>2632</v>
      </c>
      <c r="L2798" s="31">
        <f>IF(AND(B2798=L$1),LOOKUP(9.99999999999999E+307,$L$2:L2797)+1,"")</f>
        <v>2632</v>
      </c>
      <c r="M2798" s="31">
        <f>IF(AND(B2798=M$1),LOOKUP(9.99999999999999E+307,$M$2:M2797)+1,"")</f>
        <v>2632</v>
      </c>
      <c r="N2798" s="31" t="e">
        <f>IF(AND(B2798=N$1),LOOKUP(9.99999999999999E+307,$N$2:N2797)+1,"")</f>
        <v>#REF!</v>
      </c>
      <c r="O2798" s="31" t="e">
        <f>IF(AND($B2798=O$1),LOOKUP(9.99999999999999E+307,$O$2:O2797)+1,"")</f>
        <v>#REF!</v>
      </c>
      <c r="P2798" s="31" t="e">
        <f>IF(AND($B2798=P$1),LOOKUP(9.99999999999999E+307,$P$2:P2797)+1,"")</f>
        <v>#REF!</v>
      </c>
      <c r="Q2798" s="31" t="e">
        <f>IF(AND($B2798=Q$1),LOOKUP(9.99999999999999E+307,$Q$2:Q2797)+1,"")</f>
        <v>#REF!</v>
      </c>
      <c r="R2798" s="31">
        <f>IF(AND($B2798=R$1),LOOKUP(9.99999999999999E+307,$R$2:R2797)+1,"")</f>
        <v>2632</v>
      </c>
      <c r="S2798" s="31">
        <f>IF(AND($B2798=S$1),LOOKUP(9.99999999999999E+307,$S$2:S2797)+1,"")</f>
        <v>2632</v>
      </c>
      <c r="T2798" s="265"/>
      <c r="U2798" s="265"/>
      <c r="V2798" s="265"/>
      <c r="AA2798" s="254" t="str">
        <f t="shared" si="311"/>
        <v/>
      </c>
      <c r="AB2798" s="254" t="str">
        <f t="shared" si="312"/>
        <v/>
      </c>
      <c r="AC2798" s="255">
        <f t="shared" si="313"/>
        <v>0</v>
      </c>
      <c r="AD2798" s="255">
        <f t="shared" si="314"/>
        <v>3836</v>
      </c>
      <c r="AE2798" s="256" t="str">
        <f t="shared" si="315"/>
        <v/>
      </c>
      <c r="AF2798" s="252" t="str">
        <f t="shared" si="316"/>
        <v>-</v>
      </c>
    </row>
    <row r="2799" spans="1:32" ht="20.149999999999999" customHeight="1" x14ac:dyDescent="0.75">
      <c r="A2799" s="31">
        <v>2797</v>
      </c>
      <c r="B2799" s="239"/>
      <c r="C2799" s="273"/>
      <c r="D2799" s="272"/>
      <c r="E2799" s="273"/>
      <c r="F2799" s="273"/>
      <c r="G2799" s="253" t="str">
        <f t="shared" si="317"/>
        <v/>
      </c>
      <c r="H2799" s="31" t="str">
        <f>IF(AND(B2799=H$1),LOOKUP(9.99999999999999E+307,$H$2:H2798)+1,"")</f>
        <v/>
      </c>
      <c r="I2799" s="31" t="str">
        <f>IF(AND(B2799=I$1),LOOKUP(9.99999999999999E+307,$I$2:I2798)+1,"")</f>
        <v/>
      </c>
      <c r="J2799" s="31">
        <f>IF(AND(B2799=J$1),LOOKUP(9.99999999999999E+307,$J$2:J2798)+1,"")</f>
        <v>2633</v>
      </c>
      <c r="K2799" s="31">
        <f>IF(AND(B2799=K$1),LOOKUP(9.99999999999999E+307,$K$2:K2798)+1,"")</f>
        <v>2633</v>
      </c>
      <c r="L2799" s="31">
        <f>IF(AND(B2799=L$1),LOOKUP(9.99999999999999E+307,$L$2:L2798)+1,"")</f>
        <v>2633</v>
      </c>
      <c r="M2799" s="31">
        <f>IF(AND(B2799=M$1),LOOKUP(9.99999999999999E+307,$M$2:M2798)+1,"")</f>
        <v>2633</v>
      </c>
      <c r="N2799" s="31" t="e">
        <f>IF(AND(B2799=N$1),LOOKUP(9.99999999999999E+307,$N$2:N2798)+1,"")</f>
        <v>#REF!</v>
      </c>
      <c r="O2799" s="31" t="e">
        <f>IF(AND($B2799=O$1),LOOKUP(9.99999999999999E+307,$O$2:O2798)+1,"")</f>
        <v>#REF!</v>
      </c>
      <c r="P2799" s="31" t="e">
        <f>IF(AND($B2799=P$1),LOOKUP(9.99999999999999E+307,$P$2:P2798)+1,"")</f>
        <v>#REF!</v>
      </c>
      <c r="Q2799" s="31" t="e">
        <f>IF(AND($B2799=Q$1),LOOKUP(9.99999999999999E+307,$Q$2:Q2798)+1,"")</f>
        <v>#REF!</v>
      </c>
      <c r="R2799" s="31">
        <f>IF(AND($B2799=R$1),LOOKUP(9.99999999999999E+307,$R$2:R2798)+1,"")</f>
        <v>2633</v>
      </c>
      <c r="S2799" s="31">
        <f>IF(AND($B2799=S$1),LOOKUP(9.99999999999999E+307,$S$2:S2798)+1,"")</f>
        <v>2633</v>
      </c>
      <c r="T2799" s="265"/>
      <c r="U2799" s="265"/>
      <c r="V2799" s="265"/>
      <c r="AA2799" s="254" t="str">
        <f t="shared" si="311"/>
        <v/>
      </c>
      <c r="AB2799" s="254" t="str">
        <f t="shared" si="312"/>
        <v/>
      </c>
      <c r="AC2799" s="255">
        <f t="shared" si="313"/>
        <v>0</v>
      </c>
      <c r="AD2799" s="255">
        <f t="shared" si="314"/>
        <v>3836</v>
      </c>
      <c r="AE2799" s="256" t="str">
        <f t="shared" si="315"/>
        <v/>
      </c>
      <c r="AF2799" s="252" t="str">
        <f t="shared" si="316"/>
        <v>-</v>
      </c>
    </row>
    <row r="2800" spans="1:32" ht="20.149999999999999" customHeight="1" x14ac:dyDescent="0.75">
      <c r="A2800" s="31">
        <v>2798</v>
      </c>
      <c r="B2800" s="239"/>
      <c r="C2800" s="273"/>
      <c r="D2800" s="272"/>
      <c r="E2800" s="273"/>
      <c r="F2800" s="273"/>
      <c r="G2800" s="253" t="str">
        <f t="shared" si="317"/>
        <v/>
      </c>
      <c r="H2800" s="31" t="str">
        <f>IF(AND(B2800=H$1),LOOKUP(9.99999999999999E+307,$H$2:H2799)+1,"")</f>
        <v/>
      </c>
      <c r="I2800" s="31" t="str">
        <f>IF(AND(B2800=I$1),LOOKUP(9.99999999999999E+307,$I$2:I2799)+1,"")</f>
        <v/>
      </c>
      <c r="J2800" s="31">
        <f>IF(AND(B2800=J$1),LOOKUP(9.99999999999999E+307,$J$2:J2799)+1,"")</f>
        <v>2634</v>
      </c>
      <c r="K2800" s="31">
        <f>IF(AND(B2800=K$1),LOOKUP(9.99999999999999E+307,$K$2:K2799)+1,"")</f>
        <v>2634</v>
      </c>
      <c r="L2800" s="31">
        <f>IF(AND(B2800=L$1),LOOKUP(9.99999999999999E+307,$L$2:L2799)+1,"")</f>
        <v>2634</v>
      </c>
      <c r="M2800" s="31">
        <f>IF(AND(B2800=M$1),LOOKUP(9.99999999999999E+307,$M$2:M2799)+1,"")</f>
        <v>2634</v>
      </c>
      <c r="N2800" s="31" t="e">
        <f>IF(AND(B2800=N$1),LOOKUP(9.99999999999999E+307,$N$2:N2799)+1,"")</f>
        <v>#REF!</v>
      </c>
      <c r="O2800" s="31" t="e">
        <f>IF(AND($B2800=O$1),LOOKUP(9.99999999999999E+307,$O$2:O2799)+1,"")</f>
        <v>#REF!</v>
      </c>
      <c r="P2800" s="31" t="e">
        <f>IF(AND($B2800=P$1),LOOKUP(9.99999999999999E+307,$P$2:P2799)+1,"")</f>
        <v>#REF!</v>
      </c>
      <c r="Q2800" s="31" t="e">
        <f>IF(AND($B2800=Q$1),LOOKUP(9.99999999999999E+307,$Q$2:Q2799)+1,"")</f>
        <v>#REF!</v>
      </c>
      <c r="R2800" s="31">
        <f>IF(AND($B2800=R$1),LOOKUP(9.99999999999999E+307,$R$2:R2799)+1,"")</f>
        <v>2634</v>
      </c>
      <c r="S2800" s="31">
        <f>IF(AND($B2800=S$1),LOOKUP(9.99999999999999E+307,$S$2:S2799)+1,"")</f>
        <v>2634</v>
      </c>
      <c r="T2800" s="265"/>
      <c r="U2800" s="265"/>
      <c r="V2800" s="265"/>
      <c r="AA2800" s="254" t="str">
        <f t="shared" si="311"/>
        <v/>
      </c>
      <c r="AB2800" s="254" t="str">
        <f t="shared" si="312"/>
        <v/>
      </c>
      <c r="AC2800" s="255">
        <f t="shared" si="313"/>
        <v>0</v>
      </c>
      <c r="AD2800" s="255">
        <f t="shared" si="314"/>
        <v>3836</v>
      </c>
      <c r="AE2800" s="256" t="str">
        <f t="shared" si="315"/>
        <v/>
      </c>
      <c r="AF2800" s="252" t="str">
        <f t="shared" si="316"/>
        <v>-</v>
      </c>
    </row>
    <row r="2801" spans="1:32" ht="20.149999999999999" customHeight="1" x14ac:dyDescent="0.75">
      <c r="A2801" s="31">
        <v>2799</v>
      </c>
      <c r="B2801" s="239"/>
      <c r="C2801" s="273"/>
      <c r="D2801" s="272"/>
      <c r="E2801" s="273"/>
      <c r="F2801" s="273"/>
      <c r="G2801" s="253" t="str">
        <f t="shared" si="317"/>
        <v/>
      </c>
      <c r="H2801" s="31" t="str">
        <f>IF(AND(B2801=H$1),LOOKUP(9.99999999999999E+307,$H$2:H2800)+1,"")</f>
        <v/>
      </c>
      <c r="I2801" s="31" t="str">
        <f>IF(AND(B2801=I$1),LOOKUP(9.99999999999999E+307,$I$2:I2800)+1,"")</f>
        <v/>
      </c>
      <c r="J2801" s="31">
        <f>IF(AND(B2801=J$1),LOOKUP(9.99999999999999E+307,$J$2:J2800)+1,"")</f>
        <v>2635</v>
      </c>
      <c r="K2801" s="31">
        <f>IF(AND(B2801=K$1),LOOKUP(9.99999999999999E+307,$K$2:K2800)+1,"")</f>
        <v>2635</v>
      </c>
      <c r="L2801" s="31">
        <f>IF(AND(B2801=L$1),LOOKUP(9.99999999999999E+307,$L$2:L2800)+1,"")</f>
        <v>2635</v>
      </c>
      <c r="M2801" s="31">
        <f>IF(AND(B2801=M$1),LOOKUP(9.99999999999999E+307,$M$2:M2800)+1,"")</f>
        <v>2635</v>
      </c>
      <c r="N2801" s="31" t="e">
        <f>IF(AND(B2801=N$1),LOOKUP(9.99999999999999E+307,$N$2:N2800)+1,"")</f>
        <v>#REF!</v>
      </c>
      <c r="O2801" s="31" t="e">
        <f>IF(AND($B2801=O$1),LOOKUP(9.99999999999999E+307,$O$2:O2800)+1,"")</f>
        <v>#REF!</v>
      </c>
      <c r="P2801" s="31" t="e">
        <f>IF(AND($B2801=P$1),LOOKUP(9.99999999999999E+307,$P$2:P2800)+1,"")</f>
        <v>#REF!</v>
      </c>
      <c r="Q2801" s="31" t="e">
        <f>IF(AND($B2801=Q$1),LOOKUP(9.99999999999999E+307,$Q$2:Q2800)+1,"")</f>
        <v>#REF!</v>
      </c>
      <c r="R2801" s="31">
        <f>IF(AND($B2801=R$1),LOOKUP(9.99999999999999E+307,$R$2:R2800)+1,"")</f>
        <v>2635</v>
      </c>
      <c r="S2801" s="31">
        <f>IF(AND($B2801=S$1),LOOKUP(9.99999999999999E+307,$S$2:S2800)+1,"")</f>
        <v>2635</v>
      </c>
      <c r="T2801" s="265"/>
      <c r="U2801" s="265"/>
      <c r="V2801" s="265"/>
      <c r="AA2801" s="254" t="str">
        <f t="shared" si="311"/>
        <v/>
      </c>
      <c r="AB2801" s="254" t="str">
        <f t="shared" si="312"/>
        <v/>
      </c>
      <c r="AC2801" s="255">
        <f t="shared" si="313"/>
        <v>0</v>
      </c>
      <c r="AD2801" s="255">
        <f t="shared" si="314"/>
        <v>3836</v>
      </c>
      <c r="AE2801" s="256" t="str">
        <f t="shared" si="315"/>
        <v/>
      </c>
      <c r="AF2801" s="252" t="str">
        <f t="shared" si="316"/>
        <v>-</v>
      </c>
    </row>
    <row r="2802" spans="1:32" ht="20.149999999999999" customHeight="1" x14ac:dyDescent="0.75">
      <c r="A2802" s="31">
        <v>2800</v>
      </c>
      <c r="B2802" s="239"/>
      <c r="C2802" s="273"/>
      <c r="D2802" s="272"/>
      <c r="E2802" s="273"/>
      <c r="F2802" s="273"/>
      <c r="G2802" s="253" t="str">
        <f t="shared" si="317"/>
        <v/>
      </c>
      <c r="H2802" s="31" t="str">
        <f>IF(AND(B2802=H$1),LOOKUP(9.99999999999999E+307,$H$2:H2801)+1,"")</f>
        <v/>
      </c>
      <c r="I2802" s="31" t="str">
        <f>IF(AND(B2802=I$1),LOOKUP(9.99999999999999E+307,$I$2:I2801)+1,"")</f>
        <v/>
      </c>
      <c r="J2802" s="31">
        <f>IF(AND(B2802=J$1),LOOKUP(9.99999999999999E+307,$J$2:J2801)+1,"")</f>
        <v>2636</v>
      </c>
      <c r="K2802" s="31">
        <f>IF(AND(B2802=K$1),LOOKUP(9.99999999999999E+307,$K$2:K2801)+1,"")</f>
        <v>2636</v>
      </c>
      <c r="L2802" s="31">
        <f>IF(AND(B2802=L$1),LOOKUP(9.99999999999999E+307,$L$2:L2801)+1,"")</f>
        <v>2636</v>
      </c>
      <c r="M2802" s="31">
        <f>IF(AND(B2802=M$1),LOOKUP(9.99999999999999E+307,$M$2:M2801)+1,"")</f>
        <v>2636</v>
      </c>
      <c r="N2802" s="31" t="e">
        <f>IF(AND(B2802=N$1),LOOKUP(9.99999999999999E+307,$N$2:N2801)+1,"")</f>
        <v>#REF!</v>
      </c>
      <c r="O2802" s="31" t="e">
        <f>IF(AND($B2802=O$1),LOOKUP(9.99999999999999E+307,$O$2:O2801)+1,"")</f>
        <v>#REF!</v>
      </c>
      <c r="P2802" s="31" t="e">
        <f>IF(AND($B2802=P$1),LOOKUP(9.99999999999999E+307,$P$2:P2801)+1,"")</f>
        <v>#REF!</v>
      </c>
      <c r="Q2802" s="31" t="e">
        <f>IF(AND($B2802=Q$1),LOOKUP(9.99999999999999E+307,$Q$2:Q2801)+1,"")</f>
        <v>#REF!</v>
      </c>
      <c r="R2802" s="31">
        <f>IF(AND($B2802=R$1),LOOKUP(9.99999999999999E+307,$R$2:R2801)+1,"")</f>
        <v>2636</v>
      </c>
      <c r="S2802" s="31">
        <f>IF(AND($B2802=S$1),LOOKUP(9.99999999999999E+307,$S$2:S2801)+1,"")</f>
        <v>2636</v>
      </c>
      <c r="T2802" s="265"/>
      <c r="U2802" s="265"/>
      <c r="V2802" s="265"/>
      <c r="AA2802" s="254" t="str">
        <f t="shared" si="311"/>
        <v/>
      </c>
      <c r="AB2802" s="254" t="str">
        <f t="shared" si="312"/>
        <v/>
      </c>
      <c r="AC2802" s="255">
        <f t="shared" si="313"/>
        <v>0</v>
      </c>
      <c r="AD2802" s="255">
        <f t="shared" si="314"/>
        <v>3836</v>
      </c>
      <c r="AE2802" s="256" t="str">
        <f t="shared" si="315"/>
        <v/>
      </c>
      <c r="AF2802" s="252" t="str">
        <f t="shared" si="316"/>
        <v>-</v>
      </c>
    </row>
    <row r="2803" spans="1:32" ht="20.149999999999999" customHeight="1" x14ac:dyDescent="0.75">
      <c r="A2803" s="31">
        <v>2801</v>
      </c>
      <c r="B2803" s="239"/>
      <c r="C2803" s="273"/>
      <c r="D2803" s="272"/>
      <c r="E2803" s="273"/>
      <c r="F2803" s="273"/>
      <c r="G2803" s="253" t="str">
        <f t="shared" si="317"/>
        <v/>
      </c>
      <c r="H2803" s="31" t="str">
        <f>IF(AND(B2803=H$1),LOOKUP(9.99999999999999E+307,$H$2:H2802)+1,"")</f>
        <v/>
      </c>
      <c r="I2803" s="31" t="str">
        <f>IF(AND(B2803=I$1),LOOKUP(9.99999999999999E+307,$I$2:I2802)+1,"")</f>
        <v/>
      </c>
      <c r="J2803" s="31">
        <f>IF(AND(B2803=J$1),LOOKUP(9.99999999999999E+307,$J$2:J2802)+1,"")</f>
        <v>2637</v>
      </c>
      <c r="K2803" s="31">
        <f>IF(AND(B2803=K$1),LOOKUP(9.99999999999999E+307,$K$2:K2802)+1,"")</f>
        <v>2637</v>
      </c>
      <c r="L2803" s="31">
        <f>IF(AND(B2803=L$1),LOOKUP(9.99999999999999E+307,$L$2:L2802)+1,"")</f>
        <v>2637</v>
      </c>
      <c r="M2803" s="31">
        <f>IF(AND(B2803=M$1),LOOKUP(9.99999999999999E+307,$M$2:M2802)+1,"")</f>
        <v>2637</v>
      </c>
      <c r="N2803" s="31" t="e">
        <f>IF(AND(B2803=N$1),LOOKUP(9.99999999999999E+307,$N$2:N2802)+1,"")</f>
        <v>#REF!</v>
      </c>
      <c r="O2803" s="31" t="e">
        <f>IF(AND($B2803=O$1),LOOKUP(9.99999999999999E+307,$O$2:O2802)+1,"")</f>
        <v>#REF!</v>
      </c>
      <c r="P2803" s="31" t="e">
        <f>IF(AND($B2803=P$1),LOOKUP(9.99999999999999E+307,$P$2:P2802)+1,"")</f>
        <v>#REF!</v>
      </c>
      <c r="Q2803" s="31" t="e">
        <f>IF(AND($B2803=Q$1),LOOKUP(9.99999999999999E+307,$Q$2:Q2802)+1,"")</f>
        <v>#REF!</v>
      </c>
      <c r="R2803" s="31">
        <f>IF(AND($B2803=R$1),LOOKUP(9.99999999999999E+307,$R$2:R2802)+1,"")</f>
        <v>2637</v>
      </c>
      <c r="S2803" s="31">
        <f>IF(AND($B2803=S$1),LOOKUP(9.99999999999999E+307,$S$2:S2802)+1,"")</f>
        <v>2637</v>
      </c>
      <c r="T2803" s="265"/>
      <c r="U2803" s="265"/>
      <c r="V2803" s="265"/>
      <c r="AA2803" s="254" t="str">
        <f t="shared" si="311"/>
        <v/>
      </c>
      <c r="AB2803" s="254" t="str">
        <f t="shared" si="312"/>
        <v/>
      </c>
      <c r="AC2803" s="255">
        <f t="shared" si="313"/>
        <v>0</v>
      </c>
      <c r="AD2803" s="255">
        <f t="shared" si="314"/>
        <v>3836</v>
      </c>
      <c r="AE2803" s="256" t="str">
        <f t="shared" si="315"/>
        <v/>
      </c>
      <c r="AF2803" s="252" t="str">
        <f t="shared" si="316"/>
        <v>-</v>
      </c>
    </row>
    <row r="2804" spans="1:32" ht="20.149999999999999" customHeight="1" x14ac:dyDescent="0.75">
      <c r="A2804" s="31">
        <v>2802</v>
      </c>
      <c r="B2804" s="239"/>
      <c r="C2804" s="273"/>
      <c r="D2804" s="272"/>
      <c r="E2804" s="273"/>
      <c r="F2804" s="273"/>
      <c r="G2804" s="253" t="str">
        <f t="shared" si="317"/>
        <v/>
      </c>
      <c r="H2804" s="31" t="str">
        <f>IF(AND(B2804=H$1),LOOKUP(9.99999999999999E+307,$H$2:H2803)+1,"")</f>
        <v/>
      </c>
      <c r="I2804" s="31" t="str">
        <f>IF(AND(B2804=I$1),LOOKUP(9.99999999999999E+307,$I$2:I2803)+1,"")</f>
        <v/>
      </c>
      <c r="J2804" s="31">
        <f>IF(AND(B2804=J$1),LOOKUP(9.99999999999999E+307,$J$2:J2803)+1,"")</f>
        <v>2638</v>
      </c>
      <c r="K2804" s="31">
        <f>IF(AND(B2804=K$1),LOOKUP(9.99999999999999E+307,$K$2:K2803)+1,"")</f>
        <v>2638</v>
      </c>
      <c r="L2804" s="31">
        <f>IF(AND(B2804=L$1),LOOKUP(9.99999999999999E+307,$L$2:L2803)+1,"")</f>
        <v>2638</v>
      </c>
      <c r="M2804" s="31">
        <f>IF(AND(B2804=M$1),LOOKUP(9.99999999999999E+307,$M$2:M2803)+1,"")</f>
        <v>2638</v>
      </c>
      <c r="N2804" s="31" t="e">
        <f>IF(AND(B2804=N$1),LOOKUP(9.99999999999999E+307,$N$2:N2803)+1,"")</f>
        <v>#REF!</v>
      </c>
      <c r="O2804" s="31" t="e">
        <f>IF(AND($B2804=O$1),LOOKUP(9.99999999999999E+307,$O$2:O2803)+1,"")</f>
        <v>#REF!</v>
      </c>
      <c r="P2804" s="31" t="e">
        <f>IF(AND($B2804=P$1),LOOKUP(9.99999999999999E+307,$P$2:P2803)+1,"")</f>
        <v>#REF!</v>
      </c>
      <c r="Q2804" s="31" t="e">
        <f>IF(AND($B2804=Q$1),LOOKUP(9.99999999999999E+307,$Q$2:Q2803)+1,"")</f>
        <v>#REF!</v>
      </c>
      <c r="R2804" s="31">
        <f>IF(AND($B2804=R$1),LOOKUP(9.99999999999999E+307,$R$2:R2803)+1,"")</f>
        <v>2638</v>
      </c>
      <c r="S2804" s="31">
        <f>IF(AND($B2804=S$1),LOOKUP(9.99999999999999E+307,$S$2:S2803)+1,"")</f>
        <v>2638</v>
      </c>
      <c r="T2804" s="265"/>
      <c r="U2804" s="265"/>
      <c r="V2804" s="265"/>
      <c r="AA2804" s="254" t="str">
        <f t="shared" si="311"/>
        <v/>
      </c>
      <c r="AB2804" s="254" t="str">
        <f t="shared" si="312"/>
        <v/>
      </c>
      <c r="AC2804" s="255">
        <f t="shared" si="313"/>
        <v>0</v>
      </c>
      <c r="AD2804" s="255">
        <f t="shared" si="314"/>
        <v>3836</v>
      </c>
      <c r="AE2804" s="256" t="str">
        <f t="shared" si="315"/>
        <v/>
      </c>
      <c r="AF2804" s="252" t="str">
        <f t="shared" si="316"/>
        <v>-</v>
      </c>
    </row>
    <row r="2805" spans="1:32" ht="20.149999999999999" customHeight="1" x14ac:dyDescent="0.75">
      <c r="A2805" s="31">
        <v>2803</v>
      </c>
      <c r="B2805" s="239"/>
      <c r="C2805" s="273"/>
      <c r="D2805" s="272"/>
      <c r="E2805" s="273"/>
      <c r="F2805" s="273"/>
      <c r="G2805" s="253" t="str">
        <f t="shared" si="317"/>
        <v/>
      </c>
      <c r="H2805" s="31" t="str">
        <f>IF(AND(B2805=H$1),LOOKUP(9.99999999999999E+307,$H$2:H2804)+1,"")</f>
        <v/>
      </c>
      <c r="I2805" s="31" t="str">
        <f>IF(AND(B2805=I$1),LOOKUP(9.99999999999999E+307,$I$2:I2804)+1,"")</f>
        <v/>
      </c>
      <c r="J2805" s="31">
        <f>IF(AND(B2805=J$1),LOOKUP(9.99999999999999E+307,$J$2:J2804)+1,"")</f>
        <v>2639</v>
      </c>
      <c r="K2805" s="31">
        <f>IF(AND(B2805=K$1),LOOKUP(9.99999999999999E+307,$K$2:K2804)+1,"")</f>
        <v>2639</v>
      </c>
      <c r="L2805" s="31">
        <f>IF(AND(B2805=L$1),LOOKUP(9.99999999999999E+307,$L$2:L2804)+1,"")</f>
        <v>2639</v>
      </c>
      <c r="M2805" s="31">
        <f>IF(AND(B2805=M$1),LOOKUP(9.99999999999999E+307,$M$2:M2804)+1,"")</f>
        <v>2639</v>
      </c>
      <c r="N2805" s="31" t="e">
        <f>IF(AND(B2805=N$1),LOOKUP(9.99999999999999E+307,$N$2:N2804)+1,"")</f>
        <v>#REF!</v>
      </c>
      <c r="O2805" s="31" t="e">
        <f>IF(AND($B2805=O$1),LOOKUP(9.99999999999999E+307,$O$2:O2804)+1,"")</f>
        <v>#REF!</v>
      </c>
      <c r="P2805" s="31" t="e">
        <f>IF(AND($B2805=P$1),LOOKUP(9.99999999999999E+307,$P$2:P2804)+1,"")</f>
        <v>#REF!</v>
      </c>
      <c r="Q2805" s="31" t="e">
        <f>IF(AND($B2805=Q$1),LOOKUP(9.99999999999999E+307,$Q$2:Q2804)+1,"")</f>
        <v>#REF!</v>
      </c>
      <c r="R2805" s="31">
        <f>IF(AND($B2805=R$1),LOOKUP(9.99999999999999E+307,$R$2:R2804)+1,"")</f>
        <v>2639</v>
      </c>
      <c r="S2805" s="31">
        <f>IF(AND($B2805=S$1),LOOKUP(9.99999999999999E+307,$S$2:S2804)+1,"")</f>
        <v>2639</v>
      </c>
      <c r="T2805" s="265"/>
      <c r="U2805" s="265"/>
      <c r="V2805" s="265"/>
      <c r="AA2805" s="254" t="str">
        <f t="shared" si="311"/>
        <v/>
      </c>
      <c r="AB2805" s="254" t="str">
        <f t="shared" si="312"/>
        <v/>
      </c>
      <c r="AC2805" s="255">
        <f t="shared" si="313"/>
        <v>0</v>
      </c>
      <c r="AD2805" s="255">
        <f t="shared" si="314"/>
        <v>3836</v>
      </c>
      <c r="AE2805" s="256" t="str">
        <f t="shared" si="315"/>
        <v/>
      </c>
      <c r="AF2805" s="252" t="str">
        <f t="shared" si="316"/>
        <v>-</v>
      </c>
    </row>
    <row r="2806" spans="1:32" ht="20.149999999999999" customHeight="1" x14ac:dyDescent="0.75">
      <c r="A2806" s="31">
        <v>2804</v>
      </c>
      <c r="B2806" s="239"/>
      <c r="C2806" s="273"/>
      <c r="D2806" s="272"/>
      <c r="E2806" s="273"/>
      <c r="F2806" s="273"/>
      <c r="G2806" s="253" t="str">
        <f t="shared" si="317"/>
        <v/>
      </c>
      <c r="H2806" s="31" t="str">
        <f>IF(AND(B2806=H$1),LOOKUP(9.99999999999999E+307,$H$2:H2805)+1,"")</f>
        <v/>
      </c>
      <c r="I2806" s="31" t="str">
        <f>IF(AND(B2806=I$1),LOOKUP(9.99999999999999E+307,$I$2:I2805)+1,"")</f>
        <v/>
      </c>
      <c r="J2806" s="31">
        <f>IF(AND(B2806=J$1),LOOKUP(9.99999999999999E+307,$J$2:J2805)+1,"")</f>
        <v>2640</v>
      </c>
      <c r="K2806" s="31">
        <f>IF(AND(B2806=K$1),LOOKUP(9.99999999999999E+307,$K$2:K2805)+1,"")</f>
        <v>2640</v>
      </c>
      <c r="L2806" s="31">
        <f>IF(AND(B2806=L$1),LOOKUP(9.99999999999999E+307,$L$2:L2805)+1,"")</f>
        <v>2640</v>
      </c>
      <c r="M2806" s="31">
        <f>IF(AND(B2806=M$1),LOOKUP(9.99999999999999E+307,$M$2:M2805)+1,"")</f>
        <v>2640</v>
      </c>
      <c r="N2806" s="31" t="e">
        <f>IF(AND(B2806=N$1),LOOKUP(9.99999999999999E+307,$N$2:N2805)+1,"")</f>
        <v>#REF!</v>
      </c>
      <c r="O2806" s="31" t="e">
        <f>IF(AND($B2806=O$1),LOOKUP(9.99999999999999E+307,$O$2:O2805)+1,"")</f>
        <v>#REF!</v>
      </c>
      <c r="P2806" s="31" t="e">
        <f>IF(AND($B2806=P$1),LOOKUP(9.99999999999999E+307,$P$2:P2805)+1,"")</f>
        <v>#REF!</v>
      </c>
      <c r="Q2806" s="31" t="e">
        <f>IF(AND($B2806=Q$1),LOOKUP(9.99999999999999E+307,$Q$2:Q2805)+1,"")</f>
        <v>#REF!</v>
      </c>
      <c r="R2806" s="31">
        <f>IF(AND($B2806=R$1),LOOKUP(9.99999999999999E+307,$R$2:R2805)+1,"")</f>
        <v>2640</v>
      </c>
      <c r="S2806" s="31">
        <f>IF(AND($B2806=S$1),LOOKUP(9.99999999999999E+307,$S$2:S2805)+1,"")</f>
        <v>2640</v>
      </c>
      <c r="T2806" s="265"/>
      <c r="U2806" s="265"/>
      <c r="V2806" s="265"/>
      <c r="AA2806" s="254" t="str">
        <f t="shared" si="311"/>
        <v/>
      </c>
      <c r="AB2806" s="254" t="str">
        <f t="shared" si="312"/>
        <v/>
      </c>
      <c r="AC2806" s="255">
        <f t="shared" si="313"/>
        <v>0</v>
      </c>
      <c r="AD2806" s="255">
        <f t="shared" si="314"/>
        <v>3836</v>
      </c>
      <c r="AE2806" s="256" t="str">
        <f t="shared" si="315"/>
        <v/>
      </c>
      <c r="AF2806" s="252" t="str">
        <f t="shared" si="316"/>
        <v>-</v>
      </c>
    </row>
    <row r="2807" spans="1:32" ht="20.149999999999999" customHeight="1" x14ac:dyDescent="0.75">
      <c r="A2807" s="31">
        <v>2805</v>
      </c>
      <c r="B2807" s="239"/>
      <c r="C2807" s="273"/>
      <c r="D2807" s="272"/>
      <c r="E2807" s="273"/>
      <c r="F2807" s="273"/>
      <c r="G2807" s="253" t="str">
        <f t="shared" si="317"/>
        <v/>
      </c>
      <c r="H2807" s="31" t="str">
        <f>IF(AND(B2807=H$1),LOOKUP(9.99999999999999E+307,$H$2:H2806)+1,"")</f>
        <v/>
      </c>
      <c r="I2807" s="31" t="str">
        <f>IF(AND(B2807=I$1),LOOKUP(9.99999999999999E+307,$I$2:I2806)+1,"")</f>
        <v/>
      </c>
      <c r="J2807" s="31">
        <f>IF(AND(B2807=J$1),LOOKUP(9.99999999999999E+307,$J$2:J2806)+1,"")</f>
        <v>2641</v>
      </c>
      <c r="K2807" s="31">
        <f>IF(AND(B2807=K$1),LOOKUP(9.99999999999999E+307,$K$2:K2806)+1,"")</f>
        <v>2641</v>
      </c>
      <c r="L2807" s="31">
        <f>IF(AND(B2807=L$1),LOOKUP(9.99999999999999E+307,$L$2:L2806)+1,"")</f>
        <v>2641</v>
      </c>
      <c r="M2807" s="31">
        <f>IF(AND(B2807=M$1),LOOKUP(9.99999999999999E+307,$M$2:M2806)+1,"")</f>
        <v>2641</v>
      </c>
      <c r="N2807" s="31" t="e">
        <f>IF(AND(B2807=N$1),LOOKUP(9.99999999999999E+307,$N$2:N2806)+1,"")</f>
        <v>#REF!</v>
      </c>
      <c r="O2807" s="31" t="e">
        <f>IF(AND($B2807=O$1),LOOKUP(9.99999999999999E+307,$O$2:O2806)+1,"")</f>
        <v>#REF!</v>
      </c>
      <c r="P2807" s="31" t="e">
        <f>IF(AND($B2807=P$1),LOOKUP(9.99999999999999E+307,$P$2:P2806)+1,"")</f>
        <v>#REF!</v>
      </c>
      <c r="Q2807" s="31" t="e">
        <f>IF(AND($B2807=Q$1),LOOKUP(9.99999999999999E+307,$Q$2:Q2806)+1,"")</f>
        <v>#REF!</v>
      </c>
      <c r="R2807" s="31">
        <f>IF(AND($B2807=R$1),LOOKUP(9.99999999999999E+307,$R$2:R2806)+1,"")</f>
        <v>2641</v>
      </c>
      <c r="S2807" s="31">
        <f>IF(AND($B2807=S$1),LOOKUP(9.99999999999999E+307,$S$2:S2806)+1,"")</f>
        <v>2641</v>
      </c>
      <c r="T2807" s="265"/>
      <c r="U2807" s="265"/>
      <c r="V2807" s="265"/>
      <c r="AA2807" s="254" t="str">
        <f t="shared" si="311"/>
        <v/>
      </c>
      <c r="AB2807" s="254" t="str">
        <f t="shared" si="312"/>
        <v/>
      </c>
      <c r="AC2807" s="255">
        <f t="shared" si="313"/>
        <v>0</v>
      </c>
      <c r="AD2807" s="255">
        <f t="shared" si="314"/>
        <v>3836</v>
      </c>
      <c r="AE2807" s="256" t="str">
        <f t="shared" si="315"/>
        <v/>
      </c>
      <c r="AF2807" s="252" t="str">
        <f t="shared" si="316"/>
        <v>-</v>
      </c>
    </row>
    <row r="2808" spans="1:32" ht="20.149999999999999" customHeight="1" x14ac:dyDescent="0.75">
      <c r="A2808" s="31">
        <v>2806</v>
      </c>
      <c r="B2808" s="239"/>
      <c r="C2808" s="273"/>
      <c r="D2808" s="272"/>
      <c r="E2808" s="273"/>
      <c r="F2808" s="273"/>
      <c r="G2808" s="253" t="str">
        <f t="shared" si="317"/>
        <v/>
      </c>
      <c r="H2808" s="31" t="str">
        <f>IF(AND(B2808=H$1),LOOKUP(9.99999999999999E+307,$H$2:H2807)+1,"")</f>
        <v/>
      </c>
      <c r="I2808" s="31" t="str">
        <f>IF(AND(B2808=I$1),LOOKUP(9.99999999999999E+307,$I$2:I2807)+1,"")</f>
        <v/>
      </c>
      <c r="J2808" s="31">
        <f>IF(AND(B2808=J$1),LOOKUP(9.99999999999999E+307,$J$2:J2807)+1,"")</f>
        <v>2642</v>
      </c>
      <c r="K2808" s="31">
        <f>IF(AND(B2808=K$1),LOOKUP(9.99999999999999E+307,$K$2:K2807)+1,"")</f>
        <v>2642</v>
      </c>
      <c r="L2808" s="31">
        <f>IF(AND(B2808=L$1),LOOKUP(9.99999999999999E+307,$L$2:L2807)+1,"")</f>
        <v>2642</v>
      </c>
      <c r="M2808" s="31">
        <f>IF(AND(B2808=M$1),LOOKUP(9.99999999999999E+307,$M$2:M2807)+1,"")</f>
        <v>2642</v>
      </c>
      <c r="N2808" s="31" t="e">
        <f>IF(AND(B2808=N$1),LOOKUP(9.99999999999999E+307,$N$2:N2807)+1,"")</f>
        <v>#REF!</v>
      </c>
      <c r="O2808" s="31" t="e">
        <f>IF(AND($B2808=O$1),LOOKUP(9.99999999999999E+307,$O$2:O2807)+1,"")</f>
        <v>#REF!</v>
      </c>
      <c r="P2808" s="31" t="e">
        <f>IF(AND($B2808=P$1),LOOKUP(9.99999999999999E+307,$P$2:P2807)+1,"")</f>
        <v>#REF!</v>
      </c>
      <c r="Q2808" s="31" t="e">
        <f>IF(AND($B2808=Q$1),LOOKUP(9.99999999999999E+307,$Q$2:Q2807)+1,"")</f>
        <v>#REF!</v>
      </c>
      <c r="R2808" s="31">
        <f>IF(AND($B2808=R$1),LOOKUP(9.99999999999999E+307,$R$2:R2807)+1,"")</f>
        <v>2642</v>
      </c>
      <c r="S2808" s="31">
        <f>IF(AND($B2808=S$1),LOOKUP(9.99999999999999E+307,$S$2:S2807)+1,"")</f>
        <v>2642</v>
      </c>
      <c r="T2808" s="265"/>
      <c r="U2808" s="265"/>
      <c r="V2808" s="265"/>
      <c r="AA2808" s="254" t="str">
        <f t="shared" si="311"/>
        <v/>
      </c>
      <c r="AB2808" s="254" t="str">
        <f t="shared" si="312"/>
        <v/>
      </c>
      <c r="AC2808" s="255">
        <f t="shared" si="313"/>
        <v>0</v>
      </c>
      <c r="AD2808" s="255">
        <f t="shared" si="314"/>
        <v>3836</v>
      </c>
      <c r="AE2808" s="256" t="str">
        <f t="shared" si="315"/>
        <v/>
      </c>
      <c r="AF2808" s="252" t="str">
        <f t="shared" si="316"/>
        <v>-</v>
      </c>
    </row>
    <row r="2809" spans="1:32" ht="20.149999999999999" customHeight="1" x14ac:dyDescent="0.75">
      <c r="A2809" s="31">
        <v>2807</v>
      </c>
      <c r="B2809" s="239"/>
      <c r="C2809" s="273"/>
      <c r="D2809" s="272"/>
      <c r="E2809" s="273"/>
      <c r="F2809" s="273"/>
      <c r="G2809" s="253" t="str">
        <f t="shared" si="317"/>
        <v/>
      </c>
      <c r="H2809" s="31" t="str">
        <f>IF(AND(B2809=H$1),LOOKUP(9.99999999999999E+307,$H$2:H2808)+1,"")</f>
        <v/>
      </c>
      <c r="I2809" s="31" t="str">
        <f>IF(AND(B2809=I$1),LOOKUP(9.99999999999999E+307,$I$2:I2808)+1,"")</f>
        <v/>
      </c>
      <c r="J2809" s="31">
        <f>IF(AND(B2809=J$1),LOOKUP(9.99999999999999E+307,$J$2:J2808)+1,"")</f>
        <v>2643</v>
      </c>
      <c r="K2809" s="31">
        <f>IF(AND(B2809=K$1),LOOKUP(9.99999999999999E+307,$K$2:K2808)+1,"")</f>
        <v>2643</v>
      </c>
      <c r="L2809" s="31">
        <f>IF(AND(B2809=L$1),LOOKUP(9.99999999999999E+307,$L$2:L2808)+1,"")</f>
        <v>2643</v>
      </c>
      <c r="M2809" s="31">
        <f>IF(AND(B2809=M$1),LOOKUP(9.99999999999999E+307,$M$2:M2808)+1,"")</f>
        <v>2643</v>
      </c>
      <c r="N2809" s="31" t="e">
        <f>IF(AND(B2809=N$1),LOOKUP(9.99999999999999E+307,$N$2:N2808)+1,"")</f>
        <v>#REF!</v>
      </c>
      <c r="O2809" s="31" t="e">
        <f>IF(AND($B2809=O$1),LOOKUP(9.99999999999999E+307,$O$2:O2808)+1,"")</f>
        <v>#REF!</v>
      </c>
      <c r="P2809" s="31" t="e">
        <f>IF(AND($B2809=P$1),LOOKUP(9.99999999999999E+307,$P$2:P2808)+1,"")</f>
        <v>#REF!</v>
      </c>
      <c r="Q2809" s="31" t="e">
        <f>IF(AND($B2809=Q$1),LOOKUP(9.99999999999999E+307,$Q$2:Q2808)+1,"")</f>
        <v>#REF!</v>
      </c>
      <c r="R2809" s="31">
        <f>IF(AND($B2809=R$1),LOOKUP(9.99999999999999E+307,$R$2:R2808)+1,"")</f>
        <v>2643</v>
      </c>
      <c r="S2809" s="31">
        <f>IF(AND($B2809=S$1),LOOKUP(9.99999999999999E+307,$S$2:S2808)+1,"")</f>
        <v>2643</v>
      </c>
      <c r="T2809" s="265"/>
      <c r="U2809" s="265"/>
      <c r="V2809" s="265"/>
      <c r="AA2809" s="254" t="str">
        <f t="shared" si="311"/>
        <v/>
      </c>
      <c r="AB2809" s="254" t="str">
        <f t="shared" si="312"/>
        <v/>
      </c>
      <c r="AC2809" s="255">
        <f t="shared" si="313"/>
        <v>0</v>
      </c>
      <c r="AD2809" s="255">
        <f t="shared" si="314"/>
        <v>3836</v>
      </c>
      <c r="AE2809" s="256" t="str">
        <f t="shared" si="315"/>
        <v/>
      </c>
      <c r="AF2809" s="252" t="str">
        <f t="shared" si="316"/>
        <v>-</v>
      </c>
    </row>
    <row r="2810" spans="1:32" ht="20.149999999999999" customHeight="1" x14ac:dyDescent="0.75">
      <c r="A2810" s="31">
        <v>2808</v>
      </c>
      <c r="B2810" s="239"/>
      <c r="C2810" s="273"/>
      <c r="D2810" s="272"/>
      <c r="E2810" s="273"/>
      <c r="F2810" s="273"/>
      <c r="G2810" s="253" t="str">
        <f t="shared" si="317"/>
        <v/>
      </c>
      <c r="H2810" s="31" t="str">
        <f>IF(AND(B2810=H$1),LOOKUP(9.99999999999999E+307,$H$2:H2809)+1,"")</f>
        <v/>
      </c>
      <c r="I2810" s="31" t="str">
        <f>IF(AND(B2810=I$1),LOOKUP(9.99999999999999E+307,$I$2:I2809)+1,"")</f>
        <v/>
      </c>
      <c r="J2810" s="31">
        <f>IF(AND(B2810=J$1),LOOKUP(9.99999999999999E+307,$J$2:J2809)+1,"")</f>
        <v>2644</v>
      </c>
      <c r="K2810" s="31">
        <f>IF(AND(B2810=K$1),LOOKUP(9.99999999999999E+307,$K$2:K2809)+1,"")</f>
        <v>2644</v>
      </c>
      <c r="L2810" s="31">
        <f>IF(AND(B2810=L$1),LOOKUP(9.99999999999999E+307,$L$2:L2809)+1,"")</f>
        <v>2644</v>
      </c>
      <c r="M2810" s="31">
        <f>IF(AND(B2810=M$1),LOOKUP(9.99999999999999E+307,$M$2:M2809)+1,"")</f>
        <v>2644</v>
      </c>
      <c r="N2810" s="31" t="e">
        <f>IF(AND(B2810=N$1),LOOKUP(9.99999999999999E+307,$N$2:N2809)+1,"")</f>
        <v>#REF!</v>
      </c>
      <c r="O2810" s="31" t="e">
        <f>IF(AND($B2810=O$1),LOOKUP(9.99999999999999E+307,$O$2:O2809)+1,"")</f>
        <v>#REF!</v>
      </c>
      <c r="P2810" s="31" t="e">
        <f>IF(AND($B2810=P$1),LOOKUP(9.99999999999999E+307,$P$2:P2809)+1,"")</f>
        <v>#REF!</v>
      </c>
      <c r="Q2810" s="31" t="e">
        <f>IF(AND($B2810=Q$1),LOOKUP(9.99999999999999E+307,$Q$2:Q2809)+1,"")</f>
        <v>#REF!</v>
      </c>
      <c r="R2810" s="31">
        <f>IF(AND($B2810=R$1),LOOKUP(9.99999999999999E+307,$R$2:R2809)+1,"")</f>
        <v>2644</v>
      </c>
      <c r="S2810" s="31">
        <f>IF(AND($B2810=S$1),LOOKUP(9.99999999999999E+307,$S$2:S2809)+1,"")</f>
        <v>2644</v>
      </c>
      <c r="T2810" s="265"/>
      <c r="U2810" s="265"/>
      <c r="V2810" s="265"/>
      <c r="AA2810" s="254" t="str">
        <f t="shared" si="311"/>
        <v/>
      </c>
      <c r="AB2810" s="254" t="str">
        <f t="shared" si="312"/>
        <v/>
      </c>
      <c r="AC2810" s="255">
        <f t="shared" si="313"/>
        <v>0</v>
      </c>
      <c r="AD2810" s="255">
        <f t="shared" si="314"/>
        <v>3836</v>
      </c>
      <c r="AE2810" s="256" t="str">
        <f t="shared" si="315"/>
        <v/>
      </c>
      <c r="AF2810" s="252" t="str">
        <f t="shared" si="316"/>
        <v>-</v>
      </c>
    </row>
    <row r="2811" spans="1:32" ht="20.149999999999999" customHeight="1" x14ac:dyDescent="0.75">
      <c r="A2811" s="31">
        <v>2809</v>
      </c>
      <c r="B2811" s="239"/>
      <c r="C2811" s="273"/>
      <c r="D2811" s="272"/>
      <c r="E2811" s="273"/>
      <c r="F2811" s="273"/>
      <c r="G2811" s="253" t="str">
        <f t="shared" si="317"/>
        <v/>
      </c>
      <c r="H2811" s="31" t="str">
        <f>IF(AND(B2811=H$1),LOOKUP(9.99999999999999E+307,$H$2:H2810)+1,"")</f>
        <v/>
      </c>
      <c r="I2811" s="31" t="str">
        <f>IF(AND(B2811=I$1),LOOKUP(9.99999999999999E+307,$I$2:I2810)+1,"")</f>
        <v/>
      </c>
      <c r="J2811" s="31">
        <f>IF(AND(B2811=J$1),LOOKUP(9.99999999999999E+307,$J$2:J2810)+1,"")</f>
        <v>2645</v>
      </c>
      <c r="K2811" s="31">
        <f>IF(AND(B2811=K$1),LOOKUP(9.99999999999999E+307,$K$2:K2810)+1,"")</f>
        <v>2645</v>
      </c>
      <c r="L2811" s="31">
        <f>IF(AND(B2811=L$1),LOOKUP(9.99999999999999E+307,$L$2:L2810)+1,"")</f>
        <v>2645</v>
      </c>
      <c r="M2811" s="31">
        <f>IF(AND(B2811=M$1),LOOKUP(9.99999999999999E+307,$M$2:M2810)+1,"")</f>
        <v>2645</v>
      </c>
      <c r="N2811" s="31" t="e">
        <f>IF(AND(B2811=N$1),LOOKUP(9.99999999999999E+307,$N$2:N2810)+1,"")</f>
        <v>#REF!</v>
      </c>
      <c r="O2811" s="31" t="e">
        <f>IF(AND($B2811=O$1),LOOKUP(9.99999999999999E+307,$O$2:O2810)+1,"")</f>
        <v>#REF!</v>
      </c>
      <c r="P2811" s="31" t="e">
        <f>IF(AND($B2811=P$1),LOOKUP(9.99999999999999E+307,$P$2:P2810)+1,"")</f>
        <v>#REF!</v>
      </c>
      <c r="Q2811" s="31" t="e">
        <f>IF(AND($B2811=Q$1),LOOKUP(9.99999999999999E+307,$Q$2:Q2810)+1,"")</f>
        <v>#REF!</v>
      </c>
      <c r="R2811" s="31">
        <f>IF(AND($B2811=R$1),LOOKUP(9.99999999999999E+307,$R$2:R2810)+1,"")</f>
        <v>2645</v>
      </c>
      <c r="S2811" s="31">
        <f>IF(AND($B2811=S$1),LOOKUP(9.99999999999999E+307,$S$2:S2810)+1,"")</f>
        <v>2645</v>
      </c>
      <c r="T2811" s="265"/>
      <c r="U2811" s="265"/>
      <c r="V2811" s="265"/>
      <c r="AA2811" s="254" t="str">
        <f t="shared" si="311"/>
        <v/>
      </c>
      <c r="AB2811" s="254" t="str">
        <f t="shared" si="312"/>
        <v/>
      </c>
      <c r="AC2811" s="255">
        <f t="shared" si="313"/>
        <v>0</v>
      </c>
      <c r="AD2811" s="255">
        <f t="shared" si="314"/>
        <v>3836</v>
      </c>
      <c r="AE2811" s="256" t="str">
        <f t="shared" si="315"/>
        <v/>
      </c>
      <c r="AF2811" s="252" t="str">
        <f t="shared" si="316"/>
        <v>-</v>
      </c>
    </row>
    <row r="2812" spans="1:32" ht="20.149999999999999" customHeight="1" x14ac:dyDescent="0.75">
      <c r="A2812" s="31">
        <v>2810</v>
      </c>
      <c r="B2812" s="239"/>
      <c r="C2812" s="273"/>
      <c r="D2812" s="272"/>
      <c r="E2812" s="273"/>
      <c r="F2812" s="273"/>
      <c r="G2812" s="253" t="str">
        <f t="shared" si="317"/>
        <v/>
      </c>
      <c r="H2812" s="31" t="str">
        <f>IF(AND(B2812=H$1),LOOKUP(9.99999999999999E+307,$H$2:H2811)+1,"")</f>
        <v/>
      </c>
      <c r="I2812" s="31" t="str">
        <f>IF(AND(B2812=I$1),LOOKUP(9.99999999999999E+307,$I$2:I2811)+1,"")</f>
        <v/>
      </c>
      <c r="J2812" s="31">
        <f>IF(AND(B2812=J$1),LOOKUP(9.99999999999999E+307,$J$2:J2811)+1,"")</f>
        <v>2646</v>
      </c>
      <c r="K2812" s="31">
        <f>IF(AND(B2812=K$1),LOOKUP(9.99999999999999E+307,$K$2:K2811)+1,"")</f>
        <v>2646</v>
      </c>
      <c r="L2812" s="31">
        <f>IF(AND(B2812=L$1),LOOKUP(9.99999999999999E+307,$L$2:L2811)+1,"")</f>
        <v>2646</v>
      </c>
      <c r="M2812" s="31">
        <f>IF(AND(B2812=M$1),LOOKUP(9.99999999999999E+307,$M$2:M2811)+1,"")</f>
        <v>2646</v>
      </c>
      <c r="N2812" s="31" t="e">
        <f>IF(AND(B2812=N$1),LOOKUP(9.99999999999999E+307,$N$2:N2811)+1,"")</f>
        <v>#REF!</v>
      </c>
      <c r="O2812" s="31" t="e">
        <f>IF(AND($B2812=O$1),LOOKUP(9.99999999999999E+307,$O$2:O2811)+1,"")</f>
        <v>#REF!</v>
      </c>
      <c r="P2812" s="31" t="e">
        <f>IF(AND($B2812=P$1),LOOKUP(9.99999999999999E+307,$P$2:P2811)+1,"")</f>
        <v>#REF!</v>
      </c>
      <c r="Q2812" s="31" t="e">
        <f>IF(AND($B2812=Q$1),LOOKUP(9.99999999999999E+307,$Q$2:Q2811)+1,"")</f>
        <v>#REF!</v>
      </c>
      <c r="R2812" s="31">
        <f>IF(AND($B2812=R$1),LOOKUP(9.99999999999999E+307,$R$2:R2811)+1,"")</f>
        <v>2646</v>
      </c>
      <c r="S2812" s="31">
        <f>IF(AND($B2812=S$1),LOOKUP(9.99999999999999E+307,$S$2:S2811)+1,"")</f>
        <v>2646</v>
      </c>
      <c r="T2812" s="265"/>
      <c r="U2812" s="265"/>
      <c r="V2812" s="265"/>
      <c r="AA2812" s="254" t="str">
        <f t="shared" si="311"/>
        <v/>
      </c>
      <c r="AB2812" s="254" t="str">
        <f t="shared" si="312"/>
        <v/>
      </c>
      <c r="AC2812" s="255">
        <f t="shared" si="313"/>
        <v>0</v>
      </c>
      <c r="AD2812" s="255">
        <f t="shared" si="314"/>
        <v>3836</v>
      </c>
      <c r="AE2812" s="256" t="str">
        <f t="shared" si="315"/>
        <v/>
      </c>
      <c r="AF2812" s="252" t="str">
        <f t="shared" si="316"/>
        <v>-</v>
      </c>
    </row>
    <row r="2813" spans="1:32" ht="20.149999999999999" customHeight="1" x14ac:dyDescent="0.75">
      <c r="A2813" s="31">
        <v>2811</v>
      </c>
      <c r="B2813" s="239"/>
      <c r="C2813" s="273"/>
      <c r="D2813" s="272"/>
      <c r="E2813" s="273"/>
      <c r="F2813" s="273"/>
      <c r="G2813" s="253" t="str">
        <f t="shared" si="317"/>
        <v/>
      </c>
      <c r="H2813" s="31" t="str">
        <f>IF(AND(B2813=H$1),LOOKUP(9.99999999999999E+307,$H$2:H2812)+1,"")</f>
        <v/>
      </c>
      <c r="I2813" s="31" t="str">
        <f>IF(AND(B2813=I$1),LOOKUP(9.99999999999999E+307,$I$2:I2812)+1,"")</f>
        <v/>
      </c>
      <c r="J2813" s="31">
        <f>IF(AND(B2813=J$1),LOOKUP(9.99999999999999E+307,$J$2:J2812)+1,"")</f>
        <v>2647</v>
      </c>
      <c r="K2813" s="31">
        <f>IF(AND(B2813=K$1),LOOKUP(9.99999999999999E+307,$K$2:K2812)+1,"")</f>
        <v>2647</v>
      </c>
      <c r="L2813" s="31">
        <f>IF(AND(B2813=L$1),LOOKUP(9.99999999999999E+307,$L$2:L2812)+1,"")</f>
        <v>2647</v>
      </c>
      <c r="M2813" s="31">
        <f>IF(AND(B2813=M$1),LOOKUP(9.99999999999999E+307,$M$2:M2812)+1,"")</f>
        <v>2647</v>
      </c>
      <c r="N2813" s="31" t="e">
        <f>IF(AND(B2813=N$1),LOOKUP(9.99999999999999E+307,$N$2:N2812)+1,"")</f>
        <v>#REF!</v>
      </c>
      <c r="O2813" s="31" t="e">
        <f>IF(AND($B2813=O$1),LOOKUP(9.99999999999999E+307,$O$2:O2812)+1,"")</f>
        <v>#REF!</v>
      </c>
      <c r="P2813" s="31" t="e">
        <f>IF(AND($B2813=P$1),LOOKUP(9.99999999999999E+307,$P$2:P2812)+1,"")</f>
        <v>#REF!</v>
      </c>
      <c r="Q2813" s="31" t="e">
        <f>IF(AND($B2813=Q$1),LOOKUP(9.99999999999999E+307,$Q$2:Q2812)+1,"")</f>
        <v>#REF!</v>
      </c>
      <c r="R2813" s="31">
        <f>IF(AND($B2813=R$1),LOOKUP(9.99999999999999E+307,$R$2:R2812)+1,"")</f>
        <v>2647</v>
      </c>
      <c r="S2813" s="31">
        <f>IF(AND($B2813=S$1),LOOKUP(9.99999999999999E+307,$S$2:S2812)+1,"")</f>
        <v>2647</v>
      </c>
      <c r="T2813" s="265"/>
      <c r="U2813" s="265"/>
      <c r="V2813" s="265"/>
      <c r="AA2813" s="254" t="str">
        <f t="shared" si="311"/>
        <v/>
      </c>
      <c r="AB2813" s="254" t="str">
        <f t="shared" si="312"/>
        <v/>
      </c>
      <c r="AC2813" s="255">
        <f t="shared" si="313"/>
        <v>0</v>
      </c>
      <c r="AD2813" s="255">
        <f t="shared" si="314"/>
        <v>3836</v>
      </c>
      <c r="AE2813" s="256" t="str">
        <f t="shared" si="315"/>
        <v/>
      </c>
      <c r="AF2813" s="252" t="str">
        <f t="shared" si="316"/>
        <v>-</v>
      </c>
    </row>
    <row r="2814" spans="1:32" ht="20.149999999999999" customHeight="1" x14ac:dyDescent="0.75">
      <c r="A2814" s="31">
        <v>2812</v>
      </c>
      <c r="B2814" s="239"/>
      <c r="C2814" s="273"/>
      <c r="D2814" s="272"/>
      <c r="E2814" s="273"/>
      <c r="F2814" s="273"/>
      <c r="G2814" s="253" t="str">
        <f t="shared" si="317"/>
        <v/>
      </c>
      <c r="H2814" s="31" t="str">
        <f>IF(AND(B2814=H$1),LOOKUP(9.99999999999999E+307,$H$2:H2813)+1,"")</f>
        <v/>
      </c>
      <c r="I2814" s="31" t="str">
        <f>IF(AND(B2814=I$1),LOOKUP(9.99999999999999E+307,$I$2:I2813)+1,"")</f>
        <v/>
      </c>
      <c r="J2814" s="31">
        <f>IF(AND(B2814=J$1),LOOKUP(9.99999999999999E+307,$J$2:J2813)+1,"")</f>
        <v>2648</v>
      </c>
      <c r="K2814" s="31">
        <f>IF(AND(B2814=K$1),LOOKUP(9.99999999999999E+307,$K$2:K2813)+1,"")</f>
        <v>2648</v>
      </c>
      <c r="L2814" s="31">
        <f>IF(AND(B2814=L$1),LOOKUP(9.99999999999999E+307,$L$2:L2813)+1,"")</f>
        <v>2648</v>
      </c>
      <c r="M2814" s="31">
        <f>IF(AND(B2814=M$1),LOOKUP(9.99999999999999E+307,$M$2:M2813)+1,"")</f>
        <v>2648</v>
      </c>
      <c r="N2814" s="31" t="e">
        <f>IF(AND(B2814=N$1),LOOKUP(9.99999999999999E+307,$N$2:N2813)+1,"")</f>
        <v>#REF!</v>
      </c>
      <c r="O2814" s="31" t="e">
        <f>IF(AND($B2814=O$1),LOOKUP(9.99999999999999E+307,$O$2:O2813)+1,"")</f>
        <v>#REF!</v>
      </c>
      <c r="P2814" s="31" t="e">
        <f>IF(AND($B2814=P$1),LOOKUP(9.99999999999999E+307,$P$2:P2813)+1,"")</f>
        <v>#REF!</v>
      </c>
      <c r="Q2814" s="31" t="e">
        <f>IF(AND($B2814=Q$1),LOOKUP(9.99999999999999E+307,$Q$2:Q2813)+1,"")</f>
        <v>#REF!</v>
      </c>
      <c r="R2814" s="31">
        <f>IF(AND($B2814=R$1),LOOKUP(9.99999999999999E+307,$R$2:R2813)+1,"")</f>
        <v>2648</v>
      </c>
      <c r="S2814" s="31">
        <f>IF(AND($B2814=S$1),LOOKUP(9.99999999999999E+307,$S$2:S2813)+1,"")</f>
        <v>2648</v>
      </c>
      <c r="T2814" s="265"/>
      <c r="U2814" s="265"/>
      <c r="V2814" s="265"/>
      <c r="AA2814" s="254" t="str">
        <f t="shared" si="311"/>
        <v/>
      </c>
      <c r="AB2814" s="254" t="str">
        <f t="shared" si="312"/>
        <v/>
      </c>
      <c r="AC2814" s="255">
        <f t="shared" si="313"/>
        <v>0</v>
      </c>
      <c r="AD2814" s="255">
        <f t="shared" si="314"/>
        <v>3836</v>
      </c>
      <c r="AE2814" s="256" t="str">
        <f t="shared" si="315"/>
        <v/>
      </c>
      <c r="AF2814" s="252" t="str">
        <f t="shared" si="316"/>
        <v>-</v>
      </c>
    </row>
    <row r="2815" spans="1:32" ht="20.149999999999999" customHeight="1" x14ac:dyDescent="0.75">
      <c r="A2815" s="31">
        <v>2813</v>
      </c>
      <c r="B2815" s="239"/>
      <c r="C2815" s="273"/>
      <c r="D2815" s="272"/>
      <c r="E2815" s="273"/>
      <c r="F2815" s="273"/>
      <c r="G2815" s="253" t="str">
        <f t="shared" si="317"/>
        <v/>
      </c>
      <c r="H2815" s="31" t="str">
        <f>IF(AND(B2815=H$1),LOOKUP(9.99999999999999E+307,$H$2:H2814)+1,"")</f>
        <v/>
      </c>
      <c r="I2815" s="31" t="str">
        <f>IF(AND(B2815=I$1),LOOKUP(9.99999999999999E+307,$I$2:I2814)+1,"")</f>
        <v/>
      </c>
      <c r="J2815" s="31">
        <f>IF(AND(B2815=J$1),LOOKUP(9.99999999999999E+307,$J$2:J2814)+1,"")</f>
        <v>2649</v>
      </c>
      <c r="K2815" s="31">
        <f>IF(AND(B2815=K$1),LOOKUP(9.99999999999999E+307,$K$2:K2814)+1,"")</f>
        <v>2649</v>
      </c>
      <c r="L2815" s="31">
        <f>IF(AND(B2815=L$1),LOOKUP(9.99999999999999E+307,$L$2:L2814)+1,"")</f>
        <v>2649</v>
      </c>
      <c r="M2815" s="31">
        <f>IF(AND(B2815=M$1),LOOKUP(9.99999999999999E+307,$M$2:M2814)+1,"")</f>
        <v>2649</v>
      </c>
      <c r="N2815" s="31" t="e">
        <f>IF(AND(B2815=N$1),LOOKUP(9.99999999999999E+307,$N$2:N2814)+1,"")</f>
        <v>#REF!</v>
      </c>
      <c r="O2815" s="31" t="e">
        <f>IF(AND($B2815=O$1),LOOKUP(9.99999999999999E+307,$O$2:O2814)+1,"")</f>
        <v>#REF!</v>
      </c>
      <c r="P2815" s="31" t="e">
        <f>IF(AND($B2815=P$1),LOOKUP(9.99999999999999E+307,$P$2:P2814)+1,"")</f>
        <v>#REF!</v>
      </c>
      <c r="Q2815" s="31" t="e">
        <f>IF(AND($B2815=Q$1),LOOKUP(9.99999999999999E+307,$Q$2:Q2814)+1,"")</f>
        <v>#REF!</v>
      </c>
      <c r="R2815" s="31">
        <f>IF(AND($B2815=R$1),LOOKUP(9.99999999999999E+307,$R$2:R2814)+1,"")</f>
        <v>2649</v>
      </c>
      <c r="S2815" s="31">
        <f>IF(AND($B2815=S$1),LOOKUP(9.99999999999999E+307,$S$2:S2814)+1,"")</f>
        <v>2649</v>
      </c>
      <c r="T2815" s="265"/>
      <c r="U2815" s="265"/>
      <c r="V2815" s="265"/>
      <c r="AA2815" s="254" t="str">
        <f t="shared" si="311"/>
        <v/>
      </c>
      <c r="AB2815" s="254" t="str">
        <f t="shared" si="312"/>
        <v/>
      </c>
      <c r="AC2815" s="255">
        <f t="shared" si="313"/>
        <v>0</v>
      </c>
      <c r="AD2815" s="255">
        <f t="shared" si="314"/>
        <v>3836</v>
      </c>
      <c r="AE2815" s="256" t="str">
        <f t="shared" si="315"/>
        <v/>
      </c>
      <c r="AF2815" s="252" t="str">
        <f t="shared" si="316"/>
        <v>-</v>
      </c>
    </row>
    <row r="2816" spans="1:32" ht="20.149999999999999" customHeight="1" x14ac:dyDescent="0.75">
      <c r="A2816" s="31">
        <v>2814</v>
      </c>
      <c r="B2816" s="239"/>
      <c r="C2816" s="273"/>
      <c r="D2816" s="272"/>
      <c r="E2816" s="273"/>
      <c r="F2816" s="273"/>
      <c r="G2816" s="253" t="str">
        <f t="shared" si="317"/>
        <v/>
      </c>
      <c r="H2816" s="31" t="str">
        <f>IF(AND(B2816=H$1),LOOKUP(9.99999999999999E+307,$H$2:H2815)+1,"")</f>
        <v/>
      </c>
      <c r="I2816" s="31" t="str">
        <f>IF(AND(B2816=I$1),LOOKUP(9.99999999999999E+307,$I$2:I2815)+1,"")</f>
        <v/>
      </c>
      <c r="J2816" s="31">
        <f>IF(AND(B2816=J$1),LOOKUP(9.99999999999999E+307,$J$2:J2815)+1,"")</f>
        <v>2650</v>
      </c>
      <c r="K2816" s="31">
        <f>IF(AND(B2816=K$1),LOOKUP(9.99999999999999E+307,$K$2:K2815)+1,"")</f>
        <v>2650</v>
      </c>
      <c r="L2816" s="31">
        <f>IF(AND(B2816=L$1),LOOKUP(9.99999999999999E+307,$L$2:L2815)+1,"")</f>
        <v>2650</v>
      </c>
      <c r="M2816" s="31">
        <f>IF(AND(B2816=M$1),LOOKUP(9.99999999999999E+307,$M$2:M2815)+1,"")</f>
        <v>2650</v>
      </c>
      <c r="N2816" s="31" t="e">
        <f>IF(AND(B2816=N$1),LOOKUP(9.99999999999999E+307,$N$2:N2815)+1,"")</f>
        <v>#REF!</v>
      </c>
      <c r="O2816" s="31" t="e">
        <f>IF(AND($B2816=O$1),LOOKUP(9.99999999999999E+307,$O$2:O2815)+1,"")</f>
        <v>#REF!</v>
      </c>
      <c r="P2816" s="31" t="e">
        <f>IF(AND($B2816=P$1),LOOKUP(9.99999999999999E+307,$P$2:P2815)+1,"")</f>
        <v>#REF!</v>
      </c>
      <c r="Q2816" s="31" t="e">
        <f>IF(AND($B2816=Q$1),LOOKUP(9.99999999999999E+307,$Q$2:Q2815)+1,"")</f>
        <v>#REF!</v>
      </c>
      <c r="R2816" s="31">
        <f>IF(AND($B2816=R$1),LOOKUP(9.99999999999999E+307,$R$2:R2815)+1,"")</f>
        <v>2650</v>
      </c>
      <c r="S2816" s="31">
        <f>IF(AND($B2816=S$1),LOOKUP(9.99999999999999E+307,$S$2:S2815)+1,"")</f>
        <v>2650</v>
      </c>
      <c r="T2816" s="265"/>
      <c r="U2816" s="265"/>
      <c r="V2816" s="265"/>
      <c r="AA2816" s="254" t="str">
        <f t="shared" si="311"/>
        <v/>
      </c>
      <c r="AB2816" s="254" t="str">
        <f t="shared" si="312"/>
        <v/>
      </c>
      <c r="AC2816" s="255">
        <f t="shared" si="313"/>
        <v>0</v>
      </c>
      <c r="AD2816" s="255">
        <f t="shared" si="314"/>
        <v>3836</v>
      </c>
      <c r="AE2816" s="256" t="str">
        <f t="shared" si="315"/>
        <v/>
      </c>
      <c r="AF2816" s="252" t="str">
        <f t="shared" si="316"/>
        <v>-</v>
      </c>
    </row>
    <row r="2817" spans="1:32" ht="20.149999999999999" customHeight="1" x14ac:dyDescent="0.75">
      <c r="A2817" s="31">
        <v>2815</v>
      </c>
      <c r="B2817" s="239"/>
      <c r="C2817" s="273"/>
      <c r="D2817" s="272"/>
      <c r="E2817" s="273"/>
      <c r="F2817" s="273"/>
      <c r="G2817" s="253" t="str">
        <f t="shared" si="317"/>
        <v/>
      </c>
      <c r="H2817" s="31" t="str">
        <f>IF(AND(B2817=H$1),LOOKUP(9.99999999999999E+307,$H$2:H2816)+1,"")</f>
        <v/>
      </c>
      <c r="I2817" s="31" t="str">
        <f>IF(AND(B2817=I$1),LOOKUP(9.99999999999999E+307,$I$2:I2816)+1,"")</f>
        <v/>
      </c>
      <c r="J2817" s="31">
        <f>IF(AND(B2817=J$1),LOOKUP(9.99999999999999E+307,$J$2:J2816)+1,"")</f>
        <v>2651</v>
      </c>
      <c r="K2817" s="31">
        <f>IF(AND(B2817=K$1),LOOKUP(9.99999999999999E+307,$K$2:K2816)+1,"")</f>
        <v>2651</v>
      </c>
      <c r="L2817" s="31">
        <f>IF(AND(B2817=L$1),LOOKUP(9.99999999999999E+307,$L$2:L2816)+1,"")</f>
        <v>2651</v>
      </c>
      <c r="M2817" s="31">
        <f>IF(AND(B2817=M$1),LOOKUP(9.99999999999999E+307,$M$2:M2816)+1,"")</f>
        <v>2651</v>
      </c>
      <c r="N2817" s="31" t="e">
        <f>IF(AND(B2817=N$1),LOOKUP(9.99999999999999E+307,$N$2:N2816)+1,"")</f>
        <v>#REF!</v>
      </c>
      <c r="O2817" s="31" t="e">
        <f>IF(AND($B2817=O$1),LOOKUP(9.99999999999999E+307,$O$2:O2816)+1,"")</f>
        <v>#REF!</v>
      </c>
      <c r="P2817" s="31" t="e">
        <f>IF(AND($B2817=P$1),LOOKUP(9.99999999999999E+307,$P$2:P2816)+1,"")</f>
        <v>#REF!</v>
      </c>
      <c r="Q2817" s="31" t="e">
        <f>IF(AND($B2817=Q$1),LOOKUP(9.99999999999999E+307,$Q$2:Q2816)+1,"")</f>
        <v>#REF!</v>
      </c>
      <c r="R2817" s="31">
        <f>IF(AND($B2817=R$1),LOOKUP(9.99999999999999E+307,$R$2:R2816)+1,"")</f>
        <v>2651</v>
      </c>
      <c r="S2817" s="31">
        <f>IF(AND($B2817=S$1),LOOKUP(9.99999999999999E+307,$S$2:S2816)+1,"")</f>
        <v>2651</v>
      </c>
      <c r="T2817" s="265"/>
      <c r="U2817" s="265"/>
      <c r="V2817" s="265"/>
      <c r="AA2817" s="254" t="str">
        <f t="shared" si="311"/>
        <v/>
      </c>
      <c r="AB2817" s="254" t="str">
        <f t="shared" si="312"/>
        <v/>
      </c>
      <c r="AC2817" s="255">
        <f t="shared" si="313"/>
        <v>0</v>
      </c>
      <c r="AD2817" s="255">
        <f t="shared" si="314"/>
        <v>3836</v>
      </c>
      <c r="AE2817" s="256" t="str">
        <f t="shared" si="315"/>
        <v/>
      </c>
      <c r="AF2817" s="252" t="str">
        <f t="shared" si="316"/>
        <v>-</v>
      </c>
    </row>
    <row r="2818" spans="1:32" ht="20.149999999999999" customHeight="1" x14ac:dyDescent="0.75">
      <c r="A2818" s="31">
        <v>2816</v>
      </c>
      <c r="B2818" s="239"/>
      <c r="C2818" s="273"/>
      <c r="D2818" s="272"/>
      <c r="E2818" s="273"/>
      <c r="F2818" s="273"/>
      <c r="G2818" s="253" t="str">
        <f t="shared" si="317"/>
        <v/>
      </c>
      <c r="H2818" s="31" t="str">
        <f>IF(AND(B2818=H$1),LOOKUP(9.99999999999999E+307,$H$2:H2817)+1,"")</f>
        <v/>
      </c>
      <c r="I2818" s="31" t="str">
        <f>IF(AND(B2818=I$1),LOOKUP(9.99999999999999E+307,$I$2:I2817)+1,"")</f>
        <v/>
      </c>
      <c r="J2818" s="31">
        <f>IF(AND(B2818=J$1),LOOKUP(9.99999999999999E+307,$J$2:J2817)+1,"")</f>
        <v>2652</v>
      </c>
      <c r="K2818" s="31">
        <f>IF(AND(B2818=K$1),LOOKUP(9.99999999999999E+307,$K$2:K2817)+1,"")</f>
        <v>2652</v>
      </c>
      <c r="L2818" s="31">
        <f>IF(AND(B2818=L$1),LOOKUP(9.99999999999999E+307,$L$2:L2817)+1,"")</f>
        <v>2652</v>
      </c>
      <c r="M2818" s="31">
        <f>IF(AND(B2818=M$1),LOOKUP(9.99999999999999E+307,$M$2:M2817)+1,"")</f>
        <v>2652</v>
      </c>
      <c r="N2818" s="31" t="e">
        <f>IF(AND(B2818=N$1),LOOKUP(9.99999999999999E+307,$N$2:N2817)+1,"")</f>
        <v>#REF!</v>
      </c>
      <c r="O2818" s="31" t="e">
        <f>IF(AND($B2818=O$1),LOOKUP(9.99999999999999E+307,$O$2:O2817)+1,"")</f>
        <v>#REF!</v>
      </c>
      <c r="P2818" s="31" t="e">
        <f>IF(AND($B2818=P$1),LOOKUP(9.99999999999999E+307,$P$2:P2817)+1,"")</f>
        <v>#REF!</v>
      </c>
      <c r="Q2818" s="31" t="e">
        <f>IF(AND($B2818=Q$1),LOOKUP(9.99999999999999E+307,$Q$2:Q2817)+1,"")</f>
        <v>#REF!</v>
      </c>
      <c r="R2818" s="31">
        <f>IF(AND($B2818=R$1),LOOKUP(9.99999999999999E+307,$R$2:R2817)+1,"")</f>
        <v>2652</v>
      </c>
      <c r="S2818" s="31">
        <f>IF(AND($B2818=S$1),LOOKUP(9.99999999999999E+307,$S$2:S2817)+1,"")</f>
        <v>2652</v>
      </c>
      <c r="T2818" s="265"/>
      <c r="U2818" s="265"/>
      <c r="V2818" s="265"/>
      <c r="AA2818" s="254" t="str">
        <f t="shared" si="311"/>
        <v/>
      </c>
      <c r="AB2818" s="254" t="str">
        <f t="shared" si="312"/>
        <v/>
      </c>
      <c r="AC2818" s="255">
        <f t="shared" si="313"/>
        <v>0</v>
      </c>
      <c r="AD2818" s="255">
        <f t="shared" si="314"/>
        <v>3836</v>
      </c>
      <c r="AE2818" s="256" t="str">
        <f t="shared" si="315"/>
        <v/>
      </c>
      <c r="AF2818" s="252" t="str">
        <f t="shared" si="316"/>
        <v>-</v>
      </c>
    </row>
    <row r="2819" spans="1:32" ht="20.149999999999999" customHeight="1" x14ac:dyDescent="0.75">
      <c r="A2819" s="31">
        <v>2817</v>
      </c>
      <c r="B2819" s="239"/>
      <c r="C2819" s="273"/>
      <c r="D2819" s="272"/>
      <c r="E2819" s="273"/>
      <c r="F2819" s="273"/>
      <c r="G2819" s="253" t="str">
        <f t="shared" si="317"/>
        <v/>
      </c>
      <c r="H2819" s="31" t="str">
        <f>IF(AND(B2819=H$1),LOOKUP(9.99999999999999E+307,$H$2:H2818)+1,"")</f>
        <v/>
      </c>
      <c r="I2819" s="31" t="str">
        <f>IF(AND(B2819=I$1),LOOKUP(9.99999999999999E+307,$I$2:I2818)+1,"")</f>
        <v/>
      </c>
      <c r="J2819" s="31">
        <f>IF(AND(B2819=J$1),LOOKUP(9.99999999999999E+307,$J$2:J2818)+1,"")</f>
        <v>2653</v>
      </c>
      <c r="K2819" s="31">
        <f>IF(AND(B2819=K$1),LOOKUP(9.99999999999999E+307,$K$2:K2818)+1,"")</f>
        <v>2653</v>
      </c>
      <c r="L2819" s="31">
        <f>IF(AND(B2819=L$1),LOOKUP(9.99999999999999E+307,$L$2:L2818)+1,"")</f>
        <v>2653</v>
      </c>
      <c r="M2819" s="31">
        <f>IF(AND(B2819=M$1),LOOKUP(9.99999999999999E+307,$M$2:M2818)+1,"")</f>
        <v>2653</v>
      </c>
      <c r="N2819" s="31" t="e">
        <f>IF(AND(B2819=N$1),LOOKUP(9.99999999999999E+307,$N$2:N2818)+1,"")</f>
        <v>#REF!</v>
      </c>
      <c r="O2819" s="31" t="e">
        <f>IF(AND($B2819=O$1),LOOKUP(9.99999999999999E+307,$O$2:O2818)+1,"")</f>
        <v>#REF!</v>
      </c>
      <c r="P2819" s="31" t="e">
        <f>IF(AND($B2819=P$1),LOOKUP(9.99999999999999E+307,$P$2:P2818)+1,"")</f>
        <v>#REF!</v>
      </c>
      <c r="Q2819" s="31" t="e">
        <f>IF(AND($B2819=Q$1),LOOKUP(9.99999999999999E+307,$Q$2:Q2818)+1,"")</f>
        <v>#REF!</v>
      </c>
      <c r="R2819" s="31">
        <f>IF(AND($B2819=R$1),LOOKUP(9.99999999999999E+307,$R$2:R2818)+1,"")</f>
        <v>2653</v>
      </c>
      <c r="S2819" s="31">
        <f>IF(AND($B2819=S$1),LOOKUP(9.99999999999999E+307,$S$2:S2818)+1,"")</f>
        <v>2653</v>
      </c>
      <c r="T2819" s="265"/>
      <c r="U2819" s="265"/>
      <c r="V2819" s="265"/>
      <c r="AA2819" s="254" t="str">
        <f t="shared" si="311"/>
        <v/>
      </c>
      <c r="AB2819" s="254" t="str">
        <f t="shared" si="312"/>
        <v/>
      </c>
      <c r="AC2819" s="255">
        <f t="shared" si="313"/>
        <v>0</v>
      </c>
      <c r="AD2819" s="255">
        <f t="shared" si="314"/>
        <v>3836</v>
      </c>
      <c r="AE2819" s="256" t="str">
        <f t="shared" si="315"/>
        <v/>
      </c>
      <c r="AF2819" s="252" t="str">
        <f t="shared" si="316"/>
        <v>-</v>
      </c>
    </row>
    <row r="2820" spans="1:32" ht="20.149999999999999" customHeight="1" x14ac:dyDescent="0.75">
      <c r="A2820" s="31">
        <v>2818</v>
      </c>
      <c r="B2820" s="239"/>
      <c r="C2820" s="273"/>
      <c r="D2820" s="272"/>
      <c r="E2820" s="273"/>
      <c r="F2820" s="273"/>
      <c r="G2820" s="253" t="str">
        <f t="shared" si="317"/>
        <v/>
      </c>
      <c r="H2820" s="31" t="str">
        <f>IF(AND(B2820=H$1),LOOKUP(9.99999999999999E+307,$H$2:H2819)+1,"")</f>
        <v/>
      </c>
      <c r="I2820" s="31" t="str">
        <f>IF(AND(B2820=I$1),LOOKUP(9.99999999999999E+307,$I$2:I2819)+1,"")</f>
        <v/>
      </c>
      <c r="J2820" s="31">
        <f>IF(AND(B2820=J$1),LOOKUP(9.99999999999999E+307,$J$2:J2819)+1,"")</f>
        <v>2654</v>
      </c>
      <c r="K2820" s="31">
        <f>IF(AND(B2820=K$1),LOOKUP(9.99999999999999E+307,$K$2:K2819)+1,"")</f>
        <v>2654</v>
      </c>
      <c r="L2820" s="31">
        <f>IF(AND(B2820=L$1),LOOKUP(9.99999999999999E+307,$L$2:L2819)+1,"")</f>
        <v>2654</v>
      </c>
      <c r="M2820" s="31">
        <f>IF(AND(B2820=M$1),LOOKUP(9.99999999999999E+307,$M$2:M2819)+1,"")</f>
        <v>2654</v>
      </c>
      <c r="N2820" s="31" t="e">
        <f>IF(AND(B2820=N$1),LOOKUP(9.99999999999999E+307,$N$2:N2819)+1,"")</f>
        <v>#REF!</v>
      </c>
      <c r="O2820" s="31" t="e">
        <f>IF(AND($B2820=O$1),LOOKUP(9.99999999999999E+307,$O$2:O2819)+1,"")</f>
        <v>#REF!</v>
      </c>
      <c r="P2820" s="31" t="e">
        <f>IF(AND($B2820=P$1),LOOKUP(9.99999999999999E+307,$P$2:P2819)+1,"")</f>
        <v>#REF!</v>
      </c>
      <c r="Q2820" s="31" t="e">
        <f>IF(AND($B2820=Q$1),LOOKUP(9.99999999999999E+307,$Q$2:Q2819)+1,"")</f>
        <v>#REF!</v>
      </c>
      <c r="R2820" s="31">
        <f>IF(AND($B2820=R$1),LOOKUP(9.99999999999999E+307,$R$2:R2819)+1,"")</f>
        <v>2654</v>
      </c>
      <c r="S2820" s="31">
        <f>IF(AND($B2820=S$1),LOOKUP(9.99999999999999E+307,$S$2:S2819)+1,"")</f>
        <v>2654</v>
      </c>
      <c r="T2820" s="265"/>
      <c r="U2820" s="265"/>
      <c r="V2820" s="265"/>
      <c r="AA2820" s="254" t="str">
        <f t="shared" si="311"/>
        <v/>
      </c>
      <c r="AB2820" s="254" t="str">
        <f t="shared" si="312"/>
        <v/>
      </c>
      <c r="AC2820" s="255">
        <f t="shared" si="313"/>
        <v>0</v>
      </c>
      <c r="AD2820" s="255">
        <f t="shared" si="314"/>
        <v>3836</v>
      </c>
      <c r="AE2820" s="256" t="str">
        <f t="shared" si="315"/>
        <v/>
      </c>
      <c r="AF2820" s="252" t="str">
        <f t="shared" si="316"/>
        <v>-</v>
      </c>
    </row>
    <row r="2821" spans="1:32" ht="20.149999999999999" customHeight="1" x14ac:dyDescent="0.75">
      <c r="A2821" s="31">
        <v>2819</v>
      </c>
      <c r="B2821" s="239"/>
      <c r="C2821" s="273"/>
      <c r="D2821" s="272"/>
      <c r="E2821" s="273"/>
      <c r="F2821" s="273"/>
      <c r="G2821" s="253" t="str">
        <f t="shared" si="317"/>
        <v/>
      </c>
      <c r="H2821" s="31" t="str">
        <f>IF(AND(B2821=H$1),LOOKUP(9.99999999999999E+307,$H$2:H2820)+1,"")</f>
        <v/>
      </c>
      <c r="I2821" s="31" t="str">
        <f>IF(AND(B2821=I$1),LOOKUP(9.99999999999999E+307,$I$2:I2820)+1,"")</f>
        <v/>
      </c>
      <c r="J2821" s="31">
        <f>IF(AND(B2821=J$1),LOOKUP(9.99999999999999E+307,$J$2:J2820)+1,"")</f>
        <v>2655</v>
      </c>
      <c r="K2821" s="31">
        <f>IF(AND(B2821=K$1),LOOKUP(9.99999999999999E+307,$K$2:K2820)+1,"")</f>
        <v>2655</v>
      </c>
      <c r="L2821" s="31">
        <f>IF(AND(B2821=L$1),LOOKUP(9.99999999999999E+307,$L$2:L2820)+1,"")</f>
        <v>2655</v>
      </c>
      <c r="M2821" s="31">
        <f>IF(AND(B2821=M$1),LOOKUP(9.99999999999999E+307,$M$2:M2820)+1,"")</f>
        <v>2655</v>
      </c>
      <c r="N2821" s="31" t="e">
        <f>IF(AND(B2821=N$1),LOOKUP(9.99999999999999E+307,$N$2:N2820)+1,"")</f>
        <v>#REF!</v>
      </c>
      <c r="O2821" s="31" t="e">
        <f>IF(AND($B2821=O$1),LOOKUP(9.99999999999999E+307,$O$2:O2820)+1,"")</f>
        <v>#REF!</v>
      </c>
      <c r="P2821" s="31" t="e">
        <f>IF(AND($B2821=P$1),LOOKUP(9.99999999999999E+307,$P$2:P2820)+1,"")</f>
        <v>#REF!</v>
      </c>
      <c r="Q2821" s="31" t="e">
        <f>IF(AND($B2821=Q$1),LOOKUP(9.99999999999999E+307,$Q$2:Q2820)+1,"")</f>
        <v>#REF!</v>
      </c>
      <c r="R2821" s="31">
        <f>IF(AND($B2821=R$1),LOOKUP(9.99999999999999E+307,$R$2:R2820)+1,"")</f>
        <v>2655</v>
      </c>
      <c r="S2821" s="31">
        <f>IF(AND($B2821=S$1),LOOKUP(9.99999999999999E+307,$S$2:S2820)+1,"")</f>
        <v>2655</v>
      </c>
      <c r="T2821" s="265"/>
      <c r="U2821" s="265"/>
      <c r="V2821" s="265"/>
      <c r="AA2821" s="254" t="str">
        <f t="shared" si="311"/>
        <v/>
      </c>
      <c r="AB2821" s="254" t="str">
        <f t="shared" si="312"/>
        <v/>
      </c>
      <c r="AC2821" s="255">
        <f t="shared" si="313"/>
        <v>0</v>
      </c>
      <c r="AD2821" s="255">
        <f t="shared" si="314"/>
        <v>3836</v>
      </c>
      <c r="AE2821" s="256" t="str">
        <f t="shared" si="315"/>
        <v/>
      </c>
      <c r="AF2821" s="252" t="str">
        <f t="shared" si="316"/>
        <v>-</v>
      </c>
    </row>
    <row r="2822" spans="1:32" ht="20.149999999999999" customHeight="1" x14ac:dyDescent="0.75">
      <c r="A2822" s="31">
        <v>2820</v>
      </c>
      <c r="B2822" s="239"/>
      <c r="C2822" s="273"/>
      <c r="D2822" s="272"/>
      <c r="E2822" s="273"/>
      <c r="F2822" s="273"/>
      <c r="G2822" s="253" t="str">
        <f t="shared" si="317"/>
        <v/>
      </c>
      <c r="H2822" s="31" t="str">
        <f>IF(AND(B2822=H$1),LOOKUP(9.99999999999999E+307,$H$2:H2821)+1,"")</f>
        <v/>
      </c>
      <c r="I2822" s="31" t="str">
        <f>IF(AND(B2822=I$1),LOOKUP(9.99999999999999E+307,$I$2:I2821)+1,"")</f>
        <v/>
      </c>
      <c r="J2822" s="31">
        <f>IF(AND(B2822=J$1),LOOKUP(9.99999999999999E+307,$J$2:J2821)+1,"")</f>
        <v>2656</v>
      </c>
      <c r="K2822" s="31">
        <f>IF(AND(B2822=K$1),LOOKUP(9.99999999999999E+307,$K$2:K2821)+1,"")</f>
        <v>2656</v>
      </c>
      <c r="L2822" s="31">
        <f>IF(AND(B2822=L$1),LOOKUP(9.99999999999999E+307,$L$2:L2821)+1,"")</f>
        <v>2656</v>
      </c>
      <c r="M2822" s="31">
        <f>IF(AND(B2822=M$1),LOOKUP(9.99999999999999E+307,$M$2:M2821)+1,"")</f>
        <v>2656</v>
      </c>
      <c r="N2822" s="31" t="e">
        <f>IF(AND(B2822=N$1),LOOKUP(9.99999999999999E+307,$N$2:N2821)+1,"")</f>
        <v>#REF!</v>
      </c>
      <c r="O2822" s="31" t="e">
        <f>IF(AND($B2822=O$1),LOOKUP(9.99999999999999E+307,$O$2:O2821)+1,"")</f>
        <v>#REF!</v>
      </c>
      <c r="P2822" s="31" t="e">
        <f>IF(AND($B2822=P$1),LOOKUP(9.99999999999999E+307,$P$2:P2821)+1,"")</f>
        <v>#REF!</v>
      </c>
      <c r="Q2822" s="31" t="e">
        <f>IF(AND($B2822=Q$1),LOOKUP(9.99999999999999E+307,$Q$2:Q2821)+1,"")</f>
        <v>#REF!</v>
      </c>
      <c r="R2822" s="31">
        <f>IF(AND($B2822=R$1),LOOKUP(9.99999999999999E+307,$R$2:R2821)+1,"")</f>
        <v>2656</v>
      </c>
      <c r="S2822" s="31">
        <f>IF(AND($B2822=S$1),LOOKUP(9.99999999999999E+307,$S$2:S2821)+1,"")</f>
        <v>2656</v>
      </c>
      <c r="T2822" s="265"/>
      <c r="U2822" s="265"/>
      <c r="V2822" s="265"/>
      <c r="AA2822" s="254" t="str">
        <f t="shared" si="311"/>
        <v/>
      </c>
      <c r="AB2822" s="254" t="str">
        <f t="shared" si="312"/>
        <v/>
      </c>
      <c r="AC2822" s="255">
        <f t="shared" si="313"/>
        <v>0</v>
      </c>
      <c r="AD2822" s="255">
        <f t="shared" si="314"/>
        <v>3836</v>
      </c>
      <c r="AE2822" s="256" t="str">
        <f t="shared" si="315"/>
        <v/>
      </c>
      <c r="AF2822" s="252" t="str">
        <f t="shared" si="316"/>
        <v>-</v>
      </c>
    </row>
    <row r="2823" spans="1:32" ht="20.149999999999999" customHeight="1" x14ac:dyDescent="0.75">
      <c r="A2823" s="31">
        <v>2821</v>
      </c>
      <c r="B2823" s="239"/>
      <c r="C2823" s="273"/>
      <c r="D2823" s="272"/>
      <c r="E2823" s="273"/>
      <c r="F2823" s="273"/>
      <c r="G2823" s="253" t="str">
        <f t="shared" si="317"/>
        <v/>
      </c>
      <c r="H2823" s="31" t="str">
        <f>IF(AND(B2823=H$1),LOOKUP(9.99999999999999E+307,$H$2:H2822)+1,"")</f>
        <v/>
      </c>
      <c r="I2823" s="31" t="str">
        <f>IF(AND(B2823=I$1),LOOKUP(9.99999999999999E+307,$I$2:I2822)+1,"")</f>
        <v/>
      </c>
      <c r="J2823" s="31">
        <f>IF(AND(B2823=J$1),LOOKUP(9.99999999999999E+307,$J$2:J2822)+1,"")</f>
        <v>2657</v>
      </c>
      <c r="K2823" s="31">
        <f>IF(AND(B2823=K$1),LOOKUP(9.99999999999999E+307,$K$2:K2822)+1,"")</f>
        <v>2657</v>
      </c>
      <c r="L2823" s="31">
        <f>IF(AND(B2823=L$1),LOOKUP(9.99999999999999E+307,$L$2:L2822)+1,"")</f>
        <v>2657</v>
      </c>
      <c r="M2823" s="31">
        <f>IF(AND(B2823=M$1),LOOKUP(9.99999999999999E+307,$M$2:M2822)+1,"")</f>
        <v>2657</v>
      </c>
      <c r="N2823" s="31" t="e">
        <f>IF(AND(B2823=N$1),LOOKUP(9.99999999999999E+307,$N$2:N2822)+1,"")</f>
        <v>#REF!</v>
      </c>
      <c r="O2823" s="31" t="e">
        <f>IF(AND($B2823=O$1),LOOKUP(9.99999999999999E+307,$O$2:O2822)+1,"")</f>
        <v>#REF!</v>
      </c>
      <c r="P2823" s="31" t="e">
        <f>IF(AND($B2823=P$1),LOOKUP(9.99999999999999E+307,$P$2:P2822)+1,"")</f>
        <v>#REF!</v>
      </c>
      <c r="Q2823" s="31" t="e">
        <f>IF(AND($B2823=Q$1),LOOKUP(9.99999999999999E+307,$Q$2:Q2822)+1,"")</f>
        <v>#REF!</v>
      </c>
      <c r="R2823" s="31">
        <f>IF(AND($B2823=R$1),LOOKUP(9.99999999999999E+307,$R$2:R2822)+1,"")</f>
        <v>2657</v>
      </c>
      <c r="S2823" s="31">
        <f>IF(AND($B2823=S$1),LOOKUP(9.99999999999999E+307,$S$2:S2822)+1,"")</f>
        <v>2657</v>
      </c>
      <c r="T2823" s="265"/>
      <c r="U2823" s="265"/>
      <c r="V2823" s="265"/>
      <c r="AA2823" s="254" t="str">
        <f t="shared" si="311"/>
        <v/>
      </c>
      <c r="AB2823" s="254" t="str">
        <f t="shared" si="312"/>
        <v/>
      </c>
      <c r="AC2823" s="255">
        <f t="shared" si="313"/>
        <v>0</v>
      </c>
      <c r="AD2823" s="255">
        <f t="shared" si="314"/>
        <v>3836</v>
      </c>
      <c r="AE2823" s="256" t="str">
        <f t="shared" si="315"/>
        <v/>
      </c>
      <c r="AF2823" s="252" t="str">
        <f t="shared" si="316"/>
        <v>-</v>
      </c>
    </row>
    <row r="2824" spans="1:32" ht="20.149999999999999" customHeight="1" x14ac:dyDescent="0.75">
      <c r="A2824" s="31">
        <v>2822</v>
      </c>
      <c r="B2824" s="239"/>
      <c r="C2824" s="273"/>
      <c r="D2824" s="272"/>
      <c r="E2824" s="273"/>
      <c r="F2824" s="273"/>
      <c r="G2824" s="253" t="str">
        <f t="shared" si="317"/>
        <v/>
      </c>
      <c r="H2824" s="31" t="str">
        <f>IF(AND(B2824=H$1),LOOKUP(9.99999999999999E+307,$H$2:H2823)+1,"")</f>
        <v/>
      </c>
      <c r="I2824" s="31" t="str">
        <f>IF(AND(B2824=I$1),LOOKUP(9.99999999999999E+307,$I$2:I2823)+1,"")</f>
        <v/>
      </c>
      <c r="J2824" s="31">
        <f>IF(AND(B2824=J$1),LOOKUP(9.99999999999999E+307,$J$2:J2823)+1,"")</f>
        <v>2658</v>
      </c>
      <c r="K2824" s="31">
        <f>IF(AND(B2824=K$1),LOOKUP(9.99999999999999E+307,$K$2:K2823)+1,"")</f>
        <v>2658</v>
      </c>
      <c r="L2824" s="31">
        <f>IF(AND(B2824=L$1),LOOKUP(9.99999999999999E+307,$L$2:L2823)+1,"")</f>
        <v>2658</v>
      </c>
      <c r="M2824" s="31">
        <f>IF(AND(B2824=M$1),LOOKUP(9.99999999999999E+307,$M$2:M2823)+1,"")</f>
        <v>2658</v>
      </c>
      <c r="N2824" s="31" t="e">
        <f>IF(AND(B2824=N$1),LOOKUP(9.99999999999999E+307,$N$2:N2823)+1,"")</f>
        <v>#REF!</v>
      </c>
      <c r="O2824" s="31" t="e">
        <f>IF(AND($B2824=O$1),LOOKUP(9.99999999999999E+307,$O$2:O2823)+1,"")</f>
        <v>#REF!</v>
      </c>
      <c r="P2824" s="31" t="e">
        <f>IF(AND($B2824=P$1),LOOKUP(9.99999999999999E+307,$P$2:P2823)+1,"")</f>
        <v>#REF!</v>
      </c>
      <c r="Q2824" s="31" t="e">
        <f>IF(AND($B2824=Q$1),LOOKUP(9.99999999999999E+307,$Q$2:Q2823)+1,"")</f>
        <v>#REF!</v>
      </c>
      <c r="R2824" s="31">
        <f>IF(AND($B2824=R$1),LOOKUP(9.99999999999999E+307,$R$2:R2823)+1,"")</f>
        <v>2658</v>
      </c>
      <c r="S2824" s="31">
        <f>IF(AND($B2824=S$1),LOOKUP(9.99999999999999E+307,$S$2:S2823)+1,"")</f>
        <v>2658</v>
      </c>
      <c r="T2824" s="265"/>
      <c r="U2824" s="265"/>
      <c r="V2824" s="265"/>
      <c r="AA2824" s="254" t="str">
        <f t="shared" si="311"/>
        <v/>
      </c>
      <c r="AB2824" s="254" t="str">
        <f t="shared" si="312"/>
        <v/>
      </c>
      <c r="AC2824" s="255">
        <f t="shared" si="313"/>
        <v>0</v>
      </c>
      <c r="AD2824" s="255">
        <f t="shared" si="314"/>
        <v>3836</v>
      </c>
      <c r="AE2824" s="256" t="str">
        <f t="shared" si="315"/>
        <v/>
      </c>
      <c r="AF2824" s="252" t="str">
        <f t="shared" si="316"/>
        <v>-</v>
      </c>
    </row>
    <row r="2825" spans="1:32" ht="20.149999999999999" customHeight="1" x14ac:dyDescent="0.75">
      <c r="A2825" s="31">
        <v>2823</v>
      </c>
      <c r="B2825" s="239"/>
      <c r="C2825" s="273"/>
      <c r="D2825" s="272"/>
      <c r="E2825" s="273"/>
      <c r="F2825" s="273"/>
      <c r="G2825" s="253" t="str">
        <f t="shared" si="317"/>
        <v/>
      </c>
      <c r="H2825" s="31" t="str">
        <f>IF(AND(B2825=H$1),LOOKUP(9.99999999999999E+307,$H$2:H2824)+1,"")</f>
        <v/>
      </c>
      <c r="I2825" s="31" t="str">
        <f>IF(AND(B2825=I$1),LOOKUP(9.99999999999999E+307,$I$2:I2824)+1,"")</f>
        <v/>
      </c>
      <c r="J2825" s="31">
        <f>IF(AND(B2825=J$1),LOOKUP(9.99999999999999E+307,$J$2:J2824)+1,"")</f>
        <v>2659</v>
      </c>
      <c r="K2825" s="31">
        <f>IF(AND(B2825=K$1),LOOKUP(9.99999999999999E+307,$K$2:K2824)+1,"")</f>
        <v>2659</v>
      </c>
      <c r="L2825" s="31">
        <f>IF(AND(B2825=L$1),LOOKUP(9.99999999999999E+307,$L$2:L2824)+1,"")</f>
        <v>2659</v>
      </c>
      <c r="M2825" s="31">
        <f>IF(AND(B2825=M$1),LOOKUP(9.99999999999999E+307,$M$2:M2824)+1,"")</f>
        <v>2659</v>
      </c>
      <c r="N2825" s="31" t="e">
        <f>IF(AND(B2825=N$1),LOOKUP(9.99999999999999E+307,$N$2:N2824)+1,"")</f>
        <v>#REF!</v>
      </c>
      <c r="O2825" s="31" t="e">
        <f>IF(AND($B2825=O$1),LOOKUP(9.99999999999999E+307,$O$2:O2824)+1,"")</f>
        <v>#REF!</v>
      </c>
      <c r="P2825" s="31" t="e">
        <f>IF(AND($B2825=P$1),LOOKUP(9.99999999999999E+307,$P$2:P2824)+1,"")</f>
        <v>#REF!</v>
      </c>
      <c r="Q2825" s="31" t="e">
        <f>IF(AND($B2825=Q$1),LOOKUP(9.99999999999999E+307,$Q$2:Q2824)+1,"")</f>
        <v>#REF!</v>
      </c>
      <c r="R2825" s="31">
        <f>IF(AND($B2825=R$1),LOOKUP(9.99999999999999E+307,$R$2:R2824)+1,"")</f>
        <v>2659</v>
      </c>
      <c r="S2825" s="31">
        <f>IF(AND($B2825=S$1),LOOKUP(9.99999999999999E+307,$S$2:S2824)+1,"")</f>
        <v>2659</v>
      </c>
      <c r="T2825" s="265"/>
      <c r="U2825" s="265"/>
      <c r="V2825" s="265"/>
      <c r="AA2825" s="254" t="str">
        <f t="shared" si="311"/>
        <v/>
      </c>
      <c r="AB2825" s="254" t="str">
        <f t="shared" si="312"/>
        <v/>
      </c>
      <c r="AC2825" s="255">
        <f t="shared" si="313"/>
        <v>0</v>
      </c>
      <c r="AD2825" s="255">
        <f t="shared" si="314"/>
        <v>3836</v>
      </c>
      <c r="AE2825" s="256" t="str">
        <f t="shared" si="315"/>
        <v/>
      </c>
      <c r="AF2825" s="252" t="str">
        <f t="shared" si="316"/>
        <v>-</v>
      </c>
    </row>
    <row r="2826" spans="1:32" ht="20.149999999999999" customHeight="1" x14ac:dyDescent="0.75">
      <c r="A2826" s="31">
        <v>2824</v>
      </c>
      <c r="B2826" s="239"/>
      <c r="C2826" s="273"/>
      <c r="D2826" s="272"/>
      <c r="E2826" s="273"/>
      <c r="F2826" s="273"/>
      <c r="G2826" s="253" t="str">
        <f t="shared" si="317"/>
        <v/>
      </c>
      <c r="H2826" s="31" t="str">
        <f>IF(AND(B2826=H$1),LOOKUP(9.99999999999999E+307,$H$2:H2825)+1,"")</f>
        <v/>
      </c>
      <c r="I2826" s="31" t="str">
        <f>IF(AND(B2826=I$1),LOOKUP(9.99999999999999E+307,$I$2:I2825)+1,"")</f>
        <v/>
      </c>
      <c r="J2826" s="31">
        <f>IF(AND(B2826=J$1),LOOKUP(9.99999999999999E+307,$J$2:J2825)+1,"")</f>
        <v>2660</v>
      </c>
      <c r="K2826" s="31">
        <f>IF(AND(B2826=K$1),LOOKUP(9.99999999999999E+307,$K$2:K2825)+1,"")</f>
        <v>2660</v>
      </c>
      <c r="L2826" s="31">
        <f>IF(AND(B2826=L$1),LOOKUP(9.99999999999999E+307,$L$2:L2825)+1,"")</f>
        <v>2660</v>
      </c>
      <c r="M2826" s="31">
        <f>IF(AND(B2826=M$1),LOOKUP(9.99999999999999E+307,$M$2:M2825)+1,"")</f>
        <v>2660</v>
      </c>
      <c r="N2826" s="31" t="e">
        <f>IF(AND(B2826=N$1),LOOKUP(9.99999999999999E+307,$N$2:N2825)+1,"")</f>
        <v>#REF!</v>
      </c>
      <c r="O2826" s="31" t="e">
        <f>IF(AND($B2826=O$1),LOOKUP(9.99999999999999E+307,$O$2:O2825)+1,"")</f>
        <v>#REF!</v>
      </c>
      <c r="P2826" s="31" t="e">
        <f>IF(AND($B2826=P$1),LOOKUP(9.99999999999999E+307,$P$2:P2825)+1,"")</f>
        <v>#REF!</v>
      </c>
      <c r="Q2826" s="31" t="e">
        <f>IF(AND($B2826=Q$1),LOOKUP(9.99999999999999E+307,$Q$2:Q2825)+1,"")</f>
        <v>#REF!</v>
      </c>
      <c r="R2826" s="31">
        <f>IF(AND($B2826=R$1),LOOKUP(9.99999999999999E+307,$R$2:R2825)+1,"")</f>
        <v>2660</v>
      </c>
      <c r="S2826" s="31">
        <f>IF(AND($B2826=S$1),LOOKUP(9.99999999999999E+307,$S$2:S2825)+1,"")</f>
        <v>2660</v>
      </c>
      <c r="T2826" s="265"/>
      <c r="U2826" s="265"/>
      <c r="V2826" s="265"/>
      <c r="AA2826" s="254" t="str">
        <f t="shared" si="311"/>
        <v/>
      </c>
      <c r="AB2826" s="254" t="str">
        <f t="shared" si="312"/>
        <v/>
      </c>
      <c r="AC2826" s="255">
        <f t="shared" si="313"/>
        <v>0</v>
      </c>
      <c r="AD2826" s="255">
        <f t="shared" si="314"/>
        <v>3836</v>
      </c>
      <c r="AE2826" s="256" t="str">
        <f t="shared" si="315"/>
        <v/>
      </c>
      <c r="AF2826" s="252" t="str">
        <f t="shared" si="316"/>
        <v>-</v>
      </c>
    </row>
    <row r="2827" spans="1:32" ht="20.149999999999999" customHeight="1" x14ac:dyDescent="0.75">
      <c r="A2827" s="31">
        <v>2825</v>
      </c>
      <c r="B2827" s="239"/>
      <c r="C2827" s="273"/>
      <c r="D2827" s="272"/>
      <c r="E2827" s="273"/>
      <c r="F2827" s="273"/>
      <c r="G2827" s="253" t="str">
        <f t="shared" si="317"/>
        <v/>
      </c>
      <c r="H2827" s="31" t="str">
        <f>IF(AND(B2827=H$1),LOOKUP(9.99999999999999E+307,$H$2:H2826)+1,"")</f>
        <v/>
      </c>
      <c r="I2827" s="31" t="str">
        <f>IF(AND(B2827=I$1),LOOKUP(9.99999999999999E+307,$I$2:I2826)+1,"")</f>
        <v/>
      </c>
      <c r="J2827" s="31">
        <f>IF(AND(B2827=J$1),LOOKUP(9.99999999999999E+307,$J$2:J2826)+1,"")</f>
        <v>2661</v>
      </c>
      <c r="K2827" s="31">
        <f>IF(AND(B2827=K$1),LOOKUP(9.99999999999999E+307,$K$2:K2826)+1,"")</f>
        <v>2661</v>
      </c>
      <c r="L2827" s="31">
        <f>IF(AND(B2827=L$1),LOOKUP(9.99999999999999E+307,$L$2:L2826)+1,"")</f>
        <v>2661</v>
      </c>
      <c r="M2827" s="31">
        <f>IF(AND(B2827=M$1),LOOKUP(9.99999999999999E+307,$M$2:M2826)+1,"")</f>
        <v>2661</v>
      </c>
      <c r="N2827" s="31" t="e">
        <f>IF(AND(B2827=N$1),LOOKUP(9.99999999999999E+307,$N$2:N2826)+1,"")</f>
        <v>#REF!</v>
      </c>
      <c r="O2827" s="31" t="e">
        <f>IF(AND($B2827=O$1),LOOKUP(9.99999999999999E+307,$O$2:O2826)+1,"")</f>
        <v>#REF!</v>
      </c>
      <c r="P2827" s="31" t="e">
        <f>IF(AND($B2827=P$1),LOOKUP(9.99999999999999E+307,$P$2:P2826)+1,"")</f>
        <v>#REF!</v>
      </c>
      <c r="Q2827" s="31" t="e">
        <f>IF(AND($B2827=Q$1),LOOKUP(9.99999999999999E+307,$Q$2:Q2826)+1,"")</f>
        <v>#REF!</v>
      </c>
      <c r="R2827" s="31">
        <f>IF(AND($B2827=R$1),LOOKUP(9.99999999999999E+307,$R$2:R2826)+1,"")</f>
        <v>2661</v>
      </c>
      <c r="S2827" s="31">
        <f>IF(AND($B2827=S$1),LOOKUP(9.99999999999999E+307,$S$2:S2826)+1,"")</f>
        <v>2661</v>
      </c>
      <c r="T2827" s="265"/>
      <c r="U2827" s="265"/>
      <c r="V2827" s="265"/>
      <c r="AA2827" s="254" t="str">
        <f t="shared" si="311"/>
        <v/>
      </c>
      <c r="AB2827" s="254" t="str">
        <f t="shared" si="312"/>
        <v/>
      </c>
      <c r="AC2827" s="255">
        <f t="shared" si="313"/>
        <v>0</v>
      </c>
      <c r="AD2827" s="255">
        <f t="shared" si="314"/>
        <v>3836</v>
      </c>
      <c r="AE2827" s="256" t="str">
        <f t="shared" si="315"/>
        <v/>
      </c>
      <c r="AF2827" s="252" t="str">
        <f t="shared" si="316"/>
        <v>-</v>
      </c>
    </row>
    <row r="2828" spans="1:32" ht="20.149999999999999" customHeight="1" x14ac:dyDescent="0.75">
      <c r="A2828" s="31">
        <v>2826</v>
      </c>
      <c r="B2828" s="239"/>
      <c r="C2828" s="273"/>
      <c r="D2828" s="272"/>
      <c r="E2828" s="273"/>
      <c r="F2828" s="273"/>
      <c r="G2828" s="253" t="str">
        <f t="shared" si="317"/>
        <v/>
      </c>
      <c r="H2828" s="31" t="str">
        <f>IF(AND(B2828=H$1),LOOKUP(9.99999999999999E+307,$H$2:H2827)+1,"")</f>
        <v/>
      </c>
      <c r="I2828" s="31" t="str">
        <f>IF(AND(B2828=I$1),LOOKUP(9.99999999999999E+307,$I$2:I2827)+1,"")</f>
        <v/>
      </c>
      <c r="J2828" s="31">
        <f>IF(AND(B2828=J$1),LOOKUP(9.99999999999999E+307,$J$2:J2827)+1,"")</f>
        <v>2662</v>
      </c>
      <c r="K2828" s="31">
        <f>IF(AND(B2828=K$1),LOOKUP(9.99999999999999E+307,$K$2:K2827)+1,"")</f>
        <v>2662</v>
      </c>
      <c r="L2828" s="31">
        <f>IF(AND(B2828=L$1),LOOKUP(9.99999999999999E+307,$L$2:L2827)+1,"")</f>
        <v>2662</v>
      </c>
      <c r="M2828" s="31">
        <f>IF(AND(B2828=M$1),LOOKUP(9.99999999999999E+307,$M$2:M2827)+1,"")</f>
        <v>2662</v>
      </c>
      <c r="N2828" s="31" t="e">
        <f>IF(AND(B2828=N$1),LOOKUP(9.99999999999999E+307,$N$2:N2827)+1,"")</f>
        <v>#REF!</v>
      </c>
      <c r="O2828" s="31" t="e">
        <f>IF(AND($B2828=O$1),LOOKUP(9.99999999999999E+307,$O$2:O2827)+1,"")</f>
        <v>#REF!</v>
      </c>
      <c r="P2828" s="31" t="e">
        <f>IF(AND($B2828=P$1),LOOKUP(9.99999999999999E+307,$P$2:P2827)+1,"")</f>
        <v>#REF!</v>
      </c>
      <c r="Q2828" s="31" t="e">
        <f>IF(AND($B2828=Q$1),LOOKUP(9.99999999999999E+307,$Q$2:Q2827)+1,"")</f>
        <v>#REF!</v>
      </c>
      <c r="R2828" s="31">
        <f>IF(AND($B2828=R$1),LOOKUP(9.99999999999999E+307,$R$2:R2827)+1,"")</f>
        <v>2662</v>
      </c>
      <c r="S2828" s="31">
        <f>IF(AND($B2828=S$1),LOOKUP(9.99999999999999E+307,$S$2:S2827)+1,"")</f>
        <v>2662</v>
      </c>
      <c r="T2828" s="265"/>
      <c r="U2828" s="265"/>
      <c r="V2828" s="265"/>
      <c r="AA2828" s="254" t="str">
        <f t="shared" si="311"/>
        <v/>
      </c>
      <c r="AB2828" s="254" t="str">
        <f t="shared" si="312"/>
        <v/>
      </c>
      <c r="AC2828" s="255">
        <f t="shared" si="313"/>
        <v>0</v>
      </c>
      <c r="AD2828" s="255">
        <f t="shared" si="314"/>
        <v>3836</v>
      </c>
      <c r="AE2828" s="256" t="str">
        <f t="shared" si="315"/>
        <v/>
      </c>
      <c r="AF2828" s="252" t="str">
        <f t="shared" si="316"/>
        <v>-</v>
      </c>
    </row>
    <row r="2829" spans="1:32" ht="20.149999999999999" customHeight="1" x14ac:dyDescent="0.75">
      <c r="A2829" s="31">
        <v>2827</v>
      </c>
      <c r="B2829" s="239"/>
      <c r="C2829" s="273"/>
      <c r="D2829" s="272"/>
      <c r="E2829" s="273"/>
      <c r="F2829" s="273"/>
      <c r="G2829" s="253" t="str">
        <f t="shared" si="317"/>
        <v/>
      </c>
      <c r="H2829" s="31" t="str">
        <f>IF(AND(B2829=H$1),LOOKUP(9.99999999999999E+307,$H$2:H2828)+1,"")</f>
        <v/>
      </c>
      <c r="I2829" s="31" t="str">
        <f>IF(AND(B2829=I$1),LOOKUP(9.99999999999999E+307,$I$2:I2828)+1,"")</f>
        <v/>
      </c>
      <c r="J2829" s="31">
        <f>IF(AND(B2829=J$1),LOOKUP(9.99999999999999E+307,$J$2:J2828)+1,"")</f>
        <v>2663</v>
      </c>
      <c r="K2829" s="31">
        <f>IF(AND(B2829=K$1),LOOKUP(9.99999999999999E+307,$K$2:K2828)+1,"")</f>
        <v>2663</v>
      </c>
      <c r="L2829" s="31">
        <f>IF(AND(B2829=L$1),LOOKUP(9.99999999999999E+307,$L$2:L2828)+1,"")</f>
        <v>2663</v>
      </c>
      <c r="M2829" s="31">
        <f>IF(AND(B2829=M$1),LOOKUP(9.99999999999999E+307,$M$2:M2828)+1,"")</f>
        <v>2663</v>
      </c>
      <c r="N2829" s="31" t="e">
        <f>IF(AND(B2829=N$1),LOOKUP(9.99999999999999E+307,$N$2:N2828)+1,"")</f>
        <v>#REF!</v>
      </c>
      <c r="O2829" s="31" t="e">
        <f>IF(AND($B2829=O$1),LOOKUP(9.99999999999999E+307,$O$2:O2828)+1,"")</f>
        <v>#REF!</v>
      </c>
      <c r="P2829" s="31" t="e">
        <f>IF(AND($B2829=P$1),LOOKUP(9.99999999999999E+307,$P$2:P2828)+1,"")</f>
        <v>#REF!</v>
      </c>
      <c r="Q2829" s="31" t="e">
        <f>IF(AND($B2829=Q$1),LOOKUP(9.99999999999999E+307,$Q$2:Q2828)+1,"")</f>
        <v>#REF!</v>
      </c>
      <c r="R2829" s="31">
        <f>IF(AND($B2829=R$1),LOOKUP(9.99999999999999E+307,$R$2:R2828)+1,"")</f>
        <v>2663</v>
      </c>
      <c r="S2829" s="31">
        <f>IF(AND($B2829=S$1),LOOKUP(9.99999999999999E+307,$S$2:S2828)+1,"")</f>
        <v>2663</v>
      </c>
      <c r="T2829" s="265"/>
      <c r="U2829" s="265"/>
      <c r="V2829" s="265"/>
      <c r="AA2829" s="254" t="str">
        <f t="shared" si="311"/>
        <v/>
      </c>
      <c r="AB2829" s="254" t="str">
        <f t="shared" si="312"/>
        <v/>
      </c>
      <c r="AC2829" s="255">
        <f t="shared" si="313"/>
        <v>0</v>
      </c>
      <c r="AD2829" s="255">
        <f t="shared" si="314"/>
        <v>3836</v>
      </c>
      <c r="AE2829" s="256" t="str">
        <f t="shared" si="315"/>
        <v/>
      </c>
      <c r="AF2829" s="252" t="str">
        <f t="shared" si="316"/>
        <v>-</v>
      </c>
    </row>
    <row r="2830" spans="1:32" ht="20.149999999999999" customHeight="1" x14ac:dyDescent="0.75">
      <c r="A2830" s="31">
        <v>2828</v>
      </c>
      <c r="B2830" s="239"/>
      <c r="C2830" s="273"/>
      <c r="D2830" s="272"/>
      <c r="E2830" s="273"/>
      <c r="F2830" s="273"/>
      <c r="G2830" s="253" t="str">
        <f t="shared" si="317"/>
        <v/>
      </c>
      <c r="H2830" s="31" t="str">
        <f>IF(AND(B2830=H$1),LOOKUP(9.99999999999999E+307,$H$2:H2829)+1,"")</f>
        <v/>
      </c>
      <c r="I2830" s="31" t="str">
        <f>IF(AND(B2830=I$1),LOOKUP(9.99999999999999E+307,$I$2:I2829)+1,"")</f>
        <v/>
      </c>
      <c r="J2830" s="31">
        <f>IF(AND(B2830=J$1),LOOKUP(9.99999999999999E+307,$J$2:J2829)+1,"")</f>
        <v>2664</v>
      </c>
      <c r="K2830" s="31">
        <f>IF(AND(B2830=K$1),LOOKUP(9.99999999999999E+307,$K$2:K2829)+1,"")</f>
        <v>2664</v>
      </c>
      <c r="L2830" s="31">
        <f>IF(AND(B2830=L$1),LOOKUP(9.99999999999999E+307,$L$2:L2829)+1,"")</f>
        <v>2664</v>
      </c>
      <c r="M2830" s="31">
        <f>IF(AND(B2830=M$1),LOOKUP(9.99999999999999E+307,$M$2:M2829)+1,"")</f>
        <v>2664</v>
      </c>
      <c r="N2830" s="31" t="e">
        <f>IF(AND(B2830=N$1),LOOKUP(9.99999999999999E+307,$N$2:N2829)+1,"")</f>
        <v>#REF!</v>
      </c>
      <c r="O2830" s="31" t="e">
        <f>IF(AND($B2830=O$1),LOOKUP(9.99999999999999E+307,$O$2:O2829)+1,"")</f>
        <v>#REF!</v>
      </c>
      <c r="P2830" s="31" t="e">
        <f>IF(AND($B2830=P$1),LOOKUP(9.99999999999999E+307,$P$2:P2829)+1,"")</f>
        <v>#REF!</v>
      </c>
      <c r="Q2830" s="31" t="e">
        <f>IF(AND($B2830=Q$1),LOOKUP(9.99999999999999E+307,$Q$2:Q2829)+1,"")</f>
        <v>#REF!</v>
      </c>
      <c r="R2830" s="31">
        <f>IF(AND($B2830=R$1),LOOKUP(9.99999999999999E+307,$R$2:R2829)+1,"")</f>
        <v>2664</v>
      </c>
      <c r="S2830" s="31">
        <f>IF(AND($B2830=S$1),LOOKUP(9.99999999999999E+307,$S$2:S2829)+1,"")</f>
        <v>2664</v>
      </c>
      <c r="T2830" s="265"/>
      <c r="U2830" s="265"/>
      <c r="V2830" s="265"/>
      <c r="AA2830" s="254" t="str">
        <f t="shared" si="311"/>
        <v/>
      </c>
      <c r="AB2830" s="254" t="str">
        <f t="shared" si="312"/>
        <v/>
      </c>
      <c r="AC2830" s="255">
        <f t="shared" si="313"/>
        <v>0</v>
      </c>
      <c r="AD2830" s="255">
        <f t="shared" si="314"/>
        <v>3836</v>
      </c>
      <c r="AE2830" s="256" t="str">
        <f t="shared" si="315"/>
        <v/>
      </c>
      <c r="AF2830" s="252" t="str">
        <f t="shared" si="316"/>
        <v>-</v>
      </c>
    </row>
    <row r="2831" spans="1:32" ht="20.149999999999999" customHeight="1" x14ac:dyDescent="0.75">
      <c r="A2831" s="31">
        <v>2829</v>
      </c>
      <c r="B2831" s="239"/>
      <c r="C2831" s="273"/>
      <c r="D2831" s="272"/>
      <c r="E2831" s="273"/>
      <c r="F2831" s="273"/>
      <c r="G2831" s="253" t="str">
        <f t="shared" si="317"/>
        <v/>
      </c>
      <c r="H2831" s="31" t="str">
        <f>IF(AND(B2831=H$1),LOOKUP(9.99999999999999E+307,$H$2:H2830)+1,"")</f>
        <v/>
      </c>
      <c r="I2831" s="31" t="str">
        <f>IF(AND(B2831=I$1),LOOKUP(9.99999999999999E+307,$I$2:I2830)+1,"")</f>
        <v/>
      </c>
      <c r="J2831" s="31">
        <f>IF(AND(B2831=J$1),LOOKUP(9.99999999999999E+307,$J$2:J2830)+1,"")</f>
        <v>2665</v>
      </c>
      <c r="K2831" s="31">
        <f>IF(AND(B2831=K$1),LOOKUP(9.99999999999999E+307,$K$2:K2830)+1,"")</f>
        <v>2665</v>
      </c>
      <c r="L2831" s="31">
        <f>IF(AND(B2831=L$1),LOOKUP(9.99999999999999E+307,$L$2:L2830)+1,"")</f>
        <v>2665</v>
      </c>
      <c r="M2831" s="31">
        <f>IF(AND(B2831=M$1),LOOKUP(9.99999999999999E+307,$M$2:M2830)+1,"")</f>
        <v>2665</v>
      </c>
      <c r="N2831" s="31" t="e">
        <f>IF(AND(B2831=N$1),LOOKUP(9.99999999999999E+307,$N$2:N2830)+1,"")</f>
        <v>#REF!</v>
      </c>
      <c r="O2831" s="31" t="e">
        <f>IF(AND($B2831=O$1),LOOKUP(9.99999999999999E+307,$O$2:O2830)+1,"")</f>
        <v>#REF!</v>
      </c>
      <c r="P2831" s="31" t="e">
        <f>IF(AND($B2831=P$1),LOOKUP(9.99999999999999E+307,$P$2:P2830)+1,"")</f>
        <v>#REF!</v>
      </c>
      <c r="Q2831" s="31" t="e">
        <f>IF(AND($B2831=Q$1),LOOKUP(9.99999999999999E+307,$Q$2:Q2830)+1,"")</f>
        <v>#REF!</v>
      </c>
      <c r="R2831" s="31">
        <f>IF(AND($B2831=R$1),LOOKUP(9.99999999999999E+307,$R$2:R2830)+1,"")</f>
        <v>2665</v>
      </c>
      <c r="S2831" s="31">
        <f>IF(AND($B2831=S$1),LOOKUP(9.99999999999999E+307,$S$2:S2830)+1,"")</f>
        <v>2665</v>
      </c>
      <c r="T2831" s="265"/>
      <c r="U2831" s="265"/>
      <c r="V2831" s="265"/>
      <c r="AA2831" s="254" t="str">
        <f t="shared" si="311"/>
        <v/>
      </c>
      <c r="AB2831" s="254" t="str">
        <f t="shared" si="312"/>
        <v/>
      </c>
      <c r="AC2831" s="255">
        <f t="shared" si="313"/>
        <v>0</v>
      </c>
      <c r="AD2831" s="255">
        <f t="shared" si="314"/>
        <v>3836</v>
      </c>
      <c r="AE2831" s="256" t="str">
        <f t="shared" si="315"/>
        <v/>
      </c>
      <c r="AF2831" s="252" t="str">
        <f t="shared" si="316"/>
        <v>-</v>
      </c>
    </row>
    <row r="2832" spans="1:32" ht="20.149999999999999" customHeight="1" x14ac:dyDescent="0.75">
      <c r="A2832" s="31">
        <v>2830</v>
      </c>
      <c r="B2832" s="239"/>
      <c r="C2832" s="273"/>
      <c r="D2832" s="272"/>
      <c r="E2832" s="273"/>
      <c r="F2832" s="273"/>
      <c r="G2832" s="253" t="str">
        <f t="shared" si="317"/>
        <v/>
      </c>
      <c r="H2832" s="31" t="str">
        <f>IF(AND(B2832=H$1),LOOKUP(9.99999999999999E+307,$H$2:H2831)+1,"")</f>
        <v/>
      </c>
      <c r="I2832" s="31" t="str">
        <f>IF(AND(B2832=I$1),LOOKUP(9.99999999999999E+307,$I$2:I2831)+1,"")</f>
        <v/>
      </c>
      <c r="J2832" s="31">
        <f>IF(AND(B2832=J$1),LOOKUP(9.99999999999999E+307,$J$2:J2831)+1,"")</f>
        <v>2666</v>
      </c>
      <c r="K2832" s="31">
        <f>IF(AND(B2832=K$1),LOOKUP(9.99999999999999E+307,$K$2:K2831)+1,"")</f>
        <v>2666</v>
      </c>
      <c r="L2832" s="31">
        <f>IF(AND(B2832=L$1),LOOKUP(9.99999999999999E+307,$L$2:L2831)+1,"")</f>
        <v>2666</v>
      </c>
      <c r="M2832" s="31">
        <f>IF(AND(B2832=M$1),LOOKUP(9.99999999999999E+307,$M$2:M2831)+1,"")</f>
        <v>2666</v>
      </c>
      <c r="N2832" s="31" t="e">
        <f>IF(AND(B2832=N$1),LOOKUP(9.99999999999999E+307,$N$2:N2831)+1,"")</f>
        <v>#REF!</v>
      </c>
      <c r="O2832" s="31" t="e">
        <f>IF(AND($B2832=O$1),LOOKUP(9.99999999999999E+307,$O$2:O2831)+1,"")</f>
        <v>#REF!</v>
      </c>
      <c r="P2832" s="31" t="e">
        <f>IF(AND($B2832=P$1),LOOKUP(9.99999999999999E+307,$P$2:P2831)+1,"")</f>
        <v>#REF!</v>
      </c>
      <c r="Q2832" s="31" t="e">
        <f>IF(AND($B2832=Q$1),LOOKUP(9.99999999999999E+307,$Q$2:Q2831)+1,"")</f>
        <v>#REF!</v>
      </c>
      <c r="R2832" s="31">
        <f>IF(AND($B2832=R$1),LOOKUP(9.99999999999999E+307,$R$2:R2831)+1,"")</f>
        <v>2666</v>
      </c>
      <c r="S2832" s="31">
        <f>IF(AND($B2832=S$1),LOOKUP(9.99999999999999E+307,$S$2:S2831)+1,"")</f>
        <v>2666</v>
      </c>
      <c r="T2832" s="265"/>
      <c r="U2832" s="265"/>
      <c r="V2832" s="265"/>
      <c r="AA2832" s="254" t="str">
        <f t="shared" si="311"/>
        <v/>
      </c>
      <c r="AB2832" s="254" t="str">
        <f t="shared" si="312"/>
        <v/>
      </c>
      <c r="AC2832" s="255">
        <f t="shared" si="313"/>
        <v>0</v>
      </c>
      <c r="AD2832" s="255">
        <f t="shared" si="314"/>
        <v>3836</v>
      </c>
      <c r="AE2832" s="256" t="str">
        <f t="shared" si="315"/>
        <v/>
      </c>
      <c r="AF2832" s="252" t="str">
        <f t="shared" si="316"/>
        <v>-</v>
      </c>
    </row>
    <row r="2833" spans="1:32" ht="20.149999999999999" customHeight="1" x14ac:dyDescent="0.75">
      <c r="A2833" s="31">
        <v>2831</v>
      </c>
      <c r="B2833" s="239"/>
      <c r="C2833" s="273"/>
      <c r="D2833" s="272"/>
      <c r="E2833" s="273"/>
      <c r="F2833" s="273"/>
      <c r="G2833" s="253" t="str">
        <f t="shared" si="317"/>
        <v/>
      </c>
      <c r="H2833" s="31" t="str">
        <f>IF(AND(B2833=H$1),LOOKUP(9.99999999999999E+307,$H$2:H2832)+1,"")</f>
        <v/>
      </c>
      <c r="I2833" s="31" t="str">
        <f>IF(AND(B2833=I$1),LOOKUP(9.99999999999999E+307,$I$2:I2832)+1,"")</f>
        <v/>
      </c>
      <c r="J2833" s="31">
        <f>IF(AND(B2833=J$1),LOOKUP(9.99999999999999E+307,$J$2:J2832)+1,"")</f>
        <v>2667</v>
      </c>
      <c r="K2833" s="31">
        <f>IF(AND(B2833=K$1),LOOKUP(9.99999999999999E+307,$K$2:K2832)+1,"")</f>
        <v>2667</v>
      </c>
      <c r="L2833" s="31">
        <f>IF(AND(B2833=L$1),LOOKUP(9.99999999999999E+307,$L$2:L2832)+1,"")</f>
        <v>2667</v>
      </c>
      <c r="M2833" s="31">
        <f>IF(AND(B2833=M$1),LOOKUP(9.99999999999999E+307,$M$2:M2832)+1,"")</f>
        <v>2667</v>
      </c>
      <c r="N2833" s="31" t="e">
        <f>IF(AND(B2833=N$1),LOOKUP(9.99999999999999E+307,$N$2:N2832)+1,"")</f>
        <v>#REF!</v>
      </c>
      <c r="O2833" s="31" t="e">
        <f>IF(AND($B2833=O$1),LOOKUP(9.99999999999999E+307,$O$2:O2832)+1,"")</f>
        <v>#REF!</v>
      </c>
      <c r="P2833" s="31" t="e">
        <f>IF(AND($B2833=P$1),LOOKUP(9.99999999999999E+307,$P$2:P2832)+1,"")</f>
        <v>#REF!</v>
      </c>
      <c r="Q2833" s="31" t="e">
        <f>IF(AND($B2833=Q$1),LOOKUP(9.99999999999999E+307,$Q$2:Q2832)+1,"")</f>
        <v>#REF!</v>
      </c>
      <c r="R2833" s="31">
        <f>IF(AND($B2833=R$1),LOOKUP(9.99999999999999E+307,$R$2:R2832)+1,"")</f>
        <v>2667</v>
      </c>
      <c r="S2833" s="31">
        <f>IF(AND($B2833=S$1),LOOKUP(9.99999999999999E+307,$S$2:S2832)+1,"")</f>
        <v>2667</v>
      </c>
      <c r="T2833" s="265"/>
      <c r="U2833" s="265"/>
      <c r="V2833" s="265"/>
      <c r="AA2833" s="254" t="str">
        <f t="shared" si="311"/>
        <v/>
      </c>
      <c r="AB2833" s="254" t="str">
        <f t="shared" si="312"/>
        <v/>
      </c>
      <c r="AC2833" s="255">
        <f t="shared" si="313"/>
        <v>0</v>
      </c>
      <c r="AD2833" s="255">
        <f t="shared" si="314"/>
        <v>3836</v>
      </c>
      <c r="AE2833" s="256" t="str">
        <f t="shared" si="315"/>
        <v/>
      </c>
      <c r="AF2833" s="252" t="str">
        <f t="shared" si="316"/>
        <v>-</v>
      </c>
    </row>
    <row r="2834" spans="1:32" ht="20.149999999999999" customHeight="1" x14ac:dyDescent="0.75">
      <c r="A2834" s="31">
        <v>2832</v>
      </c>
      <c r="B2834" s="239"/>
      <c r="C2834" s="273"/>
      <c r="D2834" s="272"/>
      <c r="E2834" s="273"/>
      <c r="F2834" s="273"/>
      <c r="G2834" s="253" t="str">
        <f t="shared" si="317"/>
        <v/>
      </c>
      <c r="H2834" s="31" t="str">
        <f>IF(AND(B2834=H$1),LOOKUP(9.99999999999999E+307,$H$2:H2833)+1,"")</f>
        <v/>
      </c>
      <c r="I2834" s="31" t="str">
        <f>IF(AND(B2834=I$1),LOOKUP(9.99999999999999E+307,$I$2:I2833)+1,"")</f>
        <v/>
      </c>
      <c r="J2834" s="31">
        <f>IF(AND(B2834=J$1),LOOKUP(9.99999999999999E+307,$J$2:J2833)+1,"")</f>
        <v>2668</v>
      </c>
      <c r="K2834" s="31">
        <f>IF(AND(B2834=K$1),LOOKUP(9.99999999999999E+307,$K$2:K2833)+1,"")</f>
        <v>2668</v>
      </c>
      <c r="L2834" s="31">
        <f>IF(AND(B2834=L$1),LOOKUP(9.99999999999999E+307,$L$2:L2833)+1,"")</f>
        <v>2668</v>
      </c>
      <c r="M2834" s="31">
        <f>IF(AND(B2834=M$1),LOOKUP(9.99999999999999E+307,$M$2:M2833)+1,"")</f>
        <v>2668</v>
      </c>
      <c r="N2834" s="31" t="e">
        <f>IF(AND(B2834=N$1),LOOKUP(9.99999999999999E+307,$N$2:N2833)+1,"")</f>
        <v>#REF!</v>
      </c>
      <c r="O2834" s="31" t="e">
        <f>IF(AND($B2834=O$1),LOOKUP(9.99999999999999E+307,$O$2:O2833)+1,"")</f>
        <v>#REF!</v>
      </c>
      <c r="P2834" s="31" t="e">
        <f>IF(AND($B2834=P$1),LOOKUP(9.99999999999999E+307,$P$2:P2833)+1,"")</f>
        <v>#REF!</v>
      </c>
      <c r="Q2834" s="31" t="e">
        <f>IF(AND($B2834=Q$1),LOOKUP(9.99999999999999E+307,$Q$2:Q2833)+1,"")</f>
        <v>#REF!</v>
      </c>
      <c r="R2834" s="31">
        <f>IF(AND($B2834=R$1),LOOKUP(9.99999999999999E+307,$R$2:R2833)+1,"")</f>
        <v>2668</v>
      </c>
      <c r="S2834" s="31">
        <f>IF(AND($B2834=S$1),LOOKUP(9.99999999999999E+307,$S$2:S2833)+1,"")</f>
        <v>2668</v>
      </c>
      <c r="T2834" s="265"/>
      <c r="U2834" s="265"/>
      <c r="V2834" s="265"/>
      <c r="AA2834" s="254" t="str">
        <f t="shared" si="311"/>
        <v/>
      </c>
      <c r="AB2834" s="254" t="str">
        <f t="shared" si="312"/>
        <v/>
      </c>
      <c r="AC2834" s="255">
        <f t="shared" si="313"/>
        <v>0</v>
      </c>
      <c r="AD2834" s="255">
        <f t="shared" si="314"/>
        <v>3836</v>
      </c>
      <c r="AE2834" s="256" t="str">
        <f t="shared" si="315"/>
        <v/>
      </c>
      <c r="AF2834" s="252" t="str">
        <f t="shared" si="316"/>
        <v>-</v>
      </c>
    </row>
    <row r="2835" spans="1:32" ht="20.149999999999999" customHeight="1" x14ac:dyDescent="0.75">
      <c r="A2835" s="31">
        <v>2833</v>
      </c>
      <c r="B2835" s="239"/>
      <c r="C2835" s="273"/>
      <c r="D2835" s="272"/>
      <c r="E2835" s="273"/>
      <c r="F2835" s="273"/>
      <c r="G2835" s="253" t="str">
        <f t="shared" si="317"/>
        <v/>
      </c>
      <c r="H2835" s="31" t="str">
        <f>IF(AND(B2835=H$1),LOOKUP(9.99999999999999E+307,$H$2:H2834)+1,"")</f>
        <v/>
      </c>
      <c r="I2835" s="31" t="str">
        <f>IF(AND(B2835=I$1),LOOKUP(9.99999999999999E+307,$I$2:I2834)+1,"")</f>
        <v/>
      </c>
      <c r="J2835" s="31">
        <f>IF(AND(B2835=J$1),LOOKUP(9.99999999999999E+307,$J$2:J2834)+1,"")</f>
        <v>2669</v>
      </c>
      <c r="K2835" s="31">
        <f>IF(AND(B2835=K$1),LOOKUP(9.99999999999999E+307,$K$2:K2834)+1,"")</f>
        <v>2669</v>
      </c>
      <c r="L2835" s="31">
        <f>IF(AND(B2835=L$1),LOOKUP(9.99999999999999E+307,$L$2:L2834)+1,"")</f>
        <v>2669</v>
      </c>
      <c r="M2835" s="31">
        <f>IF(AND(B2835=M$1),LOOKUP(9.99999999999999E+307,$M$2:M2834)+1,"")</f>
        <v>2669</v>
      </c>
      <c r="N2835" s="31" t="e">
        <f>IF(AND(B2835=N$1),LOOKUP(9.99999999999999E+307,$N$2:N2834)+1,"")</f>
        <v>#REF!</v>
      </c>
      <c r="O2835" s="31" t="e">
        <f>IF(AND($B2835=O$1),LOOKUP(9.99999999999999E+307,$O$2:O2834)+1,"")</f>
        <v>#REF!</v>
      </c>
      <c r="P2835" s="31" t="e">
        <f>IF(AND($B2835=P$1),LOOKUP(9.99999999999999E+307,$P$2:P2834)+1,"")</f>
        <v>#REF!</v>
      </c>
      <c r="Q2835" s="31" t="e">
        <f>IF(AND($B2835=Q$1),LOOKUP(9.99999999999999E+307,$Q$2:Q2834)+1,"")</f>
        <v>#REF!</v>
      </c>
      <c r="R2835" s="31">
        <f>IF(AND($B2835=R$1),LOOKUP(9.99999999999999E+307,$R$2:R2834)+1,"")</f>
        <v>2669</v>
      </c>
      <c r="S2835" s="31">
        <f>IF(AND($B2835=S$1),LOOKUP(9.99999999999999E+307,$S$2:S2834)+1,"")</f>
        <v>2669</v>
      </c>
      <c r="T2835" s="265"/>
      <c r="U2835" s="265"/>
      <c r="V2835" s="265"/>
      <c r="AA2835" s="254" t="str">
        <f t="shared" ref="AA2835:AA2898" si="318">IF(AD2835=2,"นักเรียนซ้ำ","")</f>
        <v/>
      </c>
      <c r="AB2835" s="254" t="str">
        <f t="shared" ref="AB2835:AB2898" si="319">IF(AC2835=2,"เลขประจำตัวซ้ำ","")</f>
        <v/>
      </c>
      <c r="AC2835" s="255">
        <f t="shared" si="313"/>
        <v>0</v>
      </c>
      <c r="AD2835" s="255">
        <f t="shared" si="314"/>
        <v>3836</v>
      </c>
      <c r="AE2835" s="256" t="str">
        <f t="shared" si="315"/>
        <v/>
      </c>
      <c r="AF2835" s="252" t="str">
        <f t="shared" si="316"/>
        <v>-</v>
      </c>
    </row>
    <row r="2836" spans="1:32" ht="20.149999999999999" customHeight="1" x14ac:dyDescent="0.75">
      <c r="A2836" s="31">
        <v>2834</v>
      </c>
      <c r="B2836" s="239"/>
      <c r="C2836" s="273"/>
      <c r="D2836" s="272"/>
      <c r="E2836" s="273"/>
      <c r="F2836" s="273"/>
      <c r="G2836" s="253" t="str">
        <f t="shared" si="317"/>
        <v/>
      </c>
      <c r="H2836" s="31" t="str">
        <f>IF(AND(B2836=H$1),LOOKUP(9.99999999999999E+307,$H$2:H2835)+1,"")</f>
        <v/>
      </c>
      <c r="I2836" s="31" t="str">
        <f>IF(AND(B2836=I$1),LOOKUP(9.99999999999999E+307,$I$2:I2835)+1,"")</f>
        <v/>
      </c>
      <c r="J2836" s="31">
        <f>IF(AND(B2836=J$1),LOOKUP(9.99999999999999E+307,$J$2:J2835)+1,"")</f>
        <v>2670</v>
      </c>
      <c r="K2836" s="31">
        <f>IF(AND(B2836=K$1),LOOKUP(9.99999999999999E+307,$K$2:K2835)+1,"")</f>
        <v>2670</v>
      </c>
      <c r="L2836" s="31">
        <f>IF(AND(B2836=L$1),LOOKUP(9.99999999999999E+307,$L$2:L2835)+1,"")</f>
        <v>2670</v>
      </c>
      <c r="M2836" s="31">
        <f>IF(AND(B2836=M$1),LOOKUP(9.99999999999999E+307,$M$2:M2835)+1,"")</f>
        <v>2670</v>
      </c>
      <c r="N2836" s="31" t="e">
        <f>IF(AND(B2836=N$1),LOOKUP(9.99999999999999E+307,$N$2:N2835)+1,"")</f>
        <v>#REF!</v>
      </c>
      <c r="O2836" s="31" t="e">
        <f>IF(AND($B2836=O$1),LOOKUP(9.99999999999999E+307,$O$2:O2835)+1,"")</f>
        <v>#REF!</v>
      </c>
      <c r="P2836" s="31" t="e">
        <f>IF(AND($B2836=P$1),LOOKUP(9.99999999999999E+307,$P$2:P2835)+1,"")</f>
        <v>#REF!</v>
      </c>
      <c r="Q2836" s="31" t="e">
        <f>IF(AND($B2836=Q$1),LOOKUP(9.99999999999999E+307,$Q$2:Q2835)+1,"")</f>
        <v>#REF!</v>
      </c>
      <c r="R2836" s="31">
        <f>IF(AND($B2836=R$1),LOOKUP(9.99999999999999E+307,$R$2:R2835)+1,"")</f>
        <v>2670</v>
      </c>
      <c r="S2836" s="31">
        <f>IF(AND($B2836=S$1),LOOKUP(9.99999999999999E+307,$S$2:S2835)+1,"")</f>
        <v>2670</v>
      </c>
      <c r="T2836" s="265"/>
      <c r="U2836" s="265"/>
      <c r="V2836" s="265"/>
      <c r="AA2836" s="254" t="str">
        <f t="shared" si="318"/>
        <v/>
      </c>
      <c r="AB2836" s="254" t="str">
        <f t="shared" si="319"/>
        <v/>
      </c>
      <c r="AC2836" s="255">
        <f t="shared" si="313"/>
        <v>0</v>
      </c>
      <c r="AD2836" s="255">
        <f t="shared" si="314"/>
        <v>3836</v>
      </c>
      <c r="AE2836" s="256" t="str">
        <f t="shared" si="315"/>
        <v/>
      </c>
      <c r="AF2836" s="252" t="str">
        <f t="shared" si="316"/>
        <v>-</v>
      </c>
    </row>
    <row r="2837" spans="1:32" ht="20.149999999999999" customHeight="1" x14ac:dyDescent="0.75">
      <c r="A2837" s="31">
        <v>2835</v>
      </c>
      <c r="B2837" s="239"/>
      <c r="C2837" s="273"/>
      <c r="D2837" s="272"/>
      <c r="E2837" s="273"/>
      <c r="F2837" s="273"/>
      <c r="G2837" s="253" t="str">
        <f t="shared" si="317"/>
        <v/>
      </c>
      <c r="H2837" s="31" t="str">
        <f>IF(AND(B2837=H$1),LOOKUP(9.99999999999999E+307,$H$2:H2836)+1,"")</f>
        <v/>
      </c>
      <c r="I2837" s="31" t="str">
        <f>IF(AND(B2837=I$1),LOOKUP(9.99999999999999E+307,$I$2:I2836)+1,"")</f>
        <v/>
      </c>
      <c r="J2837" s="31">
        <f>IF(AND(B2837=J$1),LOOKUP(9.99999999999999E+307,$J$2:J2836)+1,"")</f>
        <v>2671</v>
      </c>
      <c r="K2837" s="31">
        <f>IF(AND(B2837=K$1),LOOKUP(9.99999999999999E+307,$K$2:K2836)+1,"")</f>
        <v>2671</v>
      </c>
      <c r="L2837" s="31">
        <f>IF(AND(B2837=L$1),LOOKUP(9.99999999999999E+307,$L$2:L2836)+1,"")</f>
        <v>2671</v>
      </c>
      <c r="M2837" s="31">
        <f>IF(AND(B2837=M$1),LOOKUP(9.99999999999999E+307,$M$2:M2836)+1,"")</f>
        <v>2671</v>
      </c>
      <c r="N2837" s="31" t="e">
        <f>IF(AND(B2837=N$1),LOOKUP(9.99999999999999E+307,$N$2:N2836)+1,"")</f>
        <v>#REF!</v>
      </c>
      <c r="O2837" s="31" t="e">
        <f>IF(AND($B2837=O$1),LOOKUP(9.99999999999999E+307,$O$2:O2836)+1,"")</f>
        <v>#REF!</v>
      </c>
      <c r="P2837" s="31" t="e">
        <f>IF(AND($B2837=P$1),LOOKUP(9.99999999999999E+307,$P$2:P2836)+1,"")</f>
        <v>#REF!</v>
      </c>
      <c r="Q2837" s="31" t="e">
        <f>IF(AND($B2837=Q$1),LOOKUP(9.99999999999999E+307,$Q$2:Q2836)+1,"")</f>
        <v>#REF!</v>
      </c>
      <c r="R2837" s="31">
        <f>IF(AND($B2837=R$1),LOOKUP(9.99999999999999E+307,$R$2:R2836)+1,"")</f>
        <v>2671</v>
      </c>
      <c r="S2837" s="31">
        <f>IF(AND($B2837=S$1),LOOKUP(9.99999999999999E+307,$S$2:S2836)+1,"")</f>
        <v>2671</v>
      </c>
      <c r="T2837" s="265"/>
      <c r="U2837" s="265"/>
      <c r="V2837" s="265"/>
      <c r="AA2837" s="254" t="str">
        <f t="shared" si="318"/>
        <v/>
      </c>
      <c r="AB2837" s="254" t="str">
        <f t="shared" si="319"/>
        <v/>
      </c>
      <c r="AC2837" s="255">
        <f t="shared" si="313"/>
        <v>0</v>
      </c>
      <c r="AD2837" s="255">
        <f t="shared" si="314"/>
        <v>3836</v>
      </c>
      <c r="AE2837" s="256" t="str">
        <f t="shared" si="315"/>
        <v/>
      </c>
      <c r="AF2837" s="252" t="str">
        <f t="shared" si="316"/>
        <v>-</v>
      </c>
    </row>
    <row r="2838" spans="1:32" ht="20.149999999999999" customHeight="1" x14ac:dyDescent="0.75">
      <c r="A2838" s="31">
        <v>2836</v>
      </c>
      <c r="B2838" s="239"/>
      <c r="C2838" s="273"/>
      <c r="D2838" s="272"/>
      <c r="E2838" s="273"/>
      <c r="F2838" s="273"/>
      <c r="G2838" s="253" t="str">
        <f t="shared" si="317"/>
        <v/>
      </c>
      <c r="H2838" s="31" t="str">
        <f>IF(AND(B2838=H$1),LOOKUP(9.99999999999999E+307,$H$2:H2837)+1,"")</f>
        <v/>
      </c>
      <c r="I2838" s="31" t="str">
        <f>IF(AND(B2838=I$1),LOOKUP(9.99999999999999E+307,$I$2:I2837)+1,"")</f>
        <v/>
      </c>
      <c r="J2838" s="31">
        <f>IF(AND(B2838=J$1),LOOKUP(9.99999999999999E+307,$J$2:J2837)+1,"")</f>
        <v>2672</v>
      </c>
      <c r="K2838" s="31">
        <f>IF(AND(B2838=K$1),LOOKUP(9.99999999999999E+307,$K$2:K2837)+1,"")</f>
        <v>2672</v>
      </c>
      <c r="L2838" s="31">
        <f>IF(AND(B2838=L$1),LOOKUP(9.99999999999999E+307,$L$2:L2837)+1,"")</f>
        <v>2672</v>
      </c>
      <c r="M2838" s="31">
        <f>IF(AND(B2838=M$1),LOOKUP(9.99999999999999E+307,$M$2:M2837)+1,"")</f>
        <v>2672</v>
      </c>
      <c r="N2838" s="31" t="e">
        <f>IF(AND(B2838=N$1),LOOKUP(9.99999999999999E+307,$N$2:N2837)+1,"")</f>
        <v>#REF!</v>
      </c>
      <c r="O2838" s="31" t="e">
        <f>IF(AND($B2838=O$1),LOOKUP(9.99999999999999E+307,$O$2:O2837)+1,"")</f>
        <v>#REF!</v>
      </c>
      <c r="P2838" s="31" t="e">
        <f>IF(AND($B2838=P$1),LOOKUP(9.99999999999999E+307,$P$2:P2837)+1,"")</f>
        <v>#REF!</v>
      </c>
      <c r="Q2838" s="31" t="e">
        <f>IF(AND($B2838=Q$1),LOOKUP(9.99999999999999E+307,$Q$2:Q2837)+1,"")</f>
        <v>#REF!</v>
      </c>
      <c r="R2838" s="31">
        <f>IF(AND($B2838=R$1),LOOKUP(9.99999999999999E+307,$R$2:R2837)+1,"")</f>
        <v>2672</v>
      </c>
      <c r="S2838" s="31">
        <f>IF(AND($B2838=S$1),LOOKUP(9.99999999999999E+307,$S$2:S2837)+1,"")</f>
        <v>2672</v>
      </c>
      <c r="T2838" s="265"/>
      <c r="U2838" s="265"/>
      <c r="V2838" s="265"/>
      <c r="AA2838" s="254" t="str">
        <f t="shared" si="318"/>
        <v/>
      </c>
      <c r="AB2838" s="254" t="str">
        <f t="shared" si="319"/>
        <v/>
      </c>
      <c r="AC2838" s="255">
        <f t="shared" si="313"/>
        <v>0</v>
      </c>
      <c r="AD2838" s="255">
        <f t="shared" si="314"/>
        <v>3836</v>
      </c>
      <c r="AE2838" s="256" t="str">
        <f t="shared" si="315"/>
        <v/>
      </c>
      <c r="AF2838" s="252" t="str">
        <f t="shared" si="316"/>
        <v>-</v>
      </c>
    </row>
    <row r="2839" spans="1:32" ht="20.149999999999999" customHeight="1" x14ac:dyDescent="0.75">
      <c r="A2839" s="31">
        <v>2837</v>
      </c>
      <c r="B2839" s="239"/>
      <c r="C2839" s="273"/>
      <c r="D2839" s="272"/>
      <c r="E2839" s="273"/>
      <c r="F2839" s="273"/>
      <c r="G2839" s="253" t="str">
        <f t="shared" si="317"/>
        <v/>
      </c>
      <c r="H2839" s="31" t="str">
        <f>IF(AND(B2839=H$1),LOOKUP(9.99999999999999E+307,$H$2:H2838)+1,"")</f>
        <v/>
      </c>
      <c r="I2839" s="31" t="str">
        <f>IF(AND(B2839=I$1),LOOKUP(9.99999999999999E+307,$I$2:I2838)+1,"")</f>
        <v/>
      </c>
      <c r="J2839" s="31">
        <f>IF(AND(B2839=J$1),LOOKUP(9.99999999999999E+307,$J$2:J2838)+1,"")</f>
        <v>2673</v>
      </c>
      <c r="K2839" s="31">
        <f>IF(AND(B2839=K$1),LOOKUP(9.99999999999999E+307,$K$2:K2838)+1,"")</f>
        <v>2673</v>
      </c>
      <c r="L2839" s="31">
        <f>IF(AND(B2839=L$1),LOOKUP(9.99999999999999E+307,$L$2:L2838)+1,"")</f>
        <v>2673</v>
      </c>
      <c r="M2839" s="31">
        <f>IF(AND(B2839=M$1),LOOKUP(9.99999999999999E+307,$M$2:M2838)+1,"")</f>
        <v>2673</v>
      </c>
      <c r="N2839" s="31" t="e">
        <f>IF(AND(B2839=N$1),LOOKUP(9.99999999999999E+307,$N$2:N2838)+1,"")</f>
        <v>#REF!</v>
      </c>
      <c r="O2839" s="31" t="e">
        <f>IF(AND($B2839=O$1),LOOKUP(9.99999999999999E+307,$O$2:O2838)+1,"")</f>
        <v>#REF!</v>
      </c>
      <c r="P2839" s="31" t="e">
        <f>IF(AND($B2839=P$1),LOOKUP(9.99999999999999E+307,$P$2:P2838)+1,"")</f>
        <v>#REF!</v>
      </c>
      <c r="Q2839" s="31" t="e">
        <f>IF(AND($B2839=Q$1),LOOKUP(9.99999999999999E+307,$Q$2:Q2838)+1,"")</f>
        <v>#REF!</v>
      </c>
      <c r="R2839" s="31">
        <f>IF(AND($B2839=R$1),LOOKUP(9.99999999999999E+307,$R$2:R2838)+1,"")</f>
        <v>2673</v>
      </c>
      <c r="S2839" s="31">
        <f>IF(AND($B2839=S$1),LOOKUP(9.99999999999999E+307,$S$2:S2838)+1,"")</f>
        <v>2673</v>
      </c>
      <c r="T2839" s="265"/>
      <c r="U2839" s="265"/>
      <c r="V2839" s="265"/>
      <c r="AA2839" s="254" t="str">
        <f t="shared" si="318"/>
        <v/>
      </c>
      <c r="AB2839" s="254" t="str">
        <f t="shared" si="319"/>
        <v/>
      </c>
      <c r="AC2839" s="255">
        <f t="shared" ref="AC2839:AC2902" si="320">COUNTIF($C$3:$C$4002,C2839)</f>
        <v>0</v>
      </c>
      <c r="AD2839" s="255">
        <f t="shared" ref="AD2839:AD2902" si="321">SUMPRODUCT(--(E2839&amp;F2839=$E$3:$E$4002&amp;$F$3:$F$4002))</f>
        <v>3836</v>
      </c>
      <c r="AE2839" s="256" t="str">
        <f t="shared" ref="AE2839:AE2902" si="322">IF(D2839="เด็กชาย",1,IF(D2839="นาย",1,IF(D2839="เด็กหญิง",2,IF(D2839="นางสาว",2,IF(D2839="ด.ช.",1,IF(D2839="ด.ญ.",2,IF(D2839="น.ส.",2,"")))))))</f>
        <v/>
      </c>
      <c r="AF2839" s="252" t="str">
        <f t="shared" ref="AF2839:AF2902" si="323">CONCATENATE(B2839,"-",AE2839)</f>
        <v>-</v>
      </c>
    </row>
    <row r="2840" spans="1:32" ht="20.149999999999999" customHeight="1" x14ac:dyDescent="0.75">
      <c r="A2840" s="31">
        <v>2838</v>
      </c>
      <c r="B2840" s="239"/>
      <c r="C2840" s="273"/>
      <c r="D2840" s="272"/>
      <c r="E2840" s="273"/>
      <c r="F2840" s="273"/>
      <c r="G2840" s="253" t="str">
        <f t="shared" si="317"/>
        <v/>
      </c>
      <c r="H2840" s="31" t="str">
        <f>IF(AND(B2840=H$1),LOOKUP(9.99999999999999E+307,$H$2:H2839)+1,"")</f>
        <v/>
      </c>
      <c r="I2840" s="31" t="str">
        <f>IF(AND(B2840=I$1),LOOKUP(9.99999999999999E+307,$I$2:I2839)+1,"")</f>
        <v/>
      </c>
      <c r="J2840" s="31">
        <f>IF(AND(B2840=J$1),LOOKUP(9.99999999999999E+307,$J$2:J2839)+1,"")</f>
        <v>2674</v>
      </c>
      <c r="K2840" s="31">
        <f>IF(AND(B2840=K$1),LOOKUP(9.99999999999999E+307,$K$2:K2839)+1,"")</f>
        <v>2674</v>
      </c>
      <c r="L2840" s="31">
        <f>IF(AND(B2840=L$1),LOOKUP(9.99999999999999E+307,$L$2:L2839)+1,"")</f>
        <v>2674</v>
      </c>
      <c r="M2840" s="31">
        <f>IF(AND(B2840=M$1),LOOKUP(9.99999999999999E+307,$M$2:M2839)+1,"")</f>
        <v>2674</v>
      </c>
      <c r="N2840" s="31" t="e">
        <f>IF(AND(B2840=N$1),LOOKUP(9.99999999999999E+307,$N$2:N2839)+1,"")</f>
        <v>#REF!</v>
      </c>
      <c r="O2840" s="31" t="e">
        <f>IF(AND($B2840=O$1),LOOKUP(9.99999999999999E+307,$O$2:O2839)+1,"")</f>
        <v>#REF!</v>
      </c>
      <c r="P2840" s="31" t="e">
        <f>IF(AND($B2840=P$1),LOOKUP(9.99999999999999E+307,$P$2:P2839)+1,"")</f>
        <v>#REF!</v>
      </c>
      <c r="Q2840" s="31" t="e">
        <f>IF(AND($B2840=Q$1),LOOKUP(9.99999999999999E+307,$Q$2:Q2839)+1,"")</f>
        <v>#REF!</v>
      </c>
      <c r="R2840" s="31">
        <f>IF(AND($B2840=R$1),LOOKUP(9.99999999999999E+307,$R$2:R2839)+1,"")</f>
        <v>2674</v>
      </c>
      <c r="S2840" s="31">
        <f>IF(AND($B2840=S$1),LOOKUP(9.99999999999999E+307,$S$2:S2839)+1,"")</f>
        <v>2674</v>
      </c>
      <c r="T2840" s="265"/>
      <c r="U2840" s="265"/>
      <c r="V2840" s="265"/>
      <c r="AA2840" s="254" t="str">
        <f t="shared" si="318"/>
        <v/>
      </c>
      <c r="AB2840" s="254" t="str">
        <f t="shared" si="319"/>
        <v/>
      </c>
      <c r="AC2840" s="255">
        <f t="shared" si="320"/>
        <v>0</v>
      </c>
      <c r="AD2840" s="255">
        <f t="shared" si="321"/>
        <v>3836</v>
      </c>
      <c r="AE2840" s="256" t="str">
        <f t="shared" si="322"/>
        <v/>
      </c>
      <c r="AF2840" s="252" t="str">
        <f t="shared" si="323"/>
        <v>-</v>
      </c>
    </row>
    <row r="2841" spans="1:32" ht="20.149999999999999" customHeight="1" x14ac:dyDescent="0.75">
      <c r="A2841" s="31">
        <v>2839</v>
      </c>
      <c r="B2841" s="239"/>
      <c r="C2841" s="273"/>
      <c r="D2841" s="272"/>
      <c r="E2841" s="273"/>
      <c r="F2841" s="273"/>
      <c r="G2841" s="253" t="str">
        <f t="shared" si="317"/>
        <v/>
      </c>
      <c r="H2841" s="31" t="str">
        <f>IF(AND(B2841=H$1),LOOKUP(9.99999999999999E+307,$H$2:H2840)+1,"")</f>
        <v/>
      </c>
      <c r="I2841" s="31" t="str">
        <f>IF(AND(B2841=I$1),LOOKUP(9.99999999999999E+307,$I$2:I2840)+1,"")</f>
        <v/>
      </c>
      <c r="J2841" s="31">
        <f>IF(AND(B2841=J$1),LOOKUP(9.99999999999999E+307,$J$2:J2840)+1,"")</f>
        <v>2675</v>
      </c>
      <c r="K2841" s="31">
        <f>IF(AND(B2841=K$1),LOOKUP(9.99999999999999E+307,$K$2:K2840)+1,"")</f>
        <v>2675</v>
      </c>
      <c r="L2841" s="31">
        <f>IF(AND(B2841=L$1),LOOKUP(9.99999999999999E+307,$L$2:L2840)+1,"")</f>
        <v>2675</v>
      </c>
      <c r="M2841" s="31">
        <f>IF(AND(B2841=M$1),LOOKUP(9.99999999999999E+307,$M$2:M2840)+1,"")</f>
        <v>2675</v>
      </c>
      <c r="N2841" s="31" t="e">
        <f>IF(AND(B2841=N$1),LOOKUP(9.99999999999999E+307,$N$2:N2840)+1,"")</f>
        <v>#REF!</v>
      </c>
      <c r="O2841" s="31" t="e">
        <f>IF(AND($B2841=O$1),LOOKUP(9.99999999999999E+307,$O$2:O2840)+1,"")</f>
        <v>#REF!</v>
      </c>
      <c r="P2841" s="31" t="e">
        <f>IF(AND($B2841=P$1),LOOKUP(9.99999999999999E+307,$P$2:P2840)+1,"")</f>
        <v>#REF!</v>
      </c>
      <c r="Q2841" s="31" t="e">
        <f>IF(AND($B2841=Q$1),LOOKUP(9.99999999999999E+307,$Q$2:Q2840)+1,"")</f>
        <v>#REF!</v>
      </c>
      <c r="R2841" s="31">
        <f>IF(AND($B2841=R$1),LOOKUP(9.99999999999999E+307,$R$2:R2840)+1,"")</f>
        <v>2675</v>
      </c>
      <c r="S2841" s="31">
        <f>IF(AND($B2841=S$1),LOOKUP(9.99999999999999E+307,$S$2:S2840)+1,"")</f>
        <v>2675</v>
      </c>
      <c r="T2841" s="265"/>
      <c r="U2841" s="265"/>
      <c r="V2841" s="265"/>
      <c r="AA2841" s="254" t="str">
        <f t="shared" si="318"/>
        <v/>
      </c>
      <c r="AB2841" s="254" t="str">
        <f t="shared" si="319"/>
        <v/>
      </c>
      <c r="AC2841" s="255">
        <f t="shared" si="320"/>
        <v>0</v>
      </c>
      <c r="AD2841" s="255">
        <f t="shared" si="321"/>
        <v>3836</v>
      </c>
      <c r="AE2841" s="256" t="str">
        <f t="shared" si="322"/>
        <v/>
      </c>
      <c r="AF2841" s="252" t="str">
        <f t="shared" si="323"/>
        <v>-</v>
      </c>
    </row>
    <row r="2842" spans="1:32" ht="20.149999999999999" customHeight="1" x14ac:dyDescent="0.75">
      <c r="A2842" s="31">
        <v>2840</v>
      </c>
      <c r="B2842" s="239"/>
      <c r="C2842" s="273"/>
      <c r="D2842" s="272"/>
      <c r="E2842" s="273"/>
      <c r="F2842" s="273"/>
      <c r="G2842" s="253" t="str">
        <f t="shared" si="317"/>
        <v/>
      </c>
      <c r="H2842" s="31" t="str">
        <f>IF(AND(B2842=H$1),LOOKUP(9.99999999999999E+307,$H$2:H2841)+1,"")</f>
        <v/>
      </c>
      <c r="I2842" s="31" t="str">
        <f>IF(AND(B2842=I$1),LOOKUP(9.99999999999999E+307,$I$2:I2841)+1,"")</f>
        <v/>
      </c>
      <c r="J2842" s="31">
        <f>IF(AND(B2842=J$1),LOOKUP(9.99999999999999E+307,$J$2:J2841)+1,"")</f>
        <v>2676</v>
      </c>
      <c r="K2842" s="31">
        <f>IF(AND(B2842=K$1),LOOKUP(9.99999999999999E+307,$K$2:K2841)+1,"")</f>
        <v>2676</v>
      </c>
      <c r="L2842" s="31">
        <f>IF(AND(B2842=L$1),LOOKUP(9.99999999999999E+307,$L$2:L2841)+1,"")</f>
        <v>2676</v>
      </c>
      <c r="M2842" s="31">
        <f>IF(AND(B2842=M$1),LOOKUP(9.99999999999999E+307,$M$2:M2841)+1,"")</f>
        <v>2676</v>
      </c>
      <c r="N2842" s="31" t="e">
        <f>IF(AND(B2842=N$1),LOOKUP(9.99999999999999E+307,$N$2:N2841)+1,"")</f>
        <v>#REF!</v>
      </c>
      <c r="O2842" s="31" t="e">
        <f>IF(AND($B2842=O$1),LOOKUP(9.99999999999999E+307,$O$2:O2841)+1,"")</f>
        <v>#REF!</v>
      </c>
      <c r="P2842" s="31" t="e">
        <f>IF(AND($B2842=P$1),LOOKUP(9.99999999999999E+307,$P$2:P2841)+1,"")</f>
        <v>#REF!</v>
      </c>
      <c r="Q2842" s="31" t="e">
        <f>IF(AND($B2842=Q$1),LOOKUP(9.99999999999999E+307,$Q$2:Q2841)+1,"")</f>
        <v>#REF!</v>
      </c>
      <c r="R2842" s="31">
        <f>IF(AND($B2842=R$1),LOOKUP(9.99999999999999E+307,$R$2:R2841)+1,"")</f>
        <v>2676</v>
      </c>
      <c r="S2842" s="31">
        <f>IF(AND($B2842=S$1),LOOKUP(9.99999999999999E+307,$S$2:S2841)+1,"")</f>
        <v>2676</v>
      </c>
      <c r="T2842" s="265"/>
      <c r="U2842" s="265"/>
      <c r="V2842" s="265"/>
      <c r="AA2842" s="254" t="str">
        <f t="shared" si="318"/>
        <v/>
      </c>
      <c r="AB2842" s="254" t="str">
        <f t="shared" si="319"/>
        <v/>
      </c>
      <c r="AC2842" s="255">
        <f t="shared" si="320"/>
        <v>0</v>
      </c>
      <c r="AD2842" s="255">
        <f t="shared" si="321"/>
        <v>3836</v>
      </c>
      <c r="AE2842" s="256" t="str">
        <f t="shared" si="322"/>
        <v/>
      </c>
      <c r="AF2842" s="252" t="str">
        <f t="shared" si="323"/>
        <v>-</v>
      </c>
    </row>
    <row r="2843" spans="1:32" ht="20.149999999999999" customHeight="1" x14ac:dyDescent="0.75">
      <c r="A2843" s="31">
        <v>2841</v>
      </c>
      <c r="B2843" s="239"/>
      <c r="C2843" s="273"/>
      <c r="D2843" s="272"/>
      <c r="E2843" s="273"/>
      <c r="F2843" s="273"/>
      <c r="G2843" s="253" t="str">
        <f t="shared" si="317"/>
        <v/>
      </c>
      <c r="H2843" s="31" t="str">
        <f>IF(AND(B2843=H$1),LOOKUP(9.99999999999999E+307,$H$2:H2842)+1,"")</f>
        <v/>
      </c>
      <c r="I2843" s="31" t="str">
        <f>IF(AND(B2843=I$1),LOOKUP(9.99999999999999E+307,$I$2:I2842)+1,"")</f>
        <v/>
      </c>
      <c r="J2843" s="31">
        <f>IF(AND(B2843=J$1),LOOKUP(9.99999999999999E+307,$J$2:J2842)+1,"")</f>
        <v>2677</v>
      </c>
      <c r="K2843" s="31">
        <f>IF(AND(B2843=K$1),LOOKUP(9.99999999999999E+307,$K$2:K2842)+1,"")</f>
        <v>2677</v>
      </c>
      <c r="L2843" s="31">
        <f>IF(AND(B2843=L$1),LOOKUP(9.99999999999999E+307,$L$2:L2842)+1,"")</f>
        <v>2677</v>
      </c>
      <c r="M2843" s="31">
        <f>IF(AND(B2843=M$1),LOOKUP(9.99999999999999E+307,$M$2:M2842)+1,"")</f>
        <v>2677</v>
      </c>
      <c r="N2843" s="31" t="e">
        <f>IF(AND(B2843=N$1),LOOKUP(9.99999999999999E+307,$N$2:N2842)+1,"")</f>
        <v>#REF!</v>
      </c>
      <c r="O2843" s="31" t="e">
        <f>IF(AND($B2843=O$1),LOOKUP(9.99999999999999E+307,$O$2:O2842)+1,"")</f>
        <v>#REF!</v>
      </c>
      <c r="P2843" s="31" t="e">
        <f>IF(AND($B2843=P$1),LOOKUP(9.99999999999999E+307,$P$2:P2842)+1,"")</f>
        <v>#REF!</v>
      </c>
      <c r="Q2843" s="31" t="e">
        <f>IF(AND($B2843=Q$1),LOOKUP(9.99999999999999E+307,$Q$2:Q2842)+1,"")</f>
        <v>#REF!</v>
      </c>
      <c r="R2843" s="31">
        <f>IF(AND($B2843=R$1),LOOKUP(9.99999999999999E+307,$R$2:R2842)+1,"")</f>
        <v>2677</v>
      </c>
      <c r="S2843" s="31">
        <f>IF(AND($B2843=S$1),LOOKUP(9.99999999999999E+307,$S$2:S2842)+1,"")</f>
        <v>2677</v>
      </c>
      <c r="T2843" s="265"/>
      <c r="U2843" s="265"/>
      <c r="V2843" s="265"/>
      <c r="AA2843" s="254" t="str">
        <f t="shared" si="318"/>
        <v/>
      </c>
      <c r="AB2843" s="254" t="str">
        <f t="shared" si="319"/>
        <v/>
      </c>
      <c r="AC2843" s="255">
        <f t="shared" si="320"/>
        <v>0</v>
      </c>
      <c r="AD2843" s="255">
        <f t="shared" si="321"/>
        <v>3836</v>
      </c>
      <c r="AE2843" s="256" t="str">
        <f t="shared" si="322"/>
        <v/>
      </c>
      <c r="AF2843" s="252" t="str">
        <f t="shared" si="323"/>
        <v>-</v>
      </c>
    </row>
    <row r="2844" spans="1:32" ht="20.149999999999999" customHeight="1" x14ac:dyDescent="0.75">
      <c r="A2844" s="31">
        <v>2842</v>
      </c>
      <c r="B2844" s="239"/>
      <c r="C2844" s="273"/>
      <c r="D2844" s="272"/>
      <c r="E2844" s="273"/>
      <c r="F2844" s="273"/>
      <c r="G2844" s="253" t="str">
        <f t="shared" si="317"/>
        <v/>
      </c>
      <c r="H2844" s="31" t="str">
        <f>IF(AND(B2844=H$1),LOOKUP(9.99999999999999E+307,$H$2:H2843)+1,"")</f>
        <v/>
      </c>
      <c r="I2844" s="31" t="str">
        <f>IF(AND(B2844=I$1),LOOKUP(9.99999999999999E+307,$I$2:I2843)+1,"")</f>
        <v/>
      </c>
      <c r="J2844" s="31">
        <f>IF(AND(B2844=J$1),LOOKUP(9.99999999999999E+307,$J$2:J2843)+1,"")</f>
        <v>2678</v>
      </c>
      <c r="K2844" s="31">
        <f>IF(AND(B2844=K$1),LOOKUP(9.99999999999999E+307,$K$2:K2843)+1,"")</f>
        <v>2678</v>
      </c>
      <c r="L2844" s="31">
        <f>IF(AND(B2844=L$1),LOOKUP(9.99999999999999E+307,$L$2:L2843)+1,"")</f>
        <v>2678</v>
      </c>
      <c r="M2844" s="31">
        <f>IF(AND(B2844=M$1),LOOKUP(9.99999999999999E+307,$M$2:M2843)+1,"")</f>
        <v>2678</v>
      </c>
      <c r="N2844" s="31" t="e">
        <f>IF(AND(B2844=N$1),LOOKUP(9.99999999999999E+307,$N$2:N2843)+1,"")</f>
        <v>#REF!</v>
      </c>
      <c r="O2844" s="31" t="e">
        <f>IF(AND($B2844=O$1),LOOKUP(9.99999999999999E+307,$O$2:O2843)+1,"")</f>
        <v>#REF!</v>
      </c>
      <c r="P2844" s="31" t="e">
        <f>IF(AND($B2844=P$1),LOOKUP(9.99999999999999E+307,$P$2:P2843)+1,"")</f>
        <v>#REF!</v>
      </c>
      <c r="Q2844" s="31" t="e">
        <f>IF(AND($B2844=Q$1),LOOKUP(9.99999999999999E+307,$Q$2:Q2843)+1,"")</f>
        <v>#REF!</v>
      </c>
      <c r="R2844" s="31">
        <f>IF(AND($B2844=R$1),LOOKUP(9.99999999999999E+307,$R$2:R2843)+1,"")</f>
        <v>2678</v>
      </c>
      <c r="S2844" s="31">
        <f>IF(AND($B2844=S$1),LOOKUP(9.99999999999999E+307,$S$2:S2843)+1,"")</f>
        <v>2678</v>
      </c>
      <c r="T2844" s="265"/>
      <c r="U2844" s="265"/>
      <c r="V2844" s="265"/>
      <c r="AA2844" s="254" t="str">
        <f t="shared" si="318"/>
        <v/>
      </c>
      <c r="AB2844" s="254" t="str">
        <f t="shared" si="319"/>
        <v/>
      </c>
      <c r="AC2844" s="255">
        <f t="shared" si="320"/>
        <v>0</v>
      </c>
      <c r="AD2844" s="255">
        <f t="shared" si="321"/>
        <v>3836</v>
      </c>
      <c r="AE2844" s="256" t="str">
        <f t="shared" si="322"/>
        <v/>
      </c>
      <c r="AF2844" s="252" t="str">
        <f t="shared" si="323"/>
        <v>-</v>
      </c>
    </row>
    <row r="2845" spans="1:32" ht="20.149999999999999" customHeight="1" x14ac:dyDescent="0.75">
      <c r="A2845" s="31">
        <v>2843</v>
      </c>
      <c r="B2845" s="239"/>
      <c r="C2845" s="273"/>
      <c r="D2845" s="272"/>
      <c r="E2845" s="273"/>
      <c r="F2845" s="273"/>
      <c r="G2845" s="253" t="str">
        <f t="shared" si="317"/>
        <v/>
      </c>
      <c r="H2845" s="31" t="str">
        <f>IF(AND(B2845=H$1),LOOKUP(9.99999999999999E+307,$H$2:H2844)+1,"")</f>
        <v/>
      </c>
      <c r="I2845" s="31" t="str">
        <f>IF(AND(B2845=I$1),LOOKUP(9.99999999999999E+307,$I$2:I2844)+1,"")</f>
        <v/>
      </c>
      <c r="J2845" s="31">
        <f>IF(AND(B2845=J$1),LOOKUP(9.99999999999999E+307,$J$2:J2844)+1,"")</f>
        <v>2679</v>
      </c>
      <c r="K2845" s="31">
        <f>IF(AND(B2845=K$1),LOOKUP(9.99999999999999E+307,$K$2:K2844)+1,"")</f>
        <v>2679</v>
      </c>
      <c r="L2845" s="31">
        <f>IF(AND(B2845=L$1),LOOKUP(9.99999999999999E+307,$L$2:L2844)+1,"")</f>
        <v>2679</v>
      </c>
      <c r="M2845" s="31">
        <f>IF(AND(B2845=M$1),LOOKUP(9.99999999999999E+307,$M$2:M2844)+1,"")</f>
        <v>2679</v>
      </c>
      <c r="N2845" s="31" t="e">
        <f>IF(AND(B2845=N$1),LOOKUP(9.99999999999999E+307,$N$2:N2844)+1,"")</f>
        <v>#REF!</v>
      </c>
      <c r="O2845" s="31" t="e">
        <f>IF(AND($B2845=O$1),LOOKUP(9.99999999999999E+307,$O$2:O2844)+1,"")</f>
        <v>#REF!</v>
      </c>
      <c r="P2845" s="31" t="e">
        <f>IF(AND($B2845=P$1),LOOKUP(9.99999999999999E+307,$P$2:P2844)+1,"")</f>
        <v>#REF!</v>
      </c>
      <c r="Q2845" s="31" t="e">
        <f>IF(AND($B2845=Q$1),LOOKUP(9.99999999999999E+307,$Q$2:Q2844)+1,"")</f>
        <v>#REF!</v>
      </c>
      <c r="R2845" s="31">
        <f>IF(AND($B2845=R$1),LOOKUP(9.99999999999999E+307,$R$2:R2844)+1,"")</f>
        <v>2679</v>
      </c>
      <c r="S2845" s="31">
        <f>IF(AND($B2845=S$1),LOOKUP(9.99999999999999E+307,$S$2:S2844)+1,"")</f>
        <v>2679</v>
      </c>
      <c r="T2845" s="265"/>
      <c r="U2845" s="265"/>
      <c r="V2845" s="265"/>
      <c r="AA2845" s="254" t="str">
        <f t="shared" si="318"/>
        <v/>
      </c>
      <c r="AB2845" s="254" t="str">
        <f t="shared" si="319"/>
        <v/>
      </c>
      <c r="AC2845" s="255">
        <f t="shared" si="320"/>
        <v>0</v>
      </c>
      <c r="AD2845" s="255">
        <f t="shared" si="321"/>
        <v>3836</v>
      </c>
      <c r="AE2845" s="256" t="str">
        <f t="shared" si="322"/>
        <v/>
      </c>
      <c r="AF2845" s="252" t="str">
        <f t="shared" si="323"/>
        <v>-</v>
      </c>
    </row>
    <row r="2846" spans="1:32" ht="20.149999999999999" customHeight="1" x14ac:dyDescent="0.75">
      <c r="A2846" s="31">
        <v>2844</v>
      </c>
      <c r="B2846" s="239"/>
      <c r="C2846" s="273"/>
      <c r="D2846" s="272"/>
      <c r="E2846" s="273"/>
      <c r="F2846" s="273"/>
      <c r="G2846" s="253" t="str">
        <f t="shared" si="317"/>
        <v/>
      </c>
      <c r="H2846" s="31" t="str">
        <f>IF(AND(B2846=H$1),LOOKUP(9.99999999999999E+307,$H$2:H2845)+1,"")</f>
        <v/>
      </c>
      <c r="I2846" s="31" t="str">
        <f>IF(AND(B2846=I$1),LOOKUP(9.99999999999999E+307,$I$2:I2845)+1,"")</f>
        <v/>
      </c>
      <c r="J2846" s="31">
        <f>IF(AND(B2846=J$1),LOOKUP(9.99999999999999E+307,$J$2:J2845)+1,"")</f>
        <v>2680</v>
      </c>
      <c r="K2846" s="31">
        <f>IF(AND(B2846=K$1),LOOKUP(9.99999999999999E+307,$K$2:K2845)+1,"")</f>
        <v>2680</v>
      </c>
      <c r="L2846" s="31">
        <f>IF(AND(B2846=L$1),LOOKUP(9.99999999999999E+307,$L$2:L2845)+1,"")</f>
        <v>2680</v>
      </c>
      <c r="M2846" s="31">
        <f>IF(AND(B2846=M$1),LOOKUP(9.99999999999999E+307,$M$2:M2845)+1,"")</f>
        <v>2680</v>
      </c>
      <c r="N2846" s="31" t="e">
        <f>IF(AND(B2846=N$1),LOOKUP(9.99999999999999E+307,$N$2:N2845)+1,"")</f>
        <v>#REF!</v>
      </c>
      <c r="O2846" s="31" t="e">
        <f>IF(AND($B2846=O$1),LOOKUP(9.99999999999999E+307,$O$2:O2845)+1,"")</f>
        <v>#REF!</v>
      </c>
      <c r="P2846" s="31" t="e">
        <f>IF(AND($B2846=P$1),LOOKUP(9.99999999999999E+307,$P$2:P2845)+1,"")</f>
        <v>#REF!</v>
      </c>
      <c r="Q2846" s="31" t="e">
        <f>IF(AND($B2846=Q$1),LOOKUP(9.99999999999999E+307,$Q$2:Q2845)+1,"")</f>
        <v>#REF!</v>
      </c>
      <c r="R2846" s="31">
        <f>IF(AND($B2846=R$1),LOOKUP(9.99999999999999E+307,$R$2:R2845)+1,"")</f>
        <v>2680</v>
      </c>
      <c r="S2846" s="31">
        <f>IF(AND($B2846=S$1),LOOKUP(9.99999999999999E+307,$S$2:S2845)+1,"")</f>
        <v>2680</v>
      </c>
      <c r="T2846" s="265"/>
      <c r="U2846" s="265"/>
      <c r="V2846" s="265"/>
      <c r="AA2846" s="254" t="str">
        <f t="shared" si="318"/>
        <v/>
      </c>
      <c r="AB2846" s="254" t="str">
        <f t="shared" si="319"/>
        <v/>
      </c>
      <c r="AC2846" s="255">
        <f t="shared" si="320"/>
        <v>0</v>
      </c>
      <c r="AD2846" s="255">
        <f t="shared" si="321"/>
        <v>3836</v>
      </c>
      <c r="AE2846" s="256" t="str">
        <f t="shared" si="322"/>
        <v/>
      </c>
      <c r="AF2846" s="252" t="str">
        <f t="shared" si="323"/>
        <v>-</v>
      </c>
    </row>
    <row r="2847" spans="1:32" ht="20.149999999999999" customHeight="1" x14ac:dyDescent="0.75">
      <c r="A2847" s="31">
        <v>2845</v>
      </c>
      <c r="B2847" s="239"/>
      <c r="C2847" s="273"/>
      <c r="D2847" s="272"/>
      <c r="E2847" s="273"/>
      <c r="F2847" s="273"/>
      <c r="G2847" s="253" t="str">
        <f t="shared" si="317"/>
        <v/>
      </c>
      <c r="H2847" s="31" t="str">
        <f>IF(AND(B2847=H$1),LOOKUP(9.99999999999999E+307,$H$2:H2846)+1,"")</f>
        <v/>
      </c>
      <c r="I2847" s="31" t="str">
        <f>IF(AND(B2847=I$1),LOOKUP(9.99999999999999E+307,$I$2:I2846)+1,"")</f>
        <v/>
      </c>
      <c r="J2847" s="31">
        <f>IF(AND(B2847=J$1),LOOKUP(9.99999999999999E+307,$J$2:J2846)+1,"")</f>
        <v>2681</v>
      </c>
      <c r="K2847" s="31">
        <f>IF(AND(B2847=K$1),LOOKUP(9.99999999999999E+307,$K$2:K2846)+1,"")</f>
        <v>2681</v>
      </c>
      <c r="L2847" s="31">
        <f>IF(AND(B2847=L$1),LOOKUP(9.99999999999999E+307,$L$2:L2846)+1,"")</f>
        <v>2681</v>
      </c>
      <c r="M2847" s="31">
        <f>IF(AND(B2847=M$1),LOOKUP(9.99999999999999E+307,$M$2:M2846)+1,"")</f>
        <v>2681</v>
      </c>
      <c r="N2847" s="31" t="e">
        <f>IF(AND(B2847=N$1),LOOKUP(9.99999999999999E+307,$N$2:N2846)+1,"")</f>
        <v>#REF!</v>
      </c>
      <c r="O2847" s="31" t="e">
        <f>IF(AND($B2847=O$1),LOOKUP(9.99999999999999E+307,$O$2:O2846)+1,"")</f>
        <v>#REF!</v>
      </c>
      <c r="P2847" s="31" t="e">
        <f>IF(AND($B2847=P$1),LOOKUP(9.99999999999999E+307,$P$2:P2846)+1,"")</f>
        <v>#REF!</v>
      </c>
      <c r="Q2847" s="31" t="e">
        <f>IF(AND($B2847=Q$1),LOOKUP(9.99999999999999E+307,$Q$2:Q2846)+1,"")</f>
        <v>#REF!</v>
      </c>
      <c r="R2847" s="31">
        <f>IF(AND($B2847=R$1),LOOKUP(9.99999999999999E+307,$R$2:R2846)+1,"")</f>
        <v>2681</v>
      </c>
      <c r="S2847" s="31">
        <f>IF(AND($B2847=S$1),LOOKUP(9.99999999999999E+307,$S$2:S2846)+1,"")</f>
        <v>2681</v>
      </c>
      <c r="T2847" s="265"/>
      <c r="U2847" s="265"/>
      <c r="V2847" s="265"/>
      <c r="AA2847" s="254" t="str">
        <f t="shared" si="318"/>
        <v/>
      </c>
      <c r="AB2847" s="254" t="str">
        <f t="shared" si="319"/>
        <v/>
      </c>
      <c r="AC2847" s="255">
        <f t="shared" si="320"/>
        <v>0</v>
      </c>
      <c r="AD2847" s="255">
        <f t="shared" si="321"/>
        <v>3836</v>
      </c>
      <c r="AE2847" s="256" t="str">
        <f t="shared" si="322"/>
        <v/>
      </c>
      <c r="AF2847" s="252" t="str">
        <f t="shared" si="323"/>
        <v>-</v>
      </c>
    </row>
    <row r="2848" spans="1:32" ht="20.149999999999999" customHeight="1" x14ac:dyDescent="0.75">
      <c r="A2848" s="31">
        <v>2846</v>
      </c>
      <c r="B2848" s="239"/>
      <c r="C2848" s="273"/>
      <c r="D2848" s="272"/>
      <c r="E2848" s="273"/>
      <c r="F2848" s="273"/>
      <c r="G2848" s="253" t="str">
        <f t="shared" si="317"/>
        <v/>
      </c>
      <c r="H2848" s="31" t="str">
        <f>IF(AND(B2848=H$1),LOOKUP(9.99999999999999E+307,$H$2:H2847)+1,"")</f>
        <v/>
      </c>
      <c r="I2848" s="31" t="str">
        <f>IF(AND(B2848=I$1),LOOKUP(9.99999999999999E+307,$I$2:I2847)+1,"")</f>
        <v/>
      </c>
      <c r="J2848" s="31">
        <f>IF(AND(B2848=J$1),LOOKUP(9.99999999999999E+307,$J$2:J2847)+1,"")</f>
        <v>2682</v>
      </c>
      <c r="K2848" s="31">
        <f>IF(AND(B2848=K$1),LOOKUP(9.99999999999999E+307,$K$2:K2847)+1,"")</f>
        <v>2682</v>
      </c>
      <c r="L2848" s="31">
        <f>IF(AND(B2848=L$1),LOOKUP(9.99999999999999E+307,$L$2:L2847)+1,"")</f>
        <v>2682</v>
      </c>
      <c r="M2848" s="31">
        <f>IF(AND(B2848=M$1),LOOKUP(9.99999999999999E+307,$M$2:M2847)+1,"")</f>
        <v>2682</v>
      </c>
      <c r="N2848" s="31" t="e">
        <f>IF(AND(B2848=N$1),LOOKUP(9.99999999999999E+307,$N$2:N2847)+1,"")</f>
        <v>#REF!</v>
      </c>
      <c r="O2848" s="31" t="e">
        <f>IF(AND($B2848=O$1),LOOKUP(9.99999999999999E+307,$O$2:O2847)+1,"")</f>
        <v>#REF!</v>
      </c>
      <c r="P2848" s="31" t="e">
        <f>IF(AND($B2848=P$1),LOOKUP(9.99999999999999E+307,$P$2:P2847)+1,"")</f>
        <v>#REF!</v>
      </c>
      <c r="Q2848" s="31" t="e">
        <f>IF(AND($B2848=Q$1),LOOKUP(9.99999999999999E+307,$Q$2:Q2847)+1,"")</f>
        <v>#REF!</v>
      </c>
      <c r="R2848" s="31">
        <f>IF(AND($B2848=R$1),LOOKUP(9.99999999999999E+307,$R$2:R2847)+1,"")</f>
        <v>2682</v>
      </c>
      <c r="S2848" s="31">
        <f>IF(AND($B2848=S$1),LOOKUP(9.99999999999999E+307,$S$2:S2847)+1,"")</f>
        <v>2682</v>
      </c>
      <c r="T2848" s="265"/>
      <c r="U2848" s="265"/>
      <c r="V2848" s="265"/>
      <c r="AA2848" s="254" t="str">
        <f t="shared" si="318"/>
        <v/>
      </c>
      <c r="AB2848" s="254" t="str">
        <f t="shared" si="319"/>
        <v/>
      </c>
      <c r="AC2848" s="255">
        <f t="shared" si="320"/>
        <v>0</v>
      </c>
      <c r="AD2848" s="255">
        <f t="shared" si="321"/>
        <v>3836</v>
      </c>
      <c r="AE2848" s="256" t="str">
        <f t="shared" si="322"/>
        <v/>
      </c>
      <c r="AF2848" s="252" t="str">
        <f t="shared" si="323"/>
        <v>-</v>
      </c>
    </row>
    <row r="2849" spans="1:32" ht="20.149999999999999" customHeight="1" x14ac:dyDescent="0.75">
      <c r="A2849" s="31">
        <v>2847</v>
      </c>
      <c r="B2849" s="239"/>
      <c r="C2849" s="273"/>
      <c r="D2849" s="272"/>
      <c r="E2849" s="273"/>
      <c r="F2849" s="273"/>
      <c r="G2849" s="253" t="str">
        <f t="shared" si="317"/>
        <v/>
      </c>
      <c r="H2849" s="31" t="str">
        <f>IF(AND(B2849=H$1),LOOKUP(9.99999999999999E+307,$H$2:H2848)+1,"")</f>
        <v/>
      </c>
      <c r="I2849" s="31" t="str">
        <f>IF(AND(B2849=I$1),LOOKUP(9.99999999999999E+307,$I$2:I2848)+1,"")</f>
        <v/>
      </c>
      <c r="J2849" s="31">
        <f>IF(AND(B2849=J$1),LOOKUP(9.99999999999999E+307,$J$2:J2848)+1,"")</f>
        <v>2683</v>
      </c>
      <c r="K2849" s="31">
        <f>IF(AND(B2849=K$1),LOOKUP(9.99999999999999E+307,$K$2:K2848)+1,"")</f>
        <v>2683</v>
      </c>
      <c r="L2849" s="31">
        <f>IF(AND(B2849=L$1),LOOKUP(9.99999999999999E+307,$L$2:L2848)+1,"")</f>
        <v>2683</v>
      </c>
      <c r="M2849" s="31">
        <f>IF(AND(B2849=M$1),LOOKUP(9.99999999999999E+307,$M$2:M2848)+1,"")</f>
        <v>2683</v>
      </c>
      <c r="N2849" s="31" t="e">
        <f>IF(AND(B2849=N$1),LOOKUP(9.99999999999999E+307,$N$2:N2848)+1,"")</f>
        <v>#REF!</v>
      </c>
      <c r="O2849" s="31" t="e">
        <f>IF(AND($B2849=O$1),LOOKUP(9.99999999999999E+307,$O$2:O2848)+1,"")</f>
        <v>#REF!</v>
      </c>
      <c r="P2849" s="31" t="e">
        <f>IF(AND($B2849=P$1),LOOKUP(9.99999999999999E+307,$P$2:P2848)+1,"")</f>
        <v>#REF!</v>
      </c>
      <c r="Q2849" s="31" t="e">
        <f>IF(AND($B2849=Q$1),LOOKUP(9.99999999999999E+307,$Q$2:Q2848)+1,"")</f>
        <v>#REF!</v>
      </c>
      <c r="R2849" s="31">
        <f>IF(AND($B2849=R$1),LOOKUP(9.99999999999999E+307,$R$2:R2848)+1,"")</f>
        <v>2683</v>
      </c>
      <c r="S2849" s="31">
        <f>IF(AND($B2849=S$1),LOOKUP(9.99999999999999E+307,$S$2:S2848)+1,"")</f>
        <v>2683</v>
      </c>
      <c r="T2849" s="265"/>
      <c r="U2849" s="265"/>
      <c r="V2849" s="265"/>
      <c r="AA2849" s="254" t="str">
        <f t="shared" si="318"/>
        <v/>
      </c>
      <c r="AB2849" s="254" t="str">
        <f t="shared" si="319"/>
        <v/>
      </c>
      <c r="AC2849" s="255">
        <f t="shared" si="320"/>
        <v>0</v>
      </c>
      <c r="AD2849" s="255">
        <f t="shared" si="321"/>
        <v>3836</v>
      </c>
      <c r="AE2849" s="256" t="str">
        <f t="shared" si="322"/>
        <v/>
      </c>
      <c r="AF2849" s="252" t="str">
        <f t="shared" si="323"/>
        <v>-</v>
      </c>
    </row>
    <row r="2850" spans="1:32" ht="20.149999999999999" customHeight="1" x14ac:dyDescent="0.75">
      <c r="A2850" s="31">
        <v>2848</v>
      </c>
      <c r="B2850" s="239"/>
      <c r="C2850" s="273"/>
      <c r="D2850" s="272"/>
      <c r="E2850" s="273"/>
      <c r="F2850" s="273"/>
      <c r="G2850" s="253" t="str">
        <f t="shared" si="317"/>
        <v/>
      </c>
      <c r="H2850" s="31" t="str">
        <f>IF(AND(B2850=H$1),LOOKUP(9.99999999999999E+307,$H$2:H2849)+1,"")</f>
        <v/>
      </c>
      <c r="I2850" s="31" t="str">
        <f>IF(AND(B2850=I$1),LOOKUP(9.99999999999999E+307,$I$2:I2849)+1,"")</f>
        <v/>
      </c>
      <c r="J2850" s="31">
        <f>IF(AND(B2850=J$1),LOOKUP(9.99999999999999E+307,$J$2:J2849)+1,"")</f>
        <v>2684</v>
      </c>
      <c r="K2850" s="31">
        <f>IF(AND(B2850=K$1),LOOKUP(9.99999999999999E+307,$K$2:K2849)+1,"")</f>
        <v>2684</v>
      </c>
      <c r="L2850" s="31">
        <f>IF(AND(B2850=L$1),LOOKUP(9.99999999999999E+307,$L$2:L2849)+1,"")</f>
        <v>2684</v>
      </c>
      <c r="M2850" s="31">
        <f>IF(AND(B2850=M$1),LOOKUP(9.99999999999999E+307,$M$2:M2849)+1,"")</f>
        <v>2684</v>
      </c>
      <c r="N2850" s="31" t="e">
        <f>IF(AND(B2850=N$1),LOOKUP(9.99999999999999E+307,$N$2:N2849)+1,"")</f>
        <v>#REF!</v>
      </c>
      <c r="O2850" s="31" t="e">
        <f>IF(AND($B2850=O$1),LOOKUP(9.99999999999999E+307,$O$2:O2849)+1,"")</f>
        <v>#REF!</v>
      </c>
      <c r="P2850" s="31" t="e">
        <f>IF(AND($B2850=P$1),LOOKUP(9.99999999999999E+307,$P$2:P2849)+1,"")</f>
        <v>#REF!</v>
      </c>
      <c r="Q2850" s="31" t="e">
        <f>IF(AND($B2850=Q$1),LOOKUP(9.99999999999999E+307,$Q$2:Q2849)+1,"")</f>
        <v>#REF!</v>
      </c>
      <c r="R2850" s="31">
        <f>IF(AND($B2850=R$1),LOOKUP(9.99999999999999E+307,$R$2:R2849)+1,"")</f>
        <v>2684</v>
      </c>
      <c r="S2850" s="31">
        <f>IF(AND($B2850=S$1),LOOKUP(9.99999999999999E+307,$S$2:S2849)+1,"")</f>
        <v>2684</v>
      </c>
      <c r="T2850" s="265"/>
      <c r="U2850" s="265"/>
      <c r="V2850" s="265"/>
      <c r="AA2850" s="254" t="str">
        <f t="shared" si="318"/>
        <v/>
      </c>
      <c r="AB2850" s="254" t="str">
        <f t="shared" si="319"/>
        <v/>
      </c>
      <c r="AC2850" s="255">
        <f t="shared" si="320"/>
        <v>0</v>
      </c>
      <c r="AD2850" s="255">
        <f t="shared" si="321"/>
        <v>3836</v>
      </c>
      <c r="AE2850" s="256" t="str">
        <f t="shared" si="322"/>
        <v/>
      </c>
      <c r="AF2850" s="252" t="str">
        <f t="shared" si="323"/>
        <v>-</v>
      </c>
    </row>
    <row r="2851" spans="1:32" ht="20.149999999999999" customHeight="1" x14ac:dyDescent="0.75">
      <c r="A2851" s="31">
        <v>2849</v>
      </c>
      <c r="B2851" s="239"/>
      <c r="C2851" s="273"/>
      <c r="D2851" s="272"/>
      <c r="E2851" s="273"/>
      <c r="F2851" s="273"/>
      <c r="G2851" s="253" t="str">
        <f t="shared" si="317"/>
        <v/>
      </c>
      <c r="H2851" s="31" t="str">
        <f>IF(AND(B2851=H$1),LOOKUP(9.99999999999999E+307,$H$2:H2850)+1,"")</f>
        <v/>
      </c>
      <c r="I2851" s="31" t="str">
        <f>IF(AND(B2851=I$1),LOOKUP(9.99999999999999E+307,$I$2:I2850)+1,"")</f>
        <v/>
      </c>
      <c r="J2851" s="31">
        <f>IF(AND(B2851=J$1),LOOKUP(9.99999999999999E+307,$J$2:J2850)+1,"")</f>
        <v>2685</v>
      </c>
      <c r="K2851" s="31">
        <f>IF(AND(B2851=K$1),LOOKUP(9.99999999999999E+307,$K$2:K2850)+1,"")</f>
        <v>2685</v>
      </c>
      <c r="L2851" s="31">
        <f>IF(AND(B2851=L$1),LOOKUP(9.99999999999999E+307,$L$2:L2850)+1,"")</f>
        <v>2685</v>
      </c>
      <c r="M2851" s="31">
        <f>IF(AND(B2851=M$1),LOOKUP(9.99999999999999E+307,$M$2:M2850)+1,"")</f>
        <v>2685</v>
      </c>
      <c r="N2851" s="31" t="e">
        <f>IF(AND(B2851=N$1),LOOKUP(9.99999999999999E+307,$N$2:N2850)+1,"")</f>
        <v>#REF!</v>
      </c>
      <c r="O2851" s="31" t="e">
        <f>IF(AND($B2851=O$1),LOOKUP(9.99999999999999E+307,$O$2:O2850)+1,"")</f>
        <v>#REF!</v>
      </c>
      <c r="P2851" s="31" t="e">
        <f>IF(AND($B2851=P$1),LOOKUP(9.99999999999999E+307,$P$2:P2850)+1,"")</f>
        <v>#REF!</v>
      </c>
      <c r="Q2851" s="31" t="e">
        <f>IF(AND($B2851=Q$1),LOOKUP(9.99999999999999E+307,$Q$2:Q2850)+1,"")</f>
        <v>#REF!</v>
      </c>
      <c r="R2851" s="31">
        <f>IF(AND($B2851=R$1),LOOKUP(9.99999999999999E+307,$R$2:R2850)+1,"")</f>
        <v>2685</v>
      </c>
      <c r="S2851" s="31">
        <f>IF(AND($B2851=S$1),LOOKUP(9.99999999999999E+307,$S$2:S2850)+1,"")</f>
        <v>2685</v>
      </c>
      <c r="T2851" s="265"/>
      <c r="U2851" s="265"/>
      <c r="V2851" s="265"/>
      <c r="AA2851" s="254" t="str">
        <f t="shared" si="318"/>
        <v/>
      </c>
      <c r="AB2851" s="254" t="str">
        <f t="shared" si="319"/>
        <v/>
      </c>
      <c r="AC2851" s="255">
        <f t="shared" si="320"/>
        <v>0</v>
      </c>
      <c r="AD2851" s="255">
        <f t="shared" si="321"/>
        <v>3836</v>
      </c>
      <c r="AE2851" s="256" t="str">
        <f t="shared" si="322"/>
        <v/>
      </c>
      <c r="AF2851" s="252" t="str">
        <f t="shared" si="323"/>
        <v>-</v>
      </c>
    </row>
    <row r="2852" spans="1:32" ht="20.149999999999999" customHeight="1" x14ac:dyDescent="0.75">
      <c r="A2852" s="31">
        <v>2850</v>
      </c>
      <c r="B2852" s="239"/>
      <c r="C2852" s="273"/>
      <c r="D2852" s="272"/>
      <c r="E2852" s="273"/>
      <c r="F2852" s="273"/>
      <c r="G2852" s="253" t="str">
        <f t="shared" si="317"/>
        <v/>
      </c>
      <c r="H2852" s="31" t="str">
        <f>IF(AND(B2852=H$1),LOOKUP(9.99999999999999E+307,$H$2:H2851)+1,"")</f>
        <v/>
      </c>
      <c r="I2852" s="31" t="str">
        <f>IF(AND(B2852=I$1),LOOKUP(9.99999999999999E+307,$I$2:I2851)+1,"")</f>
        <v/>
      </c>
      <c r="J2852" s="31">
        <f>IF(AND(B2852=J$1),LOOKUP(9.99999999999999E+307,$J$2:J2851)+1,"")</f>
        <v>2686</v>
      </c>
      <c r="K2852" s="31">
        <f>IF(AND(B2852=K$1),LOOKUP(9.99999999999999E+307,$K$2:K2851)+1,"")</f>
        <v>2686</v>
      </c>
      <c r="L2852" s="31">
        <f>IF(AND(B2852=L$1),LOOKUP(9.99999999999999E+307,$L$2:L2851)+1,"")</f>
        <v>2686</v>
      </c>
      <c r="M2852" s="31">
        <f>IF(AND(B2852=M$1),LOOKUP(9.99999999999999E+307,$M$2:M2851)+1,"")</f>
        <v>2686</v>
      </c>
      <c r="N2852" s="31" t="e">
        <f>IF(AND(B2852=N$1),LOOKUP(9.99999999999999E+307,$N$2:N2851)+1,"")</f>
        <v>#REF!</v>
      </c>
      <c r="O2852" s="31" t="e">
        <f>IF(AND($B2852=O$1),LOOKUP(9.99999999999999E+307,$O$2:O2851)+1,"")</f>
        <v>#REF!</v>
      </c>
      <c r="P2852" s="31" t="e">
        <f>IF(AND($B2852=P$1),LOOKUP(9.99999999999999E+307,$P$2:P2851)+1,"")</f>
        <v>#REF!</v>
      </c>
      <c r="Q2852" s="31" t="e">
        <f>IF(AND($B2852=Q$1),LOOKUP(9.99999999999999E+307,$Q$2:Q2851)+1,"")</f>
        <v>#REF!</v>
      </c>
      <c r="R2852" s="31">
        <f>IF(AND($B2852=R$1),LOOKUP(9.99999999999999E+307,$R$2:R2851)+1,"")</f>
        <v>2686</v>
      </c>
      <c r="S2852" s="31">
        <f>IF(AND($B2852=S$1),LOOKUP(9.99999999999999E+307,$S$2:S2851)+1,"")</f>
        <v>2686</v>
      </c>
      <c r="T2852" s="265"/>
      <c r="U2852" s="265"/>
      <c r="V2852" s="265"/>
      <c r="AA2852" s="254" t="str">
        <f t="shared" si="318"/>
        <v/>
      </c>
      <c r="AB2852" s="254" t="str">
        <f t="shared" si="319"/>
        <v/>
      </c>
      <c r="AC2852" s="255">
        <f t="shared" si="320"/>
        <v>0</v>
      </c>
      <c r="AD2852" s="255">
        <f t="shared" si="321"/>
        <v>3836</v>
      </c>
      <c r="AE2852" s="256" t="str">
        <f t="shared" si="322"/>
        <v/>
      </c>
      <c r="AF2852" s="252" t="str">
        <f t="shared" si="323"/>
        <v>-</v>
      </c>
    </row>
    <row r="2853" spans="1:32" ht="20.149999999999999" customHeight="1" x14ac:dyDescent="0.75">
      <c r="A2853" s="31">
        <v>2851</v>
      </c>
      <c r="B2853" s="239"/>
      <c r="C2853" s="273"/>
      <c r="D2853" s="272"/>
      <c r="E2853" s="273"/>
      <c r="F2853" s="273"/>
      <c r="G2853" s="253" t="str">
        <f t="shared" si="317"/>
        <v/>
      </c>
      <c r="H2853" s="31" t="str">
        <f>IF(AND(B2853=H$1),LOOKUP(9.99999999999999E+307,$H$2:H2852)+1,"")</f>
        <v/>
      </c>
      <c r="I2853" s="31" t="str">
        <f>IF(AND(B2853=I$1),LOOKUP(9.99999999999999E+307,$I$2:I2852)+1,"")</f>
        <v/>
      </c>
      <c r="J2853" s="31">
        <f>IF(AND(B2853=J$1),LOOKUP(9.99999999999999E+307,$J$2:J2852)+1,"")</f>
        <v>2687</v>
      </c>
      <c r="K2853" s="31">
        <f>IF(AND(B2853=K$1),LOOKUP(9.99999999999999E+307,$K$2:K2852)+1,"")</f>
        <v>2687</v>
      </c>
      <c r="L2853" s="31">
        <f>IF(AND(B2853=L$1),LOOKUP(9.99999999999999E+307,$L$2:L2852)+1,"")</f>
        <v>2687</v>
      </c>
      <c r="M2853" s="31">
        <f>IF(AND(B2853=M$1),LOOKUP(9.99999999999999E+307,$M$2:M2852)+1,"")</f>
        <v>2687</v>
      </c>
      <c r="N2853" s="31" t="e">
        <f>IF(AND(B2853=N$1),LOOKUP(9.99999999999999E+307,$N$2:N2852)+1,"")</f>
        <v>#REF!</v>
      </c>
      <c r="O2853" s="31" t="e">
        <f>IF(AND($B2853=O$1),LOOKUP(9.99999999999999E+307,$O$2:O2852)+1,"")</f>
        <v>#REF!</v>
      </c>
      <c r="P2853" s="31" t="e">
        <f>IF(AND($B2853=P$1),LOOKUP(9.99999999999999E+307,$P$2:P2852)+1,"")</f>
        <v>#REF!</v>
      </c>
      <c r="Q2853" s="31" t="e">
        <f>IF(AND($B2853=Q$1),LOOKUP(9.99999999999999E+307,$Q$2:Q2852)+1,"")</f>
        <v>#REF!</v>
      </c>
      <c r="R2853" s="31">
        <f>IF(AND($B2853=R$1),LOOKUP(9.99999999999999E+307,$R$2:R2852)+1,"")</f>
        <v>2687</v>
      </c>
      <c r="S2853" s="31">
        <f>IF(AND($B2853=S$1),LOOKUP(9.99999999999999E+307,$S$2:S2852)+1,"")</f>
        <v>2687</v>
      </c>
      <c r="T2853" s="265"/>
      <c r="U2853" s="265"/>
      <c r="V2853" s="265"/>
      <c r="AA2853" s="254" t="str">
        <f t="shared" si="318"/>
        <v/>
      </c>
      <c r="AB2853" s="254" t="str">
        <f t="shared" si="319"/>
        <v/>
      </c>
      <c r="AC2853" s="255">
        <f t="shared" si="320"/>
        <v>0</v>
      </c>
      <c r="AD2853" s="255">
        <f t="shared" si="321"/>
        <v>3836</v>
      </c>
      <c r="AE2853" s="256" t="str">
        <f t="shared" si="322"/>
        <v/>
      </c>
      <c r="AF2853" s="252" t="str">
        <f t="shared" si="323"/>
        <v>-</v>
      </c>
    </row>
    <row r="2854" spans="1:32" ht="20.149999999999999" customHeight="1" x14ac:dyDescent="0.75">
      <c r="A2854" s="31">
        <v>2852</v>
      </c>
      <c r="B2854" s="239"/>
      <c r="C2854" s="273"/>
      <c r="D2854" s="272"/>
      <c r="E2854" s="273"/>
      <c r="F2854" s="273"/>
      <c r="G2854" s="253" t="str">
        <f t="shared" si="317"/>
        <v/>
      </c>
      <c r="H2854" s="31" t="str">
        <f>IF(AND(B2854=H$1),LOOKUP(9.99999999999999E+307,$H$2:H2853)+1,"")</f>
        <v/>
      </c>
      <c r="I2854" s="31" t="str">
        <f>IF(AND(B2854=I$1),LOOKUP(9.99999999999999E+307,$I$2:I2853)+1,"")</f>
        <v/>
      </c>
      <c r="J2854" s="31">
        <f>IF(AND(B2854=J$1),LOOKUP(9.99999999999999E+307,$J$2:J2853)+1,"")</f>
        <v>2688</v>
      </c>
      <c r="K2854" s="31">
        <f>IF(AND(B2854=K$1),LOOKUP(9.99999999999999E+307,$K$2:K2853)+1,"")</f>
        <v>2688</v>
      </c>
      <c r="L2854" s="31">
        <f>IF(AND(B2854=L$1),LOOKUP(9.99999999999999E+307,$L$2:L2853)+1,"")</f>
        <v>2688</v>
      </c>
      <c r="M2854" s="31">
        <f>IF(AND(B2854=M$1),LOOKUP(9.99999999999999E+307,$M$2:M2853)+1,"")</f>
        <v>2688</v>
      </c>
      <c r="N2854" s="31" t="e">
        <f>IF(AND(B2854=N$1),LOOKUP(9.99999999999999E+307,$N$2:N2853)+1,"")</f>
        <v>#REF!</v>
      </c>
      <c r="O2854" s="31" t="e">
        <f>IF(AND($B2854=O$1),LOOKUP(9.99999999999999E+307,$O$2:O2853)+1,"")</f>
        <v>#REF!</v>
      </c>
      <c r="P2854" s="31" t="e">
        <f>IF(AND($B2854=P$1),LOOKUP(9.99999999999999E+307,$P$2:P2853)+1,"")</f>
        <v>#REF!</v>
      </c>
      <c r="Q2854" s="31" t="e">
        <f>IF(AND($B2854=Q$1),LOOKUP(9.99999999999999E+307,$Q$2:Q2853)+1,"")</f>
        <v>#REF!</v>
      </c>
      <c r="R2854" s="31">
        <f>IF(AND($B2854=R$1),LOOKUP(9.99999999999999E+307,$R$2:R2853)+1,"")</f>
        <v>2688</v>
      </c>
      <c r="S2854" s="31">
        <f>IF(AND($B2854=S$1),LOOKUP(9.99999999999999E+307,$S$2:S2853)+1,"")</f>
        <v>2688</v>
      </c>
      <c r="T2854" s="265"/>
      <c r="U2854" s="265"/>
      <c r="V2854" s="265"/>
      <c r="AA2854" s="254" t="str">
        <f t="shared" si="318"/>
        <v/>
      </c>
      <c r="AB2854" s="254" t="str">
        <f t="shared" si="319"/>
        <v/>
      </c>
      <c r="AC2854" s="255">
        <f t="shared" si="320"/>
        <v>0</v>
      </c>
      <c r="AD2854" s="255">
        <f t="shared" si="321"/>
        <v>3836</v>
      </c>
      <c r="AE2854" s="256" t="str">
        <f t="shared" si="322"/>
        <v/>
      </c>
      <c r="AF2854" s="252" t="str">
        <f t="shared" si="323"/>
        <v>-</v>
      </c>
    </row>
    <row r="2855" spans="1:32" ht="20.149999999999999" customHeight="1" x14ac:dyDescent="0.75">
      <c r="A2855" s="31">
        <v>2853</v>
      </c>
      <c r="B2855" s="239"/>
      <c r="C2855" s="273"/>
      <c r="D2855" s="272"/>
      <c r="E2855" s="273"/>
      <c r="F2855" s="273"/>
      <c r="G2855" s="253" t="str">
        <f t="shared" si="317"/>
        <v/>
      </c>
      <c r="H2855" s="31" t="str">
        <f>IF(AND(B2855=H$1),LOOKUP(9.99999999999999E+307,$H$2:H2854)+1,"")</f>
        <v/>
      </c>
      <c r="I2855" s="31" t="str">
        <f>IF(AND(B2855=I$1),LOOKUP(9.99999999999999E+307,$I$2:I2854)+1,"")</f>
        <v/>
      </c>
      <c r="J2855" s="31">
        <f>IF(AND(B2855=J$1),LOOKUP(9.99999999999999E+307,$J$2:J2854)+1,"")</f>
        <v>2689</v>
      </c>
      <c r="K2855" s="31">
        <f>IF(AND(B2855=K$1),LOOKUP(9.99999999999999E+307,$K$2:K2854)+1,"")</f>
        <v>2689</v>
      </c>
      <c r="L2855" s="31">
        <f>IF(AND(B2855=L$1),LOOKUP(9.99999999999999E+307,$L$2:L2854)+1,"")</f>
        <v>2689</v>
      </c>
      <c r="M2855" s="31">
        <f>IF(AND(B2855=M$1),LOOKUP(9.99999999999999E+307,$M$2:M2854)+1,"")</f>
        <v>2689</v>
      </c>
      <c r="N2855" s="31" t="e">
        <f>IF(AND(B2855=N$1),LOOKUP(9.99999999999999E+307,$N$2:N2854)+1,"")</f>
        <v>#REF!</v>
      </c>
      <c r="O2855" s="31" t="e">
        <f>IF(AND($B2855=O$1),LOOKUP(9.99999999999999E+307,$O$2:O2854)+1,"")</f>
        <v>#REF!</v>
      </c>
      <c r="P2855" s="31" t="e">
        <f>IF(AND($B2855=P$1),LOOKUP(9.99999999999999E+307,$P$2:P2854)+1,"")</f>
        <v>#REF!</v>
      </c>
      <c r="Q2855" s="31" t="e">
        <f>IF(AND($B2855=Q$1),LOOKUP(9.99999999999999E+307,$Q$2:Q2854)+1,"")</f>
        <v>#REF!</v>
      </c>
      <c r="R2855" s="31">
        <f>IF(AND($B2855=R$1),LOOKUP(9.99999999999999E+307,$R$2:R2854)+1,"")</f>
        <v>2689</v>
      </c>
      <c r="S2855" s="31">
        <f>IF(AND($B2855=S$1),LOOKUP(9.99999999999999E+307,$S$2:S2854)+1,"")</f>
        <v>2689</v>
      </c>
      <c r="T2855" s="265"/>
      <c r="U2855" s="265"/>
      <c r="V2855" s="265"/>
      <c r="AA2855" s="254" t="str">
        <f t="shared" si="318"/>
        <v/>
      </c>
      <c r="AB2855" s="254" t="str">
        <f t="shared" si="319"/>
        <v/>
      </c>
      <c r="AC2855" s="255">
        <f t="shared" si="320"/>
        <v>0</v>
      </c>
      <c r="AD2855" s="255">
        <f t="shared" si="321"/>
        <v>3836</v>
      </c>
      <c r="AE2855" s="256" t="str">
        <f t="shared" si="322"/>
        <v/>
      </c>
      <c r="AF2855" s="252" t="str">
        <f t="shared" si="323"/>
        <v>-</v>
      </c>
    </row>
    <row r="2856" spans="1:32" ht="20.149999999999999" customHeight="1" x14ac:dyDescent="0.75">
      <c r="A2856" s="31">
        <v>2854</v>
      </c>
      <c r="B2856" s="239"/>
      <c r="C2856" s="273"/>
      <c r="D2856" s="272"/>
      <c r="E2856" s="273"/>
      <c r="F2856" s="273"/>
      <c r="G2856" s="253" t="str">
        <f t="shared" si="317"/>
        <v/>
      </c>
      <c r="H2856" s="31" t="str">
        <f>IF(AND(B2856=H$1),LOOKUP(9.99999999999999E+307,$H$2:H2855)+1,"")</f>
        <v/>
      </c>
      <c r="I2856" s="31" t="str">
        <f>IF(AND(B2856=I$1),LOOKUP(9.99999999999999E+307,$I$2:I2855)+1,"")</f>
        <v/>
      </c>
      <c r="J2856" s="31">
        <f>IF(AND(B2856=J$1),LOOKUP(9.99999999999999E+307,$J$2:J2855)+1,"")</f>
        <v>2690</v>
      </c>
      <c r="K2856" s="31">
        <f>IF(AND(B2856=K$1),LOOKUP(9.99999999999999E+307,$K$2:K2855)+1,"")</f>
        <v>2690</v>
      </c>
      <c r="L2856" s="31">
        <f>IF(AND(B2856=L$1),LOOKUP(9.99999999999999E+307,$L$2:L2855)+1,"")</f>
        <v>2690</v>
      </c>
      <c r="M2856" s="31">
        <f>IF(AND(B2856=M$1),LOOKUP(9.99999999999999E+307,$M$2:M2855)+1,"")</f>
        <v>2690</v>
      </c>
      <c r="N2856" s="31" t="e">
        <f>IF(AND(B2856=N$1),LOOKUP(9.99999999999999E+307,$N$2:N2855)+1,"")</f>
        <v>#REF!</v>
      </c>
      <c r="O2856" s="31" t="e">
        <f>IF(AND($B2856=O$1),LOOKUP(9.99999999999999E+307,$O$2:O2855)+1,"")</f>
        <v>#REF!</v>
      </c>
      <c r="P2856" s="31" t="e">
        <f>IF(AND($B2856=P$1),LOOKUP(9.99999999999999E+307,$P$2:P2855)+1,"")</f>
        <v>#REF!</v>
      </c>
      <c r="Q2856" s="31" t="e">
        <f>IF(AND($B2856=Q$1),LOOKUP(9.99999999999999E+307,$Q$2:Q2855)+1,"")</f>
        <v>#REF!</v>
      </c>
      <c r="R2856" s="31">
        <f>IF(AND($B2856=R$1),LOOKUP(9.99999999999999E+307,$R$2:R2855)+1,"")</f>
        <v>2690</v>
      </c>
      <c r="S2856" s="31">
        <f>IF(AND($B2856=S$1),LOOKUP(9.99999999999999E+307,$S$2:S2855)+1,"")</f>
        <v>2690</v>
      </c>
      <c r="T2856" s="265"/>
      <c r="U2856" s="265"/>
      <c r="V2856" s="265"/>
      <c r="AA2856" s="254" t="str">
        <f t="shared" si="318"/>
        <v/>
      </c>
      <c r="AB2856" s="254" t="str">
        <f t="shared" si="319"/>
        <v/>
      </c>
      <c r="AC2856" s="255">
        <f t="shared" si="320"/>
        <v>0</v>
      </c>
      <c r="AD2856" s="255">
        <f t="shared" si="321"/>
        <v>3836</v>
      </c>
      <c r="AE2856" s="256" t="str">
        <f t="shared" si="322"/>
        <v/>
      </c>
      <c r="AF2856" s="252" t="str">
        <f t="shared" si="323"/>
        <v>-</v>
      </c>
    </row>
    <row r="2857" spans="1:32" ht="20.149999999999999" customHeight="1" x14ac:dyDescent="0.75">
      <c r="A2857" s="31">
        <v>2855</v>
      </c>
      <c r="B2857" s="239"/>
      <c r="C2857" s="273"/>
      <c r="D2857" s="272"/>
      <c r="E2857" s="273"/>
      <c r="F2857" s="273"/>
      <c r="G2857" s="253" t="str">
        <f t="shared" si="317"/>
        <v/>
      </c>
      <c r="H2857" s="31" t="str">
        <f>IF(AND(B2857=H$1),LOOKUP(9.99999999999999E+307,$H$2:H2856)+1,"")</f>
        <v/>
      </c>
      <c r="I2857" s="31" t="str">
        <f>IF(AND(B2857=I$1),LOOKUP(9.99999999999999E+307,$I$2:I2856)+1,"")</f>
        <v/>
      </c>
      <c r="J2857" s="31">
        <f>IF(AND(B2857=J$1),LOOKUP(9.99999999999999E+307,$J$2:J2856)+1,"")</f>
        <v>2691</v>
      </c>
      <c r="K2857" s="31">
        <f>IF(AND(B2857=K$1),LOOKUP(9.99999999999999E+307,$K$2:K2856)+1,"")</f>
        <v>2691</v>
      </c>
      <c r="L2857" s="31">
        <f>IF(AND(B2857=L$1),LOOKUP(9.99999999999999E+307,$L$2:L2856)+1,"")</f>
        <v>2691</v>
      </c>
      <c r="M2857" s="31">
        <f>IF(AND(B2857=M$1),LOOKUP(9.99999999999999E+307,$M$2:M2856)+1,"")</f>
        <v>2691</v>
      </c>
      <c r="N2857" s="31" t="e">
        <f>IF(AND(B2857=N$1),LOOKUP(9.99999999999999E+307,$N$2:N2856)+1,"")</f>
        <v>#REF!</v>
      </c>
      <c r="O2857" s="31" t="e">
        <f>IF(AND($B2857=O$1),LOOKUP(9.99999999999999E+307,$O$2:O2856)+1,"")</f>
        <v>#REF!</v>
      </c>
      <c r="P2857" s="31" t="e">
        <f>IF(AND($B2857=P$1),LOOKUP(9.99999999999999E+307,$P$2:P2856)+1,"")</f>
        <v>#REF!</v>
      </c>
      <c r="Q2857" s="31" t="e">
        <f>IF(AND($B2857=Q$1),LOOKUP(9.99999999999999E+307,$Q$2:Q2856)+1,"")</f>
        <v>#REF!</v>
      </c>
      <c r="R2857" s="31">
        <f>IF(AND($B2857=R$1),LOOKUP(9.99999999999999E+307,$R$2:R2856)+1,"")</f>
        <v>2691</v>
      </c>
      <c r="S2857" s="31">
        <f>IF(AND($B2857=S$1),LOOKUP(9.99999999999999E+307,$S$2:S2856)+1,"")</f>
        <v>2691</v>
      </c>
      <c r="T2857" s="265"/>
      <c r="U2857" s="265"/>
      <c r="V2857" s="265"/>
      <c r="AA2857" s="254" t="str">
        <f t="shared" si="318"/>
        <v/>
      </c>
      <c r="AB2857" s="254" t="str">
        <f t="shared" si="319"/>
        <v/>
      </c>
      <c r="AC2857" s="255">
        <f t="shared" si="320"/>
        <v>0</v>
      </c>
      <c r="AD2857" s="255">
        <f t="shared" si="321"/>
        <v>3836</v>
      </c>
      <c r="AE2857" s="256" t="str">
        <f t="shared" si="322"/>
        <v/>
      </c>
      <c r="AF2857" s="252" t="str">
        <f t="shared" si="323"/>
        <v>-</v>
      </c>
    </row>
    <row r="2858" spans="1:32" ht="20.149999999999999" customHeight="1" x14ac:dyDescent="0.75">
      <c r="A2858" s="31">
        <v>2856</v>
      </c>
      <c r="B2858" s="239"/>
      <c r="C2858" s="273"/>
      <c r="D2858" s="272"/>
      <c r="E2858" s="273"/>
      <c r="F2858" s="273"/>
      <c r="G2858" s="253" t="str">
        <f t="shared" si="317"/>
        <v/>
      </c>
      <c r="H2858" s="31" t="str">
        <f>IF(AND(B2858=H$1),LOOKUP(9.99999999999999E+307,$H$2:H2857)+1,"")</f>
        <v/>
      </c>
      <c r="I2858" s="31" t="str">
        <f>IF(AND(B2858=I$1),LOOKUP(9.99999999999999E+307,$I$2:I2857)+1,"")</f>
        <v/>
      </c>
      <c r="J2858" s="31">
        <f>IF(AND(B2858=J$1),LOOKUP(9.99999999999999E+307,$J$2:J2857)+1,"")</f>
        <v>2692</v>
      </c>
      <c r="K2858" s="31">
        <f>IF(AND(B2858=K$1),LOOKUP(9.99999999999999E+307,$K$2:K2857)+1,"")</f>
        <v>2692</v>
      </c>
      <c r="L2858" s="31">
        <f>IF(AND(B2858=L$1),LOOKUP(9.99999999999999E+307,$L$2:L2857)+1,"")</f>
        <v>2692</v>
      </c>
      <c r="M2858" s="31">
        <f>IF(AND(B2858=M$1),LOOKUP(9.99999999999999E+307,$M$2:M2857)+1,"")</f>
        <v>2692</v>
      </c>
      <c r="N2858" s="31" t="e">
        <f>IF(AND(B2858=N$1),LOOKUP(9.99999999999999E+307,$N$2:N2857)+1,"")</f>
        <v>#REF!</v>
      </c>
      <c r="O2858" s="31" t="e">
        <f>IF(AND($B2858=O$1),LOOKUP(9.99999999999999E+307,$O$2:O2857)+1,"")</f>
        <v>#REF!</v>
      </c>
      <c r="P2858" s="31" t="e">
        <f>IF(AND($B2858=P$1),LOOKUP(9.99999999999999E+307,$P$2:P2857)+1,"")</f>
        <v>#REF!</v>
      </c>
      <c r="Q2858" s="31" t="e">
        <f>IF(AND($B2858=Q$1),LOOKUP(9.99999999999999E+307,$Q$2:Q2857)+1,"")</f>
        <v>#REF!</v>
      </c>
      <c r="R2858" s="31">
        <f>IF(AND($B2858=R$1),LOOKUP(9.99999999999999E+307,$R$2:R2857)+1,"")</f>
        <v>2692</v>
      </c>
      <c r="S2858" s="31">
        <f>IF(AND($B2858=S$1),LOOKUP(9.99999999999999E+307,$S$2:S2857)+1,"")</f>
        <v>2692</v>
      </c>
      <c r="T2858" s="265"/>
      <c r="U2858" s="265"/>
      <c r="V2858" s="265"/>
      <c r="AA2858" s="254" t="str">
        <f t="shared" si="318"/>
        <v/>
      </c>
      <c r="AB2858" s="254" t="str">
        <f t="shared" si="319"/>
        <v/>
      </c>
      <c r="AC2858" s="255">
        <f t="shared" si="320"/>
        <v>0</v>
      </c>
      <c r="AD2858" s="255">
        <f t="shared" si="321"/>
        <v>3836</v>
      </c>
      <c r="AE2858" s="256" t="str">
        <f t="shared" si="322"/>
        <v/>
      </c>
      <c r="AF2858" s="252" t="str">
        <f t="shared" si="323"/>
        <v>-</v>
      </c>
    </row>
    <row r="2859" spans="1:32" ht="20.149999999999999" customHeight="1" x14ac:dyDescent="0.75">
      <c r="A2859" s="31">
        <v>2857</v>
      </c>
      <c r="B2859" s="239"/>
      <c r="C2859" s="273"/>
      <c r="D2859" s="272"/>
      <c r="E2859" s="273"/>
      <c r="F2859" s="273"/>
      <c r="G2859" s="253" t="str">
        <f t="shared" ref="G2859:G2922" si="324">B2859&amp;C2859</f>
        <v/>
      </c>
      <c r="H2859" s="31" t="str">
        <f>IF(AND(B2859=H$1),LOOKUP(9.99999999999999E+307,$H$2:H2858)+1,"")</f>
        <v/>
      </c>
      <c r="I2859" s="31" t="str">
        <f>IF(AND(B2859=I$1),LOOKUP(9.99999999999999E+307,$I$2:I2858)+1,"")</f>
        <v/>
      </c>
      <c r="J2859" s="31">
        <f>IF(AND(B2859=J$1),LOOKUP(9.99999999999999E+307,$J$2:J2858)+1,"")</f>
        <v>2693</v>
      </c>
      <c r="K2859" s="31">
        <f>IF(AND(B2859=K$1),LOOKUP(9.99999999999999E+307,$K$2:K2858)+1,"")</f>
        <v>2693</v>
      </c>
      <c r="L2859" s="31">
        <f>IF(AND(B2859=L$1),LOOKUP(9.99999999999999E+307,$L$2:L2858)+1,"")</f>
        <v>2693</v>
      </c>
      <c r="M2859" s="31">
        <f>IF(AND(B2859=M$1),LOOKUP(9.99999999999999E+307,$M$2:M2858)+1,"")</f>
        <v>2693</v>
      </c>
      <c r="N2859" s="31" t="e">
        <f>IF(AND(B2859=N$1),LOOKUP(9.99999999999999E+307,$N$2:N2858)+1,"")</f>
        <v>#REF!</v>
      </c>
      <c r="O2859" s="31" t="e">
        <f>IF(AND($B2859=O$1),LOOKUP(9.99999999999999E+307,$O$2:O2858)+1,"")</f>
        <v>#REF!</v>
      </c>
      <c r="P2859" s="31" t="e">
        <f>IF(AND($B2859=P$1),LOOKUP(9.99999999999999E+307,$P$2:P2858)+1,"")</f>
        <v>#REF!</v>
      </c>
      <c r="Q2859" s="31" t="e">
        <f>IF(AND($B2859=Q$1),LOOKUP(9.99999999999999E+307,$Q$2:Q2858)+1,"")</f>
        <v>#REF!</v>
      </c>
      <c r="R2859" s="31">
        <f>IF(AND($B2859=R$1),LOOKUP(9.99999999999999E+307,$R$2:R2858)+1,"")</f>
        <v>2693</v>
      </c>
      <c r="S2859" s="31">
        <f>IF(AND($B2859=S$1),LOOKUP(9.99999999999999E+307,$S$2:S2858)+1,"")</f>
        <v>2693</v>
      </c>
      <c r="T2859" s="265"/>
      <c r="U2859" s="265"/>
      <c r="V2859" s="265"/>
      <c r="AA2859" s="254" t="str">
        <f t="shared" si="318"/>
        <v/>
      </c>
      <c r="AB2859" s="254" t="str">
        <f t="shared" si="319"/>
        <v/>
      </c>
      <c r="AC2859" s="255">
        <f t="shared" si="320"/>
        <v>0</v>
      </c>
      <c r="AD2859" s="255">
        <f t="shared" si="321"/>
        <v>3836</v>
      </c>
      <c r="AE2859" s="256" t="str">
        <f t="shared" si="322"/>
        <v/>
      </c>
      <c r="AF2859" s="252" t="str">
        <f t="shared" si="323"/>
        <v>-</v>
      </c>
    </row>
    <row r="2860" spans="1:32" ht="20.149999999999999" customHeight="1" x14ac:dyDescent="0.75">
      <c r="A2860" s="31">
        <v>2858</v>
      </c>
      <c r="B2860" s="239"/>
      <c r="C2860" s="273"/>
      <c r="D2860" s="272"/>
      <c r="E2860" s="273"/>
      <c r="F2860" s="273"/>
      <c r="G2860" s="253" t="str">
        <f t="shared" si="324"/>
        <v/>
      </c>
      <c r="H2860" s="31" t="str">
        <f>IF(AND(B2860=H$1),LOOKUP(9.99999999999999E+307,$H$2:H2859)+1,"")</f>
        <v/>
      </c>
      <c r="I2860" s="31" t="str">
        <f>IF(AND(B2860=I$1),LOOKUP(9.99999999999999E+307,$I$2:I2859)+1,"")</f>
        <v/>
      </c>
      <c r="J2860" s="31">
        <f>IF(AND(B2860=J$1),LOOKUP(9.99999999999999E+307,$J$2:J2859)+1,"")</f>
        <v>2694</v>
      </c>
      <c r="K2860" s="31">
        <f>IF(AND(B2860=K$1),LOOKUP(9.99999999999999E+307,$K$2:K2859)+1,"")</f>
        <v>2694</v>
      </c>
      <c r="L2860" s="31">
        <f>IF(AND(B2860=L$1),LOOKUP(9.99999999999999E+307,$L$2:L2859)+1,"")</f>
        <v>2694</v>
      </c>
      <c r="M2860" s="31">
        <f>IF(AND(B2860=M$1),LOOKUP(9.99999999999999E+307,$M$2:M2859)+1,"")</f>
        <v>2694</v>
      </c>
      <c r="N2860" s="31" t="e">
        <f>IF(AND(B2860=N$1),LOOKUP(9.99999999999999E+307,$N$2:N2859)+1,"")</f>
        <v>#REF!</v>
      </c>
      <c r="O2860" s="31" t="e">
        <f>IF(AND($B2860=O$1),LOOKUP(9.99999999999999E+307,$O$2:O2859)+1,"")</f>
        <v>#REF!</v>
      </c>
      <c r="P2860" s="31" t="e">
        <f>IF(AND($B2860=P$1),LOOKUP(9.99999999999999E+307,$P$2:P2859)+1,"")</f>
        <v>#REF!</v>
      </c>
      <c r="Q2860" s="31" t="e">
        <f>IF(AND($B2860=Q$1),LOOKUP(9.99999999999999E+307,$Q$2:Q2859)+1,"")</f>
        <v>#REF!</v>
      </c>
      <c r="R2860" s="31">
        <f>IF(AND($B2860=R$1),LOOKUP(9.99999999999999E+307,$R$2:R2859)+1,"")</f>
        <v>2694</v>
      </c>
      <c r="S2860" s="31">
        <f>IF(AND($B2860=S$1),LOOKUP(9.99999999999999E+307,$S$2:S2859)+1,"")</f>
        <v>2694</v>
      </c>
      <c r="T2860" s="265"/>
      <c r="U2860" s="265"/>
      <c r="V2860" s="265"/>
      <c r="AA2860" s="254" t="str">
        <f t="shared" si="318"/>
        <v/>
      </c>
      <c r="AB2860" s="254" t="str">
        <f t="shared" si="319"/>
        <v/>
      </c>
      <c r="AC2860" s="255">
        <f t="shared" si="320"/>
        <v>0</v>
      </c>
      <c r="AD2860" s="255">
        <f t="shared" si="321"/>
        <v>3836</v>
      </c>
      <c r="AE2860" s="256" t="str">
        <f t="shared" si="322"/>
        <v/>
      </c>
      <c r="AF2860" s="252" t="str">
        <f t="shared" si="323"/>
        <v>-</v>
      </c>
    </row>
    <row r="2861" spans="1:32" ht="20.149999999999999" customHeight="1" x14ac:dyDescent="0.75">
      <c r="A2861" s="31">
        <v>2859</v>
      </c>
      <c r="B2861" s="239"/>
      <c r="C2861" s="273"/>
      <c r="D2861" s="272"/>
      <c r="E2861" s="273"/>
      <c r="F2861" s="273"/>
      <c r="G2861" s="253" t="str">
        <f t="shared" si="324"/>
        <v/>
      </c>
      <c r="H2861" s="31" t="str">
        <f>IF(AND(B2861=H$1),LOOKUP(9.99999999999999E+307,$H$2:H2860)+1,"")</f>
        <v/>
      </c>
      <c r="I2861" s="31" t="str">
        <f>IF(AND(B2861=I$1),LOOKUP(9.99999999999999E+307,$I$2:I2860)+1,"")</f>
        <v/>
      </c>
      <c r="J2861" s="31">
        <f>IF(AND(B2861=J$1),LOOKUP(9.99999999999999E+307,$J$2:J2860)+1,"")</f>
        <v>2695</v>
      </c>
      <c r="K2861" s="31">
        <f>IF(AND(B2861=K$1),LOOKUP(9.99999999999999E+307,$K$2:K2860)+1,"")</f>
        <v>2695</v>
      </c>
      <c r="L2861" s="31">
        <f>IF(AND(B2861=L$1),LOOKUP(9.99999999999999E+307,$L$2:L2860)+1,"")</f>
        <v>2695</v>
      </c>
      <c r="M2861" s="31">
        <f>IF(AND(B2861=M$1),LOOKUP(9.99999999999999E+307,$M$2:M2860)+1,"")</f>
        <v>2695</v>
      </c>
      <c r="N2861" s="31" t="e">
        <f>IF(AND(B2861=N$1),LOOKUP(9.99999999999999E+307,$N$2:N2860)+1,"")</f>
        <v>#REF!</v>
      </c>
      <c r="O2861" s="31" t="e">
        <f>IF(AND($B2861=O$1),LOOKUP(9.99999999999999E+307,$O$2:O2860)+1,"")</f>
        <v>#REF!</v>
      </c>
      <c r="P2861" s="31" t="e">
        <f>IF(AND($B2861=P$1),LOOKUP(9.99999999999999E+307,$P$2:P2860)+1,"")</f>
        <v>#REF!</v>
      </c>
      <c r="Q2861" s="31" t="e">
        <f>IF(AND($B2861=Q$1),LOOKUP(9.99999999999999E+307,$Q$2:Q2860)+1,"")</f>
        <v>#REF!</v>
      </c>
      <c r="R2861" s="31">
        <f>IF(AND($B2861=R$1),LOOKUP(9.99999999999999E+307,$R$2:R2860)+1,"")</f>
        <v>2695</v>
      </c>
      <c r="S2861" s="31">
        <f>IF(AND($B2861=S$1),LOOKUP(9.99999999999999E+307,$S$2:S2860)+1,"")</f>
        <v>2695</v>
      </c>
      <c r="T2861" s="265"/>
      <c r="U2861" s="265"/>
      <c r="V2861" s="265"/>
      <c r="AA2861" s="254" t="str">
        <f t="shared" si="318"/>
        <v/>
      </c>
      <c r="AB2861" s="254" t="str">
        <f t="shared" si="319"/>
        <v/>
      </c>
      <c r="AC2861" s="255">
        <f t="shared" si="320"/>
        <v>0</v>
      </c>
      <c r="AD2861" s="255">
        <f t="shared" si="321"/>
        <v>3836</v>
      </c>
      <c r="AE2861" s="256" t="str">
        <f t="shared" si="322"/>
        <v/>
      </c>
      <c r="AF2861" s="252" t="str">
        <f t="shared" si="323"/>
        <v>-</v>
      </c>
    </row>
    <row r="2862" spans="1:32" ht="20.149999999999999" customHeight="1" x14ac:dyDescent="0.75">
      <c r="A2862" s="31">
        <v>2860</v>
      </c>
      <c r="B2862" s="239"/>
      <c r="C2862" s="273"/>
      <c r="D2862" s="272"/>
      <c r="E2862" s="273"/>
      <c r="F2862" s="273"/>
      <c r="G2862" s="253" t="str">
        <f t="shared" si="324"/>
        <v/>
      </c>
      <c r="H2862" s="31" t="str">
        <f>IF(AND(B2862=H$1),LOOKUP(9.99999999999999E+307,$H$2:H2861)+1,"")</f>
        <v/>
      </c>
      <c r="I2862" s="31" t="str">
        <f>IF(AND(B2862=I$1),LOOKUP(9.99999999999999E+307,$I$2:I2861)+1,"")</f>
        <v/>
      </c>
      <c r="J2862" s="31">
        <f>IF(AND(B2862=J$1),LOOKUP(9.99999999999999E+307,$J$2:J2861)+1,"")</f>
        <v>2696</v>
      </c>
      <c r="K2862" s="31">
        <f>IF(AND(B2862=K$1),LOOKUP(9.99999999999999E+307,$K$2:K2861)+1,"")</f>
        <v>2696</v>
      </c>
      <c r="L2862" s="31">
        <f>IF(AND(B2862=L$1),LOOKUP(9.99999999999999E+307,$L$2:L2861)+1,"")</f>
        <v>2696</v>
      </c>
      <c r="M2862" s="31">
        <f>IF(AND(B2862=M$1),LOOKUP(9.99999999999999E+307,$M$2:M2861)+1,"")</f>
        <v>2696</v>
      </c>
      <c r="N2862" s="31" t="e">
        <f>IF(AND(B2862=N$1),LOOKUP(9.99999999999999E+307,$N$2:N2861)+1,"")</f>
        <v>#REF!</v>
      </c>
      <c r="O2862" s="31" t="e">
        <f>IF(AND($B2862=O$1),LOOKUP(9.99999999999999E+307,$O$2:O2861)+1,"")</f>
        <v>#REF!</v>
      </c>
      <c r="P2862" s="31" t="e">
        <f>IF(AND($B2862=P$1),LOOKUP(9.99999999999999E+307,$P$2:P2861)+1,"")</f>
        <v>#REF!</v>
      </c>
      <c r="Q2862" s="31" t="e">
        <f>IF(AND($B2862=Q$1),LOOKUP(9.99999999999999E+307,$Q$2:Q2861)+1,"")</f>
        <v>#REF!</v>
      </c>
      <c r="R2862" s="31">
        <f>IF(AND($B2862=R$1),LOOKUP(9.99999999999999E+307,$R$2:R2861)+1,"")</f>
        <v>2696</v>
      </c>
      <c r="S2862" s="31">
        <f>IF(AND($B2862=S$1),LOOKUP(9.99999999999999E+307,$S$2:S2861)+1,"")</f>
        <v>2696</v>
      </c>
      <c r="T2862" s="265"/>
      <c r="U2862" s="265"/>
      <c r="V2862" s="265"/>
      <c r="AA2862" s="254" t="str">
        <f t="shared" si="318"/>
        <v/>
      </c>
      <c r="AB2862" s="254" t="str">
        <f t="shared" si="319"/>
        <v/>
      </c>
      <c r="AC2862" s="255">
        <f t="shared" si="320"/>
        <v>0</v>
      </c>
      <c r="AD2862" s="255">
        <f t="shared" si="321"/>
        <v>3836</v>
      </c>
      <c r="AE2862" s="256" t="str">
        <f t="shared" si="322"/>
        <v/>
      </c>
      <c r="AF2862" s="252" t="str">
        <f t="shared" si="323"/>
        <v>-</v>
      </c>
    </row>
    <row r="2863" spans="1:32" ht="20.149999999999999" customHeight="1" x14ac:dyDescent="0.75">
      <c r="A2863" s="31">
        <v>2861</v>
      </c>
      <c r="B2863" s="239"/>
      <c r="C2863" s="273"/>
      <c r="D2863" s="272"/>
      <c r="E2863" s="273"/>
      <c r="F2863" s="273"/>
      <c r="G2863" s="253" t="str">
        <f t="shared" si="324"/>
        <v/>
      </c>
      <c r="H2863" s="31" t="str">
        <f>IF(AND(B2863=H$1),LOOKUP(9.99999999999999E+307,$H$2:H2862)+1,"")</f>
        <v/>
      </c>
      <c r="I2863" s="31" t="str">
        <f>IF(AND(B2863=I$1),LOOKUP(9.99999999999999E+307,$I$2:I2862)+1,"")</f>
        <v/>
      </c>
      <c r="J2863" s="31">
        <f>IF(AND(B2863=J$1),LOOKUP(9.99999999999999E+307,$J$2:J2862)+1,"")</f>
        <v>2697</v>
      </c>
      <c r="K2863" s="31">
        <f>IF(AND(B2863=K$1),LOOKUP(9.99999999999999E+307,$K$2:K2862)+1,"")</f>
        <v>2697</v>
      </c>
      <c r="L2863" s="31">
        <f>IF(AND(B2863=L$1),LOOKUP(9.99999999999999E+307,$L$2:L2862)+1,"")</f>
        <v>2697</v>
      </c>
      <c r="M2863" s="31">
        <f>IF(AND(B2863=M$1),LOOKUP(9.99999999999999E+307,$M$2:M2862)+1,"")</f>
        <v>2697</v>
      </c>
      <c r="N2863" s="31" t="e">
        <f>IF(AND(B2863=N$1),LOOKUP(9.99999999999999E+307,$N$2:N2862)+1,"")</f>
        <v>#REF!</v>
      </c>
      <c r="O2863" s="31" t="e">
        <f>IF(AND($B2863=O$1),LOOKUP(9.99999999999999E+307,$O$2:O2862)+1,"")</f>
        <v>#REF!</v>
      </c>
      <c r="P2863" s="31" t="e">
        <f>IF(AND($B2863=P$1),LOOKUP(9.99999999999999E+307,$P$2:P2862)+1,"")</f>
        <v>#REF!</v>
      </c>
      <c r="Q2863" s="31" t="e">
        <f>IF(AND($B2863=Q$1),LOOKUP(9.99999999999999E+307,$Q$2:Q2862)+1,"")</f>
        <v>#REF!</v>
      </c>
      <c r="R2863" s="31">
        <f>IF(AND($B2863=R$1),LOOKUP(9.99999999999999E+307,$R$2:R2862)+1,"")</f>
        <v>2697</v>
      </c>
      <c r="S2863" s="31">
        <f>IF(AND($B2863=S$1),LOOKUP(9.99999999999999E+307,$S$2:S2862)+1,"")</f>
        <v>2697</v>
      </c>
      <c r="T2863" s="265"/>
      <c r="U2863" s="265"/>
      <c r="V2863" s="265"/>
      <c r="AA2863" s="254" t="str">
        <f t="shared" si="318"/>
        <v/>
      </c>
      <c r="AB2863" s="254" t="str">
        <f t="shared" si="319"/>
        <v/>
      </c>
      <c r="AC2863" s="255">
        <f t="shared" si="320"/>
        <v>0</v>
      </c>
      <c r="AD2863" s="255">
        <f t="shared" si="321"/>
        <v>3836</v>
      </c>
      <c r="AE2863" s="256" t="str">
        <f t="shared" si="322"/>
        <v/>
      </c>
      <c r="AF2863" s="252" t="str">
        <f t="shared" si="323"/>
        <v>-</v>
      </c>
    </row>
    <row r="2864" spans="1:32" ht="20.149999999999999" customHeight="1" x14ac:dyDescent="0.75">
      <c r="A2864" s="31">
        <v>2862</v>
      </c>
      <c r="B2864" s="239"/>
      <c r="C2864" s="273"/>
      <c r="D2864" s="272"/>
      <c r="E2864" s="273"/>
      <c r="F2864" s="273"/>
      <c r="G2864" s="253" t="str">
        <f t="shared" si="324"/>
        <v/>
      </c>
      <c r="H2864" s="31" t="str">
        <f>IF(AND(B2864=H$1),LOOKUP(9.99999999999999E+307,$H$2:H2863)+1,"")</f>
        <v/>
      </c>
      <c r="I2864" s="31" t="str">
        <f>IF(AND(B2864=I$1),LOOKUP(9.99999999999999E+307,$I$2:I2863)+1,"")</f>
        <v/>
      </c>
      <c r="J2864" s="31">
        <f>IF(AND(B2864=J$1),LOOKUP(9.99999999999999E+307,$J$2:J2863)+1,"")</f>
        <v>2698</v>
      </c>
      <c r="K2864" s="31">
        <f>IF(AND(B2864=K$1),LOOKUP(9.99999999999999E+307,$K$2:K2863)+1,"")</f>
        <v>2698</v>
      </c>
      <c r="L2864" s="31">
        <f>IF(AND(B2864=L$1),LOOKUP(9.99999999999999E+307,$L$2:L2863)+1,"")</f>
        <v>2698</v>
      </c>
      <c r="M2864" s="31">
        <f>IF(AND(B2864=M$1),LOOKUP(9.99999999999999E+307,$M$2:M2863)+1,"")</f>
        <v>2698</v>
      </c>
      <c r="N2864" s="31" t="e">
        <f>IF(AND(B2864=N$1),LOOKUP(9.99999999999999E+307,$N$2:N2863)+1,"")</f>
        <v>#REF!</v>
      </c>
      <c r="O2864" s="31" t="e">
        <f>IF(AND($B2864=O$1),LOOKUP(9.99999999999999E+307,$O$2:O2863)+1,"")</f>
        <v>#REF!</v>
      </c>
      <c r="P2864" s="31" t="e">
        <f>IF(AND($B2864=P$1),LOOKUP(9.99999999999999E+307,$P$2:P2863)+1,"")</f>
        <v>#REF!</v>
      </c>
      <c r="Q2864" s="31" t="e">
        <f>IF(AND($B2864=Q$1),LOOKUP(9.99999999999999E+307,$Q$2:Q2863)+1,"")</f>
        <v>#REF!</v>
      </c>
      <c r="R2864" s="31">
        <f>IF(AND($B2864=R$1),LOOKUP(9.99999999999999E+307,$R$2:R2863)+1,"")</f>
        <v>2698</v>
      </c>
      <c r="S2864" s="31">
        <f>IF(AND($B2864=S$1),LOOKUP(9.99999999999999E+307,$S$2:S2863)+1,"")</f>
        <v>2698</v>
      </c>
      <c r="T2864" s="265"/>
      <c r="U2864" s="265"/>
      <c r="V2864" s="265"/>
      <c r="AA2864" s="254" t="str">
        <f t="shared" si="318"/>
        <v/>
      </c>
      <c r="AB2864" s="254" t="str">
        <f t="shared" si="319"/>
        <v/>
      </c>
      <c r="AC2864" s="255">
        <f t="shared" si="320"/>
        <v>0</v>
      </c>
      <c r="AD2864" s="255">
        <f t="shared" si="321"/>
        <v>3836</v>
      </c>
      <c r="AE2864" s="256" t="str">
        <f t="shared" si="322"/>
        <v/>
      </c>
      <c r="AF2864" s="252" t="str">
        <f t="shared" si="323"/>
        <v>-</v>
      </c>
    </row>
    <row r="2865" spans="1:32" ht="20.149999999999999" customHeight="1" x14ac:dyDescent="0.75">
      <c r="A2865" s="31">
        <v>2863</v>
      </c>
      <c r="B2865" s="239"/>
      <c r="C2865" s="273"/>
      <c r="D2865" s="272"/>
      <c r="E2865" s="273"/>
      <c r="F2865" s="273"/>
      <c r="G2865" s="253" t="str">
        <f t="shared" si="324"/>
        <v/>
      </c>
      <c r="H2865" s="31" t="str">
        <f>IF(AND(B2865=H$1),LOOKUP(9.99999999999999E+307,$H$2:H2864)+1,"")</f>
        <v/>
      </c>
      <c r="I2865" s="31" t="str">
        <f>IF(AND(B2865=I$1),LOOKUP(9.99999999999999E+307,$I$2:I2864)+1,"")</f>
        <v/>
      </c>
      <c r="J2865" s="31">
        <f>IF(AND(B2865=J$1),LOOKUP(9.99999999999999E+307,$J$2:J2864)+1,"")</f>
        <v>2699</v>
      </c>
      <c r="K2865" s="31">
        <f>IF(AND(B2865=K$1),LOOKUP(9.99999999999999E+307,$K$2:K2864)+1,"")</f>
        <v>2699</v>
      </c>
      <c r="L2865" s="31">
        <f>IF(AND(B2865=L$1),LOOKUP(9.99999999999999E+307,$L$2:L2864)+1,"")</f>
        <v>2699</v>
      </c>
      <c r="M2865" s="31">
        <f>IF(AND(B2865=M$1),LOOKUP(9.99999999999999E+307,$M$2:M2864)+1,"")</f>
        <v>2699</v>
      </c>
      <c r="N2865" s="31" t="e">
        <f>IF(AND(B2865=N$1),LOOKUP(9.99999999999999E+307,$N$2:N2864)+1,"")</f>
        <v>#REF!</v>
      </c>
      <c r="O2865" s="31" t="e">
        <f>IF(AND($B2865=O$1),LOOKUP(9.99999999999999E+307,$O$2:O2864)+1,"")</f>
        <v>#REF!</v>
      </c>
      <c r="P2865" s="31" t="e">
        <f>IF(AND($B2865=P$1),LOOKUP(9.99999999999999E+307,$P$2:P2864)+1,"")</f>
        <v>#REF!</v>
      </c>
      <c r="Q2865" s="31" t="e">
        <f>IF(AND($B2865=Q$1),LOOKUP(9.99999999999999E+307,$Q$2:Q2864)+1,"")</f>
        <v>#REF!</v>
      </c>
      <c r="R2865" s="31">
        <f>IF(AND($B2865=R$1),LOOKUP(9.99999999999999E+307,$R$2:R2864)+1,"")</f>
        <v>2699</v>
      </c>
      <c r="S2865" s="31">
        <f>IF(AND($B2865=S$1),LOOKUP(9.99999999999999E+307,$S$2:S2864)+1,"")</f>
        <v>2699</v>
      </c>
      <c r="T2865" s="265"/>
      <c r="U2865" s="265"/>
      <c r="V2865" s="265"/>
      <c r="AA2865" s="254" t="str">
        <f t="shared" si="318"/>
        <v/>
      </c>
      <c r="AB2865" s="254" t="str">
        <f t="shared" si="319"/>
        <v/>
      </c>
      <c r="AC2865" s="255">
        <f t="shared" si="320"/>
        <v>0</v>
      </c>
      <c r="AD2865" s="255">
        <f t="shared" si="321"/>
        <v>3836</v>
      </c>
      <c r="AE2865" s="256" t="str">
        <f t="shared" si="322"/>
        <v/>
      </c>
      <c r="AF2865" s="252" t="str">
        <f t="shared" si="323"/>
        <v>-</v>
      </c>
    </row>
    <row r="2866" spans="1:32" ht="20.149999999999999" customHeight="1" x14ac:dyDescent="0.75">
      <c r="A2866" s="31">
        <v>2864</v>
      </c>
      <c r="B2866" s="239"/>
      <c r="C2866" s="273"/>
      <c r="D2866" s="272"/>
      <c r="E2866" s="273"/>
      <c r="F2866" s="273"/>
      <c r="G2866" s="253" t="str">
        <f t="shared" si="324"/>
        <v/>
      </c>
      <c r="H2866" s="31" t="str">
        <f>IF(AND(B2866=H$1),LOOKUP(9.99999999999999E+307,$H$2:H2865)+1,"")</f>
        <v/>
      </c>
      <c r="I2866" s="31" t="str">
        <f>IF(AND(B2866=I$1),LOOKUP(9.99999999999999E+307,$I$2:I2865)+1,"")</f>
        <v/>
      </c>
      <c r="J2866" s="31">
        <f>IF(AND(B2866=J$1),LOOKUP(9.99999999999999E+307,$J$2:J2865)+1,"")</f>
        <v>2700</v>
      </c>
      <c r="K2866" s="31">
        <f>IF(AND(B2866=K$1),LOOKUP(9.99999999999999E+307,$K$2:K2865)+1,"")</f>
        <v>2700</v>
      </c>
      <c r="L2866" s="31">
        <f>IF(AND(B2866=L$1),LOOKUP(9.99999999999999E+307,$L$2:L2865)+1,"")</f>
        <v>2700</v>
      </c>
      <c r="M2866" s="31">
        <f>IF(AND(B2866=M$1),LOOKUP(9.99999999999999E+307,$M$2:M2865)+1,"")</f>
        <v>2700</v>
      </c>
      <c r="N2866" s="31" t="e">
        <f>IF(AND(B2866=N$1),LOOKUP(9.99999999999999E+307,$N$2:N2865)+1,"")</f>
        <v>#REF!</v>
      </c>
      <c r="O2866" s="31" t="e">
        <f>IF(AND($B2866=O$1),LOOKUP(9.99999999999999E+307,$O$2:O2865)+1,"")</f>
        <v>#REF!</v>
      </c>
      <c r="P2866" s="31" t="e">
        <f>IF(AND($B2866=P$1),LOOKUP(9.99999999999999E+307,$P$2:P2865)+1,"")</f>
        <v>#REF!</v>
      </c>
      <c r="Q2866" s="31" t="e">
        <f>IF(AND($B2866=Q$1),LOOKUP(9.99999999999999E+307,$Q$2:Q2865)+1,"")</f>
        <v>#REF!</v>
      </c>
      <c r="R2866" s="31">
        <f>IF(AND($B2866=R$1),LOOKUP(9.99999999999999E+307,$R$2:R2865)+1,"")</f>
        <v>2700</v>
      </c>
      <c r="S2866" s="31">
        <f>IF(AND($B2866=S$1),LOOKUP(9.99999999999999E+307,$S$2:S2865)+1,"")</f>
        <v>2700</v>
      </c>
      <c r="T2866" s="265"/>
      <c r="U2866" s="265"/>
      <c r="V2866" s="265"/>
      <c r="AA2866" s="254" t="str">
        <f t="shared" si="318"/>
        <v/>
      </c>
      <c r="AB2866" s="254" t="str">
        <f t="shared" si="319"/>
        <v/>
      </c>
      <c r="AC2866" s="255">
        <f t="shared" si="320"/>
        <v>0</v>
      </c>
      <c r="AD2866" s="255">
        <f t="shared" si="321"/>
        <v>3836</v>
      </c>
      <c r="AE2866" s="256" t="str">
        <f t="shared" si="322"/>
        <v/>
      </c>
      <c r="AF2866" s="252" t="str">
        <f t="shared" si="323"/>
        <v>-</v>
      </c>
    </row>
    <row r="2867" spans="1:32" ht="20.149999999999999" customHeight="1" x14ac:dyDescent="0.75">
      <c r="A2867" s="31">
        <v>2865</v>
      </c>
      <c r="B2867" s="239"/>
      <c r="C2867" s="273"/>
      <c r="D2867" s="272"/>
      <c r="E2867" s="273"/>
      <c r="F2867" s="273"/>
      <c r="G2867" s="253" t="str">
        <f t="shared" si="324"/>
        <v/>
      </c>
      <c r="H2867" s="31" t="str">
        <f>IF(AND(B2867=H$1),LOOKUP(9.99999999999999E+307,$H$2:H2866)+1,"")</f>
        <v/>
      </c>
      <c r="I2867" s="31" t="str">
        <f>IF(AND(B2867=I$1),LOOKUP(9.99999999999999E+307,$I$2:I2866)+1,"")</f>
        <v/>
      </c>
      <c r="J2867" s="31">
        <f>IF(AND(B2867=J$1),LOOKUP(9.99999999999999E+307,$J$2:J2866)+1,"")</f>
        <v>2701</v>
      </c>
      <c r="K2867" s="31">
        <f>IF(AND(B2867=K$1),LOOKUP(9.99999999999999E+307,$K$2:K2866)+1,"")</f>
        <v>2701</v>
      </c>
      <c r="L2867" s="31">
        <f>IF(AND(B2867=L$1),LOOKUP(9.99999999999999E+307,$L$2:L2866)+1,"")</f>
        <v>2701</v>
      </c>
      <c r="M2867" s="31">
        <f>IF(AND(B2867=M$1),LOOKUP(9.99999999999999E+307,$M$2:M2866)+1,"")</f>
        <v>2701</v>
      </c>
      <c r="N2867" s="31" t="e">
        <f>IF(AND(B2867=N$1),LOOKUP(9.99999999999999E+307,$N$2:N2866)+1,"")</f>
        <v>#REF!</v>
      </c>
      <c r="O2867" s="31" t="e">
        <f>IF(AND($B2867=O$1),LOOKUP(9.99999999999999E+307,$O$2:O2866)+1,"")</f>
        <v>#REF!</v>
      </c>
      <c r="P2867" s="31" t="e">
        <f>IF(AND($B2867=P$1),LOOKUP(9.99999999999999E+307,$P$2:P2866)+1,"")</f>
        <v>#REF!</v>
      </c>
      <c r="Q2867" s="31" t="e">
        <f>IF(AND($B2867=Q$1),LOOKUP(9.99999999999999E+307,$Q$2:Q2866)+1,"")</f>
        <v>#REF!</v>
      </c>
      <c r="R2867" s="31">
        <f>IF(AND($B2867=R$1),LOOKUP(9.99999999999999E+307,$R$2:R2866)+1,"")</f>
        <v>2701</v>
      </c>
      <c r="S2867" s="31">
        <f>IF(AND($B2867=S$1),LOOKUP(9.99999999999999E+307,$S$2:S2866)+1,"")</f>
        <v>2701</v>
      </c>
      <c r="T2867" s="265"/>
      <c r="U2867" s="265"/>
      <c r="V2867" s="265"/>
      <c r="AA2867" s="254" t="str">
        <f t="shared" si="318"/>
        <v/>
      </c>
      <c r="AB2867" s="254" t="str">
        <f t="shared" si="319"/>
        <v/>
      </c>
      <c r="AC2867" s="255">
        <f t="shared" si="320"/>
        <v>0</v>
      </c>
      <c r="AD2867" s="255">
        <f t="shared" si="321"/>
        <v>3836</v>
      </c>
      <c r="AE2867" s="256" t="str">
        <f t="shared" si="322"/>
        <v/>
      </c>
      <c r="AF2867" s="252" t="str">
        <f t="shared" si="323"/>
        <v>-</v>
      </c>
    </row>
    <row r="2868" spans="1:32" ht="20.149999999999999" customHeight="1" x14ac:dyDescent="0.75">
      <c r="A2868" s="31">
        <v>2866</v>
      </c>
      <c r="B2868" s="239"/>
      <c r="C2868" s="273"/>
      <c r="D2868" s="272"/>
      <c r="E2868" s="273"/>
      <c r="F2868" s="273"/>
      <c r="G2868" s="253" t="str">
        <f t="shared" si="324"/>
        <v/>
      </c>
      <c r="H2868" s="31" t="str">
        <f>IF(AND(B2868=H$1),LOOKUP(9.99999999999999E+307,$H$2:H2867)+1,"")</f>
        <v/>
      </c>
      <c r="I2868" s="31" t="str">
        <f>IF(AND(B2868=I$1),LOOKUP(9.99999999999999E+307,$I$2:I2867)+1,"")</f>
        <v/>
      </c>
      <c r="J2868" s="31">
        <f>IF(AND(B2868=J$1),LOOKUP(9.99999999999999E+307,$J$2:J2867)+1,"")</f>
        <v>2702</v>
      </c>
      <c r="K2868" s="31">
        <f>IF(AND(B2868=K$1),LOOKUP(9.99999999999999E+307,$K$2:K2867)+1,"")</f>
        <v>2702</v>
      </c>
      <c r="L2868" s="31">
        <f>IF(AND(B2868=L$1),LOOKUP(9.99999999999999E+307,$L$2:L2867)+1,"")</f>
        <v>2702</v>
      </c>
      <c r="M2868" s="31">
        <f>IF(AND(B2868=M$1),LOOKUP(9.99999999999999E+307,$M$2:M2867)+1,"")</f>
        <v>2702</v>
      </c>
      <c r="N2868" s="31" t="e">
        <f>IF(AND(B2868=N$1),LOOKUP(9.99999999999999E+307,$N$2:N2867)+1,"")</f>
        <v>#REF!</v>
      </c>
      <c r="O2868" s="31" t="e">
        <f>IF(AND($B2868=O$1),LOOKUP(9.99999999999999E+307,$O$2:O2867)+1,"")</f>
        <v>#REF!</v>
      </c>
      <c r="P2868" s="31" t="e">
        <f>IF(AND($B2868=P$1),LOOKUP(9.99999999999999E+307,$P$2:P2867)+1,"")</f>
        <v>#REF!</v>
      </c>
      <c r="Q2868" s="31" t="e">
        <f>IF(AND($B2868=Q$1),LOOKUP(9.99999999999999E+307,$Q$2:Q2867)+1,"")</f>
        <v>#REF!</v>
      </c>
      <c r="R2868" s="31">
        <f>IF(AND($B2868=R$1),LOOKUP(9.99999999999999E+307,$R$2:R2867)+1,"")</f>
        <v>2702</v>
      </c>
      <c r="S2868" s="31">
        <f>IF(AND($B2868=S$1),LOOKUP(9.99999999999999E+307,$S$2:S2867)+1,"")</f>
        <v>2702</v>
      </c>
      <c r="T2868" s="265"/>
      <c r="U2868" s="265"/>
      <c r="V2868" s="265"/>
      <c r="AA2868" s="254" t="str">
        <f t="shared" si="318"/>
        <v/>
      </c>
      <c r="AB2868" s="254" t="str">
        <f t="shared" si="319"/>
        <v/>
      </c>
      <c r="AC2868" s="255">
        <f t="shared" si="320"/>
        <v>0</v>
      </c>
      <c r="AD2868" s="255">
        <f t="shared" si="321"/>
        <v>3836</v>
      </c>
      <c r="AE2868" s="256" t="str">
        <f t="shared" si="322"/>
        <v/>
      </c>
      <c r="AF2868" s="252" t="str">
        <f t="shared" si="323"/>
        <v>-</v>
      </c>
    </row>
    <row r="2869" spans="1:32" ht="20.149999999999999" customHeight="1" x14ac:dyDescent="0.75">
      <c r="A2869" s="31">
        <v>2867</v>
      </c>
      <c r="B2869" s="239"/>
      <c r="C2869" s="273"/>
      <c r="D2869" s="272"/>
      <c r="E2869" s="273"/>
      <c r="F2869" s="273"/>
      <c r="G2869" s="253" t="str">
        <f t="shared" si="324"/>
        <v/>
      </c>
      <c r="H2869" s="31" t="str">
        <f>IF(AND(B2869=H$1),LOOKUP(9.99999999999999E+307,$H$2:H2868)+1,"")</f>
        <v/>
      </c>
      <c r="I2869" s="31" t="str">
        <f>IF(AND(B2869=I$1),LOOKUP(9.99999999999999E+307,$I$2:I2868)+1,"")</f>
        <v/>
      </c>
      <c r="J2869" s="31">
        <f>IF(AND(B2869=J$1),LOOKUP(9.99999999999999E+307,$J$2:J2868)+1,"")</f>
        <v>2703</v>
      </c>
      <c r="K2869" s="31">
        <f>IF(AND(B2869=K$1),LOOKUP(9.99999999999999E+307,$K$2:K2868)+1,"")</f>
        <v>2703</v>
      </c>
      <c r="L2869" s="31">
        <f>IF(AND(B2869=L$1),LOOKUP(9.99999999999999E+307,$L$2:L2868)+1,"")</f>
        <v>2703</v>
      </c>
      <c r="M2869" s="31">
        <f>IF(AND(B2869=M$1),LOOKUP(9.99999999999999E+307,$M$2:M2868)+1,"")</f>
        <v>2703</v>
      </c>
      <c r="N2869" s="31" t="e">
        <f>IF(AND(B2869=N$1),LOOKUP(9.99999999999999E+307,$N$2:N2868)+1,"")</f>
        <v>#REF!</v>
      </c>
      <c r="O2869" s="31" t="e">
        <f>IF(AND($B2869=O$1),LOOKUP(9.99999999999999E+307,$O$2:O2868)+1,"")</f>
        <v>#REF!</v>
      </c>
      <c r="P2869" s="31" t="e">
        <f>IF(AND($B2869=P$1),LOOKUP(9.99999999999999E+307,$P$2:P2868)+1,"")</f>
        <v>#REF!</v>
      </c>
      <c r="Q2869" s="31" t="e">
        <f>IF(AND($B2869=Q$1),LOOKUP(9.99999999999999E+307,$Q$2:Q2868)+1,"")</f>
        <v>#REF!</v>
      </c>
      <c r="R2869" s="31">
        <f>IF(AND($B2869=R$1),LOOKUP(9.99999999999999E+307,$R$2:R2868)+1,"")</f>
        <v>2703</v>
      </c>
      <c r="S2869" s="31">
        <f>IF(AND($B2869=S$1),LOOKUP(9.99999999999999E+307,$S$2:S2868)+1,"")</f>
        <v>2703</v>
      </c>
      <c r="T2869" s="265"/>
      <c r="U2869" s="265"/>
      <c r="V2869" s="265"/>
      <c r="AA2869" s="254" t="str">
        <f t="shared" si="318"/>
        <v/>
      </c>
      <c r="AB2869" s="254" t="str">
        <f t="shared" si="319"/>
        <v/>
      </c>
      <c r="AC2869" s="255">
        <f t="shared" si="320"/>
        <v>0</v>
      </c>
      <c r="AD2869" s="255">
        <f t="shared" si="321"/>
        <v>3836</v>
      </c>
      <c r="AE2869" s="256" t="str">
        <f t="shared" si="322"/>
        <v/>
      </c>
      <c r="AF2869" s="252" t="str">
        <f t="shared" si="323"/>
        <v>-</v>
      </c>
    </row>
    <row r="2870" spans="1:32" ht="20.149999999999999" customHeight="1" x14ac:dyDescent="0.75">
      <c r="A2870" s="31">
        <v>2868</v>
      </c>
      <c r="B2870" s="239"/>
      <c r="C2870" s="273"/>
      <c r="D2870" s="272"/>
      <c r="E2870" s="273"/>
      <c r="F2870" s="273"/>
      <c r="G2870" s="253" t="str">
        <f t="shared" si="324"/>
        <v/>
      </c>
      <c r="H2870" s="31" t="str">
        <f>IF(AND(B2870=H$1),LOOKUP(9.99999999999999E+307,$H$2:H2869)+1,"")</f>
        <v/>
      </c>
      <c r="I2870" s="31" t="str">
        <f>IF(AND(B2870=I$1),LOOKUP(9.99999999999999E+307,$I$2:I2869)+1,"")</f>
        <v/>
      </c>
      <c r="J2870" s="31">
        <f>IF(AND(B2870=J$1),LOOKUP(9.99999999999999E+307,$J$2:J2869)+1,"")</f>
        <v>2704</v>
      </c>
      <c r="K2870" s="31">
        <f>IF(AND(B2870=K$1),LOOKUP(9.99999999999999E+307,$K$2:K2869)+1,"")</f>
        <v>2704</v>
      </c>
      <c r="L2870" s="31">
        <f>IF(AND(B2870=L$1),LOOKUP(9.99999999999999E+307,$L$2:L2869)+1,"")</f>
        <v>2704</v>
      </c>
      <c r="M2870" s="31">
        <f>IF(AND(B2870=M$1),LOOKUP(9.99999999999999E+307,$M$2:M2869)+1,"")</f>
        <v>2704</v>
      </c>
      <c r="N2870" s="31" t="e">
        <f>IF(AND(B2870=N$1),LOOKUP(9.99999999999999E+307,$N$2:N2869)+1,"")</f>
        <v>#REF!</v>
      </c>
      <c r="O2870" s="31" t="e">
        <f>IF(AND($B2870=O$1),LOOKUP(9.99999999999999E+307,$O$2:O2869)+1,"")</f>
        <v>#REF!</v>
      </c>
      <c r="P2870" s="31" t="e">
        <f>IF(AND($B2870=P$1),LOOKUP(9.99999999999999E+307,$P$2:P2869)+1,"")</f>
        <v>#REF!</v>
      </c>
      <c r="Q2870" s="31" t="e">
        <f>IF(AND($B2870=Q$1),LOOKUP(9.99999999999999E+307,$Q$2:Q2869)+1,"")</f>
        <v>#REF!</v>
      </c>
      <c r="R2870" s="31">
        <f>IF(AND($B2870=R$1),LOOKUP(9.99999999999999E+307,$R$2:R2869)+1,"")</f>
        <v>2704</v>
      </c>
      <c r="S2870" s="31">
        <f>IF(AND($B2870=S$1),LOOKUP(9.99999999999999E+307,$S$2:S2869)+1,"")</f>
        <v>2704</v>
      </c>
      <c r="T2870" s="265"/>
      <c r="U2870" s="265"/>
      <c r="V2870" s="265"/>
      <c r="AA2870" s="254" t="str">
        <f t="shared" si="318"/>
        <v/>
      </c>
      <c r="AB2870" s="254" t="str">
        <f t="shared" si="319"/>
        <v/>
      </c>
      <c r="AC2870" s="255">
        <f t="shared" si="320"/>
        <v>0</v>
      </c>
      <c r="AD2870" s="255">
        <f t="shared" si="321"/>
        <v>3836</v>
      </c>
      <c r="AE2870" s="256" t="str">
        <f t="shared" si="322"/>
        <v/>
      </c>
      <c r="AF2870" s="252" t="str">
        <f t="shared" si="323"/>
        <v>-</v>
      </c>
    </row>
    <row r="2871" spans="1:32" ht="20.149999999999999" customHeight="1" x14ac:dyDescent="0.75">
      <c r="A2871" s="31">
        <v>2869</v>
      </c>
      <c r="B2871" s="239"/>
      <c r="C2871" s="273"/>
      <c r="D2871" s="272"/>
      <c r="E2871" s="273"/>
      <c r="F2871" s="273"/>
      <c r="G2871" s="253" t="str">
        <f t="shared" si="324"/>
        <v/>
      </c>
      <c r="H2871" s="31" t="str">
        <f>IF(AND(B2871=H$1),LOOKUP(9.99999999999999E+307,$H$2:H2870)+1,"")</f>
        <v/>
      </c>
      <c r="I2871" s="31" t="str">
        <f>IF(AND(B2871=I$1),LOOKUP(9.99999999999999E+307,$I$2:I2870)+1,"")</f>
        <v/>
      </c>
      <c r="J2871" s="31">
        <f>IF(AND(B2871=J$1),LOOKUP(9.99999999999999E+307,$J$2:J2870)+1,"")</f>
        <v>2705</v>
      </c>
      <c r="K2871" s="31">
        <f>IF(AND(B2871=K$1),LOOKUP(9.99999999999999E+307,$K$2:K2870)+1,"")</f>
        <v>2705</v>
      </c>
      <c r="L2871" s="31">
        <f>IF(AND(B2871=L$1),LOOKUP(9.99999999999999E+307,$L$2:L2870)+1,"")</f>
        <v>2705</v>
      </c>
      <c r="M2871" s="31">
        <f>IF(AND(B2871=M$1),LOOKUP(9.99999999999999E+307,$M$2:M2870)+1,"")</f>
        <v>2705</v>
      </c>
      <c r="N2871" s="31" t="e">
        <f>IF(AND(B2871=N$1),LOOKUP(9.99999999999999E+307,$N$2:N2870)+1,"")</f>
        <v>#REF!</v>
      </c>
      <c r="O2871" s="31" t="e">
        <f>IF(AND($B2871=O$1),LOOKUP(9.99999999999999E+307,$O$2:O2870)+1,"")</f>
        <v>#REF!</v>
      </c>
      <c r="P2871" s="31" t="e">
        <f>IF(AND($B2871=P$1),LOOKUP(9.99999999999999E+307,$P$2:P2870)+1,"")</f>
        <v>#REF!</v>
      </c>
      <c r="Q2871" s="31" t="e">
        <f>IF(AND($B2871=Q$1),LOOKUP(9.99999999999999E+307,$Q$2:Q2870)+1,"")</f>
        <v>#REF!</v>
      </c>
      <c r="R2871" s="31">
        <f>IF(AND($B2871=R$1),LOOKUP(9.99999999999999E+307,$R$2:R2870)+1,"")</f>
        <v>2705</v>
      </c>
      <c r="S2871" s="31">
        <f>IF(AND($B2871=S$1),LOOKUP(9.99999999999999E+307,$S$2:S2870)+1,"")</f>
        <v>2705</v>
      </c>
      <c r="T2871" s="265"/>
      <c r="U2871" s="265"/>
      <c r="V2871" s="265"/>
      <c r="AA2871" s="254" t="str">
        <f t="shared" si="318"/>
        <v/>
      </c>
      <c r="AB2871" s="254" t="str">
        <f t="shared" si="319"/>
        <v/>
      </c>
      <c r="AC2871" s="255">
        <f t="shared" si="320"/>
        <v>0</v>
      </c>
      <c r="AD2871" s="255">
        <f t="shared" si="321"/>
        <v>3836</v>
      </c>
      <c r="AE2871" s="256" t="str">
        <f t="shared" si="322"/>
        <v/>
      </c>
      <c r="AF2871" s="252" t="str">
        <f t="shared" si="323"/>
        <v>-</v>
      </c>
    </row>
    <row r="2872" spans="1:32" ht="20.149999999999999" customHeight="1" x14ac:dyDescent="0.75">
      <c r="A2872" s="31">
        <v>2870</v>
      </c>
      <c r="B2872" s="239"/>
      <c r="C2872" s="273"/>
      <c r="D2872" s="272"/>
      <c r="E2872" s="273"/>
      <c r="F2872" s="273"/>
      <c r="G2872" s="253" t="str">
        <f t="shared" si="324"/>
        <v/>
      </c>
      <c r="H2872" s="31" t="str">
        <f>IF(AND(B2872=H$1),LOOKUP(9.99999999999999E+307,$H$2:H2871)+1,"")</f>
        <v/>
      </c>
      <c r="I2872" s="31" t="str">
        <f>IF(AND(B2872=I$1),LOOKUP(9.99999999999999E+307,$I$2:I2871)+1,"")</f>
        <v/>
      </c>
      <c r="J2872" s="31">
        <f>IF(AND(B2872=J$1),LOOKUP(9.99999999999999E+307,$J$2:J2871)+1,"")</f>
        <v>2706</v>
      </c>
      <c r="K2872" s="31">
        <f>IF(AND(B2872=K$1),LOOKUP(9.99999999999999E+307,$K$2:K2871)+1,"")</f>
        <v>2706</v>
      </c>
      <c r="L2872" s="31">
        <f>IF(AND(B2872=L$1),LOOKUP(9.99999999999999E+307,$L$2:L2871)+1,"")</f>
        <v>2706</v>
      </c>
      <c r="M2872" s="31">
        <f>IF(AND(B2872=M$1),LOOKUP(9.99999999999999E+307,$M$2:M2871)+1,"")</f>
        <v>2706</v>
      </c>
      <c r="N2872" s="31" t="e">
        <f>IF(AND(B2872=N$1),LOOKUP(9.99999999999999E+307,$N$2:N2871)+1,"")</f>
        <v>#REF!</v>
      </c>
      <c r="O2872" s="31" t="e">
        <f>IF(AND($B2872=O$1),LOOKUP(9.99999999999999E+307,$O$2:O2871)+1,"")</f>
        <v>#REF!</v>
      </c>
      <c r="P2872" s="31" t="e">
        <f>IF(AND($B2872=P$1),LOOKUP(9.99999999999999E+307,$P$2:P2871)+1,"")</f>
        <v>#REF!</v>
      </c>
      <c r="Q2872" s="31" t="e">
        <f>IF(AND($B2872=Q$1),LOOKUP(9.99999999999999E+307,$Q$2:Q2871)+1,"")</f>
        <v>#REF!</v>
      </c>
      <c r="R2872" s="31">
        <f>IF(AND($B2872=R$1),LOOKUP(9.99999999999999E+307,$R$2:R2871)+1,"")</f>
        <v>2706</v>
      </c>
      <c r="S2872" s="31">
        <f>IF(AND($B2872=S$1),LOOKUP(9.99999999999999E+307,$S$2:S2871)+1,"")</f>
        <v>2706</v>
      </c>
      <c r="T2872" s="265"/>
      <c r="U2872" s="265"/>
      <c r="V2872" s="265"/>
      <c r="AA2872" s="254" t="str">
        <f t="shared" si="318"/>
        <v/>
      </c>
      <c r="AB2872" s="254" t="str">
        <f t="shared" si="319"/>
        <v/>
      </c>
      <c r="AC2872" s="255">
        <f t="shared" si="320"/>
        <v>0</v>
      </c>
      <c r="AD2872" s="255">
        <f t="shared" si="321"/>
        <v>3836</v>
      </c>
      <c r="AE2872" s="256" t="str">
        <f t="shared" si="322"/>
        <v/>
      </c>
      <c r="AF2872" s="252" t="str">
        <f t="shared" si="323"/>
        <v>-</v>
      </c>
    </row>
    <row r="2873" spans="1:32" ht="20.149999999999999" customHeight="1" x14ac:dyDescent="0.75">
      <c r="A2873" s="31">
        <v>2871</v>
      </c>
      <c r="B2873" s="239"/>
      <c r="C2873" s="273"/>
      <c r="D2873" s="272"/>
      <c r="E2873" s="273"/>
      <c r="F2873" s="273"/>
      <c r="G2873" s="253" t="str">
        <f t="shared" si="324"/>
        <v/>
      </c>
      <c r="H2873" s="31" t="str">
        <f>IF(AND(B2873=H$1),LOOKUP(9.99999999999999E+307,$H$2:H2872)+1,"")</f>
        <v/>
      </c>
      <c r="I2873" s="31" t="str">
        <f>IF(AND(B2873=I$1),LOOKUP(9.99999999999999E+307,$I$2:I2872)+1,"")</f>
        <v/>
      </c>
      <c r="J2873" s="31">
        <f>IF(AND(B2873=J$1),LOOKUP(9.99999999999999E+307,$J$2:J2872)+1,"")</f>
        <v>2707</v>
      </c>
      <c r="K2873" s="31">
        <f>IF(AND(B2873=K$1),LOOKUP(9.99999999999999E+307,$K$2:K2872)+1,"")</f>
        <v>2707</v>
      </c>
      <c r="L2873" s="31">
        <f>IF(AND(B2873=L$1),LOOKUP(9.99999999999999E+307,$L$2:L2872)+1,"")</f>
        <v>2707</v>
      </c>
      <c r="M2873" s="31">
        <f>IF(AND(B2873=M$1),LOOKUP(9.99999999999999E+307,$M$2:M2872)+1,"")</f>
        <v>2707</v>
      </c>
      <c r="N2873" s="31" t="e">
        <f>IF(AND(B2873=N$1),LOOKUP(9.99999999999999E+307,$N$2:N2872)+1,"")</f>
        <v>#REF!</v>
      </c>
      <c r="O2873" s="31" t="e">
        <f>IF(AND($B2873=O$1),LOOKUP(9.99999999999999E+307,$O$2:O2872)+1,"")</f>
        <v>#REF!</v>
      </c>
      <c r="P2873" s="31" t="e">
        <f>IF(AND($B2873=P$1),LOOKUP(9.99999999999999E+307,$P$2:P2872)+1,"")</f>
        <v>#REF!</v>
      </c>
      <c r="Q2873" s="31" t="e">
        <f>IF(AND($B2873=Q$1),LOOKUP(9.99999999999999E+307,$Q$2:Q2872)+1,"")</f>
        <v>#REF!</v>
      </c>
      <c r="R2873" s="31">
        <f>IF(AND($B2873=R$1),LOOKUP(9.99999999999999E+307,$R$2:R2872)+1,"")</f>
        <v>2707</v>
      </c>
      <c r="S2873" s="31">
        <f>IF(AND($B2873=S$1),LOOKUP(9.99999999999999E+307,$S$2:S2872)+1,"")</f>
        <v>2707</v>
      </c>
      <c r="T2873" s="265"/>
      <c r="U2873" s="265"/>
      <c r="V2873" s="265"/>
      <c r="AA2873" s="254" t="str">
        <f t="shared" si="318"/>
        <v/>
      </c>
      <c r="AB2873" s="254" t="str">
        <f t="shared" si="319"/>
        <v/>
      </c>
      <c r="AC2873" s="255">
        <f t="shared" si="320"/>
        <v>0</v>
      </c>
      <c r="AD2873" s="255">
        <f t="shared" si="321"/>
        <v>3836</v>
      </c>
      <c r="AE2873" s="256" t="str">
        <f t="shared" si="322"/>
        <v/>
      </c>
      <c r="AF2873" s="252" t="str">
        <f t="shared" si="323"/>
        <v>-</v>
      </c>
    </row>
    <row r="2874" spans="1:32" ht="20.149999999999999" customHeight="1" x14ac:dyDescent="0.75">
      <c r="A2874" s="31">
        <v>2872</v>
      </c>
      <c r="B2874" s="239"/>
      <c r="C2874" s="273"/>
      <c r="D2874" s="272"/>
      <c r="E2874" s="273"/>
      <c r="F2874" s="273"/>
      <c r="G2874" s="253" t="str">
        <f t="shared" si="324"/>
        <v/>
      </c>
      <c r="H2874" s="31" t="str">
        <f>IF(AND(B2874=H$1),LOOKUP(9.99999999999999E+307,$H$2:H2873)+1,"")</f>
        <v/>
      </c>
      <c r="I2874" s="31" t="str">
        <f>IF(AND(B2874=I$1),LOOKUP(9.99999999999999E+307,$I$2:I2873)+1,"")</f>
        <v/>
      </c>
      <c r="J2874" s="31">
        <f>IF(AND(B2874=J$1),LOOKUP(9.99999999999999E+307,$J$2:J2873)+1,"")</f>
        <v>2708</v>
      </c>
      <c r="K2874" s="31">
        <f>IF(AND(B2874=K$1),LOOKUP(9.99999999999999E+307,$K$2:K2873)+1,"")</f>
        <v>2708</v>
      </c>
      <c r="L2874" s="31">
        <f>IF(AND(B2874=L$1),LOOKUP(9.99999999999999E+307,$L$2:L2873)+1,"")</f>
        <v>2708</v>
      </c>
      <c r="M2874" s="31">
        <f>IF(AND(B2874=M$1),LOOKUP(9.99999999999999E+307,$M$2:M2873)+1,"")</f>
        <v>2708</v>
      </c>
      <c r="N2874" s="31" t="e">
        <f>IF(AND(B2874=N$1),LOOKUP(9.99999999999999E+307,$N$2:N2873)+1,"")</f>
        <v>#REF!</v>
      </c>
      <c r="O2874" s="31" t="e">
        <f>IF(AND($B2874=O$1),LOOKUP(9.99999999999999E+307,$O$2:O2873)+1,"")</f>
        <v>#REF!</v>
      </c>
      <c r="P2874" s="31" t="e">
        <f>IF(AND($B2874=P$1),LOOKUP(9.99999999999999E+307,$P$2:P2873)+1,"")</f>
        <v>#REF!</v>
      </c>
      <c r="Q2874" s="31" t="e">
        <f>IF(AND($B2874=Q$1),LOOKUP(9.99999999999999E+307,$Q$2:Q2873)+1,"")</f>
        <v>#REF!</v>
      </c>
      <c r="R2874" s="31">
        <f>IF(AND($B2874=R$1),LOOKUP(9.99999999999999E+307,$R$2:R2873)+1,"")</f>
        <v>2708</v>
      </c>
      <c r="S2874" s="31">
        <f>IF(AND($B2874=S$1),LOOKUP(9.99999999999999E+307,$S$2:S2873)+1,"")</f>
        <v>2708</v>
      </c>
      <c r="T2874" s="265"/>
      <c r="U2874" s="265"/>
      <c r="V2874" s="265"/>
      <c r="AA2874" s="254" t="str">
        <f t="shared" si="318"/>
        <v/>
      </c>
      <c r="AB2874" s="254" t="str">
        <f t="shared" si="319"/>
        <v/>
      </c>
      <c r="AC2874" s="255">
        <f t="shared" si="320"/>
        <v>0</v>
      </c>
      <c r="AD2874" s="255">
        <f t="shared" si="321"/>
        <v>3836</v>
      </c>
      <c r="AE2874" s="256" t="str">
        <f t="shared" si="322"/>
        <v/>
      </c>
      <c r="AF2874" s="252" t="str">
        <f t="shared" si="323"/>
        <v>-</v>
      </c>
    </row>
    <row r="2875" spans="1:32" ht="20.149999999999999" customHeight="1" x14ac:dyDescent="0.75">
      <c r="A2875" s="31">
        <v>2873</v>
      </c>
      <c r="B2875" s="239"/>
      <c r="C2875" s="273"/>
      <c r="D2875" s="272"/>
      <c r="E2875" s="273"/>
      <c r="F2875" s="273"/>
      <c r="G2875" s="253" t="str">
        <f t="shared" si="324"/>
        <v/>
      </c>
      <c r="H2875" s="31" t="str">
        <f>IF(AND(B2875=H$1),LOOKUP(9.99999999999999E+307,$H$2:H2874)+1,"")</f>
        <v/>
      </c>
      <c r="I2875" s="31" t="str">
        <f>IF(AND(B2875=I$1),LOOKUP(9.99999999999999E+307,$I$2:I2874)+1,"")</f>
        <v/>
      </c>
      <c r="J2875" s="31">
        <f>IF(AND(B2875=J$1),LOOKUP(9.99999999999999E+307,$J$2:J2874)+1,"")</f>
        <v>2709</v>
      </c>
      <c r="K2875" s="31">
        <f>IF(AND(B2875=K$1),LOOKUP(9.99999999999999E+307,$K$2:K2874)+1,"")</f>
        <v>2709</v>
      </c>
      <c r="L2875" s="31">
        <f>IF(AND(B2875=L$1),LOOKUP(9.99999999999999E+307,$L$2:L2874)+1,"")</f>
        <v>2709</v>
      </c>
      <c r="M2875" s="31">
        <f>IF(AND(B2875=M$1),LOOKUP(9.99999999999999E+307,$M$2:M2874)+1,"")</f>
        <v>2709</v>
      </c>
      <c r="N2875" s="31" t="e">
        <f>IF(AND(B2875=N$1),LOOKUP(9.99999999999999E+307,$N$2:N2874)+1,"")</f>
        <v>#REF!</v>
      </c>
      <c r="O2875" s="31" t="e">
        <f>IF(AND($B2875=O$1),LOOKUP(9.99999999999999E+307,$O$2:O2874)+1,"")</f>
        <v>#REF!</v>
      </c>
      <c r="P2875" s="31" t="e">
        <f>IF(AND($B2875=P$1),LOOKUP(9.99999999999999E+307,$P$2:P2874)+1,"")</f>
        <v>#REF!</v>
      </c>
      <c r="Q2875" s="31" t="e">
        <f>IF(AND($B2875=Q$1),LOOKUP(9.99999999999999E+307,$Q$2:Q2874)+1,"")</f>
        <v>#REF!</v>
      </c>
      <c r="R2875" s="31">
        <f>IF(AND($B2875=R$1),LOOKUP(9.99999999999999E+307,$R$2:R2874)+1,"")</f>
        <v>2709</v>
      </c>
      <c r="S2875" s="31">
        <f>IF(AND($B2875=S$1),LOOKUP(9.99999999999999E+307,$S$2:S2874)+1,"")</f>
        <v>2709</v>
      </c>
      <c r="T2875" s="265"/>
      <c r="U2875" s="265"/>
      <c r="V2875" s="265"/>
      <c r="AA2875" s="254" t="str">
        <f t="shared" si="318"/>
        <v/>
      </c>
      <c r="AB2875" s="254" t="str">
        <f t="shared" si="319"/>
        <v/>
      </c>
      <c r="AC2875" s="255">
        <f t="shared" si="320"/>
        <v>0</v>
      </c>
      <c r="AD2875" s="255">
        <f t="shared" si="321"/>
        <v>3836</v>
      </c>
      <c r="AE2875" s="256" t="str">
        <f t="shared" si="322"/>
        <v/>
      </c>
      <c r="AF2875" s="252" t="str">
        <f t="shared" si="323"/>
        <v>-</v>
      </c>
    </row>
    <row r="2876" spans="1:32" ht="20.149999999999999" customHeight="1" x14ac:dyDescent="0.75">
      <c r="A2876" s="31">
        <v>2874</v>
      </c>
      <c r="B2876" s="239"/>
      <c r="C2876" s="273"/>
      <c r="D2876" s="272"/>
      <c r="E2876" s="273"/>
      <c r="F2876" s="273"/>
      <c r="G2876" s="253" t="str">
        <f t="shared" si="324"/>
        <v/>
      </c>
      <c r="H2876" s="31" t="str">
        <f>IF(AND(B2876=H$1),LOOKUP(9.99999999999999E+307,$H$2:H2875)+1,"")</f>
        <v/>
      </c>
      <c r="I2876" s="31" t="str">
        <f>IF(AND(B2876=I$1),LOOKUP(9.99999999999999E+307,$I$2:I2875)+1,"")</f>
        <v/>
      </c>
      <c r="J2876" s="31">
        <f>IF(AND(B2876=J$1),LOOKUP(9.99999999999999E+307,$J$2:J2875)+1,"")</f>
        <v>2710</v>
      </c>
      <c r="K2876" s="31">
        <f>IF(AND(B2876=K$1),LOOKUP(9.99999999999999E+307,$K$2:K2875)+1,"")</f>
        <v>2710</v>
      </c>
      <c r="L2876" s="31">
        <f>IF(AND(B2876=L$1),LOOKUP(9.99999999999999E+307,$L$2:L2875)+1,"")</f>
        <v>2710</v>
      </c>
      <c r="M2876" s="31">
        <f>IF(AND(B2876=M$1),LOOKUP(9.99999999999999E+307,$M$2:M2875)+1,"")</f>
        <v>2710</v>
      </c>
      <c r="N2876" s="31" t="e">
        <f>IF(AND(B2876=N$1),LOOKUP(9.99999999999999E+307,$N$2:N2875)+1,"")</f>
        <v>#REF!</v>
      </c>
      <c r="O2876" s="31" t="e">
        <f>IF(AND($B2876=O$1),LOOKUP(9.99999999999999E+307,$O$2:O2875)+1,"")</f>
        <v>#REF!</v>
      </c>
      <c r="P2876" s="31" t="e">
        <f>IF(AND($B2876=P$1),LOOKUP(9.99999999999999E+307,$P$2:P2875)+1,"")</f>
        <v>#REF!</v>
      </c>
      <c r="Q2876" s="31" t="e">
        <f>IF(AND($B2876=Q$1),LOOKUP(9.99999999999999E+307,$Q$2:Q2875)+1,"")</f>
        <v>#REF!</v>
      </c>
      <c r="R2876" s="31">
        <f>IF(AND($B2876=R$1),LOOKUP(9.99999999999999E+307,$R$2:R2875)+1,"")</f>
        <v>2710</v>
      </c>
      <c r="S2876" s="31">
        <f>IF(AND($B2876=S$1),LOOKUP(9.99999999999999E+307,$S$2:S2875)+1,"")</f>
        <v>2710</v>
      </c>
      <c r="T2876" s="265"/>
      <c r="U2876" s="265"/>
      <c r="V2876" s="265"/>
      <c r="AA2876" s="254" t="str">
        <f t="shared" si="318"/>
        <v/>
      </c>
      <c r="AB2876" s="254" t="str">
        <f t="shared" si="319"/>
        <v/>
      </c>
      <c r="AC2876" s="255">
        <f t="shared" si="320"/>
        <v>0</v>
      </c>
      <c r="AD2876" s="255">
        <f t="shared" si="321"/>
        <v>3836</v>
      </c>
      <c r="AE2876" s="256" t="str">
        <f t="shared" si="322"/>
        <v/>
      </c>
      <c r="AF2876" s="252" t="str">
        <f t="shared" si="323"/>
        <v>-</v>
      </c>
    </row>
    <row r="2877" spans="1:32" ht="20.149999999999999" customHeight="1" x14ac:dyDescent="0.75">
      <c r="A2877" s="31">
        <v>2875</v>
      </c>
      <c r="B2877" s="239"/>
      <c r="C2877" s="273"/>
      <c r="D2877" s="272"/>
      <c r="E2877" s="273"/>
      <c r="F2877" s="273"/>
      <c r="G2877" s="253" t="str">
        <f t="shared" si="324"/>
        <v/>
      </c>
      <c r="H2877" s="31" t="str">
        <f>IF(AND(B2877=H$1),LOOKUP(9.99999999999999E+307,$H$2:H2876)+1,"")</f>
        <v/>
      </c>
      <c r="I2877" s="31" t="str">
        <f>IF(AND(B2877=I$1),LOOKUP(9.99999999999999E+307,$I$2:I2876)+1,"")</f>
        <v/>
      </c>
      <c r="J2877" s="31">
        <f>IF(AND(B2877=J$1),LOOKUP(9.99999999999999E+307,$J$2:J2876)+1,"")</f>
        <v>2711</v>
      </c>
      <c r="K2877" s="31">
        <f>IF(AND(B2877=K$1),LOOKUP(9.99999999999999E+307,$K$2:K2876)+1,"")</f>
        <v>2711</v>
      </c>
      <c r="L2877" s="31">
        <f>IF(AND(B2877=L$1),LOOKUP(9.99999999999999E+307,$L$2:L2876)+1,"")</f>
        <v>2711</v>
      </c>
      <c r="M2877" s="31">
        <f>IF(AND(B2877=M$1),LOOKUP(9.99999999999999E+307,$M$2:M2876)+1,"")</f>
        <v>2711</v>
      </c>
      <c r="N2877" s="31" t="e">
        <f>IF(AND(B2877=N$1),LOOKUP(9.99999999999999E+307,$N$2:N2876)+1,"")</f>
        <v>#REF!</v>
      </c>
      <c r="O2877" s="31" t="e">
        <f>IF(AND($B2877=O$1),LOOKUP(9.99999999999999E+307,$O$2:O2876)+1,"")</f>
        <v>#REF!</v>
      </c>
      <c r="P2877" s="31" t="e">
        <f>IF(AND($B2877=P$1),LOOKUP(9.99999999999999E+307,$P$2:P2876)+1,"")</f>
        <v>#REF!</v>
      </c>
      <c r="Q2877" s="31" t="e">
        <f>IF(AND($B2877=Q$1),LOOKUP(9.99999999999999E+307,$Q$2:Q2876)+1,"")</f>
        <v>#REF!</v>
      </c>
      <c r="R2877" s="31">
        <f>IF(AND($B2877=R$1),LOOKUP(9.99999999999999E+307,$R$2:R2876)+1,"")</f>
        <v>2711</v>
      </c>
      <c r="S2877" s="31">
        <f>IF(AND($B2877=S$1),LOOKUP(9.99999999999999E+307,$S$2:S2876)+1,"")</f>
        <v>2711</v>
      </c>
      <c r="T2877" s="265"/>
      <c r="U2877" s="265"/>
      <c r="V2877" s="265"/>
      <c r="AA2877" s="254" t="str">
        <f t="shared" si="318"/>
        <v/>
      </c>
      <c r="AB2877" s="254" t="str">
        <f t="shared" si="319"/>
        <v/>
      </c>
      <c r="AC2877" s="255">
        <f t="shared" si="320"/>
        <v>0</v>
      </c>
      <c r="AD2877" s="255">
        <f t="shared" si="321"/>
        <v>3836</v>
      </c>
      <c r="AE2877" s="256" t="str">
        <f t="shared" si="322"/>
        <v/>
      </c>
      <c r="AF2877" s="252" t="str">
        <f t="shared" si="323"/>
        <v>-</v>
      </c>
    </row>
    <row r="2878" spans="1:32" ht="20.149999999999999" customHeight="1" x14ac:dyDescent="0.75">
      <c r="A2878" s="31">
        <v>2876</v>
      </c>
      <c r="B2878" s="239"/>
      <c r="C2878" s="273"/>
      <c r="D2878" s="272"/>
      <c r="E2878" s="273"/>
      <c r="F2878" s="273"/>
      <c r="G2878" s="253" t="str">
        <f t="shared" si="324"/>
        <v/>
      </c>
      <c r="H2878" s="31" t="str">
        <f>IF(AND(B2878=H$1),LOOKUP(9.99999999999999E+307,$H$2:H2877)+1,"")</f>
        <v/>
      </c>
      <c r="I2878" s="31" t="str">
        <f>IF(AND(B2878=I$1),LOOKUP(9.99999999999999E+307,$I$2:I2877)+1,"")</f>
        <v/>
      </c>
      <c r="J2878" s="31">
        <f>IF(AND(B2878=J$1),LOOKUP(9.99999999999999E+307,$J$2:J2877)+1,"")</f>
        <v>2712</v>
      </c>
      <c r="K2878" s="31">
        <f>IF(AND(B2878=K$1),LOOKUP(9.99999999999999E+307,$K$2:K2877)+1,"")</f>
        <v>2712</v>
      </c>
      <c r="L2878" s="31">
        <f>IF(AND(B2878=L$1),LOOKUP(9.99999999999999E+307,$L$2:L2877)+1,"")</f>
        <v>2712</v>
      </c>
      <c r="M2878" s="31">
        <f>IF(AND(B2878=M$1),LOOKUP(9.99999999999999E+307,$M$2:M2877)+1,"")</f>
        <v>2712</v>
      </c>
      <c r="N2878" s="31" t="e">
        <f>IF(AND(B2878=N$1),LOOKUP(9.99999999999999E+307,$N$2:N2877)+1,"")</f>
        <v>#REF!</v>
      </c>
      <c r="O2878" s="31" t="e">
        <f>IF(AND($B2878=O$1),LOOKUP(9.99999999999999E+307,$O$2:O2877)+1,"")</f>
        <v>#REF!</v>
      </c>
      <c r="P2878" s="31" t="e">
        <f>IF(AND($B2878=P$1),LOOKUP(9.99999999999999E+307,$P$2:P2877)+1,"")</f>
        <v>#REF!</v>
      </c>
      <c r="Q2878" s="31" t="e">
        <f>IF(AND($B2878=Q$1),LOOKUP(9.99999999999999E+307,$Q$2:Q2877)+1,"")</f>
        <v>#REF!</v>
      </c>
      <c r="R2878" s="31">
        <f>IF(AND($B2878=R$1),LOOKUP(9.99999999999999E+307,$R$2:R2877)+1,"")</f>
        <v>2712</v>
      </c>
      <c r="S2878" s="31">
        <f>IF(AND($B2878=S$1),LOOKUP(9.99999999999999E+307,$S$2:S2877)+1,"")</f>
        <v>2712</v>
      </c>
      <c r="T2878" s="265"/>
      <c r="U2878" s="265"/>
      <c r="V2878" s="265"/>
      <c r="AA2878" s="254" t="str">
        <f t="shared" si="318"/>
        <v/>
      </c>
      <c r="AB2878" s="254" t="str">
        <f t="shared" si="319"/>
        <v/>
      </c>
      <c r="AC2878" s="255">
        <f t="shared" si="320"/>
        <v>0</v>
      </c>
      <c r="AD2878" s="255">
        <f t="shared" si="321"/>
        <v>3836</v>
      </c>
      <c r="AE2878" s="256" t="str">
        <f t="shared" si="322"/>
        <v/>
      </c>
      <c r="AF2878" s="252" t="str">
        <f t="shared" si="323"/>
        <v>-</v>
      </c>
    </row>
    <row r="2879" spans="1:32" ht="20.149999999999999" customHeight="1" x14ac:dyDescent="0.75">
      <c r="A2879" s="31">
        <v>2877</v>
      </c>
      <c r="B2879" s="239"/>
      <c r="C2879" s="273"/>
      <c r="D2879" s="272"/>
      <c r="E2879" s="273"/>
      <c r="F2879" s="273"/>
      <c r="G2879" s="253" t="str">
        <f t="shared" si="324"/>
        <v/>
      </c>
      <c r="H2879" s="31" t="str">
        <f>IF(AND(B2879=H$1),LOOKUP(9.99999999999999E+307,$H$2:H2878)+1,"")</f>
        <v/>
      </c>
      <c r="I2879" s="31" t="str">
        <f>IF(AND(B2879=I$1),LOOKUP(9.99999999999999E+307,$I$2:I2878)+1,"")</f>
        <v/>
      </c>
      <c r="J2879" s="31">
        <f>IF(AND(B2879=J$1),LOOKUP(9.99999999999999E+307,$J$2:J2878)+1,"")</f>
        <v>2713</v>
      </c>
      <c r="K2879" s="31">
        <f>IF(AND(B2879=K$1),LOOKUP(9.99999999999999E+307,$K$2:K2878)+1,"")</f>
        <v>2713</v>
      </c>
      <c r="L2879" s="31">
        <f>IF(AND(B2879=L$1),LOOKUP(9.99999999999999E+307,$L$2:L2878)+1,"")</f>
        <v>2713</v>
      </c>
      <c r="M2879" s="31">
        <f>IF(AND(B2879=M$1),LOOKUP(9.99999999999999E+307,$M$2:M2878)+1,"")</f>
        <v>2713</v>
      </c>
      <c r="N2879" s="31" t="e">
        <f>IF(AND(B2879=N$1),LOOKUP(9.99999999999999E+307,$N$2:N2878)+1,"")</f>
        <v>#REF!</v>
      </c>
      <c r="O2879" s="31" t="e">
        <f>IF(AND($B2879=O$1),LOOKUP(9.99999999999999E+307,$O$2:O2878)+1,"")</f>
        <v>#REF!</v>
      </c>
      <c r="P2879" s="31" t="e">
        <f>IF(AND($B2879=P$1),LOOKUP(9.99999999999999E+307,$P$2:P2878)+1,"")</f>
        <v>#REF!</v>
      </c>
      <c r="Q2879" s="31" t="e">
        <f>IF(AND($B2879=Q$1),LOOKUP(9.99999999999999E+307,$Q$2:Q2878)+1,"")</f>
        <v>#REF!</v>
      </c>
      <c r="R2879" s="31">
        <f>IF(AND($B2879=R$1),LOOKUP(9.99999999999999E+307,$R$2:R2878)+1,"")</f>
        <v>2713</v>
      </c>
      <c r="S2879" s="31">
        <f>IF(AND($B2879=S$1),LOOKUP(9.99999999999999E+307,$S$2:S2878)+1,"")</f>
        <v>2713</v>
      </c>
      <c r="T2879" s="265"/>
      <c r="U2879" s="265"/>
      <c r="V2879" s="265"/>
      <c r="AA2879" s="254" t="str">
        <f t="shared" si="318"/>
        <v/>
      </c>
      <c r="AB2879" s="254" t="str">
        <f t="shared" si="319"/>
        <v/>
      </c>
      <c r="AC2879" s="255">
        <f t="shared" si="320"/>
        <v>0</v>
      </c>
      <c r="AD2879" s="255">
        <f t="shared" si="321"/>
        <v>3836</v>
      </c>
      <c r="AE2879" s="256" t="str">
        <f t="shared" si="322"/>
        <v/>
      </c>
      <c r="AF2879" s="252" t="str">
        <f t="shared" si="323"/>
        <v>-</v>
      </c>
    </row>
    <row r="2880" spans="1:32" ht="20.149999999999999" customHeight="1" x14ac:dyDescent="0.75">
      <c r="A2880" s="31">
        <v>2878</v>
      </c>
      <c r="B2880" s="239"/>
      <c r="C2880" s="273"/>
      <c r="D2880" s="272"/>
      <c r="E2880" s="273"/>
      <c r="F2880" s="273"/>
      <c r="G2880" s="253" t="str">
        <f t="shared" si="324"/>
        <v/>
      </c>
      <c r="H2880" s="31" t="str">
        <f>IF(AND(B2880=H$1),LOOKUP(9.99999999999999E+307,$H$2:H2879)+1,"")</f>
        <v/>
      </c>
      <c r="I2880" s="31" t="str">
        <f>IF(AND(B2880=I$1),LOOKUP(9.99999999999999E+307,$I$2:I2879)+1,"")</f>
        <v/>
      </c>
      <c r="J2880" s="31">
        <f>IF(AND(B2880=J$1),LOOKUP(9.99999999999999E+307,$J$2:J2879)+1,"")</f>
        <v>2714</v>
      </c>
      <c r="K2880" s="31">
        <f>IF(AND(B2880=K$1),LOOKUP(9.99999999999999E+307,$K$2:K2879)+1,"")</f>
        <v>2714</v>
      </c>
      <c r="L2880" s="31">
        <f>IF(AND(B2880=L$1),LOOKUP(9.99999999999999E+307,$L$2:L2879)+1,"")</f>
        <v>2714</v>
      </c>
      <c r="M2880" s="31">
        <f>IF(AND(B2880=M$1),LOOKUP(9.99999999999999E+307,$M$2:M2879)+1,"")</f>
        <v>2714</v>
      </c>
      <c r="N2880" s="31" t="e">
        <f>IF(AND(B2880=N$1),LOOKUP(9.99999999999999E+307,$N$2:N2879)+1,"")</f>
        <v>#REF!</v>
      </c>
      <c r="O2880" s="31" t="e">
        <f>IF(AND($B2880=O$1),LOOKUP(9.99999999999999E+307,$O$2:O2879)+1,"")</f>
        <v>#REF!</v>
      </c>
      <c r="P2880" s="31" t="e">
        <f>IF(AND($B2880=P$1),LOOKUP(9.99999999999999E+307,$P$2:P2879)+1,"")</f>
        <v>#REF!</v>
      </c>
      <c r="Q2880" s="31" t="e">
        <f>IF(AND($B2880=Q$1),LOOKUP(9.99999999999999E+307,$Q$2:Q2879)+1,"")</f>
        <v>#REF!</v>
      </c>
      <c r="R2880" s="31">
        <f>IF(AND($B2880=R$1),LOOKUP(9.99999999999999E+307,$R$2:R2879)+1,"")</f>
        <v>2714</v>
      </c>
      <c r="S2880" s="31">
        <f>IF(AND($B2880=S$1),LOOKUP(9.99999999999999E+307,$S$2:S2879)+1,"")</f>
        <v>2714</v>
      </c>
      <c r="T2880" s="265"/>
      <c r="U2880" s="265"/>
      <c r="V2880" s="265"/>
      <c r="AA2880" s="254" t="str">
        <f t="shared" si="318"/>
        <v/>
      </c>
      <c r="AB2880" s="254" t="str">
        <f t="shared" si="319"/>
        <v/>
      </c>
      <c r="AC2880" s="255">
        <f t="shared" si="320"/>
        <v>0</v>
      </c>
      <c r="AD2880" s="255">
        <f t="shared" si="321"/>
        <v>3836</v>
      </c>
      <c r="AE2880" s="256" t="str">
        <f t="shared" si="322"/>
        <v/>
      </c>
      <c r="AF2880" s="252" t="str">
        <f t="shared" si="323"/>
        <v>-</v>
      </c>
    </row>
    <row r="2881" spans="1:32" ht="20.149999999999999" customHeight="1" x14ac:dyDescent="0.75">
      <c r="A2881" s="31">
        <v>2879</v>
      </c>
      <c r="B2881" s="239"/>
      <c r="C2881" s="273"/>
      <c r="D2881" s="272"/>
      <c r="E2881" s="273"/>
      <c r="F2881" s="273"/>
      <c r="G2881" s="253" t="str">
        <f t="shared" si="324"/>
        <v/>
      </c>
      <c r="H2881" s="31" t="str">
        <f>IF(AND(B2881=H$1),LOOKUP(9.99999999999999E+307,$H$2:H2880)+1,"")</f>
        <v/>
      </c>
      <c r="I2881" s="31" t="str">
        <f>IF(AND(B2881=I$1),LOOKUP(9.99999999999999E+307,$I$2:I2880)+1,"")</f>
        <v/>
      </c>
      <c r="J2881" s="31">
        <f>IF(AND(B2881=J$1),LOOKUP(9.99999999999999E+307,$J$2:J2880)+1,"")</f>
        <v>2715</v>
      </c>
      <c r="K2881" s="31">
        <f>IF(AND(B2881=K$1),LOOKUP(9.99999999999999E+307,$K$2:K2880)+1,"")</f>
        <v>2715</v>
      </c>
      <c r="L2881" s="31">
        <f>IF(AND(B2881=L$1),LOOKUP(9.99999999999999E+307,$L$2:L2880)+1,"")</f>
        <v>2715</v>
      </c>
      <c r="M2881" s="31">
        <f>IF(AND(B2881=M$1),LOOKUP(9.99999999999999E+307,$M$2:M2880)+1,"")</f>
        <v>2715</v>
      </c>
      <c r="N2881" s="31" t="e">
        <f>IF(AND(B2881=N$1),LOOKUP(9.99999999999999E+307,$N$2:N2880)+1,"")</f>
        <v>#REF!</v>
      </c>
      <c r="O2881" s="31" t="e">
        <f>IF(AND($B2881=O$1),LOOKUP(9.99999999999999E+307,$O$2:O2880)+1,"")</f>
        <v>#REF!</v>
      </c>
      <c r="P2881" s="31" t="e">
        <f>IF(AND($B2881=P$1),LOOKUP(9.99999999999999E+307,$P$2:P2880)+1,"")</f>
        <v>#REF!</v>
      </c>
      <c r="Q2881" s="31" t="e">
        <f>IF(AND($B2881=Q$1),LOOKUP(9.99999999999999E+307,$Q$2:Q2880)+1,"")</f>
        <v>#REF!</v>
      </c>
      <c r="R2881" s="31">
        <f>IF(AND($B2881=R$1),LOOKUP(9.99999999999999E+307,$R$2:R2880)+1,"")</f>
        <v>2715</v>
      </c>
      <c r="S2881" s="31">
        <f>IF(AND($B2881=S$1),LOOKUP(9.99999999999999E+307,$S$2:S2880)+1,"")</f>
        <v>2715</v>
      </c>
      <c r="T2881" s="265"/>
      <c r="U2881" s="265"/>
      <c r="V2881" s="265"/>
      <c r="AA2881" s="254" t="str">
        <f t="shared" si="318"/>
        <v/>
      </c>
      <c r="AB2881" s="254" t="str">
        <f t="shared" si="319"/>
        <v/>
      </c>
      <c r="AC2881" s="255">
        <f t="shared" si="320"/>
        <v>0</v>
      </c>
      <c r="AD2881" s="255">
        <f t="shared" si="321"/>
        <v>3836</v>
      </c>
      <c r="AE2881" s="256" t="str">
        <f t="shared" si="322"/>
        <v/>
      </c>
      <c r="AF2881" s="252" t="str">
        <f t="shared" si="323"/>
        <v>-</v>
      </c>
    </row>
    <row r="2882" spans="1:32" ht="20.149999999999999" customHeight="1" x14ac:dyDescent="0.75">
      <c r="A2882" s="31">
        <v>2880</v>
      </c>
      <c r="B2882" s="239"/>
      <c r="C2882" s="273"/>
      <c r="D2882" s="272"/>
      <c r="E2882" s="273"/>
      <c r="F2882" s="273"/>
      <c r="G2882" s="253" t="str">
        <f t="shared" si="324"/>
        <v/>
      </c>
      <c r="H2882" s="31" t="str">
        <f>IF(AND(B2882=H$1),LOOKUP(9.99999999999999E+307,$H$2:H2881)+1,"")</f>
        <v/>
      </c>
      <c r="I2882" s="31" t="str">
        <f>IF(AND(B2882=I$1),LOOKUP(9.99999999999999E+307,$I$2:I2881)+1,"")</f>
        <v/>
      </c>
      <c r="J2882" s="31">
        <f>IF(AND(B2882=J$1),LOOKUP(9.99999999999999E+307,$J$2:J2881)+1,"")</f>
        <v>2716</v>
      </c>
      <c r="K2882" s="31">
        <f>IF(AND(B2882=K$1),LOOKUP(9.99999999999999E+307,$K$2:K2881)+1,"")</f>
        <v>2716</v>
      </c>
      <c r="L2882" s="31">
        <f>IF(AND(B2882=L$1),LOOKUP(9.99999999999999E+307,$L$2:L2881)+1,"")</f>
        <v>2716</v>
      </c>
      <c r="M2882" s="31">
        <f>IF(AND(B2882=M$1),LOOKUP(9.99999999999999E+307,$M$2:M2881)+1,"")</f>
        <v>2716</v>
      </c>
      <c r="N2882" s="31" t="e">
        <f>IF(AND(B2882=N$1),LOOKUP(9.99999999999999E+307,$N$2:N2881)+1,"")</f>
        <v>#REF!</v>
      </c>
      <c r="O2882" s="31" t="e">
        <f>IF(AND($B2882=O$1),LOOKUP(9.99999999999999E+307,$O$2:O2881)+1,"")</f>
        <v>#REF!</v>
      </c>
      <c r="P2882" s="31" t="e">
        <f>IF(AND($B2882=P$1),LOOKUP(9.99999999999999E+307,$P$2:P2881)+1,"")</f>
        <v>#REF!</v>
      </c>
      <c r="Q2882" s="31" t="e">
        <f>IF(AND($B2882=Q$1),LOOKUP(9.99999999999999E+307,$Q$2:Q2881)+1,"")</f>
        <v>#REF!</v>
      </c>
      <c r="R2882" s="31">
        <f>IF(AND($B2882=R$1),LOOKUP(9.99999999999999E+307,$R$2:R2881)+1,"")</f>
        <v>2716</v>
      </c>
      <c r="S2882" s="31">
        <f>IF(AND($B2882=S$1),LOOKUP(9.99999999999999E+307,$S$2:S2881)+1,"")</f>
        <v>2716</v>
      </c>
      <c r="T2882" s="265"/>
      <c r="U2882" s="265"/>
      <c r="V2882" s="265"/>
      <c r="AA2882" s="254" t="str">
        <f t="shared" si="318"/>
        <v/>
      </c>
      <c r="AB2882" s="254" t="str">
        <f t="shared" si="319"/>
        <v/>
      </c>
      <c r="AC2882" s="255">
        <f t="shared" si="320"/>
        <v>0</v>
      </c>
      <c r="AD2882" s="255">
        <f t="shared" si="321"/>
        <v>3836</v>
      </c>
      <c r="AE2882" s="256" t="str">
        <f t="shared" si="322"/>
        <v/>
      </c>
      <c r="AF2882" s="252" t="str">
        <f t="shared" si="323"/>
        <v>-</v>
      </c>
    </row>
    <row r="2883" spans="1:32" ht="20.149999999999999" customHeight="1" x14ac:dyDescent="0.75">
      <c r="A2883" s="31">
        <v>2881</v>
      </c>
      <c r="B2883" s="239"/>
      <c r="C2883" s="273"/>
      <c r="D2883" s="272"/>
      <c r="E2883" s="273"/>
      <c r="F2883" s="273"/>
      <c r="G2883" s="253" t="str">
        <f t="shared" si="324"/>
        <v/>
      </c>
      <c r="H2883" s="31" t="str">
        <f>IF(AND(B2883=H$1),LOOKUP(9.99999999999999E+307,$H$2:H2882)+1,"")</f>
        <v/>
      </c>
      <c r="I2883" s="31" t="str">
        <f>IF(AND(B2883=I$1),LOOKUP(9.99999999999999E+307,$I$2:I2882)+1,"")</f>
        <v/>
      </c>
      <c r="J2883" s="31">
        <f>IF(AND(B2883=J$1),LOOKUP(9.99999999999999E+307,$J$2:J2882)+1,"")</f>
        <v>2717</v>
      </c>
      <c r="K2883" s="31">
        <f>IF(AND(B2883=K$1),LOOKUP(9.99999999999999E+307,$K$2:K2882)+1,"")</f>
        <v>2717</v>
      </c>
      <c r="L2883" s="31">
        <f>IF(AND(B2883=L$1),LOOKUP(9.99999999999999E+307,$L$2:L2882)+1,"")</f>
        <v>2717</v>
      </c>
      <c r="M2883" s="31">
        <f>IF(AND(B2883=M$1),LOOKUP(9.99999999999999E+307,$M$2:M2882)+1,"")</f>
        <v>2717</v>
      </c>
      <c r="N2883" s="31" t="e">
        <f>IF(AND(B2883=N$1),LOOKUP(9.99999999999999E+307,$N$2:N2882)+1,"")</f>
        <v>#REF!</v>
      </c>
      <c r="O2883" s="31" t="e">
        <f>IF(AND($B2883=O$1),LOOKUP(9.99999999999999E+307,$O$2:O2882)+1,"")</f>
        <v>#REF!</v>
      </c>
      <c r="P2883" s="31" t="e">
        <f>IF(AND($B2883=P$1),LOOKUP(9.99999999999999E+307,$P$2:P2882)+1,"")</f>
        <v>#REF!</v>
      </c>
      <c r="Q2883" s="31" t="e">
        <f>IF(AND($B2883=Q$1),LOOKUP(9.99999999999999E+307,$Q$2:Q2882)+1,"")</f>
        <v>#REF!</v>
      </c>
      <c r="R2883" s="31">
        <f>IF(AND($B2883=R$1),LOOKUP(9.99999999999999E+307,$R$2:R2882)+1,"")</f>
        <v>2717</v>
      </c>
      <c r="S2883" s="31">
        <f>IF(AND($B2883=S$1),LOOKUP(9.99999999999999E+307,$S$2:S2882)+1,"")</f>
        <v>2717</v>
      </c>
      <c r="T2883" s="265"/>
      <c r="U2883" s="265"/>
      <c r="V2883" s="265"/>
      <c r="AA2883" s="254" t="str">
        <f t="shared" si="318"/>
        <v/>
      </c>
      <c r="AB2883" s="254" t="str">
        <f t="shared" si="319"/>
        <v/>
      </c>
      <c r="AC2883" s="255">
        <f t="shared" si="320"/>
        <v>0</v>
      </c>
      <c r="AD2883" s="255">
        <f t="shared" si="321"/>
        <v>3836</v>
      </c>
      <c r="AE2883" s="256" t="str">
        <f t="shared" si="322"/>
        <v/>
      </c>
      <c r="AF2883" s="252" t="str">
        <f t="shared" si="323"/>
        <v>-</v>
      </c>
    </row>
    <row r="2884" spans="1:32" ht="20.149999999999999" customHeight="1" x14ac:dyDescent="0.75">
      <c r="A2884" s="31">
        <v>2882</v>
      </c>
      <c r="B2884" s="239"/>
      <c r="C2884" s="273"/>
      <c r="D2884" s="272"/>
      <c r="E2884" s="273"/>
      <c r="F2884" s="273"/>
      <c r="G2884" s="253" t="str">
        <f t="shared" si="324"/>
        <v/>
      </c>
      <c r="H2884" s="31" t="str">
        <f>IF(AND(B2884=H$1),LOOKUP(9.99999999999999E+307,$H$2:H2883)+1,"")</f>
        <v/>
      </c>
      <c r="I2884" s="31" t="str">
        <f>IF(AND(B2884=I$1),LOOKUP(9.99999999999999E+307,$I$2:I2883)+1,"")</f>
        <v/>
      </c>
      <c r="J2884" s="31">
        <f>IF(AND(B2884=J$1),LOOKUP(9.99999999999999E+307,$J$2:J2883)+1,"")</f>
        <v>2718</v>
      </c>
      <c r="K2884" s="31">
        <f>IF(AND(B2884=K$1),LOOKUP(9.99999999999999E+307,$K$2:K2883)+1,"")</f>
        <v>2718</v>
      </c>
      <c r="L2884" s="31">
        <f>IF(AND(B2884=L$1),LOOKUP(9.99999999999999E+307,$L$2:L2883)+1,"")</f>
        <v>2718</v>
      </c>
      <c r="M2884" s="31">
        <f>IF(AND(B2884=M$1),LOOKUP(9.99999999999999E+307,$M$2:M2883)+1,"")</f>
        <v>2718</v>
      </c>
      <c r="N2884" s="31" t="e">
        <f>IF(AND(B2884=N$1),LOOKUP(9.99999999999999E+307,$N$2:N2883)+1,"")</f>
        <v>#REF!</v>
      </c>
      <c r="O2884" s="31" t="e">
        <f>IF(AND($B2884=O$1),LOOKUP(9.99999999999999E+307,$O$2:O2883)+1,"")</f>
        <v>#REF!</v>
      </c>
      <c r="P2884" s="31" t="e">
        <f>IF(AND($B2884=P$1),LOOKUP(9.99999999999999E+307,$P$2:P2883)+1,"")</f>
        <v>#REF!</v>
      </c>
      <c r="Q2884" s="31" t="e">
        <f>IF(AND($B2884=Q$1),LOOKUP(9.99999999999999E+307,$Q$2:Q2883)+1,"")</f>
        <v>#REF!</v>
      </c>
      <c r="R2884" s="31">
        <f>IF(AND($B2884=R$1),LOOKUP(9.99999999999999E+307,$R$2:R2883)+1,"")</f>
        <v>2718</v>
      </c>
      <c r="S2884" s="31">
        <f>IF(AND($B2884=S$1),LOOKUP(9.99999999999999E+307,$S$2:S2883)+1,"")</f>
        <v>2718</v>
      </c>
      <c r="T2884" s="265"/>
      <c r="U2884" s="265"/>
      <c r="V2884" s="265"/>
      <c r="AA2884" s="254" t="str">
        <f t="shared" si="318"/>
        <v/>
      </c>
      <c r="AB2884" s="254" t="str">
        <f t="shared" si="319"/>
        <v/>
      </c>
      <c r="AC2884" s="255">
        <f t="shared" si="320"/>
        <v>0</v>
      </c>
      <c r="AD2884" s="255">
        <f t="shared" si="321"/>
        <v>3836</v>
      </c>
      <c r="AE2884" s="256" t="str">
        <f t="shared" si="322"/>
        <v/>
      </c>
      <c r="AF2884" s="252" t="str">
        <f t="shared" si="323"/>
        <v>-</v>
      </c>
    </row>
    <row r="2885" spans="1:32" ht="20.149999999999999" customHeight="1" x14ac:dyDescent="0.75">
      <c r="A2885" s="31">
        <v>2883</v>
      </c>
      <c r="B2885" s="239"/>
      <c r="C2885" s="273"/>
      <c r="D2885" s="272"/>
      <c r="E2885" s="273"/>
      <c r="F2885" s="273"/>
      <c r="G2885" s="253" t="str">
        <f t="shared" si="324"/>
        <v/>
      </c>
      <c r="H2885" s="31" t="str">
        <f>IF(AND(B2885=H$1),LOOKUP(9.99999999999999E+307,$H$2:H2884)+1,"")</f>
        <v/>
      </c>
      <c r="I2885" s="31" t="str">
        <f>IF(AND(B2885=I$1),LOOKUP(9.99999999999999E+307,$I$2:I2884)+1,"")</f>
        <v/>
      </c>
      <c r="J2885" s="31">
        <f>IF(AND(B2885=J$1),LOOKUP(9.99999999999999E+307,$J$2:J2884)+1,"")</f>
        <v>2719</v>
      </c>
      <c r="K2885" s="31">
        <f>IF(AND(B2885=K$1),LOOKUP(9.99999999999999E+307,$K$2:K2884)+1,"")</f>
        <v>2719</v>
      </c>
      <c r="L2885" s="31">
        <f>IF(AND(B2885=L$1),LOOKUP(9.99999999999999E+307,$L$2:L2884)+1,"")</f>
        <v>2719</v>
      </c>
      <c r="M2885" s="31">
        <f>IF(AND(B2885=M$1),LOOKUP(9.99999999999999E+307,$M$2:M2884)+1,"")</f>
        <v>2719</v>
      </c>
      <c r="N2885" s="31" t="e">
        <f>IF(AND(B2885=N$1),LOOKUP(9.99999999999999E+307,$N$2:N2884)+1,"")</f>
        <v>#REF!</v>
      </c>
      <c r="O2885" s="31" t="e">
        <f>IF(AND($B2885=O$1),LOOKUP(9.99999999999999E+307,$O$2:O2884)+1,"")</f>
        <v>#REF!</v>
      </c>
      <c r="P2885" s="31" t="e">
        <f>IF(AND($B2885=P$1),LOOKUP(9.99999999999999E+307,$P$2:P2884)+1,"")</f>
        <v>#REF!</v>
      </c>
      <c r="Q2885" s="31" t="e">
        <f>IF(AND($B2885=Q$1),LOOKUP(9.99999999999999E+307,$Q$2:Q2884)+1,"")</f>
        <v>#REF!</v>
      </c>
      <c r="R2885" s="31">
        <f>IF(AND($B2885=R$1),LOOKUP(9.99999999999999E+307,$R$2:R2884)+1,"")</f>
        <v>2719</v>
      </c>
      <c r="S2885" s="31">
        <f>IF(AND($B2885=S$1),LOOKUP(9.99999999999999E+307,$S$2:S2884)+1,"")</f>
        <v>2719</v>
      </c>
      <c r="T2885" s="265"/>
      <c r="U2885" s="265"/>
      <c r="V2885" s="265"/>
      <c r="AA2885" s="254" t="str">
        <f t="shared" si="318"/>
        <v/>
      </c>
      <c r="AB2885" s="254" t="str">
        <f t="shared" si="319"/>
        <v/>
      </c>
      <c r="AC2885" s="255">
        <f t="shared" si="320"/>
        <v>0</v>
      </c>
      <c r="AD2885" s="255">
        <f t="shared" si="321"/>
        <v>3836</v>
      </c>
      <c r="AE2885" s="256" t="str">
        <f t="shared" si="322"/>
        <v/>
      </c>
      <c r="AF2885" s="252" t="str">
        <f t="shared" si="323"/>
        <v>-</v>
      </c>
    </row>
    <row r="2886" spans="1:32" ht="20.149999999999999" customHeight="1" x14ac:dyDescent="0.75">
      <c r="A2886" s="31">
        <v>2884</v>
      </c>
      <c r="B2886" s="239"/>
      <c r="C2886" s="273"/>
      <c r="D2886" s="272"/>
      <c r="E2886" s="273"/>
      <c r="F2886" s="273"/>
      <c r="G2886" s="253" t="str">
        <f t="shared" si="324"/>
        <v/>
      </c>
      <c r="H2886" s="31" t="str">
        <f>IF(AND(B2886=H$1),LOOKUP(9.99999999999999E+307,$H$2:H2885)+1,"")</f>
        <v/>
      </c>
      <c r="I2886" s="31" t="str">
        <f>IF(AND(B2886=I$1),LOOKUP(9.99999999999999E+307,$I$2:I2885)+1,"")</f>
        <v/>
      </c>
      <c r="J2886" s="31">
        <f>IF(AND(B2886=J$1),LOOKUP(9.99999999999999E+307,$J$2:J2885)+1,"")</f>
        <v>2720</v>
      </c>
      <c r="K2886" s="31">
        <f>IF(AND(B2886=K$1),LOOKUP(9.99999999999999E+307,$K$2:K2885)+1,"")</f>
        <v>2720</v>
      </c>
      <c r="L2886" s="31">
        <f>IF(AND(B2886=L$1),LOOKUP(9.99999999999999E+307,$L$2:L2885)+1,"")</f>
        <v>2720</v>
      </c>
      <c r="M2886" s="31">
        <f>IF(AND(B2886=M$1),LOOKUP(9.99999999999999E+307,$M$2:M2885)+1,"")</f>
        <v>2720</v>
      </c>
      <c r="N2886" s="31" t="e">
        <f>IF(AND(B2886=N$1),LOOKUP(9.99999999999999E+307,$N$2:N2885)+1,"")</f>
        <v>#REF!</v>
      </c>
      <c r="O2886" s="31" t="e">
        <f>IF(AND($B2886=O$1),LOOKUP(9.99999999999999E+307,$O$2:O2885)+1,"")</f>
        <v>#REF!</v>
      </c>
      <c r="P2886" s="31" t="e">
        <f>IF(AND($B2886=P$1),LOOKUP(9.99999999999999E+307,$P$2:P2885)+1,"")</f>
        <v>#REF!</v>
      </c>
      <c r="Q2886" s="31" t="e">
        <f>IF(AND($B2886=Q$1),LOOKUP(9.99999999999999E+307,$Q$2:Q2885)+1,"")</f>
        <v>#REF!</v>
      </c>
      <c r="R2886" s="31">
        <f>IF(AND($B2886=R$1),LOOKUP(9.99999999999999E+307,$R$2:R2885)+1,"")</f>
        <v>2720</v>
      </c>
      <c r="S2886" s="31">
        <f>IF(AND($B2886=S$1),LOOKUP(9.99999999999999E+307,$S$2:S2885)+1,"")</f>
        <v>2720</v>
      </c>
      <c r="T2886" s="265"/>
      <c r="U2886" s="265"/>
      <c r="V2886" s="265"/>
      <c r="AA2886" s="254" t="str">
        <f t="shared" si="318"/>
        <v/>
      </c>
      <c r="AB2886" s="254" t="str">
        <f t="shared" si="319"/>
        <v/>
      </c>
      <c r="AC2886" s="255">
        <f t="shared" si="320"/>
        <v>0</v>
      </c>
      <c r="AD2886" s="255">
        <f t="shared" si="321"/>
        <v>3836</v>
      </c>
      <c r="AE2886" s="256" t="str">
        <f t="shared" si="322"/>
        <v/>
      </c>
      <c r="AF2886" s="252" t="str">
        <f t="shared" si="323"/>
        <v>-</v>
      </c>
    </row>
    <row r="2887" spans="1:32" ht="20.149999999999999" customHeight="1" x14ac:dyDescent="0.75">
      <c r="A2887" s="31">
        <v>2885</v>
      </c>
      <c r="B2887" s="239"/>
      <c r="C2887" s="273"/>
      <c r="D2887" s="272"/>
      <c r="E2887" s="273"/>
      <c r="F2887" s="273"/>
      <c r="G2887" s="253" t="str">
        <f t="shared" si="324"/>
        <v/>
      </c>
      <c r="H2887" s="31" t="str">
        <f>IF(AND(B2887=H$1),LOOKUP(9.99999999999999E+307,$H$2:H2886)+1,"")</f>
        <v/>
      </c>
      <c r="I2887" s="31" t="str">
        <f>IF(AND(B2887=I$1),LOOKUP(9.99999999999999E+307,$I$2:I2886)+1,"")</f>
        <v/>
      </c>
      <c r="J2887" s="31">
        <f>IF(AND(B2887=J$1),LOOKUP(9.99999999999999E+307,$J$2:J2886)+1,"")</f>
        <v>2721</v>
      </c>
      <c r="K2887" s="31">
        <f>IF(AND(B2887=K$1),LOOKUP(9.99999999999999E+307,$K$2:K2886)+1,"")</f>
        <v>2721</v>
      </c>
      <c r="L2887" s="31">
        <f>IF(AND(B2887=L$1),LOOKUP(9.99999999999999E+307,$L$2:L2886)+1,"")</f>
        <v>2721</v>
      </c>
      <c r="M2887" s="31">
        <f>IF(AND(B2887=M$1),LOOKUP(9.99999999999999E+307,$M$2:M2886)+1,"")</f>
        <v>2721</v>
      </c>
      <c r="N2887" s="31" t="e">
        <f>IF(AND(B2887=N$1),LOOKUP(9.99999999999999E+307,$N$2:N2886)+1,"")</f>
        <v>#REF!</v>
      </c>
      <c r="O2887" s="31" t="e">
        <f>IF(AND($B2887=O$1),LOOKUP(9.99999999999999E+307,$O$2:O2886)+1,"")</f>
        <v>#REF!</v>
      </c>
      <c r="P2887" s="31" t="e">
        <f>IF(AND($B2887=P$1),LOOKUP(9.99999999999999E+307,$P$2:P2886)+1,"")</f>
        <v>#REF!</v>
      </c>
      <c r="Q2887" s="31" t="e">
        <f>IF(AND($B2887=Q$1),LOOKUP(9.99999999999999E+307,$Q$2:Q2886)+1,"")</f>
        <v>#REF!</v>
      </c>
      <c r="R2887" s="31">
        <f>IF(AND($B2887=R$1),LOOKUP(9.99999999999999E+307,$R$2:R2886)+1,"")</f>
        <v>2721</v>
      </c>
      <c r="S2887" s="31">
        <f>IF(AND($B2887=S$1),LOOKUP(9.99999999999999E+307,$S$2:S2886)+1,"")</f>
        <v>2721</v>
      </c>
      <c r="T2887" s="265"/>
      <c r="U2887" s="265"/>
      <c r="V2887" s="265"/>
      <c r="AA2887" s="254" t="str">
        <f t="shared" si="318"/>
        <v/>
      </c>
      <c r="AB2887" s="254" t="str">
        <f t="shared" si="319"/>
        <v/>
      </c>
      <c r="AC2887" s="255">
        <f t="shared" si="320"/>
        <v>0</v>
      </c>
      <c r="AD2887" s="255">
        <f t="shared" si="321"/>
        <v>3836</v>
      </c>
      <c r="AE2887" s="256" t="str">
        <f t="shared" si="322"/>
        <v/>
      </c>
      <c r="AF2887" s="252" t="str">
        <f t="shared" si="323"/>
        <v>-</v>
      </c>
    </row>
    <row r="2888" spans="1:32" ht="20.149999999999999" customHeight="1" x14ac:dyDescent="0.75">
      <c r="A2888" s="31">
        <v>2886</v>
      </c>
      <c r="B2888" s="239"/>
      <c r="C2888" s="273"/>
      <c r="D2888" s="272"/>
      <c r="E2888" s="273"/>
      <c r="F2888" s="273"/>
      <c r="G2888" s="253" t="str">
        <f t="shared" si="324"/>
        <v/>
      </c>
      <c r="H2888" s="31" t="str">
        <f>IF(AND(B2888=H$1),LOOKUP(9.99999999999999E+307,$H$2:H2887)+1,"")</f>
        <v/>
      </c>
      <c r="I2888" s="31" t="str">
        <f>IF(AND(B2888=I$1),LOOKUP(9.99999999999999E+307,$I$2:I2887)+1,"")</f>
        <v/>
      </c>
      <c r="J2888" s="31">
        <f>IF(AND(B2888=J$1),LOOKUP(9.99999999999999E+307,$J$2:J2887)+1,"")</f>
        <v>2722</v>
      </c>
      <c r="K2888" s="31">
        <f>IF(AND(B2888=K$1),LOOKUP(9.99999999999999E+307,$K$2:K2887)+1,"")</f>
        <v>2722</v>
      </c>
      <c r="L2888" s="31">
        <f>IF(AND(B2888=L$1),LOOKUP(9.99999999999999E+307,$L$2:L2887)+1,"")</f>
        <v>2722</v>
      </c>
      <c r="M2888" s="31">
        <f>IF(AND(B2888=M$1),LOOKUP(9.99999999999999E+307,$M$2:M2887)+1,"")</f>
        <v>2722</v>
      </c>
      <c r="N2888" s="31" t="e">
        <f>IF(AND(B2888=N$1),LOOKUP(9.99999999999999E+307,$N$2:N2887)+1,"")</f>
        <v>#REF!</v>
      </c>
      <c r="O2888" s="31" t="e">
        <f>IF(AND($B2888=O$1),LOOKUP(9.99999999999999E+307,$O$2:O2887)+1,"")</f>
        <v>#REF!</v>
      </c>
      <c r="P2888" s="31" t="e">
        <f>IF(AND($B2888=P$1),LOOKUP(9.99999999999999E+307,$P$2:P2887)+1,"")</f>
        <v>#REF!</v>
      </c>
      <c r="Q2888" s="31" t="e">
        <f>IF(AND($B2888=Q$1),LOOKUP(9.99999999999999E+307,$Q$2:Q2887)+1,"")</f>
        <v>#REF!</v>
      </c>
      <c r="R2888" s="31">
        <f>IF(AND($B2888=R$1),LOOKUP(9.99999999999999E+307,$R$2:R2887)+1,"")</f>
        <v>2722</v>
      </c>
      <c r="S2888" s="31">
        <f>IF(AND($B2888=S$1),LOOKUP(9.99999999999999E+307,$S$2:S2887)+1,"")</f>
        <v>2722</v>
      </c>
      <c r="T2888" s="265"/>
      <c r="U2888" s="265"/>
      <c r="V2888" s="265"/>
      <c r="AA2888" s="254" t="str">
        <f t="shared" si="318"/>
        <v/>
      </c>
      <c r="AB2888" s="254" t="str">
        <f t="shared" si="319"/>
        <v/>
      </c>
      <c r="AC2888" s="255">
        <f t="shared" si="320"/>
        <v>0</v>
      </c>
      <c r="AD2888" s="255">
        <f t="shared" si="321"/>
        <v>3836</v>
      </c>
      <c r="AE2888" s="256" t="str">
        <f t="shared" si="322"/>
        <v/>
      </c>
      <c r="AF2888" s="252" t="str">
        <f t="shared" si="323"/>
        <v>-</v>
      </c>
    </row>
    <row r="2889" spans="1:32" ht="20.149999999999999" customHeight="1" x14ac:dyDescent="0.75">
      <c r="A2889" s="31">
        <v>2887</v>
      </c>
      <c r="B2889" s="239"/>
      <c r="C2889" s="273"/>
      <c r="D2889" s="272"/>
      <c r="E2889" s="273"/>
      <c r="F2889" s="273"/>
      <c r="G2889" s="253" t="str">
        <f t="shared" si="324"/>
        <v/>
      </c>
      <c r="H2889" s="31" t="str">
        <f>IF(AND(B2889=H$1),LOOKUP(9.99999999999999E+307,$H$2:H2888)+1,"")</f>
        <v/>
      </c>
      <c r="I2889" s="31" t="str">
        <f>IF(AND(B2889=I$1),LOOKUP(9.99999999999999E+307,$I$2:I2888)+1,"")</f>
        <v/>
      </c>
      <c r="J2889" s="31">
        <f>IF(AND(B2889=J$1),LOOKUP(9.99999999999999E+307,$J$2:J2888)+1,"")</f>
        <v>2723</v>
      </c>
      <c r="K2889" s="31">
        <f>IF(AND(B2889=K$1),LOOKUP(9.99999999999999E+307,$K$2:K2888)+1,"")</f>
        <v>2723</v>
      </c>
      <c r="L2889" s="31">
        <f>IF(AND(B2889=L$1),LOOKUP(9.99999999999999E+307,$L$2:L2888)+1,"")</f>
        <v>2723</v>
      </c>
      <c r="M2889" s="31">
        <f>IF(AND(B2889=M$1),LOOKUP(9.99999999999999E+307,$M$2:M2888)+1,"")</f>
        <v>2723</v>
      </c>
      <c r="N2889" s="31" t="e">
        <f>IF(AND(B2889=N$1),LOOKUP(9.99999999999999E+307,$N$2:N2888)+1,"")</f>
        <v>#REF!</v>
      </c>
      <c r="O2889" s="31" t="e">
        <f>IF(AND($B2889=O$1),LOOKUP(9.99999999999999E+307,$O$2:O2888)+1,"")</f>
        <v>#REF!</v>
      </c>
      <c r="P2889" s="31" t="e">
        <f>IF(AND($B2889=P$1),LOOKUP(9.99999999999999E+307,$P$2:P2888)+1,"")</f>
        <v>#REF!</v>
      </c>
      <c r="Q2889" s="31" t="e">
        <f>IF(AND($B2889=Q$1),LOOKUP(9.99999999999999E+307,$Q$2:Q2888)+1,"")</f>
        <v>#REF!</v>
      </c>
      <c r="R2889" s="31">
        <f>IF(AND($B2889=R$1),LOOKUP(9.99999999999999E+307,$R$2:R2888)+1,"")</f>
        <v>2723</v>
      </c>
      <c r="S2889" s="31">
        <f>IF(AND($B2889=S$1),LOOKUP(9.99999999999999E+307,$S$2:S2888)+1,"")</f>
        <v>2723</v>
      </c>
      <c r="T2889" s="265"/>
      <c r="U2889" s="265"/>
      <c r="V2889" s="265"/>
      <c r="AA2889" s="254" t="str">
        <f t="shared" si="318"/>
        <v/>
      </c>
      <c r="AB2889" s="254" t="str">
        <f t="shared" si="319"/>
        <v/>
      </c>
      <c r="AC2889" s="255">
        <f t="shared" si="320"/>
        <v>0</v>
      </c>
      <c r="AD2889" s="255">
        <f t="shared" si="321"/>
        <v>3836</v>
      </c>
      <c r="AE2889" s="256" t="str">
        <f t="shared" si="322"/>
        <v/>
      </c>
      <c r="AF2889" s="252" t="str">
        <f t="shared" si="323"/>
        <v>-</v>
      </c>
    </row>
    <row r="2890" spans="1:32" ht="20.149999999999999" customHeight="1" x14ac:dyDescent="0.75">
      <c r="A2890" s="31">
        <v>2888</v>
      </c>
      <c r="B2890" s="239"/>
      <c r="C2890" s="273"/>
      <c r="D2890" s="272"/>
      <c r="E2890" s="273"/>
      <c r="F2890" s="273"/>
      <c r="G2890" s="253" t="str">
        <f t="shared" si="324"/>
        <v/>
      </c>
      <c r="H2890" s="31" t="str">
        <f>IF(AND(B2890=H$1),LOOKUP(9.99999999999999E+307,$H$2:H2889)+1,"")</f>
        <v/>
      </c>
      <c r="I2890" s="31" t="str">
        <f>IF(AND(B2890=I$1),LOOKUP(9.99999999999999E+307,$I$2:I2889)+1,"")</f>
        <v/>
      </c>
      <c r="J2890" s="31">
        <f>IF(AND(B2890=J$1),LOOKUP(9.99999999999999E+307,$J$2:J2889)+1,"")</f>
        <v>2724</v>
      </c>
      <c r="K2890" s="31">
        <f>IF(AND(B2890=K$1),LOOKUP(9.99999999999999E+307,$K$2:K2889)+1,"")</f>
        <v>2724</v>
      </c>
      <c r="L2890" s="31">
        <f>IF(AND(B2890=L$1),LOOKUP(9.99999999999999E+307,$L$2:L2889)+1,"")</f>
        <v>2724</v>
      </c>
      <c r="M2890" s="31">
        <f>IF(AND(B2890=M$1),LOOKUP(9.99999999999999E+307,$M$2:M2889)+1,"")</f>
        <v>2724</v>
      </c>
      <c r="N2890" s="31" t="e">
        <f>IF(AND(B2890=N$1),LOOKUP(9.99999999999999E+307,$N$2:N2889)+1,"")</f>
        <v>#REF!</v>
      </c>
      <c r="O2890" s="31" t="e">
        <f>IF(AND($B2890=O$1),LOOKUP(9.99999999999999E+307,$O$2:O2889)+1,"")</f>
        <v>#REF!</v>
      </c>
      <c r="P2890" s="31" t="e">
        <f>IF(AND($B2890=P$1),LOOKUP(9.99999999999999E+307,$P$2:P2889)+1,"")</f>
        <v>#REF!</v>
      </c>
      <c r="Q2890" s="31" t="e">
        <f>IF(AND($B2890=Q$1),LOOKUP(9.99999999999999E+307,$Q$2:Q2889)+1,"")</f>
        <v>#REF!</v>
      </c>
      <c r="R2890" s="31">
        <f>IF(AND($B2890=R$1),LOOKUP(9.99999999999999E+307,$R$2:R2889)+1,"")</f>
        <v>2724</v>
      </c>
      <c r="S2890" s="31">
        <f>IF(AND($B2890=S$1),LOOKUP(9.99999999999999E+307,$S$2:S2889)+1,"")</f>
        <v>2724</v>
      </c>
      <c r="T2890" s="265"/>
      <c r="U2890" s="265"/>
      <c r="V2890" s="265"/>
      <c r="AA2890" s="254" t="str">
        <f t="shared" si="318"/>
        <v/>
      </c>
      <c r="AB2890" s="254" t="str">
        <f t="shared" si="319"/>
        <v/>
      </c>
      <c r="AC2890" s="255">
        <f t="shared" si="320"/>
        <v>0</v>
      </c>
      <c r="AD2890" s="255">
        <f t="shared" si="321"/>
        <v>3836</v>
      </c>
      <c r="AE2890" s="256" t="str">
        <f t="shared" si="322"/>
        <v/>
      </c>
      <c r="AF2890" s="252" t="str">
        <f t="shared" si="323"/>
        <v>-</v>
      </c>
    </row>
    <row r="2891" spans="1:32" ht="20.149999999999999" customHeight="1" x14ac:dyDescent="0.75">
      <c r="A2891" s="31">
        <v>2889</v>
      </c>
      <c r="B2891" s="239"/>
      <c r="C2891" s="273"/>
      <c r="D2891" s="272"/>
      <c r="E2891" s="273"/>
      <c r="F2891" s="273"/>
      <c r="G2891" s="253" t="str">
        <f t="shared" si="324"/>
        <v/>
      </c>
      <c r="H2891" s="31" t="str">
        <f>IF(AND(B2891=H$1),LOOKUP(9.99999999999999E+307,$H$2:H2890)+1,"")</f>
        <v/>
      </c>
      <c r="I2891" s="31" t="str">
        <f>IF(AND(B2891=I$1),LOOKUP(9.99999999999999E+307,$I$2:I2890)+1,"")</f>
        <v/>
      </c>
      <c r="J2891" s="31">
        <f>IF(AND(B2891=J$1),LOOKUP(9.99999999999999E+307,$J$2:J2890)+1,"")</f>
        <v>2725</v>
      </c>
      <c r="K2891" s="31">
        <f>IF(AND(B2891=K$1),LOOKUP(9.99999999999999E+307,$K$2:K2890)+1,"")</f>
        <v>2725</v>
      </c>
      <c r="L2891" s="31">
        <f>IF(AND(B2891=L$1),LOOKUP(9.99999999999999E+307,$L$2:L2890)+1,"")</f>
        <v>2725</v>
      </c>
      <c r="M2891" s="31">
        <f>IF(AND(B2891=M$1),LOOKUP(9.99999999999999E+307,$M$2:M2890)+1,"")</f>
        <v>2725</v>
      </c>
      <c r="N2891" s="31" t="e">
        <f>IF(AND(B2891=N$1),LOOKUP(9.99999999999999E+307,$N$2:N2890)+1,"")</f>
        <v>#REF!</v>
      </c>
      <c r="O2891" s="31" t="e">
        <f>IF(AND($B2891=O$1),LOOKUP(9.99999999999999E+307,$O$2:O2890)+1,"")</f>
        <v>#REF!</v>
      </c>
      <c r="P2891" s="31" t="e">
        <f>IF(AND($B2891=P$1),LOOKUP(9.99999999999999E+307,$P$2:P2890)+1,"")</f>
        <v>#REF!</v>
      </c>
      <c r="Q2891" s="31" t="e">
        <f>IF(AND($B2891=Q$1),LOOKUP(9.99999999999999E+307,$Q$2:Q2890)+1,"")</f>
        <v>#REF!</v>
      </c>
      <c r="R2891" s="31">
        <f>IF(AND($B2891=R$1),LOOKUP(9.99999999999999E+307,$R$2:R2890)+1,"")</f>
        <v>2725</v>
      </c>
      <c r="S2891" s="31">
        <f>IF(AND($B2891=S$1),LOOKUP(9.99999999999999E+307,$S$2:S2890)+1,"")</f>
        <v>2725</v>
      </c>
      <c r="T2891" s="265"/>
      <c r="U2891" s="265"/>
      <c r="V2891" s="265"/>
      <c r="AA2891" s="254" t="str">
        <f t="shared" si="318"/>
        <v/>
      </c>
      <c r="AB2891" s="254" t="str">
        <f t="shared" si="319"/>
        <v/>
      </c>
      <c r="AC2891" s="255">
        <f t="shared" si="320"/>
        <v>0</v>
      </c>
      <c r="AD2891" s="255">
        <f t="shared" si="321"/>
        <v>3836</v>
      </c>
      <c r="AE2891" s="256" t="str">
        <f t="shared" si="322"/>
        <v/>
      </c>
      <c r="AF2891" s="252" t="str">
        <f t="shared" si="323"/>
        <v>-</v>
      </c>
    </row>
    <row r="2892" spans="1:32" ht="20.149999999999999" customHeight="1" x14ac:dyDescent="0.75">
      <c r="A2892" s="31">
        <v>2890</v>
      </c>
      <c r="B2892" s="239"/>
      <c r="C2892" s="273"/>
      <c r="D2892" s="272"/>
      <c r="E2892" s="273"/>
      <c r="F2892" s="273"/>
      <c r="G2892" s="253" t="str">
        <f t="shared" si="324"/>
        <v/>
      </c>
      <c r="H2892" s="31" t="str">
        <f>IF(AND(B2892=H$1),LOOKUP(9.99999999999999E+307,$H$2:H2891)+1,"")</f>
        <v/>
      </c>
      <c r="I2892" s="31" t="str">
        <f>IF(AND(B2892=I$1),LOOKUP(9.99999999999999E+307,$I$2:I2891)+1,"")</f>
        <v/>
      </c>
      <c r="J2892" s="31">
        <f>IF(AND(B2892=J$1),LOOKUP(9.99999999999999E+307,$J$2:J2891)+1,"")</f>
        <v>2726</v>
      </c>
      <c r="K2892" s="31">
        <f>IF(AND(B2892=K$1),LOOKUP(9.99999999999999E+307,$K$2:K2891)+1,"")</f>
        <v>2726</v>
      </c>
      <c r="L2892" s="31">
        <f>IF(AND(B2892=L$1),LOOKUP(9.99999999999999E+307,$L$2:L2891)+1,"")</f>
        <v>2726</v>
      </c>
      <c r="M2892" s="31">
        <f>IF(AND(B2892=M$1),LOOKUP(9.99999999999999E+307,$M$2:M2891)+1,"")</f>
        <v>2726</v>
      </c>
      <c r="N2892" s="31" t="e">
        <f>IF(AND(B2892=N$1),LOOKUP(9.99999999999999E+307,$N$2:N2891)+1,"")</f>
        <v>#REF!</v>
      </c>
      <c r="O2892" s="31" t="e">
        <f>IF(AND($B2892=O$1),LOOKUP(9.99999999999999E+307,$O$2:O2891)+1,"")</f>
        <v>#REF!</v>
      </c>
      <c r="P2892" s="31" t="e">
        <f>IF(AND($B2892=P$1),LOOKUP(9.99999999999999E+307,$P$2:P2891)+1,"")</f>
        <v>#REF!</v>
      </c>
      <c r="Q2892" s="31" t="e">
        <f>IF(AND($B2892=Q$1),LOOKUP(9.99999999999999E+307,$Q$2:Q2891)+1,"")</f>
        <v>#REF!</v>
      </c>
      <c r="R2892" s="31">
        <f>IF(AND($B2892=R$1),LOOKUP(9.99999999999999E+307,$R$2:R2891)+1,"")</f>
        <v>2726</v>
      </c>
      <c r="S2892" s="31">
        <f>IF(AND($B2892=S$1),LOOKUP(9.99999999999999E+307,$S$2:S2891)+1,"")</f>
        <v>2726</v>
      </c>
      <c r="T2892" s="265"/>
      <c r="U2892" s="265"/>
      <c r="V2892" s="265"/>
      <c r="AA2892" s="254" t="str">
        <f t="shared" si="318"/>
        <v/>
      </c>
      <c r="AB2892" s="254" t="str">
        <f t="shared" si="319"/>
        <v/>
      </c>
      <c r="AC2892" s="255">
        <f t="shared" si="320"/>
        <v>0</v>
      </c>
      <c r="AD2892" s="255">
        <f t="shared" si="321"/>
        <v>3836</v>
      </c>
      <c r="AE2892" s="256" t="str">
        <f t="shared" si="322"/>
        <v/>
      </c>
      <c r="AF2892" s="252" t="str">
        <f t="shared" si="323"/>
        <v>-</v>
      </c>
    </row>
    <row r="2893" spans="1:32" ht="20.149999999999999" customHeight="1" x14ac:dyDescent="0.75">
      <c r="A2893" s="31">
        <v>2891</v>
      </c>
      <c r="B2893" s="239"/>
      <c r="C2893" s="273"/>
      <c r="D2893" s="272"/>
      <c r="E2893" s="273"/>
      <c r="F2893" s="273"/>
      <c r="G2893" s="253" t="str">
        <f t="shared" si="324"/>
        <v/>
      </c>
      <c r="H2893" s="31" t="str">
        <f>IF(AND(B2893=H$1),LOOKUP(9.99999999999999E+307,$H$2:H2892)+1,"")</f>
        <v/>
      </c>
      <c r="I2893" s="31" t="str">
        <f>IF(AND(B2893=I$1),LOOKUP(9.99999999999999E+307,$I$2:I2892)+1,"")</f>
        <v/>
      </c>
      <c r="J2893" s="31">
        <f>IF(AND(B2893=J$1),LOOKUP(9.99999999999999E+307,$J$2:J2892)+1,"")</f>
        <v>2727</v>
      </c>
      <c r="K2893" s="31">
        <f>IF(AND(B2893=K$1),LOOKUP(9.99999999999999E+307,$K$2:K2892)+1,"")</f>
        <v>2727</v>
      </c>
      <c r="L2893" s="31">
        <f>IF(AND(B2893=L$1),LOOKUP(9.99999999999999E+307,$L$2:L2892)+1,"")</f>
        <v>2727</v>
      </c>
      <c r="M2893" s="31">
        <f>IF(AND(B2893=M$1),LOOKUP(9.99999999999999E+307,$M$2:M2892)+1,"")</f>
        <v>2727</v>
      </c>
      <c r="N2893" s="31" t="e">
        <f>IF(AND(B2893=N$1),LOOKUP(9.99999999999999E+307,$N$2:N2892)+1,"")</f>
        <v>#REF!</v>
      </c>
      <c r="O2893" s="31" t="e">
        <f>IF(AND($B2893=O$1),LOOKUP(9.99999999999999E+307,$O$2:O2892)+1,"")</f>
        <v>#REF!</v>
      </c>
      <c r="P2893" s="31" t="e">
        <f>IF(AND($B2893=P$1),LOOKUP(9.99999999999999E+307,$P$2:P2892)+1,"")</f>
        <v>#REF!</v>
      </c>
      <c r="Q2893" s="31" t="e">
        <f>IF(AND($B2893=Q$1),LOOKUP(9.99999999999999E+307,$Q$2:Q2892)+1,"")</f>
        <v>#REF!</v>
      </c>
      <c r="R2893" s="31">
        <f>IF(AND($B2893=R$1),LOOKUP(9.99999999999999E+307,$R$2:R2892)+1,"")</f>
        <v>2727</v>
      </c>
      <c r="S2893" s="31">
        <f>IF(AND($B2893=S$1),LOOKUP(9.99999999999999E+307,$S$2:S2892)+1,"")</f>
        <v>2727</v>
      </c>
      <c r="T2893" s="265"/>
      <c r="U2893" s="265"/>
      <c r="V2893" s="265"/>
      <c r="AA2893" s="254" t="str">
        <f t="shared" si="318"/>
        <v/>
      </c>
      <c r="AB2893" s="254" t="str">
        <f t="shared" si="319"/>
        <v/>
      </c>
      <c r="AC2893" s="255">
        <f t="shared" si="320"/>
        <v>0</v>
      </c>
      <c r="AD2893" s="255">
        <f t="shared" si="321"/>
        <v>3836</v>
      </c>
      <c r="AE2893" s="256" t="str">
        <f t="shared" si="322"/>
        <v/>
      </c>
      <c r="AF2893" s="252" t="str">
        <f t="shared" si="323"/>
        <v>-</v>
      </c>
    </row>
    <row r="2894" spans="1:32" ht="20.149999999999999" customHeight="1" x14ac:dyDescent="0.75">
      <c r="A2894" s="31">
        <v>2892</v>
      </c>
      <c r="B2894" s="239"/>
      <c r="C2894" s="273"/>
      <c r="D2894" s="272"/>
      <c r="E2894" s="273"/>
      <c r="F2894" s="273"/>
      <c r="G2894" s="253" t="str">
        <f t="shared" si="324"/>
        <v/>
      </c>
      <c r="H2894" s="31" t="str">
        <f>IF(AND(B2894=H$1),LOOKUP(9.99999999999999E+307,$H$2:H2893)+1,"")</f>
        <v/>
      </c>
      <c r="I2894" s="31" t="str">
        <f>IF(AND(B2894=I$1),LOOKUP(9.99999999999999E+307,$I$2:I2893)+1,"")</f>
        <v/>
      </c>
      <c r="J2894" s="31">
        <f>IF(AND(B2894=J$1),LOOKUP(9.99999999999999E+307,$J$2:J2893)+1,"")</f>
        <v>2728</v>
      </c>
      <c r="K2894" s="31">
        <f>IF(AND(B2894=K$1),LOOKUP(9.99999999999999E+307,$K$2:K2893)+1,"")</f>
        <v>2728</v>
      </c>
      <c r="L2894" s="31">
        <f>IF(AND(B2894=L$1),LOOKUP(9.99999999999999E+307,$L$2:L2893)+1,"")</f>
        <v>2728</v>
      </c>
      <c r="M2894" s="31">
        <f>IF(AND(B2894=M$1),LOOKUP(9.99999999999999E+307,$M$2:M2893)+1,"")</f>
        <v>2728</v>
      </c>
      <c r="N2894" s="31" t="e">
        <f>IF(AND(B2894=N$1),LOOKUP(9.99999999999999E+307,$N$2:N2893)+1,"")</f>
        <v>#REF!</v>
      </c>
      <c r="O2894" s="31" t="e">
        <f>IF(AND($B2894=O$1),LOOKUP(9.99999999999999E+307,$O$2:O2893)+1,"")</f>
        <v>#REF!</v>
      </c>
      <c r="P2894" s="31" t="e">
        <f>IF(AND($B2894=P$1),LOOKUP(9.99999999999999E+307,$P$2:P2893)+1,"")</f>
        <v>#REF!</v>
      </c>
      <c r="Q2894" s="31" t="e">
        <f>IF(AND($B2894=Q$1),LOOKUP(9.99999999999999E+307,$Q$2:Q2893)+1,"")</f>
        <v>#REF!</v>
      </c>
      <c r="R2894" s="31">
        <f>IF(AND($B2894=R$1),LOOKUP(9.99999999999999E+307,$R$2:R2893)+1,"")</f>
        <v>2728</v>
      </c>
      <c r="S2894" s="31">
        <f>IF(AND($B2894=S$1),LOOKUP(9.99999999999999E+307,$S$2:S2893)+1,"")</f>
        <v>2728</v>
      </c>
      <c r="T2894" s="265"/>
      <c r="U2894" s="265"/>
      <c r="V2894" s="265"/>
      <c r="AA2894" s="254" t="str">
        <f t="shared" si="318"/>
        <v/>
      </c>
      <c r="AB2894" s="254" t="str">
        <f t="shared" si="319"/>
        <v/>
      </c>
      <c r="AC2894" s="255">
        <f t="shared" si="320"/>
        <v>0</v>
      </c>
      <c r="AD2894" s="255">
        <f t="shared" si="321"/>
        <v>3836</v>
      </c>
      <c r="AE2894" s="256" t="str">
        <f t="shared" si="322"/>
        <v/>
      </c>
      <c r="AF2894" s="252" t="str">
        <f t="shared" si="323"/>
        <v>-</v>
      </c>
    </row>
    <row r="2895" spans="1:32" ht="20.149999999999999" customHeight="1" x14ac:dyDescent="0.75">
      <c r="A2895" s="31">
        <v>2893</v>
      </c>
      <c r="B2895" s="239"/>
      <c r="C2895" s="273"/>
      <c r="D2895" s="272"/>
      <c r="E2895" s="273"/>
      <c r="F2895" s="273"/>
      <c r="G2895" s="253" t="str">
        <f t="shared" si="324"/>
        <v/>
      </c>
      <c r="H2895" s="31" t="str">
        <f>IF(AND(B2895=H$1),LOOKUP(9.99999999999999E+307,$H$2:H2894)+1,"")</f>
        <v/>
      </c>
      <c r="I2895" s="31" t="str">
        <f>IF(AND(B2895=I$1),LOOKUP(9.99999999999999E+307,$I$2:I2894)+1,"")</f>
        <v/>
      </c>
      <c r="J2895" s="31">
        <f>IF(AND(B2895=J$1),LOOKUP(9.99999999999999E+307,$J$2:J2894)+1,"")</f>
        <v>2729</v>
      </c>
      <c r="K2895" s="31">
        <f>IF(AND(B2895=K$1),LOOKUP(9.99999999999999E+307,$K$2:K2894)+1,"")</f>
        <v>2729</v>
      </c>
      <c r="L2895" s="31">
        <f>IF(AND(B2895=L$1),LOOKUP(9.99999999999999E+307,$L$2:L2894)+1,"")</f>
        <v>2729</v>
      </c>
      <c r="M2895" s="31">
        <f>IF(AND(B2895=M$1),LOOKUP(9.99999999999999E+307,$M$2:M2894)+1,"")</f>
        <v>2729</v>
      </c>
      <c r="N2895" s="31" t="e">
        <f>IF(AND(B2895=N$1),LOOKUP(9.99999999999999E+307,$N$2:N2894)+1,"")</f>
        <v>#REF!</v>
      </c>
      <c r="O2895" s="31" t="e">
        <f>IF(AND($B2895=O$1),LOOKUP(9.99999999999999E+307,$O$2:O2894)+1,"")</f>
        <v>#REF!</v>
      </c>
      <c r="P2895" s="31" t="e">
        <f>IF(AND($B2895=P$1),LOOKUP(9.99999999999999E+307,$P$2:P2894)+1,"")</f>
        <v>#REF!</v>
      </c>
      <c r="Q2895" s="31" t="e">
        <f>IF(AND($B2895=Q$1),LOOKUP(9.99999999999999E+307,$Q$2:Q2894)+1,"")</f>
        <v>#REF!</v>
      </c>
      <c r="R2895" s="31">
        <f>IF(AND($B2895=R$1),LOOKUP(9.99999999999999E+307,$R$2:R2894)+1,"")</f>
        <v>2729</v>
      </c>
      <c r="S2895" s="31">
        <f>IF(AND($B2895=S$1),LOOKUP(9.99999999999999E+307,$S$2:S2894)+1,"")</f>
        <v>2729</v>
      </c>
      <c r="T2895" s="265"/>
      <c r="U2895" s="265"/>
      <c r="V2895" s="265"/>
      <c r="AA2895" s="254" t="str">
        <f t="shared" si="318"/>
        <v/>
      </c>
      <c r="AB2895" s="254" t="str">
        <f t="shared" si="319"/>
        <v/>
      </c>
      <c r="AC2895" s="255">
        <f t="shared" si="320"/>
        <v>0</v>
      </c>
      <c r="AD2895" s="255">
        <f t="shared" si="321"/>
        <v>3836</v>
      </c>
      <c r="AE2895" s="256" t="str">
        <f t="shared" si="322"/>
        <v/>
      </c>
      <c r="AF2895" s="252" t="str">
        <f t="shared" si="323"/>
        <v>-</v>
      </c>
    </row>
    <row r="2896" spans="1:32" ht="20.149999999999999" customHeight="1" x14ac:dyDescent="0.75">
      <c r="A2896" s="31">
        <v>2894</v>
      </c>
      <c r="B2896" s="239"/>
      <c r="C2896" s="273"/>
      <c r="D2896" s="272"/>
      <c r="E2896" s="273"/>
      <c r="F2896" s="273"/>
      <c r="G2896" s="253" t="str">
        <f t="shared" si="324"/>
        <v/>
      </c>
      <c r="H2896" s="31" t="str">
        <f>IF(AND(B2896=H$1),LOOKUP(9.99999999999999E+307,$H$2:H2895)+1,"")</f>
        <v/>
      </c>
      <c r="I2896" s="31" t="str">
        <f>IF(AND(B2896=I$1),LOOKUP(9.99999999999999E+307,$I$2:I2895)+1,"")</f>
        <v/>
      </c>
      <c r="J2896" s="31">
        <f>IF(AND(B2896=J$1),LOOKUP(9.99999999999999E+307,$J$2:J2895)+1,"")</f>
        <v>2730</v>
      </c>
      <c r="K2896" s="31">
        <f>IF(AND(B2896=K$1),LOOKUP(9.99999999999999E+307,$K$2:K2895)+1,"")</f>
        <v>2730</v>
      </c>
      <c r="L2896" s="31">
        <f>IF(AND(B2896=L$1),LOOKUP(9.99999999999999E+307,$L$2:L2895)+1,"")</f>
        <v>2730</v>
      </c>
      <c r="M2896" s="31">
        <f>IF(AND(B2896=M$1),LOOKUP(9.99999999999999E+307,$M$2:M2895)+1,"")</f>
        <v>2730</v>
      </c>
      <c r="N2896" s="31" t="e">
        <f>IF(AND(B2896=N$1),LOOKUP(9.99999999999999E+307,$N$2:N2895)+1,"")</f>
        <v>#REF!</v>
      </c>
      <c r="O2896" s="31" t="e">
        <f>IF(AND($B2896=O$1),LOOKUP(9.99999999999999E+307,$O$2:O2895)+1,"")</f>
        <v>#REF!</v>
      </c>
      <c r="P2896" s="31" t="e">
        <f>IF(AND($B2896=P$1),LOOKUP(9.99999999999999E+307,$P$2:P2895)+1,"")</f>
        <v>#REF!</v>
      </c>
      <c r="Q2896" s="31" t="e">
        <f>IF(AND($B2896=Q$1),LOOKUP(9.99999999999999E+307,$Q$2:Q2895)+1,"")</f>
        <v>#REF!</v>
      </c>
      <c r="R2896" s="31">
        <f>IF(AND($B2896=R$1),LOOKUP(9.99999999999999E+307,$R$2:R2895)+1,"")</f>
        <v>2730</v>
      </c>
      <c r="S2896" s="31">
        <f>IF(AND($B2896=S$1),LOOKUP(9.99999999999999E+307,$S$2:S2895)+1,"")</f>
        <v>2730</v>
      </c>
      <c r="T2896" s="265"/>
      <c r="U2896" s="265"/>
      <c r="V2896" s="265"/>
      <c r="AA2896" s="254" t="str">
        <f t="shared" si="318"/>
        <v/>
      </c>
      <c r="AB2896" s="254" t="str">
        <f t="shared" si="319"/>
        <v/>
      </c>
      <c r="AC2896" s="255">
        <f t="shared" si="320"/>
        <v>0</v>
      </c>
      <c r="AD2896" s="255">
        <f t="shared" si="321"/>
        <v>3836</v>
      </c>
      <c r="AE2896" s="256" t="str">
        <f t="shared" si="322"/>
        <v/>
      </c>
      <c r="AF2896" s="252" t="str">
        <f t="shared" si="323"/>
        <v>-</v>
      </c>
    </row>
    <row r="2897" spans="1:32" ht="20.149999999999999" customHeight="1" x14ac:dyDescent="0.75">
      <c r="A2897" s="31">
        <v>2895</v>
      </c>
      <c r="B2897" s="239"/>
      <c r="C2897" s="273"/>
      <c r="D2897" s="272"/>
      <c r="E2897" s="273"/>
      <c r="F2897" s="273"/>
      <c r="G2897" s="253" t="str">
        <f t="shared" si="324"/>
        <v/>
      </c>
      <c r="H2897" s="31" t="str">
        <f>IF(AND(B2897=H$1),LOOKUP(9.99999999999999E+307,$H$2:H2896)+1,"")</f>
        <v/>
      </c>
      <c r="I2897" s="31" t="str">
        <f>IF(AND(B2897=I$1),LOOKUP(9.99999999999999E+307,$I$2:I2896)+1,"")</f>
        <v/>
      </c>
      <c r="J2897" s="31">
        <f>IF(AND(B2897=J$1),LOOKUP(9.99999999999999E+307,$J$2:J2896)+1,"")</f>
        <v>2731</v>
      </c>
      <c r="K2897" s="31">
        <f>IF(AND(B2897=K$1),LOOKUP(9.99999999999999E+307,$K$2:K2896)+1,"")</f>
        <v>2731</v>
      </c>
      <c r="L2897" s="31">
        <f>IF(AND(B2897=L$1),LOOKUP(9.99999999999999E+307,$L$2:L2896)+1,"")</f>
        <v>2731</v>
      </c>
      <c r="M2897" s="31">
        <f>IF(AND(B2897=M$1),LOOKUP(9.99999999999999E+307,$M$2:M2896)+1,"")</f>
        <v>2731</v>
      </c>
      <c r="N2897" s="31" t="e">
        <f>IF(AND(B2897=N$1),LOOKUP(9.99999999999999E+307,$N$2:N2896)+1,"")</f>
        <v>#REF!</v>
      </c>
      <c r="O2897" s="31" t="e">
        <f>IF(AND($B2897=O$1),LOOKUP(9.99999999999999E+307,$O$2:O2896)+1,"")</f>
        <v>#REF!</v>
      </c>
      <c r="P2897" s="31" t="e">
        <f>IF(AND($B2897=P$1),LOOKUP(9.99999999999999E+307,$P$2:P2896)+1,"")</f>
        <v>#REF!</v>
      </c>
      <c r="Q2897" s="31" t="e">
        <f>IF(AND($B2897=Q$1),LOOKUP(9.99999999999999E+307,$Q$2:Q2896)+1,"")</f>
        <v>#REF!</v>
      </c>
      <c r="R2897" s="31">
        <f>IF(AND($B2897=R$1),LOOKUP(9.99999999999999E+307,$R$2:R2896)+1,"")</f>
        <v>2731</v>
      </c>
      <c r="S2897" s="31">
        <f>IF(AND($B2897=S$1),LOOKUP(9.99999999999999E+307,$S$2:S2896)+1,"")</f>
        <v>2731</v>
      </c>
      <c r="T2897" s="265"/>
      <c r="U2897" s="265"/>
      <c r="V2897" s="265"/>
      <c r="AA2897" s="254" t="str">
        <f t="shared" si="318"/>
        <v/>
      </c>
      <c r="AB2897" s="254" t="str">
        <f t="shared" si="319"/>
        <v/>
      </c>
      <c r="AC2897" s="255">
        <f t="shared" si="320"/>
        <v>0</v>
      </c>
      <c r="AD2897" s="255">
        <f t="shared" si="321"/>
        <v>3836</v>
      </c>
      <c r="AE2897" s="256" t="str">
        <f t="shared" si="322"/>
        <v/>
      </c>
      <c r="AF2897" s="252" t="str">
        <f t="shared" si="323"/>
        <v>-</v>
      </c>
    </row>
    <row r="2898" spans="1:32" ht="20.149999999999999" customHeight="1" x14ac:dyDescent="0.75">
      <c r="A2898" s="31">
        <v>2896</v>
      </c>
      <c r="B2898" s="239"/>
      <c r="C2898" s="273"/>
      <c r="D2898" s="272"/>
      <c r="E2898" s="273"/>
      <c r="F2898" s="273"/>
      <c r="G2898" s="253" t="str">
        <f t="shared" si="324"/>
        <v/>
      </c>
      <c r="H2898" s="31" t="str">
        <f>IF(AND(B2898=H$1),LOOKUP(9.99999999999999E+307,$H$2:H2897)+1,"")</f>
        <v/>
      </c>
      <c r="I2898" s="31" t="str">
        <f>IF(AND(B2898=I$1),LOOKUP(9.99999999999999E+307,$I$2:I2897)+1,"")</f>
        <v/>
      </c>
      <c r="J2898" s="31">
        <f>IF(AND(B2898=J$1),LOOKUP(9.99999999999999E+307,$J$2:J2897)+1,"")</f>
        <v>2732</v>
      </c>
      <c r="K2898" s="31">
        <f>IF(AND(B2898=K$1),LOOKUP(9.99999999999999E+307,$K$2:K2897)+1,"")</f>
        <v>2732</v>
      </c>
      <c r="L2898" s="31">
        <f>IF(AND(B2898=L$1),LOOKUP(9.99999999999999E+307,$L$2:L2897)+1,"")</f>
        <v>2732</v>
      </c>
      <c r="M2898" s="31">
        <f>IF(AND(B2898=M$1),LOOKUP(9.99999999999999E+307,$M$2:M2897)+1,"")</f>
        <v>2732</v>
      </c>
      <c r="N2898" s="31" t="e">
        <f>IF(AND(B2898=N$1),LOOKUP(9.99999999999999E+307,$N$2:N2897)+1,"")</f>
        <v>#REF!</v>
      </c>
      <c r="O2898" s="31" t="e">
        <f>IF(AND($B2898=O$1),LOOKUP(9.99999999999999E+307,$O$2:O2897)+1,"")</f>
        <v>#REF!</v>
      </c>
      <c r="P2898" s="31" t="e">
        <f>IF(AND($B2898=P$1),LOOKUP(9.99999999999999E+307,$P$2:P2897)+1,"")</f>
        <v>#REF!</v>
      </c>
      <c r="Q2898" s="31" t="e">
        <f>IF(AND($B2898=Q$1),LOOKUP(9.99999999999999E+307,$Q$2:Q2897)+1,"")</f>
        <v>#REF!</v>
      </c>
      <c r="R2898" s="31">
        <f>IF(AND($B2898=R$1),LOOKUP(9.99999999999999E+307,$R$2:R2897)+1,"")</f>
        <v>2732</v>
      </c>
      <c r="S2898" s="31">
        <f>IF(AND($B2898=S$1),LOOKUP(9.99999999999999E+307,$S$2:S2897)+1,"")</f>
        <v>2732</v>
      </c>
      <c r="T2898" s="265"/>
      <c r="U2898" s="265"/>
      <c r="V2898" s="265"/>
      <c r="AA2898" s="254" t="str">
        <f t="shared" si="318"/>
        <v/>
      </c>
      <c r="AB2898" s="254" t="str">
        <f t="shared" si="319"/>
        <v/>
      </c>
      <c r="AC2898" s="255">
        <f t="shared" si="320"/>
        <v>0</v>
      </c>
      <c r="AD2898" s="255">
        <f t="shared" si="321"/>
        <v>3836</v>
      </c>
      <c r="AE2898" s="256" t="str">
        <f t="shared" si="322"/>
        <v/>
      </c>
      <c r="AF2898" s="252" t="str">
        <f t="shared" si="323"/>
        <v>-</v>
      </c>
    </row>
    <row r="2899" spans="1:32" ht="20.149999999999999" customHeight="1" x14ac:dyDescent="0.75">
      <c r="A2899" s="31">
        <v>2897</v>
      </c>
      <c r="B2899" s="239"/>
      <c r="C2899" s="273"/>
      <c r="D2899" s="272"/>
      <c r="E2899" s="273"/>
      <c r="F2899" s="273"/>
      <c r="G2899" s="253" t="str">
        <f t="shared" si="324"/>
        <v/>
      </c>
      <c r="H2899" s="31" t="str">
        <f>IF(AND(B2899=H$1),LOOKUP(9.99999999999999E+307,$H$2:H2898)+1,"")</f>
        <v/>
      </c>
      <c r="I2899" s="31" t="str">
        <f>IF(AND(B2899=I$1),LOOKUP(9.99999999999999E+307,$I$2:I2898)+1,"")</f>
        <v/>
      </c>
      <c r="J2899" s="31">
        <f>IF(AND(B2899=J$1),LOOKUP(9.99999999999999E+307,$J$2:J2898)+1,"")</f>
        <v>2733</v>
      </c>
      <c r="K2899" s="31">
        <f>IF(AND(B2899=K$1),LOOKUP(9.99999999999999E+307,$K$2:K2898)+1,"")</f>
        <v>2733</v>
      </c>
      <c r="L2899" s="31">
        <f>IF(AND(B2899=L$1),LOOKUP(9.99999999999999E+307,$L$2:L2898)+1,"")</f>
        <v>2733</v>
      </c>
      <c r="M2899" s="31">
        <f>IF(AND(B2899=M$1),LOOKUP(9.99999999999999E+307,$M$2:M2898)+1,"")</f>
        <v>2733</v>
      </c>
      <c r="N2899" s="31" t="e">
        <f>IF(AND(B2899=N$1),LOOKUP(9.99999999999999E+307,$N$2:N2898)+1,"")</f>
        <v>#REF!</v>
      </c>
      <c r="O2899" s="31" t="e">
        <f>IF(AND($B2899=O$1),LOOKUP(9.99999999999999E+307,$O$2:O2898)+1,"")</f>
        <v>#REF!</v>
      </c>
      <c r="P2899" s="31" t="e">
        <f>IF(AND($B2899=P$1),LOOKUP(9.99999999999999E+307,$P$2:P2898)+1,"")</f>
        <v>#REF!</v>
      </c>
      <c r="Q2899" s="31" t="e">
        <f>IF(AND($B2899=Q$1),LOOKUP(9.99999999999999E+307,$Q$2:Q2898)+1,"")</f>
        <v>#REF!</v>
      </c>
      <c r="R2899" s="31">
        <f>IF(AND($B2899=R$1),LOOKUP(9.99999999999999E+307,$R$2:R2898)+1,"")</f>
        <v>2733</v>
      </c>
      <c r="S2899" s="31">
        <f>IF(AND($B2899=S$1),LOOKUP(9.99999999999999E+307,$S$2:S2898)+1,"")</f>
        <v>2733</v>
      </c>
      <c r="T2899" s="265"/>
      <c r="U2899" s="265"/>
      <c r="V2899" s="265"/>
      <c r="AA2899" s="254" t="str">
        <f t="shared" ref="AA2899:AA2962" si="325">IF(AD2899=2,"นักเรียนซ้ำ","")</f>
        <v/>
      </c>
      <c r="AB2899" s="254" t="str">
        <f t="shared" ref="AB2899:AB2962" si="326">IF(AC2899=2,"เลขประจำตัวซ้ำ","")</f>
        <v/>
      </c>
      <c r="AC2899" s="255">
        <f t="shared" si="320"/>
        <v>0</v>
      </c>
      <c r="AD2899" s="255">
        <f t="shared" si="321"/>
        <v>3836</v>
      </c>
      <c r="AE2899" s="256" t="str">
        <f t="shared" si="322"/>
        <v/>
      </c>
      <c r="AF2899" s="252" t="str">
        <f t="shared" si="323"/>
        <v>-</v>
      </c>
    </row>
    <row r="2900" spans="1:32" ht="20.149999999999999" customHeight="1" x14ac:dyDescent="0.75">
      <c r="A2900" s="31">
        <v>2898</v>
      </c>
      <c r="B2900" s="239"/>
      <c r="C2900" s="273"/>
      <c r="D2900" s="272"/>
      <c r="E2900" s="273"/>
      <c r="F2900" s="273"/>
      <c r="G2900" s="253" t="str">
        <f t="shared" si="324"/>
        <v/>
      </c>
      <c r="H2900" s="31" t="str">
        <f>IF(AND(B2900=H$1),LOOKUP(9.99999999999999E+307,$H$2:H2899)+1,"")</f>
        <v/>
      </c>
      <c r="I2900" s="31" t="str">
        <f>IF(AND(B2900=I$1),LOOKUP(9.99999999999999E+307,$I$2:I2899)+1,"")</f>
        <v/>
      </c>
      <c r="J2900" s="31">
        <f>IF(AND(B2900=J$1),LOOKUP(9.99999999999999E+307,$J$2:J2899)+1,"")</f>
        <v>2734</v>
      </c>
      <c r="K2900" s="31">
        <f>IF(AND(B2900=K$1),LOOKUP(9.99999999999999E+307,$K$2:K2899)+1,"")</f>
        <v>2734</v>
      </c>
      <c r="L2900" s="31">
        <f>IF(AND(B2900=L$1),LOOKUP(9.99999999999999E+307,$L$2:L2899)+1,"")</f>
        <v>2734</v>
      </c>
      <c r="M2900" s="31">
        <f>IF(AND(B2900=M$1),LOOKUP(9.99999999999999E+307,$M$2:M2899)+1,"")</f>
        <v>2734</v>
      </c>
      <c r="N2900" s="31" t="e">
        <f>IF(AND(B2900=N$1),LOOKUP(9.99999999999999E+307,$N$2:N2899)+1,"")</f>
        <v>#REF!</v>
      </c>
      <c r="O2900" s="31" t="e">
        <f>IF(AND($B2900=O$1),LOOKUP(9.99999999999999E+307,$O$2:O2899)+1,"")</f>
        <v>#REF!</v>
      </c>
      <c r="P2900" s="31" t="e">
        <f>IF(AND($B2900=P$1),LOOKUP(9.99999999999999E+307,$P$2:P2899)+1,"")</f>
        <v>#REF!</v>
      </c>
      <c r="Q2900" s="31" t="e">
        <f>IF(AND($B2900=Q$1),LOOKUP(9.99999999999999E+307,$Q$2:Q2899)+1,"")</f>
        <v>#REF!</v>
      </c>
      <c r="R2900" s="31">
        <f>IF(AND($B2900=R$1),LOOKUP(9.99999999999999E+307,$R$2:R2899)+1,"")</f>
        <v>2734</v>
      </c>
      <c r="S2900" s="31">
        <f>IF(AND($B2900=S$1),LOOKUP(9.99999999999999E+307,$S$2:S2899)+1,"")</f>
        <v>2734</v>
      </c>
      <c r="T2900" s="265"/>
      <c r="U2900" s="265"/>
      <c r="V2900" s="265"/>
      <c r="AA2900" s="254" t="str">
        <f t="shared" si="325"/>
        <v/>
      </c>
      <c r="AB2900" s="254" t="str">
        <f t="shared" si="326"/>
        <v/>
      </c>
      <c r="AC2900" s="255">
        <f t="shared" si="320"/>
        <v>0</v>
      </c>
      <c r="AD2900" s="255">
        <f t="shared" si="321"/>
        <v>3836</v>
      </c>
      <c r="AE2900" s="256" t="str">
        <f t="shared" si="322"/>
        <v/>
      </c>
      <c r="AF2900" s="252" t="str">
        <f t="shared" si="323"/>
        <v>-</v>
      </c>
    </row>
    <row r="2901" spans="1:32" ht="20.149999999999999" customHeight="1" x14ac:dyDescent="0.75">
      <c r="A2901" s="31">
        <v>2899</v>
      </c>
      <c r="B2901" s="239"/>
      <c r="C2901" s="273"/>
      <c r="D2901" s="272"/>
      <c r="E2901" s="273"/>
      <c r="F2901" s="273"/>
      <c r="G2901" s="253" t="str">
        <f t="shared" si="324"/>
        <v/>
      </c>
      <c r="H2901" s="31" t="str">
        <f>IF(AND(B2901=H$1),LOOKUP(9.99999999999999E+307,$H$2:H2900)+1,"")</f>
        <v/>
      </c>
      <c r="I2901" s="31" t="str">
        <f>IF(AND(B2901=I$1),LOOKUP(9.99999999999999E+307,$I$2:I2900)+1,"")</f>
        <v/>
      </c>
      <c r="J2901" s="31">
        <f>IF(AND(B2901=J$1),LOOKUP(9.99999999999999E+307,$J$2:J2900)+1,"")</f>
        <v>2735</v>
      </c>
      <c r="K2901" s="31">
        <f>IF(AND(B2901=K$1),LOOKUP(9.99999999999999E+307,$K$2:K2900)+1,"")</f>
        <v>2735</v>
      </c>
      <c r="L2901" s="31">
        <f>IF(AND(B2901=L$1),LOOKUP(9.99999999999999E+307,$L$2:L2900)+1,"")</f>
        <v>2735</v>
      </c>
      <c r="M2901" s="31">
        <f>IF(AND(B2901=M$1),LOOKUP(9.99999999999999E+307,$M$2:M2900)+1,"")</f>
        <v>2735</v>
      </c>
      <c r="N2901" s="31" t="e">
        <f>IF(AND(B2901=N$1),LOOKUP(9.99999999999999E+307,$N$2:N2900)+1,"")</f>
        <v>#REF!</v>
      </c>
      <c r="O2901" s="31" t="e">
        <f>IF(AND($B2901=O$1),LOOKUP(9.99999999999999E+307,$O$2:O2900)+1,"")</f>
        <v>#REF!</v>
      </c>
      <c r="P2901" s="31" t="e">
        <f>IF(AND($B2901=P$1),LOOKUP(9.99999999999999E+307,$P$2:P2900)+1,"")</f>
        <v>#REF!</v>
      </c>
      <c r="Q2901" s="31" t="e">
        <f>IF(AND($B2901=Q$1),LOOKUP(9.99999999999999E+307,$Q$2:Q2900)+1,"")</f>
        <v>#REF!</v>
      </c>
      <c r="R2901" s="31">
        <f>IF(AND($B2901=R$1),LOOKUP(9.99999999999999E+307,$R$2:R2900)+1,"")</f>
        <v>2735</v>
      </c>
      <c r="S2901" s="31">
        <f>IF(AND($B2901=S$1),LOOKUP(9.99999999999999E+307,$S$2:S2900)+1,"")</f>
        <v>2735</v>
      </c>
      <c r="T2901" s="265"/>
      <c r="U2901" s="265"/>
      <c r="V2901" s="265"/>
      <c r="AA2901" s="254" t="str">
        <f t="shared" si="325"/>
        <v/>
      </c>
      <c r="AB2901" s="254" t="str">
        <f t="shared" si="326"/>
        <v/>
      </c>
      <c r="AC2901" s="255">
        <f t="shared" si="320"/>
        <v>0</v>
      </c>
      <c r="AD2901" s="255">
        <f t="shared" si="321"/>
        <v>3836</v>
      </c>
      <c r="AE2901" s="256" t="str">
        <f t="shared" si="322"/>
        <v/>
      </c>
      <c r="AF2901" s="252" t="str">
        <f t="shared" si="323"/>
        <v>-</v>
      </c>
    </row>
    <row r="2902" spans="1:32" ht="20.149999999999999" customHeight="1" x14ac:dyDescent="0.75">
      <c r="A2902" s="31">
        <v>2900</v>
      </c>
      <c r="B2902" s="239"/>
      <c r="C2902" s="273"/>
      <c r="D2902" s="272"/>
      <c r="E2902" s="273"/>
      <c r="F2902" s="273"/>
      <c r="G2902" s="253" t="str">
        <f t="shared" si="324"/>
        <v/>
      </c>
      <c r="H2902" s="31" t="str">
        <f>IF(AND(B2902=H$1),LOOKUP(9.99999999999999E+307,$H$2:H2901)+1,"")</f>
        <v/>
      </c>
      <c r="I2902" s="31" t="str">
        <f>IF(AND(B2902=I$1),LOOKUP(9.99999999999999E+307,$I$2:I2901)+1,"")</f>
        <v/>
      </c>
      <c r="J2902" s="31">
        <f>IF(AND(B2902=J$1),LOOKUP(9.99999999999999E+307,$J$2:J2901)+1,"")</f>
        <v>2736</v>
      </c>
      <c r="K2902" s="31">
        <f>IF(AND(B2902=K$1),LOOKUP(9.99999999999999E+307,$K$2:K2901)+1,"")</f>
        <v>2736</v>
      </c>
      <c r="L2902" s="31">
        <f>IF(AND(B2902=L$1),LOOKUP(9.99999999999999E+307,$L$2:L2901)+1,"")</f>
        <v>2736</v>
      </c>
      <c r="M2902" s="31">
        <f>IF(AND(B2902=M$1),LOOKUP(9.99999999999999E+307,$M$2:M2901)+1,"")</f>
        <v>2736</v>
      </c>
      <c r="N2902" s="31" t="e">
        <f>IF(AND(B2902=N$1),LOOKUP(9.99999999999999E+307,$N$2:N2901)+1,"")</f>
        <v>#REF!</v>
      </c>
      <c r="O2902" s="31" t="e">
        <f>IF(AND($B2902=O$1),LOOKUP(9.99999999999999E+307,$O$2:O2901)+1,"")</f>
        <v>#REF!</v>
      </c>
      <c r="P2902" s="31" t="e">
        <f>IF(AND($B2902=P$1),LOOKUP(9.99999999999999E+307,$P$2:P2901)+1,"")</f>
        <v>#REF!</v>
      </c>
      <c r="Q2902" s="31" t="e">
        <f>IF(AND($B2902=Q$1),LOOKUP(9.99999999999999E+307,$Q$2:Q2901)+1,"")</f>
        <v>#REF!</v>
      </c>
      <c r="R2902" s="31">
        <f>IF(AND($B2902=R$1),LOOKUP(9.99999999999999E+307,$R$2:R2901)+1,"")</f>
        <v>2736</v>
      </c>
      <c r="S2902" s="31">
        <f>IF(AND($B2902=S$1),LOOKUP(9.99999999999999E+307,$S$2:S2901)+1,"")</f>
        <v>2736</v>
      </c>
      <c r="T2902" s="265"/>
      <c r="U2902" s="265"/>
      <c r="V2902" s="265"/>
      <c r="AA2902" s="254" t="str">
        <f t="shared" si="325"/>
        <v/>
      </c>
      <c r="AB2902" s="254" t="str">
        <f t="shared" si="326"/>
        <v/>
      </c>
      <c r="AC2902" s="255">
        <f t="shared" si="320"/>
        <v>0</v>
      </c>
      <c r="AD2902" s="255">
        <f t="shared" si="321"/>
        <v>3836</v>
      </c>
      <c r="AE2902" s="256" t="str">
        <f t="shared" si="322"/>
        <v/>
      </c>
      <c r="AF2902" s="252" t="str">
        <f t="shared" si="323"/>
        <v>-</v>
      </c>
    </row>
    <row r="2903" spans="1:32" ht="20.149999999999999" customHeight="1" x14ac:dyDescent="0.75">
      <c r="A2903" s="31">
        <v>2901</v>
      </c>
      <c r="B2903" s="239"/>
      <c r="C2903" s="273"/>
      <c r="D2903" s="272"/>
      <c r="E2903" s="273"/>
      <c r="F2903" s="273"/>
      <c r="G2903" s="253" t="str">
        <f t="shared" si="324"/>
        <v/>
      </c>
      <c r="H2903" s="31" t="str">
        <f>IF(AND(B2903=H$1),LOOKUP(9.99999999999999E+307,$H$2:H2902)+1,"")</f>
        <v/>
      </c>
      <c r="I2903" s="31" t="str">
        <f>IF(AND(B2903=I$1),LOOKUP(9.99999999999999E+307,$I$2:I2902)+1,"")</f>
        <v/>
      </c>
      <c r="J2903" s="31">
        <f>IF(AND(B2903=J$1),LOOKUP(9.99999999999999E+307,$J$2:J2902)+1,"")</f>
        <v>2737</v>
      </c>
      <c r="K2903" s="31">
        <f>IF(AND(B2903=K$1),LOOKUP(9.99999999999999E+307,$K$2:K2902)+1,"")</f>
        <v>2737</v>
      </c>
      <c r="L2903" s="31">
        <f>IF(AND(B2903=L$1),LOOKUP(9.99999999999999E+307,$L$2:L2902)+1,"")</f>
        <v>2737</v>
      </c>
      <c r="M2903" s="31">
        <f>IF(AND(B2903=M$1),LOOKUP(9.99999999999999E+307,$M$2:M2902)+1,"")</f>
        <v>2737</v>
      </c>
      <c r="N2903" s="31" t="e">
        <f>IF(AND(B2903=N$1),LOOKUP(9.99999999999999E+307,$N$2:N2902)+1,"")</f>
        <v>#REF!</v>
      </c>
      <c r="O2903" s="31" t="e">
        <f>IF(AND($B2903=O$1),LOOKUP(9.99999999999999E+307,$O$2:O2902)+1,"")</f>
        <v>#REF!</v>
      </c>
      <c r="P2903" s="31" t="e">
        <f>IF(AND($B2903=P$1),LOOKUP(9.99999999999999E+307,$P$2:P2902)+1,"")</f>
        <v>#REF!</v>
      </c>
      <c r="Q2903" s="31" t="e">
        <f>IF(AND($B2903=Q$1),LOOKUP(9.99999999999999E+307,$Q$2:Q2902)+1,"")</f>
        <v>#REF!</v>
      </c>
      <c r="R2903" s="31">
        <f>IF(AND($B2903=R$1),LOOKUP(9.99999999999999E+307,$R$2:R2902)+1,"")</f>
        <v>2737</v>
      </c>
      <c r="S2903" s="31">
        <f>IF(AND($B2903=S$1),LOOKUP(9.99999999999999E+307,$S$2:S2902)+1,"")</f>
        <v>2737</v>
      </c>
      <c r="T2903" s="265"/>
      <c r="U2903" s="265"/>
      <c r="V2903" s="265"/>
      <c r="AA2903" s="254" t="str">
        <f t="shared" si="325"/>
        <v/>
      </c>
      <c r="AB2903" s="254" t="str">
        <f t="shared" si="326"/>
        <v/>
      </c>
      <c r="AC2903" s="255">
        <f t="shared" ref="AC2903:AC2966" si="327">COUNTIF($C$3:$C$4002,C2903)</f>
        <v>0</v>
      </c>
      <c r="AD2903" s="255">
        <f t="shared" ref="AD2903:AD2966" si="328">SUMPRODUCT(--(E2903&amp;F2903=$E$3:$E$4002&amp;$F$3:$F$4002))</f>
        <v>3836</v>
      </c>
      <c r="AE2903" s="256" t="str">
        <f t="shared" ref="AE2903:AE2966" si="329">IF(D2903="เด็กชาย",1,IF(D2903="นาย",1,IF(D2903="เด็กหญิง",2,IF(D2903="นางสาว",2,IF(D2903="ด.ช.",1,IF(D2903="ด.ญ.",2,IF(D2903="น.ส.",2,"")))))))</f>
        <v/>
      </c>
      <c r="AF2903" s="252" t="str">
        <f t="shared" ref="AF2903:AF2966" si="330">CONCATENATE(B2903,"-",AE2903)</f>
        <v>-</v>
      </c>
    </row>
    <row r="2904" spans="1:32" ht="20.149999999999999" customHeight="1" x14ac:dyDescent="0.75">
      <c r="A2904" s="31">
        <v>2902</v>
      </c>
      <c r="B2904" s="239"/>
      <c r="C2904" s="273"/>
      <c r="D2904" s="272"/>
      <c r="E2904" s="273"/>
      <c r="F2904" s="273"/>
      <c r="G2904" s="253" t="str">
        <f t="shared" si="324"/>
        <v/>
      </c>
      <c r="H2904" s="31" t="str">
        <f>IF(AND(B2904=H$1),LOOKUP(9.99999999999999E+307,$H$2:H2903)+1,"")</f>
        <v/>
      </c>
      <c r="I2904" s="31" t="str">
        <f>IF(AND(B2904=I$1),LOOKUP(9.99999999999999E+307,$I$2:I2903)+1,"")</f>
        <v/>
      </c>
      <c r="J2904" s="31">
        <f>IF(AND(B2904=J$1),LOOKUP(9.99999999999999E+307,$J$2:J2903)+1,"")</f>
        <v>2738</v>
      </c>
      <c r="K2904" s="31">
        <f>IF(AND(B2904=K$1),LOOKUP(9.99999999999999E+307,$K$2:K2903)+1,"")</f>
        <v>2738</v>
      </c>
      <c r="L2904" s="31">
        <f>IF(AND(B2904=L$1),LOOKUP(9.99999999999999E+307,$L$2:L2903)+1,"")</f>
        <v>2738</v>
      </c>
      <c r="M2904" s="31">
        <f>IF(AND(B2904=M$1),LOOKUP(9.99999999999999E+307,$M$2:M2903)+1,"")</f>
        <v>2738</v>
      </c>
      <c r="N2904" s="31" t="e">
        <f>IF(AND(B2904=N$1),LOOKUP(9.99999999999999E+307,$N$2:N2903)+1,"")</f>
        <v>#REF!</v>
      </c>
      <c r="O2904" s="31" t="e">
        <f>IF(AND($B2904=O$1),LOOKUP(9.99999999999999E+307,$O$2:O2903)+1,"")</f>
        <v>#REF!</v>
      </c>
      <c r="P2904" s="31" t="e">
        <f>IF(AND($B2904=P$1),LOOKUP(9.99999999999999E+307,$P$2:P2903)+1,"")</f>
        <v>#REF!</v>
      </c>
      <c r="Q2904" s="31" t="e">
        <f>IF(AND($B2904=Q$1),LOOKUP(9.99999999999999E+307,$Q$2:Q2903)+1,"")</f>
        <v>#REF!</v>
      </c>
      <c r="R2904" s="31">
        <f>IF(AND($B2904=R$1),LOOKUP(9.99999999999999E+307,$R$2:R2903)+1,"")</f>
        <v>2738</v>
      </c>
      <c r="S2904" s="31">
        <f>IF(AND($B2904=S$1),LOOKUP(9.99999999999999E+307,$S$2:S2903)+1,"")</f>
        <v>2738</v>
      </c>
      <c r="T2904" s="265"/>
      <c r="U2904" s="265"/>
      <c r="V2904" s="265"/>
      <c r="AA2904" s="254" t="str">
        <f t="shared" si="325"/>
        <v/>
      </c>
      <c r="AB2904" s="254" t="str">
        <f t="shared" si="326"/>
        <v/>
      </c>
      <c r="AC2904" s="255">
        <f t="shared" si="327"/>
        <v>0</v>
      </c>
      <c r="AD2904" s="255">
        <f t="shared" si="328"/>
        <v>3836</v>
      </c>
      <c r="AE2904" s="256" t="str">
        <f t="shared" si="329"/>
        <v/>
      </c>
      <c r="AF2904" s="252" t="str">
        <f t="shared" si="330"/>
        <v>-</v>
      </c>
    </row>
    <row r="2905" spans="1:32" ht="20.149999999999999" customHeight="1" x14ac:dyDescent="0.75">
      <c r="A2905" s="31">
        <v>2903</v>
      </c>
      <c r="B2905" s="239"/>
      <c r="C2905" s="273"/>
      <c r="D2905" s="272"/>
      <c r="E2905" s="273"/>
      <c r="F2905" s="273"/>
      <c r="G2905" s="253" t="str">
        <f t="shared" si="324"/>
        <v/>
      </c>
      <c r="H2905" s="31" t="str">
        <f>IF(AND(B2905=H$1),LOOKUP(9.99999999999999E+307,$H$2:H2904)+1,"")</f>
        <v/>
      </c>
      <c r="I2905" s="31" t="str">
        <f>IF(AND(B2905=I$1),LOOKUP(9.99999999999999E+307,$I$2:I2904)+1,"")</f>
        <v/>
      </c>
      <c r="J2905" s="31">
        <f>IF(AND(B2905=J$1),LOOKUP(9.99999999999999E+307,$J$2:J2904)+1,"")</f>
        <v>2739</v>
      </c>
      <c r="K2905" s="31">
        <f>IF(AND(B2905=K$1),LOOKUP(9.99999999999999E+307,$K$2:K2904)+1,"")</f>
        <v>2739</v>
      </c>
      <c r="L2905" s="31">
        <f>IF(AND(B2905=L$1),LOOKUP(9.99999999999999E+307,$L$2:L2904)+1,"")</f>
        <v>2739</v>
      </c>
      <c r="M2905" s="31">
        <f>IF(AND(B2905=M$1),LOOKUP(9.99999999999999E+307,$M$2:M2904)+1,"")</f>
        <v>2739</v>
      </c>
      <c r="N2905" s="31" t="e">
        <f>IF(AND(B2905=N$1),LOOKUP(9.99999999999999E+307,$N$2:N2904)+1,"")</f>
        <v>#REF!</v>
      </c>
      <c r="O2905" s="31" t="e">
        <f>IF(AND($B2905=O$1),LOOKUP(9.99999999999999E+307,$O$2:O2904)+1,"")</f>
        <v>#REF!</v>
      </c>
      <c r="P2905" s="31" t="e">
        <f>IF(AND($B2905=P$1),LOOKUP(9.99999999999999E+307,$P$2:P2904)+1,"")</f>
        <v>#REF!</v>
      </c>
      <c r="Q2905" s="31" t="e">
        <f>IF(AND($B2905=Q$1),LOOKUP(9.99999999999999E+307,$Q$2:Q2904)+1,"")</f>
        <v>#REF!</v>
      </c>
      <c r="R2905" s="31">
        <f>IF(AND($B2905=R$1),LOOKUP(9.99999999999999E+307,$R$2:R2904)+1,"")</f>
        <v>2739</v>
      </c>
      <c r="S2905" s="31">
        <f>IF(AND($B2905=S$1),LOOKUP(9.99999999999999E+307,$S$2:S2904)+1,"")</f>
        <v>2739</v>
      </c>
      <c r="T2905" s="265"/>
      <c r="U2905" s="265"/>
      <c r="V2905" s="265"/>
      <c r="AA2905" s="254" t="str">
        <f t="shared" si="325"/>
        <v/>
      </c>
      <c r="AB2905" s="254" t="str">
        <f t="shared" si="326"/>
        <v/>
      </c>
      <c r="AC2905" s="255">
        <f t="shared" si="327"/>
        <v>0</v>
      </c>
      <c r="AD2905" s="255">
        <f t="shared" si="328"/>
        <v>3836</v>
      </c>
      <c r="AE2905" s="256" t="str">
        <f t="shared" si="329"/>
        <v/>
      </c>
      <c r="AF2905" s="252" t="str">
        <f t="shared" si="330"/>
        <v>-</v>
      </c>
    </row>
    <row r="2906" spans="1:32" ht="20.149999999999999" customHeight="1" x14ac:dyDescent="0.75">
      <c r="A2906" s="31">
        <v>2904</v>
      </c>
      <c r="B2906" s="239"/>
      <c r="C2906" s="273"/>
      <c r="D2906" s="272"/>
      <c r="E2906" s="273"/>
      <c r="F2906" s="273"/>
      <c r="G2906" s="253" t="str">
        <f t="shared" si="324"/>
        <v/>
      </c>
      <c r="H2906" s="31" t="str">
        <f>IF(AND(B2906=H$1),LOOKUP(9.99999999999999E+307,$H$2:H2905)+1,"")</f>
        <v/>
      </c>
      <c r="I2906" s="31" t="str">
        <f>IF(AND(B2906=I$1),LOOKUP(9.99999999999999E+307,$I$2:I2905)+1,"")</f>
        <v/>
      </c>
      <c r="J2906" s="31">
        <f>IF(AND(B2906=J$1),LOOKUP(9.99999999999999E+307,$J$2:J2905)+1,"")</f>
        <v>2740</v>
      </c>
      <c r="K2906" s="31">
        <f>IF(AND(B2906=K$1),LOOKUP(9.99999999999999E+307,$K$2:K2905)+1,"")</f>
        <v>2740</v>
      </c>
      <c r="L2906" s="31">
        <f>IF(AND(B2906=L$1),LOOKUP(9.99999999999999E+307,$L$2:L2905)+1,"")</f>
        <v>2740</v>
      </c>
      <c r="M2906" s="31">
        <f>IF(AND(B2906=M$1),LOOKUP(9.99999999999999E+307,$M$2:M2905)+1,"")</f>
        <v>2740</v>
      </c>
      <c r="N2906" s="31" t="e">
        <f>IF(AND(B2906=N$1),LOOKUP(9.99999999999999E+307,$N$2:N2905)+1,"")</f>
        <v>#REF!</v>
      </c>
      <c r="O2906" s="31" t="e">
        <f>IF(AND($B2906=O$1),LOOKUP(9.99999999999999E+307,$O$2:O2905)+1,"")</f>
        <v>#REF!</v>
      </c>
      <c r="P2906" s="31" t="e">
        <f>IF(AND($B2906=P$1),LOOKUP(9.99999999999999E+307,$P$2:P2905)+1,"")</f>
        <v>#REF!</v>
      </c>
      <c r="Q2906" s="31" t="e">
        <f>IF(AND($B2906=Q$1),LOOKUP(9.99999999999999E+307,$Q$2:Q2905)+1,"")</f>
        <v>#REF!</v>
      </c>
      <c r="R2906" s="31">
        <f>IF(AND($B2906=R$1),LOOKUP(9.99999999999999E+307,$R$2:R2905)+1,"")</f>
        <v>2740</v>
      </c>
      <c r="S2906" s="31">
        <f>IF(AND($B2906=S$1),LOOKUP(9.99999999999999E+307,$S$2:S2905)+1,"")</f>
        <v>2740</v>
      </c>
      <c r="T2906" s="265"/>
      <c r="U2906" s="265"/>
      <c r="V2906" s="265"/>
      <c r="AA2906" s="254" t="str">
        <f t="shared" si="325"/>
        <v/>
      </c>
      <c r="AB2906" s="254" t="str">
        <f t="shared" si="326"/>
        <v/>
      </c>
      <c r="AC2906" s="255">
        <f t="shared" si="327"/>
        <v>0</v>
      </c>
      <c r="AD2906" s="255">
        <f t="shared" si="328"/>
        <v>3836</v>
      </c>
      <c r="AE2906" s="256" t="str">
        <f t="shared" si="329"/>
        <v/>
      </c>
      <c r="AF2906" s="252" t="str">
        <f t="shared" si="330"/>
        <v>-</v>
      </c>
    </row>
    <row r="2907" spans="1:32" ht="20.149999999999999" customHeight="1" x14ac:dyDescent="0.75">
      <c r="A2907" s="31">
        <v>2905</v>
      </c>
      <c r="B2907" s="239"/>
      <c r="C2907" s="273"/>
      <c r="D2907" s="272"/>
      <c r="E2907" s="273"/>
      <c r="F2907" s="273"/>
      <c r="G2907" s="253" t="str">
        <f t="shared" si="324"/>
        <v/>
      </c>
      <c r="H2907" s="31" t="str">
        <f>IF(AND(B2907=H$1),LOOKUP(9.99999999999999E+307,$H$2:H2906)+1,"")</f>
        <v/>
      </c>
      <c r="I2907" s="31" t="str">
        <f>IF(AND(B2907=I$1),LOOKUP(9.99999999999999E+307,$I$2:I2906)+1,"")</f>
        <v/>
      </c>
      <c r="J2907" s="31">
        <f>IF(AND(B2907=J$1),LOOKUP(9.99999999999999E+307,$J$2:J2906)+1,"")</f>
        <v>2741</v>
      </c>
      <c r="K2907" s="31">
        <f>IF(AND(B2907=K$1),LOOKUP(9.99999999999999E+307,$K$2:K2906)+1,"")</f>
        <v>2741</v>
      </c>
      <c r="L2907" s="31">
        <f>IF(AND(B2907=L$1),LOOKUP(9.99999999999999E+307,$L$2:L2906)+1,"")</f>
        <v>2741</v>
      </c>
      <c r="M2907" s="31">
        <f>IF(AND(B2907=M$1),LOOKUP(9.99999999999999E+307,$M$2:M2906)+1,"")</f>
        <v>2741</v>
      </c>
      <c r="N2907" s="31" t="e">
        <f>IF(AND(B2907=N$1),LOOKUP(9.99999999999999E+307,$N$2:N2906)+1,"")</f>
        <v>#REF!</v>
      </c>
      <c r="O2907" s="31" t="e">
        <f>IF(AND($B2907=O$1),LOOKUP(9.99999999999999E+307,$O$2:O2906)+1,"")</f>
        <v>#REF!</v>
      </c>
      <c r="P2907" s="31" t="e">
        <f>IF(AND($B2907=P$1),LOOKUP(9.99999999999999E+307,$P$2:P2906)+1,"")</f>
        <v>#REF!</v>
      </c>
      <c r="Q2907" s="31" t="e">
        <f>IF(AND($B2907=Q$1),LOOKUP(9.99999999999999E+307,$Q$2:Q2906)+1,"")</f>
        <v>#REF!</v>
      </c>
      <c r="R2907" s="31">
        <f>IF(AND($B2907=R$1),LOOKUP(9.99999999999999E+307,$R$2:R2906)+1,"")</f>
        <v>2741</v>
      </c>
      <c r="S2907" s="31">
        <f>IF(AND($B2907=S$1),LOOKUP(9.99999999999999E+307,$S$2:S2906)+1,"")</f>
        <v>2741</v>
      </c>
      <c r="T2907" s="265"/>
      <c r="U2907" s="265"/>
      <c r="V2907" s="265"/>
      <c r="AA2907" s="254" t="str">
        <f t="shared" si="325"/>
        <v/>
      </c>
      <c r="AB2907" s="254" t="str">
        <f t="shared" si="326"/>
        <v/>
      </c>
      <c r="AC2907" s="255">
        <f t="shared" si="327"/>
        <v>0</v>
      </c>
      <c r="AD2907" s="255">
        <f t="shared" si="328"/>
        <v>3836</v>
      </c>
      <c r="AE2907" s="256" t="str">
        <f t="shared" si="329"/>
        <v/>
      </c>
      <c r="AF2907" s="252" t="str">
        <f t="shared" si="330"/>
        <v>-</v>
      </c>
    </row>
    <row r="2908" spans="1:32" ht="20.149999999999999" customHeight="1" x14ac:dyDescent="0.75">
      <c r="A2908" s="31">
        <v>2906</v>
      </c>
      <c r="B2908" s="239"/>
      <c r="C2908" s="273"/>
      <c r="D2908" s="272"/>
      <c r="E2908" s="273"/>
      <c r="F2908" s="273"/>
      <c r="G2908" s="253" t="str">
        <f t="shared" si="324"/>
        <v/>
      </c>
      <c r="H2908" s="31" t="str">
        <f>IF(AND(B2908=H$1),LOOKUP(9.99999999999999E+307,$H$2:H2907)+1,"")</f>
        <v/>
      </c>
      <c r="I2908" s="31" t="str">
        <f>IF(AND(B2908=I$1),LOOKUP(9.99999999999999E+307,$I$2:I2907)+1,"")</f>
        <v/>
      </c>
      <c r="J2908" s="31">
        <f>IF(AND(B2908=J$1),LOOKUP(9.99999999999999E+307,$J$2:J2907)+1,"")</f>
        <v>2742</v>
      </c>
      <c r="K2908" s="31">
        <f>IF(AND(B2908=K$1),LOOKUP(9.99999999999999E+307,$K$2:K2907)+1,"")</f>
        <v>2742</v>
      </c>
      <c r="L2908" s="31">
        <f>IF(AND(B2908=L$1),LOOKUP(9.99999999999999E+307,$L$2:L2907)+1,"")</f>
        <v>2742</v>
      </c>
      <c r="M2908" s="31">
        <f>IF(AND(B2908=M$1),LOOKUP(9.99999999999999E+307,$M$2:M2907)+1,"")</f>
        <v>2742</v>
      </c>
      <c r="N2908" s="31" t="e">
        <f>IF(AND(B2908=N$1),LOOKUP(9.99999999999999E+307,$N$2:N2907)+1,"")</f>
        <v>#REF!</v>
      </c>
      <c r="O2908" s="31" t="e">
        <f>IF(AND($B2908=O$1),LOOKUP(9.99999999999999E+307,$O$2:O2907)+1,"")</f>
        <v>#REF!</v>
      </c>
      <c r="P2908" s="31" t="e">
        <f>IF(AND($B2908=P$1),LOOKUP(9.99999999999999E+307,$P$2:P2907)+1,"")</f>
        <v>#REF!</v>
      </c>
      <c r="Q2908" s="31" t="e">
        <f>IF(AND($B2908=Q$1),LOOKUP(9.99999999999999E+307,$Q$2:Q2907)+1,"")</f>
        <v>#REF!</v>
      </c>
      <c r="R2908" s="31">
        <f>IF(AND($B2908=R$1),LOOKUP(9.99999999999999E+307,$R$2:R2907)+1,"")</f>
        <v>2742</v>
      </c>
      <c r="S2908" s="31">
        <f>IF(AND($B2908=S$1),LOOKUP(9.99999999999999E+307,$S$2:S2907)+1,"")</f>
        <v>2742</v>
      </c>
      <c r="T2908" s="265"/>
      <c r="U2908" s="265"/>
      <c r="V2908" s="265"/>
      <c r="AA2908" s="254" t="str">
        <f t="shared" si="325"/>
        <v/>
      </c>
      <c r="AB2908" s="254" t="str">
        <f t="shared" si="326"/>
        <v/>
      </c>
      <c r="AC2908" s="255">
        <f t="shared" si="327"/>
        <v>0</v>
      </c>
      <c r="AD2908" s="255">
        <f t="shared" si="328"/>
        <v>3836</v>
      </c>
      <c r="AE2908" s="256" t="str">
        <f t="shared" si="329"/>
        <v/>
      </c>
      <c r="AF2908" s="252" t="str">
        <f t="shared" si="330"/>
        <v>-</v>
      </c>
    </row>
    <row r="2909" spans="1:32" ht="20.149999999999999" customHeight="1" x14ac:dyDescent="0.75">
      <c r="A2909" s="31">
        <v>2907</v>
      </c>
      <c r="B2909" s="239"/>
      <c r="C2909" s="273"/>
      <c r="D2909" s="272"/>
      <c r="E2909" s="273"/>
      <c r="F2909" s="273"/>
      <c r="G2909" s="253" t="str">
        <f t="shared" si="324"/>
        <v/>
      </c>
      <c r="H2909" s="31" t="str">
        <f>IF(AND(B2909=H$1),LOOKUP(9.99999999999999E+307,$H$2:H2908)+1,"")</f>
        <v/>
      </c>
      <c r="I2909" s="31" t="str">
        <f>IF(AND(B2909=I$1),LOOKUP(9.99999999999999E+307,$I$2:I2908)+1,"")</f>
        <v/>
      </c>
      <c r="J2909" s="31">
        <f>IF(AND(B2909=J$1),LOOKUP(9.99999999999999E+307,$J$2:J2908)+1,"")</f>
        <v>2743</v>
      </c>
      <c r="K2909" s="31">
        <f>IF(AND(B2909=K$1),LOOKUP(9.99999999999999E+307,$K$2:K2908)+1,"")</f>
        <v>2743</v>
      </c>
      <c r="L2909" s="31">
        <f>IF(AND(B2909=L$1),LOOKUP(9.99999999999999E+307,$L$2:L2908)+1,"")</f>
        <v>2743</v>
      </c>
      <c r="M2909" s="31">
        <f>IF(AND(B2909=M$1),LOOKUP(9.99999999999999E+307,$M$2:M2908)+1,"")</f>
        <v>2743</v>
      </c>
      <c r="N2909" s="31" t="e">
        <f>IF(AND(B2909=N$1),LOOKUP(9.99999999999999E+307,$N$2:N2908)+1,"")</f>
        <v>#REF!</v>
      </c>
      <c r="O2909" s="31" t="e">
        <f>IF(AND($B2909=O$1),LOOKUP(9.99999999999999E+307,$O$2:O2908)+1,"")</f>
        <v>#REF!</v>
      </c>
      <c r="P2909" s="31" t="e">
        <f>IF(AND($B2909=P$1),LOOKUP(9.99999999999999E+307,$P$2:P2908)+1,"")</f>
        <v>#REF!</v>
      </c>
      <c r="Q2909" s="31" t="e">
        <f>IF(AND($B2909=Q$1),LOOKUP(9.99999999999999E+307,$Q$2:Q2908)+1,"")</f>
        <v>#REF!</v>
      </c>
      <c r="R2909" s="31">
        <f>IF(AND($B2909=R$1),LOOKUP(9.99999999999999E+307,$R$2:R2908)+1,"")</f>
        <v>2743</v>
      </c>
      <c r="S2909" s="31">
        <f>IF(AND($B2909=S$1),LOOKUP(9.99999999999999E+307,$S$2:S2908)+1,"")</f>
        <v>2743</v>
      </c>
      <c r="T2909" s="265"/>
      <c r="U2909" s="265"/>
      <c r="V2909" s="265"/>
      <c r="AA2909" s="254" t="str">
        <f t="shared" si="325"/>
        <v/>
      </c>
      <c r="AB2909" s="254" t="str">
        <f t="shared" si="326"/>
        <v/>
      </c>
      <c r="AC2909" s="255">
        <f t="shared" si="327"/>
        <v>0</v>
      </c>
      <c r="AD2909" s="255">
        <f t="shared" si="328"/>
        <v>3836</v>
      </c>
      <c r="AE2909" s="256" t="str">
        <f t="shared" si="329"/>
        <v/>
      </c>
      <c r="AF2909" s="252" t="str">
        <f t="shared" si="330"/>
        <v>-</v>
      </c>
    </row>
    <row r="2910" spans="1:32" ht="20.149999999999999" customHeight="1" x14ac:dyDescent="0.75">
      <c r="A2910" s="31">
        <v>2908</v>
      </c>
      <c r="B2910" s="239"/>
      <c r="C2910" s="273"/>
      <c r="D2910" s="272"/>
      <c r="E2910" s="273"/>
      <c r="F2910" s="273"/>
      <c r="G2910" s="253" t="str">
        <f t="shared" si="324"/>
        <v/>
      </c>
      <c r="H2910" s="31" t="str">
        <f>IF(AND(B2910=H$1),LOOKUP(9.99999999999999E+307,$H$2:H2909)+1,"")</f>
        <v/>
      </c>
      <c r="I2910" s="31" t="str">
        <f>IF(AND(B2910=I$1),LOOKUP(9.99999999999999E+307,$I$2:I2909)+1,"")</f>
        <v/>
      </c>
      <c r="J2910" s="31">
        <f>IF(AND(B2910=J$1),LOOKUP(9.99999999999999E+307,$J$2:J2909)+1,"")</f>
        <v>2744</v>
      </c>
      <c r="K2910" s="31">
        <f>IF(AND(B2910=K$1),LOOKUP(9.99999999999999E+307,$K$2:K2909)+1,"")</f>
        <v>2744</v>
      </c>
      <c r="L2910" s="31">
        <f>IF(AND(B2910=L$1),LOOKUP(9.99999999999999E+307,$L$2:L2909)+1,"")</f>
        <v>2744</v>
      </c>
      <c r="M2910" s="31">
        <f>IF(AND(B2910=M$1),LOOKUP(9.99999999999999E+307,$M$2:M2909)+1,"")</f>
        <v>2744</v>
      </c>
      <c r="N2910" s="31" t="e">
        <f>IF(AND(B2910=N$1),LOOKUP(9.99999999999999E+307,$N$2:N2909)+1,"")</f>
        <v>#REF!</v>
      </c>
      <c r="O2910" s="31" t="e">
        <f>IF(AND($B2910=O$1),LOOKUP(9.99999999999999E+307,$O$2:O2909)+1,"")</f>
        <v>#REF!</v>
      </c>
      <c r="P2910" s="31" t="e">
        <f>IF(AND($B2910=P$1),LOOKUP(9.99999999999999E+307,$P$2:P2909)+1,"")</f>
        <v>#REF!</v>
      </c>
      <c r="Q2910" s="31" t="e">
        <f>IF(AND($B2910=Q$1),LOOKUP(9.99999999999999E+307,$Q$2:Q2909)+1,"")</f>
        <v>#REF!</v>
      </c>
      <c r="R2910" s="31">
        <f>IF(AND($B2910=R$1),LOOKUP(9.99999999999999E+307,$R$2:R2909)+1,"")</f>
        <v>2744</v>
      </c>
      <c r="S2910" s="31">
        <f>IF(AND($B2910=S$1),LOOKUP(9.99999999999999E+307,$S$2:S2909)+1,"")</f>
        <v>2744</v>
      </c>
      <c r="T2910" s="265"/>
      <c r="U2910" s="265"/>
      <c r="V2910" s="265"/>
      <c r="AA2910" s="254" t="str">
        <f t="shared" si="325"/>
        <v/>
      </c>
      <c r="AB2910" s="254" t="str">
        <f t="shared" si="326"/>
        <v/>
      </c>
      <c r="AC2910" s="255">
        <f t="shared" si="327"/>
        <v>0</v>
      </c>
      <c r="AD2910" s="255">
        <f t="shared" si="328"/>
        <v>3836</v>
      </c>
      <c r="AE2910" s="256" t="str">
        <f t="shared" si="329"/>
        <v/>
      </c>
      <c r="AF2910" s="252" t="str">
        <f t="shared" si="330"/>
        <v>-</v>
      </c>
    </row>
    <row r="2911" spans="1:32" ht="20.149999999999999" customHeight="1" x14ac:dyDescent="0.75">
      <c r="A2911" s="31">
        <v>2909</v>
      </c>
      <c r="B2911" s="239"/>
      <c r="C2911" s="273"/>
      <c r="D2911" s="272"/>
      <c r="E2911" s="273"/>
      <c r="F2911" s="273"/>
      <c r="G2911" s="253" t="str">
        <f t="shared" si="324"/>
        <v/>
      </c>
      <c r="H2911" s="31" t="str">
        <f>IF(AND(B2911=H$1),LOOKUP(9.99999999999999E+307,$H$2:H2910)+1,"")</f>
        <v/>
      </c>
      <c r="I2911" s="31" t="str">
        <f>IF(AND(B2911=I$1),LOOKUP(9.99999999999999E+307,$I$2:I2910)+1,"")</f>
        <v/>
      </c>
      <c r="J2911" s="31">
        <f>IF(AND(B2911=J$1),LOOKUP(9.99999999999999E+307,$J$2:J2910)+1,"")</f>
        <v>2745</v>
      </c>
      <c r="K2911" s="31">
        <f>IF(AND(B2911=K$1),LOOKUP(9.99999999999999E+307,$K$2:K2910)+1,"")</f>
        <v>2745</v>
      </c>
      <c r="L2911" s="31">
        <f>IF(AND(B2911=L$1),LOOKUP(9.99999999999999E+307,$L$2:L2910)+1,"")</f>
        <v>2745</v>
      </c>
      <c r="M2911" s="31">
        <f>IF(AND(B2911=M$1),LOOKUP(9.99999999999999E+307,$M$2:M2910)+1,"")</f>
        <v>2745</v>
      </c>
      <c r="N2911" s="31" t="e">
        <f>IF(AND(B2911=N$1),LOOKUP(9.99999999999999E+307,$N$2:N2910)+1,"")</f>
        <v>#REF!</v>
      </c>
      <c r="O2911" s="31" t="e">
        <f>IF(AND($B2911=O$1),LOOKUP(9.99999999999999E+307,$O$2:O2910)+1,"")</f>
        <v>#REF!</v>
      </c>
      <c r="P2911" s="31" t="e">
        <f>IF(AND($B2911=P$1),LOOKUP(9.99999999999999E+307,$P$2:P2910)+1,"")</f>
        <v>#REF!</v>
      </c>
      <c r="Q2911" s="31" t="e">
        <f>IF(AND($B2911=Q$1),LOOKUP(9.99999999999999E+307,$Q$2:Q2910)+1,"")</f>
        <v>#REF!</v>
      </c>
      <c r="R2911" s="31">
        <f>IF(AND($B2911=R$1),LOOKUP(9.99999999999999E+307,$R$2:R2910)+1,"")</f>
        <v>2745</v>
      </c>
      <c r="S2911" s="31">
        <f>IF(AND($B2911=S$1),LOOKUP(9.99999999999999E+307,$S$2:S2910)+1,"")</f>
        <v>2745</v>
      </c>
      <c r="T2911" s="265"/>
      <c r="U2911" s="265"/>
      <c r="V2911" s="265"/>
      <c r="AA2911" s="254" t="str">
        <f t="shared" si="325"/>
        <v/>
      </c>
      <c r="AB2911" s="254" t="str">
        <f t="shared" si="326"/>
        <v/>
      </c>
      <c r="AC2911" s="255">
        <f t="shared" si="327"/>
        <v>0</v>
      </c>
      <c r="AD2911" s="255">
        <f t="shared" si="328"/>
        <v>3836</v>
      </c>
      <c r="AE2911" s="256" t="str">
        <f t="shared" si="329"/>
        <v/>
      </c>
      <c r="AF2911" s="252" t="str">
        <f t="shared" si="330"/>
        <v>-</v>
      </c>
    </row>
    <row r="2912" spans="1:32" ht="20.149999999999999" customHeight="1" x14ac:dyDescent="0.75">
      <c r="A2912" s="31">
        <v>2910</v>
      </c>
      <c r="B2912" s="239"/>
      <c r="C2912" s="273"/>
      <c r="D2912" s="272"/>
      <c r="E2912" s="273"/>
      <c r="F2912" s="273"/>
      <c r="G2912" s="253" t="str">
        <f t="shared" si="324"/>
        <v/>
      </c>
      <c r="H2912" s="31" t="str">
        <f>IF(AND(B2912=H$1),LOOKUP(9.99999999999999E+307,$H$2:H2911)+1,"")</f>
        <v/>
      </c>
      <c r="I2912" s="31" t="str">
        <f>IF(AND(B2912=I$1),LOOKUP(9.99999999999999E+307,$I$2:I2911)+1,"")</f>
        <v/>
      </c>
      <c r="J2912" s="31">
        <f>IF(AND(B2912=J$1),LOOKUP(9.99999999999999E+307,$J$2:J2911)+1,"")</f>
        <v>2746</v>
      </c>
      <c r="K2912" s="31">
        <f>IF(AND(B2912=K$1),LOOKUP(9.99999999999999E+307,$K$2:K2911)+1,"")</f>
        <v>2746</v>
      </c>
      <c r="L2912" s="31">
        <f>IF(AND(B2912=L$1),LOOKUP(9.99999999999999E+307,$L$2:L2911)+1,"")</f>
        <v>2746</v>
      </c>
      <c r="M2912" s="31">
        <f>IF(AND(B2912=M$1),LOOKUP(9.99999999999999E+307,$M$2:M2911)+1,"")</f>
        <v>2746</v>
      </c>
      <c r="N2912" s="31" t="e">
        <f>IF(AND(B2912=N$1),LOOKUP(9.99999999999999E+307,$N$2:N2911)+1,"")</f>
        <v>#REF!</v>
      </c>
      <c r="O2912" s="31" t="e">
        <f>IF(AND($B2912=O$1),LOOKUP(9.99999999999999E+307,$O$2:O2911)+1,"")</f>
        <v>#REF!</v>
      </c>
      <c r="P2912" s="31" t="e">
        <f>IF(AND($B2912=P$1),LOOKUP(9.99999999999999E+307,$P$2:P2911)+1,"")</f>
        <v>#REF!</v>
      </c>
      <c r="Q2912" s="31" t="e">
        <f>IF(AND($B2912=Q$1),LOOKUP(9.99999999999999E+307,$Q$2:Q2911)+1,"")</f>
        <v>#REF!</v>
      </c>
      <c r="R2912" s="31">
        <f>IF(AND($B2912=R$1),LOOKUP(9.99999999999999E+307,$R$2:R2911)+1,"")</f>
        <v>2746</v>
      </c>
      <c r="S2912" s="31">
        <f>IF(AND($B2912=S$1),LOOKUP(9.99999999999999E+307,$S$2:S2911)+1,"")</f>
        <v>2746</v>
      </c>
      <c r="T2912" s="265"/>
      <c r="U2912" s="265"/>
      <c r="V2912" s="265"/>
      <c r="AA2912" s="254" t="str">
        <f t="shared" si="325"/>
        <v/>
      </c>
      <c r="AB2912" s="254" t="str">
        <f t="shared" si="326"/>
        <v/>
      </c>
      <c r="AC2912" s="255">
        <f t="shared" si="327"/>
        <v>0</v>
      </c>
      <c r="AD2912" s="255">
        <f t="shared" si="328"/>
        <v>3836</v>
      </c>
      <c r="AE2912" s="256" t="str">
        <f t="shared" si="329"/>
        <v/>
      </c>
      <c r="AF2912" s="252" t="str">
        <f t="shared" si="330"/>
        <v>-</v>
      </c>
    </row>
    <row r="2913" spans="1:32" ht="20.149999999999999" customHeight="1" x14ac:dyDescent="0.75">
      <c r="A2913" s="31">
        <v>2911</v>
      </c>
      <c r="B2913" s="239"/>
      <c r="C2913" s="273"/>
      <c r="D2913" s="272"/>
      <c r="E2913" s="273"/>
      <c r="F2913" s="273"/>
      <c r="G2913" s="253" t="str">
        <f t="shared" si="324"/>
        <v/>
      </c>
      <c r="H2913" s="31" t="str">
        <f>IF(AND(B2913=H$1),LOOKUP(9.99999999999999E+307,$H$2:H2912)+1,"")</f>
        <v/>
      </c>
      <c r="I2913" s="31" t="str">
        <f>IF(AND(B2913=I$1),LOOKUP(9.99999999999999E+307,$I$2:I2912)+1,"")</f>
        <v/>
      </c>
      <c r="J2913" s="31">
        <f>IF(AND(B2913=J$1),LOOKUP(9.99999999999999E+307,$J$2:J2912)+1,"")</f>
        <v>2747</v>
      </c>
      <c r="K2913" s="31">
        <f>IF(AND(B2913=K$1),LOOKUP(9.99999999999999E+307,$K$2:K2912)+1,"")</f>
        <v>2747</v>
      </c>
      <c r="L2913" s="31">
        <f>IF(AND(B2913=L$1),LOOKUP(9.99999999999999E+307,$L$2:L2912)+1,"")</f>
        <v>2747</v>
      </c>
      <c r="M2913" s="31">
        <f>IF(AND(B2913=M$1),LOOKUP(9.99999999999999E+307,$M$2:M2912)+1,"")</f>
        <v>2747</v>
      </c>
      <c r="N2913" s="31" t="e">
        <f>IF(AND(B2913=N$1),LOOKUP(9.99999999999999E+307,$N$2:N2912)+1,"")</f>
        <v>#REF!</v>
      </c>
      <c r="O2913" s="31" t="e">
        <f>IF(AND($B2913=O$1),LOOKUP(9.99999999999999E+307,$O$2:O2912)+1,"")</f>
        <v>#REF!</v>
      </c>
      <c r="P2913" s="31" t="e">
        <f>IF(AND($B2913=P$1),LOOKUP(9.99999999999999E+307,$P$2:P2912)+1,"")</f>
        <v>#REF!</v>
      </c>
      <c r="Q2913" s="31" t="e">
        <f>IF(AND($B2913=Q$1),LOOKUP(9.99999999999999E+307,$Q$2:Q2912)+1,"")</f>
        <v>#REF!</v>
      </c>
      <c r="R2913" s="31">
        <f>IF(AND($B2913=R$1),LOOKUP(9.99999999999999E+307,$R$2:R2912)+1,"")</f>
        <v>2747</v>
      </c>
      <c r="S2913" s="31">
        <f>IF(AND($B2913=S$1),LOOKUP(9.99999999999999E+307,$S$2:S2912)+1,"")</f>
        <v>2747</v>
      </c>
      <c r="T2913" s="265"/>
      <c r="U2913" s="265"/>
      <c r="V2913" s="265"/>
      <c r="AA2913" s="254" t="str">
        <f t="shared" si="325"/>
        <v/>
      </c>
      <c r="AB2913" s="254" t="str">
        <f t="shared" si="326"/>
        <v/>
      </c>
      <c r="AC2913" s="255">
        <f t="shared" si="327"/>
        <v>0</v>
      </c>
      <c r="AD2913" s="255">
        <f t="shared" si="328"/>
        <v>3836</v>
      </c>
      <c r="AE2913" s="256" t="str">
        <f t="shared" si="329"/>
        <v/>
      </c>
      <c r="AF2913" s="252" t="str">
        <f t="shared" si="330"/>
        <v>-</v>
      </c>
    </row>
    <row r="2914" spans="1:32" ht="20.149999999999999" customHeight="1" x14ac:dyDescent="0.75">
      <c r="A2914" s="31">
        <v>2912</v>
      </c>
      <c r="B2914" s="239"/>
      <c r="C2914" s="273"/>
      <c r="D2914" s="272"/>
      <c r="E2914" s="273"/>
      <c r="F2914" s="273"/>
      <c r="G2914" s="253" t="str">
        <f t="shared" si="324"/>
        <v/>
      </c>
      <c r="H2914" s="31" t="str">
        <f>IF(AND(B2914=H$1),LOOKUP(9.99999999999999E+307,$H$2:H2913)+1,"")</f>
        <v/>
      </c>
      <c r="I2914" s="31" t="str">
        <f>IF(AND(B2914=I$1),LOOKUP(9.99999999999999E+307,$I$2:I2913)+1,"")</f>
        <v/>
      </c>
      <c r="J2914" s="31">
        <f>IF(AND(B2914=J$1),LOOKUP(9.99999999999999E+307,$J$2:J2913)+1,"")</f>
        <v>2748</v>
      </c>
      <c r="K2914" s="31">
        <f>IF(AND(B2914=K$1),LOOKUP(9.99999999999999E+307,$K$2:K2913)+1,"")</f>
        <v>2748</v>
      </c>
      <c r="L2914" s="31">
        <f>IF(AND(B2914=L$1),LOOKUP(9.99999999999999E+307,$L$2:L2913)+1,"")</f>
        <v>2748</v>
      </c>
      <c r="M2914" s="31">
        <f>IF(AND(B2914=M$1),LOOKUP(9.99999999999999E+307,$M$2:M2913)+1,"")</f>
        <v>2748</v>
      </c>
      <c r="N2914" s="31" t="e">
        <f>IF(AND(B2914=N$1),LOOKUP(9.99999999999999E+307,$N$2:N2913)+1,"")</f>
        <v>#REF!</v>
      </c>
      <c r="O2914" s="31" t="e">
        <f>IF(AND($B2914=O$1),LOOKUP(9.99999999999999E+307,$O$2:O2913)+1,"")</f>
        <v>#REF!</v>
      </c>
      <c r="P2914" s="31" t="e">
        <f>IF(AND($B2914=P$1),LOOKUP(9.99999999999999E+307,$P$2:P2913)+1,"")</f>
        <v>#REF!</v>
      </c>
      <c r="Q2914" s="31" t="e">
        <f>IF(AND($B2914=Q$1),LOOKUP(9.99999999999999E+307,$Q$2:Q2913)+1,"")</f>
        <v>#REF!</v>
      </c>
      <c r="R2914" s="31">
        <f>IF(AND($B2914=R$1),LOOKUP(9.99999999999999E+307,$R$2:R2913)+1,"")</f>
        <v>2748</v>
      </c>
      <c r="S2914" s="31">
        <f>IF(AND($B2914=S$1),LOOKUP(9.99999999999999E+307,$S$2:S2913)+1,"")</f>
        <v>2748</v>
      </c>
      <c r="T2914" s="265"/>
      <c r="U2914" s="265"/>
      <c r="V2914" s="265"/>
      <c r="AA2914" s="254" t="str">
        <f t="shared" si="325"/>
        <v/>
      </c>
      <c r="AB2914" s="254" t="str">
        <f t="shared" si="326"/>
        <v/>
      </c>
      <c r="AC2914" s="255">
        <f t="shared" si="327"/>
        <v>0</v>
      </c>
      <c r="AD2914" s="255">
        <f t="shared" si="328"/>
        <v>3836</v>
      </c>
      <c r="AE2914" s="256" t="str">
        <f t="shared" si="329"/>
        <v/>
      </c>
      <c r="AF2914" s="252" t="str">
        <f t="shared" si="330"/>
        <v>-</v>
      </c>
    </row>
    <row r="2915" spans="1:32" ht="20.149999999999999" customHeight="1" x14ac:dyDescent="0.75">
      <c r="A2915" s="31">
        <v>2913</v>
      </c>
      <c r="B2915" s="239"/>
      <c r="C2915" s="273"/>
      <c r="D2915" s="272"/>
      <c r="E2915" s="273"/>
      <c r="F2915" s="273"/>
      <c r="G2915" s="253" t="str">
        <f t="shared" si="324"/>
        <v/>
      </c>
      <c r="H2915" s="31" t="str">
        <f>IF(AND(B2915=H$1),LOOKUP(9.99999999999999E+307,$H$2:H2914)+1,"")</f>
        <v/>
      </c>
      <c r="I2915" s="31" t="str">
        <f>IF(AND(B2915=I$1),LOOKUP(9.99999999999999E+307,$I$2:I2914)+1,"")</f>
        <v/>
      </c>
      <c r="J2915" s="31">
        <f>IF(AND(B2915=J$1),LOOKUP(9.99999999999999E+307,$J$2:J2914)+1,"")</f>
        <v>2749</v>
      </c>
      <c r="K2915" s="31">
        <f>IF(AND(B2915=K$1),LOOKUP(9.99999999999999E+307,$K$2:K2914)+1,"")</f>
        <v>2749</v>
      </c>
      <c r="L2915" s="31">
        <f>IF(AND(B2915=L$1),LOOKUP(9.99999999999999E+307,$L$2:L2914)+1,"")</f>
        <v>2749</v>
      </c>
      <c r="M2915" s="31">
        <f>IF(AND(B2915=M$1),LOOKUP(9.99999999999999E+307,$M$2:M2914)+1,"")</f>
        <v>2749</v>
      </c>
      <c r="N2915" s="31" t="e">
        <f>IF(AND(B2915=N$1),LOOKUP(9.99999999999999E+307,$N$2:N2914)+1,"")</f>
        <v>#REF!</v>
      </c>
      <c r="O2915" s="31" t="e">
        <f>IF(AND($B2915=O$1),LOOKUP(9.99999999999999E+307,$O$2:O2914)+1,"")</f>
        <v>#REF!</v>
      </c>
      <c r="P2915" s="31" t="e">
        <f>IF(AND($B2915=P$1),LOOKUP(9.99999999999999E+307,$P$2:P2914)+1,"")</f>
        <v>#REF!</v>
      </c>
      <c r="Q2915" s="31" t="e">
        <f>IF(AND($B2915=Q$1),LOOKUP(9.99999999999999E+307,$Q$2:Q2914)+1,"")</f>
        <v>#REF!</v>
      </c>
      <c r="R2915" s="31">
        <f>IF(AND($B2915=R$1),LOOKUP(9.99999999999999E+307,$R$2:R2914)+1,"")</f>
        <v>2749</v>
      </c>
      <c r="S2915" s="31">
        <f>IF(AND($B2915=S$1),LOOKUP(9.99999999999999E+307,$S$2:S2914)+1,"")</f>
        <v>2749</v>
      </c>
      <c r="T2915" s="265"/>
      <c r="U2915" s="265"/>
      <c r="V2915" s="265"/>
      <c r="AA2915" s="254" t="str">
        <f t="shared" si="325"/>
        <v/>
      </c>
      <c r="AB2915" s="254" t="str">
        <f t="shared" si="326"/>
        <v/>
      </c>
      <c r="AC2915" s="255">
        <f t="shared" si="327"/>
        <v>0</v>
      </c>
      <c r="AD2915" s="255">
        <f t="shared" si="328"/>
        <v>3836</v>
      </c>
      <c r="AE2915" s="256" t="str">
        <f t="shared" si="329"/>
        <v/>
      </c>
      <c r="AF2915" s="252" t="str">
        <f t="shared" si="330"/>
        <v>-</v>
      </c>
    </row>
    <row r="2916" spans="1:32" ht="20.149999999999999" customHeight="1" x14ac:dyDescent="0.75">
      <c r="A2916" s="31">
        <v>2914</v>
      </c>
      <c r="B2916" s="239"/>
      <c r="C2916" s="273"/>
      <c r="D2916" s="272"/>
      <c r="E2916" s="273"/>
      <c r="F2916" s="273"/>
      <c r="G2916" s="253" t="str">
        <f t="shared" si="324"/>
        <v/>
      </c>
      <c r="H2916" s="31" t="str">
        <f>IF(AND(B2916=H$1),LOOKUP(9.99999999999999E+307,$H$2:H2915)+1,"")</f>
        <v/>
      </c>
      <c r="I2916" s="31" t="str">
        <f>IF(AND(B2916=I$1),LOOKUP(9.99999999999999E+307,$I$2:I2915)+1,"")</f>
        <v/>
      </c>
      <c r="J2916" s="31">
        <f>IF(AND(B2916=J$1),LOOKUP(9.99999999999999E+307,$J$2:J2915)+1,"")</f>
        <v>2750</v>
      </c>
      <c r="K2916" s="31">
        <f>IF(AND(B2916=K$1),LOOKUP(9.99999999999999E+307,$K$2:K2915)+1,"")</f>
        <v>2750</v>
      </c>
      <c r="L2916" s="31">
        <f>IF(AND(B2916=L$1),LOOKUP(9.99999999999999E+307,$L$2:L2915)+1,"")</f>
        <v>2750</v>
      </c>
      <c r="M2916" s="31">
        <f>IF(AND(B2916=M$1),LOOKUP(9.99999999999999E+307,$M$2:M2915)+1,"")</f>
        <v>2750</v>
      </c>
      <c r="N2916" s="31" t="e">
        <f>IF(AND(B2916=N$1),LOOKUP(9.99999999999999E+307,$N$2:N2915)+1,"")</f>
        <v>#REF!</v>
      </c>
      <c r="O2916" s="31" t="e">
        <f>IF(AND($B2916=O$1),LOOKUP(9.99999999999999E+307,$O$2:O2915)+1,"")</f>
        <v>#REF!</v>
      </c>
      <c r="P2916" s="31" t="e">
        <f>IF(AND($B2916=P$1),LOOKUP(9.99999999999999E+307,$P$2:P2915)+1,"")</f>
        <v>#REF!</v>
      </c>
      <c r="Q2916" s="31" t="e">
        <f>IF(AND($B2916=Q$1),LOOKUP(9.99999999999999E+307,$Q$2:Q2915)+1,"")</f>
        <v>#REF!</v>
      </c>
      <c r="R2916" s="31">
        <f>IF(AND($B2916=R$1),LOOKUP(9.99999999999999E+307,$R$2:R2915)+1,"")</f>
        <v>2750</v>
      </c>
      <c r="S2916" s="31">
        <f>IF(AND($B2916=S$1),LOOKUP(9.99999999999999E+307,$S$2:S2915)+1,"")</f>
        <v>2750</v>
      </c>
      <c r="T2916" s="265"/>
      <c r="U2916" s="265"/>
      <c r="V2916" s="265"/>
      <c r="AA2916" s="254" t="str">
        <f t="shared" si="325"/>
        <v/>
      </c>
      <c r="AB2916" s="254" t="str">
        <f t="shared" si="326"/>
        <v/>
      </c>
      <c r="AC2916" s="255">
        <f t="shared" si="327"/>
        <v>0</v>
      </c>
      <c r="AD2916" s="255">
        <f t="shared" si="328"/>
        <v>3836</v>
      </c>
      <c r="AE2916" s="256" t="str">
        <f t="shared" si="329"/>
        <v/>
      </c>
      <c r="AF2916" s="252" t="str">
        <f t="shared" si="330"/>
        <v>-</v>
      </c>
    </row>
    <row r="2917" spans="1:32" ht="20.149999999999999" customHeight="1" x14ac:dyDescent="0.75">
      <c r="A2917" s="31">
        <v>2915</v>
      </c>
      <c r="B2917" s="239"/>
      <c r="C2917" s="273"/>
      <c r="D2917" s="272"/>
      <c r="E2917" s="273"/>
      <c r="F2917" s="273"/>
      <c r="G2917" s="253" t="str">
        <f t="shared" si="324"/>
        <v/>
      </c>
      <c r="H2917" s="31" t="str">
        <f>IF(AND(B2917=H$1),LOOKUP(9.99999999999999E+307,$H$2:H2916)+1,"")</f>
        <v/>
      </c>
      <c r="I2917" s="31" t="str">
        <f>IF(AND(B2917=I$1),LOOKUP(9.99999999999999E+307,$I$2:I2916)+1,"")</f>
        <v/>
      </c>
      <c r="J2917" s="31">
        <f>IF(AND(B2917=J$1),LOOKUP(9.99999999999999E+307,$J$2:J2916)+1,"")</f>
        <v>2751</v>
      </c>
      <c r="K2917" s="31">
        <f>IF(AND(B2917=K$1),LOOKUP(9.99999999999999E+307,$K$2:K2916)+1,"")</f>
        <v>2751</v>
      </c>
      <c r="L2917" s="31">
        <f>IF(AND(B2917=L$1),LOOKUP(9.99999999999999E+307,$L$2:L2916)+1,"")</f>
        <v>2751</v>
      </c>
      <c r="M2917" s="31">
        <f>IF(AND(B2917=M$1),LOOKUP(9.99999999999999E+307,$M$2:M2916)+1,"")</f>
        <v>2751</v>
      </c>
      <c r="N2917" s="31" t="e">
        <f>IF(AND(B2917=N$1),LOOKUP(9.99999999999999E+307,$N$2:N2916)+1,"")</f>
        <v>#REF!</v>
      </c>
      <c r="O2917" s="31" t="e">
        <f>IF(AND($B2917=O$1),LOOKUP(9.99999999999999E+307,$O$2:O2916)+1,"")</f>
        <v>#REF!</v>
      </c>
      <c r="P2917" s="31" t="e">
        <f>IF(AND($B2917=P$1),LOOKUP(9.99999999999999E+307,$P$2:P2916)+1,"")</f>
        <v>#REF!</v>
      </c>
      <c r="Q2917" s="31" t="e">
        <f>IF(AND($B2917=Q$1),LOOKUP(9.99999999999999E+307,$Q$2:Q2916)+1,"")</f>
        <v>#REF!</v>
      </c>
      <c r="R2917" s="31">
        <f>IF(AND($B2917=R$1),LOOKUP(9.99999999999999E+307,$R$2:R2916)+1,"")</f>
        <v>2751</v>
      </c>
      <c r="S2917" s="31">
        <f>IF(AND($B2917=S$1),LOOKUP(9.99999999999999E+307,$S$2:S2916)+1,"")</f>
        <v>2751</v>
      </c>
      <c r="T2917" s="265"/>
      <c r="U2917" s="265"/>
      <c r="V2917" s="265"/>
      <c r="AA2917" s="254" t="str">
        <f t="shared" si="325"/>
        <v/>
      </c>
      <c r="AB2917" s="254" t="str">
        <f t="shared" si="326"/>
        <v/>
      </c>
      <c r="AC2917" s="255">
        <f t="shared" si="327"/>
        <v>0</v>
      </c>
      <c r="AD2917" s="255">
        <f t="shared" si="328"/>
        <v>3836</v>
      </c>
      <c r="AE2917" s="256" t="str">
        <f t="shared" si="329"/>
        <v/>
      </c>
      <c r="AF2917" s="252" t="str">
        <f t="shared" si="330"/>
        <v>-</v>
      </c>
    </row>
    <row r="2918" spans="1:32" ht="20.149999999999999" customHeight="1" x14ac:dyDescent="0.75">
      <c r="A2918" s="31">
        <v>2916</v>
      </c>
      <c r="B2918" s="239"/>
      <c r="C2918" s="273"/>
      <c r="D2918" s="272"/>
      <c r="E2918" s="273"/>
      <c r="F2918" s="273"/>
      <c r="G2918" s="253" t="str">
        <f t="shared" si="324"/>
        <v/>
      </c>
      <c r="H2918" s="31" t="str">
        <f>IF(AND(B2918=H$1),LOOKUP(9.99999999999999E+307,$H$2:H2917)+1,"")</f>
        <v/>
      </c>
      <c r="I2918" s="31" t="str">
        <f>IF(AND(B2918=I$1),LOOKUP(9.99999999999999E+307,$I$2:I2917)+1,"")</f>
        <v/>
      </c>
      <c r="J2918" s="31">
        <f>IF(AND(B2918=J$1),LOOKUP(9.99999999999999E+307,$J$2:J2917)+1,"")</f>
        <v>2752</v>
      </c>
      <c r="K2918" s="31">
        <f>IF(AND(B2918=K$1),LOOKUP(9.99999999999999E+307,$K$2:K2917)+1,"")</f>
        <v>2752</v>
      </c>
      <c r="L2918" s="31">
        <f>IF(AND(B2918=L$1),LOOKUP(9.99999999999999E+307,$L$2:L2917)+1,"")</f>
        <v>2752</v>
      </c>
      <c r="M2918" s="31">
        <f>IF(AND(B2918=M$1),LOOKUP(9.99999999999999E+307,$M$2:M2917)+1,"")</f>
        <v>2752</v>
      </c>
      <c r="N2918" s="31" t="e">
        <f>IF(AND(B2918=N$1),LOOKUP(9.99999999999999E+307,$N$2:N2917)+1,"")</f>
        <v>#REF!</v>
      </c>
      <c r="O2918" s="31" t="e">
        <f>IF(AND($B2918=O$1),LOOKUP(9.99999999999999E+307,$O$2:O2917)+1,"")</f>
        <v>#REF!</v>
      </c>
      <c r="P2918" s="31" t="e">
        <f>IF(AND($B2918=P$1),LOOKUP(9.99999999999999E+307,$P$2:P2917)+1,"")</f>
        <v>#REF!</v>
      </c>
      <c r="Q2918" s="31" t="e">
        <f>IF(AND($B2918=Q$1),LOOKUP(9.99999999999999E+307,$Q$2:Q2917)+1,"")</f>
        <v>#REF!</v>
      </c>
      <c r="R2918" s="31">
        <f>IF(AND($B2918=R$1),LOOKUP(9.99999999999999E+307,$R$2:R2917)+1,"")</f>
        <v>2752</v>
      </c>
      <c r="S2918" s="31">
        <f>IF(AND($B2918=S$1),LOOKUP(9.99999999999999E+307,$S$2:S2917)+1,"")</f>
        <v>2752</v>
      </c>
      <c r="T2918" s="265"/>
      <c r="U2918" s="265"/>
      <c r="V2918" s="265"/>
      <c r="AA2918" s="254" t="str">
        <f t="shared" si="325"/>
        <v/>
      </c>
      <c r="AB2918" s="254" t="str">
        <f t="shared" si="326"/>
        <v/>
      </c>
      <c r="AC2918" s="255">
        <f t="shared" si="327"/>
        <v>0</v>
      </c>
      <c r="AD2918" s="255">
        <f t="shared" si="328"/>
        <v>3836</v>
      </c>
      <c r="AE2918" s="256" t="str">
        <f t="shared" si="329"/>
        <v/>
      </c>
      <c r="AF2918" s="252" t="str">
        <f t="shared" si="330"/>
        <v>-</v>
      </c>
    </row>
    <row r="2919" spans="1:32" ht="20.149999999999999" customHeight="1" x14ac:dyDescent="0.75">
      <c r="A2919" s="31">
        <v>2917</v>
      </c>
      <c r="B2919" s="239"/>
      <c r="C2919" s="273"/>
      <c r="D2919" s="272"/>
      <c r="E2919" s="273"/>
      <c r="F2919" s="273"/>
      <c r="G2919" s="253" t="str">
        <f t="shared" si="324"/>
        <v/>
      </c>
      <c r="H2919" s="31" t="str">
        <f>IF(AND(B2919=H$1),LOOKUP(9.99999999999999E+307,$H$2:H2918)+1,"")</f>
        <v/>
      </c>
      <c r="I2919" s="31" t="str">
        <f>IF(AND(B2919=I$1),LOOKUP(9.99999999999999E+307,$I$2:I2918)+1,"")</f>
        <v/>
      </c>
      <c r="J2919" s="31">
        <f>IF(AND(B2919=J$1),LOOKUP(9.99999999999999E+307,$J$2:J2918)+1,"")</f>
        <v>2753</v>
      </c>
      <c r="K2919" s="31">
        <f>IF(AND(B2919=K$1),LOOKUP(9.99999999999999E+307,$K$2:K2918)+1,"")</f>
        <v>2753</v>
      </c>
      <c r="L2919" s="31">
        <f>IF(AND(B2919=L$1),LOOKUP(9.99999999999999E+307,$L$2:L2918)+1,"")</f>
        <v>2753</v>
      </c>
      <c r="M2919" s="31">
        <f>IF(AND(B2919=M$1),LOOKUP(9.99999999999999E+307,$M$2:M2918)+1,"")</f>
        <v>2753</v>
      </c>
      <c r="N2919" s="31" t="e">
        <f>IF(AND(B2919=N$1),LOOKUP(9.99999999999999E+307,$N$2:N2918)+1,"")</f>
        <v>#REF!</v>
      </c>
      <c r="O2919" s="31" t="e">
        <f>IF(AND($B2919=O$1),LOOKUP(9.99999999999999E+307,$O$2:O2918)+1,"")</f>
        <v>#REF!</v>
      </c>
      <c r="P2919" s="31" t="e">
        <f>IF(AND($B2919=P$1),LOOKUP(9.99999999999999E+307,$P$2:P2918)+1,"")</f>
        <v>#REF!</v>
      </c>
      <c r="Q2919" s="31" t="e">
        <f>IF(AND($B2919=Q$1),LOOKUP(9.99999999999999E+307,$Q$2:Q2918)+1,"")</f>
        <v>#REF!</v>
      </c>
      <c r="R2919" s="31">
        <f>IF(AND($B2919=R$1),LOOKUP(9.99999999999999E+307,$R$2:R2918)+1,"")</f>
        <v>2753</v>
      </c>
      <c r="S2919" s="31">
        <f>IF(AND($B2919=S$1),LOOKUP(9.99999999999999E+307,$S$2:S2918)+1,"")</f>
        <v>2753</v>
      </c>
      <c r="T2919" s="265"/>
      <c r="U2919" s="265"/>
      <c r="V2919" s="265"/>
      <c r="AA2919" s="254" t="str">
        <f t="shared" si="325"/>
        <v/>
      </c>
      <c r="AB2919" s="254" t="str">
        <f t="shared" si="326"/>
        <v/>
      </c>
      <c r="AC2919" s="255">
        <f t="shared" si="327"/>
        <v>0</v>
      </c>
      <c r="AD2919" s="255">
        <f t="shared" si="328"/>
        <v>3836</v>
      </c>
      <c r="AE2919" s="256" t="str">
        <f t="shared" si="329"/>
        <v/>
      </c>
      <c r="AF2919" s="252" t="str">
        <f t="shared" si="330"/>
        <v>-</v>
      </c>
    </row>
    <row r="2920" spans="1:32" ht="20.149999999999999" customHeight="1" x14ac:dyDescent="0.75">
      <c r="A2920" s="31">
        <v>2918</v>
      </c>
      <c r="B2920" s="239"/>
      <c r="C2920" s="273"/>
      <c r="D2920" s="272"/>
      <c r="E2920" s="273"/>
      <c r="F2920" s="273"/>
      <c r="G2920" s="253" t="str">
        <f t="shared" si="324"/>
        <v/>
      </c>
      <c r="H2920" s="31" t="str">
        <f>IF(AND(B2920=H$1),LOOKUP(9.99999999999999E+307,$H$2:H2919)+1,"")</f>
        <v/>
      </c>
      <c r="I2920" s="31" t="str">
        <f>IF(AND(B2920=I$1),LOOKUP(9.99999999999999E+307,$I$2:I2919)+1,"")</f>
        <v/>
      </c>
      <c r="J2920" s="31">
        <f>IF(AND(B2920=J$1),LOOKUP(9.99999999999999E+307,$J$2:J2919)+1,"")</f>
        <v>2754</v>
      </c>
      <c r="K2920" s="31">
        <f>IF(AND(B2920=K$1),LOOKUP(9.99999999999999E+307,$K$2:K2919)+1,"")</f>
        <v>2754</v>
      </c>
      <c r="L2920" s="31">
        <f>IF(AND(B2920=L$1),LOOKUP(9.99999999999999E+307,$L$2:L2919)+1,"")</f>
        <v>2754</v>
      </c>
      <c r="M2920" s="31">
        <f>IF(AND(B2920=M$1),LOOKUP(9.99999999999999E+307,$M$2:M2919)+1,"")</f>
        <v>2754</v>
      </c>
      <c r="N2920" s="31" t="e">
        <f>IF(AND(B2920=N$1),LOOKUP(9.99999999999999E+307,$N$2:N2919)+1,"")</f>
        <v>#REF!</v>
      </c>
      <c r="O2920" s="31" t="e">
        <f>IF(AND($B2920=O$1),LOOKUP(9.99999999999999E+307,$O$2:O2919)+1,"")</f>
        <v>#REF!</v>
      </c>
      <c r="P2920" s="31" t="e">
        <f>IF(AND($B2920=P$1),LOOKUP(9.99999999999999E+307,$P$2:P2919)+1,"")</f>
        <v>#REF!</v>
      </c>
      <c r="Q2920" s="31" t="e">
        <f>IF(AND($B2920=Q$1),LOOKUP(9.99999999999999E+307,$Q$2:Q2919)+1,"")</f>
        <v>#REF!</v>
      </c>
      <c r="R2920" s="31">
        <f>IF(AND($B2920=R$1),LOOKUP(9.99999999999999E+307,$R$2:R2919)+1,"")</f>
        <v>2754</v>
      </c>
      <c r="S2920" s="31">
        <f>IF(AND($B2920=S$1),LOOKUP(9.99999999999999E+307,$S$2:S2919)+1,"")</f>
        <v>2754</v>
      </c>
      <c r="T2920" s="265"/>
      <c r="U2920" s="265"/>
      <c r="V2920" s="265"/>
      <c r="AA2920" s="254" t="str">
        <f t="shared" si="325"/>
        <v/>
      </c>
      <c r="AB2920" s="254" t="str">
        <f t="shared" si="326"/>
        <v/>
      </c>
      <c r="AC2920" s="255">
        <f t="shared" si="327"/>
        <v>0</v>
      </c>
      <c r="AD2920" s="255">
        <f t="shared" si="328"/>
        <v>3836</v>
      </c>
      <c r="AE2920" s="256" t="str">
        <f t="shared" si="329"/>
        <v/>
      </c>
      <c r="AF2920" s="252" t="str">
        <f t="shared" si="330"/>
        <v>-</v>
      </c>
    </row>
    <row r="2921" spans="1:32" ht="20.149999999999999" customHeight="1" x14ac:dyDescent="0.75">
      <c r="A2921" s="31">
        <v>2919</v>
      </c>
      <c r="B2921" s="239"/>
      <c r="C2921" s="273"/>
      <c r="D2921" s="272"/>
      <c r="E2921" s="273"/>
      <c r="F2921" s="273"/>
      <c r="G2921" s="253" t="str">
        <f t="shared" si="324"/>
        <v/>
      </c>
      <c r="H2921" s="31" t="str">
        <f>IF(AND(B2921=H$1),LOOKUP(9.99999999999999E+307,$H$2:H2920)+1,"")</f>
        <v/>
      </c>
      <c r="I2921" s="31" t="str">
        <f>IF(AND(B2921=I$1),LOOKUP(9.99999999999999E+307,$I$2:I2920)+1,"")</f>
        <v/>
      </c>
      <c r="J2921" s="31">
        <f>IF(AND(B2921=J$1),LOOKUP(9.99999999999999E+307,$J$2:J2920)+1,"")</f>
        <v>2755</v>
      </c>
      <c r="K2921" s="31">
        <f>IF(AND(B2921=K$1),LOOKUP(9.99999999999999E+307,$K$2:K2920)+1,"")</f>
        <v>2755</v>
      </c>
      <c r="L2921" s="31">
        <f>IF(AND(B2921=L$1),LOOKUP(9.99999999999999E+307,$L$2:L2920)+1,"")</f>
        <v>2755</v>
      </c>
      <c r="M2921" s="31">
        <f>IF(AND(B2921=M$1),LOOKUP(9.99999999999999E+307,$M$2:M2920)+1,"")</f>
        <v>2755</v>
      </c>
      <c r="N2921" s="31" t="e">
        <f>IF(AND(B2921=N$1),LOOKUP(9.99999999999999E+307,$N$2:N2920)+1,"")</f>
        <v>#REF!</v>
      </c>
      <c r="O2921" s="31" t="e">
        <f>IF(AND($B2921=O$1),LOOKUP(9.99999999999999E+307,$O$2:O2920)+1,"")</f>
        <v>#REF!</v>
      </c>
      <c r="P2921" s="31" t="e">
        <f>IF(AND($B2921=P$1),LOOKUP(9.99999999999999E+307,$P$2:P2920)+1,"")</f>
        <v>#REF!</v>
      </c>
      <c r="Q2921" s="31" t="e">
        <f>IF(AND($B2921=Q$1),LOOKUP(9.99999999999999E+307,$Q$2:Q2920)+1,"")</f>
        <v>#REF!</v>
      </c>
      <c r="R2921" s="31">
        <f>IF(AND($B2921=R$1),LOOKUP(9.99999999999999E+307,$R$2:R2920)+1,"")</f>
        <v>2755</v>
      </c>
      <c r="S2921" s="31">
        <f>IF(AND($B2921=S$1),LOOKUP(9.99999999999999E+307,$S$2:S2920)+1,"")</f>
        <v>2755</v>
      </c>
      <c r="T2921" s="265"/>
      <c r="U2921" s="265"/>
      <c r="V2921" s="265"/>
      <c r="AA2921" s="254" t="str">
        <f t="shared" si="325"/>
        <v/>
      </c>
      <c r="AB2921" s="254" t="str">
        <f t="shared" si="326"/>
        <v/>
      </c>
      <c r="AC2921" s="255">
        <f t="shared" si="327"/>
        <v>0</v>
      </c>
      <c r="AD2921" s="255">
        <f t="shared" si="328"/>
        <v>3836</v>
      </c>
      <c r="AE2921" s="256" t="str">
        <f t="shared" si="329"/>
        <v/>
      </c>
      <c r="AF2921" s="252" t="str">
        <f t="shared" si="330"/>
        <v>-</v>
      </c>
    </row>
    <row r="2922" spans="1:32" ht="20.149999999999999" customHeight="1" x14ac:dyDescent="0.75">
      <c r="A2922" s="31">
        <v>2920</v>
      </c>
      <c r="B2922" s="239"/>
      <c r="C2922" s="273"/>
      <c r="D2922" s="272"/>
      <c r="E2922" s="273"/>
      <c r="F2922" s="273"/>
      <c r="G2922" s="253" t="str">
        <f t="shared" si="324"/>
        <v/>
      </c>
      <c r="H2922" s="31" t="str">
        <f>IF(AND(B2922=H$1),LOOKUP(9.99999999999999E+307,$H$2:H2921)+1,"")</f>
        <v/>
      </c>
      <c r="I2922" s="31" t="str">
        <f>IF(AND(B2922=I$1),LOOKUP(9.99999999999999E+307,$I$2:I2921)+1,"")</f>
        <v/>
      </c>
      <c r="J2922" s="31">
        <f>IF(AND(B2922=J$1),LOOKUP(9.99999999999999E+307,$J$2:J2921)+1,"")</f>
        <v>2756</v>
      </c>
      <c r="K2922" s="31">
        <f>IF(AND(B2922=K$1),LOOKUP(9.99999999999999E+307,$K$2:K2921)+1,"")</f>
        <v>2756</v>
      </c>
      <c r="L2922" s="31">
        <f>IF(AND(B2922=L$1),LOOKUP(9.99999999999999E+307,$L$2:L2921)+1,"")</f>
        <v>2756</v>
      </c>
      <c r="M2922" s="31">
        <f>IF(AND(B2922=M$1),LOOKUP(9.99999999999999E+307,$M$2:M2921)+1,"")</f>
        <v>2756</v>
      </c>
      <c r="N2922" s="31" t="e">
        <f>IF(AND(B2922=N$1),LOOKUP(9.99999999999999E+307,$N$2:N2921)+1,"")</f>
        <v>#REF!</v>
      </c>
      <c r="O2922" s="31" t="e">
        <f>IF(AND($B2922=O$1),LOOKUP(9.99999999999999E+307,$O$2:O2921)+1,"")</f>
        <v>#REF!</v>
      </c>
      <c r="P2922" s="31" t="e">
        <f>IF(AND($B2922=P$1),LOOKUP(9.99999999999999E+307,$P$2:P2921)+1,"")</f>
        <v>#REF!</v>
      </c>
      <c r="Q2922" s="31" t="e">
        <f>IF(AND($B2922=Q$1),LOOKUP(9.99999999999999E+307,$Q$2:Q2921)+1,"")</f>
        <v>#REF!</v>
      </c>
      <c r="R2922" s="31">
        <f>IF(AND($B2922=R$1),LOOKUP(9.99999999999999E+307,$R$2:R2921)+1,"")</f>
        <v>2756</v>
      </c>
      <c r="S2922" s="31">
        <f>IF(AND($B2922=S$1),LOOKUP(9.99999999999999E+307,$S$2:S2921)+1,"")</f>
        <v>2756</v>
      </c>
      <c r="T2922" s="265"/>
      <c r="U2922" s="265"/>
      <c r="V2922" s="265"/>
      <c r="AA2922" s="254" t="str">
        <f t="shared" si="325"/>
        <v/>
      </c>
      <c r="AB2922" s="254" t="str">
        <f t="shared" si="326"/>
        <v/>
      </c>
      <c r="AC2922" s="255">
        <f t="shared" si="327"/>
        <v>0</v>
      </c>
      <c r="AD2922" s="255">
        <f t="shared" si="328"/>
        <v>3836</v>
      </c>
      <c r="AE2922" s="256" t="str">
        <f t="shared" si="329"/>
        <v/>
      </c>
      <c r="AF2922" s="252" t="str">
        <f t="shared" si="330"/>
        <v>-</v>
      </c>
    </row>
    <row r="2923" spans="1:32" ht="20.149999999999999" customHeight="1" x14ac:dyDescent="0.75">
      <c r="A2923" s="31">
        <v>2921</v>
      </c>
      <c r="B2923" s="239"/>
      <c r="C2923" s="273"/>
      <c r="D2923" s="272"/>
      <c r="E2923" s="273"/>
      <c r="F2923" s="273"/>
      <c r="G2923" s="253" t="str">
        <f t="shared" ref="G2923:G2986" si="331">B2923&amp;C2923</f>
        <v/>
      </c>
      <c r="H2923" s="31" t="str">
        <f>IF(AND(B2923=H$1),LOOKUP(9.99999999999999E+307,$H$2:H2922)+1,"")</f>
        <v/>
      </c>
      <c r="I2923" s="31" t="str">
        <f>IF(AND(B2923=I$1),LOOKUP(9.99999999999999E+307,$I$2:I2922)+1,"")</f>
        <v/>
      </c>
      <c r="J2923" s="31">
        <f>IF(AND(B2923=J$1),LOOKUP(9.99999999999999E+307,$J$2:J2922)+1,"")</f>
        <v>2757</v>
      </c>
      <c r="K2923" s="31">
        <f>IF(AND(B2923=K$1),LOOKUP(9.99999999999999E+307,$K$2:K2922)+1,"")</f>
        <v>2757</v>
      </c>
      <c r="L2923" s="31">
        <f>IF(AND(B2923=L$1),LOOKUP(9.99999999999999E+307,$L$2:L2922)+1,"")</f>
        <v>2757</v>
      </c>
      <c r="M2923" s="31">
        <f>IF(AND(B2923=M$1),LOOKUP(9.99999999999999E+307,$M$2:M2922)+1,"")</f>
        <v>2757</v>
      </c>
      <c r="N2923" s="31" t="e">
        <f>IF(AND(B2923=N$1),LOOKUP(9.99999999999999E+307,$N$2:N2922)+1,"")</f>
        <v>#REF!</v>
      </c>
      <c r="O2923" s="31" t="e">
        <f>IF(AND($B2923=O$1),LOOKUP(9.99999999999999E+307,$O$2:O2922)+1,"")</f>
        <v>#REF!</v>
      </c>
      <c r="P2923" s="31" t="e">
        <f>IF(AND($B2923=P$1),LOOKUP(9.99999999999999E+307,$P$2:P2922)+1,"")</f>
        <v>#REF!</v>
      </c>
      <c r="Q2923" s="31" t="e">
        <f>IF(AND($B2923=Q$1),LOOKUP(9.99999999999999E+307,$Q$2:Q2922)+1,"")</f>
        <v>#REF!</v>
      </c>
      <c r="R2923" s="31">
        <f>IF(AND($B2923=R$1),LOOKUP(9.99999999999999E+307,$R$2:R2922)+1,"")</f>
        <v>2757</v>
      </c>
      <c r="S2923" s="31">
        <f>IF(AND($B2923=S$1),LOOKUP(9.99999999999999E+307,$S$2:S2922)+1,"")</f>
        <v>2757</v>
      </c>
      <c r="T2923" s="265"/>
      <c r="U2923" s="265"/>
      <c r="V2923" s="265"/>
      <c r="AA2923" s="254" t="str">
        <f t="shared" si="325"/>
        <v/>
      </c>
      <c r="AB2923" s="254" t="str">
        <f t="shared" si="326"/>
        <v/>
      </c>
      <c r="AC2923" s="255">
        <f t="shared" si="327"/>
        <v>0</v>
      </c>
      <c r="AD2923" s="255">
        <f t="shared" si="328"/>
        <v>3836</v>
      </c>
      <c r="AE2923" s="256" t="str">
        <f t="shared" si="329"/>
        <v/>
      </c>
      <c r="AF2923" s="252" t="str">
        <f t="shared" si="330"/>
        <v>-</v>
      </c>
    </row>
    <row r="2924" spans="1:32" ht="20.149999999999999" customHeight="1" x14ac:dyDescent="0.75">
      <c r="A2924" s="31">
        <v>2922</v>
      </c>
      <c r="B2924" s="239"/>
      <c r="C2924" s="273"/>
      <c r="D2924" s="272"/>
      <c r="E2924" s="273"/>
      <c r="F2924" s="273"/>
      <c r="G2924" s="253" t="str">
        <f t="shared" si="331"/>
        <v/>
      </c>
      <c r="H2924" s="31" t="str">
        <f>IF(AND(B2924=H$1),LOOKUP(9.99999999999999E+307,$H$2:H2923)+1,"")</f>
        <v/>
      </c>
      <c r="I2924" s="31" t="str">
        <f>IF(AND(B2924=I$1),LOOKUP(9.99999999999999E+307,$I$2:I2923)+1,"")</f>
        <v/>
      </c>
      <c r="J2924" s="31">
        <f>IF(AND(B2924=J$1),LOOKUP(9.99999999999999E+307,$J$2:J2923)+1,"")</f>
        <v>2758</v>
      </c>
      <c r="K2924" s="31">
        <f>IF(AND(B2924=K$1),LOOKUP(9.99999999999999E+307,$K$2:K2923)+1,"")</f>
        <v>2758</v>
      </c>
      <c r="L2924" s="31">
        <f>IF(AND(B2924=L$1),LOOKUP(9.99999999999999E+307,$L$2:L2923)+1,"")</f>
        <v>2758</v>
      </c>
      <c r="M2924" s="31">
        <f>IF(AND(B2924=M$1),LOOKUP(9.99999999999999E+307,$M$2:M2923)+1,"")</f>
        <v>2758</v>
      </c>
      <c r="N2924" s="31" t="e">
        <f>IF(AND(B2924=N$1),LOOKUP(9.99999999999999E+307,$N$2:N2923)+1,"")</f>
        <v>#REF!</v>
      </c>
      <c r="O2924" s="31" t="e">
        <f>IF(AND($B2924=O$1),LOOKUP(9.99999999999999E+307,$O$2:O2923)+1,"")</f>
        <v>#REF!</v>
      </c>
      <c r="P2924" s="31" t="e">
        <f>IF(AND($B2924=P$1),LOOKUP(9.99999999999999E+307,$P$2:P2923)+1,"")</f>
        <v>#REF!</v>
      </c>
      <c r="Q2924" s="31" t="e">
        <f>IF(AND($B2924=Q$1),LOOKUP(9.99999999999999E+307,$Q$2:Q2923)+1,"")</f>
        <v>#REF!</v>
      </c>
      <c r="R2924" s="31">
        <f>IF(AND($B2924=R$1),LOOKUP(9.99999999999999E+307,$R$2:R2923)+1,"")</f>
        <v>2758</v>
      </c>
      <c r="S2924" s="31">
        <f>IF(AND($B2924=S$1),LOOKUP(9.99999999999999E+307,$S$2:S2923)+1,"")</f>
        <v>2758</v>
      </c>
      <c r="T2924" s="265"/>
      <c r="U2924" s="265"/>
      <c r="V2924" s="265"/>
      <c r="AA2924" s="254" t="str">
        <f t="shared" si="325"/>
        <v/>
      </c>
      <c r="AB2924" s="254" t="str">
        <f t="shared" si="326"/>
        <v/>
      </c>
      <c r="AC2924" s="255">
        <f t="shared" si="327"/>
        <v>0</v>
      </c>
      <c r="AD2924" s="255">
        <f t="shared" si="328"/>
        <v>3836</v>
      </c>
      <c r="AE2924" s="256" t="str">
        <f t="shared" si="329"/>
        <v/>
      </c>
      <c r="AF2924" s="252" t="str">
        <f t="shared" si="330"/>
        <v>-</v>
      </c>
    </row>
    <row r="2925" spans="1:32" ht="20.149999999999999" customHeight="1" x14ac:dyDescent="0.75">
      <c r="A2925" s="31">
        <v>2923</v>
      </c>
      <c r="B2925" s="239"/>
      <c r="C2925" s="273"/>
      <c r="D2925" s="272"/>
      <c r="E2925" s="273"/>
      <c r="F2925" s="273"/>
      <c r="G2925" s="253" t="str">
        <f t="shared" si="331"/>
        <v/>
      </c>
      <c r="H2925" s="31" t="str">
        <f>IF(AND(B2925=H$1),LOOKUP(9.99999999999999E+307,$H$2:H2924)+1,"")</f>
        <v/>
      </c>
      <c r="I2925" s="31" t="str">
        <f>IF(AND(B2925=I$1),LOOKUP(9.99999999999999E+307,$I$2:I2924)+1,"")</f>
        <v/>
      </c>
      <c r="J2925" s="31">
        <f>IF(AND(B2925=J$1),LOOKUP(9.99999999999999E+307,$J$2:J2924)+1,"")</f>
        <v>2759</v>
      </c>
      <c r="K2925" s="31">
        <f>IF(AND(B2925=K$1),LOOKUP(9.99999999999999E+307,$K$2:K2924)+1,"")</f>
        <v>2759</v>
      </c>
      <c r="L2925" s="31">
        <f>IF(AND(B2925=L$1),LOOKUP(9.99999999999999E+307,$L$2:L2924)+1,"")</f>
        <v>2759</v>
      </c>
      <c r="M2925" s="31">
        <f>IF(AND(B2925=M$1),LOOKUP(9.99999999999999E+307,$M$2:M2924)+1,"")</f>
        <v>2759</v>
      </c>
      <c r="N2925" s="31" t="e">
        <f>IF(AND(B2925=N$1),LOOKUP(9.99999999999999E+307,$N$2:N2924)+1,"")</f>
        <v>#REF!</v>
      </c>
      <c r="O2925" s="31" t="e">
        <f>IF(AND($B2925=O$1),LOOKUP(9.99999999999999E+307,$O$2:O2924)+1,"")</f>
        <v>#REF!</v>
      </c>
      <c r="P2925" s="31" t="e">
        <f>IF(AND($B2925=P$1),LOOKUP(9.99999999999999E+307,$P$2:P2924)+1,"")</f>
        <v>#REF!</v>
      </c>
      <c r="Q2925" s="31" t="e">
        <f>IF(AND($B2925=Q$1),LOOKUP(9.99999999999999E+307,$Q$2:Q2924)+1,"")</f>
        <v>#REF!</v>
      </c>
      <c r="R2925" s="31">
        <f>IF(AND($B2925=R$1),LOOKUP(9.99999999999999E+307,$R$2:R2924)+1,"")</f>
        <v>2759</v>
      </c>
      <c r="S2925" s="31">
        <f>IF(AND($B2925=S$1),LOOKUP(9.99999999999999E+307,$S$2:S2924)+1,"")</f>
        <v>2759</v>
      </c>
      <c r="T2925" s="265"/>
      <c r="U2925" s="265"/>
      <c r="V2925" s="265"/>
      <c r="AA2925" s="254" t="str">
        <f t="shared" si="325"/>
        <v/>
      </c>
      <c r="AB2925" s="254" t="str">
        <f t="shared" si="326"/>
        <v/>
      </c>
      <c r="AC2925" s="255">
        <f t="shared" si="327"/>
        <v>0</v>
      </c>
      <c r="AD2925" s="255">
        <f t="shared" si="328"/>
        <v>3836</v>
      </c>
      <c r="AE2925" s="256" t="str">
        <f t="shared" si="329"/>
        <v/>
      </c>
      <c r="AF2925" s="252" t="str">
        <f t="shared" si="330"/>
        <v>-</v>
      </c>
    </row>
    <row r="2926" spans="1:32" ht="20.149999999999999" customHeight="1" x14ac:dyDescent="0.75">
      <c r="A2926" s="31">
        <v>2924</v>
      </c>
      <c r="B2926" s="239"/>
      <c r="C2926" s="273"/>
      <c r="D2926" s="272"/>
      <c r="E2926" s="273"/>
      <c r="F2926" s="273"/>
      <c r="G2926" s="253" t="str">
        <f t="shared" si="331"/>
        <v/>
      </c>
      <c r="H2926" s="31" t="str">
        <f>IF(AND(B2926=H$1),LOOKUP(9.99999999999999E+307,$H$2:H2925)+1,"")</f>
        <v/>
      </c>
      <c r="I2926" s="31" t="str">
        <f>IF(AND(B2926=I$1),LOOKUP(9.99999999999999E+307,$I$2:I2925)+1,"")</f>
        <v/>
      </c>
      <c r="J2926" s="31">
        <f>IF(AND(B2926=J$1),LOOKUP(9.99999999999999E+307,$J$2:J2925)+1,"")</f>
        <v>2760</v>
      </c>
      <c r="K2926" s="31">
        <f>IF(AND(B2926=K$1),LOOKUP(9.99999999999999E+307,$K$2:K2925)+1,"")</f>
        <v>2760</v>
      </c>
      <c r="L2926" s="31">
        <f>IF(AND(B2926=L$1),LOOKUP(9.99999999999999E+307,$L$2:L2925)+1,"")</f>
        <v>2760</v>
      </c>
      <c r="M2926" s="31">
        <f>IF(AND(B2926=M$1),LOOKUP(9.99999999999999E+307,$M$2:M2925)+1,"")</f>
        <v>2760</v>
      </c>
      <c r="N2926" s="31" t="e">
        <f>IF(AND(B2926=N$1),LOOKUP(9.99999999999999E+307,$N$2:N2925)+1,"")</f>
        <v>#REF!</v>
      </c>
      <c r="O2926" s="31" t="e">
        <f>IF(AND($B2926=O$1),LOOKUP(9.99999999999999E+307,$O$2:O2925)+1,"")</f>
        <v>#REF!</v>
      </c>
      <c r="P2926" s="31" t="e">
        <f>IF(AND($B2926=P$1),LOOKUP(9.99999999999999E+307,$P$2:P2925)+1,"")</f>
        <v>#REF!</v>
      </c>
      <c r="Q2926" s="31" t="e">
        <f>IF(AND($B2926=Q$1),LOOKUP(9.99999999999999E+307,$Q$2:Q2925)+1,"")</f>
        <v>#REF!</v>
      </c>
      <c r="R2926" s="31">
        <f>IF(AND($B2926=R$1),LOOKUP(9.99999999999999E+307,$R$2:R2925)+1,"")</f>
        <v>2760</v>
      </c>
      <c r="S2926" s="31">
        <f>IF(AND($B2926=S$1),LOOKUP(9.99999999999999E+307,$S$2:S2925)+1,"")</f>
        <v>2760</v>
      </c>
      <c r="T2926" s="265"/>
      <c r="U2926" s="265"/>
      <c r="V2926" s="265"/>
      <c r="AA2926" s="254" t="str">
        <f t="shared" si="325"/>
        <v/>
      </c>
      <c r="AB2926" s="254" t="str">
        <f t="shared" si="326"/>
        <v/>
      </c>
      <c r="AC2926" s="255">
        <f t="shared" si="327"/>
        <v>0</v>
      </c>
      <c r="AD2926" s="255">
        <f t="shared" si="328"/>
        <v>3836</v>
      </c>
      <c r="AE2926" s="256" t="str">
        <f t="shared" si="329"/>
        <v/>
      </c>
      <c r="AF2926" s="252" t="str">
        <f t="shared" si="330"/>
        <v>-</v>
      </c>
    </row>
    <row r="2927" spans="1:32" ht="20.149999999999999" customHeight="1" x14ac:dyDescent="0.75">
      <c r="A2927" s="31">
        <v>2925</v>
      </c>
      <c r="B2927" s="239"/>
      <c r="C2927" s="273"/>
      <c r="D2927" s="272"/>
      <c r="E2927" s="273"/>
      <c r="F2927" s="273"/>
      <c r="G2927" s="253" t="str">
        <f t="shared" si="331"/>
        <v/>
      </c>
      <c r="H2927" s="31" t="str">
        <f>IF(AND(B2927=H$1),LOOKUP(9.99999999999999E+307,$H$2:H2926)+1,"")</f>
        <v/>
      </c>
      <c r="I2927" s="31" t="str">
        <f>IF(AND(B2927=I$1),LOOKUP(9.99999999999999E+307,$I$2:I2926)+1,"")</f>
        <v/>
      </c>
      <c r="J2927" s="31">
        <f>IF(AND(B2927=J$1),LOOKUP(9.99999999999999E+307,$J$2:J2926)+1,"")</f>
        <v>2761</v>
      </c>
      <c r="K2927" s="31">
        <f>IF(AND(B2927=K$1),LOOKUP(9.99999999999999E+307,$K$2:K2926)+1,"")</f>
        <v>2761</v>
      </c>
      <c r="L2927" s="31">
        <f>IF(AND(B2927=L$1),LOOKUP(9.99999999999999E+307,$L$2:L2926)+1,"")</f>
        <v>2761</v>
      </c>
      <c r="M2927" s="31">
        <f>IF(AND(B2927=M$1),LOOKUP(9.99999999999999E+307,$M$2:M2926)+1,"")</f>
        <v>2761</v>
      </c>
      <c r="N2927" s="31" t="e">
        <f>IF(AND(B2927=N$1),LOOKUP(9.99999999999999E+307,$N$2:N2926)+1,"")</f>
        <v>#REF!</v>
      </c>
      <c r="O2927" s="31" t="e">
        <f>IF(AND($B2927=O$1),LOOKUP(9.99999999999999E+307,$O$2:O2926)+1,"")</f>
        <v>#REF!</v>
      </c>
      <c r="P2927" s="31" t="e">
        <f>IF(AND($B2927=P$1),LOOKUP(9.99999999999999E+307,$P$2:P2926)+1,"")</f>
        <v>#REF!</v>
      </c>
      <c r="Q2927" s="31" t="e">
        <f>IF(AND($B2927=Q$1),LOOKUP(9.99999999999999E+307,$Q$2:Q2926)+1,"")</f>
        <v>#REF!</v>
      </c>
      <c r="R2927" s="31">
        <f>IF(AND($B2927=R$1),LOOKUP(9.99999999999999E+307,$R$2:R2926)+1,"")</f>
        <v>2761</v>
      </c>
      <c r="S2927" s="31">
        <f>IF(AND($B2927=S$1),LOOKUP(9.99999999999999E+307,$S$2:S2926)+1,"")</f>
        <v>2761</v>
      </c>
      <c r="T2927" s="265"/>
      <c r="U2927" s="265"/>
      <c r="V2927" s="265"/>
      <c r="AA2927" s="254" t="str">
        <f t="shared" si="325"/>
        <v/>
      </c>
      <c r="AB2927" s="254" t="str">
        <f t="shared" si="326"/>
        <v/>
      </c>
      <c r="AC2927" s="255">
        <f t="shared" si="327"/>
        <v>0</v>
      </c>
      <c r="AD2927" s="255">
        <f t="shared" si="328"/>
        <v>3836</v>
      </c>
      <c r="AE2927" s="256" t="str">
        <f t="shared" si="329"/>
        <v/>
      </c>
      <c r="AF2927" s="252" t="str">
        <f t="shared" si="330"/>
        <v>-</v>
      </c>
    </row>
    <row r="2928" spans="1:32" ht="20.149999999999999" customHeight="1" x14ac:dyDescent="0.75">
      <c r="A2928" s="31">
        <v>2926</v>
      </c>
      <c r="B2928" s="239"/>
      <c r="C2928" s="273"/>
      <c r="D2928" s="272"/>
      <c r="E2928" s="273"/>
      <c r="F2928" s="273"/>
      <c r="G2928" s="253" t="str">
        <f t="shared" si="331"/>
        <v/>
      </c>
      <c r="H2928" s="31" t="str">
        <f>IF(AND(B2928=H$1),LOOKUP(9.99999999999999E+307,$H$2:H2927)+1,"")</f>
        <v/>
      </c>
      <c r="I2928" s="31" t="str">
        <f>IF(AND(B2928=I$1),LOOKUP(9.99999999999999E+307,$I$2:I2927)+1,"")</f>
        <v/>
      </c>
      <c r="J2928" s="31">
        <f>IF(AND(B2928=J$1),LOOKUP(9.99999999999999E+307,$J$2:J2927)+1,"")</f>
        <v>2762</v>
      </c>
      <c r="K2928" s="31">
        <f>IF(AND(B2928=K$1),LOOKUP(9.99999999999999E+307,$K$2:K2927)+1,"")</f>
        <v>2762</v>
      </c>
      <c r="L2928" s="31">
        <f>IF(AND(B2928=L$1),LOOKUP(9.99999999999999E+307,$L$2:L2927)+1,"")</f>
        <v>2762</v>
      </c>
      <c r="M2928" s="31">
        <f>IF(AND(B2928=M$1),LOOKUP(9.99999999999999E+307,$M$2:M2927)+1,"")</f>
        <v>2762</v>
      </c>
      <c r="N2928" s="31" t="e">
        <f>IF(AND(B2928=N$1),LOOKUP(9.99999999999999E+307,$N$2:N2927)+1,"")</f>
        <v>#REF!</v>
      </c>
      <c r="O2928" s="31" t="e">
        <f>IF(AND($B2928=O$1),LOOKUP(9.99999999999999E+307,$O$2:O2927)+1,"")</f>
        <v>#REF!</v>
      </c>
      <c r="P2928" s="31" t="e">
        <f>IF(AND($B2928=P$1),LOOKUP(9.99999999999999E+307,$P$2:P2927)+1,"")</f>
        <v>#REF!</v>
      </c>
      <c r="Q2928" s="31" t="e">
        <f>IF(AND($B2928=Q$1),LOOKUP(9.99999999999999E+307,$Q$2:Q2927)+1,"")</f>
        <v>#REF!</v>
      </c>
      <c r="R2928" s="31">
        <f>IF(AND($B2928=R$1),LOOKUP(9.99999999999999E+307,$R$2:R2927)+1,"")</f>
        <v>2762</v>
      </c>
      <c r="S2928" s="31">
        <f>IF(AND($B2928=S$1),LOOKUP(9.99999999999999E+307,$S$2:S2927)+1,"")</f>
        <v>2762</v>
      </c>
      <c r="T2928" s="265"/>
      <c r="U2928" s="265"/>
      <c r="V2928" s="265"/>
      <c r="AA2928" s="254" t="str">
        <f t="shared" si="325"/>
        <v/>
      </c>
      <c r="AB2928" s="254" t="str">
        <f t="shared" si="326"/>
        <v/>
      </c>
      <c r="AC2928" s="255">
        <f t="shared" si="327"/>
        <v>0</v>
      </c>
      <c r="AD2928" s="255">
        <f t="shared" si="328"/>
        <v>3836</v>
      </c>
      <c r="AE2928" s="256" t="str">
        <f t="shared" si="329"/>
        <v/>
      </c>
      <c r="AF2928" s="252" t="str">
        <f t="shared" si="330"/>
        <v>-</v>
      </c>
    </row>
    <row r="2929" spans="1:32" ht="20.149999999999999" customHeight="1" x14ac:dyDescent="0.75">
      <c r="A2929" s="31">
        <v>2927</v>
      </c>
      <c r="B2929" s="239"/>
      <c r="C2929" s="273"/>
      <c r="D2929" s="272"/>
      <c r="E2929" s="273"/>
      <c r="F2929" s="273"/>
      <c r="G2929" s="253" t="str">
        <f t="shared" si="331"/>
        <v/>
      </c>
      <c r="H2929" s="31" t="str">
        <f>IF(AND(B2929=H$1),LOOKUP(9.99999999999999E+307,$H$2:H2928)+1,"")</f>
        <v/>
      </c>
      <c r="I2929" s="31" t="str">
        <f>IF(AND(B2929=I$1),LOOKUP(9.99999999999999E+307,$I$2:I2928)+1,"")</f>
        <v/>
      </c>
      <c r="J2929" s="31">
        <f>IF(AND(B2929=J$1),LOOKUP(9.99999999999999E+307,$J$2:J2928)+1,"")</f>
        <v>2763</v>
      </c>
      <c r="K2929" s="31">
        <f>IF(AND(B2929=K$1),LOOKUP(9.99999999999999E+307,$K$2:K2928)+1,"")</f>
        <v>2763</v>
      </c>
      <c r="L2929" s="31">
        <f>IF(AND(B2929=L$1),LOOKUP(9.99999999999999E+307,$L$2:L2928)+1,"")</f>
        <v>2763</v>
      </c>
      <c r="M2929" s="31">
        <f>IF(AND(B2929=M$1),LOOKUP(9.99999999999999E+307,$M$2:M2928)+1,"")</f>
        <v>2763</v>
      </c>
      <c r="N2929" s="31" t="e">
        <f>IF(AND(B2929=N$1),LOOKUP(9.99999999999999E+307,$N$2:N2928)+1,"")</f>
        <v>#REF!</v>
      </c>
      <c r="O2929" s="31" t="e">
        <f>IF(AND($B2929=O$1),LOOKUP(9.99999999999999E+307,$O$2:O2928)+1,"")</f>
        <v>#REF!</v>
      </c>
      <c r="P2929" s="31" t="e">
        <f>IF(AND($B2929=P$1),LOOKUP(9.99999999999999E+307,$P$2:P2928)+1,"")</f>
        <v>#REF!</v>
      </c>
      <c r="Q2929" s="31" t="e">
        <f>IF(AND($B2929=Q$1),LOOKUP(9.99999999999999E+307,$Q$2:Q2928)+1,"")</f>
        <v>#REF!</v>
      </c>
      <c r="R2929" s="31">
        <f>IF(AND($B2929=R$1),LOOKUP(9.99999999999999E+307,$R$2:R2928)+1,"")</f>
        <v>2763</v>
      </c>
      <c r="S2929" s="31">
        <f>IF(AND($B2929=S$1),LOOKUP(9.99999999999999E+307,$S$2:S2928)+1,"")</f>
        <v>2763</v>
      </c>
      <c r="T2929" s="265"/>
      <c r="U2929" s="265"/>
      <c r="V2929" s="265"/>
      <c r="AA2929" s="254" t="str">
        <f t="shared" si="325"/>
        <v/>
      </c>
      <c r="AB2929" s="254" t="str">
        <f t="shared" si="326"/>
        <v/>
      </c>
      <c r="AC2929" s="255">
        <f t="shared" si="327"/>
        <v>0</v>
      </c>
      <c r="AD2929" s="255">
        <f t="shared" si="328"/>
        <v>3836</v>
      </c>
      <c r="AE2929" s="256" t="str">
        <f t="shared" si="329"/>
        <v/>
      </c>
      <c r="AF2929" s="252" t="str">
        <f t="shared" si="330"/>
        <v>-</v>
      </c>
    </row>
    <row r="2930" spans="1:32" ht="20.149999999999999" customHeight="1" x14ac:dyDescent="0.75">
      <c r="A2930" s="31">
        <v>2928</v>
      </c>
      <c r="B2930" s="239"/>
      <c r="C2930" s="273"/>
      <c r="D2930" s="272"/>
      <c r="E2930" s="273"/>
      <c r="F2930" s="273"/>
      <c r="G2930" s="253" t="str">
        <f t="shared" si="331"/>
        <v/>
      </c>
      <c r="H2930" s="31" t="str">
        <f>IF(AND(B2930=H$1),LOOKUP(9.99999999999999E+307,$H$2:H2929)+1,"")</f>
        <v/>
      </c>
      <c r="I2930" s="31" t="str">
        <f>IF(AND(B2930=I$1),LOOKUP(9.99999999999999E+307,$I$2:I2929)+1,"")</f>
        <v/>
      </c>
      <c r="J2930" s="31">
        <f>IF(AND(B2930=J$1),LOOKUP(9.99999999999999E+307,$J$2:J2929)+1,"")</f>
        <v>2764</v>
      </c>
      <c r="K2930" s="31">
        <f>IF(AND(B2930=K$1),LOOKUP(9.99999999999999E+307,$K$2:K2929)+1,"")</f>
        <v>2764</v>
      </c>
      <c r="L2930" s="31">
        <f>IF(AND(B2930=L$1),LOOKUP(9.99999999999999E+307,$L$2:L2929)+1,"")</f>
        <v>2764</v>
      </c>
      <c r="M2930" s="31">
        <f>IF(AND(B2930=M$1),LOOKUP(9.99999999999999E+307,$M$2:M2929)+1,"")</f>
        <v>2764</v>
      </c>
      <c r="N2930" s="31" t="e">
        <f>IF(AND(B2930=N$1),LOOKUP(9.99999999999999E+307,$N$2:N2929)+1,"")</f>
        <v>#REF!</v>
      </c>
      <c r="O2930" s="31" t="e">
        <f>IF(AND($B2930=O$1),LOOKUP(9.99999999999999E+307,$O$2:O2929)+1,"")</f>
        <v>#REF!</v>
      </c>
      <c r="P2930" s="31" t="e">
        <f>IF(AND($B2930=P$1),LOOKUP(9.99999999999999E+307,$P$2:P2929)+1,"")</f>
        <v>#REF!</v>
      </c>
      <c r="Q2930" s="31" t="e">
        <f>IF(AND($B2930=Q$1),LOOKUP(9.99999999999999E+307,$Q$2:Q2929)+1,"")</f>
        <v>#REF!</v>
      </c>
      <c r="R2930" s="31">
        <f>IF(AND($B2930=R$1),LOOKUP(9.99999999999999E+307,$R$2:R2929)+1,"")</f>
        <v>2764</v>
      </c>
      <c r="S2930" s="31">
        <f>IF(AND($B2930=S$1),LOOKUP(9.99999999999999E+307,$S$2:S2929)+1,"")</f>
        <v>2764</v>
      </c>
      <c r="T2930" s="265"/>
      <c r="U2930" s="265"/>
      <c r="V2930" s="265"/>
      <c r="AA2930" s="254" t="str">
        <f t="shared" si="325"/>
        <v/>
      </c>
      <c r="AB2930" s="254" t="str">
        <f t="shared" si="326"/>
        <v/>
      </c>
      <c r="AC2930" s="255">
        <f t="shared" si="327"/>
        <v>0</v>
      </c>
      <c r="AD2930" s="255">
        <f t="shared" si="328"/>
        <v>3836</v>
      </c>
      <c r="AE2930" s="256" t="str">
        <f t="shared" si="329"/>
        <v/>
      </c>
      <c r="AF2930" s="252" t="str">
        <f t="shared" si="330"/>
        <v>-</v>
      </c>
    </row>
    <row r="2931" spans="1:32" ht="20.149999999999999" customHeight="1" x14ac:dyDescent="0.75">
      <c r="A2931" s="31">
        <v>2929</v>
      </c>
      <c r="B2931" s="239"/>
      <c r="C2931" s="273"/>
      <c r="D2931" s="272"/>
      <c r="E2931" s="273"/>
      <c r="F2931" s="273"/>
      <c r="G2931" s="253" t="str">
        <f t="shared" si="331"/>
        <v/>
      </c>
      <c r="H2931" s="31" t="str">
        <f>IF(AND(B2931=H$1),LOOKUP(9.99999999999999E+307,$H$2:H2930)+1,"")</f>
        <v/>
      </c>
      <c r="I2931" s="31" t="str">
        <f>IF(AND(B2931=I$1),LOOKUP(9.99999999999999E+307,$I$2:I2930)+1,"")</f>
        <v/>
      </c>
      <c r="J2931" s="31">
        <f>IF(AND(B2931=J$1),LOOKUP(9.99999999999999E+307,$J$2:J2930)+1,"")</f>
        <v>2765</v>
      </c>
      <c r="K2931" s="31">
        <f>IF(AND(B2931=K$1),LOOKUP(9.99999999999999E+307,$K$2:K2930)+1,"")</f>
        <v>2765</v>
      </c>
      <c r="L2931" s="31">
        <f>IF(AND(B2931=L$1),LOOKUP(9.99999999999999E+307,$L$2:L2930)+1,"")</f>
        <v>2765</v>
      </c>
      <c r="M2931" s="31">
        <f>IF(AND(B2931=M$1),LOOKUP(9.99999999999999E+307,$M$2:M2930)+1,"")</f>
        <v>2765</v>
      </c>
      <c r="N2931" s="31" t="e">
        <f>IF(AND(B2931=N$1),LOOKUP(9.99999999999999E+307,$N$2:N2930)+1,"")</f>
        <v>#REF!</v>
      </c>
      <c r="O2931" s="31" t="e">
        <f>IF(AND($B2931=O$1),LOOKUP(9.99999999999999E+307,$O$2:O2930)+1,"")</f>
        <v>#REF!</v>
      </c>
      <c r="P2931" s="31" t="e">
        <f>IF(AND($B2931=P$1),LOOKUP(9.99999999999999E+307,$P$2:P2930)+1,"")</f>
        <v>#REF!</v>
      </c>
      <c r="Q2931" s="31" t="e">
        <f>IF(AND($B2931=Q$1),LOOKUP(9.99999999999999E+307,$Q$2:Q2930)+1,"")</f>
        <v>#REF!</v>
      </c>
      <c r="R2931" s="31">
        <f>IF(AND($B2931=R$1),LOOKUP(9.99999999999999E+307,$R$2:R2930)+1,"")</f>
        <v>2765</v>
      </c>
      <c r="S2931" s="31">
        <f>IF(AND($B2931=S$1),LOOKUP(9.99999999999999E+307,$S$2:S2930)+1,"")</f>
        <v>2765</v>
      </c>
      <c r="T2931" s="265"/>
      <c r="U2931" s="265"/>
      <c r="V2931" s="265"/>
      <c r="AA2931" s="254" t="str">
        <f t="shared" si="325"/>
        <v/>
      </c>
      <c r="AB2931" s="254" t="str">
        <f t="shared" si="326"/>
        <v/>
      </c>
      <c r="AC2931" s="255">
        <f t="shared" si="327"/>
        <v>0</v>
      </c>
      <c r="AD2931" s="255">
        <f t="shared" si="328"/>
        <v>3836</v>
      </c>
      <c r="AE2931" s="256" t="str">
        <f t="shared" si="329"/>
        <v/>
      </c>
      <c r="AF2931" s="252" t="str">
        <f t="shared" si="330"/>
        <v>-</v>
      </c>
    </row>
    <row r="2932" spans="1:32" ht="20.149999999999999" customHeight="1" x14ac:dyDescent="0.75">
      <c r="A2932" s="31">
        <v>2930</v>
      </c>
      <c r="B2932" s="239"/>
      <c r="C2932" s="273"/>
      <c r="D2932" s="272"/>
      <c r="E2932" s="273"/>
      <c r="F2932" s="273"/>
      <c r="G2932" s="253" t="str">
        <f t="shared" si="331"/>
        <v/>
      </c>
      <c r="H2932" s="31" t="str">
        <f>IF(AND(B2932=H$1),LOOKUP(9.99999999999999E+307,$H$2:H2931)+1,"")</f>
        <v/>
      </c>
      <c r="I2932" s="31" t="str">
        <f>IF(AND(B2932=I$1),LOOKUP(9.99999999999999E+307,$I$2:I2931)+1,"")</f>
        <v/>
      </c>
      <c r="J2932" s="31">
        <f>IF(AND(B2932=J$1),LOOKUP(9.99999999999999E+307,$J$2:J2931)+1,"")</f>
        <v>2766</v>
      </c>
      <c r="K2932" s="31">
        <f>IF(AND(B2932=K$1),LOOKUP(9.99999999999999E+307,$K$2:K2931)+1,"")</f>
        <v>2766</v>
      </c>
      <c r="L2932" s="31">
        <f>IF(AND(B2932=L$1),LOOKUP(9.99999999999999E+307,$L$2:L2931)+1,"")</f>
        <v>2766</v>
      </c>
      <c r="M2932" s="31">
        <f>IF(AND(B2932=M$1),LOOKUP(9.99999999999999E+307,$M$2:M2931)+1,"")</f>
        <v>2766</v>
      </c>
      <c r="N2932" s="31" t="e">
        <f>IF(AND(B2932=N$1),LOOKUP(9.99999999999999E+307,$N$2:N2931)+1,"")</f>
        <v>#REF!</v>
      </c>
      <c r="O2932" s="31" t="e">
        <f>IF(AND($B2932=O$1),LOOKUP(9.99999999999999E+307,$O$2:O2931)+1,"")</f>
        <v>#REF!</v>
      </c>
      <c r="P2932" s="31" t="e">
        <f>IF(AND($B2932=P$1),LOOKUP(9.99999999999999E+307,$P$2:P2931)+1,"")</f>
        <v>#REF!</v>
      </c>
      <c r="Q2932" s="31" t="e">
        <f>IF(AND($B2932=Q$1),LOOKUP(9.99999999999999E+307,$Q$2:Q2931)+1,"")</f>
        <v>#REF!</v>
      </c>
      <c r="R2932" s="31">
        <f>IF(AND($B2932=R$1),LOOKUP(9.99999999999999E+307,$R$2:R2931)+1,"")</f>
        <v>2766</v>
      </c>
      <c r="S2932" s="31">
        <f>IF(AND($B2932=S$1),LOOKUP(9.99999999999999E+307,$S$2:S2931)+1,"")</f>
        <v>2766</v>
      </c>
      <c r="T2932" s="265"/>
      <c r="U2932" s="265"/>
      <c r="V2932" s="265"/>
      <c r="AA2932" s="254" t="str">
        <f t="shared" si="325"/>
        <v/>
      </c>
      <c r="AB2932" s="254" t="str">
        <f t="shared" si="326"/>
        <v/>
      </c>
      <c r="AC2932" s="255">
        <f t="shared" si="327"/>
        <v>0</v>
      </c>
      <c r="AD2932" s="255">
        <f t="shared" si="328"/>
        <v>3836</v>
      </c>
      <c r="AE2932" s="256" t="str">
        <f t="shared" si="329"/>
        <v/>
      </c>
      <c r="AF2932" s="252" t="str">
        <f t="shared" si="330"/>
        <v>-</v>
      </c>
    </row>
    <row r="2933" spans="1:32" ht="20.149999999999999" customHeight="1" x14ac:dyDescent="0.75">
      <c r="A2933" s="31">
        <v>2931</v>
      </c>
      <c r="B2933" s="239"/>
      <c r="C2933" s="273"/>
      <c r="D2933" s="272"/>
      <c r="E2933" s="273"/>
      <c r="F2933" s="273"/>
      <c r="G2933" s="253" t="str">
        <f t="shared" si="331"/>
        <v/>
      </c>
      <c r="H2933" s="31" t="str">
        <f>IF(AND(B2933=H$1),LOOKUP(9.99999999999999E+307,$H$2:H2932)+1,"")</f>
        <v/>
      </c>
      <c r="I2933" s="31" t="str">
        <f>IF(AND(B2933=I$1),LOOKUP(9.99999999999999E+307,$I$2:I2932)+1,"")</f>
        <v/>
      </c>
      <c r="J2933" s="31">
        <f>IF(AND(B2933=J$1),LOOKUP(9.99999999999999E+307,$J$2:J2932)+1,"")</f>
        <v>2767</v>
      </c>
      <c r="K2933" s="31">
        <f>IF(AND(B2933=K$1),LOOKUP(9.99999999999999E+307,$K$2:K2932)+1,"")</f>
        <v>2767</v>
      </c>
      <c r="L2933" s="31">
        <f>IF(AND(B2933=L$1),LOOKUP(9.99999999999999E+307,$L$2:L2932)+1,"")</f>
        <v>2767</v>
      </c>
      <c r="M2933" s="31">
        <f>IF(AND(B2933=M$1),LOOKUP(9.99999999999999E+307,$M$2:M2932)+1,"")</f>
        <v>2767</v>
      </c>
      <c r="N2933" s="31" t="e">
        <f>IF(AND(B2933=N$1),LOOKUP(9.99999999999999E+307,$N$2:N2932)+1,"")</f>
        <v>#REF!</v>
      </c>
      <c r="O2933" s="31" t="e">
        <f>IF(AND($B2933=O$1),LOOKUP(9.99999999999999E+307,$O$2:O2932)+1,"")</f>
        <v>#REF!</v>
      </c>
      <c r="P2933" s="31" t="e">
        <f>IF(AND($B2933=P$1),LOOKUP(9.99999999999999E+307,$P$2:P2932)+1,"")</f>
        <v>#REF!</v>
      </c>
      <c r="Q2933" s="31" t="e">
        <f>IF(AND($B2933=Q$1),LOOKUP(9.99999999999999E+307,$Q$2:Q2932)+1,"")</f>
        <v>#REF!</v>
      </c>
      <c r="R2933" s="31">
        <f>IF(AND($B2933=R$1),LOOKUP(9.99999999999999E+307,$R$2:R2932)+1,"")</f>
        <v>2767</v>
      </c>
      <c r="S2933" s="31">
        <f>IF(AND($B2933=S$1),LOOKUP(9.99999999999999E+307,$S$2:S2932)+1,"")</f>
        <v>2767</v>
      </c>
      <c r="T2933" s="265"/>
      <c r="U2933" s="265"/>
      <c r="V2933" s="265"/>
      <c r="AA2933" s="254" t="str">
        <f t="shared" si="325"/>
        <v/>
      </c>
      <c r="AB2933" s="254" t="str">
        <f t="shared" si="326"/>
        <v/>
      </c>
      <c r="AC2933" s="255">
        <f t="shared" si="327"/>
        <v>0</v>
      </c>
      <c r="AD2933" s="255">
        <f t="shared" si="328"/>
        <v>3836</v>
      </c>
      <c r="AE2933" s="256" t="str">
        <f t="shared" si="329"/>
        <v/>
      </c>
      <c r="AF2933" s="252" t="str">
        <f t="shared" si="330"/>
        <v>-</v>
      </c>
    </row>
    <row r="2934" spans="1:32" ht="20.149999999999999" customHeight="1" x14ac:dyDescent="0.75">
      <c r="A2934" s="31">
        <v>2932</v>
      </c>
      <c r="B2934" s="239"/>
      <c r="C2934" s="273"/>
      <c r="D2934" s="272"/>
      <c r="E2934" s="273"/>
      <c r="F2934" s="273"/>
      <c r="G2934" s="253" t="str">
        <f t="shared" si="331"/>
        <v/>
      </c>
      <c r="H2934" s="31" t="str">
        <f>IF(AND(B2934=H$1),LOOKUP(9.99999999999999E+307,$H$2:H2933)+1,"")</f>
        <v/>
      </c>
      <c r="I2934" s="31" t="str">
        <f>IF(AND(B2934=I$1),LOOKUP(9.99999999999999E+307,$I$2:I2933)+1,"")</f>
        <v/>
      </c>
      <c r="J2934" s="31">
        <f>IF(AND(B2934=J$1),LOOKUP(9.99999999999999E+307,$J$2:J2933)+1,"")</f>
        <v>2768</v>
      </c>
      <c r="K2934" s="31">
        <f>IF(AND(B2934=K$1),LOOKUP(9.99999999999999E+307,$K$2:K2933)+1,"")</f>
        <v>2768</v>
      </c>
      <c r="L2934" s="31">
        <f>IF(AND(B2934=L$1),LOOKUP(9.99999999999999E+307,$L$2:L2933)+1,"")</f>
        <v>2768</v>
      </c>
      <c r="M2934" s="31">
        <f>IF(AND(B2934=M$1),LOOKUP(9.99999999999999E+307,$M$2:M2933)+1,"")</f>
        <v>2768</v>
      </c>
      <c r="N2934" s="31" t="e">
        <f>IF(AND(B2934=N$1),LOOKUP(9.99999999999999E+307,$N$2:N2933)+1,"")</f>
        <v>#REF!</v>
      </c>
      <c r="O2934" s="31" t="e">
        <f>IF(AND($B2934=O$1),LOOKUP(9.99999999999999E+307,$O$2:O2933)+1,"")</f>
        <v>#REF!</v>
      </c>
      <c r="P2934" s="31" t="e">
        <f>IF(AND($B2934=P$1),LOOKUP(9.99999999999999E+307,$P$2:P2933)+1,"")</f>
        <v>#REF!</v>
      </c>
      <c r="Q2934" s="31" t="e">
        <f>IF(AND($B2934=Q$1),LOOKUP(9.99999999999999E+307,$Q$2:Q2933)+1,"")</f>
        <v>#REF!</v>
      </c>
      <c r="R2934" s="31">
        <f>IF(AND($B2934=R$1),LOOKUP(9.99999999999999E+307,$R$2:R2933)+1,"")</f>
        <v>2768</v>
      </c>
      <c r="S2934" s="31">
        <f>IF(AND($B2934=S$1),LOOKUP(9.99999999999999E+307,$S$2:S2933)+1,"")</f>
        <v>2768</v>
      </c>
      <c r="T2934" s="265"/>
      <c r="U2934" s="265"/>
      <c r="V2934" s="265"/>
      <c r="AA2934" s="254" t="str">
        <f t="shared" si="325"/>
        <v/>
      </c>
      <c r="AB2934" s="254" t="str">
        <f t="shared" si="326"/>
        <v/>
      </c>
      <c r="AC2934" s="255">
        <f t="shared" si="327"/>
        <v>0</v>
      </c>
      <c r="AD2934" s="255">
        <f t="shared" si="328"/>
        <v>3836</v>
      </c>
      <c r="AE2934" s="256" t="str">
        <f t="shared" si="329"/>
        <v/>
      </c>
      <c r="AF2934" s="252" t="str">
        <f t="shared" si="330"/>
        <v>-</v>
      </c>
    </row>
    <row r="2935" spans="1:32" ht="20.149999999999999" customHeight="1" x14ac:dyDescent="0.75">
      <c r="A2935" s="31">
        <v>2933</v>
      </c>
      <c r="B2935" s="239"/>
      <c r="C2935" s="273"/>
      <c r="D2935" s="272"/>
      <c r="E2935" s="273"/>
      <c r="F2935" s="273"/>
      <c r="G2935" s="253" t="str">
        <f t="shared" si="331"/>
        <v/>
      </c>
      <c r="H2935" s="31" t="str">
        <f>IF(AND(B2935=H$1),LOOKUP(9.99999999999999E+307,$H$2:H2934)+1,"")</f>
        <v/>
      </c>
      <c r="I2935" s="31" t="str">
        <f>IF(AND(B2935=I$1),LOOKUP(9.99999999999999E+307,$I$2:I2934)+1,"")</f>
        <v/>
      </c>
      <c r="J2935" s="31">
        <f>IF(AND(B2935=J$1),LOOKUP(9.99999999999999E+307,$J$2:J2934)+1,"")</f>
        <v>2769</v>
      </c>
      <c r="K2935" s="31">
        <f>IF(AND(B2935=K$1),LOOKUP(9.99999999999999E+307,$K$2:K2934)+1,"")</f>
        <v>2769</v>
      </c>
      <c r="L2935" s="31">
        <f>IF(AND(B2935=L$1),LOOKUP(9.99999999999999E+307,$L$2:L2934)+1,"")</f>
        <v>2769</v>
      </c>
      <c r="M2935" s="31">
        <f>IF(AND(B2935=M$1),LOOKUP(9.99999999999999E+307,$M$2:M2934)+1,"")</f>
        <v>2769</v>
      </c>
      <c r="N2935" s="31" t="e">
        <f>IF(AND(B2935=N$1),LOOKUP(9.99999999999999E+307,$N$2:N2934)+1,"")</f>
        <v>#REF!</v>
      </c>
      <c r="O2935" s="31" t="e">
        <f>IF(AND($B2935=O$1),LOOKUP(9.99999999999999E+307,$O$2:O2934)+1,"")</f>
        <v>#REF!</v>
      </c>
      <c r="P2935" s="31" t="e">
        <f>IF(AND($B2935=P$1),LOOKUP(9.99999999999999E+307,$P$2:P2934)+1,"")</f>
        <v>#REF!</v>
      </c>
      <c r="Q2935" s="31" t="e">
        <f>IF(AND($B2935=Q$1),LOOKUP(9.99999999999999E+307,$Q$2:Q2934)+1,"")</f>
        <v>#REF!</v>
      </c>
      <c r="R2935" s="31">
        <f>IF(AND($B2935=R$1),LOOKUP(9.99999999999999E+307,$R$2:R2934)+1,"")</f>
        <v>2769</v>
      </c>
      <c r="S2935" s="31">
        <f>IF(AND($B2935=S$1),LOOKUP(9.99999999999999E+307,$S$2:S2934)+1,"")</f>
        <v>2769</v>
      </c>
      <c r="T2935" s="265"/>
      <c r="U2935" s="265"/>
      <c r="V2935" s="265"/>
      <c r="AA2935" s="254" t="str">
        <f t="shared" si="325"/>
        <v/>
      </c>
      <c r="AB2935" s="254" t="str">
        <f t="shared" si="326"/>
        <v/>
      </c>
      <c r="AC2935" s="255">
        <f t="shared" si="327"/>
        <v>0</v>
      </c>
      <c r="AD2935" s="255">
        <f t="shared" si="328"/>
        <v>3836</v>
      </c>
      <c r="AE2935" s="256" t="str">
        <f t="shared" si="329"/>
        <v/>
      </c>
      <c r="AF2935" s="252" t="str">
        <f t="shared" si="330"/>
        <v>-</v>
      </c>
    </row>
    <row r="2936" spans="1:32" ht="20.149999999999999" customHeight="1" x14ac:dyDescent="0.75">
      <c r="A2936" s="31">
        <v>2934</v>
      </c>
      <c r="B2936" s="239"/>
      <c r="C2936" s="273"/>
      <c r="D2936" s="272"/>
      <c r="E2936" s="273"/>
      <c r="F2936" s="273"/>
      <c r="G2936" s="253" t="str">
        <f t="shared" si="331"/>
        <v/>
      </c>
      <c r="H2936" s="31" t="str">
        <f>IF(AND(B2936=H$1),LOOKUP(9.99999999999999E+307,$H$2:H2935)+1,"")</f>
        <v/>
      </c>
      <c r="I2936" s="31" t="str">
        <f>IF(AND(B2936=I$1),LOOKUP(9.99999999999999E+307,$I$2:I2935)+1,"")</f>
        <v/>
      </c>
      <c r="J2936" s="31">
        <f>IF(AND(B2936=J$1),LOOKUP(9.99999999999999E+307,$J$2:J2935)+1,"")</f>
        <v>2770</v>
      </c>
      <c r="K2936" s="31">
        <f>IF(AND(B2936=K$1),LOOKUP(9.99999999999999E+307,$K$2:K2935)+1,"")</f>
        <v>2770</v>
      </c>
      <c r="L2936" s="31">
        <f>IF(AND(B2936=L$1),LOOKUP(9.99999999999999E+307,$L$2:L2935)+1,"")</f>
        <v>2770</v>
      </c>
      <c r="M2936" s="31">
        <f>IF(AND(B2936=M$1),LOOKUP(9.99999999999999E+307,$M$2:M2935)+1,"")</f>
        <v>2770</v>
      </c>
      <c r="N2936" s="31" t="e">
        <f>IF(AND(B2936=N$1),LOOKUP(9.99999999999999E+307,$N$2:N2935)+1,"")</f>
        <v>#REF!</v>
      </c>
      <c r="O2936" s="31" t="e">
        <f>IF(AND($B2936=O$1),LOOKUP(9.99999999999999E+307,$O$2:O2935)+1,"")</f>
        <v>#REF!</v>
      </c>
      <c r="P2936" s="31" t="e">
        <f>IF(AND($B2936=P$1),LOOKUP(9.99999999999999E+307,$P$2:P2935)+1,"")</f>
        <v>#REF!</v>
      </c>
      <c r="Q2936" s="31" t="e">
        <f>IF(AND($B2936=Q$1),LOOKUP(9.99999999999999E+307,$Q$2:Q2935)+1,"")</f>
        <v>#REF!</v>
      </c>
      <c r="R2936" s="31">
        <f>IF(AND($B2936=R$1),LOOKUP(9.99999999999999E+307,$R$2:R2935)+1,"")</f>
        <v>2770</v>
      </c>
      <c r="S2936" s="31">
        <f>IF(AND($B2936=S$1),LOOKUP(9.99999999999999E+307,$S$2:S2935)+1,"")</f>
        <v>2770</v>
      </c>
      <c r="T2936" s="265"/>
      <c r="U2936" s="265"/>
      <c r="V2936" s="265"/>
      <c r="AA2936" s="254" t="str">
        <f t="shared" si="325"/>
        <v/>
      </c>
      <c r="AB2936" s="254" t="str">
        <f t="shared" si="326"/>
        <v/>
      </c>
      <c r="AC2936" s="255">
        <f t="shared" si="327"/>
        <v>0</v>
      </c>
      <c r="AD2936" s="255">
        <f t="shared" si="328"/>
        <v>3836</v>
      </c>
      <c r="AE2936" s="256" t="str">
        <f t="shared" si="329"/>
        <v/>
      </c>
      <c r="AF2936" s="252" t="str">
        <f t="shared" si="330"/>
        <v>-</v>
      </c>
    </row>
    <row r="2937" spans="1:32" ht="20.149999999999999" customHeight="1" x14ac:dyDescent="0.75">
      <c r="A2937" s="31">
        <v>2935</v>
      </c>
      <c r="B2937" s="239"/>
      <c r="C2937" s="273"/>
      <c r="D2937" s="272"/>
      <c r="E2937" s="273"/>
      <c r="F2937" s="273"/>
      <c r="G2937" s="253" t="str">
        <f t="shared" si="331"/>
        <v/>
      </c>
      <c r="H2937" s="31" t="str">
        <f>IF(AND(B2937=H$1),LOOKUP(9.99999999999999E+307,$H$2:H2936)+1,"")</f>
        <v/>
      </c>
      <c r="I2937" s="31" t="str">
        <f>IF(AND(B2937=I$1),LOOKUP(9.99999999999999E+307,$I$2:I2936)+1,"")</f>
        <v/>
      </c>
      <c r="J2937" s="31">
        <f>IF(AND(B2937=J$1),LOOKUP(9.99999999999999E+307,$J$2:J2936)+1,"")</f>
        <v>2771</v>
      </c>
      <c r="K2937" s="31">
        <f>IF(AND(B2937=K$1),LOOKUP(9.99999999999999E+307,$K$2:K2936)+1,"")</f>
        <v>2771</v>
      </c>
      <c r="L2937" s="31">
        <f>IF(AND(B2937=L$1),LOOKUP(9.99999999999999E+307,$L$2:L2936)+1,"")</f>
        <v>2771</v>
      </c>
      <c r="M2937" s="31">
        <f>IF(AND(B2937=M$1),LOOKUP(9.99999999999999E+307,$M$2:M2936)+1,"")</f>
        <v>2771</v>
      </c>
      <c r="N2937" s="31" t="e">
        <f>IF(AND(B2937=N$1),LOOKUP(9.99999999999999E+307,$N$2:N2936)+1,"")</f>
        <v>#REF!</v>
      </c>
      <c r="O2937" s="31" t="e">
        <f>IF(AND($B2937=O$1),LOOKUP(9.99999999999999E+307,$O$2:O2936)+1,"")</f>
        <v>#REF!</v>
      </c>
      <c r="P2937" s="31" t="e">
        <f>IF(AND($B2937=P$1),LOOKUP(9.99999999999999E+307,$P$2:P2936)+1,"")</f>
        <v>#REF!</v>
      </c>
      <c r="Q2937" s="31" t="e">
        <f>IF(AND($B2937=Q$1),LOOKUP(9.99999999999999E+307,$Q$2:Q2936)+1,"")</f>
        <v>#REF!</v>
      </c>
      <c r="R2937" s="31">
        <f>IF(AND($B2937=R$1),LOOKUP(9.99999999999999E+307,$R$2:R2936)+1,"")</f>
        <v>2771</v>
      </c>
      <c r="S2937" s="31">
        <f>IF(AND($B2937=S$1),LOOKUP(9.99999999999999E+307,$S$2:S2936)+1,"")</f>
        <v>2771</v>
      </c>
      <c r="T2937" s="265"/>
      <c r="U2937" s="265"/>
      <c r="V2937" s="265"/>
      <c r="AA2937" s="254" t="str">
        <f t="shared" si="325"/>
        <v/>
      </c>
      <c r="AB2937" s="254" t="str">
        <f t="shared" si="326"/>
        <v/>
      </c>
      <c r="AC2937" s="255">
        <f t="shared" si="327"/>
        <v>0</v>
      </c>
      <c r="AD2937" s="255">
        <f t="shared" si="328"/>
        <v>3836</v>
      </c>
      <c r="AE2937" s="256" t="str">
        <f t="shared" si="329"/>
        <v/>
      </c>
      <c r="AF2937" s="252" t="str">
        <f t="shared" si="330"/>
        <v>-</v>
      </c>
    </row>
    <row r="2938" spans="1:32" ht="20.149999999999999" customHeight="1" x14ac:dyDescent="0.75">
      <c r="A2938" s="31">
        <v>2936</v>
      </c>
      <c r="B2938" s="239"/>
      <c r="C2938" s="273"/>
      <c r="D2938" s="272"/>
      <c r="E2938" s="273"/>
      <c r="F2938" s="273"/>
      <c r="G2938" s="253" t="str">
        <f t="shared" si="331"/>
        <v/>
      </c>
      <c r="H2938" s="31" t="str">
        <f>IF(AND(B2938=H$1),LOOKUP(9.99999999999999E+307,$H$2:H2937)+1,"")</f>
        <v/>
      </c>
      <c r="I2938" s="31" t="str">
        <f>IF(AND(B2938=I$1),LOOKUP(9.99999999999999E+307,$I$2:I2937)+1,"")</f>
        <v/>
      </c>
      <c r="J2938" s="31">
        <f>IF(AND(B2938=J$1),LOOKUP(9.99999999999999E+307,$J$2:J2937)+1,"")</f>
        <v>2772</v>
      </c>
      <c r="K2938" s="31">
        <f>IF(AND(B2938=K$1),LOOKUP(9.99999999999999E+307,$K$2:K2937)+1,"")</f>
        <v>2772</v>
      </c>
      <c r="L2938" s="31">
        <f>IF(AND(B2938=L$1),LOOKUP(9.99999999999999E+307,$L$2:L2937)+1,"")</f>
        <v>2772</v>
      </c>
      <c r="M2938" s="31">
        <f>IF(AND(B2938=M$1),LOOKUP(9.99999999999999E+307,$M$2:M2937)+1,"")</f>
        <v>2772</v>
      </c>
      <c r="N2938" s="31" t="e">
        <f>IF(AND(B2938=N$1),LOOKUP(9.99999999999999E+307,$N$2:N2937)+1,"")</f>
        <v>#REF!</v>
      </c>
      <c r="O2938" s="31" t="e">
        <f>IF(AND($B2938=O$1),LOOKUP(9.99999999999999E+307,$O$2:O2937)+1,"")</f>
        <v>#REF!</v>
      </c>
      <c r="P2938" s="31" t="e">
        <f>IF(AND($B2938=P$1),LOOKUP(9.99999999999999E+307,$P$2:P2937)+1,"")</f>
        <v>#REF!</v>
      </c>
      <c r="Q2938" s="31" t="e">
        <f>IF(AND($B2938=Q$1),LOOKUP(9.99999999999999E+307,$Q$2:Q2937)+1,"")</f>
        <v>#REF!</v>
      </c>
      <c r="R2938" s="31">
        <f>IF(AND($B2938=R$1),LOOKUP(9.99999999999999E+307,$R$2:R2937)+1,"")</f>
        <v>2772</v>
      </c>
      <c r="S2938" s="31">
        <f>IF(AND($B2938=S$1),LOOKUP(9.99999999999999E+307,$S$2:S2937)+1,"")</f>
        <v>2772</v>
      </c>
      <c r="T2938" s="265"/>
      <c r="U2938" s="265"/>
      <c r="V2938" s="265"/>
      <c r="AA2938" s="254" t="str">
        <f t="shared" si="325"/>
        <v/>
      </c>
      <c r="AB2938" s="254" t="str">
        <f t="shared" si="326"/>
        <v/>
      </c>
      <c r="AC2938" s="255">
        <f t="shared" si="327"/>
        <v>0</v>
      </c>
      <c r="AD2938" s="255">
        <f t="shared" si="328"/>
        <v>3836</v>
      </c>
      <c r="AE2938" s="256" t="str">
        <f t="shared" si="329"/>
        <v/>
      </c>
      <c r="AF2938" s="252" t="str">
        <f t="shared" si="330"/>
        <v>-</v>
      </c>
    </row>
    <row r="2939" spans="1:32" ht="20.149999999999999" customHeight="1" x14ac:dyDescent="0.75">
      <c r="A2939" s="31">
        <v>2937</v>
      </c>
      <c r="B2939" s="239"/>
      <c r="C2939" s="273"/>
      <c r="D2939" s="272"/>
      <c r="E2939" s="273"/>
      <c r="F2939" s="273"/>
      <c r="G2939" s="253" t="str">
        <f t="shared" si="331"/>
        <v/>
      </c>
      <c r="H2939" s="31" t="str">
        <f>IF(AND(B2939=H$1),LOOKUP(9.99999999999999E+307,$H$2:H2938)+1,"")</f>
        <v/>
      </c>
      <c r="I2939" s="31" t="str">
        <f>IF(AND(B2939=I$1),LOOKUP(9.99999999999999E+307,$I$2:I2938)+1,"")</f>
        <v/>
      </c>
      <c r="J2939" s="31">
        <f>IF(AND(B2939=J$1),LOOKUP(9.99999999999999E+307,$J$2:J2938)+1,"")</f>
        <v>2773</v>
      </c>
      <c r="K2939" s="31">
        <f>IF(AND(B2939=K$1),LOOKUP(9.99999999999999E+307,$K$2:K2938)+1,"")</f>
        <v>2773</v>
      </c>
      <c r="L2939" s="31">
        <f>IF(AND(B2939=L$1),LOOKUP(9.99999999999999E+307,$L$2:L2938)+1,"")</f>
        <v>2773</v>
      </c>
      <c r="M2939" s="31">
        <f>IF(AND(B2939=M$1),LOOKUP(9.99999999999999E+307,$M$2:M2938)+1,"")</f>
        <v>2773</v>
      </c>
      <c r="N2939" s="31" t="e">
        <f>IF(AND(B2939=N$1),LOOKUP(9.99999999999999E+307,$N$2:N2938)+1,"")</f>
        <v>#REF!</v>
      </c>
      <c r="O2939" s="31" t="e">
        <f>IF(AND($B2939=O$1),LOOKUP(9.99999999999999E+307,$O$2:O2938)+1,"")</f>
        <v>#REF!</v>
      </c>
      <c r="P2939" s="31" t="e">
        <f>IF(AND($B2939=P$1),LOOKUP(9.99999999999999E+307,$P$2:P2938)+1,"")</f>
        <v>#REF!</v>
      </c>
      <c r="Q2939" s="31" t="e">
        <f>IF(AND($B2939=Q$1),LOOKUP(9.99999999999999E+307,$Q$2:Q2938)+1,"")</f>
        <v>#REF!</v>
      </c>
      <c r="R2939" s="31">
        <f>IF(AND($B2939=R$1),LOOKUP(9.99999999999999E+307,$R$2:R2938)+1,"")</f>
        <v>2773</v>
      </c>
      <c r="S2939" s="31">
        <f>IF(AND($B2939=S$1),LOOKUP(9.99999999999999E+307,$S$2:S2938)+1,"")</f>
        <v>2773</v>
      </c>
      <c r="T2939" s="265"/>
      <c r="U2939" s="265"/>
      <c r="V2939" s="265"/>
      <c r="AA2939" s="254" t="str">
        <f t="shared" si="325"/>
        <v/>
      </c>
      <c r="AB2939" s="254" t="str">
        <f t="shared" si="326"/>
        <v/>
      </c>
      <c r="AC2939" s="255">
        <f t="shared" si="327"/>
        <v>0</v>
      </c>
      <c r="AD2939" s="255">
        <f t="shared" si="328"/>
        <v>3836</v>
      </c>
      <c r="AE2939" s="256" t="str">
        <f t="shared" si="329"/>
        <v/>
      </c>
      <c r="AF2939" s="252" t="str">
        <f t="shared" si="330"/>
        <v>-</v>
      </c>
    </row>
    <row r="2940" spans="1:32" ht="20.149999999999999" customHeight="1" x14ac:dyDescent="0.75">
      <c r="A2940" s="31">
        <v>2938</v>
      </c>
      <c r="B2940" s="239"/>
      <c r="C2940" s="273"/>
      <c r="D2940" s="272"/>
      <c r="E2940" s="273"/>
      <c r="F2940" s="273"/>
      <c r="G2940" s="253" t="str">
        <f t="shared" si="331"/>
        <v/>
      </c>
      <c r="H2940" s="31" t="str">
        <f>IF(AND(B2940=H$1),LOOKUP(9.99999999999999E+307,$H$2:H2939)+1,"")</f>
        <v/>
      </c>
      <c r="I2940" s="31" t="str">
        <f>IF(AND(B2940=I$1),LOOKUP(9.99999999999999E+307,$I$2:I2939)+1,"")</f>
        <v/>
      </c>
      <c r="J2940" s="31">
        <f>IF(AND(B2940=J$1),LOOKUP(9.99999999999999E+307,$J$2:J2939)+1,"")</f>
        <v>2774</v>
      </c>
      <c r="K2940" s="31">
        <f>IF(AND(B2940=K$1),LOOKUP(9.99999999999999E+307,$K$2:K2939)+1,"")</f>
        <v>2774</v>
      </c>
      <c r="L2940" s="31">
        <f>IF(AND(B2940=L$1),LOOKUP(9.99999999999999E+307,$L$2:L2939)+1,"")</f>
        <v>2774</v>
      </c>
      <c r="M2940" s="31">
        <f>IF(AND(B2940=M$1),LOOKUP(9.99999999999999E+307,$M$2:M2939)+1,"")</f>
        <v>2774</v>
      </c>
      <c r="N2940" s="31" t="e">
        <f>IF(AND(B2940=N$1),LOOKUP(9.99999999999999E+307,$N$2:N2939)+1,"")</f>
        <v>#REF!</v>
      </c>
      <c r="O2940" s="31" t="e">
        <f>IF(AND($B2940=O$1),LOOKUP(9.99999999999999E+307,$O$2:O2939)+1,"")</f>
        <v>#REF!</v>
      </c>
      <c r="P2940" s="31" t="e">
        <f>IF(AND($B2940=P$1),LOOKUP(9.99999999999999E+307,$P$2:P2939)+1,"")</f>
        <v>#REF!</v>
      </c>
      <c r="Q2940" s="31" t="e">
        <f>IF(AND($B2940=Q$1),LOOKUP(9.99999999999999E+307,$Q$2:Q2939)+1,"")</f>
        <v>#REF!</v>
      </c>
      <c r="R2940" s="31">
        <f>IF(AND($B2940=R$1),LOOKUP(9.99999999999999E+307,$R$2:R2939)+1,"")</f>
        <v>2774</v>
      </c>
      <c r="S2940" s="31">
        <f>IF(AND($B2940=S$1),LOOKUP(9.99999999999999E+307,$S$2:S2939)+1,"")</f>
        <v>2774</v>
      </c>
      <c r="T2940" s="265"/>
      <c r="U2940" s="265"/>
      <c r="V2940" s="265"/>
      <c r="AA2940" s="254" t="str">
        <f t="shared" si="325"/>
        <v/>
      </c>
      <c r="AB2940" s="254" t="str">
        <f t="shared" si="326"/>
        <v/>
      </c>
      <c r="AC2940" s="255">
        <f t="shared" si="327"/>
        <v>0</v>
      </c>
      <c r="AD2940" s="255">
        <f t="shared" si="328"/>
        <v>3836</v>
      </c>
      <c r="AE2940" s="256" t="str">
        <f t="shared" si="329"/>
        <v/>
      </c>
      <c r="AF2940" s="252" t="str">
        <f t="shared" si="330"/>
        <v>-</v>
      </c>
    </row>
    <row r="2941" spans="1:32" ht="20.149999999999999" customHeight="1" x14ac:dyDescent="0.75">
      <c r="A2941" s="31">
        <v>2939</v>
      </c>
      <c r="B2941" s="239"/>
      <c r="C2941" s="273"/>
      <c r="D2941" s="272"/>
      <c r="E2941" s="273"/>
      <c r="F2941" s="273"/>
      <c r="G2941" s="253" t="str">
        <f t="shared" si="331"/>
        <v/>
      </c>
      <c r="H2941" s="31" t="str">
        <f>IF(AND(B2941=H$1),LOOKUP(9.99999999999999E+307,$H$2:H2940)+1,"")</f>
        <v/>
      </c>
      <c r="I2941" s="31" t="str">
        <f>IF(AND(B2941=I$1),LOOKUP(9.99999999999999E+307,$I$2:I2940)+1,"")</f>
        <v/>
      </c>
      <c r="J2941" s="31">
        <f>IF(AND(B2941=J$1),LOOKUP(9.99999999999999E+307,$J$2:J2940)+1,"")</f>
        <v>2775</v>
      </c>
      <c r="K2941" s="31">
        <f>IF(AND(B2941=K$1),LOOKUP(9.99999999999999E+307,$K$2:K2940)+1,"")</f>
        <v>2775</v>
      </c>
      <c r="L2941" s="31">
        <f>IF(AND(B2941=L$1),LOOKUP(9.99999999999999E+307,$L$2:L2940)+1,"")</f>
        <v>2775</v>
      </c>
      <c r="M2941" s="31">
        <f>IF(AND(B2941=M$1),LOOKUP(9.99999999999999E+307,$M$2:M2940)+1,"")</f>
        <v>2775</v>
      </c>
      <c r="N2941" s="31" t="e">
        <f>IF(AND(B2941=N$1),LOOKUP(9.99999999999999E+307,$N$2:N2940)+1,"")</f>
        <v>#REF!</v>
      </c>
      <c r="O2941" s="31" t="e">
        <f>IF(AND($B2941=O$1),LOOKUP(9.99999999999999E+307,$O$2:O2940)+1,"")</f>
        <v>#REF!</v>
      </c>
      <c r="P2941" s="31" t="e">
        <f>IF(AND($B2941=P$1),LOOKUP(9.99999999999999E+307,$P$2:P2940)+1,"")</f>
        <v>#REF!</v>
      </c>
      <c r="Q2941" s="31" t="e">
        <f>IF(AND($B2941=Q$1),LOOKUP(9.99999999999999E+307,$Q$2:Q2940)+1,"")</f>
        <v>#REF!</v>
      </c>
      <c r="R2941" s="31">
        <f>IF(AND($B2941=R$1),LOOKUP(9.99999999999999E+307,$R$2:R2940)+1,"")</f>
        <v>2775</v>
      </c>
      <c r="S2941" s="31">
        <f>IF(AND($B2941=S$1),LOOKUP(9.99999999999999E+307,$S$2:S2940)+1,"")</f>
        <v>2775</v>
      </c>
      <c r="T2941" s="265"/>
      <c r="U2941" s="265"/>
      <c r="V2941" s="265"/>
      <c r="AA2941" s="254" t="str">
        <f t="shared" si="325"/>
        <v/>
      </c>
      <c r="AB2941" s="254" t="str">
        <f t="shared" si="326"/>
        <v/>
      </c>
      <c r="AC2941" s="255">
        <f t="shared" si="327"/>
        <v>0</v>
      </c>
      <c r="AD2941" s="255">
        <f t="shared" si="328"/>
        <v>3836</v>
      </c>
      <c r="AE2941" s="256" t="str">
        <f t="shared" si="329"/>
        <v/>
      </c>
      <c r="AF2941" s="252" t="str">
        <f t="shared" si="330"/>
        <v>-</v>
      </c>
    </row>
    <row r="2942" spans="1:32" ht="20.149999999999999" customHeight="1" x14ac:dyDescent="0.75">
      <c r="A2942" s="31">
        <v>2940</v>
      </c>
      <c r="B2942" s="239"/>
      <c r="C2942" s="273"/>
      <c r="D2942" s="272"/>
      <c r="E2942" s="273"/>
      <c r="F2942" s="273"/>
      <c r="G2942" s="253" t="str">
        <f t="shared" si="331"/>
        <v/>
      </c>
      <c r="H2942" s="31" t="str">
        <f>IF(AND(B2942=H$1),LOOKUP(9.99999999999999E+307,$H$2:H2941)+1,"")</f>
        <v/>
      </c>
      <c r="I2942" s="31" t="str">
        <f>IF(AND(B2942=I$1),LOOKUP(9.99999999999999E+307,$I$2:I2941)+1,"")</f>
        <v/>
      </c>
      <c r="J2942" s="31">
        <f>IF(AND(B2942=J$1),LOOKUP(9.99999999999999E+307,$J$2:J2941)+1,"")</f>
        <v>2776</v>
      </c>
      <c r="K2942" s="31">
        <f>IF(AND(B2942=K$1),LOOKUP(9.99999999999999E+307,$K$2:K2941)+1,"")</f>
        <v>2776</v>
      </c>
      <c r="L2942" s="31">
        <f>IF(AND(B2942=L$1),LOOKUP(9.99999999999999E+307,$L$2:L2941)+1,"")</f>
        <v>2776</v>
      </c>
      <c r="M2942" s="31">
        <f>IF(AND(B2942=M$1),LOOKUP(9.99999999999999E+307,$M$2:M2941)+1,"")</f>
        <v>2776</v>
      </c>
      <c r="N2942" s="31" t="e">
        <f>IF(AND(B2942=N$1),LOOKUP(9.99999999999999E+307,$N$2:N2941)+1,"")</f>
        <v>#REF!</v>
      </c>
      <c r="O2942" s="31" t="e">
        <f>IF(AND($B2942=O$1),LOOKUP(9.99999999999999E+307,$O$2:O2941)+1,"")</f>
        <v>#REF!</v>
      </c>
      <c r="P2942" s="31" t="e">
        <f>IF(AND($B2942=P$1),LOOKUP(9.99999999999999E+307,$P$2:P2941)+1,"")</f>
        <v>#REF!</v>
      </c>
      <c r="Q2942" s="31" t="e">
        <f>IF(AND($B2942=Q$1),LOOKUP(9.99999999999999E+307,$Q$2:Q2941)+1,"")</f>
        <v>#REF!</v>
      </c>
      <c r="R2942" s="31">
        <f>IF(AND($B2942=R$1),LOOKUP(9.99999999999999E+307,$R$2:R2941)+1,"")</f>
        <v>2776</v>
      </c>
      <c r="S2942" s="31">
        <f>IF(AND($B2942=S$1),LOOKUP(9.99999999999999E+307,$S$2:S2941)+1,"")</f>
        <v>2776</v>
      </c>
      <c r="T2942" s="265"/>
      <c r="U2942" s="265"/>
      <c r="V2942" s="265"/>
      <c r="AA2942" s="254" t="str">
        <f t="shared" si="325"/>
        <v/>
      </c>
      <c r="AB2942" s="254" t="str">
        <f t="shared" si="326"/>
        <v/>
      </c>
      <c r="AC2942" s="255">
        <f t="shared" si="327"/>
        <v>0</v>
      </c>
      <c r="AD2942" s="255">
        <f t="shared" si="328"/>
        <v>3836</v>
      </c>
      <c r="AE2942" s="256" t="str">
        <f t="shared" si="329"/>
        <v/>
      </c>
      <c r="AF2942" s="252" t="str">
        <f t="shared" si="330"/>
        <v>-</v>
      </c>
    </row>
    <row r="2943" spans="1:32" ht="20.149999999999999" customHeight="1" x14ac:dyDescent="0.75">
      <c r="A2943" s="31">
        <v>2941</v>
      </c>
      <c r="B2943" s="239"/>
      <c r="C2943" s="273"/>
      <c r="D2943" s="272"/>
      <c r="E2943" s="273"/>
      <c r="F2943" s="273"/>
      <c r="G2943" s="253" t="str">
        <f t="shared" si="331"/>
        <v/>
      </c>
      <c r="H2943" s="31" t="str">
        <f>IF(AND(B2943=H$1),LOOKUP(9.99999999999999E+307,$H$2:H2942)+1,"")</f>
        <v/>
      </c>
      <c r="I2943" s="31" t="str">
        <f>IF(AND(B2943=I$1),LOOKUP(9.99999999999999E+307,$I$2:I2942)+1,"")</f>
        <v/>
      </c>
      <c r="J2943" s="31">
        <f>IF(AND(B2943=J$1),LOOKUP(9.99999999999999E+307,$J$2:J2942)+1,"")</f>
        <v>2777</v>
      </c>
      <c r="K2943" s="31">
        <f>IF(AND(B2943=K$1),LOOKUP(9.99999999999999E+307,$K$2:K2942)+1,"")</f>
        <v>2777</v>
      </c>
      <c r="L2943" s="31">
        <f>IF(AND(B2943=L$1),LOOKUP(9.99999999999999E+307,$L$2:L2942)+1,"")</f>
        <v>2777</v>
      </c>
      <c r="M2943" s="31">
        <f>IF(AND(B2943=M$1),LOOKUP(9.99999999999999E+307,$M$2:M2942)+1,"")</f>
        <v>2777</v>
      </c>
      <c r="N2943" s="31" t="e">
        <f>IF(AND(B2943=N$1),LOOKUP(9.99999999999999E+307,$N$2:N2942)+1,"")</f>
        <v>#REF!</v>
      </c>
      <c r="O2943" s="31" t="e">
        <f>IF(AND($B2943=O$1),LOOKUP(9.99999999999999E+307,$O$2:O2942)+1,"")</f>
        <v>#REF!</v>
      </c>
      <c r="P2943" s="31" t="e">
        <f>IF(AND($B2943=P$1),LOOKUP(9.99999999999999E+307,$P$2:P2942)+1,"")</f>
        <v>#REF!</v>
      </c>
      <c r="Q2943" s="31" t="e">
        <f>IF(AND($B2943=Q$1),LOOKUP(9.99999999999999E+307,$Q$2:Q2942)+1,"")</f>
        <v>#REF!</v>
      </c>
      <c r="R2943" s="31">
        <f>IF(AND($B2943=R$1),LOOKUP(9.99999999999999E+307,$R$2:R2942)+1,"")</f>
        <v>2777</v>
      </c>
      <c r="S2943" s="31">
        <f>IF(AND($B2943=S$1),LOOKUP(9.99999999999999E+307,$S$2:S2942)+1,"")</f>
        <v>2777</v>
      </c>
      <c r="T2943" s="265"/>
      <c r="U2943" s="265"/>
      <c r="V2943" s="265"/>
      <c r="AA2943" s="254" t="str">
        <f t="shared" si="325"/>
        <v/>
      </c>
      <c r="AB2943" s="254" t="str">
        <f t="shared" si="326"/>
        <v/>
      </c>
      <c r="AC2943" s="255">
        <f t="shared" si="327"/>
        <v>0</v>
      </c>
      <c r="AD2943" s="255">
        <f t="shared" si="328"/>
        <v>3836</v>
      </c>
      <c r="AE2943" s="256" t="str">
        <f t="shared" si="329"/>
        <v/>
      </c>
      <c r="AF2943" s="252" t="str">
        <f t="shared" si="330"/>
        <v>-</v>
      </c>
    </row>
    <row r="2944" spans="1:32" ht="20.149999999999999" customHeight="1" x14ac:dyDescent="0.75">
      <c r="A2944" s="31">
        <v>2942</v>
      </c>
      <c r="B2944" s="239"/>
      <c r="C2944" s="273"/>
      <c r="D2944" s="272"/>
      <c r="E2944" s="273"/>
      <c r="F2944" s="273"/>
      <c r="G2944" s="253" t="str">
        <f t="shared" si="331"/>
        <v/>
      </c>
      <c r="H2944" s="31" t="str">
        <f>IF(AND(B2944=H$1),LOOKUP(9.99999999999999E+307,$H$2:H2943)+1,"")</f>
        <v/>
      </c>
      <c r="I2944" s="31" t="str">
        <f>IF(AND(B2944=I$1),LOOKUP(9.99999999999999E+307,$I$2:I2943)+1,"")</f>
        <v/>
      </c>
      <c r="J2944" s="31">
        <f>IF(AND(B2944=J$1),LOOKUP(9.99999999999999E+307,$J$2:J2943)+1,"")</f>
        <v>2778</v>
      </c>
      <c r="K2944" s="31">
        <f>IF(AND(B2944=K$1),LOOKUP(9.99999999999999E+307,$K$2:K2943)+1,"")</f>
        <v>2778</v>
      </c>
      <c r="L2944" s="31">
        <f>IF(AND(B2944=L$1),LOOKUP(9.99999999999999E+307,$L$2:L2943)+1,"")</f>
        <v>2778</v>
      </c>
      <c r="M2944" s="31">
        <f>IF(AND(B2944=M$1),LOOKUP(9.99999999999999E+307,$M$2:M2943)+1,"")</f>
        <v>2778</v>
      </c>
      <c r="N2944" s="31" t="e">
        <f>IF(AND(B2944=N$1),LOOKUP(9.99999999999999E+307,$N$2:N2943)+1,"")</f>
        <v>#REF!</v>
      </c>
      <c r="O2944" s="31" t="e">
        <f>IF(AND($B2944=O$1),LOOKUP(9.99999999999999E+307,$O$2:O2943)+1,"")</f>
        <v>#REF!</v>
      </c>
      <c r="P2944" s="31" t="e">
        <f>IF(AND($B2944=P$1),LOOKUP(9.99999999999999E+307,$P$2:P2943)+1,"")</f>
        <v>#REF!</v>
      </c>
      <c r="Q2944" s="31" t="e">
        <f>IF(AND($B2944=Q$1),LOOKUP(9.99999999999999E+307,$Q$2:Q2943)+1,"")</f>
        <v>#REF!</v>
      </c>
      <c r="R2944" s="31">
        <f>IF(AND($B2944=R$1),LOOKUP(9.99999999999999E+307,$R$2:R2943)+1,"")</f>
        <v>2778</v>
      </c>
      <c r="S2944" s="31">
        <f>IF(AND($B2944=S$1),LOOKUP(9.99999999999999E+307,$S$2:S2943)+1,"")</f>
        <v>2778</v>
      </c>
      <c r="T2944" s="265"/>
      <c r="U2944" s="265"/>
      <c r="V2944" s="265"/>
      <c r="AA2944" s="254" t="str">
        <f t="shared" si="325"/>
        <v/>
      </c>
      <c r="AB2944" s="254" t="str">
        <f t="shared" si="326"/>
        <v/>
      </c>
      <c r="AC2944" s="255">
        <f t="shared" si="327"/>
        <v>0</v>
      </c>
      <c r="AD2944" s="255">
        <f t="shared" si="328"/>
        <v>3836</v>
      </c>
      <c r="AE2944" s="256" t="str">
        <f t="shared" si="329"/>
        <v/>
      </c>
      <c r="AF2944" s="252" t="str">
        <f t="shared" si="330"/>
        <v>-</v>
      </c>
    </row>
    <row r="2945" spans="1:32" ht="20.149999999999999" customHeight="1" x14ac:dyDescent="0.75">
      <c r="A2945" s="31">
        <v>2943</v>
      </c>
      <c r="B2945" s="239"/>
      <c r="C2945" s="273"/>
      <c r="D2945" s="272"/>
      <c r="E2945" s="273"/>
      <c r="F2945" s="273"/>
      <c r="G2945" s="253" t="str">
        <f t="shared" si="331"/>
        <v/>
      </c>
      <c r="H2945" s="31" t="str">
        <f>IF(AND(B2945=H$1),LOOKUP(9.99999999999999E+307,$H$2:H2944)+1,"")</f>
        <v/>
      </c>
      <c r="I2945" s="31" t="str">
        <f>IF(AND(B2945=I$1),LOOKUP(9.99999999999999E+307,$I$2:I2944)+1,"")</f>
        <v/>
      </c>
      <c r="J2945" s="31">
        <f>IF(AND(B2945=J$1),LOOKUP(9.99999999999999E+307,$J$2:J2944)+1,"")</f>
        <v>2779</v>
      </c>
      <c r="K2945" s="31">
        <f>IF(AND(B2945=K$1),LOOKUP(9.99999999999999E+307,$K$2:K2944)+1,"")</f>
        <v>2779</v>
      </c>
      <c r="L2945" s="31">
        <f>IF(AND(B2945=L$1),LOOKUP(9.99999999999999E+307,$L$2:L2944)+1,"")</f>
        <v>2779</v>
      </c>
      <c r="M2945" s="31">
        <f>IF(AND(B2945=M$1),LOOKUP(9.99999999999999E+307,$M$2:M2944)+1,"")</f>
        <v>2779</v>
      </c>
      <c r="N2945" s="31" t="e">
        <f>IF(AND(B2945=N$1),LOOKUP(9.99999999999999E+307,$N$2:N2944)+1,"")</f>
        <v>#REF!</v>
      </c>
      <c r="O2945" s="31" t="e">
        <f>IF(AND($B2945=O$1),LOOKUP(9.99999999999999E+307,$O$2:O2944)+1,"")</f>
        <v>#REF!</v>
      </c>
      <c r="P2945" s="31" t="e">
        <f>IF(AND($B2945=P$1),LOOKUP(9.99999999999999E+307,$P$2:P2944)+1,"")</f>
        <v>#REF!</v>
      </c>
      <c r="Q2945" s="31" t="e">
        <f>IF(AND($B2945=Q$1),LOOKUP(9.99999999999999E+307,$Q$2:Q2944)+1,"")</f>
        <v>#REF!</v>
      </c>
      <c r="R2945" s="31">
        <f>IF(AND($B2945=R$1),LOOKUP(9.99999999999999E+307,$R$2:R2944)+1,"")</f>
        <v>2779</v>
      </c>
      <c r="S2945" s="31">
        <f>IF(AND($B2945=S$1),LOOKUP(9.99999999999999E+307,$S$2:S2944)+1,"")</f>
        <v>2779</v>
      </c>
      <c r="T2945" s="265"/>
      <c r="U2945" s="265"/>
      <c r="V2945" s="265"/>
      <c r="AA2945" s="254" t="str">
        <f t="shared" si="325"/>
        <v/>
      </c>
      <c r="AB2945" s="254" t="str">
        <f t="shared" si="326"/>
        <v/>
      </c>
      <c r="AC2945" s="255">
        <f t="shared" si="327"/>
        <v>0</v>
      </c>
      <c r="AD2945" s="255">
        <f t="shared" si="328"/>
        <v>3836</v>
      </c>
      <c r="AE2945" s="256" t="str">
        <f t="shared" si="329"/>
        <v/>
      </c>
      <c r="AF2945" s="252" t="str">
        <f t="shared" si="330"/>
        <v>-</v>
      </c>
    </row>
    <row r="2946" spans="1:32" ht="20.149999999999999" customHeight="1" x14ac:dyDescent="0.75">
      <c r="A2946" s="31">
        <v>2944</v>
      </c>
      <c r="B2946" s="239"/>
      <c r="C2946" s="273"/>
      <c r="D2946" s="272"/>
      <c r="E2946" s="273"/>
      <c r="F2946" s="273"/>
      <c r="G2946" s="253" t="str">
        <f t="shared" si="331"/>
        <v/>
      </c>
      <c r="H2946" s="31" t="str">
        <f>IF(AND(B2946=H$1),LOOKUP(9.99999999999999E+307,$H$2:H2945)+1,"")</f>
        <v/>
      </c>
      <c r="I2946" s="31" t="str">
        <f>IF(AND(B2946=I$1),LOOKUP(9.99999999999999E+307,$I$2:I2945)+1,"")</f>
        <v/>
      </c>
      <c r="J2946" s="31">
        <f>IF(AND(B2946=J$1),LOOKUP(9.99999999999999E+307,$J$2:J2945)+1,"")</f>
        <v>2780</v>
      </c>
      <c r="K2946" s="31">
        <f>IF(AND(B2946=K$1),LOOKUP(9.99999999999999E+307,$K$2:K2945)+1,"")</f>
        <v>2780</v>
      </c>
      <c r="L2946" s="31">
        <f>IF(AND(B2946=L$1),LOOKUP(9.99999999999999E+307,$L$2:L2945)+1,"")</f>
        <v>2780</v>
      </c>
      <c r="M2946" s="31">
        <f>IF(AND(B2946=M$1),LOOKUP(9.99999999999999E+307,$M$2:M2945)+1,"")</f>
        <v>2780</v>
      </c>
      <c r="N2946" s="31" t="e">
        <f>IF(AND(B2946=N$1),LOOKUP(9.99999999999999E+307,$N$2:N2945)+1,"")</f>
        <v>#REF!</v>
      </c>
      <c r="O2946" s="31" t="e">
        <f>IF(AND($B2946=O$1),LOOKUP(9.99999999999999E+307,$O$2:O2945)+1,"")</f>
        <v>#REF!</v>
      </c>
      <c r="P2946" s="31" t="e">
        <f>IF(AND($B2946=P$1),LOOKUP(9.99999999999999E+307,$P$2:P2945)+1,"")</f>
        <v>#REF!</v>
      </c>
      <c r="Q2946" s="31" t="e">
        <f>IF(AND($B2946=Q$1),LOOKUP(9.99999999999999E+307,$Q$2:Q2945)+1,"")</f>
        <v>#REF!</v>
      </c>
      <c r="R2946" s="31">
        <f>IF(AND($B2946=R$1),LOOKUP(9.99999999999999E+307,$R$2:R2945)+1,"")</f>
        <v>2780</v>
      </c>
      <c r="S2946" s="31">
        <f>IF(AND($B2946=S$1),LOOKUP(9.99999999999999E+307,$S$2:S2945)+1,"")</f>
        <v>2780</v>
      </c>
      <c r="T2946" s="265"/>
      <c r="U2946" s="265"/>
      <c r="V2946" s="265"/>
      <c r="AA2946" s="254" t="str">
        <f t="shared" si="325"/>
        <v/>
      </c>
      <c r="AB2946" s="254" t="str">
        <f t="shared" si="326"/>
        <v/>
      </c>
      <c r="AC2946" s="255">
        <f t="shared" si="327"/>
        <v>0</v>
      </c>
      <c r="AD2946" s="255">
        <f t="shared" si="328"/>
        <v>3836</v>
      </c>
      <c r="AE2946" s="256" t="str">
        <f t="shared" si="329"/>
        <v/>
      </c>
      <c r="AF2946" s="252" t="str">
        <f t="shared" si="330"/>
        <v>-</v>
      </c>
    </row>
    <row r="2947" spans="1:32" ht="20.149999999999999" customHeight="1" x14ac:dyDescent="0.75">
      <c r="A2947" s="31">
        <v>2945</v>
      </c>
      <c r="B2947" s="239"/>
      <c r="C2947" s="273"/>
      <c r="D2947" s="272"/>
      <c r="E2947" s="273"/>
      <c r="F2947" s="273"/>
      <c r="G2947" s="253" t="str">
        <f t="shared" si="331"/>
        <v/>
      </c>
      <c r="H2947" s="31" t="str">
        <f>IF(AND(B2947=H$1),LOOKUP(9.99999999999999E+307,$H$2:H2946)+1,"")</f>
        <v/>
      </c>
      <c r="I2947" s="31" t="str">
        <f>IF(AND(B2947=I$1),LOOKUP(9.99999999999999E+307,$I$2:I2946)+1,"")</f>
        <v/>
      </c>
      <c r="J2947" s="31">
        <f>IF(AND(B2947=J$1),LOOKUP(9.99999999999999E+307,$J$2:J2946)+1,"")</f>
        <v>2781</v>
      </c>
      <c r="K2947" s="31">
        <f>IF(AND(B2947=K$1),LOOKUP(9.99999999999999E+307,$K$2:K2946)+1,"")</f>
        <v>2781</v>
      </c>
      <c r="L2947" s="31">
        <f>IF(AND(B2947=L$1),LOOKUP(9.99999999999999E+307,$L$2:L2946)+1,"")</f>
        <v>2781</v>
      </c>
      <c r="M2947" s="31">
        <f>IF(AND(B2947=M$1),LOOKUP(9.99999999999999E+307,$M$2:M2946)+1,"")</f>
        <v>2781</v>
      </c>
      <c r="N2947" s="31" t="e">
        <f>IF(AND(B2947=N$1),LOOKUP(9.99999999999999E+307,$N$2:N2946)+1,"")</f>
        <v>#REF!</v>
      </c>
      <c r="O2947" s="31" t="e">
        <f>IF(AND($B2947=O$1),LOOKUP(9.99999999999999E+307,$O$2:O2946)+1,"")</f>
        <v>#REF!</v>
      </c>
      <c r="P2947" s="31" t="e">
        <f>IF(AND($B2947=P$1),LOOKUP(9.99999999999999E+307,$P$2:P2946)+1,"")</f>
        <v>#REF!</v>
      </c>
      <c r="Q2947" s="31" t="e">
        <f>IF(AND($B2947=Q$1),LOOKUP(9.99999999999999E+307,$Q$2:Q2946)+1,"")</f>
        <v>#REF!</v>
      </c>
      <c r="R2947" s="31">
        <f>IF(AND($B2947=R$1),LOOKUP(9.99999999999999E+307,$R$2:R2946)+1,"")</f>
        <v>2781</v>
      </c>
      <c r="S2947" s="31">
        <f>IF(AND($B2947=S$1),LOOKUP(9.99999999999999E+307,$S$2:S2946)+1,"")</f>
        <v>2781</v>
      </c>
      <c r="T2947" s="265"/>
      <c r="U2947" s="265"/>
      <c r="V2947" s="265"/>
      <c r="AA2947" s="254" t="str">
        <f t="shared" si="325"/>
        <v/>
      </c>
      <c r="AB2947" s="254" t="str">
        <f t="shared" si="326"/>
        <v/>
      </c>
      <c r="AC2947" s="255">
        <f t="shared" si="327"/>
        <v>0</v>
      </c>
      <c r="AD2947" s="255">
        <f t="shared" si="328"/>
        <v>3836</v>
      </c>
      <c r="AE2947" s="256" t="str">
        <f t="shared" si="329"/>
        <v/>
      </c>
      <c r="AF2947" s="252" t="str">
        <f t="shared" si="330"/>
        <v>-</v>
      </c>
    </row>
    <row r="2948" spans="1:32" ht="20.149999999999999" customHeight="1" x14ac:dyDescent="0.75">
      <c r="A2948" s="31">
        <v>2946</v>
      </c>
      <c r="B2948" s="239"/>
      <c r="C2948" s="273"/>
      <c r="D2948" s="272"/>
      <c r="E2948" s="273"/>
      <c r="F2948" s="273"/>
      <c r="G2948" s="253" t="str">
        <f t="shared" si="331"/>
        <v/>
      </c>
      <c r="H2948" s="31" t="str">
        <f>IF(AND(B2948=H$1),LOOKUP(9.99999999999999E+307,$H$2:H2947)+1,"")</f>
        <v/>
      </c>
      <c r="I2948" s="31" t="str">
        <f>IF(AND(B2948=I$1),LOOKUP(9.99999999999999E+307,$I$2:I2947)+1,"")</f>
        <v/>
      </c>
      <c r="J2948" s="31">
        <f>IF(AND(B2948=J$1),LOOKUP(9.99999999999999E+307,$J$2:J2947)+1,"")</f>
        <v>2782</v>
      </c>
      <c r="K2948" s="31">
        <f>IF(AND(B2948=K$1),LOOKUP(9.99999999999999E+307,$K$2:K2947)+1,"")</f>
        <v>2782</v>
      </c>
      <c r="L2948" s="31">
        <f>IF(AND(B2948=L$1),LOOKUP(9.99999999999999E+307,$L$2:L2947)+1,"")</f>
        <v>2782</v>
      </c>
      <c r="M2948" s="31">
        <f>IF(AND(B2948=M$1),LOOKUP(9.99999999999999E+307,$M$2:M2947)+1,"")</f>
        <v>2782</v>
      </c>
      <c r="N2948" s="31" t="e">
        <f>IF(AND(B2948=N$1),LOOKUP(9.99999999999999E+307,$N$2:N2947)+1,"")</f>
        <v>#REF!</v>
      </c>
      <c r="O2948" s="31" t="e">
        <f>IF(AND($B2948=O$1),LOOKUP(9.99999999999999E+307,$O$2:O2947)+1,"")</f>
        <v>#REF!</v>
      </c>
      <c r="P2948" s="31" t="e">
        <f>IF(AND($B2948=P$1),LOOKUP(9.99999999999999E+307,$P$2:P2947)+1,"")</f>
        <v>#REF!</v>
      </c>
      <c r="Q2948" s="31" t="e">
        <f>IF(AND($B2948=Q$1),LOOKUP(9.99999999999999E+307,$Q$2:Q2947)+1,"")</f>
        <v>#REF!</v>
      </c>
      <c r="R2948" s="31">
        <f>IF(AND($B2948=R$1),LOOKUP(9.99999999999999E+307,$R$2:R2947)+1,"")</f>
        <v>2782</v>
      </c>
      <c r="S2948" s="31">
        <f>IF(AND($B2948=S$1),LOOKUP(9.99999999999999E+307,$S$2:S2947)+1,"")</f>
        <v>2782</v>
      </c>
      <c r="T2948" s="265"/>
      <c r="U2948" s="265"/>
      <c r="V2948" s="265"/>
      <c r="AA2948" s="254" t="str">
        <f t="shared" si="325"/>
        <v/>
      </c>
      <c r="AB2948" s="254" t="str">
        <f t="shared" si="326"/>
        <v/>
      </c>
      <c r="AC2948" s="255">
        <f t="shared" si="327"/>
        <v>0</v>
      </c>
      <c r="AD2948" s="255">
        <f t="shared" si="328"/>
        <v>3836</v>
      </c>
      <c r="AE2948" s="256" t="str">
        <f t="shared" si="329"/>
        <v/>
      </c>
      <c r="AF2948" s="252" t="str">
        <f t="shared" si="330"/>
        <v>-</v>
      </c>
    </row>
    <row r="2949" spans="1:32" ht="20.149999999999999" customHeight="1" x14ac:dyDescent="0.75">
      <c r="A2949" s="31">
        <v>2947</v>
      </c>
      <c r="B2949" s="239"/>
      <c r="C2949" s="273"/>
      <c r="D2949" s="272"/>
      <c r="E2949" s="273"/>
      <c r="F2949" s="273"/>
      <c r="G2949" s="253" t="str">
        <f t="shared" si="331"/>
        <v/>
      </c>
      <c r="H2949" s="31" t="str">
        <f>IF(AND(B2949=H$1),LOOKUP(9.99999999999999E+307,$H$2:H2948)+1,"")</f>
        <v/>
      </c>
      <c r="I2949" s="31" t="str">
        <f>IF(AND(B2949=I$1),LOOKUP(9.99999999999999E+307,$I$2:I2948)+1,"")</f>
        <v/>
      </c>
      <c r="J2949" s="31">
        <f>IF(AND(B2949=J$1),LOOKUP(9.99999999999999E+307,$J$2:J2948)+1,"")</f>
        <v>2783</v>
      </c>
      <c r="K2949" s="31">
        <f>IF(AND(B2949=K$1),LOOKUP(9.99999999999999E+307,$K$2:K2948)+1,"")</f>
        <v>2783</v>
      </c>
      <c r="L2949" s="31">
        <f>IF(AND(B2949=L$1),LOOKUP(9.99999999999999E+307,$L$2:L2948)+1,"")</f>
        <v>2783</v>
      </c>
      <c r="M2949" s="31">
        <f>IF(AND(B2949=M$1),LOOKUP(9.99999999999999E+307,$M$2:M2948)+1,"")</f>
        <v>2783</v>
      </c>
      <c r="N2949" s="31" t="e">
        <f>IF(AND(B2949=N$1),LOOKUP(9.99999999999999E+307,$N$2:N2948)+1,"")</f>
        <v>#REF!</v>
      </c>
      <c r="O2949" s="31" t="e">
        <f>IF(AND($B2949=O$1),LOOKUP(9.99999999999999E+307,$O$2:O2948)+1,"")</f>
        <v>#REF!</v>
      </c>
      <c r="P2949" s="31" t="e">
        <f>IF(AND($B2949=P$1),LOOKUP(9.99999999999999E+307,$P$2:P2948)+1,"")</f>
        <v>#REF!</v>
      </c>
      <c r="Q2949" s="31" t="e">
        <f>IF(AND($B2949=Q$1),LOOKUP(9.99999999999999E+307,$Q$2:Q2948)+1,"")</f>
        <v>#REF!</v>
      </c>
      <c r="R2949" s="31">
        <f>IF(AND($B2949=R$1),LOOKUP(9.99999999999999E+307,$R$2:R2948)+1,"")</f>
        <v>2783</v>
      </c>
      <c r="S2949" s="31">
        <f>IF(AND($B2949=S$1),LOOKUP(9.99999999999999E+307,$S$2:S2948)+1,"")</f>
        <v>2783</v>
      </c>
      <c r="T2949" s="265"/>
      <c r="U2949" s="265"/>
      <c r="V2949" s="265"/>
      <c r="AA2949" s="254" t="str">
        <f t="shared" si="325"/>
        <v/>
      </c>
      <c r="AB2949" s="254" t="str">
        <f t="shared" si="326"/>
        <v/>
      </c>
      <c r="AC2949" s="255">
        <f t="shared" si="327"/>
        <v>0</v>
      </c>
      <c r="AD2949" s="255">
        <f t="shared" si="328"/>
        <v>3836</v>
      </c>
      <c r="AE2949" s="256" t="str">
        <f t="shared" si="329"/>
        <v/>
      </c>
      <c r="AF2949" s="252" t="str">
        <f t="shared" si="330"/>
        <v>-</v>
      </c>
    </row>
    <row r="2950" spans="1:32" ht="20.149999999999999" customHeight="1" x14ac:dyDescent="0.75">
      <c r="A2950" s="31">
        <v>2948</v>
      </c>
      <c r="B2950" s="239"/>
      <c r="C2950" s="273"/>
      <c r="D2950" s="272"/>
      <c r="E2950" s="273"/>
      <c r="F2950" s="273"/>
      <c r="G2950" s="253" t="str">
        <f t="shared" si="331"/>
        <v/>
      </c>
      <c r="H2950" s="31" t="str">
        <f>IF(AND(B2950=H$1),LOOKUP(9.99999999999999E+307,$H$2:H2949)+1,"")</f>
        <v/>
      </c>
      <c r="I2950" s="31" t="str">
        <f>IF(AND(B2950=I$1),LOOKUP(9.99999999999999E+307,$I$2:I2949)+1,"")</f>
        <v/>
      </c>
      <c r="J2950" s="31">
        <f>IF(AND(B2950=J$1),LOOKUP(9.99999999999999E+307,$J$2:J2949)+1,"")</f>
        <v>2784</v>
      </c>
      <c r="K2950" s="31">
        <f>IF(AND(B2950=K$1),LOOKUP(9.99999999999999E+307,$K$2:K2949)+1,"")</f>
        <v>2784</v>
      </c>
      <c r="L2950" s="31">
        <f>IF(AND(B2950=L$1),LOOKUP(9.99999999999999E+307,$L$2:L2949)+1,"")</f>
        <v>2784</v>
      </c>
      <c r="M2950" s="31">
        <f>IF(AND(B2950=M$1),LOOKUP(9.99999999999999E+307,$M$2:M2949)+1,"")</f>
        <v>2784</v>
      </c>
      <c r="N2950" s="31" t="e">
        <f>IF(AND(B2950=N$1),LOOKUP(9.99999999999999E+307,$N$2:N2949)+1,"")</f>
        <v>#REF!</v>
      </c>
      <c r="O2950" s="31" t="e">
        <f>IF(AND($B2950=O$1),LOOKUP(9.99999999999999E+307,$O$2:O2949)+1,"")</f>
        <v>#REF!</v>
      </c>
      <c r="P2950" s="31" t="e">
        <f>IF(AND($B2950=P$1),LOOKUP(9.99999999999999E+307,$P$2:P2949)+1,"")</f>
        <v>#REF!</v>
      </c>
      <c r="Q2950" s="31" t="e">
        <f>IF(AND($B2950=Q$1),LOOKUP(9.99999999999999E+307,$Q$2:Q2949)+1,"")</f>
        <v>#REF!</v>
      </c>
      <c r="R2950" s="31">
        <f>IF(AND($B2950=R$1),LOOKUP(9.99999999999999E+307,$R$2:R2949)+1,"")</f>
        <v>2784</v>
      </c>
      <c r="S2950" s="31">
        <f>IF(AND($B2950=S$1),LOOKUP(9.99999999999999E+307,$S$2:S2949)+1,"")</f>
        <v>2784</v>
      </c>
      <c r="T2950" s="265"/>
      <c r="U2950" s="265"/>
      <c r="V2950" s="265"/>
      <c r="AA2950" s="254" t="str">
        <f t="shared" si="325"/>
        <v/>
      </c>
      <c r="AB2950" s="254" t="str">
        <f t="shared" si="326"/>
        <v/>
      </c>
      <c r="AC2950" s="255">
        <f t="shared" si="327"/>
        <v>0</v>
      </c>
      <c r="AD2950" s="255">
        <f t="shared" si="328"/>
        <v>3836</v>
      </c>
      <c r="AE2950" s="256" t="str">
        <f t="shared" si="329"/>
        <v/>
      </c>
      <c r="AF2950" s="252" t="str">
        <f t="shared" si="330"/>
        <v>-</v>
      </c>
    </row>
    <row r="2951" spans="1:32" ht="20.149999999999999" customHeight="1" x14ac:dyDescent="0.75">
      <c r="A2951" s="31">
        <v>2949</v>
      </c>
      <c r="B2951" s="239"/>
      <c r="C2951" s="273"/>
      <c r="D2951" s="272"/>
      <c r="E2951" s="273"/>
      <c r="F2951" s="273"/>
      <c r="G2951" s="253" t="str">
        <f t="shared" si="331"/>
        <v/>
      </c>
      <c r="H2951" s="31" t="str">
        <f>IF(AND(B2951=H$1),LOOKUP(9.99999999999999E+307,$H$2:H2950)+1,"")</f>
        <v/>
      </c>
      <c r="I2951" s="31" t="str">
        <f>IF(AND(B2951=I$1),LOOKUP(9.99999999999999E+307,$I$2:I2950)+1,"")</f>
        <v/>
      </c>
      <c r="J2951" s="31">
        <f>IF(AND(B2951=J$1),LOOKUP(9.99999999999999E+307,$J$2:J2950)+1,"")</f>
        <v>2785</v>
      </c>
      <c r="K2951" s="31">
        <f>IF(AND(B2951=K$1),LOOKUP(9.99999999999999E+307,$K$2:K2950)+1,"")</f>
        <v>2785</v>
      </c>
      <c r="L2951" s="31">
        <f>IF(AND(B2951=L$1),LOOKUP(9.99999999999999E+307,$L$2:L2950)+1,"")</f>
        <v>2785</v>
      </c>
      <c r="M2951" s="31">
        <f>IF(AND(B2951=M$1),LOOKUP(9.99999999999999E+307,$M$2:M2950)+1,"")</f>
        <v>2785</v>
      </c>
      <c r="N2951" s="31" t="e">
        <f>IF(AND(B2951=N$1),LOOKUP(9.99999999999999E+307,$N$2:N2950)+1,"")</f>
        <v>#REF!</v>
      </c>
      <c r="O2951" s="31" t="e">
        <f>IF(AND($B2951=O$1),LOOKUP(9.99999999999999E+307,$O$2:O2950)+1,"")</f>
        <v>#REF!</v>
      </c>
      <c r="P2951" s="31" t="e">
        <f>IF(AND($B2951=P$1),LOOKUP(9.99999999999999E+307,$P$2:P2950)+1,"")</f>
        <v>#REF!</v>
      </c>
      <c r="Q2951" s="31" t="e">
        <f>IF(AND($B2951=Q$1),LOOKUP(9.99999999999999E+307,$Q$2:Q2950)+1,"")</f>
        <v>#REF!</v>
      </c>
      <c r="R2951" s="31">
        <f>IF(AND($B2951=R$1),LOOKUP(9.99999999999999E+307,$R$2:R2950)+1,"")</f>
        <v>2785</v>
      </c>
      <c r="S2951" s="31">
        <f>IF(AND($B2951=S$1),LOOKUP(9.99999999999999E+307,$S$2:S2950)+1,"")</f>
        <v>2785</v>
      </c>
      <c r="T2951" s="265"/>
      <c r="U2951" s="265"/>
      <c r="V2951" s="265"/>
      <c r="AA2951" s="254" t="str">
        <f t="shared" si="325"/>
        <v/>
      </c>
      <c r="AB2951" s="254" t="str">
        <f t="shared" si="326"/>
        <v/>
      </c>
      <c r="AC2951" s="255">
        <f t="shared" si="327"/>
        <v>0</v>
      </c>
      <c r="AD2951" s="255">
        <f t="shared" si="328"/>
        <v>3836</v>
      </c>
      <c r="AE2951" s="256" t="str">
        <f t="shared" si="329"/>
        <v/>
      </c>
      <c r="AF2951" s="252" t="str">
        <f t="shared" si="330"/>
        <v>-</v>
      </c>
    </row>
    <row r="2952" spans="1:32" ht="20.149999999999999" customHeight="1" x14ac:dyDescent="0.75">
      <c r="A2952" s="31">
        <v>2950</v>
      </c>
      <c r="B2952" s="239"/>
      <c r="C2952" s="273"/>
      <c r="D2952" s="272"/>
      <c r="E2952" s="273"/>
      <c r="F2952" s="273"/>
      <c r="G2952" s="253" t="str">
        <f t="shared" si="331"/>
        <v/>
      </c>
      <c r="H2952" s="31" t="str">
        <f>IF(AND(B2952=H$1),LOOKUP(9.99999999999999E+307,$H$2:H2951)+1,"")</f>
        <v/>
      </c>
      <c r="I2952" s="31" t="str">
        <f>IF(AND(B2952=I$1),LOOKUP(9.99999999999999E+307,$I$2:I2951)+1,"")</f>
        <v/>
      </c>
      <c r="J2952" s="31">
        <f>IF(AND(B2952=J$1),LOOKUP(9.99999999999999E+307,$J$2:J2951)+1,"")</f>
        <v>2786</v>
      </c>
      <c r="K2952" s="31">
        <f>IF(AND(B2952=K$1),LOOKUP(9.99999999999999E+307,$K$2:K2951)+1,"")</f>
        <v>2786</v>
      </c>
      <c r="L2952" s="31">
        <f>IF(AND(B2952=L$1),LOOKUP(9.99999999999999E+307,$L$2:L2951)+1,"")</f>
        <v>2786</v>
      </c>
      <c r="M2952" s="31">
        <f>IF(AND(B2952=M$1),LOOKUP(9.99999999999999E+307,$M$2:M2951)+1,"")</f>
        <v>2786</v>
      </c>
      <c r="N2952" s="31" t="e">
        <f>IF(AND(B2952=N$1),LOOKUP(9.99999999999999E+307,$N$2:N2951)+1,"")</f>
        <v>#REF!</v>
      </c>
      <c r="O2952" s="31" t="e">
        <f>IF(AND($B2952=O$1),LOOKUP(9.99999999999999E+307,$O$2:O2951)+1,"")</f>
        <v>#REF!</v>
      </c>
      <c r="P2952" s="31" t="e">
        <f>IF(AND($B2952=P$1),LOOKUP(9.99999999999999E+307,$P$2:P2951)+1,"")</f>
        <v>#REF!</v>
      </c>
      <c r="Q2952" s="31" t="e">
        <f>IF(AND($B2952=Q$1),LOOKUP(9.99999999999999E+307,$Q$2:Q2951)+1,"")</f>
        <v>#REF!</v>
      </c>
      <c r="R2952" s="31">
        <f>IF(AND($B2952=R$1),LOOKUP(9.99999999999999E+307,$R$2:R2951)+1,"")</f>
        <v>2786</v>
      </c>
      <c r="S2952" s="31">
        <f>IF(AND($B2952=S$1),LOOKUP(9.99999999999999E+307,$S$2:S2951)+1,"")</f>
        <v>2786</v>
      </c>
      <c r="T2952" s="265"/>
      <c r="U2952" s="265"/>
      <c r="V2952" s="265"/>
      <c r="AA2952" s="254" t="str">
        <f t="shared" si="325"/>
        <v/>
      </c>
      <c r="AB2952" s="254" t="str">
        <f t="shared" si="326"/>
        <v/>
      </c>
      <c r="AC2952" s="255">
        <f t="shared" si="327"/>
        <v>0</v>
      </c>
      <c r="AD2952" s="255">
        <f t="shared" si="328"/>
        <v>3836</v>
      </c>
      <c r="AE2952" s="256" t="str">
        <f t="shared" si="329"/>
        <v/>
      </c>
      <c r="AF2952" s="252" t="str">
        <f t="shared" si="330"/>
        <v>-</v>
      </c>
    </row>
    <row r="2953" spans="1:32" ht="20.149999999999999" customHeight="1" x14ac:dyDescent="0.75">
      <c r="A2953" s="31">
        <v>2951</v>
      </c>
      <c r="B2953" s="239"/>
      <c r="C2953" s="273"/>
      <c r="D2953" s="272"/>
      <c r="E2953" s="273"/>
      <c r="F2953" s="273"/>
      <c r="G2953" s="253" t="str">
        <f t="shared" si="331"/>
        <v/>
      </c>
      <c r="H2953" s="31" t="str">
        <f>IF(AND(B2953=H$1),LOOKUP(9.99999999999999E+307,$H$2:H2952)+1,"")</f>
        <v/>
      </c>
      <c r="I2953" s="31" t="str">
        <f>IF(AND(B2953=I$1),LOOKUP(9.99999999999999E+307,$I$2:I2952)+1,"")</f>
        <v/>
      </c>
      <c r="J2953" s="31">
        <f>IF(AND(B2953=J$1),LOOKUP(9.99999999999999E+307,$J$2:J2952)+1,"")</f>
        <v>2787</v>
      </c>
      <c r="K2953" s="31">
        <f>IF(AND(B2953=K$1),LOOKUP(9.99999999999999E+307,$K$2:K2952)+1,"")</f>
        <v>2787</v>
      </c>
      <c r="L2953" s="31">
        <f>IF(AND(B2953=L$1),LOOKUP(9.99999999999999E+307,$L$2:L2952)+1,"")</f>
        <v>2787</v>
      </c>
      <c r="M2953" s="31">
        <f>IF(AND(B2953=M$1),LOOKUP(9.99999999999999E+307,$M$2:M2952)+1,"")</f>
        <v>2787</v>
      </c>
      <c r="N2953" s="31" t="e">
        <f>IF(AND(B2953=N$1),LOOKUP(9.99999999999999E+307,$N$2:N2952)+1,"")</f>
        <v>#REF!</v>
      </c>
      <c r="O2953" s="31" t="e">
        <f>IF(AND($B2953=O$1),LOOKUP(9.99999999999999E+307,$O$2:O2952)+1,"")</f>
        <v>#REF!</v>
      </c>
      <c r="P2953" s="31" t="e">
        <f>IF(AND($B2953=P$1),LOOKUP(9.99999999999999E+307,$P$2:P2952)+1,"")</f>
        <v>#REF!</v>
      </c>
      <c r="Q2953" s="31" t="e">
        <f>IF(AND($B2953=Q$1),LOOKUP(9.99999999999999E+307,$Q$2:Q2952)+1,"")</f>
        <v>#REF!</v>
      </c>
      <c r="R2953" s="31">
        <f>IF(AND($B2953=R$1),LOOKUP(9.99999999999999E+307,$R$2:R2952)+1,"")</f>
        <v>2787</v>
      </c>
      <c r="S2953" s="31">
        <f>IF(AND($B2953=S$1),LOOKUP(9.99999999999999E+307,$S$2:S2952)+1,"")</f>
        <v>2787</v>
      </c>
      <c r="T2953" s="265"/>
      <c r="U2953" s="265"/>
      <c r="V2953" s="265"/>
      <c r="AA2953" s="254" t="str">
        <f t="shared" si="325"/>
        <v/>
      </c>
      <c r="AB2953" s="254" t="str">
        <f t="shared" si="326"/>
        <v/>
      </c>
      <c r="AC2953" s="255">
        <f t="shared" si="327"/>
        <v>0</v>
      </c>
      <c r="AD2953" s="255">
        <f t="shared" si="328"/>
        <v>3836</v>
      </c>
      <c r="AE2953" s="256" t="str">
        <f t="shared" si="329"/>
        <v/>
      </c>
      <c r="AF2953" s="252" t="str">
        <f t="shared" si="330"/>
        <v>-</v>
      </c>
    </row>
    <row r="2954" spans="1:32" ht="20.149999999999999" customHeight="1" x14ac:dyDescent="0.75">
      <c r="A2954" s="31">
        <v>2952</v>
      </c>
      <c r="B2954" s="239"/>
      <c r="C2954" s="273"/>
      <c r="D2954" s="272"/>
      <c r="E2954" s="273"/>
      <c r="F2954" s="273"/>
      <c r="G2954" s="253" t="str">
        <f t="shared" si="331"/>
        <v/>
      </c>
      <c r="H2954" s="31" t="str">
        <f>IF(AND(B2954=H$1),LOOKUP(9.99999999999999E+307,$H$2:H2953)+1,"")</f>
        <v/>
      </c>
      <c r="I2954" s="31" t="str">
        <f>IF(AND(B2954=I$1),LOOKUP(9.99999999999999E+307,$I$2:I2953)+1,"")</f>
        <v/>
      </c>
      <c r="J2954" s="31">
        <f>IF(AND(B2954=J$1),LOOKUP(9.99999999999999E+307,$J$2:J2953)+1,"")</f>
        <v>2788</v>
      </c>
      <c r="K2954" s="31">
        <f>IF(AND(B2954=K$1),LOOKUP(9.99999999999999E+307,$K$2:K2953)+1,"")</f>
        <v>2788</v>
      </c>
      <c r="L2954" s="31">
        <f>IF(AND(B2954=L$1),LOOKUP(9.99999999999999E+307,$L$2:L2953)+1,"")</f>
        <v>2788</v>
      </c>
      <c r="M2954" s="31">
        <f>IF(AND(B2954=M$1),LOOKUP(9.99999999999999E+307,$M$2:M2953)+1,"")</f>
        <v>2788</v>
      </c>
      <c r="N2954" s="31" t="e">
        <f>IF(AND(B2954=N$1),LOOKUP(9.99999999999999E+307,$N$2:N2953)+1,"")</f>
        <v>#REF!</v>
      </c>
      <c r="O2954" s="31" t="e">
        <f>IF(AND($B2954=O$1),LOOKUP(9.99999999999999E+307,$O$2:O2953)+1,"")</f>
        <v>#REF!</v>
      </c>
      <c r="P2954" s="31" t="e">
        <f>IF(AND($B2954=P$1),LOOKUP(9.99999999999999E+307,$P$2:P2953)+1,"")</f>
        <v>#REF!</v>
      </c>
      <c r="Q2954" s="31" t="e">
        <f>IF(AND($B2954=Q$1),LOOKUP(9.99999999999999E+307,$Q$2:Q2953)+1,"")</f>
        <v>#REF!</v>
      </c>
      <c r="R2954" s="31">
        <f>IF(AND($B2954=R$1),LOOKUP(9.99999999999999E+307,$R$2:R2953)+1,"")</f>
        <v>2788</v>
      </c>
      <c r="S2954" s="31">
        <f>IF(AND($B2954=S$1),LOOKUP(9.99999999999999E+307,$S$2:S2953)+1,"")</f>
        <v>2788</v>
      </c>
      <c r="T2954" s="265"/>
      <c r="U2954" s="265"/>
      <c r="V2954" s="265"/>
      <c r="AA2954" s="254" t="str">
        <f t="shared" si="325"/>
        <v/>
      </c>
      <c r="AB2954" s="254" t="str">
        <f t="shared" si="326"/>
        <v/>
      </c>
      <c r="AC2954" s="255">
        <f t="shared" si="327"/>
        <v>0</v>
      </c>
      <c r="AD2954" s="255">
        <f t="shared" si="328"/>
        <v>3836</v>
      </c>
      <c r="AE2954" s="256" t="str">
        <f t="shared" si="329"/>
        <v/>
      </c>
      <c r="AF2954" s="252" t="str">
        <f t="shared" si="330"/>
        <v>-</v>
      </c>
    </row>
    <row r="2955" spans="1:32" ht="20.149999999999999" customHeight="1" x14ac:dyDescent="0.75">
      <c r="A2955" s="31">
        <v>2953</v>
      </c>
      <c r="B2955" s="239"/>
      <c r="C2955" s="273"/>
      <c r="D2955" s="272"/>
      <c r="E2955" s="273"/>
      <c r="F2955" s="273"/>
      <c r="G2955" s="253" t="str">
        <f t="shared" si="331"/>
        <v/>
      </c>
      <c r="H2955" s="31" t="str">
        <f>IF(AND(B2955=H$1),LOOKUP(9.99999999999999E+307,$H$2:H2954)+1,"")</f>
        <v/>
      </c>
      <c r="I2955" s="31" t="str">
        <f>IF(AND(B2955=I$1),LOOKUP(9.99999999999999E+307,$I$2:I2954)+1,"")</f>
        <v/>
      </c>
      <c r="J2955" s="31">
        <f>IF(AND(B2955=J$1),LOOKUP(9.99999999999999E+307,$J$2:J2954)+1,"")</f>
        <v>2789</v>
      </c>
      <c r="K2955" s="31">
        <f>IF(AND(B2955=K$1),LOOKUP(9.99999999999999E+307,$K$2:K2954)+1,"")</f>
        <v>2789</v>
      </c>
      <c r="L2955" s="31">
        <f>IF(AND(B2955=L$1),LOOKUP(9.99999999999999E+307,$L$2:L2954)+1,"")</f>
        <v>2789</v>
      </c>
      <c r="M2955" s="31">
        <f>IF(AND(B2955=M$1),LOOKUP(9.99999999999999E+307,$M$2:M2954)+1,"")</f>
        <v>2789</v>
      </c>
      <c r="N2955" s="31" t="e">
        <f>IF(AND(B2955=N$1),LOOKUP(9.99999999999999E+307,$N$2:N2954)+1,"")</f>
        <v>#REF!</v>
      </c>
      <c r="O2955" s="31" t="e">
        <f>IF(AND($B2955=O$1),LOOKUP(9.99999999999999E+307,$O$2:O2954)+1,"")</f>
        <v>#REF!</v>
      </c>
      <c r="P2955" s="31" t="e">
        <f>IF(AND($B2955=P$1),LOOKUP(9.99999999999999E+307,$P$2:P2954)+1,"")</f>
        <v>#REF!</v>
      </c>
      <c r="Q2955" s="31" t="e">
        <f>IF(AND($B2955=Q$1),LOOKUP(9.99999999999999E+307,$Q$2:Q2954)+1,"")</f>
        <v>#REF!</v>
      </c>
      <c r="R2955" s="31">
        <f>IF(AND($B2955=R$1),LOOKUP(9.99999999999999E+307,$R$2:R2954)+1,"")</f>
        <v>2789</v>
      </c>
      <c r="S2955" s="31">
        <f>IF(AND($B2955=S$1),LOOKUP(9.99999999999999E+307,$S$2:S2954)+1,"")</f>
        <v>2789</v>
      </c>
      <c r="T2955" s="265"/>
      <c r="U2955" s="265"/>
      <c r="V2955" s="265"/>
      <c r="AA2955" s="254" t="str">
        <f t="shared" si="325"/>
        <v/>
      </c>
      <c r="AB2955" s="254" t="str">
        <f t="shared" si="326"/>
        <v/>
      </c>
      <c r="AC2955" s="255">
        <f t="shared" si="327"/>
        <v>0</v>
      </c>
      <c r="AD2955" s="255">
        <f t="shared" si="328"/>
        <v>3836</v>
      </c>
      <c r="AE2955" s="256" t="str">
        <f t="shared" si="329"/>
        <v/>
      </c>
      <c r="AF2955" s="252" t="str">
        <f t="shared" si="330"/>
        <v>-</v>
      </c>
    </row>
    <row r="2956" spans="1:32" ht="20.149999999999999" customHeight="1" x14ac:dyDescent="0.75">
      <c r="A2956" s="31">
        <v>2954</v>
      </c>
      <c r="B2956" s="239"/>
      <c r="C2956" s="273"/>
      <c r="D2956" s="272"/>
      <c r="E2956" s="273"/>
      <c r="F2956" s="273"/>
      <c r="G2956" s="253" t="str">
        <f t="shared" si="331"/>
        <v/>
      </c>
      <c r="H2956" s="31" t="str">
        <f>IF(AND(B2956=H$1),LOOKUP(9.99999999999999E+307,$H$2:H2955)+1,"")</f>
        <v/>
      </c>
      <c r="I2956" s="31" t="str">
        <f>IF(AND(B2956=I$1),LOOKUP(9.99999999999999E+307,$I$2:I2955)+1,"")</f>
        <v/>
      </c>
      <c r="J2956" s="31">
        <f>IF(AND(B2956=J$1),LOOKUP(9.99999999999999E+307,$J$2:J2955)+1,"")</f>
        <v>2790</v>
      </c>
      <c r="K2956" s="31">
        <f>IF(AND(B2956=K$1),LOOKUP(9.99999999999999E+307,$K$2:K2955)+1,"")</f>
        <v>2790</v>
      </c>
      <c r="L2956" s="31">
        <f>IF(AND(B2956=L$1),LOOKUP(9.99999999999999E+307,$L$2:L2955)+1,"")</f>
        <v>2790</v>
      </c>
      <c r="M2956" s="31">
        <f>IF(AND(B2956=M$1),LOOKUP(9.99999999999999E+307,$M$2:M2955)+1,"")</f>
        <v>2790</v>
      </c>
      <c r="N2956" s="31" t="e">
        <f>IF(AND(B2956=N$1),LOOKUP(9.99999999999999E+307,$N$2:N2955)+1,"")</f>
        <v>#REF!</v>
      </c>
      <c r="O2956" s="31" t="e">
        <f>IF(AND($B2956=O$1),LOOKUP(9.99999999999999E+307,$O$2:O2955)+1,"")</f>
        <v>#REF!</v>
      </c>
      <c r="P2956" s="31" t="e">
        <f>IF(AND($B2956=P$1),LOOKUP(9.99999999999999E+307,$P$2:P2955)+1,"")</f>
        <v>#REF!</v>
      </c>
      <c r="Q2956" s="31" t="e">
        <f>IF(AND($B2956=Q$1),LOOKUP(9.99999999999999E+307,$Q$2:Q2955)+1,"")</f>
        <v>#REF!</v>
      </c>
      <c r="R2956" s="31">
        <f>IF(AND($B2956=R$1),LOOKUP(9.99999999999999E+307,$R$2:R2955)+1,"")</f>
        <v>2790</v>
      </c>
      <c r="S2956" s="31">
        <f>IF(AND($B2956=S$1),LOOKUP(9.99999999999999E+307,$S$2:S2955)+1,"")</f>
        <v>2790</v>
      </c>
      <c r="T2956" s="265"/>
      <c r="U2956" s="265"/>
      <c r="V2956" s="265"/>
      <c r="AA2956" s="254" t="str">
        <f t="shared" si="325"/>
        <v/>
      </c>
      <c r="AB2956" s="254" t="str">
        <f t="shared" si="326"/>
        <v/>
      </c>
      <c r="AC2956" s="255">
        <f t="shared" si="327"/>
        <v>0</v>
      </c>
      <c r="AD2956" s="255">
        <f t="shared" si="328"/>
        <v>3836</v>
      </c>
      <c r="AE2956" s="256" t="str">
        <f t="shared" si="329"/>
        <v/>
      </c>
      <c r="AF2956" s="252" t="str">
        <f t="shared" si="330"/>
        <v>-</v>
      </c>
    </row>
    <row r="2957" spans="1:32" ht="20.149999999999999" customHeight="1" x14ac:dyDescent="0.75">
      <c r="A2957" s="31">
        <v>2955</v>
      </c>
      <c r="B2957" s="239"/>
      <c r="C2957" s="273"/>
      <c r="D2957" s="272"/>
      <c r="E2957" s="273"/>
      <c r="F2957" s="273"/>
      <c r="G2957" s="253" t="str">
        <f t="shared" si="331"/>
        <v/>
      </c>
      <c r="H2957" s="31" t="str">
        <f>IF(AND(B2957=H$1),LOOKUP(9.99999999999999E+307,$H$2:H2956)+1,"")</f>
        <v/>
      </c>
      <c r="I2957" s="31" t="str">
        <f>IF(AND(B2957=I$1),LOOKUP(9.99999999999999E+307,$I$2:I2956)+1,"")</f>
        <v/>
      </c>
      <c r="J2957" s="31">
        <f>IF(AND(B2957=J$1),LOOKUP(9.99999999999999E+307,$J$2:J2956)+1,"")</f>
        <v>2791</v>
      </c>
      <c r="K2957" s="31">
        <f>IF(AND(B2957=K$1),LOOKUP(9.99999999999999E+307,$K$2:K2956)+1,"")</f>
        <v>2791</v>
      </c>
      <c r="L2957" s="31">
        <f>IF(AND(B2957=L$1),LOOKUP(9.99999999999999E+307,$L$2:L2956)+1,"")</f>
        <v>2791</v>
      </c>
      <c r="M2957" s="31">
        <f>IF(AND(B2957=M$1),LOOKUP(9.99999999999999E+307,$M$2:M2956)+1,"")</f>
        <v>2791</v>
      </c>
      <c r="N2957" s="31" t="e">
        <f>IF(AND(B2957=N$1),LOOKUP(9.99999999999999E+307,$N$2:N2956)+1,"")</f>
        <v>#REF!</v>
      </c>
      <c r="O2957" s="31" t="e">
        <f>IF(AND($B2957=O$1),LOOKUP(9.99999999999999E+307,$O$2:O2956)+1,"")</f>
        <v>#REF!</v>
      </c>
      <c r="P2957" s="31" t="e">
        <f>IF(AND($B2957=P$1),LOOKUP(9.99999999999999E+307,$P$2:P2956)+1,"")</f>
        <v>#REF!</v>
      </c>
      <c r="Q2957" s="31" t="e">
        <f>IF(AND($B2957=Q$1),LOOKUP(9.99999999999999E+307,$Q$2:Q2956)+1,"")</f>
        <v>#REF!</v>
      </c>
      <c r="R2957" s="31">
        <f>IF(AND($B2957=R$1),LOOKUP(9.99999999999999E+307,$R$2:R2956)+1,"")</f>
        <v>2791</v>
      </c>
      <c r="S2957" s="31">
        <f>IF(AND($B2957=S$1),LOOKUP(9.99999999999999E+307,$S$2:S2956)+1,"")</f>
        <v>2791</v>
      </c>
      <c r="T2957" s="265"/>
      <c r="U2957" s="265"/>
      <c r="V2957" s="265"/>
      <c r="AA2957" s="254" t="str">
        <f t="shared" si="325"/>
        <v/>
      </c>
      <c r="AB2957" s="254" t="str">
        <f t="shared" si="326"/>
        <v/>
      </c>
      <c r="AC2957" s="255">
        <f t="shared" si="327"/>
        <v>0</v>
      </c>
      <c r="AD2957" s="255">
        <f t="shared" si="328"/>
        <v>3836</v>
      </c>
      <c r="AE2957" s="256" t="str">
        <f t="shared" si="329"/>
        <v/>
      </c>
      <c r="AF2957" s="252" t="str">
        <f t="shared" si="330"/>
        <v>-</v>
      </c>
    </row>
    <row r="2958" spans="1:32" ht="20.149999999999999" customHeight="1" x14ac:dyDescent="0.75">
      <c r="A2958" s="31">
        <v>2956</v>
      </c>
      <c r="B2958" s="239"/>
      <c r="C2958" s="273"/>
      <c r="D2958" s="272"/>
      <c r="E2958" s="273"/>
      <c r="F2958" s="273"/>
      <c r="G2958" s="253" t="str">
        <f t="shared" si="331"/>
        <v/>
      </c>
      <c r="H2958" s="31" t="str">
        <f>IF(AND(B2958=H$1),LOOKUP(9.99999999999999E+307,$H$2:H2957)+1,"")</f>
        <v/>
      </c>
      <c r="I2958" s="31" t="str">
        <f>IF(AND(B2958=I$1),LOOKUP(9.99999999999999E+307,$I$2:I2957)+1,"")</f>
        <v/>
      </c>
      <c r="J2958" s="31">
        <f>IF(AND(B2958=J$1),LOOKUP(9.99999999999999E+307,$J$2:J2957)+1,"")</f>
        <v>2792</v>
      </c>
      <c r="K2958" s="31">
        <f>IF(AND(B2958=K$1),LOOKUP(9.99999999999999E+307,$K$2:K2957)+1,"")</f>
        <v>2792</v>
      </c>
      <c r="L2958" s="31">
        <f>IF(AND(B2958=L$1),LOOKUP(9.99999999999999E+307,$L$2:L2957)+1,"")</f>
        <v>2792</v>
      </c>
      <c r="M2958" s="31">
        <f>IF(AND(B2958=M$1),LOOKUP(9.99999999999999E+307,$M$2:M2957)+1,"")</f>
        <v>2792</v>
      </c>
      <c r="N2958" s="31" t="e">
        <f>IF(AND(B2958=N$1),LOOKUP(9.99999999999999E+307,$N$2:N2957)+1,"")</f>
        <v>#REF!</v>
      </c>
      <c r="O2958" s="31" t="e">
        <f>IF(AND($B2958=O$1),LOOKUP(9.99999999999999E+307,$O$2:O2957)+1,"")</f>
        <v>#REF!</v>
      </c>
      <c r="P2958" s="31" t="e">
        <f>IF(AND($B2958=P$1),LOOKUP(9.99999999999999E+307,$P$2:P2957)+1,"")</f>
        <v>#REF!</v>
      </c>
      <c r="Q2958" s="31" t="e">
        <f>IF(AND($B2958=Q$1),LOOKUP(9.99999999999999E+307,$Q$2:Q2957)+1,"")</f>
        <v>#REF!</v>
      </c>
      <c r="R2958" s="31">
        <f>IF(AND($B2958=R$1),LOOKUP(9.99999999999999E+307,$R$2:R2957)+1,"")</f>
        <v>2792</v>
      </c>
      <c r="S2958" s="31">
        <f>IF(AND($B2958=S$1),LOOKUP(9.99999999999999E+307,$S$2:S2957)+1,"")</f>
        <v>2792</v>
      </c>
      <c r="T2958" s="265"/>
      <c r="U2958" s="265"/>
      <c r="V2958" s="265"/>
      <c r="AA2958" s="254" t="str">
        <f t="shared" si="325"/>
        <v/>
      </c>
      <c r="AB2958" s="254" t="str">
        <f t="shared" si="326"/>
        <v/>
      </c>
      <c r="AC2958" s="255">
        <f t="shared" si="327"/>
        <v>0</v>
      </c>
      <c r="AD2958" s="255">
        <f t="shared" si="328"/>
        <v>3836</v>
      </c>
      <c r="AE2958" s="256" t="str">
        <f t="shared" si="329"/>
        <v/>
      </c>
      <c r="AF2958" s="252" t="str">
        <f t="shared" si="330"/>
        <v>-</v>
      </c>
    </row>
    <row r="2959" spans="1:32" ht="20.149999999999999" customHeight="1" x14ac:dyDescent="0.75">
      <c r="A2959" s="31">
        <v>2957</v>
      </c>
      <c r="B2959" s="239"/>
      <c r="C2959" s="273"/>
      <c r="D2959" s="272"/>
      <c r="E2959" s="273"/>
      <c r="F2959" s="273"/>
      <c r="G2959" s="253" t="str">
        <f t="shared" si="331"/>
        <v/>
      </c>
      <c r="H2959" s="31" t="str">
        <f>IF(AND(B2959=H$1),LOOKUP(9.99999999999999E+307,$H$2:H2958)+1,"")</f>
        <v/>
      </c>
      <c r="I2959" s="31" t="str">
        <f>IF(AND(B2959=I$1),LOOKUP(9.99999999999999E+307,$I$2:I2958)+1,"")</f>
        <v/>
      </c>
      <c r="J2959" s="31">
        <f>IF(AND(B2959=J$1),LOOKUP(9.99999999999999E+307,$J$2:J2958)+1,"")</f>
        <v>2793</v>
      </c>
      <c r="K2959" s="31">
        <f>IF(AND(B2959=K$1),LOOKUP(9.99999999999999E+307,$K$2:K2958)+1,"")</f>
        <v>2793</v>
      </c>
      <c r="L2959" s="31">
        <f>IF(AND(B2959=L$1),LOOKUP(9.99999999999999E+307,$L$2:L2958)+1,"")</f>
        <v>2793</v>
      </c>
      <c r="M2959" s="31">
        <f>IF(AND(B2959=M$1),LOOKUP(9.99999999999999E+307,$M$2:M2958)+1,"")</f>
        <v>2793</v>
      </c>
      <c r="N2959" s="31" t="e">
        <f>IF(AND(B2959=N$1),LOOKUP(9.99999999999999E+307,$N$2:N2958)+1,"")</f>
        <v>#REF!</v>
      </c>
      <c r="O2959" s="31" t="e">
        <f>IF(AND($B2959=O$1),LOOKUP(9.99999999999999E+307,$O$2:O2958)+1,"")</f>
        <v>#REF!</v>
      </c>
      <c r="P2959" s="31" t="e">
        <f>IF(AND($B2959=P$1),LOOKUP(9.99999999999999E+307,$P$2:P2958)+1,"")</f>
        <v>#REF!</v>
      </c>
      <c r="Q2959" s="31" t="e">
        <f>IF(AND($B2959=Q$1),LOOKUP(9.99999999999999E+307,$Q$2:Q2958)+1,"")</f>
        <v>#REF!</v>
      </c>
      <c r="R2959" s="31">
        <f>IF(AND($B2959=R$1),LOOKUP(9.99999999999999E+307,$R$2:R2958)+1,"")</f>
        <v>2793</v>
      </c>
      <c r="S2959" s="31">
        <f>IF(AND($B2959=S$1),LOOKUP(9.99999999999999E+307,$S$2:S2958)+1,"")</f>
        <v>2793</v>
      </c>
      <c r="T2959" s="265"/>
      <c r="U2959" s="265"/>
      <c r="V2959" s="265"/>
      <c r="AA2959" s="254" t="str">
        <f t="shared" si="325"/>
        <v/>
      </c>
      <c r="AB2959" s="254" t="str">
        <f t="shared" si="326"/>
        <v/>
      </c>
      <c r="AC2959" s="255">
        <f t="shared" si="327"/>
        <v>0</v>
      </c>
      <c r="AD2959" s="255">
        <f t="shared" si="328"/>
        <v>3836</v>
      </c>
      <c r="AE2959" s="256" t="str">
        <f t="shared" si="329"/>
        <v/>
      </c>
      <c r="AF2959" s="252" t="str">
        <f t="shared" si="330"/>
        <v>-</v>
      </c>
    </row>
    <row r="2960" spans="1:32" ht="20.149999999999999" customHeight="1" x14ac:dyDescent="0.75">
      <c r="A2960" s="31">
        <v>2958</v>
      </c>
      <c r="B2960" s="239"/>
      <c r="C2960" s="273"/>
      <c r="D2960" s="272"/>
      <c r="E2960" s="273"/>
      <c r="F2960" s="273"/>
      <c r="G2960" s="253" t="str">
        <f t="shared" si="331"/>
        <v/>
      </c>
      <c r="H2960" s="31" t="str">
        <f>IF(AND(B2960=H$1),LOOKUP(9.99999999999999E+307,$H$2:H2959)+1,"")</f>
        <v/>
      </c>
      <c r="I2960" s="31" t="str">
        <f>IF(AND(B2960=I$1),LOOKUP(9.99999999999999E+307,$I$2:I2959)+1,"")</f>
        <v/>
      </c>
      <c r="J2960" s="31">
        <f>IF(AND(B2960=J$1),LOOKUP(9.99999999999999E+307,$J$2:J2959)+1,"")</f>
        <v>2794</v>
      </c>
      <c r="K2960" s="31">
        <f>IF(AND(B2960=K$1),LOOKUP(9.99999999999999E+307,$K$2:K2959)+1,"")</f>
        <v>2794</v>
      </c>
      <c r="L2960" s="31">
        <f>IF(AND(B2960=L$1),LOOKUP(9.99999999999999E+307,$L$2:L2959)+1,"")</f>
        <v>2794</v>
      </c>
      <c r="M2960" s="31">
        <f>IF(AND(B2960=M$1),LOOKUP(9.99999999999999E+307,$M$2:M2959)+1,"")</f>
        <v>2794</v>
      </c>
      <c r="N2960" s="31" t="e">
        <f>IF(AND(B2960=N$1),LOOKUP(9.99999999999999E+307,$N$2:N2959)+1,"")</f>
        <v>#REF!</v>
      </c>
      <c r="O2960" s="31" t="e">
        <f>IF(AND($B2960=O$1),LOOKUP(9.99999999999999E+307,$O$2:O2959)+1,"")</f>
        <v>#REF!</v>
      </c>
      <c r="P2960" s="31" t="e">
        <f>IF(AND($B2960=P$1),LOOKUP(9.99999999999999E+307,$P$2:P2959)+1,"")</f>
        <v>#REF!</v>
      </c>
      <c r="Q2960" s="31" t="e">
        <f>IF(AND($B2960=Q$1),LOOKUP(9.99999999999999E+307,$Q$2:Q2959)+1,"")</f>
        <v>#REF!</v>
      </c>
      <c r="R2960" s="31">
        <f>IF(AND($B2960=R$1),LOOKUP(9.99999999999999E+307,$R$2:R2959)+1,"")</f>
        <v>2794</v>
      </c>
      <c r="S2960" s="31">
        <f>IF(AND($B2960=S$1),LOOKUP(9.99999999999999E+307,$S$2:S2959)+1,"")</f>
        <v>2794</v>
      </c>
      <c r="T2960" s="265"/>
      <c r="U2960" s="265"/>
      <c r="V2960" s="265"/>
      <c r="AA2960" s="254" t="str">
        <f t="shared" si="325"/>
        <v/>
      </c>
      <c r="AB2960" s="254" t="str">
        <f t="shared" si="326"/>
        <v/>
      </c>
      <c r="AC2960" s="255">
        <f t="shared" si="327"/>
        <v>0</v>
      </c>
      <c r="AD2960" s="255">
        <f t="shared" si="328"/>
        <v>3836</v>
      </c>
      <c r="AE2960" s="256" t="str">
        <f t="shared" si="329"/>
        <v/>
      </c>
      <c r="AF2960" s="252" t="str">
        <f t="shared" si="330"/>
        <v>-</v>
      </c>
    </row>
    <row r="2961" spans="1:32" ht="20.149999999999999" customHeight="1" x14ac:dyDescent="0.75">
      <c r="A2961" s="31">
        <v>2959</v>
      </c>
      <c r="B2961" s="239"/>
      <c r="C2961" s="273"/>
      <c r="D2961" s="272"/>
      <c r="E2961" s="273"/>
      <c r="F2961" s="273"/>
      <c r="G2961" s="253" t="str">
        <f t="shared" si="331"/>
        <v/>
      </c>
      <c r="H2961" s="31" t="str">
        <f>IF(AND(B2961=H$1),LOOKUP(9.99999999999999E+307,$H$2:H2960)+1,"")</f>
        <v/>
      </c>
      <c r="I2961" s="31" t="str">
        <f>IF(AND(B2961=I$1),LOOKUP(9.99999999999999E+307,$I$2:I2960)+1,"")</f>
        <v/>
      </c>
      <c r="J2961" s="31">
        <f>IF(AND(B2961=J$1),LOOKUP(9.99999999999999E+307,$J$2:J2960)+1,"")</f>
        <v>2795</v>
      </c>
      <c r="K2961" s="31">
        <f>IF(AND(B2961=K$1),LOOKUP(9.99999999999999E+307,$K$2:K2960)+1,"")</f>
        <v>2795</v>
      </c>
      <c r="L2961" s="31">
        <f>IF(AND(B2961=L$1),LOOKUP(9.99999999999999E+307,$L$2:L2960)+1,"")</f>
        <v>2795</v>
      </c>
      <c r="M2961" s="31">
        <f>IF(AND(B2961=M$1),LOOKUP(9.99999999999999E+307,$M$2:M2960)+1,"")</f>
        <v>2795</v>
      </c>
      <c r="N2961" s="31" t="e">
        <f>IF(AND(B2961=N$1),LOOKUP(9.99999999999999E+307,$N$2:N2960)+1,"")</f>
        <v>#REF!</v>
      </c>
      <c r="O2961" s="31" t="e">
        <f>IF(AND($B2961=O$1),LOOKUP(9.99999999999999E+307,$O$2:O2960)+1,"")</f>
        <v>#REF!</v>
      </c>
      <c r="P2961" s="31" t="e">
        <f>IF(AND($B2961=P$1),LOOKUP(9.99999999999999E+307,$P$2:P2960)+1,"")</f>
        <v>#REF!</v>
      </c>
      <c r="Q2961" s="31" t="e">
        <f>IF(AND($B2961=Q$1),LOOKUP(9.99999999999999E+307,$Q$2:Q2960)+1,"")</f>
        <v>#REF!</v>
      </c>
      <c r="R2961" s="31">
        <f>IF(AND($B2961=R$1),LOOKUP(9.99999999999999E+307,$R$2:R2960)+1,"")</f>
        <v>2795</v>
      </c>
      <c r="S2961" s="31">
        <f>IF(AND($B2961=S$1),LOOKUP(9.99999999999999E+307,$S$2:S2960)+1,"")</f>
        <v>2795</v>
      </c>
      <c r="T2961" s="265"/>
      <c r="U2961" s="265"/>
      <c r="V2961" s="265"/>
      <c r="AA2961" s="254" t="str">
        <f t="shared" si="325"/>
        <v/>
      </c>
      <c r="AB2961" s="254" t="str">
        <f t="shared" si="326"/>
        <v/>
      </c>
      <c r="AC2961" s="255">
        <f t="shared" si="327"/>
        <v>0</v>
      </c>
      <c r="AD2961" s="255">
        <f t="shared" si="328"/>
        <v>3836</v>
      </c>
      <c r="AE2961" s="256" t="str">
        <f t="shared" si="329"/>
        <v/>
      </c>
      <c r="AF2961" s="252" t="str">
        <f t="shared" si="330"/>
        <v>-</v>
      </c>
    </row>
    <row r="2962" spans="1:32" ht="20.149999999999999" customHeight="1" x14ac:dyDescent="0.75">
      <c r="A2962" s="31">
        <v>2960</v>
      </c>
      <c r="B2962" s="239"/>
      <c r="C2962" s="273"/>
      <c r="D2962" s="272"/>
      <c r="E2962" s="273"/>
      <c r="F2962" s="273"/>
      <c r="G2962" s="253" t="str">
        <f t="shared" si="331"/>
        <v/>
      </c>
      <c r="H2962" s="31" t="str">
        <f>IF(AND(B2962=H$1),LOOKUP(9.99999999999999E+307,$H$2:H2961)+1,"")</f>
        <v/>
      </c>
      <c r="I2962" s="31" t="str">
        <f>IF(AND(B2962=I$1),LOOKUP(9.99999999999999E+307,$I$2:I2961)+1,"")</f>
        <v/>
      </c>
      <c r="J2962" s="31">
        <f>IF(AND(B2962=J$1),LOOKUP(9.99999999999999E+307,$J$2:J2961)+1,"")</f>
        <v>2796</v>
      </c>
      <c r="K2962" s="31">
        <f>IF(AND(B2962=K$1),LOOKUP(9.99999999999999E+307,$K$2:K2961)+1,"")</f>
        <v>2796</v>
      </c>
      <c r="L2962" s="31">
        <f>IF(AND(B2962=L$1),LOOKUP(9.99999999999999E+307,$L$2:L2961)+1,"")</f>
        <v>2796</v>
      </c>
      <c r="M2962" s="31">
        <f>IF(AND(B2962=M$1),LOOKUP(9.99999999999999E+307,$M$2:M2961)+1,"")</f>
        <v>2796</v>
      </c>
      <c r="N2962" s="31" t="e">
        <f>IF(AND(B2962=N$1),LOOKUP(9.99999999999999E+307,$N$2:N2961)+1,"")</f>
        <v>#REF!</v>
      </c>
      <c r="O2962" s="31" t="e">
        <f>IF(AND($B2962=O$1),LOOKUP(9.99999999999999E+307,$O$2:O2961)+1,"")</f>
        <v>#REF!</v>
      </c>
      <c r="P2962" s="31" t="e">
        <f>IF(AND($B2962=P$1),LOOKUP(9.99999999999999E+307,$P$2:P2961)+1,"")</f>
        <v>#REF!</v>
      </c>
      <c r="Q2962" s="31" t="e">
        <f>IF(AND($B2962=Q$1),LOOKUP(9.99999999999999E+307,$Q$2:Q2961)+1,"")</f>
        <v>#REF!</v>
      </c>
      <c r="R2962" s="31">
        <f>IF(AND($B2962=R$1),LOOKUP(9.99999999999999E+307,$R$2:R2961)+1,"")</f>
        <v>2796</v>
      </c>
      <c r="S2962" s="31">
        <f>IF(AND($B2962=S$1),LOOKUP(9.99999999999999E+307,$S$2:S2961)+1,"")</f>
        <v>2796</v>
      </c>
      <c r="T2962" s="265"/>
      <c r="U2962" s="265"/>
      <c r="V2962" s="265"/>
      <c r="AA2962" s="254" t="str">
        <f t="shared" si="325"/>
        <v/>
      </c>
      <c r="AB2962" s="254" t="str">
        <f t="shared" si="326"/>
        <v/>
      </c>
      <c r="AC2962" s="255">
        <f t="shared" si="327"/>
        <v>0</v>
      </c>
      <c r="AD2962" s="255">
        <f t="shared" si="328"/>
        <v>3836</v>
      </c>
      <c r="AE2962" s="256" t="str">
        <f t="shared" si="329"/>
        <v/>
      </c>
      <c r="AF2962" s="252" t="str">
        <f t="shared" si="330"/>
        <v>-</v>
      </c>
    </row>
    <row r="2963" spans="1:32" ht="20.149999999999999" customHeight="1" x14ac:dyDescent="0.75">
      <c r="A2963" s="31">
        <v>2961</v>
      </c>
      <c r="B2963" s="239"/>
      <c r="C2963" s="273"/>
      <c r="D2963" s="272"/>
      <c r="E2963" s="273"/>
      <c r="F2963" s="273"/>
      <c r="G2963" s="253" t="str">
        <f t="shared" si="331"/>
        <v/>
      </c>
      <c r="H2963" s="31" t="str">
        <f>IF(AND(B2963=H$1),LOOKUP(9.99999999999999E+307,$H$2:H2962)+1,"")</f>
        <v/>
      </c>
      <c r="I2963" s="31" t="str">
        <f>IF(AND(B2963=I$1),LOOKUP(9.99999999999999E+307,$I$2:I2962)+1,"")</f>
        <v/>
      </c>
      <c r="J2963" s="31">
        <f>IF(AND(B2963=J$1),LOOKUP(9.99999999999999E+307,$J$2:J2962)+1,"")</f>
        <v>2797</v>
      </c>
      <c r="K2963" s="31">
        <f>IF(AND(B2963=K$1),LOOKUP(9.99999999999999E+307,$K$2:K2962)+1,"")</f>
        <v>2797</v>
      </c>
      <c r="L2963" s="31">
        <f>IF(AND(B2963=L$1),LOOKUP(9.99999999999999E+307,$L$2:L2962)+1,"")</f>
        <v>2797</v>
      </c>
      <c r="M2963" s="31">
        <f>IF(AND(B2963=M$1),LOOKUP(9.99999999999999E+307,$M$2:M2962)+1,"")</f>
        <v>2797</v>
      </c>
      <c r="N2963" s="31" t="e">
        <f>IF(AND(B2963=N$1),LOOKUP(9.99999999999999E+307,$N$2:N2962)+1,"")</f>
        <v>#REF!</v>
      </c>
      <c r="O2963" s="31" t="e">
        <f>IF(AND($B2963=O$1),LOOKUP(9.99999999999999E+307,$O$2:O2962)+1,"")</f>
        <v>#REF!</v>
      </c>
      <c r="P2963" s="31" t="e">
        <f>IF(AND($B2963=P$1),LOOKUP(9.99999999999999E+307,$P$2:P2962)+1,"")</f>
        <v>#REF!</v>
      </c>
      <c r="Q2963" s="31" t="e">
        <f>IF(AND($B2963=Q$1),LOOKUP(9.99999999999999E+307,$Q$2:Q2962)+1,"")</f>
        <v>#REF!</v>
      </c>
      <c r="R2963" s="31">
        <f>IF(AND($B2963=R$1),LOOKUP(9.99999999999999E+307,$R$2:R2962)+1,"")</f>
        <v>2797</v>
      </c>
      <c r="S2963" s="31">
        <f>IF(AND($B2963=S$1),LOOKUP(9.99999999999999E+307,$S$2:S2962)+1,"")</f>
        <v>2797</v>
      </c>
      <c r="T2963" s="265"/>
      <c r="U2963" s="265"/>
      <c r="V2963" s="265"/>
      <c r="AA2963" s="254" t="str">
        <f t="shared" ref="AA2963:AA3026" si="332">IF(AD2963=2,"นักเรียนซ้ำ","")</f>
        <v/>
      </c>
      <c r="AB2963" s="254" t="str">
        <f t="shared" ref="AB2963:AB3026" si="333">IF(AC2963=2,"เลขประจำตัวซ้ำ","")</f>
        <v/>
      </c>
      <c r="AC2963" s="255">
        <f t="shared" si="327"/>
        <v>0</v>
      </c>
      <c r="AD2963" s="255">
        <f t="shared" si="328"/>
        <v>3836</v>
      </c>
      <c r="AE2963" s="256" t="str">
        <f t="shared" si="329"/>
        <v/>
      </c>
      <c r="AF2963" s="252" t="str">
        <f t="shared" si="330"/>
        <v>-</v>
      </c>
    </row>
    <row r="2964" spans="1:32" ht="20.149999999999999" customHeight="1" x14ac:dyDescent="0.75">
      <c r="A2964" s="31">
        <v>2962</v>
      </c>
      <c r="B2964" s="239"/>
      <c r="C2964" s="273"/>
      <c r="D2964" s="272"/>
      <c r="E2964" s="273"/>
      <c r="F2964" s="273"/>
      <c r="G2964" s="253" t="str">
        <f t="shared" si="331"/>
        <v/>
      </c>
      <c r="H2964" s="31" t="str">
        <f>IF(AND(B2964=H$1),LOOKUP(9.99999999999999E+307,$H$2:H2963)+1,"")</f>
        <v/>
      </c>
      <c r="I2964" s="31" t="str">
        <f>IF(AND(B2964=I$1),LOOKUP(9.99999999999999E+307,$I$2:I2963)+1,"")</f>
        <v/>
      </c>
      <c r="J2964" s="31">
        <f>IF(AND(B2964=J$1),LOOKUP(9.99999999999999E+307,$J$2:J2963)+1,"")</f>
        <v>2798</v>
      </c>
      <c r="K2964" s="31">
        <f>IF(AND(B2964=K$1),LOOKUP(9.99999999999999E+307,$K$2:K2963)+1,"")</f>
        <v>2798</v>
      </c>
      <c r="L2964" s="31">
        <f>IF(AND(B2964=L$1),LOOKUP(9.99999999999999E+307,$L$2:L2963)+1,"")</f>
        <v>2798</v>
      </c>
      <c r="M2964" s="31">
        <f>IF(AND(B2964=M$1),LOOKUP(9.99999999999999E+307,$M$2:M2963)+1,"")</f>
        <v>2798</v>
      </c>
      <c r="N2964" s="31" t="e">
        <f>IF(AND(B2964=N$1),LOOKUP(9.99999999999999E+307,$N$2:N2963)+1,"")</f>
        <v>#REF!</v>
      </c>
      <c r="O2964" s="31" t="e">
        <f>IF(AND($B2964=O$1),LOOKUP(9.99999999999999E+307,$O$2:O2963)+1,"")</f>
        <v>#REF!</v>
      </c>
      <c r="P2964" s="31" t="e">
        <f>IF(AND($B2964=P$1),LOOKUP(9.99999999999999E+307,$P$2:P2963)+1,"")</f>
        <v>#REF!</v>
      </c>
      <c r="Q2964" s="31" t="e">
        <f>IF(AND($B2964=Q$1),LOOKUP(9.99999999999999E+307,$Q$2:Q2963)+1,"")</f>
        <v>#REF!</v>
      </c>
      <c r="R2964" s="31">
        <f>IF(AND($B2964=R$1),LOOKUP(9.99999999999999E+307,$R$2:R2963)+1,"")</f>
        <v>2798</v>
      </c>
      <c r="S2964" s="31">
        <f>IF(AND($B2964=S$1),LOOKUP(9.99999999999999E+307,$S$2:S2963)+1,"")</f>
        <v>2798</v>
      </c>
      <c r="T2964" s="265"/>
      <c r="U2964" s="265"/>
      <c r="V2964" s="265"/>
      <c r="AA2964" s="254" t="str">
        <f t="shared" si="332"/>
        <v/>
      </c>
      <c r="AB2964" s="254" t="str">
        <f t="shared" si="333"/>
        <v/>
      </c>
      <c r="AC2964" s="255">
        <f t="shared" si="327"/>
        <v>0</v>
      </c>
      <c r="AD2964" s="255">
        <f t="shared" si="328"/>
        <v>3836</v>
      </c>
      <c r="AE2964" s="256" t="str">
        <f t="shared" si="329"/>
        <v/>
      </c>
      <c r="AF2964" s="252" t="str">
        <f t="shared" si="330"/>
        <v>-</v>
      </c>
    </row>
    <row r="2965" spans="1:32" ht="20.149999999999999" customHeight="1" x14ac:dyDescent="0.75">
      <c r="A2965" s="31">
        <v>2963</v>
      </c>
      <c r="B2965" s="239"/>
      <c r="C2965" s="273"/>
      <c r="D2965" s="272"/>
      <c r="E2965" s="273"/>
      <c r="F2965" s="273"/>
      <c r="G2965" s="253" t="str">
        <f t="shared" si="331"/>
        <v/>
      </c>
      <c r="H2965" s="31" t="str">
        <f>IF(AND(B2965=H$1),LOOKUP(9.99999999999999E+307,$H$2:H2964)+1,"")</f>
        <v/>
      </c>
      <c r="I2965" s="31" t="str">
        <f>IF(AND(B2965=I$1),LOOKUP(9.99999999999999E+307,$I$2:I2964)+1,"")</f>
        <v/>
      </c>
      <c r="J2965" s="31">
        <f>IF(AND(B2965=J$1),LOOKUP(9.99999999999999E+307,$J$2:J2964)+1,"")</f>
        <v>2799</v>
      </c>
      <c r="K2965" s="31">
        <f>IF(AND(B2965=K$1),LOOKUP(9.99999999999999E+307,$K$2:K2964)+1,"")</f>
        <v>2799</v>
      </c>
      <c r="L2965" s="31">
        <f>IF(AND(B2965=L$1),LOOKUP(9.99999999999999E+307,$L$2:L2964)+1,"")</f>
        <v>2799</v>
      </c>
      <c r="M2965" s="31">
        <f>IF(AND(B2965=M$1),LOOKUP(9.99999999999999E+307,$M$2:M2964)+1,"")</f>
        <v>2799</v>
      </c>
      <c r="N2965" s="31" t="e">
        <f>IF(AND(B2965=N$1),LOOKUP(9.99999999999999E+307,$N$2:N2964)+1,"")</f>
        <v>#REF!</v>
      </c>
      <c r="O2965" s="31" t="e">
        <f>IF(AND($B2965=O$1),LOOKUP(9.99999999999999E+307,$O$2:O2964)+1,"")</f>
        <v>#REF!</v>
      </c>
      <c r="P2965" s="31" t="e">
        <f>IF(AND($B2965=P$1),LOOKUP(9.99999999999999E+307,$P$2:P2964)+1,"")</f>
        <v>#REF!</v>
      </c>
      <c r="Q2965" s="31" t="e">
        <f>IF(AND($B2965=Q$1),LOOKUP(9.99999999999999E+307,$Q$2:Q2964)+1,"")</f>
        <v>#REF!</v>
      </c>
      <c r="R2965" s="31">
        <f>IF(AND($B2965=R$1),LOOKUP(9.99999999999999E+307,$R$2:R2964)+1,"")</f>
        <v>2799</v>
      </c>
      <c r="S2965" s="31">
        <f>IF(AND($B2965=S$1),LOOKUP(9.99999999999999E+307,$S$2:S2964)+1,"")</f>
        <v>2799</v>
      </c>
      <c r="T2965" s="265"/>
      <c r="U2965" s="265"/>
      <c r="V2965" s="265"/>
      <c r="AA2965" s="254" t="str">
        <f t="shared" si="332"/>
        <v/>
      </c>
      <c r="AB2965" s="254" t="str">
        <f t="shared" si="333"/>
        <v/>
      </c>
      <c r="AC2965" s="255">
        <f t="shared" si="327"/>
        <v>0</v>
      </c>
      <c r="AD2965" s="255">
        <f t="shared" si="328"/>
        <v>3836</v>
      </c>
      <c r="AE2965" s="256" t="str">
        <f t="shared" si="329"/>
        <v/>
      </c>
      <c r="AF2965" s="252" t="str">
        <f t="shared" si="330"/>
        <v>-</v>
      </c>
    </row>
    <row r="2966" spans="1:32" ht="20.149999999999999" customHeight="1" x14ac:dyDescent="0.75">
      <c r="A2966" s="31">
        <v>2964</v>
      </c>
      <c r="B2966" s="239"/>
      <c r="C2966" s="273"/>
      <c r="D2966" s="272"/>
      <c r="E2966" s="273"/>
      <c r="F2966" s="273"/>
      <c r="G2966" s="253" t="str">
        <f t="shared" si="331"/>
        <v/>
      </c>
      <c r="H2966" s="31" t="str">
        <f>IF(AND(B2966=H$1),LOOKUP(9.99999999999999E+307,$H$2:H2965)+1,"")</f>
        <v/>
      </c>
      <c r="I2966" s="31" t="str">
        <f>IF(AND(B2966=I$1),LOOKUP(9.99999999999999E+307,$I$2:I2965)+1,"")</f>
        <v/>
      </c>
      <c r="J2966" s="31">
        <f>IF(AND(B2966=J$1),LOOKUP(9.99999999999999E+307,$J$2:J2965)+1,"")</f>
        <v>2800</v>
      </c>
      <c r="K2966" s="31">
        <f>IF(AND(B2966=K$1),LOOKUP(9.99999999999999E+307,$K$2:K2965)+1,"")</f>
        <v>2800</v>
      </c>
      <c r="L2966" s="31">
        <f>IF(AND(B2966=L$1),LOOKUP(9.99999999999999E+307,$L$2:L2965)+1,"")</f>
        <v>2800</v>
      </c>
      <c r="M2966" s="31">
        <f>IF(AND(B2966=M$1),LOOKUP(9.99999999999999E+307,$M$2:M2965)+1,"")</f>
        <v>2800</v>
      </c>
      <c r="N2966" s="31" t="e">
        <f>IF(AND(B2966=N$1),LOOKUP(9.99999999999999E+307,$N$2:N2965)+1,"")</f>
        <v>#REF!</v>
      </c>
      <c r="O2966" s="31" t="e">
        <f>IF(AND($B2966=O$1),LOOKUP(9.99999999999999E+307,$O$2:O2965)+1,"")</f>
        <v>#REF!</v>
      </c>
      <c r="P2966" s="31" t="e">
        <f>IF(AND($B2966=P$1),LOOKUP(9.99999999999999E+307,$P$2:P2965)+1,"")</f>
        <v>#REF!</v>
      </c>
      <c r="Q2966" s="31" t="e">
        <f>IF(AND($B2966=Q$1),LOOKUP(9.99999999999999E+307,$Q$2:Q2965)+1,"")</f>
        <v>#REF!</v>
      </c>
      <c r="R2966" s="31">
        <f>IF(AND($B2966=R$1),LOOKUP(9.99999999999999E+307,$R$2:R2965)+1,"")</f>
        <v>2800</v>
      </c>
      <c r="S2966" s="31">
        <f>IF(AND($B2966=S$1),LOOKUP(9.99999999999999E+307,$S$2:S2965)+1,"")</f>
        <v>2800</v>
      </c>
      <c r="T2966" s="265"/>
      <c r="U2966" s="265"/>
      <c r="V2966" s="265"/>
      <c r="AA2966" s="254" t="str">
        <f t="shared" si="332"/>
        <v/>
      </c>
      <c r="AB2966" s="254" t="str">
        <f t="shared" si="333"/>
        <v/>
      </c>
      <c r="AC2966" s="255">
        <f t="shared" si="327"/>
        <v>0</v>
      </c>
      <c r="AD2966" s="255">
        <f t="shared" si="328"/>
        <v>3836</v>
      </c>
      <c r="AE2966" s="256" t="str">
        <f t="shared" si="329"/>
        <v/>
      </c>
      <c r="AF2966" s="252" t="str">
        <f t="shared" si="330"/>
        <v>-</v>
      </c>
    </row>
    <row r="2967" spans="1:32" ht="20.149999999999999" customHeight="1" x14ac:dyDescent="0.75">
      <c r="A2967" s="31">
        <v>2965</v>
      </c>
      <c r="B2967" s="239"/>
      <c r="C2967" s="273"/>
      <c r="D2967" s="272"/>
      <c r="E2967" s="273"/>
      <c r="F2967" s="273"/>
      <c r="G2967" s="253" t="str">
        <f t="shared" si="331"/>
        <v/>
      </c>
      <c r="H2967" s="31" t="str">
        <f>IF(AND(B2967=H$1),LOOKUP(9.99999999999999E+307,$H$2:H2966)+1,"")</f>
        <v/>
      </c>
      <c r="I2967" s="31" t="str">
        <f>IF(AND(B2967=I$1),LOOKUP(9.99999999999999E+307,$I$2:I2966)+1,"")</f>
        <v/>
      </c>
      <c r="J2967" s="31">
        <f>IF(AND(B2967=J$1),LOOKUP(9.99999999999999E+307,$J$2:J2966)+1,"")</f>
        <v>2801</v>
      </c>
      <c r="K2967" s="31">
        <f>IF(AND(B2967=K$1),LOOKUP(9.99999999999999E+307,$K$2:K2966)+1,"")</f>
        <v>2801</v>
      </c>
      <c r="L2967" s="31">
        <f>IF(AND(B2967=L$1),LOOKUP(9.99999999999999E+307,$L$2:L2966)+1,"")</f>
        <v>2801</v>
      </c>
      <c r="M2967" s="31">
        <f>IF(AND(B2967=M$1),LOOKUP(9.99999999999999E+307,$M$2:M2966)+1,"")</f>
        <v>2801</v>
      </c>
      <c r="N2967" s="31" t="e">
        <f>IF(AND(B2967=N$1),LOOKUP(9.99999999999999E+307,$N$2:N2966)+1,"")</f>
        <v>#REF!</v>
      </c>
      <c r="O2967" s="31" t="e">
        <f>IF(AND($B2967=O$1),LOOKUP(9.99999999999999E+307,$O$2:O2966)+1,"")</f>
        <v>#REF!</v>
      </c>
      <c r="P2967" s="31" t="e">
        <f>IF(AND($B2967=P$1),LOOKUP(9.99999999999999E+307,$P$2:P2966)+1,"")</f>
        <v>#REF!</v>
      </c>
      <c r="Q2967" s="31" t="e">
        <f>IF(AND($B2967=Q$1),LOOKUP(9.99999999999999E+307,$Q$2:Q2966)+1,"")</f>
        <v>#REF!</v>
      </c>
      <c r="R2967" s="31">
        <f>IF(AND($B2967=R$1),LOOKUP(9.99999999999999E+307,$R$2:R2966)+1,"")</f>
        <v>2801</v>
      </c>
      <c r="S2967" s="31">
        <f>IF(AND($B2967=S$1),LOOKUP(9.99999999999999E+307,$S$2:S2966)+1,"")</f>
        <v>2801</v>
      </c>
      <c r="T2967" s="265"/>
      <c r="U2967" s="265"/>
      <c r="V2967" s="265"/>
      <c r="AA2967" s="254" t="str">
        <f t="shared" si="332"/>
        <v/>
      </c>
      <c r="AB2967" s="254" t="str">
        <f t="shared" si="333"/>
        <v/>
      </c>
      <c r="AC2967" s="255">
        <f t="shared" ref="AC2967:AC3030" si="334">COUNTIF($C$3:$C$4002,C2967)</f>
        <v>0</v>
      </c>
      <c r="AD2967" s="255">
        <f t="shared" ref="AD2967:AD3030" si="335">SUMPRODUCT(--(E2967&amp;F2967=$E$3:$E$4002&amp;$F$3:$F$4002))</f>
        <v>3836</v>
      </c>
      <c r="AE2967" s="256" t="str">
        <f t="shared" ref="AE2967:AE3030" si="336">IF(D2967="เด็กชาย",1,IF(D2967="นาย",1,IF(D2967="เด็กหญิง",2,IF(D2967="นางสาว",2,IF(D2967="ด.ช.",1,IF(D2967="ด.ญ.",2,IF(D2967="น.ส.",2,"")))))))</f>
        <v/>
      </c>
      <c r="AF2967" s="252" t="str">
        <f t="shared" ref="AF2967:AF3030" si="337">CONCATENATE(B2967,"-",AE2967)</f>
        <v>-</v>
      </c>
    </row>
    <row r="2968" spans="1:32" ht="20.149999999999999" customHeight="1" x14ac:dyDescent="0.75">
      <c r="A2968" s="31">
        <v>2966</v>
      </c>
      <c r="B2968" s="239"/>
      <c r="C2968" s="273"/>
      <c r="D2968" s="272"/>
      <c r="E2968" s="273"/>
      <c r="F2968" s="273"/>
      <c r="G2968" s="253" t="str">
        <f t="shared" si="331"/>
        <v/>
      </c>
      <c r="H2968" s="31" t="str">
        <f>IF(AND(B2968=H$1),LOOKUP(9.99999999999999E+307,$H$2:H2967)+1,"")</f>
        <v/>
      </c>
      <c r="I2968" s="31" t="str">
        <f>IF(AND(B2968=I$1),LOOKUP(9.99999999999999E+307,$I$2:I2967)+1,"")</f>
        <v/>
      </c>
      <c r="J2968" s="31">
        <f>IF(AND(B2968=J$1),LOOKUP(9.99999999999999E+307,$J$2:J2967)+1,"")</f>
        <v>2802</v>
      </c>
      <c r="K2968" s="31">
        <f>IF(AND(B2968=K$1),LOOKUP(9.99999999999999E+307,$K$2:K2967)+1,"")</f>
        <v>2802</v>
      </c>
      <c r="L2968" s="31">
        <f>IF(AND(B2968=L$1),LOOKUP(9.99999999999999E+307,$L$2:L2967)+1,"")</f>
        <v>2802</v>
      </c>
      <c r="M2968" s="31">
        <f>IF(AND(B2968=M$1),LOOKUP(9.99999999999999E+307,$M$2:M2967)+1,"")</f>
        <v>2802</v>
      </c>
      <c r="N2968" s="31" t="e">
        <f>IF(AND(B2968=N$1),LOOKUP(9.99999999999999E+307,$N$2:N2967)+1,"")</f>
        <v>#REF!</v>
      </c>
      <c r="O2968" s="31" t="e">
        <f>IF(AND($B2968=O$1),LOOKUP(9.99999999999999E+307,$O$2:O2967)+1,"")</f>
        <v>#REF!</v>
      </c>
      <c r="P2968" s="31" t="e">
        <f>IF(AND($B2968=P$1),LOOKUP(9.99999999999999E+307,$P$2:P2967)+1,"")</f>
        <v>#REF!</v>
      </c>
      <c r="Q2968" s="31" t="e">
        <f>IF(AND($B2968=Q$1),LOOKUP(9.99999999999999E+307,$Q$2:Q2967)+1,"")</f>
        <v>#REF!</v>
      </c>
      <c r="R2968" s="31">
        <f>IF(AND($B2968=R$1),LOOKUP(9.99999999999999E+307,$R$2:R2967)+1,"")</f>
        <v>2802</v>
      </c>
      <c r="S2968" s="31">
        <f>IF(AND($B2968=S$1),LOOKUP(9.99999999999999E+307,$S$2:S2967)+1,"")</f>
        <v>2802</v>
      </c>
      <c r="T2968" s="265"/>
      <c r="U2968" s="265"/>
      <c r="V2968" s="265"/>
      <c r="AA2968" s="254" t="str">
        <f t="shared" si="332"/>
        <v/>
      </c>
      <c r="AB2968" s="254" t="str">
        <f t="shared" si="333"/>
        <v/>
      </c>
      <c r="AC2968" s="255">
        <f t="shared" si="334"/>
        <v>0</v>
      </c>
      <c r="AD2968" s="255">
        <f t="shared" si="335"/>
        <v>3836</v>
      </c>
      <c r="AE2968" s="256" t="str">
        <f t="shared" si="336"/>
        <v/>
      </c>
      <c r="AF2968" s="252" t="str">
        <f t="shared" si="337"/>
        <v>-</v>
      </c>
    </row>
    <row r="2969" spans="1:32" ht="20.149999999999999" customHeight="1" x14ac:dyDescent="0.75">
      <c r="A2969" s="31">
        <v>2967</v>
      </c>
      <c r="B2969" s="239"/>
      <c r="C2969" s="273"/>
      <c r="D2969" s="272"/>
      <c r="E2969" s="273"/>
      <c r="F2969" s="273"/>
      <c r="G2969" s="253" t="str">
        <f t="shared" si="331"/>
        <v/>
      </c>
      <c r="H2969" s="31" t="str">
        <f>IF(AND(B2969=H$1),LOOKUP(9.99999999999999E+307,$H$2:H2968)+1,"")</f>
        <v/>
      </c>
      <c r="I2969" s="31" t="str">
        <f>IF(AND(B2969=I$1),LOOKUP(9.99999999999999E+307,$I$2:I2968)+1,"")</f>
        <v/>
      </c>
      <c r="J2969" s="31">
        <f>IF(AND(B2969=J$1),LOOKUP(9.99999999999999E+307,$J$2:J2968)+1,"")</f>
        <v>2803</v>
      </c>
      <c r="K2969" s="31">
        <f>IF(AND(B2969=K$1),LOOKUP(9.99999999999999E+307,$K$2:K2968)+1,"")</f>
        <v>2803</v>
      </c>
      <c r="L2969" s="31">
        <f>IF(AND(B2969=L$1),LOOKUP(9.99999999999999E+307,$L$2:L2968)+1,"")</f>
        <v>2803</v>
      </c>
      <c r="M2969" s="31">
        <f>IF(AND(B2969=M$1),LOOKUP(9.99999999999999E+307,$M$2:M2968)+1,"")</f>
        <v>2803</v>
      </c>
      <c r="N2969" s="31" t="e">
        <f>IF(AND(B2969=N$1),LOOKUP(9.99999999999999E+307,$N$2:N2968)+1,"")</f>
        <v>#REF!</v>
      </c>
      <c r="O2969" s="31" t="e">
        <f>IF(AND($B2969=O$1),LOOKUP(9.99999999999999E+307,$O$2:O2968)+1,"")</f>
        <v>#REF!</v>
      </c>
      <c r="P2969" s="31" t="e">
        <f>IF(AND($B2969=P$1),LOOKUP(9.99999999999999E+307,$P$2:P2968)+1,"")</f>
        <v>#REF!</v>
      </c>
      <c r="Q2969" s="31" t="e">
        <f>IF(AND($B2969=Q$1),LOOKUP(9.99999999999999E+307,$Q$2:Q2968)+1,"")</f>
        <v>#REF!</v>
      </c>
      <c r="R2969" s="31">
        <f>IF(AND($B2969=R$1),LOOKUP(9.99999999999999E+307,$R$2:R2968)+1,"")</f>
        <v>2803</v>
      </c>
      <c r="S2969" s="31">
        <f>IF(AND($B2969=S$1),LOOKUP(9.99999999999999E+307,$S$2:S2968)+1,"")</f>
        <v>2803</v>
      </c>
      <c r="T2969" s="265"/>
      <c r="U2969" s="265"/>
      <c r="V2969" s="265"/>
      <c r="AA2969" s="254" t="str">
        <f t="shared" si="332"/>
        <v/>
      </c>
      <c r="AB2969" s="254" t="str">
        <f t="shared" si="333"/>
        <v/>
      </c>
      <c r="AC2969" s="255">
        <f t="shared" si="334"/>
        <v>0</v>
      </c>
      <c r="AD2969" s="255">
        <f t="shared" si="335"/>
        <v>3836</v>
      </c>
      <c r="AE2969" s="256" t="str">
        <f t="shared" si="336"/>
        <v/>
      </c>
      <c r="AF2969" s="252" t="str">
        <f t="shared" si="337"/>
        <v>-</v>
      </c>
    </row>
    <row r="2970" spans="1:32" ht="20.149999999999999" customHeight="1" x14ac:dyDescent="0.75">
      <c r="A2970" s="31">
        <v>2968</v>
      </c>
      <c r="B2970" s="239"/>
      <c r="C2970" s="273"/>
      <c r="D2970" s="272"/>
      <c r="E2970" s="273"/>
      <c r="F2970" s="273"/>
      <c r="G2970" s="253" t="str">
        <f t="shared" si="331"/>
        <v/>
      </c>
      <c r="H2970" s="31" t="str">
        <f>IF(AND(B2970=H$1),LOOKUP(9.99999999999999E+307,$H$2:H2969)+1,"")</f>
        <v/>
      </c>
      <c r="I2970" s="31" t="str">
        <f>IF(AND(B2970=I$1),LOOKUP(9.99999999999999E+307,$I$2:I2969)+1,"")</f>
        <v/>
      </c>
      <c r="J2970" s="31">
        <f>IF(AND(B2970=J$1),LOOKUP(9.99999999999999E+307,$J$2:J2969)+1,"")</f>
        <v>2804</v>
      </c>
      <c r="K2970" s="31">
        <f>IF(AND(B2970=K$1),LOOKUP(9.99999999999999E+307,$K$2:K2969)+1,"")</f>
        <v>2804</v>
      </c>
      <c r="L2970" s="31">
        <f>IF(AND(B2970=L$1),LOOKUP(9.99999999999999E+307,$L$2:L2969)+1,"")</f>
        <v>2804</v>
      </c>
      <c r="M2970" s="31">
        <f>IF(AND(B2970=M$1),LOOKUP(9.99999999999999E+307,$M$2:M2969)+1,"")</f>
        <v>2804</v>
      </c>
      <c r="N2970" s="31" t="e">
        <f>IF(AND(B2970=N$1),LOOKUP(9.99999999999999E+307,$N$2:N2969)+1,"")</f>
        <v>#REF!</v>
      </c>
      <c r="O2970" s="31" t="e">
        <f>IF(AND($B2970=O$1),LOOKUP(9.99999999999999E+307,$O$2:O2969)+1,"")</f>
        <v>#REF!</v>
      </c>
      <c r="P2970" s="31" t="e">
        <f>IF(AND($B2970=P$1),LOOKUP(9.99999999999999E+307,$P$2:P2969)+1,"")</f>
        <v>#REF!</v>
      </c>
      <c r="Q2970" s="31" t="e">
        <f>IF(AND($B2970=Q$1),LOOKUP(9.99999999999999E+307,$Q$2:Q2969)+1,"")</f>
        <v>#REF!</v>
      </c>
      <c r="R2970" s="31">
        <f>IF(AND($B2970=R$1),LOOKUP(9.99999999999999E+307,$R$2:R2969)+1,"")</f>
        <v>2804</v>
      </c>
      <c r="S2970" s="31">
        <f>IF(AND($B2970=S$1),LOOKUP(9.99999999999999E+307,$S$2:S2969)+1,"")</f>
        <v>2804</v>
      </c>
      <c r="T2970" s="265"/>
      <c r="U2970" s="265"/>
      <c r="V2970" s="265"/>
      <c r="AA2970" s="254" t="str">
        <f t="shared" si="332"/>
        <v/>
      </c>
      <c r="AB2970" s="254" t="str">
        <f t="shared" si="333"/>
        <v/>
      </c>
      <c r="AC2970" s="255">
        <f t="shared" si="334"/>
        <v>0</v>
      </c>
      <c r="AD2970" s="255">
        <f t="shared" si="335"/>
        <v>3836</v>
      </c>
      <c r="AE2970" s="256" t="str">
        <f t="shared" si="336"/>
        <v/>
      </c>
      <c r="AF2970" s="252" t="str">
        <f t="shared" si="337"/>
        <v>-</v>
      </c>
    </row>
    <row r="2971" spans="1:32" ht="20.149999999999999" customHeight="1" x14ac:dyDescent="0.75">
      <c r="A2971" s="31">
        <v>2969</v>
      </c>
      <c r="B2971" s="239"/>
      <c r="C2971" s="273"/>
      <c r="D2971" s="272"/>
      <c r="E2971" s="273"/>
      <c r="F2971" s="273"/>
      <c r="G2971" s="253" t="str">
        <f t="shared" si="331"/>
        <v/>
      </c>
      <c r="H2971" s="31" t="str">
        <f>IF(AND(B2971=H$1),LOOKUP(9.99999999999999E+307,$H$2:H2970)+1,"")</f>
        <v/>
      </c>
      <c r="I2971" s="31" t="str">
        <f>IF(AND(B2971=I$1),LOOKUP(9.99999999999999E+307,$I$2:I2970)+1,"")</f>
        <v/>
      </c>
      <c r="J2971" s="31">
        <f>IF(AND(B2971=J$1),LOOKUP(9.99999999999999E+307,$J$2:J2970)+1,"")</f>
        <v>2805</v>
      </c>
      <c r="K2971" s="31">
        <f>IF(AND(B2971=K$1),LOOKUP(9.99999999999999E+307,$K$2:K2970)+1,"")</f>
        <v>2805</v>
      </c>
      <c r="L2971" s="31">
        <f>IF(AND(B2971=L$1),LOOKUP(9.99999999999999E+307,$L$2:L2970)+1,"")</f>
        <v>2805</v>
      </c>
      <c r="M2971" s="31">
        <f>IF(AND(B2971=M$1),LOOKUP(9.99999999999999E+307,$M$2:M2970)+1,"")</f>
        <v>2805</v>
      </c>
      <c r="N2971" s="31" t="e">
        <f>IF(AND(B2971=N$1),LOOKUP(9.99999999999999E+307,$N$2:N2970)+1,"")</f>
        <v>#REF!</v>
      </c>
      <c r="O2971" s="31" t="e">
        <f>IF(AND($B2971=O$1),LOOKUP(9.99999999999999E+307,$O$2:O2970)+1,"")</f>
        <v>#REF!</v>
      </c>
      <c r="P2971" s="31" t="e">
        <f>IF(AND($B2971=P$1),LOOKUP(9.99999999999999E+307,$P$2:P2970)+1,"")</f>
        <v>#REF!</v>
      </c>
      <c r="Q2971" s="31" t="e">
        <f>IF(AND($B2971=Q$1),LOOKUP(9.99999999999999E+307,$Q$2:Q2970)+1,"")</f>
        <v>#REF!</v>
      </c>
      <c r="R2971" s="31">
        <f>IF(AND($B2971=R$1),LOOKUP(9.99999999999999E+307,$R$2:R2970)+1,"")</f>
        <v>2805</v>
      </c>
      <c r="S2971" s="31">
        <f>IF(AND($B2971=S$1),LOOKUP(9.99999999999999E+307,$S$2:S2970)+1,"")</f>
        <v>2805</v>
      </c>
      <c r="T2971" s="265"/>
      <c r="U2971" s="265"/>
      <c r="V2971" s="265"/>
      <c r="AA2971" s="254" t="str">
        <f t="shared" si="332"/>
        <v/>
      </c>
      <c r="AB2971" s="254" t="str">
        <f t="shared" si="333"/>
        <v/>
      </c>
      <c r="AC2971" s="255">
        <f t="shared" si="334"/>
        <v>0</v>
      </c>
      <c r="AD2971" s="255">
        <f t="shared" si="335"/>
        <v>3836</v>
      </c>
      <c r="AE2971" s="256" t="str">
        <f t="shared" si="336"/>
        <v/>
      </c>
      <c r="AF2971" s="252" t="str">
        <f t="shared" si="337"/>
        <v>-</v>
      </c>
    </row>
    <row r="2972" spans="1:32" ht="20.149999999999999" customHeight="1" x14ac:dyDescent="0.75">
      <c r="A2972" s="31">
        <v>2970</v>
      </c>
      <c r="B2972" s="239"/>
      <c r="C2972" s="273"/>
      <c r="D2972" s="272"/>
      <c r="E2972" s="273"/>
      <c r="F2972" s="273"/>
      <c r="G2972" s="253" t="str">
        <f t="shared" si="331"/>
        <v/>
      </c>
      <c r="H2972" s="31" t="str">
        <f>IF(AND(B2972=H$1),LOOKUP(9.99999999999999E+307,$H$2:H2971)+1,"")</f>
        <v/>
      </c>
      <c r="I2972" s="31" t="str">
        <f>IF(AND(B2972=I$1),LOOKUP(9.99999999999999E+307,$I$2:I2971)+1,"")</f>
        <v/>
      </c>
      <c r="J2972" s="31">
        <f>IF(AND(B2972=J$1),LOOKUP(9.99999999999999E+307,$J$2:J2971)+1,"")</f>
        <v>2806</v>
      </c>
      <c r="K2972" s="31">
        <f>IF(AND(B2972=K$1),LOOKUP(9.99999999999999E+307,$K$2:K2971)+1,"")</f>
        <v>2806</v>
      </c>
      <c r="L2972" s="31">
        <f>IF(AND(B2972=L$1),LOOKUP(9.99999999999999E+307,$L$2:L2971)+1,"")</f>
        <v>2806</v>
      </c>
      <c r="M2972" s="31">
        <f>IF(AND(B2972=M$1),LOOKUP(9.99999999999999E+307,$M$2:M2971)+1,"")</f>
        <v>2806</v>
      </c>
      <c r="N2972" s="31" t="e">
        <f>IF(AND(B2972=N$1),LOOKUP(9.99999999999999E+307,$N$2:N2971)+1,"")</f>
        <v>#REF!</v>
      </c>
      <c r="O2972" s="31" t="e">
        <f>IF(AND($B2972=O$1),LOOKUP(9.99999999999999E+307,$O$2:O2971)+1,"")</f>
        <v>#REF!</v>
      </c>
      <c r="P2972" s="31" t="e">
        <f>IF(AND($B2972=P$1),LOOKUP(9.99999999999999E+307,$P$2:P2971)+1,"")</f>
        <v>#REF!</v>
      </c>
      <c r="Q2972" s="31" t="e">
        <f>IF(AND($B2972=Q$1),LOOKUP(9.99999999999999E+307,$Q$2:Q2971)+1,"")</f>
        <v>#REF!</v>
      </c>
      <c r="R2972" s="31">
        <f>IF(AND($B2972=R$1),LOOKUP(9.99999999999999E+307,$R$2:R2971)+1,"")</f>
        <v>2806</v>
      </c>
      <c r="S2972" s="31">
        <f>IF(AND($B2972=S$1),LOOKUP(9.99999999999999E+307,$S$2:S2971)+1,"")</f>
        <v>2806</v>
      </c>
      <c r="T2972" s="265"/>
      <c r="U2972" s="265"/>
      <c r="V2972" s="265"/>
      <c r="AA2972" s="254" t="str">
        <f t="shared" si="332"/>
        <v/>
      </c>
      <c r="AB2972" s="254" t="str">
        <f t="shared" si="333"/>
        <v/>
      </c>
      <c r="AC2972" s="255">
        <f t="shared" si="334"/>
        <v>0</v>
      </c>
      <c r="AD2972" s="255">
        <f t="shared" si="335"/>
        <v>3836</v>
      </c>
      <c r="AE2972" s="256" t="str">
        <f t="shared" si="336"/>
        <v/>
      </c>
      <c r="AF2972" s="252" t="str">
        <f t="shared" si="337"/>
        <v>-</v>
      </c>
    </row>
    <row r="2973" spans="1:32" ht="20.149999999999999" customHeight="1" x14ac:dyDescent="0.75">
      <c r="A2973" s="31">
        <v>2971</v>
      </c>
      <c r="B2973" s="239"/>
      <c r="C2973" s="273"/>
      <c r="D2973" s="272"/>
      <c r="E2973" s="273"/>
      <c r="F2973" s="273"/>
      <c r="G2973" s="253" t="str">
        <f t="shared" si="331"/>
        <v/>
      </c>
      <c r="H2973" s="31" t="str">
        <f>IF(AND(B2973=H$1),LOOKUP(9.99999999999999E+307,$H$2:H2972)+1,"")</f>
        <v/>
      </c>
      <c r="I2973" s="31" t="str">
        <f>IF(AND(B2973=I$1),LOOKUP(9.99999999999999E+307,$I$2:I2972)+1,"")</f>
        <v/>
      </c>
      <c r="J2973" s="31">
        <f>IF(AND(B2973=J$1),LOOKUP(9.99999999999999E+307,$J$2:J2972)+1,"")</f>
        <v>2807</v>
      </c>
      <c r="K2973" s="31">
        <f>IF(AND(B2973=K$1),LOOKUP(9.99999999999999E+307,$K$2:K2972)+1,"")</f>
        <v>2807</v>
      </c>
      <c r="L2973" s="31">
        <f>IF(AND(B2973=L$1),LOOKUP(9.99999999999999E+307,$L$2:L2972)+1,"")</f>
        <v>2807</v>
      </c>
      <c r="M2973" s="31">
        <f>IF(AND(B2973=M$1),LOOKUP(9.99999999999999E+307,$M$2:M2972)+1,"")</f>
        <v>2807</v>
      </c>
      <c r="N2973" s="31" t="e">
        <f>IF(AND(B2973=N$1),LOOKUP(9.99999999999999E+307,$N$2:N2972)+1,"")</f>
        <v>#REF!</v>
      </c>
      <c r="O2973" s="31" t="e">
        <f>IF(AND($B2973=O$1),LOOKUP(9.99999999999999E+307,$O$2:O2972)+1,"")</f>
        <v>#REF!</v>
      </c>
      <c r="P2973" s="31" t="e">
        <f>IF(AND($B2973=P$1),LOOKUP(9.99999999999999E+307,$P$2:P2972)+1,"")</f>
        <v>#REF!</v>
      </c>
      <c r="Q2973" s="31" t="e">
        <f>IF(AND($B2973=Q$1),LOOKUP(9.99999999999999E+307,$Q$2:Q2972)+1,"")</f>
        <v>#REF!</v>
      </c>
      <c r="R2973" s="31">
        <f>IF(AND($B2973=R$1),LOOKUP(9.99999999999999E+307,$R$2:R2972)+1,"")</f>
        <v>2807</v>
      </c>
      <c r="S2973" s="31">
        <f>IF(AND($B2973=S$1),LOOKUP(9.99999999999999E+307,$S$2:S2972)+1,"")</f>
        <v>2807</v>
      </c>
      <c r="T2973" s="265"/>
      <c r="U2973" s="265"/>
      <c r="V2973" s="265"/>
      <c r="AA2973" s="254" t="str">
        <f t="shared" si="332"/>
        <v/>
      </c>
      <c r="AB2973" s="254" t="str">
        <f t="shared" si="333"/>
        <v/>
      </c>
      <c r="AC2973" s="255">
        <f t="shared" si="334"/>
        <v>0</v>
      </c>
      <c r="AD2973" s="255">
        <f t="shared" si="335"/>
        <v>3836</v>
      </c>
      <c r="AE2973" s="256" t="str">
        <f t="shared" si="336"/>
        <v/>
      </c>
      <c r="AF2973" s="252" t="str">
        <f t="shared" si="337"/>
        <v>-</v>
      </c>
    </row>
    <row r="2974" spans="1:32" ht="20.149999999999999" customHeight="1" x14ac:dyDescent="0.75">
      <c r="A2974" s="31">
        <v>2972</v>
      </c>
      <c r="B2974" s="239"/>
      <c r="C2974" s="273"/>
      <c r="D2974" s="272"/>
      <c r="E2974" s="273"/>
      <c r="F2974" s="273"/>
      <c r="G2974" s="253" t="str">
        <f t="shared" si="331"/>
        <v/>
      </c>
      <c r="H2974" s="31" t="str">
        <f>IF(AND(B2974=H$1),LOOKUP(9.99999999999999E+307,$H$2:H2973)+1,"")</f>
        <v/>
      </c>
      <c r="I2974" s="31" t="str">
        <f>IF(AND(B2974=I$1),LOOKUP(9.99999999999999E+307,$I$2:I2973)+1,"")</f>
        <v/>
      </c>
      <c r="J2974" s="31">
        <f>IF(AND(B2974=J$1),LOOKUP(9.99999999999999E+307,$J$2:J2973)+1,"")</f>
        <v>2808</v>
      </c>
      <c r="K2974" s="31">
        <f>IF(AND(B2974=K$1),LOOKUP(9.99999999999999E+307,$K$2:K2973)+1,"")</f>
        <v>2808</v>
      </c>
      <c r="L2974" s="31">
        <f>IF(AND(B2974=L$1),LOOKUP(9.99999999999999E+307,$L$2:L2973)+1,"")</f>
        <v>2808</v>
      </c>
      <c r="M2974" s="31">
        <f>IF(AND(B2974=M$1),LOOKUP(9.99999999999999E+307,$M$2:M2973)+1,"")</f>
        <v>2808</v>
      </c>
      <c r="N2974" s="31" t="e">
        <f>IF(AND(B2974=N$1),LOOKUP(9.99999999999999E+307,$N$2:N2973)+1,"")</f>
        <v>#REF!</v>
      </c>
      <c r="O2974" s="31" t="e">
        <f>IF(AND($B2974=O$1),LOOKUP(9.99999999999999E+307,$O$2:O2973)+1,"")</f>
        <v>#REF!</v>
      </c>
      <c r="P2974" s="31" t="e">
        <f>IF(AND($B2974=P$1),LOOKUP(9.99999999999999E+307,$P$2:P2973)+1,"")</f>
        <v>#REF!</v>
      </c>
      <c r="Q2974" s="31" t="e">
        <f>IF(AND($B2974=Q$1),LOOKUP(9.99999999999999E+307,$Q$2:Q2973)+1,"")</f>
        <v>#REF!</v>
      </c>
      <c r="R2974" s="31">
        <f>IF(AND($B2974=R$1),LOOKUP(9.99999999999999E+307,$R$2:R2973)+1,"")</f>
        <v>2808</v>
      </c>
      <c r="S2974" s="31">
        <f>IF(AND($B2974=S$1),LOOKUP(9.99999999999999E+307,$S$2:S2973)+1,"")</f>
        <v>2808</v>
      </c>
      <c r="T2974" s="265"/>
      <c r="U2974" s="265"/>
      <c r="V2974" s="265"/>
      <c r="AA2974" s="254" t="str">
        <f t="shared" si="332"/>
        <v/>
      </c>
      <c r="AB2974" s="254" t="str">
        <f t="shared" si="333"/>
        <v/>
      </c>
      <c r="AC2974" s="255">
        <f t="shared" si="334"/>
        <v>0</v>
      </c>
      <c r="AD2974" s="255">
        <f t="shared" si="335"/>
        <v>3836</v>
      </c>
      <c r="AE2974" s="256" t="str">
        <f t="shared" si="336"/>
        <v/>
      </c>
      <c r="AF2974" s="252" t="str">
        <f t="shared" si="337"/>
        <v>-</v>
      </c>
    </row>
    <row r="2975" spans="1:32" ht="20.149999999999999" customHeight="1" x14ac:dyDescent="0.75">
      <c r="A2975" s="31">
        <v>2973</v>
      </c>
      <c r="B2975" s="239"/>
      <c r="C2975" s="273"/>
      <c r="D2975" s="272"/>
      <c r="E2975" s="273"/>
      <c r="F2975" s="273"/>
      <c r="G2975" s="253" t="str">
        <f t="shared" si="331"/>
        <v/>
      </c>
      <c r="H2975" s="31" t="str">
        <f>IF(AND(B2975=H$1),LOOKUP(9.99999999999999E+307,$H$2:H2974)+1,"")</f>
        <v/>
      </c>
      <c r="I2975" s="31" t="str">
        <f>IF(AND(B2975=I$1),LOOKUP(9.99999999999999E+307,$I$2:I2974)+1,"")</f>
        <v/>
      </c>
      <c r="J2975" s="31">
        <f>IF(AND(B2975=J$1),LOOKUP(9.99999999999999E+307,$J$2:J2974)+1,"")</f>
        <v>2809</v>
      </c>
      <c r="K2975" s="31">
        <f>IF(AND(B2975=K$1),LOOKUP(9.99999999999999E+307,$K$2:K2974)+1,"")</f>
        <v>2809</v>
      </c>
      <c r="L2975" s="31">
        <f>IF(AND(B2975=L$1),LOOKUP(9.99999999999999E+307,$L$2:L2974)+1,"")</f>
        <v>2809</v>
      </c>
      <c r="M2975" s="31">
        <f>IF(AND(B2975=M$1),LOOKUP(9.99999999999999E+307,$M$2:M2974)+1,"")</f>
        <v>2809</v>
      </c>
      <c r="N2975" s="31" t="e">
        <f>IF(AND(B2975=N$1),LOOKUP(9.99999999999999E+307,$N$2:N2974)+1,"")</f>
        <v>#REF!</v>
      </c>
      <c r="O2975" s="31" t="e">
        <f>IF(AND($B2975=O$1),LOOKUP(9.99999999999999E+307,$O$2:O2974)+1,"")</f>
        <v>#REF!</v>
      </c>
      <c r="P2975" s="31" t="e">
        <f>IF(AND($B2975=P$1),LOOKUP(9.99999999999999E+307,$P$2:P2974)+1,"")</f>
        <v>#REF!</v>
      </c>
      <c r="Q2975" s="31" t="e">
        <f>IF(AND($B2975=Q$1),LOOKUP(9.99999999999999E+307,$Q$2:Q2974)+1,"")</f>
        <v>#REF!</v>
      </c>
      <c r="R2975" s="31">
        <f>IF(AND($B2975=R$1),LOOKUP(9.99999999999999E+307,$R$2:R2974)+1,"")</f>
        <v>2809</v>
      </c>
      <c r="S2975" s="31">
        <f>IF(AND($B2975=S$1),LOOKUP(9.99999999999999E+307,$S$2:S2974)+1,"")</f>
        <v>2809</v>
      </c>
      <c r="T2975" s="265"/>
      <c r="U2975" s="265"/>
      <c r="V2975" s="265"/>
      <c r="AA2975" s="254" t="str">
        <f t="shared" si="332"/>
        <v/>
      </c>
      <c r="AB2975" s="254" t="str">
        <f t="shared" si="333"/>
        <v/>
      </c>
      <c r="AC2975" s="255">
        <f t="shared" si="334"/>
        <v>0</v>
      </c>
      <c r="AD2975" s="255">
        <f t="shared" si="335"/>
        <v>3836</v>
      </c>
      <c r="AE2975" s="256" t="str">
        <f t="shared" si="336"/>
        <v/>
      </c>
      <c r="AF2975" s="252" t="str">
        <f t="shared" si="337"/>
        <v>-</v>
      </c>
    </row>
    <row r="2976" spans="1:32" ht="20.149999999999999" customHeight="1" x14ac:dyDescent="0.75">
      <c r="A2976" s="31">
        <v>2974</v>
      </c>
      <c r="B2976" s="239"/>
      <c r="C2976" s="273"/>
      <c r="D2976" s="272"/>
      <c r="E2976" s="273"/>
      <c r="F2976" s="273"/>
      <c r="G2976" s="253" t="str">
        <f t="shared" si="331"/>
        <v/>
      </c>
      <c r="H2976" s="31" t="str">
        <f>IF(AND(B2976=H$1),LOOKUP(9.99999999999999E+307,$H$2:H2975)+1,"")</f>
        <v/>
      </c>
      <c r="I2976" s="31" t="str">
        <f>IF(AND(B2976=I$1),LOOKUP(9.99999999999999E+307,$I$2:I2975)+1,"")</f>
        <v/>
      </c>
      <c r="J2976" s="31">
        <f>IF(AND(B2976=J$1),LOOKUP(9.99999999999999E+307,$J$2:J2975)+1,"")</f>
        <v>2810</v>
      </c>
      <c r="K2976" s="31">
        <f>IF(AND(B2976=K$1),LOOKUP(9.99999999999999E+307,$K$2:K2975)+1,"")</f>
        <v>2810</v>
      </c>
      <c r="L2976" s="31">
        <f>IF(AND(B2976=L$1),LOOKUP(9.99999999999999E+307,$L$2:L2975)+1,"")</f>
        <v>2810</v>
      </c>
      <c r="M2976" s="31">
        <f>IF(AND(B2976=M$1),LOOKUP(9.99999999999999E+307,$M$2:M2975)+1,"")</f>
        <v>2810</v>
      </c>
      <c r="N2976" s="31" t="e">
        <f>IF(AND(B2976=N$1),LOOKUP(9.99999999999999E+307,$N$2:N2975)+1,"")</f>
        <v>#REF!</v>
      </c>
      <c r="O2976" s="31" t="e">
        <f>IF(AND($B2976=O$1),LOOKUP(9.99999999999999E+307,$O$2:O2975)+1,"")</f>
        <v>#REF!</v>
      </c>
      <c r="P2976" s="31" t="e">
        <f>IF(AND($B2976=P$1),LOOKUP(9.99999999999999E+307,$P$2:P2975)+1,"")</f>
        <v>#REF!</v>
      </c>
      <c r="Q2976" s="31" t="e">
        <f>IF(AND($B2976=Q$1),LOOKUP(9.99999999999999E+307,$Q$2:Q2975)+1,"")</f>
        <v>#REF!</v>
      </c>
      <c r="R2976" s="31">
        <f>IF(AND($B2976=R$1),LOOKUP(9.99999999999999E+307,$R$2:R2975)+1,"")</f>
        <v>2810</v>
      </c>
      <c r="S2976" s="31">
        <f>IF(AND($B2976=S$1),LOOKUP(9.99999999999999E+307,$S$2:S2975)+1,"")</f>
        <v>2810</v>
      </c>
      <c r="T2976" s="265"/>
      <c r="U2976" s="265"/>
      <c r="V2976" s="265"/>
      <c r="AA2976" s="254" t="str">
        <f t="shared" si="332"/>
        <v/>
      </c>
      <c r="AB2976" s="254" t="str">
        <f t="shared" si="333"/>
        <v/>
      </c>
      <c r="AC2976" s="255">
        <f t="shared" si="334"/>
        <v>0</v>
      </c>
      <c r="AD2976" s="255">
        <f t="shared" si="335"/>
        <v>3836</v>
      </c>
      <c r="AE2976" s="256" t="str">
        <f t="shared" si="336"/>
        <v/>
      </c>
      <c r="AF2976" s="252" t="str">
        <f t="shared" si="337"/>
        <v>-</v>
      </c>
    </row>
    <row r="2977" spans="1:32" ht="20.149999999999999" customHeight="1" x14ac:dyDescent="0.75">
      <c r="A2977" s="31">
        <v>2975</v>
      </c>
      <c r="B2977" s="239"/>
      <c r="C2977" s="273"/>
      <c r="D2977" s="272"/>
      <c r="E2977" s="273"/>
      <c r="F2977" s="273"/>
      <c r="G2977" s="253" t="str">
        <f t="shared" si="331"/>
        <v/>
      </c>
      <c r="H2977" s="31" t="str">
        <f>IF(AND(B2977=H$1),LOOKUP(9.99999999999999E+307,$H$2:H2976)+1,"")</f>
        <v/>
      </c>
      <c r="I2977" s="31" t="str">
        <f>IF(AND(B2977=I$1),LOOKUP(9.99999999999999E+307,$I$2:I2976)+1,"")</f>
        <v/>
      </c>
      <c r="J2977" s="31">
        <f>IF(AND(B2977=J$1),LOOKUP(9.99999999999999E+307,$J$2:J2976)+1,"")</f>
        <v>2811</v>
      </c>
      <c r="K2977" s="31">
        <f>IF(AND(B2977=K$1),LOOKUP(9.99999999999999E+307,$K$2:K2976)+1,"")</f>
        <v>2811</v>
      </c>
      <c r="L2977" s="31">
        <f>IF(AND(B2977=L$1),LOOKUP(9.99999999999999E+307,$L$2:L2976)+1,"")</f>
        <v>2811</v>
      </c>
      <c r="M2977" s="31">
        <f>IF(AND(B2977=M$1),LOOKUP(9.99999999999999E+307,$M$2:M2976)+1,"")</f>
        <v>2811</v>
      </c>
      <c r="N2977" s="31" t="e">
        <f>IF(AND(B2977=N$1),LOOKUP(9.99999999999999E+307,$N$2:N2976)+1,"")</f>
        <v>#REF!</v>
      </c>
      <c r="O2977" s="31" t="e">
        <f>IF(AND($B2977=O$1),LOOKUP(9.99999999999999E+307,$O$2:O2976)+1,"")</f>
        <v>#REF!</v>
      </c>
      <c r="P2977" s="31" t="e">
        <f>IF(AND($B2977=P$1),LOOKUP(9.99999999999999E+307,$P$2:P2976)+1,"")</f>
        <v>#REF!</v>
      </c>
      <c r="Q2977" s="31" t="e">
        <f>IF(AND($B2977=Q$1),LOOKUP(9.99999999999999E+307,$Q$2:Q2976)+1,"")</f>
        <v>#REF!</v>
      </c>
      <c r="R2977" s="31">
        <f>IF(AND($B2977=R$1),LOOKUP(9.99999999999999E+307,$R$2:R2976)+1,"")</f>
        <v>2811</v>
      </c>
      <c r="S2977" s="31">
        <f>IF(AND($B2977=S$1),LOOKUP(9.99999999999999E+307,$S$2:S2976)+1,"")</f>
        <v>2811</v>
      </c>
      <c r="T2977" s="265"/>
      <c r="U2977" s="265"/>
      <c r="V2977" s="265"/>
      <c r="AA2977" s="254" t="str">
        <f t="shared" si="332"/>
        <v/>
      </c>
      <c r="AB2977" s="254" t="str">
        <f t="shared" si="333"/>
        <v/>
      </c>
      <c r="AC2977" s="255">
        <f t="shared" si="334"/>
        <v>0</v>
      </c>
      <c r="AD2977" s="255">
        <f t="shared" si="335"/>
        <v>3836</v>
      </c>
      <c r="AE2977" s="256" t="str">
        <f t="shared" si="336"/>
        <v/>
      </c>
      <c r="AF2977" s="252" t="str">
        <f t="shared" si="337"/>
        <v>-</v>
      </c>
    </row>
    <row r="2978" spans="1:32" ht="20.149999999999999" customHeight="1" x14ac:dyDescent="0.75">
      <c r="A2978" s="31">
        <v>2976</v>
      </c>
      <c r="B2978" s="239"/>
      <c r="C2978" s="273"/>
      <c r="D2978" s="272"/>
      <c r="E2978" s="273"/>
      <c r="F2978" s="273"/>
      <c r="G2978" s="253" t="str">
        <f t="shared" si="331"/>
        <v/>
      </c>
      <c r="H2978" s="31" t="str">
        <f>IF(AND(B2978=H$1),LOOKUP(9.99999999999999E+307,$H$2:H2977)+1,"")</f>
        <v/>
      </c>
      <c r="I2978" s="31" t="str">
        <f>IF(AND(B2978=I$1),LOOKUP(9.99999999999999E+307,$I$2:I2977)+1,"")</f>
        <v/>
      </c>
      <c r="J2978" s="31">
        <f>IF(AND(B2978=J$1),LOOKUP(9.99999999999999E+307,$J$2:J2977)+1,"")</f>
        <v>2812</v>
      </c>
      <c r="K2978" s="31">
        <f>IF(AND(B2978=K$1),LOOKUP(9.99999999999999E+307,$K$2:K2977)+1,"")</f>
        <v>2812</v>
      </c>
      <c r="L2978" s="31">
        <f>IF(AND(B2978=L$1),LOOKUP(9.99999999999999E+307,$L$2:L2977)+1,"")</f>
        <v>2812</v>
      </c>
      <c r="M2978" s="31">
        <f>IF(AND(B2978=M$1),LOOKUP(9.99999999999999E+307,$M$2:M2977)+1,"")</f>
        <v>2812</v>
      </c>
      <c r="N2978" s="31" t="e">
        <f>IF(AND(B2978=N$1),LOOKUP(9.99999999999999E+307,$N$2:N2977)+1,"")</f>
        <v>#REF!</v>
      </c>
      <c r="O2978" s="31" t="e">
        <f>IF(AND($B2978=O$1),LOOKUP(9.99999999999999E+307,$O$2:O2977)+1,"")</f>
        <v>#REF!</v>
      </c>
      <c r="P2978" s="31" t="e">
        <f>IF(AND($B2978=P$1),LOOKUP(9.99999999999999E+307,$P$2:P2977)+1,"")</f>
        <v>#REF!</v>
      </c>
      <c r="Q2978" s="31" t="e">
        <f>IF(AND($B2978=Q$1),LOOKUP(9.99999999999999E+307,$Q$2:Q2977)+1,"")</f>
        <v>#REF!</v>
      </c>
      <c r="R2978" s="31">
        <f>IF(AND($B2978=R$1),LOOKUP(9.99999999999999E+307,$R$2:R2977)+1,"")</f>
        <v>2812</v>
      </c>
      <c r="S2978" s="31">
        <f>IF(AND($B2978=S$1),LOOKUP(9.99999999999999E+307,$S$2:S2977)+1,"")</f>
        <v>2812</v>
      </c>
      <c r="T2978" s="265"/>
      <c r="U2978" s="265"/>
      <c r="V2978" s="265"/>
      <c r="AA2978" s="254" t="str">
        <f t="shared" si="332"/>
        <v/>
      </c>
      <c r="AB2978" s="254" t="str">
        <f t="shared" si="333"/>
        <v/>
      </c>
      <c r="AC2978" s="255">
        <f t="shared" si="334"/>
        <v>0</v>
      </c>
      <c r="AD2978" s="255">
        <f t="shared" si="335"/>
        <v>3836</v>
      </c>
      <c r="AE2978" s="256" t="str">
        <f t="shared" si="336"/>
        <v/>
      </c>
      <c r="AF2978" s="252" t="str">
        <f t="shared" si="337"/>
        <v>-</v>
      </c>
    </row>
    <row r="2979" spans="1:32" ht="20.149999999999999" customHeight="1" x14ac:dyDescent="0.75">
      <c r="A2979" s="31">
        <v>2977</v>
      </c>
      <c r="B2979" s="239"/>
      <c r="C2979" s="273"/>
      <c r="D2979" s="272"/>
      <c r="E2979" s="273"/>
      <c r="F2979" s="273"/>
      <c r="G2979" s="253" t="str">
        <f t="shared" si="331"/>
        <v/>
      </c>
      <c r="H2979" s="31" t="str">
        <f>IF(AND(B2979=H$1),LOOKUP(9.99999999999999E+307,$H$2:H2978)+1,"")</f>
        <v/>
      </c>
      <c r="I2979" s="31" t="str">
        <f>IF(AND(B2979=I$1),LOOKUP(9.99999999999999E+307,$I$2:I2978)+1,"")</f>
        <v/>
      </c>
      <c r="J2979" s="31">
        <f>IF(AND(B2979=J$1),LOOKUP(9.99999999999999E+307,$J$2:J2978)+1,"")</f>
        <v>2813</v>
      </c>
      <c r="K2979" s="31">
        <f>IF(AND(B2979=K$1),LOOKUP(9.99999999999999E+307,$K$2:K2978)+1,"")</f>
        <v>2813</v>
      </c>
      <c r="L2979" s="31">
        <f>IF(AND(B2979=L$1),LOOKUP(9.99999999999999E+307,$L$2:L2978)+1,"")</f>
        <v>2813</v>
      </c>
      <c r="M2979" s="31">
        <f>IF(AND(B2979=M$1),LOOKUP(9.99999999999999E+307,$M$2:M2978)+1,"")</f>
        <v>2813</v>
      </c>
      <c r="N2979" s="31" t="e">
        <f>IF(AND(B2979=N$1),LOOKUP(9.99999999999999E+307,$N$2:N2978)+1,"")</f>
        <v>#REF!</v>
      </c>
      <c r="O2979" s="31" t="e">
        <f>IF(AND($B2979=O$1),LOOKUP(9.99999999999999E+307,$O$2:O2978)+1,"")</f>
        <v>#REF!</v>
      </c>
      <c r="P2979" s="31" t="e">
        <f>IF(AND($B2979=P$1),LOOKUP(9.99999999999999E+307,$P$2:P2978)+1,"")</f>
        <v>#REF!</v>
      </c>
      <c r="Q2979" s="31" t="e">
        <f>IF(AND($B2979=Q$1),LOOKUP(9.99999999999999E+307,$Q$2:Q2978)+1,"")</f>
        <v>#REF!</v>
      </c>
      <c r="R2979" s="31">
        <f>IF(AND($B2979=R$1),LOOKUP(9.99999999999999E+307,$R$2:R2978)+1,"")</f>
        <v>2813</v>
      </c>
      <c r="S2979" s="31">
        <f>IF(AND($B2979=S$1),LOOKUP(9.99999999999999E+307,$S$2:S2978)+1,"")</f>
        <v>2813</v>
      </c>
      <c r="T2979" s="265"/>
      <c r="U2979" s="265"/>
      <c r="V2979" s="265"/>
      <c r="AA2979" s="254" t="str">
        <f t="shared" si="332"/>
        <v/>
      </c>
      <c r="AB2979" s="254" t="str">
        <f t="shared" si="333"/>
        <v/>
      </c>
      <c r="AC2979" s="255">
        <f t="shared" si="334"/>
        <v>0</v>
      </c>
      <c r="AD2979" s="255">
        <f t="shared" si="335"/>
        <v>3836</v>
      </c>
      <c r="AE2979" s="256" t="str">
        <f t="shared" si="336"/>
        <v/>
      </c>
      <c r="AF2979" s="252" t="str">
        <f t="shared" si="337"/>
        <v>-</v>
      </c>
    </row>
    <row r="2980" spans="1:32" ht="20.149999999999999" customHeight="1" x14ac:dyDescent="0.75">
      <c r="A2980" s="31">
        <v>2978</v>
      </c>
      <c r="B2980" s="239"/>
      <c r="C2980" s="273"/>
      <c r="D2980" s="272"/>
      <c r="E2980" s="273"/>
      <c r="F2980" s="273"/>
      <c r="G2980" s="253" t="str">
        <f t="shared" si="331"/>
        <v/>
      </c>
      <c r="H2980" s="31" t="str">
        <f>IF(AND(B2980=H$1),LOOKUP(9.99999999999999E+307,$H$2:H2979)+1,"")</f>
        <v/>
      </c>
      <c r="I2980" s="31" t="str">
        <f>IF(AND(B2980=I$1),LOOKUP(9.99999999999999E+307,$I$2:I2979)+1,"")</f>
        <v/>
      </c>
      <c r="J2980" s="31">
        <f>IF(AND(B2980=J$1),LOOKUP(9.99999999999999E+307,$J$2:J2979)+1,"")</f>
        <v>2814</v>
      </c>
      <c r="K2980" s="31">
        <f>IF(AND(B2980=K$1),LOOKUP(9.99999999999999E+307,$K$2:K2979)+1,"")</f>
        <v>2814</v>
      </c>
      <c r="L2980" s="31">
        <f>IF(AND(B2980=L$1),LOOKUP(9.99999999999999E+307,$L$2:L2979)+1,"")</f>
        <v>2814</v>
      </c>
      <c r="M2980" s="31">
        <f>IF(AND(B2980=M$1),LOOKUP(9.99999999999999E+307,$M$2:M2979)+1,"")</f>
        <v>2814</v>
      </c>
      <c r="N2980" s="31" t="e">
        <f>IF(AND(B2980=N$1),LOOKUP(9.99999999999999E+307,$N$2:N2979)+1,"")</f>
        <v>#REF!</v>
      </c>
      <c r="O2980" s="31" t="e">
        <f>IF(AND($B2980=O$1),LOOKUP(9.99999999999999E+307,$O$2:O2979)+1,"")</f>
        <v>#REF!</v>
      </c>
      <c r="P2980" s="31" t="e">
        <f>IF(AND($B2980=P$1),LOOKUP(9.99999999999999E+307,$P$2:P2979)+1,"")</f>
        <v>#REF!</v>
      </c>
      <c r="Q2980" s="31" t="e">
        <f>IF(AND($B2980=Q$1),LOOKUP(9.99999999999999E+307,$Q$2:Q2979)+1,"")</f>
        <v>#REF!</v>
      </c>
      <c r="R2980" s="31">
        <f>IF(AND($B2980=R$1),LOOKUP(9.99999999999999E+307,$R$2:R2979)+1,"")</f>
        <v>2814</v>
      </c>
      <c r="S2980" s="31">
        <f>IF(AND($B2980=S$1),LOOKUP(9.99999999999999E+307,$S$2:S2979)+1,"")</f>
        <v>2814</v>
      </c>
      <c r="T2980" s="265"/>
      <c r="U2980" s="265"/>
      <c r="V2980" s="265"/>
      <c r="AA2980" s="254" t="str">
        <f t="shared" si="332"/>
        <v/>
      </c>
      <c r="AB2980" s="254" t="str">
        <f t="shared" si="333"/>
        <v/>
      </c>
      <c r="AC2980" s="255">
        <f t="shared" si="334"/>
        <v>0</v>
      </c>
      <c r="AD2980" s="255">
        <f t="shared" si="335"/>
        <v>3836</v>
      </c>
      <c r="AE2980" s="256" t="str">
        <f t="shared" si="336"/>
        <v/>
      </c>
      <c r="AF2980" s="252" t="str">
        <f t="shared" si="337"/>
        <v>-</v>
      </c>
    </row>
    <row r="2981" spans="1:32" ht="20.149999999999999" customHeight="1" x14ac:dyDescent="0.75">
      <c r="A2981" s="31">
        <v>2979</v>
      </c>
      <c r="B2981" s="239"/>
      <c r="C2981" s="273"/>
      <c r="D2981" s="272"/>
      <c r="E2981" s="273"/>
      <c r="F2981" s="273"/>
      <c r="G2981" s="253" t="str">
        <f t="shared" si="331"/>
        <v/>
      </c>
      <c r="H2981" s="31" t="str">
        <f>IF(AND(B2981=H$1),LOOKUP(9.99999999999999E+307,$H$2:H2980)+1,"")</f>
        <v/>
      </c>
      <c r="I2981" s="31" t="str">
        <f>IF(AND(B2981=I$1),LOOKUP(9.99999999999999E+307,$I$2:I2980)+1,"")</f>
        <v/>
      </c>
      <c r="J2981" s="31">
        <f>IF(AND(B2981=J$1),LOOKUP(9.99999999999999E+307,$J$2:J2980)+1,"")</f>
        <v>2815</v>
      </c>
      <c r="K2981" s="31">
        <f>IF(AND(B2981=K$1),LOOKUP(9.99999999999999E+307,$K$2:K2980)+1,"")</f>
        <v>2815</v>
      </c>
      <c r="L2981" s="31">
        <f>IF(AND(B2981=L$1),LOOKUP(9.99999999999999E+307,$L$2:L2980)+1,"")</f>
        <v>2815</v>
      </c>
      <c r="M2981" s="31">
        <f>IF(AND(B2981=M$1),LOOKUP(9.99999999999999E+307,$M$2:M2980)+1,"")</f>
        <v>2815</v>
      </c>
      <c r="N2981" s="31" t="e">
        <f>IF(AND(B2981=N$1),LOOKUP(9.99999999999999E+307,$N$2:N2980)+1,"")</f>
        <v>#REF!</v>
      </c>
      <c r="O2981" s="31" t="e">
        <f>IF(AND($B2981=O$1),LOOKUP(9.99999999999999E+307,$O$2:O2980)+1,"")</f>
        <v>#REF!</v>
      </c>
      <c r="P2981" s="31" t="e">
        <f>IF(AND($B2981=P$1),LOOKUP(9.99999999999999E+307,$P$2:P2980)+1,"")</f>
        <v>#REF!</v>
      </c>
      <c r="Q2981" s="31" t="e">
        <f>IF(AND($B2981=Q$1),LOOKUP(9.99999999999999E+307,$Q$2:Q2980)+1,"")</f>
        <v>#REF!</v>
      </c>
      <c r="R2981" s="31">
        <f>IF(AND($B2981=R$1),LOOKUP(9.99999999999999E+307,$R$2:R2980)+1,"")</f>
        <v>2815</v>
      </c>
      <c r="S2981" s="31">
        <f>IF(AND($B2981=S$1),LOOKUP(9.99999999999999E+307,$S$2:S2980)+1,"")</f>
        <v>2815</v>
      </c>
      <c r="T2981" s="265"/>
      <c r="U2981" s="265"/>
      <c r="V2981" s="265"/>
      <c r="AA2981" s="254" t="str">
        <f t="shared" si="332"/>
        <v/>
      </c>
      <c r="AB2981" s="254" t="str">
        <f t="shared" si="333"/>
        <v/>
      </c>
      <c r="AC2981" s="255">
        <f t="shared" si="334"/>
        <v>0</v>
      </c>
      <c r="AD2981" s="255">
        <f t="shared" si="335"/>
        <v>3836</v>
      </c>
      <c r="AE2981" s="256" t="str">
        <f t="shared" si="336"/>
        <v/>
      </c>
      <c r="AF2981" s="252" t="str">
        <f t="shared" si="337"/>
        <v>-</v>
      </c>
    </row>
    <row r="2982" spans="1:32" ht="20.149999999999999" customHeight="1" x14ac:dyDescent="0.75">
      <c r="A2982" s="31">
        <v>2980</v>
      </c>
      <c r="B2982" s="239"/>
      <c r="C2982" s="273"/>
      <c r="D2982" s="272"/>
      <c r="E2982" s="273"/>
      <c r="F2982" s="273"/>
      <c r="G2982" s="253" t="str">
        <f t="shared" si="331"/>
        <v/>
      </c>
      <c r="H2982" s="31" t="str">
        <f>IF(AND(B2982=H$1),LOOKUP(9.99999999999999E+307,$H$2:H2981)+1,"")</f>
        <v/>
      </c>
      <c r="I2982" s="31" t="str">
        <f>IF(AND(B2982=I$1),LOOKUP(9.99999999999999E+307,$I$2:I2981)+1,"")</f>
        <v/>
      </c>
      <c r="J2982" s="31">
        <f>IF(AND(B2982=J$1),LOOKUP(9.99999999999999E+307,$J$2:J2981)+1,"")</f>
        <v>2816</v>
      </c>
      <c r="K2982" s="31">
        <f>IF(AND(B2982=K$1),LOOKUP(9.99999999999999E+307,$K$2:K2981)+1,"")</f>
        <v>2816</v>
      </c>
      <c r="L2982" s="31">
        <f>IF(AND(B2982=L$1),LOOKUP(9.99999999999999E+307,$L$2:L2981)+1,"")</f>
        <v>2816</v>
      </c>
      <c r="M2982" s="31">
        <f>IF(AND(B2982=M$1),LOOKUP(9.99999999999999E+307,$M$2:M2981)+1,"")</f>
        <v>2816</v>
      </c>
      <c r="N2982" s="31" t="e">
        <f>IF(AND(B2982=N$1),LOOKUP(9.99999999999999E+307,$N$2:N2981)+1,"")</f>
        <v>#REF!</v>
      </c>
      <c r="O2982" s="31" t="e">
        <f>IF(AND($B2982=O$1),LOOKUP(9.99999999999999E+307,$O$2:O2981)+1,"")</f>
        <v>#REF!</v>
      </c>
      <c r="P2982" s="31" t="e">
        <f>IF(AND($B2982=P$1),LOOKUP(9.99999999999999E+307,$P$2:P2981)+1,"")</f>
        <v>#REF!</v>
      </c>
      <c r="Q2982" s="31" t="e">
        <f>IF(AND($B2982=Q$1),LOOKUP(9.99999999999999E+307,$Q$2:Q2981)+1,"")</f>
        <v>#REF!</v>
      </c>
      <c r="R2982" s="31">
        <f>IF(AND($B2982=R$1),LOOKUP(9.99999999999999E+307,$R$2:R2981)+1,"")</f>
        <v>2816</v>
      </c>
      <c r="S2982" s="31">
        <f>IF(AND($B2982=S$1),LOOKUP(9.99999999999999E+307,$S$2:S2981)+1,"")</f>
        <v>2816</v>
      </c>
      <c r="T2982" s="265"/>
      <c r="U2982" s="265"/>
      <c r="V2982" s="265"/>
      <c r="AA2982" s="254" t="str">
        <f t="shared" si="332"/>
        <v/>
      </c>
      <c r="AB2982" s="254" t="str">
        <f t="shared" si="333"/>
        <v/>
      </c>
      <c r="AC2982" s="255">
        <f t="shared" si="334"/>
        <v>0</v>
      </c>
      <c r="AD2982" s="255">
        <f t="shared" si="335"/>
        <v>3836</v>
      </c>
      <c r="AE2982" s="256" t="str">
        <f t="shared" si="336"/>
        <v/>
      </c>
      <c r="AF2982" s="252" t="str">
        <f t="shared" si="337"/>
        <v>-</v>
      </c>
    </row>
    <row r="2983" spans="1:32" ht="20.149999999999999" customHeight="1" x14ac:dyDescent="0.75">
      <c r="A2983" s="31">
        <v>2981</v>
      </c>
      <c r="B2983" s="239"/>
      <c r="C2983" s="273"/>
      <c r="D2983" s="272"/>
      <c r="E2983" s="273"/>
      <c r="F2983" s="273"/>
      <c r="G2983" s="253" t="str">
        <f t="shared" si="331"/>
        <v/>
      </c>
      <c r="H2983" s="31" t="str">
        <f>IF(AND(B2983=H$1),LOOKUP(9.99999999999999E+307,$H$2:H2982)+1,"")</f>
        <v/>
      </c>
      <c r="I2983" s="31" t="str">
        <f>IF(AND(B2983=I$1),LOOKUP(9.99999999999999E+307,$I$2:I2982)+1,"")</f>
        <v/>
      </c>
      <c r="J2983" s="31">
        <f>IF(AND(B2983=J$1),LOOKUP(9.99999999999999E+307,$J$2:J2982)+1,"")</f>
        <v>2817</v>
      </c>
      <c r="K2983" s="31">
        <f>IF(AND(B2983=K$1),LOOKUP(9.99999999999999E+307,$K$2:K2982)+1,"")</f>
        <v>2817</v>
      </c>
      <c r="L2983" s="31">
        <f>IF(AND(B2983=L$1),LOOKUP(9.99999999999999E+307,$L$2:L2982)+1,"")</f>
        <v>2817</v>
      </c>
      <c r="M2983" s="31">
        <f>IF(AND(B2983=M$1),LOOKUP(9.99999999999999E+307,$M$2:M2982)+1,"")</f>
        <v>2817</v>
      </c>
      <c r="N2983" s="31" t="e">
        <f>IF(AND(B2983=N$1),LOOKUP(9.99999999999999E+307,$N$2:N2982)+1,"")</f>
        <v>#REF!</v>
      </c>
      <c r="O2983" s="31" t="e">
        <f>IF(AND($B2983=O$1),LOOKUP(9.99999999999999E+307,$O$2:O2982)+1,"")</f>
        <v>#REF!</v>
      </c>
      <c r="P2983" s="31" t="e">
        <f>IF(AND($B2983=P$1),LOOKUP(9.99999999999999E+307,$P$2:P2982)+1,"")</f>
        <v>#REF!</v>
      </c>
      <c r="Q2983" s="31" t="e">
        <f>IF(AND($B2983=Q$1),LOOKUP(9.99999999999999E+307,$Q$2:Q2982)+1,"")</f>
        <v>#REF!</v>
      </c>
      <c r="R2983" s="31">
        <f>IF(AND($B2983=R$1),LOOKUP(9.99999999999999E+307,$R$2:R2982)+1,"")</f>
        <v>2817</v>
      </c>
      <c r="S2983" s="31">
        <f>IF(AND($B2983=S$1),LOOKUP(9.99999999999999E+307,$S$2:S2982)+1,"")</f>
        <v>2817</v>
      </c>
      <c r="T2983" s="265"/>
      <c r="U2983" s="265"/>
      <c r="V2983" s="265"/>
      <c r="AA2983" s="254" t="str">
        <f t="shared" si="332"/>
        <v/>
      </c>
      <c r="AB2983" s="254" t="str">
        <f t="shared" si="333"/>
        <v/>
      </c>
      <c r="AC2983" s="255">
        <f t="shared" si="334"/>
        <v>0</v>
      </c>
      <c r="AD2983" s="255">
        <f t="shared" si="335"/>
        <v>3836</v>
      </c>
      <c r="AE2983" s="256" t="str">
        <f t="shared" si="336"/>
        <v/>
      </c>
      <c r="AF2983" s="252" t="str">
        <f t="shared" si="337"/>
        <v>-</v>
      </c>
    </row>
    <row r="2984" spans="1:32" ht="20.149999999999999" customHeight="1" x14ac:dyDescent="0.75">
      <c r="A2984" s="31">
        <v>2982</v>
      </c>
      <c r="B2984" s="239"/>
      <c r="C2984" s="273"/>
      <c r="D2984" s="272"/>
      <c r="E2984" s="273"/>
      <c r="F2984" s="273"/>
      <c r="G2984" s="253" t="str">
        <f t="shared" si="331"/>
        <v/>
      </c>
      <c r="H2984" s="31" t="str">
        <f>IF(AND(B2984=H$1),LOOKUP(9.99999999999999E+307,$H$2:H2983)+1,"")</f>
        <v/>
      </c>
      <c r="I2984" s="31" t="str">
        <f>IF(AND(B2984=I$1),LOOKUP(9.99999999999999E+307,$I$2:I2983)+1,"")</f>
        <v/>
      </c>
      <c r="J2984" s="31">
        <f>IF(AND(B2984=J$1),LOOKUP(9.99999999999999E+307,$J$2:J2983)+1,"")</f>
        <v>2818</v>
      </c>
      <c r="K2984" s="31">
        <f>IF(AND(B2984=K$1),LOOKUP(9.99999999999999E+307,$K$2:K2983)+1,"")</f>
        <v>2818</v>
      </c>
      <c r="L2984" s="31">
        <f>IF(AND(B2984=L$1),LOOKUP(9.99999999999999E+307,$L$2:L2983)+1,"")</f>
        <v>2818</v>
      </c>
      <c r="M2984" s="31">
        <f>IF(AND(B2984=M$1),LOOKUP(9.99999999999999E+307,$M$2:M2983)+1,"")</f>
        <v>2818</v>
      </c>
      <c r="N2984" s="31" t="e">
        <f>IF(AND(B2984=N$1),LOOKUP(9.99999999999999E+307,$N$2:N2983)+1,"")</f>
        <v>#REF!</v>
      </c>
      <c r="O2984" s="31" t="e">
        <f>IF(AND($B2984=O$1),LOOKUP(9.99999999999999E+307,$O$2:O2983)+1,"")</f>
        <v>#REF!</v>
      </c>
      <c r="P2984" s="31" t="e">
        <f>IF(AND($B2984=P$1),LOOKUP(9.99999999999999E+307,$P$2:P2983)+1,"")</f>
        <v>#REF!</v>
      </c>
      <c r="Q2984" s="31" t="e">
        <f>IF(AND($B2984=Q$1),LOOKUP(9.99999999999999E+307,$Q$2:Q2983)+1,"")</f>
        <v>#REF!</v>
      </c>
      <c r="R2984" s="31">
        <f>IF(AND($B2984=R$1),LOOKUP(9.99999999999999E+307,$R$2:R2983)+1,"")</f>
        <v>2818</v>
      </c>
      <c r="S2984" s="31">
        <f>IF(AND($B2984=S$1),LOOKUP(9.99999999999999E+307,$S$2:S2983)+1,"")</f>
        <v>2818</v>
      </c>
      <c r="T2984" s="265"/>
      <c r="U2984" s="265"/>
      <c r="V2984" s="265"/>
      <c r="AA2984" s="254" t="str">
        <f t="shared" si="332"/>
        <v/>
      </c>
      <c r="AB2984" s="254" t="str">
        <f t="shared" si="333"/>
        <v/>
      </c>
      <c r="AC2984" s="255">
        <f t="shared" si="334"/>
        <v>0</v>
      </c>
      <c r="AD2984" s="255">
        <f t="shared" si="335"/>
        <v>3836</v>
      </c>
      <c r="AE2984" s="256" t="str">
        <f t="shared" si="336"/>
        <v/>
      </c>
      <c r="AF2984" s="252" t="str">
        <f t="shared" si="337"/>
        <v>-</v>
      </c>
    </row>
    <row r="2985" spans="1:32" ht="20.149999999999999" customHeight="1" x14ac:dyDescent="0.75">
      <c r="A2985" s="31">
        <v>2983</v>
      </c>
      <c r="B2985" s="239"/>
      <c r="C2985" s="273"/>
      <c r="D2985" s="272"/>
      <c r="E2985" s="273"/>
      <c r="F2985" s="273"/>
      <c r="G2985" s="253" t="str">
        <f t="shared" si="331"/>
        <v/>
      </c>
      <c r="H2985" s="31" t="str">
        <f>IF(AND(B2985=H$1),LOOKUP(9.99999999999999E+307,$H$2:H2984)+1,"")</f>
        <v/>
      </c>
      <c r="I2985" s="31" t="str">
        <f>IF(AND(B2985=I$1),LOOKUP(9.99999999999999E+307,$I$2:I2984)+1,"")</f>
        <v/>
      </c>
      <c r="J2985" s="31">
        <f>IF(AND(B2985=J$1),LOOKUP(9.99999999999999E+307,$J$2:J2984)+1,"")</f>
        <v>2819</v>
      </c>
      <c r="K2985" s="31">
        <f>IF(AND(B2985=K$1),LOOKUP(9.99999999999999E+307,$K$2:K2984)+1,"")</f>
        <v>2819</v>
      </c>
      <c r="L2985" s="31">
        <f>IF(AND(B2985=L$1),LOOKUP(9.99999999999999E+307,$L$2:L2984)+1,"")</f>
        <v>2819</v>
      </c>
      <c r="M2985" s="31">
        <f>IF(AND(B2985=M$1),LOOKUP(9.99999999999999E+307,$M$2:M2984)+1,"")</f>
        <v>2819</v>
      </c>
      <c r="N2985" s="31" t="e">
        <f>IF(AND(B2985=N$1),LOOKUP(9.99999999999999E+307,$N$2:N2984)+1,"")</f>
        <v>#REF!</v>
      </c>
      <c r="O2985" s="31" t="e">
        <f>IF(AND($B2985=O$1),LOOKUP(9.99999999999999E+307,$O$2:O2984)+1,"")</f>
        <v>#REF!</v>
      </c>
      <c r="P2985" s="31" t="e">
        <f>IF(AND($B2985=P$1),LOOKUP(9.99999999999999E+307,$P$2:P2984)+1,"")</f>
        <v>#REF!</v>
      </c>
      <c r="Q2985" s="31" t="e">
        <f>IF(AND($B2985=Q$1),LOOKUP(9.99999999999999E+307,$Q$2:Q2984)+1,"")</f>
        <v>#REF!</v>
      </c>
      <c r="R2985" s="31">
        <f>IF(AND($B2985=R$1),LOOKUP(9.99999999999999E+307,$R$2:R2984)+1,"")</f>
        <v>2819</v>
      </c>
      <c r="S2985" s="31">
        <f>IF(AND($B2985=S$1),LOOKUP(9.99999999999999E+307,$S$2:S2984)+1,"")</f>
        <v>2819</v>
      </c>
      <c r="T2985" s="265"/>
      <c r="U2985" s="265"/>
      <c r="V2985" s="265"/>
      <c r="AA2985" s="254" t="str">
        <f t="shared" si="332"/>
        <v/>
      </c>
      <c r="AB2985" s="254" t="str">
        <f t="shared" si="333"/>
        <v/>
      </c>
      <c r="AC2985" s="255">
        <f t="shared" si="334"/>
        <v>0</v>
      </c>
      <c r="AD2985" s="255">
        <f t="shared" si="335"/>
        <v>3836</v>
      </c>
      <c r="AE2985" s="256" t="str">
        <f t="shared" si="336"/>
        <v/>
      </c>
      <c r="AF2985" s="252" t="str">
        <f t="shared" si="337"/>
        <v>-</v>
      </c>
    </row>
    <row r="2986" spans="1:32" ht="20.149999999999999" customHeight="1" x14ac:dyDescent="0.75">
      <c r="A2986" s="31">
        <v>2984</v>
      </c>
      <c r="B2986" s="239"/>
      <c r="C2986" s="273"/>
      <c r="D2986" s="272"/>
      <c r="E2986" s="273"/>
      <c r="F2986" s="273"/>
      <c r="G2986" s="253" t="str">
        <f t="shared" si="331"/>
        <v/>
      </c>
      <c r="H2986" s="31" t="str">
        <f>IF(AND(B2986=H$1),LOOKUP(9.99999999999999E+307,$H$2:H2985)+1,"")</f>
        <v/>
      </c>
      <c r="I2986" s="31" t="str">
        <f>IF(AND(B2986=I$1),LOOKUP(9.99999999999999E+307,$I$2:I2985)+1,"")</f>
        <v/>
      </c>
      <c r="J2986" s="31">
        <f>IF(AND(B2986=J$1),LOOKUP(9.99999999999999E+307,$J$2:J2985)+1,"")</f>
        <v>2820</v>
      </c>
      <c r="K2986" s="31">
        <f>IF(AND(B2986=K$1),LOOKUP(9.99999999999999E+307,$K$2:K2985)+1,"")</f>
        <v>2820</v>
      </c>
      <c r="L2986" s="31">
        <f>IF(AND(B2986=L$1),LOOKUP(9.99999999999999E+307,$L$2:L2985)+1,"")</f>
        <v>2820</v>
      </c>
      <c r="M2986" s="31">
        <f>IF(AND(B2986=M$1),LOOKUP(9.99999999999999E+307,$M$2:M2985)+1,"")</f>
        <v>2820</v>
      </c>
      <c r="N2986" s="31" t="e">
        <f>IF(AND(B2986=N$1),LOOKUP(9.99999999999999E+307,$N$2:N2985)+1,"")</f>
        <v>#REF!</v>
      </c>
      <c r="O2986" s="31" t="e">
        <f>IF(AND($B2986=O$1),LOOKUP(9.99999999999999E+307,$O$2:O2985)+1,"")</f>
        <v>#REF!</v>
      </c>
      <c r="P2986" s="31" t="e">
        <f>IF(AND($B2986=P$1),LOOKUP(9.99999999999999E+307,$P$2:P2985)+1,"")</f>
        <v>#REF!</v>
      </c>
      <c r="Q2986" s="31" t="e">
        <f>IF(AND($B2986=Q$1),LOOKUP(9.99999999999999E+307,$Q$2:Q2985)+1,"")</f>
        <v>#REF!</v>
      </c>
      <c r="R2986" s="31">
        <f>IF(AND($B2986=R$1),LOOKUP(9.99999999999999E+307,$R$2:R2985)+1,"")</f>
        <v>2820</v>
      </c>
      <c r="S2986" s="31">
        <f>IF(AND($B2986=S$1),LOOKUP(9.99999999999999E+307,$S$2:S2985)+1,"")</f>
        <v>2820</v>
      </c>
      <c r="T2986" s="265"/>
      <c r="U2986" s="265"/>
      <c r="V2986" s="265"/>
      <c r="AA2986" s="254" t="str">
        <f t="shared" si="332"/>
        <v/>
      </c>
      <c r="AB2986" s="254" t="str">
        <f t="shared" si="333"/>
        <v/>
      </c>
      <c r="AC2986" s="255">
        <f t="shared" si="334"/>
        <v>0</v>
      </c>
      <c r="AD2986" s="255">
        <f t="shared" si="335"/>
        <v>3836</v>
      </c>
      <c r="AE2986" s="256" t="str">
        <f t="shared" si="336"/>
        <v/>
      </c>
      <c r="AF2986" s="252" t="str">
        <f t="shared" si="337"/>
        <v>-</v>
      </c>
    </row>
    <row r="2987" spans="1:32" ht="20.149999999999999" customHeight="1" x14ac:dyDescent="0.75">
      <c r="A2987" s="31">
        <v>2985</v>
      </c>
      <c r="B2987" s="239"/>
      <c r="C2987" s="273"/>
      <c r="D2987" s="272"/>
      <c r="E2987" s="273"/>
      <c r="F2987" s="273"/>
      <c r="G2987" s="253" t="str">
        <f t="shared" ref="G2987:G3050" si="338">B2987&amp;C2987</f>
        <v/>
      </c>
      <c r="H2987" s="31" t="str">
        <f>IF(AND(B2987=H$1),LOOKUP(9.99999999999999E+307,$H$2:H2986)+1,"")</f>
        <v/>
      </c>
      <c r="I2987" s="31" t="str">
        <f>IF(AND(B2987=I$1),LOOKUP(9.99999999999999E+307,$I$2:I2986)+1,"")</f>
        <v/>
      </c>
      <c r="J2987" s="31">
        <f>IF(AND(B2987=J$1),LOOKUP(9.99999999999999E+307,$J$2:J2986)+1,"")</f>
        <v>2821</v>
      </c>
      <c r="K2987" s="31">
        <f>IF(AND(B2987=K$1),LOOKUP(9.99999999999999E+307,$K$2:K2986)+1,"")</f>
        <v>2821</v>
      </c>
      <c r="L2987" s="31">
        <f>IF(AND(B2987=L$1),LOOKUP(9.99999999999999E+307,$L$2:L2986)+1,"")</f>
        <v>2821</v>
      </c>
      <c r="M2987" s="31">
        <f>IF(AND(B2987=M$1),LOOKUP(9.99999999999999E+307,$M$2:M2986)+1,"")</f>
        <v>2821</v>
      </c>
      <c r="N2987" s="31" t="e">
        <f>IF(AND(B2987=N$1),LOOKUP(9.99999999999999E+307,$N$2:N2986)+1,"")</f>
        <v>#REF!</v>
      </c>
      <c r="O2987" s="31" t="e">
        <f>IF(AND($B2987=O$1),LOOKUP(9.99999999999999E+307,$O$2:O2986)+1,"")</f>
        <v>#REF!</v>
      </c>
      <c r="P2987" s="31" t="e">
        <f>IF(AND($B2987=P$1),LOOKUP(9.99999999999999E+307,$P$2:P2986)+1,"")</f>
        <v>#REF!</v>
      </c>
      <c r="Q2987" s="31" t="e">
        <f>IF(AND($B2987=Q$1),LOOKUP(9.99999999999999E+307,$Q$2:Q2986)+1,"")</f>
        <v>#REF!</v>
      </c>
      <c r="R2987" s="31">
        <f>IF(AND($B2987=R$1),LOOKUP(9.99999999999999E+307,$R$2:R2986)+1,"")</f>
        <v>2821</v>
      </c>
      <c r="S2987" s="31">
        <f>IF(AND($B2987=S$1),LOOKUP(9.99999999999999E+307,$S$2:S2986)+1,"")</f>
        <v>2821</v>
      </c>
      <c r="T2987" s="265"/>
      <c r="U2987" s="265"/>
      <c r="V2987" s="265"/>
      <c r="AA2987" s="254" t="str">
        <f t="shared" si="332"/>
        <v/>
      </c>
      <c r="AB2987" s="254" t="str">
        <f t="shared" si="333"/>
        <v/>
      </c>
      <c r="AC2987" s="255">
        <f t="shared" si="334"/>
        <v>0</v>
      </c>
      <c r="AD2987" s="255">
        <f t="shared" si="335"/>
        <v>3836</v>
      </c>
      <c r="AE2987" s="256" t="str">
        <f t="shared" si="336"/>
        <v/>
      </c>
      <c r="AF2987" s="252" t="str">
        <f t="shared" si="337"/>
        <v>-</v>
      </c>
    </row>
    <row r="2988" spans="1:32" ht="20.149999999999999" customHeight="1" x14ac:dyDescent="0.75">
      <c r="A2988" s="31">
        <v>2986</v>
      </c>
      <c r="B2988" s="239"/>
      <c r="C2988" s="273"/>
      <c r="D2988" s="272"/>
      <c r="E2988" s="273"/>
      <c r="F2988" s="273"/>
      <c r="G2988" s="253" t="str">
        <f t="shared" si="338"/>
        <v/>
      </c>
      <c r="H2988" s="31" t="str">
        <f>IF(AND(B2988=H$1),LOOKUP(9.99999999999999E+307,$H$2:H2987)+1,"")</f>
        <v/>
      </c>
      <c r="I2988" s="31" t="str">
        <f>IF(AND(B2988=I$1),LOOKUP(9.99999999999999E+307,$I$2:I2987)+1,"")</f>
        <v/>
      </c>
      <c r="J2988" s="31">
        <f>IF(AND(B2988=J$1),LOOKUP(9.99999999999999E+307,$J$2:J2987)+1,"")</f>
        <v>2822</v>
      </c>
      <c r="K2988" s="31">
        <f>IF(AND(B2988=K$1),LOOKUP(9.99999999999999E+307,$K$2:K2987)+1,"")</f>
        <v>2822</v>
      </c>
      <c r="L2988" s="31">
        <f>IF(AND(B2988=L$1),LOOKUP(9.99999999999999E+307,$L$2:L2987)+1,"")</f>
        <v>2822</v>
      </c>
      <c r="M2988" s="31">
        <f>IF(AND(B2988=M$1),LOOKUP(9.99999999999999E+307,$M$2:M2987)+1,"")</f>
        <v>2822</v>
      </c>
      <c r="N2988" s="31" t="e">
        <f>IF(AND(B2988=N$1),LOOKUP(9.99999999999999E+307,$N$2:N2987)+1,"")</f>
        <v>#REF!</v>
      </c>
      <c r="O2988" s="31" t="e">
        <f>IF(AND($B2988=O$1),LOOKUP(9.99999999999999E+307,$O$2:O2987)+1,"")</f>
        <v>#REF!</v>
      </c>
      <c r="P2988" s="31" t="e">
        <f>IF(AND($B2988=P$1),LOOKUP(9.99999999999999E+307,$P$2:P2987)+1,"")</f>
        <v>#REF!</v>
      </c>
      <c r="Q2988" s="31" t="e">
        <f>IF(AND($B2988=Q$1),LOOKUP(9.99999999999999E+307,$Q$2:Q2987)+1,"")</f>
        <v>#REF!</v>
      </c>
      <c r="R2988" s="31">
        <f>IF(AND($B2988=R$1),LOOKUP(9.99999999999999E+307,$R$2:R2987)+1,"")</f>
        <v>2822</v>
      </c>
      <c r="S2988" s="31">
        <f>IF(AND($B2988=S$1),LOOKUP(9.99999999999999E+307,$S$2:S2987)+1,"")</f>
        <v>2822</v>
      </c>
      <c r="T2988" s="265"/>
      <c r="U2988" s="265"/>
      <c r="V2988" s="265"/>
      <c r="AA2988" s="254" t="str">
        <f t="shared" si="332"/>
        <v/>
      </c>
      <c r="AB2988" s="254" t="str">
        <f t="shared" si="333"/>
        <v/>
      </c>
      <c r="AC2988" s="255">
        <f t="shared" si="334"/>
        <v>0</v>
      </c>
      <c r="AD2988" s="255">
        <f t="shared" si="335"/>
        <v>3836</v>
      </c>
      <c r="AE2988" s="256" t="str">
        <f t="shared" si="336"/>
        <v/>
      </c>
      <c r="AF2988" s="252" t="str">
        <f t="shared" si="337"/>
        <v>-</v>
      </c>
    </row>
    <row r="2989" spans="1:32" ht="20.149999999999999" customHeight="1" x14ac:dyDescent="0.75">
      <c r="A2989" s="31">
        <v>2987</v>
      </c>
      <c r="B2989" s="239"/>
      <c r="C2989" s="273"/>
      <c r="D2989" s="272"/>
      <c r="E2989" s="273"/>
      <c r="F2989" s="273"/>
      <c r="G2989" s="253" t="str">
        <f t="shared" si="338"/>
        <v/>
      </c>
      <c r="H2989" s="31" t="str">
        <f>IF(AND(B2989=H$1),LOOKUP(9.99999999999999E+307,$H$2:H2988)+1,"")</f>
        <v/>
      </c>
      <c r="I2989" s="31" t="str">
        <f>IF(AND(B2989=I$1),LOOKUP(9.99999999999999E+307,$I$2:I2988)+1,"")</f>
        <v/>
      </c>
      <c r="J2989" s="31">
        <f>IF(AND(B2989=J$1),LOOKUP(9.99999999999999E+307,$J$2:J2988)+1,"")</f>
        <v>2823</v>
      </c>
      <c r="K2989" s="31">
        <f>IF(AND(B2989=K$1),LOOKUP(9.99999999999999E+307,$K$2:K2988)+1,"")</f>
        <v>2823</v>
      </c>
      <c r="L2989" s="31">
        <f>IF(AND(B2989=L$1),LOOKUP(9.99999999999999E+307,$L$2:L2988)+1,"")</f>
        <v>2823</v>
      </c>
      <c r="M2989" s="31">
        <f>IF(AND(B2989=M$1),LOOKUP(9.99999999999999E+307,$M$2:M2988)+1,"")</f>
        <v>2823</v>
      </c>
      <c r="N2989" s="31" t="e">
        <f>IF(AND(B2989=N$1),LOOKUP(9.99999999999999E+307,$N$2:N2988)+1,"")</f>
        <v>#REF!</v>
      </c>
      <c r="O2989" s="31" t="e">
        <f>IF(AND($B2989=O$1),LOOKUP(9.99999999999999E+307,$O$2:O2988)+1,"")</f>
        <v>#REF!</v>
      </c>
      <c r="P2989" s="31" t="e">
        <f>IF(AND($B2989=P$1),LOOKUP(9.99999999999999E+307,$P$2:P2988)+1,"")</f>
        <v>#REF!</v>
      </c>
      <c r="Q2989" s="31" t="e">
        <f>IF(AND($B2989=Q$1),LOOKUP(9.99999999999999E+307,$Q$2:Q2988)+1,"")</f>
        <v>#REF!</v>
      </c>
      <c r="R2989" s="31">
        <f>IF(AND($B2989=R$1),LOOKUP(9.99999999999999E+307,$R$2:R2988)+1,"")</f>
        <v>2823</v>
      </c>
      <c r="S2989" s="31">
        <f>IF(AND($B2989=S$1),LOOKUP(9.99999999999999E+307,$S$2:S2988)+1,"")</f>
        <v>2823</v>
      </c>
      <c r="T2989" s="265"/>
      <c r="U2989" s="265"/>
      <c r="V2989" s="265"/>
      <c r="AA2989" s="254" t="str">
        <f t="shared" si="332"/>
        <v/>
      </c>
      <c r="AB2989" s="254" t="str">
        <f t="shared" si="333"/>
        <v/>
      </c>
      <c r="AC2989" s="255">
        <f t="shared" si="334"/>
        <v>0</v>
      </c>
      <c r="AD2989" s="255">
        <f t="shared" si="335"/>
        <v>3836</v>
      </c>
      <c r="AE2989" s="256" t="str">
        <f t="shared" si="336"/>
        <v/>
      </c>
      <c r="AF2989" s="252" t="str">
        <f t="shared" si="337"/>
        <v>-</v>
      </c>
    </row>
    <row r="2990" spans="1:32" ht="20.149999999999999" customHeight="1" x14ac:dyDescent="0.75">
      <c r="A2990" s="31">
        <v>2988</v>
      </c>
      <c r="B2990" s="239"/>
      <c r="C2990" s="273"/>
      <c r="D2990" s="272"/>
      <c r="E2990" s="273"/>
      <c r="F2990" s="273"/>
      <c r="G2990" s="253" t="str">
        <f t="shared" si="338"/>
        <v/>
      </c>
      <c r="H2990" s="31" t="str">
        <f>IF(AND(B2990=H$1),LOOKUP(9.99999999999999E+307,$H$2:H2989)+1,"")</f>
        <v/>
      </c>
      <c r="I2990" s="31" t="str">
        <f>IF(AND(B2990=I$1),LOOKUP(9.99999999999999E+307,$I$2:I2989)+1,"")</f>
        <v/>
      </c>
      <c r="J2990" s="31">
        <f>IF(AND(B2990=J$1),LOOKUP(9.99999999999999E+307,$J$2:J2989)+1,"")</f>
        <v>2824</v>
      </c>
      <c r="K2990" s="31">
        <f>IF(AND(B2990=K$1),LOOKUP(9.99999999999999E+307,$K$2:K2989)+1,"")</f>
        <v>2824</v>
      </c>
      <c r="L2990" s="31">
        <f>IF(AND(B2990=L$1),LOOKUP(9.99999999999999E+307,$L$2:L2989)+1,"")</f>
        <v>2824</v>
      </c>
      <c r="M2990" s="31">
        <f>IF(AND(B2990=M$1),LOOKUP(9.99999999999999E+307,$M$2:M2989)+1,"")</f>
        <v>2824</v>
      </c>
      <c r="N2990" s="31" t="e">
        <f>IF(AND(B2990=N$1),LOOKUP(9.99999999999999E+307,$N$2:N2989)+1,"")</f>
        <v>#REF!</v>
      </c>
      <c r="O2990" s="31" t="e">
        <f>IF(AND($B2990=O$1),LOOKUP(9.99999999999999E+307,$O$2:O2989)+1,"")</f>
        <v>#REF!</v>
      </c>
      <c r="P2990" s="31" t="e">
        <f>IF(AND($B2990=P$1),LOOKUP(9.99999999999999E+307,$P$2:P2989)+1,"")</f>
        <v>#REF!</v>
      </c>
      <c r="Q2990" s="31" t="e">
        <f>IF(AND($B2990=Q$1),LOOKUP(9.99999999999999E+307,$Q$2:Q2989)+1,"")</f>
        <v>#REF!</v>
      </c>
      <c r="R2990" s="31">
        <f>IF(AND($B2990=R$1),LOOKUP(9.99999999999999E+307,$R$2:R2989)+1,"")</f>
        <v>2824</v>
      </c>
      <c r="S2990" s="31">
        <f>IF(AND($B2990=S$1),LOOKUP(9.99999999999999E+307,$S$2:S2989)+1,"")</f>
        <v>2824</v>
      </c>
      <c r="T2990" s="265"/>
      <c r="U2990" s="265"/>
      <c r="V2990" s="265"/>
      <c r="AA2990" s="254" t="str">
        <f t="shared" si="332"/>
        <v/>
      </c>
      <c r="AB2990" s="254" t="str">
        <f t="shared" si="333"/>
        <v/>
      </c>
      <c r="AC2990" s="255">
        <f t="shared" si="334"/>
        <v>0</v>
      </c>
      <c r="AD2990" s="255">
        <f t="shared" si="335"/>
        <v>3836</v>
      </c>
      <c r="AE2990" s="256" t="str">
        <f t="shared" si="336"/>
        <v/>
      </c>
      <c r="AF2990" s="252" t="str">
        <f t="shared" si="337"/>
        <v>-</v>
      </c>
    </row>
    <row r="2991" spans="1:32" ht="20.149999999999999" customHeight="1" x14ac:dyDescent="0.75">
      <c r="A2991" s="31">
        <v>2989</v>
      </c>
      <c r="B2991" s="239"/>
      <c r="C2991" s="273"/>
      <c r="D2991" s="272"/>
      <c r="E2991" s="273"/>
      <c r="F2991" s="273"/>
      <c r="G2991" s="253" t="str">
        <f t="shared" si="338"/>
        <v/>
      </c>
      <c r="H2991" s="31" t="str">
        <f>IF(AND(B2991=H$1),LOOKUP(9.99999999999999E+307,$H$2:H2990)+1,"")</f>
        <v/>
      </c>
      <c r="I2991" s="31" t="str">
        <f>IF(AND(B2991=I$1),LOOKUP(9.99999999999999E+307,$I$2:I2990)+1,"")</f>
        <v/>
      </c>
      <c r="J2991" s="31">
        <f>IF(AND(B2991=J$1),LOOKUP(9.99999999999999E+307,$J$2:J2990)+1,"")</f>
        <v>2825</v>
      </c>
      <c r="K2991" s="31">
        <f>IF(AND(B2991=K$1),LOOKUP(9.99999999999999E+307,$K$2:K2990)+1,"")</f>
        <v>2825</v>
      </c>
      <c r="L2991" s="31">
        <f>IF(AND(B2991=L$1),LOOKUP(9.99999999999999E+307,$L$2:L2990)+1,"")</f>
        <v>2825</v>
      </c>
      <c r="M2991" s="31">
        <f>IF(AND(B2991=M$1),LOOKUP(9.99999999999999E+307,$M$2:M2990)+1,"")</f>
        <v>2825</v>
      </c>
      <c r="N2991" s="31" t="e">
        <f>IF(AND(B2991=N$1),LOOKUP(9.99999999999999E+307,$N$2:N2990)+1,"")</f>
        <v>#REF!</v>
      </c>
      <c r="O2991" s="31" t="e">
        <f>IF(AND($B2991=O$1),LOOKUP(9.99999999999999E+307,$O$2:O2990)+1,"")</f>
        <v>#REF!</v>
      </c>
      <c r="P2991" s="31" t="e">
        <f>IF(AND($B2991=P$1),LOOKUP(9.99999999999999E+307,$P$2:P2990)+1,"")</f>
        <v>#REF!</v>
      </c>
      <c r="Q2991" s="31" t="e">
        <f>IF(AND($B2991=Q$1),LOOKUP(9.99999999999999E+307,$Q$2:Q2990)+1,"")</f>
        <v>#REF!</v>
      </c>
      <c r="R2991" s="31">
        <f>IF(AND($B2991=R$1),LOOKUP(9.99999999999999E+307,$R$2:R2990)+1,"")</f>
        <v>2825</v>
      </c>
      <c r="S2991" s="31">
        <f>IF(AND($B2991=S$1),LOOKUP(9.99999999999999E+307,$S$2:S2990)+1,"")</f>
        <v>2825</v>
      </c>
      <c r="T2991" s="265"/>
      <c r="U2991" s="265"/>
      <c r="V2991" s="265"/>
      <c r="AA2991" s="254" t="str">
        <f t="shared" si="332"/>
        <v/>
      </c>
      <c r="AB2991" s="254" t="str">
        <f t="shared" si="333"/>
        <v/>
      </c>
      <c r="AC2991" s="255">
        <f t="shared" si="334"/>
        <v>0</v>
      </c>
      <c r="AD2991" s="255">
        <f t="shared" si="335"/>
        <v>3836</v>
      </c>
      <c r="AE2991" s="256" t="str">
        <f t="shared" si="336"/>
        <v/>
      </c>
      <c r="AF2991" s="252" t="str">
        <f t="shared" si="337"/>
        <v>-</v>
      </c>
    </row>
    <row r="2992" spans="1:32" ht="20.149999999999999" customHeight="1" x14ac:dyDescent="0.75">
      <c r="A2992" s="31">
        <v>2990</v>
      </c>
      <c r="B2992" s="239"/>
      <c r="C2992" s="273"/>
      <c r="D2992" s="272"/>
      <c r="E2992" s="273"/>
      <c r="F2992" s="273"/>
      <c r="G2992" s="253" t="str">
        <f t="shared" si="338"/>
        <v/>
      </c>
      <c r="H2992" s="31" t="str">
        <f>IF(AND(B2992=H$1),LOOKUP(9.99999999999999E+307,$H$2:H2991)+1,"")</f>
        <v/>
      </c>
      <c r="I2992" s="31" t="str">
        <f>IF(AND(B2992=I$1),LOOKUP(9.99999999999999E+307,$I$2:I2991)+1,"")</f>
        <v/>
      </c>
      <c r="J2992" s="31">
        <f>IF(AND(B2992=J$1),LOOKUP(9.99999999999999E+307,$J$2:J2991)+1,"")</f>
        <v>2826</v>
      </c>
      <c r="K2992" s="31">
        <f>IF(AND(B2992=K$1),LOOKUP(9.99999999999999E+307,$K$2:K2991)+1,"")</f>
        <v>2826</v>
      </c>
      <c r="L2992" s="31">
        <f>IF(AND(B2992=L$1),LOOKUP(9.99999999999999E+307,$L$2:L2991)+1,"")</f>
        <v>2826</v>
      </c>
      <c r="M2992" s="31">
        <f>IF(AND(B2992=M$1),LOOKUP(9.99999999999999E+307,$M$2:M2991)+1,"")</f>
        <v>2826</v>
      </c>
      <c r="N2992" s="31" t="e">
        <f>IF(AND(B2992=N$1),LOOKUP(9.99999999999999E+307,$N$2:N2991)+1,"")</f>
        <v>#REF!</v>
      </c>
      <c r="O2992" s="31" t="e">
        <f>IF(AND($B2992=O$1),LOOKUP(9.99999999999999E+307,$O$2:O2991)+1,"")</f>
        <v>#REF!</v>
      </c>
      <c r="P2992" s="31" t="e">
        <f>IF(AND($B2992=P$1),LOOKUP(9.99999999999999E+307,$P$2:P2991)+1,"")</f>
        <v>#REF!</v>
      </c>
      <c r="Q2992" s="31" t="e">
        <f>IF(AND($B2992=Q$1),LOOKUP(9.99999999999999E+307,$Q$2:Q2991)+1,"")</f>
        <v>#REF!</v>
      </c>
      <c r="R2992" s="31">
        <f>IF(AND($B2992=R$1),LOOKUP(9.99999999999999E+307,$R$2:R2991)+1,"")</f>
        <v>2826</v>
      </c>
      <c r="S2992" s="31">
        <f>IF(AND($B2992=S$1),LOOKUP(9.99999999999999E+307,$S$2:S2991)+1,"")</f>
        <v>2826</v>
      </c>
      <c r="T2992" s="265"/>
      <c r="U2992" s="265"/>
      <c r="V2992" s="265"/>
      <c r="AA2992" s="254" t="str">
        <f t="shared" si="332"/>
        <v/>
      </c>
      <c r="AB2992" s="254" t="str">
        <f t="shared" si="333"/>
        <v/>
      </c>
      <c r="AC2992" s="255">
        <f t="shared" si="334"/>
        <v>0</v>
      </c>
      <c r="AD2992" s="255">
        <f t="shared" si="335"/>
        <v>3836</v>
      </c>
      <c r="AE2992" s="256" t="str">
        <f t="shared" si="336"/>
        <v/>
      </c>
      <c r="AF2992" s="252" t="str">
        <f t="shared" si="337"/>
        <v>-</v>
      </c>
    </row>
    <row r="2993" spans="1:32" ht="20.149999999999999" customHeight="1" x14ac:dyDescent="0.75">
      <c r="A2993" s="31">
        <v>2991</v>
      </c>
      <c r="B2993" s="239"/>
      <c r="C2993" s="273"/>
      <c r="D2993" s="272"/>
      <c r="E2993" s="273"/>
      <c r="F2993" s="273"/>
      <c r="G2993" s="253" t="str">
        <f t="shared" si="338"/>
        <v/>
      </c>
      <c r="H2993" s="31" t="str">
        <f>IF(AND(B2993=H$1),LOOKUP(9.99999999999999E+307,$H$2:H2992)+1,"")</f>
        <v/>
      </c>
      <c r="I2993" s="31" t="str">
        <f>IF(AND(B2993=I$1),LOOKUP(9.99999999999999E+307,$I$2:I2992)+1,"")</f>
        <v/>
      </c>
      <c r="J2993" s="31">
        <f>IF(AND(B2993=J$1),LOOKUP(9.99999999999999E+307,$J$2:J2992)+1,"")</f>
        <v>2827</v>
      </c>
      <c r="K2993" s="31">
        <f>IF(AND(B2993=K$1),LOOKUP(9.99999999999999E+307,$K$2:K2992)+1,"")</f>
        <v>2827</v>
      </c>
      <c r="L2993" s="31">
        <f>IF(AND(B2993=L$1),LOOKUP(9.99999999999999E+307,$L$2:L2992)+1,"")</f>
        <v>2827</v>
      </c>
      <c r="M2993" s="31">
        <f>IF(AND(B2993=M$1),LOOKUP(9.99999999999999E+307,$M$2:M2992)+1,"")</f>
        <v>2827</v>
      </c>
      <c r="N2993" s="31" t="e">
        <f>IF(AND(B2993=N$1),LOOKUP(9.99999999999999E+307,$N$2:N2992)+1,"")</f>
        <v>#REF!</v>
      </c>
      <c r="O2993" s="31" t="e">
        <f>IF(AND($B2993=O$1),LOOKUP(9.99999999999999E+307,$O$2:O2992)+1,"")</f>
        <v>#REF!</v>
      </c>
      <c r="P2993" s="31" t="e">
        <f>IF(AND($B2993=P$1),LOOKUP(9.99999999999999E+307,$P$2:P2992)+1,"")</f>
        <v>#REF!</v>
      </c>
      <c r="Q2993" s="31" t="e">
        <f>IF(AND($B2993=Q$1),LOOKUP(9.99999999999999E+307,$Q$2:Q2992)+1,"")</f>
        <v>#REF!</v>
      </c>
      <c r="R2993" s="31">
        <f>IF(AND($B2993=R$1),LOOKUP(9.99999999999999E+307,$R$2:R2992)+1,"")</f>
        <v>2827</v>
      </c>
      <c r="S2993" s="31">
        <f>IF(AND($B2993=S$1),LOOKUP(9.99999999999999E+307,$S$2:S2992)+1,"")</f>
        <v>2827</v>
      </c>
      <c r="T2993" s="265"/>
      <c r="U2993" s="265"/>
      <c r="V2993" s="265"/>
      <c r="AA2993" s="254" t="str">
        <f t="shared" si="332"/>
        <v/>
      </c>
      <c r="AB2993" s="254" t="str">
        <f t="shared" si="333"/>
        <v/>
      </c>
      <c r="AC2993" s="255">
        <f t="shared" si="334"/>
        <v>0</v>
      </c>
      <c r="AD2993" s="255">
        <f t="shared" si="335"/>
        <v>3836</v>
      </c>
      <c r="AE2993" s="256" t="str">
        <f t="shared" si="336"/>
        <v/>
      </c>
      <c r="AF2993" s="252" t="str">
        <f t="shared" si="337"/>
        <v>-</v>
      </c>
    </row>
    <row r="2994" spans="1:32" ht="20.149999999999999" customHeight="1" x14ac:dyDescent="0.75">
      <c r="A2994" s="31">
        <v>2992</v>
      </c>
      <c r="B2994" s="239"/>
      <c r="C2994" s="273"/>
      <c r="D2994" s="272"/>
      <c r="E2994" s="273"/>
      <c r="F2994" s="273"/>
      <c r="G2994" s="253" t="str">
        <f t="shared" si="338"/>
        <v/>
      </c>
      <c r="H2994" s="31" t="str">
        <f>IF(AND(B2994=H$1),LOOKUP(9.99999999999999E+307,$H$2:H2993)+1,"")</f>
        <v/>
      </c>
      <c r="I2994" s="31" t="str">
        <f>IF(AND(B2994=I$1),LOOKUP(9.99999999999999E+307,$I$2:I2993)+1,"")</f>
        <v/>
      </c>
      <c r="J2994" s="31">
        <f>IF(AND(B2994=J$1),LOOKUP(9.99999999999999E+307,$J$2:J2993)+1,"")</f>
        <v>2828</v>
      </c>
      <c r="K2994" s="31">
        <f>IF(AND(B2994=K$1),LOOKUP(9.99999999999999E+307,$K$2:K2993)+1,"")</f>
        <v>2828</v>
      </c>
      <c r="L2994" s="31">
        <f>IF(AND(B2994=L$1),LOOKUP(9.99999999999999E+307,$L$2:L2993)+1,"")</f>
        <v>2828</v>
      </c>
      <c r="M2994" s="31">
        <f>IF(AND(B2994=M$1),LOOKUP(9.99999999999999E+307,$M$2:M2993)+1,"")</f>
        <v>2828</v>
      </c>
      <c r="N2994" s="31" t="e">
        <f>IF(AND(B2994=N$1),LOOKUP(9.99999999999999E+307,$N$2:N2993)+1,"")</f>
        <v>#REF!</v>
      </c>
      <c r="O2994" s="31" t="e">
        <f>IF(AND($B2994=O$1),LOOKUP(9.99999999999999E+307,$O$2:O2993)+1,"")</f>
        <v>#REF!</v>
      </c>
      <c r="P2994" s="31" t="e">
        <f>IF(AND($B2994=P$1),LOOKUP(9.99999999999999E+307,$P$2:P2993)+1,"")</f>
        <v>#REF!</v>
      </c>
      <c r="Q2994" s="31" t="e">
        <f>IF(AND($B2994=Q$1),LOOKUP(9.99999999999999E+307,$Q$2:Q2993)+1,"")</f>
        <v>#REF!</v>
      </c>
      <c r="R2994" s="31">
        <f>IF(AND($B2994=R$1),LOOKUP(9.99999999999999E+307,$R$2:R2993)+1,"")</f>
        <v>2828</v>
      </c>
      <c r="S2994" s="31">
        <f>IF(AND($B2994=S$1),LOOKUP(9.99999999999999E+307,$S$2:S2993)+1,"")</f>
        <v>2828</v>
      </c>
      <c r="T2994" s="265"/>
      <c r="U2994" s="265"/>
      <c r="V2994" s="265"/>
      <c r="AA2994" s="254" t="str">
        <f t="shared" si="332"/>
        <v/>
      </c>
      <c r="AB2994" s="254" t="str">
        <f t="shared" si="333"/>
        <v/>
      </c>
      <c r="AC2994" s="255">
        <f t="shared" si="334"/>
        <v>0</v>
      </c>
      <c r="AD2994" s="255">
        <f t="shared" si="335"/>
        <v>3836</v>
      </c>
      <c r="AE2994" s="256" t="str">
        <f t="shared" si="336"/>
        <v/>
      </c>
      <c r="AF2994" s="252" t="str">
        <f t="shared" si="337"/>
        <v>-</v>
      </c>
    </row>
    <row r="2995" spans="1:32" ht="20.149999999999999" customHeight="1" x14ac:dyDescent="0.75">
      <c r="A2995" s="31">
        <v>2993</v>
      </c>
      <c r="B2995" s="239"/>
      <c r="C2995" s="273"/>
      <c r="D2995" s="272"/>
      <c r="E2995" s="273"/>
      <c r="F2995" s="273"/>
      <c r="G2995" s="253" t="str">
        <f t="shared" si="338"/>
        <v/>
      </c>
      <c r="H2995" s="31" t="str">
        <f>IF(AND(B2995=H$1),LOOKUP(9.99999999999999E+307,$H$2:H2994)+1,"")</f>
        <v/>
      </c>
      <c r="I2995" s="31" t="str">
        <f>IF(AND(B2995=I$1),LOOKUP(9.99999999999999E+307,$I$2:I2994)+1,"")</f>
        <v/>
      </c>
      <c r="J2995" s="31">
        <f>IF(AND(B2995=J$1),LOOKUP(9.99999999999999E+307,$J$2:J2994)+1,"")</f>
        <v>2829</v>
      </c>
      <c r="K2995" s="31">
        <f>IF(AND(B2995=K$1),LOOKUP(9.99999999999999E+307,$K$2:K2994)+1,"")</f>
        <v>2829</v>
      </c>
      <c r="L2995" s="31">
        <f>IF(AND(B2995=L$1),LOOKUP(9.99999999999999E+307,$L$2:L2994)+1,"")</f>
        <v>2829</v>
      </c>
      <c r="M2995" s="31">
        <f>IF(AND(B2995=M$1),LOOKUP(9.99999999999999E+307,$M$2:M2994)+1,"")</f>
        <v>2829</v>
      </c>
      <c r="N2995" s="31" t="e">
        <f>IF(AND(B2995=N$1),LOOKUP(9.99999999999999E+307,$N$2:N2994)+1,"")</f>
        <v>#REF!</v>
      </c>
      <c r="O2995" s="31" t="e">
        <f>IF(AND($B2995=O$1),LOOKUP(9.99999999999999E+307,$O$2:O2994)+1,"")</f>
        <v>#REF!</v>
      </c>
      <c r="P2995" s="31" t="e">
        <f>IF(AND($B2995=P$1),LOOKUP(9.99999999999999E+307,$P$2:P2994)+1,"")</f>
        <v>#REF!</v>
      </c>
      <c r="Q2995" s="31" t="e">
        <f>IF(AND($B2995=Q$1),LOOKUP(9.99999999999999E+307,$Q$2:Q2994)+1,"")</f>
        <v>#REF!</v>
      </c>
      <c r="R2995" s="31">
        <f>IF(AND($B2995=R$1),LOOKUP(9.99999999999999E+307,$R$2:R2994)+1,"")</f>
        <v>2829</v>
      </c>
      <c r="S2995" s="31">
        <f>IF(AND($B2995=S$1),LOOKUP(9.99999999999999E+307,$S$2:S2994)+1,"")</f>
        <v>2829</v>
      </c>
      <c r="T2995" s="265"/>
      <c r="U2995" s="265"/>
      <c r="V2995" s="265"/>
      <c r="AA2995" s="254" t="str">
        <f t="shared" si="332"/>
        <v/>
      </c>
      <c r="AB2995" s="254" t="str">
        <f t="shared" si="333"/>
        <v/>
      </c>
      <c r="AC2995" s="255">
        <f t="shared" si="334"/>
        <v>0</v>
      </c>
      <c r="AD2995" s="255">
        <f t="shared" si="335"/>
        <v>3836</v>
      </c>
      <c r="AE2995" s="256" t="str">
        <f t="shared" si="336"/>
        <v/>
      </c>
      <c r="AF2995" s="252" t="str">
        <f t="shared" si="337"/>
        <v>-</v>
      </c>
    </row>
    <row r="2996" spans="1:32" ht="20.149999999999999" customHeight="1" x14ac:dyDescent="0.75">
      <c r="A2996" s="31">
        <v>2994</v>
      </c>
      <c r="B2996" s="239"/>
      <c r="C2996" s="273"/>
      <c r="D2996" s="272"/>
      <c r="E2996" s="273"/>
      <c r="F2996" s="273"/>
      <c r="G2996" s="253" t="str">
        <f t="shared" si="338"/>
        <v/>
      </c>
      <c r="H2996" s="31" t="str">
        <f>IF(AND(B2996=H$1),LOOKUP(9.99999999999999E+307,$H$2:H2995)+1,"")</f>
        <v/>
      </c>
      <c r="I2996" s="31" t="str">
        <f>IF(AND(B2996=I$1),LOOKUP(9.99999999999999E+307,$I$2:I2995)+1,"")</f>
        <v/>
      </c>
      <c r="J2996" s="31">
        <f>IF(AND(B2996=J$1),LOOKUP(9.99999999999999E+307,$J$2:J2995)+1,"")</f>
        <v>2830</v>
      </c>
      <c r="K2996" s="31">
        <f>IF(AND(B2996=K$1),LOOKUP(9.99999999999999E+307,$K$2:K2995)+1,"")</f>
        <v>2830</v>
      </c>
      <c r="L2996" s="31">
        <f>IF(AND(B2996=L$1),LOOKUP(9.99999999999999E+307,$L$2:L2995)+1,"")</f>
        <v>2830</v>
      </c>
      <c r="M2996" s="31">
        <f>IF(AND(B2996=M$1),LOOKUP(9.99999999999999E+307,$M$2:M2995)+1,"")</f>
        <v>2830</v>
      </c>
      <c r="N2996" s="31" t="e">
        <f>IF(AND(B2996=N$1),LOOKUP(9.99999999999999E+307,$N$2:N2995)+1,"")</f>
        <v>#REF!</v>
      </c>
      <c r="O2996" s="31" t="e">
        <f>IF(AND($B2996=O$1),LOOKUP(9.99999999999999E+307,$O$2:O2995)+1,"")</f>
        <v>#REF!</v>
      </c>
      <c r="P2996" s="31" t="e">
        <f>IF(AND($B2996=P$1),LOOKUP(9.99999999999999E+307,$P$2:P2995)+1,"")</f>
        <v>#REF!</v>
      </c>
      <c r="Q2996" s="31" t="e">
        <f>IF(AND($B2996=Q$1),LOOKUP(9.99999999999999E+307,$Q$2:Q2995)+1,"")</f>
        <v>#REF!</v>
      </c>
      <c r="R2996" s="31">
        <f>IF(AND($B2996=R$1),LOOKUP(9.99999999999999E+307,$R$2:R2995)+1,"")</f>
        <v>2830</v>
      </c>
      <c r="S2996" s="31">
        <f>IF(AND($B2996=S$1),LOOKUP(9.99999999999999E+307,$S$2:S2995)+1,"")</f>
        <v>2830</v>
      </c>
      <c r="T2996" s="265"/>
      <c r="U2996" s="265"/>
      <c r="V2996" s="265"/>
      <c r="AA2996" s="254" t="str">
        <f t="shared" si="332"/>
        <v/>
      </c>
      <c r="AB2996" s="254" t="str">
        <f t="shared" si="333"/>
        <v/>
      </c>
      <c r="AC2996" s="255">
        <f t="shared" si="334"/>
        <v>0</v>
      </c>
      <c r="AD2996" s="255">
        <f t="shared" si="335"/>
        <v>3836</v>
      </c>
      <c r="AE2996" s="256" t="str">
        <f t="shared" si="336"/>
        <v/>
      </c>
      <c r="AF2996" s="252" t="str">
        <f t="shared" si="337"/>
        <v>-</v>
      </c>
    </row>
    <row r="2997" spans="1:32" ht="20.149999999999999" customHeight="1" x14ac:dyDescent="0.75">
      <c r="A2997" s="31">
        <v>2995</v>
      </c>
      <c r="B2997" s="239"/>
      <c r="C2997" s="273"/>
      <c r="D2997" s="272"/>
      <c r="E2997" s="273"/>
      <c r="F2997" s="273"/>
      <c r="G2997" s="253" t="str">
        <f t="shared" si="338"/>
        <v/>
      </c>
      <c r="H2997" s="31" t="str">
        <f>IF(AND(B2997=H$1),LOOKUP(9.99999999999999E+307,$H$2:H2996)+1,"")</f>
        <v/>
      </c>
      <c r="I2997" s="31" t="str">
        <f>IF(AND(B2997=I$1),LOOKUP(9.99999999999999E+307,$I$2:I2996)+1,"")</f>
        <v/>
      </c>
      <c r="J2997" s="31">
        <f>IF(AND(B2997=J$1),LOOKUP(9.99999999999999E+307,$J$2:J2996)+1,"")</f>
        <v>2831</v>
      </c>
      <c r="K2997" s="31">
        <f>IF(AND(B2997=K$1),LOOKUP(9.99999999999999E+307,$K$2:K2996)+1,"")</f>
        <v>2831</v>
      </c>
      <c r="L2997" s="31">
        <f>IF(AND(B2997=L$1),LOOKUP(9.99999999999999E+307,$L$2:L2996)+1,"")</f>
        <v>2831</v>
      </c>
      <c r="M2997" s="31">
        <f>IF(AND(B2997=M$1),LOOKUP(9.99999999999999E+307,$M$2:M2996)+1,"")</f>
        <v>2831</v>
      </c>
      <c r="N2997" s="31" t="e">
        <f>IF(AND(B2997=N$1),LOOKUP(9.99999999999999E+307,$N$2:N2996)+1,"")</f>
        <v>#REF!</v>
      </c>
      <c r="O2997" s="31" t="e">
        <f>IF(AND($B2997=O$1),LOOKUP(9.99999999999999E+307,$O$2:O2996)+1,"")</f>
        <v>#REF!</v>
      </c>
      <c r="P2997" s="31" t="e">
        <f>IF(AND($B2997=P$1),LOOKUP(9.99999999999999E+307,$P$2:P2996)+1,"")</f>
        <v>#REF!</v>
      </c>
      <c r="Q2997" s="31" t="e">
        <f>IF(AND($B2997=Q$1),LOOKUP(9.99999999999999E+307,$Q$2:Q2996)+1,"")</f>
        <v>#REF!</v>
      </c>
      <c r="R2997" s="31">
        <f>IF(AND($B2997=R$1),LOOKUP(9.99999999999999E+307,$R$2:R2996)+1,"")</f>
        <v>2831</v>
      </c>
      <c r="S2997" s="31">
        <f>IF(AND($B2997=S$1),LOOKUP(9.99999999999999E+307,$S$2:S2996)+1,"")</f>
        <v>2831</v>
      </c>
      <c r="T2997" s="265"/>
      <c r="U2997" s="265"/>
      <c r="V2997" s="265"/>
      <c r="AA2997" s="254" t="str">
        <f t="shared" si="332"/>
        <v/>
      </c>
      <c r="AB2997" s="254" t="str">
        <f t="shared" si="333"/>
        <v/>
      </c>
      <c r="AC2997" s="255">
        <f t="shared" si="334"/>
        <v>0</v>
      </c>
      <c r="AD2997" s="255">
        <f t="shared" si="335"/>
        <v>3836</v>
      </c>
      <c r="AE2997" s="256" t="str">
        <f t="shared" si="336"/>
        <v/>
      </c>
      <c r="AF2997" s="252" t="str">
        <f t="shared" si="337"/>
        <v>-</v>
      </c>
    </row>
    <row r="2998" spans="1:32" ht="20.149999999999999" customHeight="1" x14ac:dyDescent="0.75">
      <c r="A2998" s="31">
        <v>2996</v>
      </c>
      <c r="B2998" s="239"/>
      <c r="C2998" s="273"/>
      <c r="D2998" s="272"/>
      <c r="E2998" s="273"/>
      <c r="F2998" s="273"/>
      <c r="G2998" s="253" t="str">
        <f t="shared" si="338"/>
        <v/>
      </c>
      <c r="H2998" s="31" t="str">
        <f>IF(AND(B2998=H$1),LOOKUP(9.99999999999999E+307,$H$2:H2997)+1,"")</f>
        <v/>
      </c>
      <c r="I2998" s="31" t="str">
        <f>IF(AND(B2998=I$1),LOOKUP(9.99999999999999E+307,$I$2:I2997)+1,"")</f>
        <v/>
      </c>
      <c r="J2998" s="31">
        <f>IF(AND(B2998=J$1),LOOKUP(9.99999999999999E+307,$J$2:J2997)+1,"")</f>
        <v>2832</v>
      </c>
      <c r="K2998" s="31">
        <f>IF(AND(B2998=K$1),LOOKUP(9.99999999999999E+307,$K$2:K2997)+1,"")</f>
        <v>2832</v>
      </c>
      <c r="L2998" s="31">
        <f>IF(AND(B2998=L$1),LOOKUP(9.99999999999999E+307,$L$2:L2997)+1,"")</f>
        <v>2832</v>
      </c>
      <c r="M2998" s="31">
        <f>IF(AND(B2998=M$1),LOOKUP(9.99999999999999E+307,$M$2:M2997)+1,"")</f>
        <v>2832</v>
      </c>
      <c r="N2998" s="31" t="e">
        <f>IF(AND(B2998=N$1),LOOKUP(9.99999999999999E+307,$N$2:N2997)+1,"")</f>
        <v>#REF!</v>
      </c>
      <c r="O2998" s="31" t="e">
        <f>IF(AND($B2998=O$1),LOOKUP(9.99999999999999E+307,$O$2:O2997)+1,"")</f>
        <v>#REF!</v>
      </c>
      <c r="P2998" s="31" t="e">
        <f>IF(AND($B2998=P$1),LOOKUP(9.99999999999999E+307,$P$2:P2997)+1,"")</f>
        <v>#REF!</v>
      </c>
      <c r="Q2998" s="31" t="e">
        <f>IF(AND($B2998=Q$1),LOOKUP(9.99999999999999E+307,$Q$2:Q2997)+1,"")</f>
        <v>#REF!</v>
      </c>
      <c r="R2998" s="31">
        <f>IF(AND($B2998=R$1),LOOKUP(9.99999999999999E+307,$R$2:R2997)+1,"")</f>
        <v>2832</v>
      </c>
      <c r="S2998" s="31">
        <f>IF(AND($B2998=S$1),LOOKUP(9.99999999999999E+307,$S$2:S2997)+1,"")</f>
        <v>2832</v>
      </c>
      <c r="T2998" s="265"/>
      <c r="U2998" s="265"/>
      <c r="V2998" s="265"/>
      <c r="AA2998" s="254" t="str">
        <f t="shared" si="332"/>
        <v/>
      </c>
      <c r="AB2998" s="254" t="str">
        <f t="shared" si="333"/>
        <v/>
      </c>
      <c r="AC2998" s="255">
        <f t="shared" si="334"/>
        <v>0</v>
      </c>
      <c r="AD2998" s="255">
        <f t="shared" si="335"/>
        <v>3836</v>
      </c>
      <c r="AE2998" s="256" t="str">
        <f t="shared" si="336"/>
        <v/>
      </c>
      <c r="AF2998" s="252" t="str">
        <f t="shared" si="337"/>
        <v>-</v>
      </c>
    </row>
    <row r="2999" spans="1:32" ht="20.149999999999999" customHeight="1" x14ac:dyDescent="0.75">
      <c r="A2999" s="31">
        <v>2997</v>
      </c>
      <c r="B2999" s="239"/>
      <c r="C2999" s="273"/>
      <c r="D2999" s="272"/>
      <c r="E2999" s="273"/>
      <c r="F2999" s="273"/>
      <c r="G2999" s="253" t="str">
        <f t="shared" si="338"/>
        <v/>
      </c>
      <c r="H2999" s="31" t="str">
        <f>IF(AND(B2999=H$1),LOOKUP(9.99999999999999E+307,$H$2:H2998)+1,"")</f>
        <v/>
      </c>
      <c r="I2999" s="31" t="str">
        <f>IF(AND(B2999=I$1),LOOKUP(9.99999999999999E+307,$I$2:I2998)+1,"")</f>
        <v/>
      </c>
      <c r="J2999" s="31">
        <f>IF(AND(B2999=J$1),LOOKUP(9.99999999999999E+307,$J$2:J2998)+1,"")</f>
        <v>2833</v>
      </c>
      <c r="K2999" s="31">
        <f>IF(AND(B2999=K$1),LOOKUP(9.99999999999999E+307,$K$2:K2998)+1,"")</f>
        <v>2833</v>
      </c>
      <c r="L2999" s="31">
        <f>IF(AND(B2999=L$1),LOOKUP(9.99999999999999E+307,$L$2:L2998)+1,"")</f>
        <v>2833</v>
      </c>
      <c r="M2999" s="31">
        <f>IF(AND(B2999=M$1),LOOKUP(9.99999999999999E+307,$M$2:M2998)+1,"")</f>
        <v>2833</v>
      </c>
      <c r="N2999" s="31" t="e">
        <f>IF(AND(B2999=N$1),LOOKUP(9.99999999999999E+307,$N$2:N2998)+1,"")</f>
        <v>#REF!</v>
      </c>
      <c r="O2999" s="31" t="e">
        <f>IF(AND($B2999=O$1),LOOKUP(9.99999999999999E+307,$O$2:O2998)+1,"")</f>
        <v>#REF!</v>
      </c>
      <c r="P2999" s="31" t="e">
        <f>IF(AND($B2999=P$1),LOOKUP(9.99999999999999E+307,$P$2:P2998)+1,"")</f>
        <v>#REF!</v>
      </c>
      <c r="Q2999" s="31" t="e">
        <f>IF(AND($B2999=Q$1),LOOKUP(9.99999999999999E+307,$Q$2:Q2998)+1,"")</f>
        <v>#REF!</v>
      </c>
      <c r="R2999" s="31">
        <f>IF(AND($B2999=R$1),LOOKUP(9.99999999999999E+307,$R$2:R2998)+1,"")</f>
        <v>2833</v>
      </c>
      <c r="S2999" s="31">
        <f>IF(AND($B2999=S$1),LOOKUP(9.99999999999999E+307,$S$2:S2998)+1,"")</f>
        <v>2833</v>
      </c>
      <c r="T2999" s="265"/>
      <c r="U2999" s="265"/>
      <c r="V2999" s="265"/>
      <c r="AA2999" s="254" t="str">
        <f t="shared" si="332"/>
        <v/>
      </c>
      <c r="AB2999" s="254" t="str">
        <f t="shared" si="333"/>
        <v/>
      </c>
      <c r="AC2999" s="255">
        <f t="shared" si="334"/>
        <v>0</v>
      </c>
      <c r="AD2999" s="255">
        <f t="shared" si="335"/>
        <v>3836</v>
      </c>
      <c r="AE2999" s="256" t="str">
        <f t="shared" si="336"/>
        <v/>
      </c>
      <c r="AF2999" s="252" t="str">
        <f t="shared" si="337"/>
        <v>-</v>
      </c>
    </row>
    <row r="3000" spans="1:32" ht="20.149999999999999" customHeight="1" x14ac:dyDescent="0.75">
      <c r="A3000" s="31">
        <v>2998</v>
      </c>
      <c r="B3000" s="239"/>
      <c r="C3000" s="273"/>
      <c r="D3000" s="272"/>
      <c r="E3000" s="273"/>
      <c r="F3000" s="273"/>
      <c r="G3000" s="253" t="str">
        <f t="shared" si="338"/>
        <v/>
      </c>
      <c r="H3000" s="31" t="str">
        <f>IF(AND(B3000=H$1),LOOKUP(9.99999999999999E+307,$H$2:H2999)+1,"")</f>
        <v/>
      </c>
      <c r="I3000" s="31" t="str">
        <f>IF(AND(B3000=I$1),LOOKUP(9.99999999999999E+307,$I$2:I2999)+1,"")</f>
        <v/>
      </c>
      <c r="J3000" s="31">
        <f>IF(AND(B3000=J$1),LOOKUP(9.99999999999999E+307,$J$2:J2999)+1,"")</f>
        <v>2834</v>
      </c>
      <c r="K3000" s="31">
        <f>IF(AND(B3000=K$1),LOOKUP(9.99999999999999E+307,$K$2:K2999)+1,"")</f>
        <v>2834</v>
      </c>
      <c r="L3000" s="31">
        <f>IF(AND(B3000=L$1),LOOKUP(9.99999999999999E+307,$L$2:L2999)+1,"")</f>
        <v>2834</v>
      </c>
      <c r="M3000" s="31">
        <f>IF(AND(B3000=M$1),LOOKUP(9.99999999999999E+307,$M$2:M2999)+1,"")</f>
        <v>2834</v>
      </c>
      <c r="N3000" s="31" t="e">
        <f>IF(AND(B3000=N$1),LOOKUP(9.99999999999999E+307,$N$2:N2999)+1,"")</f>
        <v>#REF!</v>
      </c>
      <c r="O3000" s="31" t="e">
        <f>IF(AND($B3000=O$1),LOOKUP(9.99999999999999E+307,$O$2:O2999)+1,"")</f>
        <v>#REF!</v>
      </c>
      <c r="P3000" s="31" t="e">
        <f>IF(AND($B3000=P$1),LOOKUP(9.99999999999999E+307,$P$2:P2999)+1,"")</f>
        <v>#REF!</v>
      </c>
      <c r="Q3000" s="31" t="e">
        <f>IF(AND($B3000=Q$1),LOOKUP(9.99999999999999E+307,$Q$2:Q2999)+1,"")</f>
        <v>#REF!</v>
      </c>
      <c r="R3000" s="31">
        <f>IF(AND($B3000=R$1),LOOKUP(9.99999999999999E+307,$R$2:R2999)+1,"")</f>
        <v>2834</v>
      </c>
      <c r="S3000" s="31">
        <f>IF(AND($B3000=S$1),LOOKUP(9.99999999999999E+307,$S$2:S2999)+1,"")</f>
        <v>2834</v>
      </c>
      <c r="T3000" s="265"/>
      <c r="U3000" s="265"/>
      <c r="V3000" s="265"/>
      <c r="AA3000" s="254" t="str">
        <f t="shared" si="332"/>
        <v/>
      </c>
      <c r="AB3000" s="254" t="str">
        <f t="shared" si="333"/>
        <v/>
      </c>
      <c r="AC3000" s="255">
        <f t="shared" si="334"/>
        <v>0</v>
      </c>
      <c r="AD3000" s="255">
        <f t="shared" si="335"/>
        <v>3836</v>
      </c>
      <c r="AE3000" s="256" t="str">
        <f t="shared" si="336"/>
        <v/>
      </c>
      <c r="AF3000" s="252" t="str">
        <f t="shared" si="337"/>
        <v>-</v>
      </c>
    </row>
    <row r="3001" spans="1:32" ht="20.149999999999999" customHeight="1" x14ac:dyDescent="0.75">
      <c r="A3001" s="31">
        <v>2999</v>
      </c>
      <c r="B3001" s="239"/>
      <c r="C3001" s="273"/>
      <c r="D3001" s="272"/>
      <c r="E3001" s="273"/>
      <c r="F3001" s="273"/>
      <c r="G3001" s="253" t="str">
        <f t="shared" si="338"/>
        <v/>
      </c>
      <c r="H3001" s="31" t="str">
        <f>IF(AND(B3001=H$1),LOOKUP(9.99999999999999E+307,$H$2:H3000)+1,"")</f>
        <v/>
      </c>
      <c r="I3001" s="31" t="str">
        <f>IF(AND(B3001=I$1),LOOKUP(9.99999999999999E+307,$I$2:I3000)+1,"")</f>
        <v/>
      </c>
      <c r="J3001" s="31">
        <f>IF(AND(B3001=J$1),LOOKUP(9.99999999999999E+307,$J$2:J3000)+1,"")</f>
        <v>2835</v>
      </c>
      <c r="K3001" s="31">
        <f>IF(AND(B3001=K$1),LOOKUP(9.99999999999999E+307,$K$2:K3000)+1,"")</f>
        <v>2835</v>
      </c>
      <c r="L3001" s="31">
        <f>IF(AND(B3001=L$1),LOOKUP(9.99999999999999E+307,$L$2:L3000)+1,"")</f>
        <v>2835</v>
      </c>
      <c r="M3001" s="31">
        <f>IF(AND(B3001=M$1),LOOKUP(9.99999999999999E+307,$M$2:M3000)+1,"")</f>
        <v>2835</v>
      </c>
      <c r="N3001" s="31" t="e">
        <f>IF(AND(B3001=N$1),LOOKUP(9.99999999999999E+307,$N$2:N3000)+1,"")</f>
        <v>#REF!</v>
      </c>
      <c r="O3001" s="31" t="e">
        <f>IF(AND($B3001=O$1),LOOKUP(9.99999999999999E+307,$O$2:O3000)+1,"")</f>
        <v>#REF!</v>
      </c>
      <c r="P3001" s="31" t="e">
        <f>IF(AND($B3001=P$1),LOOKUP(9.99999999999999E+307,$P$2:P3000)+1,"")</f>
        <v>#REF!</v>
      </c>
      <c r="Q3001" s="31" t="e">
        <f>IF(AND($B3001=Q$1),LOOKUP(9.99999999999999E+307,$Q$2:Q3000)+1,"")</f>
        <v>#REF!</v>
      </c>
      <c r="R3001" s="31">
        <f>IF(AND($B3001=R$1),LOOKUP(9.99999999999999E+307,$R$2:R3000)+1,"")</f>
        <v>2835</v>
      </c>
      <c r="S3001" s="31">
        <f>IF(AND($B3001=S$1),LOOKUP(9.99999999999999E+307,$S$2:S3000)+1,"")</f>
        <v>2835</v>
      </c>
      <c r="T3001" s="265"/>
      <c r="U3001" s="265"/>
      <c r="V3001" s="265"/>
      <c r="AA3001" s="254" t="str">
        <f t="shared" si="332"/>
        <v/>
      </c>
      <c r="AB3001" s="254" t="str">
        <f t="shared" si="333"/>
        <v/>
      </c>
      <c r="AC3001" s="255">
        <f t="shared" si="334"/>
        <v>0</v>
      </c>
      <c r="AD3001" s="255">
        <f t="shared" si="335"/>
        <v>3836</v>
      </c>
      <c r="AE3001" s="256" t="str">
        <f t="shared" si="336"/>
        <v/>
      </c>
      <c r="AF3001" s="252" t="str">
        <f t="shared" si="337"/>
        <v>-</v>
      </c>
    </row>
    <row r="3002" spans="1:32" ht="20.149999999999999" customHeight="1" x14ac:dyDescent="0.75">
      <c r="A3002" s="31">
        <v>3000</v>
      </c>
      <c r="B3002" s="239"/>
      <c r="C3002" s="273"/>
      <c r="D3002" s="272"/>
      <c r="E3002" s="273"/>
      <c r="F3002" s="273"/>
      <c r="G3002" s="253" t="str">
        <f t="shared" si="338"/>
        <v/>
      </c>
      <c r="H3002" s="31" t="str">
        <f>IF(AND(B3002=H$1),LOOKUP(9.99999999999999E+307,$H$2:H3001)+1,"")</f>
        <v/>
      </c>
      <c r="I3002" s="31" t="str">
        <f>IF(AND(B3002=I$1),LOOKUP(9.99999999999999E+307,$I$2:I3001)+1,"")</f>
        <v/>
      </c>
      <c r="J3002" s="31">
        <f>IF(AND(B3002=J$1),LOOKUP(9.99999999999999E+307,$J$2:J3001)+1,"")</f>
        <v>2836</v>
      </c>
      <c r="K3002" s="31">
        <f>IF(AND(B3002=K$1),LOOKUP(9.99999999999999E+307,$K$2:K3001)+1,"")</f>
        <v>2836</v>
      </c>
      <c r="L3002" s="31">
        <f>IF(AND(B3002=L$1),LOOKUP(9.99999999999999E+307,$L$2:L3001)+1,"")</f>
        <v>2836</v>
      </c>
      <c r="M3002" s="31">
        <f>IF(AND(B3002=M$1),LOOKUP(9.99999999999999E+307,$M$2:M3001)+1,"")</f>
        <v>2836</v>
      </c>
      <c r="N3002" s="31" t="e">
        <f>IF(AND(B3002=N$1),LOOKUP(9.99999999999999E+307,$N$2:N3001)+1,"")</f>
        <v>#REF!</v>
      </c>
      <c r="O3002" s="31" t="e">
        <f>IF(AND($B3002=O$1),LOOKUP(9.99999999999999E+307,$O$2:O3001)+1,"")</f>
        <v>#REF!</v>
      </c>
      <c r="P3002" s="31" t="e">
        <f>IF(AND($B3002=P$1),LOOKUP(9.99999999999999E+307,$P$2:P3001)+1,"")</f>
        <v>#REF!</v>
      </c>
      <c r="Q3002" s="31" t="e">
        <f>IF(AND($B3002=Q$1),LOOKUP(9.99999999999999E+307,$Q$2:Q3001)+1,"")</f>
        <v>#REF!</v>
      </c>
      <c r="R3002" s="31">
        <f>IF(AND($B3002=R$1),LOOKUP(9.99999999999999E+307,$R$2:R3001)+1,"")</f>
        <v>2836</v>
      </c>
      <c r="S3002" s="31">
        <f>IF(AND($B3002=S$1),LOOKUP(9.99999999999999E+307,$S$2:S3001)+1,"")</f>
        <v>2836</v>
      </c>
      <c r="T3002" s="265"/>
      <c r="U3002" s="265"/>
      <c r="V3002" s="265"/>
      <c r="AA3002" s="254" t="str">
        <f t="shared" si="332"/>
        <v/>
      </c>
      <c r="AB3002" s="254" t="str">
        <f t="shared" si="333"/>
        <v/>
      </c>
      <c r="AC3002" s="255">
        <f t="shared" si="334"/>
        <v>0</v>
      </c>
      <c r="AD3002" s="255">
        <f t="shared" si="335"/>
        <v>3836</v>
      </c>
      <c r="AE3002" s="256" t="str">
        <f t="shared" si="336"/>
        <v/>
      </c>
      <c r="AF3002" s="252" t="str">
        <f t="shared" si="337"/>
        <v>-</v>
      </c>
    </row>
    <row r="3003" spans="1:32" ht="20.149999999999999" customHeight="1" x14ac:dyDescent="0.75">
      <c r="A3003" s="31">
        <v>3001</v>
      </c>
      <c r="B3003" s="239"/>
      <c r="C3003" s="273"/>
      <c r="D3003" s="272"/>
      <c r="E3003" s="273"/>
      <c r="F3003" s="273"/>
      <c r="G3003" s="253" t="str">
        <f t="shared" si="338"/>
        <v/>
      </c>
      <c r="H3003" s="31" t="str">
        <f>IF(AND(B3003=H$1),LOOKUP(9.99999999999999E+307,$H$2:H3002)+1,"")</f>
        <v/>
      </c>
      <c r="I3003" s="31" t="str">
        <f>IF(AND(B3003=I$1),LOOKUP(9.99999999999999E+307,$I$2:I3002)+1,"")</f>
        <v/>
      </c>
      <c r="J3003" s="31">
        <f>IF(AND(B3003=J$1),LOOKUP(9.99999999999999E+307,$J$2:J3002)+1,"")</f>
        <v>2837</v>
      </c>
      <c r="K3003" s="31">
        <f>IF(AND(B3003=K$1),LOOKUP(9.99999999999999E+307,$K$2:K3002)+1,"")</f>
        <v>2837</v>
      </c>
      <c r="L3003" s="31">
        <f>IF(AND(B3003=L$1),LOOKUP(9.99999999999999E+307,$L$2:L3002)+1,"")</f>
        <v>2837</v>
      </c>
      <c r="M3003" s="31">
        <f>IF(AND(B3003=M$1),LOOKUP(9.99999999999999E+307,$M$2:M3002)+1,"")</f>
        <v>2837</v>
      </c>
      <c r="N3003" s="31" t="e">
        <f>IF(AND(B3003=N$1),LOOKUP(9.99999999999999E+307,$N$2:N3002)+1,"")</f>
        <v>#REF!</v>
      </c>
      <c r="O3003" s="31" t="e">
        <f>IF(AND($B3003=O$1),LOOKUP(9.99999999999999E+307,$O$2:O3002)+1,"")</f>
        <v>#REF!</v>
      </c>
      <c r="P3003" s="31" t="e">
        <f>IF(AND($B3003=P$1),LOOKUP(9.99999999999999E+307,$P$2:P3002)+1,"")</f>
        <v>#REF!</v>
      </c>
      <c r="Q3003" s="31" t="e">
        <f>IF(AND($B3003=Q$1),LOOKUP(9.99999999999999E+307,$Q$2:Q3002)+1,"")</f>
        <v>#REF!</v>
      </c>
      <c r="R3003" s="31">
        <f>IF(AND($B3003=R$1),LOOKUP(9.99999999999999E+307,$R$2:R3002)+1,"")</f>
        <v>2837</v>
      </c>
      <c r="S3003" s="31">
        <f>IF(AND($B3003=S$1),LOOKUP(9.99999999999999E+307,$S$2:S3002)+1,"")</f>
        <v>2837</v>
      </c>
      <c r="T3003" s="265"/>
      <c r="U3003" s="265"/>
      <c r="V3003" s="265"/>
      <c r="AA3003" s="254" t="str">
        <f t="shared" si="332"/>
        <v/>
      </c>
      <c r="AB3003" s="254" t="str">
        <f t="shared" si="333"/>
        <v/>
      </c>
      <c r="AC3003" s="255">
        <f t="shared" si="334"/>
        <v>0</v>
      </c>
      <c r="AD3003" s="255">
        <f t="shared" si="335"/>
        <v>3836</v>
      </c>
      <c r="AE3003" s="256" t="str">
        <f t="shared" si="336"/>
        <v/>
      </c>
      <c r="AF3003" s="252" t="str">
        <f t="shared" si="337"/>
        <v>-</v>
      </c>
    </row>
    <row r="3004" spans="1:32" ht="20.149999999999999" customHeight="1" x14ac:dyDescent="0.75">
      <c r="A3004" s="31">
        <v>3002</v>
      </c>
      <c r="B3004" s="239"/>
      <c r="C3004" s="273"/>
      <c r="D3004" s="272"/>
      <c r="E3004" s="273"/>
      <c r="F3004" s="273"/>
      <c r="G3004" s="253" t="str">
        <f t="shared" si="338"/>
        <v/>
      </c>
      <c r="H3004" s="31" t="str">
        <f>IF(AND(B3004=H$1),LOOKUP(9.99999999999999E+307,$H$2:H3003)+1,"")</f>
        <v/>
      </c>
      <c r="I3004" s="31" t="str">
        <f>IF(AND(B3004=I$1),LOOKUP(9.99999999999999E+307,$I$2:I3003)+1,"")</f>
        <v/>
      </c>
      <c r="J3004" s="31">
        <f>IF(AND(B3004=J$1),LOOKUP(9.99999999999999E+307,$J$2:J3003)+1,"")</f>
        <v>2838</v>
      </c>
      <c r="K3004" s="31">
        <f>IF(AND(B3004=K$1),LOOKUP(9.99999999999999E+307,$K$2:K3003)+1,"")</f>
        <v>2838</v>
      </c>
      <c r="L3004" s="31">
        <f>IF(AND(B3004=L$1),LOOKUP(9.99999999999999E+307,$L$2:L3003)+1,"")</f>
        <v>2838</v>
      </c>
      <c r="M3004" s="31">
        <f>IF(AND(B3004=M$1),LOOKUP(9.99999999999999E+307,$M$2:M3003)+1,"")</f>
        <v>2838</v>
      </c>
      <c r="N3004" s="31" t="e">
        <f>IF(AND(B3004=N$1),LOOKUP(9.99999999999999E+307,$N$2:N3003)+1,"")</f>
        <v>#REF!</v>
      </c>
      <c r="O3004" s="31" t="e">
        <f>IF(AND($B3004=O$1),LOOKUP(9.99999999999999E+307,$O$2:O3003)+1,"")</f>
        <v>#REF!</v>
      </c>
      <c r="P3004" s="31" t="e">
        <f>IF(AND($B3004=P$1),LOOKUP(9.99999999999999E+307,$P$2:P3003)+1,"")</f>
        <v>#REF!</v>
      </c>
      <c r="Q3004" s="31" t="e">
        <f>IF(AND($B3004=Q$1),LOOKUP(9.99999999999999E+307,$Q$2:Q3003)+1,"")</f>
        <v>#REF!</v>
      </c>
      <c r="R3004" s="31">
        <f>IF(AND($B3004=R$1),LOOKUP(9.99999999999999E+307,$R$2:R3003)+1,"")</f>
        <v>2838</v>
      </c>
      <c r="S3004" s="31">
        <f>IF(AND($B3004=S$1),LOOKUP(9.99999999999999E+307,$S$2:S3003)+1,"")</f>
        <v>2838</v>
      </c>
      <c r="T3004" s="265"/>
      <c r="U3004" s="265"/>
      <c r="V3004" s="265"/>
      <c r="AA3004" s="254" t="str">
        <f t="shared" si="332"/>
        <v/>
      </c>
      <c r="AB3004" s="254" t="str">
        <f t="shared" si="333"/>
        <v/>
      </c>
      <c r="AC3004" s="255">
        <f t="shared" si="334"/>
        <v>0</v>
      </c>
      <c r="AD3004" s="255">
        <f t="shared" si="335"/>
        <v>3836</v>
      </c>
      <c r="AE3004" s="256" t="str">
        <f t="shared" si="336"/>
        <v/>
      </c>
      <c r="AF3004" s="252" t="str">
        <f t="shared" si="337"/>
        <v>-</v>
      </c>
    </row>
    <row r="3005" spans="1:32" ht="20.149999999999999" customHeight="1" x14ac:dyDescent="0.75">
      <c r="A3005" s="31">
        <v>3003</v>
      </c>
      <c r="B3005" s="239"/>
      <c r="C3005" s="273"/>
      <c r="D3005" s="272"/>
      <c r="E3005" s="273"/>
      <c r="F3005" s="273"/>
      <c r="G3005" s="253" t="str">
        <f t="shared" si="338"/>
        <v/>
      </c>
      <c r="H3005" s="31" t="str">
        <f>IF(AND(B3005=H$1),LOOKUP(9.99999999999999E+307,$H$2:H3004)+1,"")</f>
        <v/>
      </c>
      <c r="I3005" s="31" t="str">
        <f>IF(AND(B3005=I$1),LOOKUP(9.99999999999999E+307,$I$2:I3004)+1,"")</f>
        <v/>
      </c>
      <c r="J3005" s="31">
        <f>IF(AND(B3005=J$1),LOOKUP(9.99999999999999E+307,$J$2:J3004)+1,"")</f>
        <v>2839</v>
      </c>
      <c r="K3005" s="31">
        <f>IF(AND(B3005=K$1),LOOKUP(9.99999999999999E+307,$K$2:K3004)+1,"")</f>
        <v>2839</v>
      </c>
      <c r="L3005" s="31">
        <f>IF(AND(B3005=L$1),LOOKUP(9.99999999999999E+307,$L$2:L3004)+1,"")</f>
        <v>2839</v>
      </c>
      <c r="M3005" s="31">
        <f>IF(AND(B3005=M$1),LOOKUP(9.99999999999999E+307,$M$2:M3004)+1,"")</f>
        <v>2839</v>
      </c>
      <c r="N3005" s="31" t="e">
        <f>IF(AND(B3005=N$1),LOOKUP(9.99999999999999E+307,$N$2:N3004)+1,"")</f>
        <v>#REF!</v>
      </c>
      <c r="O3005" s="31" t="e">
        <f>IF(AND($B3005=O$1),LOOKUP(9.99999999999999E+307,$O$2:O3004)+1,"")</f>
        <v>#REF!</v>
      </c>
      <c r="P3005" s="31" t="e">
        <f>IF(AND($B3005=P$1),LOOKUP(9.99999999999999E+307,$P$2:P3004)+1,"")</f>
        <v>#REF!</v>
      </c>
      <c r="Q3005" s="31" t="e">
        <f>IF(AND($B3005=Q$1),LOOKUP(9.99999999999999E+307,$Q$2:Q3004)+1,"")</f>
        <v>#REF!</v>
      </c>
      <c r="R3005" s="31">
        <f>IF(AND($B3005=R$1),LOOKUP(9.99999999999999E+307,$R$2:R3004)+1,"")</f>
        <v>2839</v>
      </c>
      <c r="S3005" s="31">
        <f>IF(AND($B3005=S$1),LOOKUP(9.99999999999999E+307,$S$2:S3004)+1,"")</f>
        <v>2839</v>
      </c>
      <c r="T3005" s="265"/>
      <c r="U3005" s="265"/>
      <c r="V3005" s="265"/>
      <c r="AA3005" s="254" t="str">
        <f t="shared" si="332"/>
        <v/>
      </c>
      <c r="AB3005" s="254" t="str">
        <f t="shared" si="333"/>
        <v/>
      </c>
      <c r="AC3005" s="255">
        <f t="shared" si="334"/>
        <v>0</v>
      </c>
      <c r="AD3005" s="255">
        <f t="shared" si="335"/>
        <v>3836</v>
      </c>
      <c r="AE3005" s="256" t="str">
        <f t="shared" si="336"/>
        <v/>
      </c>
      <c r="AF3005" s="252" t="str">
        <f t="shared" si="337"/>
        <v>-</v>
      </c>
    </row>
    <row r="3006" spans="1:32" ht="20.149999999999999" customHeight="1" x14ac:dyDescent="0.75">
      <c r="A3006" s="31">
        <v>3004</v>
      </c>
      <c r="B3006" s="239"/>
      <c r="C3006" s="273"/>
      <c r="D3006" s="272"/>
      <c r="E3006" s="273"/>
      <c r="F3006" s="273"/>
      <c r="G3006" s="253" t="str">
        <f t="shared" si="338"/>
        <v/>
      </c>
      <c r="H3006" s="31" t="str">
        <f>IF(AND(B3006=H$1),LOOKUP(9.99999999999999E+307,$H$2:H3005)+1,"")</f>
        <v/>
      </c>
      <c r="I3006" s="31" t="str">
        <f>IF(AND(B3006=I$1),LOOKUP(9.99999999999999E+307,$I$2:I3005)+1,"")</f>
        <v/>
      </c>
      <c r="J3006" s="31">
        <f>IF(AND(B3006=J$1),LOOKUP(9.99999999999999E+307,$J$2:J3005)+1,"")</f>
        <v>2840</v>
      </c>
      <c r="K3006" s="31">
        <f>IF(AND(B3006=K$1),LOOKUP(9.99999999999999E+307,$K$2:K3005)+1,"")</f>
        <v>2840</v>
      </c>
      <c r="L3006" s="31">
        <f>IF(AND(B3006=L$1),LOOKUP(9.99999999999999E+307,$L$2:L3005)+1,"")</f>
        <v>2840</v>
      </c>
      <c r="M3006" s="31">
        <f>IF(AND(B3006=M$1),LOOKUP(9.99999999999999E+307,$M$2:M3005)+1,"")</f>
        <v>2840</v>
      </c>
      <c r="N3006" s="31" t="e">
        <f>IF(AND(B3006=N$1),LOOKUP(9.99999999999999E+307,$N$2:N3005)+1,"")</f>
        <v>#REF!</v>
      </c>
      <c r="O3006" s="31" t="e">
        <f>IF(AND($B3006=O$1),LOOKUP(9.99999999999999E+307,$O$2:O3005)+1,"")</f>
        <v>#REF!</v>
      </c>
      <c r="P3006" s="31" t="e">
        <f>IF(AND($B3006=P$1),LOOKUP(9.99999999999999E+307,$P$2:P3005)+1,"")</f>
        <v>#REF!</v>
      </c>
      <c r="Q3006" s="31" t="e">
        <f>IF(AND($B3006=Q$1),LOOKUP(9.99999999999999E+307,$Q$2:Q3005)+1,"")</f>
        <v>#REF!</v>
      </c>
      <c r="R3006" s="31">
        <f>IF(AND($B3006=R$1),LOOKUP(9.99999999999999E+307,$R$2:R3005)+1,"")</f>
        <v>2840</v>
      </c>
      <c r="S3006" s="31">
        <f>IF(AND($B3006=S$1),LOOKUP(9.99999999999999E+307,$S$2:S3005)+1,"")</f>
        <v>2840</v>
      </c>
      <c r="T3006" s="265"/>
      <c r="U3006" s="265"/>
      <c r="V3006" s="265"/>
      <c r="AA3006" s="254" t="str">
        <f t="shared" si="332"/>
        <v/>
      </c>
      <c r="AB3006" s="254" t="str">
        <f t="shared" si="333"/>
        <v/>
      </c>
      <c r="AC3006" s="255">
        <f t="shared" si="334"/>
        <v>0</v>
      </c>
      <c r="AD3006" s="255">
        <f t="shared" si="335"/>
        <v>3836</v>
      </c>
      <c r="AE3006" s="256" t="str">
        <f t="shared" si="336"/>
        <v/>
      </c>
      <c r="AF3006" s="252" t="str">
        <f t="shared" si="337"/>
        <v>-</v>
      </c>
    </row>
    <row r="3007" spans="1:32" ht="20.149999999999999" customHeight="1" x14ac:dyDescent="0.75">
      <c r="A3007" s="31">
        <v>3005</v>
      </c>
      <c r="B3007" s="239"/>
      <c r="C3007" s="273"/>
      <c r="D3007" s="272"/>
      <c r="E3007" s="273"/>
      <c r="F3007" s="273"/>
      <c r="G3007" s="253" t="str">
        <f t="shared" si="338"/>
        <v/>
      </c>
      <c r="H3007" s="31" t="str">
        <f>IF(AND(B3007=H$1),LOOKUP(9.99999999999999E+307,$H$2:H3006)+1,"")</f>
        <v/>
      </c>
      <c r="I3007" s="31" t="str">
        <f>IF(AND(B3007=I$1),LOOKUP(9.99999999999999E+307,$I$2:I3006)+1,"")</f>
        <v/>
      </c>
      <c r="J3007" s="31">
        <f>IF(AND(B3007=J$1),LOOKUP(9.99999999999999E+307,$J$2:J3006)+1,"")</f>
        <v>2841</v>
      </c>
      <c r="K3007" s="31">
        <f>IF(AND(B3007=K$1),LOOKUP(9.99999999999999E+307,$K$2:K3006)+1,"")</f>
        <v>2841</v>
      </c>
      <c r="L3007" s="31">
        <f>IF(AND(B3007=L$1),LOOKUP(9.99999999999999E+307,$L$2:L3006)+1,"")</f>
        <v>2841</v>
      </c>
      <c r="M3007" s="31">
        <f>IF(AND(B3007=M$1),LOOKUP(9.99999999999999E+307,$M$2:M3006)+1,"")</f>
        <v>2841</v>
      </c>
      <c r="N3007" s="31" t="e">
        <f>IF(AND(B3007=N$1),LOOKUP(9.99999999999999E+307,$N$2:N3006)+1,"")</f>
        <v>#REF!</v>
      </c>
      <c r="O3007" s="31" t="e">
        <f>IF(AND($B3007=O$1),LOOKUP(9.99999999999999E+307,$O$2:O3006)+1,"")</f>
        <v>#REF!</v>
      </c>
      <c r="P3007" s="31" t="e">
        <f>IF(AND($B3007=P$1),LOOKUP(9.99999999999999E+307,$P$2:P3006)+1,"")</f>
        <v>#REF!</v>
      </c>
      <c r="Q3007" s="31" t="e">
        <f>IF(AND($B3007=Q$1),LOOKUP(9.99999999999999E+307,$Q$2:Q3006)+1,"")</f>
        <v>#REF!</v>
      </c>
      <c r="R3007" s="31">
        <f>IF(AND($B3007=R$1),LOOKUP(9.99999999999999E+307,$R$2:R3006)+1,"")</f>
        <v>2841</v>
      </c>
      <c r="S3007" s="31">
        <f>IF(AND($B3007=S$1),LOOKUP(9.99999999999999E+307,$S$2:S3006)+1,"")</f>
        <v>2841</v>
      </c>
      <c r="T3007" s="265"/>
      <c r="U3007" s="265"/>
      <c r="V3007" s="265"/>
      <c r="AA3007" s="254" t="str">
        <f t="shared" si="332"/>
        <v/>
      </c>
      <c r="AB3007" s="254" t="str">
        <f t="shared" si="333"/>
        <v/>
      </c>
      <c r="AC3007" s="255">
        <f t="shared" si="334"/>
        <v>0</v>
      </c>
      <c r="AD3007" s="255">
        <f t="shared" si="335"/>
        <v>3836</v>
      </c>
      <c r="AE3007" s="256" t="str">
        <f t="shared" si="336"/>
        <v/>
      </c>
      <c r="AF3007" s="252" t="str">
        <f t="shared" si="337"/>
        <v>-</v>
      </c>
    </row>
    <row r="3008" spans="1:32" ht="20.149999999999999" customHeight="1" x14ac:dyDescent="0.75">
      <c r="A3008" s="31">
        <v>3006</v>
      </c>
      <c r="B3008" s="239"/>
      <c r="C3008" s="273"/>
      <c r="D3008" s="272"/>
      <c r="E3008" s="273"/>
      <c r="F3008" s="273"/>
      <c r="G3008" s="253" t="str">
        <f t="shared" si="338"/>
        <v/>
      </c>
      <c r="H3008" s="31" t="str">
        <f>IF(AND(B3008=H$1),LOOKUP(9.99999999999999E+307,$H$2:H3007)+1,"")</f>
        <v/>
      </c>
      <c r="I3008" s="31" t="str">
        <f>IF(AND(B3008=I$1),LOOKUP(9.99999999999999E+307,$I$2:I3007)+1,"")</f>
        <v/>
      </c>
      <c r="J3008" s="31">
        <f>IF(AND(B3008=J$1),LOOKUP(9.99999999999999E+307,$J$2:J3007)+1,"")</f>
        <v>2842</v>
      </c>
      <c r="K3008" s="31">
        <f>IF(AND(B3008=K$1),LOOKUP(9.99999999999999E+307,$K$2:K3007)+1,"")</f>
        <v>2842</v>
      </c>
      <c r="L3008" s="31">
        <f>IF(AND(B3008=L$1),LOOKUP(9.99999999999999E+307,$L$2:L3007)+1,"")</f>
        <v>2842</v>
      </c>
      <c r="M3008" s="31">
        <f>IF(AND(B3008=M$1),LOOKUP(9.99999999999999E+307,$M$2:M3007)+1,"")</f>
        <v>2842</v>
      </c>
      <c r="N3008" s="31" t="e">
        <f>IF(AND(B3008=N$1),LOOKUP(9.99999999999999E+307,$N$2:N3007)+1,"")</f>
        <v>#REF!</v>
      </c>
      <c r="O3008" s="31" t="e">
        <f>IF(AND($B3008=O$1),LOOKUP(9.99999999999999E+307,$O$2:O3007)+1,"")</f>
        <v>#REF!</v>
      </c>
      <c r="P3008" s="31" t="e">
        <f>IF(AND($B3008=P$1),LOOKUP(9.99999999999999E+307,$P$2:P3007)+1,"")</f>
        <v>#REF!</v>
      </c>
      <c r="Q3008" s="31" t="e">
        <f>IF(AND($B3008=Q$1),LOOKUP(9.99999999999999E+307,$Q$2:Q3007)+1,"")</f>
        <v>#REF!</v>
      </c>
      <c r="R3008" s="31">
        <f>IF(AND($B3008=R$1),LOOKUP(9.99999999999999E+307,$R$2:R3007)+1,"")</f>
        <v>2842</v>
      </c>
      <c r="S3008" s="31">
        <f>IF(AND($B3008=S$1),LOOKUP(9.99999999999999E+307,$S$2:S3007)+1,"")</f>
        <v>2842</v>
      </c>
      <c r="T3008" s="265"/>
      <c r="U3008" s="265"/>
      <c r="V3008" s="265"/>
      <c r="AA3008" s="254" t="str">
        <f t="shared" si="332"/>
        <v/>
      </c>
      <c r="AB3008" s="254" t="str">
        <f t="shared" si="333"/>
        <v/>
      </c>
      <c r="AC3008" s="255">
        <f t="shared" si="334"/>
        <v>0</v>
      </c>
      <c r="AD3008" s="255">
        <f t="shared" si="335"/>
        <v>3836</v>
      </c>
      <c r="AE3008" s="256" t="str">
        <f t="shared" si="336"/>
        <v/>
      </c>
      <c r="AF3008" s="252" t="str">
        <f t="shared" si="337"/>
        <v>-</v>
      </c>
    </row>
    <row r="3009" spans="1:32" ht="20.149999999999999" customHeight="1" x14ac:dyDescent="0.75">
      <c r="A3009" s="31">
        <v>3007</v>
      </c>
      <c r="B3009" s="239"/>
      <c r="C3009" s="273"/>
      <c r="D3009" s="272"/>
      <c r="E3009" s="273"/>
      <c r="F3009" s="273"/>
      <c r="G3009" s="253" t="str">
        <f t="shared" si="338"/>
        <v/>
      </c>
      <c r="H3009" s="31" t="str">
        <f>IF(AND(B3009=H$1),LOOKUP(9.99999999999999E+307,$H$2:H3008)+1,"")</f>
        <v/>
      </c>
      <c r="I3009" s="31" t="str">
        <f>IF(AND(B3009=I$1),LOOKUP(9.99999999999999E+307,$I$2:I3008)+1,"")</f>
        <v/>
      </c>
      <c r="J3009" s="31">
        <f>IF(AND(B3009=J$1),LOOKUP(9.99999999999999E+307,$J$2:J3008)+1,"")</f>
        <v>2843</v>
      </c>
      <c r="K3009" s="31">
        <f>IF(AND(B3009=K$1),LOOKUP(9.99999999999999E+307,$K$2:K3008)+1,"")</f>
        <v>2843</v>
      </c>
      <c r="L3009" s="31">
        <f>IF(AND(B3009=L$1),LOOKUP(9.99999999999999E+307,$L$2:L3008)+1,"")</f>
        <v>2843</v>
      </c>
      <c r="M3009" s="31">
        <f>IF(AND(B3009=M$1),LOOKUP(9.99999999999999E+307,$M$2:M3008)+1,"")</f>
        <v>2843</v>
      </c>
      <c r="N3009" s="31" t="e">
        <f>IF(AND(B3009=N$1),LOOKUP(9.99999999999999E+307,$N$2:N3008)+1,"")</f>
        <v>#REF!</v>
      </c>
      <c r="O3009" s="31" t="e">
        <f>IF(AND($B3009=O$1),LOOKUP(9.99999999999999E+307,$O$2:O3008)+1,"")</f>
        <v>#REF!</v>
      </c>
      <c r="P3009" s="31" t="e">
        <f>IF(AND($B3009=P$1),LOOKUP(9.99999999999999E+307,$P$2:P3008)+1,"")</f>
        <v>#REF!</v>
      </c>
      <c r="Q3009" s="31" t="e">
        <f>IF(AND($B3009=Q$1),LOOKUP(9.99999999999999E+307,$Q$2:Q3008)+1,"")</f>
        <v>#REF!</v>
      </c>
      <c r="R3009" s="31">
        <f>IF(AND($B3009=R$1),LOOKUP(9.99999999999999E+307,$R$2:R3008)+1,"")</f>
        <v>2843</v>
      </c>
      <c r="S3009" s="31">
        <f>IF(AND($B3009=S$1),LOOKUP(9.99999999999999E+307,$S$2:S3008)+1,"")</f>
        <v>2843</v>
      </c>
      <c r="T3009" s="265"/>
      <c r="U3009" s="265"/>
      <c r="V3009" s="265"/>
      <c r="AA3009" s="254" t="str">
        <f t="shared" si="332"/>
        <v/>
      </c>
      <c r="AB3009" s="254" t="str">
        <f t="shared" si="333"/>
        <v/>
      </c>
      <c r="AC3009" s="255">
        <f t="shared" si="334"/>
        <v>0</v>
      </c>
      <c r="AD3009" s="255">
        <f t="shared" si="335"/>
        <v>3836</v>
      </c>
      <c r="AE3009" s="256" t="str">
        <f t="shared" si="336"/>
        <v/>
      </c>
      <c r="AF3009" s="252" t="str">
        <f t="shared" si="337"/>
        <v>-</v>
      </c>
    </row>
    <row r="3010" spans="1:32" ht="20.149999999999999" customHeight="1" x14ac:dyDescent="0.75">
      <c r="A3010" s="31">
        <v>3008</v>
      </c>
      <c r="B3010" s="239"/>
      <c r="C3010" s="273"/>
      <c r="D3010" s="272"/>
      <c r="E3010" s="273"/>
      <c r="F3010" s="273"/>
      <c r="G3010" s="253" t="str">
        <f t="shared" si="338"/>
        <v/>
      </c>
      <c r="H3010" s="31" t="str">
        <f>IF(AND(B3010=H$1),LOOKUP(9.99999999999999E+307,$H$2:H3009)+1,"")</f>
        <v/>
      </c>
      <c r="I3010" s="31" t="str">
        <f>IF(AND(B3010=I$1),LOOKUP(9.99999999999999E+307,$I$2:I3009)+1,"")</f>
        <v/>
      </c>
      <c r="J3010" s="31">
        <f>IF(AND(B3010=J$1),LOOKUP(9.99999999999999E+307,$J$2:J3009)+1,"")</f>
        <v>2844</v>
      </c>
      <c r="K3010" s="31">
        <f>IF(AND(B3010=K$1),LOOKUP(9.99999999999999E+307,$K$2:K3009)+1,"")</f>
        <v>2844</v>
      </c>
      <c r="L3010" s="31">
        <f>IF(AND(B3010=L$1),LOOKUP(9.99999999999999E+307,$L$2:L3009)+1,"")</f>
        <v>2844</v>
      </c>
      <c r="M3010" s="31">
        <f>IF(AND(B3010=M$1),LOOKUP(9.99999999999999E+307,$M$2:M3009)+1,"")</f>
        <v>2844</v>
      </c>
      <c r="N3010" s="31" t="e">
        <f>IF(AND(B3010=N$1),LOOKUP(9.99999999999999E+307,$N$2:N3009)+1,"")</f>
        <v>#REF!</v>
      </c>
      <c r="O3010" s="31" t="e">
        <f>IF(AND($B3010=O$1),LOOKUP(9.99999999999999E+307,$O$2:O3009)+1,"")</f>
        <v>#REF!</v>
      </c>
      <c r="P3010" s="31" t="e">
        <f>IF(AND($B3010=P$1),LOOKUP(9.99999999999999E+307,$P$2:P3009)+1,"")</f>
        <v>#REF!</v>
      </c>
      <c r="Q3010" s="31" t="e">
        <f>IF(AND($B3010=Q$1),LOOKUP(9.99999999999999E+307,$Q$2:Q3009)+1,"")</f>
        <v>#REF!</v>
      </c>
      <c r="R3010" s="31">
        <f>IF(AND($B3010=R$1),LOOKUP(9.99999999999999E+307,$R$2:R3009)+1,"")</f>
        <v>2844</v>
      </c>
      <c r="S3010" s="31">
        <f>IF(AND($B3010=S$1),LOOKUP(9.99999999999999E+307,$S$2:S3009)+1,"")</f>
        <v>2844</v>
      </c>
      <c r="T3010" s="265"/>
      <c r="U3010" s="265"/>
      <c r="V3010" s="265"/>
      <c r="AA3010" s="254" t="str">
        <f t="shared" si="332"/>
        <v/>
      </c>
      <c r="AB3010" s="254" t="str">
        <f t="shared" si="333"/>
        <v/>
      </c>
      <c r="AC3010" s="255">
        <f t="shared" si="334"/>
        <v>0</v>
      </c>
      <c r="AD3010" s="255">
        <f t="shared" si="335"/>
        <v>3836</v>
      </c>
      <c r="AE3010" s="256" t="str">
        <f t="shared" si="336"/>
        <v/>
      </c>
      <c r="AF3010" s="252" t="str">
        <f t="shared" si="337"/>
        <v>-</v>
      </c>
    </row>
    <row r="3011" spans="1:32" ht="20.149999999999999" customHeight="1" x14ac:dyDescent="0.75">
      <c r="A3011" s="31">
        <v>3009</v>
      </c>
      <c r="B3011" s="239"/>
      <c r="C3011" s="273"/>
      <c r="D3011" s="272"/>
      <c r="E3011" s="273"/>
      <c r="F3011" s="273"/>
      <c r="G3011" s="253" t="str">
        <f t="shared" si="338"/>
        <v/>
      </c>
      <c r="H3011" s="31" t="str">
        <f>IF(AND(B3011=H$1),LOOKUP(9.99999999999999E+307,$H$2:H3010)+1,"")</f>
        <v/>
      </c>
      <c r="I3011" s="31" t="str">
        <f>IF(AND(B3011=I$1),LOOKUP(9.99999999999999E+307,$I$2:I3010)+1,"")</f>
        <v/>
      </c>
      <c r="J3011" s="31">
        <f>IF(AND(B3011=J$1),LOOKUP(9.99999999999999E+307,$J$2:J3010)+1,"")</f>
        <v>2845</v>
      </c>
      <c r="K3011" s="31">
        <f>IF(AND(B3011=K$1),LOOKUP(9.99999999999999E+307,$K$2:K3010)+1,"")</f>
        <v>2845</v>
      </c>
      <c r="L3011" s="31">
        <f>IF(AND(B3011=L$1),LOOKUP(9.99999999999999E+307,$L$2:L3010)+1,"")</f>
        <v>2845</v>
      </c>
      <c r="M3011" s="31">
        <f>IF(AND(B3011=M$1),LOOKUP(9.99999999999999E+307,$M$2:M3010)+1,"")</f>
        <v>2845</v>
      </c>
      <c r="N3011" s="31" t="e">
        <f>IF(AND(B3011=N$1),LOOKUP(9.99999999999999E+307,$N$2:N3010)+1,"")</f>
        <v>#REF!</v>
      </c>
      <c r="O3011" s="31" t="e">
        <f>IF(AND($B3011=O$1),LOOKUP(9.99999999999999E+307,$O$2:O3010)+1,"")</f>
        <v>#REF!</v>
      </c>
      <c r="P3011" s="31" t="e">
        <f>IF(AND($B3011=P$1),LOOKUP(9.99999999999999E+307,$P$2:P3010)+1,"")</f>
        <v>#REF!</v>
      </c>
      <c r="Q3011" s="31" t="e">
        <f>IF(AND($B3011=Q$1),LOOKUP(9.99999999999999E+307,$Q$2:Q3010)+1,"")</f>
        <v>#REF!</v>
      </c>
      <c r="R3011" s="31">
        <f>IF(AND($B3011=R$1),LOOKUP(9.99999999999999E+307,$R$2:R3010)+1,"")</f>
        <v>2845</v>
      </c>
      <c r="S3011" s="31">
        <f>IF(AND($B3011=S$1),LOOKUP(9.99999999999999E+307,$S$2:S3010)+1,"")</f>
        <v>2845</v>
      </c>
      <c r="T3011" s="265"/>
      <c r="U3011" s="265"/>
      <c r="V3011" s="265"/>
      <c r="AA3011" s="254" t="str">
        <f t="shared" si="332"/>
        <v/>
      </c>
      <c r="AB3011" s="254" t="str">
        <f t="shared" si="333"/>
        <v/>
      </c>
      <c r="AC3011" s="255">
        <f t="shared" si="334"/>
        <v>0</v>
      </c>
      <c r="AD3011" s="255">
        <f t="shared" si="335"/>
        <v>3836</v>
      </c>
      <c r="AE3011" s="256" t="str">
        <f t="shared" si="336"/>
        <v/>
      </c>
      <c r="AF3011" s="252" t="str">
        <f t="shared" si="337"/>
        <v>-</v>
      </c>
    </row>
    <row r="3012" spans="1:32" ht="20.149999999999999" customHeight="1" x14ac:dyDescent="0.75">
      <c r="A3012" s="31">
        <v>3010</v>
      </c>
      <c r="B3012" s="239"/>
      <c r="C3012" s="273"/>
      <c r="D3012" s="272"/>
      <c r="E3012" s="273"/>
      <c r="F3012" s="273"/>
      <c r="G3012" s="253" t="str">
        <f t="shared" si="338"/>
        <v/>
      </c>
      <c r="H3012" s="31" t="str">
        <f>IF(AND(B3012=H$1),LOOKUP(9.99999999999999E+307,$H$2:H3011)+1,"")</f>
        <v/>
      </c>
      <c r="I3012" s="31" t="str">
        <f>IF(AND(B3012=I$1),LOOKUP(9.99999999999999E+307,$I$2:I3011)+1,"")</f>
        <v/>
      </c>
      <c r="J3012" s="31">
        <f>IF(AND(B3012=J$1),LOOKUP(9.99999999999999E+307,$J$2:J3011)+1,"")</f>
        <v>2846</v>
      </c>
      <c r="K3012" s="31">
        <f>IF(AND(B3012=K$1),LOOKUP(9.99999999999999E+307,$K$2:K3011)+1,"")</f>
        <v>2846</v>
      </c>
      <c r="L3012" s="31">
        <f>IF(AND(B3012=L$1),LOOKUP(9.99999999999999E+307,$L$2:L3011)+1,"")</f>
        <v>2846</v>
      </c>
      <c r="M3012" s="31">
        <f>IF(AND(B3012=M$1),LOOKUP(9.99999999999999E+307,$M$2:M3011)+1,"")</f>
        <v>2846</v>
      </c>
      <c r="N3012" s="31" t="e">
        <f>IF(AND(B3012=N$1),LOOKUP(9.99999999999999E+307,$N$2:N3011)+1,"")</f>
        <v>#REF!</v>
      </c>
      <c r="O3012" s="31" t="e">
        <f>IF(AND($B3012=O$1),LOOKUP(9.99999999999999E+307,$O$2:O3011)+1,"")</f>
        <v>#REF!</v>
      </c>
      <c r="P3012" s="31" t="e">
        <f>IF(AND($B3012=P$1),LOOKUP(9.99999999999999E+307,$P$2:P3011)+1,"")</f>
        <v>#REF!</v>
      </c>
      <c r="Q3012" s="31" t="e">
        <f>IF(AND($B3012=Q$1),LOOKUP(9.99999999999999E+307,$Q$2:Q3011)+1,"")</f>
        <v>#REF!</v>
      </c>
      <c r="R3012" s="31">
        <f>IF(AND($B3012=R$1),LOOKUP(9.99999999999999E+307,$R$2:R3011)+1,"")</f>
        <v>2846</v>
      </c>
      <c r="S3012" s="31">
        <f>IF(AND($B3012=S$1),LOOKUP(9.99999999999999E+307,$S$2:S3011)+1,"")</f>
        <v>2846</v>
      </c>
      <c r="T3012" s="265"/>
      <c r="U3012" s="265"/>
      <c r="V3012" s="265"/>
      <c r="AA3012" s="254" t="str">
        <f t="shared" si="332"/>
        <v/>
      </c>
      <c r="AB3012" s="254" t="str">
        <f t="shared" si="333"/>
        <v/>
      </c>
      <c r="AC3012" s="255">
        <f t="shared" si="334"/>
        <v>0</v>
      </c>
      <c r="AD3012" s="255">
        <f t="shared" si="335"/>
        <v>3836</v>
      </c>
      <c r="AE3012" s="256" t="str">
        <f t="shared" si="336"/>
        <v/>
      </c>
      <c r="AF3012" s="252" t="str">
        <f t="shared" si="337"/>
        <v>-</v>
      </c>
    </row>
    <row r="3013" spans="1:32" ht="20.149999999999999" customHeight="1" x14ac:dyDescent="0.75">
      <c r="A3013" s="31">
        <v>3011</v>
      </c>
      <c r="B3013" s="239"/>
      <c r="C3013" s="273"/>
      <c r="D3013" s="272"/>
      <c r="E3013" s="273"/>
      <c r="F3013" s="273"/>
      <c r="G3013" s="253" t="str">
        <f t="shared" si="338"/>
        <v/>
      </c>
      <c r="H3013" s="31" t="str">
        <f>IF(AND(B3013=H$1),LOOKUP(9.99999999999999E+307,$H$2:H3012)+1,"")</f>
        <v/>
      </c>
      <c r="I3013" s="31" t="str">
        <f>IF(AND(B3013=I$1),LOOKUP(9.99999999999999E+307,$I$2:I3012)+1,"")</f>
        <v/>
      </c>
      <c r="J3013" s="31">
        <f>IF(AND(B3013=J$1),LOOKUP(9.99999999999999E+307,$J$2:J3012)+1,"")</f>
        <v>2847</v>
      </c>
      <c r="K3013" s="31">
        <f>IF(AND(B3013=K$1),LOOKUP(9.99999999999999E+307,$K$2:K3012)+1,"")</f>
        <v>2847</v>
      </c>
      <c r="L3013" s="31">
        <f>IF(AND(B3013=L$1),LOOKUP(9.99999999999999E+307,$L$2:L3012)+1,"")</f>
        <v>2847</v>
      </c>
      <c r="M3013" s="31">
        <f>IF(AND(B3013=M$1),LOOKUP(9.99999999999999E+307,$M$2:M3012)+1,"")</f>
        <v>2847</v>
      </c>
      <c r="N3013" s="31" t="e">
        <f>IF(AND(B3013=N$1),LOOKUP(9.99999999999999E+307,$N$2:N3012)+1,"")</f>
        <v>#REF!</v>
      </c>
      <c r="O3013" s="31" t="e">
        <f>IF(AND($B3013=O$1),LOOKUP(9.99999999999999E+307,$O$2:O3012)+1,"")</f>
        <v>#REF!</v>
      </c>
      <c r="P3013" s="31" t="e">
        <f>IF(AND($B3013=P$1),LOOKUP(9.99999999999999E+307,$P$2:P3012)+1,"")</f>
        <v>#REF!</v>
      </c>
      <c r="Q3013" s="31" t="e">
        <f>IF(AND($B3013=Q$1),LOOKUP(9.99999999999999E+307,$Q$2:Q3012)+1,"")</f>
        <v>#REF!</v>
      </c>
      <c r="R3013" s="31">
        <f>IF(AND($B3013=R$1),LOOKUP(9.99999999999999E+307,$R$2:R3012)+1,"")</f>
        <v>2847</v>
      </c>
      <c r="S3013" s="31">
        <f>IF(AND($B3013=S$1),LOOKUP(9.99999999999999E+307,$S$2:S3012)+1,"")</f>
        <v>2847</v>
      </c>
      <c r="T3013" s="265"/>
      <c r="U3013" s="265"/>
      <c r="V3013" s="265"/>
      <c r="AA3013" s="254" t="str">
        <f t="shared" si="332"/>
        <v/>
      </c>
      <c r="AB3013" s="254" t="str">
        <f t="shared" si="333"/>
        <v/>
      </c>
      <c r="AC3013" s="255">
        <f t="shared" si="334"/>
        <v>0</v>
      </c>
      <c r="AD3013" s="255">
        <f t="shared" si="335"/>
        <v>3836</v>
      </c>
      <c r="AE3013" s="256" t="str">
        <f t="shared" si="336"/>
        <v/>
      </c>
      <c r="AF3013" s="252" t="str">
        <f t="shared" si="337"/>
        <v>-</v>
      </c>
    </row>
    <row r="3014" spans="1:32" ht="20.149999999999999" customHeight="1" x14ac:dyDescent="0.75">
      <c r="A3014" s="31">
        <v>3012</v>
      </c>
      <c r="B3014" s="239"/>
      <c r="C3014" s="273"/>
      <c r="D3014" s="272"/>
      <c r="E3014" s="273"/>
      <c r="F3014" s="273"/>
      <c r="G3014" s="253" t="str">
        <f t="shared" si="338"/>
        <v/>
      </c>
      <c r="H3014" s="31" t="str">
        <f>IF(AND(B3014=H$1),LOOKUP(9.99999999999999E+307,$H$2:H3013)+1,"")</f>
        <v/>
      </c>
      <c r="I3014" s="31" t="str">
        <f>IF(AND(B3014=I$1),LOOKUP(9.99999999999999E+307,$I$2:I3013)+1,"")</f>
        <v/>
      </c>
      <c r="J3014" s="31">
        <f>IF(AND(B3014=J$1),LOOKUP(9.99999999999999E+307,$J$2:J3013)+1,"")</f>
        <v>2848</v>
      </c>
      <c r="K3014" s="31">
        <f>IF(AND(B3014=K$1),LOOKUP(9.99999999999999E+307,$K$2:K3013)+1,"")</f>
        <v>2848</v>
      </c>
      <c r="L3014" s="31">
        <f>IF(AND(B3014=L$1),LOOKUP(9.99999999999999E+307,$L$2:L3013)+1,"")</f>
        <v>2848</v>
      </c>
      <c r="M3014" s="31">
        <f>IF(AND(B3014=M$1),LOOKUP(9.99999999999999E+307,$M$2:M3013)+1,"")</f>
        <v>2848</v>
      </c>
      <c r="N3014" s="31" t="e">
        <f>IF(AND(B3014=N$1),LOOKUP(9.99999999999999E+307,$N$2:N3013)+1,"")</f>
        <v>#REF!</v>
      </c>
      <c r="O3014" s="31" t="e">
        <f>IF(AND($B3014=O$1),LOOKUP(9.99999999999999E+307,$O$2:O3013)+1,"")</f>
        <v>#REF!</v>
      </c>
      <c r="P3014" s="31" t="e">
        <f>IF(AND($B3014=P$1),LOOKUP(9.99999999999999E+307,$P$2:P3013)+1,"")</f>
        <v>#REF!</v>
      </c>
      <c r="Q3014" s="31" t="e">
        <f>IF(AND($B3014=Q$1),LOOKUP(9.99999999999999E+307,$Q$2:Q3013)+1,"")</f>
        <v>#REF!</v>
      </c>
      <c r="R3014" s="31">
        <f>IF(AND($B3014=R$1),LOOKUP(9.99999999999999E+307,$R$2:R3013)+1,"")</f>
        <v>2848</v>
      </c>
      <c r="S3014" s="31">
        <f>IF(AND($B3014=S$1),LOOKUP(9.99999999999999E+307,$S$2:S3013)+1,"")</f>
        <v>2848</v>
      </c>
      <c r="T3014" s="265"/>
      <c r="U3014" s="265"/>
      <c r="V3014" s="265"/>
      <c r="AA3014" s="254" t="str">
        <f t="shared" si="332"/>
        <v/>
      </c>
      <c r="AB3014" s="254" t="str">
        <f t="shared" si="333"/>
        <v/>
      </c>
      <c r="AC3014" s="255">
        <f t="shared" si="334"/>
        <v>0</v>
      </c>
      <c r="AD3014" s="255">
        <f t="shared" si="335"/>
        <v>3836</v>
      </c>
      <c r="AE3014" s="256" t="str">
        <f t="shared" si="336"/>
        <v/>
      </c>
      <c r="AF3014" s="252" t="str">
        <f t="shared" si="337"/>
        <v>-</v>
      </c>
    </row>
    <row r="3015" spans="1:32" ht="20.149999999999999" customHeight="1" x14ac:dyDescent="0.75">
      <c r="A3015" s="31">
        <v>3013</v>
      </c>
      <c r="B3015" s="239"/>
      <c r="C3015" s="273"/>
      <c r="D3015" s="272"/>
      <c r="E3015" s="273"/>
      <c r="F3015" s="273"/>
      <c r="G3015" s="253" t="str">
        <f t="shared" si="338"/>
        <v/>
      </c>
      <c r="H3015" s="31" t="str">
        <f>IF(AND(B3015=H$1),LOOKUP(9.99999999999999E+307,$H$2:H3014)+1,"")</f>
        <v/>
      </c>
      <c r="I3015" s="31" t="str">
        <f>IF(AND(B3015=I$1),LOOKUP(9.99999999999999E+307,$I$2:I3014)+1,"")</f>
        <v/>
      </c>
      <c r="J3015" s="31">
        <f>IF(AND(B3015=J$1),LOOKUP(9.99999999999999E+307,$J$2:J3014)+1,"")</f>
        <v>2849</v>
      </c>
      <c r="K3015" s="31">
        <f>IF(AND(B3015=K$1),LOOKUP(9.99999999999999E+307,$K$2:K3014)+1,"")</f>
        <v>2849</v>
      </c>
      <c r="L3015" s="31">
        <f>IF(AND(B3015=L$1),LOOKUP(9.99999999999999E+307,$L$2:L3014)+1,"")</f>
        <v>2849</v>
      </c>
      <c r="M3015" s="31">
        <f>IF(AND(B3015=M$1),LOOKUP(9.99999999999999E+307,$M$2:M3014)+1,"")</f>
        <v>2849</v>
      </c>
      <c r="N3015" s="31" t="e">
        <f>IF(AND(B3015=N$1),LOOKUP(9.99999999999999E+307,$N$2:N3014)+1,"")</f>
        <v>#REF!</v>
      </c>
      <c r="O3015" s="31" t="e">
        <f>IF(AND($B3015=O$1),LOOKUP(9.99999999999999E+307,$O$2:O3014)+1,"")</f>
        <v>#REF!</v>
      </c>
      <c r="P3015" s="31" t="e">
        <f>IF(AND($B3015=P$1),LOOKUP(9.99999999999999E+307,$P$2:P3014)+1,"")</f>
        <v>#REF!</v>
      </c>
      <c r="Q3015" s="31" t="e">
        <f>IF(AND($B3015=Q$1),LOOKUP(9.99999999999999E+307,$Q$2:Q3014)+1,"")</f>
        <v>#REF!</v>
      </c>
      <c r="R3015" s="31">
        <f>IF(AND($B3015=R$1),LOOKUP(9.99999999999999E+307,$R$2:R3014)+1,"")</f>
        <v>2849</v>
      </c>
      <c r="S3015" s="31">
        <f>IF(AND($B3015=S$1),LOOKUP(9.99999999999999E+307,$S$2:S3014)+1,"")</f>
        <v>2849</v>
      </c>
      <c r="T3015" s="265"/>
      <c r="U3015" s="265"/>
      <c r="V3015" s="265"/>
      <c r="AA3015" s="254" t="str">
        <f t="shared" si="332"/>
        <v/>
      </c>
      <c r="AB3015" s="254" t="str">
        <f t="shared" si="333"/>
        <v/>
      </c>
      <c r="AC3015" s="255">
        <f t="shared" si="334"/>
        <v>0</v>
      </c>
      <c r="AD3015" s="255">
        <f t="shared" si="335"/>
        <v>3836</v>
      </c>
      <c r="AE3015" s="256" t="str">
        <f t="shared" si="336"/>
        <v/>
      </c>
      <c r="AF3015" s="252" t="str">
        <f t="shared" si="337"/>
        <v>-</v>
      </c>
    </row>
    <row r="3016" spans="1:32" ht="20.149999999999999" customHeight="1" x14ac:dyDescent="0.75">
      <c r="A3016" s="31">
        <v>3014</v>
      </c>
      <c r="B3016" s="239"/>
      <c r="C3016" s="273"/>
      <c r="D3016" s="272"/>
      <c r="E3016" s="273"/>
      <c r="F3016" s="273"/>
      <c r="G3016" s="253" t="str">
        <f t="shared" si="338"/>
        <v/>
      </c>
      <c r="H3016" s="31" t="str">
        <f>IF(AND(B3016=H$1),LOOKUP(9.99999999999999E+307,$H$2:H3015)+1,"")</f>
        <v/>
      </c>
      <c r="I3016" s="31" t="str">
        <f>IF(AND(B3016=I$1),LOOKUP(9.99999999999999E+307,$I$2:I3015)+1,"")</f>
        <v/>
      </c>
      <c r="J3016" s="31">
        <f>IF(AND(B3016=J$1),LOOKUP(9.99999999999999E+307,$J$2:J3015)+1,"")</f>
        <v>2850</v>
      </c>
      <c r="K3016" s="31">
        <f>IF(AND(B3016=K$1),LOOKUP(9.99999999999999E+307,$K$2:K3015)+1,"")</f>
        <v>2850</v>
      </c>
      <c r="L3016" s="31">
        <f>IF(AND(B3016=L$1),LOOKUP(9.99999999999999E+307,$L$2:L3015)+1,"")</f>
        <v>2850</v>
      </c>
      <c r="M3016" s="31">
        <f>IF(AND(B3016=M$1),LOOKUP(9.99999999999999E+307,$M$2:M3015)+1,"")</f>
        <v>2850</v>
      </c>
      <c r="N3016" s="31" t="e">
        <f>IF(AND(B3016=N$1),LOOKUP(9.99999999999999E+307,$N$2:N3015)+1,"")</f>
        <v>#REF!</v>
      </c>
      <c r="O3016" s="31" t="e">
        <f>IF(AND($B3016=O$1),LOOKUP(9.99999999999999E+307,$O$2:O3015)+1,"")</f>
        <v>#REF!</v>
      </c>
      <c r="P3016" s="31" t="e">
        <f>IF(AND($B3016=P$1),LOOKUP(9.99999999999999E+307,$P$2:P3015)+1,"")</f>
        <v>#REF!</v>
      </c>
      <c r="Q3016" s="31" t="e">
        <f>IF(AND($B3016=Q$1),LOOKUP(9.99999999999999E+307,$Q$2:Q3015)+1,"")</f>
        <v>#REF!</v>
      </c>
      <c r="R3016" s="31">
        <f>IF(AND($B3016=R$1),LOOKUP(9.99999999999999E+307,$R$2:R3015)+1,"")</f>
        <v>2850</v>
      </c>
      <c r="S3016" s="31">
        <f>IF(AND($B3016=S$1),LOOKUP(9.99999999999999E+307,$S$2:S3015)+1,"")</f>
        <v>2850</v>
      </c>
      <c r="T3016" s="265"/>
      <c r="U3016" s="265"/>
      <c r="V3016" s="265"/>
      <c r="AA3016" s="254" t="str">
        <f t="shared" si="332"/>
        <v/>
      </c>
      <c r="AB3016" s="254" t="str">
        <f t="shared" si="333"/>
        <v/>
      </c>
      <c r="AC3016" s="255">
        <f t="shared" si="334"/>
        <v>0</v>
      </c>
      <c r="AD3016" s="255">
        <f t="shared" si="335"/>
        <v>3836</v>
      </c>
      <c r="AE3016" s="256" t="str">
        <f t="shared" si="336"/>
        <v/>
      </c>
      <c r="AF3016" s="252" t="str">
        <f t="shared" si="337"/>
        <v>-</v>
      </c>
    </row>
    <row r="3017" spans="1:32" ht="20.149999999999999" customHeight="1" x14ac:dyDescent="0.75">
      <c r="A3017" s="31">
        <v>3015</v>
      </c>
      <c r="B3017" s="239"/>
      <c r="C3017" s="273"/>
      <c r="D3017" s="272"/>
      <c r="E3017" s="273"/>
      <c r="F3017" s="273"/>
      <c r="G3017" s="253" t="str">
        <f t="shared" si="338"/>
        <v/>
      </c>
      <c r="H3017" s="31" t="str">
        <f>IF(AND(B3017=H$1),LOOKUP(9.99999999999999E+307,$H$2:H3016)+1,"")</f>
        <v/>
      </c>
      <c r="I3017" s="31" t="str">
        <f>IF(AND(B3017=I$1),LOOKUP(9.99999999999999E+307,$I$2:I3016)+1,"")</f>
        <v/>
      </c>
      <c r="J3017" s="31">
        <f>IF(AND(B3017=J$1),LOOKUP(9.99999999999999E+307,$J$2:J3016)+1,"")</f>
        <v>2851</v>
      </c>
      <c r="K3017" s="31">
        <f>IF(AND(B3017=K$1),LOOKUP(9.99999999999999E+307,$K$2:K3016)+1,"")</f>
        <v>2851</v>
      </c>
      <c r="L3017" s="31">
        <f>IF(AND(B3017=L$1),LOOKUP(9.99999999999999E+307,$L$2:L3016)+1,"")</f>
        <v>2851</v>
      </c>
      <c r="M3017" s="31">
        <f>IF(AND(B3017=M$1),LOOKUP(9.99999999999999E+307,$M$2:M3016)+1,"")</f>
        <v>2851</v>
      </c>
      <c r="N3017" s="31" t="e">
        <f>IF(AND(B3017=N$1),LOOKUP(9.99999999999999E+307,$N$2:N3016)+1,"")</f>
        <v>#REF!</v>
      </c>
      <c r="O3017" s="31" t="e">
        <f>IF(AND($B3017=O$1),LOOKUP(9.99999999999999E+307,$O$2:O3016)+1,"")</f>
        <v>#REF!</v>
      </c>
      <c r="P3017" s="31" t="e">
        <f>IF(AND($B3017=P$1),LOOKUP(9.99999999999999E+307,$P$2:P3016)+1,"")</f>
        <v>#REF!</v>
      </c>
      <c r="Q3017" s="31" t="e">
        <f>IF(AND($B3017=Q$1),LOOKUP(9.99999999999999E+307,$Q$2:Q3016)+1,"")</f>
        <v>#REF!</v>
      </c>
      <c r="R3017" s="31">
        <f>IF(AND($B3017=R$1),LOOKUP(9.99999999999999E+307,$R$2:R3016)+1,"")</f>
        <v>2851</v>
      </c>
      <c r="S3017" s="31">
        <f>IF(AND($B3017=S$1),LOOKUP(9.99999999999999E+307,$S$2:S3016)+1,"")</f>
        <v>2851</v>
      </c>
      <c r="T3017" s="265"/>
      <c r="U3017" s="265"/>
      <c r="V3017" s="265"/>
      <c r="AA3017" s="254" t="str">
        <f t="shared" si="332"/>
        <v/>
      </c>
      <c r="AB3017" s="254" t="str">
        <f t="shared" si="333"/>
        <v/>
      </c>
      <c r="AC3017" s="255">
        <f t="shared" si="334"/>
        <v>0</v>
      </c>
      <c r="AD3017" s="255">
        <f t="shared" si="335"/>
        <v>3836</v>
      </c>
      <c r="AE3017" s="256" t="str">
        <f t="shared" si="336"/>
        <v/>
      </c>
      <c r="AF3017" s="252" t="str">
        <f t="shared" si="337"/>
        <v>-</v>
      </c>
    </row>
    <row r="3018" spans="1:32" ht="20.149999999999999" customHeight="1" x14ac:dyDescent="0.75">
      <c r="A3018" s="31">
        <v>3016</v>
      </c>
      <c r="B3018" s="239"/>
      <c r="C3018" s="273"/>
      <c r="D3018" s="272"/>
      <c r="E3018" s="273"/>
      <c r="F3018" s="273"/>
      <c r="G3018" s="253" t="str">
        <f t="shared" si="338"/>
        <v/>
      </c>
      <c r="H3018" s="31" t="str">
        <f>IF(AND(B3018=H$1),LOOKUP(9.99999999999999E+307,$H$2:H3017)+1,"")</f>
        <v/>
      </c>
      <c r="I3018" s="31" t="str">
        <f>IF(AND(B3018=I$1),LOOKUP(9.99999999999999E+307,$I$2:I3017)+1,"")</f>
        <v/>
      </c>
      <c r="J3018" s="31">
        <f>IF(AND(B3018=J$1),LOOKUP(9.99999999999999E+307,$J$2:J3017)+1,"")</f>
        <v>2852</v>
      </c>
      <c r="K3018" s="31">
        <f>IF(AND(B3018=K$1),LOOKUP(9.99999999999999E+307,$K$2:K3017)+1,"")</f>
        <v>2852</v>
      </c>
      <c r="L3018" s="31">
        <f>IF(AND(B3018=L$1),LOOKUP(9.99999999999999E+307,$L$2:L3017)+1,"")</f>
        <v>2852</v>
      </c>
      <c r="M3018" s="31">
        <f>IF(AND(B3018=M$1),LOOKUP(9.99999999999999E+307,$M$2:M3017)+1,"")</f>
        <v>2852</v>
      </c>
      <c r="N3018" s="31" t="e">
        <f>IF(AND(B3018=N$1),LOOKUP(9.99999999999999E+307,$N$2:N3017)+1,"")</f>
        <v>#REF!</v>
      </c>
      <c r="O3018" s="31" t="e">
        <f>IF(AND($B3018=O$1),LOOKUP(9.99999999999999E+307,$O$2:O3017)+1,"")</f>
        <v>#REF!</v>
      </c>
      <c r="P3018" s="31" t="e">
        <f>IF(AND($B3018=P$1),LOOKUP(9.99999999999999E+307,$P$2:P3017)+1,"")</f>
        <v>#REF!</v>
      </c>
      <c r="Q3018" s="31" t="e">
        <f>IF(AND($B3018=Q$1),LOOKUP(9.99999999999999E+307,$Q$2:Q3017)+1,"")</f>
        <v>#REF!</v>
      </c>
      <c r="R3018" s="31">
        <f>IF(AND($B3018=R$1),LOOKUP(9.99999999999999E+307,$R$2:R3017)+1,"")</f>
        <v>2852</v>
      </c>
      <c r="S3018" s="31">
        <f>IF(AND($B3018=S$1),LOOKUP(9.99999999999999E+307,$S$2:S3017)+1,"")</f>
        <v>2852</v>
      </c>
      <c r="T3018" s="265"/>
      <c r="U3018" s="265"/>
      <c r="V3018" s="265"/>
      <c r="AA3018" s="254" t="str">
        <f t="shared" si="332"/>
        <v/>
      </c>
      <c r="AB3018" s="254" t="str">
        <f t="shared" si="333"/>
        <v/>
      </c>
      <c r="AC3018" s="255">
        <f t="shared" si="334"/>
        <v>0</v>
      </c>
      <c r="AD3018" s="255">
        <f t="shared" si="335"/>
        <v>3836</v>
      </c>
      <c r="AE3018" s="256" t="str">
        <f t="shared" si="336"/>
        <v/>
      </c>
      <c r="AF3018" s="252" t="str">
        <f t="shared" si="337"/>
        <v>-</v>
      </c>
    </row>
    <row r="3019" spans="1:32" ht="20.149999999999999" customHeight="1" x14ac:dyDescent="0.75">
      <c r="A3019" s="31">
        <v>3017</v>
      </c>
      <c r="B3019" s="239"/>
      <c r="C3019" s="273"/>
      <c r="D3019" s="272"/>
      <c r="E3019" s="273"/>
      <c r="F3019" s="273"/>
      <c r="G3019" s="253" t="str">
        <f t="shared" si="338"/>
        <v/>
      </c>
      <c r="H3019" s="31" t="str">
        <f>IF(AND(B3019=H$1),LOOKUP(9.99999999999999E+307,$H$2:H3018)+1,"")</f>
        <v/>
      </c>
      <c r="I3019" s="31" t="str">
        <f>IF(AND(B3019=I$1),LOOKUP(9.99999999999999E+307,$I$2:I3018)+1,"")</f>
        <v/>
      </c>
      <c r="J3019" s="31">
        <f>IF(AND(B3019=J$1),LOOKUP(9.99999999999999E+307,$J$2:J3018)+1,"")</f>
        <v>2853</v>
      </c>
      <c r="K3019" s="31">
        <f>IF(AND(B3019=K$1),LOOKUP(9.99999999999999E+307,$K$2:K3018)+1,"")</f>
        <v>2853</v>
      </c>
      <c r="L3019" s="31">
        <f>IF(AND(B3019=L$1),LOOKUP(9.99999999999999E+307,$L$2:L3018)+1,"")</f>
        <v>2853</v>
      </c>
      <c r="M3019" s="31">
        <f>IF(AND(B3019=M$1),LOOKUP(9.99999999999999E+307,$M$2:M3018)+1,"")</f>
        <v>2853</v>
      </c>
      <c r="N3019" s="31" t="e">
        <f>IF(AND(B3019=N$1),LOOKUP(9.99999999999999E+307,$N$2:N3018)+1,"")</f>
        <v>#REF!</v>
      </c>
      <c r="O3019" s="31" t="e">
        <f>IF(AND($B3019=O$1),LOOKUP(9.99999999999999E+307,$O$2:O3018)+1,"")</f>
        <v>#REF!</v>
      </c>
      <c r="P3019" s="31" t="e">
        <f>IF(AND($B3019=P$1),LOOKUP(9.99999999999999E+307,$P$2:P3018)+1,"")</f>
        <v>#REF!</v>
      </c>
      <c r="Q3019" s="31" t="e">
        <f>IF(AND($B3019=Q$1),LOOKUP(9.99999999999999E+307,$Q$2:Q3018)+1,"")</f>
        <v>#REF!</v>
      </c>
      <c r="R3019" s="31">
        <f>IF(AND($B3019=R$1),LOOKUP(9.99999999999999E+307,$R$2:R3018)+1,"")</f>
        <v>2853</v>
      </c>
      <c r="S3019" s="31">
        <f>IF(AND($B3019=S$1),LOOKUP(9.99999999999999E+307,$S$2:S3018)+1,"")</f>
        <v>2853</v>
      </c>
      <c r="T3019" s="265"/>
      <c r="U3019" s="265"/>
      <c r="V3019" s="265"/>
      <c r="AA3019" s="254" t="str">
        <f t="shared" si="332"/>
        <v/>
      </c>
      <c r="AB3019" s="254" t="str">
        <f t="shared" si="333"/>
        <v/>
      </c>
      <c r="AC3019" s="255">
        <f t="shared" si="334"/>
        <v>0</v>
      </c>
      <c r="AD3019" s="255">
        <f t="shared" si="335"/>
        <v>3836</v>
      </c>
      <c r="AE3019" s="256" t="str">
        <f t="shared" si="336"/>
        <v/>
      </c>
      <c r="AF3019" s="252" t="str">
        <f t="shared" si="337"/>
        <v>-</v>
      </c>
    </row>
    <row r="3020" spans="1:32" ht="20.149999999999999" customHeight="1" x14ac:dyDescent="0.75">
      <c r="A3020" s="31">
        <v>3018</v>
      </c>
      <c r="B3020" s="239"/>
      <c r="C3020" s="273"/>
      <c r="D3020" s="272"/>
      <c r="E3020" s="273"/>
      <c r="F3020" s="273"/>
      <c r="G3020" s="253" t="str">
        <f t="shared" si="338"/>
        <v/>
      </c>
      <c r="H3020" s="31" t="str">
        <f>IF(AND(B3020=H$1),LOOKUP(9.99999999999999E+307,$H$2:H3019)+1,"")</f>
        <v/>
      </c>
      <c r="I3020" s="31" t="str">
        <f>IF(AND(B3020=I$1),LOOKUP(9.99999999999999E+307,$I$2:I3019)+1,"")</f>
        <v/>
      </c>
      <c r="J3020" s="31">
        <f>IF(AND(B3020=J$1),LOOKUP(9.99999999999999E+307,$J$2:J3019)+1,"")</f>
        <v>2854</v>
      </c>
      <c r="K3020" s="31">
        <f>IF(AND(B3020=K$1),LOOKUP(9.99999999999999E+307,$K$2:K3019)+1,"")</f>
        <v>2854</v>
      </c>
      <c r="L3020" s="31">
        <f>IF(AND(B3020=L$1),LOOKUP(9.99999999999999E+307,$L$2:L3019)+1,"")</f>
        <v>2854</v>
      </c>
      <c r="M3020" s="31">
        <f>IF(AND(B3020=M$1),LOOKUP(9.99999999999999E+307,$M$2:M3019)+1,"")</f>
        <v>2854</v>
      </c>
      <c r="N3020" s="31" t="e">
        <f>IF(AND(B3020=N$1),LOOKUP(9.99999999999999E+307,$N$2:N3019)+1,"")</f>
        <v>#REF!</v>
      </c>
      <c r="O3020" s="31" t="e">
        <f>IF(AND($B3020=O$1),LOOKUP(9.99999999999999E+307,$O$2:O3019)+1,"")</f>
        <v>#REF!</v>
      </c>
      <c r="P3020" s="31" t="e">
        <f>IF(AND($B3020=P$1),LOOKUP(9.99999999999999E+307,$P$2:P3019)+1,"")</f>
        <v>#REF!</v>
      </c>
      <c r="Q3020" s="31" t="e">
        <f>IF(AND($B3020=Q$1),LOOKUP(9.99999999999999E+307,$Q$2:Q3019)+1,"")</f>
        <v>#REF!</v>
      </c>
      <c r="R3020" s="31">
        <f>IF(AND($B3020=R$1),LOOKUP(9.99999999999999E+307,$R$2:R3019)+1,"")</f>
        <v>2854</v>
      </c>
      <c r="S3020" s="31">
        <f>IF(AND($B3020=S$1),LOOKUP(9.99999999999999E+307,$S$2:S3019)+1,"")</f>
        <v>2854</v>
      </c>
      <c r="T3020" s="265"/>
      <c r="U3020" s="265"/>
      <c r="V3020" s="265"/>
      <c r="AA3020" s="254" t="str">
        <f t="shared" si="332"/>
        <v/>
      </c>
      <c r="AB3020" s="254" t="str">
        <f t="shared" si="333"/>
        <v/>
      </c>
      <c r="AC3020" s="255">
        <f t="shared" si="334"/>
        <v>0</v>
      </c>
      <c r="AD3020" s="255">
        <f t="shared" si="335"/>
        <v>3836</v>
      </c>
      <c r="AE3020" s="256" t="str">
        <f t="shared" si="336"/>
        <v/>
      </c>
      <c r="AF3020" s="252" t="str">
        <f t="shared" si="337"/>
        <v>-</v>
      </c>
    </row>
    <row r="3021" spans="1:32" ht="20.149999999999999" customHeight="1" x14ac:dyDescent="0.75">
      <c r="A3021" s="31">
        <v>3019</v>
      </c>
      <c r="B3021" s="239"/>
      <c r="C3021" s="273"/>
      <c r="D3021" s="272"/>
      <c r="E3021" s="273"/>
      <c r="F3021" s="273"/>
      <c r="G3021" s="253" t="str">
        <f t="shared" si="338"/>
        <v/>
      </c>
      <c r="H3021" s="31" t="str">
        <f>IF(AND(B3021=H$1),LOOKUP(9.99999999999999E+307,$H$2:H3020)+1,"")</f>
        <v/>
      </c>
      <c r="I3021" s="31" t="str">
        <f>IF(AND(B3021=I$1),LOOKUP(9.99999999999999E+307,$I$2:I3020)+1,"")</f>
        <v/>
      </c>
      <c r="J3021" s="31">
        <f>IF(AND(B3021=J$1),LOOKUP(9.99999999999999E+307,$J$2:J3020)+1,"")</f>
        <v>2855</v>
      </c>
      <c r="K3021" s="31">
        <f>IF(AND(B3021=K$1),LOOKUP(9.99999999999999E+307,$K$2:K3020)+1,"")</f>
        <v>2855</v>
      </c>
      <c r="L3021" s="31">
        <f>IF(AND(B3021=L$1),LOOKUP(9.99999999999999E+307,$L$2:L3020)+1,"")</f>
        <v>2855</v>
      </c>
      <c r="M3021" s="31">
        <f>IF(AND(B3021=M$1),LOOKUP(9.99999999999999E+307,$M$2:M3020)+1,"")</f>
        <v>2855</v>
      </c>
      <c r="N3021" s="31" t="e">
        <f>IF(AND(B3021=N$1),LOOKUP(9.99999999999999E+307,$N$2:N3020)+1,"")</f>
        <v>#REF!</v>
      </c>
      <c r="O3021" s="31" t="e">
        <f>IF(AND($B3021=O$1),LOOKUP(9.99999999999999E+307,$O$2:O3020)+1,"")</f>
        <v>#REF!</v>
      </c>
      <c r="P3021" s="31" t="e">
        <f>IF(AND($B3021=P$1),LOOKUP(9.99999999999999E+307,$P$2:P3020)+1,"")</f>
        <v>#REF!</v>
      </c>
      <c r="Q3021" s="31" t="e">
        <f>IF(AND($B3021=Q$1),LOOKUP(9.99999999999999E+307,$Q$2:Q3020)+1,"")</f>
        <v>#REF!</v>
      </c>
      <c r="R3021" s="31">
        <f>IF(AND($B3021=R$1),LOOKUP(9.99999999999999E+307,$R$2:R3020)+1,"")</f>
        <v>2855</v>
      </c>
      <c r="S3021" s="31">
        <f>IF(AND($B3021=S$1),LOOKUP(9.99999999999999E+307,$S$2:S3020)+1,"")</f>
        <v>2855</v>
      </c>
      <c r="T3021" s="265"/>
      <c r="U3021" s="265"/>
      <c r="V3021" s="265"/>
      <c r="AA3021" s="254" t="str">
        <f t="shared" si="332"/>
        <v/>
      </c>
      <c r="AB3021" s="254" t="str">
        <f t="shared" si="333"/>
        <v/>
      </c>
      <c r="AC3021" s="255">
        <f t="shared" si="334"/>
        <v>0</v>
      </c>
      <c r="AD3021" s="255">
        <f t="shared" si="335"/>
        <v>3836</v>
      </c>
      <c r="AE3021" s="256" t="str">
        <f t="shared" si="336"/>
        <v/>
      </c>
      <c r="AF3021" s="252" t="str">
        <f t="shared" si="337"/>
        <v>-</v>
      </c>
    </row>
    <row r="3022" spans="1:32" ht="20.149999999999999" customHeight="1" x14ac:dyDescent="0.75">
      <c r="A3022" s="31">
        <v>3020</v>
      </c>
      <c r="B3022" s="239"/>
      <c r="C3022" s="273"/>
      <c r="D3022" s="272"/>
      <c r="E3022" s="273"/>
      <c r="F3022" s="273"/>
      <c r="G3022" s="253" t="str">
        <f t="shared" si="338"/>
        <v/>
      </c>
      <c r="H3022" s="31" t="str">
        <f>IF(AND(B3022=H$1),LOOKUP(9.99999999999999E+307,$H$2:H3021)+1,"")</f>
        <v/>
      </c>
      <c r="I3022" s="31" t="str">
        <f>IF(AND(B3022=I$1),LOOKUP(9.99999999999999E+307,$I$2:I3021)+1,"")</f>
        <v/>
      </c>
      <c r="J3022" s="31">
        <f>IF(AND(B3022=J$1),LOOKUP(9.99999999999999E+307,$J$2:J3021)+1,"")</f>
        <v>2856</v>
      </c>
      <c r="K3022" s="31">
        <f>IF(AND(B3022=K$1),LOOKUP(9.99999999999999E+307,$K$2:K3021)+1,"")</f>
        <v>2856</v>
      </c>
      <c r="L3022" s="31">
        <f>IF(AND(B3022=L$1),LOOKUP(9.99999999999999E+307,$L$2:L3021)+1,"")</f>
        <v>2856</v>
      </c>
      <c r="M3022" s="31">
        <f>IF(AND(B3022=M$1),LOOKUP(9.99999999999999E+307,$M$2:M3021)+1,"")</f>
        <v>2856</v>
      </c>
      <c r="N3022" s="31" t="e">
        <f>IF(AND(B3022=N$1),LOOKUP(9.99999999999999E+307,$N$2:N3021)+1,"")</f>
        <v>#REF!</v>
      </c>
      <c r="O3022" s="31" t="e">
        <f>IF(AND($B3022=O$1),LOOKUP(9.99999999999999E+307,$O$2:O3021)+1,"")</f>
        <v>#REF!</v>
      </c>
      <c r="P3022" s="31" t="e">
        <f>IF(AND($B3022=P$1),LOOKUP(9.99999999999999E+307,$P$2:P3021)+1,"")</f>
        <v>#REF!</v>
      </c>
      <c r="Q3022" s="31" t="e">
        <f>IF(AND($B3022=Q$1),LOOKUP(9.99999999999999E+307,$Q$2:Q3021)+1,"")</f>
        <v>#REF!</v>
      </c>
      <c r="R3022" s="31">
        <f>IF(AND($B3022=R$1),LOOKUP(9.99999999999999E+307,$R$2:R3021)+1,"")</f>
        <v>2856</v>
      </c>
      <c r="S3022" s="31">
        <f>IF(AND($B3022=S$1),LOOKUP(9.99999999999999E+307,$S$2:S3021)+1,"")</f>
        <v>2856</v>
      </c>
      <c r="T3022" s="265"/>
      <c r="U3022" s="265"/>
      <c r="V3022" s="265"/>
      <c r="AA3022" s="254" t="str">
        <f t="shared" si="332"/>
        <v/>
      </c>
      <c r="AB3022" s="254" t="str">
        <f t="shared" si="333"/>
        <v/>
      </c>
      <c r="AC3022" s="255">
        <f t="shared" si="334"/>
        <v>0</v>
      </c>
      <c r="AD3022" s="255">
        <f t="shared" si="335"/>
        <v>3836</v>
      </c>
      <c r="AE3022" s="256" t="str">
        <f t="shared" si="336"/>
        <v/>
      </c>
      <c r="AF3022" s="252" t="str">
        <f t="shared" si="337"/>
        <v>-</v>
      </c>
    </row>
    <row r="3023" spans="1:32" ht="20.149999999999999" customHeight="1" x14ac:dyDescent="0.75">
      <c r="A3023" s="31">
        <v>3021</v>
      </c>
      <c r="B3023" s="239"/>
      <c r="C3023" s="273"/>
      <c r="D3023" s="272"/>
      <c r="E3023" s="273"/>
      <c r="F3023" s="273"/>
      <c r="G3023" s="253" t="str">
        <f t="shared" si="338"/>
        <v/>
      </c>
      <c r="H3023" s="31" t="str">
        <f>IF(AND(B3023=H$1),LOOKUP(9.99999999999999E+307,$H$2:H3022)+1,"")</f>
        <v/>
      </c>
      <c r="I3023" s="31" t="str">
        <f>IF(AND(B3023=I$1),LOOKUP(9.99999999999999E+307,$I$2:I3022)+1,"")</f>
        <v/>
      </c>
      <c r="J3023" s="31">
        <f>IF(AND(B3023=J$1),LOOKUP(9.99999999999999E+307,$J$2:J3022)+1,"")</f>
        <v>2857</v>
      </c>
      <c r="K3023" s="31">
        <f>IF(AND(B3023=K$1),LOOKUP(9.99999999999999E+307,$K$2:K3022)+1,"")</f>
        <v>2857</v>
      </c>
      <c r="L3023" s="31">
        <f>IF(AND(B3023=L$1),LOOKUP(9.99999999999999E+307,$L$2:L3022)+1,"")</f>
        <v>2857</v>
      </c>
      <c r="M3023" s="31">
        <f>IF(AND(B3023=M$1),LOOKUP(9.99999999999999E+307,$M$2:M3022)+1,"")</f>
        <v>2857</v>
      </c>
      <c r="N3023" s="31" t="e">
        <f>IF(AND(B3023=N$1),LOOKUP(9.99999999999999E+307,$N$2:N3022)+1,"")</f>
        <v>#REF!</v>
      </c>
      <c r="O3023" s="31" t="e">
        <f>IF(AND($B3023=O$1),LOOKUP(9.99999999999999E+307,$O$2:O3022)+1,"")</f>
        <v>#REF!</v>
      </c>
      <c r="P3023" s="31" t="e">
        <f>IF(AND($B3023=P$1),LOOKUP(9.99999999999999E+307,$P$2:P3022)+1,"")</f>
        <v>#REF!</v>
      </c>
      <c r="Q3023" s="31" t="e">
        <f>IF(AND($B3023=Q$1),LOOKUP(9.99999999999999E+307,$Q$2:Q3022)+1,"")</f>
        <v>#REF!</v>
      </c>
      <c r="R3023" s="31">
        <f>IF(AND($B3023=R$1),LOOKUP(9.99999999999999E+307,$R$2:R3022)+1,"")</f>
        <v>2857</v>
      </c>
      <c r="S3023" s="31">
        <f>IF(AND($B3023=S$1),LOOKUP(9.99999999999999E+307,$S$2:S3022)+1,"")</f>
        <v>2857</v>
      </c>
      <c r="T3023" s="265"/>
      <c r="U3023" s="265"/>
      <c r="V3023" s="265"/>
      <c r="AA3023" s="254" t="str">
        <f t="shared" si="332"/>
        <v/>
      </c>
      <c r="AB3023" s="254" t="str">
        <f t="shared" si="333"/>
        <v/>
      </c>
      <c r="AC3023" s="255">
        <f t="shared" si="334"/>
        <v>0</v>
      </c>
      <c r="AD3023" s="255">
        <f t="shared" si="335"/>
        <v>3836</v>
      </c>
      <c r="AE3023" s="256" t="str">
        <f t="shared" si="336"/>
        <v/>
      </c>
      <c r="AF3023" s="252" t="str">
        <f t="shared" si="337"/>
        <v>-</v>
      </c>
    </row>
    <row r="3024" spans="1:32" ht="20.149999999999999" customHeight="1" x14ac:dyDescent="0.75">
      <c r="A3024" s="31">
        <v>3022</v>
      </c>
      <c r="B3024" s="239"/>
      <c r="C3024" s="273"/>
      <c r="D3024" s="272"/>
      <c r="E3024" s="273"/>
      <c r="F3024" s="273"/>
      <c r="G3024" s="253" t="str">
        <f t="shared" si="338"/>
        <v/>
      </c>
      <c r="H3024" s="31" t="str">
        <f>IF(AND(B3024=H$1),LOOKUP(9.99999999999999E+307,$H$2:H3023)+1,"")</f>
        <v/>
      </c>
      <c r="I3024" s="31" t="str">
        <f>IF(AND(B3024=I$1),LOOKUP(9.99999999999999E+307,$I$2:I3023)+1,"")</f>
        <v/>
      </c>
      <c r="J3024" s="31">
        <f>IF(AND(B3024=J$1),LOOKUP(9.99999999999999E+307,$J$2:J3023)+1,"")</f>
        <v>2858</v>
      </c>
      <c r="K3024" s="31">
        <f>IF(AND(B3024=K$1),LOOKUP(9.99999999999999E+307,$K$2:K3023)+1,"")</f>
        <v>2858</v>
      </c>
      <c r="L3024" s="31">
        <f>IF(AND(B3024=L$1),LOOKUP(9.99999999999999E+307,$L$2:L3023)+1,"")</f>
        <v>2858</v>
      </c>
      <c r="M3024" s="31">
        <f>IF(AND(B3024=M$1),LOOKUP(9.99999999999999E+307,$M$2:M3023)+1,"")</f>
        <v>2858</v>
      </c>
      <c r="N3024" s="31" t="e">
        <f>IF(AND(B3024=N$1),LOOKUP(9.99999999999999E+307,$N$2:N3023)+1,"")</f>
        <v>#REF!</v>
      </c>
      <c r="O3024" s="31" t="e">
        <f>IF(AND($B3024=O$1),LOOKUP(9.99999999999999E+307,$O$2:O3023)+1,"")</f>
        <v>#REF!</v>
      </c>
      <c r="P3024" s="31" t="e">
        <f>IF(AND($B3024=P$1),LOOKUP(9.99999999999999E+307,$P$2:P3023)+1,"")</f>
        <v>#REF!</v>
      </c>
      <c r="Q3024" s="31" t="e">
        <f>IF(AND($B3024=Q$1),LOOKUP(9.99999999999999E+307,$Q$2:Q3023)+1,"")</f>
        <v>#REF!</v>
      </c>
      <c r="R3024" s="31">
        <f>IF(AND($B3024=R$1),LOOKUP(9.99999999999999E+307,$R$2:R3023)+1,"")</f>
        <v>2858</v>
      </c>
      <c r="S3024" s="31">
        <f>IF(AND($B3024=S$1),LOOKUP(9.99999999999999E+307,$S$2:S3023)+1,"")</f>
        <v>2858</v>
      </c>
      <c r="T3024" s="265"/>
      <c r="U3024" s="265"/>
      <c r="V3024" s="265"/>
      <c r="AA3024" s="254" t="str">
        <f t="shared" si="332"/>
        <v/>
      </c>
      <c r="AB3024" s="254" t="str">
        <f t="shared" si="333"/>
        <v/>
      </c>
      <c r="AC3024" s="255">
        <f t="shared" si="334"/>
        <v>0</v>
      </c>
      <c r="AD3024" s="255">
        <f t="shared" si="335"/>
        <v>3836</v>
      </c>
      <c r="AE3024" s="256" t="str">
        <f t="shared" si="336"/>
        <v/>
      </c>
      <c r="AF3024" s="252" t="str">
        <f t="shared" si="337"/>
        <v>-</v>
      </c>
    </row>
    <row r="3025" spans="1:32" ht="20.149999999999999" customHeight="1" x14ac:dyDescent="0.75">
      <c r="A3025" s="31">
        <v>3023</v>
      </c>
      <c r="B3025" s="239"/>
      <c r="C3025" s="273"/>
      <c r="D3025" s="272"/>
      <c r="E3025" s="273"/>
      <c r="F3025" s="273"/>
      <c r="G3025" s="253" t="str">
        <f t="shared" si="338"/>
        <v/>
      </c>
      <c r="H3025" s="31" t="str">
        <f>IF(AND(B3025=H$1),LOOKUP(9.99999999999999E+307,$H$2:H3024)+1,"")</f>
        <v/>
      </c>
      <c r="I3025" s="31" t="str">
        <f>IF(AND(B3025=I$1),LOOKUP(9.99999999999999E+307,$I$2:I3024)+1,"")</f>
        <v/>
      </c>
      <c r="J3025" s="31">
        <f>IF(AND(B3025=J$1),LOOKUP(9.99999999999999E+307,$J$2:J3024)+1,"")</f>
        <v>2859</v>
      </c>
      <c r="K3025" s="31">
        <f>IF(AND(B3025=K$1),LOOKUP(9.99999999999999E+307,$K$2:K3024)+1,"")</f>
        <v>2859</v>
      </c>
      <c r="L3025" s="31">
        <f>IF(AND(B3025=L$1),LOOKUP(9.99999999999999E+307,$L$2:L3024)+1,"")</f>
        <v>2859</v>
      </c>
      <c r="M3025" s="31">
        <f>IF(AND(B3025=M$1),LOOKUP(9.99999999999999E+307,$M$2:M3024)+1,"")</f>
        <v>2859</v>
      </c>
      <c r="N3025" s="31" t="e">
        <f>IF(AND(B3025=N$1),LOOKUP(9.99999999999999E+307,$N$2:N3024)+1,"")</f>
        <v>#REF!</v>
      </c>
      <c r="O3025" s="31" t="e">
        <f>IF(AND($B3025=O$1),LOOKUP(9.99999999999999E+307,$O$2:O3024)+1,"")</f>
        <v>#REF!</v>
      </c>
      <c r="P3025" s="31" t="e">
        <f>IF(AND($B3025=P$1),LOOKUP(9.99999999999999E+307,$P$2:P3024)+1,"")</f>
        <v>#REF!</v>
      </c>
      <c r="Q3025" s="31" t="e">
        <f>IF(AND($B3025=Q$1),LOOKUP(9.99999999999999E+307,$Q$2:Q3024)+1,"")</f>
        <v>#REF!</v>
      </c>
      <c r="R3025" s="31">
        <f>IF(AND($B3025=R$1),LOOKUP(9.99999999999999E+307,$R$2:R3024)+1,"")</f>
        <v>2859</v>
      </c>
      <c r="S3025" s="31">
        <f>IF(AND($B3025=S$1),LOOKUP(9.99999999999999E+307,$S$2:S3024)+1,"")</f>
        <v>2859</v>
      </c>
      <c r="T3025" s="265"/>
      <c r="U3025" s="265"/>
      <c r="V3025" s="265"/>
      <c r="AA3025" s="254" t="str">
        <f t="shared" si="332"/>
        <v/>
      </c>
      <c r="AB3025" s="254" t="str">
        <f t="shared" si="333"/>
        <v/>
      </c>
      <c r="AC3025" s="255">
        <f t="shared" si="334"/>
        <v>0</v>
      </c>
      <c r="AD3025" s="255">
        <f t="shared" si="335"/>
        <v>3836</v>
      </c>
      <c r="AE3025" s="256" t="str">
        <f t="shared" si="336"/>
        <v/>
      </c>
      <c r="AF3025" s="252" t="str">
        <f t="shared" si="337"/>
        <v>-</v>
      </c>
    </row>
    <row r="3026" spans="1:32" ht="20.149999999999999" customHeight="1" x14ac:dyDescent="0.75">
      <c r="A3026" s="31">
        <v>3024</v>
      </c>
      <c r="B3026" s="239"/>
      <c r="C3026" s="273"/>
      <c r="D3026" s="272"/>
      <c r="E3026" s="273"/>
      <c r="F3026" s="273"/>
      <c r="G3026" s="253" t="str">
        <f t="shared" si="338"/>
        <v/>
      </c>
      <c r="H3026" s="31" t="str">
        <f>IF(AND(B3026=H$1),LOOKUP(9.99999999999999E+307,$H$2:H3025)+1,"")</f>
        <v/>
      </c>
      <c r="I3026" s="31" t="str">
        <f>IF(AND(B3026=I$1),LOOKUP(9.99999999999999E+307,$I$2:I3025)+1,"")</f>
        <v/>
      </c>
      <c r="J3026" s="31">
        <f>IF(AND(B3026=J$1),LOOKUP(9.99999999999999E+307,$J$2:J3025)+1,"")</f>
        <v>2860</v>
      </c>
      <c r="K3026" s="31">
        <f>IF(AND(B3026=K$1),LOOKUP(9.99999999999999E+307,$K$2:K3025)+1,"")</f>
        <v>2860</v>
      </c>
      <c r="L3026" s="31">
        <f>IF(AND(B3026=L$1),LOOKUP(9.99999999999999E+307,$L$2:L3025)+1,"")</f>
        <v>2860</v>
      </c>
      <c r="M3026" s="31">
        <f>IF(AND(B3026=M$1),LOOKUP(9.99999999999999E+307,$M$2:M3025)+1,"")</f>
        <v>2860</v>
      </c>
      <c r="N3026" s="31" t="e">
        <f>IF(AND(B3026=N$1),LOOKUP(9.99999999999999E+307,$N$2:N3025)+1,"")</f>
        <v>#REF!</v>
      </c>
      <c r="O3026" s="31" t="e">
        <f>IF(AND($B3026=O$1),LOOKUP(9.99999999999999E+307,$O$2:O3025)+1,"")</f>
        <v>#REF!</v>
      </c>
      <c r="P3026" s="31" t="e">
        <f>IF(AND($B3026=P$1),LOOKUP(9.99999999999999E+307,$P$2:P3025)+1,"")</f>
        <v>#REF!</v>
      </c>
      <c r="Q3026" s="31" t="e">
        <f>IF(AND($B3026=Q$1),LOOKUP(9.99999999999999E+307,$Q$2:Q3025)+1,"")</f>
        <v>#REF!</v>
      </c>
      <c r="R3026" s="31">
        <f>IF(AND($B3026=R$1),LOOKUP(9.99999999999999E+307,$R$2:R3025)+1,"")</f>
        <v>2860</v>
      </c>
      <c r="S3026" s="31">
        <f>IF(AND($B3026=S$1),LOOKUP(9.99999999999999E+307,$S$2:S3025)+1,"")</f>
        <v>2860</v>
      </c>
      <c r="T3026" s="265"/>
      <c r="U3026" s="265"/>
      <c r="V3026" s="265"/>
      <c r="AA3026" s="254" t="str">
        <f t="shared" si="332"/>
        <v/>
      </c>
      <c r="AB3026" s="254" t="str">
        <f t="shared" si="333"/>
        <v/>
      </c>
      <c r="AC3026" s="255">
        <f t="shared" si="334"/>
        <v>0</v>
      </c>
      <c r="AD3026" s="255">
        <f t="shared" si="335"/>
        <v>3836</v>
      </c>
      <c r="AE3026" s="256" t="str">
        <f t="shared" si="336"/>
        <v/>
      </c>
      <c r="AF3026" s="252" t="str">
        <f t="shared" si="337"/>
        <v>-</v>
      </c>
    </row>
    <row r="3027" spans="1:32" ht="20.149999999999999" customHeight="1" x14ac:dyDescent="0.75">
      <c r="A3027" s="31">
        <v>3025</v>
      </c>
      <c r="B3027" s="239"/>
      <c r="C3027" s="273"/>
      <c r="D3027" s="272"/>
      <c r="E3027" s="273"/>
      <c r="F3027" s="273"/>
      <c r="G3027" s="253" t="str">
        <f t="shared" si="338"/>
        <v/>
      </c>
      <c r="H3027" s="31" t="str">
        <f>IF(AND(B3027=H$1),LOOKUP(9.99999999999999E+307,$H$2:H3026)+1,"")</f>
        <v/>
      </c>
      <c r="I3027" s="31" t="str">
        <f>IF(AND(B3027=I$1),LOOKUP(9.99999999999999E+307,$I$2:I3026)+1,"")</f>
        <v/>
      </c>
      <c r="J3027" s="31">
        <f>IF(AND(B3027=J$1),LOOKUP(9.99999999999999E+307,$J$2:J3026)+1,"")</f>
        <v>2861</v>
      </c>
      <c r="K3027" s="31">
        <f>IF(AND(B3027=K$1),LOOKUP(9.99999999999999E+307,$K$2:K3026)+1,"")</f>
        <v>2861</v>
      </c>
      <c r="L3027" s="31">
        <f>IF(AND(B3027=L$1),LOOKUP(9.99999999999999E+307,$L$2:L3026)+1,"")</f>
        <v>2861</v>
      </c>
      <c r="M3027" s="31">
        <f>IF(AND(B3027=M$1),LOOKUP(9.99999999999999E+307,$M$2:M3026)+1,"")</f>
        <v>2861</v>
      </c>
      <c r="N3027" s="31" t="e">
        <f>IF(AND(B3027=N$1),LOOKUP(9.99999999999999E+307,$N$2:N3026)+1,"")</f>
        <v>#REF!</v>
      </c>
      <c r="O3027" s="31" t="e">
        <f>IF(AND($B3027=O$1),LOOKUP(9.99999999999999E+307,$O$2:O3026)+1,"")</f>
        <v>#REF!</v>
      </c>
      <c r="P3027" s="31" t="e">
        <f>IF(AND($B3027=P$1),LOOKUP(9.99999999999999E+307,$P$2:P3026)+1,"")</f>
        <v>#REF!</v>
      </c>
      <c r="Q3027" s="31" t="e">
        <f>IF(AND($B3027=Q$1),LOOKUP(9.99999999999999E+307,$Q$2:Q3026)+1,"")</f>
        <v>#REF!</v>
      </c>
      <c r="R3027" s="31">
        <f>IF(AND($B3027=R$1),LOOKUP(9.99999999999999E+307,$R$2:R3026)+1,"")</f>
        <v>2861</v>
      </c>
      <c r="S3027" s="31">
        <f>IF(AND($B3027=S$1),LOOKUP(9.99999999999999E+307,$S$2:S3026)+1,"")</f>
        <v>2861</v>
      </c>
      <c r="T3027" s="265"/>
      <c r="U3027" s="265"/>
      <c r="V3027" s="265"/>
      <c r="AA3027" s="254" t="str">
        <f t="shared" ref="AA3027:AA3090" si="339">IF(AD3027=2,"นักเรียนซ้ำ","")</f>
        <v/>
      </c>
      <c r="AB3027" s="254" t="str">
        <f t="shared" ref="AB3027:AB3090" si="340">IF(AC3027=2,"เลขประจำตัวซ้ำ","")</f>
        <v/>
      </c>
      <c r="AC3027" s="255">
        <f t="shared" si="334"/>
        <v>0</v>
      </c>
      <c r="AD3027" s="255">
        <f t="shared" si="335"/>
        <v>3836</v>
      </c>
      <c r="AE3027" s="256" t="str">
        <f t="shared" si="336"/>
        <v/>
      </c>
      <c r="AF3027" s="252" t="str">
        <f t="shared" si="337"/>
        <v>-</v>
      </c>
    </row>
    <row r="3028" spans="1:32" ht="20.149999999999999" customHeight="1" x14ac:dyDescent="0.75">
      <c r="A3028" s="31">
        <v>3026</v>
      </c>
      <c r="B3028" s="239"/>
      <c r="C3028" s="273"/>
      <c r="D3028" s="272"/>
      <c r="E3028" s="273"/>
      <c r="F3028" s="273"/>
      <c r="G3028" s="253" t="str">
        <f t="shared" si="338"/>
        <v/>
      </c>
      <c r="H3028" s="31" t="str">
        <f>IF(AND(B3028=H$1),LOOKUP(9.99999999999999E+307,$H$2:H3027)+1,"")</f>
        <v/>
      </c>
      <c r="I3028" s="31" t="str">
        <f>IF(AND(B3028=I$1),LOOKUP(9.99999999999999E+307,$I$2:I3027)+1,"")</f>
        <v/>
      </c>
      <c r="J3028" s="31">
        <f>IF(AND(B3028=J$1),LOOKUP(9.99999999999999E+307,$J$2:J3027)+1,"")</f>
        <v>2862</v>
      </c>
      <c r="K3028" s="31">
        <f>IF(AND(B3028=K$1),LOOKUP(9.99999999999999E+307,$K$2:K3027)+1,"")</f>
        <v>2862</v>
      </c>
      <c r="L3028" s="31">
        <f>IF(AND(B3028=L$1),LOOKUP(9.99999999999999E+307,$L$2:L3027)+1,"")</f>
        <v>2862</v>
      </c>
      <c r="M3028" s="31">
        <f>IF(AND(B3028=M$1),LOOKUP(9.99999999999999E+307,$M$2:M3027)+1,"")</f>
        <v>2862</v>
      </c>
      <c r="N3028" s="31" t="e">
        <f>IF(AND(B3028=N$1),LOOKUP(9.99999999999999E+307,$N$2:N3027)+1,"")</f>
        <v>#REF!</v>
      </c>
      <c r="O3028" s="31" t="e">
        <f>IF(AND($B3028=O$1),LOOKUP(9.99999999999999E+307,$O$2:O3027)+1,"")</f>
        <v>#REF!</v>
      </c>
      <c r="P3028" s="31" t="e">
        <f>IF(AND($B3028=P$1),LOOKUP(9.99999999999999E+307,$P$2:P3027)+1,"")</f>
        <v>#REF!</v>
      </c>
      <c r="Q3028" s="31" t="e">
        <f>IF(AND($B3028=Q$1),LOOKUP(9.99999999999999E+307,$Q$2:Q3027)+1,"")</f>
        <v>#REF!</v>
      </c>
      <c r="R3028" s="31">
        <f>IF(AND($B3028=R$1),LOOKUP(9.99999999999999E+307,$R$2:R3027)+1,"")</f>
        <v>2862</v>
      </c>
      <c r="S3028" s="31">
        <f>IF(AND($B3028=S$1),LOOKUP(9.99999999999999E+307,$S$2:S3027)+1,"")</f>
        <v>2862</v>
      </c>
      <c r="T3028" s="265"/>
      <c r="U3028" s="265"/>
      <c r="V3028" s="265"/>
      <c r="AA3028" s="254" t="str">
        <f t="shared" si="339"/>
        <v/>
      </c>
      <c r="AB3028" s="254" t="str">
        <f t="shared" si="340"/>
        <v/>
      </c>
      <c r="AC3028" s="255">
        <f t="shared" si="334"/>
        <v>0</v>
      </c>
      <c r="AD3028" s="255">
        <f t="shared" si="335"/>
        <v>3836</v>
      </c>
      <c r="AE3028" s="256" t="str">
        <f t="shared" si="336"/>
        <v/>
      </c>
      <c r="AF3028" s="252" t="str">
        <f t="shared" si="337"/>
        <v>-</v>
      </c>
    </row>
    <row r="3029" spans="1:32" ht="20.149999999999999" customHeight="1" x14ac:dyDescent="0.75">
      <c r="A3029" s="31">
        <v>3027</v>
      </c>
      <c r="B3029" s="239"/>
      <c r="C3029" s="273"/>
      <c r="D3029" s="272"/>
      <c r="E3029" s="273"/>
      <c r="F3029" s="273"/>
      <c r="G3029" s="253" t="str">
        <f t="shared" si="338"/>
        <v/>
      </c>
      <c r="H3029" s="31" t="str">
        <f>IF(AND(B3029=H$1),LOOKUP(9.99999999999999E+307,$H$2:H3028)+1,"")</f>
        <v/>
      </c>
      <c r="I3029" s="31" t="str">
        <f>IF(AND(B3029=I$1),LOOKUP(9.99999999999999E+307,$I$2:I3028)+1,"")</f>
        <v/>
      </c>
      <c r="J3029" s="31">
        <f>IF(AND(B3029=J$1),LOOKUP(9.99999999999999E+307,$J$2:J3028)+1,"")</f>
        <v>2863</v>
      </c>
      <c r="K3029" s="31">
        <f>IF(AND(B3029=K$1),LOOKUP(9.99999999999999E+307,$K$2:K3028)+1,"")</f>
        <v>2863</v>
      </c>
      <c r="L3029" s="31">
        <f>IF(AND(B3029=L$1),LOOKUP(9.99999999999999E+307,$L$2:L3028)+1,"")</f>
        <v>2863</v>
      </c>
      <c r="M3029" s="31">
        <f>IF(AND(B3029=M$1),LOOKUP(9.99999999999999E+307,$M$2:M3028)+1,"")</f>
        <v>2863</v>
      </c>
      <c r="N3029" s="31" t="e">
        <f>IF(AND(B3029=N$1),LOOKUP(9.99999999999999E+307,$N$2:N3028)+1,"")</f>
        <v>#REF!</v>
      </c>
      <c r="O3029" s="31" t="e">
        <f>IF(AND($B3029=O$1),LOOKUP(9.99999999999999E+307,$O$2:O3028)+1,"")</f>
        <v>#REF!</v>
      </c>
      <c r="P3029" s="31" t="e">
        <f>IF(AND($B3029=P$1),LOOKUP(9.99999999999999E+307,$P$2:P3028)+1,"")</f>
        <v>#REF!</v>
      </c>
      <c r="Q3029" s="31" t="e">
        <f>IF(AND($B3029=Q$1),LOOKUP(9.99999999999999E+307,$Q$2:Q3028)+1,"")</f>
        <v>#REF!</v>
      </c>
      <c r="R3029" s="31">
        <f>IF(AND($B3029=R$1),LOOKUP(9.99999999999999E+307,$R$2:R3028)+1,"")</f>
        <v>2863</v>
      </c>
      <c r="S3029" s="31">
        <f>IF(AND($B3029=S$1),LOOKUP(9.99999999999999E+307,$S$2:S3028)+1,"")</f>
        <v>2863</v>
      </c>
      <c r="T3029" s="265"/>
      <c r="U3029" s="265"/>
      <c r="V3029" s="265"/>
      <c r="AA3029" s="254" t="str">
        <f t="shared" si="339"/>
        <v/>
      </c>
      <c r="AB3029" s="254" t="str">
        <f t="shared" si="340"/>
        <v/>
      </c>
      <c r="AC3029" s="255">
        <f t="shared" si="334"/>
        <v>0</v>
      </c>
      <c r="AD3029" s="255">
        <f t="shared" si="335"/>
        <v>3836</v>
      </c>
      <c r="AE3029" s="256" t="str">
        <f t="shared" si="336"/>
        <v/>
      </c>
      <c r="AF3029" s="252" t="str">
        <f t="shared" si="337"/>
        <v>-</v>
      </c>
    </row>
    <row r="3030" spans="1:32" ht="20.149999999999999" customHeight="1" x14ac:dyDescent="0.75">
      <c r="A3030" s="31">
        <v>3028</v>
      </c>
      <c r="B3030" s="239"/>
      <c r="C3030" s="273"/>
      <c r="D3030" s="272"/>
      <c r="E3030" s="273"/>
      <c r="F3030" s="273"/>
      <c r="G3030" s="253" t="str">
        <f t="shared" si="338"/>
        <v/>
      </c>
      <c r="H3030" s="31" t="str">
        <f>IF(AND(B3030=H$1),LOOKUP(9.99999999999999E+307,$H$2:H3029)+1,"")</f>
        <v/>
      </c>
      <c r="I3030" s="31" t="str">
        <f>IF(AND(B3030=I$1),LOOKUP(9.99999999999999E+307,$I$2:I3029)+1,"")</f>
        <v/>
      </c>
      <c r="J3030" s="31">
        <f>IF(AND(B3030=J$1),LOOKUP(9.99999999999999E+307,$J$2:J3029)+1,"")</f>
        <v>2864</v>
      </c>
      <c r="K3030" s="31">
        <f>IF(AND(B3030=K$1),LOOKUP(9.99999999999999E+307,$K$2:K3029)+1,"")</f>
        <v>2864</v>
      </c>
      <c r="L3030" s="31">
        <f>IF(AND(B3030=L$1),LOOKUP(9.99999999999999E+307,$L$2:L3029)+1,"")</f>
        <v>2864</v>
      </c>
      <c r="M3030" s="31">
        <f>IF(AND(B3030=M$1),LOOKUP(9.99999999999999E+307,$M$2:M3029)+1,"")</f>
        <v>2864</v>
      </c>
      <c r="N3030" s="31" t="e">
        <f>IF(AND(B3030=N$1),LOOKUP(9.99999999999999E+307,$N$2:N3029)+1,"")</f>
        <v>#REF!</v>
      </c>
      <c r="O3030" s="31" t="e">
        <f>IF(AND($B3030=O$1),LOOKUP(9.99999999999999E+307,$O$2:O3029)+1,"")</f>
        <v>#REF!</v>
      </c>
      <c r="P3030" s="31" t="e">
        <f>IF(AND($B3030=P$1),LOOKUP(9.99999999999999E+307,$P$2:P3029)+1,"")</f>
        <v>#REF!</v>
      </c>
      <c r="Q3030" s="31" t="e">
        <f>IF(AND($B3030=Q$1),LOOKUP(9.99999999999999E+307,$Q$2:Q3029)+1,"")</f>
        <v>#REF!</v>
      </c>
      <c r="R3030" s="31">
        <f>IF(AND($B3030=R$1),LOOKUP(9.99999999999999E+307,$R$2:R3029)+1,"")</f>
        <v>2864</v>
      </c>
      <c r="S3030" s="31">
        <f>IF(AND($B3030=S$1),LOOKUP(9.99999999999999E+307,$S$2:S3029)+1,"")</f>
        <v>2864</v>
      </c>
      <c r="T3030" s="265"/>
      <c r="U3030" s="265"/>
      <c r="V3030" s="265"/>
      <c r="AA3030" s="254" t="str">
        <f t="shared" si="339"/>
        <v/>
      </c>
      <c r="AB3030" s="254" t="str">
        <f t="shared" si="340"/>
        <v/>
      </c>
      <c r="AC3030" s="255">
        <f t="shared" si="334"/>
        <v>0</v>
      </c>
      <c r="AD3030" s="255">
        <f t="shared" si="335"/>
        <v>3836</v>
      </c>
      <c r="AE3030" s="256" t="str">
        <f t="shared" si="336"/>
        <v/>
      </c>
      <c r="AF3030" s="252" t="str">
        <f t="shared" si="337"/>
        <v>-</v>
      </c>
    </row>
    <row r="3031" spans="1:32" ht="20.149999999999999" customHeight="1" x14ac:dyDescent="0.75">
      <c r="A3031" s="31">
        <v>3029</v>
      </c>
      <c r="B3031" s="239"/>
      <c r="C3031" s="273"/>
      <c r="D3031" s="272"/>
      <c r="E3031" s="273"/>
      <c r="F3031" s="273"/>
      <c r="G3031" s="253" t="str">
        <f t="shared" si="338"/>
        <v/>
      </c>
      <c r="H3031" s="31" t="str">
        <f>IF(AND(B3031=H$1),LOOKUP(9.99999999999999E+307,$H$2:H3030)+1,"")</f>
        <v/>
      </c>
      <c r="I3031" s="31" t="str">
        <f>IF(AND(B3031=I$1),LOOKUP(9.99999999999999E+307,$I$2:I3030)+1,"")</f>
        <v/>
      </c>
      <c r="J3031" s="31">
        <f>IF(AND(B3031=J$1),LOOKUP(9.99999999999999E+307,$J$2:J3030)+1,"")</f>
        <v>2865</v>
      </c>
      <c r="K3031" s="31">
        <f>IF(AND(B3031=K$1),LOOKUP(9.99999999999999E+307,$K$2:K3030)+1,"")</f>
        <v>2865</v>
      </c>
      <c r="L3031" s="31">
        <f>IF(AND(B3031=L$1),LOOKUP(9.99999999999999E+307,$L$2:L3030)+1,"")</f>
        <v>2865</v>
      </c>
      <c r="M3031" s="31">
        <f>IF(AND(B3031=M$1),LOOKUP(9.99999999999999E+307,$M$2:M3030)+1,"")</f>
        <v>2865</v>
      </c>
      <c r="N3031" s="31" t="e">
        <f>IF(AND(B3031=N$1),LOOKUP(9.99999999999999E+307,$N$2:N3030)+1,"")</f>
        <v>#REF!</v>
      </c>
      <c r="O3031" s="31" t="e">
        <f>IF(AND($B3031=O$1),LOOKUP(9.99999999999999E+307,$O$2:O3030)+1,"")</f>
        <v>#REF!</v>
      </c>
      <c r="P3031" s="31" t="e">
        <f>IF(AND($B3031=P$1),LOOKUP(9.99999999999999E+307,$P$2:P3030)+1,"")</f>
        <v>#REF!</v>
      </c>
      <c r="Q3031" s="31" t="e">
        <f>IF(AND($B3031=Q$1),LOOKUP(9.99999999999999E+307,$Q$2:Q3030)+1,"")</f>
        <v>#REF!</v>
      </c>
      <c r="R3031" s="31">
        <f>IF(AND($B3031=R$1),LOOKUP(9.99999999999999E+307,$R$2:R3030)+1,"")</f>
        <v>2865</v>
      </c>
      <c r="S3031" s="31">
        <f>IF(AND($B3031=S$1),LOOKUP(9.99999999999999E+307,$S$2:S3030)+1,"")</f>
        <v>2865</v>
      </c>
      <c r="T3031" s="265"/>
      <c r="U3031" s="265"/>
      <c r="V3031" s="265"/>
      <c r="AA3031" s="254" t="str">
        <f t="shared" si="339"/>
        <v/>
      </c>
      <c r="AB3031" s="254" t="str">
        <f t="shared" si="340"/>
        <v/>
      </c>
      <c r="AC3031" s="255">
        <f t="shared" ref="AC3031:AC3094" si="341">COUNTIF($C$3:$C$4002,C3031)</f>
        <v>0</v>
      </c>
      <c r="AD3031" s="255">
        <f t="shared" ref="AD3031:AD3094" si="342">SUMPRODUCT(--(E3031&amp;F3031=$E$3:$E$4002&amp;$F$3:$F$4002))</f>
        <v>3836</v>
      </c>
      <c r="AE3031" s="256" t="str">
        <f t="shared" ref="AE3031:AE3094" si="343">IF(D3031="เด็กชาย",1,IF(D3031="นาย",1,IF(D3031="เด็กหญิง",2,IF(D3031="นางสาว",2,IF(D3031="ด.ช.",1,IF(D3031="ด.ญ.",2,IF(D3031="น.ส.",2,"")))))))</f>
        <v/>
      </c>
      <c r="AF3031" s="252" t="str">
        <f t="shared" ref="AF3031:AF3094" si="344">CONCATENATE(B3031,"-",AE3031)</f>
        <v>-</v>
      </c>
    </row>
    <row r="3032" spans="1:32" ht="20.149999999999999" customHeight="1" x14ac:dyDescent="0.75">
      <c r="A3032" s="31">
        <v>3030</v>
      </c>
      <c r="B3032" s="239"/>
      <c r="C3032" s="273"/>
      <c r="D3032" s="272"/>
      <c r="E3032" s="273"/>
      <c r="F3032" s="273"/>
      <c r="G3032" s="253" t="str">
        <f t="shared" si="338"/>
        <v/>
      </c>
      <c r="H3032" s="31" t="str">
        <f>IF(AND(B3032=H$1),LOOKUP(9.99999999999999E+307,$H$2:H3031)+1,"")</f>
        <v/>
      </c>
      <c r="I3032" s="31" t="str">
        <f>IF(AND(B3032=I$1),LOOKUP(9.99999999999999E+307,$I$2:I3031)+1,"")</f>
        <v/>
      </c>
      <c r="J3032" s="31">
        <f>IF(AND(B3032=J$1),LOOKUP(9.99999999999999E+307,$J$2:J3031)+1,"")</f>
        <v>2866</v>
      </c>
      <c r="K3032" s="31">
        <f>IF(AND(B3032=K$1),LOOKUP(9.99999999999999E+307,$K$2:K3031)+1,"")</f>
        <v>2866</v>
      </c>
      <c r="L3032" s="31">
        <f>IF(AND(B3032=L$1),LOOKUP(9.99999999999999E+307,$L$2:L3031)+1,"")</f>
        <v>2866</v>
      </c>
      <c r="M3032" s="31">
        <f>IF(AND(B3032=M$1),LOOKUP(9.99999999999999E+307,$M$2:M3031)+1,"")</f>
        <v>2866</v>
      </c>
      <c r="N3032" s="31" t="e">
        <f>IF(AND(B3032=N$1),LOOKUP(9.99999999999999E+307,$N$2:N3031)+1,"")</f>
        <v>#REF!</v>
      </c>
      <c r="O3032" s="31" t="e">
        <f>IF(AND($B3032=O$1),LOOKUP(9.99999999999999E+307,$O$2:O3031)+1,"")</f>
        <v>#REF!</v>
      </c>
      <c r="P3032" s="31" t="e">
        <f>IF(AND($B3032=P$1),LOOKUP(9.99999999999999E+307,$P$2:P3031)+1,"")</f>
        <v>#REF!</v>
      </c>
      <c r="Q3032" s="31" t="e">
        <f>IF(AND($B3032=Q$1),LOOKUP(9.99999999999999E+307,$Q$2:Q3031)+1,"")</f>
        <v>#REF!</v>
      </c>
      <c r="R3032" s="31">
        <f>IF(AND($B3032=R$1),LOOKUP(9.99999999999999E+307,$R$2:R3031)+1,"")</f>
        <v>2866</v>
      </c>
      <c r="S3032" s="31">
        <f>IF(AND($B3032=S$1),LOOKUP(9.99999999999999E+307,$S$2:S3031)+1,"")</f>
        <v>2866</v>
      </c>
      <c r="T3032" s="265"/>
      <c r="U3032" s="265"/>
      <c r="V3032" s="265"/>
      <c r="AA3032" s="254" t="str">
        <f t="shared" si="339"/>
        <v/>
      </c>
      <c r="AB3032" s="254" t="str">
        <f t="shared" si="340"/>
        <v/>
      </c>
      <c r="AC3032" s="255">
        <f t="shared" si="341"/>
        <v>0</v>
      </c>
      <c r="AD3032" s="255">
        <f t="shared" si="342"/>
        <v>3836</v>
      </c>
      <c r="AE3032" s="256" t="str">
        <f t="shared" si="343"/>
        <v/>
      </c>
      <c r="AF3032" s="252" t="str">
        <f t="shared" si="344"/>
        <v>-</v>
      </c>
    </row>
    <row r="3033" spans="1:32" ht="20.149999999999999" customHeight="1" x14ac:dyDescent="0.75">
      <c r="A3033" s="31">
        <v>3031</v>
      </c>
      <c r="B3033" s="239"/>
      <c r="C3033" s="273"/>
      <c r="D3033" s="272"/>
      <c r="E3033" s="273"/>
      <c r="F3033" s="273"/>
      <c r="G3033" s="253" t="str">
        <f t="shared" si="338"/>
        <v/>
      </c>
      <c r="H3033" s="31" t="str">
        <f>IF(AND(B3033=H$1),LOOKUP(9.99999999999999E+307,$H$2:H3032)+1,"")</f>
        <v/>
      </c>
      <c r="I3033" s="31" t="str">
        <f>IF(AND(B3033=I$1),LOOKUP(9.99999999999999E+307,$I$2:I3032)+1,"")</f>
        <v/>
      </c>
      <c r="J3033" s="31">
        <f>IF(AND(B3033=J$1),LOOKUP(9.99999999999999E+307,$J$2:J3032)+1,"")</f>
        <v>2867</v>
      </c>
      <c r="K3033" s="31">
        <f>IF(AND(B3033=K$1),LOOKUP(9.99999999999999E+307,$K$2:K3032)+1,"")</f>
        <v>2867</v>
      </c>
      <c r="L3033" s="31">
        <f>IF(AND(B3033=L$1),LOOKUP(9.99999999999999E+307,$L$2:L3032)+1,"")</f>
        <v>2867</v>
      </c>
      <c r="M3033" s="31">
        <f>IF(AND(B3033=M$1),LOOKUP(9.99999999999999E+307,$M$2:M3032)+1,"")</f>
        <v>2867</v>
      </c>
      <c r="N3033" s="31" t="e">
        <f>IF(AND(B3033=N$1),LOOKUP(9.99999999999999E+307,$N$2:N3032)+1,"")</f>
        <v>#REF!</v>
      </c>
      <c r="O3033" s="31" t="e">
        <f>IF(AND($B3033=O$1),LOOKUP(9.99999999999999E+307,$O$2:O3032)+1,"")</f>
        <v>#REF!</v>
      </c>
      <c r="P3033" s="31" t="e">
        <f>IF(AND($B3033=P$1),LOOKUP(9.99999999999999E+307,$P$2:P3032)+1,"")</f>
        <v>#REF!</v>
      </c>
      <c r="Q3033" s="31" t="e">
        <f>IF(AND($B3033=Q$1),LOOKUP(9.99999999999999E+307,$Q$2:Q3032)+1,"")</f>
        <v>#REF!</v>
      </c>
      <c r="R3033" s="31">
        <f>IF(AND($B3033=R$1),LOOKUP(9.99999999999999E+307,$R$2:R3032)+1,"")</f>
        <v>2867</v>
      </c>
      <c r="S3033" s="31">
        <f>IF(AND($B3033=S$1),LOOKUP(9.99999999999999E+307,$S$2:S3032)+1,"")</f>
        <v>2867</v>
      </c>
      <c r="T3033" s="265"/>
      <c r="U3033" s="265"/>
      <c r="V3033" s="265"/>
      <c r="AA3033" s="254" t="str">
        <f t="shared" si="339"/>
        <v/>
      </c>
      <c r="AB3033" s="254" t="str">
        <f t="shared" si="340"/>
        <v/>
      </c>
      <c r="AC3033" s="255">
        <f t="shared" si="341"/>
        <v>0</v>
      </c>
      <c r="AD3033" s="255">
        <f t="shared" si="342"/>
        <v>3836</v>
      </c>
      <c r="AE3033" s="256" t="str">
        <f t="shared" si="343"/>
        <v/>
      </c>
      <c r="AF3033" s="252" t="str">
        <f t="shared" si="344"/>
        <v>-</v>
      </c>
    </row>
    <row r="3034" spans="1:32" ht="20.149999999999999" customHeight="1" x14ac:dyDescent="0.75">
      <c r="A3034" s="31">
        <v>3032</v>
      </c>
      <c r="B3034" s="239"/>
      <c r="C3034" s="273"/>
      <c r="D3034" s="272"/>
      <c r="E3034" s="273"/>
      <c r="F3034" s="273"/>
      <c r="G3034" s="253" t="str">
        <f t="shared" si="338"/>
        <v/>
      </c>
      <c r="H3034" s="31" t="str">
        <f>IF(AND(B3034=H$1),LOOKUP(9.99999999999999E+307,$H$2:H3033)+1,"")</f>
        <v/>
      </c>
      <c r="I3034" s="31" t="str">
        <f>IF(AND(B3034=I$1),LOOKUP(9.99999999999999E+307,$I$2:I3033)+1,"")</f>
        <v/>
      </c>
      <c r="J3034" s="31">
        <f>IF(AND(B3034=J$1),LOOKUP(9.99999999999999E+307,$J$2:J3033)+1,"")</f>
        <v>2868</v>
      </c>
      <c r="K3034" s="31">
        <f>IF(AND(B3034=K$1),LOOKUP(9.99999999999999E+307,$K$2:K3033)+1,"")</f>
        <v>2868</v>
      </c>
      <c r="L3034" s="31">
        <f>IF(AND(B3034=L$1),LOOKUP(9.99999999999999E+307,$L$2:L3033)+1,"")</f>
        <v>2868</v>
      </c>
      <c r="M3034" s="31">
        <f>IF(AND(B3034=M$1),LOOKUP(9.99999999999999E+307,$M$2:M3033)+1,"")</f>
        <v>2868</v>
      </c>
      <c r="N3034" s="31" t="e">
        <f>IF(AND(B3034=N$1),LOOKUP(9.99999999999999E+307,$N$2:N3033)+1,"")</f>
        <v>#REF!</v>
      </c>
      <c r="O3034" s="31" t="e">
        <f>IF(AND($B3034=O$1),LOOKUP(9.99999999999999E+307,$O$2:O3033)+1,"")</f>
        <v>#REF!</v>
      </c>
      <c r="P3034" s="31" t="e">
        <f>IF(AND($B3034=P$1),LOOKUP(9.99999999999999E+307,$P$2:P3033)+1,"")</f>
        <v>#REF!</v>
      </c>
      <c r="Q3034" s="31" t="e">
        <f>IF(AND($B3034=Q$1),LOOKUP(9.99999999999999E+307,$Q$2:Q3033)+1,"")</f>
        <v>#REF!</v>
      </c>
      <c r="R3034" s="31">
        <f>IF(AND($B3034=R$1),LOOKUP(9.99999999999999E+307,$R$2:R3033)+1,"")</f>
        <v>2868</v>
      </c>
      <c r="S3034" s="31">
        <f>IF(AND($B3034=S$1),LOOKUP(9.99999999999999E+307,$S$2:S3033)+1,"")</f>
        <v>2868</v>
      </c>
      <c r="T3034" s="265"/>
      <c r="U3034" s="265"/>
      <c r="V3034" s="265"/>
      <c r="AA3034" s="254" t="str">
        <f t="shared" si="339"/>
        <v/>
      </c>
      <c r="AB3034" s="254" t="str">
        <f t="shared" si="340"/>
        <v/>
      </c>
      <c r="AC3034" s="255">
        <f t="shared" si="341"/>
        <v>0</v>
      </c>
      <c r="AD3034" s="255">
        <f t="shared" si="342"/>
        <v>3836</v>
      </c>
      <c r="AE3034" s="256" t="str">
        <f t="shared" si="343"/>
        <v/>
      </c>
      <c r="AF3034" s="252" t="str">
        <f t="shared" si="344"/>
        <v>-</v>
      </c>
    </row>
    <row r="3035" spans="1:32" ht="20.149999999999999" customHeight="1" x14ac:dyDescent="0.75">
      <c r="A3035" s="31">
        <v>3033</v>
      </c>
      <c r="B3035" s="239"/>
      <c r="C3035" s="273"/>
      <c r="D3035" s="272"/>
      <c r="E3035" s="273"/>
      <c r="F3035" s="273"/>
      <c r="G3035" s="253" t="str">
        <f t="shared" si="338"/>
        <v/>
      </c>
      <c r="H3035" s="31" t="str">
        <f>IF(AND(B3035=H$1),LOOKUP(9.99999999999999E+307,$H$2:H3034)+1,"")</f>
        <v/>
      </c>
      <c r="I3035" s="31" t="str">
        <f>IF(AND(B3035=I$1),LOOKUP(9.99999999999999E+307,$I$2:I3034)+1,"")</f>
        <v/>
      </c>
      <c r="J3035" s="31">
        <f>IF(AND(B3035=J$1),LOOKUP(9.99999999999999E+307,$J$2:J3034)+1,"")</f>
        <v>2869</v>
      </c>
      <c r="K3035" s="31">
        <f>IF(AND(B3035=K$1),LOOKUP(9.99999999999999E+307,$K$2:K3034)+1,"")</f>
        <v>2869</v>
      </c>
      <c r="L3035" s="31">
        <f>IF(AND(B3035=L$1),LOOKUP(9.99999999999999E+307,$L$2:L3034)+1,"")</f>
        <v>2869</v>
      </c>
      <c r="M3035" s="31">
        <f>IF(AND(B3035=M$1),LOOKUP(9.99999999999999E+307,$M$2:M3034)+1,"")</f>
        <v>2869</v>
      </c>
      <c r="N3035" s="31" t="e">
        <f>IF(AND(B3035=N$1),LOOKUP(9.99999999999999E+307,$N$2:N3034)+1,"")</f>
        <v>#REF!</v>
      </c>
      <c r="O3035" s="31" t="e">
        <f>IF(AND($B3035=O$1),LOOKUP(9.99999999999999E+307,$O$2:O3034)+1,"")</f>
        <v>#REF!</v>
      </c>
      <c r="P3035" s="31" t="e">
        <f>IF(AND($B3035=P$1),LOOKUP(9.99999999999999E+307,$P$2:P3034)+1,"")</f>
        <v>#REF!</v>
      </c>
      <c r="Q3035" s="31" t="e">
        <f>IF(AND($B3035=Q$1),LOOKUP(9.99999999999999E+307,$Q$2:Q3034)+1,"")</f>
        <v>#REF!</v>
      </c>
      <c r="R3035" s="31">
        <f>IF(AND($B3035=R$1),LOOKUP(9.99999999999999E+307,$R$2:R3034)+1,"")</f>
        <v>2869</v>
      </c>
      <c r="S3035" s="31">
        <f>IF(AND($B3035=S$1),LOOKUP(9.99999999999999E+307,$S$2:S3034)+1,"")</f>
        <v>2869</v>
      </c>
      <c r="T3035" s="265"/>
      <c r="U3035" s="265"/>
      <c r="V3035" s="265"/>
      <c r="AA3035" s="254" t="str">
        <f t="shared" si="339"/>
        <v/>
      </c>
      <c r="AB3035" s="254" t="str">
        <f t="shared" si="340"/>
        <v/>
      </c>
      <c r="AC3035" s="255">
        <f t="shared" si="341"/>
        <v>0</v>
      </c>
      <c r="AD3035" s="255">
        <f t="shared" si="342"/>
        <v>3836</v>
      </c>
      <c r="AE3035" s="256" t="str">
        <f t="shared" si="343"/>
        <v/>
      </c>
      <c r="AF3035" s="252" t="str">
        <f t="shared" si="344"/>
        <v>-</v>
      </c>
    </row>
    <row r="3036" spans="1:32" ht="20.149999999999999" customHeight="1" x14ac:dyDescent="0.75">
      <c r="A3036" s="31">
        <v>3034</v>
      </c>
      <c r="B3036" s="239"/>
      <c r="C3036" s="273"/>
      <c r="D3036" s="272"/>
      <c r="E3036" s="273"/>
      <c r="F3036" s="273"/>
      <c r="G3036" s="253" t="str">
        <f t="shared" si="338"/>
        <v/>
      </c>
      <c r="H3036" s="31" t="str">
        <f>IF(AND(B3036=H$1),LOOKUP(9.99999999999999E+307,$H$2:H3035)+1,"")</f>
        <v/>
      </c>
      <c r="I3036" s="31" t="str">
        <f>IF(AND(B3036=I$1),LOOKUP(9.99999999999999E+307,$I$2:I3035)+1,"")</f>
        <v/>
      </c>
      <c r="J3036" s="31">
        <f>IF(AND(B3036=J$1),LOOKUP(9.99999999999999E+307,$J$2:J3035)+1,"")</f>
        <v>2870</v>
      </c>
      <c r="K3036" s="31">
        <f>IF(AND(B3036=K$1),LOOKUP(9.99999999999999E+307,$K$2:K3035)+1,"")</f>
        <v>2870</v>
      </c>
      <c r="L3036" s="31">
        <f>IF(AND(B3036=L$1),LOOKUP(9.99999999999999E+307,$L$2:L3035)+1,"")</f>
        <v>2870</v>
      </c>
      <c r="M3036" s="31">
        <f>IF(AND(B3036=M$1),LOOKUP(9.99999999999999E+307,$M$2:M3035)+1,"")</f>
        <v>2870</v>
      </c>
      <c r="N3036" s="31" t="e">
        <f>IF(AND(B3036=N$1),LOOKUP(9.99999999999999E+307,$N$2:N3035)+1,"")</f>
        <v>#REF!</v>
      </c>
      <c r="O3036" s="31" t="e">
        <f>IF(AND($B3036=O$1),LOOKUP(9.99999999999999E+307,$O$2:O3035)+1,"")</f>
        <v>#REF!</v>
      </c>
      <c r="P3036" s="31" t="e">
        <f>IF(AND($B3036=P$1),LOOKUP(9.99999999999999E+307,$P$2:P3035)+1,"")</f>
        <v>#REF!</v>
      </c>
      <c r="Q3036" s="31" t="e">
        <f>IF(AND($B3036=Q$1),LOOKUP(9.99999999999999E+307,$Q$2:Q3035)+1,"")</f>
        <v>#REF!</v>
      </c>
      <c r="R3036" s="31">
        <f>IF(AND($B3036=R$1),LOOKUP(9.99999999999999E+307,$R$2:R3035)+1,"")</f>
        <v>2870</v>
      </c>
      <c r="S3036" s="31">
        <f>IF(AND($B3036=S$1),LOOKUP(9.99999999999999E+307,$S$2:S3035)+1,"")</f>
        <v>2870</v>
      </c>
      <c r="T3036" s="265"/>
      <c r="U3036" s="265"/>
      <c r="V3036" s="265"/>
      <c r="AA3036" s="254" t="str">
        <f t="shared" si="339"/>
        <v/>
      </c>
      <c r="AB3036" s="254" t="str">
        <f t="shared" si="340"/>
        <v/>
      </c>
      <c r="AC3036" s="255">
        <f t="shared" si="341"/>
        <v>0</v>
      </c>
      <c r="AD3036" s="255">
        <f t="shared" si="342"/>
        <v>3836</v>
      </c>
      <c r="AE3036" s="256" t="str">
        <f t="shared" si="343"/>
        <v/>
      </c>
      <c r="AF3036" s="252" t="str">
        <f t="shared" si="344"/>
        <v>-</v>
      </c>
    </row>
    <row r="3037" spans="1:32" ht="20.149999999999999" customHeight="1" x14ac:dyDescent="0.75">
      <c r="A3037" s="31">
        <v>3035</v>
      </c>
      <c r="B3037" s="239"/>
      <c r="C3037" s="273"/>
      <c r="D3037" s="272"/>
      <c r="E3037" s="273"/>
      <c r="F3037" s="273"/>
      <c r="G3037" s="253" t="str">
        <f t="shared" si="338"/>
        <v/>
      </c>
      <c r="H3037" s="31" t="str">
        <f>IF(AND(B3037=H$1),LOOKUP(9.99999999999999E+307,$H$2:H3036)+1,"")</f>
        <v/>
      </c>
      <c r="I3037" s="31" t="str">
        <f>IF(AND(B3037=I$1),LOOKUP(9.99999999999999E+307,$I$2:I3036)+1,"")</f>
        <v/>
      </c>
      <c r="J3037" s="31">
        <f>IF(AND(B3037=J$1),LOOKUP(9.99999999999999E+307,$J$2:J3036)+1,"")</f>
        <v>2871</v>
      </c>
      <c r="K3037" s="31">
        <f>IF(AND(B3037=K$1),LOOKUP(9.99999999999999E+307,$K$2:K3036)+1,"")</f>
        <v>2871</v>
      </c>
      <c r="L3037" s="31">
        <f>IF(AND(B3037=L$1),LOOKUP(9.99999999999999E+307,$L$2:L3036)+1,"")</f>
        <v>2871</v>
      </c>
      <c r="M3037" s="31">
        <f>IF(AND(B3037=M$1),LOOKUP(9.99999999999999E+307,$M$2:M3036)+1,"")</f>
        <v>2871</v>
      </c>
      <c r="N3037" s="31" t="e">
        <f>IF(AND(B3037=N$1),LOOKUP(9.99999999999999E+307,$N$2:N3036)+1,"")</f>
        <v>#REF!</v>
      </c>
      <c r="O3037" s="31" t="e">
        <f>IF(AND($B3037=O$1),LOOKUP(9.99999999999999E+307,$O$2:O3036)+1,"")</f>
        <v>#REF!</v>
      </c>
      <c r="P3037" s="31" t="e">
        <f>IF(AND($B3037=P$1),LOOKUP(9.99999999999999E+307,$P$2:P3036)+1,"")</f>
        <v>#REF!</v>
      </c>
      <c r="Q3037" s="31" t="e">
        <f>IF(AND($B3037=Q$1),LOOKUP(9.99999999999999E+307,$Q$2:Q3036)+1,"")</f>
        <v>#REF!</v>
      </c>
      <c r="R3037" s="31">
        <f>IF(AND($B3037=R$1),LOOKUP(9.99999999999999E+307,$R$2:R3036)+1,"")</f>
        <v>2871</v>
      </c>
      <c r="S3037" s="31">
        <f>IF(AND($B3037=S$1),LOOKUP(9.99999999999999E+307,$S$2:S3036)+1,"")</f>
        <v>2871</v>
      </c>
      <c r="T3037" s="265"/>
      <c r="U3037" s="265"/>
      <c r="V3037" s="265"/>
      <c r="AA3037" s="254" t="str">
        <f t="shared" si="339"/>
        <v/>
      </c>
      <c r="AB3037" s="254" t="str">
        <f t="shared" si="340"/>
        <v/>
      </c>
      <c r="AC3037" s="255">
        <f t="shared" si="341"/>
        <v>0</v>
      </c>
      <c r="AD3037" s="255">
        <f t="shared" si="342"/>
        <v>3836</v>
      </c>
      <c r="AE3037" s="256" t="str">
        <f t="shared" si="343"/>
        <v/>
      </c>
      <c r="AF3037" s="252" t="str">
        <f t="shared" si="344"/>
        <v>-</v>
      </c>
    </row>
    <row r="3038" spans="1:32" ht="20.149999999999999" customHeight="1" x14ac:dyDescent="0.75">
      <c r="A3038" s="31">
        <v>3036</v>
      </c>
      <c r="B3038" s="239"/>
      <c r="C3038" s="273"/>
      <c r="D3038" s="272"/>
      <c r="E3038" s="273"/>
      <c r="F3038" s="273"/>
      <c r="G3038" s="253" t="str">
        <f t="shared" si="338"/>
        <v/>
      </c>
      <c r="H3038" s="31" t="str">
        <f>IF(AND(B3038=H$1),LOOKUP(9.99999999999999E+307,$H$2:H3037)+1,"")</f>
        <v/>
      </c>
      <c r="I3038" s="31" t="str">
        <f>IF(AND(B3038=I$1),LOOKUP(9.99999999999999E+307,$I$2:I3037)+1,"")</f>
        <v/>
      </c>
      <c r="J3038" s="31">
        <f>IF(AND(B3038=J$1),LOOKUP(9.99999999999999E+307,$J$2:J3037)+1,"")</f>
        <v>2872</v>
      </c>
      <c r="K3038" s="31">
        <f>IF(AND(B3038=K$1),LOOKUP(9.99999999999999E+307,$K$2:K3037)+1,"")</f>
        <v>2872</v>
      </c>
      <c r="L3038" s="31">
        <f>IF(AND(B3038=L$1),LOOKUP(9.99999999999999E+307,$L$2:L3037)+1,"")</f>
        <v>2872</v>
      </c>
      <c r="M3038" s="31">
        <f>IF(AND(B3038=M$1),LOOKUP(9.99999999999999E+307,$M$2:M3037)+1,"")</f>
        <v>2872</v>
      </c>
      <c r="N3038" s="31" t="e">
        <f>IF(AND(B3038=N$1),LOOKUP(9.99999999999999E+307,$N$2:N3037)+1,"")</f>
        <v>#REF!</v>
      </c>
      <c r="O3038" s="31" t="e">
        <f>IF(AND($B3038=O$1),LOOKUP(9.99999999999999E+307,$O$2:O3037)+1,"")</f>
        <v>#REF!</v>
      </c>
      <c r="P3038" s="31" t="e">
        <f>IF(AND($B3038=P$1),LOOKUP(9.99999999999999E+307,$P$2:P3037)+1,"")</f>
        <v>#REF!</v>
      </c>
      <c r="Q3038" s="31" t="e">
        <f>IF(AND($B3038=Q$1),LOOKUP(9.99999999999999E+307,$Q$2:Q3037)+1,"")</f>
        <v>#REF!</v>
      </c>
      <c r="R3038" s="31">
        <f>IF(AND($B3038=R$1),LOOKUP(9.99999999999999E+307,$R$2:R3037)+1,"")</f>
        <v>2872</v>
      </c>
      <c r="S3038" s="31">
        <f>IF(AND($B3038=S$1),LOOKUP(9.99999999999999E+307,$S$2:S3037)+1,"")</f>
        <v>2872</v>
      </c>
      <c r="T3038" s="265"/>
      <c r="U3038" s="265"/>
      <c r="V3038" s="265"/>
      <c r="AA3038" s="254" t="str">
        <f t="shared" si="339"/>
        <v/>
      </c>
      <c r="AB3038" s="254" t="str">
        <f t="shared" si="340"/>
        <v/>
      </c>
      <c r="AC3038" s="255">
        <f t="shared" si="341"/>
        <v>0</v>
      </c>
      <c r="AD3038" s="255">
        <f t="shared" si="342"/>
        <v>3836</v>
      </c>
      <c r="AE3038" s="256" t="str">
        <f t="shared" si="343"/>
        <v/>
      </c>
      <c r="AF3038" s="252" t="str">
        <f t="shared" si="344"/>
        <v>-</v>
      </c>
    </row>
    <row r="3039" spans="1:32" ht="20.149999999999999" customHeight="1" x14ac:dyDescent="0.75">
      <c r="A3039" s="31">
        <v>3037</v>
      </c>
      <c r="B3039" s="239"/>
      <c r="C3039" s="273"/>
      <c r="D3039" s="272"/>
      <c r="E3039" s="273"/>
      <c r="F3039" s="273"/>
      <c r="G3039" s="253" t="str">
        <f t="shared" si="338"/>
        <v/>
      </c>
      <c r="H3039" s="31" t="str">
        <f>IF(AND(B3039=H$1),LOOKUP(9.99999999999999E+307,$H$2:H3038)+1,"")</f>
        <v/>
      </c>
      <c r="I3039" s="31" t="str">
        <f>IF(AND(B3039=I$1),LOOKUP(9.99999999999999E+307,$I$2:I3038)+1,"")</f>
        <v/>
      </c>
      <c r="J3039" s="31">
        <f>IF(AND(B3039=J$1),LOOKUP(9.99999999999999E+307,$J$2:J3038)+1,"")</f>
        <v>2873</v>
      </c>
      <c r="K3039" s="31">
        <f>IF(AND(B3039=K$1),LOOKUP(9.99999999999999E+307,$K$2:K3038)+1,"")</f>
        <v>2873</v>
      </c>
      <c r="L3039" s="31">
        <f>IF(AND(B3039=L$1),LOOKUP(9.99999999999999E+307,$L$2:L3038)+1,"")</f>
        <v>2873</v>
      </c>
      <c r="M3039" s="31">
        <f>IF(AND(B3039=M$1),LOOKUP(9.99999999999999E+307,$M$2:M3038)+1,"")</f>
        <v>2873</v>
      </c>
      <c r="N3039" s="31" t="e">
        <f>IF(AND(B3039=N$1),LOOKUP(9.99999999999999E+307,$N$2:N3038)+1,"")</f>
        <v>#REF!</v>
      </c>
      <c r="O3039" s="31" t="e">
        <f>IF(AND($B3039=O$1),LOOKUP(9.99999999999999E+307,$O$2:O3038)+1,"")</f>
        <v>#REF!</v>
      </c>
      <c r="P3039" s="31" t="e">
        <f>IF(AND($B3039=P$1),LOOKUP(9.99999999999999E+307,$P$2:P3038)+1,"")</f>
        <v>#REF!</v>
      </c>
      <c r="Q3039" s="31" t="e">
        <f>IF(AND($B3039=Q$1),LOOKUP(9.99999999999999E+307,$Q$2:Q3038)+1,"")</f>
        <v>#REF!</v>
      </c>
      <c r="R3039" s="31">
        <f>IF(AND($B3039=R$1),LOOKUP(9.99999999999999E+307,$R$2:R3038)+1,"")</f>
        <v>2873</v>
      </c>
      <c r="S3039" s="31">
        <f>IF(AND($B3039=S$1),LOOKUP(9.99999999999999E+307,$S$2:S3038)+1,"")</f>
        <v>2873</v>
      </c>
      <c r="T3039" s="265"/>
      <c r="U3039" s="265"/>
      <c r="V3039" s="265"/>
      <c r="AA3039" s="254" t="str">
        <f t="shared" si="339"/>
        <v/>
      </c>
      <c r="AB3039" s="254" t="str">
        <f t="shared" si="340"/>
        <v/>
      </c>
      <c r="AC3039" s="255">
        <f t="shared" si="341"/>
        <v>0</v>
      </c>
      <c r="AD3039" s="255">
        <f t="shared" si="342"/>
        <v>3836</v>
      </c>
      <c r="AE3039" s="256" t="str">
        <f t="shared" si="343"/>
        <v/>
      </c>
      <c r="AF3039" s="252" t="str">
        <f t="shared" si="344"/>
        <v>-</v>
      </c>
    </row>
    <row r="3040" spans="1:32" ht="20.149999999999999" customHeight="1" x14ac:dyDescent="0.75">
      <c r="A3040" s="31">
        <v>3038</v>
      </c>
      <c r="B3040" s="239"/>
      <c r="C3040" s="273"/>
      <c r="D3040" s="272"/>
      <c r="E3040" s="273"/>
      <c r="F3040" s="273"/>
      <c r="G3040" s="253" t="str">
        <f t="shared" si="338"/>
        <v/>
      </c>
      <c r="H3040" s="31" t="str">
        <f>IF(AND(B3040=H$1),LOOKUP(9.99999999999999E+307,$H$2:H3039)+1,"")</f>
        <v/>
      </c>
      <c r="I3040" s="31" t="str">
        <f>IF(AND(B3040=I$1),LOOKUP(9.99999999999999E+307,$I$2:I3039)+1,"")</f>
        <v/>
      </c>
      <c r="J3040" s="31">
        <f>IF(AND(B3040=J$1),LOOKUP(9.99999999999999E+307,$J$2:J3039)+1,"")</f>
        <v>2874</v>
      </c>
      <c r="K3040" s="31">
        <f>IF(AND(B3040=K$1),LOOKUP(9.99999999999999E+307,$K$2:K3039)+1,"")</f>
        <v>2874</v>
      </c>
      <c r="L3040" s="31">
        <f>IF(AND(B3040=L$1),LOOKUP(9.99999999999999E+307,$L$2:L3039)+1,"")</f>
        <v>2874</v>
      </c>
      <c r="M3040" s="31">
        <f>IF(AND(B3040=M$1),LOOKUP(9.99999999999999E+307,$M$2:M3039)+1,"")</f>
        <v>2874</v>
      </c>
      <c r="N3040" s="31" t="e">
        <f>IF(AND(B3040=N$1),LOOKUP(9.99999999999999E+307,$N$2:N3039)+1,"")</f>
        <v>#REF!</v>
      </c>
      <c r="O3040" s="31" t="e">
        <f>IF(AND($B3040=O$1),LOOKUP(9.99999999999999E+307,$O$2:O3039)+1,"")</f>
        <v>#REF!</v>
      </c>
      <c r="P3040" s="31" t="e">
        <f>IF(AND($B3040=P$1),LOOKUP(9.99999999999999E+307,$P$2:P3039)+1,"")</f>
        <v>#REF!</v>
      </c>
      <c r="Q3040" s="31" t="e">
        <f>IF(AND($B3040=Q$1),LOOKUP(9.99999999999999E+307,$Q$2:Q3039)+1,"")</f>
        <v>#REF!</v>
      </c>
      <c r="R3040" s="31">
        <f>IF(AND($B3040=R$1),LOOKUP(9.99999999999999E+307,$R$2:R3039)+1,"")</f>
        <v>2874</v>
      </c>
      <c r="S3040" s="31">
        <f>IF(AND($B3040=S$1),LOOKUP(9.99999999999999E+307,$S$2:S3039)+1,"")</f>
        <v>2874</v>
      </c>
      <c r="T3040" s="265"/>
      <c r="U3040" s="265"/>
      <c r="V3040" s="265"/>
      <c r="AA3040" s="254" t="str">
        <f t="shared" si="339"/>
        <v/>
      </c>
      <c r="AB3040" s="254" t="str">
        <f t="shared" si="340"/>
        <v/>
      </c>
      <c r="AC3040" s="255">
        <f t="shared" si="341"/>
        <v>0</v>
      </c>
      <c r="AD3040" s="255">
        <f t="shared" si="342"/>
        <v>3836</v>
      </c>
      <c r="AE3040" s="256" t="str">
        <f t="shared" si="343"/>
        <v/>
      </c>
      <c r="AF3040" s="252" t="str">
        <f t="shared" si="344"/>
        <v>-</v>
      </c>
    </row>
    <row r="3041" spans="1:32" ht="20.149999999999999" customHeight="1" x14ac:dyDescent="0.75">
      <c r="A3041" s="31">
        <v>3039</v>
      </c>
      <c r="B3041" s="239"/>
      <c r="C3041" s="273"/>
      <c r="D3041" s="272"/>
      <c r="E3041" s="273"/>
      <c r="F3041" s="273"/>
      <c r="G3041" s="253" t="str">
        <f t="shared" si="338"/>
        <v/>
      </c>
      <c r="H3041" s="31" t="str">
        <f>IF(AND(B3041=H$1),LOOKUP(9.99999999999999E+307,$H$2:H3040)+1,"")</f>
        <v/>
      </c>
      <c r="I3041" s="31" t="str">
        <f>IF(AND(B3041=I$1),LOOKUP(9.99999999999999E+307,$I$2:I3040)+1,"")</f>
        <v/>
      </c>
      <c r="J3041" s="31">
        <f>IF(AND(B3041=J$1),LOOKUP(9.99999999999999E+307,$J$2:J3040)+1,"")</f>
        <v>2875</v>
      </c>
      <c r="K3041" s="31">
        <f>IF(AND(B3041=K$1),LOOKUP(9.99999999999999E+307,$K$2:K3040)+1,"")</f>
        <v>2875</v>
      </c>
      <c r="L3041" s="31">
        <f>IF(AND(B3041=L$1),LOOKUP(9.99999999999999E+307,$L$2:L3040)+1,"")</f>
        <v>2875</v>
      </c>
      <c r="M3041" s="31">
        <f>IF(AND(B3041=M$1),LOOKUP(9.99999999999999E+307,$M$2:M3040)+1,"")</f>
        <v>2875</v>
      </c>
      <c r="N3041" s="31" t="e">
        <f>IF(AND(B3041=N$1),LOOKUP(9.99999999999999E+307,$N$2:N3040)+1,"")</f>
        <v>#REF!</v>
      </c>
      <c r="O3041" s="31" t="e">
        <f>IF(AND($B3041=O$1),LOOKUP(9.99999999999999E+307,$O$2:O3040)+1,"")</f>
        <v>#REF!</v>
      </c>
      <c r="P3041" s="31" t="e">
        <f>IF(AND($B3041=P$1),LOOKUP(9.99999999999999E+307,$P$2:P3040)+1,"")</f>
        <v>#REF!</v>
      </c>
      <c r="Q3041" s="31" t="e">
        <f>IF(AND($B3041=Q$1),LOOKUP(9.99999999999999E+307,$Q$2:Q3040)+1,"")</f>
        <v>#REF!</v>
      </c>
      <c r="R3041" s="31">
        <f>IF(AND($B3041=R$1),LOOKUP(9.99999999999999E+307,$R$2:R3040)+1,"")</f>
        <v>2875</v>
      </c>
      <c r="S3041" s="31">
        <f>IF(AND($B3041=S$1),LOOKUP(9.99999999999999E+307,$S$2:S3040)+1,"")</f>
        <v>2875</v>
      </c>
      <c r="T3041" s="265"/>
      <c r="U3041" s="265"/>
      <c r="V3041" s="265"/>
      <c r="AA3041" s="254" t="str">
        <f t="shared" si="339"/>
        <v/>
      </c>
      <c r="AB3041" s="254" t="str">
        <f t="shared" si="340"/>
        <v/>
      </c>
      <c r="AC3041" s="255">
        <f t="shared" si="341"/>
        <v>0</v>
      </c>
      <c r="AD3041" s="255">
        <f t="shared" si="342"/>
        <v>3836</v>
      </c>
      <c r="AE3041" s="256" t="str">
        <f t="shared" si="343"/>
        <v/>
      </c>
      <c r="AF3041" s="252" t="str">
        <f t="shared" si="344"/>
        <v>-</v>
      </c>
    </row>
    <row r="3042" spans="1:32" ht="20.149999999999999" customHeight="1" x14ac:dyDescent="0.75">
      <c r="A3042" s="31">
        <v>3040</v>
      </c>
      <c r="B3042" s="239"/>
      <c r="C3042" s="273"/>
      <c r="D3042" s="272"/>
      <c r="E3042" s="273"/>
      <c r="F3042" s="273"/>
      <c r="G3042" s="253" t="str">
        <f t="shared" si="338"/>
        <v/>
      </c>
      <c r="H3042" s="31" t="str">
        <f>IF(AND(B3042=H$1),LOOKUP(9.99999999999999E+307,$H$2:H3041)+1,"")</f>
        <v/>
      </c>
      <c r="I3042" s="31" t="str">
        <f>IF(AND(B3042=I$1),LOOKUP(9.99999999999999E+307,$I$2:I3041)+1,"")</f>
        <v/>
      </c>
      <c r="J3042" s="31">
        <f>IF(AND(B3042=J$1),LOOKUP(9.99999999999999E+307,$J$2:J3041)+1,"")</f>
        <v>2876</v>
      </c>
      <c r="K3042" s="31">
        <f>IF(AND(B3042=K$1),LOOKUP(9.99999999999999E+307,$K$2:K3041)+1,"")</f>
        <v>2876</v>
      </c>
      <c r="L3042" s="31">
        <f>IF(AND(B3042=L$1),LOOKUP(9.99999999999999E+307,$L$2:L3041)+1,"")</f>
        <v>2876</v>
      </c>
      <c r="M3042" s="31">
        <f>IF(AND(B3042=M$1),LOOKUP(9.99999999999999E+307,$M$2:M3041)+1,"")</f>
        <v>2876</v>
      </c>
      <c r="N3042" s="31" t="e">
        <f>IF(AND(B3042=N$1),LOOKUP(9.99999999999999E+307,$N$2:N3041)+1,"")</f>
        <v>#REF!</v>
      </c>
      <c r="O3042" s="31" t="e">
        <f>IF(AND($B3042=O$1),LOOKUP(9.99999999999999E+307,$O$2:O3041)+1,"")</f>
        <v>#REF!</v>
      </c>
      <c r="P3042" s="31" t="e">
        <f>IF(AND($B3042=P$1),LOOKUP(9.99999999999999E+307,$P$2:P3041)+1,"")</f>
        <v>#REF!</v>
      </c>
      <c r="Q3042" s="31" t="e">
        <f>IF(AND($B3042=Q$1),LOOKUP(9.99999999999999E+307,$Q$2:Q3041)+1,"")</f>
        <v>#REF!</v>
      </c>
      <c r="R3042" s="31">
        <f>IF(AND($B3042=R$1),LOOKUP(9.99999999999999E+307,$R$2:R3041)+1,"")</f>
        <v>2876</v>
      </c>
      <c r="S3042" s="31">
        <f>IF(AND($B3042=S$1),LOOKUP(9.99999999999999E+307,$S$2:S3041)+1,"")</f>
        <v>2876</v>
      </c>
      <c r="T3042" s="265"/>
      <c r="U3042" s="265"/>
      <c r="V3042" s="265"/>
      <c r="AA3042" s="254" t="str">
        <f t="shared" si="339"/>
        <v/>
      </c>
      <c r="AB3042" s="254" t="str">
        <f t="shared" si="340"/>
        <v/>
      </c>
      <c r="AC3042" s="255">
        <f t="shared" si="341"/>
        <v>0</v>
      </c>
      <c r="AD3042" s="255">
        <f t="shared" si="342"/>
        <v>3836</v>
      </c>
      <c r="AE3042" s="256" t="str">
        <f t="shared" si="343"/>
        <v/>
      </c>
      <c r="AF3042" s="252" t="str">
        <f t="shared" si="344"/>
        <v>-</v>
      </c>
    </row>
    <row r="3043" spans="1:32" ht="20.149999999999999" customHeight="1" x14ac:dyDescent="0.75">
      <c r="A3043" s="31">
        <v>3041</v>
      </c>
      <c r="B3043" s="239"/>
      <c r="C3043" s="273"/>
      <c r="D3043" s="272"/>
      <c r="E3043" s="273"/>
      <c r="F3043" s="273"/>
      <c r="G3043" s="253" t="str">
        <f t="shared" si="338"/>
        <v/>
      </c>
      <c r="H3043" s="31" t="str">
        <f>IF(AND(B3043=H$1),LOOKUP(9.99999999999999E+307,$H$2:H3042)+1,"")</f>
        <v/>
      </c>
      <c r="I3043" s="31" t="str">
        <f>IF(AND(B3043=I$1),LOOKUP(9.99999999999999E+307,$I$2:I3042)+1,"")</f>
        <v/>
      </c>
      <c r="J3043" s="31">
        <f>IF(AND(B3043=J$1),LOOKUP(9.99999999999999E+307,$J$2:J3042)+1,"")</f>
        <v>2877</v>
      </c>
      <c r="K3043" s="31">
        <f>IF(AND(B3043=K$1),LOOKUP(9.99999999999999E+307,$K$2:K3042)+1,"")</f>
        <v>2877</v>
      </c>
      <c r="L3043" s="31">
        <f>IF(AND(B3043=L$1),LOOKUP(9.99999999999999E+307,$L$2:L3042)+1,"")</f>
        <v>2877</v>
      </c>
      <c r="M3043" s="31">
        <f>IF(AND(B3043=M$1),LOOKUP(9.99999999999999E+307,$M$2:M3042)+1,"")</f>
        <v>2877</v>
      </c>
      <c r="N3043" s="31" t="e">
        <f>IF(AND(B3043=N$1),LOOKUP(9.99999999999999E+307,$N$2:N3042)+1,"")</f>
        <v>#REF!</v>
      </c>
      <c r="O3043" s="31" t="e">
        <f>IF(AND($B3043=O$1),LOOKUP(9.99999999999999E+307,$O$2:O3042)+1,"")</f>
        <v>#REF!</v>
      </c>
      <c r="P3043" s="31" t="e">
        <f>IF(AND($B3043=P$1),LOOKUP(9.99999999999999E+307,$P$2:P3042)+1,"")</f>
        <v>#REF!</v>
      </c>
      <c r="Q3043" s="31" t="e">
        <f>IF(AND($B3043=Q$1),LOOKUP(9.99999999999999E+307,$Q$2:Q3042)+1,"")</f>
        <v>#REF!</v>
      </c>
      <c r="R3043" s="31">
        <f>IF(AND($B3043=R$1),LOOKUP(9.99999999999999E+307,$R$2:R3042)+1,"")</f>
        <v>2877</v>
      </c>
      <c r="S3043" s="31">
        <f>IF(AND($B3043=S$1),LOOKUP(9.99999999999999E+307,$S$2:S3042)+1,"")</f>
        <v>2877</v>
      </c>
      <c r="T3043" s="265"/>
      <c r="U3043" s="265"/>
      <c r="V3043" s="265"/>
      <c r="AA3043" s="254" t="str">
        <f t="shared" si="339"/>
        <v/>
      </c>
      <c r="AB3043" s="254" t="str">
        <f t="shared" si="340"/>
        <v/>
      </c>
      <c r="AC3043" s="255">
        <f t="shared" si="341"/>
        <v>0</v>
      </c>
      <c r="AD3043" s="255">
        <f t="shared" si="342"/>
        <v>3836</v>
      </c>
      <c r="AE3043" s="256" t="str">
        <f t="shared" si="343"/>
        <v/>
      </c>
      <c r="AF3043" s="252" t="str">
        <f t="shared" si="344"/>
        <v>-</v>
      </c>
    </row>
    <row r="3044" spans="1:32" ht="20.149999999999999" customHeight="1" x14ac:dyDescent="0.75">
      <c r="A3044" s="31">
        <v>3042</v>
      </c>
      <c r="B3044" s="239"/>
      <c r="C3044" s="273"/>
      <c r="D3044" s="272"/>
      <c r="E3044" s="273"/>
      <c r="F3044" s="273"/>
      <c r="G3044" s="253" t="str">
        <f t="shared" si="338"/>
        <v/>
      </c>
      <c r="H3044" s="31" t="str">
        <f>IF(AND(B3044=H$1),LOOKUP(9.99999999999999E+307,$H$2:H3043)+1,"")</f>
        <v/>
      </c>
      <c r="I3044" s="31" t="str">
        <f>IF(AND(B3044=I$1),LOOKUP(9.99999999999999E+307,$I$2:I3043)+1,"")</f>
        <v/>
      </c>
      <c r="J3044" s="31">
        <f>IF(AND(B3044=J$1),LOOKUP(9.99999999999999E+307,$J$2:J3043)+1,"")</f>
        <v>2878</v>
      </c>
      <c r="K3044" s="31">
        <f>IF(AND(B3044=K$1),LOOKUP(9.99999999999999E+307,$K$2:K3043)+1,"")</f>
        <v>2878</v>
      </c>
      <c r="L3044" s="31">
        <f>IF(AND(B3044=L$1),LOOKUP(9.99999999999999E+307,$L$2:L3043)+1,"")</f>
        <v>2878</v>
      </c>
      <c r="M3044" s="31">
        <f>IF(AND(B3044=M$1),LOOKUP(9.99999999999999E+307,$M$2:M3043)+1,"")</f>
        <v>2878</v>
      </c>
      <c r="N3044" s="31" t="e">
        <f>IF(AND(B3044=N$1),LOOKUP(9.99999999999999E+307,$N$2:N3043)+1,"")</f>
        <v>#REF!</v>
      </c>
      <c r="O3044" s="31" t="e">
        <f>IF(AND($B3044=O$1),LOOKUP(9.99999999999999E+307,$O$2:O3043)+1,"")</f>
        <v>#REF!</v>
      </c>
      <c r="P3044" s="31" t="e">
        <f>IF(AND($B3044=P$1),LOOKUP(9.99999999999999E+307,$P$2:P3043)+1,"")</f>
        <v>#REF!</v>
      </c>
      <c r="Q3044" s="31" t="e">
        <f>IF(AND($B3044=Q$1),LOOKUP(9.99999999999999E+307,$Q$2:Q3043)+1,"")</f>
        <v>#REF!</v>
      </c>
      <c r="R3044" s="31">
        <f>IF(AND($B3044=R$1),LOOKUP(9.99999999999999E+307,$R$2:R3043)+1,"")</f>
        <v>2878</v>
      </c>
      <c r="S3044" s="31">
        <f>IF(AND($B3044=S$1),LOOKUP(9.99999999999999E+307,$S$2:S3043)+1,"")</f>
        <v>2878</v>
      </c>
      <c r="T3044" s="265"/>
      <c r="U3044" s="265"/>
      <c r="V3044" s="265"/>
      <c r="AA3044" s="254" t="str">
        <f t="shared" si="339"/>
        <v/>
      </c>
      <c r="AB3044" s="254" t="str">
        <f t="shared" si="340"/>
        <v/>
      </c>
      <c r="AC3044" s="255">
        <f t="shared" si="341"/>
        <v>0</v>
      </c>
      <c r="AD3044" s="255">
        <f t="shared" si="342"/>
        <v>3836</v>
      </c>
      <c r="AE3044" s="256" t="str">
        <f t="shared" si="343"/>
        <v/>
      </c>
      <c r="AF3044" s="252" t="str">
        <f t="shared" si="344"/>
        <v>-</v>
      </c>
    </row>
    <row r="3045" spans="1:32" ht="20.149999999999999" customHeight="1" x14ac:dyDescent="0.75">
      <c r="A3045" s="31">
        <v>3043</v>
      </c>
      <c r="B3045" s="239"/>
      <c r="C3045" s="273"/>
      <c r="D3045" s="272"/>
      <c r="E3045" s="273"/>
      <c r="F3045" s="273"/>
      <c r="G3045" s="253" t="str">
        <f t="shared" si="338"/>
        <v/>
      </c>
      <c r="H3045" s="31" t="str">
        <f>IF(AND(B3045=H$1),LOOKUP(9.99999999999999E+307,$H$2:H3044)+1,"")</f>
        <v/>
      </c>
      <c r="I3045" s="31" t="str">
        <f>IF(AND(B3045=I$1),LOOKUP(9.99999999999999E+307,$I$2:I3044)+1,"")</f>
        <v/>
      </c>
      <c r="J3045" s="31">
        <f>IF(AND(B3045=J$1),LOOKUP(9.99999999999999E+307,$J$2:J3044)+1,"")</f>
        <v>2879</v>
      </c>
      <c r="K3045" s="31">
        <f>IF(AND(B3045=K$1),LOOKUP(9.99999999999999E+307,$K$2:K3044)+1,"")</f>
        <v>2879</v>
      </c>
      <c r="L3045" s="31">
        <f>IF(AND(B3045=L$1),LOOKUP(9.99999999999999E+307,$L$2:L3044)+1,"")</f>
        <v>2879</v>
      </c>
      <c r="M3045" s="31">
        <f>IF(AND(B3045=M$1),LOOKUP(9.99999999999999E+307,$M$2:M3044)+1,"")</f>
        <v>2879</v>
      </c>
      <c r="N3045" s="31" t="e">
        <f>IF(AND(B3045=N$1),LOOKUP(9.99999999999999E+307,$N$2:N3044)+1,"")</f>
        <v>#REF!</v>
      </c>
      <c r="O3045" s="31" t="e">
        <f>IF(AND($B3045=O$1),LOOKUP(9.99999999999999E+307,$O$2:O3044)+1,"")</f>
        <v>#REF!</v>
      </c>
      <c r="P3045" s="31" t="e">
        <f>IF(AND($B3045=P$1),LOOKUP(9.99999999999999E+307,$P$2:P3044)+1,"")</f>
        <v>#REF!</v>
      </c>
      <c r="Q3045" s="31" t="e">
        <f>IF(AND($B3045=Q$1),LOOKUP(9.99999999999999E+307,$Q$2:Q3044)+1,"")</f>
        <v>#REF!</v>
      </c>
      <c r="R3045" s="31">
        <f>IF(AND($B3045=R$1),LOOKUP(9.99999999999999E+307,$R$2:R3044)+1,"")</f>
        <v>2879</v>
      </c>
      <c r="S3045" s="31">
        <f>IF(AND($B3045=S$1),LOOKUP(9.99999999999999E+307,$S$2:S3044)+1,"")</f>
        <v>2879</v>
      </c>
      <c r="T3045" s="265"/>
      <c r="U3045" s="265"/>
      <c r="V3045" s="265"/>
      <c r="AA3045" s="254" t="str">
        <f t="shared" si="339"/>
        <v/>
      </c>
      <c r="AB3045" s="254" t="str">
        <f t="shared" si="340"/>
        <v/>
      </c>
      <c r="AC3045" s="255">
        <f t="shared" si="341"/>
        <v>0</v>
      </c>
      <c r="AD3045" s="255">
        <f t="shared" si="342"/>
        <v>3836</v>
      </c>
      <c r="AE3045" s="256" t="str">
        <f t="shared" si="343"/>
        <v/>
      </c>
      <c r="AF3045" s="252" t="str">
        <f t="shared" si="344"/>
        <v>-</v>
      </c>
    </row>
    <row r="3046" spans="1:32" ht="20.149999999999999" customHeight="1" x14ac:dyDescent="0.75">
      <c r="A3046" s="31">
        <v>3044</v>
      </c>
      <c r="B3046" s="239"/>
      <c r="C3046" s="273"/>
      <c r="D3046" s="272"/>
      <c r="E3046" s="273"/>
      <c r="F3046" s="273"/>
      <c r="G3046" s="253" t="str">
        <f t="shared" si="338"/>
        <v/>
      </c>
      <c r="H3046" s="31" t="str">
        <f>IF(AND(B3046=H$1),LOOKUP(9.99999999999999E+307,$H$2:H3045)+1,"")</f>
        <v/>
      </c>
      <c r="I3046" s="31" t="str">
        <f>IF(AND(B3046=I$1),LOOKUP(9.99999999999999E+307,$I$2:I3045)+1,"")</f>
        <v/>
      </c>
      <c r="J3046" s="31">
        <f>IF(AND(B3046=J$1),LOOKUP(9.99999999999999E+307,$J$2:J3045)+1,"")</f>
        <v>2880</v>
      </c>
      <c r="K3046" s="31">
        <f>IF(AND(B3046=K$1),LOOKUP(9.99999999999999E+307,$K$2:K3045)+1,"")</f>
        <v>2880</v>
      </c>
      <c r="L3046" s="31">
        <f>IF(AND(B3046=L$1),LOOKUP(9.99999999999999E+307,$L$2:L3045)+1,"")</f>
        <v>2880</v>
      </c>
      <c r="M3046" s="31">
        <f>IF(AND(B3046=M$1),LOOKUP(9.99999999999999E+307,$M$2:M3045)+1,"")</f>
        <v>2880</v>
      </c>
      <c r="N3046" s="31" t="e">
        <f>IF(AND(B3046=N$1),LOOKUP(9.99999999999999E+307,$N$2:N3045)+1,"")</f>
        <v>#REF!</v>
      </c>
      <c r="O3046" s="31" t="e">
        <f>IF(AND($B3046=O$1),LOOKUP(9.99999999999999E+307,$O$2:O3045)+1,"")</f>
        <v>#REF!</v>
      </c>
      <c r="P3046" s="31" t="e">
        <f>IF(AND($B3046=P$1),LOOKUP(9.99999999999999E+307,$P$2:P3045)+1,"")</f>
        <v>#REF!</v>
      </c>
      <c r="Q3046" s="31" t="e">
        <f>IF(AND($B3046=Q$1),LOOKUP(9.99999999999999E+307,$Q$2:Q3045)+1,"")</f>
        <v>#REF!</v>
      </c>
      <c r="R3046" s="31">
        <f>IF(AND($B3046=R$1),LOOKUP(9.99999999999999E+307,$R$2:R3045)+1,"")</f>
        <v>2880</v>
      </c>
      <c r="S3046" s="31">
        <f>IF(AND($B3046=S$1),LOOKUP(9.99999999999999E+307,$S$2:S3045)+1,"")</f>
        <v>2880</v>
      </c>
      <c r="T3046" s="265"/>
      <c r="U3046" s="265"/>
      <c r="V3046" s="265"/>
      <c r="AA3046" s="254" t="str">
        <f t="shared" si="339"/>
        <v/>
      </c>
      <c r="AB3046" s="254" t="str">
        <f t="shared" si="340"/>
        <v/>
      </c>
      <c r="AC3046" s="255">
        <f t="shared" si="341"/>
        <v>0</v>
      </c>
      <c r="AD3046" s="255">
        <f t="shared" si="342"/>
        <v>3836</v>
      </c>
      <c r="AE3046" s="256" t="str">
        <f t="shared" si="343"/>
        <v/>
      </c>
      <c r="AF3046" s="252" t="str">
        <f t="shared" si="344"/>
        <v>-</v>
      </c>
    </row>
    <row r="3047" spans="1:32" ht="20.149999999999999" customHeight="1" x14ac:dyDescent="0.75">
      <c r="A3047" s="31">
        <v>3045</v>
      </c>
      <c r="B3047" s="239"/>
      <c r="C3047" s="273"/>
      <c r="D3047" s="272"/>
      <c r="E3047" s="273"/>
      <c r="F3047" s="273"/>
      <c r="G3047" s="253" t="str">
        <f t="shared" si="338"/>
        <v/>
      </c>
      <c r="H3047" s="31" t="str">
        <f>IF(AND(B3047=H$1),LOOKUP(9.99999999999999E+307,$H$2:H3046)+1,"")</f>
        <v/>
      </c>
      <c r="I3047" s="31" t="str">
        <f>IF(AND(B3047=I$1),LOOKUP(9.99999999999999E+307,$I$2:I3046)+1,"")</f>
        <v/>
      </c>
      <c r="J3047" s="31">
        <f>IF(AND(B3047=J$1),LOOKUP(9.99999999999999E+307,$J$2:J3046)+1,"")</f>
        <v>2881</v>
      </c>
      <c r="K3047" s="31">
        <f>IF(AND(B3047=K$1),LOOKUP(9.99999999999999E+307,$K$2:K3046)+1,"")</f>
        <v>2881</v>
      </c>
      <c r="L3047" s="31">
        <f>IF(AND(B3047=L$1),LOOKUP(9.99999999999999E+307,$L$2:L3046)+1,"")</f>
        <v>2881</v>
      </c>
      <c r="M3047" s="31">
        <f>IF(AND(B3047=M$1),LOOKUP(9.99999999999999E+307,$M$2:M3046)+1,"")</f>
        <v>2881</v>
      </c>
      <c r="N3047" s="31" t="e">
        <f>IF(AND(B3047=N$1),LOOKUP(9.99999999999999E+307,$N$2:N3046)+1,"")</f>
        <v>#REF!</v>
      </c>
      <c r="O3047" s="31" t="e">
        <f>IF(AND($B3047=O$1),LOOKUP(9.99999999999999E+307,$O$2:O3046)+1,"")</f>
        <v>#REF!</v>
      </c>
      <c r="P3047" s="31" t="e">
        <f>IF(AND($B3047=P$1),LOOKUP(9.99999999999999E+307,$P$2:P3046)+1,"")</f>
        <v>#REF!</v>
      </c>
      <c r="Q3047" s="31" t="e">
        <f>IF(AND($B3047=Q$1),LOOKUP(9.99999999999999E+307,$Q$2:Q3046)+1,"")</f>
        <v>#REF!</v>
      </c>
      <c r="R3047" s="31">
        <f>IF(AND($B3047=R$1),LOOKUP(9.99999999999999E+307,$R$2:R3046)+1,"")</f>
        <v>2881</v>
      </c>
      <c r="S3047" s="31">
        <f>IF(AND($B3047=S$1),LOOKUP(9.99999999999999E+307,$S$2:S3046)+1,"")</f>
        <v>2881</v>
      </c>
      <c r="T3047" s="265"/>
      <c r="U3047" s="265"/>
      <c r="V3047" s="265"/>
      <c r="AA3047" s="254" t="str">
        <f t="shared" si="339"/>
        <v/>
      </c>
      <c r="AB3047" s="254" t="str">
        <f t="shared" si="340"/>
        <v/>
      </c>
      <c r="AC3047" s="255">
        <f t="shared" si="341"/>
        <v>0</v>
      </c>
      <c r="AD3047" s="255">
        <f t="shared" si="342"/>
        <v>3836</v>
      </c>
      <c r="AE3047" s="256" t="str">
        <f t="shared" si="343"/>
        <v/>
      </c>
      <c r="AF3047" s="252" t="str">
        <f t="shared" si="344"/>
        <v>-</v>
      </c>
    </row>
    <row r="3048" spans="1:32" ht="20.149999999999999" customHeight="1" x14ac:dyDescent="0.75">
      <c r="A3048" s="31">
        <v>3046</v>
      </c>
      <c r="B3048" s="239"/>
      <c r="C3048" s="273"/>
      <c r="D3048" s="272"/>
      <c r="E3048" s="273"/>
      <c r="F3048" s="273"/>
      <c r="G3048" s="253" t="str">
        <f t="shared" si="338"/>
        <v/>
      </c>
      <c r="H3048" s="31" t="str">
        <f>IF(AND(B3048=H$1),LOOKUP(9.99999999999999E+307,$H$2:H3047)+1,"")</f>
        <v/>
      </c>
      <c r="I3048" s="31" t="str">
        <f>IF(AND(B3048=I$1),LOOKUP(9.99999999999999E+307,$I$2:I3047)+1,"")</f>
        <v/>
      </c>
      <c r="J3048" s="31">
        <f>IF(AND(B3048=J$1),LOOKUP(9.99999999999999E+307,$J$2:J3047)+1,"")</f>
        <v>2882</v>
      </c>
      <c r="K3048" s="31">
        <f>IF(AND(B3048=K$1),LOOKUP(9.99999999999999E+307,$K$2:K3047)+1,"")</f>
        <v>2882</v>
      </c>
      <c r="L3048" s="31">
        <f>IF(AND(B3048=L$1),LOOKUP(9.99999999999999E+307,$L$2:L3047)+1,"")</f>
        <v>2882</v>
      </c>
      <c r="M3048" s="31">
        <f>IF(AND(B3048=M$1),LOOKUP(9.99999999999999E+307,$M$2:M3047)+1,"")</f>
        <v>2882</v>
      </c>
      <c r="N3048" s="31" t="e">
        <f>IF(AND(B3048=N$1),LOOKUP(9.99999999999999E+307,$N$2:N3047)+1,"")</f>
        <v>#REF!</v>
      </c>
      <c r="O3048" s="31" t="e">
        <f>IF(AND($B3048=O$1),LOOKUP(9.99999999999999E+307,$O$2:O3047)+1,"")</f>
        <v>#REF!</v>
      </c>
      <c r="P3048" s="31" t="e">
        <f>IF(AND($B3048=P$1),LOOKUP(9.99999999999999E+307,$P$2:P3047)+1,"")</f>
        <v>#REF!</v>
      </c>
      <c r="Q3048" s="31" t="e">
        <f>IF(AND($B3048=Q$1),LOOKUP(9.99999999999999E+307,$Q$2:Q3047)+1,"")</f>
        <v>#REF!</v>
      </c>
      <c r="R3048" s="31">
        <f>IF(AND($B3048=R$1),LOOKUP(9.99999999999999E+307,$R$2:R3047)+1,"")</f>
        <v>2882</v>
      </c>
      <c r="S3048" s="31">
        <f>IF(AND($B3048=S$1),LOOKUP(9.99999999999999E+307,$S$2:S3047)+1,"")</f>
        <v>2882</v>
      </c>
      <c r="T3048" s="265"/>
      <c r="U3048" s="265"/>
      <c r="V3048" s="265"/>
      <c r="AA3048" s="254" t="str">
        <f t="shared" si="339"/>
        <v/>
      </c>
      <c r="AB3048" s="254" t="str">
        <f t="shared" si="340"/>
        <v/>
      </c>
      <c r="AC3048" s="255">
        <f t="shared" si="341"/>
        <v>0</v>
      </c>
      <c r="AD3048" s="255">
        <f t="shared" si="342"/>
        <v>3836</v>
      </c>
      <c r="AE3048" s="256" t="str">
        <f t="shared" si="343"/>
        <v/>
      </c>
      <c r="AF3048" s="252" t="str">
        <f t="shared" si="344"/>
        <v>-</v>
      </c>
    </row>
    <row r="3049" spans="1:32" ht="20.149999999999999" customHeight="1" x14ac:dyDescent="0.75">
      <c r="A3049" s="31">
        <v>3047</v>
      </c>
      <c r="B3049" s="239"/>
      <c r="C3049" s="273"/>
      <c r="D3049" s="272"/>
      <c r="E3049" s="273"/>
      <c r="F3049" s="273"/>
      <c r="G3049" s="253" t="str">
        <f t="shared" si="338"/>
        <v/>
      </c>
      <c r="H3049" s="31" t="str">
        <f>IF(AND(B3049=H$1),LOOKUP(9.99999999999999E+307,$H$2:H3048)+1,"")</f>
        <v/>
      </c>
      <c r="I3049" s="31" t="str">
        <f>IF(AND(B3049=I$1),LOOKUP(9.99999999999999E+307,$I$2:I3048)+1,"")</f>
        <v/>
      </c>
      <c r="J3049" s="31">
        <f>IF(AND(B3049=J$1),LOOKUP(9.99999999999999E+307,$J$2:J3048)+1,"")</f>
        <v>2883</v>
      </c>
      <c r="K3049" s="31">
        <f>IF(AND(B3049=K$1),LOOKUP(9.99999999999999E+307,$K$2:K3048)+1,"")</f>
        <v>2883</v>
      </c>
      <c r="L3049" s="31">
        <f>IF(AND(B3049=L$1),LOOKUP(9.99999999999999E+307,$L$2:L3048)+1,"")</f>
        <v>2883</v>
      </c>
      <c r="M3049" s="31">
        <f>IF(AND(B3049=M$1),LOOKUP(9.99999999999999E+307,$M$2:M3048)+1,"")</f>
        <v>2883</v>
      </c>
      <c r="N3049" s="31" t="e">
        <f>IF(AND(B3049=N$1),LOOKUP(9.99999999999999E+307,$N$2:N3048)+1,"")</f>
        <v>#REF!</v>
      </c>
      <c r="O3049" s="31" t="e">
        <f>IF(AND($B3049=O$1),LOOKUP(9.99999999999999E+307,$O$2:O3048)+1,"")</f>
        <v>#REF!</v>
      </c>
      <c r="P3049" s="31" t="e">
        <f>IF(AND($B3049=P$1),LOOKUP(9.99999999999999E+307,$P$2:P3048)+1,"")</f>
        <v>#REF!</v>
      </c>
      <c r="Q3049" s="31" t="e">
        <f>IF(AND($B3049=Q$1),LOOKUP(9.99999999999999E+307,$Q$2:Q3048)+1,"")</f>
        <v>#REF!</v>
      </c>
      <c r="R3049" s="31">
        <f>IF(AND($B3049=R$1),LOOKUP(9.99999999999999E+307,$R$2:R3048)+1,"")</f>
        <v>2883</v>
      </c>
      <c r="S3049" s="31">
        <f>IF(AND($B3049=S$1),LOOKUP(9.99999999999999E+307,$S$2:S3048)+1,"")</f>
        <v>2883</v>
      </c>
      <c r="T3049" s="265"/>
      <c r="U3049" s="265"/>
      <c r="V3049" s="265"/>
      <c r="AA3049" s="254" t="str">
        <f t="shared" si="339"/>
        <v/>
      </c>
      <c r="AB3049" s="254" t="str">
        <f t="shared" si="340"/>
        <v/>
      </c>
      <c r="AC3049" s="255">
        <f t="shared" si="341"/>
        <v>0</v>
      </c>
      <c r="AD3049" s="255">
        <f t="shared" si="342"/>
        <v>3836</v>
      </c>
      <c r="AE3049" s="256" t="str">
        <f t="shared" si="343"/>
        <v/>
      </c>
      <c r="AF3049" s="252" t="str">
        <f t="shared" si="344"/>
        <v>-</v>
      </c>
    </row>
    <row r="3050" spans="1:32" ht="20.149999999999999" customHeight="1" x14ac:dyDescent="0.75">
      <c r="A3050" s="31">
        <v>3048</v>
      </c>
      <c r="B3050" s="239"/>
      <c r="C3050" s="273"/>
      <c r="D3050" s="272"/>
      <c r="E3050" s="273"/>
      <c r="F3050" s="273"/>
      <c r="G3050" s="253" t="str">
        <f t="shared" si="338"/>
        <v/>
      </c>
      <c r="H3050" s="31" t="str">
        <f>IF(AND(B3050=H$1),LOOKUP(9.99999999999999E+307,$H$2:H3049)+1,"")</f>
        <v/>
      </c>
      <c r="I3050" s="31" t="str">
        <f>IF(AND(B3050=I$1),LOOKUP(9.99999999999999E+307,$I$2:I3049)+1,"")</f>
        <v/>
      </c>
      <c r="J3050" s="31">
        <f>IF(AND(B3050=J$1),LOOKUP(9.99999999999999E+307,$J$2:J3049)+1,"")</f>
        <v>2884</v>
      </c>
      <c r="K3050" s="31">
        <f>IF(AND(B3050=K$1),LOOKUP(9.99999999999999E+307,$K$2:K3049)+1,"")</f>
        <v>2884</v>
      </c>
      <c r="L3050" s="31">
        <f>IF(AND(B3050=L$1),LOOKUP(9.99999999999999E+307,$L$2:L3049)+1,"")</f>
        <v>2884</v>
      </c>
      <c r="M3050" s="31">
        <f>IF(AND(B3050=M$1),LOOKUP(9.99999999999999E+307,$M$2:M3049)+1,"")</f>
        <v>2884</v>
      </c>
      <c r="N3050" s="31" t="e">
        <f>IF(AND(B3050=N$1),LOOKUP(9.99999999999999E+307,$N$2:N3049)+1,"")</f>
        <v>#REF!</v>
      </c>
      <c r="O3050" s="31" t="e">
        <f>IF(AND($B3050=O$1),LOOKUP(9.99999999999999E+307,$O$2:O3049)+1,"")</f>
        <v>#REF!</v>
      </c>
      <c r="P3050" s="31" t="e">
        <f>IF(AND($B3050=P$1),LOOKUP(9.99999999999999E+307,$P$2:P3049)+1,"")</f>
        <v>#REF!</v>
      </c>
      <c r="Q3050" s="31" t="e">
        <f>IF(AND($B3050=Q$1),LOOKUP(9.99999999999999E+307,$Q$2:Q3049)+1,"")</f>
        <v>#REF!</v>
      </c>
      <c r="R3050" s="31">
        <f>IF(AND($B3050=R$1),LOOKUP(9.99999999999999E+307,$R$2:R3049)+1,"")</f>
        <v>2884</v>
      </c>
      <c r="S3050" s="31">
        <f>IF(AND($B3050=S$1),LOOKUP(9.99999999999999E+307,$S$2:S3049)+1,"")</f>
        <v>2884</v>
      </c>
      <c r="T3050" s="265"/>
      <c r="U3050" s="265"/>
      <c r="V3050" s="265"/>
      <c r="AA3050" s="254" t="str">
        <f t="shared" si="339"/>
        <v/>
      </c>
      <c r="AB3050" s="254" t="str">
        <f t="shared" si="340"/>
        <v/>
      </c>
      <c r="AC3050" s="255">
        <f t="shared" si="341"/>
        <v>0</v>
      </c>
      <c r="AD3050" s="255">
        <f t="shared" si="342"/>
        <v>3836</v>
      </c>
      <c r="AE3050" s="256" t="str">
        <f t="shared" si="343"/>
        <v/>
      </c>
      <c r="AF3050" s="252" t="str">
        <f t="shared" si="344"/>
        <v>-</v>
      </c>
    </row>
    <row r="3051" spans="1:32" ht="20.149999999999999" customHeight="1" x14ac:dyDescent="0.75">
      <c r="A3051" s="31">
        <v>3049</v>
      </c>
      <c r="B3051" s="239"/>
      <c r="C3051" s="273"/>
      <c r="D3051" s="272"/>
      <c r="E3051" s="273"/>
      <c r="F3051" s="273"/>
      <c r="G3051" s="253" t="str">
        <f t="shared" ref="G3051:G3114" si="345">B3051&amp;C3051</f>
        <v/>
      </c>
      <c r="H3051" s="31" t="str">
        <f>IF(AND(B3051=H$1),LOOKUP(9.99999999999999E+307,$H$2:H3050)+1,"")</f>
        <v/>
      </c>
      <c r="I3051" s="31" t="str">
        <f>IF(AND(B3051=I$1),LOOKUP(9.99999999999999E+307,$I$2:I3050)+1,"")</f>
        <v/>
      </c>
      <c r="J3051" s="31">
        <f>IF(AND(B3051=J$1),LOOKUP(9.99999999999999E+307,$J$2:J3050)+1,"")</f>
        <v>2885</v>
      </c>
      <c r="K3051" s="31">
        <f>IF(AND(B3051=K$1),LOOKUP(9.99999999999999E+307,$K$2:K3050)+1,"")</f>
        <v>2885</v>
      </c>
      <c r="L3051" s="31">
        <f>IF(AND(B3051=L$1),LOOKUP(9.99999999999999E+307,$L$2:L3050)+1,"")</f>
        <v>2885</v>
      </c>
      <c r="M3051" s="31">
        <f>IF(AND(B3051=M$1),LOOKUP(9.99999999999999E+307,$M$2:M3050)+1,"")</f>
        <v>2885</v>
      </c>
      <c r="N3051" s="31" t="e">
        <f>IF(AND(B3051=N$1),LOOKUP(9.99999999999999E+307,$N$2:N3050)+1,"")</f>
        <v>#REF!</v>
      </c>
      <c r="O3051" s="31" t="e">
        <f>IF(AND($B3051=O$1),LOOKUP(9.99999999999999E+307,$O$2:O3050)+1,"")</f>
        <v>#REF!</v>
      </c>
      <c r="P3051" s="31" t="e">
        <f>IF(AND($B3051=P$1),LOOKUP(9.99999999999999E+307,$P$2:P3050)+1,"")</f>
        <v>#REF!</v>
      </c>
      <c r="Q3051" s="31" t="e">
        <f>IF(AND($B3051=Q$1),LOOKUP(9.99999999999999E+307,$Q$2:Q3050)+1,"")</f>
        <v>#REF!</v>
      </c>
      <c r="R3051" s="31">
        <f>IF(AND($B3051=R$1),LOOKUP(9.99999999999999E+307,$R$2:R3050)+1,"")</f>
        <v>2885</v>
      </c>
      <c r="S3051" s="31">
        <f>IF(AND($B3051=S$1),LOOKUP(9.99999999999999E+307,$S$2:S3050)+1,"")</f>
        <v>2885</v>
      </c>
      <c r="T3051" s="265"/>
      <c r="U3051" s="265"/>
      <c r="V3051" s="265"/>
      <c r="AA3051" s="254" t="str">
        <f t="shared" si="339"/>
        <v/>
      </c>
      <c r="AB3051" s="254" t="str">
        <f t="shared" si="340"/>
        <v/>
      </c>
      <c r="AC3051" s="255">
        <f t="shared" si="341"/>
        <v>0</v>
      </c>
      <c r="AD3051" s="255">
        <f t="shared" si="342"/>
        <v>3836</v>
      </c>
      <c r="AE3051" s="256" t="str">
        <f t="shared" si="343"/>
        <v/>
      </c>
      <c r="AF3051" s="252" t="str">
        <f t="shared" si="344"/>
        <v>-</v>
      </c>
    </row>
    <row r="3052" spans="1:32" ht="20.149999999999999" customHeight="1" x14ac:dyDescent="0.75">
      <c r="A3052" s="31">
        <v>3050</v>
      </c>
      <c r="B3052" s="239"/>
      <c r="C3052" s="273"/>
      <c r="D3052" s="272"/>
      <c r="E3052" s="273"/>
      <c r="F3052" s="273"/>
      <c r="G3052" s="253" t="str">
        <f t="shared" si="345"/>
        <v/>
      </c>
      <c r="H3052" s="31" t="str">
        <f>IF(AND(B3052=H$1),LOOKUP(9.99999999999999E+307,$H$2:H3051)+1,"")</f>
        <v/>
      </c>
      <c r="I3052" s="31" t="str">
        <f>IF(AND(B3052=I$1),LOOKUP(9.99999999999999E+307,$I$2:I3051)+1,"")</f>
        <v/>
      </c>
      <c r="J3052" s="31">
        <f>IF(AND(B3052=J$1),LOOKUP(9.99999999999999E+307,$J$2:J3051)+1,"")</f>
        <v>2886</v>
      </c>
      <c r="K3052" s="31">
        <f>IF(AND(B3052=K$1),LOOKUP(9.99999999999999E+307,$K$2:K3051)+1,"")</f>
        <v>2886</v>
      </c>
      <c r="L3052" s="31">
        <f>IF(AND(B3052=L$1),LOOKUP(9.99999999999999E+307,$L$2:L3051)+1,"")</f>
        <v>2886</v>
      </c>
      <c r="M3052" s="31">
        <f>IF(AND(B3052=M$1),LOOKUP(9.99999999999999E+307,$M$2:M3051)+1,"")</f>
        <v>2886</v>
      </c>
      <c r="N3052" s="31" t="e">
        <f>IF(AND(B3052=N$1),LOOKUP(9.99999999999999E+307,$N$2:N3051)+1,"")</f>
        <v>#REF!</v>
      </c>
      <c r="O3052" s="31" t="e">
        <f>IF(AND($B3052=O$1),LOOKUP(9.99999999999999E+307,$O$2:O3051)+1,"")</f>
        <v>#REF!</v>
      </c>
      <c r="P3052" s="31" t="e">
        <f>IF(AND($B3052=P$1),LOOKUP(9.99999999999999E+307,$P$2:P3051)+1,"")</f>
        <v>#REF!</v>
      </c>
      <c r="Q3052" s="31" t="e">
        <f>IF(AND($B3052=Q$1),LOOKUP(9.99999999999999E+307,$Q$2:Q3051)+1,"")</f>
        <v>#REF!</v>
      </c>
      <c r="R3052" s="31">
        <f>IF(AND($B3052=R$1),LOOKUP(9.99999999999999E+307,$R$2:R3051)+1,"")</f>
        <v>2886</v>
      </c>
      <c r="S3052" s="31">
        <f>IF(AND($B3052=S$1),LOOKUP(9.99999999999999E+307,$S$2:S3051)+1,"")</f>
        <v>2886</v>
      </c>
      <c r="T3052" s="265"/>
      <c r="U3052" s="265"/>
      <c r="V3052" s="265"/>
      <c r="AA3052" s="254" t="str">
        <f t="shared" si="339"/>
        <v/>
      </c>
      <c r="AB3052" s="254" t="str">
        <f t="shared" si="340"/>
        <v/>
      </c>
      <c r="AC3052" s="255">
        <f t="shared" si="341"/>
        <v>0</v>
      </c>
      <c r="AD3052" s="255">
        <f t="shared" si="342"/>
        <v>3836</v>
      </c>
      <c r="AE3052" s="256" t="str">
        <f t="shared" si="343"/>
        <v/>
      </c>
      <c r="AF3052" s="252" t="str">
        <f t="shared" si="344"/>
        <v>-</v>
      </c>
    </row>
    <row r="3053" spans="1:32" ht="20.149999999999999" customHeight="1" x14ac:dyDescent="0.75">
      <c r="A3053" s="31">
        <v>3051</v>
      </c>
      <c r="B3053" s="239"/>
      <c r="C3053" s="273"/>
      <c r="D3053" s="272"/>
      <c r="E3053" s="273"/>
      <c r="F3053" s="273"/>
      <c r="G3053" s="253" t="str">
        <f t="shared" si="345"/>
        <v/>
      </c>
      <c r="H3053" s="31" t="str">
        <f>IF(AND(B3053=H$1),LOOKUP(9.99999999999999E+307,$H$2:H3052)+1,"")</f>
        <v/>
      </c>
      <c r="I3053" s="31" t="str">
        <f>IF(AND(B3053=I$1),LOOKUP(9.99999999999999E+307,$I$2:I3052)+1,"")</f>
        <v/>
      </c>
      <c r="J3053" s="31">
        <f>IF(AND(B3053=J$1),LOOKUP(9.99999999999999E+307,$J$2:J3052)+1,"")</f>
        <v>2887</v>
      </c>
      <c r="K3053" s="31">
        <f>IF(AND(B3053=K$1),LOOKUP(9.99999999999999E+307,$K$2:K3052)+1,"")</f>
        <v>2887</v>
      </c>
      <c r="L3053" s="31">
        <f>IF(AND(B3053=L$1),LOOKUP(9.99999999999999E+307,$L$2:L3052)+1,"")</f>
        <v>2887</v>
      </c>
      <c r="M3053" s="31">
        <f>IF(AND(B3053=M$1),LOOKUP(9.99999999999999E+307,$M$2:M3052)+1,"")</f>
        <v>2887</v>
      </c>
      <c r="N3053" s="31" t="e">
        <f>IF(AND(B3053=N$1),LOOKUP(9.99999999999999E+307,$N$2:N3052)+1,"")</f>
        <v>#REF!</v>
      </c>
      <c r="O3053" s="31" t="e">
        <f>IF(AND($B3053=O$1),LOOKUP(9.99999999999999E+307,$O$2:O3052)+1,"")</f>
        <v>#REF!</v>
      </c>
      <c r="P3053" s="31" t="e">
        <f>IF(AND($B3053=P$1),LOOKUP(9.99999999999999E+307,$P$2:P3052)+1,"")</f>
        <v>#REF!</v>
      </c>
      <c r="Q3053" s="31" t="e">
        <f>IF(AND($B3053=Q$1),LOOKUP(9.99999999999999E+307,$Q$2:Q3052)+1,"")</f>
        <v>#REF!</v>
      </c>
      <c r="R3053" s="31">
        <f>IF(AND($B3053=R$1),LOOKUP(9.99999999999999E+307,$R$2:R3052)+1,"")</f>
        <v>2887</v>
      </c>
      <c r="S3053" s="31">
        <f>IF(AND($B3053=S$1),LOOKUP(9.99999999999999E+307,$S$2:S3052)+1,"")</f>
        <v>2887</v>
      </c>
      <c r="T3053" s="265"/>
      <c r="U3053" s="265"/>
      <c r="V3053" s="265"/>
      <c r="AA3053" s="254" t="str">
        <f t="shared" si="339"/>
        <v/>
      </c>
      <c r="AB3053" s="254" t="str">
        <f t="shared" si="340"/>
        <v/>
      </c>
      <c r="AC3053" s="255">
        <f t="shared" si="341"/>
        <v>0</v>
      </c>
      <c r="AD3053" s="255">
        <f t="shared" si="342"/>
        <v>3836</v>
      </c>
      <c r="AE3053" s="256" t="str">
        <f t="shared" si="343"/>
        <v/>
      </c>
      <c r="AF3053" s="252" t="str">
        <f t="shared" si="344"/>
        <v>-</v>
      </c>
    </row>
    <row r="3054" spans="1:32" ht="20.149999999999999" customHeight="1" x14ac:dyDescent="0.75">
      <c r="A3054" s="31">
        <v>3052</v>
      </c>
      <c r="B3054" s="239"/>
      <c r="C3054" s="273"/>
      <c r="D3054" s="272"/>
      <c r="E3054" s="273"/>
      <c r="F3054" s="273"/>
      <c r="G3054" s="253" t="str">
        <f t="shared" si="345"/>
        <v/>
      </c>
      <c r="H3054" s="31" t="str">
        <f>IF(AND(B3054=H$1),LOOKUP(9.99999999999999E+307,$H$2:H3053)+1,"")</f>
        <v/>
      </c>
      <c r="I3054" s="31" t="str">
        <f>IF(AND(B3054=I$1),LOOKUP(9.99999999999999E+307,$I$2:I3053)+1,"")</f>
        <v/>
      </c>
      <c r="J3054" s="31">
        <f>IF(AND(B3054=J$1),LOOKUP(9.99999999999999E+307,$J$2:J3053)+1,"")</f>
        <v>2888</v>
      </c>
      <c r="K3054" s="31">
        <f>IF(AND(B3054=K$1),LOOKUP(9.99999999999999E+307,$K$2:K3053)+1,"")</f>
        <v>2888</v>
      </c>
      <c r="L3054" s="31">
        <f>IF(AND(B3054=L$1),LOOKUP(9.99999999999999E+307,$L$2:L3053)+1,"")</f>
        <v>2888</v>
      </c>
      <c r="M3054" s="31">
        <f>IF(AND(B3054=M$1),LOOKUP(9.99999999999999E+307,$M$2:M3053)+1,"")</f>
        <v>2888</v>
      </c>
      <c r="N3054" s="31" t="e">
        <f>IF(AND(B3054=N$1),LOOKUP(9.99999999999999E+307,$N$2:N3053)+1,"")</f>
        <v>#REF!</v>
      </c>
      <c r="O3054" s="31" t="e">
        <f>IF(AND($B3054=O$1),LOOKUP(9.99999999999999E+307,$O$2:O3053)+1,"")</f>
        <v>#REF!</v>
      </c>
      <c r="P3054" s="31" t="e">
        <f>IF(AND($B3054=P$1),LOOKUP(9.99999999999999E+307,$P$2:P3053)+1,"")</f>
        <v>#REF!</v>
      </c>
      <c r="Q3054" s="31" t="e">
        <f>IF(AND($B3054=Q$1),LOOKUP(9.99999999999999E+307,$Q$2:Q3053)+1,"")</f>
        <v>#REF!</v>
      </c>
      <c r="R3054" s="31">
        <f>IF(AND($B3054=R$1),LOOKUP(9.99999999999999E+307,$R$2:R3053)+1,"")</f>
        <v>2888</v>
      </c>
      <c r="S3054" s="31">
        <f>IF(AND($B3054=S$1),LOOKUP(9.99999999999999E+307,$S$2:S3053)+1,"")</f>
        <v>2888</v>
      </c>
      <c r="T3054" s="265"/>
      <c r="U3054" s="265"/>
      <c r="V3054" s="265"/>
      <c r="AA3054" s="254" t="str">
        <f t="shared" si="339"/>
        <v/>
      </c>
      <c r="AB3054" s="254" t="str">
        <f t="shared" si="340"/>
        <v/>
      </c>
      <c r="AC3054" s="255">
        <f t="shared" si="341"/>
        <v>0</v>
      </c>
      <c r="AD3054" s="255">
        <f t="shared" si="342"/>
        <v>3836</v>
      </c>
      <c r="AE3054" s="256" t="str">
        <f t="shared" si="343"/>
        <v/>
      </c>
      <c r="AF3054" s="252" t="str">
        <f t="shared" si="344"/>
        <v>-</v>
      </c>
    </row>
    <row r="3055" spans="1:32" ht="20.149999999999999" customHeight="1" x14ac:dyDescent="0.75">
      <c r="A3055" s="31">
        <v>3053</v>
      </c>
      <c r="B3055" s="239"/>
      <c r="C3055" s="273"/>
      <c r="D3055" s="272"/>
      <c r="E3055" s="273"/>
      <c r="F3055" s="273"/>
      <c r="G3055" s="253" t="str">
        <f t="shared" si="345"/>
        <v/>
      </c>
      <c r="H3055" s="31" t="str">
        <f>IF(AND(B3055=H$1),LOOKUP(9.99999999999999E+307,$H$2:H3054)+1,"")</f>
        <v/>
      </c>
      <c r="I3055" s="31" t="str">
        <f>IF(AND(B3055=I$1),LOOKUP(9.99999999999999E+307,$I$2:I3054)+1,"")</f>
        <v/>
      </c>
      <c r="J3055" s="31">
        <f>IF(AND(B3055=J$1),LOOKUP(9.99999999999999E+307,$J$2:J3054)+1,"")</f>
        <v>2889</v>
      </c>
      <c r="K3055" s="31">
        <f>IF(AND(B3055=K$1),LOOKUP(9.99999999999999E+307,$K$2:K3054)+1,"")</f>
        <v>2889</v>
      </c>
      <c r="L3055" s="31">
        <f>IF(AND(B3055=L$1),LOOKUP(9.99999999999999E+307,$L$2:L3054)+1,"")</f>
        <v>2889</v>
      </c>
      <c r="M3055" s="31">
        <f>IF(AND(B3055=M$1),LOOKUP(9.99999999999999E+307,$M$2:M3054)+1,"")</f>
        <v>2889</v>
      </c>
      <c r="N3055" s="31" t="e">
        <f>IF(AND(B3055=N$1),LOOKUP(9.99999999999999E+307,$N$2:N3054)+1,"")</f>
        <v>#REF!</v>
      </c>
      <c r="O3055" s="31" t="e">
        <f>IF(AND($B3055=O$1),LOOKUP(9.99999999999999E+307,$O$2:O3054)+1,"")</f>
        <v>#REF!</v>
      </c>
      <c r="P3055" s="31" t="e">
        <f>IF(AND($B3055=P$1),LOOKUP(9.99999999999999E+307,$P$2:P3054)+1,"")</f>
        <v>#REF!</v>
      </c>
      <c r="Q3055" s="31" t="e">
        <f>IF(AND($B3055=Q$1),LOOKUP(9.99999999999999E+307,$Q$2:Q3054)+1,"")</f>
        <v>#REF!</v>
      </c>
      <c r="R3055" s="31">
        <f>IF(AND($B3055=R$1),LOOKUP(9.99999999999999E+307,$R$2:R3054)+1,"")</f>
        <v>2889</v>
      </c>
      <c r="S3055" s="31">
        <f>IF(AND($B3055=S$1),LOOKUP(9.99999999999999E+307,$S$2:S3054)+1,"")</f>
        <v>2889</v>
      </c>
      <c r="T3055" s="265"/>
      <c r="U3055" s="265"/>
      <c r="V3055" s="265"/>
      <c r="AA3055" s="254" t="str">
        <f t="shared" si="339"/>
        <v/>
      </c>
      <c r="AB3055" s="254" t="str">
        <f t="shared" si="340"/>
        <v/>
      </c>
      <c r="AC3055" s="255">
        <f t="shared" si="341"/>
        <v>0</v>
      </c>
      <c r="AD3055" s="255">
        <f t="shared" si="342"/>
        <v>3836</v>
      </c>
      <c r="AE3055" s="256" t="str">
        <f t="shared" si="343"/>
        <v/>
      </c>
      <c r="AF3055" s="252" t="str">
        <f t="shared" si="344"/>
        <v>-</v>
      </c>
    </row>
    <row r="3056" spans="1:32" ht="20.149999999999999" customHeight="1" x14ac:dyDescent="0.75">
      <c r="A3056" s="31">
        <v>3054</v>
      </c>
      <c r="B3056" s="239"/>
      <c r="C3056" s="273"/>
      <c r="D3056" s="272"/>
      <c r="E3056" s="273"/>
      <c r="F3056" s="273"/>
      <c r="G3056" s="253" t="str">
        <f t="shared" si="345"/>
        <v/>
      </c>
      <c r="H3056" s="31" t="str">
        <f>IF(AND(B3056=H$1),LOOKUP(9.99999999999999E+307,$H$2:H3055)+1,"")</f>
        <v/>
      </c>
      <c r="I3056" s="31" t="str">
        <f>IF(AND(B3056=I$1),LOOKUP(9.99999999999999E+307,$I$2:I3055)+1,"")</f>
        <v/>
      </c>
      <c r="J3056" s="31">
        <f>IF(AND(B3056=J$1),LOOKUP(9.99999999999999E+307,$J$2:J3055)+1,"")</f>
        <v>2890</v>
      </c>
      <c r="K3056" s="31">
        <f>IF(AND(B3056=K$1),LOOKUP(9.99999999999999E+307,$K$2:K3055)+1,"")</f>
        <v>2890</v>
      </c>
      <c r="L3056" s="31">
        <f>IF(AND(B3056=L$1),LOOKUP(9.99999999999999E+307,$L$2:L3055)+1,"")</f>
        <v>2890</v>
      </c>
      <c r="M3056" s="31">
        <f>IF(AND(B3056=M$1),LOOKUP(9.99999999999999E+307,$M$2:M3055)+1,"")</f>
        <v>2890</v>
      </c>
      <c r="N3056" s="31" t="e">
        <f>IF(AND(B3056=N$1),LOOKUP(9.99999999999999E+307,$N$2:N3055)+1,"")</f>
        <v>#REF!</v>
      </c>
      <c r="O3056" s="31" t="e">
        <f>IF(AND($B3056=O$1),LOOKUP(9.99999999999999E+307,$O$2:O3055)+1,"")</f>
        <v>#REF!</v>
      </c>
      <c r="P3056" s="31" t="e">
        <f>IF(AND($B3056=P$1),LOOKUP(9.99999999999999E+307,$P$2:P3055)+1,"")</f>
        <v>#REF!</v>
      </c>
      <c r="Q3056" s="31" t="e">
        <f>IF(AND($B3056=Q$1),LOOKUP(9.99999999999999E+307,$Q$2:Q3055)+1,"")</f>
        <v>#REF!</v>
      </c>
      <c r="R3056" s="31">
        <f>IF(AND($B3056=R$1),LOOKUP(9.99999999999999E+307,$R$2:R3055)+1,"")</f>
        <v>2890</v>
      </c>
      <c r="S3056" s="31">
        <f>IF(AND($B3056=S$1),LOOKUP(9.99999999999999E+307,$S$2:S3055)+1,"")</f>
        <v>2890</v>
      </c>
      <c r="T3056" s="265"/>
      <c r="U3056" s="265"/>
      <c r="V3056" s="265"/>
      <c r="AA3056" s="254" t="str">
        <f t="shared" si="339"/>
        <v/>
      </c>
      <c r="AB3056" s="254" t="str">
        <f t="shared" si="340"/>
        <v/>
      </c>
      <c r="AC3056" s="255">
        <f t="shared" si="341"/>
        <v>0</v>
      </c>
      <c r="AD3056" s="255">
        <f t="shared" si="342"/>
        <v>3836</v>
      </c>
      <c r="AE3056" s="256" t="str">
        <f t="shared" si="343"/>
        <v/>
      </c>
      <c r="AF3056" s="252" t="str">
        <f t="shared" si="344"/>
        <v>-</v>
      </c>
    </row>
    <row r="3057" spans="1:32" ht="20.149999999999999" customHeight="1" x14ac:dyDescent="0.75">
      <c r="A3057" s="31">
        <v>3055</v>
      </c>
      <c r="B3057" s="239"/>
      <c r="C3057" s="273"/>
      <c r="D3057" s="272"/>
      <c r="E3057" s="273"/>
      <c r="F3057" s="273"/>
      <c r="G3057" s="253" t="str">
        <f t="shared" si="345"/>
        <v/>
      </c>
      <c r="H3057" s="31" t="str">
        <f>IF(AND(B3057=H$1),LOOKUP(9.99999999999999E+307,$H$2:H3056)+1,"")</f>
        <v/>
      </c>
      <c r="I3057" s="31" t="str">
        <f>IF(AND(B3057=I$1),LOOKUP(9.99999999999999E+307,$I$2:I3056)+1,"")</f>
        <v/>
      </c>
      <c r="J3057" s="31">
        <f>IF(AND(B3057=J$1),LOOKUP(9.99999999999999E+307,$J$2:J3056)+1,"")</f>
        <v>2891</v>
      </c>
      <c r="K3057" s="31">
        <f>IF(AND(B3057=K$1),LOOKUP(9.99999999999999E+307,$K$2:K3056)+1,"")</f>
        <v>2891</v>
      </c>
      <c r="L3057" s="31">
        <f>IF(AND(B3057=L$1),LOOKUP(9.99999999999999E+307,$L$2:L3056)+1,"")</f>
        <v>2891</v>
      </c>
      <c r="M3057" s="31">
        <f>IF(AND(B3057=M$1),LOOKUP(9.99999999999999E+307,$M$2:M3056)+1,"")</f>
        <v>2891</v>
      </c>
      <c r="N3057" s="31" t="e">
        <f>IF(AND(B3057=N$1),LOOKUP(9.99999999999999E+307,$N$2:N3056)+1,"")</f>
        <v>#REF!</v>
      </c>
      <c r="O3057" s="31" t="e">
        <f>IF(AND($B3057=O$1),LOOKUP(9.99999999999999E+307,$O$2:O3056)+1,"")</f>
        <v>#REF!</v>
      </c>
      <c r="P3057" s="31" t="e">
        <f>IF(AND($B3057=P$1),LOOKUP(9.99999999999999E+307,$P$2:P3056)+1,"")</f>
        <v>#REF!</v>
      </c>
      <c r="Q3057" s="31" t="e">
        <f>IF(AND($B3057=Q$1),LOOKUP(9.99999999999999E+307,$Q$2:Q3056)+1,"")</f>
        <v>#REF!</v>
      </c>
      <c r="R3057" s="31">
        <f>IF(AND($B3057=R$1),LOOKUP(9.99999999999999E+307,$R$2:R3056)+1,"")</f>
        <v>2891</v>
      </c>
      <c r="S3057" s="31">
        <f>IF(AND($B3057=S$1),LOOKUP(9.99999999999999E+307,$S$2:S3056)+1,"")</f>
        <v>2891</v>
      </c>
      <c r="T3057" s="265"/>
      <c r="U3057" s="265"/>
      <c r="V3057" s="265"/>
      <c r="AA3057" s="254" t="str">
        <f t="shared" si="339"/>
        <v/>
      </c>
      <c r="AB3057" s="254" t="str">
        <f t="shared" si="340"/>
        <v/>
      </c>
      <c r="AC3057" s="255">
        <f t="shared" si="341"/>
        <v>0</v>
      </c>
      <c r="AD3057" s="255">
        <f t="shared" si="342"/>
        <v>3836</v>
      </c>
      <c r="AE3057" s="256" t="str">
        <f t="shared" si="343"/>
        <v/>
      </c>
      <c r="AF3057" s="252" t="str">
        <f t="shared" si="344"/>
        <v>-</v>
      </c>
    </row>
    <row r="3058" spans="1:32" ht="20.149999999999999" customHeight="1" x14ac:dyDescent="0.75">
      <c r="A3058" s="31">
        <v>3056</v>
      </c>
      <c r="B3058" s="239"/>
      <c r="C3058" s="273"/>
      <c r="D3058" s="272"/>
      <c r="E3058" s="273"/>
      <c r="F3058" s="273"/>
      <c r="G3058" s="253" t="str">
        <f t="shared" si="345"/>
        <v/>
      </c>
      <c r="H3058" s="31" t="str">
        <f>IF(AND(B3058=H$1),LOOKUP(9.99999999999999E+307,$H$2:H3057)+1,"")</f>
        <v/>
      </c>
      <c r="I3058" s="31" t="str">
        <f>IF(AND(B3058=I$1),LOOKUP(9.99999999999999E+307,$I$2:I3057)+1,"")</f>
        <v/>
      </c>
      <c r="J3058" s="31">
        <f>IF(AND(B3058=J$1),LOOKUP(9.99999999999999E+307,$J$2:J3057)+1,"")</f>
        <v>2892</v>
      </c>
      <c r="K3058" s="31">
        <f>IF(AND(B3058=K$1),LOOKUP(9.99999999999999E+307,$K$2:K3057)+1,"")</f>
        <v>2892</v>
      </c>
      <c r="L3058" s="31">
        <f>IF(AND(B3058=L$1),LOOKUP(9.99999999999999E+307,$L$2:L3057)+1,"")</f>
        <v>2892</v>
      </c>
      <c r="M3058" s="31">
        <f>IF(AND(B3058=M$1),LOOKUP(9.99999999999999E+307,$M$2:M3057)+1,"")</f>
        <v>2892</v>
      </c>
      <c r="N3058" s="31" t="e">
        <f>IF(AND(B3058=N$1),LOOKUP(9.99999999999999E+307,$N$2:N3057)+1,"")</f>
        <v>#REF!</v>
      </c>
      <c r="O3058" s="31" t="e">
        <f>IF(AND($B3058=O$1),LOOKUP(9.99999999999999E+307,$O$2:O3057)+1,"")</f>
        <v>#REF!</v>
      </c>
      <c r="P3058" s="31" t="e">
        <f>IF(AND($B3058=P$1),LOOKUP(9.99999999999999E+307,$P$2:P3057)+1,"")</f>
        <v>#REF!</v>
      </c>
      <c r="Q3058" s="31" t="e">
        <f>IF(AND($B3058=Q$1),LOOKUP(9.99999999999999E+307,$Q$2:Q3057)+1,"")</f>
        <v>#REF!</v>
      </c>
      <c r="R3058" s="31">
        <f>IF(AND($B3058=R$1),LOOKUP(9.99999999999999E+307,$R$2:R3057)+1,"")</f>
        <v>2892</v>
      </c>
      <c r="S3058" s="31">
        <f>IF(AND($B3058=S$1),LOOKUP(9.99999999999999E+307,$S$2:S3057)+1,"")</f>
        <v>2892</v>
      </c>
      <c r="T3058" s="265"/>
      <c r="U3058" s="265"/>
      <c r="V3058" s="265"/>
      <c r="AA3058" s="254" t="str">
        <f t="shared" si="339"/>
        <v/>
      </c>
      <c r="AB3058" s="254" t="str">
        <f t="shared" si="340"/>
        <v/>
      </c>
      <c r="AC3058" s="255">
        <f t="shared" si="341"/>
        <v>0</v>
      </c>
      <c r="AD3058" s="255">
        <f t="shared" si="342"/>
        <v>3836</v>
      </c>
      <c r="AE3058" s="256" t="str">
        <f t="shared" si="343"/>
        <v/>
      </c>
      <c r="AF3058" s="252" t="str">
        <f t="shared" si="344"/>
        <v>-</v>
      </c>
    </row>
    <row r="3059" spans="1:32" ht="20.149999999999999" customHeight="1" x14ac:dyDescent="0.75">
      <c r="A3059" s="31">
        <v>3057</v>
      </c>
      <c r="B3059" s="239"/>
      <c r="C3059" s="273"/>
      <c r="D3059" s="272"/>
      <c r="E3059" s="273"/>
      <c r="F3059" s="273"/>
      <c r="G3059" s="253" t="str">
        <f t="shared" si="345"/>
        <v/>
      </c>
      <c r="H3059" s="31" t="str">
        <f>IF(AND(B3059=H$1),LOOKUP(9.99999999999999E+307,$H$2:H3058)+1,"")</f>
        <v/>
      </c>
      <c r="I3059" s="31" t="str">
        <f>IF(AND(B3059=I$1),LOOKUP(9.99999999999999E+307,$I$2:I3058)+1,"")</f>
        <v/>
      </c>
      <c r="J3059" s="31">
        <f>IF(AND(B3059=J$1),LOOKUP(9.99999999999999E+307,$J$2:J3058)+1,"")</f>
        <v>2893</v>
      </c>
      <c r="K3059" s="31">
        <f>IF(AND(B3059=K$1),LOOKUP(9.99999999999999E+307,$K$2:K3058)+1,"")</f>
        <v>2893</v>
      </c>
      <c r="L3059" s="31">
        <f>IF(AND(B3059=L$1),LOOKUP(9.99999999999999E+307,$L$2:L3058)+1,"")</f>
        <v>2893</v>
      </c>
      <c r="M3059" s="31">
        <f>IF(AND(B3059=M$1),LOOKUP(9.99999999999999E+307,$M$2:M3058)+1,"")</f>
        <v>2893</v>
      </c>
      <c r="N3059" s="31" t="e">
        <f>IF(AND(B3059=N$1),LOOKUP(9.99999999999999E+307,$N$2:N3058)+1,"")</f>
        <v>#REF!</v>
      </c>
      <c r="O3059" s="31" t="e">
        <f>IF(AND($B3059=O$1),LOOKUP(9.99999999999999E+307,$O$2:O3058)+1,"")</f>
        <v>#REF!</v>
      </c>
      <c r="P3059" s="31" t="e">
        <f>IF(AND($B3059=P$1),LOOKUP(9.99999999999999E+307,$P$2:P3058)+1,"")</f>
        <v>#REF!</v>
      </c>
      <c r="Q3059" s="31" t="e">
        <f>IF(AND($B3059=Q$1),LOOKUP(9.99999999999999E+307,$Q$2:Q3058)+1,"")</f>
        <v>#REF!</v>
      </c>
      <c r="R3059" s="31">
        <f>IF(AND($B3059=R$1),LOOKUP(9.99999999999999E+307,$R$2:R3058)+1,"")</f>
        <v>2893</v>
      </c>
      <c r="S3059" s="31">
        <f>IF(AND($B3059=S$1),LOOKUP(9.99999999999999E+307,$S$2:S3058)+1,"")</f>
        <v>2893</v>
      </c>
      <c r="T3059" s="265"/>
      <c r="U3059" s="265"/>
      <c r="V3059" s="265"/>
      <c r="AA3059" s="254" t="str">
        <f t="shared" si="339"/>
        <v/>
      </c>
      <c r="AB3059" s="254" t="str">
        <f t="shared" si="340"/>
        <v/>
      </c>
      <c r="AC3059" s="255">
        <f t="shared" si="341"/>
        <v>0</v>
      </c>
      <c r="AD3059" s="255">
        <f t="shared" si="342"/>
        <v>3836</v>
      </c>
      <c r="AE3059" s="256" t="str">
        <f t="shared" si="343"/>
        <v/>
      </c>
      <c r="AF3059" s="252" t="str">
        <f t="shared" si="344"/>
        <v>-</v>
      </c>
    </row>
    <row r="3060" spans="1:32" ht="20.149999999999999" customHeight="1" x14ac:dyDescent="0.75">
      <c r="A3060" s="31">
        <v>3058</v>
      </c>
      <c r="B3060" s="239"/>
      <c r="C3060" s="273"/>
      <c r="D3060" s="272"/>
      <c r="E3060" s="273"/>
      <c r="F3060" s="273"/>
      <c r="G3060" s="253" t="str">
        <f t="shared" si="345"/>
        <v/>
      </c>
      <c r="H3060" s="31" t="str">
        <f>IF(AND(B3060=H$1),LOOKUP(9.99999999999999E+307,$H$2:H3059)+1,"")</f>
        <v/>
      </c>
      <c r="I3060" s="31" t="str">
        <f>IF(AND(B3060=I$1),LOOKUP(9.99999999999999E+307,$I$2:I3059)+1,"")</f>
        <v/>
      </c>
      <c r="J3060" s="31">
        <f>IF(AND(B3060=J$1),LOOKUP(9.99999999999999E+307,$J$2:J3059)+1,"")</f>
        <v>2894</v>
      </c>
      <c r="K3060" s="31">
        <f>IF(AND(B3060=K$1),LOOKUP(9.99999999999999E+307,$K$2:K3059)+1,"")</f>
        <v>2894</v>
      </c>
      <c r="L3060" s="31">
        <f>IF(AND(B3060=L$1),LOOKUP(9.99999999999999E+307,$L$2:L3059)+1,"")</f>
        <v>2894</v>
      </c>
      <c r="M3060" s="31">
        <f>IF(AND(B3060=M$1),LOOKUP(9.99999999999999E+307,$M$2:M3059)+1,"")</f>
        <v>2894</v>
      </c>
      <c r="N3060" s="31" t="e">
        <f>IF(AND(B3060=N$1),LOOKUP(9.99999999999999E+307,$N$2:N3059)+1,"")</f>
        <v>#REF!</v>
      </c>
      <c r="O3060" s="31" t="e">
        <f>IF(AND($B3060=O$1),LOOKUP(9.99999999999999E+307,$O$2:O3059)+1,"")</f>
        <v>#REF!</v>
      </c>
      <c r="P3060" s="31" t="e">
        <f>IF(AND($B3060=P$1),LOOKUP(9.99999999999999E+307,$P$2:P3059)+1,"")</f>
        <v>#REF!</v>
      </c>
      <c r="Q3060" s="31" t="e">
        <f>IF(AND($B3060=Q$1),LOOKUP(9.99999999999999E+307,$Q$2:Q3059)+1,"")</f>
        <v>#REF!</v>
      </c>
      <c r="R3060" s="31">
        <f>IF(AND($B3060=R$1),LOOKUP(9.99999999999999E+307,$R$2:R3059)+1,"")</f>
        <v>2894</v>
      </c>
      <c r="S3060" s="31">
        <f>IF(AND($B3060=S$1),LOOKUP(9.99999999999999E+307,$S$2:S3059)+1,"")</f>
        <v>2894</v>
      </c>
      <c r="T3060" s="265"/>
      <c r="U3060" s="265"/>
      <c r="V3060" s="265"/>
      <c r="AA3060" s="254" t="str">
        <f t="shared" si="339"/>
        <v/>
      </c>
      <c r="AB3060" s="254" t="str">
        <f t="shared" si="340"/>
        <v/>
      </c>
      <c r="AC3060" s="255">
        <f t="shared" si="341"/>
        <v>0</v>
      </c>
      <c r="AD3060" s="255">
        <f t="shared" si="342"/>
        <v>3836</v>
      </c>
      <c r="AE3060" s="256" t="str">
        <f t="shared" si="343"/>
        <v/>
      </c>
      <c r="AF3060" s="252" t="str">
        <f t="shared" si="344"/>
        <v>-</v>
      </c>
    </row>
    <row r="3061" spans="1:32" ht="20.149999999999999" customHeight="1" x14ac:dyDescent="0.75">
      <c r="A3061" s="31">
        <v>3059</v>
      </c>
      <c r="B3061" s="239"/>
      <c r="C3061" s="273"/>
      <c r="D3061" s="272"/>
      <c r="E3061" s="273"/>
      <c r="F3061" s="273"/>
      <c r="G3061" s="253" t="str">
        <f t="shared" si="345"/>
        <v/>
      </c>
      <c r="H3061" s="31" t="str">
        <f>IF(AND(B3061=H$1),LOOKUP(9.99999999999999E+307,$H$2:H3060)+1,"")</f>
        <v/>
      </c>
      <c r="I3061" s="31" t="str">
        <f>IF(AND(B3061=I$1),LOOKUP(9.99999999999999E+307,$I$2:I3060)+1,"")</f>
        <v/>
      </c>
      <c r="J3061" s="31">
        <f>IF(AND(B3061=J$1),LOOKUP(9.99999999999999E+307,$J$2:J3060)+1,"")</f>
        <v>2895</v>
      </c>
      <c r="K3061" s="31">
        <f>IF(AND(B3061=K$1),LOOKUP(9.99999999999999E+307,$K$2:K3060)+1,"")</f>
        <v>2895</v>
      </c>
      <c r="L3061" s="31">
        <f>IF(AND(B3061=L$1),LOOKUP(9.99999999999999E+307,$L$2:L3060)+1,"")</f>
        <v>2895</v>
      </c>
      <c r="M3061" s="31">
        <f>IF(AND(B3061=M$1),LOOKUP(9.99999999999999E+307,$M$2:M3060)+1,"")</f>
        <v>2895</v>
      </c>
      <c r="N3061" s="31" t="e">
        <f>IF(AND(B3061=N$1),LOOKUP(9.99999999999999E+307,$N$2:N3060)+1,"")</f>
        <v>#REF!</v>
      </c>
      <c r="O3061" s="31" t="e">
        <f>IF(AND($B3061=O$1),LOOKUP(9.99999999999999E+307,$O$2:O3060)+1,"")</f>
        <v>#REF!</v>
      </c>
      <c r="P3061" s="31" t="e">
        <f>IF(AND($B3061=P$1),LOOKUP(9.99999999999999E+307,$P$2:P3060)+1,"")</f>
        <v>#REF!</v>
      </c>
      <c r="Q3061" s="31" t="e">
        <f>IF(AND($B3061=Q$1),LOOKUP(9.99999999999999E+307,$Q$2:Q3060)+1,"")</f>
        <v>#REF!</v>
      </c>
      <c r="R3061" s="31">
        <f>IF(AND($B3061=R$1),LOOKUP(9.99999999999999E+307,$R$2:R3060)+1,"")</f>
        <v>2895</v>
      </c>
      <c r="S3061" s="31">
        <f>IF(AND($B3061=S$1),LOOKUP(9.99999999999999E+307,$S$2:S3060)+1,"")</f>
        <v>2895</v>
      </c>
      <c r="T3061" s="265"/>
      <c r="U3061" s="265"/>
      <c r="V3061" s="265"/>
      <c r="AA3061" s="254" t="str">
        <f t="shared" si="339"/>
        <v/>
      </c>
      <c r="AB3061" s="254" t="str">
        <f t="shared" si="340"/>
        <v/>
      </c>
      <c r="AC3061" s="255">
        <f t="shared" si="341"/>
        <v>0</v>
      </c>
      <c r="AD3061" s="255">
        <f t="shared" si="342"/>
        <v>3836</v>
      </c>
      <c r="AE3061" s="256" t="str">
        <f t="shared" si="343"/>
        <v/>
      </c>
      <c r="AF3061" s="252" t="str">
        <f t="shared" si="344"/>
        <v>-</v>
      </c>
    </row>
    <row r="3062" spans="1:32" ht="20.149999999999999" customHeight="1" x14ac:dyDescent="0.75">
      <c r="A3062" s="31">
        <v>3060</v>
      </c>
      <c r="B3062" s="239"/>
      <c r="C3062" s="273"/>
      <c r="D3062" s="272"/>
      <c r="E3062" s="273"/>
      <c r="F3062" s="273"/>
      <c r="G3062" s="253" t="str">
        <f t="shared" si="345"/>
        <v/>
      </c>
      <c r="H3062" s="31" t="str">
        <f>IF(AND(B3062=H$1),LOOKUP(9.99999999999999E+307,$H$2:H3061)+1,"")</f>
        <v/>
      </c>
      <c r="I3062" s="31" t="str">
        <f>IF(AND(B3062=I$1),LOOKUP(9.99999999999999E+307,$I$2:I3061)+1,"")</f>
        <v/>
      </c>
      <c r="J3062" s="31">
        <f>IF(AND(B3062=J$1),LOOKUP(9.99999999999999E+307,$J$2:J3061)+1,"")</f>
        <v>2896</v>
      </c>
      <c r="K3062" s="31">
        <f>IF(AND(B3062=K$1),LOOKUP(9.99999999999999E+307,$K$2:K3061)+1,"")</f>
        <v>2896</v>
      </c>
      <c r="L3062" s="31">
        <f>IF(AND(B3062=L$1),LOOKUP(9.99999999999999E+307,$L$2:L3061)+1,"")</f>
        <v>2896</v>
      </c>
      <c r="M3062" s="31">
        <f>IF(AND(B3062=M$1),LOOKUP(9.99999999999999E+307,$M$2:M3061)+1,"")</f>
        <v>2896</v>
      </c>
      <c r="N3062" s="31" t="e">
        <f>IF(AND(B3062=N$1),LOOKUP(9.99999999999999E+307,$N$2:N3061)+1,"")</f>
        <v>#REF!</v>
      </c>
      <c r="O3062" s="31" t="e">
        <f>IF(AND($B3062=O$1),LOOKUP(9.99999999999999E+307,$O$2:O3061)+1,"")</f>
        <v>#REF!</v>
      </c>
      <c r="P3062" s="31" t="e">
        <f>IF(AND($B3062=P$1),LOOKUP(9.99999999999999E+307,$P$2:P3061)+1,"")</f>
        <v>#REF!</v>
      </c>
      <c r="Q3062" s="31" t="e">
        <f>IF(AND($B3062=Q$1),LOOKUP(9.99999999999999E+307,$Q$2:Q3061)+1,"")</f>
        <v>#REF!</v>
      </c>
      <c r="R3062" s="31">
        <f>IF(AND($B3062=R$1),LOOKUP(9.99999999999999E+307,$R$2:R3061)+1,"")</f>
        <v>2896</v>
      </c>
      <c r="S3062" s="31">
        <f>IF(AND($B3062=S$1),LOOKUP(9.99999999999999E+307,$S$2:S3061)+1,"")</f>
        <v>2896</v>
      </c>
      <c r="T3062" s="265"/>
      <c r="U3062" s="265"/>
      <c r="V3062" s="265"/>
      <c r="AA3062" s="254" t="str">
        <f t="shared" si="339"/>
        <v/>
      </c>
      <c r="AB3062" s="254" t="str">
        <f t="shared" si="340"/>
        <v/>
      </c>
      <c r="AC3062" s="255">
        <f t="shared" si="341"/>
        <v>0</v>
      </c>
      <c r="AD3062" s="255">
        <f t="shared" si="342"/>
        <v>3836</v>
      </c>
      <c r="AE3062" s="256" t="str">
        <f t="shared" si="343"/>
        <v/>
      </c>
      <c r="AF3062" s="252" t="str">
        <f t="shared" si="344"/>
        <v>-</v>
      </c>
    </row>
    <row r="3063" spans="1:32" ht="20.149999999999999" customHeight="1" x14ac:dyDescent="0.75">
      <c r="A3063" s="31">
        <v>3061</v>
      </c>
      <c r="B3063" s="239"/>
      <c r="C3063" s="273"/>
      <c r="D3063" s="272"/>
      <c r="E3063" s="273"/>
      <c r="F3063" s="273"/>
      <c r="G3063" s="253" t="str">
        <f t="shared" si="345"/>
        <v/>
      </c>
      <c r="H3063" s="31" t="str">
        <f>IF(AND(B3063=H$1),LOOKUP(9.99999999999999E+307,$H$2:H3062)+1,"")</f>
        <v/>
      </c>
      <c r="I3063" s="31" t="str">
        <f>IF(AND(B3063=I$1),LOOKUP(9.99999999999999E+307,$I$2:I3062)+1,"")</f>
        <v/>
      </c>
      <c r="J3063" s="31">
        <f>IF(AND(B3063=J$1),LOOKUP(9.99999999999999E+307,$J$2:J3062)+1,"")</f>
        <v>2897</v>
      </c>
      <c r="K3063" s="31">
        <f>IF(AND(B3063=K$1),LOOKUP(9.99999999999999E+307,$K$2:K3062)+1,"")</f>
        <v>2897</v>
      </c>
      <c r="L3063" s="31">
        <f>IF(AND(B3063=L$1),LOOKUP(9.99999999999999E+307,$L$2:L3062)+1,"")</f>
        <v>2897</v>
      </c>
      <c r="M3063" s="31">
        <f>IF(AND(B3063=M$1),LOOKUP(9.99999999999999E+307,$M$2:M3062)+1,"")</f>
        <v>2897</v>
      </c>
      <c r="N3063" s="31" t="e">
        <f>IF(AND(B3063=N$1),LOOKUP(9.99999999999999E+307,$N$2:N3062)+1,"")</f>
        <v>#REF!</v>
      </c>
      <c r="O3063" s="31" t="e">
        <f>IF(AND($B3063=O$1),LOOKUP(9.99999999999999E+307,$O$2:O3062)+1,"")</f>
        <v>#REF!</v>
      </c>
      <c r="P3063" s="31" t="e">
        <f>IF(AND($B3063=P$1),LOOKUP(9.99999999999999E+307,$P$2:P3062)+1,"")</f>
        <v>#REF!</v>
      </c>
      <c r="Q3063" s="31" t="e">
        <f>IF(AND($B3063=Q$1),LOOKUP(9.99999999999999E+307,$Q$2:Q3062)+1,"")</f>
        <v>#REF!</v>
      </c>
      <c r="R3063" s="31">
        <f>IF(AND($B3063=R$1),LOOKUP(9.99999999999999E+307,$R$2:R3062)+1,"")</f>
        <v>2897</v>
      </c>
      <c r="S3063" s="31">
        <f>IF(AND($B3063=S$1),LOOKUP(9.99999999999999E+307,$S$2:S3062)+1,"")</f>
        <v>2897</v>
      </c>
      <c r="T3063" s="265"/>
      <c r="U3063" s="265"/>
      <c r="V3063" s="265"/>
      <c r="AA3063" s="254" t="str">
        <f t="shared" si="339"/>
        <v/>
      </c>
      <c r="AB3063" s="254" t="str">
        <f t="shared" si="340"/>
        <v/>
      </c>
      <c r="AC3063" s="255">
        <f t="shared" si="341"/>
        <v>0</v>
      </c>
      <c r="AD3063" s="255">
        <f t="shared" si="342"/>
        <v>3836</v>
      </c>
      <c r="AE3063" s="256" t="str">
        <f t="shared" si="343"/>
        <v/>
      </c>
      <c r="AF3063" s="252" t="str">
        <f t="shared" si="344"/>
        <v>-</v>
      </c>
    </row>
    <row r="3064" spans="1:32" ht="20.149999999999999" customHeight="1" x14ac:dyDescent="0.75">
      <c r="A3064" s="31">
        <v>3062</v>
      </c>
      <c r="B3064" s="239"/>
      <c r="C3064" s="273"/>
      <c r="D3064" s="272"/>
      <c r="E3064" s="273"/>
      <c r="F3064" s="273"/>
      <c r="G3064" s="253" t="str">
        <f t="shared" si="345"/>
        <v/>
      </c>
      <c r="H3064" s="31" t="str">
        <f>IF(AND(B3064=H$1),LOOKUP(9.99999999999999E+307,$H$2:H3063)+1,"")</f>
        <v/>
      </c>
      <c r="I3064" s="31" t="str">
        <f>IF(AND(B3064=I$1),LOOKUP(9.99999999999999E+307,$I$2:I3063)+1,"")</f>
        <v/>
      </c>
      <c r="J3064" s="31">
        <f>IF(AND(B3064=J$1),LOOKUP(9.99999999999999E+307,$J$2:J3063)+1,"")</f>
        <v>2898</v>
      </c>
      <c r="K3064" s="31">
        <f>IF(AND(B3064=K$1),LOOKUP(9.99999999999999E+307,$K$2:K3063)+1,"")</f>
        <v>2898</v>
      </c>
      <c r="L3064" s="31">
        <f>IF(AND(B3064=L$1),LOOKUP(9.99999999999999E+307,$L$2:L3063)+1,"")</f>
        <v>2898</v>
      </c>
      <c r="M3064" s="31">
        <f>IF(AND(B3064=M$1),LOOKUP(9.99999999999999E+307,$M$2:M3063)+1,"")</f>
        <v>2898</v>
      </c>
      <c r="N3064" s="31" t="e">
        <f>IF(AND(B3064=N$1),LOOKUP(9.99999999999999E+307,$N$2:N3063)+1,"")</f>
        <v>#REF!</v>
      </c>
      <c r="O3064" s="31" t="e">
        <f>IF(AND($B3064=O$1),LOOKUP(9.99999999999999E+307,$O$2:O3063)+1,"")</f>
        <v>#REF!</v>
      </c>
      <c r="P3064" s="31" t="e">
        <f>IF(AND($B3064=P$1),LOOKUP(9.99999999999999E+307,$P$2:P3063)+1,"")</f>
        <v>#REF!</v>
      </c>
      <c r="Q3064" s="31" t="e">
        <f>IF(AND($B3064=Q$1),LOOKUP(9.99999999999999E+307,$Q$2:Q3063)+1,"")</f>
        <v>#REF!</v>
      </c>
      <c r="R3064" s="31">
        <f>IF(AND($B3064=R$1),LOOKUP(9.99999999999999E+307,$R$2:R3063)+1,"")</f>
        <v>2898</v>
      </c>
      <c r="S3064" s="31">
        <f>IF(AND($B3064=S$1),LOOKUP(9.99999999999999E+307,$S$2:S3063)+1,"")</f>
        <v>2898</v>
      </c>
      <c r="T3064" s="265"/>
      <c r="U3064" s="265"/>
      <c r="V3064" s="265"/>
      <c r="AA3064" s="254" t="str">
        <f t="shared" si="339"/>
        <v/>
      </c>
      <c r="AB3064" s="254" t="str">
        <f t="shared" si="340"/>
        <v/>
      </c>
      <c r="AC3064" s="255">
        <f t="shared" si="341"/>
        <v>0</v>
      </c>
      <c r="AD3064" s="255">
        <f t="shared" si="342"/>
        <v>3836</v>
      </c>
      <c r="AE3064" s="256" t="str">
        <f t="shared" si="343"/>
        <v/>
      </c>
      <c r="AF3064" s="252" t="str">
        <f t="shared" si="344"/>
        <v>-</v>
      </c>
    </row>
    <row r="3065" spans="1:32" ht="20.149999999999999" customHeight="1" x14ac:dyDescent="0.75">
      <c r="A3065" s="31">
        <v>3063</v>
      </c>
      <c r="B3065" s="239"/>
      <c r="C3065" s="273"/>
      <c r="D3065" s="272"/>
      <c r="E3065" s="273"/>
      <c r="F3065" s="273"/>
      <c r="G3065" s="253" t="str">
        <f t="shared" si="345"/>
        <v/>
      </c>
      <c r="H3065" s="31" t="str">
        <f>IF(AND(B3065=H$1),LOOKUP(9.99999999999999E+307,$H$2:H3064)+1,"")</f>
        <v/>
      </c>
      <c r="I3065" s="31" t="str">
        <f>IF(AND(B3065=I$1),LOOKUP(9.99999999999999E+307,$I$2:I3064)+1,"")</f>
        <v/>
      </c>
      <c r="J3065" s="31">
        <f>IF(AND(B3065=J$1),LOOKUP(9.99999999999999E+307,$J$2:J3064)+1,"")</f>
        <v>2899</v>
      </c>
      <c r="K3065" s="31">
        <f>IF(AND(B3065=K$1),LOOKUP(9.99999999999999E+307,$K$2:K3064)+1,"")</f>
        <v>2899</v>
      </c>
      <c r="L3065" s="31">
        <f>IF(AND(B3065=L$1),LOOKUP(9.99999999999999E+307,$L$2:L3064)+1,"")</f>
        <v>2899</v>
      </c>
      <c r="M3065" s="31">
        <f>IF(AND(B3065=M$1),LOOKUP(9.99999999999999E+307,$M$2:M3064)+1,"")</f>
        <v>2899</v>
      </c>
      <c r="N3065" s="31" t="e">
        <f>IF(AND(B3065=N$1),LOOKUP(9.99999999999999E+307,$N$2:N3064)+1,"")</f>
        <v>#REF!</v>
      </c>
      <c r="O3065" s="31" t="e">
        <f>IF(AND($B3065=O$1),LOOKUP(9.99999999999999E+307,$O$2:O3064)+1,"")</f>
        <v>#REF!</v>
      </c>
      <c r="P3065" s="31" t="e">
        <f>IF(AND($B3065=P$1),LOOKUP(9.99999999999999E+307,$P$2:P3064)+1,"")</f>
        <v>#REF!</v>
      </c>
      <c r="Q3065" s="31" t="e">
        <f>IF(AND($B3065=Q$1),LOOKUP(9.99999999999999E+307,$Q$2:Q3064)+1,"")</f>
        <v>#REF!</v>
      </c>
      <c r="R3065" s="31">
        <f>IF(AND($B3065=R$1),LOOKUP(9.99999999999999E+307,$R$2:R3064)+1,"")</f>
        <v>2899</v>
      </c>
      <c r="S3065" s="31">
        <f>IF(AND($B3065=S$1),LOOKUP(9.99999999999999E+307,$S$2:S3064)+1,"")</f>
        <v>2899</v>
      </c>
      <c r="T3065" s="265"/>
      <c r="U3065" s="265"/>
      <c r="V3065" s="265"/>
      <c r="AA3065" s="254" t="str">
        <f t="shared" si="339"/>
        <v/>
      </c>
      <c r="AB3065" s="254" t="str">
        <f t="shared" si="340"/>
        <v/>
      </c>
      <c r="AC3065" s="255">
        <f t="shared" si="341"/>
        <v>0</v>
      </c>
      <c r="AD3065" s="255">
        <f t="shared" si="342"/>
        <v>3836</v>
      </c>
      <c r="AE3065" s="256" t="str">
        <f t="shared" si="343"/>
        <v/>
      </c>
      <c r="AF3065" s="252" t="str">
        <f t="shared" si="344"/>
        <v>-</v>
      </c>
    </row>
    <row r="3066" spans="1:32" ht="20.149999999999999" customHeight="1" x14ac:dyDescent="0.75">
      <c r="A3066" s="31">
        <v>3064</v>
      </c>
      <c r="B3066" s="239"/>
      <c r="C3066" s="273"/>
      <c r="D3066" s="272"/>
      <c r="E3066" s="273"/>
      <c r="F3066" s="273"/>
      <c r="G3066" s="253" t="str">
        <f t="shared" si="345"/>
        <v/>
      </c>
      <c r="H3066" s="31" t="str">
        <f>IF(AND(B3066=H$1),LOOKUP(9.99999999999999E+307,$H$2:H3065)+1,"")</f>
        <v/>
      </c>
      <c r="I3066" s="31" t="str">
        <f>IF(AND(B3066=I$1),LOOKUP(9.99999999999999E+307,$I$2:I3065)+1,"")</f>
        <v/>
      </c>
      <c r="J3066" s="31">
        <f>IF(AND(B3066=J$1),LOOKUP(9.99999999999999E+307,$J$2:J3065)+1,"")</f>
        <v>2900</v>
      </c>
      <c r="K3066" s="31">
        <f>IF(AND(B3066=K$1),LOOKUP(9.99999999999999E+307,$K$2:K3065)+1,"")</f>
        <v>2900</v>
      </c>
      <c r="L3066" s="31">
        <f>IF(AND(B3066=L$1),LOOKUP(9.99999999999999E+307,$L$2:L3065)+1,"")</f>
        <v>2900</v>
      </c>
      <c r="M3066" s="31">
        <f>IF(AND(B3066=M$1),LOOKUP(9.99999999999999E+307,$M$2:M3065)+1,"")</f>
        <v>2900</v>
      </c>
      <c r="N3066" s="31" t="e">
        <f>IF(AND(B3066=N$1),LOOKUP(9.99999999999999E+307,$N$2:N3065)+1,"")</f>
        <v>#REF!</v>
      </c>
      <c r="O3066" s="31" t="e">
        <f>IF(AND($B3066=O$1),LOOKUP(9.99999999999999E+307,$O$2:O3065)+1,"")</f>
        <v>#REF!</v>
      </c>
      <c r="P3066" s="31" t="e">
        <f>IF(AND($B3066=P$1),LOOKUP(9.99999999999999E+307,$P$2:P3065)+1,"")</f>
        <v>#REF!</v>
      </c>
      <c r="Q3066" s="31" t="e">
        <f>IF(AND($B3066=Q$1),LOOKUP(9.99999999999999E+307,$Q$2:Q3065)+1,"")</f>
        <v>#REF!</v>
      </c>
      <c r="R3066" s="31">
        <f>IF(AND($B3066=R$1),LOOKUP(9.99999999999999E+307,$R$2:R3065)+1,"")</f>
        <v>2900</v>
      </c>
      <c r="S3066" s="31">
        <f>IF(AND($B3066=S$1),LOOKUP(9.99999999999999E+307,$S$2:S3065)+1,"")</f>
        <v>2900</v>
      </c>
      <c r="T3066" s="265"/>
      <c r="U3066" s="265"/>
      <c r="V3066" s="265"/>
      <c r="AA3066" s="254" t="str">
        <f t="shared" si="339"/>
        <v/>
      </c>
      <c r="AB3066" s="254" t="str">
        <f t="shared" si="340"/>
        <v/>
      </c>
      <c r="AC3066" s="255">
        <f t="shared" si="341"/>
        <v>0</v>
      </c>
      <c r="AD3066" s="255">
        <f t="shared" si="342"/>
        <v>3836</v>
      </c>
      <c r="AE3066" s="256" t="str">
        <f t="shared" si="343"/>
        <v/>
      </c>
      <c r="AF3066" s="252" t="str">
        <f t="shared" si="344"/>
        <v>-</v>
      </c>
    </row>
    <row r="3067" spans="1:32" ht="20.149999999999999" customHeight="1" x14ac:dyDescent="0.75">
      <c r="A3067" s="31">
        <v>3065</v>
      </c>
      <c r="B3067" s="239"/>
      <c r="C3067" s="273"/>
      <c r="D3067" s="272"/>
      <c r="E3067" s="273"/>
      <c r="F3067" s="273"/>
      <c r="G3067" s="253" t="str">
        <f t="shared" si="345"/>
        <v/>
      </c>
      <c r="H3067" s="31" t="str">
        <f>IF(AND(B3067=H$1),LOOKUP(9.99999999999999E+307,$H$2:H3066)+1,"")</f>
        <v/>
      </c>
      <c r="I3067" s="31" t="str">
        <f>IF(AND(B3067=I$1),LOOKUP(9.99999999999999E+307,$I$2:I3066)+1,"")</f>
        <v/>
      </c>
      <c r="J3067" s="31">
        <f>IF(AND(B3067=J$1),LOOKUP(9.99999999999999E+307,$J$2:J3066)+1,"")</f>
        <v>2901</v>
      </c>
      <c r="K3067" s="31">
        <f>IF(AND(B3067=K$1),LOOKUP(9.99999999999999E+307,$K$2:K3066)+1,"")</f>
        <v>2901</v>
      </c>
      <c r="L3067" s="31">
        <f>IF(AND(B3067=L$1),LOOKUP(9.99999999999999E+307,$L$2:L3066)+1,"")</f>
        <v>2901</v>
      </c>
      <c r="M3067" s="31">
        <f>IF(AND(B3067=M$1),LOOKUP(9.99999999999999E+307,$M$2:M3066)+1,"")</f>
        <v>2901</v>
      </c>
      <c r="N3067" s="31" t="e">
        <f>IF(AND(B3067=N$1),LOOKUP(9.99999999999999E+307,$N$2:N3066)+1,"")</f>
        <v>#REF!</v>
      </c>
      <c r="O3067" s="31" t="e">
        <f>IF(AND($B3067=O$1),LOOKUP(9.99999999999999E+307,$O$2:O3066)+1,"")</f>
        <v>#REF!</v>
      </c>
      <c r="P3067" s="31" t="e">
        <f>IF(AND($B3067=P$1),LOOKUP(9.99999999999999E+307,$P$2:P3066)+1,"")</f>
        <v>#REF!</v>
      </c>
      <c r="Q3067" s="31" t="e">
        <f>IF(AND($B3067=Q$1),LOOKUP(9.99999999999999E+307,$Q$2:Q3066)+1,"")</f>
        <v>#REF!</v>
      </c>
      <c r="R3067" s="31">
        <f>IF(AND($B3067=R$1),LOOKUP(9.99999999999999E+307,$R$2:R3066)+1,"")</f>
        <v>2901</v>
      </c>
      <c r="S3067" s="31">
        <f>IF(AND($B3067=S$1),LOOKUP(9.99999999999999E+307,$S$2:S3066)+1,"")</f>
        <v>2901</v>
      </c>
      <c r="T3067" s="265"/>
      <c r="U3067" s="265"/>
      <c r="V3067" s="265"/>
      <c r="AA3067" s="254" t="str">
        <f t="shared" si="339"/>
        <v/>
      </c>
      <c r="AB3067" s="254" t="str">
        <f t="shared" si="340"/>
        <v/>
      </c>
      <c r="AC3067" s="255">
        <f t="shared" si="341"/>
        <v>0</v>
      </c>
      <c r="AD3067" s="255">
        <f t="shared" si="342"/>
        <v>3836</v>
      </c>
      <c r="AE3067" s="256" t="str">
        <f t="shared" si="343"/>
        <v/>
      </c>
      <c r="AF3067" s="252" t="str">
        <f t="shared" si="344"/>
        <v>-</v>
      </c>
    </row>
    <row r="3068" spans="1:32" ht="20.149999999999999" customHeight="1" x14ac:dyDescent="0.75">
      <c r="A3068" s="31">
        <v>3066</v>
      </c>
      <c r="B3068" s="239"/>
      <c r="C3068" s="273"/>
      <c r="D3068" s="272"/>
      <c r="E3068" s="273"/>
      <c r="F3068" s="273"/>
      <c r="G3068" s="253" t="str">
        <f t="shared" si="345"/>
        <v/>
      </c>
      <c r="H3068" s="31" t="str">
        <f>IF(AND(B3068=H$1),LOOKUP(9.99999999999999E+307,$H$2:H3067)+1,"")</f>
        <v/>
      </c>
      <c r="I3068" s="31" t="str">
        <f>IF(AND(B3068=I$1),LOOKUP(9.99999999999999E+307,$I$2:I3067)+1,"")</f>
        <v/>
      </c>
      <c r="J3068" s="31">
        <f>IF(AND(B3068=J$1),LOOKUP(9.99999999999999E+307,$J$2:J3067)+1,"")</f>
        <v>2902</v>
      </c>
      <c r="K3068" s="31">
        <f>IF(AND(B3068=K$1),LOOKUP(9.99999999999999E+307,$K$2:K3067)+1,"")</f>
        <v>2902</v>
      </c>
      <c r="L3068" s="31">
        <f>IF(AND(B3068=L$1),LOOKUP(9.99999999999999E+307,$L$2:L3067)+1,"")</f>
        <v>2902</v>
      </c>
      <c r="M3068" s="31">
        <f>IF(AND(B3068=M$1),LOOKUP(9.99999999999999E+307,$M$2:M3067)+1,"")</f>
        <v>2902</v>
      </c>
      <c r="N3068" s="31" t="e">
        <f>IF(AND(B3068=N$1),LOOKUP(9.99999999999999E+307,$N$2:N3067)+1,"")</f>
        <v>#REF!</v>
      </c>
      <c r="O3068" s="31" t="e">
        <f>IF(AND($B3068=O$1),LOOKUP(9.99999999999999E+307,$O$2:O3067)+1,"")</f>
        <v>#REF!</v>
      </c>
      <c r="P3068" s="31" t="e">
        <f>IF(AND($B3068=P$1),LOOKUP(9.99999999999999E+307,$P$2:P3067)+1,"")</f>
        <v>#REF!</v>
      </c>
      <c r="Q3068" s="31" t="e">
        <f>IF(AND($B3068=Q$1),LOOKUP(9.99999999999999E+307,$Q$2:Q3067)+1,"")</f>
        <v>#REF!</v>
      </c>
      <c r="R3068" s="31">
        <f>IF(AND($B3068=R$1),LOOKUP(9.99999999999999E+307,$R$2:R3067)+1,"")</f>
        <v>2902</v>
      </c>
      <c r="S3068" s="31">
        <f>IF(AND($B3068=S$1),LOOKUP(9.99999999999999E+307,$S$2:S3067)+1,"")</f>
        <v>2902</v>
      </c>
      <c r="T3068" s="265"/>
      <c r="U3068" s="265"/>
      <c r="V3068" s="265"/>
      <c r="AA3068" s="254" t="str">
        <f t="shared" si="339"/>
        <v/>
      </c>
      <c r="AB3068" s="254" t="str">
        <f t="shared" si="340"/>
        <v/>
      </c>
      <c r="AC3068" s="255">
        <f t="shared" si="341"/>
        <v>0</v>
      </c>
      <c r="AD3068" s="255">
        <f t="shared" si="342"/>
        <v>3836</v>
      </c>
      <c r="AE3068" s="256" t="str">
        <f t="shared" si="343"/>
        <v/>
      </c>
      <c r="AF3068" s="252" t="str">
        <f t="shared" si="344"/>
        <v>-</v>
      </c>
    </row>
    <row r="3069" spans="1:32" ht="20.149999999999999" customHeight="1" x14ac:dyDescent="0.75">
      <c r="A3069" s="31">
        <v>3067</v>
      </c>
      <c r="B3069" s="239"/>
      <c r="C3069" s="273"/>
      <c r="D3069" s="272"/>
      <c r="E3069" s="273"/>
      <c r="F3069" s="273"/>
      <c r="G3069" s="253" t="str">
        <f t="shared" si="345"/>
        <v/>
      </c>
      <c r="H3069" s="31" t="str">
        <f>IF(AND(B3069=H$1),LOOKUP(9.99999999999999E+307,$H$2:H3068)+1,"")</f>
        <v/>
      </c>
      <c r="I3069" s="31" t="str">
        <f>IF(AND(B3069=I$1),LOOKUP(9.99999999999999E+307,$I$2:I3068)+1,"")</f>
        <v/>
      </c>
      <c r="J3069" s="31">
        <f>IF(AND(B3069=J$1),LOOKUP(9.99999999999999E+307,$J$2:J3068)+1,"")</f>
        <v>2903</v>
      </c>
      <c r="K3069" s="31">
        <f>IF(AND(B3069=K$1),LOOKUP(9.99999999999999E+307,$K$2:K3068)+1,"")</f>
        <v>2903</v>
      </c>
      <c r="L3069" s="31">
        <f>IF(AND(B3069=L$1),LOOKUP(9.99999999999999E+307,$L$2:L3068)+1,"")</f>
        <v>2903</v>
      </c>
      <c r="M3069" s="31">
        <f>IF(AND(B3069=M$1),LOOKUP(9.99999999999999E+307,$M$2:M3068)+1,"")</f>
        <v>2903</v>
      </c>
      <c r="N3069" s="31" t="e">
        <f>IF(AND(B3069=N$1),LOOKUP(9.99999999999999E+307,$N$2:N3068)+1,"")</f>
        <v>#REF!</v>
      </c>
      <c r="O3069" s="31" t="e">
        <f>IF(AND($B3069=O$1),LOOKUP(9.99999999999999E+307,$O$2:O3068)+1,"")</f>
        <v>#REF!</v>
      </c>
      <c r="P3069" s="31" t="e">
        <f>IF(AND($B3069=P$1),LOOKUP(9.99999999999999E+307,$P$2:P3068)+1,"")</f>
        <v>#REF!</v>
      </c>
      <c r="Q3069" s="31" t="e">
        <f>IF(AND($B3069=Q$1),LOOKUP(9.99999999999999E+307,$Q$2:Q3068)+1,"")</f>
        <v>#REF!</v>
      </c>
      <c r="R3069" s="31">
        <f>IF(AND($B3069=R$1),LOOKUP(9.99999999999999E+307,$R$2:R3068)+1,"")</f>
        <v>2903</v>
      </c>
      <c r="S3069" s="31">
        <f>IF(AND($B3069=S$1),LOOKUP(9.99999999999999E+307,$S$2:S3068)+1,"")</f>
        <v>2903</v>
      </c>
      <c r="T3069" s="265"/>
      <c r="U3069" s="265"/>
      <c r="V3069" s="265"/>
      <c r="AA3069" s="254" t="str">
        <f t="shared" si="339"/>
        <v/>
      </c>
      <c r="AB3069" s="254" t="str">
        <f t="shared" si="340"/>
        <v/>
      </c>
      <c r="AC3069" s="255">
        <f t="shared" si="341"/>
        <v>0</v>
      </c>
      <c r="AD3069" s="255">
        <f t="shared" si="342"/>
        <v>3836</v>
      </c>
      <c r="AE3069" s="256" t="str">
        <f t="shared" si="343"/>
        <v/>
      </c>
      <c r="AF3069" s="252" t="str">
        <f t="shared" si="344"/>
        <v>-</v>
      </c>
    </row>
    <row r="3070" spans="1:32" ht="20.149999999999999" customHeight="1" x14ac:dyDescent="0.75">
      <c r="A3070" s="31">
        <v>3068</v>
      </c>
      <c r="B3070" s="239"/>
      <c r="C3070" s="273"/>
      <c r="D3070" s="272"/>
      <c r="E3070" s="273"/>
      <c r="F3070" s="273"/>
      <c r="G3070" s="253" t="str">
        <f t="shared" si="345"/>
        <v/>
      </c>
      <c r="H3070" s="31" t="str">
        <f>IF(AND(B3070=H$1),LOOKUP(9.99999999999999E+307,$H$2:H3069)+1,"")</f>
        <v/>
      </c>
      <c r="I3070" s="31" t="str">
        <f>IF(AND(B3070=I$1),LOOKUP(9.99999999999999E+307,$I$2:I3069)+1,"")</f>
        <v/>
      </c>
      <c r="J3070" s="31">
        <f>IF(AND(B3070=J$1),LOOKUP(9.99999999999999E+307,$J$2:J3069)+1,"")</f>
        <v>2904</v>
      </c>
      <c r="K3070" s="31">
        <f>IF(AND(B3070=K$1),LOOKUP(9.99999999999999E+307,$K$2:K3069)+1,"")</f>
        <v>2904</v>
      </c>
      <c r="L3070" s="31">
        <f>IF(AND(B3070=L$1),LOOKUP(9.99999999999999E+307,$L$2:L3069)+1,"")</f>
        <v>2904</v>
      </c>
      <c r="M3070" s="31">
        <f>IF(AND(B3070=M$1),LOOKUP(9.99999999999999E+307,$M$2:M3069)+1,"")</f>
        <v>2904</v>
      </c>
      <c r="N3070" s="31" t="e">
        <f>IF(AND(B3070=N$1),LOOKUP(9.99999999999999E+307,$N$2:N3069)+1,"")</f>
        <v>#REF!</v>
      </c>
      <c r="O3070" s="31" t="e">
        <f>IF(AND($B3070=O$1),LOOKUP(9.99999999999999E+307,$O$2:O3069)+1,"")</f>
        <v>#REF!</v>
      </c>
      <c r="P3070" s="31" t="e">
        <f>IF(AND($B3070=P$1),LOOKUP(9.99999999999999E+307,$P$2:P3069)+1,"")</f>
        <v>#REF!</v>
      </c>
      <c r="Q3070" s="31" t="e">
        <f>IF(AND($B3070=Q$1),LOOKUP(9.99999999999999E+307,$Q$2:Q3069)+1,"")</f>
        <v>#REF!</v>
      </c>
      <c r="R3070" s="31">
        <f>IF(AND($B3070=R$1),LOOKUP(9.99999999999999E+307,$R$2:R3069)+1,"")</f>
        <v>2904</v>
      </c>
      <c r="S3070" s="31">
        <f>IF(AND($B3070=S$1),LOOKUP(9.99999999999999E+307,$S$2:S3069)+1,"")</f>
        <v>2904</v>
      </c>
      <c r="T3070" s="265"/>
      <c r="U3070" s="265"/>
      <c r="V3070" s="265"/>
      <c r="AA3070" s="254" t="str">
        <f t="shared" si="339"/>
        <v/>
      </c>
      <c r="AB3070" s="254" t="str">
        <f t="shared" si="340"/>
        <v/>
      </c>
      <c r="AC3070" s="255">
        <f t="shared" si="341"/>
        <v>0</v>
      </c>
      <c r="AD3070" s="255">
        <f t="shared" si="342"/>
        <v>3836</v>
      </c>
      <c r="AE3070" s="256" t="str">
        <f t="shared" si="343"/>
        <v/>
      </c>
      <c r="AF3070" s="252" t="str">
        <f t="shared" si="344"/>
        <v>-</v>
      </c>
    </row>
    <row r="3071" spans="1:32" ht="20.149999999999999" customHeight="1" x14ac:dyDescent="0.75">
      <c r="A3071" s="31">
        <v>3069</v>
      </c>
      <c r="B3071" s="239"/>
      <c r="C3071" s="273"/>
      <c r="D3071" s="272"/>
      <c r="E3071" s="273"/>
      <c r="F3071" s="273"/>
      <c r="G3071" s="253" t="str">
        <f t="shared" si="345"/>
        <v/>
      </c>
      <c r="H3071" s="31" t="str">
        <f>IF(AND(B3071=H$1),LOOKUP(9.99999999999999E+307,$H$2:H3070)+1,"")</f>
        <v/>
      </c>
      <c r="I3071" s="31" t="str">
        <f>IF(AND(B3071=I$1),LOOKUP(9.99999999999999E+307,$I$2:I3070)+1,"")</f>
        <v/>
      </c>
      <c r="J3071" s="31">
        <f>IF(AND(B3071=J$1),LOOKUP(9.99999999999999E+307,$J$2:J3070)+1,"")</f>
        <v>2905</v>
      </c>
      <c r="K3071" s="31">
        <f>IF(AND(B3071=K$1),LOOKUP(9.99999999999999E+307,$K$2:K3070)+1,"")</f>
        <v>2905</v>
      </c>
      <c r="L3071" s="31">
        <f>IF(AND(B3071=L$1),LOOKUP(9.99999999999999E+307,$L$2:L3070)+1,"")</f>
        <v>2905</v>
      </c>
      <c r="M3071" s="31">
        <f>IF(AND(B3071=M$1),LOOKUP(9.99999999999999E+307,$M$2:M3070)+1,"")</f>
        <v>2905</v>
      </c>
      <c r="N3071" s="31" t="e">
        <f>IF(AND(B3071=N$1),LOOKUP(9.99999999999999E+307,$N$2:N3070)+1,"")</f>
        <v>#REF!</v>
      </c>
      <c r="O3071" s="31" t="e">
        <f>IF(AND($B3071=O$1),LOOKUP(9.99999999999999E+307,$O$2:O3070)+1,"")</f>
        <v>#REF!</v>
      </c>
      <c r="P3071" s="31" t="e">
        <f>IF(AND($B3071=P$1),LOOKUP(9.99999999999999E+307,$P$2:P3070)+1,"")</f>
        <v>#REF!</v>
      </c>
      <c r="Q3071" s="31" t="e">
        <f>IF(AND($B3071=Q$1),LOOKUP(9.99999999999999E+307,$Q$2:Q3070)+1,"")</f>
        <v>#REF!</v>
      </c>
      <c r="R3071" s="31">
        <f>IF(AND($B3071=R$1),LOOKUP(9.99999999999999E+307,$R$2:R3070)+1,"")</f>
        <v>2905</v>
      </c>
      <c r="S3071" s="31">
        <f>IF(AND($B3071=S$1),LOOKUP(9.99999999999999E+307,$S$2:S3070)+1,"")</f>
        <v>2905</v>
      </c>
      <c r="T3071" s="265"/>
      <c r="U3071" s="265"/>
      <c r="V3071" s="265"/>
      <c r="AA3071" s="254" t="str">
        <f t="shared" si="339"/>
        <v/>
      </c>
      <c r="AB3071" s="254" t="str">
        <f t="shared" si="340"/>
        <v/>
      </c>
      <c r="AC3071" s="255">
        <f t="shared" si="341"/>
        <v>0</v>
      </c>
      <c r="AD3071" s="255">
        <f t="shared" si="342"/>
        <v>3836</v>
      </c>
      <c r="AE3071" s="256" t="str">
        <f t="shared" si="343"/>
        <v/>
      </c>
      <c r="AF3071" s="252" t="str">
        <f t="shared" si="344"/>
        <v>-</v>
      </c>
    </row>
    <row r="3072" spans="1:32" ht="20.149999999999999" customHeight="1" x14ac:dyDescent="0.75">
      <c r="A3072" s="31">
        <v>3070</v>
      </c>
      <c r="B3072" s="239"/>
      <c r="C3072" s="273"/>
      <c r="D3072" s="272"/>
      <c r="E3072" s="273"/>
      <c r="F3072" s="273"/>
      <c r="G3072" s="253" t="str">
        <f t="shared" si="345"/>
        <v/>
      </c>
      <c r="H3072" s="31" t="str">
        <f>IF(AND(B3072=H$1),LOOKUP(9.99999999999999E+307,$H$2:H3071)+1,"")</f>
        <v/>
      </c>
      <c r="I3072" s="31" t="str">
        <f>IF(AND(B3072=I$1),LOOKUP(9.99999999999999E+307,$I$2:I3071)+1,"")</f>
        <v/>
      </c>
      <c r="J3072" s="31">
        <f>IF(AND(B3072=J$1),LOOKUP(9.99999999999999E+307,$J$2:J3071)+1,"")</f>
        <v>2906</v>
      </c>
      <c r="K3072" s="31">
        <f>IF(AND(B3072=K$1),LOOKUP(9.99999999999999E+307,$K$2:K3071)+1,"")</f>
        <v>2906</v>
      </c>
      <c r="L3072" s="31">
        <f>IF(AND(B3072=L$1),LOOKUP(9.99999999999999E+307,$L$2:L3071)+1,"")</f>
        <v>2906</v>
      </c>
      <c r="M3072" s="31">
        <f>IF(AND(B3072=M$1),LOOKUP(9.99999999999999E+307,$M$2:M3071)+1,"")</f>
        <v>2906</v>
      </c>
      <c r="N3072" s="31" t="e">
        <f>IF(AND(B3072=N$1),LOOKUP(9.99999999999999E+307,$N$2:N3071)+1,"")</f>
        <v>#REF!</v>
      </c>
      <c r="O3072" s="31" t="e">
        <f>IF(AND($B3072=O$1),LOOKUP(9.99999999999999E+307,$O$2:O3071)+1,"")</f>
        <v>#REF!</v>
      </c>
      <c r="P3072" s="31" t="e">
        <f>IF(AND($B3072=P$1),LOOKUP(9.99999999999999E+307,$P$2:P3071)+1,"")</f>
        <v>#REF!</v>
      </c>
      <c r="Q3072" s="31" t="e">
        <f>IF(AND($B3072=Q$1),LOOKUP(9.99999999999999E+307,$Q$2:Q3071)+1,"")</f>
        <v>#REF!</v>
      </c>
      <c r="R3072" s="31">
        <f>IF(AND($B3072=R$1),LOOKUP(9.99999999999999E+307,$R$2:R3071)+1,"")</f>
        <v>2906</v>
      </c>
      <c r="S3072" s="31">
        <f>IF(AND($B3072=S$1),LOOKUP(9.99999999999999E+307,$S$2:S3071)+1,"")</f>
        <v>2906</v>
      </c>
      <c r="T3072" s="265"/>
      <c r="U3072" s="265"/>
      <c r="V3072" s="265"/>
      <c r="AA3072" s="254" t="str">
        <f t="shared" si="339"/>
        <v/>
      </c>
      <c r="AB3072" s="254" t="str">
        <f t="shared" si="340"/>
        <v/>
      </c>
      <c r="AC3072" s="255">
        <f t="shared" si="341"/>
        <v>0</v>
      </c>
      <c r="AD3072" s="255">
        <f t="shared" si="342"/>
        <v>3836</v>
      </c>
      <c r="AE3072" s="256" t="str">
        <f t="shared" si="343"/>
        <v/>
      </c>
      <c r="AF3072" s="252" t="str">
        <f t="shared" si="344"/>
        <v>-</v>
      </c>
    </row>
    <row r="3073" spans="1:32" ht="20.149999999999999" customHeight="1" x14ac:dyDescent="0.75">
      <c r="A3073" s="31">
        <v>3071</v>
      </c>
      <c r="B3073" s="239"/>
      <c r="C3073" s="273"/>
      <c r="D3073" s="272"/>
      <c r="E3073" s="273"/>
      <c r="F3073" s="273"/>
      <c r="G3073" s="253" t="str">
        <f t="shared" si="345"/>
        <v/>
      </c>
      <c r="H3073" s="31" t="str">
        <f>IF(AND(B3073=H$1),LOOKUP(9.99999999999999E+307,$H$2:H3072)+1,"")</f>
        <v/>
      </c>
      <c r="I3073" s="31" t="str">
        <f>IF(AND(B3073=I$1),LOOKUP(9.99999999999999E+307,$I$2:I3072)+1,"")</f>
        <v/>
      </c>
      <c r="J3073" s="31">
        <f>IF(AND(B3073=J$1),LOOKUP(9.99999999999999E+307,$J$2:J3072)+1,"")</f>
        <v>2907</v>
      </c>
      <c r="K3073" s="31">
        <f>IF(AND(B3073=K$1),LOOKUP(9.99999999999999E+307,$K$2:K3072)+1,"")</f>
        <v>2907</v>
      </c>
      <c r="L3073" s="31">
        <f>IF(AND(B3073=L$1),LOOKUP(9.99999999999999E+307,$L$2:L3072)+1,"")</f>
        <v>2907</v>
      </c>
      <c r="M3073" s="31">
        <f>IF(AND(B3073=M$1),LOOKUP(9.99999999999999E+307,$M$2:M3072)+1,"")</f>
        <v>2907</v>
      </c>
      <c r="N3073" s="31" t="e">
        <f>IF(AND(B3073=N$1),LOOKUP(9.99999999999999E+307,$N$2:N3072)+1,"")</f>
        <v>#REF!</v>
      </c>
      <c r="O3073" s="31" t="e">
        <f>IF(AND($B3073=O$1),LOOKUP(9.99999999999999E+307,$O$2:O3072)+1,"")</f>
        <v>#REF!</v>
      </c>
      <c r="P3073" s="31" t="e">
        <f>IF(AND($B3073=P$1),LOOKUP(9.99999999999999E+307,$P$2:P3072)+1,"")</f>
        <v>#REF!</v>
      </c>
      <c r="Q3073" s="31" t="e">
        <f>IF(AND($B3073=Q$1),LOOKUP(9.99999999999999E+307,$Q$2:Q3072)+1,"")</f>
        <v>#REF!</v>
      </c>
      <c r="R3073" s="31">
        <f>IF(AND($B3073=R$1),LOOKUP(9.99999999999999E+307,$R$2:R3072)+1,"")</f>
        <v>2907</v>
      </c>
      <c r="S3073" s="31">
        <f>IF(AND($B3073=S$1),LOOKUP(9.99999999999999E+307,$S$2:S3072)+1,"")</f>
        <v>2907</v>
      </c>
      <c r="T3073" s="265"/>
      <c r="U3073" s="265"/>
      <c r="V3073" s="265"/>
      <c r="AA3073" s="254" t="str">
        <f t="shared" si="339"/>
        <v/>
      </c>
      <c r="AB3073" s="254" t="str">
        <f t="shared" si="340"/>
        <v/>
      </c>
      <c r="AC3073" s="255">
        <f t="shared" si="341"/>
        <v>0</v>
      </c>
      <c r="AD3073" s="255">
        <f t="shared" si="342"/>
        <v>3836</v>
      </c>
      <c r="AE3073" s="256" t="str">
        <f t="shared" si="343"/>
        <v/>
      </c>
      <c r="AF3073" s="252" t="str">
        <f t="shared" si="344"/>
        <v>-</v>
      </c>
    </row>
    <row r="3074" spans="1:32" ht="20.149999999999999" customHeight="1" x14ac:dyDescent="0.75">
      <c r="A3074" s="31">
        <v>3072</v>
      </c>
      <c r="B3074" s="239"/>
      <c r="C3074" s="273"/>
      <c r="D3074" s="272"/>
      <c r="E3074" s="273"/>
      <c r="F3074" s="273"/>
      <c r="G3074" s="253" t="str">
        <f t="shared" si="345"/>
        <v/>
      </c>
      <c r="H3074" s="31" t="str">
        <f>IF(AND(B3074=H$1),LOOKUP(9.99999999999999E+307,$H$2:H3073)+1,"")</f>
        <v/>
      </c>
      <c r="I3074" s="31" t="str">
        <f>IF(AND(B3074=I$1),LOOKUP(9.99999999999999E+307,$I$2:I3073)+1,"")</f>
        <v/>
      </c>
      <c r="J3074" s="31">
        <f>IF(AND(B3074=J$1),LOOKUP(9.99999999999999E+307,$J$2:J3073)+1,"")</f>
        <v>2908</v>
      </c>
      <c r="K3074" s="31">
        <f>IF(AND(B3074=K$1),LOOKUP(9.99999999999999E+307,$K$2:K3073)+1,"")</f>
        <v>2908</v>
      </c>
      <c r="L3074" s="31">
        <f>IF(AND(B3074=L$1),LOOKUP(9.99999999999999E+307,$L$2:L3073)+1,"")</f>
        <v>2908</v>
      </c>
      <c r="M3074" s="31">
        <f>IF(AND(B3074=M$1),LOOKUP(9.99999999999999E+307,$M$2:M3073)+1,"")</f>
        <v>2908</v>
      </c>
      <c r="N3074" s="31" t="e">
        <f>IF(AND(B3074=N$1),LOOKUP(9.99999999999999E+307,$N$2:N3073)+1,"")</f>
        <v>#REF!</v>
      </c>
      <c r="O3074" s="31" t="e">
        <f>IF(AND($B3074=O$1),LOOKUP(9.99999999999999E+307,$O$2:O3073)+1,"")</f>
        <v>#REF!</v>
      </c>
      <c r="P3074" s="31" t="e">
        <f>IF(AND($B3074=P$1),LOOKUP(9.99999999999999E+307,$P$2:P3073)+1,"")</f>
        <v>#REF!</v>
      </c>
      <c r="Q3074" s="31" t="e">
        <f>IF(AND($B3074=Q$1),LOOKUP(9.99999999999999E+307,$Q$2:Q3073)+1,"")</f>
        <v>#REF!</v>
      </c>
      <c r="R3074" s="31">
        <f>IF(AND($B3074=R$1),LOOKUP(9.99999999999999E+307,$R$2:R3073)+1,"")</f>
        <v>2908</v>
      </c>
      <c r="S3074" s="31">
        <f>IF(AND($B3074=S$1),LOOKUP(9.99999999999999E+307,$S$2:S3073)+1,"")</f>
        <v>2908</v>
      </c>
      <c r="T3074" s="265"/>
      <c r="U3074" s="265"/>
      <c r="V3074" s="265"/>
      <c r="AA3074" s="254" t="str">
        <f t="shared" si="339"/>
        <v/>
      </c>
      <c r="AB3074" s="254" t="str">
        <f t="shared" si="340"/>
        <v/>
      </c>
      <c r="AC3074" s="255">
        <f t="shared" si="341"/>
        <v>0</v>
      </c>
      <c r="AD3074" s="255">
        <f t="shared" si="342"/>
        <v>3836</v>
      </c>
      <c r="AE3074" s="256" t="str">
        <f t="shared" si="343"/>
        <v/>
      </c>
      <c r="AF3074" s="252" t="str">
        <f t="shared" si="344"/>
        <v>-</v>
      </c>
    </row>
    <row r="3075" spans="1:32" ht="20.149999999999999" customHeight="1" x14ac:dyDescent="0.75">
      <c r="A3075" s="31">
        <v>3073</v>
      </c>
      <c r="B3075" s="239"/>
      <c r="C3075" s="273"/>
      <c r="D3075" s="272"/>
      <c r="E3075" s="273"/>
      <c r="F3075" s="273"/>
      <c r="G3075" s="253" t="str">
        <f t="shared" si="345"/>
        <v/>
      </c>
      <c r="H3075" s="31" t="str">
        <f>IF(AND(B3075=H$1),LOOKUP(9.99999999999999E+307,$H$2:H3074)+1,"")</f>
        <v/>
      </c>
      <c r="I3075" s="31" t="str">
        <f>IF(AND(B3075=I$1),LOOKUP(9.99999999999999E+307,$I$2:I3074)+1,"")</f>
        <v/>
      </c>
      <c r="J3075" s="31">
        <f>IF(AND(B3075=J$1),LOOKUP(9.99999999999999E+307,$J$2:J3074)+1,"")</f>
        <v>2909</v>
      </c>
      <c r="K3075" s="31">
        <f>IF(AND(B3075=K$1),LOOKUP(9.99999999999999E+307,$K$2:K3074)+1,"")</f>
        <v>2909</v>
      </c>
      <c r="L3075" s="31">
        <f>IF(AND(B3075=L$1),LOOKUP(9.99999999999999E+307,$L$2:L3074)+1,"")</f>
        <v>2909</v>
      </c>
      <c r="M3075" s="31">
        <f>IF(AND(B3075=M$1),LOOKUP(9.99999999999999E+307,$M$2:M3074)+1,"")</f>
        <v>2909</v>
      </c>
      <c r="N3075" s="31" t="e">
        <f>IF(AND(B3075=N$1),LOOKUP(9.99999999999999E+307,$N$2:N3074)+1,"")</f>
        <v>#REF!</v>
      </c>
      <c r="O3075" s="31" t="e">
        <f>IF(AND($B3075=O$1),LOOKUP(9.99999999999999E+307,$O$2:O3074)+1,"")</f>
        <v>#REF!</v>
      </c>
      <c r="P3075" s="31" t="e">
        <f>IF(AND($B3075=P$1),LOOKUP(9.99999999999999E+307,$P$2:P3074)+1,"")</f>
        <v>#REF!</v>
      </c>
      <c r="Q3075" s="31" t="e">
        <f>IF(AND($B3075=Q$1),LOOKUP(9.99999999999999E+307,$Q$2:Q3074)+1,"")</f>
        <v>#REF!</v>
      </c>
      <c r="R3075" s="31">
        <f>IF(AND($B3075=R$1),LOOKUP(9.99999999999999E+307,$R$2:R3074)+1,"")</f>
        <v>2909</v>
      </c>
      <c r="S3075" s="31">
        <f>IF(AND($B3075=S$1),LOOKUP(9.99999999999999E+307,$S$2:S3074)+1,"")</f>
        <v>2909</v>
      </c>
      <c r="T3075" s="265"/>
      <c r="U3075" s="265"/>
      <c r="V3075" s="265"/>
      <c r="AA3075" s="254" t="str">
        <f t="shared" si="339"/>
        <v/>
      </c>
      <c r="AB3075" s="254" t="str">
        <f t="shared" si="340"/>
        <v/>
      </c>
      <c r="AC3075" s="255">
        <f t="shared" si="341"/>
        <v>0</v>
      </c>
      <c r="AD3075" s="255">
        <f t="shared" si="342"/>
        <v>3836</v>
      </c>
      <c r="AE3075" s="256" t="str">
        <f t="shared" si="343"/>
        <v/>
      </c>
      <c r="AF3075" s="252" t="str">
        <f t="shared" si="344"/>
        <v>-</v>
      </c>
    </row>
    <row r="3076" spans="1:32" ht="20.149999999999999" customHeight="1" x14ac:dyDescent="0.75">
      <c r="A3076" s="31">
        <v>3074</v>
      </c>
      <c r="B3076" s="239"/>
      <c r="C3076" s="273"/>
      <c r="D3076" s="272"/>
      <c r="E3076" s="273"/>
      <c r="F3076" s="273"/>
      <c r="G3076" s="253" t="str">
        <f t="shared" si="345"/>
        <v/>
      </c>
      <c r="H3076" s="31" t="str">
        <f>IF(AND(B3076=H$1),LOOKUP(9.99999999999999E+307,$H$2:H3075)+1,"")</f>
        <v/>
      </c>
      <c r="I3076" s="31" t="str">
        <f>IF(AND(B3076=I$1),LOOKUP(9.99999999999999E+307,$I$2:I3075)+1,"")</f>
        <v/>
      </c>
      <c r="J3076" s="31">
        <f>IF(AND(B3076=J$1),LOOKUP(9.99999999999999E+307,$J$2:J3075)+1,"")</f>
        <v>2910</v>
      </c>
      <c r="K3076" s="31">
        <f>IF(AND(B3076=K$1),LOOKUP(9.99999999999999E+307,$K$2:K3075)+1,"")</f>
        <v>2910</v>
      </c>
      <c r="L3076" s="31">
        <f>IF(AND(B3076=L$1),LOOKUP(9.99999999999999E+307,$L$2:L3075)+1,"")</f>
        <v>2910</v>
      </c>
      <c r="M3076" s="31">
        <f>IF(AND(B3076=M$1),LOOKUP(9.99999999999999E+307,$M$2:M3075)+1,"")</f>
        <v>2910</v>
      </c>
      <c r="N3076" s="31" t="e">
        <f>IF(AND(B3076=N$1),LOOKUP(9.99999999999999E+307,$N$2:N3075)+1,"")</f>
        <v>#REF!</v>
      </c>
      <c r="O3076" s="31" t="e">
        <f>IF(AND($B3076=O$1),LOOKUP(9.99999999999999E+307,$O$2:O3075)+1,"")</f>
        <v>#REF!</v>
      </c>
      <c r="P3076" s="31" t="e">
        <f>IF(AND($B3076=P$1),LOOKUP(9.99999999999999E+307,$P$2:P3075)+1,"")</f>
        <v>#REF!</v>
      </c>
      <c r="Q3076" s="31" t="e">
        <f>IF(AND($B3076=Q$1),LOOKUP(9.99999999999999E+307,$Q$2:Q3075)+1,"")</f>
        <v>#REF!</v>
      </c>
      <c r="R3076" s="31">
        <f>IF(AND($B3076=R$1),LOOKUP(9.99999999999999E+307,$R$2:R3075)+1,"")</f>
        <v>2910</v>
      </c>
      <c r="S3076" s="31">
        <f>IF(AND($B3076=S$1),LOOKUP(9.99999999999999E+307,$S$2:S3075)+1,"")</f>
        <v>2910</v>
      </c>
      <c r="T3076" s="265"/>
      <c r="U3076" s="265"/>
      <c r="V3076" s="265"/>
      <c r="AA3076" s="254" t="str">
        <f t="shared" si="339"/>
        <v/>
      </c>
      <c r="AB3076" s="254" t="str">
        <f t="shared" si="340"/>
        <v/>
      </c>
      <c r="AC3076" s="255">
        <f t="shared" si="341"/>
        <v>0</v>
      </c>
      <c r="AD3076" s="255">
        <f t="shared" si="342"/>
        <v>3836</v>
      </c>
      <c r="AE3076" s="256" t="str">
        <f t="shared" si="343"/>
        <v/>
      </c>
      <c r="AF3076" s="252" t="str">
        <f t="shared" si="344"/>
        <v>-</v>
      </c>
    </row>
    <row r="3077" spans="1:32" ht="20.149999999999999" customHeight="1" x14ac:dyDescent="0.75">
      <c r="A3077" s="31">
        <v>3075</v>
      </c>
      <c r="B3077" s="239"/>
      <c r="C3077" s="273"/>
      <c r="D3077" s="272"/>
      <c r="E3077" s="273"/>
      <c r="F3077" s="273"/>
      <c r="G3077" s="253" t="str">
        <f t="shared" si="345"/>
        <v/>
      </c>
      <c r="H3077" s="31" t="str">
        <f>IF(AND(B3077=H$1),LOOKUP(9.99999999999999E+307,$H$2:H3076)+1,"")</f>
        <v/>
      </c>
      <c r="I3077" s="31" t="str">
        <f>IF(AND(B3077=I$1),LOOKUP(9.99999999999999E+307,$I$2:I3076)+1,"")</f>
        <v/>
      </c>
      <c r="J3077" s="31">
        <f>IF(AND(B3077=J$1),LOOKUP(9.99999999999999E+307,$J$2:J3076)+1,"")</f>
        <v>2911</v>
      </c>
      <c r="K3077" s="31">
        <f>IF(AND(B3077=K$1),LOOKUP(9.99999999999999E+307,$K$2:K3076)+1,"")</f>
        <v>2911</v>
      </c>
      <c r="L3077" s="31">
        <f>IF(AND(B3077=L$1),LOOKUP(9.99999999999999E+307,$L$2:L3076)+1,"")</f>
        <v>2911</v>
      </c>
      <c r="M3077" s="31">
        <f>IF(AND(B3077=M$1),LOOKUP(9.99999999999999E+307,$M$2:M3076)+1,"")</f>
        <v>2911</v>
      </c>
      <c r="N3077" s="31" t="e">
        <f>IF(AND(B3077=N$1),LOOKUP(9.99999999999999E+307,$N$2:N3076)+1,"")</f>
        <v>#REF!</v>
      </c>
      <c r="O3077" s="31" t="e">
        <f>IF(AND($B3077=O$1),LOOKUP(9.99999999999999E+307,$O$2:O3076)+1,"")</f>
        <v>#REF!</v>
      </c>
      <c r="P3077" s="31" t="e">
        <f>IF(AND($B3077=P$1),LOOKUP(9.99999999999999E+307,$P$2:P3076)+1,"")</f>
        <v>#REF!</v>
      </c>
      <c r="Q3077" s="31" t="e">
        <f>IF(AND($B3077=Q$1),LOOKUP(9.99999999999999E+307,$Q$2:Q3076)+1,"")</f>
        <v>#REF!</v>
      </c>
      <c r="R3077" s="31">
        <f>IF(AND($B3077=R$1),LOOKUP(9.99999999999999E+307,$R$2:R3076)+1,"")</f>
        <v>2911</v>
      </c>
      <c r="S3077" s="31">
        <f>IF(AND($B3077=S$1),LOOKUP(9.99999999999999E+307,$S$2:S3076)+1,"")</f>
        <v>2911</v>
      </c>
      <c r="T3077" s="265"/>
      <c r="U3077" s="265"/>
      <c r="V3077" s="265"/>
      <c r="AA3077" s="254" t="str">
        <f t="shared" si="339"/>
        <v/>
      </c>
      <c r="AB3077" s="254" t="str">
        <f t="shared" si="340"/>
        <v/>
      </c>
      <c r="AC3077" s="255">
        <f t="shared" si="341"/>
        <v>0</v>
      </c>
      <c r="AD3077" s="255">
        <f t="shared" si="342"/>
        <v>3836</v>
      </c>
      <c r="AE3077" s="256" t="str">
        <f t="shared" si="343"/>
        <v/>
      </c>
      <c r="AF3077" s="252" t="str">
        <f t="shared" si="344"/>
        <v>-</v>
      </c>
    </row>
    <row r="3078" spans="1:32" ht="20.149999999999999" customHeight="1" x14ac:dyDescent="0.75">
      <c r="A3078" s="31">
        <v>3076</v>
      </c>
      <c r="B3078" s="239"/>
      <c r="C3078" s="273"/>
      <c r="D3078" s="272"/>
      <c r="E3078" s="273"/>
      <c r="F3078" s="273"/>
      <c r="G3078" s="253" t="str">
        <f t="shared" si="345"/>
        <v/>
      </c>
      <c r="H3078" s="31" t="str">
        <f>IF(AND(B3078=H$1),LOOKUP(9.99999999999999E+307,$H$2:H3077)+1,"")</f>
        <v/>
      </c>
      <c r="I3078" s="31" t="str">
        <f>IF(AND(B3078=I$1),LOOKUP(9.99999999999999E+307,$I$2:I3077)+1,"")</f>
        <v/>
      </c>
      <c r="J3078" s="31">
        <f>IF(AND(B3078=J$1),LOOKUP(9.99999999999999E+307,$J$2:J3077)+1,"")</f>
        <v>2912</v>
      </c>
      <c r="K3078" s="31">
        <f>IF(AND(B3078=K$1),LOOKUP(9.99999999999999E+307,$K$2:K3077)+1,"")</f>
        <v>2912</v>
      </c>
      <c r="L3078" s="31">
        <f>IF(AND(B3078=L$1),LOOKUP(9.99999999999999E+307,$L$2:L3077)+1,"")</f>
        <v>2912</v>
      </c>
      <c r="M3078" s="31">
        <f>IF(AND(B3078=M$1),LOOKUP(9.99999999999999E+307,$M$2:M3077)+1,"")</f>
        <v>2912</v>
      </c>
      <c r="N3078" s="31" t="e">
        <f>IF(AND(B3078=N$1),LOOKUP(9.99999999999999E+307,$N$2:N3077)+1,"")</f>
        <v>#REF!</v>
      </c>
      <c r="O3078" s="31" t="e">
        <f>IF(AND($B3078=O$1),LOOKUP(9.99999999999999E+307,$O$2:O3077)+1,"")</f>
        <v>#REF!</v>
      </c>
      <c r="P3078" s="31" t="e">
        <f>IF(AND($B3078=P$1),LOOKUP(9.99999999999999E+307,$P$2:P3077)+1,"")</f>
        <v>#REF!</v>
      </c>
      <c r="Q3078" s="31" t="e">
        <f>IF(AND($B3078=Q$1),LOOKUP(9.99999999999999E+307,$Q$2:Q3077)+1,"")</f>
        <v>#REF!</v>
      </c>
      <c r="R3078" s="31">
        <f>IF(AND($B3078=R$1),LOOKUP(9.99999999999999E+307,$R$2:R3077)+1,"")</f>
        <v>2912</v>
      </c>
      <c r="S3078" s="31">
        <f>IF(AND($B3078=S$1),LOOKUP(9.99999999999999E+307,$S$2:S3077)+1,"")</f>
        <v>2912</v>
      </c>
      <c r="T3078" s="265"/>
      <c r="U3078" s="265"/>
      <c r="V3078" s="265"/>
      <c r="AA3078" s="254" t="str">
        <f t="shared" si="339"/>
        <v/>
      </c>
      <c r="AB3078" s="254" t="str">
        <f t="shared" si="340"/>
        <v/>
      </c>
      <c r="AC3078" s="255">
        <f t="shared" si="341"/>
        <v>0</v>
      </c>
      <c r="AD3078" s="255">
        <f t="shared" si="342"/>
        <v>3836</v>
      </c>
      <c r="AE3078" s="256" t="str">
        <f t="shared" si="343"/>
        <v/>
      </c>
      <c r="AF3078" s="252" t="str">
        <f t="shared" si="344"/>
        <v>-</v>
      </c>
    </row>
    <row r="3079" spans="1:32" ht="20.149999999999999" customHeight="1" x14ac:dyDescent="0.75">
      <c r="A3079" s="31">
        <v>3077</v>
      </c>
      <c r="B3079" s="239"/>
      <c r="C3079" s="273"/>
      <c r="D3079" s="272"/>
      <c r="E3079" s="273"/>
      <c r="F3079" s="273"/>
      <c r="G3079" s="253" t="str">
        <f t="shared" si="345"/>
        <v/>
      </c>
      <c r="H3079" s="31" t="str">
        <f>IF(AND(B3079=H$1),LOOKUP(9.99999999999999E+307,$H$2:H3078)+1,"")</f>
        <v/>
      </c>
      <c r="I3079" s="31" t="str">
        <f>IF(AND(B3079=I$1),LOOKUP(9.99999999999999E+307,$I$2:I3078)+1,"")</f>
        <v/>
      </c>
      <c r="J3079" s="31">
        <f>IF(AND(B3079=J$1),LOOKUP(9.99999999999999E+307,$J$2:J3078)+1,"")</f>
        <v>2913</v>
      </c>
      <c r="K3079" s="31">
        <f>IF(AND(B3079=K$1),LOOKUP(9.99999999999999E+307,$K$2:K3078)+1,"")</f>
        <v>2913</v>
      </c>
      <c r="L3079" s="31">
        <f>IF(AND(B3079=L$1),LOOKUP(9.99999999999999E+307,$L$2:L3078)+1,"")</f>
        <v>2913</v>
      </c>
      <c r="M3079" s="31">
        <f>IF(AND(B3079=M$1),LOOKUP(9.99999999999999E+307,$M$2:M3078)+1,"")</f>
        <v>2913</v>
      </c>
      <c r="N3079" s="31" t="e">
        <f>IF(AND(B3079=N$1),LOOKUP(9.99999999999999E+307,$N$2:N3078)+1,"")</f>
        <v>#REF!</v>
      </c>
      <c r="O3079" s="31" t="e">
        <f>IF(AND($B3079=O$1),LOOKUP(9.99999999999999E+307,$O$2:O3078)+1,"")</f>
        <v>#REF!</v>
      </c>
      <c r="P3079" s="31" t="e">
        <f>IF(AND($B3079=P$1),LOOKUP(9.99999999999999E+307,$P$2:P3078)+1,"")</f>
        <v>#REF!</v>
      </c>
      <c r="Q3079" s="31" t="e">
        <f>IF(AND($B3079=Q$1),LOOKUP(9.99999999999999E+307,$Q$2:Q3078)+1,"")</f>
        <v>#REF!</v>
      </c>
      <c r="R3079" s="31">
        <f>IF(AND($B3079=R$1),LOOKUP(9.99999999999999E+307,$R$2:R3078)+1,"")</f>
        <v>2913</v>
      </c>
      <c r="S3079" s="31">
        <f>IF(AND($B3079=S$1),LOOKUP(9.99999999999999E+307,$S$2:S3078)+1,"")</f>
        <v>2913</v>
      </c>
      <c r="T3079" s="265"/>
      <c r="U3079" s="265"/>
      <c r="V3079" s="265"/>
      <c r="AA3079" s="254" t="str">
        <f t="shared" si="339"/>
        <v/>
      </c>
      <c r="AB3079" s="254" t="str">
        <f t="shared" si="340"/>
        <v/>
      </c>
      <c r="AC3079" s="255">
        <f t="shared" si="341"/>
        <v>0</v>
      </c>
      <c r="AD3079" s="255">
        <f t="shared" si="342"/>
        <v>3836</v>
      </c>
      <c r="AE3079" s="256" t="str">
        <f t="shared" si="343"/>
        <v/>
      </c>
      <c r="AF3079" s="252" t="str">
        <f t="shared" si="344"/>
        <v>-</v>
      </c>
    </row>
    <row r="3080" spans="1:32" ht="20.149999999999999" customHeight="1" x14ac:dyDescent="0.75">
      <c r="A3080" s="31">
        <v>3078</v>
      </c>
      <c r="B3080" s="239"/>
      <c r="C3080" s="273"/>
      <c r="D3080" s="272"/>
      <c r="E3080" s="273"/>
      <c r="F3080" s="273"/>
      <c r="G3080" s="253" t="str">
        <f t="shared" si="345"/>
        <v/>
      </c>
      <c r="H3080" s="31" t="str">
        <f>IF(AND(B3080=H$1),LOOKUP(9.99999999999999E+307,$H$2:H3079)+1,"")</f>
        <v/>
      </c>
      <c r="I3080" s="31" t="str">
        <f>IF(AND(B3080=I$1),LOOKUP(9.99999999999999E+307,$I$2:I3079)+1,"")</f>
        <v/>
      </c>
      <c r="J3080" s="31">
        <f>IF(AND(B3080=J$1),LOOKUP(9.99999999999999E+307,$J$2:J3079)+1,"")</f>
        <v>2914</v>
      </c>
      <c r="K3080" s="31">
        <f>IF(AND(B3080=K$1),LOOKUP(9.99999999999999E+307,$K$2:K3079)+1,"")</f>
        <v>2914</v>
      </c>
      <c r="L3080" s="31">
        <f>IF(AND(B3080=L$1),LOOKUP(9.99999999999999E+307,$L$2:L3079)+1,"")</f>
        <v>2914</v>
      </c>
      <c r="M3080" s="31">
        <f>IF(AND(B3080=M$1),LOOKUP(9.99999999999999E+307,$M$2:M3079)+1,"")</f>
        <v>2914</v>
      </c>
      <c r="N3080" s="31" t="e">
        <f>IF(AND(B3080=N$1),LOOKUP(9.99999999999999E+307,$N$2:N3079)+1,"")</f>
        <v>#REF!</v>
      </c>
      <c r="O3080" s="31" t="e">
        <f>IF(AND($B3080=O$1),LOOKUP(9.99999999999999E+307,$O$2:O3079)+1,"")</f>
        <v>#REF!</v>
      </c>
      <c r="P3080" s="31" t="e">
        <f>IF(AND($B3080=P$1),LOOKUP(9.99999999999999E+307,$P$2:P3079)+1,"")</f>
        <v>#REF!</v>
      </c>
      <c r="Q3080" s="31" t="e">
        <f>IF(AND($B3080=Q$1),LOOKUP(9.99999999999999E+307,$Q$2:Q3079)+1,"")</f>
        <v>#REF!</v>
      </c>
      <c r="R3080" s="31">
        <f>IF(AND($B3080=R$1),LOOKUP(9.99999999999999E+307,$R$2:R3079)+1,"")</f>
        <v>2914</v>
      </c>
      <c r="S3080" s="31">
        <f>IF(AND($B3080=S$1),LOOKUP(9.99999999999999E+307,$S$2:S3079)+1,"")</f>
        <v>2914</v>
      </c>
      <c r="T3080" s="265"/>
      <c r="U3080" s="265"/>
      <c r="V3080" s="265"/>
      <c r="AA3080" s="254" t="str">
        <f t="shared" si="339"/>
        <v/>
      </c>
      <c r="AB3080" s="254" t="str">
        <f t="shared" si="340"/>
        <v/>
      </c>
      <c r="AC3080" s="255">
        <f t="shared" si="341"/>
        <v>0</v>
      </c>
      <c r="AD3080" s="255">
        <f t="shared" si="342"/>
        <v>3836</v>
      </c>
      <c r="AE3080" s="256" t="str">
        <f t="shared" si="343"/>
        <v/>
      </c>
      <c r="AF3080" s="252" t="str">
        <f t="shared" si="344"/>
        <v>-</v>
      </c>
    </row>
    <row r="3081" spans="1:32" ht="20.149999999999999" customHeight="1" x14ac:dyDescent="0.75">
      <c r="A3081" s="31">
        <v>3079</v>
      </c>
      <c r="B3081" s="239"/>
      <c r="C3081" s="273"/>
      <c r="D3081" s="272"/>
      <c r="E3081" s="273"/>
      <c r="F3081" s="273"/>
      <c r="G3081" s="253" t="str">
        <f t="shared" si="345"/>
        <v/>
      </c>
      <c r="H3081" s="31" t="str">
        <f>IF(AND(B3081=H$1),LOOKUP(9.99999999999999E+307,$H$2:H3080)+1,"")</f>
        <v/>
      </c>
      <c r="I3081" s="31" t="str">
        <f>IF(AND(B3081=I$1),LOOKUP(9.99999999999999E+307,$I$2:I3080)+1,"")</f>
        <v/>
      </c>
      <c r="J3081" s="31">
        <f>IF(AND(B3081=J$1),LOOKUP(9.99999999999999E+307,$J$2:J3080)+1,"")</f>
        <v>2915</v>
      </c>
      <c r="K3081" s="31">
        <f>IF(AND(B3081=K$1),LOOKUP(9.99999999999999E+307,$K$2:K3080)+1,"")</f>
        <v>2915</v>
      </c>
      <c r="L3081" s="31">
        <f>IF(AND(B3081=L$1),LOOKUP(9.99999999999999E+307,$L$2:L3080)+1,"")</f>
        <v>2915</v>
      </c>
      <c r="M3081" s="31">
        <f>IF(AND(B3081=M$1),LOOKUP(9.99999999999999E+307,$M$2:M3080)+1,"")</f>
        <v>2915</v>
      </c>
      <c r="N3081" s="31" t="e">
        <f>IF(AND(B3081=N$1),LOOKUP(9.99999999999999E+307,$N$2:N3080)+1,"")</f>
        <v>#REF!</v>
      </c>
      <c r="O3081" s="31" t="e">
        <f>IF(AND($B3081=O$1),LOOKUP(9.99999999999999E+307,$O$2:O3080)+1,"")</f>
        <v>#REF!</v>
      </c>
      <c r="P3081" s="31" t="e">
        <f>IF(AND($B3081=P$1),LOOKUP(9.99999999999999E+307,$P$2:P3080)+1,"")</f>
        <v>#REF!</v>
      </c>
      <c r="Q3081" s="31" t="e">
        <f>IF(AND($B3081=Q$1),LOOKUP(9.99999999999999E+307,$Q$2:Q3080)+1,"")</f>
        <v>#REF!</v>
      </c>
      <c r="R3081" s="31">
        <f>IF(AND($B3081=R$1),LOOKUP(9.99999999999999E+307,$R$2:R3080)+1,"")</f>
        <v>2915</v>
      </c>
      <c r="S3081" s="31">
        <f>IF(AND($B3081=S$1),LOOKUP(9.99999999999999E+307,$S$2:S3080)+1,"")</f>
        <v>2915</v>
      </c>
      <c r="T3081" s="265"/>
      <c r="U3081" s="265"/>
      <c r="V3081" s="265"/>
      <c r="AA3081" s="254" t="str">
        <f t="shared" si="339"/>
        <v/>
      </c>
      <c r="AB3081" s="254" t="str">
        <f t="shared" si="340"/>
        <v/>
      </c>
      <c r="AC3081" s="255">
        <f t="shared" si="341"/>
        <v>0</v>
      </c>
      <c r="AD3081" s="255">
        <f t="shared" si="342"/>
        <v>3836</v>
      </c>
      <c r="AE3081" s="256" t="str">
        <f t="shared" si="343"/>
        <v/>
      </c>
      <c r="AF3081" s="252" t="str">
        <f t="shared" si="344"/>
        <v>-</v>
      </c>
    </row>
    <row r="3082" spans="1:32" ht="20.149999999999999" customHeight="1" x14ac:dyDescent="0.75">
      <c r="A3082" s="31">
        <v>3080</v>
      </c>
      <c r="B3082" s="239"/>
      <c r="C3082" s="273"/>
      <c r="D3082" s="272"/>
      <c r="E3082" s="273"/>
      <c r="F3082" s="273"/>
      <c r="G3082" s="253" t="str">
        <f t="shared" si="345"/>
        <v/>
      </c>
      <c r="H3082" s="31" t="str">
        <f>IF(AND(B3082=H$1),LOOKUP(9.99999999999999E+307,$H$2:H3081)+1,"")</f>
        <v/>
      </c>
      <c r="I3082" s="31" t="str">
        <f>IF(AND(B3082=I$1),LOOKUP(9.99999999999999E+307,$I$2:I3081)+1,"")</f>
        <v/>
      </c>
      <c r="J3082" s="31">
        <f>IF(AND(B3082=J$1),LOOKUP(9.99999999999999E+307,$J$2:J3081)+1,"")</f>
        <v>2916</v>
      </c>
      <c r="K3082" s="31">
        <f>IF(AND(B3082=K$1),LOOKUP(9.99999999999999E+307,$K$2:K3081)+1,"")</f>
        <v>2916</v>
      </c>
      <c r="L3082" s="31">
        <f>IF(AND(B3082=L$1),LOOKUP(9.99999999999999E+307,$L$2:L3081)+1,"")</f>
        <v>2916</v>
      </c>
      <c r="M3082" s="31">
        <f>IF(AND(B3082=M$1),LOOKUP(9.99999999999999E+307,$M$2:M3081)+1,"")</f>
        <v>2916</v>
      </c>
      <c r="N3082" s="31" t="e">
        <f>IF(AND(B3082=N$1),LOOKUP(9.99999999999999E+307,$N$2:N3081)+1,"")</f>
        <v>#REF!</v>
      </c>
      <c r="O3082" s="31" t="e">
        <f>IF(AND($B3082=O$1),LOOKUP(9.99999999999999E+307,$O$2:O3081)+1,"")</f>
        <v>#REF!</v>
      </c>
      <c r="P3082" s="31" t="e">
        <f>IF(AND($B3082=P$1),LOOKUP(9.99999999999999E+307,$P$2:P3081)+1,"")</f>
        <v>#REF!</v>
      </c>
      <c r="Q3082" s="31" t="e">
        <f>IF(AND($B3082=Q$1),LOOKUP(9.99999999999999E+307,$Q$2:Q3081)+1,"")</f>
        <v>#REF!</v>
      </c>
      <c r="R3082" s="31">
        <f>IF(AND($B3082=R$1),LOOKUP(9.99999999999999E+307,$R$2:R3081)+1,"")</f>
        <v>2916</v>
      </c>
      <c r="S3082" s="31">
        <f>IF(AND($B3082=S$1),LOOKUP(9.99999999999999E+307,$S$2:S3081)+1,"")</f>
        <v>2916</v>
      </c>
      <c r="T3082" s="265"/>
      <c r="U3082" s="265"/>
      <c r="V3082" s="265"/>
      <c r="AA3082" s="254" t="str">
        <f t="shared" si="339"/>
        <v/>
      </c>
      <c r="AB3082" s="254" t="str">
        <f t="shared" si="340"/>
        <v/>
      </c>
      <c r="AC3082" s="255">
        <f t="shared" si="341"/>
        <v>0</v>
      </c>
      <c r="AD3082" s="255">
        <f t="shared" si="342"/>
        <v>3836</v>
      </c>
      <c r="AE3082" s="256" t="str">
        <f t="shared" si="343"/>
        <v/>
      </c>
      <c r="AF3082" s="252" t="str">
        <f t="shared" si="344"/>
        <v>-</v>
      </c>
    </row>
    <row r="3083" spans="1:32" ht="20.149999999999999" customHeight="1" x14ac:dyDescent="0.75">
      <c r="A3083" s="31">
        <v>3081</v>
      </c>
      <c r="B3083" s="239"/>
      <c r="C3083" s="273"/>
      <c r="D3083" s="272"/>
      <c r="E3083" s="273"/>
      <c r="F3083" s="273"/>
      <c r="G3083" s="253" t="str">
        <f t="shared" si="345"/>
        <v/>
      </c>
      <c r="H3083" s="31" t="str">
        <f>IF(AND(B3083=H$1),LOOKUP(9.99999999999999E+307,$H$2:H3082)+1,"")</f>
        <v/>
      </c>
      <c r="I3083" s="31" t="str">
        <f>IF(AND(B3083=I$1),LOOKUP(9.99999999999999E+307,$I$2:I3082)+1,"")</f>
        <v/>
      </c>
      <c r="J3083" s="31">
        <f>IF(AND(B3083=J$1),LOOKUP(9.99999999999999E+307,$J$2:J3082)+1,"")</f>
        <v>2917</v>
      </c>
      <c r="K3083" s="31">
        <f>IF(AND(B3083=K$1),LOOKUP(9.99999999999999E+307,$K$2:K3082)+1,"")</f>
        <v>2917</v>
      </c>
      <c r="L3083" s="31">
        <f>IF(AND(B3083=L$1),LOOKUP(9.99999999999999E+307,$L$2:L3082)+1,"")</f>
        <v>2917</v>
      </c>
      <c r="M3083" s="31">
        <f>IF(AND(B3083=M$1),LOOKUP(9.99999999999999E+307,$M$2:M3082)+1,"")</f>
        <v>2917</v>
      </c>
      <c r="N3083" s="31" t="e">
        <f>IF(AND(B3083=N$1),LOOKUP(9.99999999999999E+307,$N$2:N3082)+1,"")</f>
        <v>#REF!</v>
      </c>
      <c r="O3083" s="31" t="e">
        <f>IF(AND($B3083=O$1),LOOKUP(9.99999999999999E+307,$O$2:O3082)+1,"")</f>
        <v>#REF!</v>
      </c>
      <c r="P3083" s="31" t="e">
        <f>IF(AND($B3083=P$1),LOOKUP(9.99999999999999E+307,$P$2:P3082)+1,"")</f>
        <v>#REF!</v>
      </c>
      <c r="Q3083" s="31" t="e">
        <f>IF(AND($B3083=Q$1),LOOKUP(9.99999999999999E+307,$Q$2:Q3082)+1,"")</f>
        <v>#REF!</v>
      </c>
      <c r="R3083" s="31">
        <f>IF(AND($B3083=R$1),LOOKUP(9.99999999999999E+307,$R$2:R3082)+1,"")</f>
        <v>2917</v>
      </c>
      <c r="S3083" s="31">
        <f>IF(AND($B3083=S$1),LOOKUP(9.99999999999999E+307,$S$2:S3082)+1,"")</f>
        <v>2917</v>
      </c>
      <c r="T3083" s="265"/>
      <c r="U3083" s="265"/>
      <c r="V3083" s="265"/>
      <c r="AA3083" s="254" t="str">
        <f t="shared" si="339"/>
        <v/>
      </c>
      <c r="AB3083" s="254" t="str">
        <f t="shared" si="340"/>
        <v/>
      </c>
      <c r="AC3083" s="255">
        <f t="shared" si="341"/>
        <v>0</v>
      </c>
      <c r="AD3083" s="255">
        <f t="shared" si="342"/>
        <v>3836</v>
      </c>
      <c r="AE3083" s="256" t="str">
        <f t="shared" si="343"/>
        <v/>
      </c>
      <c r="AF3083" s="252" t="str">
        <f t="shared" si="344"/>
        <v>-</v>
      </c>
    </row>
    <row r="3084" spans="1:32" ht="20.149999999999999" customHeight="1" x14ac:dyDescent="0.75">
      <c r="A3084" s="31">
        <v>3082</v>
      </c>
      <c r="B3084" s="239"/>
      <c r="C3084" s="273"/>
      <c r="D3084" s="272"/>
      <c r="E3084" s="273"/>
      <c r="F3084" s="273"/>
      <c r="G3084" s="253" t="str">
        <f t="shared" si="345"/>
        <v/>
      </c>
      <c r="H3084" s="31" t="str">
        <f>IF(AND(B3084=H$1),LOOKUP(9.99999999999999E+307,$H$2:H3083)+1,"")</f>
        <v/>
      </c>
      <c r="I3084" s="31" t="str">
        <f>IF(AND(B3084=I$1),LOOKUP(9.99999999999999E+307,$I$2:I3083)+1,"")</f>
        <v/>
      </c>
      <c r="J3084" s="31">
        <f>IF(AND(B3084=J$1),LOOKUP(9.99999999999999E+307,$J$2:J3083)+1,"")</f>
        <v>2918</v>
      </c>
      <c r="K3084" s="31">
        <f>IF(AND(B3084=K$1),LOOKUP(9.99999999999999E+307,$K$2:K3083)+1,"")</f>
        <v>2918</v>
      </c>
      <c r="L3084" s="31">
        <f>IF(AND(B3084=L$1),LOOKUP(9.99999999999999E+307,$L$2:L3083)+1,"")</f>
        <v>2918</v>
      </c>
      <c r="M3084" s="31">
        <f>IF(AND(B3084=M$1),LOOKUP(9.99999999999999E+307,$M$2:M3083)+1,"")</f>
        <v>2918</v>
      </c>
      <c r="N3084" s="31" t="e">
        <f>IF(AND(B3084=N$1),LOOKUP(9.99999999999999E+307,$N$2:N3083)+1,"")</f>
        <v>#REF!</v>
      </c>
      <c r="O3084" s="31" t="e">
        <f>IF(AND($B3084=O$1),LOOKUP(9.99999999999999E+307,$O$2:O3083)+1,"")</f>
        <v>#REF!</v>
      </c>
      <c r="P3084" s="31" t="e">
        <f>IF(AND($B3084=P$1),LOOKUP(9.99999999999999E+307,$P$2:P3083)+1,"")</f>
        <v>#REF!</v>
      </c>
      <c r="Q3084" s="31" t="e">
        <f>IF(AND($B3084=Q$1),LOOKUP(9.99999999999999E+307,$Q$2:Q3083)+1,"")</f>
        <v>#REF!</v>
      </c>
      <c r="R3084" s="31">
        <f>IF(AND($B3084=R$1),LOOKUP(9.99999999999999E+307,$R$2:R3083)+1,"")</f>
        <v>2918</v>
      </c>
      <c r="S3084" s="31">
        <f>IF(AND($B3084=S$1),LOOKUP(9.99999999999999E+307,$S$2:S3083)+1,"")</f>
        <v>2918</v>
      </c>
      <c r="T3084" s="265"/>
      <c r="U3084" s="265"/>
      <c r="V3084" s="265"/>
      <c r="AA3084" s="254" t="str">
        <f t="shared" si="339"/>
        <v/>
      </c>
      <c r="AB3084" s="254" t="str">
        <f t="shared" si="340"/>
        <v/>
      </c>
      <c r="AC3084" s="255">
        <f t="shared" si="341"/>
        <v>0</v>
      </c>
      <c r="AD3084" s="255">
        <f t="shared" si="342"/>
        <v>3836</v>
      </c>
      <c r="AE3084" s="256" t="str">
        <f t="shared" si="343"/>
        <v/>
      </c>
      <c r="AF3084" s="252" t="str">
        <f t="shared" si="344"/>
        <v>-</v>
      </c>
    </row>
    <row r="3085" spans="1:32" ht="20.149999999999999" customHeight="1" x14ac:dyDescent="0.75">
      <c r="A3085" s="31">
        <v>3083</v>
      </c>
      <c r="B3085" s="239"/>
      <c r="C3085" s="273"/>
      <c r="D3085" s="272"/>
      <c r="E3085" s="273"/>
      <c r="F3085" s="273"/>
      <c r="G3085" s="253" t="str">
        <f t="shared" si="345"/>
        <v/>
      </c>
      <c r="H3085" s="31" t="str">
        <f>IF(AND(B3085=H$1),LOOKUP(9.99999999999999E+307,$H$2:H3084)+1,"")</f>
        <v/>
      </c>
      <c r="I3085" s="31" t="str">
        <f>IF(AND(B3085=I$1),LOOKUP(9.99999999999999E+307,$I$2:I3084)+1,"")</f>
        <v/>
      </c>
      <c r="J3085" s="31">
        <f>IF(AND(B3085=J$1),LOOKUP(9.99999999999999E+307,$J$2:J3084)+1,"")</f>
        <v>2919</v>
      </c>
      <c r="K3085" s="31">
        <f>IF(AND(B3085=K$1),LOOKUP(9.99999999999999E+307,$K$2:K3084)+1,"")</f>
        <v>2919</v>
      </c>
      <c r="L3085" s="31">
        <f>IF(AND(B3085=L$1),LOOKUP(9.99999999999999E+307,$L$2:L3084)+1,"")</f>
        <v>2919</v>
      </c>
      <c r="M3085" s="31">
        <f>IF(AND(B3085=M$1),LOOKUP(9.99999999999999E+307,$M$2:M3084)+1,"")</f>
        <v>2919</v>
      </c>
      <c r="N3085" s="31" t="e">
        <f>IF(AND(B3085=N$1),LOOKUP(9.99999999999999E+307,$N$2:N3084)+1,"")</f>
        <v>#REF!</v>
      </c>
      <c r="O3085" s="31" t="e">
        <f>IF(AND($B3085=O$1),LOOKUP(9.99999999999999E+307,$O$2:O3084)+1,"")</f>
        <v>#REF!</v>
      </c>
      <c r="P3085" s="31" t="e">
        <f>IF(AND($B3085=P$1),LOOKUP(9.99999999999999E+307,$P$2:P3084)+1,"")</f>
        <v>#REF!</v>
      </c>
      <c r="Q3085" s="31" t="e">
        <f>IF(AND($B3085=Q$1),LOOKUP(9.99999999999999E+307,$Q$2:Q3084)+1,"")</f>
        <v>#REF!</v>
      </c>
      <c r="R3085" s="31">
        <f>IF(AND($B3085=R$1),LOOKUP(9.99999999999999E+307,$R$2:R3084)+1,"")</f>
        <v>2919</v>
      </c>
      <c r="S3085" s="31">
        <f>IF(AND($B3085=S$1),LOOKUP(9.99999999999999E+307,$S$2:S3084)+1,"")</f>
        <v>2919</v>
      </c>
      <c r="T3085" s="265"/>
      <c r="U3085" s="265"/>
      <c r="V3085" s="265"/>
      <c r="AA3085" s="254" t="str">
        <f t="shared" si="339"/>
        <v/>
      </c>
      <c r="AB3085" s="254" t="str">
        <f t="shared" si="340"/>
        <v/>
      </c>
      <c r="AC3085" s="255">
        <f t="shared" si="341"/>
        <v>0</v>
      </c>
      <c r="AD3085" s="255">
        <f t="shared" si="342"/>
        <v>3836</v>
      </c>
      <c r="AE3085" s="256" t="str">
        <f t="shared" si="343"/>
        <v/>
      </c>
      <c r="AF3085" s="252" t="str">
        <f t="shared" si="344"/>
        <v>-</v>
      </c>
    </row>
    <row r="3086" spans="1:32" ht="20.149999999999999" customHeight="1" x14ac:dyDescent="0.75">
      <c r="A3086" s="31">
        <v>3084</v>
      </c>
      <c r="B3086" s="239"/>
      <c r="C3086" s="273"/>
      <c r="D3086" s="272"/>
      <c r="E3086" s="273"/>
      <c r="F3086" s="273"/>
      <c r="G3086" s="253" t="str">
        <f t="shared" si="345"/>
        <v/>
      </c>
      <c r="H3086" s="31" t="str">
        <f>IF(AND(B3086=H$1),LOOKUP(9.99999999999999E+307,$H$2:H3085)+1,"")</f>
        <v/>
      </c>
      <c r="I3086" s="31" t="str">
        <f>IF(AND(B3086=I$1),LOOKUP(9.99999999999999E+307,$I$2:I3085)+1,"")</f>
        <v/>
      </c>
      <c r="J3086" s="31">
        <f>IF(AND(B3086=J$1),LOOKUP(9.99999999999999E+307,$J$2:J3085)+1,"")</f>
        <v>2920</v>
      </c>
      <c r="K3086" s="31">
        <f>IF(AND(B3086=K$1),LOOKUP(9.99999999999999E+307,$K$2:K3085)+1,"")</f>
        <v>2920</v>
      </c>
      <c r="L3086" s="31">
        <f>IF(AND(B3086=L$1),LOOKUP(9.99999999999999E+307,$L$2:L3085)+1,"")</f>
        <v>2920</v>
      </c>
      <c r="M3086" s="31">
        <f>IF(AND(B3086=M$1),LOOKUP(9.99999999999999E+307,$M$2:M3085)+1,"")</f>
        <v>2920</v>
      </c>
      <c r="N3086" s="31" t="e">
        <f>IF(AND(B3086=N$1),LOOKUP(9.99999999999999E+307,$N$2:N3085)+1,"")</f>
        <v>#REF!</v>
      </c>
      <c r="O3086" s="31" t="e">
        <f>IF(AND($B3086=O$1),LOOKUP(9.99999999999999E+307,$O$2:O3085)+1,"")</f>
        <v>#REF!</v>
      </c>
      <c r="P3086" s="31" t="e">
        <f>IF(AND($B3086=P$1),LOOKUP(9.99999999999999E+307,$P$2:P3085)+1,"")</f>
        <v>#REF!</v>
      </c>
      <c r="Q3086" s="31" t="e">
        <f>IF(AND($B3086=Q$1),LOOKUP(9.99999999999999E+307,$Q$2:Q3085)+1,"")</f>
        <v>#REF!</v>
      </c>
      <c r="R3086" s="31">
        <f>IF(AND($B3086=R$1),LOOKUP(9.99999999999999E+307,$R$2:R3085)+1,"")</f>
        <v>2920</v>
      </c>
      <c r="S3086" s="31">
        <f>IF(AND($B3086=S$1),LOOKUP(9.99999999999999E+307,$S$2:S3085)+1,"")</f>
        <v>2920</v>
      </c>
      <c r="T3086" s="265"/>
      <c r="U3086" s="265"/>
      <c r="V3086" s="265"/>
      <c r="AA3086" s="254" t="str">
        <f t="shared" si="339"/>
        <v/>
      </c>
      <c r="AB3086" s="254" t="str">
        <f t="shared" si="340"/>
        <v/>
      </c>
      <c r="AC3086" s="255">
        <f t="shared" si="341"/>
        <v>0</v>
      </c>
      <c r="AD3086" s="255">
        <f t="shared" si="342"/>
        <v>3836</v>
      </c>
      <c r="AE3086" s="256" t="str">
        <f t="shared" si="343"/>
        <v/>
      </c>
      <c r="AF3086" s="252" t="str">
        <f t="shared" si="344"/>
        <v>-</v>
      </c>
    </row>
    <row r="3087" spans="1:32" ht="20.149999999999999" customHeight="1" x14ac:dyDescent="0.75">
      <c r="A3087" s="31">
        <v>3085</v>
      </c>
      <c r="B3087" s="239"/>
      <c r="C3087" s="273"/>
      <c r="D3087" s="272"/>
      <c r="E3087" s="273"/>
      <c r="F3087" s="273"/>
      <c r="G3087" s="253" t="str">
        <f t="shared" si="345"/>
        <v/>
      </c>
      <c r="H3087" s="31" t="str">
        <f>IF(AND(B3087=H$1),LOOKUP(9.99999999999999E+307,$H$2:H3086)+1,"")</f>
        <v/>
      </c>
      <c r="I3087" s="31" t="str">
        <f>IF(AND(B3087=I$1),LOOKUP(9.99999999999999E+307,$I$2:I3086)+1,"")</f>
        <v/>
      </c>
      <c r="J3087" s="31">
        <f>IF(AND(B3087=J$1),LOOKUP(9.99999999999999E+307,$J$2:J3086)+1,"")</f>
        <v>2921</v>
      </c>
      <c r="K3087" s="31">
        <f>IF(AND(B3087=K$1),LOOKUP(9.99999999999999E+307,$K$2:K3086)+1,"")</f>
        <v>2921</v>
      </c>
      <c r="L3087" s="31">
        <f>IF(AND(B3087=L$1),LOOKUP(9.99999999999999E+307,$L$2:L3086)+1,"")</f>
        <v>2921</v>
      </c>
      <c r="M3087" s="31">
        <f>IF(AND(B3087=M$1),LOOKUP(9.99999999999999E+307,$M$2:M3086)+1,"")</f>
        <v>2921</v>
      </c>
      <c r="N3087" s="31" t="e">
        <f>IF(AND(B3087=N$1),LOOKUP(9.99999999999999E+307,$N$2:N3086)+1,"")</f>
        <v>#REF!</v>
      </c>
      <c r="O3087" s="31" t="e">
        <f>IF(AND($B3087=O$1),LOOKUP(9.99999999999999E+307,$O$2:O3086)+1,"")</f>
        <v>#REF!</v>
      </c>
      <c r="P3087" s="31" t="e">
        <f>IF(AND($B3087=P$1),LOOKUP(9.99999999999999E+307,$P$2:P3086)+1,"")</f>
        <v>#REF!</v>
      </c>
      <c r="Q3087" s="31" t="e">
        <f>IF(AND($B3087=Q$1),LOOKUP(9.99999999999999E+307,$Q$2:Q3086)+1,"")</f>
        <v>#REF!</v>
      </c>
      <c r="R3087" s="31">
        <f>IF(AND($B3087=R$1),LOOKUP(9.99999999999999E+307,$R$2:R3086)+1,"")</f>
        <v>2921</v>
      </c>
      <c r="S3087" s="31">
        <f>IF(AND($B3087=S$1),LOOKUP(9.99999999999999E+307,$S$2:S3086)+1,"")</f>
        <v>2921</v>
      </c>
      <c r="T3087" s="265"/>
      <c r="U3087" s="265"/>
      <c r="V3087" s="265"/>
      <c r="AA3087" s="254" t="str">
        <f t="shared" si="339"/>
        <v/>
      </c>
      <c r="AB3087" s="254" t="str">
        <f t="shared" si="340"/>
        <v/>
      </c>
      <c r="AC3087" s="255">
        <f t="shared" si="341"/>
        <v>0</v>
      </c>
      <c r="AD3087" s="255">
        <f t="shared" si="342"/>
        <v>3836</v>
      </c>
      <c r="AE3087" s="256" t="str">
        <f t="shared" si="343"/>
        <v/>
      </c>
      <c r="AF3087" s="252" t="str">
        <f t="shared" si="344"/>
        <v>-</v>
      </c>
    </row>
    <row r="3088" spans="1:32" ht="20.149999999999999" customHeight="1" x14ac:dyDescent="0.75">
      <c r="A3088" s="31">
        <v>3086</v>
      </c>
      <c r="B3088" s="239"/>
      <c r="C3088" s="273"/>
      <c r="D3088" s="272"/>
      <c r="E3088" s="273"/>
      <c r="F3088" s="273"/>
      <c r="G3088" s="253" t="str">
        <f t="shared" si="345"/>
        <v/>
      </c>
      <c r="H3088" s="31" t="str">
        <f>IF(AND(B3088=H$1),LOOKUP(9.99999999999999E+307,$H$2:H3087)+1,"")</f>
        <v/>
      </c>
      <c r="I3088" s="31" t="str">
        <f>IF(AND(B3088=I$1),LOOKUP(9.99999999999999E+307,$I$2:I3087)+1,"")</f>
        <v/>
      </c>
      <c r="J3088" s="31">
        <f>IF(AND(B3088=J$1),LOOKUP(9.99999999999999E+307,$J$2:J3087)+1,"")</f>
        <v>2922</v>
      </c>
      <c r="K3088" s="31">
        <f>IF(AND(B3088=K$1),LOOKUP(9.99999999999999E+307,$K$2:K3087)+1,"")</f>
        <v>2922</v>
      </c>
      <c r="L3088" s="31">
        <f>IF(AND(B3088=L$1),LOOKUP(9.99999999999999E+307,$L$2:L3087)+1,"")</f>
        <v>2922</v>
      </c>
      <c r="M3088" s="31">
        <f>IF(AND(B3088=M$1),LOOKUP(9.99999999999999E+307,$M$2:M3087)+1,"")</f>
        <v>2922</v>
      </c>
      <c r="N3088" s="31" t="e">
        <f>IF(AND(B3088=N$1),LOOKUP(9.99999999999999E+307,$N$2:N3087)+1,"")</f>
        <v>#REF!</v>
      </c>
      <c r="O3088" s="31" t="e">
        <f>IF(AND($B3088=O$1),LOOKUP(9.99999999999999E+307,$O$2:O3087)+1,"")</f>
        <v>#REF!</v>
      </c>
      <c r="P3088" s="31" t="e">
        <f>IF(AND($B3088=P$1),LOOKUP(9.99999999999999E+307,$P$2:P3087)+1,"")</f>
        <v>#REF!</v>
      </c>
      <c r="Q3088" s="31" t="e">
        <f>IF(AND($B3088=Q$1),LOOKUP(9.99999999999999E+307,$Q$2:Q3087)+1,"")</f>
        <v>#REF!</v>
      </c>
      <c r="R3088" s="31">
        <f>IF(AND($B3088=R$1),LOOKUP(9.99999999999999E+307,$R$2:R3087)+1,"")</f>
        <v>2922</v>
      </c>
      <c r="S3088" s="31">
        <f>IF(AND($B3088=S$1),LOOKUP(9.99999999999999E+307,$S$2:S3087)+1,"")</f>
        <v>2922</v>
      </c>
      <c r="T3088" s="265"/>
      <c r="U3088" s="265"/>
      <c r="V3088" s="265"/>
      <c r="AA3088" s="254" t="str">
        <f t="shared" si="339"/>
        <v/>
      </c>
      <c r="AB3088" s="254" t="str">
        <f t="shared" si="340"/>
        <v/>
      </c>
      <c r="AC3088" s="255">
        <f t="shared" si="341"/>
        <v>0</v>
      </c>
      <c r="AD3088" s="255">
        <f t="shared" si="342"/>
        <v>3836</v>
      </c>
      <c r="AE3088" s="256" t="str">
        <f t="shared" si="343"/>
        <v/>
      </c>
      <c r="AF3088" s="252" t="str">
        <f t="shared" si="344"/>
        <v>-</v>
      </c>
    </row>
    <row r="3089" spans="1:32" ht="20.149999999999999" customHeight="1" x14ac:dyDescent="0.75">
      <c r="A3089" s="31">
        <v>3087</v>
      </c>
      <c r="B3089" s="239"/>
      <c r="C3089" s="273"/>
      <c r="D3089" s="272"/>
      <c r="E3089" s="273"/>
      <c r="F3089" s="273"/>
      <c r="G3089" s="253" t="str">
        <f t="shared" si="345"/>
        <v/>
      </c>
      <c r="H3089" s="31" t="str">
        <f>IF(AND(B3089=H$1),LOOKUP(9.99999999999999E+307,$H$2:H3088)+1,"")</f>
        <v/>
      </c>
      <c r="I3089" s="31" t="str">
        <f>IF(AND(B3089=I$1),LOOKUP(9.99999999999999E+307,$I$2:I3088)+1,"")</f>
        <v/>
      </c>
      <c r="J3089" s="31">
        <f>IF(AND(B3089=J$1),LOOKUP(9.99999999999999E+307,$J$2:J3088)+1,"")</f>
        <v>2923</v>
      </c>
      <c r="K3089" s="31">
        <f>IF(AND(B3089=K$1),LOOKUP(9.99999999999999E+307,$K$2:K3088)+1,"")</f>
        <v>2923</v>
      </c>
      <c r="L3089" s="31">
        <f>IF(AND(B3089=L$1),LOOKUP(9.99999999999999E+307,$L$2:L3088)+1,"")</f>
        <v>2923</v>
      </c>
      <c r="M3089" s="31">
        <f>IF(AND(B3089=M$1),LOOKUP(9.99999999999999E+307,$M$2:M3088)+1,"")</f>
        <v>2923</v>
      </c>
      <c r="N3089" s="31" t="e">
        <f>IF(AND(B3089=N$1),LOOKUP(9.99999999999999E+307,$N$2:N3088)+1,"")</f>
        <v>#REF!</v>
      </c>
      <c r="O3089" s="31" t="e">
        <f>IF(AND($B3089=O$1),LOOKUP(9.99999999999999E+307,$O$2:O3088)+1,"")</f>
        <v>#REF!</v>
      </c>
      <c r="P3089" s="31" t="e">
        <f>IF(AND($B3089=P$1),LOOKUP(9.99999999999999E+307,$P$2:P3088)+1,"")</f>
        <v>#REF!</v>
      </c>
      <c r="Q3089" s="31" t="e">
        <f>IF(AND($B3089=Q$1),LOOKUP(9.99999999999999E+307,$Q$2:Q3088)+1,"")</f>
        <v>#REF!</v>
      </c>
      <c r="R3089" s="31">
        <f>IF(AND($B3089=R$1),LOOKUP(9.99999999999999E+307,$R$2:R3088)+1,"")</f>
        <v>2923</v>
      </c>
      <c r="S3089" s="31">
        <f>IF(AND($B3089=S$1),LOOKUP(9.99999999999999E+307,$S$2:S3088)+1,"")</f>
        <v>2923</v>
      </c>
      <c r="T3089" s="265"/>
      <c r="U3089" s="265"/>
      <c r="V3089" s="265"/>
      <c r="AA3089" s="254" t="str">
        <f t="shared" si="339"/>
        <v/>
      </c>
      <c r="AB3089" s="254" t="str">
        <f t="shared" si="340"/>
        <v/>
      </c>
      <c r="AC3089" s="255">
        <f t="shared" si="341"/>
        <v>0</v>
      </c>
      <c r="AD3089" s="255">
        <f t="shared" si="342"/>
        <v>3836</v>
      </c>
      <c r="AE3089" s="256" t="str">
        <f t="shared" si="343"/>
        <v/>
      </c>
      <c r="AF3089" s="252" t="str">
        <f t="shared" si="344"/>
        <v>-</v>
      </c>
    </row>
    <row r="3090" spans="1:32" ht="20.149999999999999" customHeight="1" x14ac:dyDescent="0.75">
      <c r="A3090" s="31">
        <v>3088</v>
      </c>
      <c r="B3090" s="239"/>
      <c r="C3090" s="273"/>
      <c r="D3090" s="272"/>
      <c r="E3090" s="273"/>
      <c r="F3090" s="273"/>
      <c r="G3090" s="253" t="str">
        <f t="shared" si="345"/>
        <v/>
      </c>
      <c r="H3090" s="31" t="str">
        <f>IF(AND(B3090=H$1),LOOKUP(9.99999999999999E+307,$H$2:H3089)+1,"")</f>
        <v/>
      </c>
      <c r="I3090" s="31" t="str">
        <f>IF(AND(B3090=I$1),LOOKUP(9.99999999999999E+307,$I$2:I3089)+1,"")</f>
        <v/>
      </c>
      <c r="J3090" s="31">
        <f>IF(AND(B3090=J$1),LOOKUP(9.99999999999999E+307,$J$2:J3089)+1,"")</f>
        <v>2924</v>
      </c>
      <c r="K3090" s="31">
        <f>IF(AND(B3090=K$1),LOOKUP(9.99999999999999E+307,$K$2:K3089)+1,"")</f>
        <v>2924</v>
      </c>
      <c r="L3090" s="31">
        <f>IF(AND(B3090=L$1),LOOKUP(9.99999999999999E+307,$L$2:L3089)+1,"")</f>
        <v>2924</v>
      </c>
      <c r="M3090" s="31">
        <f>IF(AND(B3090=M$1),LOOKUP(9.99999999999999E+307,$M$2:M3089)+1,"")</f>
        <v>2924</v>
      </c>
      <c r="N3090" s="31" t="e">
        <f>IF(AND(B3090=N$1),LOOKUP(9.99999999999999E+307,$N$2:N3089)+1,"")</f>
        <v>#REF!</v>
      </c>
      <c r="O3090" s="31" t="e">
        <f>IF(AND($B3090=O$1),LOOKUP(9.99999999999999E+307,$O$2:O3089)+1,"")</f>
        <v>#REF!</v>
      </c>
      <c r="P3090" s="31" t="e">
        <f>IF(AND($B3090=P$1),LOOKUP(9.99999999999999E+307,$P$2:P3089)+1,"")</f>
        <v>#REF!</v>
      </c>
      <c r="Q3090" s="31" t="e">
        <f>IF(AND($B3090=Q$1),LOOKUP(9.99999999999999E+307,$Q$2:Q3089)+1,"")</f>
        <v>#REF!</v>
      </c>
      <c r="R3090" s="31">
        <f>IF(AND($B3090=R$1),LOOKUP(9.99999999999999E+307,$R$2:R3089)+1,"")</f>
        <v>2924</v>
      </c>
      <c r="S3090" s="31">
        <f>IF(AND($B3090=S$1),LOOKUP(9.99999999999999E+307,$S$2:S3089)+1,"")</f>
        <v>2924</v>
      </c>
      <c r="T3090" s="265"/>
      <c r="U3090" s="265"/>
      <c r="V3090" s="265"/>
      <c r="AA3090" s="254" t="str">
        <f t="shared" si="339"/>
        <v/>
      </c>
      <c r="AB3090" s="254" t="str">
        <f t="shared" si="340"/>
        <v/>
      </c>
      <c r="AC3090" s="255">
        <f t="shared" si="341"/>
        <v>0</v>
      </c>
      <c r="AD3090" s="255">
        <f t="shared" si="342"/>
        <v>3836</v>
      </c>
      <c r="AE3090" s="256" t="str">
        <f t="shared" si="343"/>
        <v/>
      </c>
      <c r="AF3090" s="252" t="str">
        <f t="shared" si="344"/>
        <v>-</v>
      </c>
    </row>
    <row r="3091" spans="1:32" ht="20.149999999999999" customHeight="1" x14ac:dyDescent="0.75">
      <c r="A3091" s="31">
        <v>3089</v>
      </c>
      <c r="B3091" s="239"/>
      <c r="C3091" s="273"/>
      <c r="D3091" s="272"/>
      <c r="E3091" s="273"/>
      <c r="F3091" s="273"/>
      <c r="G3091" s="253" t="str">
        <f t="shared" si="345"/>
        <v/>
      </c>
      <c r="H3091" s="31" t="str">
        <f>IF(AND(B3091=H$1),LOOKUP(9.99999999999999E+307,$H$2:H3090)+1,"")</f>
        <v/>
      </c>
      <c r="I3091" s="31" t="str">
        <f>IF(AND(B3091=I$1),LOOKUP(9.99999999999999E+307,$I$2:I3090)+1,"")</f>
        <v/>
      </c>
      <c r="J3091" s="31">
        <f>IF(AND(B3091=J$1),LOOKUP(9.99999999999999E+307,$J$2:J3090)+1,"")</f>
        <v>2925</v>
      </c>
      <c r="K3091" s="31">
        <f>IF(AND(B3091=K$1),LOOKUP(9.99999999999999E+307,$K$2:K3090)+1,"")</f>
        <v>2925</v>
      </c>
      <c r="L3091" s="31">
        <f>IF(AND(B3091=L$1),LOOKUP(9.99999999999999E+307,$L$2:L3090)+1,"")</f>
        <v>2925</v>
      </c>
      <c r="M3091" s="31">
        <f>IF(AND(B3091=M$1),LOOKUP(9.99999999999999E+307,$M$2:M3090)+1,"")</f>
        <v>2925</v>
      </c>
      <c r="N3091" s="31" t="e">
        <f>IF(AND(B3091=N$1),LOOKUP(9.99999999999999E+307,$N$2:N3090)+1,"")</f>
        <v>#REF!</v>
      </c>
      <c r="O3091" s="31" t="e">
        <f>IF(AND($B3091=O$1),LOOKUP(9.99999999999999E+307,$O$2:O3090)+1,"")</f>
        <v>#REF!</v>
      </c>
      <c r="P3091" s="31" t="e">
        <f>IF(AND($B3091=P$1),LOOKUP(9.99999999999999E+307,$P$2:P3090)+1,"")</f>
        <v>#REF!</v>
      </c>
      <c r="Q3091" s="31" t="e">
        <f>IF(AND($B3091=Q$1),LOOKUP(9.99999999999999E+307,$Q$2:Q3090)+1,"")</f>
        <v>#REF!</v>
      </c>
      <c r="R3091" s="31">
        <f>IF(AND($B3091=R$1),LOOKUP(9.99999999999999E+307,$R$2:R3090)+1,"")</f>
        <v>2925</v>
      </c>
      <c r="S3091" s="31">
        <f>IF(AND($B3091=S$1),LOOKUP(9.99999999999999E+307,$S$2:S3090)+1,"")</f>
        <v>2925</v>
      </c>
      <c r="T3091" s="265"/>
      <c r="U3091" s="265"/>
      <c r="V3091" s="265"/>
      <c r="AA3091" s="254" t="str">
        <f t="shared" ref="AA3091:AA3154" si="346">IF(AD3091=2,"นักเรียนซ้ำ","")</f>
        <v/>
      </c>
      <c r="AB3091" s="254" t="str">
        <f t="shared" ref="AB3091:AB3154" si="347">IF(AC3091=2,"เลขประจำตัวซ้ำ","")</f>
        <v/>
      </c>
      <c r="AC3091" s="255">
        <f t="shared" si="341"/>
        <v>0</v>
      </c>
      <c r="AD3091" s="255">
        <f t="shared" si="342"/>
        <v>3836</v>
      </c>
      <c r="AE3091" s="256" t="str">
        <f t="shared" si="343"/>
        <v/>
      </c>
      <c r="AF3091" s="252" t="str">
        <f t="shared" si="344"/>
        <v>-</v>
      </c>
    </row>
    <row r="3092" spans="1:32" ht="20.149999999999999" customHeight="1" x14ac:dyDescent="0.75">
      <c r="A3092" s="31">
        <v>3090</v>
      </c>
      <c r="B3092" s="239"/>
      <c r="C3092" s="273"/>
      <c r="D3092" s="272"/>
      <c r="E3092" s="273"/>
      <c r="F3092" s="273"/>
      <c r="G3092" s="253" t="str">
        <f t="shared" si="345"/>
        <v/>
      </c>
      <c r="H3092" s="31" t="str">
        <f>IF(AND(B3092=H$1),LOOKUP(9.99999999999999E+307,$H$2:H3091)+1,"")</f>
        <v/>
      </c>
      <c r="I3092" s="31" t="str">
        <f>IF(AND(B3092=I$1),LOOKUP(9.99999999999999E+307,$I$2:I3091)+1,"")</f>
        <v/>
      </c>
      <c r="J3092" s="31">
        <f>IF(AND(B3092=J$1),LOOKUP(9.99999999999999E+307,$J$2:J3091)+1,"")</f>
        <v>2926</v>
      </c>
      <c r="K3092" s="31">
        <f>IF(AND(B3092=K$1),LOOKUP(9.99999999999999E+307,$K$2:K3091)+1,"")</f>
        <v>2926</v>
      </c>
      <c r="L3092" s="31">
        <f>IF(AND(B3092=L$1),LOOKUP(9.99999999999999E+307,$L$2:L3091)+1,"")</f>
        <v>2926</v>
      </c>
      <c r="M3092" s="31">
        <f>IF(AND(B3092=M$1),LOOKUP(9.99999999999999E+307,$M$2:M3091)+1,"")</f>
        <v>2926</v>
      </c>
      <c r="N3092" s="31" t="e">
        <f>IF(AND(B3092=N$1),LOOKUP(9.99999999999999E+307,$N$2:N3091)+1,"")</f>
        <v>#REF!</v>
      </c>
      <c r="O3092" s="31" t="e">
        <f>IF(AND($B3092=O$1),LOOKUP(9.99999999999999E+307,$O$2:O3091)+1,"")</f>
        <v>#REF!</v>
      </c>
      <c r="P3092" s="31" t="e">
        <f>IF(AND($B3092=P$1),LOOKUP(9.99999999999999E+307,$P$2:P3091)+1,"")</f>
        <v>#REF!</v>
      </c>
      <c r="Q3092" s="31" t="e">
        <f>IF(AND($B3092=Q$1),LOOKUP(9.99999999999999E+307,$Q$2:Q3091)+1,"")</f>
        <v>#REF!</v>
      </c>
      <c r="R3092" s="31">
        <f>IF(AND($B3092=R$1),LOOKUP(9.99999999999999E+307,$R$2:R3091)+1,"")</f>
        <v>2926</v>
      </c>
      <c r="S3092" s="31">
        <f>IF(AND($B3092=S$1),LOOKUP(9.99999999999999E+307,$S$2:S3091)+1,"")</f>
        <v>2926</v>
      </c>
      <c r="T3092" s="265"/>
      <c r="U3092" s="265"/>
      <c r="V3092" s="265"/>
      <c r="AA3092" s="254" t="str">
        <f t="shared" si="346"/>
        <v/>
      </c>
      <c r="AB3092" s="254" t="str">
        <f t="shared" si="347"/>
        <v/>
      </c>
      <c r="AC3092" s="255">
        <f t="shared" si="341"/>
        <v>0</v>
      </c>
      <c r="AD3092" s="255">
        <f t="shared" si="342"/>
        <v>3836</v>
      </c>
      <c r="AE3092" s="256" t="str">
        <f t="shared" si="343"/>
        <v/>
      </c>
      <c r="AF3092" s="252" t="str">
        <f t="shared" si="344"/>
        <v>-</v>
      </c>
    </row>
    <row r="3093" spans="1:32" ht="20.149999999999999" customHeight="1" x14ac:dyDescent="0.75">
      <c r="A3093" s="31">
        <v>3091</v>
      </c>
      <c r="B3093" s="239"/>
      <c r="C3093" s="273"/>
      <c r="D3093" s="272"/>
      <c r="E3093" s="273"/>
      <c r="F3093" s="273"/>
      <c r="G3093" s="253" t="str">
        <f t="shared" si="345"/>
        <v/>
      </c>
      <c r="H3093" s="31" t="str">
        <f>IF(AND(B3093=H$1),LOOKUP(9.99999999999999E+307,$H$2:H3092)+1,"")</f>
        <v/>
      </c>
      <c r="I3093" s="31" t="str">
        <f>IF(AND(B3093=I$1),LOOKUP(9.99999999999999E+307,$I$2:I3092)+1,"")</f>
        <v/>
      </c>
      <c r="J3093" s="31">
        <f>IF(AND(B3093=J$1),LOOKUP(9.99999999999999E+307,$J$2:J3092)+1,"")</f>
        <v>2927</v>
      </c>
      <c r="K3093" s="31">
        <f>IF(AND(B3093=K$1),LOOKUP(9.99999999999999E+307,$K$2:K3092)+1,"")</f>
        <v>2927</v>
      </c>
      <c r="L3093" s="31">
        <f>IF(AND(B3093=L$1),LOOKUP(9.99999999999999E+307,$L$2:L3092)+1,"")</f>
        <v>2927</v>
      </c>
      <c r="M3093" s="31">
        <f>IF(AND(B3093=M$1),LOOKUP(9.99999999999999E+307,$M$2:M3092)+1,"")</f>
        <v>2927</v>
      </c>
      <c r="N3093" s="31" t="e">
        <f>IF(AND(B3093=N$1),LOOKUP(9.99999999999999E+307,$N$2:N3092)+1,"")</f>
        <v>#REF!</v>
      </c>
      <c r="O3093" s="31" t="e">
        <f>IF(AND($B3093=O$1),LOOKUP(9.99999999999999E+307,$O$2:O3092)+1,"")</f>
        <v>#REF!</v>
      </c>
      <c r="P3093" s="31" t="e">
        <f>IF(AND($B3093=P$1),LOOKUP(9.99999999999999E+307,$P$2:P3092)+1,"")</f>
        <v>#REF!</v>
      </c>
      <c r="Q3093" s="31" t="e">
        <f>IF(AND($B3093=Q$1),LOOKUP(9.99999999999999E+307,$Q$2:Q3092)+1,"")</f>
        <v>#REF!</v>
      </c>
      <c r="R3093" s="31">
        <f>IF(AND($B3093=R$1),LOOKUP(9.99999999999999E+307,$R$2:R3092)+1,"")</f>
        <v>2927</v>
      </c>
      <c r="S3093" s="31">
        <f>IF(AND($B3093=S$1),LOOKUP(9.99999999999999E+307,$S$2:S3092)+1,"")</f>
        <v>2927</v>
      </c>
      <c r="T3093" s="265"/>
      <c r="U3093" s="265"/>
      <c r="V3093" s="265"/>
      <c r="AA3093" s="254" t="str">
        <f t="shared" si="346"/>
        <v/>
      </c>
      <c r="AB3093" s="254" t="str">
        <f t="shared" si="347"/>
        <v/>
      </c>
      <c r="AC3093" s="255">
        <f t="shared" si="341"/>
        <v>0</v>
      </c>
      <c r="AD3093" s="255">
        <f t="shared" si="342"/>
        <v>3836</v>
      </c>
      <c r="AE3093" s="256" t="str">
        <f t="shared" si="343"/>
        <v/>
      </c>
      <c r="AF3093" s="252" t="str">
        <f t="shared" si="344"/>
        <v>-</v>
      </c>
    </row>
    <row r="3094" spans="1:32" ht="20.149999999999999" customHeight="1" x14ac:dyDescent="0.75">
      <c r="A3094" s="31">
        <v>3092</v>
      </c>
      <c r="B3094" s="239"/>
      <c r="C3094" s="273"/>
      <c r="D3094" s="272"/>
      <c r="E3094" s="273"/>
      <c r="F3094" s="273"/>
      <c r="G3094" s="253" t="str">
        <f t="shared" si="345"/>
        <v/>
      </c>
      <c r="H3094" s="31" t="str">
        <f>IF(AND(B3094=H$1),LOOKUP(9.99999999999999E+307,$H$2:H3093)+1,"")</f>
        <v/>
      </c>
      <c r="I3094" s="31" t="str">
        <f>IF(AND(B3094=I$1),LOOKUP(9.99999999999999E+307,$I$2:I3093)+1,"")</f>
        <v/>
      </c>
      <c r="J3094" s="31">
        <f>IF(AND(B3094=J$1),LOOKUP(9.99999999999999E+307,$J$2:J3093)+1,"")</f>
        <v>2928</v>
      </c>
      <c r="K3094" s="31">
        <f>IF(AND(B3094=K$1),LOOKUP(9.99999999999999E+307,$K$2:K3093)+1,"")</f>
        <v>2928</v>
      </c>
      <c r="L3094" s="31">
        <f>IF(AND(B3094=L$1),LOOKUP(9.99999999999999E+307,$L$2:L3093)+1,"")</f>
        <v>2928</v>
      </c>
      <c r="M3094" s="31">
        <f>IF(AND(B3094=M$1),LOOKUP(9.99999999999999E+307,$M$2:M3093)+1,"")</f>
        <v>2928</v>
      </c>
      <c r="N3094" s="31" t="e">
        <f>IF(AND(B3094=N$1),LOOKUP(9.99999999999999E+307,$N$2:N3093)+1,"")</f>
        <v>#REF!</v>
      </c>
      <c r="O3094" s="31" t="e">
        <f>IF(AND($B3094=O$1),LOOKUP(9.99999999999999E+307,$O$2:O3093)+1,"")</f>
        <v>#REF!</v>
      </c>
      <c r="P3094" s="31" t="e">
        <f>IF(AND($B3094=P$1),LOOKUP(9.99999999999999E+307,$P$2:P3093)+1,"")</f>
        <v>#REF!</v>
      </c>
      <c r="Q3094" s="31" t="e">
        <f>IF(AND($B3094=Q$1),LOOKUP(9.99999999999999E+307,$Q$2:Q3093)+1,"")</f>
        <v>#REF!</v>
      </c>
      <c r="R3094" s="31">
        <f>IF(AND($B3094=R$1),LOOKUP(9.99999999999999E+307,$R$2:R3093)+1,"")</f>
        <v>2928</v>
      </c>
      <c r="S3094" s="31">
        <f>IF(AND($B3094=S$1),LOOKUP(9.99999999999999E+307,$S$2:S3093)+1,"")</f>
        <v>2928</v>
      </c>
      <c r="T3094" s="265"/>
      <c r="U3094" s="265"/>
      <c r="V3094" s="265"/>
      <c r="AA3094" s="254" t="str">
        <f t="shared" si="346"/>
        <v/>
      </c>
      <c r="AB3094" s="254" t="str">
        <f t="shared" si="347"/>
        <v/>
      </c>
      <c r="AC3094" s="255">
        <f t="shared" si="341"/>
        <v>0</v>
      </c>
      <c r="AD3094" s="255">
        <f t="shared" si="342"/>
        <v>3836</v>
      </c>
      <c r="AE3094" s="256" t="str">
        <f t="shared" si="343"/>
        <v/>
      </c>
      <c r="AF3094" s="252" t="str">
        <f t="shared" si="344"/>
        <v>-</v>
      </c>
    </row>
    <row r="3095" spans="1:32" ht="20.149999999999999" customHeight="1" x14ac:dyDescent="0.75">
      <c r="A3095" s="31">
        <v>3093</v>
      </c>
      <c r="B3095" s="239"/>
      <c r="C3095" s="273"/>
      <c r="D3095" s="272"/>
      <c r="E3095" s="273"/>
      <c r="F3095" s="273"/>
      <c r="G3095" s="253" t="str">
        <f t="shared" si="345"/>
        <v/>
      </c>
      <c r="H3095" s="31" t="str">
        <f>IF(AND(B3095=H$1),LOOKUP(9.99999999999999E+307,$H$2:H3094)+1,"")</f>
        <v/>
      </c>
      <c r="I3095" s="31" t="str">
        <f>IF(AND(B3095=I$1),LOOKUP(9.99999999999999E+307,$I$2:I3094)+1,"")</f>
        <v/>
      </c>
      <c r="J3095" s="31">
        <f>IF(AND(B3095=J$1),LOOKUP(9.99999999999999E+307,$J$2:J3094)+1,"")</f>
        <v>2929</v>
      </c>
      <c r="K3095" s="31">
        <f>IF(AND(B3095=K$1),LOOKUP(9.99999999999999E+307,$K$2:K3094)+1,"")</f>
        <v>2929</v>
      </c>
      <c r="L3095" s="31">
        <f>IF(AND(B3095=L$1),LOOKUP(9.99999999999999E+307,$L$2:L3094)+1,"")</f>
        <v>2929</v>
      </c>
      <c r="M3095" s="31">
        <f>IF(AND(B3095=M$1),LOOKUP(9.99999999999999E+307,$M$2:M3094)+1,"")</f>
        <v>2929</v>
      </c>
      <c r="N3095" s="31" t="e">
        <f>IF(AND(B3095=N$1),LOOKUP(9.99999999999999E+307,$N$2:N3094)+1,"")</f>
        <v>#REF!</v>
      </c>
      <c r="O3095" s="31" t="e">
        <f>IF(AND($B3095=O$1),LOOKUP(9.99999999999999E+307,$O$2:O3094)+1,"")</f>
        <v>#REF!</v>
      </c>
      <c r="P3095" s="31" t="e">
        <f>IF(AND($B3095=P$1),LOOKUP(9.99999999999999E+307,$P$2:P3094)+1,"")</f>
        <v>#REF!</v>
      </c>
      <c r="Q3095" s="31" t="e">
        <f>IF(AND($B3095=Q$1),LOOKUP(9.99999999999999E+307,$Q$2:Q3094)+1,"")</f>
        <v>#REF!</v>
      </c>
      <c r="R3095" s="31">
        <f>IF(AND($B3095=R$1),LOOKUP(9.99999999999999E+307,$R$2:R3094)+1,"")</f>
        <v>2929</v>
      </c>
      <c r="S3095" s="31">
        <f>IF(AND($B3095=S$1),LOOKUP(9.99999999999999E+307,$S$2:S3094)+1,"")</f>
        <v>2929</v>
      </c>
      <c r="T3095" s="265"/>
      <c r="U3095" s="265"/>
      <c r="V3095" s="265"/>
      <c r="AA3095" s="254" t="str">
        <f t="shared" si="346"/>
        <v/>
      </c>
      <c r="AB3095" s="254" t="str">
        <f t="shared" si="347"/>
        <v/>
      </c>
      <c r="AC3095" s="255">
        <f t="shared" ref="AC3095:AC3158" si="348">COUNTIF($C$3:$C$4002,C3095)</f>
        <v>0</v>
      </c>
      <c r="AD3095" s="255">
        <f t="shared" ref="AD3095:AD3158" si="349">SUMPRODUCT(--(E3095&amp;F3095=$E$3:$E$4002&amp;$F$3:$F$4002))</f>
        <v>3836</v>
      </c>
      <c r="AE3095" s="256" t="str">
        <f t="shared" ref="AE3095:AE3158" si="350">IF(D3095="เด็กชาย",1,IF(D3095="นาย",1,IF(D3095="เด็กหญิง",2,IF(D3095="นางสาว",2,IF(D3095="ด.ช.",1,IF(D3095="ด.ญ.",2,IF(D3095="น.ส.",2,"")))))))</f>
        <v/>
      </c>
      <c r="AF3095" s="252" t="str">
        <f t="shared" ref="AF3095:AF3158" si="351">CONCATENATE(B3095,"-",AE3095)</f>
        <v>-</v>
      </c>
    </row>
    <row r="3096" spans="1:32" ht="20.149999999999999" customHeight="1" x14ac:dyDescent="0.75">
      <c r="A3096" s="31">
        <v>3094</v>
      </c>
      <c r="B3096" s="239"/>
      <c r="C3096" s="273"/>
      <c r="D3096" s="272"/>
      <c r="E3096" s="273"/>
      <c r="F3096" s="273"/>
      <c r="G3096" s="253" t="str">
        <f t="shared" si="345"/>
        <v/>
      </c>
      <c r="H3096" s="31" t="str">
        <f>IF(AND(B3096=H$1),LOOKUP(9.99999999999999E+307,$H$2:H3095)+1,"")</f>
        <v/>
      </c>
      <c r="I3096" s="31" t="str">
        <f>IF(AND(B3096=I$1),LOOKUP(9.99999999999999E+307,$I$2:I3095)+1,"")</f>
        <v/>
      </c>
      <c r="J3096" s="31">
        <f>IF(AND(B3096=J$1),LOOKUP(9.99999999999999E+307,$J$2:J3095)+1,"")</f>
        <v>2930</v>
      </c>
      <c r="K3096" s="31">
        <f>IF(AND(B3096=K$1),LOOKUP(9.99999999999999E+307,$K$2:K3095)+1,"")</f>
        <v>2930</v>
      </c>
      <c r="L3096" s="31">
        <f>IF(AND(B3096=L$1),LOOKUP(9.99999999999999E+307,$L$2:L3095)+1,"")</f>
        <v>2930</v>
      </c>
      <c r="M3096" s="31">
        <f>IF(AND(B3096=M$1),LOOKUP(9.99999999999999E+307,$M$2:M3095)+1,"")</f>
        <v>2930</v>
      </c>
      <c r="N3096" s="31" t="e">
        <f>IF(AND(B3096=N$1),LOOKUP(9.99999999999999E+307,$N$2:N3095)+1,"")</f>
        <v>#REF!</v>
      </c>
      <c r="O3096" s="31" t="e">
        <f>IF(AND($B3096=O$1),LOOKUP(9.99999999999999E+307,$O$2:O3095)+1,"")</f>
        <v>#REF!</v>
      </c>
      <c r="P3096" s="31" t="e">
        <f>IF(AND($B3096=P$1),LOOKUP(9.99999999999999E+307,$P$2:P3095)+1,"")</f>
        <v>#REF!</v>
      </c>
      <c r="Q3096" s="31" t="e">
        <f>IF(AND($B3096=Q$1),LOOKUP(9.99999999999999E+307,$Q$2:Q3095)+1,"")</f>
        <v>#REF!</v>
      </c>
      <c r="R3096" s="31">
        <f>IF(AND($B3096=R$1),LOOKUP(9.99999999999999E+307,$R$2:R3095)+1,"")</f>
        <v>2930</v>
      </c>
      <c r="S3096" s="31">
        <f>IF(AND($B3096=S$1),LOOKUP(9.99999999999999E+307,$S$2:S3095)+1,"")</f>
        <v>2930</v>
      </c>
      <c r="T3096" s="265"/>
      <c r="U3096" s="265"/>
      <c r="V3096" s="265"/>
      <c r="AA3096" s="254" t="str">
        <f t="shared" si="346"/>
        <v/>
      </c>
      <c r="AB3096" s="254" t="str">
        <f t="shared" si="347"/>
        <v/>
      </c>
      <c r="AC3096" s="255">
        <f t="shared" si="348"/>
        <v>0</v>
      </c>
      <c r="AD3096" s="255">
        <f t="shared" si="349"/>
        <v>3836</v>
      </c>
      <c r="AE3096" s="256" t="str">
        <f t="shared" si="350"/>
        <v/>
      </c>
      <c r="AF3096" s="252" t="str">
        <f t="shared" si="351"/>
        <v>-</v>
      </c>
    </row>
    <row r="3097" spans="1:32" ht="20.149999999999999" customHeight="1" x14ac:dyDescent="0.75">
      <c r="A3097" s="31">
        <v>3095</v>
      </c>
      <c r="B3097" s="239"/>
      <c r="C3097" s="273"/>
      <c r="D3097" s="272"/>
      <c r="E3097" s="273"/>
      <c r="F3097" s="273"/>
      <c r="G3097" s="253" t="str">
        <f t="shared" si="345"/>
        <v/>
      </c>
      <c r="H3097" s="31" t="str">
        <f>IF(AND(B3097=H$1),LOOKUP(9.99999999999999E+307,$H$2:H3096)+1,"")</f>
        <v/>
      </c>
      <c r="I3097" s="31" t="str">
        <f>IF(AND(B3097=I$1),LOOKUP(9.99999999999999E+307,$I$2:I3096)+1,"")</f>
        <v/>
      </c>
      <c r="J3097" s="31">
        <f>IF(AND(B3097=J$1),LOOKUP(9.99999999999999E+307,$J$2:J3096)+1,"")</f>
        <v>2931</v>
      </c>
      <c r="K3097" s="31">
        <f>IF(AND(B3097=K$1),LOOKUP(9.99999999999999E+307,$K$2:K3096)+1,"")</f>
        <v>2931</v>
      </c>
      <c r="L3097" s="31">
        <f>IF(AND(B3097=L$1),LOOKUP(9.99999999999999E+307,$L$2:L3096)+1,"")</f>
        <v>2931</v>
      </c>
      <c r="M3097" s="31">
        <f>IF(AND(B3097=M$1),LOOKUP(9.99999999999999E+307,$M$2:M3096)+1,"")</f>
        <v>2931</v>
      </c>
      <c r="N3097" s="31" t="e">
        <f>IF(AND(B3097=N$1),LOOKUP(9.99999999999999E+307,$N$2:N3096)+1,"")</f>
        <v>#REF!</v>
      </c>
      <c r="O3097" s="31" t="e">
        <f>IF(AND($B3097=O$1),LOOKUP(9.99999999999999E+307,$O$2:O3096)+1,"")</f>
        <v>#REF!</v>
      </c>
      <c r="P3097" s="31" t="e">
        <f>IF(AND($B3097=P$1),LOOKUP(9.99999999999999E+307,$P$2:P3096)+1,"")</f>
        <v>#REF!</v>
      </c>
      <c r="Q3097" s="31" t="e">
        <f>IF(AND($B3097=Q$1),LOOKUP(9.99999999999999E+307,$Q$2:Q3096)+1,"")</f>
        <v>#REF!</v>
      </c>
      <c r="R3097" s="31">
        <f>IF(AND($B3097=R$1),LOOKUP(9.99999999999999E+307,$R$2:R3096)+1,"")</f>
        <v>2931</v>
      </c>
      <c r="S3097" s="31">
        <f>IF(AND($B3097=S$1),LOOKUP(9.99999999999999E+307,$S$2:S3096)+1,"")</f>
        <v>2931</v>
      </c>
      <c r="T3097" s="265"/>
      <c r="U3097" s="265"/>
      <c r="V3097" s="265"/>
      <c r="AA3097" s="254" t="str">
        <f t="shared" si="346"/>
        <v/>
      </c>
      <c r="AB3097" s="254" t="str">
        <f t="shared" si="347"/>
        <v/>
      </c>
      <c r="AC3097" s="255">
        <f t="shared" si="348"/>
        <v>0</v>
      </c>
      <c r="AD3097" s="255">
        <f t="shared" si="349"/>
        <v>3836</v>
      </c>
      <c r="AE3097" s="256" t="str">
        <f t="shared" si="350"/>
        <v/>
      </c>
      <c r="AF3097" s="252" t="str">
        <f t="shared" si="351"/>
        <v>-</v>
      </c>
    </row>
    <row r="3098" spans="1:32" ht="20.149999999999999" customHeight="1" x14ac:dyDescent="0.75">
      <c r="A3098" s="31">
        <v>3096</v>
      </c>
      <c r="B3098" s="239"/>
      <c r="C3098" s="273"/>
      <c r="D3098" s="272"/>
      <c r="E3098" s="273"/>
      <c r="F3098" s="273"/>
      <c r="G3098" s="253" t="str">
        <f t="shared" si="345"/>
        <v/>
      </c>
      <c r="H3098" s="31" t="str">
        <f>IF(AND(B3098=H$1),LOOKUP(9.99999999999999E+307,$H$2:H3097)+1,"")</f>
        <v/>
      </c>
      <c r="I3098" s="31" t="str">
        <f>IF(AND(B3098=I$1),LOOKUP(9.99999999999999E+307,$I$2:I3097)+1,"")</f>
        <v/>
      </c>
      <c r="J3098" s="31">
        <f>IF(AND(B3098=J$1),LOOKUP(9.99999999999999E+307,$J$2:J3097)+1,"")</f>
        <v>2932</v>
      </c>
      <c r="K3098" s="31">
        <f>IF(AND(B3098=K$1),LOOKUP(9.99999999999999E+307,$K$2:K3097)+1,"")</f>
        <v>2932</v>
      </c>
      <c r="L3098" s="31">
        <f>IF(AND(B3098=L$1),LOOKUP(9.99999999999999E+307,$L$2:L3097)+1,"")</f>
        <v>2932</v>
      </c>
      <c r="M3098" s="31">
        <f>IF(AND(B3098=M$1),LOOKUP(9.99999999999999E+307,$M$2:M3097)+1,"")</f>
        <v>2932</v>
      </c>
      <c r="N3098" s="31" t="e">
        <f>IF(AND(B3098=N$1),LOOKUP(9.99999999999999E+307,$N$2:N3097)+1,"")</f>
        <v>#REF!</v>
      </c>
      <c r="O3098" s="31" t="e">
        <f>IF(AND($B3098=O$1),LOOKUP(9.99999999999999E+307,$O$2:O3097)+1,"")</f>
        <v>#REF!</v>
      </c>
      <c r="P3098" s="31" t="e">
        <f>IF(AND($B3098=P$1),LOOKUP(9.99999999999999E+307,$P$2:P3097)+1,"")</f>
        <v>#REF!</v>
      </c>
      <c r="Q3098" s="31" t="e">
        <f>IF(AND($B3098=Q$1),LOOKUP(9.99999999999999E+307,$Q$2:Q3097)+1,"")</f>
        <v>#REF!</v>
      </c>
      <c r="R3098" s="31">
        <f>IF(AND($B3098=R$1),LOOKUP(9.99999999999999E+307,$R$2:R3097)+1,"")</f>
        <v>2932</v>
      </c>
      <c r="S3098" s="31">
        <f>IF(AND($B3098=S$1),LOOKUP(9.99999999999999E+307,$S$2:S3097)+1,"")</f>
        <v>2932</v>
      </c>
      <c r="T3098" s="265"/>
      <c r="U3098" s="265"/>
      <c r="V3098" s="265"/>
      <c r="AA3098" s="254" t="str">
        <f t="shared" si="346"/>
        <v/>
      </c>
      <c r="AB3098" s="254" t="str">
        <f t="shared" si="347"/>
        <v/>
      </c>
      <c r="AC3098" s="255">
        <f t="shared" si="348"/>
        <v>0</v>
      </c>
      <c r="AD3098" s="255">
        <f t="shared" si="349"/>
        <v>3836</v>
      </c>
      <c r="AE3098" s="256" t="str">
        <f t="shared" si="350"/>
        <v/>
      </c>
      <c r="AF3098" s="252" t="str">
        <f t="shared" si="351"/>
        <v>-</v>
      </c>
    </row>
    <row r="3099" spans="1:32" ht="20.149999999999999" customHeight="1" x14ac:dyDescent="0.75">
      <c r="A3099" s="31">
        <v>3097</v>
      </c>
      <c r="B3099" s="239"/>
      <c r="C3099" s="273"/>
      <c r="D3099" s="272"/>
      <c r="E3099" s="273"/>
      <c r="F3099" s="273"/>
      <c r="G3099" s="253" t="str">
        <f t="shared" si="345"/>
        <v/>
      </c>
      <c r="H3099" s="31" t="str">
        <f>IF(AND(B3099=H$1),LOOKUP(9.99999999999999E+307,$H$2:H3098)+1,"")</f>
        <v/>
      </c>
      <c r="I3099" s="31" t="str">
        <f>IF(AND(B3099=I$1),LOOKUP(9.99999999999999E+307,$I$2:I3098)+1,"")</f>
        <v/>
      </c>
      <c r="J3099" s="31">
        <f>IF(AND(B3099=J$1),LOOKUP(9.99999999999999E+307,$J$2:J3098)+1,"")</f>
        <v>2933</v>
      </c>
      <c r="K3099" s="31">
        <f>IF(AND(B3099=K$1),LOOKUP(9.99999999999999E+307,$K$2:K3098)+1,"")</f>
        <v>2933</v>
      </c>
      <c r="L3099" s="31">
        <f>IF(AND(B3099=L$1),LOOKUP(9.99999999999999E+307,$L$2:L3098)+1,"")</f>
        <v>2933</v>
      </c>
      <c r="M3099" s="31">
        <f>IF(AND(B3099=M$1),LOOKUP(9.99999999999999E+307,$M$2:M3098)+1,"")</f>
        <v>2933</v>
      </c>
      <c r="N3099" s="31" t="e">
        <f>IF(AND(B3099=N$1),LOOKUP(9.99999999999999E+307,$N$2:N3098)+1,"")</f>
        <v>#REF!</v>
      </c>
      <c r="O3099" s="31" t="e">
        <f>IF(AND($B3099=O$1),LOOKUP(9.99999999999999E+307,$O$2:O3098)+1,"")</f>
        <v>#REF!</v>
      </c>
      <c r="P3099" s="31" t="e">
        <f>IF(AND($B3099=P$1),LOOKUP(9.99999999999999E+307,$P$2:P3098)+1,"")</f>
        <v>#REF!</v>
      </c>
      <c r="Q3099" s="31" t="e">
        <f>IF(AND($B3099=Q$1),LOOKUP(9.99999999999999E+307,$Q$2:Q3098)+1,"")</f>
        <v>#REF!</v>
      </c>
      <c r="R3099" s="31">
        <f>IF(AND($B3099=R$1),LOOKUP(9.99999999999999E+307,$R$2:R3098)+1,"")</f>
        <v>2933</v>
      </c>
      <c r="S3099" s="31">
        <f>IF(AND($B3099=S$1),LOOKUP(9.99999999999999E+307,$S$2:S3098)+1,"")</f>
        <v>2933</v>
      </c>
      <c r="T3099" s="265"/>
      <c r="U3099" s="265"/>
      <c r="V3099" s="265"/>
      <c r="AA3099" s="254" t="str">
        <f t="shared" si="346"/>
        <v/>
      </c>
      <c r="AB3099" s="254" t="str">
        <f t="shared" si="347"/>
        <v/>
      </c>
      <c r="AC3099" s="255">
        <f t="shared" si="348"/>
        <v>0</v>
      </c>
      <c r="AD3099" s="255">
        <f t="shared" si="349"/>
        <v>3836</v>
      </c>
      <c r="AE3099" s="256" t="str">
        <f t="shared" si="350"/>
        <v/>
      </c>
      <c r="AF3099" s="252" t="str">
        <f t="shared" si="351"/>
        <v>-</v>
      </c>
    </row>
    <row r="3100" spans="1:32" ht="20.149999999999999" customHeight="1" x14ac:dyDescent="0.75">
      <c r="A3100" s="31">
        <v>3098</v>
      </c>
      <c r="B3100" s="239"/>
      <c r="C3100" s="273"/>
      <c r="D3100" s="272"/>
      <c r="E3100" s="273"/>
      <c r="F3100" s="273"/>
      <c r="G3100" s="253" t="str">
        <f t="shared" si="345"/>
        <v/>
      </c>
      <c r="H3100" s="31" t="str">
        <f>IF(AND(B3100=H$1),LOOKUP(9.99999999999999E+307,$H$2:H3099)+1,"")</f>
        <v/>
      </c>
      <c r="I3100" s="31" t="str">
        <f>IF(AND(B3100=I$1),LOOKUP(9.99999999999999E+307,$I$2:I3099)+1,"")</f>
        <v/>
      </c>
      <c r="J3100" s="31">
        <f>IF(AND(B3100=J$1),LOOKUP(9.99999999999999E+307,$J$2:J3099)+1,"")</f>
        <v>2934</v>
      </c>
      <c r="K3100" s="31">
        <f>IF(AND(B3100=K$1),LOOKUP(9.99999999999999E+307,$K$2:K3099)+1,"")</f>
        <v>2934</v>
      </c>
      <c r="L3100" s="31">
        <f>IF(AND(B3100=L$1),LOOKUP(9.99999999999999E+307,$L$2:L3099)+1,"")</f>
        <v>2934</v>
      </c>
      <c r="M3100" s="31">
        <f>IF(AND(B3100=M$1),LOOKUP(9.99999999999999E+307,$M$2:M3099)+1,"")</f>
        <v>2934</v>
      </c>
      <c r="N3100" s="31" t="e">
        <f>IF(AND(B3100=N$1),LOOKUP(9.99999999999999E+307,$N$2:N3099)+1,"")</f>
        <v>#REF!</v>
      </c>
      <c r="O3100" s="31" t="e">
        <f>IF(AND($B3100=O$1),LOOKUP(9.99999999999999E+307,$O$2:O3099)+1,"")</f>
        <v>#REF!</v>
      </c>
      <c r="P3100" s="31" t="e">
        <f>IF(AND($B3100=P$1),LOOKUP(9.99999999999999E+307,$P$2:P3099)+1,"")</f>
        <v>#REF!</v>
      </c>
      <c r="Q3100" s="31" t="e">
        <f>IF(AND($B3100=Q$1),LOOKUP(9.99999999999999E+307,$Q$2:Q3099)+1,"")</f>
        <v>#REF!</v>
      </c>
      <c r="R3100" s="31">
        <f>IF(AND($B3100=R$1),LOOKUP(9.99999999999999E+307,$R$2:R3099)+1,"")</f>
        <v>2934</v>
      </c>
      <c r="S3100" s="31">
        <f>IF(AND($B3100=S$1),LOOKUP(9.99999999999999E+307,$S$2:S3099)+1,"")</f>
        <v>2934</v>
      </c>
      <c r="T3100" s="265"/>
      <c r="U3100" s="265"/>
      <c r="V3100" s="265"/>
      <c r="AA3100" s="254" t="str">
        <f t="shared" si="346"/>
        <v/>
      </c>
      <c r="AB3100" s="254" t="str">
        <f t="shared" si="347"/>
        <v/>
      </c>
      <c r="AC3100" s="255">
        <f t="shared" si="348"/>
        <v>0</v>
      </c>
      <c r="AD3100" s="255">
        <f t="shared" si="349"/>
        <v>3836</v>
      </c>
      <c r="AE3100" s="256" t="str">
        <f t="shared" si="350"/>
        <v/>
      </c>
      <c r="AF3100" s="252" t="str">
        <f t="shared" si="351"/>
        <v>-</v>
      </c>
    </row>
    <row r="3101" spans="1:32" ht="20.149999999999999" customHeight="1" x14ac:dyDescent="0.75">
      <c r="A3101" s="31">
        <v>3099</v>
      </c>
      <c r="B3101" s="239"/>
      <c r="C3101" s="273"/>
      <c r="D3101" s="272"/>
      <c r="E3101" s="273"/>
      <c r="F3101" s="273"/>
      <c r="G3101" s="253" t="str">
        <f t="shared" si="345"/>
        <v/>
      </c>
      <c r="H3101" s="31" t="str">
        <f>IF(AND(B3101=H$1),LOOKUP(9.99999999999999E+307,$H$2:H3100)+1,"")</f>
        <v/>
      </c>
      <c r="I3101" s="31" t="str">
        <f>IF(AND(B3101=I$1),LOOKUP(9.99999999999999E+307,$I$2:I3100)+1,"")</f>
        <v/>
      </c>
      <c r="J3101" s="31">
        <f>IF(AND(B3101=J$1),LOOKUP(9.99999999999999E+307,$J$2:J3100)+1,"")</f>
        <v>2935</v>
      </c>
      <c r="K3101" s="31">
        <f>IF(AND(B3101=K$1),LOOKUP(9.99999999999999E+307,$K$2:K3100)+1,"")</f>
        <v>2935</v>
      </c>
      <c r="L3101" s="31">
        <f>IF(AND(B3101=L$1),LOOKUP(9.99999999999999E+307,$L$2:L3100)+1,"")</f>
        <v>2935</v>
      </c>
      <c r="M3101" s="31">
        <f>IF(AND(B3101=M$1),LOOKUP(9.99999999999999E+307,$M$2:M3100)+1,"")</f>
        <v>2935</v>
      </c>
      <c r="N3101" s="31" t="e">
        <f>IF(AND(B3101=N$1),LOOKUP(9.99999999999999E+307,$N$2:N3100)+1,"")</f>
        <v>#REF!</v>
      </c>
      <c r="O3101" s="31" t="e">
        <f>IF(AND($B3101=O$1),LOOKUP(9.99999999999999E+307,$O$2:O3100)+1,"")</f>
        <v>#REF!</v>
      </c>
      <c r="P3101" s="31" t="e">
        <f>IF(AND($B3101=P$1),LOOKUP(9.99999999999999E+307,$P$2:P3100)+1,"")</f>
        <v>#REF!</v>
      </c>
      <c r="Q3101" s="31" t="e">
        <f>IF(AND($B3101=Q$1),LOOKUP(9.99999999999999E+307,$Q$2:Q3100)+1,"")</f>
        <v>#REF!</v>
      </c>
      <c r="R3101" s="31">
        <f>IF(AND($B3101=R$1),LOOKUP(9.99999999999999E+307,$R$2:R3100)+1,"")</f>
        <v>2935</v>
      </c>
      <c r="S3101" s="31">
        <f>IF(AND($B3101=S$1),LOOKUP(9.99999999999999E+307,$S$2:S3100)+1,"")</f>
        <v>2935</v>
      </c>
      <c r="T3101" s="265"/>
      <c r="U3101" s="265"/>
      <c r="V3101" s="265"/>
      <c r="AA3101" s="254" t="str">
        <f t="shared" si="346"/>
        <v/>
      </c>
      <c r="AB3101" s="254" t="str">
        <f t="shared" si="347"/>
        <v/>
      </c>
      <c r="AC3101" s="255">
        <f t="shared" si="348"/>
        <v>0</v>
      </c>
      <c r="AD3101" s="255">
        <f t="shared" si="349"/>
        <v>3836</v>
      </c>
      <c r="AE3101" s="256" t="str">
        <f t="shared" si="350"/>
        <v/>
      </c>
      <c r="AF3101" s="252" t="str">
        <f t="shared" si="351"/>
        <v>-</v>
      </c>
    </row>
    <row r="3102" spans="1:32" ht="20.149999999999999" customHeight="1" x14ac:dyDescent="0.75">
      <c r="A3102" s="31">
        <v>3100</v>
      </c>
      <c r="B3102" s="239"/>
      <c r="C3102" s="273"/>
      <c r="D3102" s="272"/>
      <c r="E3102" s="273"/>
      <c r="F3102" s="273"/>
      <c r="G3102" s="253" t="str">
        <f t="shared" si="345"/>
        <v/>
      </c>
      <c r="H3102" s="31" t="str">
        <f>IF(AND(B3102=H$1),LOOKUP(9.99999999999999E+307,$H$2:H3101)+1,"")</f>
        <v/>
      </c>
      <c r="I3102" s="31" t="str">
        <f>IF(AND(B3102=I$1),LOOKUP(9.99999999999999E+307,$I$2:I3101)+1,"")</f>
        <v/>
      </c>
      <c r="J3102" s="31">
        <f>IF(AND(B3102=J$1),LOOKUP(9.99999999999999E+307,$J$2:J3101)+1,"")</f>
        <v>2936</v>
      </c>
      <c r="K3102" s="31">
        <f>IF(AND(B3102=K$1),LOOKUP(9.99999999999999E+307,$K$2:K3101)+1,"")</f>
        <v>2936</v>
      </c>
      <c r="L3102" s="31">
        <f>IF(AND(B3102=L$1),LOOKUP(9.99999999999999E+307,$L$2:L3101)+1,"")</f>
        <v>2936</v>
      </c>
      <c r="M3102" s="31">
        <f>IF(AND(B3102=M$1),LOOKUP(9.99999999999999E+307,$M$2:M3101)+1,"")</f>
        <v>2936</v>
      </c>
      <c r="N3102" s="31" t="e">
        <f>IF(AND(B3102=N$1),LOOKUP(9.99999999999999E+307,$N$2:N3101)+1,"")</f>
        <v>#REF!</v>
      </c>
      <c r="O3102" s="31" t="e">
        <f>IF(AND($B3102=O$1),LOOKUP(9.99999999999999E+307,$O$2:O3101)+1,"")</f>
        <v>#REF!</v>
      </c>
      <c r="P3102" s="31" t="e">
        <f>IF(AND($B3102=P$1),LOOKUP(9.99999999999999E+307,$P$2:P3101)+1,"")</f>
        <v>#REF!</v>
      </c>
      <c r="Q3102" s="31" t="e">
        <f>IF(AND($B3102=Q$1),LOOKUP(9.99999999999999E+307,$Q$2:Q3101)+1,"")</f>
        <v>#REF!</v>
      </c>
      <c r="R3102" s="31">
        <f>IF(AND($B3102=R$1),LOOKUP(9.99999999999999E+307,$R$2:R3101)+1,"")</f>
        <v>2936</v>
      </c>
      <c r="S3102" s="31">
        <f>IF(AND($B3102=S$1),LOOKUP(9.99999999999999E+307,$S$2:S3101)+1,"")</f>
        <v>2936</v>
      </c>
      <c r="T3102" s="265"/>
      <c r="U3102" s="265"/>
      <c r="V3102" s="265"/>
      <c r="AA3102" s="254" t="str">
        <f t="shared" si="346"/>
        <v/>
      </c>
      <c r="AB3102" s="254" t="str">
        <f t="shared" si="347"/>
        <v/>
      </c>
      <c r="AC3102" s="255">
        <f t="shared" si="348"/>
        <v>0</v>
      </c>
      <c r="AD3102" s="255">
        <f t="shared" si="349"/>
        <v>3836</v>
      </c>
      <c r="AE3102" s="256" t="str">
        <f t="shared" si="350"/>
        <v/>
      </c>
      <c r="AF3102" s="252" t="str">
        <f t="shared" si="351"/>
        <v>-</v>
      </c>
    </row>
    <row r="3103" spans="1:32" ht="20.149999999999999" customHeight="1" x14ac:dyDescent="0.75">
      <c r="A3103" s="31">
        <v>3101</v>
      </c>
      <c r="B3103" s="239"/>
      <c r="C3103" s="273"/>
      <c r="D3103" s="272"/>
      <c r="E3103" s="273"/>
      <c r="F3103" s="273"/>
      <c r="G3103" s="253" t="str">
        <f t="shared" si="345"/>
        <v/>
      </c>
      <c r="H3103" s="31" t="str">
        <f>IF(AND(B3103=H$1),LOOKUP(9.99999999999999E+307,$H$2:H3102)+1,"")</f>
        <v/>
      </c>
      <c r="I3103" s="31" t="str">
        <f>IF(AND(B3103=I$1),LOOKUP(9.99999999999999E+307,$I$2:I3102)+1,"")</f>
        <v/>
      </c>
      <c r="J3103" s="31">
        <f>IF(AND(B3103=J$1),LOOKUP(9.99999999999999E+307,$J$2:J3102)+1,"")</f>
        <v>2937</v>
      </c>
      <c r="K3103" s="31">
        <f>IF(AND(B3103=K$1),LOOKUP(9.99999999999999E+307,$K$2:K3102)+1,"")</f>
        <v>2937</v>
      </c>
      <c r="L3103" s="31">
        <f>IF(AND(B3103=L$1),LOOKUP(9.99999999999999E+307,$L$2:L3102)+1,"")</f>
        <v>2937</v>
      </c>
      <c r="M3103" s="31">
        <f>IF(AND(B3103=M$1),LOOKUP(9.99999999999999E+307,$M$2:M3102)+1,"")</f>
        <v>2937</v>
      </c>
      <c r="N3103" s="31" t="e">
        <f>IF(AND(B3103=N$1),LOOKUP(9.99999999999999E+307,$N$2:N3102)+1,"")</f>
        <v>#REF!</v>
      </c>
      <c r="O3103" s="31" t="e">
        <f>IF(AND($B3103=O$1),LOOKUP(9.99999999999999E+307,$O$2:O3102)+1,"")</f>
        <v>#REF!</v>
      </c>
      <c r="P3103" s="31" t="e">
        <f>IF(AND($B3103=P$1),LOOKUP(9.99999999999999E+307,$P$2:P3102)+1,"")</f>
        <v>#REF!</v>
      </c>
      <c r="Q3103" s="31" t="e">
        <f>IF(AND($B3103=Q$1),LOOKUP(9.99999999999999E+307,$Q$2:Q3102)+1,"")</f>
        <v>#REF!</v>
      </c>
      <c r="R3103" s="31">
        <f>IF(AND($B3103=R$1),LOOKUP(9.99999999999999E+307,$R$2:R3102)+1,"")</f>
        <v>2937</v>
      </c>
      <c r="S3103" s="31">
        <f>IF(AND($B3103=S$1),LOOKUP(9.99999999999999E+307,$S$2:S3102)+1,"")</f>
        <v>2937</v>
      </c>
      <c r="T3103" s="265"/>
      <c r="U3103" s="265"/>
      <c r="V3103" s="265"/>
      <c r="AA3103" s="254" t="str">
        <f t="shared" si="346"/>
        <v/>
      </c>
      <c r="AB3103" s="254" t="str">
        <f t="shared" si="347"/>
        <v/>
      </c>
      <c r="AC3103" s="255">
        <f t="shared" si="348"/>
        <v>0</v>
      </c>
      <c r="AD3103" s="255">
        <f t="shared" si="349"/>
        <v>3836</v>
      </c>
      <c r="AE3103" s="256" t="str">
        <f t="shared" si="350"/>
        <v/>
      </c>
      <c r="AF3103" s="252" t="str">
        <f t="shared" si="351"/>
        <v>-</v>
      </c>
    </row>
    <row r="3104" spans="1:32" ht="20.149999999999999" customHeight="1" x14ac:dyDescent="0.75">
      <c r="A3104" s="31">
        <v>3102</v>
      </c>
      <c r="B3104" s="239"/>
      <c r="C3104" s="273"/>
      <c r="D3104" s="272"/>
      <c r="E3104" s="273"/>
      <c r="F3104" s="273"/>
      <c r="G3104" s="253" t="str">
        <f t="shared" si="345"/>
        <v/>
      </c>
      <c r="H3104" s="31" t="str">
        <f>IF(AND(B3104=H$1),LOOKUP(9.99999999999999E+307,$H$2:H3103)+1,"")</f>
        <v/>
      </c>
      <c r="I3104" s="31" t="str">
        <f>IF(AND(B3104=I$1),LOOKUP(9.99999999999999E+307,$I$2:I3103)+1,"")</f>
        <v/>
      </c>
      <c r="J3104" s="31">
        <f>IF(AND(B3104=J$1),LOOKUP(9.99999999999999E+307,$J$2:J3103)+1,"")</f>
        <v>2938</v>
      </c>
      <c r="K3104" s="31">
        <f>IF(AND(B3104=K$1),LOOKUP(9.99999999999999E+307,$K$2:K3103)+1,"")</f>
        <v>2938</v>
      </c>
      <c r="L3104" s="31">
        <f>IF(AND(B3104=L$1),LOOKUP(9.99999999999999E+307,$L$2:L3103)+1,"")</f>
        <v>2938</v>
      </c>
      <c r="M3104" s="31">
        <f>IF(AND(B3104=M$1),LOOKUP(9.99999999999999E+307,$M$2:M3103)+1,"")</f>
        <v>2938</v>
      </c>
      <c r="N3104" s="31" t="e">
        <f>IF(AND(B3104=N$1),LOOKUP(9.99999999999999E+307,$N$2:N3103)+1,"")</f>
        <v>#REF!</v>
      </c>
      <c r="O3104" s="31" t="e">
        <f>IF(AND($B3104=O$1),LOOKUP(9.99999999999999E+307,$O$2:O3103)+1,"")</f>
        <v>#REF!</v>
      </c>
      <c r="P3104" s="31" t="e">
        <f>IF(AND($B3104=P$1),LOOKUP(9.99999999999999E+307,$P$2:P3103)+1,"")</f>
        <v>#REF!</v>
      </c>
      <c r="Q3104" s="31" t="e">
        <f>IF(AND($B3104=Q$1),LOOKUP(9.99999999999999E+307,$Q$2:Q3103)+1,"")</f>
        <v>#REF!</v>
      </c>
      <c r="R3104" s="31">
        <f>IF(AND($B3104=R$1),LOOKUP(9.99999999999999E+307,$R$2:R3103)+1,"")</f>
        <v>2938</v>
      </c>
      <c r="S3104" s="31">
        <f>IF(AND($B3104=S$1),LOOKUP(9.99999999999999E+307,$S$2:S3103)+1,"")</f>
        <v>2938</v>
      </c>
      <c r="T3104" s="265"/>
      <c r="U3104" s="265"/>
      <c r="V3104" s="265"/>
      <c r="AA3104" s="254" t="str">
        <f t="shared" si="346"/>
        <v/>
      </c>
      <c r="AB3104" s="254" t="str">
        <f t="shared" si="347"/>
        <v/>
      </c>
      <c r="AC3104" s="255">
        <f t="shared" si="348"/>
        <v>0</v>
      </c>
      <c r="AD3104" s="255">
        <f t="shared" si="349"/>
        <v>3836</v>
      </c>
      <c r="AE3104" s="256" t="str">
        <f t="shared" si="350"/>
        <v/>
      </c>
      <c r="AF3104" s="252" t="str">
        <f t="shared" si="351"/>
        <v>-</v>
      </c>
    </row>
    <row r="3105" spans="1:32" ht="20.149999999999999" customHeight="1" x14ac:dyDescent="0.75">
      <c r="A3105" s="31">
        <v>3103</v>
      </c>
      <c r="B3105" s="239"/>
      <c r="C3105" s="273"/>
      <c r="D3105" s="272"/>
      <c r="E3105" s="273"/>
      <c r="F3105" s="273"/>
      <c r="G3105" s="253" t="str">
        <f t="shared" si="345"/>
        <v/>
      </c>
      <c r="H3105" s="31" t="str">
        <f>IF(AND(B3105=H$1),LOOKUP(9.99999999999999E+307,$H$2:H3104)+1,"")</f>
        <v/>
      </c>
      <c r="I3105" s="31" t="str">
        <f>IF(AND(B3105=I$1),LOOKUP(9.99999999999999E+307,$I$2:I3104)+1,"")</f>
        <v/>
      </c>
      <c r="J3105" s="31">
        <f>IF(AND(B3105=J$1),LOOKUP(9.99999999999999E+307,$J$2:J3104)+1,"")</f>
        <v>2939</v>
      </c>
      <c r="K3105" s="31">
        <f>IF(AND(B3105=K$1),LOOKUP(9.99999999999999E+307,$K$2:K3104)+1,"")</f>
        <v>2939</v>
      </c>
      <c r="L3105" s="31">
        <f>IF(AND(B3105=L$1),LOOKUP(9.99999999999999E+307,$L$2:L3104)+1,"")</f>
        <v>2939</v>
      </c>
      <c r="M3105" s="31">
        <f>IF(AND(B3105=M$1),LOOKUP(9.99999999999999E+307,$M$2:M3104)+1,"")</f>
        <v>2939</v>
      </c>
      <c r="N3105" s="31" t="e">
        <f>IF(AND(B3105=N$1),LOOKUP(9.99999999999999E+307,$N$2:N3104)+1,"")</f>
        <v>#REF!</v>
      </c>
      <c r="O3105" s="31" t="e">
        <f>IF(AND($B3105=O$1),LOOKUP(9.99999999999999E+307,$O$2:O3104)+1,"")</f>
        <v>#REF!</v>
      </c>
      <c r="P3105" s="31" t="e">
        <f>IF(AND($B3105=P$1),LOOKUP(9.99999999999999E+307,$P$2:P3104)+1,"")</f>
        <v>#REF!</v>
      </c>
      <c r="Q3105" s="31" t="e">
        <f>IF(AND($B3105=Q$1),LOOKUP(9.99999999999999E+307,$Q$2:Q3104)+1,"")</f>
        <v>#REF!</v>
      </c>
      <c r="R3105" s="31">
        <f>IF(AND($B3105=R$1),LOOKUP(9.99999999999999E+307,$R$2:R3104)+1,"")</f>
        <v>2939</v>
      </c>
      <c r="S3105" s="31">
        <f>IF(AND($B3105=S$1),LOOKUP(9.99999999999999E+307,$S$2:S3104)+1,"")</f>
        <v>2939</v>
      </c>
      <c r="T3105" s="265"/>
      <c r="U3105" s="265"/>
      <c r="V3105" s="265"/>
      <c r="AA3105" s="254" t="str">
        <f t="shared" si="346"/>
        <v/>
      </c>
      <c r="AB3105" s="254" t="str">
        <f t="shared" si="347"/>
        <v/>
      </c>
      <c r="AC3105" s="255">
        <f t="shared" si="348"/>
        <v>0</v>
      </c>
      <c r="AD3105" s="255">
        <f t="shared" si="349"/>
        <v>3836</v>
      </c>
      <c r="AE3105" s="256" t="str">
        <f t="shared" si="350"/>
        <v/>
      </c>
      <c r="AF3105" s="252" t="str">
        <f t="shared" si="351"/>
        <v>-</v>
      </c>
    </row>
    <row r="3106" spans="1:32" ht="20.149999999999999" customHeight="1" x14ac:dyDescent="0.75">
      <c r="A3106" s="31">
        <v>3104</v>
      </c>
      <c r="B3106" s="239"/>
      <c r="C3106" s="273"/>
      <c r="D3106" s="272"/>
      <c r="E3106" s="273"/>
      <c r="F3106" s="273"/>
      <c r="G3106" s="253" t="str">
        <f t="shared" si="345"/>
        <v/>
      </c>
      <c r="H3106" s="31" t="str">
        <f>IF(AND(B3106=H$1),LOOKUP(9.99999999999999E+307,$H$2:H3105)+1,"")</f>
        <v/>
      </c>
      <c r="I3106" s="31" t="str">
        <f>IF(AND(B3106=I$1),LOOKUP(9.99999999999999E+307,$I$2:I3105)+1,"")</f>
        <v/>
      </c>
      <c r="J3106" s="31">
        <f>IF(AND(B3106=J$1),LOOKUP(9.99999999999999E+307,$J$2:J3105)+1,"")</f>
        <v>2940</v>
      </c>
      <c r="K3106" s="31">
        <f>IF(AND(B3106=K$1),LOOKUP(9.99999999999999E+307,$K$2:K3105)+1,"")</f>
        <v>2940</v>
      </c>
      <c r="L3106" s="31">
        <f>IF(AND(B3106=L$1),LOOKUP(9.99999999999999E+307,$L$2:L3105)+1,"")</f>
        <v>2940</v>
      </c>
      <c r="M3106" s="31">
        <f>IF(AND(B3106=M$1),LOOKUP(9.99999999999999E+307,$M$2:M3105)+1,"")</f>
        <v>2940</v>
      </c>
      <c r="N3106" s="31" t="e">
        <f>IF(AND(B3106=N$1),LOOKUP(9.99999999999999E+307,$N$2:N3105)+1,"")</f>
        <v>#REF!</v>
      </c>
      <c r="O3106" s="31" t="e">
        <f>IF(AND($B3106=O$1),LOOKUP(9.99999999999999E+307,$O$2:O3105)+1,"")</f>
        <v>#REF!</v>
      </c>
      <c r="P3106" s="31" t="e">
        <f>IF(AND($B3106=P$1),LOOKUP(9.99999999999999E+307,$P$2:P3105)+1,"")</f>
        <v>#REF!</v>
      </c>
      <c r="Q3106" s="31" t="e">
        <f>IF(AND($B3106=Q$1),LOOKUP(9.99999999999999E+307,$Q$2:Q3105)+1,"")</f>
        <v>#REF!</v>
      </c>
      <c r="R3106" s="31">
        <f>IF(AND($B3106=R$1),LOOKUP(9.99999999999999E+307,$R$2:R3105)+1,"")</f>
        <v>2940</v>
      </c>
      <c r="S3106" s="31">
        <f>IF(AND($B3106=S$1),LOOKUP(9.99999999999999E+307,$S$2:S3105)+1,"")</f>
        <v>2940</v>
      </c>
      <c r="T3106" s="265"/>
      <c r="U3106" s="265"/>
      <c r="V3106" s="265"/>
      <c r="AA3106" s="254" t="str">
        <f t="shared" si="346"/>
        <v/>
      </c>
      <c r="AB3106" s="254" t="str">
        <f t="shared" si="347"/>
        <v/>
      </c>
      <c r="AC3106" s="255">
        <f t="shared" si="348"/>
        <v>0</v>
      </c>
      <c r="AD3106" s="255">
        <f t="shared" si="349"/>
        <v>3836</v>
      </c>
      <c r="AE3106" s="256" t="str">
        <f t="shared" si="350"/>
        <v/>
      </c>
      <c r="AF3106" s="252" t="str">
        <f t="shared" si="351"/>
        <v>-</v>
      </c>
    </row>
    <row r="3107" spans="1:32" ht="20.149999999999999" customHeight="1" x14ac:dyDescent="0.75">
      <c r="A3107" s="31">
        <v>3105</v>
      </c>
      <c r="B3107" s="239"/>
      <c r="C3107" s="273"/>
      <c r="D3107" s="272"/>
      <c r="E3107" s="273"/>
      <c r="F3107" s="273"/>
      <c r="G3107" s="253" t="str">
        <f t="shared" si="345"/>
        <v/>
      </c>
      <c r="H3107" s="31" t="str">
        <f>IF(AND(B3107=H$1),LOOKUP(9.99999999999999E+307,$H$2:H3106)+1,"")</f>
        <v/>
      </c>
      <c r="I3107" s="31" t="str">
        <f>IF(AND(B3107=I$1),LOOKUP(9.99999999999999E+307,$I$2:I3106)+1,"")</f>
        <v/>
      </c>
      <c r="J3107" s="31">
        <f>IF(AND(B3107=J$1),LOOKUP(9.99999999999999E+307,$J$2:J3106)+1,"")</f>
        <v>2941</v>
      </c>
      <c r="K3107" s="31">
        <f>IF(AND(B3107=K$1),LOOKUP(9.99999999999999E+307,$K$2:K3106)+1,"")</f>
        <v>2941</v>
      </c>
      <c r="L3107" s="31">
        <f>IF(AND(B3107=L$1),LOOKUP(9.99999999999999E+307,$L$2:L3106)+1,"")</f>
        <v>2941</v>
      </c>
      <c r="M3107" s="31">
        <f>IF(AND(B3107=M$1),LOOKUP(9.99999999999999E+307,$M$2:M3106)+1,"")</f>
        <v>2941</v>
      </c>
      <c r="N3107" s="31" t="e">
        <f>IF(AND(B3107=N$1),LOOKUP(9.99999999999999E+307,$N$2:N3106)+1,"")</f>
        <v>#REF!</v>
      </c>
      <c r="O3107" s="31" t="e">
        <f>IF(AND($B3107=O$1),LOOKUP(9.99999999999999E+307,$O$2:O3106)+1,"")</f>
        <v>#REF!</v>
      </c>
      <c r="P3107" s="31" t="e">
        <f>IF(AND($B3107=P$1),LOOKUP(9.99999999999999E+307,$P$2:P3106)+1,"")</f>
        <v>#REF!</v>
      </c>
      <c r="Q3107" s="31" t="e">
        <f>IF(AND($B3107=Q$1),LOOKUP(9.99999999999999E+307,$Q$2:Q3106)+1,"")</f>
        <v>#REF!</v>
      </c>
      <c r="R3107" s="31">
        <f>IF(AND($B3107=R$1),LOOKUP(9.99999999999999E+307,$R$2:R3106)+1,"")</f>
        <v>2941</v>
      </c>
      <c r="S3107" s="31">
        <f>IF(AND($B3107=S$1),LOOKUP(9.99999999999999E+307,$S$2:S3106)+1,"")</f>
        <v>2941</v>
      </c>
      <c r="T3107" s="265"/>
      <c r="U3107" s="265"/>
      <c r="V3107" s="265"/>
      <c r="AA3107" s="254" t="str">
        <f t="shared" si="346"/>
        <v/>
      </c>
      <c r="AB3107" s="254" t="str">
        <f t="shared" si="347"/>
        <v/>
      </c>
      <c r="AC3107" s="255">
        <f t="shared" si="348"/>
        <v>0</v>
      </c>
      <c r="AD3107" s="255">
        <f t="shared" si="349"/>
        <v>3836</v>
      </c>
      <c r="AE3107" s="256" t="str">
        <f t="shared" si="350"/>
        <v/>
      </c>
      <c r="AF3107" s="252" t="str">
        <f t="shared" si="351"/>
        <v>-</v>
      </c>
    </row>
    <row r="3108" spans="1:32" ht="20.149999999999999" customHeight="1" x14ac:dyDescent="0.75">
      <c r="A3108" s="31">
        <v>3106</v>
      </c>
      <c r="B3108" s="239"/>
      <c r="C3108" s="273"/>
      <c r="D3108" s="272"/>
      <c r="E3108" s="273"/>
      <c r="F3108" s="273"/>
      <c r="G3108" s="253" t="str">
        <f t="shared" si="345"/>
        <v/>
      </c>
      <c r="H3108" s="31" t="str">
        <f>IF(AND(B3108=H$1),LOOKUP(9.99999999999999E+307,$H$2:H3107)+1,"")</f>
        <v/>
      </c>
      <c r="I3108" s="31" t="str">
        <f>IF(AND(B3108=I$1),LOOKUP(9.99999999999999E+307,$I$2:I3107)+1,"")</f>
        <v/>
      </c>
      <c r="J3108" s="31">
        <f>IF(AND(B3108=J$1),LOOKUP(9.99999999999999E+307,$J$2:J3107)+1,"")</f>
        <v>2942</v>
      </c>
      <c r="K3108" s="31">
        <f>IF(AND(B3108=K$1),LOOKUP(9.99999999999999E+307,$K$2:K3107)+1,"")</f>
        <v>2942</v>
      </c>
      <c r="L3108" s="31">
        <f>IF(AND(B3108=L$1),LOOKUP(9.99999999999999E+307,$L$2:L3107)+1,"")</f>
        <v>2942</v>
      </c>
      <c r="M3108" s="31">
        <f>IF(AND(B3108=M$1),LOOKUP(9.99999999999999E+307,$M$2:M3107)+1,"")</f>
        <v>2942</v>
      </c>
      <c r="N3108" s="31" t="e">
        <f>IF(AND(B3108=N$1),LOOKUP(9.99999999999999E+307,$N$2:N3107)+1,"")</f>
        <v>#REF!</v>
      </c>
      <c r="O3108" s="31" t="e">
        <f>IF(AND($B3108=O$1),LOOKUP(9.99999999999999E+307,$O$2:O3107)+1,"")</f>
        <v>#REF!</v>
      </c>
      <c r="P3108" s="31" t="e">
        <f>IF(AND($B3108=P$1),LOOKUP(9.99999999999999E+307,$P$2:P3107)+1,"")</f>
        <v>#REF!</v>
      </c>
      <c r="Q3108" s="31" t="e">
        <f>IF(AND($B3108=Q$1),LOOKUP(9.99999999999999E+307,$Q$2:Q3107)+1,"")</f>
        <v>#REF!</v>
      </c>
      <c r="R3108" s="31">
        <f>IF(AND($B3108=R$1),LOOKUP(9.99999999999999E+307,$R$2:R3107)+1,"")</f>
        <v>2942</v>
      </c>
      <c r="S3108" s="31">
        <f>IF(AND($B3108=S$1),LOOKUP(9.99999999999999E+307,$S$2:S3107)+1,"")</f>
        <v>2942</v>
      </c>
      <c r="T3108" s="265"/>
      <c r="U3108" s="265"/>
      <c r="V3108" s="265"/>
      <c r="AA3108" s="254" t="str">
        <f t="shared" si="346"/>
        <v/>
      </c>
      <c r="AB3108" s="254" t="str">
        <f t="shared" si="347"/>
        <v/>
      </c>
      <c r="AC3108" s="255">
        <f t="shared" si="348"/>
        <v>0</v>
      </c>
      <c r="AD3108" s="255">
        <f t="shared" si="349"/>
        <v>3836</v>
      </c>
      <c r="AE3108" s="256" t="str">
        <f t="shared" si="350"/>
        <v/>
      </c>
      <c r="AF3108" s="252" t="str">
        <f t="shared" si="351"/>
        <v>-</v>
      </c>
    </row>
    <row r="3109" spans="1:32" ht="20.149999999999999" customHeight="1" x14ac:dyDescent="0.75">
      <c r="A3109" s="31">
        <v>3107</v>
      </c>
      <c r="B3109" s="239"/>
      <c r="C3109" s="273"/>
      <c r="D3109" s="272"/>
      <c r="E3109" s="273"/>
      <c r="F3109" s="273"/>
      <c r="G3109" s="253" t="str">
        <f t="shared" si="345"/>
        <v/>
      </c>
      <c r="H3109" s="31" t="str">
        <f>IF(AND(B3109=H$1),LOOKUP(9.99999999999999E+307,$H$2:H3108)+1,"")</f>
        <v/>
      </c>
      <c r="I3109" s="31" t="str">
        <f>IF(AND(B3109=I$1),LOOKUP(9.99999999999999E+307,$I$2:I3108)+1,"")</f>
        <v/>
      </c>
      <c r="J3109" s="31">
        <f>IF(AND(B3109=J$1),LOOKUP(9.99999999999999E+307,$J$2:J3108)+1,"")</f>
        <v>2943</v>
      </c>
      <c r="K3109" s="31">
        <f>IF(AND(B3109=K$1),LOOKUP(9.99999999999999E+307,$K$2:K3108)+1,"")</f>
        <v>2943</v>
      </c>
      <c r="L3109" s="31">
        <f>IF(AND(B3109=L$1),LOOKUP(9.99999999999999E+307,$L$2:L3108)+1,"")</f>
        <v>2943</v>
      </c>
      <c r="M3109" s="31">
        <f>IF(AND(B3109=M$1),LOOKUP(9.99999999999999E+307,$M$2:M3108)+1,"")</f>
        <v>2943</v>
      </c>
      <c r="N3109" s="31" t="e">
        <f>IF(AND(B3109=N$1),LOOKUP(9.99999999999999E+307,$N$2:N3108)+1,"")</f>
        <v>#REF!</v>
      </c>
      <c r="O3109" s="31" t="e">
        <f>IF(AND($B3109=O$1),LOOKUP(9.99999999999999E+307,$O$2:O3108)+1,"")</f>
        <v>#REF!</v>
      </c>
      <c r="P3109" s="31" t="e">
        <f>IF(AND($B3109=P$1),LOOKUP(9.99999999999999E+307,$P$2:P3108)+1,"")</f>
        <v>#REF!</v>
      </c>
      <c r="Q3109" s="31" t="e">
        <f>IF(AND($B3109=Q$1),LOOKUP(9.99999999999999E+307,$Q$2:Q3108)+1,"")</f>
        <v>#REF!</v>
      </c>
      <c r="R3109" s="31">
        <f>IF(AND($B3109=R$1),LOOKUP(9.99999999999999E+307,$R$2:R3108)+1,"")</f>
        <v>2943</v>
      </c>
      <c r="S3109" s="31">
        <f>IF(AND($B3109=S$1),LOOKUP(9.99999999999999E+307,$S$2:S3108)+1,"")</f>
        <v>2943</v>
      </c>
      <c r="T3109" s="265"/>
      <c r="U3109" s="265"/>
      <c r="V3109" s="265"/>
      <c r="AA3109" s="254" t="str">
        <f t="shared" si="346"/>
        <v/>
      </c>
      <c r="AB3109" s="254" t="str">
        <f t="shared" si="347"/>
        <v/>
      </c>
      <c r="AC3109" s="255">
        <f t="shared" si="348"/>
        <v>0</v>
      </c>
      <c r="AD3109" s="255">
        <f t="shared" si="349"/>
        <v>3836</v>
      </c>
      <c r="AE3109" s="256" t="str">
        <f t="shared" si="350"/>
        <v/>
      </c>
      <c r="AF3109" s="252" t="str">
        <f t="shared" si="351"/>
        <v>-</v>
      </c>
    </row>
    <row r="3110" spans="1:32" ht="20.149999999999999" customHeight="1" x14ac:dyDescent="0.75">
      <c r="A3110" s="31">
        <v>3108</v>
      </c>
      <c r="B3110" s="239"/>
      <c r="C3110" s="273"/>
      <c r="D3110" s="272"/>
      <c r="E3110" s="273"/>
      <c r="F3110" s="273"/>
      <c r="G3110" s="253" t="str">
        <f t="shared" si="345"/>
        <v/>
      </c>
      <c r="H3110" s="31" t="str">
        <f>IF(AND(B3110=H$1),LOOKUP(9.99999999999999E+307,$H$2:H3109)+1,"")</f>
        <v/>
      </c>
      <c r="I3110" s="31" t="str">
        <f>IF(AND(B3110=I$1),LOOKUP(9.99999999999999E+307,$I$2:I3109)+1,"")</f>
        <v/>
      </c>
      <c r="J3110" s="31">
        <f>IF(AND(B3110=J$1),LOOKUP(9.99999999999999E+307,$J$2:J3109)+1,"")</f>
        <v>2944</v>
      </c>
      <c r="K3110" s="31">
        <f>IF(AND(B3110=K$1),LOOKUP(9.99999999999999E+307,$K$2:K3109)+1,"")</f>
        <v>2944</v>
      </c>
      <c r="L3110" s="31">
        <f>IF(AND(B3110=L$1),LOOKUP(9.99999999999999E+307,$L$2:L3109)+1,"")</f>
        <v>2944</v>
      </c>
      <c r="M3110" s="31">
        <f>IF(AND(B3110=M$1),LOOKUP(9.99999999999999E+307,$M$2:M3109)+1,"")</f>
        <v>2944</v>
      </c>
      <c r="N3110" s="31" t="e">
        <f>IF(AND(B3110=N$1),LOOKUP(9.99999999999999E+307,$N$2:N3109)+1,"")</f>
        <v>#REF!</v>
      </c>
      <c r="O3110" s="31" t="e">
        <f>IF(AND($B3110=O$1),LOOKUP(9.99999999999999E+307,$O$2:O3109)+1,"")</f>
        <v>#REF!</v>
      </c>
      <c r="P3110" s="31" t="e">
        <f>IF(AND($B3110=P$1),LOOKUP(9.99999999999999E+307,$P$2:P3109)+1,"")</f>
        <v>#REF!</v>
      </c>
      <c r="Q3110" s="31" t="e">
        <f>IF(AND($B3110=Q$1),LOOKUP(9.99999999999999E+307,$Q$2:Q3109)+1,"")</f>
        <v>#REF!</v>
      </c>
      <c r="R3110" s="31">
        <f>IF(AND($B3110=R$1),LOOKUP(9.99999999999999E+307,$R$2:R3109)+1,"")</f>
        <v>2944</v>
      </c>
      <c r="S3110" s="31">
        <f>IF(AND($B3110=S$1),LOOKUP(9.99999999999999E+307,$S$2:S3109)+1,"")</f>
        <v>2944</v>
      </c>
      <c r="T3110" s="265"/>
      <c r="U3110" s="265"/>
      <c r="V3110" s="265"/>
      <c r="AA3110" s="254" t="str">
        <f t="shared" si="346"/>
        <v/>
      </c>
      <c r="AB3110" s="254" t="str">
        <f t="shared" si="347"/>
        <v/>
      </c>
      <c r="AC3110" s="255">
        <f t="shared" si="348"/>
        <v>0</v>
      </c>
      <c r="AD3110" s="255">
        <f t="shared" si="349"/>
        <v>3836</v>
      </c>
      <c r="AE3110" s="256" t="str">
        <f t="shared" si="350"/>
        <v/>
      </c>
      <c r="AF3110" s="252" t="str">
        <f t="shared" si="351"/>
        <v>-</v>
      </c>
    </row>
    <row r="3111" spans="1:32" ht="20.149999999999999" customHeight="1" x14ac:dyDescent="0.75">
      <c r="A3111" s="31">
        <v>3109</v>
      </c>
      <c r="B3111" s="239"/>
      <c r="C3111" s="273"/>
      <c r="D3111" s="272"/>
      <c r="E3111" s="273"/>
      <c r="F3111" s="273"/>
      <c r="G3111" s="253" t="str">
        <f t="shared" si="345"/>
        <v/>
      </c>
      <c r="H3111" s="31" t="str">
        <f>IF(AND(B3111=H$1),LOOKUP(9.99999999999999E+307,$H$2:H3110)+1,"")</f>
        <v/>
      </c>
      <c r="I3111" s="31" t="str">
        <f>IF(AND(B3111=I$1),LOOKUP(9.99999999999999E+307,$I$2:I3110)+1,"")</f>
        <v/>
      </c>
      <c r="J3111" s="31">
        <f>IF(AND(B3111=J$1),LOOKUP(9.99999999999999E+307,$J$2:J3110)+1,"")</f>
        <v>2945</v>
      </c>
      <c r="K3111" s="31">
        <f>IF(AND(B3111=K$1),LOOKUP(9.99999999999999E+307,$K$2:K3110)+1,"")</f>
        <v>2945</v>
      </c>
      <c r="L3111" s="31">
        <f>IF(AND(B3111=L$1),LOOKUP(9.99999999999999E+307,$L$2:L3110)+1,"")</f>
        <v>2945</v>
      </c>
      <c r="M3111" s="31">
        <f>IF(AND(B3111=M$1),LOOKUP(9.99999999999999E+307,$M$2:M3110)+1,"")</f>
        <v>2945</v>
      </c>
      <c r="N3111" s="31" t="e">
        <f>IF(AND(B3111=N$1),LOOKUP(9.99999999999999E+307,$N$2:N3110)+1,"")</f>
        <v>#REF!</v>
      </c>
      <c r="O3111" s="31" t="e">
        <f>IF(AND($B3111=O$1),LOOKUP(9.99999999999999E+307,$O$2:O3110)+1,"")</f>
        <v>#REF!</v>
      </c>
      <c r="P3111" s="31" t="e">
        <f>IF(AND($B3111=P$1),LOOKUP(9.99999999999999E+307,$P$2:P3110)+1,"")</f>
        <v>#REF!</v>
      </c>
      <c r="Q3111" s="31" t="e">
        <f>IF(AND($B3111=Q$1),LOOKUP(9.99999999999999E+307,$Q$2:Q3110)+1,"")</f>
        <v>#REF!</v>
      </c>
      <c r="R3111" s="31">
        <f>IF(AND($B3111=R$1),LOOKUP(9.99999999999999E+307,$R$2:R3110)+1,"")</f>
        <v>2945</v>
      </c>
      <c r="S3111" s="31">
        <f>IF(AND($B3111=S$1),LOOKUP(9.99999999999999E+307,$S$2:S3110)+1,"")</f>
        <v>2945</v>
      </c>
      <c r="T3111" s="265"/>
      <c r="U3111" s="265"/>
      <c r="V3111" s="265"/>
      <c r="AA3111" s="254" t="str">
        <f t="shared" si="346"/>
        <v/>
      </c>
      <c r="AB3111" s="254" t="str">
        <f t="shared" si="347"/>
        <v/>
      </c>
      <c r="AC3111" s="255">
        <f t="shared" si="348"/>
        <v>0</v>
      </c>
      <c r="AD3111" s="255">
        <f t="shared" si="349"/>
        <v>3836</v>
      </c>
      <c r="AE3111" s="256" t="str">
        <f t="shared" si="350"/>
        <v/>
      </c>
      <c r="AF3111" s="252" t="str">
        <f t="shared" si="351"/>
        <v>-</v>
      </c>
    </row>
    <row r="3112" spans="1:32" ht="20.149999999999999" customHeight="1" x14ac:dyDescent="0.75">
      <c r="A3112" s="31">
        <v>3110</v>
      </c>
      <c r="B3112" s="239"/>
      <c r="C3112" s="273"/>
      <c r="D3112" s="272"/>
      <c r="E3112" s="273"/>
      <c r="F3112" s="273"/>
      <c r="G3112" s="253" t="str">
        <f t="shared" si="345"/>
        <v/>
      </c>
      <c r="H3112" s="31" t="str">
        <f>IF(AND(B3112=H$1),LOOKUP(9.99999999999999E+307,$H$2:H3111)+1,"")</f>
        <v/>
      </c>
      <c r="I3112" s="31" t="str">
        <f>IF(AND(B3112=I$1),LOOKUP(9.99999999999999E+307,$I$2:I3111)+1,"")</f>
        <v/>
      </c>
      <c r="J3112" s="31">
        <f>IF(AND(B3112=J$1),LOOKUP(9.99999999999999E+307,$J$2:J3111)+1,"")</f>
        <v>2946</v>
      </c>
      <c r="K3112" s="31">
        <f>IF(AND(B3112=K$1),LOOKUP(9.99999999999999E+307,$K$2:K3111)+1,"")</f>
        <v>2946</v>
      </c>
      <c r="L3112" s="31">
        <f>IF(AND(B3112=L$1),LOOKUP(9.99999999999999E+307,$L$2:L3111)+1,"")</f>
        <v>2946</v>
      </c>
      <c r="M3112" s="31">
        <f>IF(AND(B3112=M$1),LOOKUP(9.99999999999999E+307,$M$2:M3111)+1,"")</f>
        <v>2946</v>
      </c>
      <c r="N3112" s="31" t="e">
        <f>IF(AND(B3112=N$1),LOOKUP(9.99999999999999E+307,$N$2:N3111)+1,"")</f>
        <v>#REF!</v>
      </c>
      <c r="O3112" s="31" t="e">
        <f>IF(AND($B3112=O$1),LOOKUP(9.99999999999999E+307,$O$2:O3111)+1,"")</f>
        <v>#REF!</v>
      </c>
      <c r="P3112" s="31" t="e">
        <f>IF(AND($B3112=P$1),LOOKUP(9.99999999999999E+307,$P$2:P3111)+1,"")</f>
        <v>#REF!</v>
      </c>
      <c r="Q3112" s="31" t="e">
        <f>IF(AND($B3112=Q$1),LOOKUP(9.99999999999999E+307,$Q$2:Q3111)+1,"")</f>
        <v>#REF!</v>
      </c>
      <c r="R3112" s="31">
        <f>IF(AND($B3112=R$1),LOOKUP(9.99999999999999E+307,$R$2:R3111)+1,"")</f>
        <v>2946</v>
      </c>
      <c r="S3112" s="31">
        <f>IF(AND($B3112=S$1),LOOKUP(9.99999999999999E+307,$S$2:S3111)+1,"")</f>
        <v>2946</v>
      </c>
      <c r="T3112" s="265"/>
      <c r="U3112" s="265"/>
      <c r="V3112" s="265"/>
      <c r="AA3112" s="254" t="str">
        <f t="shared" si="346"/>
        <v/>
      </c>
      <c r="AB3112" s="254" t="str">
        <f t="shared" si="347"/>
        <v/>
      </c>
      <c r="AC3112" s="255">
        <f t="shared" si="348"/>
        <v>0</v>
      </c>
      <c r="AD3112" s="255">
        <f t="shared" si="349"/>
        <v>3836</v>
      </c>
      <c r="AE3112" s="256" t="str">
        <f t="shared" si="350"/>
        <v/>
      </c>
      <c r="AF3112" s="252" t="str">
        <f t="shared" si="351"/>
        <v>-</v>
      </c>
    </row>
    <row r="3113" spans="1:32" ht="20.149999999999999" customHeight="1" x14ac:dyDescent="0.75">
      <c r="A3113" s="31">
        <v>3111</v>
      </c>
      <c r="B3113" s="239"/>
      <c r="C3113" s="273"/>
      <c r="D3113" s="272"/>
      <c r="E3113" s="273"/>
      <c r="F3113" s="273"/>
      <c r="G3113" s="253" t="str">
        <f t="shared" si="345"/>
        <v/>
      </c>
      <c r="H3113" s="31" t="str">
        <f>IF(AND(B3113=H$1),LOOKUP(9.99999999999999E+307,$H$2:H3112)+1,"")</f>
        <v/>
      </c>
      <c r="I3113" s="31" t="str">
        <f>IF(AND(B3113=I$1),LOOKUP(9.99999999999999E+307,$I$2:I3112)+1,"")</f>
        <v/>
      </c>
      <c r="J3113" s="31">
        <f>IF(AND(B3113=J$1),LOOKUP(9.99999999999999E+307,$J$2:J3112)+1,"")</f>
        <v>2947</v>
      </c>
      <c r="K3113" s="31">
        <f>IF(AND(B3113=K$1),LOOKUP(9.99999999999999E+307,$K$2:K3112)+1,"")</f>
        <v>2947</v>
      </c>
      <c r="L3113" s="31">
        <f>IF(AND(B3113=L$1),LOOKUP(9.99999999999999E+307,$L$2:L3112)+1,"")</f>
        <v>2947</v>
      </c>
      <c r="M3113" s="31">
        <f>IF(AND(B3113=M$1),LOOKUP(9.99999999999999E+307,$M$2:M3112)+1,"")</f>
        <v>2947</v>
      </c>
      <c r="N3113" s="31" t="e">
        <f>IF(AND(B3113=N$1),LOOKUP(9.99999999999999E+307,$N$2:N3112)+1,"")</f>
        <v>#REF!</v>
      </c>
      <c r="O3113" s="31" t="e">
        <f>IF(AND($B3113=O$1),LOOKUP(9.99999999999999E+307,$O$2:O3112)+1,"")</f>
        <v>#REF!</v>
      </c>
      <c r="P3113" s="31" t="e">
        <f>IF(AND($B3113=P$1),LOOKUP(9.99999999999999E+307,$P$2:P3112)+1,"")</f>
        <v>#REF!</v>
      </c>
      <c r="Q3113" s="31" t="e">
        <f>IF(AND($B3113=Q$1),LOOKUP(9.99999999999999E+307,$Q$2:Q3112)+1,"")</f>
        <v>#REF!</v>
      </c>
      <c r="R3113" s="31">
        <f>IF(AND($B3113=R$1),LOOKUP(9.99999999999999E+307,$R$2:R3112)+1,"")</f>
        <v>2947</v>
      </c>
      <c r="S3113" s="31">
        <f>IF(AND($B3113=S$1),LOOKUP(9.99999999999999E+307,$S$2:S3112)+1,"")</f>
        <v>2947</v>
      </c>
      <c r="T3113" s="265"/>
      <c r="U3113" s="265"/>
      <c r="V3113" s="265"/>
      <c r="AA3113" s="254" t="str">
        <f t="shared" si="346"/>
        <v/>
      </c>
      <c r="AB3113" s="254" t="str">
        <f t="shared" si="347"/>
        <v/>
      </c>
      <c r="AC3113" s="255">
        <f t="shared" si="348"/>
        <v>0</v>
      </c>
      <c r="AD3113" s="255">
        <f t="shared" si="349"/>
        <v>3836</v>
      </c>
      <c r="AE3113" s="256" t="str">
        <f t="shared" si="350"/>
        <v/>
      </c>
      <c r="AF3113" s="252" t="str">
        <f t="shared" si="351"/>
        <v>-</v>
      </c>
    </row>
    <row r="3114" spans="1:32" ht="20.149999999999999" customHeight="1" x14ac:dyDescent="0.75">
      <c r="A3114" s="31">
        <v>3112</v>
      </c>
      <c r="B3114" s="239"/>
      <c r="C3114" s="273"/>
      <c r="D3114" s="272"/>
      <c r="E3114" s="273"/>
      <c r="F3114" s="273"/>
      <c r="G3114" s="253" t="str">
        <f t="shared" si="345"/>
        <v/>
      </c>
      <c r="H3114" s="31" t="str">
        <f>IF(AND(B3114=H$1),LOOKUP(9.99999999999999E+307,$H$2:H3113)+1,"")</f>
        <v/>
      </c>
      <c r="I3114" s="31" t="str">
        <f>IF(AND(B3114=I$1),LOOKUP(9.99999999999999E+307,$I$2:I3113)+1,"")</f>
        <v/>
      </c>
      <c r="J3114" s="31">
        <f>IF(AND(B3114=J$1),LOOKUP(9.99999999999999E+307,$J$2:J3113)+1,"")</f>
        <v>2948</v>
      </c>
      <c r="K3114" s="31">
        <f>IF(AND(B3114=K$1),LOOKUP(9.99999999999999E+307,$K$2:K3113)+1,"")</f>
        <v>2948</v>
      </c>
      <c r="L3114" s="31">
        <f>IF(AND(B3114=L$1),LOOKUP(9.99999999999999E+307,$L$2:L3113)+1,"")</f>
        <v>2948</v>
      </c>
      <c r="M3114" s="31">
        <f>IF(AND(B3114=M$1),LOOKUP(9.99999999999999E+307,$M$2:M3113)+1,"")</f>
        <v>2948</v>
      </c>
      <c r="N3114" s="31" t="e">
        <f>IF(AND(B3114=N$1),LOOKUP(9.99999999999999E+307,$N$2:N3113)+1,"")</f>
        <v>#REF!</v>
      </c>
      <c r="O3114" s="31" t="e">
        <f>IF(AND($B3114=O$1),LOOKUP(9.99999999999999E+307,$O$2:O3113)+1,"")</f>
        <v>#REF!</v>
      </c>
      <c r="P3114" s="31" t="e">
        <f>IF(AND($B3114=P$1),LOOKUP(9.99999999999999E+307,$P$2:P3113)+1,"")</f>
        <v>#REF!</v>
      </c>
      <c r="Q3114" s="31" t="e">
        <f>IF(AND($B3114=Q$1),LOOKUP(9.99999999999999E+307,$Q$2:Q3113)+1,"")</f>
        <v>#REF!</v>
      </c>
      <c r="R3114" s="31">
        <f>IF(AND($B3114=R$1),LOOKUP(9.99999999999999E+307,$R$2:R3113)+1,"")</f>
        <v>2948</v>
      </c>
      <c r="S3114" s="31">
        <f>IF(AND($B3114=S$1),LOOKUP(9.99999999999999E+307,$S$2:S3113)+1,"")</f>
        <v>2948</v>
      </c>
      <c r="T3114" s="265"/>
      <c r="U3114" s="265"/>
      <c r="V3114" s="265"/>
      <c r="AA3114" s="254" t="str">
        <f t="shared" si="346"/>
        <v/>
      </c>
      <c r="AB3114" s="254" t="str">
        <f t="shared" si="347"/>
        <v/>
      </c>
      <c r="AC3114" s="255">
        <f t="shared" si="348"/>
        <v>0</v>
      </c>
      <c r="AD3114" s="255">
        <f t="shared" si="349"/>
        <v>3836</v>
      </c>
      <c r="AE3114" s="256" t="str">
        <f t="shared" si="350"/>
        <v/>
      </c>
      <c r="AF3114" s="252" t="str">
        <f t="shared" si="351"/>
        <v>-</v>
      </c>
    </row>
    <row r="3115" spans="1:32" ht="20.149999999999999" customHeight="1" x14ac:dyDescent="0.75">
      <c r="A3115" s="31">
        <v>3113</v>
      </c>
      <c r="B3115" s="239"/>
      <c r="C3115" s="273"/>
      <c r="D3115" s="272"/>
      <c r="E3115" s="273"/>
      <c r="F3115" s="273"/>
      <c r="G3115" s="253" t="str">
        <f t="shared" ref="G3115:G3178" si="352">B3115&amp;C3115</f>
        <v/>
      </c>
      <c r="H3115" s="31" t="str">
        <f>IF(AND(B3115=H$1),LOOKUP(9.99999999999999E+307,$H$2:H3114)+1,"")</f>
        <v/>
      </c>
      <c r="I3115" s="31" t="str">
        <f>IF(AND(B3115=I$1),LOOKUP(9.99999999999999E+307,$I$2:I3114)+1,"")</f>
        <v/>
      </c>
      <c r="J3115" s="31">
        <f>IF(AND(B3115=J$1),LOOKUP(9.99999999999999E+307,$J$2:J3114)+1,"")</f>
        <v>2949</v>
      </c>
      <c r="K3115" s="31">
        <f>IF(AND(B3115=K$1),LOOKUP(9.99999999999999E+307,$K$2:K3114)+1,"")</f>
        <v>2949</v>
      </c>
      <c r="L3115" s="31">
        <f>IF(AND(B3115=L$1),LOOKUP(9.99999999999999E+307,$L$2:L3114)+1,"")</f>
        <v>2949</v>
      </c>
      <c r="M3115" s="31">
        <f>IF(AND(B3115=M$1),LOOKUP(9.99999999999999E+307,$M$2:M3114)+1,"")</f>
        <v>2949</v>
      </c>
      <c r="N3115" s="31" t="e">
        <f>IF(AND(B3115=N$1),LOOKUP(9.99999999999999E+307,$N$2:N3114)+1,"")</f>
        <v>#REF!</v>
      </c>
      <c r="O3115" s="31" t="e">
        <f>IF(AND($B3115=O$1),LOOKUP(9.99999999999999E+307,$O$2:O3114)+1,"")</f>
        <v>#REF!</v>
      </c>
      <c r="P3115" s="31" t="e">
        <f>IF(AND($B3115=P$1),LOOKUP(9.99999999999999E+307,$P$2:P3114)+1,"")</f>
        <v>#REF!</v>
      </c>
      <c r="Q3115" s="31" t="e">
        <f>IF(AND($B3115=Q$1),LOOKUP(9.99999999999999E+307,$Q$2:Q3114)+1,"")</f>
        <v>#REF!</v>
      </c>
      <c r="R3115" s="31">
        <f>IF(AND($B3115=R$1),LOOKUP(9.99999999999999E+307,$R$2:R3114)+1,"")</f>
        <v>2949</v>
      </c>
      <c r="S3115" s="31">
        <f>IF(AND($B3115=S$1),LOOKUP(9.99999999999999E+307,$S$2:S3114)+1,"")</f>
        <v>2949</v>
      </c>
      <c r="T3115" s="265"/>
      <c r="U3115" s="265"/>
      <c r="V3115" s="265"/>
      <c r="AA3115" s="254" t="str">
        <f t="shared" si="346"/>
        <v/>
      </c>
      <c r="AB3115" s="254" t="str">
        <f t="shared" si="347"/>
        <v/>
      </c>
      <c r="AC3115" s="255">
        <f t="shared" si="348"/>
        <v>0</v>
      </c>
      <c r="AD3115" s="255">
        <f t="shared" si="349"/>
        <v>3836</v>
      </c>
      <c r="AE3115" s="256" t="str">
        <f t="shared" si="350"/>
        <v/>
      </c>
      <c r="AF3115" s="252" t="str">
        <f t="shared" si="351"/>
        <v>-</v>
      </c>
    </row>
    <row r="3116" spans="1:32" ht="20.149999999999999" customHeight="1" x14ac:dyDescent="0.75">
      <c r="A3116" s="31">
        <v>3114</v>
      </c>
      <c r="B3116" s="239"/>
      <c r="C3116" s="273"/>
      <c r="D3116" s="272"/>
      <c r="E3116" s="273"/>
      <c r="F3116" s="273"/>
      <c r="G3116" s="253" t="str">
        <f t="shared" si="352"/>
        <v/>
      </c>
      <c r="H3116" s="31" t="str">
        <f>IF(AND(B3116=H$1),LOOKUP(9.99999999999999E+307,$H$2:H3115)+1,"")</f>
        <v/>
      </c>
      <c r="I3116" s="31" t="str">
        <f>IF(AND(B3116=I$1),LOOKUP(9.99999999999999E+307,$I$2:I3115)+1,"")</f>
        <v/>
      </c>
      <c r="J3116" s="31">
        <f>IF(AND(B3116=J$1),LOOKUP(9.99999999999999E+307,$J$2:J3115)+1,"")</f>
        <v>2950</v>
      </c>
      <c r="K3116" s="31">
        <f>IF(AND(B3116=K$1),LOOKUP(9.99999999999999E+307,$K$2:K3115)+1,"")</f>
        <v>2950</v>
      </c>
      <c r="L3116" s="31">
        <f>IF(AND(B3116=L$1),LOOKUP(9.99999999999999E+307,$L$2:L3115)+1,"")</f>
        <v>2950</v>
      </c>
      <c r="M3116" s="31">
        <f>IF(AND(B3116=M$1),LOOKUP(9.99999999999999E+307,$M$2:M3115)+1,"")</f>
        <v>2950</v>
      </c>
      <c r="N3116" s="31" t="e">
        <f>IF(AND(B3116=N$1),LOOKUP(9.99999999999999E+307,$N$2:N3115)+1,"")</f>
        <v>#REF!</v>
      </c>
      <c r="O3116" s="31" t="e">
        <f>IF(AND($B3116=O$1),LOOKUP(9.99999999999999E+307,$O$2:O3115)+1,"")</f>
        <v>#REF!</v>
      </c>
      <c r="P3116" s="31" t="e">
        <f>IF(AND($B3116=P$1),LOOKUP(9.99999999999999E+307,$P$2:P3115)+1,"")</f>
        <v>#REF!</v>
      </c>
      <c r="Q3116" s="31" t="e">
        <f>IF(AND($B3116=Q$1),LOOKUP(9.99999999999999E+307,$Q$2:Q3115)+1,"")</f>
        <v>#REF!</v>
      </c>
      <c r="R3116" s="31">
        <f>IF(AND($B3116=R$1),LOOKUP(9.99999999999999E+307,$R$2:R3115)+1,"")</f>
        <v>2950</v>
      </c>
      <c r="S3116" s="31">
        <f>IF(AND($B3116=S$1),LOOKUP(9.99999999999999E+307,$S$2:S3115)+1,"")</f>
        <v>2950</v>
      </c>
      <c r="T3116" s="265"/>
      <c r="U3116" s="265"/>
      <c r="V3116" s="265"/>
      <c r="AA3116" s="254" t="str">
        <f t="shared" si="346"/>
        <v/>
      </c>
      <c r="AB3116" s="254" t="str">
        <f t="shared" si="347"/>
        <v/>
      </c>
      <c r="AC3116" s="255">
        <f t="shared" si="348"/>
        <v>0</v>
      </c>
      <c r="AD3116" s="255">
        <f t="shared" si="349"/>
        <v>3836</v>
      </c>
      <c r="AE3116" s="256" t="str">
        <f t="shared" si="350"/>
        <v/>
      </c>
      <c r="AF3116" s="252" t="str">
        <f t="shared" si="351"/>
        <v>-</v>
      </c>
    </row>
    <row r="3117" spans="1:32" ht="20.149999999999999" customHeight="1" x14ac:dyDescent="0.75">
      <c r="A3117" s="31">
        <v>3115</v>
      </c>
      <c r="B3117" s="239"/>
      <c r="C3117" s="273"/>
      <c r="D3117" s="272"/>
      <c r="E3117" s="273"/>
      <c r="F3117" s="273"/>
      <c r="G3117" s="253" t="str">
        <f t="shared" si="352"/>
        <v/>
      </c>
      <c r="H3117" s="31" t="str">
        <f>IF(AND(B3117=H$1),LOOKUP(9.99999999999999E+307,$H$2:H3116)+1,"")</f>
        <v/>
      </c>
      <c r="I3117" s="31" t="str">
        <f>IF(AND(B3117=I$1),LOOKUP(9.99999999999999E+307,$I$2:I3116)+1,"")</f>
        <v/>
      </c>
      <c r="J3117" s="31">
        <f>IF(AND(B3117=J$1),LOOKUP(9.99999999999999E+307,$J$2:J3116)+1,"")</f>
        <v>2951</v>
      </c>
      <c r="K3117" s="31">
        <f>IF(AND(B3117=K$1),LOOKUP(9.99999999999999E+307,$K$2:K3116)+1,"")</f>
        <v>2951</v>
      </c>
      <c r="L3117" s="31">
        <f>IF(AND(B3117=L$1),LOOKUP(9.99999999999999E+307,$L$2:L3116)+1,"")</f>
        <v>2951</v>
      </c>
      <c r="M3117" s="31">
        <f>IF(AND(B3117=M$1),LOOKUP(9.99999999999999E+307,$M$2:M3116)+1,"")</f>
        <v>2951</v>
      </c>
      <c r="N3117" s="31" t="e">
        <f>IF(AND(B3117=N$1),LOOKUP(9.99999999999999E+307,$N$2:N3116)+1,"")</f>
        <v>#REF!</v>
      </c>
      <c r="O3117" s="31" t="e">
        <f>IF(AND($B3117=O$1),LOOKUP(9.99999999999999E+307,$O$2:O3116)+1,"")</f>
        <v>#REF!</v>
      </c>
      <c r="P3117" s="31" t="e">
        <f>IF(AND($B3117=P$1),LOOKUP(9.99999999999999E+307,$P$2:P3116)+1,"")</f>
        <v>#REF!</v>
      </c>
      <c r="Q3117" s="31" t="e">
        <f>IF(AND($B3117=Q$1),LOOKUP(9.99999999999999E+307,$Q$2:Q3116)+1,"")</f>
        <v>#REF!</v>
      </c>
      <c r="R3117" s="31">
        <f>IF(AND($B3117=R$1),LOOKUP(9.99999999999999E+307,$R$2:R3116)+1,"")</f>
        <v>2951</v>
      </c>
      <c r="S3117" s="31">
        <f>IF(AND($B3117=S$1),LOOKUP(9.99999999999999E+307,$S$2:S3116)+1,"")</f>
        <v>2951</v>
      </c>
      <c r="T3117" s="265"/>
      <c r="U3117" s="265"/>
      <c r="V3117" s="265"/>
      <c r="AA3117" s="254" t="str">
        <f t="shared" si="346"/>
        <v/>
      </c>
      <c r="AB3117" s="254" t="str">
        <f t="shared" si="347"/>
        <v/>
      </c>
      <c r="AC3117" s="255">
        <f t="shared" si="348"/>
        <v>0</v>
      </c>
      <c r="AD3117" s="255">
        <f t="shared" si="349"/>
        <v>3836</v>
      </c>
      <c r="AE3117" s="256" t="str">
        <f t="shared" si="350"/>
        <v/>
      </c>
      <c r="AF3117" s="252" t="str">
        <f t="shared" si="351"/>
        <v>-</v>
      </c>
    </row>
    <row r="3118" spans="1:32" ht="20.149999999999999" customHeight="1" x14ac:dyDescent="0.75">
      <c r="A3118" s="31">
        <v>3116</v>
      </c>
      <c r="B3118" s="239"/>
      <c r="C3118" s="273"/>
      <c r="D3118" s="272"/>
      <c r="E3118" s="273"/>
      <c r="F3118" s="273"/>
      <c r="G3118" s="253" t="str">
        <f t="shared" si="352"/>
        <v/>
      </c>
      <c r="H3118" s="31" t="str">
        <f>IF(AND(B3118=H$1),LOOKUP(9.99999999999999E+307,$H$2:H3117)+1,"")</f>
        <v/>
      </c>
      <c r="I3118" s="31" t="str">
        <f>IF(AND(B3118=I$1),LOOKUP(9.99999999999999E+307,$I$2:I3117)+1,"")</f>
        <v/>
      </c>
      <c r="J3118" s="31">
        <f>IF(AND(B3118=J$1),LOOKUP(9.99999999999999E+307,$J$2:J3117)+1,"")</f>
        <v>2952</v>
      </c>
      <c r="K3118" s="31">
        <f>IF(AND(B3118=K$1),LOOKUP(9.99999999999999E+307,$K$2:K3117)+1,"")</f>
        <v>2952</v>
      </c>
      <c r="L3118" s="31">
        <f>IF(AND(B3118=L$1),LOOKUP(9.99999999999999E+307,$L$2:L3117)+1,"")</f>
        <v>2952</v>
      </c>
      <c r="M3118" s="31">
        <f>IF(AND(B3118=M$1),LOOKUP(9.99999999999999E+307,$M$2:M3117)+1,"")</f>
        <v>2952</v>
      </c>
      <c r="N3118" s="31" t="e">
        <f>IF(AND(B3118=N$1),LOOKUP(9.99999999999999E+307,$N$2:N3117)+1,"")</f>
        <v>#REF!</v>
      </c>
      <c r="O3118" s="31" t="e">
        <f>IF(AND($B3118=O$1),LOOKUP(9.99999999999999E+307,$O$2:O3117)+1,"")</f>
        <v>#REF!</v>
      </c>
      <c r="P3118" s="31" t="e">
        <f>IF(AND($B3118=P$1),LOOKUP(9.99999999999999E+307,$P$2:P3117)+1,"")</f>
        <v>#REF!</v>
      </c>
      <c r="Q3118" s="31" t="e">
        <f>IF(AND($B3118=Q$1),LOOKUP(9.99999999999999E+307,$Q$2:Q3117)+1,"")</f>
        <v>#REF!</v>
      </c>
      <c r="R3118" s="31">
        <f>IF(AND($B3118=R$1),LOOKUP(9.99999999999999E+307,$R$2:R3117)+1,"")</f>
        <v>2952</v>
      </c>
      <c r="S3118" s="31">
        <f>IF(AND($B3118=S$1),LOOKUP(9.99999999999999E+307,$S$2:S3117)+1,"")</f>
        <v>2952</v>
      </c>
      <c r="T3118" s="265"/>
      <c r="U3118" s="265"/>
      <c r="V3118" s="265"/>
      <c r="AA3118" s="254" t="str">
        <f t="shared" si="346"/>
        <v/>
      </c>
      <c r="AB3118" s="254" t="str">
        <f t="shared" si="347"/>
        <v/>
      </c>
      <c r="AC3118" s="255">
        <f t="shared" si="348"/>
        <v>0</v>
      </c>
      <c r="AD3118" s="255">
        <f t="shared" si="349"/>
        <v>3836</v>
      </c>
      <c r="AE3118" s="256" t="str">
        <f t="shared" si="350"/>
        <v/>
      </c>
      <c r="AF3118" s="252" t="str">
        <f t="shared" si="351"/>
        <v>-</v>
      </c>
    </row>
    <row r="3119" spans="1:32" ht="20.149999999999999" customHeight="1" x14ac:dyDescent="0.75">
      <c r="A3119" s="31">
        <v>3117</v>
      </c>
      <c r="B3119" s="239"/>
      <c r="C3119" s="273"/>
      <c r="D3119" s="272"/>
      <c r="E3119" s="273"/>
      <c r="F3119" s="273"/>
      <c r="G3119" s="253" t="str">
        <f t="shared" si="352"/>
        <v/>
      </c>
      <c r="H3119" s="31" t="str">
        <f>IF(AND(B3119=H$1),LOOKUP(9.99999999999999E+307,$H$2:H3118)+1,"")</f>
        <v/>
      </c>
      <c r="I3119" s="31" t="str">
        <f>IF(AND(B3119=I$1),LOOKUP(9.99999999999999E+307,$I$2:I3118)+1,"")</f>
        <v/>
      </c>
      <c r="J3119" s="31">
        <f>IF(AND(B3119=J$1),LOOKUP(9.99999999999999E+307,$J$2:J3118)+1,"")</f>
        <v>2953</v>
      </c>
      <c r="K3119" s="31">
        <f>IF(AND(B3119=K$1),LOOKUP(9.99999999999999E+307,$K$2:K3118)+1,"")</f>
        <v>2953</v>
      </c>
      <c r="L3119" s="31">
        <f>IF(AND(B3119=L$1),LOOKUP(9.99999999999999E+307,$L$2:L3118)+1,"")</f>
        <v>2953</v>
      </c>
      <c r="M3119" s="31">
        <f>IF(AND(B3119=M$1),LOOKUP(9.99999999999999E+307,$M$2:M3118)+1,"")</f>
        <v>2953</v>
      </c>
      <c r="N3119" s="31" t="e">
        <f>IF(AND(B3119=N$1),LOOKUP(9.99999999999999E+307,$N$2:N3118)+1,"")</f>
        <v>#REF!</v>
      </c>
      <c r="O3119" s="31" t="e">
        <f>IF(AND($B3119=O$1),LOOKUP(9.99999999999999E+307,$O$2:O3118)+1,"")</f>
        <v>#REF!</v>
      </c>
      <c r="P3119" s="31" t="e">
        <f>IF(AND($B3119=P$1),LOOKUP(9.99999999999999E+307,$P$2:P3118)+1,"")</f>
        <v>#REF!</v>
      </c>
      <c r="Q3119" s="31" t="e">
        <f>IF(AND($B3119=Q$1),LOOKUP(9.99999999999999E+307,$Q$2:Q3118)+1,"")</f>
        <v>#REF!</v>
      </c>
      <c r="R3119" s="31">
        <f>IF(AND($B3119=R$1),LOOKUP(9.99999999999999E+307,$R$2:R3118)+1,"")</f>
        <v>2953</v>
      </c>
      <c r="S3119" s="31">
        <f>IF(AND($B3119=S$1),LOOKUP(9.99999999999999E+307,$S$2:S3118)+1,"")</f>
        <v>2953</v>
      </c>
      <c r="T3119" s="265"/>
      <c r="U3119" s="265"/>
      <c r="V3119" s="265"/>
      <c r="AA3119" s="254" t="str">
        <f t="shared" si="346"/>
        <v/>
      </c>
      <c r="AB3119" s="254" t="str">
        <f t="shared" si="347"/>
        <v/>
      </c>
      <c r="AC3119" s="255">
        <f t="shared" si="348"/>
        <v>0</v>
      </c>
      <c r="AD3119" s="255">
        <f t="shared" si="349"/>
        <v>3836</v>
      </c>
      <c r="AE3119" s="256" t="str">
        <f t="shared" si="350"/>
        <v/>
      </c>
      <c r="AF3119" s="252" t="str">
        <f t="shared" si="351"/>
        <v>-</v>
      </c>
    </row>
    <row r="3120" spans="1:32" ht="20.149999999999999" customHeight="1" x14ac:dyDescent="0.75">
      <c r="A3120" s="31">
        <v>3118</v>
      </c>
      <c r="B3120" s="239"/>
      <c r="C3120" s="273"/>
      <c r="D3120" s="272"/>
      <c r="E3120" s="273"/>
      <c r="F3120" s="273"/>
      <c r="G3120" s="253" t="str">
        <f t="shared" si="352"/>
        <v/>
      </c>
      <c r="H3120" s="31" t="str">
        <f>IF(AND(B3120=H$1),LOOKUP(9.99999999999999E+307,$H$2:H3119)+1,"")</f>
        <v/>
      </c>
      <c r="I3120" s="31" t="str">
        <f>IF(AND(B3120=I$1),LOOKUP(9.99999999999999E+307,$I$2:I3119)+1,"")</f>
        <v/>
      </c>
      <c r="J3120" s="31">
        <f>IF(AND(B3120=J$1),LOOKUP(9.99999999999999E+307,$J$2:J3119)+1,"")</f>
        <v>2954</v>
      </c>
      <c r="K3120" s="31">
        <f>IF(AND(B3120=K$1),LOOKUP(9.99999999999999E+307,$K$2:K3119)+1,"")</f>
        <v>2954</v>
      </c>
      <c r="L3120" s="31">
        <f>IF(AND(B3120=L$1),LOOKUP(9.99999999999999E+307,$L$2:L3119)+1,"")</f>
        <v>2954</v>
      </c>
      <c r="M3120" s="31">
        <f>IF(AND(B3120=M$1),LOOKUP(9.99999999999999E+307,$M$2:M3119)+1,"")</f>
        <v>2954</v>
      </c>
      <c r="N3120" s="31" t="e">
        <f>IF(AND(B3120=N$1),LOOKUP(9.99999999999999E+307,$N$2:N3119)+1,"")</f>
        <v>#REF!</v>
      </c>
      <c r="O3120" s="31" t="e">
        <f>IF(AND($B3120=O$1),LOOKUP(9.99999999999999E+307,$O$2:O3119)+1,"")</f>
        <v>#REF!</v>
      </c>
      <c r="P3120" s="31" t="e">
        <f>IF(AND($B3120=P$1),LOOKUP(9.99999999999999E+307,$P$2:P3119)+1,"")</f>
        <v>#REF!</v>
      </c>
      <c r="Q3120" s="31" t="e">
        <f>IF(AND($B3120=Q$1),LOOKUP(9.99999999999999E+307,$Q$2:Q3119)+1,"")</f>
        <v>#REF!</v>
      </c>
      <c r="R3120" s="31">
        <f>IF(AND($B3120=R$1),LOOKUP(9.99999999999999E+307,$R$2:R3119)+1,"")</f>
        <v>2954</v>
      </c>
      <c r="S3120" s="31">
        <f>IF(AND($B3120=S$1),LOOKUP(9.99999999999999E+307,$S$2:S3119)+1,"")</f>
        <v>2954</v>
      </c>
      <c r="T3120" s="265"/>
      <c r="U3120" s="265"/>
      <c r="V3120" s="265"/>
      <c r="AA3120" s="254" t="str">
        <f t="shared" si="346"/>
        <v/>
      </c>
      <c r="AB3120" s="254" t="str">
        <f t="shared" si="347"/>
        <v/>
      </c>
      <c r="AC3120" s="255">
        <f t="shared" si="348"/>
        <v>0</v>
      </c>
      <c r="AD3120" s="255">
        <f t="shared" si="349"/>
        <v>3836</v>
      </c>
      <c r="AE3120" s="256" t="str">
        <f t="shared" si="350"/>
        <v/>
      </c>
      <c r="AF3120" s="252" t="str">
        <f t="shared" si="351"/>
        <v>-</v>
      </c>
    </row>
    <row r="3121" spans="1:32" ht="20.149999999999999" customHeight="1" x14ac:dyDescent="0.75">
      <c r="A3121" s="31">
        <v>3119</v>
      </c>
      <c r="B3121" s="239"/>
      <c r="C3121" s="273"/>
      <c r="D3121" s="272"/>
      <c r="E3121" s="273"/>
      <c r="F3121" s="273"/>
      <c r="G3121" s="253" t="str">
        <f t="shared" si="352"/>
        <v/>
      </c>
      <c r="H3121" s="31" t="str">
        <f>IF(AND(B3121=H$1),LOOKUP(9.99999999999999E+307,$H$2:H3120)+1,"")</f>
        <v/>
      </c>
      <c r="I3121" s="31" t="str">
        <f>IF(AND(B3121=I$1),LOOKUP(9.99999999999999E+307,$I$2:I3120)+1,"")</f>
        <v/>
      </c>
      <c r="J3121" s="31">
        <f>IF(AND(B3121=J$1),LOOKUP(9.99999999999999E+307,$J$2:J3120)+1,"")</f>
        <v>2955</v>
      </c>
      <c r="K3121" s="31">
        <f>IF(AND(B3121=K$1),LOOKUP(9.99999999999999E+307,$K$2:K3120)+1,"")</f>
        <v>2955</v>
      </c>
      <c r="L3121" s="31">
        <f>IF(AND(B3121=L$1),LOOKUP(9.99999999999999E+307,$L$2:L3120)+1,"")</f>
        <v>2955</v>
      </c>
      <c r="M3121" s="31">
        <f>IF(AND(B3121=M$1),LOOKUP(9.99999999999999E+307,$M$2:M3120)+1,"")</f>
        <v>2955</v>
      </c>
      <c r="N3121" s="31" t="e">
        <f>IF(AND(B3121=N$1),LOOKUP(9.99999999999999E+307,$N$2:N3120)+1,"")</f>
        <v>#REF!</v>
      </c>
      <c r="O3121" s="31" t="e">
        <f>IF(AND($B3121=O$1),LOOKUP(9.99999999999999E+307,$O$2:O3120)+1,"")</f>
        <v>#REF!</v>
      </c>
      <c r="P3121" s="31" t="e">
        <f>IF(AND($B3121=P$1),LOOKUP(9.99999999999999E+307,$P$2:P3120)+1,"")</f>
        <v>#REF!</v>
      </c>
      <c r="Q3121" s="31" t="e">
        <f>IF(AND($B3121=Q$1),LOOKUP(9.99999999999999E+307,$Q$2:Q3120)+1,"")</f>
        <v>#REF!</v>
      </c>
      <c r="R3121" s="31">
        <f>IF(AND($B3121=R$1),LOOKUP(9.99999999999999E+307,$R$2:R3120)+1,"")</f>
        <v>2955</v>
      </c>
      <c r="S3121" s="31">
        <f>IF(AND($B3121=S$1),LOOKUP(9.99999999999999E+307,$S$2:S3120)+1,"")</f>
        <v>2955</v>
      </c>
      <c r="T3121" s="265"/>
      <c r="U3121" s="265"/>
      <c r="V3121" s="265"/>
      <c r="AA3121" s="254" t="str">
        <f t="shared" si="346"/>
        <v/>
      </c>
      <c r="AB3121" s="254" t="str">
        <f t="shared" si="347"/>
        <v/>
      </c>
      <c r="AC3121" s="255">
        <f t="shared" si="348"/>
        <v>0</v>
      </c>
      <c r="AD3121" s="255">
        <f t="shared" si="349"/>
        <v>3836</v>
      </c>
      <c r="AE3121" s="256" t="str">
        <f t="shared" si="350"/>
        <v/>
      </c>
      <c r="AF3121" s="252" t="str">
        <f t="shared" si="351"/>
        <v>-</v>
      </c>
    </row>
    <row r="3122" spans="1:32" ht="20.149999999999999" customHeight="1" x14ac:dyDescent="0.75">
      <c r="A3122" s="31">
        <v>3120</v>
      </c>
      <c r="B3122" s="239"/>
      <c r="C3122" s="273"/>
      <c r="D3122" s="272"/>
      <c r="E3122" s="273"/>
      <c r="F3122" s="273"/>
      <c r="G3122" s="253" t="str">
        <f t="shared" si="352"/>
        <v/>
      </c>
      <c r="H3122" s="31" t="str">
        <f>IF(AND(B3122=H$1),LOOKUP(9.99999999999999E+307,$H$2:H3121)+1,"")</f>
        <v/>
      </c>
      <c r="I3122" s="31" t="str">
        <f>IF(AND(B3122=I$1),LOOKUP(9.99999999999999E+307,$I$2:I3121)+1,"")</f>
        <v/>
      </c>
      <c r="J3122" s="31">
        <f>IF(AND(B3122=J$1),LOOKUP(9.99999999999999E+307,$J$2:J3121)+1,"")</f>
        <v>2956</v>
      </c>
      <c r="K3122" s="31">
        <f>IF(AND(B3122=K$1),LOOKUP(9.99999999999999E+307,$K$2:K3121)+1,"")</f>
        <v>2956</v>
      </c>
      <c r="L3122" s="31">
        <f>IF(AND(B3122=L$1),LOOKUP(9.99999999999999E+307,$L$2:L3121)+1,"")</f>
        <v>2956</v>
      </c>
      <c r="M3122" s="31">
        <f>IF(AND(B3122=M$1),LOOKUP(9.99999999999999E+307,$M$2:M3121)+1,"")</f>
        <v>2956</v>
      </c>
      <c r="N3122" s="31" t="e">
        <f>IF(AND(B3122=N$1),LOOKUP(9.99999999999999E+307,$N$2:N3121)+1,"")</f>
        <v>#REF!</v>
      </c>
      <c r="O3122" s="31" t="e">
        <f>IF(AND($B3122=O$1),LOOKUP(9.99999999999999E+307,$O$2:O3121)+1,"")</f>
        <v>#REF!</v>
      </c>
      <c r="P3122" s="31" t="e">
        <f>IF(AND($B3122=P$1),LOOKUP(9.99999999999999E+307,$P$2:P3121)+1,"")</f>
        <v>#REF!</v>
      </c>
      <c r="Q3122" s="31" t="e">
        <f>IF(AND($B3122=Q$1),LOOKUP(9.99999999999999E+307,$Q$2:Q3121)+1,"")</f>
        <v>#REF!</v>
      </c>
      <c r="R3122" s="31">
        <f>IF(AND($B3122=R$1),LOOKUP(9.99999999999999E+307,$R$2:R3121)+1,"")</f>
        <v>2956</v>
      </c>
      <c r="S3122" s="31">
        <f>IF(AND($B3122=S$1),LOOKUP(9.99999999999999E+307,$S$2:S3121)+1,"")</f>
        <v>2956</v>
      </c>
      <c r="T3122" s="265"/>
      <c r="U3122" s="265"/>
      <c r="V3122" s="265"/>
      <c r="AA3122" s="254" t="str">
        <f t="shared" si="346"/>
        <v/>
      </c>
      <c r="AB3122" s="254" t="str">
        <f t="shared" si="347"/>
        <v/>
      </c>
      <c r="AC3122" s="255">
        <f t="shared" si="348"/>
        <v>0</v>
      </c>
      <c r="AD3122" s="255">
        <f t="shared" si="349"/>
        <v>3836</v>
      </c>
      <c r="AE3122" s="256" t="str">
        <f t="shared" si="350"/>
        <v/>
      </c>
      <c r="AF3122" s="252" t="str">
        <f t="shared" si="351"/>
        <v>-</v>
      </c>
    </row>
    <row r="3123" spans="1:32" ht="20.149999999999999" customHeight="1" x14ac:dyDescent="0.75">
      <c r="A3123" s="31">
        <v>3121</v>
      </c>
      <c r="B3123" s="239"/>
      <c r="C3123" s="273"/>
      <c r="D3123" s="272"/>
      <c r="E3123" s="273"/>
      <c r="F3123" s="273"/>
      <c r="G3123" s="253" t="str">
        <f t="shared" si="352"/>
        <v/>
      </c>
      <c r="H3123" s="31" t="str">
        <f>IF(AND(B3123=H$1),LOOKUP(9.99999999999999E+307,$H$2:H3122)+1,"")</f>
        <v/>
      </c>
      <c r="I3123" s="31" t="str">
        <f>IF(AND(B3123=I$1),LOOKUP(9.99999999999999E+307,$I$2:I3122)+1,"")</f>
        <v/>
      </c>
      <c r="J3123" s="31">
        <f>IF(AND(B3123=J$1),LOOKUP(9.99999999999999E+307,$J$2:J3122)+1,"")</f>
        <v>2957</v>
      </c>
      <c r="K3123" s="31">
        <f>IF(AND(B3123=K$1),LOOKUP(9.99999999999999E+307,$K$2:K3122)+1,"")</f>
        <v>2957</v>
      </c>
      <c r="L3123" s="31">
        <f>IF(AND(B3123=L$1),LOOKUP(9.99999999999999E+307,$L$2:L3122)+1,"")</f>
        <v>2957</v>
      </c>
      <c r="M3123" s="31">
        <f>IF(AND(B3123=M$1),LOOKUP(9.99999999999999E+307,$M$2:M3122)+1,"")</f>
        <v>2957</v>
      </c>
      <c r="N3123" s="31" t="e">
        <f>IF(AND(B3123=N$1),LOOKUP(9.99999999999999E+307,$N$2:N3122)+1,"")</f>
        <v>#REF!</v>
      </c>
      <c r="O3123" s="31" t="e">
        <f>IF(AND($B3123=O$1),LOOKUP(9.99999999999999E+307,$O$2:O3122)+1,"")</f>
        <v>#REF!</v>
      </c>
      <c r="P3123" s="31" t="e">
        <f>IF(AND($B3123=P$1),LOOKUP(9.99999999999999E+307,$P$2:P3122)+1,"")</f>
        <v>#REF!</v>
      </c>
      <c r="Q3123" s="31" t="e">
        <f>IF(AND($B3123=Q$1),LOOKUP(9.99999999999999E+307,$Q$2:Q3122)+1,"")</f>
        <v>#REF!</v>
      </c>
      <c r="R3123" s="31">
        <f>IF(AND($B3123=R$1),LOOKUP(9.99999999999999E+307,$R$2:R3122)+1,"")</f>
        <v>2957</v>
      </c>
      <c r="S3123" s="31">
        <f>IF(AND($B3123=S$1),LOOKUP(9.99999999999999E+307,$S$2:S3122)+1,"")</f>
        <v>2957</v>
      </c>
      <c r="T3123" s="265"/>
      <c r="U3123" s="265"/>
      <c r="V3123" s="265"/>
      <c r="AA3123" s="254" t="str">
        <f t="shared" si="346"/>
        <v/>
      </c>
      <c r="AB3123" s="254" t="str">
        <f t="shared" si="347"/>
        <v/>
      </c>
      <c r="AC3123" s="255">
        <f t="shared" si="348"/>
        <v>0</v>
      </c>
      <c r="AD3123" s="255">
        <f t="shared" si="349"/>
        <v>3836</v>
      </c>
      <c r="AE3123" s="256" t="str">
        <f t="shared" si="350"/>
        <v/>
      </c>
      <c r="AF3123" s="252" t="str">
        <f t="shared" si="351"/>
        <v>-</v>
      </c>
    </row>
    <row r="3124" spans="1:32" ht="20.149999999999999" customHeight="1" x14ac:dyDescent="0.75">
      <c r="A3124" s="31">
        <v>3122</v>
      </c>
      <c r="B3124" s="239"/>
      <c r="C3124" s="273"/>
      <c r="D3124" s="272"/>
      <c r="E3124" s="273"/>
      <c r="F3124" s="273"/>
      <c r="G3124" s="253" t="str">
        <f t="shared" si="352"/>
        <v/>
      </c>
      <c r="H3124" s="31" t="str">
        <f>IF(AND(B3124=H$1),LOOKUP(9.99999999999999E+307,$H$2:H3123)+1,"")</f>
        <v/>
      </c>
      <c r="I3124" s="31" t="str">
        <f>IF(AND(B3124=I$1),LOOKUP(9.99999999999999E+307,$I$2:I3123)+1,"")</f>
        <v/>
      </c>
      <c r="J3124" s="31">
        <f>IF(AND(B3124=J$1),LOOKUP(9.99999999999999E+307,$J$2:J3123)+1,"")</f>
        <v>2958</v>
      </c>
      <c r="K3124" s="31">
        <f>IF(AND(B3124=K$1),LOOKUP(9.99999999999999E+307,$K$2:K3123)+1,"")</f>
        <v>2958</v>
      </c>
      <c r="L3124" s="31">
        <f>IF(AND(B3124=L$1),LOOKUP(9.99999999999999E+307,$L$2:L3123)+1,"")</f>
        <v>2958</v>
      </c>
      <c r="M3124" s="31">
        <f>IF(AND(B3124=M$1),LOOKUP(9.99999999999999E+307,$M$2:M3123)+1,"")</f>
        <v>2958</v>
      </c>
      <c r="N3124" s="31" t="e">
        <f>IF(AND(B3124=N$1),LOOKUP(9.99999999999999E+307,$N$2:N3123)+1,"")</f>
        <v>#REF!</v>
      </c>
      <c r="O3124" s="31" t="e">
        <f>IF(AND($B3124=O$1),LOOKUP(9.99999999999999E+307,$O$2:O3123)+1,"")</f>
        <v>#REF!</v>
      </c>
      <c r="P3124" s="31" t="e">
        <f>IF(AND($B3124=P$1),LOOKUP(9.99999999999999E+307,$P$2:P3123)+1,"")</f>
        <v>#REF!</v>
      </c>
      <c r="Q3124" s="31" t="e">
        <f>IF(AND($B3124=Q$1),LOOKUP(9.99999999999999E+307,$Q$2:Q3123)+1,"")</f>
        <v>#REF!</v>
      </c>
      <c r="R3124" s="31">
        <f>IF(AND($B3124=R$1),LOOKUP(9.99999999999999E+307,$R$2:R3123)+1,"")</f>
        <v>2958</v>
      </c>
      <c r="S3124" s="31">
        <f>IF(AND($B3124=S$1),LOOKUP(9.99999999999999E+307,$S$2:S3123)+1,"")</f>
        <v>2958</v>
      </c>
      <c r="T3124" s="265"/>
      <c r="U3124" s="265"/>
      <c r="V3124" s="265"/>
      <c r="AA3124" s="254" t="str">
        <f t="shared" si="346"/>
        <v/>
      </c>
      <c r="AB3124" s="254" t="str">
        <f t="shared" si="347"/>
        <v/>
      </c>
      <c r="AC3124" s="255">
        <f t="shared" si="348"/>
        <v>0</v>
      </c>
      <c r="AD3124" s="255">
        <f t="shared" si="349"/>
        <v>3836</v>
      </c>
      <c r="AE3124" s="256" t="str">
        <f t="shared" si="350"/>
        <v/>
      </c>
      <c r="AF3124" s="252" t="str">
        <f t="shared" si="351"/>
        <v>-</v>
      </c>
    </row>
    <row r="3125" spans="1:32" ht="20.149999999999999" customHeight="1" x14ac:dyDescent="0.75">
      <c r="A3125" s="31">
        <v>3123</v>
      </c>
      <c r="B3125" s="239"/>
      <c r="C3125" s="273"/>
      <c r="D3125" s="272"/>
      <c r="E3125" s="273"/>
      <c r="F3125" s="273"/>
      <c r="G3125" s="253" t="str">
        <f t="shared" si="352"/>
        <v/>
      </c>
      <c r="H3125" s="31" t="str">
        <f>IF(AND(B3125=H$1),LOOKUP(9.99999999999999E+307,$H$2:H3124)+1,"")</f>
        <v/>
      </c>
      <c r="I3125" s="31" t="str">
        <f>IF(AND(B3125=I$1),LOOKUP(9.99999999999999E+307,$I$2:I3124)+1,"")</f>
        <v/>
      </c>
      <c r="J3125" s="31">
        <f>IF(AND(B3125=J$1),LOOKUP(9.99999999999999E+307,$J$2:J3124)+1,"")</f>
        <v>2959</v>
      </c>
      <c r="K3125" s="31">
        <f>IF(AND(B3125=K$1),LOOKUP(9.99999999999999E+307,$K$2:K3124)+1,"")</f>
        <v>2959</v>
      </c>
      <c r="L3125" s="31">
        <f>IF(AND(B3125=L$1),LOOKUP(9.99999999999999E+307,$L$2:L3124)+1,"")</f>
        <v>2959</v>
      </c>
      <c r="M3125" s="31">
        <f>IF(AND(B3125=M$1),LOOKUP(9.99999999999999E+307,$M$2:M3124)+1,"")</f>
        <v>2959</v>
      </c>
      <c r="N3125" s="31" t="e">
        <f>IF(AND(B3125=N$1),LOOKUP(9.99999999999999E+307,$N$2:N3124)+1,"")</f>
        <v>#REF!</v>
      </c>
      <c r="O3125" s="31" t="e">
        <f>IF(AND($B3125=O$1),LOOKUP(9.99999999999999E+307,$O$2:O3124)+1,"")</f>
        <v>#REF!</v>
      </c>
      <c r="P3125" s="31" t="e">
        <f>IF(AND($B3125=P$1),LOOKUP(9.99999999999999E+307,$P$2:P3124)+1,"")</f>
        <v>#REF!</v>
      </c>
      <c r="Q3125" s="31" t="e">
        <f>IF(AND($B3125=Q$1),LOOKUP(9.99999999999999E+307,$Q$2:Q3124)+1,"")</f>
        <v>#REF!</v>
      </c>
      <c r="R3125" s="31">
        <f>IF(AND($B3125=R$1),LOOKUP(9.99999999999999E+307,$R$2:R3124)+1,"")</f>
        <v>2959</v>
      </c>
      <c r="S3125" s="31">
        <f>IF(AND($B3125=S$1),LOOKUP(9.99999999999999E+307,$S$2:S3124)+1,"")</f>
        <v>2959</v>
      </c>
      <c r="T3125" s="265"/>
      <c r="U3125" s="265"/>
      <c r="V3125" s="265"/>
      <c r="AA3125" s="254" t="str">
        <f t="shared" si="346"/>
        <v/>
      </c>
      <c r="AB3125" s="254" t="str">
        <f t="shared" si="347"/>
        <v/>
      </c>
      <c r="AC3125" s="255">
        <f t="shared" si="348"/>
        <v>0</v>
      </c>
      <c r="AD3125" s="255">
        <f t="shared" si="349"/>
        <v>3836</v>
      </c>
      <c r="AE3125" s="256" t="str">
        <f t="shared" si="350"/>
        <v/>
      </c>
      <c r="AF3125" s="252" t="str">
        <f t="shared" si="351"/>
        <v>-</v>
      </c>
    </row>
    <row r="3126" spans="1:32" ht="20.149999999999999" customHeight="1" x14ac:dyDescent="0.75">
      <c r="A3126" s="31">
        <v>3124</v>
      </c>
      <c r="B3126" s="239"/>
      <c r="C3126" s="273"/>
      <c r="D3126" s="272"/>
      <c r="E3126" s="273"/>
      <c r="F3126" s="273"/>
      <c r="G3126" s="253" t="str">
        <f t="shared" si="352"/>
        <v/>
      </c>
      <c r="H3126" s="31" t="str">
        <f>IF(AND(B3126=H$1),LOOKUP(9.99999999999999E+307,$H$2:H3125)+1,"")</f>
        <v/>
      </c>
      <c r="I3126" s="31" t="str">
        <f>IF(AND(B3126=I$1),LOOKUP(9.99999999999999E+307,$I$2:I3125)+1,"")</f>
        <v/>
      </c>
      <c r="J3126" s="31">
        <f>IF(AND(B3126=J$1),LOOKUP(9.99999999999999E+307,$J$2:J3125)+1,"")</f>
        <v>2960</v>
      </c>
      <c r="K3126" s="31">
        <f>IF(AND(B3126=K$1),LOOKUP(9.99999999999999E+307,$K$2:K3125)+1,"")</f>
        <v>2960</v>
      </c>
      <c r="L3126" s="31">
        <f>IF(AND(B3126=L$1),LOOKUP(9.99999999999999E+307,$L$2:L3125)+1,"")</f>
        <v>2960</v>
      </c>
      <c r="M3126" s="31">
        <f>IF(AND(B3126=M$1),LOOKUP(9.99999999999999E+307,$M$2:M3125)+1,"")</f>
        <v>2960</v>
      </c>
      <c r="N3126" s="31" t="e">
        <f>IF(AND(B3126=N$1),LOOKUP(9.99999999999999E+307,$N$2:N3125)+1,"")</f>
        <v>#REF!</v>
      </c>
      <c r="O3126" s="31" t="e">
        <f>IF(AND($B3126=O$1),LOOKUP(9.99999999999999E+307,$O$2:O3125)+1,"")</f>
        <v>#REF!</v>
      </c>
      <c r="P3126" s="31" t="e">
        <f>IF(AND($B3126=P$1),LOOKUP(9.99999999999999E+307,$P$2:P3125)+1,"")</f>
        <v>#REF!</v>
      </c>
      <c r="Q3126" s="31" t="e">
        <f>IF(AND($B3126=Q$1),LOOKUP(9.99999999999999E+307,$Q$2:Q3125)+1,"")</f>
        <v>#REF!</v>
      </c>
      <c r="R3126" s="31">
        <f>IF(AND($B3126=R$1),LOOKUP(9.99999999999999E+307,$R$2:R3125)+1,"")</f>
        <v>2960</v>
      </c>
      <c r="S3126" s="31">
        <f>IF(AND($B3126=S$1),LOOKUP(9.99999999999999E+307,$S$2:S3125)+1,"")</f>
        <v>2960</v>
      </c>
      <c r="T3126" s="265"/>
      <c r="U3126" s="265"/>
      <c r="V3126" s="265"/>
      <c r="AA3126" s="254" t="str">
        <f t="shared" si="346"/>
        <v/>
      </c>
      <c r="AB3126" s="254" t="str">
        <f t="shared" si="347"/>
        <v/>
      </c>
      <c r="AC3126" s="255">
        <f t="shared" si="348"/>
        <v>0</v>
      </c>
      <c r="AD3126" s="255">
        <f t="shared" si="349"/>
        <v>3836</v>
      </c>
      <c r="AE3126" s="256" t="str">
        <f t="shared" si="350"/>
        <v/>
      </c>
      <c r="AF3126" s="252" t="str">
        <f t="shared" si="351"/>
        <v>-</v>
      </c>
    </row>
    <row r="3127" spans="1:32" ht="20.149999999999999" customHeight="1" x14ac:dyDescent="0.75">
      <c r="A3127" s="31">
        <v>3125</v>
      </c>
      <c r="B3127" s="239"/>
      <c r="C3127" s="273"/>
      <c r="D3127" s="272"/>
      <c r="E3127" s="273"/>
      <c r="F3127" s="273"/>
      <c r="G3127" s="253" t="str">
        <f t="shared" si="352"/>
        <v/>
      </c>
      <c r="H3127" s="31" t="str">
        <f>IF(AND(B3127=H$1),LOOKUP(9.99999999999999E+307,$H$2:H3126)+1,"")</f>
        <v/>
      </c>
      <c r="I3127" s="31" t="str">
        <f>IF(AND(B3127=I$1),LOOKUP(9.99999999999999E+307,$I$2:I3126)+1,"")</f>
        <v/>
      </c>
      <c r="J3127" s="31">
        <f>IF(AND(B3127=J$1),LOOKUP(9.99999999999999E+307,$J$2:J3126)+1,"")</f>
        <v>2961</v>
      </c>
      <c r="K3127" s="31">
        <f>IF(AND(B3127=K$1),LOOKUP(9.99999999999999E+307,$K$2:K3126)+1,"")</f>
        <v>2961</v>
      </c>
      <c r="L3127" s="31">
        <f>IF(AND(B3127=L$1),LOOKUP(9.99999999999999E+307,$L$2:L3126)+1,"")</f>
        <v>2961</v>
      </c>
      <c r="M3127" s="31">
        <f>IF(AND(B3127=M$1),LOOKUP(9.99999999999999E+307,$M$2:M3126)+1,"")</f>
        <v>2961</v>
      </c>
      <c r="N3127" s="31" t="e">
        <f>IF(AND(B3127=N$1),LOOKUP(9.99999999999999E+307,$N$2:N3126)+1,"")</f>
        <v>#REF!</v>
      </c>
      <c r="O3127" s="31" t="e">
        <f>IF(AND($B3127=O$1),LOOKUP(9.99999999999999E+307,$O$2:O3126)+1,"")</f>
        <v>#REF!</v>
      </c>
      <c r="P3127" s="31" t="e">
        <f>IF(AND($B3127=P$1),LOOKUP(9.99999999999999E+307,$P$2:P3126)+1,"")</f>
        <v>#REF!</v>
      </c>
      <c r="Q3127" s="31" t="e">
        <f>IF(AND($B3127=Q$1),LOOKUP(9.99999999999999E+307,$Q$2:Q3126)+1,"")</f>
        <v>#REF!</v>
      </c>
      <c r="R3127" s="31">
        <f>IF(AND($B3127=R$1),LOOKUP(9.99999999999999E+307,$R$2:R3126)+1,"")</f>
        <v>2961</v>
      </c>
      <c r="S3127" s="31">
        <f>IF(AND($B3127=S$1),LOOKUP(9.99999999999999E+307,$S$2:S3126)+1,"")</f>
        <v>2961</v>
      </c>
      <c r="T3127" s="265"/>
      <c r="U3127" s="265"/>
      <c r="V3127" s="265"/>
      <c r="AA3127" s="254" t="str">
        <f t="shared" si="346"/>
        <v/>
      </c>
      <c r="AB3127" s="254" t="str">
        <f t="shared" si="347"/>
        <v/>
      </c>
      <c r="AC3127" s="255">
        <f t="shared" si="348"/>
        <v>0</v>
      </c>
      <c r="AD3127" s="255">
        <f t="shared" si="349"/>
        <v>3836</v>
      </c>
      <c r="AE3127" s="256" t="str">
        <f t="shared" si="350"/>
        <v/>
      </c>
      <c r="AF3127" s="252" t="str">
        <f t="shared" si="351"/>
        <v>-</v>
      </c>
    </row>
    <row r="3128" spans="1:32" ht="20.149999999999999" customHeight="1" x14ac:dyDescent="0.75">
      <c r="A3128" s="31">
        <v>3126</v>
      </c>
      <c r="B3128" s="239"/>
      <c r="C3128" s="273"/>
      <c r="D3128" s="272"/>
      <c r="E3128" s="273"/>
      <c r="F3128" s="273"/>
      <c r="G3128" s="253" t="str">
        <f t="shared" si="352"/>
        <v/>
      </c>
      <c r="H3128" s="31" t="str">
        <f>IF(AND(B3128=H$1),LOOKUP(9.99999999999999E+307,$H$2:H3127)+1,"")</f>
        <v/>
      </c>
      <c r="I3128" s="31" t="str">
        <f>IF(AND(B3128=I$1),LOOKUP(9.99999999999999E+307,$I$2:I3127)+1,"")</f>
        <v/>
      </c>
      <c r="J3128" s="31">
        <f>IF(AND(B3128=J$1),LOOKUP(9.99999999999999E+307,$J$2:J3127)+1,"")</f>
        <v>2962</v>
      </c>
      <c r="K3128" s="31">
        <f>IF(AND(B3128=K$1),LOOKUP(9.99999999999999E+307,$K$2:K3127)+1,"")</f>
        <v>2962</v>
      </c>
      <c r="L3128" s="31">
        <f>IF(AND(B3128=L$1),LOOKUP(9.99999999999999E+307,$L$2:L3127)+1,"")</f>
        <v>2962</v>
      </c>
      <c r="M3128" s="31">
        <f>IF(AND(B3128=M$1),LOOKUP(9.99999999999999E+307,$M$2:M3127)+1,"")</f>
        <v>2962</v>
      </c>
      <c r="N3128" s="31" t="e">
        <f>IF(AND(B3128=N$1),LOOKUP(9.99999999999999E+307,$N$2:N3127)+1,"")</f>
        <v>#REF!</v>
      </c>
      <c r="O3128" s="31" t="e">
        <f>IF(AND($B3128=O$1),LOOKUP(9.99999999999999E+307,$O$2:O3127)+1,"")</f>
        <v>#REF!</v>
      </c>
      <c r="P3128" s="31" t="e">
        <f>IF(AND($B3128=P$1),LOOKUP(9.99999999999999E+307,$P$2:P3127)+1,"")</f>
        <v>#REF!</v>
      </c>
      <c r="Q3128" s="31" t="e">
        <f>IF(AND($B3128=Q$1),LOOKUP(9.99999999999999E+307,$Q$2:Q3127)+1,"")</f>
        <v>#REF!</v>
      </c>
      <c r="R3128" s="31">
        <f>IF(AND($B3128=R$1),LOOKUP(9.99999999999999E+307,$R$2:R3127)+1,"")</f>
        <v>2962</v>
      </c>
      <c r="S3128" s="31">
        <f>IF(AND($B3128=S$1),LOOKUP(9.99999999999999E+307,$S$2:S3127)+1,"")</f>
        <v>2962</v>
      </c>
      <c r="T3128" s="265"/>
      <c r="U3128" s="265"/>
      <c r="V3128" s="265"/>
      <c r="AA3128" s="254" t="str">
        <f t="shared" si="346"/>
        <v/>
      </c>
      <c r="AB3128" s="254" t="str">
        <f t="shared" si="347"/>
        <v/>
      </c>
      <c r="AC3128" s="255">
        <f t="shared" si="348"/>
        <v>0</v>
      </c>
      <c r="AD3128" s="255">
        <f t="shared" si="349"/>
        <v>3836</v>
      </c>
      <c r="AE3128" s="256" t="str">
        <f t="shared" si="350"/>
        <v/>
      </c>
      <c r="AF3128" s="252" t="str">
        <f t="shared" si="351"/>
        <v>-</v>
      </c>
    </row>
    <row r="3129" spans="1:32" ht="20.149999999999999" customHeight="1" x14ac:dyDescent="0.75">
      <c r="A3129" s="31">
        <v>3127</v>
      </c>
      <c r="B3129" s="239"/>
      <c r="C3129" s="273"/>
      <c r="D3129" s="272"/>
      <c r="E3129" s="273"/>
      <c r="F3129" s="273"/>
      <c r="G3129" s="253" t="str">
        <f t="shared" si="352"/>
        <v/>
      </c>
      <c r="H3129" s="31" t="str">
        <f>IF(AND(B3129=H$1),LOOKUP(9.99999999999999E+307,$H$2:H3128)+1,"")</f>
        <v/>
      </c>
      <c r="I3129" s="31" t="str">
        <f>IF(AND(B3129=I$1),LOOKUP(9.99999999999999E+307,$I$2:I3128)+1,"")</f>
        <v/>
      </c>
      <c r="J3129" s="31">
        <f>IF(AND(B3129=J$1),LOOKUP(9.99999999999999E+307,$J$2:J3128)+1,"")</f>
        <v>2963</v>
      </c>
      <c r="K3129" s="31">
        <f>IF(AND(B3129=K$1),LOOKUP(9.99999999999999E+307,$K$2:K3128)+1,"")</f>
        <v>2963</v>
      </c>
      <c r="L3129" s="31">
        <f>IF(AND(B3129=L$1),LOOKUP(9.99999999999999E+307,$L$2:L3128)+1,"")</f>
        <v>2963</v>
      </c>
      <c r="M3129" s="31">
        <f>IF(AND(B3129=M$1),LOOKUP(9.99999999999999E+307,$M$2:M3128)+1,"")</f>
        <v>2963</v>
      </c>
      <c r="N3129" s="31" t="e">
        <f>IF(AND(B3129=N$1),LOOKUP(9.99999999999999E+307,$N$2:N3128)+1,"")</f>
        <v>#REF!</v>
      </c>
      <c r="O3129" s="31" t="e">
        <f>IF(AND($B3129=O$1),LOOKUP(9.99999999999999E+307,$O$2:O3128)+1,"")</f>
        <v>#REF!</v>
      </c>
      <c r="P3129" s="31" t="e">
        <f>IF(AND($B3129=P$1),LOOKUP(9.99999999999999E+307,$P$2:P3128)+1,"")</f>
        <v>#REF!</v>
      </c>
      <c r="Q3129" s="31" t="e">
        <f>IF(AND($B3129=Q$1),LOOKUP(9.99999999999999E+307,$Q$2:Q3128)+1,"")</f>
        <v>#REF!</v>
      </c>
      <c r="R3129" s="31">
        <f>IF(AND($B3129=R$1),LOOKUP(9.99999999999999E+307,$R$2:R3128)+1,"")</f>
        <v>2963</v>
      </c>
      <c r="S3129" s="31">
        <f>IF(AND($B3129=S$1),LOOKUP(9.99999999999999E+307,$S$2:S3128)+1,"")</f>
        <v>2963</v>
      </c>
      <c r="T3129" s="265"/>
      <c r="U3129" s="265"/>
      <c r="V3129" s="265"/>
      <c r="AA3129" s="254" t="str">
        <f t="shared" si="346"/>
        <v/>
      </c>
      <c r="AB3129" s="254" t="str">
        <f t="shared" si="347"/>
        <v/>
      </c>
      <c r="AC3129" s="255">
        <f t="shared" si="348"/>
        <v>0</v>
      </c>
      <c r="AD3129" s="255">
        <f t="shared" si="349"/>
        <v>3836</v>
      </c>
      <c r="AE3129" s="256" t="str">
        <f t="shared" si="350"/>
        <v/>
      </c>
      <c r="AF3129" s="252" t="str">
        <f t="shared" si="351"/>
        <v>-</v>
      </c>
    </row>
    <row r="3130" spans="1:32" ht="20.149999999999999" customHeight="1" x14ac:dyDescent="0.75">
      <c r="A3130" s="31">
        <v>3128</v>
      </c>
      <c r="B3130" s="239"/>
      <c r="C3130" s="273"/>
      <c r="D3130" s="272"/>
      <c r="E3130" s="273"/>
      <c r="F3130" s="273"/>
      <c r="G3130" s="253" t="str">
        <f t="shared" si="352"/>
        <v/>
      </c>
      <c r="H3130" s="31" t="str">
        <f>IF(AND(B3130=H$1),LOOKUP(9.99999999999999E+307,$H$2:H3129)+1,"")</f>
        <v/>
      </c>
      <c r="I3130" s="31" t="str">
        <f>IF(AND(B3130=I$1),LOOKUP(9.99999999999999E+307,$I$2:I3129)+1,"")</f>
        <v/>
      </c>
      <c r="J3130" s="31">
        <f>IF(AND(B3130=J$1),LOOKUP(9.99999999999999E+307,$J$2:J3129)+1,"")</f>
        <v>2964</v>
      </c>
      <c r="K3130" s="31">
        <f>IF(AND(B3130=K$1),LOOKUP(9.99999999999999E+307,$K$2:K3129)+1,"")</f>
        <v>2964</v>
      </c>
      <c r="L3130" s="31">
        <f>IF(AND(B3130=L$1),LOOKUP(9.99999999999999E+307,$L$2:L3129)+1,"")</f>
        <v>2964</v>
      </c>
      <c r="M3130" s="31">
        <f>IF(AND(B3130=M$1),LOOKUP(9.99999999999999E+307,$M$2:M3129)+1,"")</f>
        <v>2964</v>
      </c>
      <c r="N3130" s="31" t="e">
        <f>IF(AND(B3130=N$1),LOOKUP(9.99999999999999E+307,$N$2:N3129)+1,"")</f>
        <v>#REF!</v>
      </c>
      <c r="O3130" s="31" t="e">
        <f>IF(AND($B3130=O$1),LOOKUP(9.99999999999999E+307,$O$2:O3129)+1,"")</f>
        <v>#REF!</v>
      </c>
      <c r="P3130" s="31" t="e">
        <f>IF(AND($B3130=P$1),LOOKUP(9.99999999999999E+307,$P$2:P3129)+1,"")</f>
        <v>#REF!</v>
      </c>
      <c r="Q3130" s="31" t="e">
        <f>IF(AND($B3130=Q$1),LOOKUP(9.99999999999999E+307,$Q$2:Q3129)+1,"")</f>
        <v>#REF!</v>
      </c>
      <c r="R3130" s="31">
        <f>IF(AND($B3130=R$1),LOOKUP(9.99999999999999E+307,$R$2:R3129)+1,"")</f>
        <v>2964</v>
      </c>
      <c r="S3130" s="31">
        <f>IF(AND($B3130=S$1),LOOKUP(9.99999999999999E+307,$S$2:S3129)+1,"")</f>
        <v>2964</v>
      </c>
      <c r="T3130" s="265"/>
      <c r="U3130" s="265"/>
      <c r="V3130" s="265"/>
      <c r="AA3130" s="254" t="str">
        <f t="shared" si="346"/>
        <v/>
      </c>
      <c r="AB3130" s="254" t="str">
        <f t="shared" si="347"/>
        <v/>
      </c>
      <c r="AC3130" s="255">
        <f t="shared" si="348"/>
        <v>0</v>
      </c>
      <c r="AD3130" s="255">
        <f t="shared" si="349"/>
        <v>3836</v>
      </c>
      <c r="AE3130" s="256" t="str">
        <f t="shared" si="350"/>
        <v/>
      </c>
      <c r="AF3130" s="252" t="str">
        <f t="shared" si="351"/>
        <v>-</v>
      </c>
    </row>
    <row r="3131" spans="1:32" ht="20.149999999999999" customHeight="1" x14ac:dyDescent="0.75">
      <c r="A3131" s="31">
        <v>3129</v>
      </c>
      <c r="B3131" s="239"/>
      <c r="C3131" s="273"/>
      <c r="D3131" s="272"/>
      <c r="E3131" s="273"/>
      <c r="F3131" s="273"/>
      <c r="G3131" s="253" t="str">
        <f t="shared" si="352"/>
        <v/>
      </c>
      <c r="H3131" s="31" t="str">
        <f>IF(AND(B3131=H$1),LOOKUP(9.99999999999999E+307,$H$2:H3130)+1,"")</f>
        <v/>
      </c>
      <c r="I3131" s="31" t="str">
        <f>IF(AND(B3131=I$1),LOOKUP(9.99999999999999E+307,$I$2:I3130)+1,"")</f>
        <v/>
      </c>
      <c r="J3131" s="31">
        <f>IF(AND(B3131=J$1),LOOKUP(9.99999999999999E+307,$J$2:J3130)+1,"")</f>
        <v>2965</v>
      </c>
      <c r="K3131" s="31">
        <f>IF(AND(B3131=K$1),LOOKUP(9.99999999999999E+307,$K$2:K3130)+1,"")</f>
        <v>2965</v>
      </c>
      <c r="L3131" s="31">
        <f>IF(AND(B3131=L$1),LOOKUP(9.99999999999999E+307,$L$2:L3130)+1,"")</f>
        <v>2965</v>
      </c>
      <c r="M3131" s="31">
        <f>IF(AND(B3131=M$1),LOOKUP(9.99999999999999E+307,$M$2:M3130)+1,"")</f>
        <v>2965</v>
      </c>
      <c r="N3131" s="31" t="e">
        <f>IF(AND(B3131=N$1),LOOKUP(9.99999999999999E+307,$N$2:N3130)+1,"")</f>
        <v>#REF!</v>
      </c>
      <c r="O3131" s="31" t="e">
        <f>IF(AND($B3131=O$1),LOOKUP(9.99999999999999E+307,$O$2:O3130)+1,"")</f>
        <v>#REF!</v>
      </c>
      <c r="P3131" s="31" t="e">
        <f>IF(AND($B3131=P$1),LOOKUP(9.99999999999999E+307,$P$2:P3130)+1,"")</f>
        <v>#REF!</v>
      </c>
      <c r="Q3131" s="31" t="e">
        <f>IF(AND($B3131=Q$1),LOOKUP(9.99999999999999E+307,$Q$2:Q3130)+1,"")</f>
        <v>#REF!</v>
      </c>
      <c r="R3131" s="31">
        <f>IF(AND($B3131=R$1),LOOKUP(9.99999999999999E+307,$R$2:R3130)+1,"")</f>
        <v>2965</v>
      </c>
      <c r="S3131" s="31">
        <f>IF(AND($B3131=S$1),LOOKUP(9.99999999999999E+307,$S$2:S3130)+1,"")</f>
        <v>2965</v>
      </c>
      <c r="T3131" s="265"/>
      <c r="U3131" s="265"/>
      <c r="V3131" s="265"/>
      <c r="AA3131" s="254" t="str">
        <f t="shared" si="346"/>
        <v/>
      </c>
      <c r="AB3131" s="254" t="str">
        <f t="shared" si="347"/>
        <v/>
      </c>
      <c r="AC3131" s="255">
        <f t="shared" si="348"/>
        <v>0</v>
      </c>
      <c r="AD3131" s="255">
        <f t="shared" si="349"/>
        <v>3836</v>
      </c>
      <c r="AE3131" s="256" t="str">
        <f t="shared" si="350"/>
        <v/>
      </c>
      <c r="AF3131" s="252" t="str">
        <f t="shared" si="351"/>
        <v>-</v>
      </c>
    </row>
    <row r="3132" spans="1:32" ht="20.149999999999999" customHeight="1" x14ac:dyDescent="0.75">
      <c r="A3132" s="31">
        <v>3130</v>
      </c>
      <c r="B3132" s="239"/>
      <c r="C3132" s="273"/>
      <c r="D3132" s="272"/>
      <c r="E3132" s="273"/>
      <c r="F3132" s="273"/>
      <c r="G3132" s="253" t="str">
        <f t="shared" si="352"/>
        <v/>
      </c>
      <c r="H3132" s="31" t="str">
        <f>IF(AND(B3132=H$1),LOOKUP(9.99999999999999E+307,$H$2:H3131)+1,"")</f>
        <v/>
      </c>
      <c r="I3132" s="31" t="str">
        <f>IF(AND(B3132=I$1),LOOKUP(9.99999999999999E+307,$I$2:I3131)+1,"")</f>
        <v/>
      </c>
      <c r="J3132" s="31">
        <f>IF(AND(B3132=J$1),LOOKUP(9.99999999999999E+307,$J$2:J3131)+1,"")</f>
        <v>2966</v>
      </c>
      <c r="K3132" s="31">
        <f>IF(AND(B3132=K$1),LOOKUP(9.99999999999999E+307,$K$2:K3131)+1,"")</f>
        <v>2966</v>
      </c>
      <c r="L3132" s="31">
        <f>IF(AND(B3132=L$1),LOOKUP(9.99999999999999E+307,$L$2:L3131)+1,"")</f>
        <v>2966</v>
      </c>
      <c r="M3132" s="31">
        <f>IF(AND(B3132=M$1),LOOKUP(9.99999999999999E+307,$M$2:M3131)+1,"")</f>
        <v>2966</v>
      </c>
      <c r="N3132" s="31" t="e">
        <f>IF(AND(B3132=N$1),LOOKUP(9.99999999999999E+307,$N$2:N3131)+1,"")</f>
        <v>#REF!</v>
      </c>
      <c r="O3132" s="31" t="e">
        <f>IF(AND($B3132=O$1),LOOKUP(9.99999999999999E+307,$O$2:O3131)+1,"")</f>
        <v>#REF!</v>
      </c>
      <c r="P3132" s="31" t="e">
        <f>IF(AND($B3132=P$1),LOOKUP(9.99999999999999E+307,$P$2:P3131)+1,"")</f>
        <v>#REF!</v>
      </c>
      <c r="Q3132" s="31" t="e">
        <f>IF(AND($B3132=Q$1),LOOKUP(9.99999999999999E+307,$Q$2:Q3131)+1,"")</f>
        <v>#REF!</v>
      </c>
      <c r="R3132" s="31">
        <f>IF(AND($B3132=R$1),LOOKUP(9.99999999999999E+307,$R$2:R3131)+1,"")</f>
        <v>2966</v>
      </c>
      <c r="S3132" s="31">
        <f>IF(AND($B3132=S$1),LOOKUP(9.99999999999999E+307,$S$2:S3131)+1,"")</f>
        <v>2966</v>
      </c>
      <c r="T3132" s="265"/>
      <c r="U3132" s="265"/>
      <c r="V3132" s="265"/>
      <c r="AA3132" s="254" t="str">
        <f t="shared" si="346"/>
        <v/>
      </c>
      <c r="AB3132" s="254" t="str">
        <f t="shared" si="347"/>
        <v/>
      </c>
      <c r="AC3132" s="255">
        <f t="shared" si="348"/>
        <v>0</v>
      </c>
      <c r="AD3132" s="255">
        <f t="shared" si="349"/>
        <v>3836</v>
      </c>
      <c r="AE3132" s="256" t="str">
        <f t="shared" si="350"/>
        <v/>
      </c>
      <c r="AF3132" s="252" t="str">
        <f t="shared" si="351"/>
        <v>-</v>
      </c>
    </row>
    <row r="3133" spans="1:32" ht="20.149999999999999" customHeight="1" x14ac:dyDescent="0.75">
      <c r="A3133" s="31">
        <v>3131</v>
      </c>
      <c r="B3133" s="239"/>
      <c r="C3133" s="273"/>
      <c r="D3133" s="272"/>
      <c r="E3133" s="273"/>
      <c r="F3133" s="273"/>
      <c r="G3133" s="253" t="str">
        <f t="shared" si="352"/>
        <v/>
      </c>
      <c r="H3133" s="31" t="str">
        <f>IF(AND(B3133=H$1),LOOKUP(9.99999999999999E+307,$H$2:H3132)+1,"")</f>
        <v/>
      </c>
      <c r="I3133" s="31" t="str">
        <f>IF(AND(B3133=I$1),LOOKUP(9.99999999999999E+307,$I$2:I3132)+1,"")</f>
        <v/>
      </c>
      <c r="J3133" s="31">
        <f>IF(AND(B3133=J$1),LOOKUP(9.99999999999999E+307,$J$2:J3132)+1,"")</f>
        <v>2967</v>
      </c>
      <c r="K3133" s="31">
        <f>IF(AND(B3133=K$1),LOOKUP(9.99999999999999E+307,$K$2:K3132)+1,"")</f>
        <v>2967</v>
      </c>
      <c r="L3133" s="31">
        <f>IF(AND(B3133=L$1),LOOKUP(9.99999999999999E+307,$L$2:L3132)+1,"")</f>
        <v>2967</v>
      </c>
      <c r="M3133" s="31">
        <f>IF(AND(B3133=M$1),LOOKUP(9.99999999999999E+307,$M$2:M3132)+1,"")</f>
        <v>2967</v>
      </c>
      <c r="N3133" s="31" t="e">
        <f>IF(AND(B3133=N$1),LOOKUP(9.99999999999999E+307,$N$2:N3132)+1,"")</f>
        <v>#REF!</v>
      </c>
      <c r="O3133" s="31" t="e">
        <f>IF(AND($B3133=O$1),LOOKUP(9.99999999999999E+307,$O$2:O3132)+1,"")</f>
        <v>#REF!</v>
      </c>
      <c r="P3133" s="31" t="e">
        <f>IF(AND($B3133=P$1),LOOKUP(9.99999999999999E+307,$P$2:P3132)+1,"")</f>
        <v>#REF!</v>
      </c>
      <c r="Q3133" s="31" t="e">
        <f>IF(AND($B3133=Q$1),LOOKUP(9.99999999999999E+307,$Q$2:Q3132)+1,"")</f>
        <v>#REF!</v>
      </c>
      <c r="R3133" s="31">
        <f>IF(AND($B3133=R$1),LOOKUP(9.99999999999999E+307,$R$2:R3132)+1,"")</f>
        <v>2967</v>
      </c>
      <c r="S3133" s="31">
        <f>IF(AND($B3133=S$1),LOOKUP(9.99999999999999E+307,$S$2:S3132)+1,"")</f>
        <v>2967</v>
      </c>
      <c r="T3133" s="265"/>
      <c r="U3133" s="265"/>
      <c r="V3133" s="265"/>
      <c r="AA3133" s="254" t="str">
        <f t="shared" si="346"/>
        <v/>
      </c>
      <c r="AB3133" s="254" t="str">
        <f t="shared" si="347"/>
        <v/>
      </c>
      <c r="AC3133" s="255">
        <f t="shared" si="348"/>
        <v>0</v>
      </c>
      <c r="AD3133" s="255">
        <f t="shared" si="349"/>
        <v>3836</v>
      </c>
      <c r="AE3133" s="256" t="str">
        <f t="shared" si="350"/>
        <v/>
      </c>
      <c r="AF3133" s="252" t="str">
        <f t="shared" si="351"/>
        <v>-</v>
      </c>
    </row>
    <row r="3134" spans="1:32" ht="20.149999999999999" customHeight="1" x14ac:dyDescent="0.75">
      <c r="A3134" s="31">
        <v>3132</v>
      </c>
      <c r="B3134" s="239"/>
      <c r="C3134" s="273"/>
      <c r="D3134" s="272"/>
      <c r="E3134" s="273"/>
      <c r="F3134" s="273"/>
      <c r="G3134" s="253" t="str">
        <f t="shared" si="352"/>
        <v/>
      </c>
      <c r="H3134" s="31" t="str">
        <f>IF(AND(B3134=H$1),LOOKUP(9.99999999999999E+307,$H$2:H3133)+1,"")</f>
        <v/>
      </c>
      <c r="I3134" s="31" t="str">
        <f>IF(AND(B3134=I$1),LOOKUP(9.99999999999999E+307,$I$2:I3133)+1,"")</f>
        <v/>
      </c>
      <c r="J3134" s="31">
        <f>IF(AND(B3134=J$1),LOOKUP(9.99999999999999E+307,$J$2:J3133)+1,"")</f>
        <v>2968</v>
      </c>
      <c r="K3134" s="31">
        <f>IF(AND(B3134=K$1),LOOKUP(9.99999999999999E+307,$K$2:K3133)+1,"")</f>
        <v>2968</v>
      </c>
      <c r="L3134" s="31">
        <f>IF(AND(B3134=L$1),LOOKUP(9.99999999999999E+307,$L$2:L3133)+1,"")</f>
        <v>2968</v>
      </c>
      <c r="M3134" s="31">
        <f>IF(AND(B3134=M$1),LOOKUP(9.99999999999999E+307,$M$2:M3133)+1,"")</f>
        <v>2968</v>
      </c>
      <c r="N3134" s="31" t="e">
        <f>IF(AND(B3134=N$1),LOOKUP(9.99999999999999E+307,$N$2:N3133)+1,"")</f>
        <v>#REF!</v>
      </c>
      <c r="O3134" s="31" t="e">
        <f>IF(AND($B3134=O$1),LOOKUP(9.99999999999999E+307,$O$2:O3133)+1,"")</f>
        <v>#REF!</v>
      </c>
      <c r="P3134" s="31" t="e">
        <f>IF(AND($B3134=P$1),LOOKUP(9.99999999999999E+307,$P$2:P3133)+1,"")</f>
        <v>#REF!</v>
      </c>
      <c r="Q3134" s="31" t="e">
        <f>IF(AND($B3134=Q$1),LOOKUP(9.99999999999999E+307,$Q$2:Q3133)+1,"")</f>
        <v>#REF!</v>
      </c>
      <c r="R3134" s="31">
        <f>IF(AND($B3134=R$1),LOOKUP(9.99999999999999E+307,$R$2:R3133)+1,"")</f>
        <v>2968</v>
      </c>
      <c r="S3134" s="31">
        <f>IF(AND($B3134=S$1),LOOKUP(9.99999999999999E+307,$S$2:S3133)+1,"")</f>
        <v>2968</v>
      </c>
      <c r="T3134" s="265"/>
      <c r="U3134" s="265"/>
      <c r="V3134" s="265"/>
      <c r="AA3134" s="254" t="str">
        <f t="shared" si="346"/>
        <v/>
      </c>
      <c r="AB3134" s="254" t="str">
        <f t="shared" si="347"/>
        <v/>
      </c>
      <c r="AC3134" s="255">
        <f t="shared" si="348"/>
        <v>0</v>
      </c>
      <c r="AD3134" s="255">
        <f t="shared" si="349"/>
        <v>3836</v>
      </c>
      <c r="AE3134" s="256" t="str">
        <f t="shared" si="350"/>
        <v/>
      </c>
      <c r="AF3134" s="252" t="str">
        <f t="shared" si="351"/>
        <v>-</v>
      </c>
    </row>
    <row r="3135" spans="1:32" ht="20.149999999999999" customHeight="1" x14ac:dyDescent="0.75">
      <c r="A3135" s="31">
        <v>3133</v>
      </c>
      <c r="B3135" s="239"/>
      <c r="C3135" s="273"/>
      <c r="D3135" s="272"/>
      <c r="E3135" s="273"/>
      <c r="F3135" s="273"/>
      <c r="G3135" s="253" t="str">
        <f t="shared" si="352"/>
        <v/>
      </c>
      <c r="H3135" s="31" t="str">
        <f>IF(AND(B3135=H$1),LOOKUP(9.99999999999999E+307,$H$2:H3134)+1,"")</f>
        <v/>
      </c>
      <c r="I3135" s="31" t="str">
        <f>IF(AND(B3135=I$1),LOOKUP(9.99999999999999E+307,$I$2:I3134)+1,"")</f>
        <v/>
      </c>
      <c r="J3135" s="31">
        <f>IF(AND(B3135=J$1),LOOKUP(9.99999999999999E+307,$J$2:J3134)+1,"")</f>
        <v>2969</v>
      </c>
      <c r="K3135" s="31">
        <f>IF(AND(B3135=K$1),LOOKUP(9.99999999999999E+307,$K$2:K3134)+1,"")</f>
        <v>2969</v>
      </c>
      <c r="L3135" s="31">
        <f>IF(AND(B3135=L$1),LOOKUP(9.99999999999999E+307,$L$2:L3134)+1,"")</f>
        <v>2969</v>
      </c>
      <c r="M3135" s="31">
        <f>IF(AND(B3135=M$1),LOOKUP(9.99999999999999E+307,$M$2:M3134)+1,"")</f>
        <v>2969</v>
      </c>
      <c r="N3135" s="31" t="e">
        <f>IF(AND(B3135=N$1),LOOKUP(9.99999999999999E+307,$N$2:N3134)+1,"")</f>
        <v>#REF!</v>
      </c>
      <c r="O3135" s="31" t="e">
        <f>IF(AND($B3135=O$1),LOOKUP(9.99999999999999E+307,$O$2:O3134)+1,"")</f>
        <v>#REF!</v>
      </c>
      <c r="P3135" s="31" t="e">
        <f>IF(AND($B3135=P$1),LOOKUP(9.99999999999999E+307,$P$2:P3134)+1,"")</f>
        <v>#REF!</v>
      </c>
      <c r="Q3135" s="31" t="e">
        <f>IF(AND($B3135=Q$1),LOOKUP(9.99999999999999E+307,$Q$2:Q3134)+1,"")</f>
        <v>#REF!</v>
      </c>
      <c r="R3135" s="31">
        <f>IF(AND($B3135=R$1),LOOKUP(9.99999999999999E+307,$R$2:R3134)+1,"")</f>
        <v>2969</v>
      </c>
      <c r="S3135" s="31">
        <f>IF(AND($B3135=S$1),LOOKUP(9.99999999999999E+307,$S$2:S3134)+1,"")</f>
        <v>2969</v>
      </c>
      <c r="T3135" s="265"/>
      <c r="U3135" s="265"/>
      <c r="V3135" s="265"/>
      <c r="AA3135" s="254" t="str">
        <f t="shared" si="346"/>
        <v/>
      </c>
      <c r="AB3135" s="254" t="str">
        <f t="shared" si="347"/>
        <v/>
      </c>
      <c r="AC3135" s="255">
        <f t="shared" si="348"/>
        <v>0</v>
      </c>
      <c r="AD3135" s="255">
        <f t="shared" si="349"/>
        <v>3836</v>
      </c>
      <c r="AE3135" s="256" t="str">
        <f t="shared" si="350"/>
        <v/>
      </c>
      <c r="AF3135" s="252" t="str">
        <f t="shared" si="351"/>
        <v>-</v>
      </c>
    </row>
    <row r="3136" spans="1:32" ht="20.149999999999999" customHeight="1" x14ac:dyDescent="0.75">
      <c r="A3136" s="31">
        <v>3134</v>
      </c>
      <c r="B3136" s="239"/>
      <c r="C3136" s="274"/>
      <c r="D3136" s="275"/>
      <c r="E3136" s="276"/>
      <c r="F3136" s="277"/>
      <c r="G3136" s="253" t="str">
        <f t="shared" si="352"/>
        <v/>
      </c>
      <c r="H3136" s="31" t="str">
        <f>IF(AND(B3136=H$1),LOOKUP(9.99999999999999E+307,$H$2:H3135)+1,"")</f>
        <v/>
      </c>
      <c r="I3136" s="31" t="str">
        <f>IF(AND(B3136=I$1),LOOKUP(9.99999999999999E+307,$I$2:I3135)+1,"")</f>
        <v/>
      </c>
      <c r="J3136" s="31">
        <f>IF(AND(B3136=J$1),LOOKUP(9.99999999999999E+307,$J$2:J3135)+1,"")</f>
        <v>2970</v>
      </c>
      <c r="K3136" s="31">
        <f>IF(AND(B3136=K$1),LOOKUP(9.99999999999999E+307,$K$2:K3135)+1,"")</f>
        <v>2970</v>
      </c>
      <c r="L3136" s="31">
        <f>IF(AND(B3136=L$1),LOOKUP(9.99999999999999E+307,$L$2:L3135)+1,"")</f>
        <v>2970</v>
      </c>
      <c r="M3136" s="31">
        <f>IF(AND(B3136=M$1),LOOKUP(9.99999999999999E+307,$M$2:M3135)+1,"")</f>
        <v>2970</v>
      </c>
      <c r="N3136" s="31" t="e">
        <f>IF(AND(B3136=N$1),LOOKUP(9.99999999999999E+307,$N$2:N3135)+1,"")</f>
        <v>#REF!</v>
      </c>
      <c r="O3136" s="31" t="e">
        <f>IF(AND($B3136=O$1),LOOKUP(9.99999999999999E+307,$O$2:O3135)+1,"")</f>
        <v>#REF!</v>
      </c>
      <c r="P3136" s="31" t="e">
        <f>IF(AND($B3136=P$1),LOOKUP(9.99999999999999E+307,$P$2:P3135)+1,"")</f>
        <v>#REF!</v>
      </c>
      <c r="Q3136" s="31" t="e">
        <f>IF(AND($B3136=Q$1),LOOKUP(9.99999999999999E+307,$Q$2:Q3135)+1,"")</f>
        <v>#REF!</v>
      </c>
      <c r="R3136" s="31">
        <f>IF(AND($B3136=R$1),LOOKUP(9.99999999999999E+307,$R$2:R3135)+1,"")</f>
        <v>2970</v>
      </c>
      <c r="S3136" s="31">
        <f>IF(AND($B3136=S$1),LOOKUP(9.99999999999999E+307,$S$2:S3135)+1,"")</f>
        <v>2970</v>
      </c>
      <c r="T3136" s="265"/>
      <c r="U3136" s="265"/>
      <c r="V3136" s="265"/>
      <c r="AA3136" s="254" t="str">
        <f t="shared" si="346"/>
        <v/>
      </c>
      <c r="AB3136" s="254" t="str">
        <f t="shared" si="347"/>
        <v/>
      </c>
      <c r="AC3136" s="255">
        <f t="shared" si="348"/>
        <v>0</v>
      </c>
      <c r="AD3136" s="255">
        <f t="shared" si="349"/>
        <v>3836</v>
      </c>
      <c r="AE3136" s="256" t="str">
        <f t="shared" si="350"/>
        <v/>
      </c>
      <c r="AF3136" s="252" t="str">
        <f t="shared" si="351"/>
        <v>-</v>
      </c>
    </row>
    <row r="3137" spans="1:32" ht="20.149999999999999" customHeight="1" x14ac:dyDescent="0.75">
      <c r="A3137" s="31">
        <v>3135</v>
      </c>
      <c r="B3137" s="237"/>
      <c r="C3137" s="273"/>
      <c r="D3137" s="272"/>
      <c r="E3137" s="273"/>
      <c r="F3137" s="273"/>
      <c r="G3137" s="253" t="str">
        <f t="shared" si="352"/>
        <v/>
      </c>
      <c r="H3137" s="31" t="str">
        <f>IF(AND(B3137=H$1),LOOKUP(9.99999999999999E+307,$H$2:H3136)+1,"")</f>
        <v/>
      </c>
      <c r="I3137" s="31" t="str">
        <f>IF(AND(B3137=I$1),LOOKUP(9.99999999999999E+307,$I$2:I3136)+1,"")</f>
        <v/>
      </c>
      <c r="J3137" s="31">
        <f>IF(AND(B3137=J$1),LOOKUP(9.99999999999999E+307,$J$2:J3136)+1,"")</f>
        <v>2971</v>
      </c>
      <c r="K3137" s="31">
        <f>IF(AND(B3137=K$1),LOOKUP(9.99999999999999E+307,$K$2:K3136)+1,"")</f>
        <v>2971</v>
      </c>
      <c r="L3137" s="31">
        <f>IF(AND(B3137=L$1),LOOKUP(9.99999999999999E+307,$L$2:L3136)+1,"")</f>
        <v>2971</v>
      </c>
      <c r="M3137" s="31">
        <f>IF(AND(B3137=M$1),LOOKUP(9.99999999999999E+307,$M$2:M3136)+1,"")</f>
        <v>2971</v>
      </c>
      <c r="N3137" s="31" t="e">
        <f>IF(AND(B3137=N$1),LOOKUP(9.99999999999999E+307,$N$2:N3136)+1,"")</f>
        <v>#REF!</v>
      </c>
      <c r="O3137" s="31" t="e">
        <f>IF(AND($B3137=O$1),LOOKUP(9.99999999999999E+307,$O$2:O3136)+1,"")</f>
        <v>#REF!</v>
      </c>
      <c r="P3137" s="31" t="e">
        <f>IF(AND($B3137=P$1),LOOKUP(9.99999999999999E+307,$P$2:P3136)+1,"")</f>
        <v>#REF!</v>
      </c>
      <c r="Q3137" s="31" t="e">
        <f>IF(AND($B3137=Q$1),LOOKUP(9.99999999999999E+307,$Q$2:Q3136)+1,"")</f>
        <v>#REF!</v>
      </c>
      <c r="R3137" s="31">
        <f>IF(AND($B3137=R$1),LOOKUP(9.99999999999999E+307,$R$2:R3136)+1,"")</f>
        <v>2971</v>
      </c>
      <c r="S3137" s="31">
        <f>IF(AND($B3137=S$1),LOOKUP(9.99999999999999E+307,$S$2:S3136)+1,"")</f>
        <v>2971</v>
      </c>
      <c r="T3137" s="265"/>
      <c r="U3137" s="265"/>
      <c r="V3137" s="265"/>
      <c r="AA3137" s="254" t="str">
        <f t="shared" si="346"/>
        <v/>
      </c>
      <c r="AB3137" s="254" t="str">
        <f t="shared" si="347"/>
        <v/>
      </c>
      <c r="AC3137" s="255">
        <f t="shared" si="348"/>
        <v>0</v>
      </c>
      <c r="AD3137" s="255">
        <f t="shared" si="349"/>
        <v>3836</v>
      </c>
      <c r="AE3137" s="256" t="str">
        <f t="shared" si="350"/>
        <v/>
      </c>
      <c r="AF3137" s="252" t="str">
        <f t="shared" si="351"/>
        <v>-</v>
      </c>
    </row>
    <row r="3138" spans="1:32" ht="20.149999999999999" customHeight="1" x14ac:dyDescent="0.75">
      <c r="A3138" s="31">
        <v>3136</v>
      </c>
      <c r="B3138" s="237"/>
      <c r="C3138" s="273"/>
      <c r="D3138" s="272"/>
      <c r="E3138" s="273"/>
      <c r="F3138" s="273"/>
      <c r="G3138" s="253" t="str">
        <f t="shared" si="352"/>
        <v/>
      </c>
      <c r="H3138" s="31" t="str">
        <f>IF(AND(B3138=H$1),LOOKUP(9.99999999999999E+307,$H$2:H3137)+1,"")</f>
        <v/>
      </c>
      <c r="I3138" s="31" t="str">
        <f>IF(AND(B3138=I$1),LOOKUP(9.99999999999999E+307,$I$2:I3137)+1,"")</f>
        <v/>
      </c>
      <c r="J3138" s="31">
        <f>IF(AND(B3138=J$1),LOOKUP(9.99999999999999E+307,$J$2:J3137)+1,"")</f>
        <v>2972</v>
      </c>
      <c r="K3138" s="31">
        <f>IF(AND(B3138=K$1),LOOKUP(9.99999999999999E+307,$K$2:K3137)+1,"")</f>
        <v>2972</v>
      </c>
      <c r="L3138" s="31">
        <f>IF(AND(B3138=L$1),LOOKUP(9.99999999999999E+307,$L$2:L3137)+1,"")</f>
        <v>2972</v>
      </c>
      <c r="M3138" s="31">
        <f>IF(AND(B3138=M$1),LOOKUP(9.99999999999999E+307,$M$2:M3137)+1,"")</f>
        <v>2972</v>
      </c>
      <c r="N3138" s="31" t="e">
        <f>IF(AND(B3138=N$1),LOOKUP(9.99999999999999E+307,$N$2:N3137)+1,"")</f>
        <v>#REF!</v>
      </c>
      <c r="O3138" s="31" t="e">
        <f>IF(AND($B3138=O$1),LOOKUP(9.99999999999999E+307,$O$2:O3137)+1,"")</f>
        <v>#REF!</v>
      </c>
      <c r="P3138" s="31" t="e">
        <f>IF(AND($B3138=P$1),LOOKUP(9.99999999999999E+307,$P$2:P3137)+1,"")</f>
        <v>#REF!</v>
      </c>
      <c r="Q3138" s="31" t="e">
        <f>IF(AND($B3138=Q$1),LOOKUP(9.99999999999999E+307,$Q$2:Q3137)+1,"")</f>
        <v>#REF!</v>
      </c>
      <c r="R3138" s="31">
        <f>IF(AND($B3138=R$1),LOOKUP(9.99999999999999E+307,$R$2:R3137)+1,"")</f>
        <v>2972</v>
      </c>
      <c r="S3138" s="31">
        <f>IF(AND($B3138=S$1),LOOKUP(9.99999999999999E+307,$S$2:S3137)+1,"")</f>
        <v>2972</v>
      </c>
      <c r="T3138" s="265"/>
      <c r="U3138" s="265"/>
      <c r="V3138" s="265"/>
      <c r="AA3138" s="254" t="str">
        <f t="shared" si="346"/>
        <v/>
      </c>
      <c r="AB3138" s="254" t="str">
        <f t="shared" si="347"/>
        <v/>
      </c>
      <c r="AC3138" s="255">
        <f t="shared" si="348"/>
        <v>0</v>
      </c>
      <c r="AD3138" s="255">
        <f t="shared" si="349"/>
        <v>3836</v>
      </c>
      <c r="AE3138" s="256" t="str">
        <f t="shared" si="350"/>
        <v/>
      </c>
      <c r="AF3138" s="252" t="str">
        <f t="shared" si="351"/>
        <v>-</v>
      </c>
    </row>
    <row r="3139" spans="1:32" ht="20.149999999999999" customHeight="1" x14ac:dyDescent="0.75">
      <c r="A3139" s="31">
        <v>3137</v>
      </c>
      <c r="B3139" s="237"/>
      <c r="C3139" s="273"/>
      <c r="D3139" s="272"/>
      <c r="E3139" s="273"/>
      <c r="F3139" s="273"/>
      <c r="G3139" s="253" t="str">
        <f t="shared" si="352"/>
        <v/>
      </c>
      <c r="H3139" s="31" t="str">
        <f>IF(AND(B3139=H$1),LOOKUP(9.99999999999999E+307,$H$2:H3138)+1,"")</f>
        <v/>
      </c>
      <c r="I3139" s="31" t="str">
        <f>IF(AND(B3139=I$1),LOOKUP(9.99999999999999E+307,$I$2:I3138)+1,"")</f>
        <v/>
      </c>
      <c r="J3139" s="31">
        <f>IF(AND(B3139=J$1),LOOKUP(9.99999999999999E+307,$J$2:J3138)+1,"")</f>
        <v>2973</v>
      </c>
      <c r="K3139" s="31">
        <f>IF(AND(B3139=K$1),LOOKUP(9.99999999999999E+307,$K$2:K3138)+1,"")</f>
        <v>2973</v>
      </c>
      <c r="L3139" s="31">
        <f>IF(AND(B3139=L$1),LOOKUP(9.99999999999999E+307,$L$2:L3138)+1,"")</f>
        <v>2973</v>
      </c>
      <c r="M3139" s="31">
        <f>IF(AND(B3139=M$1),LOOKUP(9.99999999999999E+307,$M$2:M3138)+1,"")</f>
        <v>2973</v>
      </c>
      <c r="N3139" s="31" t="e">
        <f>IF(AND(B3139=N$1),LOOKUP(9.99999999999999E+307,$N$2:N3138)+1,"")</f>
        <v>#REF!</v>
      </c>
      <c r="O3139" s="31" t="e">
        <f>IF(AND($B3139=O$1),LOOKUP(9.99999999999999E+307,$O$2:O3138)+1,"")</f>
        <v>#REF!</v>
      </c>
      <c r="P3139" s="31" t="e">
        <f>IF(AND($B3139=P$1),LOOKUP(9.99999999999999E+307,$P$2:P3138)+1,"")</f>
        <v>#REF!</v>
      </c>
      <c r="Q3139" s="31" t="e">
        <f>IF(AND($B3139=Q$1),LOOKUP(9.99999999999999E+307,$Q$2:Q3138)+1,"")</f>
        <v>#REF!</v>
      </c>
      <c r="R3139" s="31">
        <f>IF(AND($B3139=R$1),LOOKUP(9.99999999999999E+307,$R$2:R3138)+1,"")</f>
        <v>2973</v>
      </c>
      <c r="S3139" s="31">
        <f>IF(AND($B3139=S$1),LOOKUP(9.99999999999999E+307,$S$2:S3138)+1,"")</f>
        <v>2973</v>
      </c>
      <c r="T3139" s="265"/>
      <c r="U3139" s="265"/>
      <c r="V3139" s="265"/>
      <c r="AA3139" s="254" t="str">
        <f t="shared" si="346"/>
        <v/>
      </c>
      <c r="AB3139" s="254" t="str">
        <f t="shared" si="347"/>
        <v/>
      </c>
      <c r="AC3139" s="255">
        <f t="shared" si="348"/>
        <v>0</v>
      </c>
      <c r="AD3139" s="255">
        <f t="shared" si="349"/>
        <v>3836</v>
      </c>
      <c r="AE3139" s="256" t="str">
        <f t="shared" si="350"/>
        <v/>
      </c>
      <c r="AF3139" s="252" t="str">
        <f t="shared" si="351"/>
        <v>-</v>
      </c>
    </row>
    <row r="3140" spans="1:32" ht="20.149999999999999" customHeight="1" x14ac:dyDescent="0.75">
      <c r="A3140" s="31">
        <v>3138</v>
      </c>
      <c r="B3140" s="237"/>
      <c r="C3140" s="273"/>
      <c r="D3140" s="272"/>
      <c r="E3140" s="273"/>
      <c r="F3140" s="273"/>
      <c r="G3140" s="253" t="str">
        <f t="shared" si="352"/>
        <v/>
      </c>
      <c r="H3140" s="31" t="str">
        <f>IF(AND(B3140=H$1),LOOKUP(9.99999999999999E+307,$H$2:H3139)+1,"")</f>
        <v/>
      </c>
      <c r="I3140" s="31" t="str">
        <f>IF(AND(B3140=I$1),LOOKUP(9.99999999999999E+307,$I$2:I3139)+1,"")</f>
        <v/>
      </c>
      <c r="J3140" s="31">
        <f>IF(AND(B3140=J$1),LOOKUP(9.99999999999999E+307,$J$2:J3139)+1,"")</f>
        <v>2974</v>
      </c>
      <c r="K3140" s="31">
        <f>IF(AND(B3140=K$1),LOOKUP(9.99999999999999E+307,$K$2:K3139)+1,"")</f>
        <v>2974</v>
      </c>
      <c r="L3140" s="31">
        <f>IF(AND(B3140=L$1),LOOKUP(9.99999999999999E+307,$L$2:L3139)+1,"")</f>
        <v>2974</v>
      </c>
      <c r="M3140" s="31">
        <f>IF(AND(B3140=M$1),LOOKUP(9.99999999999999E+307,$M$2:M3139)+1,"")</f>
        <v>2974</v>
      </c>
      <c r="N3140" s="31" t="e">
        <f>IF(AND(B3140=N$1),LOOKUP(9.99999999999999E+307,$N$2:N3139)+1,"")</f>
        <v>#REF!</v>
      </c>
      <c r="O3140" s="31" t="e">
        <f>IF(AND($B3140=O$1),LOOKUP(9.99999999999999E+307,$O$2:O3139)+1,"")</f>
        <v>#REF!</v>
      </c>
      <c r="P3140" s="31" t="e">
        <f>IF(AND($B3140=P$1),LOOKUP(9.99999999999999E+307,$P$2:P3139)+1,"")</f>
        <v>#REF!</v>
      </c>
      <c r="Q3140" s="31" t="e">
        <f>IF(AND($B3140=Q$1),LOOKUP(9.99999999999999E+307,$Q$2:Q3139)+1,"")</f>
        <v>#REF!</v>
      </c>
      <c r="R3140" s="31">
        <f>IF(AND($B3140=R$1),LOOKUP(9.99999999999999E+307,$R$2:R3139)+1,"")</f>
        <v>2974</v>
      </c>
      <c r="S3140" s="31">
        <f>IF(AND($B3140=S$1),LOOKUP(9.99999999999999E+307,$S$2:S3139)+1,"")</f>
        <v>2974</v>
      </c>
      <c r="T3140" s="265"/>
      <c r="U3140" s="265"/>
      <c r="V3140" s="265"/>
      <c r="AA3140" s="254" t="str">
        <f t="shared" si="346"/>
        <v/>
      </c>
      <c r="AB3140" s="254" t="str">
        <f t="shared" si="347"/>
        <v/>
      </c>
      <c r="AC3140" s="255">
        <f t="shared" si="348"/>
        <v>0</v>
      </c>
      <c r="AD3140" s="255">
        <f t="shared" si="349"/>
        <v>3836</v>
      </c>
      <c r="AE3140" s="256" t="str">
        <f t="shared" si="350"/>
        <v/>
      </c>
      <c r="AF3140" s="252" t="str">
        <f t="shared" si="351"/>
        <v>-</v>
      </c>
    </row>
    <row r="3141" spans="1:32" ht="20.149999999999999" customHeight="1" x14ac:dyDescent="0.75">
      <c r="A3141" s="31">
        <v>3139</v>
      </c>
      <c r="B3141" s="237"/>
      <c r="C3141" s="273"/>
      <c r="D3141" s="272"/>
      <c r="E3141" s="273"/>
      <c r="F3141" s="273"/>
      <c r="G3141" s="253" t="str">
        <f t="shared" si="352"/>
        <v/>
      </c>
      <c r="H3141" s="31" t="str">
        <f>IF(AND(B3141=H$1),LOOKUP(9.99999999999999E+307,$H$2:H3140)+1,"")</f>
        <v/>
      </c>
      <c r="I3141" s="31" t="str">
        <f>IF(AND(B3141=I$1),LOOKUP(9.99999999999999E+307,$I$2:I3140)+1,"")</f>
        <v/>
      </c>
      <c r="J3141" s="31">
        <f>IF(AND(B3141=J$1),LOOKUP(9.99999999999999E+307,$J$2:J3140)+1,"")</f>
        <v>2975</v>
      </c>
      <c r="K3141" s="31">
        <f>IF(AND(B3141=K$1),LOOKUP(9.99999999999999E+307,$K$2:K3140)+1,"")</f>
        <v>2975</v>
      </c>
      <c r="L3141" s="31">
        <f>IF(AND(B3141=L$1),LOOKUP(9.99999999999999E+307,$L$2:L3140)+1,"")</f>
        <v>2975</v>
      </c>
      <c r="M3141" s="31">
        <f>IF(AND(B3141=M$1),LOOKUP(9.99999999999999E+307,$M$2:M3140)+1,"")</f>
        <v>2975</v>
      </c>
      <c r="N3141" s="31" t="e">
        <f>IF(AND(B3141=N$1),LOOKUP(9.99999999999999E+307,$N$2:N3140)+1,"")</f>
        <v>#REF!</v>
      </c>
      <c r="O3141" s="31" t="e">
        <f>IF(AND($B3141=O$1),LOOKUP(9.99999999999999E+307,$O$2:O3140)+1,"")</f>
        <v>#REF!</v>
      </c>
      <c r="P3141" s="31" t="e">
        <f>IF(AND($B3141=P$1),LOOKUP(9.99999999999999E+307,$P$2:P3140)+1,"")</f>
        <v>#REF!</v>
      </c>
      <c r="Q3141" s="31" t="e">
        <f>IF(AND($B3141=Q$1),LOOKUP(9.99999999999999E+307,$Q$2:Q3140)+1,"")</f>
        <v>#REF!</v>
      </c>
      <c r="R3141" s="31">
        <f>IF(AND($B3141=R$1),LOOKUP(9.99999999999999E+307,$R$2:R3140)+1,"")</f>
        <v>2975</v>
      </c>
      <c r="S3141" s="31">
        <f>IF(AND($B3141=S$1),LOOKUP(9.99999999999999E+307,$S$2:S3140)+1,"")</f>
        <v>2975</v>
      </c>
      <c r="T3141" s="265"/>
      <c r="U3141" s="265"/>
      <c r="V3141" s="265"/>
      <c r="AA3141" s="254" t="str">
        <f t="shared" si="346"/>
        <v/>
      </c>
      <c r="AB3141" s="254" t="str">
        <f t="shared" si="347"/>
        <v/>
      </c>
      <c r="AC3141" s="255">
        <f t="shared" si="348"/>
        <v>0</v>
      </c>
      <c r="AD3141" s="255">
        <f t="shared" si="349"/>
        <v>3836</v>
      </c>
      <c r="AE3141" s="256" t="str">
        <f t="shared" si="350"/>
        <v/>
      </c>
      <c r="AF3141" s="252" t="str">
        <f t="shared" si="351"/>
        <v>-</v>
      </c>
    </row>
    <row r="3142" spans="1:32" ht="20.149999999999999" customHeight="1" x14ac:dyDescent="0.75">
      <c r="A3142" s="31">
        <v>3140</v>
      </c>
      <c r="B3142" s="237"/>
      <c r="C3142" s="273"/>
      <c r="D3142" s="272"/>
      <c r="E3142" s="273"/>
      <c r="F3142" s="273"/>
      <c r="G3142" s="253" t="str">
        <f t="shared" si="352"/>
        <v/>
      </c>
      <c r="H3142" s="31" t="str">
        <f>IF(AND(B3142=H$1),LOOKUP(9.99999999999999E+307,$H$2:H3141)+1,"")</f>
        <v/>
      </c>
      <c r="I3142" s="31" t="str">
        <f>IF(AND(B3142=I$1),LOOKUP(9.99999999999999E+307,$I$2:I3141)+1,"")</f>
        <v/>
      </c>
      <c r="J3142" s="31">
        <f>IF(AND(B3142=J$1),LOOKUP(9.99999999999999E+307,$J$2:J3141)+1,"")</f>
        <v>2976</v>
      </c>
      <c r="K3142" s="31">
        <f>IF(AND(B3142=K$1),LOOKUP(9.99999999999999E+307,$K$2:K3141)+1,"")</f>
        <v>2976</v>
      </c>
      <c r="L3142" s="31">
        <f>IF(AND(B3142=L$1),LOOKUP(9.99999999999999E+307,$L$2:L3141)+1,"")</f>
        <v>2976</v>
      </c>
      <c r="M3142" s="31">
        <f>IF(AND(B3142=M$1),LOOKUP(9.99999999999999E+307,$M$2:M3141)+1,"")</f>
        <v>2976</v>
      </c>
      <c r="N3142" s="31" t="e">
        <f>IF(AND(B3142=N$1),LOOKUP(9.99999999999999E+307,$N$2:N3141)+1,"")</f>
        <v>#REF!</v>
      </c>
      <c r="O3142" s="31" t="e">
        <f>IF(AND($B3142=O$1),LOOKUP(9.99999999999999E+307,$O$2:O3141)+1,"")</f>
        <v>#REF!</v>
      </c>
      <c r="P3142" s="31" t="e">
        <f>IF(AND($B3142=P$1),LOOKUP(9.99999999999999E+307,$P$2:P3141)+1,"")</f>
        <v>#REF!</v>
      </c>
      <c r="Q3142" s="31" t="e">
        <f>IF(AND($B3142=Q$1),LOOKUP(9.99999999999999E+307,$Q$2:Q3141)+1,"")</f>
        <v>#REF!</v>
      </c>
      <c r="R3142" s="31">
        <f>IF(AND($B3142=R$1),LOOKUP(9.99999999999999E+307,$R$2:R3141)+1,"")</f>
        <v>2976</v>
      </c>
      <c r="S3142" s="31">
        <f>IF(AND($B3142=S$1),LOOKUP(9.99999999999999E+307,$S$2:S3141)+1,"")</f>
        <v>2976</v>
      </c>
      <c r="T3142" s="265"/>
      <c r="U3142" s="265"/>
      <c r="V3142" s="265"/>
      <c r="AA3142" s="254" t="str">
        <f t="shared" si="346"/>
        <v/>
      </c>
      <c r="AB3142" s="254" t="str">
        <f t="shared" si="347"/>
        <v/>
      </c>
      <c r="AC3142" s="255">
        <f t="shared" si="348"/>
        <v>0</v>
      </c>
      <c r="AD3142" s="255">
        <f t="shared" si="349"/>
        <v>3836</v>
      </c>
      <c r="AE3142" s="256" t="str">
        <f t="shared" si="350"/>
        <v/>
      </c>
      <c r="AF3142" s="252" t="str">
        <f t="shared" si="351"/>
        <v>-</v>
      </c>
    </row>
    <row r="3143" spans="1:32" ht="20.149999999999999" customHeight="1" x14ac:dyDescent="0.75">
      <c r="A3143" s="31">
        <v>3141</v>
      </c>
      <c r="B3143" s="237"/>
      <c r="C3143" s="273"/>
      <c r="D3143" s="272"/>
      <c r="E3143" s="273"/>
      <c r="F3143" s="273"/>
      <c r="G3143" s="253" t="str">
        <f t="shared" si="352"/>
        <v/>
      </c>
      <c r="H3143" s="31" t="str">
        <f>IF(AND(B3143=H$1),LOOKUP(9.99999999999999E+307,$H$2:H3142)+1,"")</f>
        <v/>
      </c>
      <c r="I3143" s="31" t="str">
        <f>IF(AND(B3143=I$1),LOOKUP(9.99999999999999E+307,$I$2:I3142)+1,"")</f>
        <v/>
      </c>
      <c r="J3143" s="31">
        <f>IF(AND(B3143=J$1),LOOKUP(9.99999999999999E+307,$J$2:J3142)+1,"")</f>
        <v>2977</v>
      </c>
      <c r="K3143" s="31">
        <f>IF(AND(B3143=K$1),LOOKUP(9.99999999999999E+307,$K$2:K3142)+1,"")</f>
        <v>2977</v>
      </c>
      <c r="L3143" s="31">
        <f>IF(AND(B3143=L$1),LOOKUP(9.99999999999999E+307,$L$2:L3142)+1,"")</f>
        <v>2977</v>
      </c>
      <c r="M3143" s="31">
        <f>IF(AND(B3143=M$1),LOOKUP(9.99999999999999E+307,$M$2:M3142)+1,"")</f>
        <v>2977</v>
      </c>
      <c r="N3143" s="31" t="e">
        <f>IF(AND(B3143=N$1),LOOKUP(9.99999999999999E+307,$N$2:N3142)+1,"")</f>
        <v>#REF!</v>
      </c>
      <c r="O3143" s="31" t="e">
        <f>IF(AND($B3143=O$1),LOOKUP(9.99999999999999E+307,$O$2:O3142)+1,"")</f>
        <v>#REF!</v>
      </c>
      <c r="P3143" s="31" t="e">
        <f>IF(AND($B3143=P$1),LOOKUP(9.99999999999999E+307,$P$2:P3142)+1,"")</f>
        <v>#REF!</v>
      </c>
      <c r="Q3143" s="31" t="e">
        <f>IF(AND($B3143=Q$1),LOOKUP(9.99999999999999E+307,$Q$2:Q3142)+1,"")</f>
        <v>#REF!</v>
      </c>
      <c r="R3143" s="31">
        <f>IF(AND($B3143=R$1),LOOKUP(9.99999999999999E+307,$R$2:R3142)+1,"")</f>
        <v>2977</v>
      </c>
      <c r="S3143" s="31">
        <f>IF(AND($B3143=S$1),LOOKUP(9.99999999999999E+307,$S$2:S3142)+1,"")</f>
        <v>2977</v>
      </c>
      <c r="T3143" s="265"/>
      <c r="U3143" s="265"/>
      <c r="V3143" s="265"/>
      <c r="AA3143" s="254" t="str">
        <f t="shared" si="346"/>
        <v/>
      </c>
      <c r="AB3143" s="254" t="str">
        <f t="shared" si="347"/>
        <v/>
      </c>
      <c r="AC3143" s="255">
        <f t="shared" si="348"/>
        <v>0</v>
      </c>
      <c r="AD3143" s="255">
        <f t="shared" si="349"/>
        <v>3836</v>
      </c>
      <c r="AE3143" s="256" t="str">
        <f t="shared" si="350"/>
        <v/>
      </c>
      <c r="AF3143" s="252" t="str">
        <f t="shared" si="351"/>
        <v>-</v>
      </c>
    </row>
    <row r="3144" spans="1:32" ht="20.149999999999999" customHeight="1" x14ac:dyDescent="0.75">
      <c r="A3144" s="31">
        <v>3142</v>
      </c>
      <c r="B3144" s="237"/>
      <c r="C3144" s="273"/>
      <c r="D3144" s="272"/>
      <c r="E3144" s="273"/>
      <c r="F3144" s="273"/>
      <c r="G3144" s="253" t="str">
        <f t="shared" si="352"/>
        <v/>
      </c>
      <c r="H3144" s="31" t="str">
        <f>IF(AND(B3144=H$1),LOOKUP(9.99999999999999E+307,$H$2:H3143)+1,"")</f>
        <v/>
      </c>
      <c r="I3144" s="31" t="str">
        <f>IF(AND(B3144=I$1),LOOKUP(9.99999999999999E+307,$I$2:I3143)+1,"")</f>
        <v/>
      </c>
      <c r="J3144" s="31">
        <f>IF(AND(B3144=J$1),LOOKUP(9.99999999999999E+307,$J$2:J3143)+1,"")</f>
        <v>2978</v>
      </c>
      <c r="K3144" s="31">
        <f>IF(AND(B3144=K$1),LOOKUP(9.99999999999999E+307,$K$2:K3143)+1,"")</f>
        <v>2978</v>
      </c>
      <c r="L3144" s="31">
        <f>IF(AND(B3144=L$1),LOOKUP(9.99999999999999E+307,$L$2:L3143)+1,"")</f>
        <v>2978</v>
      </c>
      <c r="M3144" s="31">
        <f>IF(AND(B3144=M$1),LOOKUP(9.99999999999999E+307,$M$2:M3143)+1,"")</f>
        <v>2978</v>
      </c>
      <c r="N3144" s="31" t="e">
        <f>IF(AND(B3144=N$1),LOOKUP(9.99999999999999E+307,$N$2:N3143)+1,"")</f>
        <v>#REF!</v>
      </c>
      <c r="O3144" s="31" t="e">
        <f>IF(AND($B3144=O$1),LOOKUP(9.99999999999999E+307,$O$2:O3143)+1,"")</f>
        <v>#REF!</v>
      </c>
      <c r="P3144" s="31" t="e">
        <f>IF(AND($B3144=P$1),LOOKUP(9.99999999999999E+307,$P$2:P3143)+1,"")</f>
        <v>#REF!</v>
      </c>
      <c r="Q3144" s="31" t="e">
        <f>IF(AND($B3144=Q$1),LOOKUP(9.99999999999999E+307,$Q$2:Q3143)+1,"")</f>
        <v>#REF!</v>
      </c>
      <c r="R3144" s="31">
        <f>IF(AND($B3144=R$1),LOOKUP(9.99999999999999E+307,$R$2:R3143)+1,"")</f>
        <v>2978</v>
      </c>
      <c r="S3144" s="31">
        <f>IF(AND($B3144=S$1),LOOKUP(9.99999999999999E+307,$S$2:S3143)+1,"")</f>
        <v>2978</v>
      </c>
      <c r="T3144" s="265"/>
      <c r="U3144" s="265"/>
      <c r="V3144" s="265"/>
      <c r="AA3144" s="254" t="str">
        <f t="shared" si="346"/>
        <v/>
      </c>
      <c r="AB3144" s="254" t="str">
        <f t="shared" si="347"/>
        <v/>
      </c>
      <c r="AC3144" s="255">
        <f t="shared" si="348"/>
        <v>0</v>
      </c>
      <c r="AD3144" s="255">
        <f t="shared" si="349"/>
        <v>3836</v>
      </c>
      <c r="AE3144" s="256" t="str">
        <f t="shared" si="350"/>
        <v/>
      </c>
      <c r="AF3144" s="252" t="str">
        <f t="shared" si="351"/>
        <v>-</v>
      </c>
    </row>
    <row r="3145" spans="1:32" ht="20.149999999999999" customHeight="1" x14ac:dyDescent="0.75">
      <c r="A3145" s="31">
        <v>3143</v>
      </c>
      <c r="B3145" s="237"/>
      <c r="C3145" s="273"/>
      <c r="D3145" s="272"/>
      <c r="E3145" s="273"/>
      <c r="F3145" s="273"/>
      <c r="G3145" s="253" t="str">
        <f t="shared" si="352"/>
        <v/>
      </c>
      <c r="H3145" s="31" t="str">
        <f>IF(AND(B3145=H$1),LOOKUP(9.99999999999999E+307,$H$2:H3144)+1,"")</f>
        <v/>
      </c>
      <c r="I3145" s="31" t="str">
        <f>IF(AND(B3145=I$1),LOOKUP(9.99999999999999E+307,$I$2:I3144)+1,"")</f>
        <v/>
      </c>
      <c r="J3145" s="31">
        <f>IF(AND(B3145=J$1),LOOKUP(9.99999999999999E+307,$J$2:J3144)+1,"")</f>
        <v>2979</v>
      </c>
      <c r="K3145" s="31">
        <f>IF(AND(B3145=K$1),LOOKUP(9.99999999999999E+307,$K$2:K3144)+1,"")</f>
        <v>2979</v>
      </c>
      <c r="L3145" s="31">
        <f>IF(AND(B3145=L$1),LOOKUP(9.99999999999999E+307,$L$2:L3144)+1,"")</f>
        <v>2979</v>
      </c>
      <c r="M3145" s="31">
        <f>IF(AND(B3145=M$1),LOOKUP(9.99999999999999E+307,$M$2:M3144)+1,"")</f>
        <v>2979</v>
      </c>
      <c r="N3145" s="31" t="e">
        <f>IF(AND(B3145=N$1),LOOKUP(9.99999999999999E+307,$N$2:N3144)+1,"")</f>
        <v>#REF!</v>
      </c>
      <c r="O3145" s="31" t="e">
        <f>IF(AND($B3145=O$1),LOOKUP(9.99999999999999E+307,$O$2:O3144)+1,"")</f>
        <v>#REF!</v>
      </c>
      <c r="P3145" s="31" t="e">
        <f>IF(AND($B3145=P$1),LOOKUP(9.99999999999999E+307,$P$2:P3144)+1,"")</f>
        <v>#REF!</v>
      </c>
      <c r="Q3145" s="31" t="e">
        <f>IF(AND($B3145=Q$1),LOOKUP(9.99999999999999E+307,$Q$2:Q3144)+1,"")</f>
        <v>#REF!</v>
      </c>
      <c r="R3145" s="31">
        <f>IF(AND($B3145=R$1),LOOKUP(9.99999999999999E+307,$R$2:R3144)+1,"")</f>
        <v>2979</v>
      </c>
      <c r="S3145" s="31">
        <f>IF(AND($B3145=S$1),LOOKUP(9.99999999999999E+307,$S$2:S3144)+1,"")</f>
        <v>2979</v>
      </c>
      <c r="T3145" s="265"/>
      <c r="U3145" s="265"/>
      <c r="V3145" s="265"/>
      <c r="AA3145" s="254" t="str">
        <f t="shared" si="346"/>
        <v/>
      </c>
      <c r="AB3145" s="254" t="str">
        <f t="shared" si="347"/>
        <v/>
      </c>
      <c r="AC3145" s="255">
        <f t="shared" si="348"/>
        <v>0</v>
      </c>
      <c r="AD3145" s="255">
        <f t="shared" si="349"/>
        <v>3836</v>
      </c>
      <c r="AE3145" s="256" t="str">
        <f t="shared" si="350"/>
        <v/>
      </c>
      <c r="AF3145" s="252" t="str">
        <f t="shared" si="351"/>
        <v>-</v>
      </c>
    </row>
    <row r="3146" spans="1:32" ht="20.149999999999999" customHeight="1" x14ac:dyDescent="0.75">
      <c r="A3146" s="31">
        <v>3144</v>
      </c>
      <c r="B3146" s="237"/>
      <c r="C3146" s="273"/>
      <c r="D3146" s="272"/>
      <c r="E3146" s="273"/>
      <c r="F3146" s="273"/>
      <c r="G3146" s="253" t="str">
        <f t="shared" si="352"/>
        <v/>
      </c>
      <c r="H3146" s="31" t="str">
        <f>IF(AND(B3146=H$1),LOOKUP(9.99999999999999E+307,$H$2:H3145)+1,"")</f>
        <v/>
      </c>
      <c r="I3146" s="31" t="str">
        <f>IF(AND(B3146=I$1),LOOKUP(9.99999999999999E+307,$I$2:I3145)+1,"")</f>
        <v/>
      </c>
      <c r="J3146" s="31">
        <f>IF(AND(B3146=J$1),LOOKUP(9.99999999999999E+307,$J$2:J3145)+1,"")</f>
        <v>2980</v>
      </c>
      <c r="K3146" s="31">
        <f>IF(AND(B3146=K$1),LOOKUP(9.99999999999999E+307,$K$2:K3145)+1,"")</f>
        <v>2980</v>
      </c>
      <c r="L3146" s="31">
        <f>IF(AND(B3146=L$1),LOOKUP(9.99999999999999E+307,$L$2:L3145)+1,"")</f>
        <v>2980</v>
      </c>
      <c r="M3146" s="31">
        <f>IF(AND(B3146=M$1),LOOKUP(9.99999999999999E+307,$M$2:M3145)+1,"")</f>
        <v>2980</v>
      </c>
      <c r="N3146" s="31" t="e">
        <f>IF(AND(B3146=N$1),LOOKUP(9.99999999999999E+307,$N$2:N3145)+1,"")</f>
        <v>#REF!</v>
      </c>
      <c r="O3146" s="31" t="e">
        <f>IF(AND($B3146=O$1),LOOKUP(9.99999999999999E+307,$O$2:O3145)+1,"")</f>
        <v>#REF!</v>
      </c>
      <c r="P3146" s="31" t="e">
        <f>IF(AND($B3146=P$1),LOOKUP(9.99999999999999E+307,$P$2:P3145)+1,"")</f>
        <v>#REF!</v>
      </c>
      <c r="Q3146" s="31" t="e">
        <f>IF(AND($B3146=Q$1),LOOKUP(9.99999999999999E+307,$Q$2:Q3145)+1,"")</f>
        <v>#REF!</v>
      </c>
      <c r="R3146" s="31">
        <f>IF(AND($B3146=R$1),LOOKUP(9.99999999999999E+307,$R$2:R3145)+1,"")</f>
        <v>2980</v>
      </c>
      <c r="S3146" s="31">
        <f>IF(AND($B3146=S$1),LOOKUP(9.99999999999999E+307,$S$2:S3145)+1,"")</f>
        <v>2980</v>
      </c>
      <c r="T3146" s="265"/>
      <c r="U3146" s="265"/>
      <c r="V3146" s="265"/>
      <c r="AA3146" s="254" t="str">
        <f t="shared" si="346"/>
        <v/>
      </c>
      <c r="AB3146" s="254" t="str">
        <f t="shared" si="347"/>
        <v/>
      </c>
      <c r="AC3146" s="255">
        <f t="shared" si="348"/>
        <v>0</v>
      </c>
      <c r="AD3146" s="255">
        <f t="shared" si="349"/>
        <v>3836</v>
      </c>
      <c r="AE3146" s="256" t="str">
        <f t="shared" si="350"/>
        <v/>
      </c>
      <c r="AF3146" s="252" t="str">
        <f t="shared" si="351"/>
        <v>-</v>
      </c>
    </row>
    <row r="3147" spans="1:32" ht="20.149999999999999" customHeight="1" x14ac:dyDescent="0.75">
      <c r="A3147" s="31">
        <v>3145</v>
      </c>
      <c r="B3147" s="237"/>
      <c r="C3147" s="273"/>
      <c r="D3147" s="272"/>
      <c r="E3147" s="273"/>
      <c r="F3147" s="273"/>
      <c r="G3147" s="253" t="str">
        <f t="shared" si="352"/>
        <v/>
      </c>
      <c r="H3147" s="31" t="str">
        <f>IF(AND(B3147=H$1),LOOKUP(9.99999999999999E+307,$H$2:H3146)+1,"")</f>
        <v/>
      </c>
      <c r="I3147" s="31" t="str">
        <f>IF(AND(B3147=I$1),LOOKUP(9.99999999999999E+307,$I$2:I3146)+1,"")</f>
        <v/>
      </c>
      <c r="J3147" s="31">
        <f>IF(AND(B3147=J$1),LOOKUP(9.99999999999999E+307,$J$2:J3146)+1,"")</f>
        <v>2981</v>
      </c>
      <c r="K3147" s="31">
        <f>IF(AND(B3147=K$1),LOOKUP(9.99999999999999E+307,$K$2:K3146)+1,"")</f>
        <v>2981</v>
      </c>
      <c r="L3147" s="31">
        <f>IF(AND(B3147=L$1),LOOKUP(9.99999999999999E+307,$L$2:L3146)+1,"")</f>
        <v>2981</v>
      </c>
      <c r="M3147" s="31">
        <f>IF(AND(B3147=M$1),LOOKUP(9.99999999999999E+307,$M$2:M3146)+1,"")</f>
        <v>2981</v>
      </c>
      <c r="N3147" s="31" t="e">
        <f>IF(AND(B3147=N$1),LOOKUP(9.99999999999999E+307,$N$2:N3146)+1,"")</f>
        <v>#REF!</v>
      </c>
      <c r="O3147" s="31" t="e">
        <f>IF(AND($B3147=O$1),LOOKUP(9.99999999999999E+307,$O$2:O3146)+1,"")</f>
        <v>#REF!</v>
      </c>
      <c r="P3147" s="31" t="e">
        <f>IF(AND($B3147=P$1),LOOKUP(9.99999999999999E+307,$P$2:P3146)+1,"")</f>
        <v>#REF!</v>
      </c>
      <c r="Q3147" s="31" t="e">
        <f>IF(AND($B3147=Q$1),LOOKUP(9.99999999999999E+307,$Q$2:Q3146)+1,"")</f>
        <v>#REF!</v>
      </c>
      <c r="R3147" s="31">
        <f>IF(AND($B3147=R$1),LOOKUP(9.99999999999999E+307,$R$2:R3146)+1,"")</f>
        <v>2981</v>
      </c>
      <c r="S3147" s="31">
        <f>IF(AND($B3147=S$1),LOOKUP(9.99999999999999E+307,$S$2:S3146)+1,"")</f>
        <v>2981</v>
      </c>
      <c r="T3147" s="265"/>
      <c r="U3147" s="265"/>
      <c r="V3147" s="265"/>
      <c r="AA3147" s="254" t="str">
        <f t="shared" si="346"/>
        <v/>
      </c>
      <c r="AB3147" s="254" t="str">
        <f t="shared" si="347"/>
        <v/>
      </c>
      <c r="AC3147" s="255">
        <f t="shared" si="348"/>
        <v>0</v>
      </c>
      <c r="AD3147" s="255">
        <f t="shared" si="349"/>
        <v>3836</v>
      </c>
      <c r="AE3147" s="256" t="str">
        <f t="shared" si="350"/>
        <v/>
      </c>
      <c r="AF3147" s="252" t="str">
        <f t="shared" si="351"/>
        <v>-</v>
      </c>
    </row>
    <row r="3148" spans="1:32" ht="20.149999999999999" customHeight="1" x14ac:dyDescent="0.75">
      <c r="A3148" s="31">
        <v>3146</v>
      </c>
      <c r="B3148" s="237"/>
      <c r="C3148" s="273"/>
      <c r="D3148" s="272"/>
      <c r="E3148" s="273"/>
      <c r="F3148" s="273"/>
      <c r="G3148" s="253" t="str">
        <f t="shared" si="352"/>
        <v/>
      </c>
      <c r="H3148" s="31" t="str">
        <f>IF(AND(B3148=H$1),LOOKUP(9.99999999999999E+307,$H$2:H3147)+1,"")</f>
        <v/>
      </c>
      <c r="I3148" s="31" t="str">
        <f>IF(AND(B3148=I$1),LOOKUP(9.99999999999999E+307,$I$2:I3147)+1,"")</f>
        <v/>
      </c>
      <c r="J3148" s="31">
        <f>IF(AND(B3148=J$1),LOOKUP(9.99999999999999E+307,$J$2:J3147)+1,"")</f>
        <v>2982</v>
      </c>
      <c r="K3148" s="31">
        <f>IF(AND(B3148=K$1),LOOKUP(9.99999999999999E+307,$K$2:K3147)+1,"")</f>
        <v>2982</v>
      </c>
      <c r="L3148" s="31">
        <f>IF(AND(B3148=L$1),LOOKUP(9.99999999999999E+307,$L$2:L3147)+1,"")</f>
        <v>2982</v>
      </c>
      <c r="M3148" s="31">
        <f>IF(AND(B3148=M$1),LOOKUP(9.99999999999999E+307,$M$2:M3147)+1,"")</f>
        <v>2982</v>
      </c>
      <c r="N3148" s="31" t="e">
        <f>IF(AND(B3148=N$1),LOOKUP(9.99999999999999E+307,$N$2:N3147)+1,"")</f>
        <v>#REF!</v>
      </c>
      <c r="O3148" s="31" t="e">
        <f>IF(AND($B3148=O$1),LOOKUP(9.99999999999999E+307,$O$2:O3147)+1,"")</f>
        <v>#REF!</v>
      </c>
      <c r="P3148" s="31" t="e">
        <f>IF(AND($B3148=P$1),LOOKUP(9.99999999999999E+307,$P$2:P3147)+1,"")</f>
        <v>#REF!</v>
      </c>
      <c r="Q3148" s="31" t="e">
        <f>IF(AND($B3148=Q$1),LOOKUP(9.99999999999999E+307,$Q$2:Q3147)+1,"")</f>
        <v>#REF!</v>
      </c>
      <c r="R3148" s="31">
        <f>IF(AND($B3148=R$1),LOOKUP(9.99999999999999E+307,$R$2:R3147)+1,"")</f>
        <v>2982</v>
      </c>
      <c r="S3148" s="31">
        <f>IF(AND($B3148=S$1),LOOKUP(9.99999999999999E+307,$S$2:S3147)+1,"")</f>
        <v>2982</v>
      </c>
      <c r="T3148" s="265"/>
      <c r="U3148" s="265"/>
      <c r="V3148" s="265"/>
      <c r="AA3148" s="254" t="str">
        <f t="shared" si="346"/>
        <v/>
      </c>
      <c r="AB3148" s="254" t="str">
        <f t="shared" si="347"/>
        <v/>
      </c>
      <c r="AC3148" s="255">
        <f t="shared" si="348"/>
        <v>0</v>
      </c>
      <c r="AD3148" s="255">
        <f t="shared" si="349"/>
        <v>3836</v>
      </c>
      <c r="AE3148" s="256" t="str">
        <f t="shared" si="350"/>
        <v/>
      </c>
      <c r="AF3148" s="252" t="str">
        <f t="shared" si="351"/>
        <v>-</v>
      </c>
    </row>
    <row r="3149" spans="1:32" ht="20.149999999999999" customHeight="1" x14ac:dyDescent="0.75">
      <c r="A3149" s="31">
        <v>3147</v>
      </c>
      <c r="B3149" s="237"/>
      <c r="C3149" s="273"/>
      <c r="D3149" s="272"/>
      <c r="E3149" s="273"/>
      <c r="F3149" s="273"/>
      <c r="G3149" s="253" t="str">
        <f t="shared" si="352"/>
        <v/>
      </c>
      <c r="H3149" s="31" t="str">
        <f>IF(AND(B3149=H$1),LOOKUP(9.99999999999999E+307,$H$2:H3148)+1,"")</f>
        <v/>
      </c>
      <c r="I3149" s="31" t="str">
        <f>IF(AND(B3149=I$1),LOOKUP(9.99999999999999E+307,$I$2:I3148)+1,"")</f>
        <v/>
      </c>
      <c r="J3149" s="31">
        <f>IF(AND(B3149=J$1),LOOKUP(9.99999999999999E+307,$J$2:J3148)+1,"")</f>
        <v>2983</v>
      </c>
      <c r="K3149" s="31">
        <f>IF(AND(B3149=K$1),LOOKUP(9.99999999999999E+307,$K$2:K3148)+1,"")</f>
        <v>2983</v>
      </c>
      <c r="L3149" s="31">
        <f>IF(AND(B3149=L$1),LOOKUP(9.99999999999999E+307,$L$2:L3148)+1,"")</f>
        <v>2983</v>
      </c>
      <c r="M3149" s="31">
        <f>IF(AND(B3149=M$1),LOOKUP(9.99999999999999E+307,$M$2:M3148)+1,"")</f>
        <v>2983</v>
      </c>
      <c r="N3149" s="31" t="e">
        <f>IF(AND(B3149=N$1),LOOKUP(9.99999999999999E+307,$N$2:N3148)+1,"")</f>
        <v>#REF!</v>
      </c>
      <c r="O3149" s="31" t="e">
        <f>IF(AND($B3149=O$1),LOOKUP(9.99999999999999E+307,$O$2:O3148)+1,"")</f>
        <v>#REF!</v>
      </c>
      <c r="P3149" s="31" t="e">
        <f>IF(AND($B3149=P$1),LOOKUP(9.99999999999999E+307,$P$2:P3148)+1,"")</f>
        <v>#REF!</v>
      </c>
      <c r="Q3149" s="31" t="e">
        <f>IF(AND($B3149=Q$1),LOOKUP(9.99999999999999E+307,$Q$2:Q3148)+1,"")</f>
        <v>#REF!</v>
      </c>
      <c r="R3149" s="31">
        <f>IF(AND($B3149=R$1),LOOKUP(9.99999999999999E+307,$R$2:R3148)+1,"")</f>
        <v>2983</v>
      </c>
      <c r="S3149" s="31">
        <f>IF(AND($B3149=S$1),LOOKUP(9.99999999999999E+307,$S$2:S3148)+1,"")</f>
        <v>2983</v>
      </c>
      <c r="T3149" s="265"/>
      <c r="U3149" s="265"/>
      <c r="V3149" s="265"/>
      <c r="AA3149" s="254" t="str">
        <f t="shared" si="346"/>
        <v/>
      </c>
      <c r="AB3149" s="254" t="str">
        <f t="shared" si="347"/>
        <v/>
      </c>
      <c r="AC3149" s="255">
        <f t="shared" si="348"/>
        <v>0</v>
      </c>
      <c r="AD3149" s="255">
        <f t="shared" si="349"/>
        <v>3836</v>
      </c>
      <c r="AE3149" s="256" t="str">
        <f t="shared" si="350"/>
        <v/>
      </c>
      <c r="AF3149" s="252" t="str">
        <f t="shared" si="351"/>
        <v>-</v>
      </c>
    </row>
    <row r="3150" spans="1:32" ht="20.149999999999999" customHeight="1" x14ac:dyDescent="0.75">
      <c r="A3150" s="31">
        <v>3148</v>
      </c>
      <c r="B3150" s="237"/>
      <c r="C3150" s="273"/>
      <c r="D3150" s="272"/>
      <c r="E3150" s="273"/>
      <c r="F3150" s="273"/>
      <c r="G3150" s="253" t="str">
        <f t="shared" si="352"/>
        <v/>
      </c>
      <c r="H3150" s="31" t="str">
        <f>IF(AND(B3150=H$1),LOOKUP(9.99999999999999E+307,$H$2:H3149)+1,"")</f>
        <v/>
      </c>
      <c r="I3150" s="31" t="str">
        <f>IF(AND(B3150=I$1),LOOKUP(9.99999999999999E+307,$I$2:I3149)+1,"")</f>
        <v/>
      </c>
      <c r="J3150" s="31">
        <f>IF(AND(B3150=J$1),LOOKUP(9.99999999999999E+307,$J$2:J3149)+1,"")</f>
        <v>2984</v>
      </c>
      <c r="K3150" s="31">
        <f>IF(AND(B3150=K$1),LOOKUP(9.99999999999999E+307,$K$2:K3149)+1,"")</f>
        <v>2984</v>
      </c>
      <c r="L3150" s="31">
        <f>IF(AND(B3150=L$1),LOOKUP(9.99999999999999E+307,$L$2:L3149)+1,"")</f>
        <v>2984</v>
      </c>
      <c r="M3150" s="31">
        <f>IF(AND(B3150=M$1),LOOKUP(9.99999999999999E+307,$M$2:M3149)+1,"")</f>
        <v>2984</v>
      </c>
      <c r="N3150" s="31" t="e">
        <f>IF(AND(B3150=N$1),LOOKUP(9.99999999999999E+307,$N$2:N3149)+1,"")</f>
        <v>#REF!</v>
      </c>
      <c r="O3150" s="31" t="e">
        <f>IF(AND($B3150=O$1),LOOKUP(9.99999999999999E+307,$O$2:O3149)+1,"")</f>
        <v>#REF!</v>
      </c>
      <c r="P3150" s="31" t="e">
        <f>IF(AND($B3150=P$1),LOOKUP(9.99999999999999E+307,$P$2:P3149)+1,"")</f>
        <v>#REF!</v>
      </c>
      <c r="Q3150" s="31" t="e">
        <f>IF(AND($B3150=Q$1),LOOKUP(9.99999999999999E+307,$Q$2:Q3149)+1,"")</f>
        <v>#REF!</v>
      </c>
      <c r="R3150" s="31">
        <f>IF(AND($B3150=R$1),LOOKUP(9.99999999999999E+307,$R$2:R3149)+1,"")</f>
        <v>2984</v>
      </c>
      <c r="S3150" s="31">
        <f>IF(AND($B3150=S$1),LOOKUP(9.99999999999999E+307,$S$2:S3149)+1,"")</f>
        <v>2984</v>
      </c>
      <c r="T3150" s="265"/>
      <c r="U3150" s="265"/>
      <c r="V3150" s="265"/>
      <c r="AA3150" s="254" t="str">
        <f t="shared" si="346"/>
        <v/>
      </c>
      <c r="AB3150" s="254" t="str">
        <f t="shared" si="347"/>
        <v/>
      </c>
      <c r="AC3150" s="255">
        <f t="shared" si="348"/>
        <v>0</v>
      </c>
      <c r="AD3150" s="255">
        <f t="shared" si="349"/>
        <v>3836</v>
      </c>
      <c r="AE3150" s="256" t="str">
        <f t="shared" si="350"/>
        <v/>
      </c>
      <c r="AF3150" s="252" t="str">
        <f t="shared" si="351"/>
        <v>-</v>
      </c>
    </row>
    <row r="3151" spans="1:32" ht="20.149999999999999" customHeight="1" x14ac:dyDescent="0.75">
      <c r="A3151" s="31">
        <v>3149</v>
      </c>
      <c r="B3151" s="237"/>
      <c r="C3151" s="273"/>
      <c r="D3151" s="272"/>
      <c r="E3151" s="273"/>
      <c r="F3151" s="273"/>
      <c r="G3151" s="253" t="str">
        <f t="shared" si="352"/>
        <v/>
      </c>
      <c r="H3151" s="31" t="str">
        <f>IF(AND(B3151=H$1),LOOKUP(9.99999999999999E+307,$H$2:H3150)+1,"")</f>
        <v/>
      </c>
      <c r="I3151" s="31" t="str">
        <f>IF(AND(B3151=I$1),LOOKUP(9.99999999999999E+307,$I$2:I3150)+1,"")</f>
        <v/>
      </c>
      <c r="J3151" s="31">
        <f>IF(AND(B3151=J$1),LOOKUP(9.99999999999999E+307,$J$2:J3150)+1,"")</f>
        <v>2985</v>
      </c>
      <c r="K3151" s="31">
        <f>IF(AND(B3151=K$1),LOOKUP(9.99999999999999E+307,$K$2:K3150)+1,"")</f>
        <v>2985</v>
      </c>
      <c r="L3151" s="31">
        <f>IF(AND(B3151=L$1),LOOKUP(9.99999999999999E+307,$L$2:L3150)+1,"")</f>
        <v>2985</v>
      </c>
      <c r="M3151" s="31">
        <f>IF(AND(B3151=M$1),LOOKUP(9.99999999999999E+307,$M$2:M3150)+1,"")</f>
        <v>2985</v>
      </c>
      <c r="N3151" s="31" t="e">
        <f>IF(AND(B3151=N$1),LOOKUP(9.99999999999999E+307,$N$2:N3150)+1,"")</f>
        <v>#REF!</v>
      </c>
      <c r="O3151" s="31" t="e">
        <f>IF(AND($B3151=O$1),LOOKUP(9.99999999999999E+307,$O$2:O3150)+1,"")</f>
        <v>#REF!</v>
      </c>
      <c r="P3151" s="31" t="e">
        <f>IF(AND($B3151=P$1),LOOKUP(9.99999999999999E+307,$P$2:P3150)+1,"")</f>
        <v>#REF!</v>
      </c>
      <c r="Q3151" s="31" t="e">
        <f>IF(AND($B3151=Q$1),LOOKUP(9.99999999999999E+307,$Q$2:Q3150)+1,"")</f>
        <v>#REF!</v>
      </c>
      <c r="R3151" s="31">
        <f>IF(AND($B3151=R$1),LOOKUP(9.99999999999999E+307,$R$2:R3150)+1,"")</f>
        <v>2985</v>
      </c>
      <c r="S3151" s="31">
        <f>IF(AND($B3151=S$1),LOOKUP(9.99999999999999E+307,$S$2:S3150)+1,"")</f>
        <v>2985</v>
      </c>
      <c r="T3151" s="265"/>
      <c r="U3151" s="265"/>
      <c r="V3151" s="265"/>
      <c r="AA3151" s="254" t="str">
        <f t="shared" si="346"/>
        <v/>
      </c>
      <c r="AB3151" s="254" t="str">
        <f t="shared" si="347"/>
        <v/>
      </c>
      <c r="AC3151" s="255">
        <f t="shared" si="348"/>
        <v>0</v>
      </c>
      <c r="AD3151" s="255">
        <f t="shared" si="349"/>
        <v>3836</v>
      </c>
      <c r="AE3151" s="256" t="str">
        <f t="shared" si="350"/>
        <v/>
      </c>
      <c r="AF3151" s="252" t="str">
        <f t="shared" si="351"/>
        <v>-</v>
      </c>
    </row>
    <row r="3152" spans="1:32" ht="20.149999999999999" customHeight="1" x14ac:dyDescent="0.75">
      <c r="A3152" s="31">
        <v>3150</v>
      </c>
      <c r="B3152" s="237"/>
      <c r="C3152" s="273"/>
      <c r="D3152" s="272"/>
      <c r="E3152" s="273"/>
      <c r="F3152" s="273"/>
      <c r="G3152" s="253" t="str">
        <f t="shared" si="352"/>
        <v/>
      </c>
      <c r="H3152" s="31" t="str">
        <f>IF(AND(B3152=H$1),LOOKUP(9.99999999999999E+307,$H$2:H3151)+1,"")</f>
        <v/>
      </c>
      <c r="I3152" s="31" t="str">
        <f>IF(AND(B3152=I$1),LOOKUP(9.99999999999999E+307,$I$2:I3151)+1,"")</f>
        <v/>
      </c>
      <c r="J3152" s="31">
        <f>IF(AND(B3152=J$1),LOOKUP(9.99999999999999E+307,$J$2:J3151)+1,"")</f>
        <v>2986</v>
      </c>
      <c r="K3152" s="31">
        <f>IF(AND(B3152=K$1),LOOKUP(9.99999999999999E+307,$K$2:K3151)+1,"")</f>
        <v>2986</v>
      </c>
      <c r="L3152" s="31">
        <f>IF(AND(B3152=L$1),LOOKUP(9.99999999999999E+307,$L$2:L3151)+1,"")</f>
        <v>2986</v>
      </c>
      <c r="M3152" s="31">
        <f>IF(AND(B3152=M$1),LOOKUP(9.99999999999999E+307,$M$2:M3151)+1,"")</f>
        <v>2986</v>
      </c>
      <c r="N3152" s="31" t="e">
        <f>IF(AND(B3152=N$1),LOOKUP(9.99999999999999E+307,$N$2:N3151)+1,"")</f>
        <v>#REF!</v>
      </c>
      <c r="O3152" s="31" t="e">
        <f>IF(AND($B3152=O$1),LOOKUP(9.99999999999999E+307,$O$2:O3151)+1,"")</f>
        <v>#REF!</v>
      </c>
      <c r="P3152" s="31" t="e">
        <f>IF(AND($B3152=P$1),LOOKUP(9.99999999999999E+307,$P$2:P3151)+1,"")</f>
        <v>#REF!</v>
      </c>
      <c r="Q3152" s="31" t="e">
        <f>IF(AND($B3152=Q$1),LOOKUP(9.99999999999999E+307,$Q$2:Q3151)+1,"")</f>
        <v>#REF!</v>
      </c>
      <c r="R3152" s="31">
        <f>IF(AND($B3152=R$1),LOOKUP(9.99999999999999E+307,$R$2:R3151)+1,"")</f>
        <v>2986</v>
      </c>
      <c r="S3152" s="31">
        <f>IF(AND($B3152=S$1),LOOKUP(9.99999999999999E+307,$S$2:S3151)+1,"")</f>
        <v>2986</v>
      </c>
      <c r="T3152" s="265"/>
      <c r="U3152" s="265"/>
      <c r="V3152" s="265"/>
      <c r="AA3152" s="254" t="str">
        <f t="shared" si="346"/>
        <v/>
      </c>
      <c r="AB3152" s="254" t="str">
        <f t="shared" si="347"/>
        <v/>
      </c>
      <c r="AC3152" s="255">
        <f t="shared" si="348"/>
        <v>0</v>
      </c>
      <c r="AD3152" s="255">
        <f t="shared" si="349"/>
        <v>3836</v>
      </c>
      <c r="AE3152" s="256" t="str">
        <f t="shared" si="350"/>
        <v/>
      </c>
      <c r="AF3152" s="252" t="str">
        <f t="shared" si="351"/>
        <v>-</v>
      </c>
    </row>
    <row r="3153" spans="1:32" ht="20.149999999999999" customHeight="1" x14ac:dyDescent="0.75">
      <c r="A3153" s="31">
        <v>3151</v>
      </c>
      <c r="B3153" s="237"/>
      <c r="C3153" s="273"/>
      <c r="D3153" s="272"/>
      <c r="E3153" s="273"/>
      <c r="F3153" s="273"/>
      <c r="G3153" s="253" t="str">
        <f t="shared" si="352"/>
        <v/>
      </c>
      <c r="H3153" s="31" t="str">
        <f>IF(AND(B3153=H$1),LOOKUP(9.99999999999999E+307,$H$2:H3152)+1,"")</f>
        <v/>
      </c>
      <c r="I3153" s="31" t="str">
        <f>IF(AND(B3153=I$1),LOOKUP(9.99999999999999E+307,$I$2:I3152)+1,"")</f>
        <v/>
      </c>
      <c r="J3153" s="31">
        <f>IF(AND(B3153=J$1),LOOKUP(9.99999999999999E+307,$J$2:J3152)+1,"")</f>
        <v>2987</v>
      </c>
      <c r="K3153" s="31">
        <f>IF(AND(B3153=K$1),LOOKUP(9.99999999999999E+307,$K$2:K3152)+1,"")</f>
        <v>2987</v>
      </c>
      <c r="L3153" s="31">
        <f>IF(AND(B3153=L$1),LOOKUP(9.99999999999999E+307,$L$2:L3152)+1,"")</f>
        <v>2987</v>
      </c>
      <c r="M3153" s="31">
        <f>IF(AND(B3153=M$1),LOOKUP(9.99999999999999E+307,$M$2:M3152)+1,"")</f>
        <v>2987</v>
      </c>
      <c r="N3153" s="31" t="e">
        <f>IF(AND(B3153=N$1),LOOKUP(9.99999999999999E+307,$N$2:N3152)+1,"")</f>
        <v>#REF!</v>
      </c>
      <c r="O3153" s="31" t="e">
        <f>IF(AND($B3153=O$1),LOOKUP(9.99999999999999E+307,$O$2:O3152)+1,"")</f>
        <v>#REF!</v>
      </c>
      <c r="P3153" s="31" t="e">
        <f>IF(AND($B3153=P$1),LOOKUP(9.99999999999999E+307,$P$2:P3152)+1,"")</f>
        <v>#REF!</v>
      </c>
      <c r="Q3153" s="31" t="e">
        <f>IF(AND($B3153=Q$1),LOOKUP(9.99999999999999E+307,$Q$2:Q3152)+1,"")</f>
        <v>#REF!</v>
      </c>
      <c r="R3153" s="31">
        <f>IF(AND($B3153=R$1),LOOKUP(9.99999999999999E+307,$R$2:R3152)+1,"")</f>
        <v>2987</v>
      </c>
      <c r="S3153" s="31">
        <f>IF(AND($B3153=S$1),LOOKUP(9.99999999999999E+307,$S$2:S3152)+1,"")</f>
        <v>2987</v>
      </c>
      <c r="T3153" s="265"/>
      <c r="U3153" s="265"/>
      <c r="V3153" s="265"/>
      <c r="AA3153" s="254" t="str">
        <f t="shared" si="346"/>
        <v/>
      </c>
      <c r="AB3153" s="254" t="str">
        <f t="shared" si="347"/>
        <v/>
      </c>
      <c r="AC3153" s="255">
        <f t="shared" si="348"/>
        <v>0</v>
      </c>
      <c r="AD3153" s="255">
        <f t="shared" si="349"/>
        <v>3836</v>
      </c>
      <c r="AE3153" s="256" t="str">
        <f t="shared" si="350"/>
        <v/>
      </c>
      <c r="AF3153" s="252" t="str">
        <f t="shared" si="351"/>
        <v>-</v>
      </c>
    </row>
    <row r="3154" spans="1:32" ht="20.149999999999999" customHeight="1" x14ac:dyDescent="0.75">
      <c r="A3154" s="31">
        <v>3152</v>
      </c>
      <c r="B3154" s="237"/>
      <c r="C3154" s="273"/>
      <c r="D3154" s="272"/>
      <c r="E3154" s="273"/>
      <c r="F3154" s="273"/>
      <c r="G3154" s="253" t="str">
        <f t="shared" si="352"/>
        <v/>
      </c>
      <c r="H3154" s="31" t="str">
        <f>IF(AND(B3154=H$1),LOOKUP(9.99999999999999E+307,$H$2:H3153)+1,"")</f>
        <v/>
      </c>
      <c r="I3154" s="31" t="str">
        <f>IF(AND(B3154=I$1),LOOKUP(9.99999999999999E+307,$I$2:I3153)+1,"")</f>
        <v/>
      </c>
      <c r="J3154" s="31">
        <f>IF(AND(B3154=J$1),LOOKUP(9.99999999999999E+307,$J$2:J3153)+1,"")</f>
        <v>2988</v>
      </c>
      <c r="K3154" s="31">
        <f>IF(AND(B3154=K$1),LOOKUP(9.99999999999999E+307,$K$2:K3153)+1,"")</f>
        <v>2988</v>
      </c>
      <c r="L3154" s="31">
        <f>IF(AND(B3154=L$1),LOOKUP(9.99999999999999E+307,$L$2:L3153)+1,"")</f>
        <v>2988</v>
      </c>
      <c r="M3154" s="31">
        <f>IF(AND(B3154=M$1),LOOKUP(9.99999999999999E+307,$M$2:M3153)+1,"")</f>
        <v>2988</v>
      </c>
      <c r="N3154" s="31" t="e">
        <f>IF(AND(B3154=N$1),LOOKUP(9.99999999999999E+307,$N$2:N3153)+1,"")</f>
        <v>#REF!</v>
      </c>
      <c r="O3154" s="31" t="e">
        <f>IF(AND($B3154=O$1),LOOKUP(9.99999999999999E+307,$O$2:O3153)+1,"")</f>
        <v>#REF!</v>
      </c>
      <c r="P3154" s="31" t="e">
        <f>IF(AND($B3154=P$1),LOOKUP(9.99999999999999E+307,$P$2:P3153)+1,"")</f>
        <v>#REF!</v>
      </c>
      <c r="Q3154" s="31" t="e">
        <f>IF(AND($B3154=Q$1),LOOKUP(9.99999999999999E+307,$Q$2:Q3153)+1,"")</f>
        <v>#REF!</v>
      </c>
      <c r="R3154" s="31">
        <f>IF(AND($B3154=R$1),LOOKUP(9.99999999999999E+307,$R$2:R3153)+1,"")</f>
        <v>2988</v>
      </c>
      <c r="S3154" s="31">
        <f>IF(AND($B3154=S$1),LOOKUP(9.99999999999999E+307,$S$2:S3153)+1,"")</f>
        <v>2988</v>
      </c>
      <c r="T3154" s="265"/>
      <c r="U3154" s="265"/>
      <c r="V3154" s="265"/>
      <c r="AA3154" s="254" t="str">
        <f t="shared" si="346"/>
        <v/>
      </c>
      <c r="AB3154" s="254" t="str">
        <f t="shared" si="347"/>
        <v/>
      </c>
      <c r="AC3154" s="255">
        <f t="shared" si="348"/>
        <v>0</v>
      </c>
      <c r="AD3154" s="255">
        <f t="shared" si="349"/>
        <v>3836</v>
      </c>
      <c r="AE3154" s="256" t="str">
        <f t="shared" si="350"/>
        <v/>
      </c>
      <c r="AF3154" s="252" t="str">
        <f t="shared" si="351"/>
        <v>-</v>
      </c>
    </row>
    <row r="3155" spans="1:32" ht="20.149999999999999" customHeight="1" x14ac:dyDescent="0.75">
      <c r="A3155" s="31">
        <v>3153</v>
      </c>
      <c r="B3155" s="237"/>
      <c r="C3155" s="273"/>
      <c r="D3155" s="272"/>
      <c r="E3155" s="273"/>
      <c r="F3155" s="273"/>
      <c r="G3155" s="253" t="str">
        <f t="shared" si="352"/>
        <v/>
      </c>
      <c r="H3155" s="31" t="str">
        <f>IF(AND(B3155=H$1),LOOKUP(9.99999999999999E+307,$H$2:H3154)+1,"")</f>
        <v/>
      </c>
      <c r="I3155" s="31" t="str">
        <f>IF(AND(B3155=I$1),LOOKUP(9.99999999999999E+307,$I$2:I3154)+1,"")</f>
        <v/>
      </c>
      <c r="J3155" s="31">
        <f>IF(AND(B3155=J$1),LOOKUP(9.99999999999999E+307,$J$2:J3154)+1,"")</f>
        <v>2989</v>
      </c>
      <c r="K3155" s="31">
        <f>IF(AND(B3155=K$1),LOOKUP(9.99999999999999E+307,$K$2:K3154)+1,"")</f>
        <v>2989</v>
      </c>
      <c r="L3155" s="31">
        <f>IF(AND(B3155=L$1),LOOKUP(9.99999999999999E+307,$L$2:L3154)+1,"")</f>
        <v>2989</v>
      </c>
      <c r="M3155" s="31">
        <f>IF(AND(B3155=M$1),LOOKUP(9.99999999999999E+307,$M$2:M3154)+1,"")</f>
        <v>2989</v>
      </c>
      <c r="N3155" s="31" t="e">
        <f>IF(AND(B3155=N$1),LOOKUP(9.99999999999999E+307,$N$2:N3154)+1,"")</f>
        <v>#REF!</v>
      </c>
      <c r="O3155" s="31" t="e">
        <f>IF(AND($B3155=O$1),LOOKUP(9.99999999999999E+307,$O$2:O3154)+1,"")</f>
        <v>#REF!</v>
      </c>
      <c r="P3155" s="31" t="e">
        <f>IF(AND($B3155=P$1),LOOKUP(9.99999999999999E+307,$P$2:P3154)+1,"")</f>
        <v>#REF!</v>
      </c>
      <c r="Q3155" s="31" t="e">
        <f>IF(AND($B3155=Q$1),LOOKUP(9.99999999999999E+307,$Q$2:Q3154)+1,"")</f>
        <v>#REF!</v>
      </c>
      <c r="R3155" s="31">
        <f>IF(AND($B3155=R$1),LOOKUP(9.99999999999999E+307,$R$2:R3154)+1,"")</f>
        <v>2989</v>
      </c>
      <c r="S3155" s="31">
        <f>IF(AND($B3155=S$1),LOOKUP(9.99999999999999E+307,$S$2:S3154)+1,"")</f>
        <v>2989</v>
      </c>
      <c r="T3155" s="265"/>
      <c r="U3155" s="265"/>
      <c r="V3155" s="265"/>
      <c r="AA3155" s="254" t="str">
        <f t="shared" ref="AA3155:AA3218" si="353">IF(AD3155=2,"นักเรียนซ้ำ","")</f>
        <v/>
      </c>
      <c r="AB3155" s="254" t="str">
        <f t="shared" ref="AB3155:AB3218" si="354">IF(AC3155=2,"เลขประจำตัวซ้ำ","")</f>
        <v/>
      </c>
      <c r="AC3155" s="255">
        <f t="shared" si="348"/>
        <v>0</v>
      </c>
      <c r="AD3155" s="255">
        <f t="shared" si="349"/>
        <v>3836</v>
      </c>
      <c r="AE3155" s="256" t="str">
        <f t="shared" si="350"/>
        <v/>
      </c>
      <c r="AF3155" s="252" t="str">
        <f t="shared" si="351"/>
        <v>-</v>
      </c>
    </row>
    <row r="3156" spans="1:32" ht="20.149999999999999" customHeight="1" x14ac:dyDescent="0.75">
      <c r="A3156" s="31">
        <v>3154</v>
      </c>
      <c r="B3156" s="237"/>
      <c r="C3156" s="273"/>
      <c r="D3156" s="272"/>
      <c r="E3156" s="273"/>
      <c r="F3156" s="273"/>
      <c r="G3156" s="253" t="str">
        <f t="shared" si="352"/>
        <v/>
      </c>
      <c r="H3156" s="31" t="str">
        <f>IF(AND(B3156=H$1),LOOKUP(9.99999999999999E+307,$H$2:H3155)+1,"")</f>
        <v/>
      </c>
      <c r="I3156" s="31" t="str">
        <f>IF(AND(B3156=I$1),LOOKUP(9.99999999999999E+307,$I$2:I3155)+1,"")</f>
        <v/>
      </c>
      <c r="J3156" s="31">
        <f>IF(AND(B3156=J$1),LOOKUP(9.99999999999999E+307,$J$2:J3155)+1,"")</f>
        <v>2990</v>
      </c>
      <c r="K3156" s="31">
        <f>IF(AND(B3156=K$1),LOOKUP(9.99999999999999E+307,$K$2:K3155)+1,"")</f>
        <v>2990</v>
      </c>
      <c r="L3156" s="31">
        <f>IF(AND(B3156=L$1),LOOKUP(9.99999999999999E+307,$L$2:L3155)+1,"")</f>
        <v>2990</v>
      </c>
      <c r="M3156" s="31">
        <f>IF(AND(B3156=M$1),LOOKUP(9.99999999999999E+307,$M$2:M3155)+1,"")</f>
        <v>2990</v>
      </c>
      <c r="N3156" s="31" t="e">
        <f>IF(AND(B3156=N$1),LOOKUP(9.99999999999999E+307,$N$2:N3155)+1,"")</f>
        <v>#REF!</v>
      </c>
      <c r="O3156" s="31" t="e">
        <f>IF(AND($B3156=O$1),LOOKUP(9.99999999999999E+307,$O$2:O3155)+1,"")</f>
        <v>#REF!</v>
      </c>
      <c r="P3156" s="31" t="e">
        <f>IF(AND($B3156=P$1),LOOKUP(9.99999999999999E+307,$P$2:P3155)+1,"")</f>
        <v>#REF!</v>
      </c>
      <c r="Q3156" s="31" t="e">
        <f>IF(AND($B3156=Q$1),LOOKUP(9.99999999999999E+307,$Q$2:Q3155)+1,"")</f>
        <v>#REF!</v>
      </c>
      <c r="R3156" s="31">
        <f>IF(AND($B3156=R$1),LOOKUP(9.99999999999999E+307,$R$2:R3155)+1,"")</f>
        <v>2990</v>
      </c>
      <c r="S3156" s="31">
        <f>IF(AND($B3156=S$1),LOOKUP(9.99999999999999E+307,$S$2:S3155)+1,"")</f>
        <v>2990</v>
      </c>
      <c r="T3156" s="265"/>
      <c r="U3156" s="265"/>
      <c r="V3156" s="265"/>
      <c r="AA3156" s="254" t="str">
        <f t="shared" si="353"/>
        <v/>
      </c>
      <c r="AB3156" s="254" t="str">
        <f t="shared" si="354"/>
        <v/>
      </c>
      <c r="AC3156" s="255">
        <f t="shared" si="348"/>
        <v>0</v>
      </c>
      <c r="AD3156" s="255">
        <f t="shared" si="349"/>
        <v>3836</v>
      </c>
      <c r="AE3156" s="256" t="str">
        <f t="shared" si="350"/>
        <v/>
      </c>
      <c r="AF3156" s="252" t="str">
        <f t="shared" si="351"/>
        <v>-</v>
      </c>
    </row>
    <row r="3157" spans="1:32" ht="20.149999999999999" customHeight="1" x14ac:dyDescent="0.75">
      <c r="A3157" s="31">
        <v>3155</v>
      </c>
      <c r="B3157" s="237"/>
      <c r="C3157" s="273"/>
      <c r="D3157" s="272"/>
      <c r="E3157" s="273"/>
      <c r="F3157" s="273"/>
      <c r="G3157" s="253" t="str">
        <f t="shared" si="352"/>
        <v/>
      </c>
      <c r="H3157" s="31" t="str">
        <f>IF(AND(B3157=H$1),LOOKUP(9.99999999999999E+307,$H$2:H3156)+1,"")</f>
        <v/>
      </c>
      <c r="I3157" s="31" t="str">
        <f>IF(AND(B3157=I$1),LOOKUP(9.99999999999999E+307,$I$2:I3156)+1,"")</f>
        <v/>
      </c>
      <c r="J3157" s="31">
        <f>IF(AND(B3157=J$1),LOOKUP(9.99999999999999E+307,$J$2:J3156)+1,"")</f>
        <v>2991</v>
      </c>
      <c r="K3157" s="31">
        <f>IF(AND(B3157=K$1),LOOKUP(9.99999999999999E+307,$K$2:K3156)+1,"")</f>
        <v>2991</v>
      </c>
      <c r="L3157" s="31">
        <f>IF(AND(B3157=L$1),LOOKUP(9.99999999999999E+307,$L$2:L3156)+1,"")</f>
        <v>2991</v>
      </c>
      <c r="M3157" s="31">
        <f>IF(AND(B3157=M$1),LOOKUP(9.99999999999999E+307,$M$2:M3156)+1,"")</f>
        <v>2991</v>
      </c>
      <c r="N3157" s="31" t="e">
        <f>IF(AND(B3157=N$1),LOOKUP(9.99999999999999E+307,$N$2:N3156)+1,"")</f>
        <v>#REF!</v>
      </c>
      <c r="O3157" s="31" t="e">
        <f>IF(AND($B3157=O$1),LOOKUP(9.99999999999999E+307,$O$2:O3156)+1,"")</f>
        <v>#REF!</v>
      </c>
      <c r="P3157" s="31" t="e">
        <f>IF(AND($B3157=P$1),LOOKUP(9.99999999999999E+307,$P$2:P3156)+1,"")</f>
        <v>#REF!</v>
      </c>
      <c r="Q3157" s="31" t="e">
        <f>IF(AND($B3157=Q$1),LOOKUP(9.99999999999999E+307,$Q$2:Q3156)+1,"")</f>
        <v>#REF!</v>
      </c>
      <c r="R3157" s="31">
        <f>IF(AND($B3157=R$1),LOOKUP(9.99999999999999E+307,$R$2:R3156)+1,"")</f>
        <v>2991</v>
      </c>
      <c r="S3157" s="31">
        <f>IF(AND($B3157=S$1),LOOKUP(9.99999999999999E+307,$S$2:S3156)+1,"")</f>
        <v>2991</v>
      </c>
      <c r="T3157" s="265"/>
      <c r="U3157" s="265"/>
      <c r="V3157" s="265"/>
      <c r="AA3157" s="254" t="str">
        <f t="shared" si="353"/>
        <v/>
      </c>
      <c r="AB3157" s="254" t="str">
        <f t="shared" si="354"/>
        <v/>
      </c>
      <c r="AC3157" s="255">
        <f t="shared" si="348"/>
        <v>0</v>
      </c>
      <c r="AD3157" s="255">
        <f t="shared" si="349"/>
        <v>3836</v>
      </c>
      <c r="AE3157" s="256" t="str">
        <f t="shared" si="350"/>
        <v/>
      </c>
      <c r="AF3157" s="252" t="str">
        <f t="shared" si="351"/>
        <v>-</v>
      </c>
    </row>
    <row r="3158" spans="1:32" ht="20.149999999999999" customHeight="1" x14ac:dyDescent="0.75">
      <c r="A3158" s="31">
        <v>3156</v>
      </c>
      <c r="B3158" s="237"/>
      <c r="C3158" s="273"/>
      <c r="D3158" s="272"/>
      <c r="E3158" s="273"/>
      <c r="F3158" s="273"/>
      <c r="G3158" s="253" t="str">
        <f t="shared" si="352"/>
        <v/>
      </c>
      <c r="H3158" s="31" t="str">
        <f>IF(AND(B3158=H$1),LOOKUP(9.99999999999999E+307,$H$2:H3157)+1,"")</f>
        <v/>
      </c>
      <c r="I3158" s="31" t="str">
        <f>IF(AND(B3158=I$1),LOOKUP(9.99999999999999E+307,$I$2:I3157)+1,"")</f>
        <v/>
      </c>
      <c r="J3158" s="31">
        <f>IF(AND(B3158=J$1),LOOKUP(9.99999999999999E+307,$J$2:J3157)+1,"")</f>
        <v>2992</v>
      </c>
      <c r="K3158" s="31">
        <f>IF(AND(B3158=K$1),LOOKUP(9.99999999999999E+307,$K$2:K3157)+1,"")</f>
        <v>2992</v>
      </c>
      <c r="L3158" s="31">
        <f>IF(AND(B3158=L$1),LOOKUP(9.99999999999999E+307,$L$2:L3157)+1,"")</f>
        <v>2992</v>
      </c>
      <c r="M3158" s="31">
        <f>IF(AND(B3158=M$1),LOOKUP(9.99999999999999E+307,$M$2:M3157)+1,"")</f>
        <v>2992</v>
      </c>
      <c r="N3158" s="31" t="e">
        <f>IF(AND(B3158=N$1),LOOKUP(9.99999999999999E+307,$N$2:N3157)+1,"")</f>
        <v>#REF!</v>
      </c>
      <c r="O3158" s="31" t="e">
        <f>IF(AND($B3158=O$1),LOOKUP(9.99999999999999E+307,$O$2:O3157)+1,"")</f>
        <v>#REF!</v>
      </c>
      <c r="P3158" s="31" t="e">
        <f>IF(AND($B3158=P$1),LOOKUP(9.99999999999999E+307,$P$2:P3157)+1,"")</f>
        <v>#REF!</v>
      </c>
      <c r="Q3158" s="31" t="e">
        <f>IF(AND($B3158=Q$1),LOOKUP(9.99999999999999E+307,$Q$2:Q3157)+1,"")</f>
        <v>#REF!</v>
      </c>
      <c r="R3158" s="31">
        <f>IF(AND($B3158=R$1),LOOKUP(9.99999999999999E+307,$R$2:R3157)+1,"")</f>
        <v>2992</v>
      </c>
      <c r="S3158" s="31">
        <f>IF(AND($B3158=S$1),LOOKUP(9.99999999999999E+307,$S$2:S3157)+1,"")</f>
        <v>2992</v>
      </c>
      <c r="T3158" s="265"/>
      <c r="U3158" s="265"/>
      <c r="V3158" s="265"/>
      <c r="AA3158" s="254" t="str">
        <f t="shared" si="353"/>
        <v/>
      </c>
      <c r="AB3158" s="254" t="str">
        <f t="shared" si="354"/>
        <v/>
      </c>
      <c r="AC3158" s="255">
        <f t="shared" si="348"/>
        <v>0</v>
      </c>
      <c r="AD3158" s="255">
        <f t="shared" si="349"/>
        <v>3836</v>
      </c>
      <c r="AE3158" s="256" t="str">
        <f t="shared" si="350"/>
        <v/>
      </c>
      <c r="AF3158" s="252" t="str">
        <f t="shared" si="351"/>
        <v>-</v>
      </c>
    </row>
    <row r="3159" spans="1:32" ht="20.149999999999999" customHeight="1" x14ac:dyDescent="0.75">
      <c r="A3159" s="31">
        <v>3157</v>
      </c>
      <c r="B3159" s="237"/>
      <c r="C3159" s="273"/>
      <c r="D3159" s="272"/>
      <c r="E3159" s="273"/>
      <c r="F3159" s="273"/>
      <c r="G3159" s="253" t="str">
        <f t="shared" si="352"/>
        <v/>
      </c>
      <c r="H3159" s="31" t="str">
        <f>IF(AND(B3159=H$1),LOOKUP(9.99999999999999E+307,$H$2:H3158)+1,"")</f>
        <v/>
      </c>
      <c r="I3159" s="31" t="str">
        <f>IF(AND(B3159=I$1),LOOKUP(9.99999999999999E+307,$I$2:I3158)+1,"")</f>
        <v/>
      </c>
      <c r="J3159" s="31">
        <f>IF(AND(B3159=J$1),LOOKUP(9.99999999999999E+307,$J$2:J3158)+1,"")</f>
        <v>2993</v>
      </c>
      <c r="K3159" s="31">
        <f>IF(AND(B3159=K$1),LOOKUP(9.99999999999999E+307,$K$2:K3158)+1,"")</f>
        <v>2993</v>
      </c>
      <c r="L3159" s="31">
        <f>IF(AND(B3159=L$1),LOOKUP(9.99999999999999E+307,$L$2:L3158)+1,"")</f>
        <v>2993</v>
      </c>
      <c r="M3159" s="31">
        <f>IF(AND(B3159=M$1),LOOKUP(9.99999999999999E+307,$M$2:M3158)+1,"")</f>
        <v>2993</v>
      </c>
      <c r="N3159" s="31" t="e">
        <f>IF(AND(B3159=N$1),LOOKUP(9.99999999999999E+307,$N$2:N3158)+1,"")</f>
        <v>#REF!</v>
      </c>
      <c r="O3159" s="31" t="e">
        <f>IF(AND($B3159=O$1),LOOKUP(9.99999999999999E+307,$O$2:O3158)+1,"")</f>
        <v>#REF!</v>
      </c>
      <c r="P3159" s="31" t="e">
        <f>IF(AND($B3159=P$1),LOOKUP(9.99999999999999E+307,$P$2:P3158)+1,"")</f>
        <v>#REF!</v>
      </c>
      <c r="Q3159" s="31" t="e">
        <f>IF(AND($B3159=Q$1),LOOKUP(9.99999999999999E+307,$Q$2:Q3158)+1,"")</f>
        <v>#REF!</v>
      </c>
      <c r="R3159" s="31">
        <f>IF(AND($B3159=R$1),LOOKUP(9.99999999999999E+307,$R$2:R3158)+1,"")</f>
        <v>2993</v>
      </c>
      <c r="S3159" s="31">
        <f>IF(AND($B3159=S$1),LOOKUP(9.99999999999999E+307,$S$2:S3158)+1,"")</f>
        <v>2993</v>
      </c>
      <c r="T3159" s="265"/>
      <c r="U3159" s="265"/>
      <c r="V3159" s="265"/>
      <c r="AA3159" s="254" t="str">
        <f t="shared" si="353"/>
        <v/>
      </c>
      <c r="AB3159" s="254" t="str">
        <f t="shared" si="354"/>
        <v/>
      </c>
      <c r="AC3159" s="255">
        <f t="shared" ref="AC3159:AC3222" si="355">COUNTIF($C$3:$C$4002,C3159)</f>
        <v>0</v>
      </c>
      <c r="AD3159" s="255">
        <f t="shared" ref="AD3159:AD3222" si="356">SUMPRODUCT(--(E3159&amp;F3159=$E$3:$E$4002&amp;$F$3:$F$4002))</f>
        <v>3836</v>
      </c>
      <c r="AE3159" s="256" t="str">
        <f t="shared" ref="AE3159:AE3222" si="357">IF(D3159="เด็กชาย",1,IF(D3159="นาย",1,IF(D3159="เด็กหญิง",2,IF(D3159="นางสาว",2,IF(D3159="ด.ช.",1,IF(D3159="ด.ญ.",2,IF(D3159="น.ส.",2,"")))))))</f>
        <v/>
      </c>
      <c r="AF3159" s="252" t="str">
        <f t="shared" ref="AF3159:AF3222" si="358">CONCATENATE(B3159,"-",AE3159)</f>
        <v>-</v>
      </c>
    </row>
    <row r="3160" spans="1:32" ht="20.149999999999999" customHeight="1" x14ac:dyDescent="0.75">
      <c r="A3160" s="31">
        <v>3158</v>
      </c>
      <c r="B3160" s="237"/>
      <c r="C3160" s="273"/>
      <c r="D3160" s="272"/>
      <c r="E3160" s="273"/>
      <c r="F3160" s="273"/>
      <c r="G3160" s="253" t="str">
        <f t="shared" si="352"/>
        <v/>
      </c>
      <c r="H3160" s="31" t="str">
        <f>IF(AND(B3160=H$1),LOOKUP(9.99999999999999E+307,$H$2:H3159)+1,"")</f>
        <v/>
      </c>
      <c r="I3160" s="31" t="str">
        <f>IF(AND(B3160=I$1),LOOKUP(9.99999999999999E+307,$I$2:I3159)+1,"")</f>
        <v/>
      </c>
      <c r="J3160" s="31">
        <f>IF(AND(B3160=J$1),LOOKUP(9.99999999999999E+307,$J$2:J3159)+1,"")</f>
        <v>2994</v>
      </c>
      <c r="K3160" s="31">
        <f>IF(AND(B3160=K$1),LOOKUP(9.99999999999999E+307,$K$2:K3159)+1,"")</f>
        <v>2994</v>
      </c>
      <c r="L3160" s="31">
        <f>IF(AND(B3160=L$1),LOOKUP(9.99999999999999E+307,$L$2:L3159)+1,"")</f>
        <v>2994</v>
      </c>
      <c r="M3160" s="31">
        <f>IF(AND(B3160=M$1),LOOKUP(9.99999999999999E+307,$M$2:M3159)+1,"")</f>
        <v>2994</v>
      </c>
      <c r="N3160" s="31" t="e">
        <f>IF(AND(B3160=N$1),LOOKUP(9.99999999999999E+307,$N$2:N3159)+1,"")</f>
        <v>#REF!</v>
      </c>
      <c r="O3160" s="31" t="e">
        <f>IF(AND($B3160=O$1),LOOKUP(9.99999999999999E+307,$O$2:O3159)+1,"")</f>
        <v>#REF!</v>
      </c>
      <c r="P3160" s="31" t="e">
        <f>IF(AND($B3160=P$1),LOOKUP(9.99999999999999E+307,$P$2:P3159)+1,"")</f>
        <v>#REF!</v>
      </c>
      <c r="Q3160" s="31" t="e">
        <f>IF(AND($B3160=Q$1),LOOKUP(9.99999999999999E+307,$Q$2:Q3159)+1,"")</f>
        <v>#REF!</v>
      </c>
      <c r="R3160" s="31">
        <f>IF(AND($B3160=R$1),LOOKUP(9.99999999999999E+307,$R$2:R3159)+1,"")</f>
        <v>2994</v>
      </c>
      <c r="S3160" s="31">
        <f>IF(AND($B3160=S$1),LOOKUP(9.99999999999999E+307,$S$2:S3159)+1,"")</f>
        <v>2994</v>
      </c>
      <c r="T3160" s="265"/>
      <c r="U3160" s="265"/>
      <c r="V3160" s="265"/>
      <c r="AA3160" s="254" t="str">
        <f t="shared" si="353"/>
        <v/>
      </c>
      <c r="AB3160" s="254" t="str">
        <f t="shared" si="354"/>
        <v/>
      </c>
      <c r="AC3160" s="255">
        <f t="shared" si="355"/>
        <v>0</v>
      </c>
      <c r="AD3160" s="255">
        <f t="shared" si="356"/>
        <v>3836</v>
      </c>
      <c r="AE3160" s="256" t="str">
        <f t="shared" si="357"/>
        <v/>
      </c>
      <c r="AF3160" s="252" t="str">
        <f t="shared" si="358"/>
        <v>-</v>
      </c>
    </row>
    <row r="3161" spans="1:32" ht="20.149999999999999" customHeight="1" x14ac:dyDescent="0.75">
      <c r="A3161" s="31">
        <v>3159</v>
      </c>
      <c r="B3161" s="237"/>
      <c r="C3161" s="273"/>
      <c r="D3161" s="272"/>
      <c r="E3161" s="273"/>
      <c r="F3161" s="273"/>
      <c r="G3161" s="253" t="str">
        <f t="shared" si="352"/>
        <v/>
      </c>
      <c r="H3161" s="31" t="str">
        <f>IF(AND(B3161=H$1),LOOKUP(9.99999999999999E+307,$H$2:H3160)+1,"")</f>
        <v/>
      </c>
      <c r="I3161" s="31" t="str">
        <f>IF(AND(B3161=I$1),LOOKUP(9.99999999999999E+307,$I$2:I3160)+1,"")</f>
        <v/>
      </c>
      <c r="J3161" s="31">
        <f>IF(AND(B3161=J$1),LOOKUP(9.99999999999999E+307,$J$2:J3160)+1,"")</f>
        <v>2995</v>
      </c>
      <c r="K3161" s="31">
        <f>IF(AND(B3161=K$1),LOOKUP(9.99999999999999E+307,$K$2:K3160)+1,"")</f>
        <v>2995</v>
      </c>
      <c r="L3161" s="31">
        <f>IF(AND(B3161=L$1),LOOKUP(9.99999999999999E+307,$L$2:L3160)+1,"")</f>
        <v>2995</v>
      </c>
      <c r="M3161" s="31">
        <f>IF(AND(B3161=M$1),LOOKUP(9.99999999999999E+307,$M$2:M3160)+1,"")</f>
        <v>2995</v>
      </c>
      <c r="N3161" s="31" t="e">
        <f>IF(AND(B3161=N$1),LOOKUP(9.99999999999999E+307,$N$2:N3160)+1,"")</f>
        <v>#REF!</v>
      </c>
      <c r="O3161" s="31" t="e">
        <f>IF(AND($B3161=O$1),LOOKUP(9.99999999999999E+307,$O$2:O3160)+1,"")</f>
        <v>#REF!</v>
      </c>
      <c r="P3161" s="31" t="e">
        <f>IF(AND($B3161=P$1),LOOKUP(9.99999999999999E+307,$P$2:P3160)+1,"")</f>
        <v>#REF!</v>
      </c>
      <c r="Q3161" s="31" t="e">
        <f>IF(AND($B3161=Q$1),LOOKUP(9.99999999999999E+307,$Q$2:Q3160)+1,"")</f>
        <v>#REF!</v>
      </c>
      <c r="R3161" s="31">
        <f>IF(AND($B3161=R$1),LOOKUP(9.99999999999999E+307,$R$2:R3160)+1,"")</f>
        <v>2995</v>
      </c>
      <c r="S3161" s="31">
        <f>IF(AND($B3161=S$1),LOOKUP(9.99999999999999E+307,$S$2:S3160)+1,"")</f>
        <v>2995</v>
      </c>
      <c r="T3161" s="265"/>
      <c r="U3161" s="265"/>
      <c r="V3161" s="265"/>
      <c r="AA3161" s="254" t="str">
        <f t="shared" si="353"/>
        <v/>
      </c>
      <c r="AB3161" s="254" t="str">
        <f t="shared" si="354"/>
        <v/>
      </c>
      <c r="AC3161" s="255">
        <f t="shared" si="355"/>
        <v>0</v>
      </c>
      <c r="AD3161" s="255">
        <f t="shared" si="356"/>
        <v>3836</v>
      </c>
      <c r="AE3161" s="256" t="str">
        <f t="shared" si="357"/>
        <v/>
      </c>
      <c r="AF3161" s="252" t="str">
        <f t="shared" si="358"/>
        <v>-</v>
      </c>
    </row>
    <row r="3162" spans="1:32" ht="20.149999999999999" customHeight="1" x14ac:dyDescent="0.75">
      <c r="A3162" s="31">
        <v>3160</v>
      </c>
      <c r="B3162" s="237"/>
      <c r="C3162" s="273"/>
      <c r="D3162" s="272"/>
      <c r="E3162" s="273"/>
      <c r="F3162" s="273"/>
      <c r="G3162" s="253" t="str">
        <f t="shared" si="352"/>
        <v/>
      </c>
      <c r="H3162" s="31" t="str">
        <f>IF(AND(B3162=H$1),LOOKUP(9.99999999999999E+307,$H$2:H3161)+1,"")</f>
        <v/>
      </c>
      <c r="I3162" s="31" t="str">
        <f>IF(AND(B3162=I$1),LOOKUP(9.99999999999999E+307,$I$2:I3161)+1,"")</f>
        <v/>
      </c>
      <c r="J3162" s="31">
        <f>IF(AND(B3162=J$1),LOOKUP(9.99999999999999E+307,$J$2:J3161)+1,"")</f>
        <v>2996</v>
      </c>
      <c r="K3162" s="31">
        <f>IF(AND(B3162=K$1),LOOKUP(9.99999999999999E+307,$K$2:K3161)+1,"")</f>
        <v>2996</v>
      </c>
      <c r="L3162" s="31">
        <f>IF(AND(B3162=L$1),LOOKUP(9.99999999999999E+307,$L$2:L3161)+1,"")</f>
        <v>2996</v>
      </c>
      <c r="M3162" s="31">
        <f>IF(AND(B3162=M$1),LOOKUP(9.99999999999999E+307,$M$2:M3161)+1,"")</f>
        <v>2996</v>
      </c>
      <c r="N3162" s="31" t="e">
        <f>IF(AND(B3162=N$1),LOOKUP(9.99999999999999E+307,$N$2:N3161)+1,"")</f>
        <v>#REF!</v>
      </c>
      <c r="O3162" s="31" t="e">
        <f>IF(AND($B3162=O$1),LOOKUP(9.99999999999999E+307,$O$2:O3161)+1,"")</f>
        <v>#REF!</v>
      </c>
      <c r="P3162" s="31" t="e">
        <f>IF(AND($B3162=P$1),LOOKUP(9.99999999999999E+307,$P$2:P3161)+1,"")</f>
        <v>#REF!</v>
      </c>
      <c r="Q3162" s="31" t="e">
        <f>IF(AND($B3162=Q$1),LOOKUP(9.99999999999999E+307,$Q$2:Q3161)+1,"")</f>
        <v>#REF!</v>
      </c>
      <c r="R3162" s="31">
        <f>IF(AND($B3162=R$1),LOOKUP(9.99999999999999E+307,$R$2:R3161)+1,"")</f>
        <v>2996</v>
      </c>
      <c r="S3162" s="31">
        <f>IF(AND($B3162=S$1),LOOKUP(9.99999999999999E+307,$S$2:S3161)+1,"")</f>
        <v>2996</v>
      </c>
      <c r="T3162" s="265"/>
      <c r="U3162" s="265"/>
      <c r="V3162" s="265"/>
      <c r="AA3162" s="254" t="str">
        <f t="shared" si="353"/>
        <v/>
      </c>
      <c r="AB3162" s="254" t="str">
        <f t="shared" si="354"/>
        <v/>
      </c>
      <c r="AC3162" s="255">
        <f t="shared" si="355"/>
        <v>0</v>
      </c>
      <c r="AD3162" s="255">
        <f t="shared" si="356"/>
        <v>3836</v>
      </c>
      <c r="AE3162" s="256" t="str">
        <f t="shared" si="357"/>
        <v/>
      </c>
      <c r="AF3162" s="252" t="str">
        <f t="shared" si="358"/>
        <v>-</v>
      </c>
    </row>
    <row r="3163" spans="1:32" ht="20.149999999999999" customHeight="1" x14ac:dyDescent="0.75">
      <c r="A3163" s="31">
        <v>3161</v>
      </c>
      <c r="B3163" s="237"/>
      <c r="C3163" s="273"/>
      <c r="D3163" s="272"/>
      <c r="E3163" s="273"/>
      <c r="F3163" s="273"/>
      <c r="G3163" s="253" t="str">
        <f t="shared" si="352"/>
        <v/>
      </c>
      <c r="H3163" s="31" t="str">
        <f>IF(AND(B3163=H$1),LOOKUP(9.99999999999999E+307,$H$2:H3162)+1,"")</f>
        <v/>
      </c>
      <c r="I3163" s="31" t="str">
        <f>IF(AND(B3163=I$1),LOOKUP(9.99999999999999E+307,$I$2:I3162)+1,"")</f>
        <v/>
      </c>
      <c r="J3163" s="31">
        <f>IF(AND(B3163=J$1),LOOKUP(9.99999999999999E+307,$J$2:J3162)+1,"")</f>
        <v>2997</v>
      </c>
      <c r="K3163" s="31">
        <f>IF(AND(B3163=K$1),LOOKUP(9.99999999999999E+307,$K$2:K3162)+1,"")</f>
        <v>2997</v>
      </c>
      <c r="L3163" s="31">
        <f>IF(AND(B3163=L$1),LOOKUP(9.99999999999999E+307,$L$2:L3162)+1,"")</f>
        <v>2997</v>
      </c>
      <c r="M3163" s="31">
        <f>IF(AND(B3163=M$1),LOOKUP(9.99999999999999E+307,$M$2:M3162)+1,"")</f>
        <v>2997</v>
      </c>
      <c r="N3163" s="31" t="e">
        <f>IF(AND(B3163=N$1),LOOKUP(9.99999999999999E+307,$N$2:N3162)+1,"")</f>
        <v>#REF!</v>
      </c>
      <c r="O3163" s="31" t="e">
        <f>IF(AND($B3163=O$1),LOOKUP(9.99999999999999E+307,$O$2:O3162)+1,"")</f>
        <v>#REF!</v>
      </c>
      <c r="P3163" s="31" t="e">
        <f>IF(AND($B3163=P$1),LOOKUP(9.99999999999999E+307,$P$2:P3162)+1,"")</f>
        <v>#REF!</v>
      </c>
      <c r="Q3163" s="31" t="e">
        <f>IF(AND($B3163=Q$1),LOOKUP(9.99999999999999E+307,$Q$2:Q3162)+1,"")</f>
        <v>#REF!</v>
      </c>
      <c r="R3163" s="31">
        <f>IF(AND($B3163=R$1),LOOKUP(9.99999999999999E+307,$R$2:R3162)+1,"")</f>
        <v>2997</v>
      </c>
      <c r="S3163" s="31">
        <f>IF(AND($B3163=S$1),LOOKUP(9.99999999999999E+307,$S$2:S3162)+1,"")</f>
        <v>2997</v>
      </c>
      <c r="T3163" s="265"/>
      <c r="U3163" s="265"/>
      <c r="V3163" s="265"/>
      <c r="AA3163" s="254" t="str">
        <f t="shared" si="353"/>
        <v/>
      </c>
      <c r="AB3163" s="254" t="str">
        <f t="shared" si="354"/>
        <v/>
      </c>
      <c r="AC3163" s="255">
        <f t="shared" si="355"/>
        <v>0</v>
      </c>
      <c r="AD3163" s="255">
        <f t="shared" si="356"/>
        <v>3836</v>
      </c>
      <c r="AE3163" s="256" t="str">
        <f t="shared" si="357"/>
        <v/>
      </c>
      <c r="AF3163" s="252" t="str">
        <f t="shared" si="358"/>
        <v>-</v>
      </c>
    </row>
    <row r="3164" spans="1:32" ht="20.149999999999999" customHeight="1" x14ac:dyDescent="0.75">
      <c r="A3164" s="31">
        <v>3162</v>
      </c>
      <c r="B3164" s="237"/>
      <c r="C3164" s="273"/>
      <c r="D3164" s="272"/>
      <c r="E3164" s="273"/>
      <c r="F3164" s="273"/>
      <c r="G3164" s="253" t="str">
        <f t="shared" si="352"/>
        <v/>
      </c>
      <c r="H3164" s="31" t="str">
        <f>IF(AND(B3164=H$1),LOOKUP(9.99999999999999E+307,$H$2:H3163)+1,"")</f>
        <v/>
      </c>
      <c r="I3164" s="31" t="str">
        <f>IF(AND(B3164=I$1),LOOKUP(9.99999999999999E+307,$I$2:I3163)+1,"")</f>
        <v/>
      </c>
      <c r="J3164" s="31">
        <f>IF(AND(B3164=J$1),LOOKUP(9.99999999999999E+307,$J$2:J3163)+1,"")</f>
        <v>2998</v>
      </c>
      <c r="K3164" s="31">
        <f>IF(AND(B3164=K$1),LOOKUP(9.99999999999999E+307,$K$2:K3163)+1,"")</f>
        <v>2998</v>
      </c>
      <c r="L3164" s="31">
        <f>IF(AND(B3164=L$1),LOOKUP(9.99999999999999E+307,$L$2:L3163)+1,"")</f>
        <v>2998</v>
      </c>
      <c r="M3164" s="31">
        <f>IF(AND(B3164=M$1),LOOKUP(9.99999999999999E+307,$M$2:M3163)+1,"")</f>
        <v>2998</v>
      </c>
      <c r="N3164" s="31" t="e">
        <f>IF(AND(B3164=N$1),LOOKUP(9.99999999999999E+307,$N$2:N3163)+1,"")</f>
        <v>#REF!</v>
      </c>
      <c r="O3164" s="31" t="e">
        <f>IF(AND($B3164=O$1),LOOKUP(9.99999999999999E+307,$O$2:O3163)+1,"")</f>
        <v>#REF!</v>
      </c>
      <c r="P3164" s="31" t="e">
        <f>IF(AND($B3164=P$1),LOOKUP(9.99999999999999E+307,$P$2:P3163)+1,"")</f>
        <v>#REF!</v>
      </c>
      <c r="Q3164" s="31" t="e">
        <f>IF(AND($B3164=Q$1),LOOKUP(9.99999999999999E+307,$Q$2:Q3163)+1,"")</f>
        <v>#REF!</v>
      </c>
      <c r="R3164" s="31">
        <f>IF(AND($B3164=R$1),LOOKUP(9.99999999999999E+307,$R$2:R3163)+1,"")</f>
        <v>2998</v>
      </c>
      <c r="S3164" s="31">
        <f>IF(AND($B3164=S$1),LOOKUP(9.99999999999999E+307,$S$2:S3163)+1,"")</f>
        <v>2998</v>
      </c>
      <c r="T3164" s="265"/>
      <c r="U3164" s="265"/>
      <c r="V3164" s="265"/>
      <c r="AA3164" s="254" t="str">
        <f t="shared" si="353"/>
        <v/>
      </c>
      <c r="AB3164" s="254" t="str">
        <f t="shared" si="354"/>
        <v/>
      </c>
      <c r="AC3164" s="255">
        <f t="shared" si="355"/>
        <v>0</v>
      </c>
      <c r="AD3164" s="255">
        <f t="shared" si="356"/>
        <v>3836</v>
      </c>
      <c r="AE3164" s="256" t="str">
        <f t="shared" si="357"/>
        <v/>
      </c>
      <c r="AF3164" s="252" t="str">
        <f t="shared" si="358"/>
        <v>-</v>
      </c>
    </row>
    <row r="3165" spans="1:32" ht="20.149999999999999" customHeight="1" x14ac:dyDescent="0.75">
      <c r="A3165" s="31">
        <v>3163</v>
      </c>
      <c r="B3165" s="237"/>
      <c r="C3165" s="273"/>
      <c r="D3165" s="272"/>
      <c r="E3165" s="273"/>
      <c r="F3165" s="273"/>
      <c r="G3165" s="253" t="str">
        <f t="shared" si="352"/>
        <v/>
      </c>
      <c r="H3165" s="31" t="str">
        <f>IF(AND(B3165=H$1),LOOKUP(9.99999999999999E+307,$H$2:H3164)+1,"")</f>
        <v/>
      </c>
      <c r="I3165" s="31" t="str">
        <f>IF(AND(B3165=I$1),LOOKUP(9.99999999999999E+307,$I$2:I3164)+1,"")</f>
        <v/>
      </c>
      <c r="J3165" s="31">
        <f>IF(AND(B3165=J$1),LOOKUP(9.99999999999999E+307,$J$2:J3164)+1,"")</f>
        <v>2999</v>
      </c>
      <c r="K3165" s="31">
        <f>IF(AND(B3165=K$1),LOOKUP(9.99999999999999E+307,$K$2:K3164)+1,"")</f>
        <v>2999</v>
      </c>
      <c r="L3165" s="31">
        <f>IF(AND(B3165=L$1),LOOKUP(9.99999999999999E+307,$L$2:L3164)+1,"")</f>
        <v>2999</v>
      </c>
      <c r="M3165" s="31">
        <f>IF(AND(B3165=M$1),LOOKUP(9.99999999999999E+307,$M$2:M3164)+1,"")</f>
        <v>2999</v>
      </c>
      <c r="N3165" s="31" t="e">
        <f>IF(AND(B3165=N$1),LOOKUP(9.99999999999999E+307,$N$2:N3164)+1,"")</f>
        <v>#REF!</v>
      </c>
      <c r="O3165" s="31" t="e">
        <f>IF(AND($B3165=O$1),LOOKUP(9.99999999999999E+307,$O$2:O3164)+1,"")</f>
        <v>#REF!</v>
      </c>
      <c r="P3165" s="31" t="e">
        <f>IF(AND($B3165=P$1),LOOKUP(9.99999999999999E+307,$P$2:P3164)+1,"")</f>
        <v>#REF!</v>
      </c>
      <c r="Q3165" s="31" t="e">
        <f>IF(AND($B3165=Q$1),LOOKUP(9.99999999999999E+307,$Q$2:Q3164)+1,"")</f>
        <v>#REF!</v>
      </c>
      <c r="R3165" s="31">
        <f>IF(AND($B3165=R$1),LOOKUP(9.99999999999999E+307,$R$2:R3164)+1,"")</f>
        <v>2999</v>
      </c>
      <c r="S3165" s="31">
        <f>IF(AND($B3165=S$1),LOOKUP(9.99999999999999E+307,$S$2:S3164)+1,"")</f>
        <v>2999</v>
      </c>
      <c r="T3165" s="265"/>
      <c r="U3165" s="265"/>
      <c r="V3165" s="265"/>
      <c r="AA3165" s="254" t="str">
        <f t="shared" si="353"/>
        <v/>
      </c>
      <c r="AB3165" s="254" t="str">
        <f t="shared" si="354"/>
        <v/>
      </c>
      <c r="AC3165" s="255">
        <f t="shared" si="355"/>
        <v>0</v>
      </c>
      <c r="AD3165" s="255">
        <f t="shared" si="356"/>
        <v>3836</v>
      </c>
      <c r="AE3165" s="256" t="str">
        <f t="shared" si="357"/>
        <v/>
      </c>
      <c r="AF3165" s="252" t="str">
        <f t="shared" si="358"/>
        <v>-</v>
      </c>
    </row>
    <row r="3166" spans="1:32" ht="20.149999999999999" customHeight="1" x14ac:dyDescent="0.75">
      <c r="A3166" s="31">
        <v>3164</v>
      </c>
      <c r="B3166" s="237"/>
      <c r="C3166" s="273"/>
      <c r="D3166" s="272"/>
      <c r="E3166" s="273"/>
      <c r="F3166" s="273"/>
      <c r="G3166" s="253" t="str">
        <f t="shared" si="352"/>
        <v/>
      </c>
      <c r="H3166" s="31" t="str">
        <f>IF(AND(B3166=H$1),LOOKUP(9.99999999999999E+307,$H$2:H3165)+1,"")</f>
        <v/>
      </c>
      <c r="I3166" s="31" t="str">
        <f>IF(AND(B3166=I$1),LOOKUP(9.99999999999999E+307,$I$2:I3165)+1,"")</f>
        <v/>
      </c>
      <c r="J3166" s="31">
        <f>IF(AND(B3166=J$1),LOOKUP(9.99999999999999E+307,$J$2:J3165)+1,"")</f>
        <v>3000</v>
      </c>
      <c r="K3166" s="31">
        <f>IF(AND(B3166=K$1),LOOKUP(9.99999999999999E+307,$K$2:K3165)+1,"")</f>
        <v>3000</v>
      </c>
      <c r="L3166" s="31">
        <f>IF(AND(B3166=L$1),LOOKUP(9.99999999999999E+307,$L$2:L3165)+1,"")</f>
        <v>3000</v>
      </c>
      <c r="M3166" s="31">
        <f>IF(AND(B3166=M$1),LOOKUP(9.99999999999999E+307,$M$2:M3165)+1,"")</f>
        <v>3000</v>
      </c>
      <c r="N3166" s="31" t="e">
        <f>IF(AND(B3166=N$1),LOOKUP(9.99999999999999E+307,$N$2:N3165)+1,"")</f>
        <v>#REF!</v>
      </c>
      <c r="O3166" s="31" t="e">
        <f>IF(AND($B3166=O$1),LOOKUP(9.99999999999999E+307,$O$2:O3165)+1,"")</f>
        <v>#REF!</v>
      </c>
      <c r="P3166" s="31" t="e">
        <f>IF(AND($B3166=P$1),LOOKUP(9.99999999999999E+307,$P$2:P3165)+1,"")</f>
        <v>#REF!</v>
      </c>
      <c r="Q3166" s="31" t="e">
        <f>IF(AND($B3166=Q$1),LOOKUP(9.99999999999999E+307,$Q$2:Q3165)+1,"")</f>
        <v>#REF!</v>
      </c>
      <c r="R3166" s="31">
        <f>IF(AND($B3166=R$1),LOOKUP(9.99999999999999E+307,$R$2:R3165)+1,"")</f>
        <v>3000</v>
      </c>
      <c r="S3166" s="31">
        <f>IF(AND($B3166=S$1),LOOKUP(9.99999999999999E+307,$S$2:S3165)+1,"")</f>
        <v>3000</v>
      </c>
      <c r="T3166" s="265"/>
      <c r="U3166" s="265"/>
      <c r="V3166" s="265"/>
      <c r="AA3166" s="254" t="str">
        <f t="shared" si="353"/>
        <v/>
      </c>
      <c r="AB3166" s="254" t="str">
        <f t="shared" si="354"/>
        <v/>
      </c>
      <c r="AC3166" s="255">
        <f t="shared" si="355"/>
        <v>0</v>
      </c>
      <c r="AD3166" s="255">
        <f t="shared" si="356"/>
        <v>3836</v>
      </c>
      <c r="AE3166" s="256" t="str">
        <f t="shared" si="357"/>
        <v/>
      </c>
      <c r="AF3166" s="252" t="str">
        <f t="shared" si="358"/>
        <v>-</v>
      </c>
    </row>
    <row r="3167" spans="1:32" ht="20.149999999999999" customHeight="1" x14ac:dyDescent="0.75">
      <c r="A3167" s="31">
        <v>3165</v>
      </c>
      <c r="B3167" s="237"/>
      <c r="C3167" s="273"/>
      <c r="D3167" s="272"/>
      <c r="E3167" s="273"/>
      <c r="F3167" s="273"/>
      <c r="G3167" s="253" t="str">
        <f t="shared" si="352"/>
        <v/>
      </c>
      <c r="H3167" s="31" t="str">
        <f>IF(AND(B3167=H$1),LOOKUP(9.99999999999999E+307,$H$2:H3166)+1,"")</f>
        <v/>
      </c>
      <c r="I3167" s="31" t="str">
        <f>IF(AND(B3167=I$1),LOOKUP(9.99999999999999E+307,$I$2:I3166)+1,"")</f>
        <v/>
      </c>
      <c r="J3167" s="31">
        <f>IF(AND(B3167=J$1),LOOKUP(9.99999999999999E+307,$J$2:J3166)+1,"")</f>
        <v>3001</v>
      </c>
      <c r="K3167" s="31">
        <f>IF(AND(B3167=K$1),LOOKUP(9.99999999999999E+307,$K$2:K3166)+1,"")</f>
        <v>3001</v>
      </c>
      <c r="L3167" s="31">
        <f>IF(AND(B3167=L$1),LOOKUP(9.99999999999999E+307,$L$2:L3166)+1,"")</f>
        <v>3001</v>
      </c>
      <c r="M3167" s="31">
        <f>IF(AND(B3167=M$1),LOOKUP(9.99999999999999E+307,$M$2:M3166)+1,"")</f>
        <v>3001</v>
      </c>
      <c r="N3167" s="31" t="e">
        <f>IF(AND(B3167=N$1),LOOKUP(9.99999999999999E+307,$N$2:N3166)+1,"")</f>
        <v>#REF!</v>
      </c>
      <c r="O3167" s="31" t="e">
        <f>IF(AND($B3167=O$1),LOOKUP(9.99999999999999E+307,$O$2:O3166)+1,"")</f>
        <v>#REF!</v>
      </c>
      <c r="P3167" s="31" t="e">
        <f>IF(AND($B3167=P$1),LOOKUP(9.99999999999999E+307,$P$2:P3166)+1,"")</f>
        <v>#REF!</v>
      </c>
      <c r="Q3167" s="31" t="e">
        <f>IF(AND($B3167=Q$1),LOOKUP(9.99999999999999E+307,$Q$2:Q3166)+1,"")</f>
        <v>#REF!</v>
      </c>
      <c r="R3167" s="31">
        <f>IF(AND($B3167=R$1),LOOKUP(9.99999999999999E+307,$R$2:R3166)+1,"")</f>
        <v>3001</v>
      </c>
      <c r="S3167" s="31">
        <f>IF(AND($B3167=S$1),LOOKUP(9.99999999999999E+307,$S$2:S3166)+1,"")</f>
        <v>3001</v>
      </c>
      <c r="T3167" s="265"/>
      <c r="U3167" s="265"/>
      <c r="V3167" s="265"/>
      <c r="AA3167" s="254" t="str">
        <f t="shared" si="353"/>
        <v/>
      </c>
      <c r="AB3167" s="254" t="str">
        <f t="shared" si="354"/>
        <v/>
      </c>
      <c r="AC3167" s="255">
        <f t="shared" si="355"/>
        <v>0</v>
      </c>
      <c r="AD3167" s="255">
        <f t="shared" si="356"/>
        <v>3836</v>
      </c>
      <c r="AE3167" s="256" t="str">
        <f t="shared" si="357"/>
        <v/>
      </c>
      <c r="AF3167" s="252" t="str">
        <f t="shared" si="358"/>
        <v>-</v>
      </c>
    </row>
    <row r="3168" spans="1:32" ht="20.149999999999999" customHeight="1" x14ac:dyDescent="0.75">
      <c r="A3168" s="31">
        <v>3166</v>
      </c>
      <c r="B3168" s="237"/>
      <c r="C3168" s="273"/>
      <c r="D3168" s="272"/>
      <c r="E3168" s="273"/>
      <c r="F3168" s="273"/>
      <c r="G3168" s="253" t="str">
        <f t="shared" si="352"/>
        <v/>
      </c>
      <c r="H3168" s="31" t="str">
        <f>IF(AND(B3168=H$1),LOOKUP(9.99999999999999E+307,$H$2:H3167)+1,"")</f>
        <v/>
      </c>
      <c r="I3168" s="31" t="str">
        <f>IF(AND(B3168=I$1),LOOKUP(9.99999999999999E+307,$I$2:I3167)+1,"")</f>
        <v/>
      </c>
      <c r="J3168" s="31">
        <f>IF(AND(B3168=J$1),LOOKUP(9.99999999999999E+307,$J$2:J3167)+1,"")</f>
        <v>3002</v>
      </c>
      <c r="K3168" s="31">
        <f>IF(AND(B3168=K$1),LOOKUP(9.99999999999999E+307,$K$2:K3167)+1,"")</f>
        <v>3002</v>
      </c>
      <c r="L3168" s="31">
        <f>IF(AND(B3168=L$1),LOOKUP(9.99999999999999E+307,$L$2:L3167)+1,"")</f>
        <v>3002</v>
      </c>
      <c r="M3168" s="31">
        <f>IF(AND(B3168=M$1),LOOKUP(9.99999999999999E+307,$M$2:M3167)+1,"")</f>
        <v>3002</v>
      </c>
      <c r="N3168" s="31" t="e">
        <f>IF(AND(B3168=N$1),LOOKUP(9.99999999999999E+307,$N$2:N3167)+1,"")</f>
        <v>#REF!</v>
      </c>
      <c r="O3168" s="31" t="e">
        <f>IF(AND($B3168=O$1),LOOKUP(9.99999999999999E+307,$O$2:O3167)+1,"")</f>
        <v>#REF!</v>
      </c>
      <c r="P3168" s="31" t="e">
        <f>IF(AND($B3168=P$1),LOOKUP(9.99999999999999E+307,$P$2:P3167)+1,"")</f>
        <v>#REF!</v>
      </c>
      <c r="Q3168" s="31" t="e">
        <f>IF(AND($B3168=Q$1),LOOKUP(9.99999999999999E+307,$Q$2:Q3167)+1,"")</f>
        <v>#REF!</v>
      </c>
      <c r="R3168" s="31">
        <f>IF(AND($B3168=R$1),LOOKUP(9.99999999999999E+307,$R$2:R3167)+1,"")</f>
        <v>3002</v>
      </c>
      <c r="S3168" s="31">
        <f>IF(AND($B3168=S$1),LOOKUP(9.99999999999999E+307,$S$2:S3167)+1,"")</f>
        <v>3002</v>
      </c>
      <c r="T3168" s="265"/>
      <c r="U3168" s="265"/>
      <c r="V3168" s="265"/>
      <c r="AA3168" s="254" t="str">
        <f t="shared" si="353"/>
        <v/>
      </c>
      <c r="AB3168" s="254" t="str">
        <f t="shared" si="354"/>
        <v/>
      </c>
      <c r="AC3168" s="255">
        <f t="shared" si="355"/>
        <v>0</v>
      </c>
      <c r="AD3168" s="255">
        <f t="shared" si="356"/>
        <v>3836</v>
      </c>
      <c r="AE3168" s="256" t="str">
        <f t="shared" si="357"/>
        <v/>
      </c>
      <c r="AF3168" s="252" t="str">
        <f t="shared" si="358"/>
        <v>-</v>
      </c>
    </row>
    <row r="3169" spans="1:32" ht="20.149999999999999" customHeight="1" x14ac:dyDescent="0.75">
      <c r="A3169" s="31">
        <v>3167</v>
      </c>
      <c r="B3169" s="237"/>
      <c r="C3169" s="273"/>
      <c r="D3169" s="272"/>
      <c r="E3169" s="273"/>
      <c r="F3169" s="273"/>
      <c r="G3169" s="253" t="str">
        <f t="shared" si="352"/>
        <v/>
      </c>
      <c r="H3169" s="31" t="str">
        <f>IF(AND(B3169=H$1),LOOKUP(9.99999999999999E+307,$H$2:H3168)+1,"")</f>
        <v/>
      </c>
      <c r="I3169" s="31" t="str">
        <f>IF(AND(B3169=I$1),LOOKUP(9.99999999999999E+307,$I$2:I3168)+1,"")</f>
        <v/>
      </c>
      <c r="J3169" s="31">
        <f>IF(AND(B3169=J$1),LOOKUP(9.99999999999999E+307,$J$2:J3168)+1,"")</f>
        <v>3003</v>
      </c>
      <c r="K3169" s="31">
        <f>IF(AND(B3169=K$1),LOOKUP(9.99999999999999E+307,$K$2:K3168)+1,"")</f>
        <v>3003</v>
      </c>
      <c r="L3169" s="31">
        <f>IF(AND(B3169=L$1),LOOKUP(9.99999999999999E+307,$L$2:L3168)+1,"")</f>
        <v>3003</v>
      </c>
      <c r="M3169" s="31">
        <f>IF(AND(B3169=M$1),LOOKUP(9.99999999999999E+307,$M$2:M3168)+1,"")</f>
        <v>3003</v>
      </c>
      <c r="N3169" s="31" t="e">
        <f>IF(AND(B3169=N$1),LOOKUP(9.99999999999999E+307,$N$2:N3168)+1,"")</f>
        <v>#REF!</v>
      </c>
      <c r="O3169" s="31" t="e">
        <f>IF(AND($B3169=O$1),LOOKUP(9.99999999999999E+307,$O$2:O3168)+1,"")</f>
        <v>#REF!</v>
      </c>
      <c r="P3169" s="31" t="e">
        <f>IF(AND($B3169=P$1),LOOKUP(9.99999999999999E+307,$P$2:P3168)+1,"")</f>
        <v>#REF!</v>
      </c>
      <c r="Q3169" s="31" t="e">
        <f>IF(AND($B3169=Q$1),LOOKUP(9.99999999999999E+307,$Q$2:Q3168)+1,"")</f>
        <v>#REF!</v>
      </c>
      <c r="R3169" s="31">
        <f>IF(AND($B3169=R$1),LOOKUP(9.99999999999999E+307,$R$2:R3168)+1,"")</f>
        <v>3003</v>
      </c>
      <c r="S3169" s="31">
        <f>IF(AND($B3169=S$1),LOOKUP(9.99999999999999E+307,$S$2:S3168)+1,"")</f>
        <v>3003</v>
      </c>
      <c r="T3169" s="265"/>
      <c r="U3169" s="265"/>
      <c r="V3169" s="265"/>
      <c r="AA3169" s="254" t="str">
        <f t="shared" si="353"/>
        <v/>
      </c>
      <c r="AB3169" s="254" t="str">
        <f t="shared" si="354"/>
        <v/>
      </c>
      <c r="AC3169" s="255">
        <f t="shared" si="355"/>
        <v>0</v>
      </c>
      <c r="AD3169" s="255">
        <f t="shared" si="356"/>
        <v>3836</v>
      </c>
      <c r="AE3169" s="256" t="str">
        <f t="shared" si="357"/>
        <v/>
      </c>
      <c r="AF3169" s="252" t="str">
        <f t="shared" si="358"/>
        <v>-</v>
      </c>
    </row>
    <row r="3170" spans="1:32" ht="20.149999999999999" customHeight="1" x14ac:dyDescent="0.75">
      <c r="A3170" s="31">
        <v>3168</v>
      </c>
      <c r="B3170" s="237"/>
      <c r="C3170" s="273"/>
      <c r="D3170" s="272"/>
      <c r="E3170" s="273"/>
      <c r="F3170" s="273"/>
      <c r="G3170" s="253" t="str">
        <f t="shared" si="352"/>
        <v/>
      </c>
      <c r="H3170" s="31" t="str">
        <f>IF(AND(B3170=H$1),LOOKUP(9.99999999999999E+307,$H$2:H3169)+1,"")</f>
        <v/>
      </c>
      <c r="I3170" s="31" t="str">
        <f>IF(AND(B3170=I$1),LOOKUP(9.99999999999999E+307,$I$2:I3169)+1,"")</f>
        <v/>
      </c>
      <c r="J3170" s="31">
        <f>IF(AND(B3170=J$1),LOOKUP(9.99999999999999E+307,$J$2:J3169)+1,"")</f>
        <v>3004</v>
      </c>
      <c r="K3170" s="31">
        <f>IF(AND(B3170=K$1),LOOKUP(9.99999999999999E+307,$K$2:K3169)+1,"")</f>
        <v>3004</v>
      </c>
      <c r="L3170" s="31">
        <f>IF(AND(B3170=L$1),LOOKUP(9.99999999999999E+307,$L$2:L3169)+1,"")</f>
        <v>3004</v>
      </c>
      <c r="M3170" s="31">
        <f>IF(AND(B3170=M$1),LOOKUP(9.99999999999999E+307,$M$2:M3169)+1,"")</f>
        <v>3004</v>
      </c>
      <c r="N3170" s="31" t="e">
        <f>IF(AND(B3170=N$1),LOOKUP(9.99999999999999E+307,$N$2:N3169)+1,"")</f>
        <v>#REF!</v>
      </c>
      <c r="O3170" s="31" t="e">
        <f>IF(AND($B3170=O$1),LOOKUP(9.99999999999999E+307,$O$2:O3169)+1,"")</f>
        <v>#REF!</v>
      </c>
      <c r="P3170" s="31" t="e">
        <f>IF(AND($B3170=P$1),LOOKUP(9.99999999999999E+307,$P$2:P3169)+1,"")</f>
        <v>#REF!</v>
      </c>
      <c r="Q3170" s="31" t="e">
        <f>IF(AND($B3170=Q$1),LOOKUP(9.99999999999999E+307,$Q$2:Q3169)+1,"")</f>
        <v>#REF!</v>
      </c>
      <c r="R3170" s="31">
        <f>IF(AND($B3170=R$1),LOOKUP(9.99999999999999E+307,$R$2:R3169)+1,"")</f>
        <v>3004</v>
      </c>
      <c r="S3170" s="31">
        <f>IF(AND($B3170=S$1),LOOKUP(9.99999999999999E+307,$S$2:S3169)+1,"")</f>
        <v>3004</v>
      </c>
      <c r="T3170" s="265"/>
      <c r="U3170" s="265"/>
      <c r="V3170" s="265"/>
      <c r="AA3170" s="254" t="str">
        <f t="shared" si="353"/>
        <v/>
      </c>
      <c r="AB3170" s="254" t="str">
        <f t="shared" si="354"/>
        <v/>
      </c>
      <c r="AC3170" s="255">
        <f t="shared" si="355"/>
        <v>0</v>
      </c>
      <c r="AD3170" s="255">
        <f t="shared" si="356"/>
        <v>3836</v>
      </c>
      <c r="AE3170" s="256" t="str">
        <f t="shared" si="357"/>
        <v/>
      </c>
      <c r="AF3170" s="252" t="str">
        <f t="shared" si="358"/>
        <v>-</v>
      </c>
    </row>
    <row r="3171" spans="1:32" ht="20.149999999999999" customHeight="1" x14ac:dyDescent="0.75">
      <c r="A3171" s="31">
        <v>3169</v>
      </c>
      <c r="B3171" s="237"/>
      <c r="C3171" s="273"/>
      <c r="D3171" s="272"/>
      <c r="E3171" s="273"/>
      <c r="F3171" s="273"/>
      <c r="G3171" s="253" t="str">
        <f t="shared" si="352"/>
        <v/>
      </c>
      <c r="H3171" s="31" t="str">
        <f>IF(AND(B3171=H$1),LOOKUP(9.99999999999999E+307,$H$2:H3170)+1,"")</f>
        <v/>
      </c>
      <c r="I3171" s="31" t="str">
        <f>IF(AND(B3171=I$1),LOOKUP(9.99999999999999E+307,$I$2:I3170)+1,"")</f>
        <v/>
      </c>
      <c r="J3171" s="31">
        <f>IF(AND(B3171=J$1),LOOKUP(9.99999999999999E+307,$J$2:J3170)+1,"")</f>
        <v>3005</v>
      </c>
      <c r="K3171" s="31">
        <f>IF(AND(B3171=K$1),LOOKUP(9.99999999999999E+307,$K$2:K3170)+1,"")</f>
        <v>3005</v>
      </c>
      <c r="L3171" s="31">
        <f>IF(AND(B3171=L$1),LOOKUP(9.99999999999999E+307,$L$2:L3170)+1,"")</f>
        <v>3005</v>
      </c>
      <c r="M3171" s="31">
        <f>IF(AND(B3171=M$1),LOOKUP(9.99999999999999E+307,$M$2:M3170)+1,"")</f>
        <v>3005</v>
      </c>
      <c r="N3171" s="31" t="e">
        <f>IF(AND(B3171=N$1),LOOKUP(9.99999999999999E+307,$N$2:N3170)+1,"")</f>
        <v>#REF!</v>
      </c>
      <c r="O3171" s="31" t="e">
        <f>IF(AND($B3171=O$1),LOOKUP(9.99999999999999E+307,$O$2:O3170)+1,"")</f>
        <v>#REF!</v>
      </c>
      <c r="P3171" s="31" t="e">
        <f>IF(AND($B3171=P$1),LOOKUP(9.99999999999999E+307,$P$2:P3170)+1,"")</f>
        <v>#REF!</v>
      </c>
      <c r="Q3171" s="31" t="e">
        <f>IF(AND($B3171=Q$1),LOOKUP(9.99999999999999E+307,$Q$2:Q3170)+1,"")</f>
        <v>#REF!</v>
      </c>
      <c r="R3171" s="31">
        <f>IF(AND($B3171=R$1),LOOKUP(9.99999999999999E+307,$R$2:R3170)+1,"")</f>
        <v>3005</v>
      </c>
      <c r="S3171" s="31">
        <f>IF(AND($B3171=S$1),LOOKUP(9.99999999999999E+307,$S$2:S3170)+1,"")</f>
        <v>3005</v>
      </c>
      <c r="T3171" s="265"/>
      <c r="U3171" s="265"/>
      <c r="V3171" s="265"/>
      <c r="AA3171" s="254" t="str">
        <f t="shared" si="353"/>
        <v/>
      </c>
      <c r="AB3171" s="254" t="str">
        <f t="shared" si="354"/>
        <v/>
      </c>
      <c r="AC3171" s="255">
        <f t="shared" si="355"/>
        <v>0</v>
      </c>
      <c r="AD3171" s="255">
        <f t="shared" si="356"/>
        <v>3836</v>
      </c>
      <c r="AE3171" s="256" t="str">
        <f t="shared" si="357"/>
        <v/>
      </c>
      <c r="AF3171" s="252" t="str">
        <f t="shared" si="358"/>
        <v>-</v>
      </c>
    </row>
    <row r="3172" spans="1:32" ht="20.149999999999999" customHeight="1" x14ac:dyDescent="0.75">
      <c r="A3172" s="31">
        <v>3170</v>
      </c>
      <c r="B3172" s="237"/>
      <c r="C3172" s="273"/>
      <c r="D3172" s="272"/>
      <c r="E3172" s="273"/>
      <c r="F3172" s="273"/>
      <c r="G3172" s="253" t="str">
        <f t="shared" si="352"/>
        <v/>
      </c>
      <c r="H3172" s="31" t="str">
        <f>IF(AND(B3172=H$1),LOOKUP(9.99999999999999E+307,$H$2:H3171)+1,"")</f>
        <v/>
      </c>
      <c r="I3172" s="31" t="str">
        <f>IF(AND(B3172=I$1),LOOKUP(9.99999999999999E+307,$I$2:I3171)+1,"")</f>
        <v/>
      </c>
      <c r="J3172" s="31">
        <f>IF(AND(B3172=J$1),LOOKUP(9.99999999999999E+307,$J$2:J3171)+1,"")</f>
        <v>3006</v>
      </c>
      <c r="K3172" s="31">
        <f>IF(AND(B3172=K$1),LOOKUP(9.99999999999999E+307,$K$2:K3171)+1,"")</f>
        <v>3006</v>
      </c>
      <c r="L3172" s="31">
        <f>IF(AND(B3172=L$1),LOOKUP(9.99999999999999E+307,$L$2:L3171)+1,"")</f>
        <v>3006</v>
      </c>
      <c r="M3172" s="31">
        <f>IF(AND(B3172=M$1),LOOKUP(9.99999999999999E+307,$M$2:M3171)+1,"")</f>
        <v>3006</v>
      </c>
      <c r="N3172" s="31" t="e">
        <f>IF(AND(B3172=N$1),LOOKUP(9.99999999999999E+307,$N$2:N3171)+1,"")</f>
        <v>#REF!</v>
      </c>
      <c r="O3172" s="31" t="e">
        <f>IF(AND($B3172=O$1),LOOKUP(9.99999999999999E+307,$O$2:O3171)+1,"")</f>
        <v>#REF!</v>
      </c>
      <c r="P3172" s="31" t="e">
        <f>IF(AND($B3172=P$1),LOOKUP(9.99999999999999E+307,$P$2:P3171)+1,"")</f>
        <v>#REF!</v>
      </c>
      <c r="Q3172" s="31" t="e">
        <f>IF(AND($B3172=Q$1),LOOKUP(9.99999999999999E+307,$Q$2:Q3171)+1,"")</f>
        <v>#REF!</v>
      </c>
      <c r="R3172" s="31">
        <f>IF(AND($B3172=R$1),LOOKUP(9.99999999999999E+307,$R$2:R3171)+1,"")</f>
        <v>3006</v>
      </c>
      <c r="S3172" s="31">
        <f>IF(AND($B3172=S$1),LOOKUP(9.99999999999999E+307,$S$2:S3171)+1,"")</f>
        <v>3006</v>
      </c>
      <c r="T3172" s="265"/>
      <c r="U3172" s="265"/>
      <c r="V3172" s="265"/>
      <c r="AA3172" s="254" t="str">
        <f t="shared" si="353"/>
        <v/>
      </c>
      <c r="AB3172" s="254" t="str">
        <f t="shared" si="354"/>
        <v/>
      </c>
      <c r="AC3172" s="255">
        <f t="shared" si="355"/>
        <v>0</v>
      </c>
      <c r="AD3172" s="255">
        <f t="shared" si="356"/>
        <v>3836</v>
      </c>
      <c r="AE3172" s="256" t="str">
        <f t="shared" si="357"/>
        <v/>
      </c>
      <c r="AF3172" s="252" t="str">
        <f t="shared" si="358"/>
        <v>-</v>
      </c>
    </row>
    <row r="3173" spans="1:32" ht="20.149999999999999" customHeight="1" x14ac:dyDescent="0.75">
      <c r="A3173" s="31">
        <v>3171</v>
      </c>
      <c r="B3173" s="237"/>
      <c r="C3173" s="273"/>
      <c r="D3173" s="272"/>
      <c r="E3173" s="273"/>
      <c r="F3173" s="273"/>
      <c r="G3173" s="253" t="str">
        <f t="shared" si="352"/>
        <v/>
      </c>
      <c r="H3173" s="31" t="str">
        <f>IF(AND(B3173=H$1),LOOKUP(9.99999999999999E+307,$H$2:H3172)+1,"")</f>
        <v/>
      </c>
      <c r="I3173" s="31" t="str">
        <f>IF(AND(B3173=I$1),LOOKUP(9.99999999999999E+307,$I$2:I3172)+1,"")</f>
        <v/>
      </c>
      <c r="J3173" s="31">
        <f>IF(AND(B3173=J$1),LOOKUP(9.99999999999999E+307,$J$2:J3172)+1,"")</f>
        <v>3007</v>
      </c>
      <c r="K3173" s="31">
        <f>IF(AND(B3173=K$1),LOOKUP(9.99999999999999E+307,$K$2:K3172)+1,"")</f>
        <v>3007</v>
      </c>
      <c r="L3173" s="31">
        <f>IF(AND(B3173=L$1),LOOKUP(9.99999999999999E+307,$L$2:L3172)+1,"")</f>
        <v>3007</v>
      </c>
      <c r="M3173" s="31">
        <f>IF(AND(B3173=M$1),LOOKUP(9.99999999999999E+307,$M$2:M3172)+1,"")</f>
        <v>3007</v>
      </c>
      <c r="N3173" s="31" t="e">
        <f>IF(AND(B3173=N$1),LOOKUP(9.99999999999999E+307,$N$2:N3172)+1,"")</f>
        <v>#REF!</v>
      </c>
      <c r="O3173" s="31" t="e">
        <f>IF(AND($B3173=O$1),LOOKUP(9.99999999999999E+307,$O$2:O3172)+1,"")</f>
        <v>#REF!</v>
      </c>
      <c r="P3173" s="31" t="e">
        <f>IF(AND($B3173=P$1),LOOKUP(9.99999999999999E+307,$P$2:P3172)+1,"")</f>
        <v>#REF!</v>
      </c>
      <c r="Q3173" s="31" t="e">
        <f>IF(AND($B3173=Q$1),LOOKUP(9.99999999999999E+307,$Q$2:Q3172)+1,"")</f>
        <v>#REF!</v>
      </c>
      <c r="R3173" s="31">
        <f>IF(AND($B3173=R$1),LOOKUP(9.99999999999999E+307,$R$2:R3172)+1,"")</f>
        <v>3007</v>
      </c>
      <c r="S3173" s="31">
        <f>IF(AND($B3173=S$1),LOOKUP(9.99999999999999E+307,$S$2:S3172)+1,"")</f>
        <v>3007</v>
      </c>
      <c r="T3173" s="265"/>
      <c r="U3173" s="265"/>
      <c r="V3173" s="265"/>
      <c r="AA3173" s="254" t="str">
        <f t="shared" si="353"/>
        <v/>
      </c>
      <c r="AB3173" s="254" t="str">
        <f t="shared" si="354"/>
        <v/>
      </c>
      <c r="AC3173" s="255">
        <f t="shared" si="355"/>
        <v>0</v>
      </c>
      <c r="AD3173" s="255">
        <f t="shared" si="356"/>
        <v>3836</v>
      </c>
      <c r="AE3173" s="256" t="str">
        <f t="shared" si="357"/>
        <v/>
      </c>
      <c r="AF3173" s="252" t="str">
        <f t="shared" si="358"/>
        <v>-</v>
      </c>
    </row>
    <row r="3174" spans="1:32" ht="20.149999999999999" customHeight="1" x14ac:dyDescent="0.75">
      <c r="A3174" s="31">
        <v>3172</v>
      </c>
      <c r="B3174" s="237"/>
      <c r="C3174" s="273"/>
      <c r="D3174" s="272"/>
      <c r="E3174" s="273"/>
      <c r="F3174" s="273"/>
      <c r="G3174" s="253" t="str">
        <f t="shared" si="352"/>
        <v/>
      </c>
      <c r="H3174" s="31" t="str">
        <f>IF(AND(B3174=H$1),LOOKUP(9.99999999999999E+307,$H$2:H3173)+1,"")</f>
        <v/>
      </c>
      <c r="I3174" s="31" t="str">
        <f>IF(AND(B3174=I$1),LOOKUP(9.99999999999999E+307,$I$2:I3173)+1,"")</f>
        <v/>
      </c>
      <c r="J3174" s="31">
        <f>IF(AND(B3174=J$1),LOOKUP(9.99999999999999E+307,$J$2:J3173)+1,"")</f>
        <v>3008</v>
      </c>
      <c r="K3174" s="31">
        <f>IF(AND(B3174=K$1),LOOKUP(9.99999999999999E+307,$K$2:K3173)+1,"")</f>
        <v>3008</v>
      </c>
      <c r="L3174" s="31">
        <f>IF(AND(B3174=L$1),LOOKUP(9.99999999999999E+307,$L$2:L3173)+1,"")</f>
        <v>3008</v>
      </c>
      <c r="M3174" s="31">
        <f>IF(AND(B3174=M$1),LOOKUP(9.99999999999999E+307,$M$2:M3173)+1,"")</f>
        <v>3008</v>
      </c>
      <c r="N3174" s="31" t="e">
        <f>IF(AND(B3174=N$1),LOOKUP(9.99999999999999E+307,$N$2:N3173)+1,"")</f>
        <v>#REF!</v>
      </c>
      <c r="O3174" s="31" t="e">
        <f>IF(AND($B3174=O$1),LOOKUP(9.99999999999999E+307,$O$2:O3173)+1,"")</f>
        <v>#REF!</v>
      </c>
      <c r="P3174" s="31" t="e">
        <f>IF(AND($B3174=P$1),LOOKUP(9.99999999999999E+307,$P$2:P3173)+1,"")</f>
        <v>#REF!</v>
      </c>
      <c r="Q3174" s="31" t="e">
        <f>IF(AND($B3174=Q$1),LOOKUP(9.99999999999999E+307,$Q$2:Q3173)+1,"")</f>
        <v>#REF!</v>
      </c>
      <c r="R3174" s="31">
        <f>IF(AND($B3174=R$1),LOOKUP(9.99999999999999E+307,$R$2:R3173)+1,"")</f>
        <v>3008</v>
      </c>
      <c r="S3174" s="31">
        <f>IF(AND($B3174=S$1),LOOKUP(9.99999999999999E+307,$S$2:S3173)+1,"")</f>
        <v>3008</v>
      </c>
      <c r="T3174" s="265"/>
      <c r="U3174" s="265"/>
      <c r="V3174" s="265"/>
      <c r="AA3174" s="254" t="str">
        <f t="shared" si="353"/>
        <v/>
      </c>
      <c r="AB3174" s="254" t="str">
        <f t="shared" si="354"/>
        <v/>
      </c>
      <c r="AC3174" s="255">
        <f t="shared" si="355"/>
        <v>0</v>
      </c>
      <c r="AD3174" s="255">
        <f t="shared" si="356"/>
        <v>3836</v>
      </c>
      <c r="AE3174" s="256" t="str">
        <f t="shared" si="357"/>
        <v/>
      </c>
      <c r="AF3174" s="252" t="str">
        <f t="shared" si="358"/>
        <v>-</v>
      </c>
    </row>
    <row r="3175" spans="1:32" ht="20.149999999999999" customHeight="1" x14ac:dyDescent="0.75">
      <c r="A3175" s="31">
        <v>3173</v>
      </c>
      <c r="B3175" s="237"/>
      <c r="C3175" s="273"/>
      <c r="D3175" s="272"/>
      <c r="E3175" s="273"/>
      <c r="F3175" s="273"/>
      <c r="G3175" s="253" t="str">
        <f t="shared" si="352"/>
        <v/>
      </c>
      <c r="H3175" s="31" t="str">
        <f>IF(AND(B3175=H$1),LOOKUP(9.99999999999999E+307,$H$2:H3174)+1,"")</f>
        <v/>
      </c>
      <c r="I3175" s="31" t="str">
        <f>IF(AND(B3175=I$1),LOOKUP(9.99999999999999E+307,$I$2:I3174)+1,"")</f>
        <v/>
      </c>
      <c r="J3175" s="31">
        <f>IF(AND(B3175=J$1),LOOKUP(9.99999999999999E+307,$J$2:J3174)+1,"")</f>
        <v>3009</v>
      </c>
      <c r="K3175" s="31">
        <f>IF(AND(B3175=K$1),LOOKUP(9.99999999999999E+307,$K$2:K3174)+1,"")</f>
        <v>3009</v>
      </c>
      <c r="L3175" s="31">
        <f>IF(AND(B3175=L$1),LOOKUP(9.99999999999999E+307,$L$2:L3174)+1,"")</f>
        <v>3009</v>
      </c>
      <c r="M3175" s="31">
        <f>IF(AND(B3175=M$1),LOOKUP(9.99999999999999E+307,$M$2:M3174)+1,"")</f>
        <v>3009</v>
      </c>
      <c r="N3175" s="31" t="e">
        <f>IF(AND(B3175=N$1),LOOKUP(9.99999999999999E+307,$N$2:N3174)+1,"")</f>
        <v>#REF!</v>
      </c>
      <c r="O3175" s="31" t="e">
        <f>IF(AND($B3175=O$1),LOOKUP(9.99999999999999E+307,$O$2:O3174)+1,"")</f>
        <v>#REF!</v>
      </c>
      <c r="P3175" s="31" t="e">
        <f>IF(AND($B3175=P$1),LOOKUP(9.99999999999999E+307,$P$2:P3174)+1,"")</f>
        <v>#REF!</v>
      </c>
      <c r="Q3175" s="31" t="e">
        <f>IF(AND($B3175=Q$1),LOOKUP(9.99999999999999E+307,$Q$2:Q3174)+1,"")</f>
        <v>#REF!</v>
      </c>
      <c r="R3175" s="31">
        <f>IF(AND($B3175=R$1),LOOKUP(9.99999999999999E+307,$R$2:R3174)+1,"")</f>
        <v>3009</v>
      </c>
      <c r="S3175" s="31">
        <f>IF(AND($B3175=S$1),LOOKUP(9.99999999999999E+307,$S$2:S3174)+1,"")</f>
        <v>3009</v>
      </c>
      <c r="T3175" s="265"/>
      <c r="U3175" s="265"/>
      <c r="V3175" s="265"/>
      <c r="AA3175" s="254" t="str">
        <f t="shared" si="353"/>
        <v/>
      </c>
      <c r="AB3175" s="254" t="str">
        <f t="shared" si="354"/>
        <v/>
      </c>
      <c r="AC3175" s="255">
        <f t="shared" si="355"/>
        <v>0</v>
      </c>
      <c r="AD3175" s="255">
        <f t="shared" si="356"/>
        <v>3836</v>
      </c>
      <c r="AE3175" s="256" t="str">
        <f t="shared" si="357"/>
        <v/>
      </c>
      <c r="AF3175" s="252" t="str">
        <f t="shared" si="358"/>
        <v>-</v>
      </c>
    </row>
    <row r="3176" spans="1:32" ht="20.149999999999999" customHeight="1" x14ac:dyDescent="0.75">
      <c r="A3176" s="31">
        <v>3174</v>
      </c>
      <c r="B3176" s="237"/>
      <c r="C3176" s="273"/>
      <c r="D3176" s="272"/>
      <c r="E3176" s="273"/>
      <c r="F3176" s="273"/>
      <c r="G3176" s="253" t="str">
        <f t="shared" si="352"/>
        <v/>
      </c>
      <c r="H3176" s="31" t="str">
        <f>IF(AND(B3176=H$1),LOOKUP(9.99999999999999E+307,$H$2:H3175)+1,"")</f>
        <v/>
      </c>
      <c r="I3176" s="31" t="str">
        <f>IF(AND(B3176=I$1),LOOKUP(9.99999999999999E+307,$I$2:I3175)+1,"")</f>
        <v/>
      </c>
      <c r="J3176" s="31">
        <f>IF(AND(B3176=J$1),LOOKUP(9.99999999999999E+307,$J$2:J3175)+1,"")</f>
        <v>3010</v>
      </c>
      <c r="K3176" s="31">
        <f>IF(AND(B3176=K$1),LOOKUP(9.99999999999999E+307,$K$2:K3175)+1,"")</f>
        <v>3010</v>
      </c>
      <c r="L3176" s="31">
        <f>IF(AND(B3176=L$1),LOOKUP(9.99999999999999E+307,$L$2:L3175)+1,"")</f>
        <v>3010</v>
      </c>
      <c r="M3176" s="31">
        <f>IF(AND(B3176=M$1),LOOKUP(9.99999999999999E+307,$M$2:M3175)+1,"")</f>
        <v>3010</v>
      </c>
      <c r="N3176" s="31" t="e">
        <f>IF(AND(B3176=N$1),LOOKUP(9.99999999999999E+307,$N$2:N3175)+1,"")</f>
        <v>#REF!</v>
      </c>
      <c r="O3176" s="31" t="e">
        <f>IF(AND($B3176=O$1),LOOKUP(9.99999999999999E+307,$O$2:O3175)+1,"")</f>
        <v>#REF!</v>
      </c>
      <c r="P3176" s="31" t="e">
        <f>IF(AND($B3176=P$1),LOOKUP(9.99999999999999E+307,$P$2:P3175)+1,"")</f>
        <v>#REF!</v>
      </c>
      <c r="Q3176" s="31" t="e">
        <f>IF(AND($B3176=Q$1),LOOKUP(9.99999999999999E+307,$Q$2:Q3175)+1,"")</f>
        <v>#REF!</v>
      </c>
      <c r="R3176" s="31">
        <f>IF(AND($B3176=R$1),LOOKUP(9.99999999999999E+307,$R$2:R3175)+1,"")</f>
        <v>3010</v>
      </c>
      <c r="S3176" s="31">
        <f>IF(AND($B3176=S$1),LOOKUP(9.99999999999999E+307,$S$2:S3175)+1,"")</f>
        <v>3010</v>
      </c>
      <c r="T3176" s="265"/>
      <c r="U3176" s="265"/>
      <c r="V3176" s="265"/>
      <c r="AA3176" s="254" t="str">
        <f t="shared" si="353"/>
        <v/>
      </c>
      <c r="AB3176" s="254" t="str">
        <f t="shared" si="354"/>
        <v/>
      </c>
      <c r="AC3176" s="255">
        <f t="shared" si="355"/>
        <v>0</v>
      </c>
      <c r="AD3176" s="255">
        <f t="shared" si="356"/>
        <v>3836</v>
      </c>
      <c r="AE3176" s="256" t="str">
        <f t="shared" si="357"/>
        <v/>
      </c>
      <c r="AF3176" s="252" t="str">
        <f t="shared" si="358"/>
        <v>-</v>
      </c>
    </row>
    <row r="3177" spans="1:32" ht="20.149999999999999" customHeight="1" x14ac:dyDescent="0.75">
      <c r="A3177" s="31">
        <v>3175</v>
      </c>
      <c r="B3177" s="237"/>
      <c r="C3177" s="273"/>
      <c r="D3177" s="272"/>
      <c r="E3177" s="273"/>
      <c r="F3177" s="273"/>
      <c r="G3177" s="253" t="str">
        <f t="shared" si="352"/>
        <v/>
      </c>
      <c r="H3177" s="31" t="str">
        <f>IF(AND(B3177=H$1),LOOKUP(9.99999999999999E+307,$H$2:H3176)+1,"")</f>
        <v/>
      </c>
      <c r="I3177" s="31" t="str">
        <f>IF(AND(B3177=I$1),LOOKUP(9.99999999999999E+307,$I$2:I3176)+1,"")</f>
        <v/>
      </c>
      <c r="J3177" s="31">
        <f>IF(AND(B3177=J$1),LOOKUP(9.99999999999999E+307,$J$2:J3176)+1,"")</f>
        <v>3011</v>
      </c>
      <c r="K3177" s="31">
        <f>IF(AND(B3177=K$1),LOOKUP(9.99999999999999E+307,$K$2:K3176)+1,"")</f>
        <v>3011</v>
      </c>
      <c r="L3177" s="31">
        <f>IF(AND(B3177=L$1),LOOKUP(9.99999999999999E+307,$L$2:L3176)+1,"")</f>
        <v>3011</v>
      </c>
      <c r="M3177" s="31">
        <f>IF(AND(B3177=M$1),LOOKUP(9.99999999999999E+307,$M$2:M3176)+1,"")</f>
        <v>3011</v>
      </c>
      <c r="N3177" s="31" t="e">
        <f>IF(AND(B3177=N$1),LOOKUP(9.99999999999999E+307,$N$2:N3176)+1,"")</f>
        <v>#REF!</v>
      </c>
      <c r="O3177" s="31" t="e">
        <f>IF(AND($B3177=O$1),LOOKUP(9.99999999999999E+307,$O$2:O3176)+1,"")</f>
        <v>#REF!</v>
      </c>
      <c r="P3177" s="31" t="e">
        <f>IF(AND($B3177=P$1),LOOKUP(9.99999999999999E+307,$P$2:P3176)+1,"")</f>
        <v>#REF!</v>
      </c>
      <c r="Q3177" s="31" t="e">
        <f>IF(AND($B3177=Q$1),LOOKUP(9.99999999999999E+307,$Q$2:Q3176)+1,"")</f>
        <v>#REF!</v>
      </c>
      <c r="R3177" s="31">
        <f>IF(AND($B3177=R$1),LOOKUP(9.99999999999999E+307,$R$2:R3176)+1,"")</f>
        <v>3011</v>
      </c>
      <c r="S3177" s="31">
        <f>IF(AND($B3177=S$1),LOOKUP(9.99999999999999E+307,$S$2:S3176)+1,"")</f>
        <v>3011</v>
      </c>
      <c r="T3177" s="265"/>
      <c r="U3177" s="265"/>
      <c r="V3177" s="265"/>
      <c r="AA3177" s="254" t="str">
        <f t="shared" si="353"/>
        <v/>
      </c>
      <c r="AB3177" s="254" t="str">
        <f t="shared" si="354"/>
        <v/>
      </c>
      <c r="AC3177" s="255">
        <f t="shared" si="355"/>
        <v>0</v>
      </c>
      <c r="AD3177" s="255">
        <f t="shared" si="356"/>
        <v>3836</v>
      </c>
      <c r="AE3177" s="256" t="str">
        <f t="shared" si="357"/>
        <v/>
      </c>
      <c r="AF3177" s="252" t="str">
        <f t="shared" si="358"/>
        <v>-</v>
      </c>
    </row>
    <row r="3178" spans="1:32" ht="20.149999999999999" customHeight="1" x14ac:dyDescent="0.75">
      <c r="A3178" s="31">
        <v>3176</v>
      </c>
      <c r="B3178" s="237"/>
      <c r="C3178" s="273"/>
      <c r="D3178" s="272"/>
      <c r="E3178" s="273"/>
      <c r="F3178" s="273"/>
      <c r="G3178" s="253" t="str">
        <f t="shared" si="352"/>
        <v/>
      </c>
      <c r="H3178" s="31" t="str">
        <f>IF(AND(B3178=H$1),LOOKUP(9.99999999999999E+307,$H$2:H3177)+1,"")</f>
        <v/>
      </c>
      <c r="I3178" s="31" t="str">
        <f>IF(AND(B3178=I$1),LOOKUP(9.99999999999999E+307,$I$2:I3177)+1,"")</f>
        <v/>
      </c>
      <c r="J3178" s="31">
        <f>IF(AND(B3178=J$1),LOOKUP(9.99999999999999E+307,$J$2:J3177)+1,"")</f>
        <v>3012</v>
      </c>
      <c r="K3178" s="31">
        <f>IF(AND(B3178=K$1),LOOKUP(9.99999999999999E+307,$K$2:K3177)+1,"")</f>
        <v>3012</v>
      </c>
      <c r="L3178" s="31">
        <f>IF(AND(B3178=L$1),LOOKUP(9.99999999999999E+307,$L$2:L3177)+1,"")</f>
        <v>3012</v>
      </c>
      <c r="M3178" s="31">
        <f>IF(AND(B3178=M$1),LOOKUP(9.99999999999999E+307,$M$2:M3177)+1,"")</f>
        <v>3012</v>
      </c>
      <c r="N3178" s="31" t="e">
        <f>IF(AND(B3178=N$1),LOOKUP(9.99999999999999E+307,$N$2:N3177)+1,"")</f>
        <v>#REF!</v>
      </c>
      <c r="O3178" s="31" t="e">
        <f>IF(AND($B3178=O$1),LOOKUP(9.99999999999999E+307,$O$2:O3177)+1,"")</f>
        <v>#REF!</v>
      </c>
      <c r="P3178" s="31" t="e">
        <f>IF(AND($B3178=P$1),LOOKUP(9.99999999999999E+307,$P$2:P3177)+1,"")</f>
        <v>#REF!</v>
      </c>
      <c r="Q3178" s="31" t="e">
        <f>IF(AND($B3178=Q$1),LOOKUP(9.99999999999999E+307,$Q$2:Q3177)+1,"")</f>
        <v>#REF!</v>
      </c>
      <c r="R3178" s="31">
        <f>IF(AND($B3178=R$1),LOOKUP(9.99999999999999E+307,$R$2:R3177)+1,"")</f>
        <v>3012</v>
      </c>
      <c r="S3178" s="31">
        <f>IF(AND($B3178=S$1),LOOKUP(9.99999999999999E+307,$S$2:S3177)+1,"")</f>
        <v>3012</v>
      </c>
      <c r="T3178" s="265"/>
      <c r="U3178" s="265"/>
      <c r="V3178" s="265"/>
      <c r="AA3178" s="254" t="str">
        <f t="shared" si="353"/>
        <v/>
      </c>
      <c r="AB3178" s="254" t="str">
        <f t="shared" si="354"/>
        <v/>
      </c>
      <c r="AC3178" s="255">
        <f t="shared" si="355"/>
        <v>0</v>
      </c>
      <c r="AD3178" s="255">
        <f t="shared" si="356"/>
        <v>3836</v>
      </c>
      <c r="AE3178" s="256" t="str">
        <f t="shared" si="357"/>
        <v/>
      </c>
      <c r="AF3178" s="252" t="str">
        <f t="shared" si="358"/>
        <v>-</v>
      </c>
    </row>
    <row r="3179" spans="1:32" ht="20.149999999999999" customHeight="1" x14ac:dyDescent="0.75">
      <c r="A3179" s="31">
        <v>3177</v>
      </c>
      <c r="B3179" s="237"/>
      <c r="C3179" s="273"/>
      <c r="D3179" s="272"/>
      <c r="E3179" s="273"/>
      <c r="F3179" s="273"/>
      <c r="G3179" s="253" t="str">
        <f t="shared" ref="G3179:G3242" si="359">B3179&amp;C3179</f>
        <v/>
      </c>
      <c r="H3179" s="31" t="str">
        <f>IF(AND(B3179=H$1),LOOKUP(9.99999999999999E+307,$H$2:H3178)+1,"")</f>
        <v/>
      </c>
      <c r="I3179" s="31" t="str">
        <f>IF(AND(B3179=I$1),LOOKUP(9.99999999999999E+307,$I$2:I3178)+1,"")</f>
        <v/>
      </c>
      <c r="J3179" s="31">
        <f>IF(AND(B3179=J$1),LOOKUP(9.99999999999999E+307,$J$2:J3178)+1,"")</f>
        <v>3013</v>
      </c>
      <c r="K3179" s="31">
        <f>IF(AND(B3179=K$1),LOOKUP(9.99999999999999E+307,$K$2:K3178)+1,"")</f>
        <v>3013</v>
      </c>
      <c r="L3179" s="31">
        <f>IF(AND(B3179=L$1),LOOKUP(9.99999999999999E+307,$L$2:L3178)+1,"")</f>
        <v>3013</v>
      </c>
      <c r="M3179" s="31">
        <f>IF(AND(B3179=M$1),LOOKUP(9.99999999999999E+307,$M$2:M3178)+1,"")</f>
        <v>3013</v>
      </c>
      <c r="N3179" s="31" t="e">
        <f>IF(AND(B3179=N$1),LOOKUP(9.99999999999999E+307,$N$2:N3178)+1,"")</f>
        <v>#REF!</v>
      </c>
      <c r="O3179" s="31" t="e">
        <f>IF(AND($B3179=O$1),LOOKUP(9.99999999999999E+307,$O$2:O3178)+1,"")</f>
        <v>#REF!</v>
      </c>
      <c r="P3179" s="31" t="e">
        <f>IF(AND($B3179=P$1),LOOKUP(9.99999999999999E+307,$P$2:P3178)+1,"")</f>
        <v>#REF!</v>
      </c>
      <c r="Q3179" s="31" t="e">
        <f>IF(AND($B3179=Q$1),LOOKUP(9.99999999999999E+307,$Q$2:Q3178)+1,"")</f>
        <v>#REF!</v>
      </c>
      <c r="R3179" s="31">
        <f>IF(AND($B3179=R$1),LOOKUP(9.99999999999999E+307,$R$2:R3178)+1,"")</f>
        <v>3013</v>
      </c>
      <c r="S3179" s="31">
        <f>IF(AND($B3179=S$1),LOOKUP(9.99999999999999E+307,$S$2:S3178)+1,"")</f>
        <v>3013</v>
      </c>
      <c r="T3179" s="265"/>
      <c r="U3179" s="265"/>
      <c r="V3179" s="265"/>
      <c r="AA3179" s="254" t="str">
        <f t="shared" si="353"/>
        <v/>
      </c>
      <c r="AB3179" s="254" t="str">
        <f t="shared" si="354"/>
        <v/>
      </c>
      <c r="AC3179" s="255">
        <f t="shared" si="355"/>
        <v>0</v>
      </c>
      <c r="AD3179" s="255">
        <f t="shared" si="356"/>
        <v>3836</v>
      </c>
      <c r="AE3179" s="256" t="str">
        <f t="shared" si="357"/>
        <v/>
      </c>
      <c r="AF3179" s="252" t="str">
        <f t="shared" si="358"/>
        <v>-</v>
      </c>
    </row>
    <row r="3180" spans="1:32" ht="20.149999999999999" customHeight="1" x14ac:dyDescent="0.75">
      <c r="A3180" s="31">
        <v>3178</v>
      </c>
      <c r="B3180" s="237"/>
      <c r="C3180" s="273"/>
      <c r="D3180" s="272"/>
      <c r="E3180" s="273"/>
      <c r="F3180" s="273"/>
      <c r="G3180" s="253" t="str">
        <f t="shared" si="359"/>
        <v/>
      </c>
      <c r="H3180" s="31" t="str">
        <f>IF(AND(B3180=H$1),LOOKUP(9.99999999999999E+307,$H$2:H3179)+1,"")</f>
        <v/>
      </c>
      <c r="I3180" s="31" t="str">
        <f>IF(AND(B3180=I$1),LOOKUP(9.99999999999999E+307,$I$2:I3179)+1,"")</f>
        <v/>
      </c>
      <c r="J3180" s="31">
        <f>IF(AND(B3180=J$1),LOOKUP(9.99999999999999E+307,$J$2:J3179)+1,"")</f>
        <v>3014</v>
      </c>
      <c r="K3180" s="31">
        <f>IF(AND(B3180=K$1),LOOKUP(9.99999999999999E+307,$K$2:K3179)+1,"")</f>
        <v>3014</v>
      </c>
      <c r="L3180" s="31">
        <f>IF(AND(B3180=L$1),LOOKUP(9.99999999999999E+307,$L$2:L3179)+1,"")</f>
        <v>3014</v>
      </c>
      <c r="M3180" s="31">
        <f>IF(AND(B3180=M$1),LOOKUP(9.99999999999999E+307,$M$2:M3179)+1,"")</f>
        <v>3014</v>
      </c>
      <c r="N3180" s="31" t="e">
        <f>IF(AND(B3180=N$1),LOOKUP(9.99999999999999E+307,$N$2:N3179)+1,"")</f>
        <v>#REF!</v>
      </c>
      <c r="O3180" s="31" t="e">
        <f>IF(AND($B3180=O$1),LOOKUP(9.99999999999999E+307,$O$2:O3179)+1,"")</f>
        <v>#REF!</v>
      </c>
      <c r="P3180" s="31" t="e">
        <f>IF(AND($B3180=P$1),LOOKUP(9.99999999999999E+307,$P$2:P3179)+1,"")</f>
        <v>#REF!</v>
      </c>
      <c r="Q3180" s="31" t="e">
        <f>IF(AND($B3180=Q$1),LOOKUP(9.99999999999999E+307,$Q$2:Q3179)+1,"")</f>
        <v>#REF!</v>
      </c>
      <c r="R3180" s="31">
        <f>IF(AND($B3180=R$1),LOOKUP(9.99999999999999E+307,$R$2:R3179)+1,"")</f>
        <v>3014</v>
      </c>
      <c r="S3180" s="31">
        <f>IF(AND($B3180=S$1),LOOKUP(9.99999999999999E+307,$S$2:S3179)+1,"")</f>
        <v>3014</v>
      </c>
      <c r="T3180" s="265"/>
      <c r="U3180" s="265"/>
      <c r="V3180" s="265"/>
      <c r="AA3180" s="254" t="str">
        <f t="shared" si="353"/>
        <v/>
      </c>
      <c r="AB3180" s="254" t="str">
        <f t="shared" si="354"/>
        <v/>
      </c>
      <c r="AC3180" s="255">
        <f t="shared" si="355"/>
        <v>0</v>
      </c>
      <c r="AD3180" s="255">
        <f t="shared" si="356"/>
        <v>3836</v>
      </c>
      <c r="AE3180" s="256" t="str">
        <f t="shared" si="357"/>
        <v/>
      </c>
      <c r="AF3180" s="252" t="str">
        <f t="shared" si="358"/>
        <v>-</v>
      </c>
    </row>
    <row r="3181" spans="1:32" ht="20.149999999999999" customHeight="1" x14ac:dyDescent="0.75">
      <c r="A3181" s="31">
        <v>3179</v>
      </c>
      <c r="B3181" s="237"/>
      <c r="C3181" s="273"/>
      <c r="D3181" s="272"/>
      <c r="E3181" s="273"/>
      <c r="F3181" s="273"/>
      <c r="G3181" s="253" t="str">
        <f t="shared" si="359"/>
        <v/>
      </c>
      <c r="H3181" s="31" t="str">
        <f>IF(AND(B3181=H$1),LOOKUP(9.99999999999999E+307,$H$2:H3180)+1,"")</f>
        <v/>
      </c>
      <c r="I3181" s="31" t="str">
        <f>IF(AND(B3181=I$1),LOOKUP(9.99999999999999E+307,$I$2:I3180)+1,"")</f>
        <v/>
      </c>
      <c r="J3181" s="31">
        <f>IF(AND(B3181=J$1),LOOKUP(9.99999999999999E+307,$J$2:J3180)+1,"")</f>
        <v>3015</v>
      </c>
      <c r="K3181" s="31">
        <f>IF(AND(B3181=K$1),LOOKUP(9.99999999999999E+307,$K$2:K3180)+1,"")</f>
        <v>3015</v>
      </c>
      <c r="L3181" s="31">
        <f>IF(AND(B3181=L$1),LOOKUP(9.99999999999999E+307,$L$2:L3180)+1,"")</f>
        <v>3015</v>
      </c>
      <c r="M3181" s="31">
        <f>IF(AND(B3181=M$1),LOOKUP(9.99999999999999E+307,$M$2:M3180)+1,"")</f>
        <v>3015</v>
      </c>
      <c r="N3181" s="31" t="e">
        <f>IF(AND(B3181=N$1),LOOKUP(9.99999999999999E+307,$N$2:N3180)+1,"")</f>
        <v>#REF!</v>
      </c>
      <c r="O3181" s="31" t="e">
        <f>IF(AND($B3181=O$1),LOOKUP(9.99999999999999E+307,$O$2:O3180)+1,"")</f>
        <v>#REF!</v>
      </c>
      <c r="P3181" s="31" t="e">
        <f>IF(AND($B3181=P$1),LOOKUP(9.99999999999999E+307,$P$2:P3180)+1,"")</f>
        <v>#REF!</v>
      </c>
      <c r="Q3181" s="31" t="e">
        <f>IF(AND($B3181=Q$1),LOOKUP(9.99999999999999E+307,$Q$2:Q3180)+1,"")</f>
        <v>#REF!</v>
      </c>
      <c r="R3181" s="31">
        <f>IF(AND($B3181=R$1),LOOKUP(9.99999999999999E+307,$R$2:R3180)+1,"")</f>
        <v>3015</v>
      </c>
      <c r="S3181" s="31">
        <f>IF(AND($B3181=S$1),LOOKUP(9.99999999999999E+307,$S$2:S3180)+1,"")</f>
        <v>3015</v>
      </c>
      <c r="T3181" s="265"/>
      <c r="U3181" s="265"/>
      <c r="V3181" s="265"/>
      <c r="AA3181" s="254" t="str">
        <f t="shared" si="353"/>
        <v/>
      </c>
      <c r="AB3181" s="254" t="str">
        <f t="shared" si="354"/>
        <v/>
      </c>
      <c r="AC3181" s="255">
        <f t="shared" si="355"/>
        <v>0</v>
      </c>
      <c r="AD3181" s="255">
        <f t="shared" si="356"/>
        <v>3836</v>
      </c>
      <c r="AE3181" s="256" t="str">
        <f t="shared" si="357"/>
        <v/>
      </c>
      <c r="AF3181" s="252" t="str">
        <f t="shared" si="358"/>
        <v>-</v>
      </c>
    </row>
    <row r="3182" spans="1:32" ht="20.149999999999999" customHeight="1" x14ac:dyDescent="0.75">
      <c r="A3182" s="31">
        <v>3180</v>
      </c>
      <c r="B3182" s="237"/>
      <c r="C3182" s="273"/>
      <c r="D3182" s="272"/>
      <c r="E3182" s="273"/>
      <c r="F3182" s="273"/>
      <c r="G3182" s="253" t="str">
        <f t="shared" si="359"/>
        <v/>
      </c>
      <c r="H3182" s="31" t="str">
        <f>IF(AND(B3182=H$1),LOOKUP(9.99999999999999E+307,$H$2:H3181)+1,"")</f>
        <v/>
      </c>
      <c r="I3182" s="31" t="str">
        <f>IF(AND(B3182=I$1),LOOKUP(9.99999999999999E+307,$I$2:I3181)+1,"")</f>
        <v/>
      </c>
      <c r="J3182" s="31">
        <f>IF(AND(B3182=J$1),LOOKUP(9.99999999999999E+307,$J$2:J3181)+1,"")</f>
        <v>3016</v>
      </c>
      <c r="K3182" s="31">
        <f>IF(AND(B3182=K$1),LOOKUP(9.99999999999999E+307,$K$2:K3181)+1,"")</f>
        <v>3016</v>
      </c>
      <c r="L3182" s="31">
        <f>IF(AND(B3182=L$1),LOOKUP(9.99999999999999E+307,$L$2:L3181)+1,"")</f>
        <v>3016</v>
      </c>
      <c r="M3182" s="31">
        <f>IF(AND(B3182=M$1),LOOKUP(9.99999999999999E+307,$M$2:M3181)+1,"")</f>
        <v>3016</v>
      </c>
      <c r="N3182" s="31" t="e">
        <f>IF(AND(B3182=N$1),LOOKUP(9.99999999999999E+307,$N$2:N3181)+1,"")</f>
        <v>#REF!</v>
      </c>
      <c r="O3182" s="31" t="e">
        <f>IF(AND($B3182=O$1),LOOKUP(9.99999999999999E+307,$O$2:O3181)+1,"")</f>
        <v>#REF!</v>
      </c>
      <c r="P3182" s="31" t="e">
        <f>IF(AND($B3182=P$1),LOOKUP(9.99999999999999E+307,$P$2:P3181)+1,"")</f>
        <v>#REF!</v>
      </c>
      <c r="Q3182" s="31" t="e">
        <f>IF(AND($B3182=Q$1),LOOKUP(9.99999999999999E+307,$Q$2:Q3181)+1,"")</f>
        <v>#REF!</v>
      </c>
      <c r="R3182" s="31">
        <f>IF(AND($B3182=R$1),LOOKUP(9.99999999999999E+307,$R$2:R3181)+1,"")</f>
        <v>3016</v>
      </c>
      <c r="S3182" s="31">
        <f>IF(AND($B3182=S$1),LOOKUP(9.99999999999999E+307,$S$2:S3181)+1,"")</f>
        <v>3016</v>
      </c>
      <c r="T3182" s="265"/>
      <c r="U3182" s="265"/>
      <c r="V3182" s="265"/>
      <c r="AA3182" s="254" t="str">
        <f t="shared" si="353"/>
        <v/>
      </c>
      <c r="AB3182" s="254" t="str">
        <f t="shared" si="354"/>
        <v/>
      </c>
      <c r="AC3182" s="255">
        <f t="shared" si="355"/>
        <v>0</v>
      </c>
      <c r="AD3182" s="255">
        <f t="shared" si="356"/>
        <v>3836</v>
      </c>
      <c r="AE3182" s="256" t="str">
        <f t="shared" si="357"/>
        <v/>
      </c>
      <c r="AF3182" s="252" t="str">
        <f t="shared" si="358"/>
        <v>-</v>
      </c>
    </row>
    <row r="3183" spans="1:32" ht="20.149999999999999" customHeight="1" x14ac:dyDescent="0.75">
      <c r="A3183" s="31">
        <v>3181</v>
      </c>
      <c r="B3183" s="237"/>
      <c r="C3183" s="273"/>
      <c r="D3183" s="272"/>
      <c r="E3183" s="273"/>
      <c r="F3183" s="273"/>
      <c r="G3183" s="253" t="str">
        <f t="shared" si="359"/>
        <v/>
      </c>
      <c r="H3183" s="31" t="str">
        <f>IF(AND(B3183=H$1),LOOKUP(9.99999999999999E+307,$H$2:H3182)+1,"")</f>
        <v/>
      </c>
      <c r="I3183" s="31" t="str">
        <f>IF(AND(B3183=I$1),LOOKUP(9.99999999999999E+307,$I$2:I3182)+1,"")</f>
        <v/>
      </c>
      <c r="J3183" s="31">
        <f>IF(AND(B3183=J$1),LOOKUP(9.99999999999999E+307,$J$2:J3182)+1,"")</f>
        <v>3017</v>
      </c>
      <c r="K3183" s="31">
        <f>IF(AND(B3183=K$1),LOOKUP(9.99999999999999E+307,$K$2:K3182)+1,"")</f>
        <v>3017</v>
      </c>
      <c r="L3183" s="31">
        <f>IF(AND(B3183=L$1),LOOKUP(9.99999999999999E+307,$L$2:L3182)+1,"")</f>
        <v>3017</v>
      </c>
      <c r="M3183" s="31">
        <f>IF(AND(B3183=M$1),LOOKUP(9.99999999999999E+307,$M$2:M3182)+1,"")</f>
        <v>3017</v>
      </c>
      <c r="N3183" s="31" t="e">
        <f>IF(AND(B3183=N$1),LOOKUP(9.99999999999999E+307,$N$2:N3182)+1,"")</f>
        <v>#REF!</v>
      </c>
      <c r="O3183" s="31" t="e">
        <f>IF(AND($B3183=O$1),LOOKUP(9.99999999999999E+307,$O$2:O3182)+1,"")</f>
        <v>#REF!</v>
      </c>
      <c r="P3183" s="31" t="e">
        <f>IF(AND($B3183=P$1),LOOKUP(9.99999999999999E+307,$P$2:P3182)+1,"")</f>
        <v>#REF!</v>
      </c>
      <c r="Q3183" s="31" t="e">
        <f>IF(AND($B3183=Q$1),LOOKUP(9.99999999999999E+307,$Q$2:Q3182)+1,"")</f>
        <v>#REF!</v>
      </c>
      <c r="R3183" s="31">
        <f>IF(AND($B3183=R$1),LOOKUP(9.99999999999999E+307,$R$2:R3182)+1,"")</f>
        <v>3017</v>
      </c>
      <c r="S3183" s="31">
        <f>IF(AND($B3183=S$1),LOOKUP(9.99999999999999E+307,$S$2:S3182)+1,"")</f>
        <v>3017</v>
      </c>
      <c r="T3183" s="265"/>
      <c r="U3183" s="265"/>
      <c r="V3183" s="265"/>
      <c r="AA3183" s="254" t="str">
        <f t="shared" si="353"/>
        <v/>
      </c>
      <c r="AB3183" s="254" t="str">
        <f t="shared" si="354"/>
        <v/>
      </c>
      <c r="AC3183" s="255">
        <f t="shared" si="355"/>
        <v>0</v>
      </c>
      <c r="AD3183" s="255">
        <f t="shared" si="356"/>
        <v>3836</v>
      </c>
      <c r="AE3183" s="256" t="str">
        <f t="shared" si="357"/>
        <v/>
      </c>
      <c r="AF3183" s="252" t="str">
        <f t="shared" si="358"/>
        <v>-</v>
      </c>
    </row>
    <row r="3184" spans="1:32" ht="20.149999999999999" customHeight="1" x14ac:dyDescent="0.75">
      <c r="A3184" s="31">
        <v>3182</v>
      </c>
      <c r="B3184" s="237"/>
      <c r="C3184" s="273"/>
      <c r="D3184" s="272"/>
      <c r="E3184" s="273"/>
      <c r="F3184" s="273"/>
      <c r="G3184" s="253" t="str">
        <f t="shared" si="359"/>
        <v/>
      </c>
      <c r="H3184" s="31" t="str">
        <f>IF(AND(B3184=H$1),LOOKUP(9.99999999999999E+307,$H$2:H3183)+1,"")</f>
        <v/>
      </c>
      <c r="I3184" s="31" t="str">
        <f>IF(AND(B3184=I$1),LOOKUP(9.99999999999999E+307,$I$2:I3183)+1,"")</f>
        <v/>
      </c>
      <c r="J3184" s="31">
        <f>IF(AND(B3184=J$1),LOOKUP(9.99999999999999E+307,$J$2:J3183)+1,"")</f>
        <v>3018</v>
      </c>
      <c r="K3184" s="31">
        <f>IF(AND(B3184=K$1),LOOKUP(9.99999999999999E+307,$K$2:K3183)+1,"")</f>
        <v>3018</v>
      </c>
      <c r="L3184" s="31">
        <f>IF(AND(B3184=L$1),LOOKUP(9.99999999999999E+307,$L$2:L3183)+1,"")</f>
        <v>3018</v>
      </c>
      <c r="M3184" s="31">
        <f>IF(AND(B3184=M$1),LOOKUP(9.99999999999999E+307,$M$2:M3183)+1,"")</f>
        <v>3018</v>
      </c>
      <c r="N3184" s="31" t="e">
        <f>IF(AND(B3184=N$1),LOOKUP(9.99999999999999E+307,$N$2:N3183)+1,"")</f>
        <v>#REF!</v>
      </c>
      <c r="O3184" s="31" t="e">
        <f>IF(AND($B3184=O$1),LOOKUP(9.99999999999999E+307,$O$2:O3183)+1,"")</f>
        <v>#REF!</v>
      </c>
      <c r="P3184" s="31" t="e">
        <f>IF(AND($B3184=P$1),LOOKUP(9.99999999999999E+307,$P$2:P3183)+1,"")</f>
        <v>#REF!</v>
      </c>
      <c r="Q3184" s="31" t="e">
        <f>IF(AND($B3184=Q$1),LOOKUP(9.99999999999999E+307,$Q$2:Q3183)+1,"")</f>
        <v>#REF!</v>
      </c>
      <c r="R3184" s="31">
        <f>IF(AND($B3184=R$1),LOOKUP(9.99999999999999E+307,$R$2:R3183)+1,"")</f>
        <v>3018</v>
      </c>
      <c r="S3184" s="31">
        <f>IF(AND($B3184=S$1),LOOKUP(9.99999999999999E+307,$S$2:S3183)+1,"")</f>
        <v>3018</v>
      </c>
      <c r="T3184" s="265"/>
      <c r="U3184" s="265"/>
      <c r="V3184" s="265"/>
      <c r="AA3184" s="254" t="str">
        <f t="shared" si="353"/>
        <v/>
      </c>
      <c r="AB3184" s="254" t="str">
        <f t="shared" si="354"/>
        <v/>
      </c>
      <c r="AC3184" s="255">
        <f t="shared" si="355"/>
        <v>0</v>
      </c>
      <c r="AD3184" s="255">
        <f t="shared" si="356"/>
        <v>3836</v>
      </c>
      <c r="AE3184" s="256" t="str">
        <f t="shared" si="357"/>
        <v/>
      </c>
      <c r="AF3184" s="252" t="str">
        <f t="shared" si="358"/>
        <v>-</v>
      </c>
    </row>
    <row r="3185" spans="1:32" ht="20.149999999999999" customHeight="1" x14ac:dyDescent="0.75">
      <c r="A3185" s="31">
        <v>3183</v>
      </c>
      <c r="B3185" s="237"/>
      <c r="C3185" s="273"/>
      <c r="D3185" s="272"/>
      <c r="E3185" s="273"/>
      <c r="F3185" s="273"/>
      <c r="G3185" s="253" t="str">
        <f t="shared" si="359"/>
        <v/>
      </c>
      <c r="H3185" s="31" t="str">
        <f>IF(AND(B3185=H$1),LOOKUP(9.99999999999999E+307,$H$2:H3184)+1,"")</f>
        <v/>
      </c>
      <c r="I3185" s="31" t="str">
        <f>IF(AND(B3185=I$1),LOOKUP(9.99999999999999E+307,$I$2:I3184)+1,"")</f>
        <v/>
      </c>
      <c r="J3185" s="31">
        <f>IF(AND(B3185=J$1),LOOKUP(9.99999999999999E+307,$J$2:J3184)+1,"")</f>
        <v>3019</v>
      </c>
      <c r="K3185" s="31">
        <f>IF(AND(B3185=K$1),LOOKUP(9.99999999999999E+307,$K$2:K3184)+1,"")</f>
        <v>3019</v>
      </c>
      <c r="L3185" s="31">
        <f>IF(AND(B3185=L$1),LOOKUP(9.99999999999999E+307,$L$2:L3184)+1,"")</f>
        <v>3019</v>
      </c>
      <c r="M3185" s="31">
        <f>IF(AND(B3185=M$1),LOOKUP(9.99999999999999E+307,$M$2:M3184)+1,"")</f>
        <v>3019</v>
      </c>
      <c r="N3185" s="31" t="e">
        <f>IF(AND(B3185=N$1),LOOKUP(9.99999999999999E+307,$N$2:N3184)+1,"")</f>
        <v>#REF!</v>
      </c>
      <c r="O3185" s="31" t="e">
        <f>IF(AND($B3185=O$1),LOOKUP(9.99999999999999E+307,$O$2:O3184)+1,"")</f>
        <v>#REF!</v>
      </c>
      <c r="P3185" s="31" t="e">
        <f>IF(AND($B3185=P$1),LOOKUP(9.99999999999999E+307,$P$2:P3184)+1,"")</f>
        <v>#REF!</v>
      </c>
      <c r="Q3185" s="31" t="e">
        <f>IF(AND($B3185=Q$1),LOOKUP(9.99999999999999E+307,$Q$2:Q3184)+1,"")</f>
        <v>#REF!</v>
      </c>
      <c r="R3185" s="31">
        <f>IF(AND($B3185=R$1),LOOKUP(9.99999999999999E+307,$R$2:R3184)+1,"")</f>
        <v>3019</v>
      </c>
      <c r="S3185" s="31">
        <f>IF(AND($B3185=S$1),LOOKUP(9.99999999999999E+307,$S$2:S3184)+1,"")</f>
        <v>3019</v>
      </c>
      <c r="T3185" s="265"/>
      <c r="U3185" s="265"/>
      <c r="V3185" s="265"/>
      <c r="AA3185" s="254" t="str">
        <f t="shared" si="353"/>
        <v/>
      </c>
      <c r="AB3185" s="254" t="str">
        <f t="shared" si="354"/>
        <v/>
      </c>
      <c r="AC3185" s="255">
        <f t="shared" si="355"/>
        <v>0</v>
      </c>
      <c r="AD3185" s="255">
        <f t="shared" si="356"/>
        <v>3836</v>
      </c>
      <c r="AE3185" s="256" t="str">
        <f t="shared" si="357"/>
        <v/>
      </c>
      <c r="AF3185" s="252" t="str">
        <f t="shared" si="358"/>
        <v>-</v>
      </c>
    </row>
    <row r="3186" spans="1:32" ht="20.149999999999999" customHeight="1" x14ac:dyDescent="0.75">
      <c r="A3186" s="31">
        <v>3184</v>
      </c>
      <c r="B3186" s="237"/>
      <c r="C3186" s="273"/>
      <c r="D3186" s="272"/>
      <c r="E3186" s="273"/>
      <c r="F3186" s="273"/>
      <c r="G3186" s="253" t="str">
        <f t="shared" si="359"/>
        <v/>
      </c>
      <c r="H3186" s="31" t="str">
        <f>IF(AND(B3186=H$1),LOOKUP(9.99999999999999E+307,$H$2:H3185)+1,"")</f>
        <v/>
      </c>
      <c r="I3186" s="31" t="str">
        <f>IF(AND(B3186=I$1),LOOKUP(9.99999999999999E+307,$I$2:I3185)+1,"")</f>
        <v/>
      </c>
      <c r="J3186" s="31">
        <f>IF(AND(B3186=J$1),LOOKUP(9.99999999999999E+307,$J$2:J3185)+1,"")</f>
        <v>3020</v>
      </c>
      <c r="K3186" s="31">
        <f>IF(AND(B3186=K$1),LOOKUP(9.99999999999999E+307,$K$2:K3185)+1,"")</f>
        <v>3020</v>
      </c>
      <c r="L3186" s="31">
        <f>IF(AND(B3186=L$1),LOOKUP(9.99999999999999E+307,$L$2:L3185)+1,"")</f>
        <v>3020</v>
      </c>
      <c r="M3186" s="31">
        <f>IF(AND(B3186=M$1),LOOKUP(9.99999999999999E+307,$M$2:M3185)+1,"")</f>
        <v>3020</v>
      </c>
      <c r="N3186" s="31" t="e">
        <f>IF(AND(B3186=N$1),LOOKUP(9.99999999999999E+307,$N$2:N3185)+1,"")</f>
        <v>#REF!</v>
      </c>
      <c r="O3186" s="31" t="e">
        <f>IF(AND($B3186=O$1),LOOKUP(9.99999999999999E+307,$O$2:O3185)+1,"")</f>
        <v>#REF!</v>
      </c>
      <c r="P3186" s="31" t="e">
        <f>IF(AND($B3186=P$1),LOOKUP(9.99999999999999E+307,$P$2:P3185)+1,"")</f>
        <v>#REF!</v>
      </c>
      <c r="Q3186" s="31" t="e">
        <f>IF(AND($B3186=Q$1),LOOKUP(9.99999999999999E+307,$Q$2:Q3185)+1,"")</f>
        <v>#REF!</v>
      </c>
      <c r="R3186" s="31">
        <f>IF(AND($B3186=R$1),LOOKUP(9.99999999999999E+307,$R$2:R3185)+1,"")</f>
        <v>3020</v>
      </c>
      <c r="S3186" s="31">
        <f>IF(AND($B3186=S$1),LOOKUP(9.99999999999999E+307,$S$2:S3185)+1,"")</f>
        <v>3020</v>
      </c>
      <c r="T3186" s="265"/>
      <c r="U3186" s="265"/>
      <c r="V3186" s="265"/>
      <c r="AA3186" s="254" t="str">
        <f t="shared" si="353"/>
        <v/>
      </c>
      <c r="AB3186" s="254" t="str">
        <f t="shared" si="354"/>
        <v/>
      </c>
      <c r="AC3186" s="255">
        <f t="shared" si="355"/>
        <v>0</v>
      </c>
      <c r="AD3186" s="255">
        <f t="shared" si="356"/>
        <v>3836</v>
      </c>
      <c r="AE3186" s="256" t="str">
        <f t="shared" si="357"/>
        <v/>
      </c>
      <c r="AF3186" s="252" t="str">
        <f t="shared" si="358"/>
        <v>-</v>
      </c>
    </row>
    <row r="3187" spans="1:32" ht="20.149999999999999" customHeight="1" x14ac:dyDescent="0.75">
      <c r="A3187" s="31">
        <v>3185</v>
      </c>
      <c r="B3187" s="237"/>
      <c r="C3187" s="273"/>
      <c r="D3187" s="272"/>
      <c r="E3187" s="273"/>
      <c r="F3187" s="273"/>
      <c r="G3187" s="253" t="str">
        <f t="shared" si="359"/>
        <v/>
      </c>
      <c r="H3187" s="31" t="str">
        <f>IF(AND(B3187=H$1),LOOKUP(9.99999999999999E+307,$H$2:H3186)+1,"")</f>
        <v/>
      </c>
      <c r="I3187" s="31" t="str">
        <f>IF(AND(B3187=I$1),LOOKUP(9.99999999999999E+307,$I$2:I3186)+1,"")</f>
        <v/>
      </c>
      <c r="J3187" s="31">
        <f>IF(AND(B3187=J$1),LOOKUP(9.99999999999999E+307,$J$2:J3186)+1,"")</f>
        <v>3021</v>
      </c>
      <c r="K3187" s="31">
        <f>IF(AND(B3187=K$1),LOOKUP(9.99999999999999E+307,$K$2:K3186)+1,"")</f>
        <v>3021</v>
      </c>
      <c r="L3187" s="31">
        <f>IF(AND(B3187=L$1),LOOKUP(9.99999999999999E+307,$L$2:L3186)+1,"")</f>
        <v>3021</v>
      </c>
      <c r="M3187" s="31">
        <f>IF(AND(B3187=M$1),LOOKUP(9.99999999999999E+307,$M$2:M3186)+1,"")</f>
        <v>3021</v>
      </c>
      <c r="N3187" s="31" t="e">
        <f>IF(AND(B3187=N$1),LOOKUP(9.99999999999999E+307,$N$2:N3186)+1,"")</f>
        <v>#REF!</v>
      </c>
      <c r="O3187" s="31" t="e">
        <f>IF(AND($B3187=O$1),LOOKUP(9.99999999999999E+307,$O$2:O3186)+1,"")</f>
        <v>#REF!</v>
      </c>
      <c r="P3187" s="31" t="e">
        <f>IF(AND($B3187=P$1),LOOKUP(9.99999999999999E+307,$P$2:P3186)+1,"")</f>
        <v>#REF!</v>
      </c>
      <c r="Q3187" s="31" t="e">
        <f>IF(AND($B3187=Q$1),LOOKUP(9.99999999999999E+307,$Q$2:Q3186)+1,"")</f>
        <v>#REF!</v>
      </c>
      <c r="R3187" s="31">
        <f>IF(AND($B3187=R$1),LOOKUP(9.99999999999999E+307,$R$2:R3186)+1,"")</f>
        <v>3021</v>
      </c>
      <c r="S3187" s="31">
        <f>IF(AND($B3187=S$1),LOOKUP(9.99999999999999E+307,$S$2:S3186)+1,"")</f>
        <v>3021</v>
      </c>
      <c r="T3187" s="265"/>
      <c r="U3187" s="265"/>
      <c r="V3187" s="265"/>
      <c r="AA3187" s="254" t="str">
        <f t="shared" si="353"/>
        <v/>
      </c>
      <c r="AB3187" s="254" t="str">
        <f t="shared" si="354"/>
        <v/>
      </c>
      <c r="AC3187" s="255">
        <f t="shared" si="355"/>
        <v>0</v>
      </c>
      <c r="AD3187" s="255">
        <f t="shared" si="356"/>
        <v>3836</v>
      </c>
      <c r="AE3187" s="256" t="str">
        <f t="shared" si="357"/>
        <v/>
      </c>
      <c r="AF3187" s="252" t="str">
        <f t="shared" si="358"/>
        <v>-</v>
      </c>
    </row>
    <row r="3188" spans="1:32" ht="20.149999999999999" customHeight="1" x14ac:dyDescent="0.75">
      <c r="A3188" s="31">
        <v>3186</v>
      </c>
      <c r="B3188" s="237"/>
      <c r="C3188" s="273"/>
      <c r="D3188" s="272"/>
      <c r="E3188" s="273"/>
      <c r="F3188" s="273"/>
      <c r="G3188" s="253" t="str">
        <f t="shared" si="359"/>
        <v/>
      </c>
      <c r="H3188" s="31" t="str">
        <f>IF(AND(B3188=H$1),LOOKUP(9.99999999999999E+307,$H$2:H3187)+1,"")</f>
        <v/>
      </c>
      <c r="I3188" s="31" t="str">
        <f>IF(AND(B3188=I$1),LOOKUP(9.99999999999999E+307,$I$2:I3187)+1,"")</f>
        <v/>
      </c>
      <c r="J3188" s="31">
        <f>IF(AND(B3188=J$1),LOOKUP(9.99999999999999E+307,$J$2:J3187)+1,"")</f>
        <v>3022</v>
      </c>
      <c r="K3188" s="31">
        <f>IF(AND(B3188=K$1),LOOKUP(9.99999999999999E+307,$K$2:K3187)+1,"")</f>
        <v>3022</v>
      </c>
      <c r="L3188" s="31">
        <f>IF(AND(B3188=L$1),LOOKUP(9.99999999999999E+307,$L$2:L3187)+1,"")</f>
        <v>3022</v>
      </c>
      <c r="M3188" s="31">
        <f>IF(AND(B3188=M$1),LOOKUP(9.99999999999999E+307,$M$2:M3187)+1,"")</f>
        <v>3022</v>
      </c>
      <c r="N3188" s="31" t="e">
        <f>IF(AND(B3188=N$1),LOOKUP(9.99999999999999E+307,$N$2:N3187)+1,"")</f>
        <v>#REF!</v>
      </c>
      <c r="O3188" s="31" t="e">
        <f>IF(AND($B3188=O$1),LOOKUP(9.99999999999999E+307,$O$2:O3187)+1,"")</f>
        <v>#REF!</v>
      </c>
      <c r="P3188" s="31" t="e">
        <f>IF(AND($B3188=P$1),LOOKUP(9.99999999999999E+307,$P$2:P3187)+1,"")</f>
        <v>#REF!</v>
      </c>
      <c r="Q3188" s="31" t="e">
        <f>IF(AND($B3188=Q$1),LOOKUP(9.99999999999999E+307,$Q$2:Q3187)+1,"")</f>
        <v>#REF!</v>
      </c>
      <c r="R3188" s="31">
        <f>IF(AND($B3188=R$1),LOOKUP(9.99999999999999E+307,$R$2:R3187)+1,"")</f>
        <v>3022</v>
      </c>
      <c r="S3188" s="31">
        <f>IF(AND($B3188=S$1),LOOKUP(9.99999999999999E+307,$S$2:S3187)+1,"")</f>
        <v>3022</v>
      </c>
      <c r="T3188" s="265"/>
      <c r="U3188" s="265"/>
      <c r="V3188" s="265"/>
      <c r="AA3188" s="254" t="str">
        <f t="shared" si="353"/>
        <v/>
      </c>
      <c r="AB3188" s="254" t="str">
        <f t="shared" si="354"/>
        <v/>
      </c>
      <c r="AC3188" s="255">
        <f t="shared" si="355"/>
        <v>0</v>
      </c>
      <c r="AD3188" s="255">
        <f t="shared" si="356"/>
        <v>3836</v>
      </c>
      <c r="AE3188" s="256" t="str">
        <f t="shared" si="357"/>
        <v/>
      </c>
      <c r="AF3188" s="252" t="str">
        <f t="shared" si="358"/>
        <v>-</v>
      </c>
    </row>
    <row r="3189" spans="1:32" ht="20.149999999999999" customHeight="1" x14ac:dyDescent="0.75">
      <c r="A3189" s="31">
        <v>3187</v>
      </c>
      <c r="B3189" s="237"/>
      <c r="C3189" s="273"/>
      <c r="D3189" s="272"/>
      <c r="E3189" s="273"/>
      <c r="F3189" s="273"/>
      <c r="G3189" s="253" t="str">
        <f t="shared" si="359"/>
        <v/>
      </c>
      <c r="H3189" s="31" t="str">
        <f>IF(AND(B3189=H$1),LOOKUP(9.99999999999999E+307,$H$2:H3188)+1,"")</f>
        <v/>
      </c>
      <c r="I3189" s="31" t="str">
        <f>IF(AND(B3189=I$1),LOOKUP(9.99999999999999E+307,$I$2:I3188)+1,"")</f>
        <v/>
      </c>
      <c r="J3189" s="31">
        <f>IF(AND(B3189=J$1),LOOKUP(9.99999999999999E+307,$J$2:J3188)+1,"")</f>
        <v>3023</v>
      </c>
      <c r="K3189" s="31">
        <f>IF(AND(B3189=K$1),LOOKUP(9.99999999999999E+307,$K$2:K3188)+1,"")</f>
        <v>3023</v>
      </c>
      <c r="L3189" s="31">
        <f>IF(AND(B3189=L$1),LOOKUP(9.99999999999999E+307,$L$2:L3188)+1,"")</f>
        <v>3023</v>
      </c>
      <c r="M3189" s="31">
        <f>IF(AND(B3189=M$1),LOOKUP(9.99999999999999E+307,$M$2:M3188)+1,"")</f>
        <v>3023</v>
      </c>
      <c r="N3189" s="31" t="e">
        <f>IF(AND(B3189=N$1),LOOKUP(9.99999999999999E+307,$N$2:N3188)+1,"")</f>
        <v>#REF!</v>
      </c>
      <c r="O3189" s="31" t="e">
        <f>IF(AND($B3189=O$1),LOOKUP(9.99999999999999E+307,$O$2:O3188)+1,"")</f>
        <v>#REF!</v>
      </c>
      <c r="P3189" s="31" t="e">
        <f>IF(AND($B3189=P$1),LOOKUP(9.99999999999999E+307,$P$2:P3188)+1,"")</f>
        <v>#REF!</v>
      </c>
      <c r="Q3189" s="31" t="e">
        <f>IF(AND($B3189=Q$1),LOOKUP(9.99999999999999E+307,$Q$2:Q3188)+1,"")</f>
        <v>#REF!</v>
      </c>
      <c r="R3189" s="31">
        <f>IF(AND($B3189=R$1),LOOKUP(9.99999999999999E+307,$R$2:R3188)+1,"")</f>
        <v>3023</v>
      </c>
      <c r="S3189" s="31">
        <f>IF(AND($B3189=S$1),LOOKUP(9.99999999999999E+307,$S$2:S3188)+1,"")</f>
        <v>3023</v>
      </c>
      <c r="T3189" s="265"/>
      <c r="U3189" s="265"/>
      <c r="V3189" s="265"/>
      <c r="AA3189" s="254" t="str">
        <f t="shared" si="353"/>
        <v/>
      </c>
      <c r="AB3189" s="254" t="str">
        <f t="shared" si="354"/>
        <v/>
      </c>
      <c r="AC3189" s="255">
        <f t="shared" si="355"/>
        <v>0</v>
      </c>
      <c r="AD3189" s="255">
        <f t="shared" si="356"/>
        <v>3836</v>
      </c>
      <c r="AE3189" s="256" t="str">
        <f t="shared" si="357"/>
        <v/>
      </c>
      <c r="AF3189" s="252" t="str">
        <f t="shared" si="358"/>
        <v>-</v>
      </c>
    </row>
    <row r="3190" spans="1:32" ht="20.149999999999999" customHeight="1" x14ac:dyDescent="0.75">
      <c r="A3190" s="31">
        <v>3188</v>
      </c>
      <c r="B3190" s="237"/>
      <c r="C3190" s="273"/>
      <c r="D3190" s="272"/>
      <c r="E3190" s="273"/>
      <c r="F3190" s="273"/>
      <c r="G3190" s="253" t="str">
        <f t="shared" si="359"/>
        <v/>
      </c>
      <c r="H3190" s="31" t="str">
        <f>IF(AND(B3190=H$1),LOOKUP(9.99999999999999E+307,$H$2:H3189)+1,"")</f>
        <v/>
      </c>
      <c r="I3190" s="31" t="str">
        <f>IF(AND(B3190=I$1),LOOKUP(9.99999999999999E+307,$I$2:I3189)+1,"")</f>
        <v/>
      </c>
      <c r="J3190" s="31">
        <f>IF(AND(B3190=J$1),LOOKUP(9.99999999999999E+307,$J$2:J3189)+1,"")</f>
        <v>3024</v>
      </c>
      <c r="K3190" s="31">
        <f>IF(AND(B3190=K$1),LOOKUP(9.99999999999999E+307,$K$2:K3189)+1,"")</f>
        <v>3024</v>
      </c>
      <c r="L3190" s="31">
        <f>IF(AND(B3190=L$1),LOOKUP(9.99999999999999E+307,$L$2:L3189)+1,"")</f>
        <v>3024</v>
      </c>
      <c r="M3190" s="31">
        <f>IF(AND(B3190=M$1),LOOKUP(9.99999999999999E+307,$M$2:M3189)+1,"")</f>
        <v>3024</v>
      </c>
      <c r="N3190" s="31" t="e">
        <f>IF(AND(B3190=N$1),LOOKUP(9.99999999999999E+307,$N$2:N3189)+1,"")</f>
        <v>#REF!</v>
      </c>
      <c r="O3190" s="31" t="e">
        <f>IF(AND($B3190=O$1),LOOKUP(9.99999999999999E+307,$O$2:O3189)+1,"")</f>
        <v>#REF!</v>
      </c>
      <c r="P3190" s="31" t="e">
        <f>IF(AND($B3190=P$1),LOOKUP(9.99999999999999E+307,$P$2:P3189)+1,"")</f>
        <v>#REF!</v>
      </c>
      <c r="Q3190" s="31" t="e">
        <f>IF(AND($B3190=Q$1),LOOKUP(9.99999999999999E+307,$Q$2:Q3189)+1,"")</f>
        <v>#REF!</v>
      </c>
      <c r="R3190" s="31">
        <f>IF(AND($B3190=R$1),LOOKUP(9.99999999999999E+307,$R$2:R3189)+1,"")</f>
        <v>3024</v>
      </c>
      <c r="S3190" s="31">
        <f>IF(AND($B3190=S$1),LOOKUP(9.99999999999999E+307,$S$2:S3189)+1,"")</f>
        <v>3024</v>
      </c>
      <c r="T3190" s="265"/>
      <c r="U3190" s="265"/>
      <c r="V3190" s="265"/>
      <c r="AA3190" s="254" t="str">
        <f t="shared" si="353"/>
        <v/>
      </c>
      <c r="AB3190" s="254" t="str">
        <f t="shared" si="354"/>
        <v/>
      </c>
      <c r="AC3190" s="255">
        <f t="shared" si="355"/>
        <v>0</v>
      </c>
      <c r="AD3190" s="255">
        <f t="shared" si="356"/>
        <v>3836</v>
      </c>
      <c r="AE3190" s="256" t="str">
        <f t="shared" si="357"/>
        <v/>
      </c>
      <c r="AF3190" s="252" t="str">
        <f t="shared" si="358"/>
        <v>-</v>
      </c>
    </row>
    <row r="3191" spans="1:32" ht="20.149999999999999" customHeight="1" x14ac:dyDescent="0.75">
      <c r="A3191" s="31">
        <v>3189</v>
      </c>
      <c r="B3191" s="237"/>
      <c r="C3191" s="273"/>
      <c r="D3191" s="272"/>
      <c r="E3191" s="273"/>
      <c r="F3191" s="273"/>
      <c r="G3191" s="253" t="str">
        <f t="shared" si="359"/>
        <v/>
      </c>
      <c r="H3191" s="31" t="str">
        <f>IF(AND(B3191=H$1),LOOKUP(9.99999999999999E+307,$H$2:H3190)+1,"")</f>
        <v/>
      </c>
      <c r="I3191" s="31" t="str">
        <f>IF(AND(B3191=I$1),LOOKUP(9.99999999999999E+307,$I$2:I3190)+1,"")</f>
        <v/>
      </c>
      <c r="J3191" s="31">
        <f>IF(AND(B3191=J$1),LOOKUP(9.99999999999999E+307,$J$2:J3190)+1,"")</f>
        <v>3025</v>
      </c>
      <c r="K3191" s="31">
        <f>IF(AND(B3191=K$1),LOOKUP(9.99999999999999E+307,$K$2:K3190)+1,"")</f>
        <v>3025</v>
      </c>
      <c r="L3191" s="31">
        <f>IF(AND(B3191=L$1),LOOKUP(9.99999999999999E+307,$L$2:L3190)+1,"")</f>
        <v>3025</v>
      </c>
      <c r="M3191" s="31">
        <f>IF(AND(B3191=M$1),LOOKUP(9.99999999999999E+307,$M$2:M3190)+1,"")</f>
        <v>3025</v>
      </c>
      <c r="N3191" s="31" t="e">
        <f>IF(AND(B3191=N$1),LOOKUP(9.99999999999999E+307,$N$2:N3190)+1,"")</f>
        <v>#REF!</v>
      </c>
      <c r="O3191" s="31" t="e">
        <f>IF(AND($B3191=O$1),LOOKUP(9.99999999999999E+307,$O$2:O3190)+1,"")</f>
        <v>#REF!</v>
      </c>
      <c r="P3191" s="31" t="e">
        <f>IF(AND($B3191=P$1),LOOKUP(9.99999999999999E+307,$P$2:P3190)+1,"")</f>
        <v>#REF!</v>
      </c>
      <c r="Q3191" s="31" t="e">
        <f>IF(AND($B3191=Q$1),LOOKUP(9.99999999999999E+307,$Q$2:Q3190)+1,"")</f>
        <v>#REF!</v>
      </c>
      <c r="R3191" s="31">
        <f>IF(AND($B3191=R$1),LOOKUP(9.99999999999999E+307,$R$2:R3190)+1,"")</f>
        <v>3025</v>
      </c>
      <c r="S3191" s="31">
        <f>IF(AND($B3191=S$1),LOOKUP(9.99999999999999E+307,$S$2:S3190)+1,"")</f>
        <v>3025</v>
      </c>
      <c r="T3191" s="265"/>
      <c r="U3191" s="265"/>
      <c r="V3191" s="265"/>
      <c r="AA3191" s="254" t="str">
        <f t="shared" si="353"/>
        <v/>
      </c>
      <c r="AB3191" s="254" t="str">
        <f t="shared" si="354"/>
        <v/>
      </c>
      <c r="AC3191" s="255">
        <f t="shared" si="355"/>
        <v>0</v>
      </c>
      <c r="AD3191" s="255">
        <f t="shared" si="356"/>
        <v>3836</v>
      </c>
      <c r="AE3191" s="256" t="str">
        <f t="shared" si="357"/>
        <v/>
      </c>
      <c r="AF3191" s="252" t="str">
        <f t="shared" si="358"/>
        <v>-</v>
      </c>
    </row>
    <row r="3192" spans="1:32" ht="20.149999999999999" customHeight="1" x14ac:dyDescent="0.75">
      <c r="A3192" s="31">
        <v>3190</v>
      </c>
      <c r="B3192" s="237"/>
      <c r="C3192" s="273"/>
      <c r="D3192" s="272"/>
      <c r="E3192" s="273"/>
      <c r="F3192" s="273"/>
      <c r="G3192" s="253" t="str">
        <f t="shared" si="359"/>
        <v/>
      </c>
      <c r="H3192" s="31" t="str">
        <f>IF(AND(B3192=H$1),LOOKUP(9.99999999999999E+307,$H$2:H3191)+1,"")</f>
        <v/>
      </c>
      <c r="I3192" s="31" t="str">
        <f>IF(AND(B3192=I$1),LOOKUP(9.99999999999999E+307,$I$2:I3191)+1,"")</f>
        <v/>
      </c>
      <c r="J3192" s="31">
        <f>IF(AND(B3192=J$1),LOOKUP(9.99999999999999E+307,$J$2:J3191)+1,"")</f>
        <v>3026</v>
      </c>
      <c r="K3192" s="31">
        <f>IF(AND(B3192=K$1),LOOKUP(9.99999999999999E+307,$K$2:K3191)+1,"")</f>
        <v>3026</v>
      </c>
      <c r="L3192" s="31">
        <f>IF(AND(B3192=L$1),LOOKUP(9.99999999999999E+307,$L$2:L3191)+1,"")</f>
        <v>3026</v>
      </c>
      <c r="M3192" s="31">
        <f>IF(AND(B3192=M$1),LOOKUP(9.99999999999999E+307,$M$2:M3191)+1,"")</f>
        <v>3026</v>
      </c>
      <c r="N3192" s="31" t="e">
        <f>IF(AND(B3192=N$1),LOOKUP(9.99999999999999E+307,$N$2:N3191)+1,"")</f>
        <v>#REF!</v>
      </c>
      <c r="O3192" s="31" t="e">
        <f>IF(AND($B3192=O$1),LOOKUP(9.99999999999999E+307,$O$2:O3191)+1,"")</f>
        <v>#REF!</v>
      </c>
      <c r="P3192" s="31" t="e">
        <f>IF(AND($B3192=P$1),LOOKUP(9.99999999999999E+307,$P$2:P3191)+1,"")</f>
        <v>#REF!</v>
      </c>
      <c r="Q3192" s="31" t="e">
        <f>IF(AND($B3192=Q$1),LOOKUP(9.99999999999999E+307,$Q$2:Q3191)+1,"")</f>
        <v>#REF!</v>
      </c>
      <c r="R3192" s="31">
        <f>IF(AND($B3192=R$1),LOOKUP(9.99999999999999E+307,$R$2:R3191)+1,"")</f>
        <v>3026</v>
      </c>
      <c r="S3192" s="31">
        <f>IF(AND($B3192=S$1),LOOKUP(9.99999999999999E+307,$S$2:S3191)+1,"")</f>
        <v>3026</v>
      </c>
      <c r="T3192" s="265"/>
      <c r="U3192" s="265"/>
      <c r="V3192" s="265"/>
      <c r="AA3192" s="254" t="str">
        <f t="shared" si="353"/>
        <v/>
      </c>
      <c r="AB3192" s="254" t="str">
        <f t="shared" si="354"/>
        <v/>
      </c>
      <c r="AC3192" s="255">
        <f t="shared" si="355"/>
        <v>0</v>
      </c>
      <c r="AD3192" s="255">
        <f t="shared" si="356"/>
        <v>3836</v>
      </c>
      <c r="AE3192" s="256" t="str">
        <f t="shared" si="357"/>
        <v/>
      </c>
      <c r="AF3192" s="252" t="str">
        <f t="shared" si="358"/>
        <v>-</v>
      </c>
    </row>
    <row r="3193" spans="1:32" ht="20.149999999999999" customHeight="1" x14ac:dyDescent="0.75">
      <c r="A3193" s="31">
        <v>3191</v>
      </c>
      <c r="B3193" s="237"/>
      <c r="C3193" s="273"/>
      <c r="D3193" s="272"/>
      <c r="E3193" s="273"/>
      <c r="F3193" s="273"/>
      <c r="G3193" s="253" t="str">
        <f t="shared" si="359"/>
        <v/>
      </c>
      <c r="H3193" s="31" t="str">
        <f>IF(AND(B3193=H$1),LOOKUP(9.99999999999999E+307,$H$2:H3192)+1,"")</f>
        <v/>
      </c>
      <c r="I3193" s="31" t="str">
        <f>IF(AND(B3193=I$1),LOOKUP(9.99999999999999E+307,$I$2:I3192)+1,"")</f>
        <v/>
      </c>
      <c r="J3193" s="31">
        <f>IF(AND(B3193=J$1),LOOKUP(9.99999999999999E+307,$J$2:J3192)+1,"")</f>
        <v>3027</v>
      </c>
      <c r="K3193" s="31">
        <f>IF(AND(B3193=K$1),LOOKUP(9.99999999999999E+307,$K$2:K3192)+1,"")</f>
        <v>3027</v>
      </c>
      <c r="L3193" s="31">
        <f>IF(AND(B3193=L$1),LOOKUP(9.99999999999999E+307,$L$2:L3192)+1,"")</f>
        <v>3027</v>
      </c>
      <c r="M3193" s="31">
        <f>IF(AND(B3193=M$1),LOOKUP(9.99999999999999E+307,$M$2:M3192)+1,"")</f>
        <v>3027</v>
      </c>
      <c r="N3193" s="31" t="e">
        <f>IF(AND(B3193=N$1),LOOKUP(9.99999999999999E+307,$N$2:N3192)+1,"")</f>
        <v>#REF!</v>
      </c>
      <c r="O3193" s="31" t="e">
        <f>IF(AND($B3193=O$1),LOOKUP(9.99999999999999E+307,$O$2:O3192)+1,"")</f>
        <v>#REF!</v>
      </c>
      <c r="P3193" s="31" t="e">
        <f>IF(AND($B3193=P$1),LOOKUP(9.99999999999999E+307,$P$2:P3192)+1,"")</f>
        <v>#REF!</v>
      </c>
      <c r="Q3193" s="31" t="e">
        <f>IF(AND($B3193=Q$1),LOOKUP(9.99999999999999E+307,$Q$2:Q3192)+1,"")</f>
        <v>#REF!</v>
      </c>
      <c r="R3193" s="31">
        <f>IF(AND($B3193=R$1),LOOKUP(9.99999999999999E+307,$R$2:R3192)+1,"")</f>
        <v>3027</v>
      </c>
      <c r="S3193" s="31">
        <f>IF(AND($B3193=S$1),LOOKUP(9.99999999999999E+307,$S$2:S3192)+1,"")</f>
        <v>3027</v>
      </c>
      <c r="T3193" s="265"/>
      <c r="U3193" s="265"/>
      <c r="V3193" s="265"/>
      <c r="AA3193" s="254" t="str">
        <f t="shared" si="353"/>
        <v/>
      </c>
      <c r="AB3193" s="254" t="str">
        <f t="shared" si="354"/>
        <v/>
      </c>
      <c r="AC3193" s="255">
        <f t="shared" si="355"/>
        <v>0</v>
      </c>
      <c r="AD3193" s="255">
        <f t="shared" si="356"/>
        <v>3836</v>
      </c>
      <c r="AE3193" s="256" t="str">
        <f t="shared" si="357"/>
        <v/>
      </c>
      <c r="AF3193" s="252" t="str">
        <f t="shared" si="358"/>
        <v>-</v>
      </c>
    </row>
    <row r="3194" spans="1:32" ht="20.149999999999999" customHeight="1" x14ac:dyDescent="0.75">
      <c r="A3194" s="31">
        <v>3192</v>
      </c>
      <c r="B3194" s="237"/>
      <c r="C3194" s="273"/>
      <c r="D3194" s="272"/>
      <c r="E3194" s="273"/>
      <c r="F3194" s="273"/>
      <c r="G3194" s="253" t="str">
        <f t="shared" si="359"/>
        <v/>
      </c>
      <c r="H3194" s="31" t="str">
        <f>IF(AND(B3194=H$1),LOOKUP(9.99999999999999E+307,$H$2:H3193)+1,"")</f>
        <v/>
      </c>
      <c r="I3194" s="31" t="str">
        <f>IF(AND(B3194=I$1),LOOKUP(9.99999999999999E+307,$I$2:I3193)+1,"")</f>
        <v/>
      </c>
      <c r="J3194" s="31">
        <f>IF(AND(B3194=J$1),LOOKUP(9.99999999999999E+307,$J$2:J3193)+1,"")</f>
        <v>3028</v>
      </c>
      <c r="K3194" s="31">
        <f>IF(AND(B3194=K$1),LOOKUP(9.99999999999999E+307,$K$2:K3193)+1,"")</f>
        <v>3028</v>
      </c>
      <c r="L3194" s="31">
        <f>IF(AND(B3194=L$1),LOOKUP(9.99999999999999E+307,$L$2:L3193)+1,"")</f>
        <v>3028</v>
      </c>
      <c r="M3194" s="31">
        <f>IF(AND(B3194=M$1),LOOKUP(9.99999999999999E+307,$M$2:M3193)+1,"")</f>
        <v>3028</v>
      </c>
      <c r="N3194" s="31" t="e">
        <f>IF(AND(B3194=N$1),LOOKUP(9.99999999999999E+307,$N$2:N3193)+1,"")</f>
        <v>#REF!</v>
      </c>
      <c r="O3194" s="31" t="e">
        <f>IF(AND($B3194=O$1),LOOKUP(9.99999999999999E+307,$O$2:O3193)+1,"")</f>
        <v>#REF!</v>
      </c>
      <c r="P3194" s="31" t="e">
        <f>IF(AND($B3194=P$1),LOOKUP(9.99999999999999E+307,$P$2:P3193)+1,"")</f>
        <v>#REF!</v>
      </c>
      <c r="Q3194" s="31" t="e">
        <f>IF(AND($B3194=Q$1),LOOKUP(9.99999999999999E+307,$Q$2:Q3193)+1,"")</f>
        <v>#REF!</v>
      </c>
      <c r="R3194" s="31">
        <f>IF(AND($B3194=R$1),LOOKUP(9.99999999999999E+307,$R$2:R3193)+1,"")</f>
        <v>3028</v>
      </c>
      <c r="S3194" s="31">
        <f>IF(AND($B3194=S$1),LOOKUP(9.99999999999999E+307,$S$2:S3193)+1,"")</f>
        <v>3028</v>
      </c>
      <c r="T3194" s="265"/>
      <c r="U3194" s="265"/>
      <c r="V3194" s="265"/>
      <c r="AA3194" s="254" t="str">
        <f t="shared" si="353"/>
        <v/>
      </c>
      <c r="AB3194" s="254" t="str">
        <f t="shared" si="354"/>
        <v/>
      </c>
      <c r="AC3194" s="255">
        <f t="shared" si="355"/>
        <v>0</v>
      </c>
      <c r="AD3194" s="255">
        <f t="shared" si="356"/>
        <v>3836</v>
      </c>
      <c r="AE3194" s="256" t="str">
        <f t="shared" si="357"/>
        <v/>
      </c>
      <c r="AF3194" s="252" t="str">
        <f t="shared" si="358"/>
        <v>-</v>
      </c>
    </row>
    <row r="3195" spans="1:32" ht="20.149999999999999" customHeight="1" x14ac:dyDescent="0.75">
      <c r="A3195" s="31">
        <v>3193</v>
      </c>
      <c r="B3195" s="237"/>
      <c r="C3195" s="273"/>
      <c r="D3195" s="272"/>
      <c r="E3195" s="273"/>
      <c r="F3195" s="273"/>
      <c r="G3195" s="253" t="str">
        <f t="shared" si="359"/>
        <v/>
      </c>
      <c r="H3195" s="31" t="str">
        <f>IF(AND(B3195=H$1),LOOKUP(9.99999999999999E+307,$H$2:H3194)+1,"")</f>
        <v/>
      </c>
      <c r="I3195" s="31" t="str">
        <f>IF(AND(B3195=I$1),LOOKUP(9.99999999999999E+307,$I$2:I3194)+1,"")</f>
        <v/>
      </c>
      <c r="J3195" s="31">
        <f>IF(AND(B3195=J$1),LOOKUP(9.99999999999999E+307,$J$2:J3194)+1,"")</f>
        <v>3029</v>
      </c>
      <c r="K3195" s="31">
        <f>IF(AND(B3195=K$1),LOOKUP(9.99999999999999E+307,$K$2:K3194)+1,"")</f>
        <v>3029</v>
      </c>
      <c r="L3195" s="31">
        <f>IF(AND(B3195=L$1),LOOKUP(9.99999999999999E+307,$L$2:L3194)+1,"")</f>
        <v>3029</v>
      </c>
      <c r="M3195" s="31">
        <f>IF(AND(B3195=M$1),LOOKUP(9.99999999999999E+307,$M$2:M3194)+1,"")</f>
        <v>3029</v>
      </c>
      <c r="N3195" s="31" t="e">
        <f>IF(AND(B3195=N$1),LOOKUP(9.99999999999999E+307,$N$2:N3194)+1,"")</f>
        <v>#REF!</v>
      </c>
      <c r="O3195" s="31" t="e">
        <f>IF(AND($B3195=O$1),LOOKUP(9.99999999999999E+307,$O$2:O3194)+1,"")</f>
        <v>#REF!</v>
      </c>
      <c r="P3195" s="31" t="e">
        <f>IF(AND($B3195=P$1),LOOKUP(9.99999999999999E+307,$P$2:P3194)+1,"")</f>
        <v>#REF!</v>
      </c>
      <c r="Q3195" s="31" t="e">
        <f>IF(AND($B3195=Q$1),LOOKUP(9.99999999999999E+307,$Q$2:Q3194)+1,"")</f>
        <v>#REF!</v>
      </c>
      <c r="R3195" s="31">
        <f>IF(AND($B3195=R$1),LOOKUP(9.99999999999999E+307,$R$2:R3194)+1,"")</f>
        <v>3029</v>
      </c>
      <c r="S3195" s="31">
        <f>IF(AND($B3195=S$1),LOOKUP(9.99999999999999E+307,$S$2:S3194)+1,"")</f>
        <v>3029</v>
      </c>
      <c r="T3195" s="265"/>
      <c r="U3195" s="265"/>
      <c r="V3195" s="265"/>
      <c r="AA3195" s="254" t="str">
        <f t="shared" si="353"/>
        <v/>
      </c>
      <c r="AB3195" s="254" t="str">
        <f t="shared" si="354"/>
        <v/>
      </c>
      <c r="AC3195" s="255">
        <f t="shared" si="355"/>
        <v>0</v>
      </c>
      <c r="AD3195" s="255">
        <f t="shared" si="356"/>
        <v>3836</v>
      </c>
      <c r="AE3195" s="256" t="str">
        <f t="shared" si="357"/>
        <v/>
      </c>
      <c r="AF3195" s="252" t="str">
        <f t="shared" si="358"/>
        <v>-</v>
      </c>
    </row>
    <row r="3196" spans="1:32" ht="20.149999999999999" customHeight="1" x14ac:dyDescent="0.75">
      <c r="A3196" s="31">
        <v>3194</v>
      </c>
      <c r="B3196" s="237"/>
      <c r="C3196" s="273"/>
      <c r="D3196" s="272"/>
      <c r="E3196" s="273"/>
      <c r="F3196" s="273"/>
      <c r="G3196" s="253" t="str">
        <f t="shared" si="359"/>
        <v/>
      </c>
      <c r="H3196" s="31" t="str">
        <f>IF(AND(B3196=H$1),LOOKUP(9.99999999999999E+307,$H$2:H3195)+1,"")</f>
        <v/>
      </c>
      <c r="I3196" s="31" t="str">
        <f>IF(AND(B3196=I$1),LOOKUP(9.99999999999999E+307,$I$2:I3195)+1,"")</f>
        <v/>
      </c>
      <c r="J3196" s="31">
        <f>IF(AND(B3196=J$1),LOOKUP(9.99999999999999E+307,$J$2:J3195)+1,"")</f>
        <v>3030</v>
      </c>
      <c r="K3196" s="31">
        <f>IF(AND(B3196=K$1),LOOKUP(9.99999999999999E+307,$K$2:K3195)+1,"")</f>
        <v>3030</v>
      </c>
      <c r="L3196" s="31">
        <f>IF(AND(B3196=L$1),LOOKUP(9.99999999999999E+307,$L$2:L3195)+1,"")</f>
        <v>3030</v>
      </c>
      <c r="M3196" s="31">
        <f>IF(AND(B3196=M$1),LOOKUP(9.99999999999999E+307,$M$2:M3195)+1,"")</f>
        <v>3030</v>
      </c>
      <c r="N3196" s="31" t="e">
        <f>IF(AND(B3196=N$1),LOOKUP(9.99999999999999E+307,$N$2:N3195)+1,"")</f>
        <v>#REF!</v>
      </c>
      <c r="O3196" s="31" t="e">
        <f>IF(AND($B3196=O$1),LOOKUP(9.99999999999999E+307,$O$2:O3195)+1,"")</f>
        <v>#REF!</v>
      </c>
      <c r="P3196" s="31" t="e">
        <f>IF(AND($B3196=P$1),LOOKUP(9.99999999999999E+307,$P$2:P3195)+1,"")</f>
        <v>#REF!</v>
      </c>
      <c r="Q3196" s="31" t="e">
        <f>IF(AND($B3196=Q$1),LOOKUP(9.99999999999999E+307,$Q$2:Q3195)+1,"")</f>
        <v>#REF!</v>
      </c>
      <c r="R3196" s="31">
        <f>IF(AND($B3196=R$1),LOOKUP(9.99999999999999E+307,$R$2:R3195)+1,"")</f>
        <v>3030</v>
      </c>
      <c r="S3196" s="31">
        <f>IF(AND($B3196=S$1),LOOKUP(9.99999999999999E+307,$S$2:S3195)+1,"")</f>
        <v>3030</v>
      </c>
      <c r="T3196" s="265"/>
      <c r="U3196" s="265"/>
      <c r="V3196" s="265"/>
      <c r="AA3196" s="254" t="str">
        <f t="shared" si="353"/>
        <v/>
      </c>
      <c r="AB3196" s="254" t="str">
        <f t="shared" si="354"/>
        <v/>
      </c>
      <c r="AC3196" s="255">
        <f t="shared" si="355"/>
        <v>0</v>
      </c>
      <c r="AD3196" s="255">
        <f t="shared" si="356"/>
        <v>3836</v>
      </c>
      <c r="AE3196" s="256" t="str">
        <f t="shared" si="357"/>
        <v/>
      </c>
      <c r="AF3196" s="252" t="str">
        <f t="shared" si="358"/>
        <v>-</v>
      </c>
    </row>
    <row r="3197" spans="1:32" ht="20.149999999999999" customHeight="1" x14ac:dyDescent="0.75">
      <c r="A3197" s="31">
        <v>3195</v>
      </c>
      <c r="B3197" s="237"/>
      <c r="C3197" s="273"/>
      <c r="D3197" s="272"/>
      <c r="E3197" s="273"/>
      <c r="F3197" s="273"/>
      <c r="G3197" s="253" t="str">
        <f t="shared" si="359"/>
        <v/>
      </c>
      <c r="H3197" s="31" t="str">
        <f>IF(AND(B3197=H$1),LOOKUP(9.99999999999999E+307,$H$2:H3196)+1,"")</f>
        <v/>
      </c>
      <c r="I3197" s="31" t="str">
        <f>IF(AND(B3197=I$1),LOOKUP(9.99999999999999E+307,$I$2:I3196)+1,"")</f>
        <v/>
      </c>
      <c r="J3197" s="31">
        <f>IF(AND(B3197=J$1),LOOKUP(9.99999999999999E+307,$J$2:J3196)+1,"")</f>
        <v>3031</v>
      </c>
      <c r="K3197" s="31">
        <f>IF(AND(B3197=K$1),LOOKUP(9.99999999999999E+307,$K$2:K3196)+1,"")</f>
        <v>3031</v>
      </c>
      <c r="L3197" s="31">
        <f>IF(AND(B3197=L$1),LOOKUP(9.99999999999999E+307,$L$2:L3196)+1,"")</f>
        <v>3031</v>
      </c>
      <c r="M3197" s="31">
        <f>IF(AND(B3197=M$1),LOOKUP(9.99999999999999E+307,$M$2:M3196)+1,"")</f>
        <v>3031</v>
      </c>
      <c r="N3197" s="31" t="e">
        <f>IF(AND(B3197=N$1),LOOKUP(9.99999999999999E+307,$N$2:N3196)+1,"")</f>
        <v>#REF!</v>
      </c>
      <c r="O3197" s="31" t="e">
        <f>IF(AND($B3197=O$1),LOOKUP(9.99999999999999E+307,$O$2:O3196)+1,"")</f>
        <v>#REF!</v>
      </c>
      <c r="P3197" s="31" t="e">
        <f>IF(AND($B3197=P$1),LOOKUP(9.99999999999999E+307,$P$2:P3196)+1,"")</f>
        <v>#REF!</v>
      </c>
      <c r="Q3197" s="31" t="e">
        <f>IF(AND($B3197=Q$1),LOOKUP(9.99999999999999E+307,$Q$2:Q3196)+1,"")</f>
        <v>#REF!</v>
      </c>
      <c r="R3197" s="31">
        <f>IF(AND($B3197=R$1),LOOKUP(9.99999999999999E+307,$R$2:R3196)+1,"")</f>
        <v>3031</v>
      </c>
      <c r="S3197" s="31">
        <f>IF(AND($B3197=S$1),LOOKUP(9.99999999999999E+307,$S$2:S3196)+1,"")</f>
        <v>3031</v>
      </c>
      <c r="T3197" s="265"/>
      <c r="U3197" s="265"/>
      <c r="V3197" s="265"/>
      <c r="AA3197" s="254" t="str">
        <f t="shared" si="353"/>
        <v/>
      </c>
      <c r="AB3197" s="254" t="str">
        <f t="shared" si="354"/>
        <v/>
      </c>
      <c r="AC3197" s="255">
        <f t="shared" si="355"/>
        <v>0</v>
      </c>
      <c r="AD3197" s="255">
        <f t="shared" si="356"/>
        <v>3836</v>
      </c>
      <c r="AE3197" s="256" t="str">
        <f t="shared" si="357"/>
        <v/>
      </c>
      <c r="AF3197" s="252" t="str">
        <f t="shared" si="358"/>
        <v>-</v>
      </c>
    </row>
    <row r="3198" spans="1:32" ht="20.149999999999999" customHeight="1" x14ac:dyDescent="0.75">
      <c r="A3198" s="31">
        <v>3196</v>
      </c>
      <c r="B3198" s="237"/>
      <c r="C3198" s="273"/>
      <c r="D3198" s="272"/>
      <c r="E3198" s="273"/>
      <c r="F3198" s="273"/>
      <c r="G3198" s="253" t="str">
        <f t="shared" si="359"/>
        <v/>
      </c>
      <c r="H3198" s="31" t="str">
        <f>IF(AND(B3198=H$1),LOOKUP(9.99999999999999E+307,$H$2:H3197)+1,"")</f>
        <v/>
      </c>
      <c r="I3198" s="31" t="str">
        <f>IF(AND(B3198=I$1),LOOKUP(9.99999999999999E+307,$I$2:I3197)+1,"")</f>
        <v/>
      </c>
      <c r="J3198" s="31">
        <f>IF(AND(B3198=J$1),LOOKUP(9.99999999999999E+307,$J$2:J3197)+1,"")</f>
        <v>3032</v>
      </c>
      <c r="K3198" s="31">
        <f>IF(AND(B3198=K$1),LOOKUP(9.99999999999999E+307,$K$2:K3197)+1,"")</f>
        <v>3032</v>
      </c>
      <c r="L3198" s="31">
        <f>IF(AND(B3198=L$1),LOOKUP(9.99999999999999E+307,$L$2:L3197)+1,"")</f>
        <v>3032</v>
      </c>
      <c r="M3198" s="31">
        <f>IF(AND(B3198=M$1),LOOKUP(9.99999999999999E+307,$M$2:M3197)+1,"")</f>
        <v>3032</v>
      </c>
      <c r="N3198" s="31" t="e">
        <f>IF(AND(B3198=N$1),LOOKUP(9.99999999999999E+307,$N$2:N3197)+1,"")</f>
        <v>#REF!</v>
      </c>
      <c r="O3198" s="31" t="e">
        <f>IF(AND($B3198=O$1),LOOKUP(9.99999999999999E+307,$O$2:O3197)+1,"")</f>
        <v>#REF!</v>
      </c>
      <c r="P3198" s="31" t="e">
        <f>IF(AND($B3198=P$1),LOOKUP(9.99999999999999E+307,$P$2:P3197)+1,"")</f>
        <v>#REF!</v>
      </c>
      <c r="Q3198" s="31" t="e">
        <f>IF(AND($B3198=Q$1),LOOKUP(9.99999999999999E+307,$Q$2:Q3197)+1,"")</f>
        <v>#REF!</v>
      </c>
      <c r="R3198" s="31">
        <f>IF(AND($B3198=R$1),LOOKUP(9.99999999999999E+307,$R$2:R3197)+1,"")</f>
        <v>3032</v>
      </c>
      <c r="S3198" s="31">
        <f>IF(AND($B3198=S$1),LOOKUP(9.99999999999999E+307,$S$2:S3197)+1,"")</f>
        <v>3032</v>
      </c>
      <c r="T3198" s="265"/>
      <c r="U3198" s="265"/>
      <c r="V3198" s="265"/>
      <c r="AA3198" s="254" t="str">
        <f t="shared" si="353"/>
        <v/>
      </c>
      <c r="AB3198" s="254" t="str">
        <f t="shared" si="354"/>
        <v/>
      </c>
      <c r="AC3198" s="255">
        <f t="shared" si="355"/>
        <v>0</v>
      </c>
      <c r="AD3198" s="255">
        <f t="shared" si="356"/>
        <v>3836</v>
      </c>
      <c r="AE3198" s="256" t="str">
        <f t="shared" si="357"/>
        <v/>
      </c>
      <c r="AF3198" s="252" t="str">
        <f t="shared" si="358"/>
        <v>-</v>
      </c>
    </row>
    <row r="3199" spans="1:32" ht="20.149999999999999" customHeight="1" x14ac:dyDescent="0.75">
      <c r="A3199" s="31">
        <v>3197</v>
      </c>
      <c r="B3199" s="237"/>
      <c r="C3199" s="273"/>
      <c r="D3199" s="272"/>
      <c r="E3199" s="273"/>
      <c r="F3199" s="273"/>
      <c r="G3199" s="253" t="str">
        <f t="shared" si="359"/>
        <v/>
      </c>
      <c r="H3199" s="31" t="str">
        <f>IF(AND(B3199=H$1),LOOKUP(9.99999999999999E+307,$H$2:H3198)+1,"")</f>
        <v/>
      </c>
      <c r="I3199" s="31" t="str">
        <f>IF(AND(B3199=I$1),LOOKUP(9.99999999999999E+307,$I$2:I3198)+1,"")</f>
        <v/>
      </c>
      <c r="J3199" s="31">
        <f>IF(AND(B3199=J$1),LOOKUP(9.99999999999999E+307,$J$2:J3198)+1,"")</f>
        <v>3033</v>
      </c>
      <c r="K3199" s="31">
        <f>IF(AND(B3199=K$1),LOOKUP(9.99999999999999E+307,$K$2:K3198)+1,"")</f>
        <v>3033</v>
      </c>
      <c r="L3199" s="31">
        <f>IF(AND(B3199=L$1),LOOKUP(9.99999999999999E+307,$L$2:L3198)+1,"")</f>
        <v>3033</v>
      </c>
      <c r="M3199" s="31">
        <f>IF(AND(B3199=M$1),LOOKUP(9.99999999999999E+307,$M$2:M3198)+1,"")</f>
        <v>3033</v>
      </c>
      <c r="N3199" s="31" t="e">
        <f>IF(AND(B3199=N$1),LOOKUP(9.99999999999999E+307,$N$2:N3198)+1,"")</f>
        <v>#REF!</v>
      </c>
      <c r="O3199" s="31" t="e">
        <f>IF(AND($B3199=O$1),LOOKUP(9.99999999999999E+307,$O$2:O3198)+1,"")</f>
        <v>#REF!</v>
      </c>
      <c r="P3199" s="31" t="e">
        <f>IF(AND($B3199=P$1),LOOKUP(9.99999999999999E+307,$P$2:P3198)+1,"")</f>
        <v>#REF!</v>
      </c>
      <c r="Q3199" s="31" t="e">
        <f>IF(AND($B3199=Q$1),LOOKUP(9.99999999999999E+307,$Q$2:Q3198)+1,"")</f>
        <v>#REF!</v>
      </c>
      <c r="R3199" s="31">
        <f>IF(AND($B3199=R$1),LOOKUP(9.99999999999999E+307,$R$2:R3198)+1,"")</f>
        <v>3033</v>
      </c>
      <c r="S3199" s="31">
        <f>IF(AND($B3199=S$1),LOOKUP(9.99999999999999E+307,$S$2:S3198)+1,"")</f>
        <v>3033</v>
      </c>
      <c r="T3199" s="265"/>
      <c r="U3199" s="265"/>
      <c r="V3199" s="265"/>
      <c r="AA3199" s="254" t="str">
        <f t="shared" si="353"/>
        <v/>
      </c>
      <c r="AB3199" s="254" t="str">
        <f t="shared" si="354"/>
        <v/>
      </c>
      <c r="AC3199" s="255">
        <f t="shared" si="355"/>
        <v>0</v>
      </c>
      <c r="AD3199" s="255">
        <f t="shared" si="356"/>
        <v>3836</v>
      </c>
      <c r="AE3199" s="256" t="str">
        <f t="shared" si="357"/>
        <v/>
      </c>
      <c r="AF3199" s="252" t="str">
        <f t="shared" si="358"/>
        <v>-</v>
      </c>
    </row>
    <row r="3200" spans="1:32" ht="20.149999999999999" customHeight="1" x14ac:dyDescent="0.75">
      <c r="A3200" s="31">
        <v>3198</v>
      </c>
      <c r="B3200" s="237"/>
      <c r="C3200" s="273"/>
      <c r="D3200" s="272"/>
      <c r="E3200" s="273"/>
      <c r="F3200" s="273"/>
      <c r="G3200" s="253" t="str">
        <f t="shared" si="359"/>
        <v/>
      </c>
      <c r="H3200" s="31" t="str">
        <f>IF(AND(B3200=H$1),LOOKUP(9.99999999999999E+307,$H$2:H3199)+1,"")</f>
        <v/>
      </c>
      <c r="I3200" s="31" t="str">
        <f>IF(AND(B3200=I$1),LOOKUP(9.99999999999999E+307,$I$2:I3199)+1,"")</f>
        <v/>
      </c>
      <c r="J3200" s="31">
        <f>IF(AND(B3200=J$1),LOOKUP(9.99999999999999E+307,$J$2:J3199)+1,"")</f>
        <v>3034</v>
      </c>
      <c r="K3200" s="31">
        <f>IF(AND(B3200=K$1),LOOKUP(9.99999999999999E+307,$K$2:K3199)+1,"")</f>
        <v>3034</v>
      </c>
      <c r="L3200" s="31">
        <f>IF(AND(B3200=L$1),LOOKUP(9.99999999999999E+307,$L$2:L3199)+1,"")</f>
        <v>3034</v>
      </c>
      <c r="M3200" s="31">
        <f>IF(AND(B3200=M$1),LOOKUP(9.99999999999999E+307,$M$2:M3199)+1,"")</f>
        <v>3034</v>
      </c>
      <c r="N3200" s="31" t="e">
        <f>IF(AND(B3200=N$1),LOOKUP(9.99999999999999E+307,$N$2:N3199)+1,"")</f>
        <v>#REF!</v>
      </c>
      <c r="O3200" s="31" t="e">
        <f>IF(AND($B3200=O$1),LOOKUP(9.99999999999999E+307,$O$2:O3199)+1,"")</f>
        <v>#REF!</v>
      </c>
      <c r="P3200" s="31" t="e">
        <f>IF(AND($B3200=P$1),LOOKUP(9.99999999999999E+307,$P$2:P3199)+1,"")</f>
        <v>#REF!</v>
      </c>
      <c r="Q3200" s="31" t="e">
        <f>IF(AND($B3200=Q$1),LOOKUP(9.99999999999999E+307,$Q$2:Q3199)+1,"")</f>
        <v>#REF!</v>
      </c>
      <c r="R3200" s="31">
        <f>IF(AND($B3200=R$1),LOOKUP(9.99999999999999E+307,$R$2:R3199)+1,"")</f>
        <v>3034</v>
      </c>
      <c r="S3200" s="31">
        <f>IF(AND($B3200=S$1),LOOKUP(9.99999999999999E+307,$S$2:S3199)+1,"")</f>
        <v>3034</v>
      </c>
      <c r="T3200" s="265"/>
      <c r="U3200" s="265"/>
      <c r="V3200" s="265"/>
      <c r="AA3200" s="254" t="str">
        <f t="shared" si="353"/>
        <v/>
      </c>
      <c r="AB3200" s="254" t="str">
        <f t="shared" si="354"/>
        <v/>
      </c>
      <c r="AC3200" s="255">
        <f t="shared" si="355"/>
        <v>0</v>
      </c>
      <c r="AD3200" s="255">
        <f t="shared" si="356"/>
        <v>3836</v>
      </c>
      <c r="AE3200" s="256" t="str">
        <f t="shared" si="357"/>
        <v/>
      </c>
      <c r="AF3200" s="252" t="str">
        <f t="shared" si="358"/>
        <v>-</v>
      </c>
    </row>
    <row r="3201" spans="1:32" ht="20.149999999999999" customHeight="1" x14ac:dyDescent="0.75">
      <c r="A3201" s="31">
        <v>3199</v>
      </c>
      <c r="B3201" s="237"/>
      <c r="C3201" s="273"/>
      <c r="D3201" s="272"/>
      <c r="E3201" s="273"/>
      <c r="F3201" s="273"/>
      <c r="G3201" s="253" t="str">
        <f t="shared" si="359"/>
        <v/>
      </c>
      <c r="H3201" s="31" t="str">
        <f>IF(AND(B3201=H$1),LOOKUP(9.99999999999999E+307,$H$2:H3200)+1,"")</f>
        <v/>
      </c>
      <c r="I3201" s="31" t="str">
        <f>IF(AND(B3201=I$1),LOOKUP(9.99999999999999E+307,$I$2:I3200)+1,"")</f>
        <v/>
      </c>
      <c r="J3201" s="31">
        <f>IF(AND(B3201=J$1),LOOKUP(9.99999999999999E+307,$J$2:J3200)+1,"")</f>
        <v>3035</v>
      </c>
      <c r="K3201" s="31">
        <f>IF(AND(B3201=K$1),LOOKUP(9.99999999999999E+307,$K$2:K3200)+1,"")</f>
        <v>3035</v>
      </c>
      <c r="L3201" s="31">
        <f>IF(AND(B3201=L$1),LOOKUP(9.99999999999999E+307,$L$2:L3200)+1,"")</f>
        <v>3035</v>
      </c>
      <c r="M3201" s="31">
        <f>IF(AND(B3201=M$1),LOOKUP(9.99999999999999E+307,$M$2:M3200)+1,"")</f>
        <v>3035</v>
      </c>
      <c r="N3201" s="31" t="e">
        <f>IF(AND(B3201=N$1),LOOKUP(9.99999999999999E+307,$N$2:N3200)+1,"")</f>
        <v>#REF!</v>
      </c>
      <c r="O3201" s="31" t="e">
        <f>IF(AND($B3201=O$1),LOOKUP(9.99999999999999E+307,$O$2:O3200)+1,"")</f>
        <v>#REF!</v>
      </c>
      <c r="P3201" s="31" t="e">
        <f>IF(AND($B3201=P$1),LOOKUP(9.99999999999999E+307,$P$2:P3200)+1,"")</f>
        <v>#REF!</v>
      </c>
      <c r="Q3201" s="31" t="e">
        <f>IF(AND($B3201=Q$1),LOOKUP(9.99999999999999E+307,$Q$2:Q3200)+1,"")</f>
        <v>#REF!</v>
      </c>
      <c r="R3201" s="31">
        <f>IF(AND($B3201=R$1),LOOKUP(9.99999999999999E+307,$R$2:R3200)+1,"")</f>
        <v>3035</v>
      </c>
      <c r="S3201" s="31">
        <f>IF(AND($B3201=S$1),LOOKUP(9.99999999999999E+307,$S$2:S3200)+1,"")</f>
        <v>3035</v>
      </c>
      <c r="T3201" s="265"/>
      <c r="U3201" s="265"/>
      <c r="V3201" s="265"/>
      <c r="AA3201" s="254" t="str">
        <f t="shared" si="353"/>
        <v/>
      </c>
      <c r="AB3201" s="254" t="str">
        <f t="shared" si="354"/>
        <v/>
      </c>
      <c r="AC3201" s="255">
        <f t="shared" si="355"/>
        <v>0</v>
      </c>
      <c r="AD3201" s="255">
        <f t="shared" si="356"/>
        <v>3836</v>
      </c>
      <c r="AE3201" s="256" t="str">
        <f t="shared" si="357"/>
        <v/>
      </c>
      <c r="AF3201" s="252" t="str">
        <f t="shared" si="358"/>
        <v>-</v>
      </c>
    </row>
    <row r="3202" spans="1:32" ht="20.149999999999999" customHeight="1" x14ac:dyDescent="0.75">
      <c r="A3202" s="31">
        <v>3200</v>
      </c>
      <c r="B3202" s="237"/>
      <c r="C3202" s="273"/>
      <c r="D3202" s="272"/>
      <c r="E3202" s="273"/>
      <c r="F3202" s="273"/>
      <c r="G3202" s="253" t="str">
        <f t="shared" si="359"/>
        <v/>
      </c>
      <c r="H3202" s="31" t="str">
        <f>IF(AND(B3202=H$1),LOOKUP(9.99999999999999E+307,$H$2:H3201)+1,"")</f>
        <v/>
      </c>
      <c r="I3202" s="31" t="str">
        <f>IF(AND(B3202=I$1),LOOKUP(9.99999999999999E+307,$I$2:I3201)+1,"")</f>
        <v/>
      </c>
      <c r="J3202" s="31">
        <f>IF(AND(B3202=J$1),LOOKUP(9.99999999999999E+307,$J$2:J3201)+1,"")</f>
        <v>3036</v>
      </c>
      <c r="K3202" s="31">
        <f>IF(AND(B3202=K$1),LOOKUP(9.99999999999999E+307,$K$2:K3201)+1,"")</f>
        <v>3036</v>
      </c>
      <c r="L3202" s="31">
        <f>IF(AND(B3202=L$1),LOOKUP(9.99999999999999E+307,$L$2:L3201)+1,"")</f>
        <v>3036</v>
      </c>
      <c r="M3202" s="31">
        <f>IF(AND(B3202=M$1),LOOKUP(9.99999999999999E+307,$M$2:M3201)+1,"")</f>
        <v>3036</v>
      </c>
      <c r="N3202" s="31" t="e">
        <f>IF(AND(B3202=N$1),LOOKUP(9.99999999999999E+307,$N$2:N3201)+1,"")</f>
        <v>#REF!</v>
      </c>
      <c r="O3202" s="31" t="e">
        <f>IF(AND($B3202=O$1),LOOKUP(9.99999999999999E+307,$O$2:O3201)+1,"")</f>
        <v>#REF!</v>
      </c>
      <c r="P3202" s="31" t="e">
        <f>IF(AND($B3202=P$1),LOOKUP(9.99999999999999E+307,$P$2:P3201)+1,"")</f>
        <v>#REF!</v>
      </c>
      <c r="Q3202" s="31" t="e">
        <f>IF(AND($B3202=Q$1),LOOKUP(9.99999999999999E+307,$Q$2:Q3201)+1,"")</f>
        <v>#REF!</v>
      </c>
      <c r="R3202" s="31">
        <f>IF(AND($B3202=R$1),LOOKUP(9.99999999999999E+307,$R$2:R3201)+1,"")</f>
        <v>3036</v>
      </c>
      <c r="S3202" s="31">
        <f>IF(AND($B3202=S$1),LOOKUP(9.99999999999999E+307,$S$2:S3201)+1,"")</f>
        <v>3036</v>
      </c>
      <c r="T3202" s="265"/>
      <c r="U3202" s="265"/>
      <c r="V3202" s="265"/>
      <c r="AA3202" s="254" t="str">
        <f t="shared" si="353"/>
        <v/>
      </c>
      <c r="AB3202" s="254" t="str">
        <f t="shared" si="354"/>
        <v/>
      </c>
      <c r="AC3202" s="255">
        <f t="shared" si="355"/>
        <v>0</v>
      </c>
      <c r="AD3202" s="255">
        <f t="shared" si="356"/>
        <v>3836</v>
      </c>
      <c r="AE3202" s="256" t="str">
        <f t="shared" si="357"/>
        <v/>
      </c>
      <c r="AF3202" s="252" t="str">
        <f t="shared" si="358"/>
        <v>-</v>
      </c>
    </row>
    <row r="3203" spans="1:32" ht="20.149999999999999" customHeight="1" x14ac:dyDescent="0.75">
      <c r="A3203" s="31">
        <v>3201</v>
      </c>
      <c r="B3203" s="237"/>
      <c r="C3203" s="273"/>
      <c r="D3203" s="272"/>
      <c r="E3203" s="273"/>
      <c r="F3203" s="273"/>
      <c r="G3203" s="253" t="str">
        <f t="shared" si="359"/>
        <v/>
      </c>
      <c r="H3203" s="31" t="str">
        <f>IF(AND(B3203=H$1),LOOKUP(9.99999999999999E+307,$H$2:H3202)+1,"")</f>
        <v/>
      </c>
      <c r="I3203" s="31" t="str">
        <f>IF(AND(B3203=I$1),LOOKUP(9.99999999999999E+307,$I$2:I3202)+1,"")</f>
        <v/>
      </c>
      <c r="J3203" s="31">
        <f>IF(AND(B3203=J$1),LOOKUP(9.99999999999999E+307,$J$2:J3202)+1,"")</f>
        <v>3037</v>
      </c>
      <c r="K3203" s="31">
        <f>IF(AND(B3203=K$1),LOOKUP(9.99999999999999E+307,$K$2:K3202)+1,"")</f>
        <v>3037</v>
      </c>
      <c r="L3203" s="31">
        <f>IF(AND(B3203=L$1),LOOKUP(9.99999999999999E+307,$L$2:L3202)+1,"")</f>
        <v>3037</v>
      </c>
      <c r="M3203" s="31">
        <f>IF(AND(B3203=M$1),LOOKUP(9.99999999999999E+307,$M$2:M3202)+1,"")</f>
        <v>3037</v>
      </c>
      <c r="N3203" s="31" t="e">
        <f>IF(AND(B3203=N$1),LOOKUP(9.99999999999999E+307,$N$2:N3202)+1,"")</f>
        <v>#REF!</v>
      </c>
      <c r="O3203" s="31" t="e">
        <f>IF(AND($B3203=O$1),LOOKUP(9.99999999999999E+307,$O$2:O3202)+1,"")</f>
        <v>#REF!</v>
      </c>
      <c r="P3203" s="31" t="e">
        <f>IF(AND($B3203=P$1),LOOKUP(9.99999999999999E+307,$P$2:P3202)+1,"")</f>
        <v>#REF!</v>
      </c>
      <c r="Q3203" s="31" t="e">
        <f>IF(AND($B3203=Q$1),LOOKUP(9.99999999999999E+307,$Q$2:Q3202)+1,"")</f>
        <v>#REF!</v>
      </c>
      <c r="R3203" s="31">
        <f>IF(AND($B3203=R$1),LOOKUP(9.99999999999999E+307,$R$2:R3202)+1,"")</f>
        <v>3037</v>
      </c>
      <c r="S3203" s="31">
        <f>IF(AND($B3203=S$1),LOOKUP(9.99999999999999E+307,$S$2:S3202)+1,"")</f>
        <v>3037</v>
      </c>
      <c r="T3203" s="265"/>
      <c r="U3203" s="265"/>
      <c r="V3203" s="265"/>
      <c r="AA3203" s="254" t="str">
        <f t="shared" si="353"/>
        <v/>
      </c>
      <c r="AB3203" s="254" t="str">
        <f t="shared" si="354"/>
        <v/>
      </c>
      <c r="AC3203" s="255">
        <f t="shared" si="355"/>
        <v>0</v>
      </c>
      <c r="AD3203" s="255">
        <f t="shared" si="356"/>
        <v>3836</v>
      </c>
      <c r="AE3203" s="256" t="str">
        <f t="shared" si="357"/>
        <v/>
      </c>
      <c r="AF3203" s="252" t="str">
        <f t="shared" si="358"/>
        <v>-</v>
      </c>
    </row>
    <row r="3204" spans="1:32" ht="20.149999999999999" customHeight="1" x14ac:dyDescent="0.75">
      <c r="A3204" s="31">
        <v>3202</v>
      </c>
      <c r="B3204" s="237"/>
      <c r="C3204" s="273"/>
      <c r="D3204" s="272"/>
      <c r="E3204" s="273"/>
      <c r="F3204" s="273"/>
      <c r="G3204" s="253" t="str">
        <f t="shared" si="359"/>
        <v/>
      </c>
      <c r="H3204" s="31" t="str">
        <f>IF(AND(B3204=H$1),LOOKUP(9.99999999999999E+307,$H$2:H3203)+1,"")</f>
        <v/>
      </c>
      <c r="I3204" s="31" t="str">
        <f>IF(AND(B3204=I$1),LOOKUP(9.99999999999999E+307,$I$2:I3203)+1,"")</f>
        <v/>
      </c>
      <c r="J3204" s="31">
        <f>IF(AND(B3204=J$1),LOOKUP(9.99999999999999E+307,$J$2:J3203)+1,"")</f>
        <v>3038</v>
      </c>
      <c r="K3204" s="31">
        <f>IF(AND(B3204=K$1),LOOKUP(9.99999999999999E+307,$K$2:K3203)+1,"")</f>
        <v>3038</v>
      </c>
      <c r="L3204" s="31">
        <f>IF(AND(B3204=L$1),LOOKUP(9.99999999999999E+307,$L$2:L3203)+1,"")</f>
        <v>3038</v>
      </c>
      <c r="M3204" s="31">
        <f>IF(AND(B3204=M$1),LOOKUP(9.99999999999999E+307,$M$2:M3203)+1,"")</f>
        <v>3038</v>
      </c>
      <c r="N3204" s="31" t="e">
        <f>IF(AND(B3204=N$1),LOOKUP(9.99999999999999E+307,$N$2:N3203)+1,"")</f>
        <v>#REF!</v>
      </c>
      <c r="O3204" s="31" t="e">
        <f>IF(AND($B3204=O$1),LOOKUP(9.99999999999999E+307,$O$2:O3203)+1,"")</f>
        <v>#REF!</v>
      </c>
      <c r="P3204" s="31" t="e">
        <f>IF(AND($B3204=P$1),LOOKUP(9.99999999999999E+307,$P$2:P3203)+1,"")</f>
        <v>#REF!</v>
      </c>
      <c r="Q3204" s="31" t="e">
        <f>IF(AND($B3204=Q$1),LOOKUP(9.99999999999999E+307,$Q$2:Q3203)+1,"")</f>
        <v>#REF!</v>
      </c>
      <c r="R3204" s="31">
        <f>IF(AND($B3204=R$1),LOOKUP(9.99999999999999E+307,$R$2:R3203)+1,"")</f>
        <v>3038</v>
      </c>
      <c r="S3204" s="31">
        <f>IF(AND($B3204=S$1),LOOKUP(9.99999999999999E+307,$S$2:S3203)+1,"")</f>
        <v>3038</v>
      </c>
      <c r="T3204" s="265"/>
      <c r="U3204" s="265"/>
      <c r="V3204" s="265"/>
      <c r="AA3204" s="254" t="str">
        <f t="shared" si="353"/>
        <v/>
      </c>
      <c r="AB3204" s="254" t="str">
        <f t="shared" si="354"/>
        <v/>
      </c>
      <c r="AC3204" s="255">
        <f t="shared" si="355"/>
        <v>0</v>
      </c>
      <c r="AD3204" s="255">
        <f t="shared" si="356"/>
        <v>3836</v>
      </c>
      <c r="AE3204" s="256" t="str">
        <f t="shared" si="357"/>
        <v/>
      </c>
      <c r="AF3204" s="252" t="str">
        <f t="shared" si="358"/>
        <v>-</v>
      </c>
    </row>
    <row r="3205" spans="1:32" ht="20.149999999999999" customHeight="1" x14ac:dyDescent="0.75">
      <c r="A3205" s="31">
        <v>3203</v>
      </c>
      <c r="B3205" s="237"/>
      <c r="C3205" s="273"/>
      <c r="D3205" s="272"/>
      <c r="E3205" s="273"/>
      <c r="F3205" s="273"/>
      <c r="G3205" s="253" t="str">
        <f t="shared" si="359"/>
        <v/>
      </c>
      <c r="H3205" s="31" t="str">
        <f>IF(AND(B3205=H$1),LOOKUP(9.99999999999999E+307,$H$2:H3204)+1,"")</f>
        <v/>
      </c>
      <c r="I3205" s="31" t="str">
        <f>IF(AND(B3205=I$1),LOOKUP(9.99999999999999E+307,$I$2:I3204)+1,"")</f>
        <v/>
      </c>
      <c r="J3205" s="31">
        <f>IF(AND(B3205=J$1),LOOKUP(9.99999999999999E+307,$J$2:J3204)+1,"")</f>
        <v>3039</v>
      </c>
      <c r="K3205" s="31">
        <f>IF(AND(B3205=K$1),LOOKUP(9.99999999999999E+307,$K$2:K3204)+1,"")</f>
        <v>3039</v>
      </c>
      <c r="L3205" s="31">
        <f>IF(AND(B3205=L$1),LOOKUP(9.99999999999999E+307,$L$2:L3204)+1,"")</f>
        <v>3039</v>
      </c>
      <c r="M3205" s="31">
        <f>IF(AND(B3205=M$1),LOOKUP(9.99999999999999E+307,$M$2:M3204)+1,"")</f>
        <v>3039</v>
      </c>
      <c r="N3205" s="31" t="e">
        <f>IF(AND(B3205=N$1),LOOKUP(9.99999999999999E+307,$N$2:N3204)+1,"")</f>
        <v>#REF!</v>
      </c>
      <c r="O3205" s="31" t="e">
        <f>IF(AND($B3205=O$1),LOOKUP(9.99999999999999E+307,$O$2:O3204)+1,"")</f>
        <v>#REF!</v>
      </c>
      <c r="P3205" s="31" t="e">
        <f>IF(AND($B3205=P$1),LOOKUP(9.99999999999999E+307,$P$2:P3204)+1,"")</f>
        <v>#REF!</v>
      </c>
      <c r="Q3205" s="31" t="e">
        <f>IF(AND($B3205=Q$1),LOOKUP(9.99999999999999E+307,$Q$2:Q3204)+1,"")</f>
        <v>#REF!</v>
      </c>
      <c r="R3205" s="31">
        <f>IF(AND($B3205=R$1),LOOKUP(9.99999999999999E+307,$R$2:R3204)+1,"")</f>
        <v>3039</v>
      </c>
      <c r="S3205" s="31">
        <f>IF(AND($B3205=S$1),LOOKUP(9.99999999999999E+307,$S$2:S3204)+1,"")</f>
        <v>3039</v>
      </c>
      <c r="T3205" s="265"/>
      <c r="U3205" s="265"/>
      <c r="V3205" s="265"/>
      <c r="AA3205" s="254" t="str">
        <f t="shared" si="353"/>
        <v/>
      </c>
      <c r="AB3205" s="254" t="str">
        <f t="shared" si="354"/>
        <v/>
      </c>
      <c r="AC3205" s="255">
        <f t="shared" si="355"/>
        <v>0</v>
      </c>
      <c r="AD3205" s="255">
        <f t="shared" si="356"/>
        <v>3836</v>
      </c>
      <c r="AE3205" s="256" t="str">
        <f t="shared" si="357"/>
        <v/>
      </c>
      <c r="AF3205" s="252" t="str">
        <f t="shared" si="358"/>
        <v>-</v>
      </c>
    </row>
    <row r="3206" spans="1:32" ht="20.149999999999999" customHeight="1" x14ac:dyDescent="0.75">
      <c r="A3206" s="31">
        <v>3204</v>
      </c>
      <c r="B3206" s="237"/>
      <c r="C3206" s="273"/>
      <c r="D3206" s="272"/>
      <c r="E3206" s="273"/>
      <c r="F3206" s="273"/>
      <c r="G3206" s="253" t="str">
        <f t="shared" si="359"/>
        <v/>
      </c>
      <c r="H3206" s="31" t="str">
        <f>IF(AND(B3206=H$1),LOOKUP(9.99999999999999E+307,$H$2:H3205)+1,"")</f>
        <v/>
      </c>
      <c r="I3206" s="31" t="str">
        <f>IF(AND(B3206=I$1),LOOKUP(9.99999999999999E+307,$I$2:I3205)+1,"")</f>
        <v/>
      </c>
      <c r="J3206" s="31">
        <f>IF(AND(B3206=J$1),LOOKUP(9.99999999999999E+307,$J$2:J3205)+1,"")</f>
        <v>3040</v>
      </c>
      <c r="K3206" s="31">
        <f>IF(AND(B3206=K$1),LOOKUP(9.99999999999999E+307,$K$2:K3205)+1,"")</f>
        <v>3040</v>
      </c>
      <c r="L3206" s="31">
        <f>IF(AND(B3206=L$1),LOOKUP(9.99999999999999E+307,$L$2:L3205)+1,"")</f>
        <v>3040</v>
      </c>
      <c r="M3206" s="31">
        <f>IF(AND(B3206=M$1),LOOKUP(9.99999999999999E+307,$M$2:M3205)+1,"")</f>
        <v>3040</v>
      </c>
      <c r="N3206" s="31" t="e">
        <f>IF(AND(B3206=N$1),LOOKUP(9.99999999999999E+307,$N$2:N3205)+1,"")</f>
        <v>#REF!</v>
      </c>
      <c r="O3206" s="31" t="e">
        <f>IF(AND($B3206=O$1),LOOKUP(9.99999999999999E+307,$O$2:O3205)+1,"")</f>
        <v>#REF!</v>
      </c>
      <c r="P3206" s="31" t="e">
        <f>IF(AND($B3206=P$1),LOOKUP(9.99999999999999E+307,$P$2:P3205)+1,"")</f>
        <v>#REF!</v>
      </c>
      <c r="Q3206" s="31" t="e">
        <f>IF(AND($B3206=Q$1),LOOKUP(9.99999999999999E+307,$Q$2:Q3205)+1,"")</f>
        <v>#REF!</v>
      </c>
      <c r="R3206" s="31">
        <f>IF(AND($B3206=R$1),LOOKUP(9.99999999999999E+307,$R$2:R3205)+1,"")</f>
        <v>3040</v>
      </c>
      <c r="S3206" s="31">
        <f>IF(AND($B3206=S$1),LOOKUP(9.99999999999999E+307,$S$2:S3205)+1,"")</f>
        <v>3040</v>
      </c>
      <c r="T3206" s="265"/>
      <c r="U3206" s="265"/>
      <c r="V3206" s="265"/>
      <c r="AA3206" s="254" t="str">
        <f t="shared" si="353"/>
        <v/>
      </c>
      <c r="AB3206" s="254" t="str">
        <f t="shared" si="354"/>
        <v/>
      </c>
      <c r="AC3206" s="255">
        <f t="shared" si="355"/>
        <v>0</v>
      </c>
      <c r="AD3206" s="255">
        <f t="shared" si="356"/>
        <v>3836</v>
      </c>
      <c r="AE3206" s="256" t="str">
        <f t="shared" si="357"/>
        <v/>
      </c>
      <c r="AF3206" s="252" t="str">
        <f t="shared" si="358"/>
        <v>-</v>
      </c>
    </row>
    <row r="3207" spans="1:32" ht="20.149999999999999" customHeight="1" x14ac:dyDescent="0.75">
      <c r="A3207" s="31">
        <v>3205</v>
      </c>
      <c r="B3207" s="237"/>
      <c r="C3207" s="273"/>
      <c r="D3207" s="272"/>
      <c r="E3207" s="273"/>
      <c r="F3207" s="273"/>
      <c r="G3207" s="253" t="str">
        <f t="shared" si="359"/>
        <v/>
      </c>
      <c r="H3207" s="31" t="str">
        <f>IF(AND(B3207=H$1),LOOKUP(9.99999999999999E+307,$H$2:H3206)+1,"")</f>
        <v/>
      </c>
      <c r="I3207" s="31" t="str">
        <f>IF(AND(B3207=I$1),LOOKUP(9.99999999999999E+307,$I$2:I3206)+1,"")</f>
        <v/>
      </c>
      <c r="J3207" s="31">
        <f>IF(AND(B3207=J$1),LOOKUP(9.99999999999999E+307,$J$2:J3206)+1,"")</f>
        <v>3041</v>
      </c>
      <c r="K3207" s="31">
        <f>IF(AND(B3207=K$1),LOOKUP(9.99999999999999E+307,$K$2:K3206)+1,"")</f>
        <v>3041</v>
      </c>
      <c r="L3207" s="31">
        <f>IF(AND(B3207=L$1),LOOKUP(9.99999999999999E+307,$L$2:L3206)+1,"")</f>
        <v>3041</v>
      </c>
      <c r="M3207" s="31">
        <f>IF(AND(B3207=M$1),LOOKUP(9.99999999999999E+307,$M$2:M3206)+1,"")</f>
        <v>3041</v>
      </c>
      <c r="N3207" s="31" t="e">
        <f>IF(AND(B3207=N$1),LOOKUP(9.99999999999999E+307,$N$2:N3206)+1,"")</f>
        <v>#REF!</v>
      </c>
      <c r="O3207" s="31" t="e">
        <f>IF(AND($B3207=O$1),LOOKUP(9.99999999999999E+307,$O$2:O3206)+1,"")</f>
        <v>#REF!</v>
      </c>
      <c r="P3207" s="31" t="e">
        <f>IF(AND($B3207=P$1),LOOKUP(9.99999999999999E+307,$P$2:P3206)+1,"")</f>
        <v>#REF!</v>
      </c>
      <c r="Q3207" s="31" t="e">
        <f>IF(AND($B3207=Q$1),LOOKUP(9.99999999999999E+307,$Q$2:Q3206)+1,"")</f>
        <v>#REF!</v>
      </c>
      <c r="R3207" s="31">
        <f>IF(AND($B3207=R$1),LOOKUP(9.99999999999999E+307,$R$2:R3206)+1,"")</f>
        <v>3041</v>
      </c>
      <c r="S3207" s="31">
        <f>IF(AND($B3207=S$1),LOOKUP(9.99999999999999E+307,$S$2:S3206)+1,"")</f>
        <v>3041</v>
      </c>
      <c r="T3207" s="265"/>
      <c r="U3207" s="265"/>
      <c r="V3207" s="265"/>
      <c r="AA3207" s="254" t="str">
        <f t="shared" si="353"/>
        <v/>
      </c>
      <c r="AB3207" s="254" t="str">
        <f t="shared" si="354"/>
        <v/>
      </c>
      <c r="AC3207" s="255">
        <f t="shared" si="355"/>
        <v>0</v>
      </c>
      <c r="AD3207" s="255">
        <f t="shared" si="356"/>
        <v>3836</v>
      </c>
      <c r="AE3207" s="256" t="str">
        <f t="shared" si="357"/>
        <v/>
      </c>
      <c r="AF3207" s="252" t="str">
        <f t="shared" si="358"/>
        <v>-</v>
      </c>
    </row>
    <row r="3208" spans="1:32" ht="20.149999999999999" customHeight="1" x14ac:dyDescent="0.75">
      <c r="A3208" s="31">
        <v>3206</v>
      </c>
      <c r="B3208" s="237"/>
      <c r="C3208" s="273"/>
      <c r="D3208" s="272"/>
      <c r="E3208" s="273"/>
      <c r="F3208" s="273"/>
      <c r="G3208" s="253" t="str">
        <f t="shared" si="359"/>
        <v/>
      </c>
      <c r="H3208" s="31" t="str">
        <f>IF(AND(B3208=H$1),LOOKUP(9.99999999999999E+307,$H$2:H3207)+1,"")</f>
        <v/>
      </c>
      <c r="I3208" s="31" t="str">
        <f>IF(AND(B3208=I$1),LOOKUP(9.99999999999999E+307,$I$2:I3207)+1,"")</f>
        <v/>
      </c>
      <c r="J3208" s="31">
        <f>IF(AND(B3208=J$1),LOOKUP(9.99999999999999E+307,$J$2:J3207)+1,"")</f>
        <v>3042</v>
      </c>
      <c r="K3208" s="31">
        <f>IF(AND(B3208=K$1),LOOKUP(9.99999999999999E+307,$K$2:K3207)+1,"")</f>
        <v>3042</v>
      </c>
      <c r="L3208" s="31">
        <f>IF(AND(B3208=L$1),LOOKUP(9.99999999999999E+307,$L$2:L3207)+1,"")</f>
        <v>3042</v>
      </c>
      <c r="M3208" s="31">
        <f>IF(AND(B3208=M$1),LOOKUP(9.99999999999999E+307,$M$2:M3207)+1,"")</f>
        <v>3042</v>
      </c>
      <c r="N3208" s="31" t="e">
        <f>IF(AND(B3208=N$1),LOOKUP(9.99999999999999E+307,$N$2:N3207)+1,"")</f>
        <v>#REF!</v>
      </c>
      <c r="O3208" s="31" t="e">
        <f>IF(AND($B3208=O$1),LOOKUP(9.99999999999999E+307,$O$2:O3207)+1,"")</f>
        <v>#REF!</v>
      </c>
      <c r="P3208" s="31" t="e">
        <f>IF(AND($B3208=P$1),LOOKUP(9.99999999999999E+307,$P$2:P3207)+1,"")</f>
        <v>#REF!</v>
      </c>
      <c r="Q3208" s="31" t="e">
        <f>IF(AND($B3208=Q$1),LOOKUP(9.99999999999999E+307,$Q$2:Q3207)+1,"")</f>
        <v>#REF!</v>
      </c>
      <c r="R3208" s="31">
        <f>IF(AND($B3208=R$1),LOOKUP(9.99999999999999E+307,$R$2:R3207)+1,"")</f>
        <v>3042</v>
      </c>
      <c r="S3208" s="31">
        <f>IF(AND($B3208=S$1),LOOKUP(9.99999999999999E+307,$S$2:S3207)+1,"")</f>
        <v>3042</v>
      </c>
      <c r="T3208" s="265"/>
      <c r="U3208" s="265"/>
      <c r="V3208" s="265"/>
      <c r="AA3208" s="254" t="str">
        <f t="shared" si="353"/>
        <v/>
      </c>
      <c r="AB3208" s="254" t="str">
        <f t="shared" si="354"/>
        <v/>
      </c>
      <c r="AC3208" s="255">
        <f t="shared" si="355"/>
        <v>0</v>
      </c>
      <c r="AD3208" s="255">
        <f t="shared" si="356"/>
        <v>3836</v>
      </c>
      <c r="AE3208" s="256" t="str">
        <f t="shared" si="357"/>
        <v/>
      </c>
      <c r="AF3208" s="252" t="str">
        <f t="shared" si="358"/>
        <v>-</v>
      </c>
    </row>
    <row r="3209" spans="1:32" ht="20.149999999999999" customHeight="1" x14ac:dyDescent="0.75">
      <c r="A3209" s="31">
        <v>3207</v>
      </c>
      <c r="B3209" s="237"/>
      <c r="C3209" s="273"/>
      <c r="D3209" s="272"/>
      <c r="E3209" s="273"/>
      <c r="F3209" s="273"/>
      <c r="G3209" s="253" t="str">
        <f t="shared" si="359"/>
        <v/>
      </c>
      <c r="H3209" s="31" t="str">
        <f>IF(AND(B3209=H$1),LOOKUP(9.99999999999999E+307,$H$2:H3208)+1,"")</f>
        <v/>
      </c>
      <c r="I3209" s="31" t="str">
        <f>IF(AND(B3209=I$1),LOOKUP(9.99999999999999E+307,$I$2:I3208)+1,"")</f>
        <v/>
      </c>
      <c r="J3209" s="31">
        <f>IF(AND(B3209=J$1),LOOKUP(9.99999999999999E+307,$J$2:J3208)+1,"")</f>
        <v>3043</v>
      </c>
      <c r="K3209" s="31">
        <f>IF(AND(B3209=K$1),LOOKUP(9.99999999999999E+307,$K$2:K3208)+1,"")</f>
        <v>3043</v>
      </c>
      <c r="L3209" s="31">
        <f>IF(AND(B3209=L$1),LOOKUP(9.99999999999999E+307,$L$2:L3208)+1,"")</f>
        <v>3043</v>
      </c>
      <c r="M3209" s="31">
        <f>IF(AND(B3209=M$1),LOOKUP(9.99999999999999E+307,$M$2:M3208)+1,"")</f>
        <v>3043</v>
      </c>
      <c r="N3209" s="31" t="e">
        <f>IF(AND(B3209=N$1),LOOKUP(9.99999999999999E+307,$N$2:N3208)+1,"")</f>
        <v>#REF!</v>
      </c>
      <c r="O3209" s="31" t="e">
        <f>IF(AND($B3209=O$1),LOOKUP(9.99999999999999E+307,$O$2:O3208)+1,"")</f>
        <v>#REF!</v>
      </c>
      <c r="P3209" s="31" t="e">
        <f>IF(AND($B3209=P$1),LOOKUP(9.99999999999999E+307,$P$2:P3208)+1,"")</f>
        <v>#REF!</v>
      </c>
      <c r="Q3209" s="31" t="e">
        <f>IF(AND($B3209=Q$1),LOOKUP(9.99999999999999E+307,$Q$2:Q3208)+1,"")</f>
        <v>#REF!</v>
      </c>
      <c r="R3209" s="31">
        <f>IF(AND($B3209=R$1),LOOKUP(9.99999999999999E+307,$R$2:R3208)+1,"")</f>
        <v>3043</v>
      </c>
      <c r="S3209" s="31">
        <f>IF(AND($B3209=S$1),LOOKUP(9.99999999999999E+307,$S$2:S3208)+1,"")</f>
        <v>3043</v>
      </c>
      <c r="T3209" s="265"/>
      <c r="U3209" s="265"/>
      <c r="V3209" s="265"/>
      <c r="AA3209" s="254" t="str">
        <f t="shared" si="353"/>
        <v/>
      </c>
      <c r="AB3209" s="254" t="str">
        <f t="shared" si="354"/>
        <v/>
      </c>
      <c r="AC3209" s="255">
        <f t="shared" si="355"/>
        <v>0</v>
      </c>
      <c r="AD3209" s="255">
        <f t="shared" si="356"/>
        <v>3836</v>
      </c>
      <c r="AE3209" s="256" t="str">
        <f t="shared" si="357"/>
        <v/>
      </c>
      <c r="AF3209" s="252" t="str">
        <f t="shared" si="358"/>
        <v>-</v>
      </c>
    </row>
    <row r="3210" spans="1:32" ht="20.149999999999999" customHeight="1" x14ac:dyDescent="0.75">
      <c r="A3210" s="31">
        <v>3208</v>
      </c>
      <c r="B3210" s="237"/>
      <c r="C3210" s="273"/>
      <c r="D3210" s="272"/>
      <c r="E3210" s="273"/>
      <c r="F3210" s="273"/>
      <c r="G3210" s="253" t="str">
        <f t="shared" si="359"/>
        <v/>
      </c>
      <c r="H3210" s="31" t="str">
        <f>IF(AND(B3210=H$1),LOOKUP(9.99999999999999E+307,$H$2:H3209)+1,"")</f>
        <v/>
      </c>
      <c r="I3210" s="31" t="str">
        <f>IF(AND(B3210=I$1),LOOKUP(9.99999999999999E+307,$I$2:I3209)+1,"")</f>
        <v/>
      </c>
      <c r="J3210" s="31">
        <f>IF(AND(B3210=J$1),LOOKUP(9.99999999999999E+307,$J$2:J3209)+1,"")</f>
        <v>3044</v>
      </c>
      <c r="K3210" s="31">
        <f>IF(AND(B3210=K$1),LOOKUP(9.99999999999999E+307,$K$2:K3209)+1,"")</f>
        <v>3044</v>
      </c>
      <c r="L3210" s="31">
        <f>IF(AND(B3210=L$1),LOOKUP(9.99999999999999E+307,$L$2:L3209)+1,"")</f>
        <v>3044</v>
      </c>
      <c r="M3210" s="31">
        <f>IF(AND(B3210=M$1),LOOKUP(9.99999999999999E+307,$M$2:M3209)+1,"")</f>
        <v>3044</v>
      </c>
      <c r="N3210" s="31" t="e">
        <f>IF(AND(B3210=N$1),LOOKUP(9.99999999999999E+307,$N$2:N3209)+1,"")</f>
        <v>#REF!</v>
      </c>
      <c r="O3210" s="31" t="e">
        <f>IF(AND($B3210=O$1),LOOKUP(9.99999999999999E+307,$O$2:O3209)+1,"")</f>
        <v>#REF!</v>
      </c>
      <c r="P3210" s="31" t="e">
        <f>IF(AND($B3210=P$1),LOOKUP(9.99999999999999E+307,$P$2:P3209)+1,"")</f>
        <v>#REF!</v>
      </c>
      <c r="Q3210" s="31" t="e">
        <f>IF(AND($B3210=Q$1),LOOKUP(9.99999999999999E+307,$Q$2:Q3209)+1,"")</f>
        <v>#REF!</v>
      </c>
      <c r="R3210" s="31">
        <f>IF(AND($B3210=R$1),LOOKUP(9.99999999999999E+307,$R$2:R3209)+1,"")</f>
        <v>3044</v>
      </c>
      <c r="S3210" s="31">
        <f>IF(AND($B3210=S$1),LOOKUP(9.99999999999999E+307,$S$2:S3209)+1,"")</f>
        <v>3044</v>
      </c>
      <c r="T3210" s="265"/>
      <c r="U3210" s="265"/>
      <c r="V3210" s="265"/>
      <c r="AA3210" s="254" t="str">
        <f t="shared" si="353"/>
        <v/>
      </c>
      <c r="AB3210" s="254" t="str">
        <f t="shared" si="354"/>
        <v/>
      </c>
      <c r="AC3210" s="255">
        <f t="shared" si="355"/>
        <v>0</v>
      </c>
      <c r="AD3210" s="255">
        <f t="shared" si="356"/>
        <v>3836</v>
      </c>
      <c r="AE3210" s="256" t="str">
        <f t="shared" si="357"/>
        <v/>
      </c>
      <c r="AF3210" s="252" t="str">
        <f t="shared" si="358"/>
        <v>-</v>
      </c>
    </row>
    <row r="3211" spans="1:32" ht="20.149999999999999" customHeight="1" x14ac:dyDescent="0.75">
      <c r="A3211" s="31">
        <v>3209</v>
      </c>
      <c r="B3211" s="237"/>
      <c r="C3211" s="273"/>
      <c r="D3211" s="272"/>
      <c r="E3211" s="273"/>
      <c r="F3211" s="273"/>
      <c r="G3211" s="253" t="str">
        <f t="shared" si="359"/>
        <v/>
      </c>
      <c r="H3211" s="31" t="str">
        <f>IF(AND(B3211=H$1),LOOKUP(9.99999999999999E+307,$H$2:H3210)+1,"")</f>
        <v/>
      </c>
      <c r="I3211" s="31" t="str">
        <f>IF(AND(B3211=I$1),LOOKUP(9.99999999999999E+307,$I$2:I3210)+1,"")</f>
        <v/>
      </c>
      <c r="J3211" s="31">
        <f>IF(AND(B3211=J$1),LOOKUP(9.99999999999999E+307,$J$2:J3210)+1,"")</f>
        <v>3045</v>
      </c>
      <c r="K3211" s="31">
        <f>IF(AND(B3211=K$1),LOOKUP(9.99999999999999E+307,$K$2:K3210)+1,"")</f>
        <v>3045</v>
      </c>
      <c r="L3211" s="31">
        <f>IF(AND(B3211=L$1),LOOKUP(9.99999999999999E+307,$L$2:L3210)+1,"")</f>
        <v>3045</v>
      </c>
      <c r="M3211" s="31">
        <f>IF(AND(B3211=M$1),LOOKUP(9.99999999999999E+307,$M$2:M3210)+1,"")</f>
        <v>3045</v>
      </c>
      <c r="N3211" s="31" t="e">
        <f>IF(AND(B3211=N$1),LOOKUP(9.99999999999999E+307,$N$2:N3210)+1,"")</f>
        <v>#REF!</v>
      </c>
      <c r="O3211" s="31" t="e">
        <f>IF(AND($B3211=O$1),LOOKUP(9.99999999999999E+307,$O$2:O3210)+1,"")</f>
        <v>#REF!</v>
      </c>
      <c r="P3211" s="31" t="e">
        <f>IF(AND($B3211=P$1),LOOKUP(9.99999999999999E+307,$P$2:P3210)+1,"")</f>
        <v>#REF!</v>
      </c>
      <c r="Q3211" s="31" t="e">
        <f>IF(AND($B3211=Q$1),LOOKUP(9.99999999999999E+307,$Q$2:Q3210)+1,"")</f>
        <v>#REF!</v>
      </c>
      <c r="R3211" s="31">
        <f>IF(AND($B3211=R$1),LOOKUP(9.99999999999999E+307,$R$2:R3210)+1,"")</f>
        <v>3045</v>
      </c>
      <c r="S3211" s="31">
        <f>IF(AND($B3211=S$1),LOOKUP(9.99999999999999E+307,$S$2:S3210)+1,"")</f>
        <v>3045</v>
      </c>
      <c r="T3211" s="265"/>
      <c r="U3211" s="265"/>
      <c r="V3211" s="265"/>
      <c r="AA3211" s="254" t="str">
        <f t="shared" si="353"/>
        <v/>
      </c>
      <c r="AB3211" s="254" t="str">
        <f t="shared" si="354"/>
        <v/>
      </c>
      <c r="AC3211" s="255">
        <f t="shared" si="355"/>
        <v>0</v>
      </c>
      <c r="AD3211" s="255">
        <f t="shared" si="356"/>
        <v>3836</v>
      </c>
      <c r="AE3211" s="256" t="str">
        <f t="shared" si="357"/>
        <v/>
      </c>
      <c r="AF3211" s="252" t="str">
        <f t="shared" si="358"/>
        <v>-</v>
      </c>
    </row>
    <row r="3212" spans="1:32" ht="20.149999999999999" customHeight="1" x14ac:dyDescent="0.75">
      <c r="A3212" s="31">
        <v>3210</v>
      </c>
      <c r="B3212" s="237"/>
      <c r="C3212" s="273"/>
      <c r="D3212" s="272"/>
      <c r="E3212" s="273"/>
      <c r="F3212" s="273"/>
      <c r="G3212" s="253" t="str">
        <f t="shared" si="359"/>
        <v/>
      </c>
      <c r="H3212" s="31" t="str">
        <f>IF(AND(B3212=H$1),LOOKUP(9.99999999999999E+307,$H$2:H3211)+1,"")</f>
        <v/>
      </c>
      <c r="I3212" s="31" t="str">
        <f>IF(AND(B3212=I$1),LOOKUP(9.99999999999999E+307,$I$2:I3211)+1,"")</f>
        <v/>
      </c>
      <c r="J3212" s="31">
        <f>IF(AND(B3212=J$1),LOOKUP(9.99999999999999E+307,$J$2:J3211)+1,"")</f>
        <v>3046</v>
      </c>
      <c r="K3212" s="31">
        <f>IF(AND(B3212=K$1),LOOKUP(9.99999999999999E+307,$K$2:K3211)+1,"")</f>
        <v>3046</v>
      </c>
      <c r="L3212" s="31">
        <f>IF(AND(B3212=L$1),LOOKUP(9.99999999999999E+307,$L$2:L3211)+1,"")</f>
        <v>3046</v>
      </c>
      <c r="M3212" s="31">
        <f>IF(AND(B3212=M$1),LOOKUP(9.99999999999999E+307,$M$2:M3211)+1,"")</f>
        <v>3046</v>
      </c>
      <c r="N3212" s="31" t="e">
        <f>IF(AND(B3212=N$1),LOOKUP(9.99999999999999E+307,$N$2:N3211)+1,"")</f>
        <v>#REF!</v>
      </c>
      <c r="O3212" s="31" t="e">
        <f>IF(AND($B3212=O$1),LOOKUP(9.99999999999999E+307,$O$2:O3211)+1,"")</f>
        <v>#REF!</v>
      </c>
      <c r="P3212" s="31" t="e">
        <f>IF(AND($B3212=P$1),LOOKUP(9.99999999999999E+307,$P$2:P3211)+1,"")</f>
        <v>#REF!</v>
      </c>
      <c r="Q3212" s="31" t="e">
        <f>IF(AND($B3212=Q$1),LOOKUP(9.99999999999999E+307,$Q$2:Q3211)+1,"")</f>
        <v>#REF!</v>
      </c>
      <c r="R3212" s="31">
        <f>IF(AND($B3212=R$1),LOOKUP(9.99999999999999E+307,$R$2:R3211)+1,"")</f>
        <v>3046</v>
      </c>
      <c r="S3212" s="31">
        <f>IF(AND($B3212=S$1),LOOKUP(9.99999999999999E+307,$S$2:S3211)+1,"")</f>
        <v>3046</v>
      </c>
      <c r="T3212" s="265"/>
      <c r="U3212" s="265"/>
      <c r="V3212" s="265"/>
      <c r="AA3212" s="254" t="str">
        <f t="shared" si="353"/>
        <v/>
      </c>
      <c r="AB3212" s="254" t="str">
        <f t="shared" si="354"/>
        <v/>
      </c>
      <c r="AC3212" s="255">
        <f t="shared" si="355"/>
        <v>0</v>
      </c>
      <c r="AD3212" s="255">
        <f t="shared" si="356"/>
        <v>3836</v>
      </c>
      <c r="AE3212" s="256" t="str">
        <f t="shared" si="357"/>
        <v/>
      </c>
      <c r="AF3212" s="252" t="str">
        <f t="shared" si="358"/>
        <v>-</v>
      </c>
    </row>
    <row r="3213" spans="1:32" ht="20.149999999999999" customHeight="1" x14ac:dyDescent="0.75">
      <c r="A3213" s="31">
        <v>3211</v>
      </c>
      <c r="B3213" s="237"/>
      <c r="C3213" s="273"/>
      <c r="D3213" s="272"/>
      <c r="E3213" s="273"/>
      <c r="F3213" s="273"/>
      <c r="G3213" s="253" t="str">
        <f t="shared" si="359"/>
        <v/>
      </c>
      <c r="H3213" s="31" t="str">
        <f>IF(AND(B3213=H$1),LOOKUP(9.99999999999999E+307,$H$2:H3212)+1,"")</f>
        <v/>
      </c>
      <c r="I3213" s="31" t="str">
        <f>IF(AND(B3213=I$1),LOOKUP(9.99999999999999E+307,$I$2:I3212)+1,"")</f>
        <v/>
      </c>
      <c r="J3213" s="31">
        <f>IF(AND(B3213=J$1),LOOKUP(9.99999999999999E+307,$J$2:J3212)+1,"")</f>
        <v>3047</v>
      </c>
      <c r="K3213" s="31">
        <f>IF(AND(B3213=K$1),LOOKUP(9.99999999999999E+307,$K$2:K3212)+1,"")</f>
        <v>3047</v>
      </c>
      <c r="L3213" s="31">
        <f>IF(AND(B3213=L$1),LOOKUP(9.99999999999999E+307,$L$2:L3212)+1,"")</f>
        <v>3047</v>
      </c>
      <c r="M3213" s="31">
        <f>IF(AND(B3213=M$1),LOOKUP(9.99999999999999E+307,$M$2:M3212)+1,"")</f>
        <v>3047</v>
      </c>
      <c r="N3213" s="31" t="e">
        <f>IF(AND(B3213=N$1),LOOKUP(9.99999999999999E+307,$N$2:N3212)+1,"")</f>
        <v>#REF!</v>
      </c>
      <c r="O3213" s="31" t="e">
        <f>IF(AND($B3213=O$1),LOOKUP(9.99999999999999E+307,$O$2:O3212)+1,"")</f>
        <v>#REF!</v>
      </c>
      <c r="P3213" s="31" t="e">
        <f>IF(AND($B3213=P$1),LOOKUP(9.99999999999999E+307,$P$2:P3212)+1,"")</f>
        <v>#REF!</v>
      </c>
      <c r="Q3213" s="31" t="e">
        <f>IF(AND($B3213=Q$1),LOOKUP(9.99999999999999E+307,$Q$2:Q3212)+1,"")</f>
        <v>#REF!</v>
      </c>
      <c r="R3213" s="31">
        <f>IF(AND($B3213=R$1),LOOKUP(9.99999999999999E+307,$R$2:R3212)+1,"")</f>
        <v>3047</v>
      </c>
      <c r="S3213" s="31">
        <f>IF(AND($B3213=S$1),LOOKUP(9.99999999999999E+307,$S$2:S3212)+1,"")</f>
        <v>3047</v>
      </c>
      <c r="T3213" s="265"/>
      <c r="U3213" s="265"/>
      <c r="V3213" s="265"/>
      <c r="AA3213" s="254" t="str">
        <f t="shared" si="353"/>
        <v/>
      </c>
      <c r="AB3213" s="254" t="str">
        <f t="shared" si="354"/>
        <v/>
      </c>
      <c r="AC3213" s="255">
        <f t="shared" si="355"/>
        <v>0</v>
      </c>
      <c r="AD3213" s="255">
        <f t="shared" si="356"/>
        <v>3836</v>
      </c>
      <c r="AE3213" s="256" t="str">
        <f t="shared" si="357"/>
        <v/>
      </c>
      <c r="AF3213" s="252" t="str">
        <f t="shared" si="358"/>
        <v>-</v>
      </c>
    </row>
    <row r="3214" spans="1:32" ht="20.149999999999999" customHeight="1" x14ac:dyDescent="0.75">
      <c r="A3214" s="31">
        <v>3212</v>
      </c>
      <c r="B3214" s="237"/>
      <c r="C3214" s="273"/>
      <c r="D3214" s="272"/>
      <c r="E3214" s="273"/>
      <c r="F3214" s="273"/>
      <c r="G3214" s="253" t="str">
        <f t="shared" si="359"/>
        <v/>
      </c>
      <c r="H3214" s="31" t="str">
        <f>IF(AND(B3214=H$1),LOOKUP(9.99999999999999E+307,$H$2:H3213)+1,"")</f>
        <v/>
      </c>
      <c r="I3214" s="31" t="str">
        <f>IF(AND(B3214=I$1),LOOKUP(9.99999999999999E+307,$I$2:I3213)+1,"")</f>
        <v/>
      </c>
      <c r="J3214" s="31">
        <f>IF(AND(B3214=J$1),LOOKUP(9.99999999999999E+307,$J$2:J3213)+1,"")</f>
        <v>3048</v>
      </c>
      <c r="K3214" s="31">
        <f>IF(AND(B3214=K$1),LOOKUP(9.99999999999999E+307,$K$2:K3213)+1,"")</f>
        <v>3048</v>
      </c>
      <c r="L3214" s="31">
        <f>IF(AND(B3214=L$1),LOOKUP(9.99999999999999E+307,$L$2:L3213)+1,"")</f>
        <v>3048</v>
      </c>
      <c r="M3214" s="31">
        <f>IF(AND(B3214=M$1),LOOKUP(9.99999999999999E+307,$M$2:M3213)+1,"")</f>
        <v>3048</v>
      </c>
      <c r="N3214" s="31" t="e">
        <f>IF(AND(B3214=N$1),LOOKUP(9.99999999999999E+307,$N$2:N3213)+1,"")</f>
        <v>#REF!</v>
      </c>
      <c r="O3214" s="31" t="e">
        <f>IF(AND($B3214=O$1),LOOKUP(9.99999999999999E+307,$O$2:O3213)+1,"")</f>
        <v>#REF!</v>
      </c>
      <c r="P3214" s="31" t="e">
        <f>IF(AND($B3214=P$1),LOOKUP(9.99999999999999E+307,$P$2:P3213)+1,"")</f>
        <v>#REF!</v>
      </c>
      <c r="Q3214" s="31" t="e">
        <f>IF(AND($B3214=Q$1),LOOKUP(9.99999999999999E+307,$Q$2:Q3213)+1,"")</f>
        <v>#REF!</v>
      </c>
      <c r="R3214" s="31">
        <f>IF(AND($B3214=R$1),LOOKUP(9.99999999999999E+307,$R$2:R3213)+1,"")</f>
        <v>3048</v>
      </c>
      <c r="S3214" s="31">
        <f>IF(AND($B3214=S$1),LOOKUP(9.99999999999999E+307,$S$2:S3213)+1,"")</f>
        <v>3048</v>
      </c>
      <c r="T3214" s="265"/>
      <c r="U3214" s="265"/>
      <c r="V3214" s="265"/>
      <c r="AA3214" s="254" t="str">
        <f t="shared" si="353"/>
        <v/>
      </c>
      <c r="AB3214" s="254" t="str">
        <f t="shared" si="354"/>
        <v/>
      </c>
      <c r="AC3214" s="255">
        <f t="shared" si="355"/>
        <v>0</v>
      </c>
      <c r="AD3214" s="255">
        <f t="shared" si="356"/>
        <v>3836</v>
      </c>
      <c r="AE3214" s="256" t="str">
        <f t="shared" si="357"/>
        <v/>
      </c>
      <c r="AF3214" s="252" t="str">
        <f t="shared" si="358"/>
        <v>-</v>
      </c>
    </row>
    <row r="3215" spans="1:32" ht="20.149999999999999" customHeight="1" x14ac:dyDescent="0.75">
      <c r="A3215" s="31">
        <v>3213</v>
      </c>
      <c r="B3215" s="237"/>
      <c r="C3215" s="273"/>
      <c r="D3215" s="272"/>
      <c r="E3215" s="273"/>
      <c r="F3215" s="273"/>
      <c r="G3215" s="253" t="str">
        <f t="shared" si="359"/>
        <v/>
      </c>
      <c r="H3215" s="31" t="str">
        <f>IF(AND(B3215=H$1),LOOKUP(9.99999999999999E+307,$H$2:H3214)+1,"")</f>
        <v/>
      </c>
      <c r="I3215" s="31" t="str">
        <f>IF(AND(B3215=I$1),LOOKUP(9.99999999999999E+307,$I$2:I3214)+1,"")</f>
        <v/>
      </c>
      <c r="J3215" s="31">
        <f>IF(AND(B3215=J$1),LOOKUP(9.99999999999999E+307,$J$2:J3214)+1,"")</f>
        <v>3049</v>
      </c>
      <c r="K3215" s="31">
        <f>IF(AND(B3215=K$1),LOOKUP(9.99999999999999E+307,$K$2:K3214)+1,"")</f>
        <v>3049</v>
      </c>
      <c r="L3215" s="31">
        <f>IF(AND(B3215=L$1),LOOKUP(9.99999999999999E+307,$L$2:L3214)+1,"")</f>
        <v>3049</v>
      </c>
      <c r="M3215" s="31">
        <f>IF(AND(B3215=M$1),LOOKUP(9.99999999999999E+307,$M$2:M3214)+1,"")</f>
        <v>3049</v>
      </c>
      <c r="N3215" s="31" t="e">
        <f>IF(AND(B3215=N$1),LOOKUP(9.99999999999999E+307,$N$2:N3214)+1,"")</f>
        <v>#REF!</v>
      </c>
      <c r="O3215" s="31" t="e">
        <f>IF(AND($B3215=O$1),LOOKUP(9.99999999999999E+307,$O$2:O3214)+1,"")</f>
        <v>#REF!</v>
      </c>
      <c r="P3215" s="31" t="e">
        <f>IF(AND($B3215=P$1),LOOKUP(9.99999999999999E+307,$P$2:P3214)+1,"")</f>
        <v>#REF!</v>
      </c>
      <c r="Q3215" s="31" t="e">
        <f>IF(AND($B3215=Q$1),LOOKUP(9.99999999999999E+307,$Q$2:Q3214)+1,"")</f>
        <v>#REF!</v>
      </c>
      <c r="R3215" s="31">
        <f>IF(AND($B3215=R$1),LOOKUP(9.99999999999999E+307,$R$2:R3214)+1,"")</f>
        <v>3049</v>
      </c>
      <c r="S3215" s="31">
        <f>IF(AND($B3215=S$1),LOOKUP(9.99999999999999E+307,$S$2:S3214)+1,"")</f>
        <v>3049</v>
      </c>
      <c r="T3215" s="265"/>
      <c r="U3215" s="265"/>
      <c r="V3215" s="265"/>
      <c r="AA3215" s="254" t="str">
        <f t="shared" si="353"/>
        <v/>
      </c>
      <c r="AB3215" s="254" t="str">
        <f t="shared" si="354"/>
        <v/>
      </c>
      <c r="AC3215" s="255">
        <f t="shared" si="355"/>
        <v>0</v>
      </c>
      <c r="AD3215" s="255">
        <f t="shared" si="356"/>
        <v>3836</v>
      </c>
      <c r="AE3215" s="256" t="str">
        <f t="shared" si="357"/>
        <v/>
      </c>
      <c r="AF3215" s="252" t="str">
        <f t="shared" si="358"/>
        <v>-</v>
      </c>
    </row>
    <row r="3216" spans="1:32" ht="20.149999999999999" customHeight="1" x14ac:dyDescent="0.75">
      <c r="A3216" s="31">
        <v>3214</v>
      </c>
      <c r="B3216" s="237"/>
      <c r="C3216" s="273"/>
      <c r="D3216" s="272"/>
      <c r="E3216" s="273"/>
      <c r="F3216" s="273"/>
      <c r="G3216" s="253" t="str">
        <f t="shared" si="359"/>
        <v/>
      </c>
      <c r="H3216" s="31" t="str">
        <f>IF(AND(B3216=H$1),LOOKUP(9.99999999999999E+307,$H$2:H3215)+1,"")</f>
        <v/>
      </c>
      <c r="I3216" s="31" t="str">
        <f>IF(AND(B3216=I$1),LOOKUP(9.99999999999999E+307,$I$2:I3215)+1,"")</f>
        <v/>
      </c>
      <c r="J3216" s="31">
        <f>IF(AND(B3216=J$1),LOOKUP(9.99999999999999E+307,$J$2:J3215)+1,"")</f>
        <v>3050</v>
      </c>
      <c r="K3216" s="31">
        <f>IF(AND(B3216=K$1),LOOKUP(9.99999999999999E+307,$K$2:K3215)+1,"")</f>
        <v>3050</v>
      </c>
      <c r="L3216" s="31">
        <f>IF(AND(B3216=L$1),LOOKUP(9.99999999999999E+307,$L$2:L3215)+1,"")</f>
        <v>3050</v>
      </c>
      <c r="M3216" s="31">
        <f>IF(AND(B3216=M$1),LOOKUP(9.99999999999999E+307,$M$2:M3215)+1,"")</f>
        <v>3050</v>
      </c>
      <c r="N3216" s="31" t="e">
        <f>IF(AND(B3216=N$1),LOOKUP(9.99999999999999E+307,$N$2:N3215)+1,"")</f>
        <v>#REF!</v>
      </c>
      <c r="O3216" s="31" t="e">
        <f>IF(AND($B3216=O$1),LOOKUP(9.99999999999999E+307,$O$2:O3215)+1,"")</f>
        <v>#REF!</v>
      </c>
      <c r="P3216" s="31" t="e">
        <f>IF(AND($B3216=P$1),LOOKUP(9.99999999999999E+307,$P$2:P3215)+1,"")</f>
        <v>#REF!</v>
      </c>
      <c r="Q3216" s="31" t="e">
        <f>IF(AND($B3216=Q$1),LOOKUP(9.99999999999999E+307,$Q$2:Q3215)+1,"")</f>
        <v>#REF!</v>
      </c>
      <c r="R3216" s="31">
        <f>IF(AND($B3216=R$1),LOOKUP(9.99999999999999E+307,$R$2:R3215)+1,"")</f>
        <v>3050</v>
      </c>
      <c r="S3216" s="31">
        <f>IF(AND($B3216=S$1),LOOKUP(9.99999999999999E+307,$S$2:S3215)+1,"")</f>
        <v>3050</v>
      </c>
      <c r="T3216" s="265"/>
      <c r="U3216" s="265"/>
      <c r="V3216" s="265"/>
      <c r="AA3216" s="254" t="str">
        <f t="shared" si="353"/>
        <v/>
      </c>
      <c r="AB3216" s="254" t="str">
        <f t="shared" si="354"/>
        <v/>
      </c>
      <c r="AC3216" s="255">
        <f t="shared" si="355"/>
        <v>0</v>
      </c>
      <c r="AD3216" s="255">
        <f t="shared" si="356"/>
        <v>3836</v>
      </c>
      <c r="AE3216" s="256" t="str">
        <f t="shared" si="357"/>
        <v/>
      </c>
      <c r="AF3216" s="252" t="str">
        <f t="shared" si="358"/>
        <v>-</v>
      </c>
    </row>
    <row r="3217" spans="1:32" ht="20.149999999999999" customHeight="1" x14ac:dyDescent="0.75">
      <c r="A3217" s="31">
        <v>3215</v>
      </c>
      <c r="B3217" s="237"/>
      <c r="C3217" s="273"/>
      <c r="D3217" s="272"/>
      <c r="E3217" s="273"/>
      <c r="F3217" s="273"/>
      <c r="G3217" s="253" t="str">
        <f t="shared" si="359"/>
        <v/>
      </c>
      <c r="H3217" s="31" t="str">
        <f>IF(AND(B3217=H$1),LOOKUP(9.99999999999999E+307,$H$2:H3216)+1,"")</f>
        <v/>
      </c>
      <c r="I3217" s="31" t="str">
        <f>IF(AND(B3217=I$1),LOOKUP(9.99999999999999E+307,$I$2:I3216)+1,"")</f>
        <v/>
      </c>
      <c r="J3217" s="31">
        <f>IF(AND(B3217=J$1),LOOKUP(9.99999999999999E+307,$J$2:J3216)+1,"")</f>
        <v>3051</v>
      </c>
      <c r="K3217" s="31">
        <f>IF(AND(B3217=K$1),LOOKUP(9.99999999999999E+307,$K$2:K3216)+1,"")</f>
        <v>3051</v>
      </c>
      <c r="L3217" s="31">
        <f>IF(AND(B3217=L$1),LOOKUP(9.99999999999999E+307,$L$2:L3216)+1,"")</f>
        <v>3051</v>
      </c>
      <c r="M3217" s="31">
        <f>IF(AND(B3217=M$1),LOOKUP(9.99999999999999E+307,$M$2:M3216)+1,"")</f>
        <v>3051</v>
      </c>
      <c r="N3217" s="31" t="e">
        <f>IF(AND(B3217=N$1),LOOKUP(9.99999999999999E+307,$N$2:N3216)+1,"")</f>
        <v>#REF!</v>
      </c>
      <c r="O3217" s="31" t="e">
        <f>IF(AND($B3217=O$1),LOOKUP(9.99999999999999E+307,$O$2:O3216)+1,"")</f>
        <v>#REF!</v>
      </c>
      <c r="P3217" s="31" t="e">
        <f>IF(AND($B3217=P$1),LOOKUP(9.99999999999999E+307,$P$2:P3216)+1,"")</f>
        <v>#REF!</v>
      </c>
      <c r="Q3217" s="31" t="e">
        <f>IF(AND($B3217=Q$1),LOOKUP(9.99999999999999E+307,$Q$2:Q3216)+1,"")</f>
        <v>#REF!</v>
      </c>
      <c r="R3217" s="31">
        <f>IF(AND($B3217=R$1),LOOKUP(9.99999999999999E+307,$R$2:R3216)+1,"")</f>
        <v>3051</v>
      </c>
      <c r="S3217" s="31">
        <f>IF(AND($B3217=S$1),LOOKUP(9.99999999999999E+307,$S$2:S3216)+1,"")</f>
        <v>3051</v>
      </c>
      <c r="T3217" s="265"/>
      <c r="U3217" s="265"/>
      <c r="V3217" s="265"/>
      <c r="AA3217" s="254" t="str">
        <f t="shared" si="353"/>
        <v/>
      </c>
      <c r="AB3217" s="254" t="str">
        <f t="shared" si="354"/>
        <v/>
      </c>
      <c r="AC3217" s="255">
        <f t="shared" si="355"/>
        <v>0</v>
      </c>
      <c r="AD3217" s="255">
        <f t="shared" si="356"/>
        <v>3836</v>
      </c>
      <c r="AE3217" s="256" t="str">
        <f t="shared" si="357"/>
        <v/>
      </c>
      <c r="AF3217" s="252" t="str">
        <f t="shared" si="358"/>
        <v>-</v>
      </c>
    </row>
    <row r="3218" spans="1:32" ht="20.149999999999999" customHeight="1" x14ac:dyDescent="0.75">
      <c r="A3218" s="31">
        <v>3216</v>
      </c>
      <c r="B3218" s="237"/>
      <c r="C3218" s="273"/>
      <c r="D3218" s="272"/>
      <c r="E3218" s="273"/>
      <c r="F3218" s="273"/>
      <c r="G3218" s="253" t="str">
        <f t="shared" si="359"/>
        <v/>
      </c>
      <c r="H3218" s="31" t="str">
        <f>IF(AND(B3218=H$1),LOOKUP(9.99999999999999E+307,$H$2:H3217)+1,"")</f>
        <v/>
      </c>
      <c r="I3218" s="31" t="str">
        <f>IF(AND(B3218=I$1),LOOKUP(9.99999999999999E+307,$I$2:I3217)+1,"")</f>
        <v/>
      </c>
      <c r="J3218" s="31">
        <f>IF(AND(B3218=J$1),LOOKUP(9.99999999999999E+307,$J$2:J3217)+1,"")</f>
        <v>3052</v>
      </c>
      <c r="K3218" s="31">
        <f>IF(AND(B3218=K$1),LOOKUP(9.99999999999999E+307,$K$2:K3217)+1,"")</f>
        <v>3052</v>
      </c>
      <c r="L3218" s="31">
        <f>IF(AND(B3218=L$1),LOOKUP(9.99999999999999E+307,$L$2:L3217)+1,"")</f>
        <v>3052</v>
      </c>
      <c r="M3218" s="31">
        <f>IF(AND(B3218=M$1),LOOKUP(9.99999999999999E+307,$M$2:M3217)+1,"")</f>
        <v>3052</v>
      </c>
      <c r="N3218" s="31" t="e">
        <f>IF(AND(B3218=N$1),LOOKUP(9.99999999999999E+307,$N$2:N3217)+1,"")</f>
        <v>#REF!</v>
      </c>
      <c r="O3218" s="31" t="e">
        <f>IF(AND($B3218=O$1),LOOKUP(9.99999999999999E+307,$O$2:O3217)+1,"")</f>
        <v>#REF!</v>
      </c>
      <c r="P3218" s="31" t="e">
        <f>IF(AND($B3218=P$1),LOOKUP(9.99999999999999E+307,$P$2:P3217)+1,"")</f>
        <v>#REF!</v>
      </c>
      <c r="Q3218" s="31" t="e">
        <f>IF(AND($B3218=Q$1),LOOKUP(9.99999999999999E+307,$Q$2:Q3217)+1,"")</f>
        <v>#REF!</v>
      </c>
      <c r="R3218" s="31">
        <f>IF(AND($B3218=R$1),LOOKUP(9.99999999999999E+307,$R$2:R3217)+1,"")</f>
        <v>3052</v>
      </c>
      <c r="S3218" s="31">
        <f>IF(AND($B3218=S$1),LOOKUP(9.99999999999999E+307,$S$2:S3217)+1,"")</f>
        <v>3052</v>
      </c>
      <c r="T3218" s="265"/>
      <c r="U3218" s="265"/>
      <c r="V3218" s="265"/>
      <c r="AA3218" s="254" t="str">
        <f t="shared" si="353"/>
        <v/>
      </c>
      <c r="AB3218" s="254" t="str">
        <f t="shared" si="354"/>
        <v/>
      </c>
      <c r="AC3218" s="255">
        <f t="shared" si="355"/>
        <v>0</v>
      </c>
      <c r="AD3218" s="255">
        <f t="shared" si="356"/>
        <v>3836</v>
      </c>
      <c r="AE3218" s="256" t="str">
        <f t="shared" si="357"/>
        <v/>
      </c>
      <c r="AF3218" s="252" t="str">
        <f t="shared" si="358"/>
        <v>-</v>
      </c>
    </row>
    <row r="3219" spans="1:32" ht="20.149999999999999" customHeight="1" x14ac:dyDescent="0.75">
      <c r="A3219" s="31">
        <v>3217</v>
      </c>
      <c r="B3219" s="237"/>
      <c r="C3219" s="273"/>
      <c r="D3219" s="272"/>
      <c r="E3219" s="273"/>
      <c r="F3219" s="273"/>
      <c r="G3219" s="253" t="str">
        <f t="shared" si="359"/>
        <v/>
      </c>
      <c r="H3219" s="31" t="str">
        <f>IF(AND(B3219=H$1),LOOKUP(9.99999999999999E+307,$H$2:H3218)+1,"")</f>
        <v/>
      </c>
      <c r="I3219" s="31" t="str">
        <f>IF(AND(B3219=I$1),LOOKUP(9.99999999999999E+307,$I$2:I3218)+1,"")</f>
        <v/>
      </c>
      <c r="J3219" s="31">
        <f>IF(AND(B3219=J$1),LOOKUP(9.99999999999999E+307,$J$2:J3218)+1,"")</f>
        <v>3053</v>
      </c>
      <c r="K3219" s="31">
        <f>IF(AND(B3219=K$1),LOOKUP(9.99999999999999E+307,$K$2:K3218)+1,"")</f>
        <v>3053</v>
      </c>
      <c r="L3219" s="31">
        <f>IF(AND(B3219=L$1),LOOKUP(9.99999999999999E+307,$L$2:L3218)+1,"")</f>
        <v>3053</v>
      </c>
      <c r="M3219" s="31">
        <f>IF(AND(B3219=M$1),LOOKUP(9.99999999999999E+307,$M$2:M3218)+1,"")</f>
        <v>3053</v>
      </c>
      <c r="N3219" s="31" t="e">
        <f>IF(AND(B3219=N$1),LOOKUP(9.99999999999999E+307,$N$2:N3218)+1,"")</f>
        <v>#REF!</v>
      </c>
      <c r="O3219" s="31" t="e">
        <f>IF(AND($B3219=O$1),LOOKUP(9.99999999999999E+307,$O$2:O3218)+1,"")</f>
        <v>#REF!</v>
      </c>
      <c r="P3219" s="31" t="e">
        <f>IF(AND($B3219=P$1),LOOKUP(9.99999999999999E+307,$P$2:P3218)+1,"")</f>
        <v>#REF!</v>
      </c>
      <c r="Q3219" s="31" t="e">
        <f>IF(AND($B3219=Q$1),LOOKUP(9.99999999999999E+307,$Q$2:Q3218)+1,"")</f>
        <v>#REF!</v>
      </c>
      <c r="R3219" s="31">
        <f>IF(AND($B3219=R$1),LOOKUP(9.99999999999999E+307,$R$2:R3218)+1,"")</f>
        <v>3053</v>
      </c>
      <c r="S3219" s="31">
        <f>IF(AND($B3219=S$1),LOOKUP(9.99999999999999E+307,$S$2:S3218)+1,"")</f>
        <v>3053</v>
      </c>
      <c r="T3219" s="265"/>
      <c r="U3219" s="265"/>
      <c r="V3219" s="265"/>
      <c r="AA3219" s="254" t="str">
        <f t="shared" ref="AA3219:AA3282" si="360">IF(AD3219=2,"นักเรียนซ้ำ","")</f>
        <v/>
      </c>
      <c r="AB3219" s="254" t="str">
        <f t="shared" ref="AB3219:AB3282" si="361">IF(AC3219=2,"เลขประจำตัวซ้ำ","")</f>
        <v/>
      </c>
      <c r="AC3219" s="255">
        <f t="shared" si="355"/>
        <v>0</v>
      </c>
      <c r="AD3219" s="255">
        <f t="shared" si="356"/>
        <v>3836</v>
      </c>
      <c r="AE3219" s="256" t="str">
        <f t="shared" si="357"/>
        <v/>
      </c>
      <c r="AF3219" s="252" t="str">
        <f t="shared" si="358"/>
        <v>-</v>
      </c>
    </row>
    <row r="3220" spans="1:32" ht="20.149999999999999" customHeight="1" x14ac:dyDescent="0.75">
      <c r="A3220" s="31">
        <v>3218</v>
      </c>
      <c r="B3220" s="237"/>
      <c r="C3220" s="273"/>
      <c r="D3220" s="272"/>
      <c r="E3220" s="273"/>
      <c r="F3220" s="273"/>
      <c r="G3220" s="253" t="str">
        <f t="shared" si="359"/>
        <v/>
      </c>
      <c r="H3220" s="31" t="str">
        <f>IF(AND(B3220=H$1),LOOKUP(9.99999999999999E+307,$H$2:H3219)+1,"")</f>
        <v/>
      </c>
      <c r="I3220" s="31" t="str">
        <f>IF(AND(B3220=I$1),LOOKUP(9.99999999999999E+307,$I$2:I3219)+1,"")</f>
        <v/>
      </c>
      <c r="J3220" s="31">
        <f>IF(AND(B3220=J$1),LOOKUP(9.99999999999999E+307,$J$2:J3219)+1,"")</f>
        <v>3054</v>
      </c>
      <c r="K3220" s="31">
        <f>IF(AND(B3220=K$1),LOOKUP(9.99999999999999E+307,$K$2:K3219)+1,"")</f>
        <v>3054</v>
      </c>
      <c r="L3220" s="31">
        <f>IF(AND(B3220=L$1),LOOKUP(9.99999999999999E+307,$L$2:L3219)+1,"")</f>
        <v>3054</v>
      </c>
      <c r="M3220" s="31">
        <f>IF(AND(B3220=M$1),LOOKUP(9.99999999999999E+307,$M$2:M3219)+1,"")</f>
        <v>3054</v>
      </c>
      <c r="N3220" s="31" t="e">
        <f>IF(AND(B3220=N$1),LOOKUP(9.99999999999999E+307,$N$2:N3219)+1,"")</f>
        <v>#REF!</v>
      </c>
      <c r="O3220" s="31" t="e">
        <f>IF(AND($B3220=O$1),LOOKUP(9.99999999999999E+307,$O$2:O3219)+1,"")</f>
        <v>#REF!</v>
      </c>
      <c r="P3220" s="31" t="e">
        <f>IF(AND($B3220=P$1),LOOKUP(9.99999999999999E+307,$P$2:P3219)+1,"")</f>
        <v>#REF!</v>
      </c>
      <c r="Q3220" s="31" t="e">
        <f>IF(AND($B3220=Q$1),LOOKUP(9.99999999999999E+307,$Q$2:Q3219)+1,"")</f>
        <v>#REF!</v>
      </c>
      <c r="R3220" s="31">
        <f>IF(AND($B3220=R$1),LOOKUP(9.99999999999999E+307,$R$2:R3219)+1,"")</f>
        <v>3054</v>
      </c>
      <c r="S3220" s="31">
        <f>IF(AND($B3220=S$1),LOOKUP(9.99999999999999E+307,$S$2:S3219)+1,"")</f>
        <v>3054</v>
      </c>
      <c r="T3220" s="265"/>
      <c r="U3220" s="265"/>
      <c r="V3220" s="265"/>
      <c r="AA3220" s="254" t="str">
        <f t="shared" si="360"/>
        <v/>
      </c>
      <c r="AB3220" s="254" t="str">
        <f t="shared" si="361"/>
        <v/>
      </c>
      <c r="AC3220" s="255">
        <f t="shared" si="355"/>
        <v>0</v>
      </c>
      <c r="AD3220" s="255">
        <f t="shared" si="356"/>
        <v>3836</v>
      </c>
      <c r="AE3220" s="256" t="str">
        <f t="shared" si="357"/>
        <v/>
      </c>
      <c r="AF3220" s="252" t="str">
        <f t="shared" si="358"/>
        <v>-</v>
      </c>
    </row>
    <row r="3221" spans="1:32" ht="20.149999999999999" customHeight="1" x14ac:dyDescent="0.75">
      <c r="A3221" s="31">
        <v>3219</v>
      </c>
      <c r="B3221" s="237"/>
      <c r="C3221" s="273"/>
      <c r="D3221" s="272"/>
      <c r="E3221" s="273"/>
      <c r="F3221" s="273"/>
      <c r="G3221" s="253" t="str">
        <f t="shared" si="359"/>
        <v/>
      </c>
      <c r="H3221" s="31" t="str">
        <f>IF(AND(B3221=H$1),LOOKUP(9.99999999999999E+307,$H$2:H3220)+1,"")</f>
        <v/>
      </c>
      <c r="I3221" s="31" t="str">
        <f>IF(AND(B3221=I$1),LOOKUP(9.99999999999999E+307,$I$2:I3220)+1,"")</f>
        <v/>
      </c>
      <c r="J3221" s="31">
        <f>IF(AND(B3221=J$1),LOOKUP(9.99999999999999E+307,$J$2:J3220)+1,"")</f>
        <v>3055</v>
      </c>
      <c r="K3221" s="31">
        <f>IF(AND(B3221=K$1),LOOKUP(9.99999999999999E+307,$K$2:K3220)+1,"")</f>
        <v>3055</v>
      </c>
      <c r="L3221" s="31">
        <f>IF(AND(B3221=L$1),LOOKUP(9.99999999999999E+307,$L$2:L3220)+1,"")</f>
        <v>3055</v>
      </c>
      <c r="M3221" s="31">
        <f>IF(AND(B3221=M$1),LOOKUP(9.99999999999999E+307,$M$2:M3220)+1,"")</f>
        <v>3055</v>
      </c>
      <c r="N3221" s="31" t="e">
        <f>IF(AND(B3221=N$1),LOOKUP(9.99999999999999E+307,$N$2:N3220)+1,"")</f>
        <v>#REF!</v>
      </c>
      <c r="O3221" s="31" t="e">
        <f>IF(AND($B3221=O$1),LOOKUP(9.99999999999999E+307,$O$2:O3220)+1,"")</f>
        <v>#REF!</v>
      </c>
      <c r="P3221" s="31" t="e">
        <f>IF(AND($B3221=P$1),LOOKUP(9.99999999999999E+307,$P$2:P3220)+1,"")</f>
        <v>#REF!</v>
      </c>
      <c r="Q3221" s="31" t="e">
        <f>IF(AND($B3221=Q$1),LOOKUP(9.99999999999999E+307,$Q$2:Q3220)+1,"")</f>
        <v>#REF!</v>
      </c>
      <c r="R3221" s="31">
        <f>IF(AND($B3221=R$1),LOOKUP(9.99999999999999E+307,$R$2:R3220)+1,"")</f>
        <v>3055</v>
      </c>
      <c r="S3221" s="31">
        <f>IF(AND($B3221=S$1),LOOKUP(9.99999999999999E+307,$S$2:S3220)+1,"")</f>
        <v>3055</v>
      </c>
      <c r="T3221" s="265"/>
      <c r="U3221" s="265"/>
      <c r="V3221" s="265"/>
      <c r="AA3221" s="254" t="str">
        <f t="shared" si="360"/>
        <v/>
      </c>
      <c r="AB3221" s="254" t="str">
        <f t="shared" si="361"/>
        <v/>
      </c>
      <c r="AC3221" s="255">
        <f t="shared" si="355"/>
        <v>0</v>
      </c>
      <c r="AD3221" s="255">
        <f t="shared" si="356"/>
        <v>3836</v>
      </c>
      <c r="AE3221" s="256" t="str">
        <f t="shared" si="357"/>
        <v/>
      </c>
      <c r="AF3221" s="252" t="str">
        <f t="shared" si="358"/>
        <v>-</v>
      </c>
    </row>
    <row r="3222" spans="1:32" ht="20.149999999999999" customHeight="1" x14ac:dyDescent="0.75">
      <c r="A3222" s="31">
        <v>3220</v>
      </c>
      <c r="B3222" s="237"/>
      <c r="C3222" s="273"/>
      <c r="D3222" s="272"/>
      <c r="E3222" s="273"/>
      <c r="F3222" s="273"/>
      <c r="G3222" s="253" t="str">
        <f t="shared" si="359"/>
        <v/>
      </c>
      <c r="H3222" s="31" t="str">
        <f>IF(AND(B3222=H$1),LOOKUP(9.99999999999999E+307,$H$2:H3221)+1,"")</f>
        <v/>
      </c>
      <c r="I3222" s="31" t="str">
        <f>IF(AND(B3222=I$1),LOOKUP(9.99999999999999E+307,$I$2:I3221)+1,"")</f>
        <v/>
      </c>
      <c r="J3222" s="31">
        <f>IF(AND(B3222=J$1),LOOKUP(9.99999999999999E+307,$J$2:J3221)+1,"")</f>
        <v>3056</v>
      </c>
      <c r="K3222" s="31">
        <f>IF(AND(B3222=K$1),LOOKUP(9.99999999999999E+307,$K$2:K3221)+1,"")</f>
        <v>3056</v>
      </c>
      <c r="L3222" s="31">
        <f>IF(AND(B3222=L$1),LOOKUP(9.99999999999999E+307,$L$2:L3221)+1,"")</f>
        <v>3056</v>
      </c>
      <c r="M3222" s="31">
        <f>IF(AND(B3222=M$1),LOOKUP(9.99999999999999E+307,$M$2:M3221)+1,"")</f>
        <v>3056</v>
      </c>
      <c r="N3222" s="31" t="e">
        <f>IF(AND(B3222=N$1),LOOKUP(9.99999999999999E+307,$N$2:N3221)+1,"")</f>
        <v>#REF!</v>
      </c>
      <c r="O3222" s="31" t="e">
        <f>IF(AND($B3222=O$1),LOOKUP(9.99999999999999E+307,$O$2:O3221)+1,"")</f>
        <v>#REF!</v>
      </c>
      <c r="P3222" s="31" t="e">
        <f>IF(AND($B3222=P$1),LOOKUP(9.99999999999999E+307,$P$2:P3221)+1,"")</f>
        <v>#REF!</v>
      </c>
      <c r="Q3222" s="31" t="e">
        <f>IF(AND($B3222=Q$1),LOOKUP(9.99999999999999E+307,$Q$2:Q3221)+1,"")</f>
        <v>#REF!</v>
      </c>
      <c r="R3222" s="31">
        <f>IF(AND($B3222=R$1),LOOKUP(9.99999999999999E+307,$R$2:R3221)+1,"")</f>
        <v>3056</v>
      </c>
      <c r="S3222" s="31">
        <f>IF(AND($B3222=S$1),LOOKUP(9.99999999999999E+307,$S$2:S3221)+1,"")</f>
        <v>3056</v>
      </c>
      <c r="T3222" s="265"/>
      <c r="U3222" s="265"/>
      <c r="V3222" s="265"/>
      <c r="AA3222" s="254" t="str">
        <f t="shared" si="360"/>
        <v/>
      </c>
      <c r="AB3222" s="254" t="str">
        <f t="shared" si="361"/>
        <v/>
      </c>
      <c r="AC3222" s="255">
        <f t="shared" si="355"/>
        <v>0</v>
      </c>
      <c r="AD3222" s="255">
        <f t="shared" si="356"/>
        <v>3836</v>
      </c>
      <c r="AE3222" s="256" t="str">
        <f t="shared" si="357"/>
        <v/>
      </c>
      <c r="AF3222" s="252" t="str">
        <f t="shared" si="358"/>
        <v>-</v>
      </c>
    </row>
    <row r="3223" spans="1:32" ht="20.149999999999999" customHeight="1" x14ac:dyDescent="0.75">
      <c r="A3223" s="31">
        <v>3221</v>
      </c>
      <c r="B3223" s="237"/>
      <c r="C3223" s="273"/>
      <c r="D3223" s="272"/>
      <c r="E3223" s="273"/>
      <c r="F3223" s="273"/>
      <c r="G3223" s="253" t="str">
        <f t="shared" si="359"/>
        <v/>
      </c>
      <c r="H3223" s="31" t="str">
        <f>IF(AND(B3223=H$1),LOOKUP(9.99999999999999E+307,$H$2:H3222)+1,"")</f>
        <v/>
      </c>
      <c r="I3223" s="31" t="str">
        <f>IF(AND(B3223=I$1),LOOKUP(9.99999999999999E+307,$I$2:I3222)+1,"")</f>
        <v/>
      </c>
      <c r="J3223" s="31">
        <f>IF(AND(B3223=J$1),LOOKUP(9.99999999999999E+307,$J$2:J3222)+1,"")</f>
        <v>3057</v>
      </c>
      <c r="K3223" s="31">
        <f>IF(AND(B3223=K$1),LOOKUP(9.99999999999999E+307,$K$2:K3222)+1,"")</f>
        <v>3057</v>
      </c>
      <c r="L3223" s="31">
        <f>IF(AND(B3223=L$1),LOOKUP(9.99999999999999E+307,$L$2:L3222)+1,"")</f>
        <v>3057</v>
      </c>
      <c r="M3223" s="31">
        <f>IF(AND(B3223=M$1),LOOKUP(9.99999999999999E+307,$M$2:M3222)+1,"")</f>
        <v>3057</v>
      </c>
      <c r="N3223" s="31" t="e">
        <f>IF(AND(B3223=N$1),LOOKUP(9.99999999999999E+307,$N$2:N3222)+1,"")</f>
        <v>#REF!</v>
      </c>
      <c r="O3223" s="31" t="e">
        <f>IF(AND($B3223=O$1),LOOKUP(9.99999999999999E+307,$O$2:O3222)+1,"")</f>
        <v>#REF!</v>
      </c>
      <c r="P3223" s="31" t="e">
        <f>IF(AND($B3223=P$1),LOOKUP(9.99999999999999E+307,$P$2:P3222)+1,"")</f>
        <v>#REF!</v>
      </c>
      <c r="Q3223" s="31" t="e">
        <f>IF(AND($B3223=Q$1),LOOKUP(9.99999999999999E+307,$Q$2:Q3222)+1,"")</f>
        <v>#REF!</v>
      </c>
      <c r="R3223" s="31">
        <f>IF(AND($B3223=R$1),LOOKUP(9.99999999999999E+307,$R$2:R3222)+1,"")</f>
        <v>3057</v>
      </c>
      <c r="S3223" s="31">
        <f>IF(AND($B3223=S$1),LOOKUP(9.99999999999999E+307,$S$2:S3222)+1,"")</f>
        <v>3057</v>
      </c>
      <c r="T3223" s="265"/>
      <c r="U3223" s="265"/>
      <c r="V3223" s="265"/>
      <c r="AA3223" s="254" t="str">
        <f t="shared" si="360"/>
        <v/>
      </c>
      <c r="AB3223" s="254" t="str">
        <f t="shared" si="361"/>
        <v/>
      </c>
      <c r="AC3223" s="255">
        <f t="shared" ref="AC3223:AC3286" si="362">COUNTIF($C$3:$C$4002,C3223)</f>
        <v>0</v>
      </c>
      <c r="AD3223" s="255">
        <f t="shared" ref="AD3223:AD3286" si="363">SUMPRODUCT(--(E3223&amp;F3223=$E$3:$E$4002&amp;$F$3:$F$4002))</f>
        <v>3836</v>
      </c>
      <c r="AE3223" s="256" t="str">
        <f t="shared" ref="AE3223:AE3286" si="364">IF(D3223="เด็กชาย",1,IF(D3223="นาย",1,IF(D3223="เด็กหญิง",2,IF(D3223="นางสาว",2,IF(D3223="ด.ช.",1,IF(D3223="ด.ญ.",2,IF(D3223="น.ส.",2,"")))))))</f>
        <v/>
      </c>
      <c r="AF3223" s="252" t="str">
        <f t="shared" ref="AF3223:AF3286" si="365">CONCATENATE(B3223,"-",AE3223)</f>
        <v>-</v>
      </c>
    </row>
    <row r="3224" spans="1:32" ht="20.149999999999999" customHeight="1" x14ac:dyDescent="0.75">
      <c r="A3224" s="31">
        <v>3222</v>
      </c>
      <c r="B3224" s="237"/>
      <c r="C3224" s="273"/>
      <c r="D3224" s="272"/>
      <c r="E3224" s="273"/>
      <c r="F3224" s="273"/>
      <c r="G3224" s="253" t="str">
        <f t="shared" si="359"/>
        <v/>
      </c>
      <c r="H3224" s="31" t="str">
        <f>IF(AND(B3224=H$1),LOOKUP(9.99999999999999E+307,$H$2:H3223)+1,"")</f>
        <v/>
      </c>
      <c r="I3224" s="31" t="str">
        <f>IF(AND(B3224=I$1),LOOKUP(9.99999999999999E+307,$I$2:I3223)+1,"")</f>
        <v/>
      </c>
      <c r="J3224" s="31">
        <f>IF(AND(B3224=J$1),LOOKUP(9.99999999999999E+307,$J$2:J3223)+1,"")</f>
        <v>3058</v>
      </c>
      <c r="K3224" s="31">
        <f>IF(AND(B3224=K$1),LOOKUP(9.99999999999999E+307,$K$2:K3223)+1,"")</f>
        <v>3058</v>
      </c>
      <c r="L3224" s="31">
        <f>IF(AND(B3224=L$1),LOOKUP(9.99999999999999E+307,$L$2:L3223)+1,"")</f>
        <v>3058</v>
      </c>
      <c r="M3224" s="31">
        <f>IF(AND(B3224=M$1),LOOKUP(9.99999999999999E+307,$M$2:M3223)+1,"")</f>
        <v>3058</v>
      </c>
      <c r="N3224" s="31" t="e">
        <f>IF(AND(B3224=N$1),LOOKUP(9.99999999999999E+307,$N$2:N3223)+1,"")</f>
        <v>#REF!</v>
      </c>
      <c r="O3224" s="31" t="e">
        <f>IF(AND($B3224=O$1),LOOKUP(9.99999999999999E+307,$O$2:O3223)+1,"")</f>
        <v>#REF!</v>
      </c>
      <c r="P3224" s="31" t="e">
        <f>IF(AND($B3224=P$1),LOOKUP(9.99999999999999E+307,$P$2:P3223)+1,"")</f>
        <v>#REF!</v>
      </c>
      <c r="Q3224" s="31" t="e">
        <f>IF(AND($B3224=Q$1),LOOKUP(9.99999999999999E+307,$Q$2:Q3223)+1,"")</f>
        <v>#REF!</v>
      </c>
      <c r="R3224" s="31">
        <f>IF(AND($B3224=R$1),LOOKUP(9.99999999999999E+307,$R$2:R3223)+1,"")</f>
        <v>3058</v>
      </c>
      <c r="S3224" s="31">
        <f>IF(AND($B3224=S$1),LOOKUP(9.99999999999999E+307,$S$2:S3223)+1,"")</f>
        <v>3058</v>
      </c>
      <c r="T3224" s="265"/>
      <c r="U3224" s="265"/>
      <c r="V3224" s="265"/>
      <c r="AA3224" s="254" t="str">
        <f t="shared" si="360"/>
        <v/>
      </c>
      <c r="AB3224" s="254" t="str">
        <f t="shared" si="361"/>
        <v/>
      </c>
      <c r="AC3224" s="255">
        <f t="shared" si="362"/>
        <v>0</v>
      </c>
      <c r="AD3224" s="255">
        <f t="shared" si="363"/>
        <v>3836</v>
      </c>
      <c r="AE3224" s="256" t="str">
        <f t="shared" si="364"/>
        <v/>
      </c>
      <c r="AF3224" s="252" t="str">
        <f t="shared" si="365"/>
        <v>-</v>
      </c>
    </row>
    <row r="3225" spans="1:32" ht="20.149999999999999" customHeight="1" x14ac:dyDescent="0.75">
      <c r="A3225" s="31">
        <v>3223</v>
      </c>
      <c r="B3225" s="237"/>
      <c r="C3225" s="273"/>
      <c r="D3225" s="272"/>
      <c r="E3225" s="273"/>
      <c r="F3225" s="273"/>
      <c r="G3225" s="253" t="str">
        <f t="shared" si="359"/>
        <v/>
      </c>
      <c r="H3225" s="31" t="str">
        <f>IF(AND(B3225=H$1),LOOKUP(9.99999999999999E+307,$H$2:H3224)+1,"")</f>
        <v/>
      </c>
      <c r="I3225" s="31" t="str">
        <f>IF(AND(B3225=I$1),LOOKUP(9.99999999999999E+307,$I$2:I3224)+1,"")</f>
        <v/>
      </c>
      <c r="J3225" s="31">
        <f>IF(AND(B3225=J$1),LOOKUP(9.99999999999999E+307,$J$2:J3224)+1,"")</f>
        <v>3059</v>
      </c>
      <c r="K3225" s="31">
        <f>IF(AND(B3225=K$1),LOOKUP(9.99999999999999E+307,$K$2:K3224)+1,"")</f>
        <v>3059</v>
      </c>
      <c r="L3225" s="31">
        <f>IF(AND(B3225=L$1),LOOKUP(9.99999999999999E+307,$L$2:L3224)+1,"")</f>
        <v>3059</v>
      </c>
      <c r="M3225" s="31">
        <f>IF(AND(B3225=M$1),LOOKUP(9.99999999999999E+307,$M$2:M3224)+1,"")</f>
        <v>3059</v>
      </c>
      <c r="N3225" s="31" t="e">
        <f>IF(AND(B3225=N$1),LOOKUP(9.99999999999999E+307,$N$2:N3224)+1,"")</f>
        <v>#REF!</v>
      </c>
      <c r="O3225" s="31" t="e">
        <f>IF(AND($B3225=O$1),LOOKUP(9.99999999999999E+307,$O$2:O3224)+1,"")</f>
        <v>#REF!</v>
      </c>
      <c r="P3225" s="31" t="e">
        <f>IF(AND($B3225=P$1),LOOKUP(9.99999999999999E+307,$P$2:P3224)+1,"")</f>
        <v>#REF!</v>
      </c>
      <c r="Q3225" s="31" t="e">
        <f>IF(AND($B3225=Q$1),LOOKUP(9.99999999999999E+307,$Q$2:Q3224)+1,"")</f>
        <v>#REF!</v>
      </c>
      <c r="R3225" s="31">
        <f>IF(AND($B3225=R$1),LOOKUP(9.99999999999999E+307,$R$2:R3224)+1,"")</f>
        <v>3059</v>
      </c>
      <c r="S3225" s="31">
        <f>IF(AND($B3225=S$1),LOOKUP(9.99999999999999E+307,$S$2:S3224)+1,"")</f>
        <v>3059</v>
      </c>
      <c r="T3225" s="265"/>
      <c r="U3225" s="265"/>
      <c r="V3225" s="265"/>
      <c r="AA3225" s="254" t="str">
        <f t="shared" si="360"/>
        <v/>
      </c>
      <c r="AB3225" s="254" t="str">
        <f t="shared" si="361"/>
        <v/>
      </c>
      <c r="AC3225" s="255">
        <f t="shared" si="362"/>
        <v>0</v>
      </c>
      <c r="AD3225" s="255">
        <f t="shared" si="363"/>
        <v>3836</v>
      </c>
      <c r="AE3225" s="256" t="str">
        <f t="shared" si="364"/>
        <v/>
      </c>
      <c r="AF3225" s="252" t="str">
        <f t="shared" si="365"/>
        <v>-</v>
      </c>
    </row>
    <row r="3226" spans="1:32" ht="20.149999999999999" customHeight="1" x14ac:dyDescent="0.75">
      <c r="A3226" s="31">
        <v>3224</v>
      </c>
      <c r="B3226" s="237"/>
      <c r="C3226" s="273"/>
      <c r="D3226" s="272"/>
      <c r="E3226" s="273"/>
      <c r="F3226" s="273"/>
      <c r="G3226" s="253" t="str">
        <f t="shared" si="359"/>
        <v/>
      </c>
      <c r="H3226" s="31" t="str">
        <f>IF(AND(B3226=H$1),LOOKUP(9.99999999999999E+307,$H$2:H3225)+1,"")</f>
        <v/>
      </c>
      <c r="I3226" s="31" t="str">
        <f>IF(AND(B3226=I$1),LOOKUP(9.99999999999999E+307,$I$2:I3225)+1,"")</f>
        <v/>
      </c>
      <c r="J3226" s="31">
        <f>IF(AND(B3226=J$1),LOOKUP(9.99999999999999E+307,$J$2:J3225)+1,"")</f>
        <v>3060</v>
      </c>
      <c r="K3226" s="31">
        <f>IF(AND(B3226=K$1),LOOKUP(9.99999999999999E+307,$K$2:K3225)+1,"")</f>
        <v>3060</v>
      </c>
      <c r="L3226" s="31">
        <f>IF(AND(B3226=L$1),LOOKUP(9.99999999999999E+307,$L$2:L3225)+1,"")</f>
        <v>3060</v>
      </c>
      <c r="M3226" s="31">
        <f>IF(AND(B3226=M$1),LOOKUP(9.99999999999999E+307,$M$2:M3225)+1,"")</f>
        <v>3060</v>
      </c>
      <c r="N3226" s="31" t="e">
        <f>IF(AND(B3226=N$1),LOOKUP(9.99999999999999E+307,$N$2:N3225)+1,"")</f>
        <v>#REF!</v>
      </c>
      <c r="O3226" s="31" t="e">
        <f>IF(AND($B3226=O$1),LOOKUP(9.99999999999999E+307,$O$2:O3225)+1,"")</f>
        <v>#REF!</v>
      </c>
      <c r="P3226" s="31" t="e">
        <f>IF(AND($B3226=P$1),LOOKUP(9.99999999999999E+307,$P$2:P3225)+1,"")</f>
        <v>#REF!</v>
      </c>
      <c r="Q3226" s="31" t="e">
        <f>IF(AND($B3226=Q$1),LOOKUP(9.99999999999999E+307,$Q$2:Q3225)+1,"")</f>
        <v>#REF!</v>
      </c>
      <c r="R3226" s="31">
        <f>IF(AND($B3226=R$1),LOOKUP(9.99999999999999E+307,$R$2:R3225)+1,"")</f>
        <v>3060</v>
      </c>
      <c r="S3226" s="31">
        <f>IF(AND($B3226=S$1),LOOKUP(9.99999999999999E+307,$S$2:S3225)+1,"")</f>
        <v>3060</v>
      </c>
      <c r="T3226" s="265"/>
      <c r="U3226" s="265"/>
      <c r="V3226" s="265"/>
      <c r="AA3226" s="254" t="str">
        <f t="shared" si="360"/>
        <v/>
      </c>
      <c r="AB3226" s="254" t="str">
        <f t="shared" si="361"/>
        <v/>
      </c>
      <c r="AC3226" s="255">
        <f t="shared" si="362"/>
        <v>0</v>
      </c>
      <c r="AD3226" s="255">
        <f t="shared" si="363"/>
        <v>3836</v>
      </c>
      <c r="AE3226" s="256" t="str">
        <f t="shared" si="364"/>
        <v/>
      </c>
      <c r="AF3226" s="252" t="str">
        <f t="shared" si="365"/>
        <v>-</v>
      </c>
    </row>
    <row r="3227" spans="1:32" ht="20.149999999999999" customHeight="1" x14ac:dyDescent="0.75">
      <c r="A3227" s="31">
        <v>3225</v>
      </c>
      <c r="B3227" s="237"/>
      <c r="C3227" s="273"/>
      <c r="D3227" s="272"/>
      <c r="E3227" s="273"/>
      <c r="F3227" s="273"/>
      <c r="G3227" s="253" t="str">
        <f t="shared" si="359"/>
        <v/>
      </c>
      <c r="H3227" s="31" t="str">
        <f>IF(AND(B3227=H$1),LOOKUP(9.99999999999999E+307,$H$2:H3226)+1,"")</f>
        <v/>
      </c>
      <c r="I3227" s="31" t="str">
        <f>IF(AND(B3227=I$1),LOOKUP(9.99999999999999E+307,$I$2:I3226)+1,"")</f>
        <v/>
      </c>
      <c r="J3227" s="31">
        <f>IF(AND(B3227=J$1),LOOKUP(9.99999999999999E+307,$J$2:J3226)+1,"")</f>
        <v>3061</v>
      </c>
      <c r="K3227" s="31">
        <f>IF(AND(B3227=K$1),LOOKUP(9.99999999999999E+307,$K$2:K3226)+1,"")</f>
        <v>3061</v>
      </c>
      <c r="L3227" s="31">
        <f>IF(AND(B3227=L$1),LOOKUP(9.99999999999999E+307,$L$2:L3226)+1,"")</f>
        <v>3061</v>
      </c>
      <c r="M3227" s="31">
        <f>IF(AND(B3227=M$1),LOOKUP(9.99999999999999E+307,$M$2:M3226)+1,"")</f>
        <v>3061</v>
      </c>
      <c r="N3227" s="31" t="e">
        <f>IF(AND(B3227=N$1),LOOKUP(9.99999999999999E+307,$N$2:N3226)+1,"")</f>
        <v>#REF!</v>
      </c>
      <c r="O3227" s="31" t="e">
        <f>IF(AND($B3227=O$1),LOOKUP(9.99999999999999E+307,$O$2:O3226)+1,"")</f>
        <v>#REF!</v>
      </c>
      <c r="P3227" s="31" t="e">
        <f>IF(AND($B3227=P$1),LOOKUP(9.99999999999999E+307,$P$2:P3226)+1,"")</f>
        <v>#REF!</v>
      </c>
      <c r="Q3227" s="31" t="e">
        <f>IF(AND($B3227=Q$1),LOOKUP(9.99999999999999E+307,$Q$2:Q3226)+1,"")</f>
        <v>#REF!</v>
      </c>
      <c r="R3227" s="31">
        <f>IF(AND($B3227=R$1),LOOKUP(9.99999999999999E+307,$R$2:R3226)+1,"")</f>
        <v>3061</v>
      </c>
      <c r="S3227" s="31">
        <f>IF(AND($B3227=S$1),LOOKUP(9.99999999999999E+307,$S$2:S3226)+1,"")</f>
        <v>3061</v>
      </c>
      <c r="T3227" s="265"/>
      <c r="U3227" s="265"/>
      <c r="V3227" s="265"/>
      <c r="AA3227" s="254" t="str">
        <f t="shared" si="360"/>
        <v/>
      </c>
      <c r="AB3227" s="254" t="str">
        <f t="shared" si="361"/>
        <v/>
      </c>
      <c r="AC3227" s="255">
        <f t="shared" si="362"/>
        <v>0</v>
      </c>
      <c r="AD3227" s="255">
        <f t="shared" si="363"/>
        <v>3836</v>
      </c>
      <c r="AE3227" s="256" t="str">
        <f t="shared" si="364"/>
        <v/>
      </c>
      <c r="AF3227" s="252" t="str">
        <f t="shared" si="365"/>
        <v>-</v>
      </c>
    </row>
    <row r="3228" spans="1:32" ht="20.149999999999999" customHeight="1" x14ac:dyDescent="0.75">
      <c r="A3228" s="31">
        <v>3226</v>
      </c>
      <c r="B3228" s="237"/>
      <c r="C3228" s="273"/>
      <c r="D3228" s="272"/>
      <c r="E3228" s="273"/>
      <c r="F3228" s="273"/>
      <c r="G3228" s="253" t="str">
        <f t="shared" si="359"/>
        <v/>
      </c>
      <c r="H3228" s="31" t="str">
        <f>IF(AND(B3228=H$1),LOOKUP(9.99999999999999E+307,$H$2:H3227)+1,"")</f>
        <v/>
      </c>
      <c r="I3228" s="31" t="str">
        <f>IF(AND(B3228=I$1),LOOKUP(9.99999999999999E+307,$I$2:I3227)+1,"")</f>
        <v/>
      </c>
      <c r="J3228" s="31">
        <f>IF(AND(B3228=J$1),LOOKUP(9.99999999999999E+307,$J$2:J3227)+1,"")</f>
        <v>3062</v>
      </c>
      <c r="K3228" s="31">
        <f>IF(AND(B3228=K$1),LOOKUP(9.99999999999999E+307,$K$2:K3227)+1,"")</f>
        <v>3062</v>
      </c>
      <c r="L3228" s="31">
        <f>IF(AND(B3228=L$1),LOOKUP(9.99999999999999E+307,$L$2:L3227)+1,"")</f>
        <v>3062</v>
      </c>
      <c r="M3228" s="31">
        <f>IF(AND(B3228=M$1),LOOKUP(9.99999999999999E+307,$M$2:M3227)+1,"")</f>
        <v>3062</v>
      </c>
      <c r="N3228" s="31" t="e">
        <f>IF(AND(B3228=N$1),LOOKUP(9.99999999999999E+307,$N$2:N3227)+1,"")</f>
        <v>#REF!</v>
      </c>
      <c r="O3228" s="31" t="e">
        <f>IF(AND($B3228=O$1),LOOKUP(9.99999999999999E+307,$O$2:O3227)+1,"")</f>
        <v>#REF!</v>
      </c>
      <c r="P3228" s="31" t="e">
        <f>IF(AND($B3228=P$1),LOOKUP(9.99999999999999E+307,$P$2:P3227)+1,"")</f>
        <v>#REF!</v>
      </c>
      <c r="Q3228" s="31" t="e">
        <f>IF(AND($B3228=Q$1),LOOKUP(9.99999999999999E+307,$Q$2:Q3227)+1,"")</f>
        <v>#REF!</v>
      </c>
      <c r="R3228" s="31">
        <f>IF(AND($B3228=R$1),LOOKUP(9.99999999999999E+307,$R$2:R3227)+1,"")</f>
        <v>3062</v>
      </c>
      <c r="S3228" s="31">
        <f>IF(AND($B3228=S$1),LOOKUP(9.99999999999999E+307,$S$2:S3227)+1,"")</f>
        <v>3062</v>
      </c>
      <c r="T3228" s="265"/>
      <c r="U3228" s="265"/>
      <c r="V3228" s="265"/>
      <c r="AA3228" s="254" t="str">
        <f t="shared" si="360"/>
        <v/>
      </c>
      <c r="AB3228" s="254" t="str">
        <f t="shared" si="361"/>
        <v/>
      </c>
      <c r="AC3228" s="255">
        <f t="shared" si="362"/>
        <v>0</v>
      </c>
      <c r="AD3228" s="255">
        <f t="shared" si="363"/>
        <v>3836</v>
      </c>
      <c r="AE3228" s="256" t="str">
        <f t="shared" si="364"/>
        <v/>
      </c>
      <c r="AF3228" s="252" t="str">
        <f t="shared" si="365"/>
        <v>-</v>
      </c>
    </row>
    <row r="3229" spans="1:32" ht="20.149999999999999" customHeight="1" x14ac:dyDescent="0.75">
      <c r="A3229" s="31">
        <v>3227</v>
      </c>
      <c r="B3229" s="237"/>
      <c r="C3229" s="273"/>
      <c r="D3229" s="272"/>
      <c r="E3229" s="273"/>
      <c r="F3229" s="273"/>
      <c r="G3229" s="253" t="str">
        <f t="shared" si="359"/>
        <v/>
      </c>
      <c r="H3229" s="31" t="str">
        <f>IF(AND(B3229=H$1),LOOKUP(9.99999999999999E+307,$H$2:H3228)+1,"")</f>
        <v/>
      </c>
      <c r="I3229" s="31" t="str">
        <f>IF(AND(B3229=I$1),LOOKUP(9.99999999999999E+307,$I$2:I3228)+1,"")</f>
        <v/>
      </c>
      <c r="J3229" s="31">
        <f>IF(AND(B3229=J$1),LOOKUP(9.99999999999999E+307,$J$2:J3228)+1,"")</f>
        <v>3063</v>
      </c>
      <c r="K3229" s="31">
        <f>IF(AND(B3229=K$1),LOOKUP(9.99999999999999E+307,$K$2:K3228)+1,"")</f>
        <v>3063</v>
      </c>
      <c r="L3229" s="31">
        <f>IF(AND(B3229=L$1),LOOKUP(9.99999999999999E+307,$L$2:L3228)+1,"")</f>
        <v>3063</v>
      </c>
      <c r="M3229" s="31">
        <f>IF(AND(B3229=M$1),LOOKUP(9.99999999999999E+307,$M$2:M3228)+1,"")</f>
        <v>3063</v>
      </c>
      <c r="N3229" s="31" t="e">
        <f>IF(AND(B3229=N$1),LOOKUP(9.99999999999999E+307,$N$2:N3228)+1,"")</f>
        <v>#REF!</v>
      </c>
      <c r="O3229" s="31" t="e">
        <f>IF(AND($B3229=O$1),LOOKUP(9.99999999999999E+307,$O$2:O3228)+1,"")</f>
        <v>#REF!</v>
      </c>
      <c r="P3229" s="31" t="e">
        <f>IF(AND($B3229=P$1),LOOKUP(9.99999999999999E+307,$P$2:P3228)+1,"")</f>
        <v>#REF!</v>
      </c>
      <c r="Q3229" s="31" t="e">
        <f>IF(AND($B3229=Q$1),LOOKUP(9.99999999999999E+307,$Q$2:Q3228)+1,"")</f>
        <v>#REF!</v>
      </c>
      <c r="R3229" s="31">
        <f>IF(AND($B3229=R$1),LOOKUP(9.99999999999999E+307,$R$2:R3228)+1,"")</f>
        <v>3063</v>
      </c>
      <c r="S3229" s="31">
        <f>IF(AND($B3229=S$1),LOOKUP(9.99999999999999E+307,$S$2:S3228)+1,"")</f>
        <v>3063</v>
      </c>
      <c r="T3229" s="265"/>
      <c r="U3229" s="265"/>
      <c r="V3229" s="265"/>
      <c r="AA3229" s="254" t="str">
        <f t="shared" si="360"/>
        <v/>
      </c>
      <c r="AB3229" s="254" t="str">
        <f t="shared" si="361"/>
        <v/>
      </c>
      <c r="AC3229" s="255">
        <f t="shared" si="362"/>
        <v>0</v>
      </c>
      <c r="AD3229" s="255">
        <f t="shared" si="363"/>
        <v>3836</v>
      </c>
      <c r="AE3229" s="256" t="str">
        <f t="shared" si="364"/>
        <v/>
      </c>
      <c r="AF3229" s="252" t="str">
        <f t="shared" si="365"/>
        <v>-</v>
      </c>
    </row>
    <row r="3230" spans="1:32" ht="20.149999999999999" customHeight="1" x14ac:dyDescent="0.75">
      <c r="A3230" s="31">
        <v>3228</v>
      </c>
      <c r="B3230" s="237"/>
      <c r="C3230" s="273"/>
      <c r="D3230" s="272"/>
      <c r="E3230" s="273"/>
      <c r="F3230" s="273"/>
      <c r="G3230" s="253" t="str">
        <f t="shared" si="359"/>
        <v/>
      </c>
      <c r="H3230" s="31" t="str">
        <f>IF(AND(B3230=H$1),LOOKUP(9.99999999999999E+307,$H$2:H3229)+1,"")</f>
        <v/>
      </c>
      <c r="I3230" s="31" t="str">
        <f>IF(AND(B3230=I$1),LOOKUP(9.99999999999999E+307,$I$2:I3229)+1,"")</f>
        <v/>
      </c>
      <c r="J3230" s="31">
        <f>IF(AND(B3230=J$1),LOOKUP(9.99999999999999E+307,$J$2:J3229)+1,"")</f>
        <v>3064</v>
      </c>
      <c r="K3230" s="31">
        <f>IF(AND(B3230=K$1),LOOKUP(9.99999999999999E+307,$K$2:K3229)+1,"")</f>
        <v>3064</v>
      </c>
      <c r="L3230" s="31">
        <f>IF(AND(B3230=L$1),LOOKUP(9.99999999999999E+307,$L$2:L3229)+1,"")</f>
        <v>3064</v>
      </c>
      <c r="M3230" s="31">
        <f>IF(AND(B3230=M$1),LOOKUP(9.99999999999999E+307,$M$2:M3229)+1,"")</f>
        <v>3064</v>
      </c>
      <c r="N3230" s="31" t="e">
        <f>IF(AND(B3230=N$1),LOOKUP(9.99999999999999E+307,$N$2:N3229)+1,"")</f>
        <v>#REF!</v>
      </c>
      <c r="O3230" s="31" t="e">
        <f>IF(AND($B3230=O$1),LOOKUP(9.99999999999999E+307,$O$2:O3229)+1,"")</f>
        <v>#REF!</v>
      </c>
      <c r="P3230" s="31" t="e">
        <f>IF(AND($B3230=P$1),LOOKUP(9.99999999999999E+307,$P$2:P3229)+1,"")</f>
        <v>#REF!</v>
      </c>
      <c r="Q3230" s="31" t="e">
        <f>IF(AND($B3230=Q$1),LOOKUP(9.99999999999999E+307,$Q$2:Q3229)+1,"")</f>
        <v>#REF!</v>
      </c>
      <c r="R3230" s="31">
        <f>IF(AND($B3230=R$1),LOOKUP(9.99999999999999E+307,$R$2:R3229)+1,"")</f>
        <v>3064</v>
      </c>
      <c r="S3230" s="31">
        <f>IF(AND($B3230=S$1),LOOKUP(9.99999999999999E+307,$S$2:S3229)+1,"")</f>
        <v>3064</v>
      </c>
      <c r="T3230" s="265"/>
      <c r="U3230" s="265"/>
      <c r="V3230" s="265"/>
      <c r="AA3230" s="254" t="str">
        <f t="shared" si="360"/>
        <v/>
      </c>
      <c r="AB3230" s="254" t="str">
        <f t="shared" si="361"/>
        <v/>
      </c>
      <c r="AC3230" s="255">
        <f t="shared" si="362"/>
        <v>0</v>
      </c>
      <c r="AD3230" s="255">
        <f t="shared" si="363"/>
        <v>3836</v>
      </c>
      <c r="AE3230" s="256" t="str">
        <f t="shared" si="364"/>
        <v/>
      </c>
      <c r="AF3230" s="252" t="str">
        <f t="shared" si="365"/>
        <v>-</v>
      </c>
    </row>
    <row r="3231" spans="1:32" ht="20.149999999999999" customHeight="1" x14ac:dyDescent="0.75">
      <c r="A3231" s="31">
        <v>3229</v>
      </c>
      <c r="B3231" s="237"/>
      <c r="C3231" s="273"/>
      <c r="D3231" s="272"/>
      <c r="E3231" s="273"/>
      <c r="F3231" s="273"/>
      <c r="G3231" s="253" t="str">
        <f t="shared" si="359"/>
        <v/>
      </c>
      <c r="H3231" s="31" t="str">
        <f>IF(AND(B3231=H$1),LOOKUP(9.99999999999999E+307,$H$2:H3230)+1,"")</f>
        <v/>
      </c>
      <c r="I3231" s="31" t="str">
        <f>IF(AND(B3231=I$1),LOOKUP(9.99999999999999E+307,$I$2:I3230)+1,"")</f>
        <v/>
      </c>
      <c r="J3231" s="31">
        <f>IF(AND(B3231=J$1),LOOKUP(9.99999999999999E+307,$J$2:J3230)+1,"")</f>
        <v>3065</v>
      </c>
      <c r="K3231" s="31">
        <f>IF(AND(B3231=K$1),LOOKUP(9.99999999999999E+307,$K$2:K3230)+1,"")</f>
        <v>3065</v>
      </c>
      <c r="L3231" s="31">
        <f>IF(AND(B3231=L$1),LOOKUP(9.99999999999999E+307,$L$2:L3230)+1,"")</f>
        <v>3065</v>
      </c>
      <c r="M3231" s="31">
        <f>IF(AND(B3231=M$1),LOOKUP(9.99999999999999E+307,$M$2:M3230)+1,"")</f>
        <v>3065</v>
      </c>
      <c r="N3231" s="31" t="e">
        <f>IF(AND(B3231=N$1),LOOKUP(9.99999999999999E+307,$N$2:N3230)+1,"")</f>
        <v>#REF!</v>
      </c>
      <c r="O3231" s="31" t="e">
        <f>IF(AND($B3231=O$1),LOOKUP(9.99999999999999E+307,$O$2:O3230)+1,"")</f>
        <v>#REF!</v>
      </c>
      <c r="P3231" s="31" t="e">
        <f>IF(AND($B3231=P$1),LOOKUP(9.99999999999999E+307,$P$2:P3230)+1,"")</f>
        <v>#REF!</v>
      </c>
      <c r="Q3231" s="31" t="e">
        <f>IF(AND($B3231=Q$1),LOOKUP(9.99999999999999E+307,$Q$2:Q3230)+1,"")</f>
        <v>#REF!</v>
      </c>
      <c r="R3231" s="31">
        <f>IF(AND($B3231=R$1),LOOKUP(9.99999999999999E+307,$R$2:R3230)+1,"")</f>
        <v>3065</v>
      </c>
      <c r="S3231" s="31">
        <f>IF(AND($B3231=S$1),LOOKUP(9.99999999999999E+307,$S$2:S3230)+1,"")</f>
        <v>3065</v>
      </c>
      <c r="T3231" s="265"/>
      <c r="U3231" s="265"/>
      <c r="V3231" s="265"/>
      <c r="AA3231" s="254" t="str">
        <f t="shared" si="360"/>
        <v/>
      </c>
      <c r="AB3231" s="254" t="str">
        <f t="shared" si="361"/>
        <v/>
      </c>
      <c r="AC3231" s="255">
        <f t="shared" si="362"/>
        <v>0</v>
      </c>
      <c r="AD3231" s="255">
        <f t="shared" si="363"/>
        <v>3836</v>
      </c>
      <c r="AE3231" s="256" t="str">
        <f t="shared" si="364"/>
        <v/>
      </c>
      <c r="AF3231" s="252" t="str">
        <f t="shared" si="365"/>
        <v>-</v>
      </c>
    </row>
    <row r="3232" spans="1:32" ht="20.149999999999999" customHeight="1" x14ac:dyDescent="0.75">
      <c r="A3232" s="31">
        <v>3230</v>
      </c>
      <c r="B3232" s="237"/>
      <c r="C3232" s="273"/>
      <c r="D3232" s="272"/>
      <c r="E3232" s="273"/>
      <c r="F3232" s="273"/>
      <c r="G3232" s="253" t="str">
        <f t="shared" si="359"/>
        <v/>
      </c>
      <c r="H3232" s="31" t="str">
        <f>IF(AND(B3232=H$1),LOOKUP(9.99999999999999E+307,$H$2:H3231)+1,"")</f>
        <v/>
      </c>
      <c r="I3232" s="31" t="str">
        <f>IF(AND(B3232=I$1),LOOKUP(9.99999999999999E+307,$I$2:I3231)+1,"")</f>
        <v/>
      </c>
      <c r="J3232" s="31">
        <f>IF(AND(B3232=J$1),LOOKUP(9.99999999999999E+307,$J$2:J3231)+1,"")</f>
        <v>3066</v>
      </c>
      <c r="K3232" s="31">
        <f>IF(AND(B3232=K$1),LOOKUP(9.99999999999999E+307,$K$2:K3231)+1,"")</f>
        <v>3066</v>
      </c>
      <c r="L3232" s="31">
        <f>IF(AND(B3232=L$1),LOOKUP(9.99999999999999E+307,$L$2:L3231)+1,"")</f>
        <v>3066</v>
      </c>
      <c r="M3232" s="31">
        <f>IF(AND(B3232=M$1),LOOKUP(9.99999999999999E+307,$M$2:M3231)+1,"")</f>
        <v>3066</v>
      </c>
      <c r="N3232" s="31" t="e">
        <f>IF(AND(B3232=N$1),LOOKUP(9.99999999999999E+307,$N$2:N3231)+1,"")</f>
        <v>#REF!</v>
      </c>
      <c r="O3232" s="31" t="e">
        <f>IF(AND($B3232=O$1),LOOKUP(9.99999999999999E+307,$O$2:O3231)+1,"")</f>
        <v>#REF!</v>
      </c>
      <c r="P3232" s="31" t="e">
        <f>IF(AND($B3232=P$1),LOOKUP(9.99999999999999E+307,$P$2:P3231)+1,"")</f>
        <v>#REF!</v>
      </c>
      <c r="Q3232" s="31" t="e">
        <f>IF(AND($B3232=Q$1),LOOKUP(9.99999999999999E+307,$Q$2:Q3231)+1,"")</f>
        <v>#REF!</v>
      </c>
      <c r="R3232" s="31">
        <f>IF(AND($B3232=R$1),LOOKUP(9.99999999999999E+307,$R$2:R3231)+1,"")</f>
        <v>3066</v>
      </c>
      <c r="S3232" s="31">
        <f>IF(AND($B3232=S$1),LOOKUP(9.99999999999999E+307,$S$2:S3231)+1,"")</f>
        <v>3066</v>
      </c>
      <c r="T3232" s="265"/>
      <c r="U3232" s="265"/>
      <c r="V3232" s="265"/>
      <c r="AA3232" s="254" t="str">
        <f t="shared" si="360"/>
        <v/>
      </c>
      <c r="AB3232" s="254" t="str">
        <f t="shared" si="361"/>
        <v/>
      </c>
      <c r="AC3232" s="255">
        <f t="shared" si="362"/>
        <v>0</v>
      </c>
      <c r="AD3232" s="255">
        <f t="shared" si="363"/>
        <v>3836</v>
      </c>
      <c r="AE3232" s="256" t="str">
        <f t="shared" si="364"/>
        <v/>
      </c>
      <c r="AF3232" s="252" t="str">
        <f t="shared" si="365"/>
        <v>-</v>
      </c>
    </row>
    <row r="3233" spans="1:32" ht="20.149999999999999" customHeight="1" x14ac:dyDescent="0.75">
      <c r="A3233" s="31">
        <v>3231</v>
      </c>
      <c r="B3233" s="237"/>
      <c r="C3233" s="273"/>
      <c r="D3233" s="272"/>
      <c r="E3233" s="273"/>
      <c r="F3233" s="273"/>
      <c r="G3233" s="253" t="str">
        <f t="shared" si="359"/>
        <v/>
      </c>
      <c r="H3233" s="31" t="str">
        <f>IF(AND(B3233=H$1),LOOKUP(9.99999999999999E+307,$H$2:H3232)+1,"")</f>
        <v/>
      </c>
      <c r="I3233" s="31" t="str">
        <f>IF(AND(B3233=I$1),LOOKUP(9.99999999999999E+307,$I$2:I3232)+1,"")</f>
        <v/>
      </c>
      <c r="J3233" s="31">
        <f>IF(AND(B3233=J$1),LOOKUP(9.99999999999999E+307,$J$2:J3232)+1,"")</f>
        <v>3067</v>
      </c>
      <c r="K3233" s="31">
        <f>IF(AND(B3233=K$1),LOOKUP(9.99999999999999E+307,$K$2:K3232)+1,"")</f>
        <v>3067</v>
      </c>
      <c r="L3233" s="31">
        <f>IF(AND(B3233=L$1),LOOKUP(9.99999999999999E+307,$L$2:L3232)+1,"")</f>
        <v>3067</v>
      </c>
      <c r="M3233" s="31">
        <f>IF(AND(B3233=M$1),LOOKUP(9.99999999999999E+307,$M$2:M3232)+1,"")</f>
        <v>3067</v>
      </c>
      <c r="N3233" s="31" t="e">
        <f>IF(AND(B3233=N$1),LOOKUP(9.99999999999999E+307,$N$2:N3232)+1,"")</f>
        <v>#REF!</v>
      </c>
      <c r="O3233" s="31" t="e">
        <f>IF(AND($B3233=O$1),LOOKUP(9.99999999999999E+307,$O$2:O3232)+1,"")</f>
        <v>#REF!</v>
      </c>
      <c r="P3233" s="31" t="e">
        <f>IF(AND($B3233=P$1),LOOKUP(9.99999999999999E+307,$P$2:P3232)+1,"")</f>
        <v>#REF!</v>
      </c>
      <c r="Q3233" s="31" t="e">
        <f>IF(AND($B3233=Q$1),LOOKUP(9.99999999999999E+307,$Q$2:Q3232)+1,"")</f>
        <v>#REF!</v>
      </c>
      <c r="R3233" s="31">
        <f>IF(AND($B3233=R$1),LOOKUP(9.99999999999999E+307,$R$2:R3232)+1,"")</f>
        <v>3067</v>
      </c>
      <c r="S3233" s="31">
        <f>IF(AND($B3233=S$1),LOOKUP(9.99999999999999E+307,$S$2:S3232)+1,"")</f>
        <v>3067</v>
      </c>
      <c r="T3233" s="265"/>
      <c r="U3233" s="265"/>
      <c r="V3233" s="265"/>
      <c r="AA3233" s="254" t="str">
        <f t="shared" si="360"/>
        <v/>
      </c>
      <c r="AB3233" s="254" t="str">
        <f t="shared" si="361"/>
        <v/>
      </c>
      <c r="AC3233" s="255">
        <f t="shared" si="362"/>
        <v>0</v>
      </c>
      <c r="AD3233" s="255">
        <f t="shared" si="363"/>
        <v>3836</v>
      </c>
      <c r="AE3233" s="256" t="str">
        <f t="shared" si="364"/>
        <v/>
      </c>
      <c r="AF3233" s="252" t="str">
        <f t="shared" si="365"/>
        <v>-</v>
      </c>
    </row>
    <row r="3234" spans="1:32" ht="20.149999999999999" customHeight="1" x14ac:dyDescent="0.75">
      <c r="A3234" s="31">
        <v>3232</v>
      </c>
      <c r="B3234" s="237"/>
      <c r="C3234" s="273"/>
      <c r="D3234" s="272"/>
      <c r="E3234" s="273"/>
      <c r="F3234" s="273"/>
      <c r="G3234" s="253" t="str">
        <f t="shared" si="359"/>
        <v/>
      </c>
      <c r="H3234" s="31" t="str">
        <f>IF(AND(B3234=H$1),LOOKUP(9.99999999999999E+307,$H$2:H3233)+1,"")</f>
        <v/>
      </c>
      <c r="I3234" s="31" t="str">
        <f>IF(AND(B3234=I$1),LOOKUP(9.99999999999999E+307,$I$2:I3233)+1,"")</f>
        <v/>
      </c>
      <c r="J3234" s="31">
        <f>IF(AND(B3234=J$1),LOOKUP(9.99999999999999E+307,$J$2:J3233)+1,"")</f>
        <v>3068</v>
      </c>
      <c r="K3234" s="31">
        <f>IF(AND(B3234=K$1),LOOKUP(9.99999999999999E+307,$K$2:K3233)+1,"")</f>
        <v>3068</v>
      </c>
      <c r="L3234" s="31">
        <f>IF(AND(B3234=L$1),LOOKUP(9.99999999999999E+307,$L$2:L3233)+1,"")</f>
        <v>3068</v>
      </c>
      <c r="M3234" s="31">
        <f>IF(AND(B3234=M$1),LOOKUP(9.99999999999999E+307,$M$2:M3233)+1,"")</f>
        <v>3068</v>
      </c>
      <c r="N3234" s="31" t="e">
        <f>IF(AND(B3234=N$1),LOOKUP(9.99999999999999E+307,$N$2:N3233)+1,"")</f>
        <v>#REF!</v>
      </c>
      <c r="O3234" s="31" t="e">
        <f>IF(AND($B3234=O$1),LOOKUP(9.99999999999999E+307,$O$2:O3233)+1,"")</f>
        <v>#REF!</v>
      </c>
      <c r="P3234" s="31" t="e">
        <f>IF(AND($B3234=P$1),LOOKUP(9.99999999999999E+307,$P$2:P3233)+1,"")</f>
        <v>#REF!</v>
      </c>
      <c r="Q3234" s="31" t="e">
        <f>IF(AND($B3234=Q$1),LOOKUP(9.99999999999999E+307,$Q$2:Q3233)+1,"")</f>
        <v>#REF!</v>
      </c>
      <c r="R3234" s="31">
        <f>IF(AND($B3234=R$1),LOOKUP(9.99999999999999E+307,$R$2:R3233)+1,"")</f>
        <v>3068</v>
      </c>
      <c r="S3234" s="31">
        <f>IF(AND($B3234=S$1),LOOKUP(9.99999999999999E+307,$S$2:S3233)+1,"")</f>
        <v>3068</v>
      </c>
      <c r="T3234" s="265"/>
      <c r="U3234" s="265"/>
      <c r="V3234" s="265"/>
      <c r="AA3234" s="254" t="str">
        <f t="shared" si="360"/>
        <v/>
      </c>
      <c r="AB3234" s="254" t="str">
        <f t="shared" si="361"/>
        <v/>
      </c>
      <c r="AC3234" s="255">
        <f t="shared" si="362"/>
        <v>0</v>
      </c>
      <c r="AD3234" s="255">
        <f t="shared" si="363"/>
        <v>3836</v>
      </c>
      <c r="AE3234" s="256" t="str">
        <f t="shared" si="364"/>
        <v/>
      </c>
      <c r="AF3234" s="252" t="str">
        <f t="shared" si="365"/>
        <v>-</v>
      </c>
    </row>
    <row r="3235" spans="1:32" ht="20.149999999999999" customHeight="1" x14ac:dyDescent="0.75">
      <c r="A3235" s="31">
        <v>3233</v>
      </c>
      <c r="B3235" s="237"/>
      <c r="C3235" s="273"/>
      <c r="D3235" s="272"/>
      <c r="E3235" s="273"/>
      <c r="F3235" s="273"/>
      <c r="G3235" s="253" t="str">
        <f t="shared" si="359"/>
        <v/>
      </c>
      <c r="H3235" s="31" t="str">
        <f>IF(AND(B3235=H$1),LOOKUP(9.99999999999999E+307,$H$2:H3234)+1,"")</f>
        <v/>
      </c>
      <c r="I3235" s="31" t="str">
        <f>IF(AND(B3235=I$1),LOOKUP(9.99999999999999E+307,$I$2:I3234)+1,"")</f>
        <v/>
      </c>
      <c r="J3235" s="31">
        <f>IF(AND(B3235=J$1),LOOKUP(9.99999999999999E+307,$J$2:J3234)+1,"")</f>
        <v>3069</v>
      </c>
      <c r="K3235" s="31">
        <f>IF(AND(B3235=K$1),LOOKUP(9.99999999999999E+307,$K$2:K3234)+1,"")</f>
        <v>3069</v>
      </c>
      <c r="L3235" s="31">
        <f>IF(AND(B3235=L$1),LOOKUP(9.99999999999999E+307,$L$2:L3234)+1,"")</f>
        <v>3069</v>
      </c>
      <c r="M3235" s="31">
        <f>IF(AND(B3235=M$1),LOOKUP(9.99999999999999E+307,$M$2:M3234)+1,"")</f>
        <v>3069</v>
      </c>
      <c r="N3235" s="31" t="e">
        <f>IF(AND(B3235=N$1),LOOKUP(9.99999999999999E+307,$N$2:N3234)+1,"")</f>
        <v>#REF!</v>
      </c>
      <c r="O3235" s="31" t="e">
        <f>IF(AND($B3235=O$1),LOOKUP(9.99999999999999E+307,$O$2:O3234)+1,"")</f>
        <v>#REF!</v>
      </c>
      <c r="P3235" s="31" t="e">
        <f>IF(AND($B3235=P$1),LOOKUP(9.99999999999999E+307,$P$2:P3234)+1,"")</f>
        <v>#REF!</v>
      </c>
      <c r="Q3235" s="31" t="e">
        <f>IF(AND($B3235=Q$1),LOOKUP(9.99999999999999E+307,$Q$2:Q3234)+1,"")</f>
        <v>#REF!</v>
      </c>
      <c r="R3235" s="31">
        <f>IF(AND($B3235=R$1),LOOKUP(9.99999999999999E+307,$R$2:R3234)+1,"")</f>
        <v>3069</v>
      </c>
      <c r="S3235" s="31">
        <f>IF(AND($B3235=S$1),LOOKUP(9.99999999999999E+307,$S$2:S3234)+1,"")</f>
        <v>3069</v>
      </c>
      <c r="T3235" s="265"/>
      <c r="U3235" s="265"/>
      <c r="V3235" s="265"/>
      <c r="AA3235" s="254" t="str">
        <f t="shared" si="360"/>
        <v/>
      </c>
      <c r="AB3235" s="254" t="str">
        <f t="shared" si="361"/>
        <v/>
      </c>
      <c r="AC3235" s="255">
        <f t="shared" si="362"/>
        <v>0</v>
      </c>
      <c r="AD3235" s="255">
        <f t="shared" si="363"/>
        <v>3836</v>
      </c>
      <c r="AE3235" s="256" t="str">
        <f t="shared" si="364"/>
        <v/>
      </c>
      <c r="AF3235" s="252" t="str">
        <f t="shared" si="365"/>
        <v>-</v>
      </c>
    </row>
    <row r="3236" spans="1:32" ht="20.149999999999999" customHeight="1" x14ac:dyDescent="0.75">
      <c r="A3236" s="31">
        <v>3234</v>
      </c>
      <c r="B3236" s="237"/>
      <c r="C3236" s="273"/>
      <c r="D3236" s="272"/>
      <c r="E3236" s="273"/>
      <c r="F3236" s="273"/>
      <c r="G3236" s="253" t="str">
        <f t="shared" si="359"/>
        <v/>
      </c>
      <c r="H3236" s="31" t="str">
        <f>IF(AND(B3236=H$1),LOOKUP(9.99999999999999E+307,$H$2:H3235)+1,"")</f>
        <v/>
      </c>
      <c r="I3236" s="31" t="str">
        <f>IF(AND(B3236=I$1),LOOKUP(9.99999999999999E+307,$I$2:I3235)+1,"")</f>
        <v/>
      </c>
      <c r="J3236" s="31">
        <f>IF(AND(B3236=J$1),LOOKUP(9.99999999999999E+307,$J$2:J3235)+1,"")</f>
        <v>3070</v>
      </c>
      <c r="K3236" s="31">
        <f>IF(AND(B3236=K$1),LOOKUP(9.99999999999999E+307,$K$2:K3235)+1,"")</f>
        <v>3070</v>
      </c>
      <c r="L3236" s="31">
        <f>IF(AND(B3236=L$1),LOOKUP(9.99999999999999E+307,$L$2:L3235)+1,"")</f>
        <v>3070</v>
      </c>
      <c r="M3236" s="31">
        <f>IF(AND(B3236=M$1),LOOKUP(9.99999999999999E+307,$M$2:M3235)+1,"")</f>
        <v>3070</v>
      </c>
      <c r="N3236" s="31" t="e">
        <f>IF(AND(B3236=N$1),LOOKUP(9.99999999999999E+307,$N$2:N3235)+1,"")</f>
        <v>#REF!</v>
      </c>
      <c r="O3236" s="31" t="e">
        <f>IF(AND($B3236=O$1),LOOKUP(9.99999999999999E+307,$O$2:O3235)+1,"")</f>
        <v>#REF!</v>
      </c>
      <c r="P3236" s="31" t="e">
        <f>IF(AND($B3236=P$1),LOOKUP(9.99999999999999E+307,$P$2:P3235)+1,"")</f>
        <v>#REF!</v>
      </c>
      <c r="Q3236" s="31" t="e">
        <f>IF(AND($B3236=Q$1),LOOKUP(9.99999999999999E+307,$Q$2:Q3235)+1,"")</f>
        <v>#REF!</v>
      </c>
      <c r="R3236" s="31">
        <f>IF(AND($B3236=R$1),LOOKUP(9.99999999999999E+307,$R$2:R3235)+1,"")</f>
        <v>3070</v>
      </c>
      <c r="S3236" s="31">
        <f>IF(AND($B3236=S$1),LOOKUP(9.99999999999999E+307,$S$2:S3235)+1,"")</f>
        <v>3070</v>
      </c>
      <c r="T3236" s="265"/>
      <c r="U3236" s="265"/>
      <c r="V3236" s="265"/>
      <c r="AA3236" s="254" t="str">
        <f t="shared" si="360"/>
        <v/>
      </c>
      <c r="AB3236" s="254" t="str">
        <f t="shared" si="361"/>
        <v/>
      </c>
      <c r="AC3236" s="255">
        <f t="shared" si="362"/>
        <v>0</v>
      </c>
      <c r="AD3236" s="255">
        <f t="shared" si="363"/>
        <v>3836</v>
      </c>
      <c r="AE3236" s="256" t="str">
        <f t="shared" si="364"/>
        <v/>
      </c>
      <c r="AF3236" s="252" t="str">
        <f t="shared" si="365"/>
        <v>-</v>
      </c>
    </row>
    <row r="3237" spans="1:32" ht="20.149999999999999" customHeight="1" x14ac:dyDescent="0.75">
      <c r="A3237" s="31">
        <v>3235</v>
      </c>
      <c r="B3237" s="237"/>
      <c r="C3237" s="273"/>
      <c r="D3237" s="272"/>
      <c r="E3237" s="273"/>
      <c r="F3237" s="273"/>
      <c r="G3237" s="253" t="str">
        <f t="shared" si="359"/>
        <v/>
      </c>
      <c r="H3237" s="31" t="str">
        <f>IF(AND(B3237=H$1),LOOKUP(9.99999999999999E+307,$H$2:H3236)+1,"")</f>
        <v/>
      </c>
      <c r="I3237" s="31" t="str">
        <f>IF(AND(B3237=I$1),LOOKUP(9.99999999999999E+307,$I$2:I3236)+1,"")</f>
        <v/>
      </c>
      <c r="J3237" s="31">
        <f>IF(AND(B3237=J$1),LOOKUP(9.99999999999999E+307,$J$2:J3236)+1,"")</f>
        <v>3071</v>
      </c>
      <c r="K3237" s="31">
        <f>IF(AND(B3237=K$1),LOOKUP(9.99999999999999E+307,$K$2:K3236)+1,"")</f>
        <v>3071</v>
      </c>
      <c r="L3237" s="31">
        <f>IF(AND(B3237=L$1),LOOKUP(9.99999999999999E+307,$L$2:L3236)+1,"")</f>
        <v>3071</v>
      </c>
      <c r="M3237" s="31">
        <f>IF(AND(B3237=M$1),LOOKUP(9.99999999999999E+307,$M$2:M3236)+1,"")</f>
        <v>3071</v>
      </c>
      <c r="N3237" s="31" t="e">
        <f>IF(AND(B3237=N$1),LOOKUP(9.99999999999999E+307,$N$2:N3236)+1,"")</f>
        <v>#REF!</v>
      </c>
      <c r="O3237" s="31" t="e">
        <f>IF(AND($B3237=O$1),LOOKUP(9.99999999999999E+307,$O$2:O3236)+1,"")</f>
        <v>#REF!</v>
      </c>
      <c r="P3237" s="31" t="e">
        <f>IF(AND($B3237=P$1),LOOKUP(9.99999999999999E+307,$P$2:P3236)+1,"")</f>
        <v>#REF!</v>
      </c>
      <c r="Q3237" s="31" t="e">
        <f>IF(AND($B3237=Q$1),LOOKUP(9.99999999999999E+307,$Q$2:Q3236)+1,"")</f>
        <v>#REF!</v>
      </c>
      <c r="R3237" s="31">
        <f>IF(AND($B3237=R$1),LOOKUP(9.99999999999999E+307,$R$2:R3236)+1,"")</f>
        <v>3071</v>
      </c>
      <c r="S3237" s="31">
        <f>IF(AND($B3237=S$1),LOOKUP(9.99999999999999E+307,$S$2:S3236)+1,"")</f>
        <v>3071</v>
      </c>
      <c r="T3237" s="265"/>
      <c r="U3237" s="265"/>
      <c r="V3237" s="265"/>
      <c r="AA3237" s="254" t="str">
        <f t="shared" si="360"/>
        <v/>
      </c>
      <c r="AB3237" s="254" t="str">
        <f t="shared" si="361"/>
        <v/>
      </c>
      <c r="AC3237" s="255">
        <f t="shared" si="362"/>
        <v>0</v>
      </c>
      <c r="AD3237" s="255">
        <f t="shared" si="363"/>
        <v>3836</v>
      </c>
      <c r="AE3237" s="256" t="str">
        <f t="shared" si="364"/>
        <v/>
      </c>
      <c r="AF3237" s="252" t="str">
        <f t="shared" si="365"/>
        <v>-</v>
      </c>
    </row>
    <row r="3238" spans="1:32" ht="20.149999999999999" customHeight="1" x14ac:dyDescent="0.75">
      <c r="A3238" s="31">
        <v>3236</v>
      </c>
      <c r="B3238" s="237"/>
      <c r="C3238" s="273"/>
      <c r="D3238" s="272"/>
      <c r="E3238" s="273"/>
      <c r="F3238" s="273"/>
      <c r="G3238" s="253" t="str">
        <f t="shared" si="359"/>
        <v/>
      </c>
      <c r="H3238" s="31" t="str">
        <f>IF(AND(B3238=H$1),LOOKUP(9.99999999999999E+307,$H$2:H3237)+1,"")</f>
        <v/>
      </c>
      <c r="I3238" s="31" t="str">
        <f>IF(AND(B3238=I$1),LOOKUP(9.99999999999999E+307,$I$2:I3237)+1,"")</f>
        <v/>
      </c>
      <c r="J3238" s="31">
        <f>IF(AND(B3238=J$1),LOOKUP(9.99999999999999E+307,$J$2:J3237)+1,"")</f>
        <v>3072</v>
      </c>
      <c r="K3238" s="31">
        <f>IF(AND(B3238=K$1),LOOKUP(9.99999999999999E+307,$K$2:K3237)+1,"")</f>
        <v>3072</v>
      </c>
      <c r="L3238" s="31">
        <f>IF(AND(B3238=L$1),LOOKUP(9.99999999999999E+307,$L$2:L3237)+1,"")</f>
        <v>3072</v>
      </c>
      <c r="M3238" s="31">
        <f>IF(AND(B3238=M$1),LOOKUP(9.99999999999999E+307,$M$2:M3237)+1,"")</f>
        <v>3072</v>
      </c>
      <c r="N3238" s="31" t="e">
        <f>IF(AND(B3238=N$1),LOOKUP(9.99999999999999E+307,$N$2:N3237)+1,"")</f>
        <v>#REF!</v>
      </c>
      <c r="O3238" s="31" t="e">
        <f>IF(AND($B3238=O$1),LOOKUP(9.99999999999999E+307,$O$2:O3237)+1,"")</f>
        <v>#REF!</v>
      </c>
      <c r="P3238" s="31" t="e">
        <f>IF(AND($B3238=P$1),LOOKUP(9.99999999999999E+307,$P$2:P3237)+1,"")</f>
        <v>#REF!</v>
      </c>
      <c r="Q3238" s="31" t="e">
        <f>IF(AND($B3238=Q$1),LOOKUP(9.99999999999999E+307,$Q$2:Q3237)+1,"")</f>
        <v>#REF!</v>
      </c>
      <c r="R3238" s="31">
        <f>IF(AND($B3238=R$1),LOOKUP(9.99999999999999E+307,$R$2:R3237)+1,"")</f>
        <v>3072</v>
      </c>
      <c r="S3238" s="31">
        <f>IF(AND($B3238=S$1),LOOKUP(9.99999999999999E+307,$S$2:S3237)+1,"")</f>
        <v>3072</v>
      </c>
      <c r="T3238" s="265"/>
      <c r="U3238" s="265"/>
      <c r="V3238" s="265"/>
      <c r="AA3238" s="254" t="str">
        <f t="shared" si="360"/>
        <v/>
      </c>
      <c r="AB3238" s="254" t="str">
        <f t="shared" si="361"/>
        <v/>
      </c>
      <c r="AC3238" s="255">
        <f t="shared" si="362"/>
        <v>0</v>
      </c>
      <c r="AD3238" s="255">
        <f t="shared" si="363"/>
        <v>3836</v>
      </c>
      <c r="AE3238" s="256" t="str">
        <f t="shared" si="364"/>
        <v/>
      </c>
      <c r="AF3238" s="252" t="str">
        <f t="shared" si="365"/>
        <v>-</v>
      </c>
    </row>
    <row r="3239" spans="1:32" ht="20.149999999999999" customHeight="1" x14ac:dyDescent="0.75">
      <c r="A3239" s="31">
        <v>3237</v>
      </c>
      <c r="B3239" s="237"/>
      <c r="C3239" s="273"/>
      <c r="D3239" s="272"/>
      <c r="E3239" s="273"/>
      <c r="F3239" s="273"/>
      <c r="G3239" s="253" t="str">
        <f t="shared" si="359"/>
        <v/>
      </c>
      <c r="H3239" s="31" t="str">
        <f>IF(AND(B3239=H$1),LOOKUP(9.99999999999999E+307,$H$2:H3238)+1,"")</f>
        <v/>
      </c>
      <c r="I3239" s="31" t="str">
        <f>IF(AND(B3239=I$1),LOOKUP(9.99999999999999E+307,$I$2:I3238)+1,"")</f>
        <v/>
      </c>
      <c r="J3239" s="31">
        <f>IF(AND(B3239=J$1),LOOKUP(9.99999999999999E+307,$J$2:J3238)+1,"")</f>
        <v>3073</v>
      </c>
      <c r="K3239" s="31">
        <f>IF(AND(B3239=K$1),LOOKUP(9.99999999999999E+307,$K$2:K3238)+1,"")</f>
        <v>3073</v>
      </c>
      <c r="L3239" s="31">
        <f>IF(AND(B3239=L$1),LOOKUP(9.99999999999999E+307,$L$2:L3238)+1,"")</f>
        <v>3073</v>
      </c>
      <c r="M3239" s="31">
        <f>IF(AND(B3239=M$1),LOOKUP(9.99999999999999E+307,$M$2:M3238)+1,"")</f>
        <v>3073</v>
      </c>
      <c r="N3239" s="31" t="e">
        <f>IF(AND(B3239=N$1),LOOKUP(9.99999999999999E+307,$N$2:N3238)+1,"")</f>
        <v>#REF!</v>
      </c>
      <c r="O3239" s="31" t="e">
        <f>IF(AND($B3239=O$1),LOOKUP(9.99999999999999E+307,$O$2:O3238)+1,"")</f>
        <v>#REF!</v>
      </c>
      <c r="P3239" s="31" t="e">
        <f>IF(AND($B3239=P$1),LOOKUP(9.99999999999999E+307,$P$2:P3238)+1,"")</f>
        <v>#REF!</v>
      </c>
      <c r="Q3239" s="31" t="e">
        <f>IF(AND($B3239=Q$1),LOOKUP(9.99999999999999E+307,$Q$2:Q3238)+1,"")</f>
        <v>#REF!</v>
      </c>
      <c r="R3239" s="31">
        <f>IF(AND($B3239=R$1),LOOKUP(9.99999999999999E+307,$R$2:R3238)+1,"")</f>
        <v>3073</v>
      </c>
      <c r="S3239" s="31">
        <f>IF(AND($B3239=S$1),LOOKUP(9.99999999999999E+307,$S$2:S3238)+1,"")</f>
        <v>3073</v>
      </c>
      <c r="T3239" s="265"/>
      <c r="U3239" s="265"/>
      <c r="V3239" s="265"/>
      <c r="AA3239" s="254" t="str">
        <f t="shared" si="360"/>
        <v/>
      </c>
      <c r="AB3239" s="254" t="str">
        <f t="shared" si="361"/>
        <v/>
      </c>
      <c r="AC3239" s="255">
        <f t="shared" si="362"/>
        <v>0</v>
      </c>
      <c r="AD3239" s="255">
        <f t="shared" si="363"/>
        <v>3836</v>
      </c>
      <c r="AE3239" s="256" t="str">
        <f t="shared" si="364"/>
        <v/>
      </c>
      <c r="AF3239" s="252" t="str">
        <f t="shared" si="365"/>
        <v>-</v>
      </c>
    </row>
    <row r="3240" spans="1:32" ht="20.149999999999999" customHeight="1" x14ac:dyDescent="0.75">
      <c r="A3240" s="31">
        <v>3238</v>
      </c>
      <c r="B3240" s="237"/>
      <c r="C3240" s="273"/>
      <c r="D3240" s="272"/>
      <c r="E3240" s="273"/>
      <c r="F3240" s="273"/>
      <c r="G3240" s="253" t="str">
        <f t="shared" si="359"/>
        <v/>
      </c>
      <c r="H3240" s="31" t="str">
        <f>IF(AND(B3240=H$1),LOOKUP(9.99999999999999E+307,$H$2:H3239)+1,"")</f>
        <v/>
      </c>
      <c r="I3240" s="31" t="str">
        <f>IF(AND(B3240=I$1),LOOKUP(9.99999999999999E+307,$I$2:I3239)+1,"")</f>
        <v/>
      </c>
      <c r="J3240" s="31">
        <f>IF(AND(B3240=J$1),LOOKUP(9.99999999999999E+307,$J$2:J3239)+1,"")</f>
        <v>3074</v>
      </c>
      <c r="K3240" s="31">
        <f>IF(AND(B3240=K$1),LOOKUP(9.99999999999999E+307,$K$2:K3239)+1,"")</f>
        <v>3074</v>
      </c>
      <c r="L3240" s="31">
        <f>IF(AND(B3240=L$1),LOOKUP(9.99999999999999E+307,$L$2:L3239)+1,"")</f>
        <v>3074</v>
      </c>
      <c r="M3240" s="31">
        <f>IF(AND(B3240=M$1),LOOKUP(9.99999999999999E+307,$M$2:M3239)+1,"")</f>
        <v>3074</v>
      </c>
      <c r="N3240" s="31" t="e">
        <f>IF(AND(B3240=N$1),LOOKUP(9.99999999999999E+307,$N$2:N3239)+1,"")</f>
        <v>#REF!</v>
      </c>
      <c r="O3240" s="31" t="e">
        <f>IF(AND($B3240=O$1),LOOKUP(9.99999999999999E+307,$O$2:O3239)+1,"")</f>
        <v>#REF!</v>
      </c>
      <c r="P3240" s="31" t="e">
        <f>IF(AND($B3240=P$1),LOOKUP(9.99999999999999E+307,$P$2:P3239)+1,"")</f>
        <v>#REF!</v>
      </c>
      <c r="Q3240" s="31" t="e">
        <f>IF(AND($B3240=Q$1),LOOKUP(9.99999999999999E+307,$Q$2:Q3239)+1,"")</f>
        <v>#REF!</v>
      </c>
      <c r="R3240" s="31">
        <f>IF(AND($B3240=R$1),LOOKUP(9.99999999999999E+307,$R$2:R3239)+1,"")</f>
        <v>3074</v>
      </c>
      <c r="S3240" s="31">
        <f>IF(AND($B3240=S$1),LOOKUP(9.99999999999999E+307,$S$2:S3239)+1,"")</f>
        <v>3074</v>
      </c>
      <c r="T3240" s="265"/>
      <c r="U3240" s="265"/>
      <c r="V3240" s="265"/>
      <c r="AA3240" s="254" t="str">
        <f t="shared" si="360"/>
        <v/>
      </c>
      <c r="AB3240" s="254" t="str">
        <f t="shared" si="361"/>
        <v/>
      </c>
      <c r="AC3240" s="255">
        <f t="shared" si="362"/>
        <v>0</v>
      </c>
      <c r="AD3240" s="255">
        <f t="shared" si="363"/>
        <v>3836</v>
      </c>
      <c r="AE3240" s="256" t="str">
        <f t="shared" si="364"/>
        <v/>
      </c>
      <c r="AF3240" s="252" t="str">
        <f t="shared" si="365"/>
        <v>-</v>
      </c>
    </row>
    <row r="3241" spans="1:32" ht="20.149999999999999" customHeight="1" x14ac:dyDescent="0.75">
      <c r="A3241" s="31">
        <v>3239</v>
      </c>
      <c r="B3241" s="237"/>
      <c r="C3241" s="273"/>
      <c r="D3241" s="272"/>
      <c r="E3241" s="273"/>
      <c r="F3241" s="273"/>
      <c r="G3241" s="253" t="str">
        <f t="shared" si="359"/>
        <v/>
      </c>
      <c r="H3241" s="31" t="str">
        <f>IF(AND(B3241=H$1),LOOKUP(9.99999999999999E+307,$H$2:H3240)+1,"")</f>
        <v/>
      </c>
      <c r="I3241" s="31" t="str">
        <f>IF(AND(B3241=I$1),LOOKUP(9.99999999999999E+307,$I$2:I3240)+1,"")</f>
        <v/>
      </c>
      <c r="J3241" s="31">
        <f>IF(AND(B3241=J$1),LOOKUP(9.99999999999999E+307,$J$2:J3240)+1,"")</f>
        <v>3075</v>
      </c>
      <c r="K3241" s="31">
        <f>IF(AND(B3241=K$1),LOOKUP(9.99999999999999E+307,$K$2:K3240)+1,"")</f>
        <v>3075</v>
      </c>
      <c r="L3241" s="31">
        <f>IF(AND(B3241=L$1),LOOKUP(9.99999999999999E+307,$L$2:L3240)+1,"")</f>
        <v>3075</v>
      </c>
      <c r="M3241" s="31">
        <f>IF(AND(B3241=M$1),LOOKUP(9.99999999999999E+307,$M$2:M3240)+1,"")</f>
        <v>3075</v>
      </c>
      <c r="N3241" s="31" t="e">
        <f>IF(AND(B3241=N$1),LOOKUP(9.99999999999999E+307,$N$2:N3240)+1,"")</f>
        <v>#REF!</v>
      </c>
      <c r="O3241" s="31" t="e">
        <f>IF(AND($B3241=O$1),LOOKUP(9.99999999999999E+307,$O$2:O3240)+1,"")</f>
        <v>#REF!</v>
      </c>
      <c r="P3241" s="31" t="e">
        <f>IF(AND($B3241=P$1),LOOKUP(9.99999999999999E+307,$P$2:P3240)+1,"")</f>
        <v>#REF!</v>
      </c>
      <c r="Q3241" s="31" t="e">
        <f>IF(AND($B3241=Q$1),LOOKUP(9.99999999999999E+307,$Q$2:Q3240)+1,"")</f>
        <v>#REF!</v>
      </c>
      <c r="R3241" s="31">
        <f>IF(AND($B3241=R$1),LOOKUP(9.99999999999999E+307,$R$2:R3240)+1,"")</f>
        <v>3075</v>
      </c>
      <c r="S3241" s="31">
        <f>IF(AND($B3241=S$1),LOOKUP(9.99999999999999E+307,$S$2:S3240)+1,"")</f>
        <v>3075</v>
      </c>
      <c r="T3241" s="265"/>
      <c r="U3241" s="265"/>
      <c r="V3241" s="265"/>
      <c r="AA3241" s="254" t="str">
        <f t="shared" si="360"/>
        <v/>
      </c>
      <c r="AB3241" s="254" t="str">
        <f t="shared" si="361"/>
        <v/>
      </c>
      <c r="AC3241" s="255">
        <f t="shared" si="362"/>
        <v>0</v>
      </c>
      <c r="AD3241" s="255">
        <f t="shared" si="363"/>
        <v>3836</v>
      </c>
      <c r="AE3241" s="256" t="str">
        <f t="shared" si="364"/>
        <v/>
      </c>
      <c r="AF3241" s="252" t="str">
        <f t="shared" si="365"/>
        <v>-</v>
      </c>
    </row>
    <row r="3242" spans="1:32" ht="20.149999999999999" customHeight="1" x14ac:dyDescent="0.75">
      <c r="A3242" s="31">
        <v>3240</v>
      </c>
      <c r="B3242" s="237"/>
      <c r="C3242" s="273"/>
      <c r="D3242" s="272"/>
      <c r="E3242" s="273"/>
      <c r="F3242" s="273"/>
      <c r="G3242" s="253" t="str">
        <f t="shared" si="359"/>
        <v/>
      </c>
      <c r="H3242" s="31" t="str">
        <f>IF(AND(B3242=H$1),LOOKUP(9.99999999999999E+307,$H$2:H3241)+1,"")</f>
        <v/>
      </c>
      <c r="I3242" s="31" t="str">
        <f>IF(AND(B3242=I$1),LOOKUP(9.99999999999999E+307,$I$2:I3241)+1,"")</f>
        <v/>
      </c>
      <c r="J3242" s="31">
        <f>IF(AND(B3242=J$1),LOOKUP(9.99999999999999E+307,$J$2:J3241)+1,"")</f>
        <v>3076</v>
      </c>
      <c r="K3242" s="31">
        <f>IF(AND(B3242=K$1),LOOKUP(9.99999999999999E+307,$K$2:K3241)+1,"")</f>
        <v>3076</v>
      </c>
      <c r="L3242" s="31">
        <f>IF(AND(B3242=L$1),LOOKUP(9.99999999999999E+307,$L$2:L3241)+1,"")</f>
        <v>3076</v>
      </c>
      <c r="M3242" s="31">
        <f>IF(AND(B3242=M$1),LOOKUP(9.99999999999999E+307,$M$2:M3241)+1,"")</f>
        <v>3076</v>
      </c>
      <c r="N3242" s="31" t="e">
        <f>IF(AND(B3242=N$1),LOOKUP(9.99999999999999E+307,$N$2:N3241)+1,"")</f>
        <v>#REF!</v>
      </c>
      <c r="O3242" s="31" t="e">
        <f>IF(AND($B3242=O$1),LOOKUP(9.99999999999999E+307,$O$2:O3241)+1,"")</f>
        <v>#REF!</v>
      </c>
      <c r="P3242" s="31" t="e">
        <f>IF(AND($B3242=P$1),LOOKUP(9.99999999999999E+307,$P$2:P3241)+1,"")</f>
        <v>#REF!</v>
      </c>
      <c r="Q3242" s="31" t="e">
        <f>IF(AND($B3242=Q$1),LOOKUP(9.99999999999999E+307,$Q$2:Q3241)+1,"")</f>
        <v>#REF!</v>
      </c>
      <c r="R3242" s="31">
        <f>IF(AND($B3242=R$1),LOOKUP(9.99999999999999E+307,$R$2:R3241)+1,"")</f>
        <v>3076</v>
      </c>
      <c r="S3242" s="31">
        <f>IF(AND($B3242=S$1),LOOKUP(9.99999999999999E+307,$S$2:S3241)+1,"")</f>
        <v>3076</v>
      </c>
      <c r="T3242" s="265"/>
      <c r="U3242" s="265"/>
      <c r="V3242" s="265"/>
      <c r="AA3242" s="254" t="str">
        <f t="shared" si="360"/>
        <v/>
      </c>
      <c r="AB3242" s="254" t="str">
        <f t="shared" si="361"/>
        <v/>
      </c>
      <c r="AC3242" s="255">
        <f t="shared" si="362"/>
        <v>0</v>
      </c>
      <c r="AD3242" s="255">
        <f t="shared" si="363"/>
        <v>3836</v>
      </c>
      <c r="AE3242" s="256" t="str">
        <f t="shared" si="364"/>
        <v/>
      </c>
      <c r="AF3242" s="252" t="str">
        <f t="shared" si="365"/>
        <v>-</v>
      </c>
    </row>
    <row r="3243" spans="1:32" ht="20.149999999999999" customHeight="1" x14ac:dyDescent="0.75">
      <c r="A3243" s="31">
        <v>3241</v>
      </c>
      <c r="B3243" s="237"/>
      <c r="C3243" s="273"/>
      <c r="D3243" s="272"/>
      <c r="E3243" s="273"/>
      <c r="F3243" s="273"/>
      <c r="G3243" s="253" t="str">
        <f t="shared" ref="G3243:G3306" si="366">B3243&amp;C3243</f>
        <v/>
      </c>
      <c r="H3243" s="31" t="str">
        <f>IF(AND(B3243=H$1),LOOKUP(9.99999999999999E+307,$H$2:H3242)+1,"")</f>
        <v/>
      </c>
      <c r="I3243" s="31" t="str">
        <f>IF(AND(B3243=I$1),LOOKUP(9.99999999999999E+307,$I$2:I3242)+1,"")</f>
        <v/>
      </c>
      <c r="J3243" s="31">
        <f>IF(AND(B3243=J$1),LOOKUP(9.99999999999999E+307,$J$2:J3242)+1,"")</f>
        <v>3077</v>
      </c>
      <c r="K3243" s="31">
        <f>IF(AND(B3243=K$1),LOOKUP(9.99999999999999E+307,$K$2:K3242)+1,"")</f>
        <v>3077</v>
      </c>
      <c r="L3243" s="31">
        <f>IF(AND(B3243=L$1),LOOKUP(9.99999999999999E+307,$L$2:L3242)+1,"")</f>
        <v>3077</v>
      </c>
      <c r="M3243" s="31">
        <f>IF(AND(B3243=M$1),LOOKUP(9.99999999999999E+307,$M$2:M3242)+1,"")</f>
        <v>3077</v>
      </c>
      <c r="N3243" s="31" t="e">
        <f>IF(AND(B3243=N$1),LOOKUP(9.99999999999999E+307,$N$2:N3242)+1,"")</f>
        <v>#REF!</v>
      </c>
      <c r="O3243" s="31" t="e">
        <f>IF(AND($B3243=O$1),LOOKUP(9.99999999999999E+307,$O$2:O3242)+1,"")</f>
        <v>#REF!</v>
      </c>
      <c r="P3243" s="31" t="e">
        <f>IF(AND($B3243=P$1),LOOKUP(9.99999999999999E+307,$P$2:P3242)+1,"")</f>
        <v>#REF!</v>
      </c>
      <c r="Q3243" s="31" t="e">
        <f>IF(AND($B3243=Q$1),LOOKUP(9.99999999999999E+307,$Q$2:Q3242)+1,"")</f>
        <v>#REF!</v>
      </c>
      <c r="R3243" s="31">
        <f>IF(AND($B3243=R$1),LOOKUP(9.99999999999999E+307,$R$2:R3242)+1,"")</f>
        <v>3077</v>
      </c>
      <c r="S3243" s="31">
        <f>IF(AND($B3243=S$1),LOOKUP(9.99999999999999E+307,$S$2:S3242)+1,"")</f>
        <v>3077</v>
      </c>
      <c r="T3243" s="265"/>
      <c r="U3243" s="265"/>
      <c r="V3243" s="265"/>
      <c r="AA3243" s="254" t="str">
        <f t="shared" si="360"/>
        <v/>
      </c>
      <c r="AB3243" s="254" t="str">
        <f t="shared" si="361"/>
        <v/>
      </c>
      <c r="AC3243" s="255">
        <f t="shared" si="362"/>
        <v>0</v>
      </c>
      <c r="AD3243" s="255">
        <f t="shared" si="363"/>
        <v>3836</v>
      </c>
      <c r="AE3243" s="256" t="str">
        <f t="shared" si="364"/>
        <v/>
      </c>
      <c r="AF3243" s="252" t="str">
        <f t="shared" si="365"/>
        <v>-</v>
      </c>
    </row>
    <row r="3244" spans="1:32" ht="20.149999999999999" customHeight="1" x14ac:dyDescent="0.75">
      <c r="A3244" s="31">
        <v>3242</v>
      </c>
      <c r="B3244" s="237"/>
      <c r="C3244" s="273"/>
      <c r="D3244" s="272"/>
      <c r="E3244" s="273"/>
      <c r="F3244" s="273"/>
      <c r="G3244" s="253" t="str">
        <f t="shared" si="366"/>
        <v/>
      </c>
      <c r="H3244" s="31" t="str">
        <f>IF(AND(B3244=H$1),LOOKUP(9.99999999999999E+307,$H$2:H3243)+1,"")</f>
        <v/>
      </c>
      <c r="I3244" s="31" t="str">
        <f>IF(AND(B3244=I$1),LOOKUP(9.99999999999999E+307,$I$2:I3243)+1,"")</f>
        <v/>
      </c>
      <c r="J3244" s="31">
        <f>IF(AND(B3244=J$1),LOOKUP(9.99999999999999E+307,$J$2:J3243)+1,"")</f>
        <v>3078</v>
      </c>
      <c r="K3244" s="31">
        <f>IF(AND(B3244=K$1),LOOKUP(9.99999999999999E+307,$K$2:K3243)+1,"")</f>
        <v>3078</v>
      </c>
      <c r="L3244" s="31">
        <f>IF(AND(B3244=L$1),LOOKUP(9.99999999999999E+307,$L$2:L3243)+1,"")</f>
        <v>3078</v>
      </c>
      <c r="M3244" s="31">
        <f>IF(AND(B3244=M$1),LOOKUP(9.99999999999999E+307,$M$2:M3243)+1,"")</f>
        <v>3078</v>
      </c>
      <c r="N3244" s="31" t="e">
        <f>IF(AND(B3244=N$1),LOOKUP(9.99999999999999E+307,$N$2:N3243)+1,"")</f>
        <v>#REF!</v>
      </c>
      <c r="O3244" s="31" t="e">
        <f>IF(AND($B3244=O$1),LOOKUP(9.99999999999999E+307,$O$2:O3243)+1,"")</f>
        <v>#REF!</v>
      </c>
      <c r="P3244" s="31" t="e">
        <f>IF(AND($B3244=P$1),LOOKUP(9.99999999999999E+307,$P$2:P3243)+1,"")</f>
        <v>#REF!</v>
      </c>
      <c r="Q3244" s="31" t="e">
        <f>IF(AND($B3244=Q$1),LOOKUP(9.99999999999999E+307,$Q$2:Q3243)+1,"")</f>
        <v>#REF!</v>
      </c>
      <c r="R3244" s="31">
        <f>IF(AND($B3244=R$1),LOOKUP(9.99999999999999E+307,$R$2:R3243)+1,"")</f>
        <v>3078</v>
      </c>
      <c r="S3244" s="31">
        <f>IF(AND($B3244=S$1),LOOKUP(9.99999999999999E+307,$S$2:S3243)+1,"")</f>
        <v>3078</v>
      </c>
      <c r="T3244" s="265"/>
      <c r="U3244" s="265"/>
      <c r="V3244" s="265"/>
      <c r="AA3244" s="254" t="str">
        <f t="shared" si="360"/>
        <v/>
      </c>
      <c r="AB3244" s="254" t="str">
        <f t="shared" si="361"/>
        <v/>
      </c>
      <c r="AC3244" s="255">
        <f t="shared" si="362"/>
        <v>0</v>
      </c>
      <c r="AD3244" s="255">
        <f t="shared" si="363"/>
        <v>3836</v>
      </c>
      <c r="AE3244" s="256" t="str">
        <f t="shared" si="364"/>
        <v/>
      </c>
      <c r="AF3244" s="252" t="str">
        <f t="shared" si="365"/>
        <v>-</v>
      </c>
    </row>
    <row r="3245" spans="1:32" ht="20.149999999999999" customHeight="1" x14ac:dyDescent="0.75">
      <c r="A3245" s="31">
        <v>3243</v>
      </c>
      <c r="B3245" s="237"/>
      <c r="C3245" s="273"/>
      <c r="D3245" s="272"/>
      <c r="E3245" s="273"/>
      <c r="F3245" s="273"/>
      <c r="G3245" s="253" t="str">
        <f t="shared" si="366"/>
        <v/>
      </c>
      <c r="H3245" s="31" t="str">
        <f>IF(AND(B3245=H$1),LOOKUP(9.99999999999999E+307,$H$2:H3244)+1,"")</f>
        <v/>
      </c>
      <c r="I3245" s="31" t="str">
        <f>IF(AND(B3245=I$1),LOOKUP(9.99999999999999E+307,$I$2:I3244)+1,"")</f>
        <v/>
      </c>
      <c r="J3245" s="31">
        <f>IF(AND(B3245=J$1),LOOKUP(9.99999999999999E+307,$J$2:J3244)+1,"")</f>
        <v>3079</v>
      </c>
      <c r="K3245" s="31">
        <f>IF(AND(B3245=K$1),LOOKUP(9.99999999999999E+307,$K$2:K3244)+1,"")</f>
        <v>3079</v>
      </c>
      <c r="L3245" s="31">
        <f>IF(AND(B3245=L$1),LOOKUP(9.99999999999999E+307,$L$2:L3244)+1,"")</f>
        <v>3079</v>
      </c>
      <c r="M3245" s="31">
        <f>IF(AND(B3245=M$1),LOOKUP(9.99999999999999E+307,$M$2:M3244)+1,"")</f>
        <v>3079</v>
      </c>
      <c r="N3245" s="31" t="e">
        <f>IF(AND(B3245=N$1),LOOKUP(9.99999999999999E+307,$N$2:N3244)+1,"")</f>
        <v>#REF!</v>
      </c>
      <c r="O3245" s="31" t="e">
        <f>IF(AND($B3245=O$1),LOOKUP(9.99999999999999E+307,$O$2:O3244)+1,"")</f>
        <v>#REF!</v>
      </c>
      <c r="P3245" s="31" t="e">
        <f>IF(AND($B3245=P$1),LOOKUP(9.99999999999999E+307,$P$2:P3244)+1,"")</f>
        <v>#REF!</v>
      </c>
      <c r="Q3245" s="31" t="e">
        <f>IF(AND($B3245=Q$1),LOOKUP(9.99999999999999E+307,$Q$2:Q3244)+1,"")</f>
        <v>#REF!</v>
      </c>
      <c r="R3245" s="31">
        <f>IF(AND($B3245=R$1),LOOKUP(9.99999999999999E+307,$R$2:R3244)+1,"")</f>
        <v>3079</v>
      </c>
      <c r="S3245" s="31">
        <f>IF(AND($B3245=S$1),LOOKUP(9.99999999999999E+307,$S$2:S3244)+1,"")</f>
        <v>3079</v>
      </c>
      <c r="T3245" s="265"/>
      <c r="U3245" s="265"/>
      <c r="V3245" s="265"/>
      <c r="AA3245" s="254" t="str">
        <f t="shared" si="360"/>
        <v/>
      </c>
      <c r="AB3245" s="254" t="str">
        <f t="shared" si="361"/>
        <v/>
      </c>
      <c r="AC3245" s="255">
        <f t="shared" si="362"/>
        <v>0</v>
      </c>
      <c r="AD3245" s="255">
        <f t="shared" si="363"/>
        <v>3836</v>
      </c>
      <c r="AE3245" s="256" t="str">
        <f t="shared" si="364"/>
        <v/>
      </c>
      <c r="AF3245" s="252" t="str">
        <f t="shared" si="365"/>
        <v>-</v>
      </c>
    </row>
    <row r="3246" spans="1:32" ht="20.149999999999999" customHeight="1" x14ac:dyDescent="0.75">
      <c r="A3246" s="31">
        <v>3244</v>
      </c>
      <c r="B3246" s="237"/>
      <c r="C3246" s="273"/>
      <c r="D3246" s="272"/>
      <c r="E3246" s="273"/>
      <c r="F3246" s="273"/>
      <c r="G3246" s="253" t="str">
        <f t="shared" si="366"/>
        <v/>
      </c>
      <c r="H3246" s="31" t="str">
        <f>IF(AND(B3246=H$1),LOOKUP(9.99999999999999E+307,$H$2:H3245)+1,"")</f>
        <v/>
      </c>
      <c r="I3246" s="31" t="str">
        <f>IF(AND(B3246=I$1),LOOKUP(9.99999999999999E+307,$I$2:I3245)+1,"")</f>
        <v/>
      </c>
      <c r="J3246" s="31">
        <f>IF(AND(B3246=J$1),LOOKUP(9.99999999999999E+307,$J$2:J3245)+1,"")</f>
        <v>3080</v>
      </c>
      <c r="K3246" s="31">
        <f>IF(AND(B3246=K$1),LOOKUP(9.99999999999999E+307,$K$2:K3245)+1,"")</f>
        <v>3080</v>
      </c>
      <c r="L3246" s="31">
        <f>IF(AND(B3246=L$1),LOOKUP(9.99999999999999E+307,$L$2:L3245)+1,"")</f>
        <v>3080</v>
      </c>
      <c r="M3246" s="31">
        <f>IF(AND(B3246=M$1),LOOKUP(9.99999999999999E+307,$M$2:M3245)+1,"")</f>
        <v>3080</v>
      </c>
      <c r="N3246" s="31" t="e">
        <f>IF(AND(B3246=N$1),LOOKUP(9.99999999999999E+307,$N$2:N3245)+1,"")</f>
        <v>#REF!</v>
      </c>
      <c r="O3246" s="31" t="e">
        <f>IF(AND($B3246=O$1),LOOKUP(9.99999999999999E+307,$O$2:O3245)+1,"")</f>
        <v>#REF!</v>
      </c>
      <c r="P3246" s="31" t="e">
        <f>IF(AND($B3246=P$1),LOOKUP(9.99999999999999E+307,$P$2:P3245)+1,"")</f>
        <v>#REF!</v>
      </c>
      <c r="Q3246" s="31" t="e">
        <f>IF(AND($B3246=Q$1),LOOKUP(9.99999999999999E+307,$Q$2:Q3245)+1,"")</f>
        <v>#REF!</v>
      </c>
      <c r="R3246" s="31">
        <f>IF(AND($B3246=R$1),LOOKUP(9.99999999999999E+307,$R$2:R3245)+1,"")</f>
        <v>3080</v>
      </c>
      <c r="S3246" s="31">
        <f>IF(AND($B3246=S$1),LOOKUP(9.99999999999999E+307,$S$2:S3245)+1,"")</f>
        <v>3080</v>
      </c>
      <c r="T3246" s="265"/>
      <c r="U3246" s="265"/>
      <c r="V3246" s="265"/>
      <c r="AA3246" s="254" t="str">
        <f t="shared" si="360"/>
        <v/>
      </c>
      <c r="AB3246" s="254" t="str">
        <f t="shared" si="361"/>
        <v/>
      </c>
      <c r="AC3246" s="255">
        <f t="shared" si="362"/>
        <v>0</v>
      </c>
      <c r="AD3246" s="255">
        <f t="shared" si="363"/>
        <v>3836</v>
      </c>
      <c r="AE3246" s="256" t="str">
        <f t="shared" si="364"/>
        <v/>
      </c>
      <c r="AF3246" s="252" t="str">
        <f t="shared" si="365"/>
        <v>-</v>
      </c>
    </row>
    <row r="3247" spans="1:32" ht="20.149999999999999" customHeight="1" x14ac:dyDescent="0.75">
      <c r="A3247" s="31">
        <v>3245</v>
      </c>
      <c r="B3247" s="237"/>
      <c r="C3247" s="273"/>
      <c r="D3247" s="272"/>
      <c r="E3247" s="273"/>
      <c r="F3247" s="273"/>
      <c r="G3247" s="253" t="str">
        <f t="shared" si="366"/>
        <v/>
      </c>
      <c r="H3247" s="31" t="str">
        <f>IF(AND(B3247=H$1),LOOKUP(9.99999999999999E+307,$H$2:H3246)+1,"")</f>
        <v/>
      </c>
      <c r="I3247" s="31" t="str">
        <f>IF(AND(B3247=I$1),LOOKUP(9.99999999999999E+307,$I$2:I3246)+1,"")</f>
        <v/>
      </c>
      <c r="J3247" s="31">
        <f>IF(AND(B3247=J$1),LOOKUP(9.99999999999999E+307,$J$2:J3246)+1,"")</f>
        <v>3081</v>
      </c>
      <c r="K3247" s="31">
        <f>IF(AND(B3247=K$1),LOOKUP(9.99999999999999E+307,$K$2:K3246)+1,"")</f>
        <v>3081</v>
      </c>
      <c r="L3247" s="31">
        <f>IF(AND(B3247=L$1),LOOKUP(9.99999999999999E+307,$L$2:L3246)+1,"")</f>
        <v>3081</v>
      </c>
      <c r="M3247" s="31">
        <f>IF(AND(B3247=M$1),LOOKUP(9.99999999999999E+307,$M$2:M3246)+1,"")</f>
        <v>3081</v>
      </c>
      <c r="N3247" s="31" t="e">
        <f>IF(AND(B3247=N$1),LOOKUP(9.99999999999999E+307,$N$2:N3246)+1,"")</f>
        <v>#REF!</v>
      </c>
      <c r="O3247" s="31" t="e">
        <f>IF(AND($B3247=O$1),LOOKUP(9.99999999999999E+307,$O$2:O3246)+1,"")</f>
        <v>#REF!</v>
      </c>
      <c r="P3247" s="31" t="e">
        <f>IF(AND($B3247=P$1),LOOKUP(9.99999999999999E+307,$P$2:P3246)+1,"")</f>
        <v>#REF!</v>
      </c>
      <c r="Q3247" s="31" t="e">
        <f>IF(AND($B3247=Q$1),LOOKUP(9.99999999999999E+307,$Q$2:Q3246)+1,"")</f>
        <v>#REF!</v>
      </c>
      <c r="R3247" s="31">
        <f>IF(AND($B3247=R$1),LOOKUP(9.99999999999999E+307,$R$2:R3246)+1,"")</f>
        <v>3081</v>
      </c>
      <c r="S3247" s="31">
        <f>IF(AND($B3247=S$1),LOOKUP(9.99999999999999E+307,$S$2:S3246)+1,"")</f>
        <v>3081</v>
      </c>
      <c r="T3247" s="265"/>
      <c r="U3247" s="265"/>
      <c r="V3247" s="265"/>
      <c r="AA3247" s="254" t="str">
        <f t="shared" si="360"/>
        <v/>
      </c>
      <c r="AB3247" s="254" t="str">
        <f t="shared" si="361"/>
        <v/>
      </c>
      <c r="AC3247" s="255">
        <f t="shared" si="362"/>
        <v>0</v>
      </c>
      <c r="AD3247" s="255">
        <f t="shared" si="363"/>
        <v>3836</v>
      </c>
      <c r="AE3247" s="256" t="str">
        <f t="shared" si="364"/>
        <v/>
      </c>
      <c r="AF3247" s="252" t="str">
        <f t="shared" si="365"/>
        <v>-</v>
      </c>
    </row>
    <row r="3248" spans="1:32" ht="20.149999999999999" customHeight="1" x14ac:dyDescent="0.75">
      <c r="A3248" s="31">
        <v>3246</v>
      </c>
      <c r="B3248" s="237"/>
      <c r="C3248" s="273"/>
      <c r="D3248" s="272"/>
      <c r="E3248" s="273"/>
      <c r="F3248" s="273"/>
      <c r="G3248" s="253" t="str">
        <f t="shared" si="366"/>
        <v/>
      </c>
      <c r="H3248" s="31" t="str">
        <f>IF(AND(B3248=H$1),LOOKUP(9.99999999999999E+307,$H$2:H3247)+1,"")</f>
        <v/>
      </c>
      <c r="I3248" s="31" t="str">
        <f>IF(AND(B3248=I$1),LOOKUP(9.99999999999999E+307,$I$2:I3247)+1,"")</f>
        <v/>
      </c>
      <c r="J3248" s="31">
        <f>IF(AND(B3248=J$1),LOOKUP(9.99999999999999E+307,$J$2:J3247)+1,"")</f>
        <v>3082</v>
      </c>
      <c r="K3248" s="31">
        <f>IF(AND(B3248=K$1),LOOKUP(9.99999999999999E+307,$K$2:K3247)+1,"")</f>
        <v>3082</v>
      </c>
      <c r="L3248" s="31">
        <f>IF(AND(B3248=L$1),LOOKUP(9.99999999999999E+307,$L$2:L3247)+1,"")</f>
        <v>3082</v>
      </c>
      <c r="M3248" s="31">
        <f>IF(AND(B3248=M$1),LOOKUP(9.99999999999999E+307,$M$2:M3247)+1,"")</f>
        <v>3082</v>
      </c>
      <c r="N3248" s="31" t="e">
        <f>IF(AND(B3248=N$1),LOOKUP(9.99999999999999E+307,$N$2:N3247)+1,"")</f>
        <v>#REF!</v>
      </c>
      <c r="O3248" s="31" t="e">
        <f>IF(AND($B3248=O$1),LOOKUP(9.99999999999999E+307,$O$2:O3247)+1,"")</f>
        <v>#REF!</v>
      </c>
      <c r="P3248" s="31" t="e">
        <f>IF(AND($B3248=P$1),LOOKUP(9.99999999999999E+307,$P$2:P3247)+1,"")</f>
        <v>#REF!</v>
      </c>
      <c r="Q3248" s="31" t="e">
        <f>IF(AND($B3248=Q$1),LOOKUP(9.99999999999999E+307,$Q$2:Q3247)+1,"")</f>
        <v>#REF!</v>
      </c>
      <c r="R3248" s="31">
        <f>IF(AND($B3248=R$1),LOOKUP(9.99999999999999E+307,$R$2:R3247)+1,"")</f>
        <v>3082</v>
      </c>
      <c r="S3248" s="31">
        <f>IF(AND($B3248=S$1),LOOKUP(9.99999999999999E+307,$S$2:S3247)+1,"")</f>
        <v>3082</v>
      </c>
      <c r="T3248" s="265"/>
      <c r="U3248" s="265"/>
      <c r="V3248" s="265"/>
      <c r="AA3248" s="254" t="str">
        <f t="shared" si="360"/>
        <v/>
      </c>
      <c r="AB3248" s="254" t="str">
        <f t="shared" si="361"/>
        <v/>
      </c>
      <c r="AC3248" s="255">
        <f t="shared" si="362"/>
        <v>0</v>
      </c>
      <c r="AD3248" s="255">
        <f t="shared" si="363"/>
        <v>3836</v>
      </c>
      <c r="AE3248" s="256" t="str">
        <f t="shared" si="364"/>
        <v/>
      </c>
      <c r="AF3248" s="252" t="str">
        <f t="shared" si="365"/>
        <v>-</v>
      </c>
    </row>
    <row r="3249" spans="1:32" ht="20.149999999999999" customHeight="1" x14ac:dyDescent="0.75">
      <c r="A3249" s="31">
        <v>3247</v>
      </c>
      <c r="B3249" s="237"/>
      <c r="C3249" s="273"/>
      <c r="D3249" s="272"/>
      <c r="E3249" s="273"/>
      <c r="F3249" s="273"/>
      <c r="G3249" s="253" t="str">
        <f t="shared" si="366"/>
        <v/>
      </c>
      <c r="H3249" s="31" t="str">
        <f>IF(AND(B3249=H$1),LOOKUP(9.99999999999999E+307,$H$2:H3248)+1,"")</f>
        <v/>
      </c>
      <c r="I3249" s="31" t="str">
        <f>IF(AND(B3249=I$1),LOOKUP(9.99999999999999E+307,$I$2:I3248)+1,"")</f>
        <v/>
      </c>
      <c r="J3249" s="31">
        <f>IF(AND(B3249=J$1),LOOKUP(9.99999999999999E+307,$J$2:J3248)+1,"")</f>
        <v>3083</v>
      </c>
      <c r="K3249" s="31">
        <f>IF(AND(B3249=K$1),LOOKUP(9.99999999999999E+307,$K$2:K3248)+1,"")</f>
        <v>3083</v>
      </c>
      <c r="L3249" s="31">
        <f>IF(AND(B3249=L$1),LOOKUP(9.99999999999999E+307,$L$2:L3248)+1,"")</f>
        <v>3083</v>
      </c>
      <c r="M3249" s="31">
        <f>IF(AND(B3249=M$1),LOOKUP(9.99999999999999E+307,$M$2:M3248)+1,"")</f>
        <v>3083</v>
      </c>
      <c r="N3249" s="31" t="e">
        <f>IF(AND(B3249=N$1),LOOKUP(9.99999999999999E+307,$N$2:N3248)+1,"")</f>
        <v>#REF!</v>
      </c>
      <c r="O3249" s="31" t="e">
        <f>IF(AND($B3249=O$1),LOOKUP(9.99999999999999E+307,$O$2:O3248)+1,"")</f>
        <v>#REF!</v>
      </c>
      <c r="P3249" s="31" t="e">
        <f>IF(AND($B3249=P$1),LOOKUP(9.99999999999999E+307,$P$2:P3248)+1,"")</f>
        <v>#REF!</v>
      </c>
      <c r="Q3249" s="31" t="e">
        <f>IF(AND($B3249=Q$1),LOOKUP(9.99999999999999E+307,$Q$2:Q3248)+1,"")</f>
        <v>#REF!</v>
      </c>
      <c r="R3249" s="31">
        <f>IF(AND($B3249=R$1),LOOKUP(9.99999999999999E+307,$R$2:R3248)+1,"")</f>
        <v>3083</v>
      </c>
      <c r="S3249" s="31">
        <f>IF(AND($B3249=S$1),LOOKUP(9.99999999999999E+307,$S$2:S3248)+1,"")</f>
        <v>3083</v>
      </c>
      <c r="T3249" s="265"/>
      <c r="U3249" s="265"/>
      <c r="V3249" s="265"/>
      <c r="AA3249" s="254" t="str">
        <f t="shared" si="360"/>
        <v/>
      </c>
      <c r="AB3249" s="254" t="str">
        <f t="shared" si="361"/>
        <v/>
      </c>
      <c r="AC3249" s="255">
        <f t="shared" si="362"/>
        <v>0</v>
      </c>
      <c r="AD3249" s="255">
        <f t="shared" si="363"/>
        <v>3836</v>
      </c>
      <c r="AE3249" s="256" t="str">
        <f t="shared" si="364"/>
        <v/>
      </c>
      <c r="AF3249" s="252" t="str">
        <f t="shared" si="365"/>
        <v>-</v>
      </c>
    </row>
    <row r="3250" spans="1:32" ht="20.149999999999999" customHeight="1" x14ac:dyDescent="0.75">
      <c r="A3250" s="31">
        <v>3248</v>
      </c>
      <c r="B3250" s="237"/>
      <c r="C3250" s="273"/>
      <c r="D3250" s="272"/>
      <c r="E3250" s="273"/>
      <c r="F3250" s="273"/>
      <c r="G3250" s="253" t="str">
        <f t="shared" si="366"/>
        <v/>
      </c>
      <c r="H3250" s="31" t="str">
        <f>IF(AND(B3250=H$1),LOOKUP(9.99999999999999E+307,$H$2:H3249)+1,"")</f>
        <v/>
      </c>
      <c r="I3250" s="31" t="str">
        <f>IF(AND(B3250=I$1),LOOKUP(9.99999999999999E+307,$I$2:I3249)+1,"")</f>
        <v/>
      </c>
      <c r="J3250" s="31">
        <f>IF(AND(B3250=J$1),LOOKUP(9.99999999999999E+307,$J$2:J3249)+1,"")</f>
        <v>3084</v>
      </c>
      <c r="K3250" s="31">
        <f>IF(AND(B3250=K$1),LOOKUP(9.99999999999999E+307,$K$2:K3249)+1,"")</f>
        <v>3084</v>
      </c>
      <c r="L3250" s="31">
        <f>IF(AND(B3250=L$1),LOOKUP(9.99999999999999E+307,$L$2:L3249)+1,"")</f>
        <v>3084</v>
      </c>
      <c r="M3250" s="31">
        <f>IF(AND(B3250=M$1),LOOKUP(9.99999999999999E+307,$M$2:M3249)+1,"")</f>
        <v>3084</v>
      </c>
      <c r="N3250" s="31" t="e">
        <f>IF(AND(B3250=N$1),LOOKUP(9.99999999999999E+307,$N$2:N3249)+1,"")</f>
        <v>#REF!</v>
      </c>
      <c r="O3250" s="31" t="e">
        <f>IF(AND($B3250=O$1),LOOKUP(9.99999999999999E+307,$O$2:O3249)+1,"")</f>
        <v>#REF!</v>
      </c>
      <c r="P3250" s="31" t="e">
        <f>IF(AND($B3250=P$1),LOOKUP(9.99999999999999E+307,$P$2:P3249)+1,"")</f>
        <v>#REF!</v>
      </c>
      <c r="Q3250" s="31" t="e">
        <f>IF(AND($B3250=Q$1),LOOKUP(9.99999999999999E+307,$Q$2:Q3249)+1,"")</f>
        <v>#REF!</v>
      </c>
      <c r="R3250" s="31">
        <f>IF(AND($B3250=R$1),LOOKUP(9.99999999999999E+307,$R$2:R3249)+1,"")</f>
        <v>3084</v>
      </c>
      <c r="S3250" s="31">
        <f>IF(AND($B3250=S$1),LOOKUP(9.99999999999999E+307,$S$2:S3249)+1,"")</f>
        <v>3084</v>
      </c>
      <c r="T3250" s="265"/>
      <c r="U3250" s="265"/>
      <c r="V3250" s="265"/>
      <c r="AA3250" s="254" t="str">
        <f t="shared" si="360"/>
        <v/>
      </c>
      <c r="AB3250" s="254" t="str">
        <f t="shared" si="361"/>
        <v/>
      </c>
      <c r="AC3250" s="255">
        <f t="shared" si="362"/>
        <v>0</v>
      </c>
      <c r="AD3250" s="255">
        <f t="shared" si="363"/>
        <v>3836</v>
      </c>
      <c r="AE3250" s="256" t="str">
        <f t="shared" si="364"/>
        <v/>
      </c>
      <c r="AF3250" s="252" t="str">
        <f t="shared" si="365"/>
        <v>-</v>
      </c>
    </row>
    <row r="3251" spans="1:32" ht="20.149999999999999" customHeight="1" x14ac:dyDescent="0.75">
      <c r="A3251" s="31">
        <v>3249</v>
      </c>
      <c r="B3251" s="237"/>
      <c r="C3251" s="273"/>
      <c r="D3251" s="272"/>
      <c r="E3251" s="273"/>
      <c r="F3251" s="273"/>
      <c r="G3251" s="253" t="str">
        <f t="shared" si="366"/>
        <v/>
      </c>
      <c r="H3251" s="31" t="str">
        <f>IF(AND(B3251=H$1),LOOKUP(9.99999999999999E+307,$H$2:H3250)+1,"")</f>
        <v/>
      </c>
      <c r="I3251" s="31" t="str">
        <f>IF(AND(B3251=I$1),LOOKUP(9.99999999999999E+307,$I$2:I3250)+1,"")</f>
        <v/>
      </c>
      <c r="J3251" s="31">
        <f>IF(AND(B3251=J$1),LOOKUP(9.99999999999999E+307,$J$2:J3250)+1,"")</f>
        <v>3085</v>
      </c>
      <c r="K3251" s="31">
        <f>IF(AND(B3251=K$1),LOOKUP(9.99999999999999E+307,$K$2:K3250)+1,"")</f>
        <v>3085</v>
      </c>
      <c r="L3251" s="31">
        <f>IF(AND(B3251=L$1),LOOKUP(9.99999999999999E+307,$L$2:L3250)+1,"")</f>
        <v>3085</v>
      </c>
      <c r="M3251" s="31">
        <f>IF(AND(B3251=M$1),LOOKUP(9.99999999999999E+307,$M$2:M3250)+1,"")</f>
        <v>3085</v>
      </c>
      <c r="N3251" s="31" t="e">
        <f>IF(AND(B3251=N$1),LOOKUP(9.99999999999999E+307,$N$2:N3250)+1,"")</f>
        <v>#REF!</v>
      </c>
      <c r="O3251" s="31" t="e">
        <f>IF(AND($B3251=O$1),LOOKUP(9.99999999999999E+307,$O$2:O3250)+1,"")</f>
        <v>#REF!</v>
      </c>
      <c r="P3251" s="31" t="e">
        <f>IF(AND($B3251=P$1),LOOKUP(9.99999999999999E+307,$P$2:P3250)+1,"")</f>
        <v>#REF!</v>
      </c>
      <c r="Q3251" s="31" t="e">
        <f>IF(AND($B3251=Q$1),LOOKUP(9.99999999999999E+307,$Q$2:Q3250)+1,"")</f>
        <v>#REF!</v>
      </c>
      <c r="R3251" s="31">
        <f>IF(AND($B3251=R$1),LOOKUP(9.99999999999999E+307,$R$2:R3250)+1,"")</f>
        <v>3085</v>
      </c>
      <c r="S3251" s="31">
        <f>IF(AND($B3251=S$1),LOOKUP(9.99999999999999E+307,$S$2:S3250)+1,"")</f>
        <v>3085</v>
      </c>
      <c r="T3251" s="265"/>
      <c r="U3251" s="265"/>
      <c r="V3251" s="265"/>
      <c r="AA3251" s="254" t="str">
        <f t="shared" si="360"/>
        <v/>
      </c>
      <c r="AB3251" s="254" t="str">
        <f t="shared" si="361"/>
        <v/>
      </c>
      <c r="AC3251" s="255">
        <f t="shared" si="362"/>
        <v>0</v>
      </c>
      <c r="AD3251" s="255">
        <f t="shared" si="363"/>
        <v>3836</v>
      </c>
      <c r="AE3251" s="256" t="str">
        <f t="shared" si="364"/>
        <v/>
      </c>
      <c r="AF3251" s="252" t="str">
        <f t="shared" si="365"/>
        <v>-</v>
      </c>
    </row>
    <row r="3252" spans="1:32" ht="20.149999999999999" customHeight="1" x14ac:dyDescent="0.75">
      <c r="A3252" s="31">
        <v>3250</v>
      </c>
      <c r="B3252" s="237"/>
      <c r="C3252" s="273"/>
      <c r="D3252" s="272"/>
      <c r="E3252" s="273"/>
      <c r="F3252" s="273"/>
      <c r="G3252" s="253" t="str">
        <f t="shared" si="366"/>
        <v/>
      </c>
      <c r="H3252" s="31" t="str">
        <f>IF(AND(B3252=H$1),LOOKUP(9.99999999999999E+307,$H$2:H3251)+1,"")</f>
        <v/>
      </c>
      <c r="I3252" s="31" t="str">
        <f>IF(AND(B3252=I$1),LOOKUP(9.99999999999999E+307,$I$2:I3251)+1,"")</f>
        <v/>
      </c>
      <c r="J3252" s="31">
        <f>IF(AND(B3252=J$1),LOOKUP(9.99999999999999E+307,$J$2:J3251)+1,"")</f>
        <v>3086</v>
      </c>
      <c r="K3252" s="31">
        <f>IF(AND(B3252=K$1),LOOKUP(9.99999999999999E+307,$K$2:K3251)+1,"")</f>
        <v>3086</v>
      </c>
      <c r="L3252" s="31">
        <f>IF(AND(B3252=L$1),LOOKUP(9.99999999999999E+307,$L$2:L3251)+1,"")</f>
        <v>3086</v>
      </c>
      <c r="M3252" s="31">
        <f>IF(AND(B3252=M$1),LOOKUP(9.99999999999999E+307,$M$2:M3251)+1,"")</f>
        <v>3086</v>
      </c>
      <c r="N3252" s="31" t="e">
        <f>IF(AND(B3252=N$1),LOOKUP(9.99999999999999E+307,$N$2:N3251)+1,"")</f>
        <v>#REF!</v>
      </c>
      <c r="O3252" s="31" t="e">
        <f>IF(AND($B3252=O$1),LOOKUP(9.99999999999999E+307,$O$2:O3251)+1,"")</f>
        <v>#REF!</v>
      </c>
      <c r="P3252" s="31" t="e">
        <f>IF(AND($B3252=P$1),LOOKUP(9.99999999999999E+307,$P$2:P3251)+1,"")</f>
        <v>#REF!</v>
      </c>
      <c r="Q3252" s="31" t="e">
        <f>IF(AND($B3252=Q$1),LOOKUP(9.99999999999999E+307,$Q$2:Q3251)+1,"")</f>
        <v>#REF!</v>
      </c>
      <c r="R3252" s="31">
        <f>IF(AND($B3252=R$1),LOOKUP(9.99999999999999E+307,$R$2:R3251)+1,"")</f>
        <v>3086</v>
      </c>
      <c r="S3252" s="31">
        <f>IF(AND($B3252=S$1),LOOKUP(9.99999999999999E+307,$S$2:S3251)+1,"")</f>
        <v>3086</v>
      </c>
      <c r="T3252" s="265"/>
      <c r="U3252" s="265"/>
      <c r="V3252" s="265"/>
      <c r="AA3252" s="254" t="str">
        <f t="shared" si="360"/>
        <v/>
      </c>
      <c r="AB3252" s="254" t="str">
        <f t="shared" si="361"/>
        <v/>
      </c>
      <c r="AC3252" s="255">
        <f t="shared" si="362"/>
        <v>0</v>
      </c>
      <c r="AD3252" s="255">
        <f t="shared" si="363"/>
        <v>3836</v>
      </c>
      <c r="AE3252" s="256" t="str">
        <f t="shared" si="364"/>
        <v/>
      </c>
      <c r="AF3252" s="252" t="str">
        <f t="shared" si="365"/>
        <v>-</v>
      </c>
    </row>
    <row r="3253" spans="1:32" ht="20.149999999999999" customHeight="1" x14ac:dyDescent="0.75">
      <c r="A3253" s="31">
        <v>3251</v>
      </c>
      <c r="B3253" s="237"/>
      <c r="C3253" s="273"/>
      <c r="D3253" s="272"/>
      <c r="E3253" s="273"/>
      <c r="F3253" s="273"/>
      <c r="G3253" s="253" t="str">
        <f t="shared" si="366"/>
        <v/>
      </c>
      <c r="H3253" s="31" t="str">
        <f>IF(AND(B3253=H$1),LOOKUP(9.99999999999999E+307,$H$2:H3252)+1,"")</f>
        <v/>
      </c>
      <c r="I3253" s="31" t="str">
        <f>IF(AND(B3253=I$1),LOOKUP(9.99999999999999E+307,$I$2:I3252)+1,"")</f>
        <v/>
      </c>
      <c r="J3253" s="31">
        <f>IF(AND(B3253=J$1),LOOKUP(9.99999999999999E+307,$J$2:J3252)+1,"")</f>
        <v>3087</v>
      </c>
      <c r="K3253" s="31">
        <f>IF(AND(B3253=K$1),LOOKUP(9.99999999999999E+307,$K$2:K3252)+1,"")</f>
        <v>3087</v>
      </c>
      <c r="L3253" s="31">
        <f>IF(AND(B3253=L$1),LOOKUP(9.99999999999999E+307,$L$2:L3252)+1,"")</f>
        <v>3087</v>
      </c>
      <c r="M3253" s="31">
        <f>IF(AND(B3253=M$1),LOOKUP(9.99999999999999E+307,$M$2:M3252)+1,"")</f>
        <v>3087</v>
      </c>
      <c r="N3253" s="31" t="e">
        <f>IF(AND(B3253=N$1),LOOKUP(9.99999999999999E+307,$N$2:N3252)+1,"")</f>
        <v>#REF!</v>
      </c>
      <c r="O3253" s="31" t="e">
        <f>IF(AND($B3253=O$1),LOOKUP(9.99999999999999E+307,$O$2:O3252)+1,"")</f>
        <v>#REF!</v>
      </c>
      <c r="P3253" s="31" t="e">
        <f>IF(AND($B3253=P$1),LOOKUP(9.99999999999999E+307,$P$2:P3252)+1,"")</f>
        <v>#REF!</v>
      </c>
      <c r="Q3253" s="31" t="e">
        <f>IF(AND($B3253=Q$1),LOOKUP(9.99999999999999E+307,$Q$2:Q3252)+1,"")</f>
        <v>#REF!</v>
      </c>
      <c r="R3253" s="31">
        <f>IF(AND($B3253=R$1),LOOKUP(9.99999999999999E+307,$R$2:R3252)+1,"")</f>
        <v>3087</v>
      </c>
      <c r="S3253" s="31">
        <f>IF(AND($B3253=S$1),LOOKUP(9.99999999999999E+307,$S$2:S3252)+1,"")</f>
        <v>3087</v>
      </c>
      <c r="T3253" s="265"/>
      <c r="U3253" s="265"/>
      <c r="V3253" s="265"/>
      <c r="AA3253" s="254" t="str">
        <f t="shared" si="360"/>
        <v/>
      </c>
      <c r="AB3253" s="254" t="str">
        <f t="shared" si="361"/>
        <v/>
      </c>
      <c r="AC3253" s="255">
        <f t="shared" si="362"/>
        <v>0</v>
      </c>
      <c r="AD3253" s="255">
        <f t="shared" si="363"/>
        <v>3836</v>
      </c>
      <c r="AE3253" s="256" t="str">
        <f t="shared" si="364"/>
        <v/>
      </c>
      <c r="AF3253" s="252" t="str">
        <f t="shared" si="365"/>
        <v>-</v>
      </c>
    </row>
    <row r="3254" spans="1:32" ht="20.149999999999999" customHeight="1" x14ac:dyDescent="0.75">
      <c r="A3254" s="31">
        <v>3252</v>
      </c>
      <c r="B3254" s="237"/>
      <c r="C3254" s="273"/>
      <c r="D3254" s="272"/>
      <c r="E3254" s="273"/>
      <c r="F3254" s="273"/>
      <c r="G3254" s="253" t="str">
        <f t="shared" si="366"/>
        <v/>
      </c>
      <c r="H3254" s="31" t="str">
        <f>IF(AND(B3254=H$1),LOOKUP(9.99999999999999E+307,$H$2:H3253)+1,"")</f>
        <v/>
      </c>
      <c r="I3254" s="31" t="str">
        <f>IF(AND(B3254=I$1),LOOKUP(9.99999999999999E+307,$I$2:I3253)+1,"")</f>
        <v/>
      </c>
      <c r="J3254" s="31">
        <f>IF(AND(B3254=J$1),LOOKUP(9.99999999999999E+307,$J$2:J3253)+1,"")</f>
        <v>3088</v>
      </c>
      <c r="K3254" s="31">
        <f>IF(AND(B3254=K$1),LOOKUP(9.99999999999999E+307,$K$2:K3253)+1,"")</f>
        <v>3088</v>
      </c>
      <c r="L3254" s="31">
        <f>IF(AND(B3254=L$1),LOOKUP(9.99999999999999E+307,$L$2:L3253)+1,"")</f>
        <v>3088</v>
      </c>
      <c r="M3254" s="31">
        <f>IF(AND(B3254=M$1),LOOKUP(9.99999999999999E+307,$M$2:M3253)+1,"")</f>
        <v>3088</v>
      </c>
      <c r="N3254" s="31" t="e">
        <f>IF(AND(B3254=N$1),LOOKUP(9.99999999999999E+307,$N$2:N3253)+1,"")</f>
        <v>#REF!</v>
      </c>
      <c r="O3254" s="31" t="e">
        <f>IF(AND($B3254=O$1),LOOKUP(9.99999999999999E+307,$O$2:O3253)+1,"")</f>
        <v>#REF!</v>
      </c>
      <c r="P3254" s="31" t="e">
        <f>IF(AND($B3254=P$1),LOOKUP(9.99999999999999E+307,$P$2:P3253)+1,"")</f>
        <v>#REF!</v>
      </c>
      <c r="Q3254" s="31" t="e">
        <f>IF(AND($B3254=Q$1),LOOKUP(9.99999999999999E+307,$Q$2:Q3253)+1,"")</f>
        <v>#REF!</v>
      </c>
      <c r="R3254" s="31">
        <f>IF(AND($B3254=R$1),LOOKUP(9.99999999999999E+307,$R$2:R3253)+1,"")</f>
        <v>3088</v>
      </c>
      <c r="S3254" s="31">
        <f>IF(AND($B3254=S$1),LOOKUP(9.99999999999999E+307,$S$2:S3253)+1,"")</f>
        <v>3088</v>
      </c>
      <c r="T3254" s="265"/>
      <c r="U3254" s="265"/>
      <c r="V3254" s="265"/>
      <c r="AA3254" s="254" t="str">
        <f t="shared" si="360"/>
        <v/>
      </c>
      <c r="AB3254" s="254" t="str">
        <f t="shared" si="361"/>
        <v/>
      </c>
      <c r="AC3254" s="255">
        <f t="shared" si="362"/>
        <v>0</v>
      </c>
      <c r="AD3254" s="255">
        <f t="shared" si="363"/>
        <v>3836</v>
      </c>
      <c r="AE3254" s="256" t="str">
        <f t="shared" si="364"/>
        <v/>
      </c>
      <c r="AF3254" s="252" t="str">
        <f t="shared" si="365"/>
        <v>-</v>
      </c>
    </row>
    <row r="3255" spans="1:32" ht="20.149999999999999" customHeight="1" x14ac:dyDescent="0.75">
      <c r="A3255" s="31">
        <v>3253</v>
      </c>
      <c r="B3255" s="237"/>
      <c r="C3255" s="273"/>
      <c r="D3255" s="272"/>
      <c r="E3255" s="273"/>
      <c r="F3255" s="273"/>
      <c r="G3255" s="253" t="str">
        <f t="shared" si="366"/>
        <v/>
      </c>
      <c r="H3255" s="31" t="str">
        <f>IF(AND(B3255=H$1),LOOKUP(9.99999999999999E+307,$H$2:H3254)+1,"")</f>
        <v/>
      </c>
      <c r="I3255" s="31" t="str">
        <f>IF(AND(B3255=I$1),LOOKUP(9.99999999999999E+307,$I$2:I3254)+1,"")</f>
        <v/>
      </c>
      <c r="J3255" s="31">
        <f>IF(AND(B3255=J$1),LOOKUP(9.99999999999999E+307,$J$2:J3254)+1,"")</f>
        <v>3089</v>
      </c>
      <c r="K3255" s="31">
        <f>IF(AND(B3255=K$1),LOOKUP(9.99999999999999E+307,$K$2:K3254)+1,"")</f>
        <v>3089</v>
      </c>
      <c r="L3255" s="31">
        <f>IF(AND(B3255=L$1),LOOKUP(9.99999999999999E+307,$L$2:L3254)+1,"")</f>
        <v>3089</v>
      </c>
      <c r="M3255" s="31">
        <f>IF(AND(B3255=M$1),LOOKUP(9.99999999999999E+307,$M$2:M3254)+1,"")</f>
        <v>3089</v>
      </c>
      <c r="N3255" s="31" t="e">
        <f>IF(AND(B3255=N$1),LOOKUP(9.99999999999999E+307,$N$2:N3254)+1,"")</f>
        <v>#REF!</v>
      </c>
      <c r="O3255" s="31" t="e">
        <f>IF(AND($B3255=O$1),LOOKUP(9.99999999999999E+307,$O$2:O3254)+1,"")</f>
        <v>#REF!</v>
      </c>
      <c r="P3255" s="31" t="e">
        <f>IF(AND($B3255=P$1),LOOKUP(9.99999999999999E+307,$P$2:P3254)+1,"")</f>
        <v>#REF!</v>
      </c>
      <c r="Q3255" s="31" t="e">
        <f>IF(AND($B3255=Q$1),LOOKUP(9.99999999999999E+307,$Q$2:Q3254)+1,"")</f>
        <v>#REF!</v>
      </c>
      <c r="R3255" s="31">
        <f>IF(AND($B3255=R$1),LOOKUP(9.99999999999999E+307,$R$2:R3254)+1,"")</f>
        <v>3089</v>
      </c>
      <c r="S3255" s="31">
        <f>IF(AND($B3255=S$1),LOOKUP(9.99999999999999E+307,$S$2:S3254)+1,"")</f>
        <v>3089</v>
      </c>
      <c r="T3255" s="265"/>
      <c r="U3255" s="265"/>
      <c r="V3255" s="265"/>
      <c r="AA3255" s="254" t="str">
        <f t="shared" si="360"/>
        <v/>
      </c>
      <c r="AB3255" s="254" t="str">
        <f t="shared" si="361"/>
        <v/>
      </c>
      <c r="AC3255" s="255">
        <f t="shared" si="362"/>
        <v>0</v>
      </c>
      <c r="AD3255" s="255">
        <f t="shared" si="363"/>
        <v>3836</v>
      </c>
      <c r="AE3255" s="256" t="str">
        <f t="shared" si="364"/>
        <v/>
      </c>
      <c r="AF3255" s="252" t="str">
        <f t="shared" si="365"/>
        <v>-</v>
      </c>
    </row>
    <row r="3256" spans="1:32" ht="20.149999999999999" customHeight="1" x14ac:dyDescent="0.75">
      <c r="A3256" s="31">
        <v>3254</v>
      </c>
      <c r="B3256" s="237"/>
      <c r="C3256" s="273"/>
      <c r="D3256" s="272"/>
      <c r="E3256" s="273"/>
      <c r="F3256" s="273"/>
      <c r="G3256" s="253" t="str">
        <f t="shared" si="366"/>
        <v/>
      </c>
      <c r="H3256" s="31" t="str">
        <f>IF(AND(B3256=H$1),LOOKUP(9.99999999999999E+307,$H$2:H3255)+1,"")</f>
        <v/>
      </c>
      <c r="I3256" s="31" t="str">
        <f>IF(AND(B3256=I$1),LOOKUP(9.99999999999999E+307,$I$2:I3255)+1,"")</f>
        <v/>
      </c>
      <c r="J3256" s="31">
        <f>IF(AND(B3256=J$1),LOOKUP(9.99999999999999E+307,$J$2:J3255)+1,"")</f>
        <v>3090</v>
      </c>
      <c r="K3256" s="31">
        <f>IF(AND(B3256=K$1),LOOKUP(9.99999999999999E+307,$K$2:K3255)+1,"")</f>
        <v>3090</v>
      </c>
      <c r="L3256" s="31">
        <f>IF(AND(B3256=L$1),LOOKUP(9.99999999999999E+307,$L$2:L3255)+1,"")</f>
        <v>3090</v>
      </c>
      <c r="M3256" s="31">
        <f>IF(AND(B3256=M$1),LOOKUP(9.99999999999999E+307,$M$2:M3255)+1,"")</f>
        <v>3090</v>
      </c>
      <c r="N3256" s="31" t="e">
        <f>IF(AND(B3256=N$1),LOOKUP(9.99999999999999E+307,$N$2:N3255)+1,"")</f>
        <v>#REF!</v>
      </c>
      <c r="O3256" s="31" t="e">
        <f>IF(AND($B3256=O$1),LOOKUP(9.99999999999999E+307,$O$2:O3255)+1,"")</f>
        <v>#REF!</v>
      </c>
      <c r="P3256" s="31" t="e">
        <f>IF(AND($B3256=P$1),LOOKUP(9.99999999999999E+307,$P$2:P3255)+1,"")</f>
        <v>#REF!</v>
      </c>
      <c r="Q3256" s="31" t="e">
        <f>IF(AND($B3256=Q$1),LOOKUP(9.99999999999999E+307,$Q$2:Q3255)+1,"")</f>
        <v>#REF!</v>
      </c>
      <c r="R3256" s="31">
        <f>IF(AND($B3256=R$1),LOOKUP(9.99999999999999E+307,$R$2:R3255)+1,"")</f>
        <v>3090</v>
      </c>
      <c r="S3256" s="31">
        <f>IF(AND($B3256=S$1),LOOKUP(9.99999999999999E+307,$S$2:S3255)+1,"")</f>
        <v>3090</v>
      </c>
      <c r="T3256" s="265"/>
      <c r="U3256" s="265"/>
      <c r="V3256" s="265"/>
      <c r="AA3256" s="254" t="str">
        <f t="shared" si="360"/>
        <v/>
      </c>
      <c r="AB3256" s="254" t="str">
        <f t="shared" si="361"/>
        <v/>
      </c>
      <c r="AC3256" s="255">
        <f t="shared" si="362"/>
        <v>0</v>
      </c>
      <c r="AD3256" s="255">
        <f t="shared" si="363"/>
        <v>3836</v>
      </c>
      <c r="AE3256" s="256" t="str">
        <f t="shared" si="364"/>
        <v/>
      </c>
      <c r="AF3256" s="252" t="str">
        <f t="shared" si="365"/>
        <v>-</v>
      </c>
    </row>
    <row r="3257" spans="1:32" ht="20.149999999999999" customHeight="1" x14ac:dyDescent="0.75">
      <c r="A3257" s="31">
        <v>3255</v>
      </c>
      <c r="B3257" s="237"/>
      <c r="C3257" s="273"/>
      <c r="D3257" s="272"/>
      <c r="E3257" s="273"/>
      <c r="F3257" s="273"/>
      <c r="G3257" s="253" t="str">
        <f t="shared" si="366"/>
        <v/>
      </c>
      <c r="H3257" s="31" t="str">
        <f>IF(AND(B3257=H$1),LOOKUP(9.99999999999999E+307,$H$2:H3256)+1,"")</f>
        <v/>
      </c>
      <c r="I3257" s="31" t="str">
        <f>IF(AND(B3257=I$1),LOOKUP(9.99999999999999E+307,$I$2:I3256)+1,"")</f>
        <v/>
      </c>
      <c r="J3257" s="31">
        <f>IF(AND(B3257=J$1),LOOKUP(9.99999999999999E+307,$J$2:J3256)+1,"")</f>
        <v>3091</v>
      </c>
      <c r="K3257" s="31">
        <f>IF(AND(B3257=K$1),LOOKUP(9.99999999999999E+307,$K$2:K3256)+1,"")</f>
        <v>3091</v>
      </c>
      <c r="L3257" s="31">
        <f>IF(AND(B3257=L$1),LOOKUP(9.99999999999999E+307,$L$2:L3256)+1,"")</f>
        <v>3091</v>
      </c>
      <c r="M3257" s="31">
        <f>IF(AND(B3257=M$1),LOOKUP(9.99999999999999E+307,$M$2:M3256)+1,"")</f>
        <v>3091</v>
      </c>
      <c r="N3257" s="31" t="e">
        <f>IF(AND(B3257=N$1),LOOKUP(9.99999999999999E+307,$N$2:N3256)+1,"")</f>
        <v>#REF!</v>
      </c>
      <c r="O3257" s="31" t="e">
        <f>IF(AND($B3257=O$1),LOOKUP(9.99999999999999E+307,$O$2:O3256)+1,"")</f>
        <v>#REF!</v>
      </c>
      <c r="P3257" s="31" t="e">
        <f>IF(AND($B3257=P$1),LOOKUP(9.99999999999999E+307,$P$2:P3256)+1,"")</f>
        <v>#REF!</v>
      </c>
      <c r="Q3257" s="31" t="e">
        <f>IF(AND($B3257=Q$1),LOOKUP(9.99999999999999E+307,$Q$2:Q3256)+1,"")</f>
        <v>#REF!</v>
      </c>
      <c r="R3257" s="31">
        <f>IF(AND($B3257=R$1),LOOKUP(9.99999999999999E+307,$R$2:R3256)+1,"")</f>
        <v>3091</v>
      </c>
      <c r="S3257" s="31">
        <f>IF(AND($B3257=S$1),LOOKUP(9.99999999999999E+307,$S$2:S3256)+1,"")</f>
        <v>3091</v>
      </c>
      <c r="T3257" s="265"/>
      <c r="U3257" s="265"/>
      <c r="V3257" s="265"/>
      <c r="AA3257" s="254" t="str">
        <f t="shared" si="360"/>
        <v/>
      </c>
      <c r="AB3257" s="254" t="str">
        <f t="shared" si="361"/>
        <v/>
      </c>
      <c r="AC3257" s="255">
        <f t="shared" si="362"/>
        <v>0</v>
      </c>
      <c r="AD3257" s="255">
        <f t="shared" si="363"/>
        <v>3836</v>
      </c>
      <c r="AE3257" s="256" t="str">
        <f t="shared" si="364"/>
        <v/>
      </c>
      <c r="AF3257" s="252" t="str">
        <f t="shared" si="365"/>
        <v>-</v>
      </c>
    </row>
    <row r="3258" spans="1:32" ht="20.149999999999999" customHeight="1" x14ac:dyDescent="0.75">
      <c r="A3258" s="31">
        <v>3256</v>
      </c>
      <c r="B3258" s="237"/>
      <c r="C3258" s="273"/>
      <c r="D3258" s="272"/>
      <c r="E3258" s="273"/>
      <c r="F3258" s="273"/>
      <c r="G3258" s="253" t="str">
        <f t="shared" si="366"/>
        <v/>
      </c>
      <c r="H3258" s="31" t="str">
        <f>IF(AND(B3258=H$1),LOOKUP(9.99999999999999E+307,$H$2:H3257)+1,"")</f>
        <v/>
      </c>
      <c r="I3258" s="31" t="str">
        <f>IF(AND(B3258=I$1),LOOKUP(9.99999999999999E+307,$I$2:I3257)+1,"")</f>
        <v/>
      </c>
      <c r="J3258" s="31">
        <f>IF(AND(B3258=J$1),LOOKUP(9.99999999999999E+307,$J$2:J3257)+1,"")</f>
        <v>3092</v>
      </c>
      <c r="K3258" s="31">
        <f>IF(AND(B3258=K$1),LOOKUP(9.99999999999999E+307,$K$2:K3257)+1,"")</f>
        <v>3092</v>
      </c>
      <c r="L3258" s="31">
        <f>IF(AND(B3258=L$1),LOOKUP(9.99999999999999E+307,$L$2:L3257)+1,"")</f>
        <v>3092</v>
      </c>
      <c r="M3258" s="31">
        <f>IF(AND(B3258=M$1),LOOKUP(9.99999999999999E+307,$M$2:M3257)+1,"")</f>
        <v>3092</v>
      </c>
      <c r="N3258" s="31" t="e">
        <f>IF(AND(B3258=N$1),LOOKUP(9.99999999999999E+307,$N$2:N3257)+1,"")</f>
        <v>#REF!</v>
      </c>
      <c r="O3258" s="31" t="e">
        <f>IF(AND($B3258=O$1),LOOKUP(9.99999999999999E+307,$O$2:O3257)+1,"")</f>
        <v>#REF!</v>
      </c>
      <c r="P3258" s="31" t="e">
        <f>IF(AND($B3258=P$1),LOOKUP(9.99999999999999E+307,$P$2:P3257)+1,"")</f>
        <v>#REF!</v>
      </c>
      <c r="Q3258" s="31" t="e">
        <f>IF(AND($B3258=Q$1),LOOKUP(9.99999999999999E+307,$Q$2:Q3257)+1,"")</f>
        <v>#REF!</v>
      </c>
      <c r="R3258" s="31">
        <f>IF(AND($B3258=R$1),LOOKUP(9.99999999999999E+307,$R$2:R3257)+1,"")</f>
        <v>3092</v>
      </c>
      <c r="S3258" s="31">
        <f>IF(AND($B3258=S$1),LOOKUP(9.99999999999999E+307,$S$2:S3257)+1,"")</f>
        <v>3092</v>
      </c>
      <c r="T3258" s="265"/>
      <c r="U3258" s="265"/>
      <c r="V3258" s="265"/>
      <c r="AA3258" s="254" t="str">
        <f t="shared" si="360"/>
        <v/>
      </c>
      <c r="AB3258" s="254" t="str">
        <f t="shared" si="361"/>
        <v/>
      </c>
      <c r="AC3258" s="255">
        <f t="shared" si="362"/>
        <v>0</v>
      </c>
      <c r="AD3258" s="255">
        <f t="shared" si="363"/>
        <v>3836</v>
      </c>
      <c r="AE3258" s="256" t="str">
        <f t="shared" si="364"/>
        <v/>
      </c>
      <c r="AF3258" s="252" t="str">
        <f t="shared" si="365"/>
        <v>-</v>
      </c>
    </row>
    <row r="3259" spans="1:32" ht="20.149999999999999" customHeight="1" x14ac:dyDescent="0.75">
      <c r="A3259" s="31">
        <v>3257</v>
      </c>
      <c r="B3259" s="237"/>
      <c r="C3259" s="273"/>
      <c r="D3259" s="272"/>
      <c r="E3259" s="273"/>
      <c r="F3259" s="273"/>
      <c r="G3259" s="253" t="str">
        <f t="shared" si="366"/>
        <v/>
      </c>
      <c r="H3259" s="31" t="str">
        <f>IF(AND(B3259=H$1),LOOKUP(9.99999999999999E+307,$H$2:H3258)+1,"")</f>
        <v/>
      </c>
      <c r="I3259" s="31" t="str">
        <f>IF(AND(B3259=I$1),LOOKUP(9.99999999999999E+307,$I$2:I3258)+1,"")</f>
        <v/>
      </c>
      <c r="J3259" s="31">
        <f>IF(AND(B3259=J$1),LOOKUP(9.99999999999999E+307,$J$2:J3258)+1,"")</f>
        <v>3093</v>
      </c>
      <c r="K3259" s="31">
        <f>IF(AND(B3259=K$1),LOOKUP(9.99999999999999E+307,$K$2:K3258)+1,"")</f>
        <v>3093</v>
      </c>
      <c r="L3259" s="31">
        <f>IF(AND(B3259=L$1),LOOKUP(9.99999999999999E+307,$L$2:L3258)+1,"")</f>
        <v>3093</v>
      </c>
      <c r="M3259" s="31">
        <f>IF(AND(B3259=M$1),LOOKUP(9.99999999999999E+307,$M$2:M3258)+1,"")</f>
        <v>3093</v>
      </c>
      <c r="N3259" s="31" t="e">
        <f>IF(AND(B3259=N$1),LOOKUP(9.99999999999999E+307,$N$2:N3258)+1,"")</f>
        <v>#REF!</v>
      </c>
      <c r="O3259" s="31" t="e">
        <f>IF(AND($B3259=O$1),LOOKUP(9.99999999999999E+307,$O$2:O3258)+1,"")</f>
        <v>#REF!</v>
      </c>
      <c r="P3259" s="31" t="e">
        <f>IF(AND($B3259=P$1),LOOKUP(9.99999999999999E+307,$P$2:P3258)+1,"")</f>
        <v>#REF!</v>
      </c>
      <c r="Q3259" s="31" t="e">
        <f>IF(AND($B3259=Q$1),LOOKUP(9.99999999999999E+307,$Q$2:Q3258)+1,"")</f>
        <v>#REF!</v>
      </c>
      <c r="R3259" s="31">
        <f>IF(AND($B3259=R$1),LOOKUP(9.99999999999999E+307,$R$2:R3258)+1,"")</f>
        <v>3093</v>
      </c>
      <c r="S3259" s="31">
        <f>IF(AND($B3259=S$1),LOOKUP(9.99999999999999E+307,$S$2:S3258)+1,"")</f>
        <v>3093</v>
      </c>
      <c r="T3259" s="265"/>
      <c r="U3259" s="265"/>
      <c r="V3259" s="265"/>
      <c r="AA3259" s="254" t="str">
        <f t="shared" si="360"/>
        <v/>
      </c>
      <c r="AB3259" s="254" t="str">
        <f t="shared" si="361"/>
        <v/>
      </c>
      <c r="AC3259" s="255">
        <f t="shared" si="362"/>
        <v>0</v>
      </c>
      <c r="AD3259" s="255">
        <f t="shared" si="363"/>
        <v>3836</v>
      </c>
      <c r="AE3259" s="256" t="str">
        <f t="shared" si="364"/>
        <v/>
      </c>
      <c r="AF3259" s="252" t="str">
        <f t="shared" si="365"/>
        <v>-</v>
      </c>
    </row>
    <row r="3260" spans="1:32" ht="20.149999999999999" customHeight="1" x14ac:dyDescent="0.75">
      <c r="A3260" s="31">
        <v>3258</v>
      </c>
      <c r="B3260" s="237"/>
      <c r="C3260" s="273"/>
      <c r="D3260" s="272"/>
      <c r="E3260" s="273"/>
      <c r="F3260" s="273"/>
      <c r="G3260" s="253" t="str">
        <f t="shared" si="366"/>
        <v/>
      </c>
      <c r="H3260" s="31" t="str">
        <f>IF(AND(B3260=H$1),LOOKUP(9.99999999999999E+307,$H$2:H3259)+1,"")</f>
        <v/>
      </c>
      <c r="I3260" s="31" t="str">
        <f>IF(AND(B3260=I$1),LOOKUP(9.99999999999999E+307,$I$2:I3259)+1,"")</f>
        <v/>
      </c>
      <c r="J3260" s="31">
        <f>IF(AND(B3260=J$1),LOOKUP(9.99999999999999E+307,$J$2:J3259)+1,"")</f>
        <v>3094</v>
      </c>
      <c r="K3260" s="31">
        <f>IF(AND(B3260=K$1),LOOKUP(9.99999999999999E+307,$K$2:K3259)+1,"")</f>
        <v>3094</v>
      </c>
      <c r="L3260" s="31">
        <f>IF(AND(B3260=L$1),LOOKUP(9.99999999999999E+307,$L$2:L3259)+1,"")</f>
        <v>3094</v>
      </c>
      <c r="M3260" s="31">
        <f>IF(AND(B3260=M$1),LOOKUP(9.99999999999999E+307,$M$2:M3259)+1,"")</f>
        <v>3094</v>
      </c>
      <c r="N3260" s="31" t="e">
        <f>IF(AND(B3260=N$1),LOOKUP(9.99999999999999E+307,$N$2:N3259)+1,"")</f>
        <v>#REF!</v>
      </c>
      <c r="O3260" s="31" t="e">
        <f>IF(AND($B3260=O$1),LOOKUP(9.99999999999999E+307,$O$2:O3259)+1,"")</f>
        <v>#REF!</v>
      </c>
      <c r="P3260" s="31" t="e">
        <f>IF(AND($B3260=P$1),LOOKUP(9.99999999999999E+307,$P$2:P3259)+1,"")</f>
        <v>#REF!</v>
      </c>
      <c r="Q3260" s="31" t="e">
        <f>IF(AND($B3260=Q$1),LOOKUP(9.99999999999999E+307,$Q$2:Q3259)+1,"")</f>
        <v>#REF!</v>
      </c>
      <c r="R3260" s="31">
        <f>IF(AND($B3260=R$1),LOOKUP(9.99999999999999E+307,$R$2:R3259)+1,"")</f>
        <v>3094</v>
      </c>
      <c r="S3260" s="31">
        <f>IF(AND($B3260=S$1),LOOKUP(9.99999999999999E+307,$S$2:S3259)+1,"")</f>
        <v>3094</v>
      </c>
      <c r="T3260" s="265"/>
      <c r="U3260" s="265"/>
      <c r="V3260" s="265"/>
      <c r="AA3260" s="254" t="str">
        <f t="shared" si="360"/>
        <v/>
      </c>
      <c r="AB3260" s="254" t="str">
        <f t="shared" si="361"/>
        <v/>
      </c>
      <c r="AC3260" s="255">
        <f t="shared" si="362"/>
        <v>0</v>
      </c>
      <c r="AD3260" s="255">
        <f t="shared" si="363"/>
        <v>3836</v>
      </c>
      <c r="AE3260" s="256" t="str">
        <f t="shared" si="364"/>
        <v/>
      </c>
      <c r="AF3260" s="252" t="str">
        <f t="shared" si="365"/>
        <v>-</v>
      </c>
    </row>
    <row r="3261" spans="1:32" ht="20.149999999999999" customHeight="1" x14ac:dyDescent="0.75">
      <c r="A3261" s="31">
        <v>3259</v>
      </c>
      <c r="B3261" s="237"/>
      <c r="C3261" s="273"/>
      <c r="D3261" s="272"/>
      <c r="E3261" s="273"/>
      <c r="F3261" s="273"/>
      <c r="G3261" s="253" t="str">
        <f t="shared" si="366"/>
        <v/>
      </c>
      <c r="H3261" s="31" t="str">
        <f>IF(AND(B3261=H$1),LOOKUP(9.99999999999999E+307,$H$2:H3260)+1,"")</f>
        <v/>
      </c>
      <c r="I3261" s="31" t="str">
        <f>IF(AND(B3261=I$1),LOOKUP(9.99999999999999E+307,$I$2:I3260)+1,"")</f>
        <v/>
      </c>
      <c r="J3261" s="31">
        <f>IF(AND(B3261=J$1),LOOKUP(9.99999999999999E+307,$J$2:J3260)+1,"")</f>
        <v>3095</v>
      </c>
      <c r="K3261" s="31">
        <f>IF(AND(B3261=K$1),LOOKUP(9.99999999999999E+307,$K$2:K3260)+1,"")</f>
        <v>3095</v>
      </c>
      <c r="L3261" s="31">
        <f>IF(AND(B3261=L$1),LOOKUP(9.99999999999999E+307,$L$2:L3260)+1,"")</f>
        <v>3095</v>
      </c>
      <c r="M3261" s="31">
        <f>IF(AND(B3261=M$1),LOOKUP(9.99999999999999E+307,$M$2:M3260)+1,"")</f>
        <v>3095</v>
      </c>
      <c r="N3261" s="31" t="e">
        <f>IF(AND(B3261=N$1),LOOKUP(9.99999999999999E+307,$N$2:N3260)+1,"")</f>
        <v>#REF!</v>
      </c>
      <c r="O3261" s="31" t="e">
        <f>IF(AND($B3261=O$1),LOOKUP(9.99999999999999E+307,$O$2:O3260)+1,"")</f>
        <v>#REF!</v>
      </c>
      <c r="P3261" s="31" t="e">
        <f>IF(AND($B3261=P$1),LOOKUP(9.99999999999999E+307,$P$2:P3260)+1,"")</f>
        <v>#REF!</v>
      </c>
      <c r="Q3261" s="31" t="e">
        <f>IF(AND($B3261=Q$1),LOOKUP(9.99999999999999E+307,$Q$2:Q3260)+1,"")</f>
        <v>#REF!</v>
      </c>
      <c r="R3261" s="31">
        <f>IF(AND($B3261=R$1),LOOKUP(9.99999999999999E+307,$R$2:R3260)+1,"")</f>
        <v>3095</v>
      </c>
      <c r="S3261" s="31">
        <f>IF(AND($B3261=S$1),LOOKUP(9.99999999999999E+307,$S$2:S3260)+1,"")</f>
        <v>3095</v>
      </c>
      <c r="T3261" s="265"/>
      <c r="U3261" s="265"/>
      <c r="V3261" s="265"/>
      <c r="AA3261" s="254" t="str">
        <f t="shared" si="360"/>
        <v/>
      </c>
      <c r="AB3261" s="254" t="str">
        <f t="shared" si="361"/>
        <v/>
      </c>
      <c r="AC3261" s="255">
        <f t="shared" si="362"/>
        <v>0</v>
      </c>
      <c r="AD3261" s="255">
        <f t="shared" si="363"/>
        <v>3836</v>
      </c>
      <c r="AE3261" s="256" t="str">
        <f t="shared" si="364"/>
        <v/>
      </c>
      <c r="AF3261" s="252" t="str">
        <f t="shared" si="365"/>
        <v>-</v>
      </c>
    </row>
    <row r="3262" spans="1:32" ht="20.149999999999999" customHeight="1" x14ac:dyDescent="0.75">
      <c r="A3262" s="31">
        <v>3260</v>
      </c>
      <c r="B3262" s="237"/>
      <c r="C3262" s="273"/>
      <c r="D3262" s="272"/>
      <c r="E3262" s="273"/>
      <c r="F3262" s="273"/>
      <c r="G3262" s="253" t="str">
        <f t="shared" si="366"/>
        <v/>
      </c>
      <c r="H3262" s="31" t="str">
        <f>IF(AND(B3262=H$1),LOOKUP(9.99999999999999E+307,$H$2:H3261)+1,"")</f>
        <v/>
      </c>
      <c r="I3262" s="31" t="str">
        <f>IF(AND(B3262=I$1),LOOKUP(9.99999999999999E+307,$I$2:I3261)+1,"")</f>
        <v/>
      </c>
      <c r="J3262" s="31">
        <f>IF(AND(B3262=J$1),LOOKUP(9.99999999999999E+307,$J$2:J3261)+1,"")</f>
        <v>3096</v>
      </c>
      <c r="K3262" s="31">
        <f>IF(AND(B3262=K$1),LOOKUP(9.99999999999999E+307,$K$2:K3261)+1,"")</f>
        <v>3096</v>
      </c>
      <c r="L3262" s="31">
        <f>IF(AND(B3262=L$1),LOOKUP(9.99999999999999E+307,$L$2:L3261)+1,"")</f>
        <v>3096</v>
      </c>
      <c r="M3262" s="31">
        <f>IF(AND(B3262=M$1),LOOKUP(9.99999999999999E+307,$M$2:M3261)+1,"")</f>
        <v>3096</v>
      </c>
      <c r="N3262" s="31" t="e">
        <f>IF(AND(B3262=N$1),LOOKUP(9.99999999999999E+307,$N$2:N3261)+1,"")</f>
        <v>#REF!</v>
      </c>
      <c r="O3262" s="31" t="e">
        <f>IF(AND($B3262=O$1),LOOKUP(9.99999999999999E+307,$O$2:O3261)+1,"")</f>
        <v>#REF!</v>
      </c>
      <c r="P3262" s="31" t="e">
        <f>IF(AND($B3262=P$1),LOOKUP(9.99999999999999E+307,$P$2:P3261)+1,"")</f>
        <v>#REF!</v>
      </c>
      <c r="Q3262" s="31" t="e">
        <f>IF(AND($B3262=Q$1),LOOKUP(9.99999999999999E+307,$Q$2:Q3261)+1,"")</f>
        <v>#REF!</v>
      </c>
      <c r="R3262" s="31">
        <f>IF(AND($B3262=R$1),LOOKUP(9.99999999999999E+307,$R$2:R3261)+1,"")</f>
        <v>3096</v>
      </c>
      <c r="S3262" s="31">
        <f>IF(AND($B3262=S$1),LOOKUP(9.99999999999999E+307,$S$2:S3261)+1,"")</f>
        <v>3096</v>
      </c>
      <c r="T3262" s="265"/>
      <c r="U3262" s="265"/>
      <c r="V3262" s="265"/>
      <c r="AA3262" s="254" t="str">
        <f t="shared" si="360"/>
        <v/>
      </c>
      <c r="AB3262" s="254" t="str">
        <f t="shared" si="361"/>
        <v/>
      </c>
      <c r="AC3262" s="255">
        <f t="shared" si="362"/>
        <v>0</v>
      </c>
      <c r="AD3262" s="255">
        <f t="shared" si="363"/>
        <v>3836</v>
      </c>
      <c r="AE3262" s="256" t="str">
        <f t="shared" si="364"/>
        <v/>
      </c>
      <c r="AF3262" s="252" t="str">
        <f t="shared" si="365"/>
        <v>-</v>
      </c>
    </row>
    <row r="3263" spans="1:32" ht="20.149999999999999" customHeight="1" x14ac:dyDescent="0.75">
      <c r="A3263" s="31">
        <v>3261</v>
      </c>
      <c r="B3263" s="237"/>
      <c r="C3263" s="273"/>
      <c r="D3263" s="272"/>
      <c r="E3263" s="273"/>
      <c r="F3263" s="273"/>
      <c r="G3263" s="253" t="str">
        <f t="shared" si="366"/>
        <v/>
      </c>
      <c r="H3263" s="31" t="str">
        <f>IF(AND(B3263=H$1),LOOKUP(9.99999999999999E+307,$H$2:H3262)+1,"")</f>
        <v/>
      </c>
      <c r="I3263" s="31" t="str">
        <f>IF(AND(B3263=I$1),LOOKUP(9.99999999999999E+307,$I$2:I3262)+1,"")</f>
        <v/>
      </c>
      <c r="J3263" s="31">
        <f>IF(AND(B3263=J$1),LOOKUP(9.99999999999999E+307,$J$2:J3262)+1,"")</f>
        <v>3097</v>
      </c>
      <c r="K3263" s="31">
        <f>IF(AND(B3263=K$1),LOOKUP(9.99999999999999E+307,$K$2:K3262)+1,"")</f>
        <v>3097</v>
      </c>
      <c r="L3263" s="31">
        <f>IF(AND(B3263=L$1),LOOKUP(9.99999999999999E+307,$L$2:L3262)+1,"")</f>
        <v>3097</v>
      </c>
      <c r="M3263" s="31">
        <f>IF(AND(B3263=M$1),LOOKUP(9.99999999999999E+307,$M$2:M3262)+1,"")</f>
        <v>3097</v>
      </c>
      <c r="N3263" s="31" t="e">
        <f>IF(AND(B3263=N$1),LOOKUP(9.99999999999999E+307,$N$2:N3262)+1,"")</f>
        <v>#REF!</v>
      </c>
      <c r="O3263" s="31" t="e">
        <f>IF(AND($B3263=O$1),LOOKUP(9.99999999999999E+307,$O$2:O3262)+1,"")</f>
        <v>#REF!</v>
      </c>
      <c r="P3263" s="31" t="e">
        <f>IF(AND($B3263=P$1),LOOKUP(9.99999999999999E+307,$P$2:P3262)+1,"")</f>
        <v>#REF!</v>
      </c>
      <c r="Q3263" s="31" t="e">
        <f>IF(AND($B3263=Q$1),LOOKUP(9.99999999999999E+307,$Q$2:Q3262)+1,"")</f>
        <v>#REF!</v>
      </c>
      <c r="R3263" s="31">
        <f>IF(AND($B3263=R$1),LOOKUP(9.99999999999999E+307,$R$2:R3262)+1,"")</f>
        <v>3097</v>
      </c>
      <c r="S3263" s="31">
        <f>IF(AND($B3263=S$1),LOOKUP(9.99999999999999E+307,$S$2:S3262)+1,"")</f>
        <v>3097</v>
      </c>
      <c r="T3263" s="265"/>
      <c r="U3263" s="265"/>
      <c r="V3263" s="265"/>
      <c r="AA3263" s="254" t="str">
        <f t="shared" si="360"/>
        <v/>
      </c>
      <c r="AB3263" s="254" t="str">
        <f t="shared" si="361"/>
        <v/>
      </c>
      <c r="AC3263" s="255">
        <f t="shared" si="362"/>
        <v>0</v>
      </c>
      <c r="AD3263" s="255">
        <f t="shared" si="363"/>
        <v>3836</v>
      </c>
      <c r="AE3263" s="256" t="str">
        <f t="shared" si="364"/>
        <v/>
      </c>
      <c r="AF3263" s="252" t="str">
        <f t="shared" si="365"/>
        <v>-</v>
      </c>
    </row>
    <row r="3264" spans="1:32" ht="20.149999999999999" customHeight="1" x14ac:dyDescent="0.75">
      <c r="A3264" s="31">
        <v>3262</v>
      </c>
      <c r="B3264" s="237"/>
      <c r="C3264" s="273"/>
      <c r="D3264" s="272"/>
      <c r="E3264" s="273"/>
      <c r="F3264" s="273"/>
      <c r="G3264" s="253" t="str">
        <f t="shared" si="366"/>
        <v/>
      </c>
      <c r="H3264" s="31" t="str">
        <f>IF(AND(B3264=H$1),LOOKUP(9.99999999999999E+307,$H$2:H3263)+1,"")</f>
        <v/>
      </c>
      <c r="I3264" s="31" t="str">
        <f>IF(AND(B3264=I$1),LOOKUP(9.99999999999999E+307,$I$2:I3263)+1,"")</f>
        <v/>
      </c>
      <c r="J3264" s="31">
        <f>IF(AND(B3264=J$1),LOOKUP(9.99999999999999E+307,$J$2:J3263)+1,"")</f>
        <v>3098</v>
      </c>
      <c r="K3264" s="31">
        <f>IF(AND(B3264=K$1),LOOKUP(9.99999999999999E+307,$K$2:K3263)+1,"")</f>
        <v>3098</v>
      </c>
      <c r="L3264" s="31">
        <f>IF(AND(B3264=L$1),LOOKUP(9.99999999999999E+307,$L$2:L3263)+1,"")</f>
        <v>3098</v>
      </c>
      <c r="M3264" s="31">
        <f>IF(AND(B3264=M$1),LOOKUP(9.99999999999999E+307,$M$2:M3263)+1,"")</f>
        <v>3098</v>
      </c>
      <c r="N3264" s="31" t="e">
        <f>IF(AND(B3264=N$1),LOOKUP(9.99999999999999E+307,$N$2:N3263)+1,"")</f>
        <v>#REF!</v>
      </c>
      <c r="O3264" s="31" t="e">
        <f>IF(AND($B3264=O$1),LOOKUP(9.99999999999999E+307,$O$2:O3263)+1,"")</f>
        <v>#REF!</v>
      </c>
      <c r="P3264" s="31" t="e">
        <f>IF(AND($B3264=P$1),LOOKUP(9.99999999999999E+307,$P$2:P3263)+1,"")</f>
        <v>#REF!</v>
      </c>
      <c r="Q3264" s="31" t="e">
        <f>IF(AND($B3264=Q$1),LOOKUP(9.99999999999999E+307,$Q$2:Q3263)+1,"")</f>
        <v>#REF!</v>
      </c>
      <c r="R3264" s="31">
        <f>IF(AND($B3264=R$1),LOOKUP(9.99999999999999E+307,$R$2:R3263)+1,"")</f>
        <v>3098</v>
      </c>
      <c r="S3264" s="31">
        <f>IF(AND($B3264=S$1),LOOKUP(9.99999999999999E+307,$S$2:S3263)+1,"")</f>
        <v>3098</v>
      </c>
      <c r="T3264" s="265"/>
      <c r="U3264" s="265"/>
      <c r="V3264" s="265"/>
      <c r="AA3264" s="254" t="str">
        <f t="shared" si="360"/>
        <v/>
      </c>
      <c r="AB3264" s="254" t="str">
        <f t="shared" si="361"/>
        <v/>
      </c>
      <c r="AC3264" s="255">
        <f t="shared" si="362"/>
        <v>0</v>
      </c>
      <c r="AD3264" s="255">
        <f t="shared" si="363"/>
        <v>3836</v>
      </c>
      <c r="AE3264" s="256" t="str">
        <f t="shared" si="364"/>
        <v/>
      </c>
      <c r="AF3264" s="252" t="str">
        <f t="shared" si="365"/>
        <v>-</v>
      </c>
    </row>
    <row r="3265" spans="1:32" ht="20.149999999999999" customHeight="1" x14ac:dyDescent="0.75">
      <c r="A3265" s="31">
        <v>3263</v>
      </c>
      <c r="B3265" s="237"/>
      <c r="C3265" s="273"/>
      <c r="D3265" s="272"/>
      <c r="E3265" s="273"/>
      <c r="F3265" s="273"/>
      <c r="G3265" s="253" t="str">
        <f t="shared" si="366"/>
        <v/>
      </c>
      <c r="H3265" s="31" t="str">
        <f>IF(AND(B3265=H$1),LOOKUP(9.99999999999999E+307,$H$2:H3264)+1,"")</f>
        <v/>
      </c>
      <c r="I3265" s="31" t="str">
        <f>IF(AND(B3265=I$1),LOOKUP(9.99999999999999E+307,$I$2:I3264)+1,"")</f>
        <v/>
      </c>
      <c r="J3265" s="31">
        <f>IF(AND(B3265=J$1),LOOKUP(9.99999999999999E+307,$J$2:J3264)+1,"")</f>
        <v>3099</v>
      </c>
      <c r="K3265" s="31">
        <f>IF(AND(B3265=K$1),LOOKUP(9.99999999999999E+307,$K$2:K3264)+1,"")</f>
        <v>3099</v>
      </c>
      <c r="L3265" s="31">
        <f>IF(AND(B3265=L$1),LOOKUP(9.99999999999999E+307,$L$2:L3264)+1,"")</f>
        <v>3099</v>
      </c>
      <c r="M3265" s="31">
        <f>IF(AND(B3265=M$1),LOOKUP(9.99999999999999E+307,$M$2:M3264)+1,"")</f>
        <v>3099</v>
      </c>
      <c r="N3265" s="31" t="e">
        <f>IF(AND(B3265=N$1),LOOKUP(9.99999999999999E+307,$N$2:N3264)+1,"")</f>
        <v>#REF!</v>
      </c>
      <c r="O3265" s="31" t="e">
        <f>IF(AND($B3265=O$1),LOOKUP(9.99999999999999E+307,$O$2:O3264)+1,"")</f>
        <v>#REF!</v>
      </c>
      <c r="P3265" s="31" t="e">
        <f>IF(AND($B3265=P$1),LOOKUP(9.99999999999999E+307,$P$2:P3264)+1,"")</f>
        <v>#REF!</v>
      </c>
      <c r="Q3265" s="31" t="e">
        <f>IF(AND($B3265=Q$1),LOOKUP(9.99999999999999E+307,$Q$2:Q3264)+1,"")</f>
        <v>#REF!</v>
      </c>
      <c r="R3265" s="31">
        <f>IF(AND($B3265=R$1),LOOKUP(9.99999999999999E+307,$R$2:R3264)+1,"")</f>
        <v>3099</v>
      </c>
      <c r="S3265" s="31">
        <f>IF(AND($B3265=S$1),LOOKUP(9.99999999999999E+307,$S$2:S3264)+1,"")</f>
        <v>3099</v>
      </c>
      <c r="T3265" s="265"/>
      <c r="U3265" s="265"/>
      <c r="V3265" s="265"/>
      <c r="AA3265" s="254" t="str">
        <f t="shared" si="360"/>
        <v/>
      </c>
      <c r="AB3265" s="254" t="str">
        <f t="shared" si="361"/>
        <v/>
      </c>
      <c r="AC3265" s="255">
        <f t="shared" si="362"/>
        <v>0</v>
      </c>
      <c r="AD3265" s="255">
        <f t="shared" si="363"/>
        <v>3836</v>
      </c>
      <c r="AE3265" s="256" t="str">
        <f t="shared" si="364"/>
        <v/>
      </c>
      <c r="AF3265" s="252" t="str">
        <f t="shared" si="365"/>
        <v>-</v>
      </c>
    </row>
    <row r="3266" spans="1:32" ht="20.149999999999999" customHeight="1" x14ac:dyDescent="0.75">
      <c r="A3266" s="31">
        <v>3264</v>
      </c>
      <c r="B3266" s="237"/>
      <c r="C3266" s="273"/>
      <c r="D3266" s="272"/>
      <c r="E3266" s="273"/>
      <c r="F3266" s="273"/>
      <c r="G3266" s="253" t="str">
        <f t="shared" si="366"/>
        <v/>
      </c>
      <c r="H3266" s="31" t="str">
        <f>IF(AND(B3266=H$1),LOOKUP(9.99999999999999E+307,$H$2:H3265)+1,"")</f>
        <v/>
      </c>
      <c r="I3266" s="31" t="str">
        <f>IF(AND(B3266=I$1),LOOKUP(9.99999999999999E+307,$I$2:I3265)+1,"")</f>
        <v/>
      </c>
      <c r="J3266" s="31">
        <f>IF(AND(B3266=J$1),LOOKUP(9.99999999999999E+307,$J$2:J3265)+1,"")</f>
        <v>3100</v>
      </c>
      <c r="K3266" s="31">
        <f>IF(AND(B3266=K$1),LOOKUP(9.99999999999999E+307,$K$2:K3265)+1,"")</f>
        <v>3100</v>
      </c>
      <c r="L3266" s="31">
        <f>IF(AND(B3266=L$1),LOOKUP(9.99999999999999E+307,$L$2:L3265)+1,"")</f>
        <v>3100</v>
      </c>
      <c r="M3266" s="31">
        <f>IF(AND(B3266=M$1),LOOKUP(9.99999999999999E+307,$M$2:M3265)+1,"")</f>
        <v>3100</v>
      </c>
      <c r="N3266" s="31" t="e">
        <f>IF(AND(B3266=N$1),LOOKUP(9.99999999999999E+307,$N$2:N3265)+1,"")</f>
        <v>#REF!</v>
      </c>
      <c r="O3266" s="31" t="e">
        <f>IF(AND($B3266=O$1),LOOKUP(9.99999999999999E+307,$O$2:O3265)+1,"")</f>
        <v>#REF!</v>
      </c>
      <c r="P3266" s="31" t="e">
        <f>IF(AND($B3266=P$1),LOOKUP(9.99999999999999E+307,$P$2:P3265)+1,"")</f>
        <v>#REF!</v>
      </c>
      <c r="Q3266" s="31" t="e">
        <f>IF(AND($B3266=Q$1),LOOKUP(9.99999999999999E+307,$Q$2:Q3265)+1,"")</f>
        <v>#REF!</v>
      </c>
      <c r="R3266" s="31">
        <f>IF(AND($B3266=R$1),LOOKUP(9.99999999999999E+307,$R$2:R3265)+1,"")</f>
        <v>3100</v>
      </c>
      <c r="S3266" s="31">
        <f>IF(AND($B3266=S$1),LOOKUP(9.99999999999999E+307,$S$2:S3265)+1,"")</f>
        <v>3100</v>
      </c>
      <c r="T3266" s="265"/>
      <c r="U3266" s="265"/>
      <c r="V3266" s="265"/>
      <c r="AA3266" s="254" t="str">
        <f t="shared" si="360"/>
        <v/>
      </c>
      <c r="AB3266" s="254" t="str">
        <f t="shared" si="361"/>
        <v/>
      </c>
      <c r="AC3266" s="255">
        <f t="shared" si="362"/>
        <v>0</v>
      </c>
      <c r="AD3266" s="255">
        <f t="shared" si="363"/>
        <v>3836</v>
      </c>
      <c r="AE3266" s="256" t="str">
        <f t="shared" si="364"/>
        <v/>
      </c>
      <c r="AF3266" s="252" t="str">
        <f t="shared" si="365"/>
        <v>-</v>
      </c>
    </row>
    <row r="3267" spans="1:32" ht="20.149999999999999" customHeight="1" x14ac:dyDescent="0.75">
      <c r="A3267" s="31">
        <v>3265</v>
      </c>
      <c r="B3267" s="237"/>
      <c r="C3267" s="273"/>
      <c r="D3267" s="272"/>
      <c r="E3267" s="273"/>
      <c r="F3267" s="273"/>
      <c r="G3267" s="253" t="str">
        <f t="shared" si="366"/>
        <v/>
      </c>
      <c r="H3267" s="31" t="str">
        <f>IF(AND(B3267=H$1),LOOKUP(9.99999999999999E+307,$H$2:H3266)+1,"")</f>
        <v/>
      </c>
      <c r="I3267" s="31" t="str">
        <f>IF(AND(B3267=I$1),LOOKUP(9.99999999999999E+307,$I$2:I3266)+1,"")</f>
        <v/>
      </c>
      <c r="J3267" s="31">
        <f>IF(AND(B3267=J$1),LOOKUP(9.99999999999999E+307,$J$2:J3266)+1,"")</f>
        <v>3101</v>
      </c>
      <c r="K3267" s="31">
        <f>IF(AND(B3267=K$1),LOOKUP(9.99999999999999E+307,$K$2:K3266)+1,"")</f>
        <v>3101</v>
      </c>
      <c r="L3267" s="31">
        <f>IF(AND(B3267=L$1),LOOKUP(9.99999999999999E+307,$L$2:L3266)+1,"")</f>
        <v>3101</v>
      </c>
      <c r="M3267" s="31">
        <f>IF(AND(B3267=M$1),LOOKUP(9.99999999999999E+307,$M$2:M3266)+1,"")</f>
        <v>3101</v>
      </c>
      <c r="N3267" s="31" t="e">
        <f>IF(AND(B3267=N$1),LOOKUP(9.99999999999999E+307,$N$2:N3266)+1,"")</f>
        <v>#REF!</v>
      </c>
      <c r="O3267" s="31" t="e">
        <f>IF(AND($B3267=O$1),LOOKUP(9.99999999999999E+307,$O$2:O3266)+1,"")</f>
        <v>#REF!</v>
      </c>
      <c r="P3267" s="31" t="e">
        <f>IF(AND($B3267=P$1),LOOKUP(9.99999999999999E+307,$P$2:P3266)+1,"")</f>
        <v>#REF!</v>
      </c>
      <c r="Q3267" s="31" t="e">
        <f>IF(AND($B3267=Q$1),LOOKUP(9.99999999999999E+307,$Q$2:Q3266)+1,"")</f>
        <v>#REF!</v>
      </c>
      <c r="R3267" s="31">
        <f>IF(AND($B3267=R$1),LOOKUP(9.99999999999999E+307,$R$2:R3266)+1,"")</f>
        <v>3101</v>
      </c>
      <c r="S3267" s="31">
        <f>IF(AND($B3267=S$1),LOOKUP(9.99999999999999E+307,$S$2:S3266)+1,"")</f>
        <v>3101</v>
      </c>
      <c r="T3267" s="265"/>
      <c r="U3267" s="265"/>
      <c r="V3267" s="265"/>
      <c r="AA3267" s="254" t="str">
        <f t="shared" si="360"/>
        <v/>
      </c>
      <c r="AB3267" s="254" t="str">
        <f t="shared" si="361"/>
        <v/>
      </c>
      <c r="AC3267" s="255">
        <f t="shared" si="362"/>
        <v>0</v>
      </c>
      <c r="AD3267" s="255">
        <f t="shared" si="363"/>
        <v>3836</v>
      </c>
      <c r="AE3267" s="256" t="str">
        <f t="shared" si="364"/>
        <v/>
      </c>
      <c r="AF3267" s="252" t="str">
        <f t="shared" si="365"/>
        <v>-</v>
      </c>
    </row>
    <row r="3268" spans="1:32" ht="20.149999999999999" customHeight="1" x14ac:dyDescent="0.75">
      <c r="A3268" s="31">
        <v>3266</v>
      </c>
      <c r="B3268" s="237"/>
      <c r="C3268" s="273"/>
      <c r="D3268" s="272"/>
      <c r="E3268" s="273"/>
      <c r="F3268" s="273"/>
      <c r="G3268" s="253" t="str">
        <f t="shared" si="366"/>
        <v/>
      </c>
      <c r="H3268" s="31" t="str">
        <f>IF(AND(B3268=H$1),LOOKUP(9.99999999999999E+307,$H$2:H3267)+1,"")</f>
        <v/>
      </c>
      <c r="I3268" s="31" t="str">
        <f>IF(AND(B3268=I$1),LOOKUP(9.99999999999999E+307,$I$2:I3267)+1,"")</f>
        <v/>
      </c>
      <c r="J3268" s="31">
        <f>IF(AND(B3268=J$1),LOOKUP(9.99999999999999E+307,$J$2:J3267)+1,"")</f>
        <v>3102</v>
      </c>
      <c r="K3268" s="31">
        <f>IF(AND(B3268=K$1),LOOKUP(9.99999999999999E+307,$K$2:K3267)+1,"")</f>
        <v>3102</v>
      </c>
      <c r="L3268" s="31">
        <f>IF(AND(B3268=L$1),LOOKUP(9.99999999999999E+307,$L$2:L3267)+1,"")</f>
        <v>3102</v>
      </c>
      <c r="M3268" s="31">
        <f>IF(AND(B3268=M$1),LOOKUP(9.99999999999999E+307,$M$2:M3267)+1,"")</f>
        <v>3102</v>
      </c>
      <c r="N3268" s="31" t="e">
        <f>IF(AND(B3268=N$1),LOOKUP(9.99999999999999E+307,$N$2:N3267)+1,"")</f>
        <v>#REF!</v>
      </c>
      <c r="O3268" s="31" t="e">
        <f>IF(AND($B3268=O$1),LOOKUP(9.99999999999999E+307,$O$2:O3267)+1,"")</f>
        <v>#REF!</v>
      </c>
      <c r="P3268" s="31" t="e">
        <f>IF(AND($B3268=P$1),LOOKUP(9.99999999999999E+307,$P$2:P3267)+1,"")</f>
        <v>#REF!</v>
      </c>
      <c r="Q3268" s="31" t="e">
        <f>IF(AND($B3268=Q$1),LOOKUP(9.99999999999999E+307,$Q$2:Q3267)+1,"")</f>
        <v>#REF!</v>
      </c>
      <c r="R3268" s="31">
        <f>IF(AND($B3268=R$1),LOOKUP(9.99999999999999E+307,$R$2:R3267)+1,"")</f>
        <v>3102</v>
      </c>
      <c r="S3268" s="31">
        <f>IF(AND($B3268=S$1),LOOKUP(9.99999999999999E+307,$S$2:S3267)+1,"")</f>
        <v>3102</v>
      </c>
      <c r="T3268" s="265"/>
      <c r="U3268" s="265"/>
      <c r="V3268" s="265"/>
      <c r="AA3268" s="254" t="str">
        <f t="shared" si="360"/>
        <v/>
      </c>
      <c r="AB3268" s="254" t="str">
        <f t="shared" si="361"/>
        <v/>
      </c>
      <c r="AC3268" s="255">
        <f t="shared" si="362"/>
        <v>0</v>
      </c>
      <c r="AD3268" s="255">
        <f t="shared" si="363"/>
        <v>3836</v>
      </c>
      <c r="AE3268" s="256" t="str">
        <f t="shared" si="364"/>
        <v/>
      </c>
      <c r="AF3268" s="252" t="str">
        <f t="shared" si="365"/>
        <v>-</v>
      </c>
    </row>
    <row r="3269" spans="1:32" ht="20.149999999999999" customHeight="1" x14ac:dyDescent="0.75">
      <c r="A3269" s="31">
        <v>3267</v>
      </c>
      <c r="B3269" s="237"/>
      <c r="C3269" s="273"/>
      <c r="D3269" s="272"/>
      <c r="E3269" s="273"/>
      <c r="F3269" s="273"/>
      <c r="G3269" s="253" t="str">
        <f t="shared" si="366"/>
        <v/>
      </c>
      <c r="H3269" s="31" t="str">
        <f>IF(AND(B3269=H$1),LOOKUP(9.99999999999999E+307,$H$2:H3268)+1,"")</f>
        <v/>
      </c>
      <c r="I3269" s="31" t="str">
        <f>IF(AND(B3269=I$1),LOOKUP(9.99999999999999E+307,$I$2:I3268)+1,"")</f>
        <v/>
      </c>
      <c r="J3269" s="31">
        <f>IF(AND(B3269=J$1),LOOKUP(9.99999999999999E+307,$J$2:J3268)+1,"")</f>
        <v>3103</v>
      </c>
      <c r="K3269" s="31">
        <f>IF(AND(B3269=K$1),LOOKUP(9.99999999999999E+307,$K$2:K3268)+1,"")</f>
        <v>3103</v>
      </c>
      <c r="L3269" s="31">
        <f>IF(AND(B3269=L$1),LOOKUP(9.99999999999999E+307,$L$2:L3268)+1,"")</f>
        <v>3103</v>
      </c>
      <c r="M3269" s="31">
        <f>IF(AND(B3269=M$1),LOOKUP(9.99999999999999E+307,$M$2:M3268)+1,"")</f>
        <v>3103</v>
      </c>
      <c r="N3269" s="31" t="e">
        <f>IF(AND(B3269=N$1),LOOKUP(9.99999999999999E+307,$N$2:N3268)+1,"")</f>
        <v>#REF!</v>
      </c>
      <c r="O3269" s="31" t="e">
        <f>IF(AND($B3269=O$1),LOOKUP(9.99999999999999E+307,$O$2:O3268)+1,"")</f>
        <v>#REF!</v>
      </c>
      <c r="P3269" s="31" t="e">
        <f>IF(AND($B3269=P$1),LOOKUP(9.99999999999999E+307,$P$2:P3268)+1,"")</f>
        <v>#REF!</v>
      </c>
      <c r="Q3269" s="31" t="e">
        <f>IF(AND($B3269=Q$1),LOOKUP(9.99999999999999E+307,$Q$2:Q3268)+1,"")</f>
        <v>#REF!</v>
      </c>
      <c r="R3269" s="31">
        <f>IF(AND($B3269=R$1),LOOKUP(9.99999999999999E+307,$R$2:R3268)+1,"")</f>
        <v>3103</v>
      </c>
      <c r="S3269" s="31">
        <f>IF(AND($B3269=S$1),LOOKUP(9.99999999999999E+307,$S$2:S3268)+1,"")</f>
        <v>3103</v>
      </c>
      <c r="T3269" s="265"/>
      <c r="U3269" s="265"/>
      <c r="V3269" s="265"/>
      <c r="AA3269" s="254" t="str">
        <f t="shared" si="360"/>
        <v/>
      </c>
      <c r="AB3269" s="254" t="str">
        <f t="shared" si="361"/>
        <v/>
      </c>
      <c r="AC3269" s="255">
        <f t="shared" si="362"/>
        <v>0</v>
      </c>
      <c r="AD3269" s="255">
        <f t="shared" si="363"/>
        <v>3836</v>
      </c>
      <c r="AE3269" s="256" t="str">
        <f t="shared" si="364"/>
        <v/>
      </c>
      <c r="AF3269" s="252" t="str">
        <f t="shared" si="365"/>
        <v>-</v>
      </c>
    </row>
    <row r="3270" spans="1:32" ht="20.149999999999999" customHeight="1" x14ac:dyDescent="0.75">
      <c r="A3270" s="31">
        <v>3268</v>
      </c>
      <c r="B3270" s="237"/>
      <c r="C3270" s="273"/>
      <c r="D3270" s="272"/>
      <c r="E3270" s="273"/>
      <c r="F3270" s="273"/>
      <c r="G3270" s="253" t="str">
        <f t="shared" si="366"/>
        <v/>
      </c>
      <c r="H3270" s="31" t="str">
        <f>IF(AND(B3270=H$1),LOOKUP(9.99999999999999E+307,$H$2:H3269)+1,"")</f>
        <v/>
      </c>
      <c r="I3270" s="31" t="str">
        <f>IF(AND(B3270=I$1),LOOKUP(9.99999999999999E+307,$I$2:I3269)+1,"")</f>
        <v/>
      </c>
      <c r="J3270" s="31">
        <f>IF(AND(B3270=J$1),LOOKUP(9.99999999999999E+307,$J$2:J3269)+1,"")</f>
        <v>3104</v>
      </c>
      <c r="K3270" s="31">
        <f>IF(AND(B3270=K$1),LOOKUP(9.99999999999999E+307,$K$2:K3269)+1,"")</f>
        <v>3104</v>
      </c>
      <c r="L3270" s="31">
        <f>IF(AND(B3270=L$1),LOOKUP(9.99999999999999E+307,$L$2:L3269)+1,"")</f>
        <v>3104</v>
      </c>
      <c r="M3270" s="31">
        <f>IF(AND(B3270=M$1),LOOKUP(9.99999999999999E+307,$M$2:M3269)+1,"")</f>
        <v>3104</v>
      </c>
      <c r="N3270" s="31" t="e">
        <f>IF(AND(B3270=N$1),LOOKUP(9.99999999999999E+307,$N$2:N3269)+1,"")</f>
        <v>#REF!</v>
      </c>
      <c r="O3270" s="31" t="e">
        <f>IF(AND($B3270=O$1),LOOKUP(9.99999999999999E+307,$O$2:O3269)+1,"")</f>
        <v>#REF!</v>
      </c>
      <c r="P3270" s="31" t="e">
        <f>IF(AND($B3270=P$1),LOOKUP(9.99999999999999E+307,$P$2:P3269)+1,"")</f>
        <v>#REF!</v>
      </c>
      <c r="Q3270" s="31" t="e">
        <f>IF(AND($B3270=Q$1),LOOKUP(9.99999999999999E+307,$Q$2:Q3269)+1,"")</f>
        <v>#REF!</v>
      </c>
      <c r="R3270" s="31">
        <f>IF(AND($B3270=R$1),LOOKUP(9.99999999999999E+307,$R$2:R3269)+1,"")</f>
        <v>3104</v>
      </c>
      <c r="S3270" s="31">
        <f>IF(AND($B3270=S$1),LOOKUP(9.99999999999999E+307,$S$2:S3269)+1,"")</f>
        <v>3104</v>
      </c>
      <c r="T3270" s="265"/>
      <c r="U3270" s="265"/>
      <c r="V3270" s="265"/>
      <c r="AA3270" s="254" t="str">
        <f t="shared" si="360"/>
        <v/>
      </c>
      <c r="AB3270" s="254" t="str">
        <f t="shared" si="361"/>
        <v/>
      </c>
      <c r="AC3270" s="255">
        <f t="shared" si="362"/>
        <v>0</v>
      </c>
      <c r="AD3270" s="255">
        <f t="shared" si="363"/>
        <v>3836</v>
      </c>
      <c r="AE3270" s="256" t="str">
        <f t="shared" si="364"/>
        <v/>
      </c>
      <c r="AF3270" s="252" t="str">
        <f t="shared" si="365"/>
        <v>-</v>
      </c>
    </row>
    <row r="3271" spans="1:32" ht="20.149999999999999" customHeight="1" x14ac:dyDescent="0.75">
      <c r="A3271" s="31">
        <v>3269</v>
      </c>
      <c r="B3271" s="237"/>
      <c r="C3271" s="273"/>
      <c r="D3271" s="272"/>
      <c r="E3271" s="273"/>
      <c r="F3271" s="273"/>
      <c r="G3271" s="253" t="str">
        <f t="shared" si="366"/>
        <v/>
      </c>
      <c r="H3271" s="31" t="str">
        <f>IF(AND(B3271=H$1),LOOKUP(9.99999999999999E+307,$H$2:H3270)+1,"")</f>
        <v/>
      </c>
      <c r="I3271" s="31" t="str">
        <f>IF(AND(B3271=I$1),LOOKUP(9.99999999999999E+307,$I$2:I3270)+1,"")</f>
        <v/>
      </c>
      <c r="J3271" s="31">
        <f>IF(AND(B3271=J$1),LOOKUP(9.99999999999999E+307,$J$2:J3270)+1,"")</f>
        <v>3105</v>
      </c>
      <c r="K3271" s="31">
        <f>IF(AND(B3271=K$1),LOOKUP(9.99999999999999E+307,$K$2:K3270)+1,"")</f>
        <v>3105</v>
      </c>
      <c r="L3271" s="31">
        <f>IF(AND(B3271=L$1),LOOKUP(9.99999999999999E+307,$L$2:L3270)+1,"")</f>
        <v>3105</v>
      </c>
      <c r="M3271" s="31">
        <f>IF(AND(B3271=M$1),LOOKUP(9.99999999999999E+307,$M$2:M3270)+1,"")</f>
        <v>3105</v>
      </c>
      <c r="N3271" s="31" t="e">
        <f>IF(AND(B3271=N$1),LOOKUP(9.99999999999999E+307,$N$2:N3270)+1,"")</f>
        <v>#REF!</v>
      </c>
      <c r="O3271" s="31" t="e">
        <f>IF(AND($B3271=O$1),LOOKUP(9.99999999999999E+307,$O$2:O3270)+1,"")</f>
        <v>#REF!</v>
      </c>
      <c r="P3271" s="31" t="e">
        <f>IF(AND($B3271=P$1),LOOKUP(9.99999999999999E+307,$P$2:P3270)+1,"")</f>
        <v>#REF!</v>
      </c>
      <c r="Q3271" s="31" t="e">
        <f>IF(AND($B3271=Q$1),LOOKUP(9.99999999999999E+307,$Q$2:Q3270)+1,"")</f>
        <v>#REF!</v>
      </c>
      <c r="R3271" s="31">
        <f>IF(AND($B3271=R$1),LOOKUP(9.99999999999999E+307,$R$2:R3270)+1,"")</f>
        <v>3105</v>
      </c>
      <c r="S3271" s="31">
        <f>IF(AND($B3271=S$1),LOOKUP(9.99999999999999E+307,$S$2:S3270)+1,"")</f>
        <v>3105</v>
      </c>
      <c r="T3271" s="265"/>
      <c r="U3271" s="265"/>
      <c r="V3271" s="265"/>
      <c r="AA3271" s="254" t="str">
        <f t="shared" si="360"/>
        <v/>
      </c>
      <c r="AB3271" s="254" t="str">
        <f t="shared" si="361"/>
        <v/>
      </c>
      <c r="AC3271" s="255">
        <f t="shared" si="362"/>
        <v>0</v>
      </c>
      <c r="AD3271" s="255">
        <f t="shared" si="363"/>
        <v>3836</v>
      </c>
      <c r="AE3271" s="256" t="str">
        <f t="shared" si="364"/>
        <v/>
      </c>
      <c r="AF3271" s="252" t="str">
        <f t="shared" si="365"/>
        <v>-</v>
      </c>
    </row>
    <row r="3272" spans="1:32" ht="20.149999999999999" customHeight="1" x14ac:dyDescent="0.75">
      <c r="A3272" s="31">
        <v>3270</v>
      </c>
      <c r="B3272" s="237"/>
      <c r="C3272" s="273"/>
      <c r="D3272" s="272"/>
      <c r="E3272" s="273"/>
      <c r="F3272" s="273"/>
      <c r="G3272" s="253" t="str">
        <f t="shared" si="366"/>
        <v/>
      </c>
      <c r="H3272" s="31" t="str">
        <f>IF(AND(B3272=H$1),LOOKUP(9.99999999999999E+307,$H$2:H3271)+1,"")</f>
        <v/>
      </c>
      <c r="I3272" s="31" t="str">
        <f>IF(AND(B3272=I$1),LOOKUP(9.99999999999999E+307,$I$2:I3271)+1,"")</f>
        <v/>
      </c>
      <c r="J3272" s="31">
        <f>IF(AND(B3272=J$1),LOOKUP(9.99999999999999E+307,$J$2:J3271)+1,"")</f>
        <v>3106</v>
      </c>
      <c r="K3272" s="31">
        <f>IF(AND(B3272=K$1),LOOKUP(9.99999999999999E+307,$K$2:K3271)+1,"")</f>
        <v>3106</v>
      </c>
      <c r="L3272" s="31">
        <f>IF(AND(B3272=L$1),LOOKUP(9.99999999999999E+307,$L$2:L3271)+1,"")</f>
        <v>3106</v>
      </c>
      <c r="M3272" s="31">
        <f>IF(AND(B3272=M$1),LOOKUP(9.99999999999999E+307,$M$2:M3271)+1,"")</f>
        <v>3106</v>
      </c>
      <c r="N3272" s="31" t="e">
        <f>IF(AND(B3272=N$1),LOOKUP(9.99999999999999E+307,$N$2:N3271)+1,"")</f>
        <v>#REF!</v>
      </c>
      <c r="O3272" s="31" t="e">
        <f>IF(AND($B3272=O$1),LOOKUP(9.99999999999999E+307,$O$2:O3271)+1,"")</f>
        <v>#REF!</v>
      </c>
      <c r="P3272" s="31" t="e">
        <f>IF(AND($B3272=P$1),LOOKUP(9.99999999999999E+307,$P$2:P3271)+1,"")</f>
        <v>#REF!</v>
      </c>
      <c r="Q3272" s="31" t="e">
        <f>IF(AND($B3272=Q$1),LOOKUP(9.99999999999999E+307,$Q$2:Q3271)+1,"")</f>
        <v>#REF!</v>
      </c>
      <c r="R3272" s="31">
        <f>IF(AND($B3272=R$1),LOOKUP(9.99999999999999E+307,$R$2:R3271)+1,"")</f>
        <v>3106</v>
      </c>
      <c r="S3272" s="31">
        <f>IF(AND($B3272=S$1),LOOKUP(9.99999999999999E+307,$S$2:S3271)+1,"")</f>
        <v>3106</v>
      </c>
      <c r="T3272" s="265"/>
      <c r="U3272" s="265"/>
      <c r="V3272" s="265"/>
      <c r="AA3272" s="254" t="str">
        <f t="shared" si="360"/>
        <v/>
      </c>
      <c r="AB3272" s="254" t="str">
        <f t="shared" si="361"/>
        <v/>
      </c>
      <c r="AC3272" s="255">
        <f t="shared" si="362"/>
        <v>0</v>
      </c>
      <c r="AD3272" s="255">
        <f t="shared" si="363"/>
        <v>3836</v>
      </c>
      <c r="AE3272" s="256" t="str">
        <f t="shared" si="364"/>
        <v/>
      </c>
      <c r="AF3272" s="252" t="str">
        <f t="shared" si="365"/>
        <v>-</v>
      </c>
    </row>
    <row r="3273" spans="1:32" ht="20.149999999999999" customHeight="1" x14ac:dyDescent="0.75">
      <c r="A3273" s="31">
        <v>3271</v>
      </c>
      <c r="B3273" s="237"/>
      <c r="C3273" s="273"/>
      <c r="D3273" s="272"/>
      <c r="E3273" s="273"/>
      <c r="F3273" s="273"/>
      <c r="G3273" s="253" t="str">
        <f t="shared" si="366"/>
        <v/>
      </c>
      <c r="H3273" s="31" t="str">
        <f>IF(AND(B3273=H$1),LOOKUP(9.99999999999999E+307,$H$2:H3272)+1,"")</f>
        <v/>
      </c>
      <c r="I3273" s="31" t="str">
        <f>IF(AND(B3273=I$1),LOOKUP(9.99999999999999E+307,$I$2:I3272)+1,"")</f>
        <v/>
      </c>
      <c r="J3273" s="31">
        <f>IF(AND(B3273=J$1),LOOKUP(9.99999999999999E+307,$J$2:J3272)+1,"")</f>
        <v>3107</v>
      </c>
      <c r="K3273" s="31">
        <f>IF(AND(B3273=K$1),LOOKUP(9.99999999999999E+307,$K$2:K3272)+1,"")</f>
        <v>3107</v>
      </c>
      <c r="L3273" s="31">
        <f>IF(AND(B3273=L$1),LOOKUP(9.99999999999999E+307,$L$2:L3272)+1,"")</f>
        <v>3107</v>
      </c>
      <c r="M3273" s="31">
        <f>IF(AND(B3273=M$1),LOOKUP(9.99999999999999E+307,$M$2:M3272)+1,"")</f>
        <v>3107</v>
      </c>
      <c r="N3273" s="31" t="e">
        <f>IF(AND(B3273=N$1),LOOKUP(9.99999999999999E+307,$N$2:N3272)+1,"")</f>
        <v>#REF!</v>
      </c>
      <c r="O3273" s="31" t="e">
        <f>IF(AND($B3273=O$1),LOOKUP(9.99999999999999E+307,$O$2:O3272)+1,"")</f>
        <v>#REF!</v>
      </c>
      <c r="P3273" s="31" t="e">
        <f>IF(AND($B3273=P$1),LOOKUP(9.99999999999999E+307,$P$2:P3272)+1,"")</f>
        <v>#REF!</v>
      </c>
      <c r="Q3273" s="31" t="e">
        <f>IF(AND($B3273=Q$1),LOOKUP(9.99999999999999E+307,$Q$2:Q3272)+1,"")</f>
        <v>#REF!</v>
      </c>
      <c r="R3273" s="31">
        <f>IF(AND($B3273=R$1),LOOKUP(9.99999999999999E+307,$R$2:R3272)+1,"")</f>
        <v>3107</v>
      </c>
      <c r="S3273" s="31">
        <f>IF(AND($B3273=S$1),LOOKUP(9.99999999999999E+307,$S$2:S3272)+1,"")</f>
        <v>3107</v>
      </c>
      <c r="T3273" s="265"/>
      <c r="U3273" s="265"/>
      <c r="V3273" s="265"/>
      <c r="AA3273" s="254" t="str">
        <f t="shared" si="360"/>
        <v/>
      </c>
      <c r="AB3273" s="254" t="str">
        <f t="shared" si="361"/>
        <v/>
      </c>
      <c r="AC3273" s="255">
        <f t="shared" si="362"/>
        <v>0</v>
      </c>
      <c r="AD3273" s="255">
        <f t="shared" si="363"/>
        <v>3836</v>
      </c>
      <c r="AE3273" s="256" t="str">
        <f t="shared" si="364"/>
        <v/>
      </c>
      <c r="AF3273" s="252" t="str">
        <f t="shared" si="365"/>
        <v>-</v>
      </c>
    </row>
    <row r="3274" spans="1:32" ht="20.149999999999999" customHeight="1" x14ac:dyDescent="0.75">
      <c r="A3274" s="31">
        <v>3272</v>
      </c>
      <c r="B3274" s="237"/>
      <c r="C3274" s="273"/>
      <c r="D3274" s="272"/>
      <c r="E3274" s="273"/>
      <c r="F3274" s="273"/>
      <c r="G3274" s="253" t="str">
        <f t="shared" si="366"/>
        <v/>
      </c>
      <c r="H3274" s="31" t="str">
        <f>IF(AND(B3274=H$1),LOOKUP(9.99999999999999E+307,$H$2:H3273)+1,"")</f>
        <v/>
      </c>
      <c r="I3274" s="31" t="str">
        <f>IF(AND(B3274=I$1),LOOKUP(9.99999999999999E+307,$I$2:I3273)+1,"")</f>
        <v/>
      </c>
      <c r="J3274" s="31">
        <f>IF(AND(B3274=J$1),LOOKUP(9.99999999999999E+307,$J$2:J3273)+1,"")</f>
        <v>3108</v>
      </c>
      <c r="K3274" s="31">
        <f>IF(AND(B3274=K$1),LOOKUP(9.99999999999999E+307,$K$2:K3273)+1,"")</f>
        <v>3108</v>
      </c>
      <c r="L3274" s="31">
        <f>IF(AND(B3274=L$1),LOOKUP(9.99999999999999E+307,$L$2:L3273)+1,"")</f>
        <v>3108</v>
      </c>
      <c r="M3274" s="31">
        <f>IF(AND(B3274=M$1),LOOKUP(9.99999999999999E+307,$M$2:M3273)+1,"")</f>
        <v>3108</v>
      </c>
      <c r="N3274" s="31" t="e">
        <f>IF(AND(B3274=N$1),LOOKUP(9.99999999999999E+307,$N$2:N3273)+1,"")</f>
        <v>#REF!</v>
      </c>
      <c r="O3274" s="31" t="e">
        <f>IF(AND($B3274=O$1),LOOKUP(9.99999999999999E+307,$O$2:O3273)+1,"")</f>
        <v>#REF!</v>
      </c>
      <c r="P3274" s="31" t="e">
        <f>IF(AND($B3274=P$1),LOOKUP(9.99999999999999E+307,$P$2:P3273)+1,"")</f>
        <v>#REF!</v>
      </c>
      <c r="Q3274" s="31" t="e">
        <f>IF(AND($B3274=Q$1),LOOKUP(9.99999999999999E+307,$Q$2:Q3273)+1,"")</f>
        <v>#REF!</v>
      </c>
      <c r="R3274" s="31">
        <f>IF(AND($B3274=R$1),LOOKUP(9.99999999999999E+307,$R$2:R3273)+1,"")</f>
        <v>3108</v>
      </c>
      <c r="S3274" s="31">
        <f>IF(AND($B3274=S$1),LOOKUP(9.99999999999999E+307,$S$2:S3273)+1,"")</f>
        <v>3108</v>
      </c>
      <c r="T3274" s="265"/>
      <c r="U3274" s="265"/>
      <c r="V3274" s="265"/>
      <c r="AA3274" s="254" t="str">
        <f t="shared" si="360"/>
        <v/>
      </c>
      <c r="AB3274" s="254" t="str">
        <f t="shared" si="361"/>
        <v/>
      </c>
      <c r="AC3274" s="255">
        <f t="shared" si="362"/>
        <v>0</v>
      </c>
      <c r="AD3274" s="255">
        <f t="shared" si="363"/>
        <v>3836</v>
      </c>
      <c r="AE3274" s="256" t="str">
        <f t="shared" si="364"/>
        <v/>
      </c>
      <c r="AF3274" s="252" t="str">
        <f t="shared" si="365"/>
        <v>-</v>
      </c>
    </row>
    <row r="3275" spans="1:32" ht="20.149999999999999" customHeight="1" x14ac:dyDescent="0.75">
      <c r="A3275" s="31">
        <v>3273</v>
      </c>
      <c r="B3275" s="237"/>
      <c r="C3275" s="273"/>
      <c r="D3275" s="272"/>
      <c r="E3275" s="273"/>
      <c r="F3275" s="273"/>
      <c r="G3275" s="253" t="str">
        <f t="shared" si="366"/>
        <v/>
      </c>
      <c r="H3275" s="31" t="str">
        <f>IF(AND(B3275=H$1),LOOKUP(9.99999999999999E+307,$H$2:H3274)+1,"")</f>
        <v/>
      </c>
      <c r="I3275" s="31" t="str">
        <f>IF(AND(B3275=I$1),LOOKUP(9.99999999999999E+307,$I$2:I3274)+1,"")</f>
        <v/>
      </c>
      <c r="J3275" s="31">
        <f>IF(AND(B3275=J$1),LOOKUP(9.99999999999999E+307,$J$2:J3274)+1,"")</f>
        <v>3109</v>
      </c>
      <c r="K3275" s="31">
        <f>IF(AND(B3275=K$1),LOOKUP(9.99999999999999E+307,$K$2:K3274)+1,"")</f>
        <v>3109</v>
      </c>
      <c r="L3275" s="31">
        <f>IF(AND(B3275=L$1),LOOKUP(9.99999999999999E+307,$L$2:L3274)+1,"")</f>
        <v>3109</v>
      </c>
      <c r="M3275" s="31">
        <f>IF(AND(B3275=M$1),LOOKUP(9.99999999999999E+307,$M$2:M3274)+1,"")</f>
        <v>3109</v>
      </c>
      <c r="N3275" s="31" t="e">
        <f>IF(AND(B3275=N$1),LOOKUP(9.99999999999999E+307,$N$2:N3274)+1,"")</f>
        <v>#REF!</v>
      </c>
      <c r="O3275" s="31" t="e">
        <f>IF(AND($B3275=O$1),LOOKUP(9.99999999999999E+307,$O$2:O3274)+1,"")</f>
        <v>#REF!</v>
      </c>
      <c r="P3275" s="31" t="e">
        <f>IF(AND($B3275=P$1),LOOKUP(9.99999999999999E+307,$P$2:P3274)+1,"")</f>
        <v>#REF!</v>
      </c>
      <c r="Q3275" s="31" t="e">
        <f>IF(AND($B3275=Q$1),LOOKUP(9.99999999999999E+307,$Q$2:Q3274)+1,"")</f>
        <v>#REF!</v>
      </c>
      <c r="R3275" s="31">
        <f>IF(AND($B3275=R$1),LOOKUP(9.99999999999999E+307,$R$2:R3274)+1,"")</f>
        <v>3109</v>
      </c>
      <c r="S3275" s="31">
        <f>IF(AND($B3275=S$1),LOOKUP(9.99999999999999E+307,$S$2:S3274)+1,"")</f>
        <v>3109</v>
      </c>
      <c r="T3275" s="265"/>
      <c r="U3275" s="265"/>
      <c r="V3275" s="265"/>
      <c r="AA3275" s="254" t="str">
        <f t="shared" si="360"/>
        <v/>
      </c>
      <c r="AB3275" s="254" t="str">
        <f t="shared" si="361"/>
        <v/>
      </c>
      <c r="AC3275" s="255">
        <f t="shared" si="362"/>
        <v>0</v>
      </c>
      <c r="AD3275" s="255">
        <f t="shared" si="363"/>
        <v>3836</v>
      </c>
      <c r="AE3275" s="256" t="str">
        <f t="shared" si="364"/>
        <v/>
      </c>
      <c r="AF3275" s="252" t="str">
        <f t="shared" si="365"/>
        <v>-</v>
      </c>
    </row>
    <row r="3276" spans="1:32" ht="20.149999999999999" customHeight="1" x14ac:dyDescent="0.75">
      <c r="A3276" s="31">
        <v>3274</v>
      </c>
      <c r="B3276" s="237"/>
      <c r="C3276" s="273"/>
      <c r="D3276" s="272"/>
      <c r="E3276" s="273"/>
      <c r="F3276" s="273"/>
      <c r="G3276" s="253" t="str">
        <f t="shared" si="366"/>
        <v/>
      </c>
      <c r="H3276" s="31" t="str">
        <f>IF(AND(B3276=H$1),LOOKUP(9.99999999999999E+307,$H$2:H3275)+1,"")</f>
        <v/>
      </c>
      <c r="I3276" s="31" t="str">
        <f>IF(AND(B3276=I$1),LOOKUP(9.99999999999999E+307,$I$2:I3275)+1,"")</f>
        <v/>
      </c>
      <c r="J3276" s="31">
        <f>IF(AND(B3276=J$1),LOOKUP(9.99999999999999E+307,$J$2:J3275)+1,"")</f>
        <v>3110</v>
      </c>
      <c r="K3276" s="31">
        <f>IF(AND(B3276=K$1),LOOKUP(9.99999999999999E+307,$K$2:K3275)+1,"")</f>
        <v>3110</v>
      </c>
      <c r="L3276" s="31">
        <f>IF(AND(B3276=L$1),LOOKUP(9.99999999999999E+307,$L$2:L3275)+1,"")</f>
        <v>3110</v>
      </c>
      <c r="M3276" s="31">
        <f>IF(AND(B3276=M$1),LOOKUP(9.99999999999999E+307,$M$2:M3275)+1,"")</f>
        <v>3110</v>
      </c>
      <c r="N3276" s="31" t="e">
        <f>IF(AND(B3276=N$1),LOOKUP(9.99999999999999E+307,$N$2:N3275)+1,"")</f>
        <v>#REF!</v>
      </c>
      <c r="O3276" s="31" t="e">
        <f>IF(AND($B3276=O$1),LOOKUP(9.99999999999999E+307,$O$2:O3275)+1,"")</f>
        <v>#REF!</v>
      </c>
      <c r="P3276" s="31" t="e">
        <f>IF(AND($B3276=P$1),LOOKUP(9.99999999999999E+307,$P$2:P3275)+1,"")</f>
        <v>#REF!</v>
      </c>
      <c r="Q3276" s="31" t="e">
        <f>IF(AND($B3276=Q$1),LOOKUP(9.99999999999999E+307,$Q$2:Q3275)+1,"")</f>
        <v>#REF!</v>
      </c>
      <c r="R3276" s="31">
        <f>IF(AND($B3276=R$1),LOOKUP(9.99999999999999E+307,$R$2:R3275)+1,"")</f>
        <v>3110</v>
      </c>
      <c r="S3276" s="31">
        <f>IF(AND($B3276=S$1),LOOKUP(9.99999999999999E+307,$S$2:S3275)+1,"")</f>
        <v>3110</v>
      </c>
      <c r="T3276" s="265"/>
      <c r="U3276" s="265"/>
      <c r="V3276" s="265"/>
      <c r="AA3276" s="254" t="str">
        <f t="shared" si="360"/>
        <v/>
      </c>
      <c r="AB3276" s="254" t="str">
        <f t="shared" si="361"/>
        <v/>
      </c>
      <c r="AC3276" s="255">
        <f t="shared" si="362"/>
        <v>0</v>
      </c>
      <c r="AD3276" s="255">
        <f t="shared" si="363"/>
        <v>3836</v>
      </c>
      <c r="AE3276" s="256" t="str">
        <f t="shared" si="364"/>
        <v/>
      </c>
      <c r="AF3276" s="252" t="str">
        <f t="shared" si="365"/>
        <v>-</v>
      </c>
    </row>
    <row r="3277" spans="1:32" ht="20.149999999999999" customHeight="1" x14ac:dyDescent="0.75">
      <c r="A3277" s="31">
        <v>3275</v>
      </c>
      <c r="B3277" s="237"/>
      <c r="C3277" s="273"/>
      <c r="D3277" s="272"/>
      <c r="E3277" s="273"/>
      <c r="F3277" s="273"/>
      <c r="G3277" s="253" t="str">
        <f t="shared" si="366"/>
        <v/>
      </c>
      <c r="H3277" s="31" t="str">
        <f>IF(AND(B3277=H$1),LOOKUP(9.99999999999999E+307,$H$2:H3276)+1,"")</f>
        <v/>
      </c>
      <c r="I3277" s="31" t="str">
        <f>IF(AND(B3277=I$1),LOOKUP(9.99999999999999E+307,$I$2:I3276)+1,"")</f>
        <v/>
      </c>
      <c r="J3277" s="31">
        <f>IF(AND(B3277=J$1),LOOKUP(9.99999999999999E+307,$J$2:J3276)+1,"")</f>
        <v>3111</v>
      </c>
      <c r="K3277" s="31">
        <f>IF(AND(B3277=K$1),LOOKUP(9.99999999999999E+307,$K$2:K3276)+1,"")</f>
        <v>3111</v>
      </c>
      <c r="L3277" s="31">
        <f>IF(AND(B3277=L$1),LOOKUP(9.99999999999999E+307,$L$2:L3276)+1,"")</f>
        <v>3111</v>
      </c>
      <c r="M3277" s="31">
        <f>IF(AND(B3277=M$1),LOOKUP(9.99999999999999E+307,$M$2:M3276)+1,"")</f>
        <v>3111</v>
      </c>
      <c r="N3277" s="31" t="e">
        <f>IF(AND(B3277=N$1),LOOKUP(9.99999999999999E+307,$N$2:N3276)+1,"")</f>
        <v>#REF!</v>
      </c>
      <c r="O3277" s="31" t="e">
        <f>IF(AND($B3277=O$1),LOOKUP(9.99999999999999E+307,$O$2:O3276)+1,"")</f>
        <v>#REF!</v>
      </c>
      <c r="P3277" s="31" t="e">
        <f>IF(AND($B3277=P$1),LOOKUP(9.99999999999999E+307,$P$2:P3276)+1,"")</f>
        <v>#REF!</v>
      </c>
      <c r="Q3277" s="31" t="e">
        <f>IF(AND($B3277=Q$1),LOOKUP(9.99999999999999E+307,$Q$2:Q3276)+1,"")</f>
        <v>#REF!</v>
      </c>
      <c r="R3277" s="31">
        <f>IF(AND($B3277=R$1),LOOKUP(9.99999999999999E+307,$R$2:R3276)+1,"")</f>
        <v>3111</v>
      </c>
      <c r="S3277" s="31">
        <f>IF(AND($B3277=S$1),LOOKUP(9.99999999999999E+307,$S$2:S3276)+1,"")</f>
        <v>3111</v>
      </c>
      <c r="T3277" s="265"/>
      <c r="U3277" s="265"/>
      <c r="V3277" s="265"/>
      <c r="AA3277" s="254" t="str">
        <f t="shared" si="360"/>
        <v/>
      </c>
      <c r="AB3277" s="254" t="str">
        <f t="shared" si="361"/>
        <v/>
      </c>
      <c r="AC3277" s="255">
        <f t="shared" si="362"/>
        <v>0</v>
      </c>
      <c r="AD3277" s="255">
        <f t="shared" si="363"/>
        <v>3836</v>
      </c>
      <c r="AE3277" s="256" t="str">
        <f t="shared" si="364"/>
        <v/>
      </c>
      <c r="AF3277" s="252" t="str">
        <f t="shared" si="365"/>
        <v>-</v>
      </c>
    </row>
    <row r="3278" spans="1:32" ht="20.149999999999999" customHeight="1" x14ac:dyDescent="0.75">
      <c r="A3278" s="31">
        <v>3276</v>
      </c>
      <c r="B3278" s="237"/>
      <c r="C3278" s="273"/>
      <c r="D3278" s="272"/>
      <c r="E3278" s="273"/>
      <c r="F3278" s="273"/>
      <c r="G3278" s="253" t="str">
        <f t="shared" si="366"/>
        <v/>
      </c>
      <c r="H3278" s="31" t="str">
        <f>IF(AND(B3278=H$1),LOOKUP(9.99999999999999E+307,$H$2:H3277)+1,"")</f>
        <v/>
      </c>
      <c r="I3278" s="31" t="str">
        <f>IF(AND(B3278=I$1),LOOKUP(9.99999999999999E+307,$I$2:I3277)+1,"")</f>
        <v/>
      </c>
      <c r="J3278" s="31">
        <f>IF(AND(B3278=J$1),LOOKUP(9.99999999999999E+307,$J$2:J3277)+1,"")</f>
        <v>3112</v>
      </c>
      <c r="K3278" s="31">
        <f>IF(AND(B3278=K$1),LOOKUP(9.99999999999999E+307,$K$2:K3277)+1,"")</f>
        <v>3112</v>
      </c>
      <c r="L3278" s="31">
        <f>IF(AND(B3278=L$1),LOOKUP(9.99999999999999E+307,$L$2:L3277)+1,"")</f>
        <v>3112</v>
      </c>
      <c r="M3278" s="31">
        <f>IF(AND(B3278=M$1),LOOKUP(9.99999999999999E+307,$M$2:M3277)+1,"")</f>
        <v>3112</v>
      </c>
      <c r="N3278" s="31" t="e">
        <f>IF(AND(B3278=N$1),LOOKUP(9.99999999999999E+307,$N$2:N3277)+1,"")</f>
        <v>#REF!</v>
      </c>
      <c r="O3278" s="31" t="e">
        <f>IF(AND($B3278=O$1),LOOKUP(9.99999999999999E+307,$O$2:O3277)+1,"")</f>
        <v>#REF!</v>
      </c>
      <c r="P3278" s="31" t="e">
        <f>IF(AND($B3278=P$1),LOOKUP(9.99999999999999E+307,$P$2:P3277)+1,"")</f>
        <v>#REF!</v>
      </c>
      <c r="Q3278" s="31" t="e">
        <f>IF(AND($B3278=Q$1),LOOKUP(9.99999999999999E+307,$Q$2:Q3277)+1,"")</f>
        <v>#REF!</v>
      </c>
      <c r="R3278" s="31">
        <f>IF(AND($B3278=R$1),LOOKUP(9.99999999999999E+307,$R$2:R3277)+1,"")</f>
        <v>3112</v>
      </c>
      <c r="S3278" s="31">
        <f>IF(AND($B3278=S$1),LOOKUP(9.99999999999999E+307,$S$2:S3277)+1,"")</f>
        <v>3112</v>
      </c>
      <c r="T3278" s="265"/>
      <c r="U3278" s="265"/>
      <c r="V3278" s="265"/>
      <c r="AA3278" s="254" t="str">
        <f t="shared" si="360"/>
        <v/>
      </c>
      <c r="AB3278" s="254" t="str">
        <f t="shared" si="361"/>
        <v/>
      </c>
      <c r="AC3278" s="255">
        <f t="shared" si="362"/>
        <v>0</v>
      </c>
      <c r="AD3278" s="255">
        <f t="shared" si="363"/>
        <v>3836</v>
      </c>
      <c r="AE3278" s="256" t="str">
        <f t="shared" si="364"/>
        <v/>
      </c>
      <c r="AF3278" s="252" t="str">
        <f t="shared" si="365"/>
        <v>-</v>
      </c>
    </row>
    <row r="3279" spans="1:32" ht="20.149999999999999" customHeight="1" x14ac:dyDescent="0.75">
      <c r="A3279" s="31">
        <v>3277</v>
      </c>
      <c r="B3279" s="237"/>
      <c r="C3279" s="273"/>
      <c r="D3279" s="272"/>
      <c r="E3279" s="273"/>
      <c r="F3279" s="273"/>
      <c r="G3279" s="253" t="str">
        <f t="shared" si="366"/>
        <v/>
      </c>
      <c r="H3279" s="31" t="str">
        <f>IF(AND(B3279=H$1),LOOKUP(9.99999999999999E+307,$H$2:H3278)+1,"")</f>
        <v/>
      </c>
      <c r="I3279" s="31" t="str">
        <f>IF(AND(B3279=I$1),LOOKUP(9.99999999999999E+307,$I$2:I3278)+1,"")</f>
        <v/>
      </c>
      <c r="J3279" s="31">
        <f>IF(AND(B3279=J$1),LOOKUP(9.99999999999999E+307,$J$2:J3278)+1,"")</f>
        <v>3113</v>
      </c>
      <c r="K3279" s="31">
        <f>IF(AND(B3279=K$1),LOOKUP(9.99999999999999E+307,$K$2:K3278)+1,"")</f>
        <v>3113</v>
      </c>
      <c r="L3279" s="31">
        <f>IF(AND(B3279=L$1),LOOKUP(9.99999999999999E+307,$L$2:L3278)+1,"")</f>
        <v>3113</v>
      </c>
      <c r="M3279" s="31">
        <f>IF(AND(B3279=M$1),LOOKUP(9.99999999999999E+307,$M$2:M3278)+1,"")</f>
        <v>3113</v>
      </c>
      <c r="N3279" s="31" t="e">
        <f>IF(AND(B3279=N$1),LOOKUP(9.99999999999999E+307,$N$2:N3278)+1,"")</f>
        <v>#REF!</v>
      </c>
      <c r="O3279" s="31" t="e">
        <f>IF(AND($B3279=O$1),LOOKUP(9.99999999999999E+307,$O$2:O3278)+1,"")</f>
        <v>#REF!</v>
      </c>
      <c r="P3279" s="31" t="e">
        <f>IF(AND($B3279=P$1),LOOKUP(9.99999999999999E+307,$P$2:P3278)+1,"")</f>
        <v>#REF!</v>
      </c>
      <c r="Q3279" s="31" t="e">
        <f>IF(AND($B3279=Q$1),LOOKUP(9.99999999999999E+307,$Q$2:Q3278)+1,"")</f>
        <v>#REF!</v>
      </c>
      <c r="R3279" s="31">
        <f>IF(AND($B3279=R$1),LOOKUP(9.99999999999999E+307,$R$2:R3278)+1,"")</f>
        <v>3113</v>
      </c>
      <c r="S3279" s="31">
        <f>IF(AND($B3279=S$1),LOOKUP(9.99999999999999E+307,$S$2:S3278)+1,"")</f>
        <v>3113</v>
      </c>
      <c r="T3279" s="265"/>
      <c r="U3279" s="265"/>
      <c r="V3279" s="265"/>
      <c r="AA3279" s="254" t="str">
        <f t="shared" si="360"/>
        <v/>
      </c>
      <c r="AB3279" s="254" t="str">
        <f t="shared" si="361"/>
        <v/>
      </c>
      <c r="AC3279" s="255">
        <f t="shared" si="362"/>
        <v>0</v>
      </c>
      <c r="AD3279" s="255">
        <f t="shared" si="363"/>
        <v>3836</v>
      </c>
      <c r="AE3279" s="256" t="str">
        <f t="shared" si="364"/>
        <v/>
      </c>
      <c r="AF3279" s="252" t="str">
        <f t="shared" si="365"/>
        <v>-</v>
      </c>
    </row>
    <row r="3280" spans="1:32" ht="20.149999999999999" customHeight="1" x14ac:dyDescent="0.75">
      <c r="A3280" s="31">
        <v>3278</v>
      </c>
      <c r="B3280" s="237"/>
      <c r="C3280" s="273"/>
      <c r="D3280" s="272"/>
      <c r="E3280" s="273"/>
      <c r="F3280" s="273"/>
      <c r="G3280" s="253" t="str">
        <f t="shared" si="366"/>
        <v/>
      </c>
      <c r="H3280" s="31" t="str">
        <f>IF(AND(B3280=H$1),LOOKUP(9.99999999999999E+307,$H$2:H3279)+1,"")</f>
        <v/>
      </c>
      <c r="I3280" s="31" t="str">
        <f>IF(AND(B3280=I$1),LOOKUP(9.99999999999999E+307,$I$2:I3279)+1,"")</f>
        <v/>
      </c>
      <c r="J3280" s="31">
        <f>IF(AND(B3280=J$1),LOOKUP(9.99999999999999E+307,$J$2:J3279)+1,"")</f>
        <v>3114</v>
      </c>
      <c r="K3280" s="31">
        <f>IF(AND(B3280=K$1),LOOKUP(9.99999999999999E+307,$K$2:K3279)+1,"")</f>
        <v>3114</v>
      </c>
      <c r="L3280" s="31">
        <f>IF(AND(B3280=L$1),LOOKUP(9.99999999999999E+307,$L$2:L3279)+1,"")</f>
        <v>3114</v>
      </c>
      <c r="M3280" s="31">
        <f>IF(AND(B3280=M$1),LOOKUP(9.99999999999999E+307,$M$2:M3279)+1,"")</f>
        <v>3114</v>
      </c>
      <c r="N3280" s="31" t="e">
        <f>IF(AND(B3280=N$1),LOOKUP(9.99999999999999E+307,$N$2:N3279)+1,"")</f>
        <v>#REF!</v>
      </c>
      <c r="O3280" s="31" t="e">
        <f>IF(AND($B3280=O$1),LOOKUP(9.99999999999999E+307,$O$2:O3279)+1,"")</f>
        <v>#REF!</v>
      </c>
      <c r="P3280" s="31" t="e">
        <f>IF(AND($B3280=P$1),LOOKUP(9.99999999999999E+307,$P$2:P3279)+1,"")</f>
        <v>#REF!</v>
      </c>
      <c r="Q3280" s="31" t="e">
        <f>IF(AND($B3280=Q$1),LOOKUP(9.99999999999999E+307,$Q$2:Q3279)+1,"")</f>
        <v>#REF!</v>
      </c>
      <c r="R3280" s="31">
        <f>IF(AND($B3280=R$1),LOOKUP(9.99999999999999E+307,$R$2:R3279)+1,"")</f>
        <v>3114</v>
      </c>
      <c r="S3280" s="31">
        <f>IF(AND($B3280=S$1),LOOKUP(9.99999999999999E+307,$S$2:S3279)+1,"")</f>
        <v>3114</v>
      </c>
      <c r="T3280" s="265"/>
      <c r="U3280" s="265"/>
      <c r="V3280" s="265"/>
      <c r="AA3280" s="254" t="str">
        <f t="shared" si="360"/>
        <v/>
      </c>
      <c r="AB3280" s="254" t="str">
        <f t="shared" si="361"/>
        <v/>
      </c>
      <c r="AC3280" s="255">
        <f t="shared" si="362"/>
        <v>0</v>
      </c>
      <c r="AD3280" s="255">
        <f t="shared" si="363"/>
        <v>3836</v>
      </c>
      <c r="AE3280" s="256" t="str">
        <f t="shared" si="364"/>
        <v/>
      </c>
      <c r="AF3280" s="252" t="str">
        <f t="shared" si="365"/>
        <v>-</v>
      </c>
    </row>
    <row r="3281" spans="1:32" ht="20.149999999999999" customHeight="1" x14ac:dyDescent="0.75">
      <c r="A3281" s="31">
        <v>3279</v>
      </c>
      <c r="B3281" s="237"/>
      <c r="C3281" s="273"/>
      <c r="D3281" s="272"/>
      <c r="E3281" s="273"/>
      <c r="F3281" s="273"/>
      <c r="G3281" s="253" t="str">
        <f t="shared" si="366"/>
        <v/>
      </c>
      <c r="H3281" s="31" t="str">
        <f>IF(AND(B3281=H$1),LOOKUP(9.99999999999999E+307,$H$2:H3280)+1,"")</f>
        <v/>
      </c>
      <c r="I3281" s="31" t="str">
        <f>IF(AND(B3281=I$1),LOOKUP(9.99999999999999E+307,$I$2:I3280)+1,"")</f>
        <v/>
      </c>
      <c r="J3281" s="31">
        <f>IF(AND(B3281=J$1),LOOKUP(9.99999999999999E+307,$J$2:J3280)+1,"")</f>
        <v>3115</v>
      </c>
      <c r="K3281" s="31">
        <f>IF(AND(B3281=K$1),LOOKUP(9.99999999999999E+307,$K$2:K3280)+1,"")</f>
        <v>3115</v>
      </c>
      <c r="L3281" s="31">
        <f>IF(AND(B3281=L$1),LOOKUP(9.99999999999999E+307,$L$2:L3280)+1,"")</f>
        <v>3115</v>
      </c>
      <c r="M3281" s="31">
        <f>IF(AND(B3281=M$1),LOOKUP(9.99999999999999E+307,$M$2:M3280)+1,"")</f>
        <v>3115</v>
      </c>
      <c r="N3281" s="31" t="e">
        <f>IF(AND(B3281=N$1),LOOKUP(9.99999999999999E+307,$N$2:N3280)+1,"")</f>
        <v>#REF!</v>
      </c>
      <c r="O3281" s="31" t="e">
        <f>IF(AND($B3281=O$1),LOOKUP(9.99999999999999E+307,$O$2:O3280)+1,"")</f>
        <v>#REF!</v>
      </c>
      <c r="P3281" s="31" t="e">
        <f>IF(AND($B3281=P$1),LOOKUP(9.99999999999999E+307,$P$2:P3280)+1,"")</f>
        <v>#REF!</v>
      </c>
      <c r="Q3281" s="31" t="e">
        <f>IF(AND($B3281=Q$1),LOOKUP(9.99999999999999E+307,$Q$2:Q3280)+1,"")</f>
        <v>#REF!</v>
      </c>
      <c r="R3281" s="31">
        <f>IF(AND($B3281=R$1),LOOKUP(9.99999999999999E+307,$R$2:R3280)+1,"")</f>
        <v>3115</v>
      </c>
      <c r="S3281" s="31">
        <f>IF(AND($B3281=S$1),LOOKUP(9.99999999999999E+307,$S$2:S3280)+1,"")</f>
        <v>3115</v>
      </c>
      <c r="T3281" s="265"/>
      <c r="U3281" s="265"/>
      <c r="V3281" s="265"/>
      <c r="AA3281" s="254" t="str">
        <f t="shared" si="360"/>
        <v/>
      </c>
      <c r="AB3281" s="254" t="str">
        <f t="shared" si="361"/>
        <v/>
      </c>
      <c r="AC3281" s="255">
        <f t="shared" si="362"/>
        <v>0</v>
      </c>
      <c r="AD3281" s="255">
        <f t="shared" si="363"/>
        <v>3836</v>
      </c>
      <c r="AE3281" s="256" t="str">
        <f t="shared" si="364"/>
        <v/>
      </c>
      <c r="AF3281" s="252" t="str">
        <f t="shared" si="365"/>
        <v>-</v>
      </c>
    </row>
    <row r="3282" spans="1:32" ht="20.149999999999999" customHeight="1" x14ac:dyDescent="0.75">
      <c r="A3282" s="31">
        <v>3280</v>
      </c>
      <c r="B3282" s="237"/>
      <c r="C3282" s="273"/>
      <c r="D3282" s="272"/>
      <c r="E3282" s="273"/>
      <c r="F3282" s="273"/>
      <c r="G3282" s="253" t="str">
        <f t="shared" si="366"/>
        <v/>
      </c>
      <c r="H3282" s="31" t="str">
        <f>IF(AND(B3282=H$1),LOOKUP(9.99999999999999E+307,$H$2:H3281)+1,"")</f>
        <v/>
      </c>
      <c r="I3282" s="31" t="str">
        <f>IF(AND(B3282=I$1),LOOKUP(9.99999999999999E+307,$I$2:I3281)+1,"")</f>
        <v/>
      </c>
      <c r="J3282" s="31">
        <f>IF(AND(B3282=J$1),LOOKUP(9.99999999999999E+307,$J$2:J3281)+1,"")</f>
        <v>3116</v>
      </c>
      <c r="K3282" s="31">
        <f>IF(AND(B3282=K$1),LOOKUP(9.99999999999999E+307,$K$2:K3281)+1,"")</f>
        <v>3116</v>
      </c>
      <c r="L3282" s="31">
        <f>IF(AND(B3282=L$1),LOOKUP(9.99999999999999E+307,$L$2:L3281)+1,"")</f>
        <v>3116</v>
      </c>
      <c r="M3282" s="31">
        <f>IF(AND(B3282=M$1),LOOKUP(9.99999999999999E+307,$M$2:M3281)+1,"")</f>
        <v>3116</v>
      </c>
      <c r="N3282" s="31" t="e">
        <f>IF(AND(B3282=N$1),LOOKUP(9.99999999999999E+307,$N$2:N3281)+1,"")</f>
        <v>#REF!</v>
      </c>
      <c r="O3282" s="31" t="e">
        <f>IF(AND($B3282=O$1),LOOKUP(9.99999999999999E+307,$O$2:O3281)+1,"")</f>
        <v>#REF!</v>
      </c>
      <c r="P3282" s="31" t="e">
        <f>IF(AND($B3282=P$1),LOOKUP(9.99999999999999E+307,$P$2:P3281)+1,"")</f>
        <v>#REF!</v>
      </c>
      <c r="Q3282" s="31" t="e">
        <f>IF(AND($B3282=Q$1),LOOKUP(9.99999999999999E+307,$Q$2:Q3281)+1,"")</f>
        <v>#REF!</v>
      </c>
      <c r="R3282" s="31">
        <f>IF(AND($B3282=R$1),LOOKUP(9.99999999999999E+307,$R$2:R3281)+1,"")</f>
        <v>3116</v>
      </c>
      <c r="S3282" s="31">
        <f>IF(AND($B3282=S$1),LOOKUP(9.99999999999999E+307,$S$2:S3281)+1,"")</f>
        <v>3116</v>
      </c>
      <c r="T3282" s="265"/>
      <c r="U3282" s="265"/>
      <c r="V3282" s="265"/>
      <c r="AA3282" s="254" t="str">
        <f t="shared" si="360"/>
        <v/>
      </c>
      <c r="AB3282" s="254" t="str">
        <f t="shared" si="361"/>
        <v/>
      </c>
      <c r="AC3282" s="255">
        <f t="shared" si="362"/>
        <v>0</v>
      </c>
      <c r="AD3282" s="255">
        <f t="shared" si="363"/>
        <v>3836</v>
      </c>
      <c r="AE3282" s="256" t="str">
        <f t="shared" si="364"/>
        <v/>
      </c>
      <c r="AF3282" s="252" t="str">
        <f t="shared" si="365"/>
        <v>-</v>
      </c>
    </row>
    <row r="3283" spans="1:32" ht="20.149999999999999" customHeight="1" x14ac:dyDescent="0.75">
      <c r="A3283" s="31">
        <v>3281</v>
      </c>
      <c r="B3283" s="237"/>
      <c r="C3283" s="273"/>
      <c r="D3283" s="272"/>
      <c r="E3283" s="273"/>
      <c r="F3283" s="273"/>
      <c r="G3283" s="253" t="str">
        <f t="shared" si="366"/>
        <v/>
      </c>
      <c r="H3283" s="31" t="str">
        <f>IF(AND(B3283=H$1),LOOKUP(9.99999999999999E+307,$H$2:H3282)+1,"")</f>
        <v/>
      </c>
      <c r="I3283" s="31" t="str">
        <f>IF(AND(B3283=I$1),LOOKUP(9.99999999999999E+307,$I$2:I3282)+1,"")</f>
        <v/>
      </c>
      <c r="J3283" s="31">
        <f>IF(AND(B3283=J$1),LOOKUP(9.99999999999999E+307,$J$2:J3282)+1,"")</f>
        <v>3117</v>
      </c>
      <c r="K3283" s="31">
        <f>IF(AND(B3283=K$1),LOOKUP(9.99999999999999E+307,$K$2:K3282)+1,"")</f>
        <v>3117</v>
      </c>
      <c r="L3283" s="31">
        <f>IF(AND(B3283=L$1),LOOKUP(9.99999999999999E+307,$L$2:L3282)+1,"")</f>
        <v>3117</v>
      </c>
      <c r="M3283" s="31">
        <f>IF(AND(B3283=M$1),LOOKUP(9.99999999999999E+307,$M$2:M3282)+1,"")</f>
        <v>3117</v>
      </c>
      <c r="N3283" s="31" t="e">
        <f>IF(AND(B3283=N$1),LOOKUP(9.99999999999999E+307,$N$2:N3282)+1,"")</f>
        <v>#REF!</v>
      </c>
      <c r="O3283" s="31" t="e">
        <f>IF(AND($B3283=O$1),LOOKUP(9.99999999999999E+307,$O$2:O3282)+1,"")</f>
        <v>#REF!</v>
      </c>
      <c r="P3283" s="31" t="e">
        <f>IF(AND($B3283=P$1),LOOKUP(9.99999999999999E+307,$P$2:P3282)+1,"")</f>
        <v>#REF!</v>
      </c>
      <c r="Q3283" s="31" t="e">
        <f>IF(AND($B3283=Q$1),LOOKUP(9.99999999999999E+307,$Q$2:Q3282)+1,"")</f>
        <v>#REF!</v>
      </c>
      <c r="R3283" s="31">
        <f>IF(AND($B3283=R$1),LOOKUP(9.99999999999999E+307,$R$2:R3282)+1,"")</f>
        <v>3117</v>
      </c>
      <c r="S3283" s="31">
        <f>IF(AND($B3283=S$1),LOOKUP(9.99999999999999E+307,$S$2:S3282)+1,"")</f>
        <v>3117</v>
      </c>
      <c r="T3283" s="265"/>
      <c r="U3283" s="265"/>
      <c r="V3283" s="265"/>
      <c r="AA3283" s="254" t="str">
        <f t="shared" ref="AA3283:AA3346" si="367">IF(AD3283=2,"นักเรียนซ้ำ","")</f>
        <v/>
      </c>
      <c r="AB3283" s="254" t="str">
        <f t="shared" ref="AB3283:AB3346" si="368">IF(AC3283=2,"เลขประจำตัวซ้ำ","")</f>
        <v/>
      </c>
      <c r="AC3283" s="255">
        <f t="shared" si="362"/>
        <v>0</v>
      </c>
      <c r="AD3283" s="255">
        <f t="shared" si="363"/>
        <v>3836</v>
      </c>
      <c r="AE3283" s="256" t="str">
        <f t="shared" si="364"/>
        <v/>
      </c>
      <c r="AF3283" s="252" t="str">
        <f t="shared" si="365"/>
        <v>-</v>
      </c>
    </row>
    <row r="3284" spans="1:32" ht="20.149999999999999" customHeight="1" x14ac:dyDescent="0.75">
      <c r="A3284" s="31">
        <v>3282</v>
      </c>
      <c r="B3284" s="237"/>
      <c r="C3284" s="273"/>
      <c r="D3284" s="272"/>
      <c r="E3284" s="273"/>
      <c r="F3284" s="273"/>
      <c r="G3284" s="253" t="str">
        <f t="shared" si="366"/>
        <v/>
      </c>
      <c r="H3284" s="31" t="str">
        <f>IF(AND(B3284=H$1),LOOKUP(9.99999999999999E+307,$H$2:H3283)+1,"")</f>
        <v/>
      </c>
      <c r="I3284" s="31" t="str">
        <f>IF(AND(B3284=I$1),LOOKUP(9.99999999999999E+307,$I$2:I3283)+1,"")</f>
        <v/>
      </c>
      <c r="J3284" s="31">
        <f>IF(AND(B3284=J$1),LOOKUP(9.99999999999999E+307,$J$2:J3283)+1,"")</f>
        <v>3118</v>
      </c>
      <c r="K3284" s="31">
        <f>IF(AND(B3284=K$1),LOOKUP(9.99999999999999E+307,$K$2:K3283)+1,"")</f>
        <v>3118</v>
      </c>
      <c r="L3284" s="31">
        <f>IF(AND(B3284=L$1),LOOKUP(9.99999999999999E+307,$L$2:L3283)+1,"")</f>
        <v>3118</v>
      </c>
      <c r="M3284" s="31">
        <f>IF(AND(B3284=M$1),LOOKUP(9.99999999999999E+307,$M$2:M3283)+1,"")</f>
        <v>3118</v>
      </c>
      <c r="N3284" s="31" t="e">
        <f>IF(AND(B3284=N$1),LOOKUP(9.99999999999999E+307,$N$2:N3283)+1,"")</f>
        <v>#REF!</v>
      </c>
      <c r="O3284" s="31" t="e">
        <f>IF(AND($B3284=O$1),LOOKUP(9.99999999999999E+307,$O$2:O3283)+1,"")</f>
        <v>#REF!</v>
      </c>
      <c r="P3284" s="31" t="e">
        <f>IF(AND($B3284=P$1),LOOKUP(9.99999999999999E+307,$P$2:P3283)+1,"")</f>
        <v>#REF!</v>
      </c>
      <c r="Q3284" s="31" t="e">
        <f>IF(AND($B3284=Q$1),LOOKUP(9.99999999999999E+307,$Q$2:Q3283)+1,"")</f>
        <v>#REF!</v>
      </c>
      <c r="R3284" s="31">
        <f>IF(AND($B3284=R$1),LOOKUP(9.99999999999999E+307,$R$2:R3283)+1,"")</f>
        <v>3118</v>
      </c>
      <c r="S3284" s="31">
        <f>IF(AND($B3284=S$1),LOOKUP(9.99999999999999E+307,$S$2:S3283)+1,"")</f>
        <v>3118</v>
      </c>
      <c r="T3284" s="265"/>
      <c r="U3284" s="265"/>
      <c r="V3284" s="265"/>
      <c r="AA3284" s="254" t="str">
        <f t="shared" si="367"/>
        <v/>
      </c>
      <c r="AB3284" s="254" t="str">
        <f t="shared" si="368"/>
        <v/>
      </c>
      <c r="AC3284" s="255">
        <f t="shared" si="362"/>
        <v>0</v>
      </c>
      <c r="AD3284" s="255">
        <f t="shared" si="363"/>
        <v>3836</v>
      </c>
      <c r="AE3284" s="256" t="str">
        <f t="shared" si="364"/>
        <v/>
      </c>
      <c r="AF3284" s="252" t="str">
        <f t="shared" si="365"/>
        <v>-</v>
      </c>
    </row>
    <row r="3285" spans="1:32" ht="20.149999999999999" customHeight="1" x14ac:dyDescent="0.75">
      <c r="A3285" s="31">
        <v>3283</v>
      </c>
      <c r="B3285" s="237"/>
      <c r="C3285" s="273"/>
      <c r="D3285" s="272"/>
      <c r="E3285" s="273"/>
      <c r="F3285" s="273"/>
      <c r="G3285" s="253" t="str">
        <f t="shared" si="366"/>
        <v/>
      </c>
      <c r="H3285" s="31" t="str">
        <f>IF(AND(B3285=H$1),LOOKUP(9.99999999999999E+307,$H$2:H3284)+1,"")</f>
        <v/>
      </c>
      <c r="I3285" s="31" t="str">
        <f>IF(AND(B3285=I$1),LOOKUP(9.99999999999999E+307,$I$2:I3284)+1,"")</f>
        <v/>
      </c>
      <c r="J3285" s="31">
        <f>IF(AND(B3285=J$1),LOOKUP(9.99999999999999E+307,$J$2:J3284)+1,"")</f>
        <v>3119</v>
      </c>
      <c r="K3285" s="31">
        <f>IF(AND(B3285=K$1),LOOKUP(9.99999999999999E+307,$K$2:K3284)+1,"")</f>
        <v>3119</v>
      </c>
      <c r="L3285" s="31">
        <f>IF(AND(B3285=L$1),LOOKUP(9.99999999999999E+307,$L$2:L3284)+1,"")</f>
        <v>3119</v>
      </c>
      <c r="M3285" s="31">
        <f>IF(AND(B3285=M$1),LOOKUP(9.99999999999999E+307,$M$2:M3284)+1,"")</f>
        <v>3119</v>
      </c>
      <c r="N3285" s="31" t="e">
        <f>IF(AND(B3285=N$1),LOOKUP(9.99999999999999E+307,$N$2:N3284)+1,"")</f>
        <v>#REF!</v>
      </c>
      <c r="O3285" s="31" t="e">
        <f>IF(AND($B3285=O$1),LOOKUP(9.99999999999999E+307,$O$2:O3284)+1,"")</f>
        <v>#REF!</v>
      </c>
      <c r="P3285" s="31" t="e">
        <f>IF(AND($B3285=P$1),LOOKUP(9.99999999999999E+307,$P$2:P3284)+1,"")</f>
        <v>#REF!</v>
      </c>
      <c r="Q3285" s="31" t="e">
        <f>IF(AND($B3285=Q$1),LOOKUP(9.99999999999999E+307,$Q$2:Q3284)+1,"")</f>
        <v>#REF!</v>
      </c>
      <c r="R3285" s="31">
        <f>IF(AND($B3285=R$1),LOOKUP(9.99999999999999E+307,$R$2:R3284)+1,"")</f>
        <v>3119</v>
      </c>
      <c r="S3285" s="31">
        <f>IF(AND($B3285=S$1),LOOKUP(9.99999999999999E+307,$S$2:S3284)+1,"")</f>
        <v>3119</v>
      </c>
      <c r="T3285" s="265"/>
      <c r="U3285" s="265"/>
      <c r="V3285" s="265"/>
      <c r="AA3285" s="254" t="str">
        <f t="shared" si="367"/>
        <v/>
      </c>
      <c r="AB3285" s="254" t="str">
        <f t="shared" si="368"/>
        <v/>
      </c>
      <c r="AC3285" s="255">
        <f t="shared" si="362"/>
        <v>0</v>
      </c>
      <c r="AD3285" s="255">
        <f t="shared" si="363"/>
        <v>3836</v>
      </c>
      <c r="AE3285" s="256" t="str">
        <f t="shared" si="364"/>
        <v/>
      </c>
      <c r="AF3285" s="252" t="str">
        <f t="shared" si="365"/>
        <v>-</v>
      </c>
    </row>
    <row r="3286" spans="1:32" ht="20.149999999999999" customHeight="1" x14ac:dyDescent="0.75">
      <c r="A3286" s="31">
        <v>3284</v>
      </c>
      <c r="B3286" s="237"/>
      <c r="C3286" s="273"/>
      <c r="D3286" s="272"/>
      <c r="E3286" s="273"/>
      <c r="F3286" s="273"/>
      <c r="G3286" s="253" t="str">
        <f t="shared" si="366"/>
        <v/>
      </c>
      <c r="H3286" s="31" t="str">
        <f>IF(AND(B3286=H$1),LOOKUP(9.99999999999999E+307,$H$2:H3285)+1,"")</f>
        <v/>
      </c>
      <c r="I3286" s="31" t="str">
        <f>IF(AND(B3286=I$1),LOOKUP(9.99999999999999E+307,$I$2:I3285)+1,"")</f>
        <v/>
      </c>
      <c r="J3286" s="31">
        <f>IF(AND(B3286=J$1),LOOKUP(9.99999999999999E+307,$J$2:J3285)+1,"")</f>
        <v>3120</v>
      </c>
      <c r="K3286" s="31">
        <f>IF(AND(B3286=K$1),LOOKUP(9.99999999999999E+307,$K$2:K3285)+1,"")</f>
        <v>3120</v>
      </c>
      <c r="L3286" s="31">
        <f>IF(AND(B3286=L$1),LOOKUP(9.99999999999999E+307,$L$2:L3285)+1,"")</f>
        <v>3120</v>
      </c>
      <c r="M3286" s="31">
        <f>IF(AND(B3286=M$1),LOOKUP(9.99999999999999E+307,$M$2:M3285)+1,"")</f>
        <v>3120</v>
      </c>
      <c r="N3286" s="31" t="e">
        <f>IF(AND(B3286=N$1),LOOKUP(9.99999999999999E+307,$N$2:N3285)+1,"")</f>
        <v>#REF!</v>
      </c>
      <c r="O3286" s="31" t="e">
        <f>IF(AND($B3286=O$1),LOOKUP(9.99999999999999E+307,$O$2:O3285)+1,"")</f>
        <v>#REF!</v>
      </c>
      <c r="P3286" s="31" t="e">
        <f>IF(AND($B3286=P$1),LOOKUP(9.99999999999999E+307,$P$2:P3285)+1,"")</f>
        <v>#REF!</v>
      </c>
      <c r="Q3286" s="31" t="e">
        <f>IF(AND($B3286=Q$1),LOOKUP(9.99999999999999E+307,$Q$2:Q3285)+1,"")</f>
        <v>#REF!</v>
      </c>
      <c r="R3286" s="31">
        <f>IF(AND($B3286=R$1),LOOKUP(9.99999999999999E+307,$R$2:R3285)+1,"")</f>
        <v>3120</v>
      </c>
      <c r="S3286" s="31">
        <f>IF(AND($B3286=S$1),LOOKUP(9.99999999999999E+307,$S$2:S3285)+1,"")</f>
        <v>3120</v>
      </c>
      <c r="T3286" s="265"/>
      <c r="U3286" s="265"/>
      <c r="V3286" s="265"/>
      <c r="AA3286" s="254" t="str">
        <f t="shared" si="367"/>
        <v/>
      </c>
      <c r="AB3286" s="254" t="str">
        <f t="shared" si="368"/>
        <v/>
      </c>
      <c r="AC3286" s="255">
        <f t="shared" si="362"/>
        <v>0</v>
      </c>
      <c r="AD3286" s="255">
        <f t="shared" si="363"/>
        <v>3836</v>
      </c>
      <c r="AE3286" s="256" t="str">
        <f t="shared" si="364"/>
        <v/>
      </c>
      <c r="AF3286" s="252" t="str">
        <f t="shared" si="365"/>
        <v>-</v>
      </c>
    </row>
    <row r="3287" spans="1:32" ht="20.149999999999999" customHeight="1" x14ac:dyDescent="0.75">
      <c r="A3287" s="31">
        <v>3285</v>
      </c>
      <c r="B3287" s="237"/>
      <c r="C3287" s="273"/>
      <c r="D3287" s="272"/>
      <c r="E3287" s="273"/>
      <c r="F3287" s="273"/>
      <c r="G3287" s="253" t="str">
        <f t="shared" si="366"/>
        <v/>
      </c>
      <c r="H3287" s="31" t="str">
        <f>IF(AND(B3287=H$1),LOOKUP(9.99999999999999E+307,$H$2:H3286)+1,"")</f>
        <v/>
      </c>
      <c r="I3287" s="31" t="str">
        <f>IF(AND(B3287=I$1),LOOKUP(9.99999999999999E+307,$I$2:I3286)+1,"")</f>
        <v/>
      </c>
      <c r="J3287" s="31">
        <f>IF(AND(B3287=J$1),LOOKUP(9.99999999999999E+307,$J$2:J3286)+1,"")</f>
        <v>3121</v>
      </c>
      <c r="K3287" s="31">
        <f>IF(AND(B3287=K$1),LOOKUP(9.99999999999999E+307,$K$2:K3286)+1,"")</f>
        <v>3121</v>
      </c>
      <c r="L3287" s="31">
        <f>IF(AND(B3287=L$1),LOOKUP(9.99999999999999E+307,$L$2:L3286)+1,"")</f>
        <v>3121</v>
      </c>
      <c r="M3287" s="31">
        <f>IF(AND(B3287=M$1),LOOKUP(9.99999999999999E+307,$M$2:M3286)+1,"")</f>
        <v>3121</v>
      </c>
      <c r="N3287" s="31" t="e">
        <f>IF(AND(B3287=N$1),LOOKUP(9.99999999999999E+307,$N$2:N3286)+1,"")</f>
        <v>#REF!</v>
      </c>
      <c r="O3287" s="31" t="e">
        <f>IF(AND($B3287=O$1),LOOKUP(9.99999999999999E+307,$O$2:O3286)+1,"")</f>
        <v>#REF!</v>
      </c>
      <c r="P3287" s="31" t="e">
        <f>IF(AND($B3287=P$1),LOOKUP(9.99999999999999E+307,$P$2:P3286)+1,"")</f>
        <v>#REF!</v>
      </c>
      <c r="Q3287" s="31" t="e">
        <f>IF(AND($B3287=Q$1),LOOKUP(9.99999999999999E+307,$Q$2:Q3286)+1,"")</f>
        <v>#REF!</v>
      </c>
      <c r="R3287" s="31">
        <f>IF(AND($B3287=R$1),LOOKUP(9.99999999999999E+307,$R$2:R3286)+1,"")</f>
        <v>3121</v>
      </c>
      <c r="S3287" s="31">
        <f>IF(AND($B3287=S$1),LOOKUP(9.99999999999999E+307,$S$2:S3286)+1,"")</f>
        <v>3121</v>
      </c>
      <c r="T3287" s="265"/>
      <c r="U3287" s="265"/>
      <c r="V3287" s="265"/>
      <c r="AA3287" s="254" t="str">
        <f t="shared" si="367"/>
        <v/>
      </c>
      <c r="AB3287" s="254" t="str">
        <f t="shared" si="368"/>
        <v/>
      </c>
      <c r="AC3287" s="255">
        <f t="shared" ref="AC3287:AC3350" si="369">COUNTIF($C$3:$C$4002,C3287)</f>
        <v>0</v>
      </c>
      <c r="AD3287" s="255">
        <f t="shared" ref="AD3287:AD3350" si="370">SUMPRODUCT(--(E3287&amp;F3287=$E$3:$E$4002&amp;$F$3:$F$4002))</f>
        <v>3836</v>
      </c>
      <c r="AE3287" s="256" t="str">
        <f t="shared" ref="AE3287:AE3350" si="371">IF(D3287="เด็กชาย",1,IF(D3287="นาย",1,IF(D3287="เด็กหญิง",2,IF(D3287="นางสาว",2,IF(D3287="ด.ช.",1,IF(D3287="ด.ญ.",2,IF(D3287="น.ส.",2,"")))))))</f>
        <v/>
      </c>
      <c r="AF3287" s="252" t="str">
        <f t="shared" ref="AF3287:AF3350" si="372">CONCATENATE(B3287,"-",AE3287)</f>
        <v>-</v>
      </c>
    </row>
    <row r="3288" spans="1:32" ht="20.149999999999999" customHeight="1" x14ac:dyDescent="0.75">
      <c r="A3288" s="31">
        <v>3286</v>
      </c>
      <c r="B3288" s="237"/>
      <c r="C3288" s="273"/>
      <c r="D3288" s="272"/>
      <c r="E3288" s="273"/>
      <c r="F3288" s="273"/>
      <c r="G3288" s="253" t="str">
        <f t="shared" si="366"/>
        <v/>
      </c>
      <c r="H3288" s="31" t="str">
        <f>IF(AND(B3288=H$1),LOOKUP(9.99999999999999E+307,$H$2:H3287)+1,"")</f>
        <v/>
      </c>
      <c r="I3288" s="31" t="str">
        <f>IF(AND(B3288=I$1),LOOKUP(9.99999999999999E+307,$I$2:I3287)+1,"")</f>
        <v/>
      </c>
      <c r="J3288" s="31">
        <f>IF(AND(B3288=J$1),LOOKUP(9.99999999999999E+307,$J$2:J3287)+1,"")</f>
        <v>3122</v>
      </c>
      <c r="K3288" s="31">
        <f>IF(AND(B3288=K$1),LOOKUP(9.99999999999999E+307,$K$2:K3287)+1,"")</f>
        <v>3122</v>
      </c>
      <c r="L3288" s="31">
        <f>IF(AND(B3288=L$1),LOOKUP(9.99999999999999E+307,$L$2:L3287)+1,"")</f>
        <v>3122</v>
      </c>
      <c r="M3288" s="31">
        <f>IF(AND(B3288=M$1),LOOKUP(9.99999999999999E+307,$M$2:M3287)+1,"")</f>
        <v>3122</v>
      </c>
      <c r="N3288" s="31" t="e">
        <f>IF(AND(B3288=N$1),LOOKUP(9.99999999999999E+307,$N$2:N3287)+1,"")</f>
        <v>#REF!</v>
      </c>
      <c r="O3288" s="31" t="e">
        <f>IF(AND($B3288=O$1),LOOKUP(9.99999999999999E+307,$O$2:O3287)+1,"")</f>
        <v>#REF!</v>
      </c>
      <c r="P3288" s="31" t="e">
        <f>IF(AND($B3288=P$1),LOOKUP(9.99999999999999E+307,$P$2:P3287)+1,"")</f>
        <v>#REF!</v>
      </c>
      <c r="Q3288" s="31" t="e">
        <f>IF(AND($B3288=Q$1),LOOKUP(9.99999999999999E+307,$Q$2:Q3287)+1,"")</f>
        <v>#REF!</v>
      </c>
      <c r="R3288" s="31">
        <f>IF(AND($B3288=R$1),LOOKUP(9.99999999999999E+307,$R$2:R3287)+1,"")</f>
        <v>3122</v>
      </c>
      <c r="S3288" s="31">
        <f>IF(AND($B3288=S$1),LOOKUP(9.99999999999999E+307,$S$2:S3287)+1,"")</f>
        <v>3122</v>
      </c>
      <c r="T3288" s="265"/>
      <c r="U3288" s="265"/>
      <c r="V3288" s="265"/>
      <c r="AA3288" s="254" t="str">
        <f t="shared" si="367"/>
        <v/>
      </c>
      <c r="AB3288" s="254" t="str">
        <f t="shared" si="368"/>
        <v/>
      </c>
      <c r="AC3288" s="255">
        <f t="shared" si="369"/>
        <v>0</v>
      </c>
      <c r="AD3288" s="255">
        <f t="shared" si="370"/>
        <v>3836</v>
      </c>
      <c r="AE3288" s="256" t="str">
        <f t="shared" si="371"/>
        <v/>
      </c>
      <c r="AF3288" s="252" t="str">
        <f t="shared" si="372"/>
        <v>-</v>
      </c>
    </row>
    <row r="3289" spans="1:32" ht="20.149999999999999" customHeight="1" x14ac:dyDescent="0.75">
      <c r="A3289" s="31">
        <v>3287</v>
      </c>
      <c r="B3289" s="237"/>
      <c r="C3289" s="273"/>
      <c r="D3289" s="272"/>
      <c r="E3289" s="273"/>
      <c r="F3289" s="273"/>
      <c r="G3289" s="253" t="str">
        <f t="shared" si="366"/>
        <v/>
      </c>
      <c r="H3289" s="31" t="str">
        <f>IF(AND(B3289=H$1),LOOKUP(9.99999999999999E+307,$H$2:H3288)+1,"")</f>
        <v/>
      </c>
      <c r="I3289" s="31" t="str">
        <f>IF(AND(B3289=I$1),LOOKUP(9.99999999999999E+307,$I$2:I3288)+1,"")</f>
        <v/>
      </c>
      <c r="J3289" s="31">
        <f>IF(AND(B3289=J$1),LOOKUP(9.99999999999999E+307,$J$2:J3288)+1,"")</f>
        <v>3123</v>
      </c>
      <c r="K3289" s="31">
        <f>IF(AND(B3289=K$1),LOOKUP(9.99999999999999E+307,$K$2:K3288)+1,"")</f>
        <v>3123</v>
      </c>
      <c r="L3289" s="31">
        <f>IF(AND(B3289=L$1),LOOKUP(9.99999999999999E+307,$L$2:L3288)+1,"")</f>
        <v>3123</v>
      </c>
      <c r="M3289" s="31">
        <f>IF(AND(B3289=M$1),LOOKUP(9.99999999999999E+307,$M$2:M3288)+1,"")</f>
        <v>3123</v>
      </c>
      <c r="N3289" s="31" t="e">
        <f>IF(AND(B3289=N$1),LOOKUP(9.99999999999999E+307,$N$2:N3288)+1,"")</f>
        <v>#REF!</v>
      </c>
      <c r="O3289" s="31" t="e">
        <f>IF(AND($B3289=O$1),LOOKUP(9.99999999999999E+307,$O$2:O3288)+1,"")</f>
        <v>#REF!</v>
      </c>
      <c r="P3289" s="31" t="e">
        <f>IF(AND($B3289=P$1),LOOKUP(9.99999999999999E+307,$P$2:P3288)+1,"")</f>
        <v>#REF!</v>
      </c>
      <c r="Q3289" s="31" t="e">
        <f>IF(AND($B3289=Q$1),LOOKUP(9.99999999999999E+307,$Q$2:Q3288)+1,"")</f>
        <v>#REF!</v>
      </c>
      <c r="R3289" s="31">
        <f>IF(AND($B3289=R$1),LOOKUP(9.99999999999999E+307,$R$2:R3288)+1,"")</f>
        <v>3123</v>
      </c>
      <c r="S3289" s="31">
        <f>IF(AND($B3289=S$1),LOOKUP(9.99999999999999E+307,$S$2:S3288)+1,"")</f>
        <v>3123</v>
      </c>
      <c r="T3289" s="265"/>
      <c r="U3289" s="265"/>
      <c r="V3289" s="265"/>
      <c r="AA3289" s="254" t="str">
        <f t="shared" si="367"/>
        <v/>
      </c>
      <c r="AB3289" s="254" t="str">
        <f t="shared" si="368"/>
        <v/>
      </c>
      <c r="AC3289" s="255">
        <f t="shared" si="369"/>
        <v>0</v>
      </c>
      <c r="AD3289" s="255">
        <f t="shared" si="370"/>
        <v>3836</v>
      </c>
      <c r="AE3289" s="256" t="str">
        <f t="shared" si="371"/>
        <v/>
      </c>
      <c r="AF3289" s="252" t="str">
        <f t="shared" si="372"/>
        <v>-</v>
      </c>
    </row>
    <row r="3290" spans="1:32" ht="20.149999999999999" customHeight="1" x14ac:dyDescent="0.75">
      <c r="A3290" s="31">
        <v>3288</v>
      </c>
      <c r="B3290" s="237"/>
      <c r="C3290" s="273"/>
      <c r="D3290" s="272"/>
      <c r="E3290" s="273"/>
      <c r="F3290" s="273"/>
      <c r="G3290" s="253" t="str">
        <f t="shared" si="366"/>
        <v/>
      </c>
      <c r="H3290" s="31" t="str">
        <f>IF(AND(B3290=H$1),LOOKUP(9.99999999999999E+307,$H$2:H3289)+1,"")</f>
        <v/>
      </c>
      <c r="I3290" s="31" t="str">
        <f>IF(AND(B3290=I$1),LOOKUP(9.99999999999999E+307,$I$2:I3289)+1,"")</f>
        <v/>
      </c>
      <c r="J3290" s="31">
        <f>IF(AND(B3290=J$1),LOOKUP(9.99999999999999E+307,$J$2:J3289)+1,"")</f>
        <v>3124</v>
      </c>
      <c r="K3290" s="31">
        <f>IF(AND(B3290=K$1),LOOKUP(9.99999999999999E+307,$K$2:K3289)+1,"")</f>
        <v>3124</v>
      </c>
      <c r="L3290" s="31">
        <f>IF(AND(B3290=L$1),LOOKUP(9.99999999999999E+307,$L$2:L3289)+1,"")</f>
        <v>3124</v>
      </c>
      <c r="M3290" s="31">
        <f>IF(AND(B3290=M$1),LOOKUP(9.99999999999999E+307,$M$2:M3289)+1,"")</f>
        <v>3124</v>
      </c>
      <c r="N3290" s="31" t="e">
        <f>IF(AND(B3290=N$1),LOOKUP(9.99999999999999E+307,$N$2:N3289)+1,"")</f>
        <v>#REF!</v>
      </c>
      <c r="O3290" s="31" t="e">
        <f>IF(AND($B3290=O$1),LOOKUP(9.99999999999999E+307,$O$2:O3289)+1,"")</f>
        <v>#REF!</v>
      </c>
      <c r="P3290" s="31" t="e">
        <f>IF(AND($B3290=P$1),LOOKUP(9.99999999999999E+307,$P$2:P3289)+1,"")</f>
        <v>#REF!</v>
      </c>
      <c r="Q3290" s="31" t="e">
        <f>IF(AND($B3290=Q$1),LOOKUP(9.99999999999999E+307,$Q$2:Q3289)+1,"")</f>
        <v>#REF!</v>
      </c>
      <c r="R3290" s="31">
        <f>IF(AND($B3290=R$1),LOOKUP(9.99999999999999E+307,$R$2:R3289)+1,"")</f>
        <v>3124</v>
      </c>
      <c r="S3290" s="31">
        <f>IF(AND($B3290=S$1),LOOKUP(9.99999999999999E+307,$S$2:S3289)+1,"")</f>
        <v>3124</v>
      </c>
      <c r="T3290" s="265"/>
      <c r="U3290" s="265"/>
      <c r="V3290" s="265"/>
      <c r="AA3290" s="254" t="str">
        <f t="shared" si="367"/>
        <v/>
      </c>
      <c r="AB3290" s="254" t="str">
        <f t="shared" si="368"/>
        <v/>
      </c>
      <c r="AC3290" s="255">
        <f t="shared" si="369"/>
        <v>0</v>
      </c>
      <c r="AD3290" s="255">
        <f t="shared" si="370"/>
        <v>3836</v>
      </c>
      <c r="AE3290" s="256" t="str">
        <f t="shared" si="371"/>
        <v/>
      </c>
      <c r="AF3290" s="252" t="str">
        <f t="shared" si="372"/>
        <v>-</v>
      </c>
    </row>
    <row r="3291" spans="1:32" ht="20.149999999999999" customHeight="1" x14ac:dyDescent="0.75">
      <c r="A3291" s="31">
        <v>3289</v>
      </c>
      <c r="B3291" s="237"/>
      <c r="C3291" s="273"/>
      <c r="D3291" s="272"/>
      <c r="E3291" s="273"/>
      <c r="F3291" s="273"/>
      <c r="G3291" s="253" t="str">
        <f t="shared" si="366"/>
        <v/>
      </c>
      <c r="H3291" s="31" t="str">
        <f>IF(AND(B3291=H$1),LOOKUP(9.99999999999999E+307,$H$2:H3290)+1,"")</f>
        <v/>
      </c>
      <c r="I3291" s="31" t="str">
        <f>IF(AND(B3291=I$1),LOOKUP(9.99999999999999E+307,$I$2:I3290)+1,"")</f>
        <v/>
      </c>
      <c r="J3291" s="31">
        <f>IF(AND(B3291=J$1),LOOKUP(9.99999999999999E+307,$J$2:J3290)+1,"")</f>
        <v>3125</v>
      </c>
      <c r="K3291" s="31">
        <f>IF(AND(B3291=K$1),LOOKUP(9.99999999999999E+307,$K$2:K3290)+1,"")</f>
        <v>3125</v>
      </c>
      <c r="L3291" s="31">
        <f>IF(AND(B3291=L$1),LOOKUP(9.99999999999999E+307,$L$2:L3290)+1,"")</f>
        <v>3125</v>
      </c>
      <c r="M3291" s="31">
        <f>IF(AND(B3291=M$1),LOOKUP(9.99999999999999E+307,$M$2:M3290)+1,"")</f>
        <v>3125</v>
      </c>
      <c r="N3291" s="31" t="e">
        <f>IF(AND(B3291=N$1),LOOKUP(9.99999999999999E+307,$N$2:N3290)+1,"")</f>
        <v>#REF!</v>
      </c>
      <c r="O3291" s="31" t="e">
        <f>IF(AND($B3291=O$1),LOOKUP(9.99999999999999E+307,$O$2:O3290)+1,"")</f>
        <v>#REF!</v>
      </c>
      <c r="P3291" s="31" t="e">
        <f>IF(AND($B3291=P$1),LOOKUP(9.99999999999999E+307,$P$2:P3290)+1,"")</f>
        <v>#REF!</v>
      </c>
      <c r="Q3291" s="31" t="e">
        <f>IF(AND($B3291=Q$1),LOOKUP(9.99999999999999E+307,$Q$2:Q3290)+1,"")</f>
        <v>#REF!</v>
      </c>
      <c r="R3291" s="31">
        <f>IF(AND($B3291=R$1),LOOKUP(9.99999999999999E+307,$R$2:R3290)+1,"")</f>
        <v>3125</v>
      </c>
      <c r="S3291" s="31">
        <f>IF(AND($B3291=S$1),LOOKUP(9.99999999999999E+307,$S$2:S3290)+1,"")</f>
        <v>3125</v>
      </c>
      <c r="T3291" s="265"/>
      <c r="U3291" s="265"/>
      <c r="V3291" s="265"/>
      <c r="AA3291" s="254" t="str">
        <f t="shared" si="367"/>
        <v/>
      </c>
      <c r="AB3291" s="254" t="str">
        <f t="shared" si="368"/>
        <v/>
      </c>
      <c r="AC3291" s="255">
        <f t="shared" si="369"/>
        <v>0</v>
      </c>
      <c r="AD3291" s="255">
        <f t="shared" si="370"/>
        <v>3836</v>
      </c>
      <c r="AE3291" s="256" t="str">
        <f t="shared" si="371"/>
        <v/>
      </c>
      <c r="AF3291" s="252" t="str">
        <f t="shared" si="372"/>
        <v>-</v>
      </c>
    </row>
    <row r="3292" spans="1:32" ht="20.149999999999999" customHeight="1" x14ac:dyDescent="0.75">
      <c r="A3292" s="31">
        <v>3290</v>
      </c>
      <c r="B3292" s="237"/>
      <c r="C3292" s="273"/>
      <c r="D3292" s="272"/>
      <c r="E3292" s="273"/>
      <c r="F3292" s="273"/>
      <c r="G3292" s="253" t="str">
        <f t="shared" si="366"/>
        <v/>
      </c>
      <c r="H3292" s="31" t="str">
        <f>IF(AND(B3292=H$1),LOOKUP(9.99999999999999E+307,$H$2:H3291)+1,"")</f>
        <v/>
      </c>
      <c r="I3292" s="31" t="str">
        <f>IF(AND(B3292=I$1),LOOKUP(9.99999999999999E+307,$I$2:I3291)+1,"")</f>
        <v/>
      </c>
      <c r="J3292" s="31">
        <f>IF(AND(B3292=J$1),LOOKUP(9.99999999999999E+307,$J$2:J3291)+1,"")</f>
        <v>3126</v>
      </c>
      <c r="K3292" s="31">
        <f>IF(AND(B3292=K$1),LOOKUP(9.99999999999999E+307,$K$2:K3291)+1,"")</f>
        <v>3126</v>
      </c>
      <c r="L3292" s="31">
        <f>IF(AND(B3292=L$1),LOOKUP(9.99999999999999E+307,$L$2:L3291)+1,"")</f>
        <v>3126</v>
      </c>
      <c r="M3292" s="31">
        <f>IF(AND(B3292=M$1),LOOKUP(9.99999999999999E+307,$M$2:M3291)+1,"")</f>
        <v>3126</v>
      </c>
      <c r="N3292" s="31" t="e">
        <f>IF(AND(B3292=N$1),LOOKUP(9.99999999999999E+307,$N$2:N3291)+1,"")</f>
        <v>#REF!</v>
      </c>
      <c r="O3292" s="31" t="e">
        <f>IF(AND($B3292=O$1),LOOKUP(9.99999999999999E+307,$O$2:O3291)+1,"")</f>
        <v>#REF!</v>
      </c>
      <c r="P3292" s="31" t="e">
        <f>IF(AND($B3292=P$1),LOOKUP(9.99999999999999E+307,$P$2:P3291)+1,"")</f>
        <v>#REF!</v>
      </c>
      <c r="Q3292" s="31" t="e">
        <f>IF(AND($B3292=Q$1),LOOKUP(9.99999999999999E+307,$Q$2:Q3291)+1,"")</f>
        <v>#REF!</v>
      </c>
      <c r="R3292" s="31">
        <f>IF(AND($B3292=R$1),LOOKUP(9.99999999999999E+307,$R$2:R3291)+1,"")</f>
        <v>3126</v>
      </c>
      <c r="S3292" s="31">
        <f>IF(AND($B3292=S$1),LOOKUP(9.99999999999999E+307,$S$2:S3291)+1,"")</f>
        <v>3126</v>
      </c>
      <c r="T3292" s="265"/>
      <c r="U3292" s="265"/>
      <c r="V3292" s="265"/>
      <c r="AA3292" s="254" t="str">
        <f t="shared" si="367"/>
        <v/>
      </c>
      <c r="AB3292" s="254" t="str">
        <f t="shared" si="368"/>
        <v/>
      </c>
      <c r="AC3292" s="255">
        <f t="shared" si="369"/>
        <v>0</v>
      </c>
      <c r="AD3292" s="255">
        <f t="shared" si="370"/>
        <v>3836</v>
      </c>
      <c r="AE3292" s="256" t="str">
        <f t="shared" si="371"/>
        <v/>
      </c>
      <c r="AF3292" s="252" t="str">
        <f t="shared" si="372"/>
        <v>-</v>
      </c>
    </row>
    <row r="3293" spans="1:32" ht="20.149999999999999" customHeight="1" x14ac:dyDescent="0.75">
      <c r="A3293" s="31">
        <v>3291</v>
      </c>
      <c r="B3293" s="237"/>
      <c r="C3293" s="273"/>
      <c r="D3293" s="272"/>
      <c r="E3293" s="273"/>
      <c r="F3293" s="273"/>
      <c r="G3293" s="253" t="str">
        <f t="shared" si="366"/>
        <v/>
      </c>
      <c r="H3293" s="31" t="str">
        <f>IF(AND(B3293=H$1),LOOKUP(9.99999999999999E+307,$H$2:H3292)+1,"")</f>
        <v/>
      </c>
      <c r="I3293" s="31" t="str">
        <f>IF(AND(B3293=I$1),LOOKUP(9.99999999999999E+307,$I$2:I3292)+1,"")</f>
        <v/>
      </c>
      <c r="J3293" s="31">
        <f>IF(AND(B3293=J$1),LOOKUP(9.99999999999999E+307,$J$2:J3292)+1,"")</f>
        <v>3127</v>
      </c>
      <c r="K3293" s="31">
        <f>IF(AND(B3293=K$1),LOOKUP(9.99999999999999E+307,$K$2:K3292)+1,"")</f>
        <v>3127</v>
      </c>
      <c r="L3293" s="31">
        <f>IF(AND(B3293=L$1),LOOKUP(9.99999999999999E+307,$L$2:L3292)+1,"")</f>
        <v>3127</v>
      </c>
      <c r="M3293" s="31">
        <f>IF(AND(B3293=M$1),LOOKUP(9.99999999999999E+307,$M$2:M3292)+1,"")</f>
        <v>3127</v>
      </c>
      <c r="N3293" s="31" t="e">
        <f>IF(AND(B3293=N$1),LOOKUP(9.99999999999999E+307,$N$2:N3292)+1,"")</f>
        <v>#REF!</v>
      </c>
      <c r="O3293" s="31" t="e">
        <f>IF(AND($B3293=O$1),LOOKUP(9.99999999999999E+307,$O$2:O3292)+1,"")</f>
        <v>#REF!</v>
      </c>
      <c r="P3293" s="31" t="e">
        <f>IF(AND($B3293=P$1),LOOKUP(9.99999999999999E+307,$P$2:P3292)+1,"")</f>
        <v>#REF!</v>
      </c>
      <c r="Q3293" s="31" t="e">
        <f>IF(AND($B3293=Q$1),LOOKUP(9.99999999999999E+307,$Q$2:Q3292)+1,"")</f>
        <v>#REF!</v>
      </c>
      <c r="R3293" s="31">
        <f>IF(AND($B3293=R$1),LOOKUP(9.99999999999999E+307,$R$2:R3292)+1,"")</f>
        <v>3127</v>
      </c>
      <c r="S3293" s="31">
        <f>IF(AND($B3293=S$1),LOOKUP(9.99999999999999E+307,$S$2:S3292)+1,"")</f>
        <v>3127</v>
      </c>
      <c r="T3293" s="265"/>
      <c r="U3293" s="265"/>
      <c r="V3293" s="265"/>
      <c r="AA3293" s="254" t="str">
        <f t="shared" si="367"/>
        <v/>
      </c>
      <c r="AB3293" s="254" t="str">
        <f t="shared" si="368"/>
        <v/>
      </c>
      <c r="AC3293" s="255">
        <f t="shared" si="369"/>
        <v>0</v>
      </c>
      <c r="AD3293" s="255">
        <f t="shared" si="370"/>
        <v>3836</v>
      </c>
      <c r="AE3293" s="256" t="str">
        <f t="shared" si="371"/>
        <v/>
      </c>
      <c r="AF3293" s="252" t="str">
        <f t="shared" si="372"/>
        <v>-</v>
      </c>
    </row>
    <row r="3294" spans="1:32" ht="20.149999999999999" customHeight="1" x14ac:dyDescent="0.75">
      <c r="A3294" s="31">
        <v>3292</v>
      </c>
      <c r="B3294" s="237"/>
      <c r="C3294" s="273"/>
      <c r="D3294" s="272"/>
      <c r="E3294" s="273"/>
      <c r="F3294" s="273"/>
      <c r="G3294" s="253" t="str">
        <f t="shared" si="366"/>
        <v/>
      </c>
      <c r="H3294" s="31" t="str">
        <f>IF(AND(B3294=H$1),LOOKUP(9.99999999999999E+307,$H$2:H3293)+1,"")</f>
        <v/>
      </c>
      <c r="I3294" s="31" t="str">
        <f>IF(AND(B3294=I$1),LOOKUP(9.99999999999999E+307,$I$2:I3293)+1,"")</f>
        <v/>
      </c>
      <c r="J3294" s="31">
        <f>IF(AND(B3294=J$1),LOOKUP(9.99999999999999E+307,$J$2:J3293)+1,"")</f>
        <v>3128</v>
      </c>
      <c r="K3294" s="31">
        <f>IF(AND(B3294=K$1),LOOKUP(9.99999999999999E+307,$K$2:K3293)+1,"")</f>
        <v>3128</v>
      </c>
      <c r="L3294" s="31">
        <f>IF(AND(B3294=L$1),LOOKUP(9.99999999999999E+307,$L$2:L3293)+1,"")</f>
        <v>3128</v>
      </c>
      <c r="M3294" s="31">
        <f>IF(AND(B3294=M$1),LOOKUP(9.99999999999999E+307,$M$2:M3293)+1,"")</f>
        <v>3128</v>
      </c>
      <c r="N3294" s="31" t="e">
        <f>IF(AND(B3294=N$1),LOOKUP(9.99999999999999E+307,$N$2:N3293)+1,"")</f>
        <v>#REF!</v>
      </c>
      <c r="O3294" s="31" t="e">
        <f>IF(AND($B3294=O$1),LOOKUP(9.99999999999999E+307,$O$2:O3293)+1,"")</f>
        <v>#REF!</v>
      </c>
      <c r="P3294" s="31" t="e">
        <f>IF(AND($B3294=P$1),LOOKUP(9.99999999999999E+307,$P$2:P3293)+1,"")</f>
        <v>#REF!</v>
      </c>
      <c r="Q3294" s="31" t="e">
        <f>IF(AND($B3294=Q$1),LOOKUP(9.99999999999999E+307,$Q$2:Q3293)+1,"")</f>
        <v>#REF!</v>
      </c>
      <c r="R3294" s="31">
        <f>IF(AND($B3294=R$1),LOOKUP(9.99999999999999E+307,$R$2:R3293)+1,"")</f>
        <v>3128</v>
      </c>
      <c r="S3294" s="31">
        <f>IF(AND($B3294=S$1),LOOKUP(9.99999999999999E+307,$S$2:S3293)+1,"")</f>
        <v>3128</v>
      </c>
      <c r="T3294" s="265"/>
      <c r="U3294" s="265"/>
      <c r="V3294" s="265"/>
      <c r="AA3294" s="254" t="str">
        <f t="shared" si="367"/>
        <v/>
      </c>
      <c r="AB3294" s="254" t="str">
        <f t="shared" si="368"/>
        <v/>
      </c>
      <c r="AC3294" s="255">
        <f t="shared" si="369"/>
        <v>0</v>
      </c>
      <c r="AD3294" s="255">
        <f t="shared" si="370"/>
        <v>3836</v>
      </c>
      <c r="AE3294" s="256" t="str">
        <f t="shared" si="371"/>
        <v/>
      </c>
      <c r="AF3294" s="252" t="str">
        <f t="shared" si="372"/>
        <v>-</v>
      </c>
    </row>
    <row r="3295" spans="1:32" ht="20.149999999999999" customHeight="1" x14ac:dyDescent="0.75">
      <c r="A3295" s="31">
        <v>3293</v>
      </c>
      <c r="B3295" s="237"/>
      <c r="C3295" s="273"/>
      <c r="D3295" s="272"/>
      <c r="E3295" s="273"/>
      <c r="F3295" s="273"/>
      <c r="G3295" s="253" t="str">
        <f t="shared" si="366"/>
        <v/>
      </c>
      <c r="H3295" s="31" t="str">
        <f>IF(AND(B3295=H$1),LOOKUP(9.99999999999999E+307,$H$2:H3294)+1,"")</f>
        <v/>
      </c>
      <c r="I3295" s="31" t="str">
        <f>IF(AND(B3295=I$1),LOOKUP(9.99999999999999E+307,$I$2:I3294)+1,"")</f>
        <v/>
      </c>
      <c r="J3295" s="31">
        <f>IF(AND(B3295=J$1),LOOKUP(9.99999999999999E+307,$J$2:J3294)+1,"")</f>
        <v>3129</v>
      </c>
      <c r="K3295" s="31">
        <f>IF(AND(B3295=K$1),LOOKUP(9.99999999999999E+307,$K$2:K3294)+1,"")</f>
        <v>3129</v>
      </c>
      <c r="L3295" s="31">
        <f>IF(AND(B3295=L$1),LOOKUP(9.99999999999999E+307,$L$2:L3294)+1,"")</f>
        <v>3129</v>
      </c>
      <c r="M3295" s="31">
        <f>IF(AND(B3295=M$1),LOOKUP(9.99999999999999E+307,$M$2:M3294)+1,"")</f>
        <v>3129</v>
      </c>
      <c r="N3295" s="31" t="e">
        <f>IF(AND(B3295=N$1),LOOKUP(9.99999999999999E+307,$N$2:N3294)+1,"")</f>
        <v>#REF!</v>
      </c>
      <c r="O3295" s="31" t="e">
        <f>IF(AND($B3295=O$1),LOOKUP(9.99999999999999E+307,$O$2:O3294)+1,"")</f>
        <v>#REF!</v>
      </c>
      <c r="P3295" s="31" t="e">
        <f>IF(AND($B3295=P$1),LOOKUP(9.99999999999999E+307,$P$2:P3294)+1,"")</f>
        <v>#REF!</v>
      </c>
      <c r="Q3295" s="31" t="e">
        <f>IF(AND($B3295=Q$1),LOOKUP(9.99999999999999E+307,$Q$2:Q3294)+1,"")</f>
        <v>#REF!</v>
      </c>
      <c r="R3295" s="31">
        <f>IF(AND($B3295=R$1),LOOKUP(9.99999999999999E+307,$R$2:R3294)+1,"")</f>
        <v>3129</v>
      </c>
      <c r="S3295" s="31">
        <f>IF(AND($B3295=S$1),LOOKUP(9.99999999999999E+307,$S$2:S3294)+1,"")</f>
        <v>3129</v>
      </c>
      <c r="T3295" s="265"/>
      <c r="U3295" s="265"/>
      <c r="V3295" s="265"/>
      <c r="AA3295" s="254" t="str">
        <f t="shared" si="367"/>
        <v/>
      </c>
      <c r="AB3295" s="254" t="str">
        <f t="shared" si="368"/>
        <v/>
      </c>
      <c r="AC3295" s="255">
        <f t="shared" si="369"/>
        <v>0</v>
      </c>
      <c r="AD3295" s="255">
        <f t="shared" si="370"/>
        <v>3836</v>
      </c>
      <c r="AE3295" s="256" t="str">
        <f t="shared" si="371"/>
        <v/>
      </c>
      <c r="AF3295" s="252" t="str">
        <f t="shared" si="372"/>
        <v>-</v>
      </c>
    </row>
    <row r="3296" spans="1:32" ht="20.149999999999999" customHeight="1" x14ac:dyDescent="0.75">
      <c r="A3296" s="31">
        <v>3294</v>
      </c>
      <c r="B3296" s="237"/>
      <c r="C3296" s="273"/>
      <c r="D3296" s="272"/>
      <c r="E3296" s="273"/>
      <c r="F3296" s="273"/>
      <c r="G3296" s="253" t="str">
        <f t="shared" si="366"/>
        <v/>
      </c>
      <c r="H3296" s="31" t="str">
        <f>IF(AND(B3296=H$1),LOOKUP(9.99999999999999E+307,$H$2:H3295)+1,"")</f>
        <v/>
      </c>
      <c r="I3296" s="31" t="str">
        <f>IF(AND(B3296=I$1),LOOKUP(9.99999999999999E+307,$I$2:I3295)+1,"")</f>
        <v/>
      </c>
      <c r="J3296" s="31">
        <f>IF(AND(B3296=J$1),LOOKUP(9.99999999999999E+307,$J$2:J3295)+1,"")</f>
        <v>3130</v>
      </c>
      <c r="K3296" s="31">
        <f>IF(AND(B3296=K$1),LOOKUP(9.99999999999999E+307,$K$2:K3295)+1,"")</f>
        <v>3130</v>
      </c>
      <c r="L3296" s="31">
        <f>IF(AND(B3296=L$1),LOOKUP(9.99999999999999E+307,$L$2:L3295)+1,"")</f>
        <v>3130</v>
      </c>
      <c r="M3296" s="31">
        <f>IF(AND(B3296=M$1),LOOKUP(9.99999999999999E+307,$M$2:M3295)+1,"")</f>
        <v>3130</v>
      </c>
      <c r="N3296" s="31" t="e">
        <f>IF(AND(B3296=N$1),LOOKUP(9.99999999999999E+307,$N$2:N3295)+1,"")</f>
        <v>#REF!</v>
      </c>
      <c r="O3296" s="31" t="e">
        <f>IF(AND($B3296=O$1),LOOKUP(9.99999999999999E+307,$O$2:O3295)+1,"")</f>
        <v>#REF!</v>
      </c>
      <c r="P3296" s="31" t="e">
        <f>IF(AND($B3296=P$1),LOOKUP(9.99999999999999E+307,$P$2:P3295)+1,"")</f>
        <v>#REF!</v>
      </c>
      <c r="Q3296" s="31" t="e">
        <f>IF(AND($B3296=Q$1),LOOKUP(9.99999999999999E+307,$Q$2:Q3295)+1,"")</f>
        <v>#REF!</v>
      </c>
      <c r="R3296" s="31">
        <f>IF(AND($B3296=R$1),LOOKUP(9.99999999999999E+307,$R$2:R3295)+1,"")</f>
        <v>3130</v>
      </c>
      <c r="S3296" s="31">
        <f>IF(AND($B3296=S$1),LOOKUP(9.99999999999999E+307,$S$2:S3295)+1,"")</f>
        <v>3130</v>
      </c>
      <c r="T3296" s="265"/>
      <c r="U3296" s="265"/>
      <c r="V3296" s="265"/>
      <c r="AA3296" s="254" t="str">
        <f t="shared" si="367"/>
        <v/>
      </c>
      <c r="AB3296" s="254" t="str">
        <f t="shared" si="368"/>
        <v/>
      </c>
      <c r="AC3296" s="255">
        <f t="shared" si="369"/>
        <v>0</v>
      </c>
      <c r="AD3296" s="255">
        <f t="shared" si="370"/>
        <v>3836</v>
      </c>
      <c r="AE3296" s="256" t="str">
        <f t="shared" si="371"/>
        <v/>
      </c>
      <c r="AF3296" s="252" t="str">
        <f t="shared" si="372"/>
        <v>-</v>
      </c>
    </row>
    <row r="3297" spans="1:32" ht="20.149999999999999" customHeight="1" x14ac:dyDescent="0.75">
      <c r="A3297" s="31">
        <v>3295</v>
      </c>
      <c r="B3297" s="237"/>
      <c r="C3297" s="273"/>
      <c r="D3297" s="272"/>
      <c r="E3297" s="273"/>
      <c r="F3297" s="273"/>
      <c r="G3297" s="253" t="str">
        <f t="shared" si="366"/>
        <v/>
      </c>
      <c r="H3297" s="31" t="str">
        <f>IF(AND(B3297=H$1),LOOKUP(9.99999999999999E+307,$H$2:H3296)+1,"")</f>
        <v/>
      </c>
      <c r="I3297" s="31" t="str">
        <f>IF(AND(B3297=I$1),LOOKUP(9.99999999999999E+307,$I$2:I3296)+1,"")</f>
        <v/>
      </c>
      <c r="J3297" s="31">
        <f>IF(AND(B3297=J$1),LOOKUP(9.99999999999999E+307,$J$2:J3296)+1,"")</f>
        <v>3131</v>
      </c>
      <c r="K3297" s="31">
        <f>IF(AND(B3297=K$1),LOOKUP(9.99999999999999E+307,$K$2:K3296)+1,"")</f>
        <v>3131</v>
      </c>
      <c r="L3297" s="31">
        <f>IF(AND(B3297=L$1),LOOKUP(9.99999999999999E+307,$L$2:L3296)+1,"")</f>
        <v>3131</v>
      </c>
      <c r="M3297" s="31">
        <f>IF(AND(B3297=M$1),LOOKUP(9.99999999999999E+307,$M$2:M3296)+1,"")</f>
        <v>3131</v>
      </c>
      <c r="N3297" s="31" t="e">
        <f>IF(AND(B3297=N$1),LOOKUP(9.99999999999999E+307,$N$2:N3296)+1,"")</f>
        <v>#REF!</v>
      </c>
      <c r="O3297" s="31" t="e">
        <f>IF(AND($B3297=O$1),LOOKUP(9.99999999999999E+307,$O$2:O3296)+1,"")</f>
        <v>#REF!</v>
      </c>
      <c r="P3297" s="31" t="e">
        <f>IF(AND($B3297=P$1),LOOKUP(9.99999999999999E+307,$P$2:P3296)+1,"")</f>
        <v>#REF!</v>
      </c>
      <c r="Q3297" s="31" t="e">
        <f>IF(AND($B3297=Q$1),LOOKUP(9.99999999999999E+307,$Q$2:Q3296)+1,"")</f>
        <v>#REF!</v>
      </c>
      <c r="R3297" s="31">
        <f>IF(AND($B3297=R$1),LOOKUP(9.99999999999999E+307,$R$2:R3296)+1,"")</f>
        <v>3131</v>
      </c>
      <c r="S3297" s="31">
        <f>IF(AND($B3297=S$1),LOOKUP(9.99999999999999E+307,$S$2:S3296)+1,"")</f>
        <v>3131</v>
      </c>
      <c r="T3297" s="265"/>
      <c r="U3297" s="265"/>
      <c r="V3297" s="265"/>
      <c r="AA3297" s="254" t="str">
        <f t="shared" si="367"/>
        <v/>
      </c>
      <c r="AB3297" s="254" t="str">
        <f t="shared" si="368"/>
        <v/>
      </c>
      <c r="AC3297" s="255">
        <f t="shared" si="369"/>
        <v>0</v>
      </c>
      <c r="AD3297" s="255">
        <f t="shared" si="370"/>
        <v>3836</v>
      </c>
      <c r="AE3297" s="256" t="str">
        <f t="shared" si="371"/>
        <v/>
      </c>
      <c r="AF3297" s="252" t="str">
        <f t="shared" si="372"/>
        <v>-</v>
      </c>
    </row>
    <row r="3298" spans="1:32" ht="20.149999999999999" customHeight="1" x14ac:dyDescent="0.75">
      <c r="A3298" s="31">
        <v>3296</v>
      </c>
      <c r="B3298" s="237"/>
      <c r="C3298" s="273"/>
      <c r="D3298" s="272"/>
      <c r="E3298" s="273"/>
      <c r="F3298" s="273"/>
      <c r="G3298" s="253" t="str">
        <f t="shared" si="366"/>
        <v/>
      </c>
      <c r="H3298" s="31" t="str">
        <f>IF(AND(B3298=H$1),LOOKUP(9.99999999999999E+307,$H$2:H3297)+1,"")</f>
        <v/>
      </c>
      <c r="I3298" s="31" t="str">
        <f>IF(AND(B3298=I$1),LOOKUP(9.99999999999999E+307,$I$2:I3297)+1,"")</f>
        <v/>
      </c>
      <c r="J3298" s="31">
        <f>IF(AND(B3298=J$1),LOOKUP(9.99999999999999E+307,$J$2:J3297)+1,"")</f>
        <v>3132</v>
      </c>
      <c r="K3298" s="31">
        <f>IF(AND(B3298=K$1),LOOKUP(9.99999999999999E+307,$K$2:K3297)+1,"")</f>
        <v>3132</v>
      </c>
      <c r="L3298" s="31">
        <f>IF(AND(B3298=L$1),LOOKUP(9.99999999999999E+307,$L$2:L3297)+1,"")</f>
        <v>3132</v>
      </c>
      <c r="M3298" s="31">
        <f>IF(AND(B3298=M$1),LOOKUP(9.99999999999999E+307,$M$2:M3297)+1,"")</f>
        <v>3132</v>
      </c>
      <c r="N3298" s="31" t="e">
        <f>IF(AND(B3298=N$1),LOOKUP(9.99999999999999E+307,$N$2:N3297)+1,"")</f>
        <v>#REF!</v>
      </c>
      <c r="O3298" s="31" t="e">
        <f>IF(AND($B3298=O$1),LOOKUP(9.99999999999999E+307,$O$2:O3297)+1,"")</f>
        <v>#REF!</v>
      </c>
      <c r="P3298" s="31" t="e">
        <f>IF(AND($B3298=P$1),LOOKUP(9.99999999999999E+307,$P$2:P3297)+1,"")</f>
        <v>#REF!</v>
      </c>
      <c r="Q3298" s="31" t="e">
        <f>IF(AND($B3298=Q$1),LOOKUP(9.99999999999999E+307,$Q$2:Q3297)+1,"")</f>
        <v>#REF!</v>
      </c>
      <c r="R3298" s="31">
        <f>IF(AND($B3298=R$1),LOOKUP(9.99999999999999E+307,$R$2:R3297)+1,"")</f>
        <v>3132</v>
      </c>
      <c r="S3298" s="31">
        <f>IF(AND($B3298=S$1),LOOKUP(9.99999999999999E+307,$S$2:S3297)+1,"")</f>
        <v>3132</v>
      </c>
      <c r="T3298" s="265"/>
      <c r="U3298" s="265"/>
      <c r="V3298" s="265"/>
      <c r="AA3298" s="254" t="str">
        <f t="shared" si="367"/>
        <v/>
      </c>
      <c r="AB3298" s="254" t="str">
        <f t="shared" si="368"/>
        <v/>
      </c>
      <c r="AC3298" s="255">
        <f t="shared" si="369"/>
        <v>0</v>
      </c>
      <c r="AD3298" s="255">
        <f t="shared" si="370"/>
        <v>3836</v>
      </c>
      <c r="AE3298" s="256" t="str">
        <f t="shared" si="371"/>
        <v/>
      </c>
      <c r="AF3298" s="252" t="str">
        <f t="shared" si="372"/>
        <v>-</v>
      </c>
    </row>
    <row r="3299" spans="1:32" ht="20.149999999999999" customHeight="1" x14ac:dyDescent="0.75">
      <c r="A3299" s="31">
        <v>3297</v>
      </c>
      <c r="B3299" s="237"/>
      <c r="C3299" s="273"/>
      <c r="D3299" s="272"/>
      <c r="E3299" s="273"/>
      <c r="F3299" s="273"/>
      <c r="G3299" s="253" t="str">
        <f t="shared" si="366"/>
        <v/>
      </c>
      <c r="H3299" s="31" t="str">
        <f>IF(AND(B3299=H$1),LOOKUP(9.99999999999999E+307,$H$2:H3298)+1,"")</f>
        <v/>
      </c>
      <c r="I3299" s="31" t="str">
        <f>IF(AND(B3299=I$1),LOOKUP(9.99999999999999E+307,$I$2:I3298)+1,"")</f>
        <v/>
      </c>
      <c r="J3299" s="31">
        <f>IF(AND(B3299=J$1),LOOKUP(9.99999999999999E+307,$J$2:J3298)+1,"")</f>
        <v>3133</v>
      </c>
      <c r="K3299" s="31">
        <f>IF(AND(B3299=K$1),LOOKUP(9.99999999999999E+307,$K$2:K3298)+1,"")</f>
        <v>3133</v>
      </c>
      <c r="L3299" s="31">
        <f>IF(AND(B3299=L$1),LOOKUP(9.99999999999999E+307,$L$2:L3298)+1,"")</f>
        <v>3133</v>
      </c>
      <c r="M3299" s="31">
        <f>IF(AND(B3299=M$1),LOOKUP(9.99999999999999E+307,$M$2:M3298)+1,"")</f>
        <v>3133</v>
      </c>
      <c r="N3299" s="31" t="e">
        <f>IF(AND(B3299=N$1),LOOKUP(9.99999999999999E+307,$N$2:N3298)+1,"")</f>
        <v>#REF!</v>
      </c>
      <c r="O3299" s="31" t="e">
        <f>IF(AND($B3299=O$1),LOOKUP(9.99999999999999E+307,$O$2:O3298)+1,"")</f>
        <v>#REF!</v>
      </c>
      <c r="P3299" s="31" t="e">
        <f>IF(AND($B3299=P$1),LOOKUP(9.99999999999999E+307,$P$2:P3298)+1,"")</f>
        <v>#REF!</v>
      </c>
      <c r="Q3299" s="31" t="e">
        <f>IF(AND($B3299=Q$1),LOOKUP(9.99999999999999E+307,$Q$2:Q3298)+1,"")</f>
        <v>#REF!</v>
      </c>
      <c r="R3299" s="31">
        <f>IF(AND($B3299=R$1),LOOKUP(9.99999999999999E+307,$R$2:R3298)+1,"")</f>
        <v>3133</v>
      </c>
      <c r="S3299" s="31">
        <f>IF(AND($B3299=S$1),LOOKUP(9.99999999999999E+307,$S$2:S3298)+1,"")</f>
        <v>3133</v>
      </c>
      <c r="T3299" s="265"/>
      <c r="U3299" s="265"/>
      <c r="V3299" s="265"/>
      <c r="AA3299" s="254" t="str">
        <f t="shared" si="367"/>
        <v/>
      </c>
      <c r="AB3299" s="254" t="str">
        <f t="shared" si="368"/>
        <v/>
      </c>
      <c r="AC3299" s="255">
        <f t="shared" si="369"/>
        <v>0</v>
      </c>
      <c r="AD3299" s="255">
        <f t="shared" si="370"/>
        <v>3836</v>
      </c>
      <c r="AE3299" s="256" t="str">
        <f t="shared" si="371"/>
        <v/>
      </c>
      <c r="AF3299" s="252" t="str">
        <f t="shared" si="372"/>
        <v>-</v>
      </c>
    </row>
    <row r="3300" spans="1:32" ht="20.149999999999999" customHeight="1" x14ac:dyDescent="0.75">
      <c r="A3300" s="31">
        <v>3298</v>
      </c>
      <c r="B3300" s="237"/>
      <c r="C3300" s="273"/>
      <c r="D3300" s="272"/>
      <c r="E3300" s="273"/>
      <c r="F3300" s="273"/>
      <c r="G3300" s="253" t="str">
        <f t="shared" si="366"/>
        <v/>
      </c>
      <c r="H3300" s="31" t="str">
        <f>IF(AND(B3300=H$1),LOOKUP(9.99999999999999E+307,$H$2:H3299)+1,"")</f>
        <v/>
      </c>
      <c r="I3300" s="31" t="str">
        <f>IF(AND(B3300=I$1),LOOKUP(9.99999999999999E+307,$I$2:I3299)+1,"")</f>
        <v/>
      </c>
      <c r="J3300" s="31">
        <f>IF(AND(B3300=J$1),LOOKUP(9.99999999999999E+307,$J$2:J3299)+1,"")</f>
        <v>3134</v>
      </c>
      <c r="K3300" s="31">
        <f>IF(AND(B3300=K$1),LOOKUP(9.99999999999999E+307,$K$2:K3299)+1,"")</f>
        <v>3134</v>
      </c>
      <c r="L3300" s="31">
        <f>IF(AND(B3300=L$1),LOOKUP(9.99999999999999E+307,$L$2:L3299)+1,"")</f>
        <v>3134</v>
      </c>
      <c r="M3300" s="31">
        <f>IF(AND(B3300=M$1),LOOKUP(9.99999999999999E+307,$M$2:M3299)+1,"")</f>
        <v>3134</v>
      </c>
      <c r="N3300" s="31" t="e">
        <f>IF(AND(B3300=N$1),LOOKUP(9.99999999999999E+307,$N$2:N3299)+1,"")</f>
        <v>#REF!</v>
      </c>
      <c r="O3300" s="31" t="e">
        <f>IF(AND($B3300=O$1),LOOKUP(9.99999999999999E+307,$O$2:O3299)+1,"")</f>
        <v>#REF!</v>
      </c>
      <c r="P3300" s="31" t="e">
        <f>IF(AND($B3300=P$1),LOOKUP(9.99999999999999E+307,$P$2:P3299)+1,"")</f>
        <v>#REF!</v>
      </c>
      <c r="Q3300" s="31" t="e">
        <f>IF(AND($B3300=Q$1),LOOKUP(9.99999999999999E+307,$Q$2:Q3299)+1,"")</f>
        <v>#REF!</v>
      </c>
      <c r="R3300" s="31">
        <f>IF(AND($B3300=R$1),LOOKUP(9.99999999999999E+307,$R$2:R3299)+1,"")</f>
        <v>3134</v>
      </c>
      <c r="S3300" s="31">
        <f>IF(AND($B3300=S$1),LOOKUP(9.99999999999999E+307,$S$2:S3299)+1,"")</f>
        <v>3134</v>
      </c>
      <c r="T3300" s="265"/>
      <c r="U3300" s="265"/>
      <c r="V3300" s="265"/>
      <c r="AA3300" s="254" t="str">
        <f t="shared" si="367"/>
        <v/>
      </c>
      <c r="AB3300" s="254" t="str">
        <f t="shared" si="368"/>
        <v/>
      </c>
      <c r="AC3300" s="255">
        <f t="shared" si="369"/>
        <v>0</v>
      </c>
      <c r="AD3300" s="255">
        <f t="shared" si="370"/>
        <v>3836</v>
      </c>
      <c r="AE3300" s="256" t="str">
        <f t="shared" si="371"/>
        <v/>
      </c>
      <c r="AF3300" s="252" t="str">
        <f t="shared" si="372"/>
        <v>-</v>
      </c>
    </row>
    <row r="3301" spans="1:32" ht="20.149999999999999" customHeight="1" x14ac:dyDescent="0.75">
      <c r="A3301" s="31">
        <v>3299</v>
      </c>
      <c r="B3301" s="237"/>
      <c r="C3301" s="273"/>
      <c r="D3301" s="272"/>
      <c r="E3301" s="273"/>
      <c r="F3301" s="273"/>
      <c r="G3301" s="253" t="str">
        <f t="shared" si="366"/>
        <v/>
      </c>
      <c r="H3301" s="31" t="str">
        <f>IF(AND(B3301=H$1),LOOKUP(9.99999999999999E+307,$H$2:H3300)+1,"")</f>
        <v/>
      </c>
      <c r="I3301" s="31" t="str">
        <f>IF(AND(B3301=I$1),LOOKUP(9.99999999999999E+307,$I$2:I3300)+1,"")</f>
        <v/>
      </c>
      <c r="J3301" s="31">
        <f>IF(AND(B3301=J$1),LOOKUP(9.99999999999999E+307,$J$2:J3300)+1,"")</f>
        <v>3135</v>
      </c>
      <c r="K3301" s="31">
        <f>IF(AND(B3301=K$1),LOOKUP(9.99999999999999E+307,$K$2:K3300)+1,"")</f>
        <v>3135</v>
      </c>
      <c r="L3301" s="31">
        <f>IF(AND(B3301=L$1),LOOKUP(9.99999999999999E+307,$L$2:L3300)+1,"")</f>
        <v>3135</v>
      </c>
      <c r="M3301" s="31">
        <f>IF(AND(B3301=M$1),LOOKUP(9.99999999999999E+307,$M$2:M3300)+1,"")</f>
        <v>3135</v>
      </c>
      <c r="N3301" s="31" t="e">
        <f>IF(AND(B3301=N$1),LOOKUP(9.99999999999999E+307,$N$2:N3300)+1,"")</f>
        <v>#REF!</v>
      </c>
      <c r="O3301" s="31" t="e">
        <f>IF(AND($B3301=O$1),LOOKUP(9.99999999999999E+307,$O$2:O3300)+1,"")</f>
        <v>#REF!</v>
      </c>
      <c r="P3301" s="31" t="e">
        <f>IF(AND($B3301=P$1),LOOKUP(9.99999999999999E+307,$P$2:P3300)+1,"")</f>
        <v>#REF!</v>
      </c>
      <c r="Q3301" s="31" t="e">
        <f>IF(AND($B3301=Q$1),LOOKUP(9.99999999999999E+307,$Q$2:Q3300)+1,"")</f>
        <v>#REF!</v>
      </c>
      <c r="R3301" s="31">
        <f>IF(AND($B3301=R$1),LOOKUP(9.99999999999999E+307,$R$2:R3300)+1,"")</f>
        <v>3135</v>
      </c>
      <c r="S3301" s="31">
        <f>IF(AND($B3301=S$1),LOOKUP(9.99999999999999E+307,$S$2:S3300)+1,"")</f>
        <v>3135</v>
      </c>
      <c r="T3301" s="265"/>
      <c r="U3301" s="265"/>
      <c r="V3301" s="265"/>
      <c r="AA3301" s="254" t="str">
        <f t="shared" si="367"/>
        <v/>
      </c>
      <c r="AB3301" s="254" t="str">
        <f t="shared" si="368"/>
        <v/>
      </c>
      <c r="AC3301" s="255">
        <f t="shared" si="369"/>
        <v>0</v>
      </c>
      <c r="AD3301" s="255">
        <f t="shared" si="370"/>
        <v>3836</v>
      </c>
      <c r="AE3301" s="256" t="str">
        <f t="shared" si="371"/>
        <v/>
      </c>
      <c r="AF3301" s="252" t="str">
        <f t="shared" si="372"/>
        <v>-</v>
      </c>
    </row>
    <row r="3302" spans="1:32" ht="20.149999999999999" customHeight="1" x14ac:dyDescent="0.75">
      <c r="A3302" s="31">
        <v>3300</v>
      </c>
      <c r="B3302" s="237"/>
      <c r="C3302" s="273"/>
      <c r="D3302" s="272"/>
      <c r="E3302" s="273"/>
      <c r="F3302" s="273"/>
      <c r="G3302" s="253" t="str">
        <f t="shared" si="366"/>
        <v/>
      </c>
      <c r="H3302" s="31" t="str">
        <f>IF(AND(B3302=H$1),LOOKUP(9.99999999999999E+307,$H$2:H3301)+1,"")</f>
        <v/>
      </c>
      <c r="I3302" s="31" t="str">
        <f>IF(AND(B3302=I$1),LOOKUP(9.99999999999999E+307,$I$2:I3301)+1,"")</f>
        <v/>
      </c>
      <c r="J3302" s="31">
        <f>IF(AND(B3302=J$1),LOOKUP(9.99999999999999E+307,$J$2:J3301)+1,"")</f>
        <v>3136</v>
      </c>
      <c r="K3302" s="31">
        <f>IF(AND(B3302=K$1),LOOKUP(9.99999999999999E+307,$K$2:K3301)+1,"")</f>
        <v>3136</v>
      </c>
      <c r="L3302" s="31">
        <f>IF(AND(B3302=L$1),LOOKUP(9.99999999999999E+307,$L$2:L3301)+1,"")</f>
        <v>3136</v>
      </c>
      <c r="M3302" s="31">
        <f>IF(AND(B3302=M$1),LOOKUP(9.99999999999999E+307,$M$2:M3301)+1,"")</f>
        <v>3136</v>
      </c>
      <c r="N3302" s="31" t="e">
        <f>IF(AND(B3302=N$1),LOOKUP(9.99999999999999E+307,$N$2:N3301)+1,"")</f>
        <v>#REF!</v>
      </c>
      <c r="O3302" s="31" t="e">
        <f>IF(AND($B3302=O$1),LOOKUP(9.99999999999999E+307,$O$2:O3301)+1,"")</f>
        <v>#REF!</v>
      </c>
      <c r="P3302" s="31" t="e">
        <f>IF(AND($B3302=P$1),LOOKUP(9.99999999999999E+307,$P$2:P3301)+1,"")</f>
        <v>#REF!</v>
      </c>
      <c r="Q3302" s="31" t="e">
        <f>IF(AND($B3302=Q$1),LOOKUP(9.99999999999999E+307,$Q$2:Q3301)+1,"")</f>
        <v>#REF!</v>
      </c>
      <c r="R3302" s="31">
        <f>IF(AND($B3302=R$1),LOOKUP(9.99999999999999E+307,$R$2:R3301)+1,"")</f>
        <v>3136</v>
      </c>
      <c r="S3302" s="31">
        <f>IF(AND($B3302=S$1),LOOKUP(9.99999999999999E+307,$S$2:S3301)+1,"")</f>
        <v>3136</v>
      </c>
      <c r="T3302" s="265"/>
      <c r="U3302" s="265"/>
      <c r="V3302" s="265"/>
      <c r="AA3302" s="254" t="str">
        <f t="shared" si="367"/>
        <v/>
      </c>
      <c r="AB3302" s="254" t="str">
        <f t="shared" si="368"/>
        <v/>
      </c>
      <c r="AC3302" s="255">
        <f t="shared" si="369"/>
        <v>0</v>
      </c>
      <c r="AD3302" s="255">
        <f t="shared" si="370"/>
        <v>3836</v>
      </c>
      <c r="AE3302" s="256" t="str">
        <f t="shared" si="371"/>
        <v/>
      </c>
      <c r="AF3302" s="252" t="str">
        <f t="shared" si="372"/>
        <v>-</v>
      </c>
    </row>
    <row r="3303" spans="1:32" ht="20.149999999999999" customHeight="1" x14ac:dyDescent="0.75">
      <c r="A3303" s="31">
        <v>3301</v>
      </c>
      <c r="B3303" s="237"/>
      <c r="C3303" s="273"/>
      <c r="D3303" s="272"/>
      <c r="E3303" s="273"/>
      <c r="F3303" s="273"/>
      <c r="G3303" s="253" t="str">
        <f t="shared" si="366"/>
        <v/>
      </c>
      <c r="H3303" s="31" t="str">
        <f>IF(AND(B3303=H$1),LOOKUP(9.99999999999999E+307,$H$2:H3302)+1,"")</f>
        <v/>
      </c>
      <c r="I3303" s="31" t="str">
        <f>IF(AND(B3303=I$1),LOOKUP(9.99999999999999E+307,$I$2:I3302)+1,"")</f>
        <v/>
      </c>
      <c r="J3303" s="31">
        <f>IF(AND(B3303=J$1),LOOKUP(9.99999999999999E+307,$J$2:J3302)+1,"")</f>
        <v>3137</v>
      </c>
      <c r="K3303" s="31">
        <f>IF(AND(B3303=K$1),LOOKUP(9.99999999999999E+307,$K$2:K3302)+1,"")</f>
        <v>3137</v>
      </c>
      <c r="L3303" s="31">
        <f>IF(AND(B3303=L$1),LOOKUP(9.99999999999999E+307,$L$2:L3302)+1,"")</f>
        <v>3137</v>
      </c>
      <c r="M3303" s="31">
        <f>IF(AND(B3303=M$1),LOOKUP(9.99999999999999E+307,$M$2:M3302)+1,"")</f>
        <v>3137</v>
      </c>
      <c r="N3303" s="31" t="e">
        <f>IF(AND(B3303=N$1),LOOKUP(9.99999999999999E+307,$N$2:N3302)+1,"")</f>
        <v>#REF!</v>
      </c>
      <c r="O3303" s="31" t="e">
        <f>IF(AND($B3303=O$1),LOOKUP(9.99999999999999E+307,$O$2:O3302)+1,"")</f>
        <v>#REF!</v>
      </c>
      <c r="P3303" s="31" t="e">
        <f>IF(AND($B3303=P$1),LOOKUP(9.99999999999999E+307,$P$2:P3302)+1,"")</f>
        <v>#REF!</v>
      </c>
      <c r="Q3303" s="31" t="e">
        <f>IF(AND($B3303=Q$1),LOOKUP(9.99999999999999E+307,$Q$2:Q3302)+1,"")</f>
        <v>#REF!</v>
      </c>
      <c r="R3303" s="31">
        <f>IF(AND($B3303=R$1),LOOKUP(9.99999999999999E+307,$R$2:R3302)+1,"")</f>
        <v>3137</v>
      </c>
      <c r="S3303" s="31">
        <f>IF(AND($B3303=S$1),LOOKUP(9.99999999999999E+307,$S$2:S3302)+1,"")</f>
        <v>3137</v>
      </c>
      <c r="T3303" s="265"/>
      <c r="U3303" s="265"/>
      <c r="V3303" s="265"/>
      <c r="AA3303" s="254" t="str">
        <f t="shared" si="367"/>
        <v/>
      </c>
      <c r="AB3303" s="254" t="str">
        <f t="shared" si="368"/>
        <v/>
      </c>
      <c r="AC3303" s="255">
        <f t="shared" si="369"/>
        <v>0</v>
      </c>
      <c r="AD3303" s="255">
        <f t="shared" si="370"/>
        <v>3836</v>
      </c>
      <c r="AE3303" s="256" t="str">
        <f t="shared" si="371"/>
        <v/>
      </c>
      <c r="AF3303" s="252" t="str">
        <f t="shared" si="372"/>
        <v>-</v>
      </c>
    </row>
    <row r="3304" spans="1:32" ht="20.149999999999999" customHeight="1" x14ac:dyDescent="0.75">
      <c r="A3304" s="31">
        <v>3302</v>
      </c>
      <c r="B3304" s="237"/>
      <c r="C3304" s="273"/>
      <c r="D3304" s="272"/>
      <c r="E3304" s="273"/>
      <c r="F3304" s="273"/>
      <c r="G3304" s="253" t="str">
        <f t="shared" si="366"/>
        <v/>
      </c>
      <c r="H3304" s="31" t="str">
        <f>IF(AND(B3304=H$1),LOOKUP(9.99999999999999E+307,$H$2:H3303)+1,"")</f>
        <v/>
      </c>
      <c r="I3304" s="31" t="str">
        <f>IF(AND(B3304=I$1),LOOKUP(9.99999999999999E+307,$I$2:I3303)+1,"")</f>
        <v/>
      </c>
      <c r="J3304" s="31">
        <f>IF(AND(B3304=J$1),LOOKUP(9.99999999999999E+307,$J$2:J3303)+1,"")</f>
        <v>3138</v>
      </c>
      <c r="K3304" s="31">
        <f>IF(AND(B3304=K$1),LOOKUP(9.99999999999999E+307,$K$2:K3303)+1,"")</f>
        <v>3138</v>
      </c>
      <c r="L3304" s="31">
        <f>IF(AND(B3304=L$1),LOOKUP(9.99999999999999E+307,$L$2:L3303)+1,"")</f>
        <v>3138</v>
      </c>
      <c r="M3304" s="31">
        <f>IF(AND(B3304=M$1),LOOKUP(9.99999999999999E+307,$M$2:M3303)+1,"")</f>
        <v>3138</v>
      </c>
      <c r="N3304" s="31" t="e">
        <f>IF(AND(B3304=N$1),LOOKUP(9.99999999999999E+307,$N$2:N3303)+1,"")</f>
        <v>#REF!</v>
      </c>
      <c r="O3304" s="31" t="e">
        <f>IF(AND($B3304=O$1),LOOKUP(9.99999999999999E+307,$O$2:O3303)+1,"")</f>
        <v>#REF!</v>
      </c>
      <c r="P3304" s="31" t="e">
        <f>IF(AND($B3304=P$1),LOOKUP(9.99999999999999E+307,$P$2:P3303)+1,"")</f>
        <v>#REF!</v>
      </c>
      <c r="Q3304" s="31" t="e">
        <f>IF(AND($B3304=Q$1),LOOKUP(9.99999999999999E+307,$Q$2:Q3303)+1,"")</f>
        <v>#REF!</v>
      </c>
      <c r="R3304" s="31">
        <f>IF(AND($B3304=R$1),LOOKUP(9.99999999999999E+307,$R$2:R3303)+1,"")</f>
        <v>3138</v>
      </c>
      <c r="S3304" s="31">
        <f>IF(AND($B3304=S$1),LOOKUP(9.99999999999999E+307,$S$2:S3303)+1,"")</f>
        <v>3138</v>
      </c>
      <c r="T3304" s="265"/>
      <c r="U3304" s="265"/>
      <c r="V3304" s="265"/>
      <c r="AA3304" s="254" t="str">
        <f t="shared" si="367"/>
        <v/>
      </c>
      <c r="AB3304" s="254" t="str">
        <f t="shared" si="368"/>
        <v/>
      </c>
      <c r="AC3304" s="255">
        <f t="shared" si="369"/>
        <v>0</v>
      </c>
      <c r="AD3304" s="255">
        <f t="shared" si="370"/>
        <v>3836</v>
      </c>
      <c r="AE3304" s="256" t="str">
        <f t="shared" si="371"/>
        <v/>
      </c>
      <c r="AF3304" s="252" t="str">
        <f t="shared" si="372"/>
        <v>-</v>
      </c>
    </row>
    <row r="3305" spans="1:32" ht="20.149999999999999" customHeight="1" x14ac:dyDescent="0.75">
      <c r="A3305" s="31">
        <v>3303</v>
      </c>
      <c r="B3305" s="237"/>
      <c r="C3305" s="273"/>
      <c r="D3305" s="272"/>
      <c r="E3305" s="273"/>
      <c r="F3305" s="273"/>
      <c r="G3305" s="253" t="str">
        <f t="shared" si="366"/>
        <v/>
      </c>
      <c r="H3305" s="31" t="str">
        <f>IF(AND(B3305=H$1),LOOKUP(9.99999999999999E+307,$H$2:H3304)+1,"")</f>
        <v/>
      </c>
      <c r="I3305" s="31" t="str">
        <f>IF(AND(B3305=I$1),LOOKUP(9.99999999999999E+307,$I$2:I3304)+1,"")</f>
        <v/>
      </c>
      <c r="J3305" s="31">
        <f>IF(AND(B3305=J$1),LOOKUP(9.99999999999999E+307,$J$2:J3304)+1,"")</f>
        <v>3139</v>
      </c>
      <c r="K3305" s="31">
        <f>IF(AND(B3305=K$1),LOOKUP(9.99999999999999E+307,$K$2:K3304)+1,"")</f>
        <v>3139</v>
      </c>
      <c r="L3305" s="31">
        <f>IF(AND(B3305=L$1),LOOKUP(9.99999999999999E+307,$L$2:L3304)+1,"")</f>
        <v>3139</v>
      </c>
      <c r="M3305" s="31">
        <f>IF(AND(B3305=M$1),LOOKUP(9.99999999999999E+307,$M$2:M3304)+1,"")</f>
        <v>3139</v>
      </c>
      <c r="N3305" s="31" t="e">
        <f>IF(AND(B3305=N$1),LOOKUP(9.99999999999999E+307,$N$2:N3304)+1,"")</f>
        <v>#REF!</v>
      </c>
      <c r="O3305" s="31" t="e">
        <f>IF(AND($B3305=O$1),LOOKUP(9.99999999999999E+307,$O$2:O3304)+1,"")</f>
        <v>#REF!</v>
      </c>
      <c r="P3305" s="31" t="e">
        <f>IF(AND($B3305=P$1),LOOKUP(9.99999999999999E+307,$P$2:P3304)+1,"")</f>
        <v>#REF!</v>
      </c>
      <c r="Q3305" s="31" t="e">
        <f>IF(AND($B3305=Q$1),LOOKUP(9.99999999999999E+307,$Q$2:Q3304)+1,"")</f>
        <v>#REF!</v>
      </c>
      <c r="R3305" s="31">
        <f>IF(AND($B3305=R$1),LOOKUP(9.99999999999999E+307,$R$2:R3304)+1,"")</f>
        <v>3139</v>
      </c>
      <c r="S3305" s="31">
        <f>IF(AND($B3305=S$1),LOOKUP(9.99999999999999E+307,$S$2:S3304)+1,"")</f>
        <v>3139</v>
      </c>
      <c r="T3305" s="265"/>
      <c r="U3305" s="265"/>
      <c r="V3305" s="265"/>
      <c r="AA3305" s="254" t="str">
        <f t="shared" si="367"/>
        <v/>
      </c>
      <c r="AB3305" s="254" t="str">
        <f t="shared" si="368"/>
        <v/>
      </c>
      <c r="AC3305" s="255">
        <f t="shared" si="369"/>
        <v>0</v>
      </c>
      <c r="AD3305" s="255">
        <f t="shared" si="370"/>
        <v>3836</v>
      </c>
      <c r="AE3305" s="256" t="str">
        <f t="shared" si="371"/>
        <v/>
      </c>
      <c r="AF3305" s="252" t="str">
        <f t="shared" si="372"/>
        <v>-</v>
      </c>
    </row>
    <row r="3306" spans="1:32" ht="20.149999999999999" customHeight="1" x14ac:dyDescent="0.75">
      <c r="A3306" s="31">
        <v>3304</v>
      </c>
      <c r="B3306" s="237"/>
      <c r="C3306" s="273"/>
      <c r="D3306" s="272"/>
      <c r="E3306" s="273"/>
      <c r="F3306" s="273"/>
      <c r="G3306" s="253" t="str">
        <f t="shared" si="366"/>
        <v/>
      </c>
      <c r="H3306" s="31" t="str">
        <f>IF(AND(B3306=H$1),LOOKUP(9.99999999999999E+307,$H$2:H3305)+1,"")</f>
        <v/>
      </c>
      <c r="I3306" s="31" t="str">
        <f>IF(AND(B3306=I$1),LOOKUP(9.99999999999999E+307,$I$2:I3305)+1,"")</f>
        <v/>
      </c>
      <c r="J3306" s="31">
        <f>IF(AND(B3306=J$1),LOOKUP(9.99999999999999E+307,$J$2:J3305)+1,"")</f>
        <v>3140</v>
      </c>
      <c r="K3306" s="31">
        <f>IF(AND(B3306=K$1),LOOKUP(9.99999999999999E+307,$K$2:K3305)+1,"")</f>
        <v>3140</v>
      </c>
      <c r="L3306" s="31">
        <f>IF(AND(B3306=L$1),LOOKUP(9.99999999999999E+307,$L$2:L3305)+1,"")</f>
        <v>3140</v>
      </c>
      <c r="M3306" s="31">
        <f>IF(AND(B3306=M$1),LOOKUP(9.99999999999999E+307,$M$2:M3305)+1,"")</f>
        <v>3140</v>
      </c>
      <c r="N3306" s="31" t="e">
        <f>IF(AND(B3306=N$1),LOOKUP(9.99999999999999E+307,$N$2:N3305)+1,"")</f>
        <v>#REF!</v>
      </c>
      <c r="O3306" s="31" t="e">
        <f>IF(AND($B3306=O$1),LOOKUP(9.99999999999999E+307,$O$2:O3305)+1,"")</f>
        <v>#REF!</v>
      </c>
      <c r="P3306" s="31" t="e">
        <f>IF(AND($B3306=P$1),LOOKUP(9.99999999999999E+307,$P$2:P3305)+1,"")</f>
        <v>#REF!</v>
      </c>
      <c r="Q3306" s="31" t="e">
        <f>IF(AND($B3306=Q$1),LOOKUP(9.99999999999999E+307,$Q$2:Q3305)+1,"")</f>
        <v>#REF!</v>
      </c>
      <c r="R3306" s="31">
        <f>IF(AND($B3306=R$1),LOOKUP(9.99999999999999E+307,$R$2:R3305)+1,"")</f>
        <v>3140</v>
      </c>
      <c r="S3306" s="31">
        <f>IF(AND($B3306=S$1),LOOKUP(9.99999999999999E+307,$S$2:S3305)+1,"")</f>
        <v>3140</v>
      </c>
      <c r="T3306" s="265"/>
      <c r="U3306" s="265"/>
      <c r="V3306" s="265"/>
      <c r="AA3306" s="254" t="str">
        <f t="shared" si="367"/>
        <v/>
      </c>
      <c r="AB3306" s="254" t="str">
        <f t="shared" si="368"/>
        <v/>
      </c>
      <c r="AC3306" s="255">
        <f t="shared" si="369"/>
        <v>0</v>
      </c>
      <c r="AD3306" s="255">
        <f t="shared" si="370"/>
        <v>3836</v>
      </c>
      <c r="AE3306" s="256" t="str">
        <f t="shared" si="371"/>
        <v/>
      </c>
      <c r="AF3306" s="252" t="str">
        <f t="shared" si="372"/>
        <v>-</v>
      </c>
    </row>
    <row r="3307" spans="1:32" ht="20.149999999999999" customHeight="1" x14ac:dyDescent="0.75">
      <c r="A3307" s="31">
        <v>3305</v>
      </c>
      <c r="B3307" s="237"/>
      <c r="C3307" s="273"/>
      <c r="D3307" s="272"/>
      <c r="E3307" s="273"/>
      <c r="F3307" s="273"/>
      <c r="G3307" s="253" t="str">
        <f t="shared" ref="G3307:G3370" si="373">B3307&amp;C3307</f>
        <v/>
      </c>
      <c r="H3307" s="31" t="str">
        <f>IF(AND(B3307=H$1),LOOKUP(9.99999999999999E+307,$H$2:H3306)+1,"")</f>
        <v/>
      </c>
      <c r="I3307" s="31" t="str">
        <f>IF(AND(B3307=I$1),LOOKUP(9.99999999999999E+307,$I$2:I3306)+1,"")</f>
        <v/>
      </c>
      <c r="J3307" s="31">
        <f>IF(AND(B3307=J$1),LOOKUP(9.99999999999999E+307,$J$2:J3306)+1,"")</f>
        <v>3141</v>
      </c>
      <c r="K3307" s="31">
        <f>IF(AND(B3307=K$1),LOOKUP(9.99999999999999E+307,$K$2:K3306)+1,"")</f>
        <v>3141</v>
      </c>
      <c r="L3307" s="31">
        <f>IF(AND(B3307=L$1),LOOKUP(9.99999999999999E+307,$L$2:L3306)+1,"")</f>
        <v>3141</v>
      </c>
      <c r="M3307" s="31">
        <f>IF(AND(B3307=M$1),LOOKUP(9.99999999999999E+307,$M$2:M3306)+1,"")</f>
        <v>3141</v>
      </c>
      <c r="N3307" s="31" t="e">
        <f>IF(AND(B3307=N$1),LOOKUP(9.99999999999999E+307,$N$2:N3306)+1,"")</f>
        <v>#REF!</v>
      </c>
      <c r="O3307" s="31" t="e">
        <f>IF(AND($B3307=O$1),LOOKUP(9.99999999999999E+307,$O$2:O3306)+1,"")</f>
        <v>#REF!</v>
      </c>
      <c r="P3307" s="31" t="e">
        <f>IF(AND($B3307=P$1),LOOKUP(9.99999999999999E+307,$P$2:P3306)+1,"")</f>
        <v>#REF!</v>
      </c>
      <c r="Q3307" s="31" t="e">
        <f>IF(AND($B3307=Q$1),LOOKUP(9.99999999999999E+307,$Q$2:Q3306)+1,"")</f>
        <v>#REF!</v>
      </c>
      <c r="R3307" s="31">
        <f>IF(AND($B3307=R$1),LOOKUP(9.99999999999999E+307,$R$2:R3306)+1,"")</f>
        <v>3141</v>
      </c>
      <c r="S3307" s="31">
        <f>IF(AND($B3307=S$1),LOOKUP(9.99999999999999E+307,$S$2:S3306)+1,"")</f>
        <v>3141</v>
      </c>
      <c r="T3307" s="265"/>
      <c r="U3307" s="265"/>
      <c r="V3307" s="265"/>
      <c r="AA3307" s="254" t="str">
        <f t="shared" si="367"/>
        <v/>
      </c>
      <c r="AB3307" s="254" t="str">
        <f t="shared" si="368"/>
        <v/>
      </c>
      <c r="AC3307" s="255">
        <f t="shared" si="369"/>
        <v>0</v>
      </c>
      <c r="AD3307" s="255">
        <f t="shared" si="370"/>
        <v>3836</v>
      </c>
      <c r="AE3307" s="256" t="str">
        <f t="shared" si="371"/>
        <v/>
      </c>
      <c r="AF3307" s="252" t="str">
        <f t="shared" si="372"/>
        <v>-</v>
      </c>
    </row>
    <row r="3308" spans="1:32" ht="20.149999999999999" customHeight="1" x14ac:dyDescent="0.75">
      <c r="A3308" s="31">
        <v>3306</v>
      </c>
      <c r="B3308" s="237"/>
      <c r="C3308" s="273"/>
      <c r="D3308" s="272"/>
      <c r="E3308" s="273"/>
      <c r="F3308" s="273"/>
      <c r="G3308" s="253" t="str">
        <f t="shared" si="373"/>
        <v/>
      </c>
      <c r="H3308" s="31" t="str">
        <f>IF(AND(B3308=H$1),LOOKUP(9.99999999999999E+307,$H$2:H3307)+1,"")</f>
        <v/>
      </c>
      <c r="I3308" s="31" t="str">
        <f>IF(AND(B3308=I$1),LOOKUP(9.99999999999999E+307,$I$2:I3307)+1,"")</f>
        <v/>
      </c>
      <c r="J3308" s="31">
        <f>IF(AND(B3308=J$1),LOOKUP(9.99999999999999E+307,$J$2:J3307)+1,"")</f>
        <v>3142</v>
      </c>
      <c r="K3308" s="31">
        <f>IF(AND(B3308=K$1),LOOKUP(9.99999999999999E+307,$K$2:K3307)+1,"")</f>
        <v>3142</v>
      </c>
      <c r="L3308" s="31">
        <f>IF(AND(B3308=L$1),LOOKUP(9.99999999999999E+307,$L$2:L3307)+1,"")</f>
        <v>3142</v>
      </c>
      <c r="M3308" s="31">
        <f>IF(AND(B3308=M$1),LOOKUP(9.99999999999999E+307,$M$2:M3307)+1,"")</f>
        <v>3142</v>
      </c>
      <c r="N3308" s="31" t="e">
        <f>IF(AND(B3308=N$1),LOOKUP(9.99999999999999E+307,$N$2:N3307)+1,"")</f>
        <v>#REF!</v>
      </c>
      <c r="O3308" s="31" t="e">
        <f>IF(AND($B3308=O$1),LOOKUP(9.99999999999999E+307,$O$2:O3307)+1,"")</f>
        <v>#REF!</v>
      </c>
      <c r="P3308" s="31" t="e">
        <f>IF(AND($B3308=P$1),LOOKUP(9.99999999999999E+307,$P$2:P3307)+1,"")</f>
        <v>#REF!</v>
      </c>
      <c r="Q3308" s="31" t="e">
        <f>IF(AND($B3308=Q$1),LOOKUP(9.99999999999999E+307,$Q$2:Q3307)+1,"")</f>
        <v>#REF!</v>
      </c>
      <c r="R3308" s="31">
        <f>IF(AND($B3308=R$1),LOOKUP(9.99999999999999E+307,$R$2:R3307)+1,"")</f>
        <v>3142</v>
      </c>
      <c r="S3308" s="31">
        <f>IF(AND($B3308=S$1),LOOKUP(9.99999999999999E+307,$S$2:S3307)+1,"")</f>
        <v>3142</v>
      </c>
      <c r="T3308" s="265"/>
      <c r="U3308" s="265"/>
      <c r="V3308" s="265"/>
      <c r="AA3308" s="254" t="str">
        <f t="shared" si="367"/>
        <v/>
      </c>
      <c r="AB3308" s="254" t="str">
        <f t="shared" si="368"/>
        <v/>
      </c>
      <c r="AC3308" s="255">
        <f t="shared" si="369"/>
        <v>0</v>
      </c>
      <c r="AD3308" s="255">
        <f t="shared" si="370"/>
        <v>3836</v>
      </c>
      <c r="AE3308" s="256" t="str">
        <f t="shared" si="371"/>
        <v/>
      </c>
      <c r="AF3308" s="252" t="str">
        <f t="shared" si="372"/>
        <v>-</v>
      </c>
    </row>
    <row r="3309" spans="1:32" ht="20.149999999999999" customHeight="1" x14ac:dyDescent="0.75">
      <c r="A3309" s="31">
        <v>3307</v>
      </c>
      <c r="B3309" s="237"/>
      <c r="C3309" s="273"/>
      <c r="D3309" s="272"/>
      <c r="E3309" s="273"/>
      <c r="F3309" s="273"/>
      <c r="G3309" s="253" t="str">
        <f t="shared" si="373"/>
        <v/>
      </c>
      <c r="H3309" s="31" t="str">
        <f>IF(AND(B3309=H$1),LOOKUP(9.99999999999999E+307,$H$2:H3308)+1,"")</f>
        <v/>
      </c>
      <c r="I3309" s="31" t="str">
        <f>IF(AND(B3309=I$1),LOOKUP(9.99999999999999E+307,$I$2:I3308)+1,"")</f>
        <v/>
      </c>
      <c r="J3309" s="31">
        <f>IF(AND(B3309=J$1),LOOKUP(9.99999999999999E+307,$J$2:J3308)+1,"")</f>
        <v>3143</v>
      </c>
      <c r="K3309" s="31">
        <f>IF(AND(B3309=K$1),LOOKUP(9.99999999999999E+307,$K$2:K3308)+1,"")</f>
        <v>3143</v>
      </c>
      <c r="L3309" s="31">
        <f>IF(AND(B3309=L$1),LOOKUP(9.99999999999999E+307,$L$2:L3308)+1,"")</f>
        <v>3143</v>
      </c>
      <c r="M3309" s="31">
        <f>IF(AND(B3309=M$1),LOOKUP(9.99999999999999E+307,$M$2:M3308)+1,"")</f>
        <v>3143</v>
      </c>
      <c r="N3309" s="31" t="e">
        <f>IF(AND(B3309=N$1),LOOKUP(9.99999999999999E+307,$N$2:N3308)+1,"")</f>
        <v>#REF!</v>
      </c>
      <c r="O3309" s="31" t="e">
        <f>IF(AND($B3309=O$1),LOOKUP(9.99999999999999E+307,$O$2:O3308)+1,"")</f>
        <v>#REF!</v>
      </c>
      <c r="P3309" s="31" t="e">
        <f>IF(AND($B3309=P$1),LOOKUP(9.99999999999999E+307,$P$2:P3308)+1,"")</f>
        <v>#REF!</v>
      </c>
      <c r="Q3309" s="31" t="e">
        <f>IF(AND($B3309=Q$1),LOOKUP(9.99999999999999E+307,$Q$2:Q3308)+1,"")</f>
        <v>#REF!</v>
      </c>
      <c r="R3309" s="31">
        <f>IF(AND($B3309=R$1),LOOKUP(9.99999999999999E+307,$R$2:R3308)+1,"")</f>
        <v>3143</v>
      </c>
      <c r="S3309" s="31">
        <f>IF(AND($B3309=S$1),LOOKUP(9.99999999999999E+307,$S$2:S3308)+1,"")</f>
        <v>3143</v>
      </c>
      <c r="T3309" s="265"/>
      <c r="U3309" s="265"/>
      <c r="V3309" s="265"/>
      <c r="AA3309" s="254" t="str">
        <f t="shared" si="367"/>
        <v/>
      </c>
      <c r="AB3309" s="254" t="str">
        <f t="shared" si="368"/>
        <v/>
      </c>
      <c r="AC3309" s="255">
        <f t="shared" si="369"/>
        <v>0</v>
      </c>
      <c r="AD3309" s="255">
        <f t="shared" si="370"/>
        <v>3836</v>
      </c>
      <c r="AE3309" s="256" t="str">
        <f t="shared" si="371"/>
        <v/>
      </c>
      <c r="AF3309" s="252" t="str">
        <f t="shared" si="372"/>
        <v>-</v>
      </c>
    </row>
    <row r="3310" spans="1:32" ht="20.149999999999999" customHeight="1" x14ac:dyDescent="0.75">
      <c r="A3310" s="31">
        <v>3308</v>
      </c>
      <c r="B3310" s="237"/>
      <c r="C3310" s="273"/>
      <c r="D3310" s="272"/>
      <c r="E3310" s="273"/>
      <c r="F3310" s="273"/>
      <c r="G3310" s="253" t="str">
        <f t="shared" si="373"/>
        <v/>
      </c>
      <c r="H3310" s="31" t="str">
        <f>IF(AND(B3310=H$1),LOOKUP(9.99999999999999E+307,$H$2:H3309)+1,"")</f>
        <v/>
      </c>
      <c r="I3310" s="31" t="str">
        <f>IF(AND(B3310=I$1),LOOKUP(9.99999999999999E+307,$I$2:I3309)+1,"")</f>
        <v/>
      </c>
      <c r="J3310" s="31">
        <f>IF(AND(B3310=J$1),LOOKUP(9.99999999999999E+307,$J$2:J3309)+1,"")</f>
        <v>3144</v>
      </c>
      <c r="K3310" s="31">
        <f>IF(AND(B3310=K$1),LOOKUP(9.99999999999999E+307,$K$2:K3309)+1,"")</f>
        <v>3144</v>
      </c>
      <c r="L3310" s="31">
        <f>IF(AND(B3310=L$1),LOOKUP(9.99999999999999E+307,$L$2:L3309)+1,"")</f>
        <v>3144</v>
      </c>
      <c r="M3310" s="31">
        <f>IF(AND(B3310=M$1),LOOKUP(9.99999999999999E+307,$M$2:M3309)+1,"")</f>
        <v>3144</v>
      </c>
      <c r="N3310" s="31" t="e">
        <f>IF(AND(B3310=N$1),LOOKUP(9.99999999999999E+307,$N$2:N3309)+1,"")</f>
        <v>#REF!</v>
      </c>
      <c r="O3310" s="31" t="e">
        <f>IF(AND($B3310=O$1),LOOKUP(9.99999999999999E+307,$O$2:O3309)+1,"")</f>
        <v>#REF!</v>
      </c>
      <c r="P3310" s="31" t="e">
        <f>IF(AND($B3310=P$1),LOOKUP(9.99999999999999E+307,$P$2:P3309)+1,"")</f>
        <v>#REF!</v>
      </c>
      <c r="Q3310" s="31" t="e">
        <f>IF(AND($B3310=Q$1),LOOKUP(9.99999999999999E+307,$Q$2:Q3309)+1,"")</f>
        <v>#REF!</v>
      </c>
      <c r="R3310" s="31">
        <f>IF(AND($B3310=R$1),LOOKUP(9.99999999999999E+307,$R$2:R3309)+1,"")</f>
        <v>3144</v>
      </c>
      <c r="S3310" s="31">
        <f>IF(AND($B3310=S$1),LOOKUP(9.99999999999999E+307,$S$2:S3309)+1,"")</f>
        <v>3144</v>
      </c>
      <c r="T3310" s="265"/>
      <c r="U3310" s="265"/>
      <c r="V3310" s="265"/>
      <c r="AA3310" s="254" t="str">
        <f t="shared" si="367"/>
        <v/>
      </c>
      <c r="AB3310" s="254" t="str">
        <f t="shared" si="368"/>
        <v/>
      </c>
      <c r="AC3310" s="255">
        <f t="shared" si="369"/>
        <v>0</v>
      </c>
      <c r="AD3310" s="255">
        <f t="shared" si="370"/>
        <v>3836</v>
      </c>
      <c r="AE3310" s="256" t="str">
        <f t="shared" si="371"/>
        <v/>
      </c>
      <c r="AF3310" s="252" t="str">
        <f t="shared" si="372"/>
        <v>-</v>
      </c>
    </row>
    <row r="3311" spans="1:32" ht="20.149999999999999" customHeight="1" x14ac:dyDescent="0.75">
      <c r="A3311" s="31">
        <v>3309</v>
      </c>
      <c r="B3311" s="237"/>
      <c r="C3311" s="273"/>
      <c r="D3311" s="272"/>
      <c r="E3311" s="273"/>
      <c r="F3311" s="273"/>
      <c r="G3311" s="253" t="str">
        <f t="shared" si="373"/>
        <v/>
      </c>
      <c r="H3311" s="31" t="str">
        <f>IF(AND(B3311=H$1),LOOKUP(9.99999999999999E+307,$H$2:H3310)+1,"")</f>
        <v/>
      </c>
      <c r="I3311" s="31" t="str">
        <f>IF(AND(B3311=I$1),LOOKUP(9.99999999999999E+307,$I$2:I3310)+1,"")</f>
        <v/>
      </c>
      <c r="J3311" s="31">
        <f>IF(AND(B3311=J$1),LOOKUP(9.99999999999999E+307,$J$2:J3310)+1,"")</f>
        <v>3145</v>
      </c>
      <c r="K3311" s="31">
        <f>IF(AND(B3311=K$1),LOOKUP(9.99999999999999E+307,$K$2:K3310)+1,"")</f>
        <v>3145</v>
      </c>
      <c r="L3311" s="31">
        <f>IF(AND(B3311=L$1),LOOKUP(9.99999999999999E+307,$L$2:L3310)+1,"")</f>
        <v>3145</v>
      </c>
      <c r="M3311" s="31">
        <f>IF(AND(B3311=M$1),LOOKUP(9.99999999999999E+307,$M$2:M3310)+1,"")</f>
        <v>3145</v>
      </c>
      <c r="N3311" s="31" t="e">
        <f>IF(AND(B3311=N$1),LOOKUP(9.99999999999999E+307,$N$2:N3310)+1,"")</f>
        <v>#REF!</v>
      </c>
      <c r="O3311" s="31" t="e">
        <f>IF(AND($B3311=O$1),LOOKUP(9.99999999999999E+307,$O$2:O3310)+1,"")</f>
        <v>#REF!</v>
      </c>
      <c r="P3311" s="31" t="e">
        <f>IF(AND($B3311=P$1),LOOKUP(9.99999999999999E+307,$P$2:P3310)+1,"")</f>
        <v>#REF!</v>
      </c>
      <c r="Q3311" s="31" t="e">
        <f>IF(AND($B3311=Q$1),LOOKUP(9.99999999999999E+307,$Q$2:Q3310)+1,"")</f>
        <v>#REF!</v>
      </c>
      <c r="R3311" s="31">
        <f>IF(AND($B3311=R$1),LOOKUP(9.99999999999999E+307,$R$2:R3310)+1,"")</f>
        <v>3145</v>
      </c>
      <c r="S3311" s="31">
        <f>IF(AND($B3311=S$1),LOOKUP(9.99999999999999E+307,$S$2:S3310)+1,"")</f>
        <v>3145</v>
      </c>
      <c r="T3311" s="265"/>
      <c r="U3311" s="265"/>
      <c r="V3311" s="265"/>
      <c r="AA3311" s="254" t="str">
        <f t="shared" si="367"/>
        <v/>
      </c>
      <c r="AB3311" s="254" t="str">
        <f t="shared" si="368"/>
        <v/>
      </c>
      <c r="AC3311" s="255">
        <f t="shared" si="369"/>
        <v>0</v>
      </c>
      <c r="AD3311" s="255">
        <f t="shared" si="370"/>
        <v>3836</v>
      </c>
      <c r="AE3311" s="256" t="str">
        <f t="shared" si="371"/>
        <v/>
      </c>
      <c r="AF3311" s="252" t="str">
        <f t="shared" si="372"/>
        <v>-</v>
      </c>
    </row>
    <row r="3312" spans="1:32" ht="20.149999999999999" customHeight="1" x14ac:dyDescent="0.75">
      <c r="A3312" s="31">
        <v>3310</v>
      </c>
      <c r="B3312" s="237"/>
      <c r="C3312" s="273"/>
      <c r="D3312" s="272"/>
      <c r="E3312" s="273"/>
      <c r="F3312" s="273"/>
      <c r="G3312" s="253" t="str">
        <f t="shared" si="373"/>
        <v/>
      </c>
      <c r="H3312" s="31" t="str">
        <f>IF(AND(B3312=H$1),LOOKUP(9.99999999999999E+307,$H$2:H3311)+1,"")</f>
        <v/>
      </c>
      <c r="I3312" s="31" t="str">
        <f>IF(AND(B3312=I$1),LOOKUP(9.99999999999999E+307,$I$2:I3311)+1,"")</f>
        <v/>
      </c>
      <c r="J3312" s="31">
        <f>IF(AND(B3312=J$1),LOOKUP(9.99999999999999E+307,$J$2:J3311)+1,"")</f>
        <v>3146</v>
      </c>
      <c r="K3312" s="31">
        <f>IF(AND(B3312=K$1),LOOKUP(9.99999999999999E+307,$K$2:K3311)+1,"")</f>
        <v>3146</v>
      </c>
      <c r="L3312" s="31">
        <f>IF(AND(B3312=L$1),LOOKUP(9.99999999999999E+307,$L$2:L3311)+1,"")</f>
        <v>3146</v>
      </c>
      <c r="M3312" s="31">
        <f>IF(AND(B3312=M$1),LOOKUP(9.99999999999999E+307,$M$2:M3311)+1,"")</f>
        <v>3146</v>
      </c>
      <c r="N3312" s="31" t="e">
        <f>IF(AND(B3312=N$1),LOOKUP(9.99999999999999E+307,$N$2:N3311)+1,"")</f>
        <v>#REF!</v>
      </c>
      <c r="O3312" s="31" t="e">
        <f>IF(AND($B3312=O$1),LOOKUP(9.99999999999999E+307,$O$2:O3311)+1,"")</f>
        <v>#REF!</v>
      </c>
      <c r="P3312" s="31" t="e">
        <f>IF(AND($B3312=P$1),LOOKUP(9.99999999999999E+307,$P$2:P3311)+1,"")</f>
        <v>#REF!</v>
      </c>
      <c r="Q3312" s="31" t="e">
        <f>IF(AND($B3312=Q$1),LOOKUP(9.99999999999999E+307,$Q$2:Q3311)+1,"")</f>
        <v>#REF!</v>
      </c>
      <c r="R3312" s="31">
        <f>IF(AND($B3312=R$1),LOOKUP(9.99999999999999E+307,$R$2:R3311)+1,"")</f>
        <v>3146</v>
      </c>
      <c r="S3312" s="31">
        <f>IF(AND($B3312=S$1),LOOKUP(9.99999999999999E+307,$S$2:S3311)+1,"")</f>
        <v>3146</v>
      </c>
      <c r="T3312" s="265"/>
      <c r="U3312" s="265"/>
      <c r="V3312" s="265"/>
      <c r="AA3312" s="254" t="str">
        <f t="shared" si="367"/>
        <v/>
      </c>
      <c r="AB3312" s="254" t="str">
        <f t="shared" si="368"/>
        <v/>
      </c>
      <c r="AC3312" s="255">
        <f t="shared" si="369"/>
        <v>0</v>
      </c>
      <c r="AD3312" s="255">
        <f t="shared" si="370"/>
        <v>3836</v>
      </c>
      <c r="AE3312" s="256" t="str">
        <f t="shared" si="371"/>
        <v/>
      </c>
      <c r="AF3312" s="252" t="str">
        <f t="shared" si="372"/>
        <v>-</v>
      </c>
    </row>
    <row r="3313" spans="1:32" ht="20.149999999999999" customHeight="1" x14ac:dyDescent="0.75">
      <c r="A3313" s="31">
        <v>3311</v>
      </c>
      <c r="B3313" s="237"/>
      <c r="C3313" s="273"/>
      <c r="D3313" s="272"/>
      <c r="E3313" s="273"/>
      <c r="F3313" s="273"/>
      <c r="G3313" s="253" t="str">
        <f t="shared" si="373"/>
        <v/>
      </c>
      <c r="H3313" s="31" t="str">
        <f>IF(AND(B3313=H$1),LOOKUP(9.99999999999999E+307,$H$2:H3312)+1,"")</f>
        <v/>
      </c>
      <c r="I3313" s="31" t="str">
        <f>IF(AND(B3313=I$1),LOOKUP(9.99999999999999E+307,$I$2:I3312)+1,"")</f>
        <v/>
      </c>
      <c r="J3313" s="31">
        <f>IF(AND(B3313=J$1),LOOKUP(9.99999999999999E+307,$J$2:J3312)+1,"")</f>
        <v>3147</v>
      </c>
      <c r="K3313" s="31">
        <f>IF(AND(B3313=K$1),LOOKUP(9.99999999999999E+307,$K$2:K3312)+1,"")</f>
        <v>3147</v>
      </c>
      <c r="L3313" s="31">
        <f>IF(AND(B3313=L$1),LOOKUP(9.99999999999999E+307,$L$2:L3312)+1,"")</f>
        <v>3147</v>
      </c>
      <c r="M3313" s="31">
        <f>IF(AND(B3313=M$1),LOOKUP(9.99999999999999E+307,$M$2:M3312)+1,"")</f>
        <v>3147</v>
      </c>
      <c r="N3313" s="31" t="e">
        <f>IF(AND(B3313=N$1),LOOKUP(9.99999999999999E+307,$N$2:N3312)+1,"")</f>
        <v>#REF!</v>
      </c>
      <c r="O3313" s="31" t="e">
        <f>IF(AND($B3313=O$1),LOOKUP(9.99999999999999E+307,$O$2:O3312)+1,"")</f>
        <v>#REF!</v>
      </c>
      <c r="P3313" s="31" t="e">
        <f>IF(AND($B3313=P$1),LOOKUP(9.99999999999999E+307,$P$2:P3312)+1,"")</f>
        <v>#REF!</v>
      </c>
      <c r="Q3313" s="31" t="e">
        <f>IF(AND($B3313=Q$1),LOOKUP(9.99999999999999E+307,$Q$2:Q3312)+1,"")</f>
        <v>#REF!</v>
      </c>
      <c r="R3313" s="31">
        <f>IF(AND($B3313=R$1),LOOKUP(9.99999999999999E+307,$R$2:R3312)+1,"")</f>
        <v>3147</v>
      </c>
      <c r="S3313" s="31">
        <f>IF(AND($B3313=S$1),LOOKUP(9.99999999999999E+307,$S$2:S3312)+1,"")</f>
        <v>3147</v>
      </c>
      <c r="T3313" s="265"/>
      <c r="U3313" s="265"/>
      <c r="V3313" s="265"/>
      <c r="AA3313" s="254" t="str">
        <f t="shared" si="367"/>
        <v/>
      </c>
      <c r="AB3313" s="254" t="str">
        <f t="shared" si="368"/>
        <v/>
      </c>
      <c r="AC3313" s="255">
        <f t="shared" si="369"/>
        <v>0</v>
      </c>
      <c r="AD3313" s="255">
        <f t="shared" si="370"/>
        <v>3836</v>
      </c>
      <c r="AE3313" s="256" t="str">
        <f t="shared" si="371"/>
        <v/>
      </c>
      <c r="AF3313" s="252" t="str">
        <f t="shared" si="372"/>
        <v>-</v>
      </c>
    </row>
    <row r="3314" spans="1:32" ht="20.149999999999999" customHeight="1" x14ac:dyDescent="0.75">
      <c r="A3314" s="31">
        <v>3312</v>
      </c>
      <c r="B3314" s="237"/>
      <c r="C3314" s="273"/>
      <c r="D3314" s="272"/>
      <c r="E3314" s="273"/>
      <c r="F3314" s="273"/>
      <c r="G3314" s="253" t="str">
        <f t="shared" si="373"/>
        <v/>
      </c>
      <c r="H3314" s="31" t="str">
        <f>IF(AND(B3314=H$1),LOOKUP(9.99999999999999E+307,$H$2:H3313)+1,"")</f>
        <v/>
      </c>
      <c r="I3314" s="31" t="str">
        <f>IF(AND(B3314=I$1),LOOKUP(9.99999999999999E+307,$I$2:I3313)+1,"")</f>
        <v/>
      </c>
      <c r="J3314" s="31">
        <f>IF(AND(B3314=J$1),LOOKUP(9.99999999999999E+307,$J$2:J3313)+1,"")</f>
        <v>3148</v>
      </c>
      <c r="K3314" s="31">
        <f>IF(AND(B3314=K$1),LOOKUP(9.99999999999999E+307,$K$2:K3313)+1,"")</f>
        <v>3148</v>
      </c>
      <c r="L3314" s="31">
        <f>IF(AND(B3314=L$1),LOOKUP(9.99999999999999E+307,$L$2:L3313)+1,"")</f>
        <v>3148</v>
      </c>
      <c r="M3314" s="31">
        <f>IF(AND(B3314=M$1),LOOKUP(9.99999999999999E+307,$M$2:M3313)+1,"")</f>
        <v>3148</v>
      </c>
      <c r="N3314" s="31" t="e">
        <f>IF(AND(B3314=N$1),LOOKUP(9.99999999999999E+307,$N$2:N3313)+1,"")</f>
        <v>#REF!</v>
      </c>
      <c r="O3314" s="31" t="e">
        <f>IF(AND($B3314=O$1),LOOKUP(9.99999999999999E+307,$O$2:O3313)+1,"")</f>
        <v>#REF!</v>
      </c>
      <c r="P3314" s="31" t="e">
        <f>IF(AND($B3314=P$1),LOOKUP(9.99999999999999E+307,$P$2:P3313)+1,"")</f>
        <v>#REF!</v>
      </c>
      <c r="Q3314" s="31" t="e">
        <f>IF(AND($B3314=Q$1),LOOKUP(9.99999999999999E+307,$Q$2:Q3313)+1,"")</f>
        <v>#REF!</v>
      </c>
      <c r="R3314" s="31">
        <f>IF(AND($B3314=R$1),LOOKUP(9.99999999999999E+307,$R$2:R3313)+1,"")</f>
        <v>3148</v>
      </c>
      <c r="S3314" s="31">
        <f>IF(AND($B3314=S$1),LOOKUP(9.99999999999999E+307,$S$2:S3313)+1,"")</f>
        <v>3148</v>
      </c>
      <c r="T3314" s="265"/>
      <c r="U3314" s="265"/>
      <c r="V3314" s="265"/>
      <c r="AA3314" s="254" t="str">
        <f t="shared" si="367"/>
        <v/>
      </c>
      <c r="AB3314" s="254" t="str">
        <f t="shared" si="368"/>
        <v/>
      </c>
      <c r="AC3314" s="255">
        <f t="shared" si="369"/>
        <v>0</v>
      </c>
      <c r="AD3314" s="255">
        <f t="shared" si="370"/>
        <v>3836</v>
      </c>
      <c r="AE3314" s="256" t="str">
        <f t="shared" si="371"/>
        <v/>
      </c>
      <c r="AF3314" s="252" t="str">
        <f t="shared" si="372"/>
        <v>-</v>
      </c>
    </row>
    <row r="3315" spans="1:32" ht="20.149999999999999" customHeight="1" x14ac:dyDescent="0.75">
      <c r="A3315" s="31">
        <v>3313</v>
      </c>
      <c r="B3315" s="237"/>
      <c r="C3315" s="273"/>
      <c r="D3315" s="272"/>
      <c r="E3315" s="273"/>
      <c r="F3315" s="273"/>
      <c r="G3315" s="253" t="str">
        <f t="shared" si="373"/>
        <v/>
      </c>
      <c r="H3315" s="31" t="str">
        <f>IF(AND(B3315=H$1),LOOKUP(9.99999999999999E+307,$H$2:H3314)+1,"")</f>
        <v/>
      </c>
      <c r="I3315" s="31" t="str">
        <f>IF(AND(B3315=I$1),LOOKUP(9.99999999999999E+307,$I$2:I3314)+1,"")</f>
        <v/>
      </c>
      <c r="J3315" s="31">
        <f>IF(AND(B3315=J$1),LOOKUP(9.99999999999999E+307,$J$2:J3314)+1,"")</f>
        <v>3149</v>
      </c>
      <c r="K3315" s="31">
        <f>IF(AND(B3315=K$1),LOOKUP(9.99999999999999E+307,$K$2:K3314)+1,"")</f>
        <v>3149</v>
      </c>
      <c r="L3315" s="31">
        <f>IF(AND(B3315=L$1),LOOKUP(9.99999999999999E+307,$L$2:L3314)+1,"")</f>
        <v>3149</v>
      </c>
      <c r="M3315" s="31">
        <f>IF(AND(B3315=M$1),LOOKUP(9.99999999999999E+307,$M$2:M3314)+1,"")</f>
        <v>3149</v>
      </c>
      <c r="N3315" s="31" t="e">
        <f>IF(AND(B3315=N$1),LOOKUP(9.99999999999999E+307,$N$2:N3314)+1,"")</f>
        <v>#REF!</v>
      </c>
      <c r="O3315" s="31" t="e">
        <f>IF(AND($B3315=O$1),LOOKUP(9.99999999999999E+307,$O$2:O3314)+1,"")</f>
        <v>#REF!</v>
      </c>
      <c r="P3315" s="31" t="e">
        <f>IF(AND($B3315=P$1),LOOKUP(9.99999999999999E+307,$P$2:P3314)+1,"")</f>
        <v>#REF!</v>
      </c>
      <c r="Q3315" s="31" t="e">
        <f>IF(AND($B3315=Q$1),LOOKUP(9.99999999999999E+307,$Q$2:Q3314)+1,"")</f>
        <v>#REF!</v>
      </c>
      <c r="R3315" s="31">
        <f>IF(AND($B3315=R$1),LOOKUP(9.99999999999999E+307,$R$2:R3314)+1,"")</f>
        <v>3149</v>
      </c>
      <c r="S3315" s="31">
        <f>IF(AND($B3315=S$1),LOOKUP(9.99999999999999E+307,$S$2:S3314)+1,"")</f>
        <v>3149</v>
      </c>
      <c r="T3315" s="265"/>
      <c r="U3315" s="265"/>
      <c r="V3315" s="265"/>
      <c r="AA3315" s="254" t="str">
        <f t="shared" si="367"/>
        <v/>
      </c>
      <c r="AB3315" s="254" t="str">
        <f t="shared" si="368"/>
        <v/>
      </c>
      <c r="AC3315" s="255">
        <f t="shared" si="369"/>
        <v>0</v>
      </c>
      <c r="AD3315" s="255">
        <f t="shared" si="370"/>
        <v>3836</v>
      </c>
      <c r="AE3315" s="256" t="str">
        <f t="shared" si="371"/>
        <v/>
      </c>
      <c r="AF3315" s="252" t="str">
        <f t="shared" si="372"/>
        <v>-</v>
      </c>
    </row>
    <row r="3316" spans="1:32" ht="20.149999999999999" customHeight="1" x14ac:dyDescent="0.75">
      <c r="A3316" s="31">
        <v>3314</v>
      </c>
      <c r="B3316" s="237"/>
      <c r="C3316" s="273"/>
      <c r="D3316" s="272"/>
      <c r="E3316" s="273"/>
      <c r="F3316" s="273"/>
      <c r="G3316" s="253" t="str">
        <f t="shared" si="373"/>
        <v/>
      </c>
      <c r="H3316" s="31" t="str">
        <f>IF(AND(B3316=H$1),LOOKUP(9.99999999999999E+307,$H$2:H3315)+1,"")</f>
        <v/>
      </c>
      <c r="I3316" s="31" t="str">
        <f>IF(AND(B3316=I$1),LOOKUP(9.99999999999999E+307,$I$2:I3315)+1,"")</f>
        <v/>
      </c>
      <c r="J3316" s="31">
        <f>IF(AND(B3316=J$1),LOOKUP(9.99999999999999E+307,$J$2:J3315)+1,"")</f>
        <v>3150</v>
      </c>
      <c r="K3316" s="31">
        <f>IF(AND(B3316=K$1),LOOKUP(9.99999999999999E+307,$K$2:K3315)+1,"")</f>
        <v>3150</v>
      </c>
      <c r="L3316" s="31">
        <f>IF(AND(B3316=L$1),LOOKUP(9.99999999999999E+307,$L$2:L3315)+1,"")</f>
        <v>3150</v>
      </c>
      <c r="M3316" s="31">
        <f>IF(AND(B3316=M$1),LOOKUP(9.99999999999999E+307,$M$2:M3315)+1,"")</f>
        <v>3150</v>
      </c>
      <c r="N3316" s="31" t="e">
        <f>IF(AND(B3316=N$1),LOOKUP(9.99999999999999E+307,$N$2:N3315)+1,"")</f>
        <v>#REF!</v>
      </c>
      <c r="O3316" s="31" t="e">
        <f>IF(AND($B3316=O$1),LOOKUP(9.99999999999999E+307,$O$2:O3315)+1,"")</f>
        <v>#REF!</v>
      </c>
      <c r="P3316" s="31" t="e">
        <f>IF(AND($B3316=P$1),LOOKUP(9.99999999999999E+307,$P$2:P3315)+1,"")</f>
        <v>#REF!</v>
      </c>
      <c r="Q3316" s="31" t="e">
        <f>IF(AND($B3316=Q$1),LOOKUP(9.99999999999999E+307,$Q$2:Q3315)+1,"")</f>
        <v>#REF!</v>
      </c>
      <c r="R3316" s="31">
        <f>IF(AND($B3316=R$1),LOOKUP(9.99999999999999E+307,$R$2:R3315)+1,"")</f>
        <v>3150</v>
      </c>
      <c r="S3316" s="31">
        <f>IF(AND($B3316=S$1),LOOKUP(9.99999999999999E+307,$S$2:S3315)+1,"")</f>
        <v>3150</v>
      </c>
      <c r="T3316" s="265"/>
      <c r="U3316" s="265"/>
      <c r="V3316" s="265"/>
      <c r="AA3316" s="254" t="str">
        <f t="shared" si="367"/>
        <v/>
      </c>
      <c r="AB3316" s="254" t="str">
        <f t="shared" si="368"/>
        <v/>
      </c>
      <c r="AC3316" s="255">
        <f t="shared" si="369"/>
        <v>0</v>
      </c>
      <c r="AD3316" s="255">
        <f t="shared" si="370"/>
        <v>3836</v>
      </c>
      <c r="AE3316" s="256" t="str">
        <f t="shared" si="371"/>
        <v/>
      </c>
      <c r="AF3316" s="252" t="str">
        <f t="shared" si="372"/>
        <v>-</v>
      </c>
    </row>
    <row r="3317" spans="1:32" ht="20.149999999999999" customHeight="1" x14ac:dyDescent="0.75">
      <c r="A3317" s="31">
        <v>3315</v>
      </c>
      <c r="B3317" s="237"/>
      <c r="C3317" s="273"/>
      <c r="D3317" s="272"/>
      <c r="E3317" s="273"/>
      <c r="F3317" s="273"/>
      <c r="G3317" s="253" t="str">
        <f t="shared" si="373"/>
        <v/>
      </c>
      <c r="H3317" s="31" t="str">
        <f>IF(AND(B3317=H$1),LOOKUP(9.99999999999999E+307,$H$2:H3316)+1,"")</f>
        <v/>
      </c>
      <c r="I3317" s="31" t="str">
        <f>IF(AND(B3317=I$1),LOOKUP(9.99999999999999E+307,$I$2:I3316)+1,"")</f>
        <v/>
      </c>
      <c r="J3317" s="31">
        <f>IF(AND(B3317=J$1),LOOKUP(9.99999999999999E+307,$J$2:J3316)+1,"")</f>
        <v>3151</v>
      </c>
      <c r="K3317" s="31">
        <f>IF(AND(B3317=K$1),LOOKUP(9.99999999999999E+307,$K$2:K3316)+1,"")</f>
        <v>3151</v>
      </c>
      <c r="L3317" s="31">
        <f>IF(AND(B3317=L$1),LOOKUP(9.99999999999999E+307,$L$2:L3316)+1,"")</f>
        <v>3151</v>
      </c>
      <c r="M3317" s="31">
        <f>IF(AND(B3317=M$1),LOOKUP(9.99999999999999E+307,$M$2:M3316)+1,"")</f>
        <v>3151</v>
      </c>
      <c r="N3317" s="31" t="e">
        <f>IF(AND(B3317=N$1),LOOKUP(9.99999999999999E+307,$N$2:N3316)+1,"")</f>
        <v>#REF!</v>
      </c>
      <c r="O3317" s="31" t="e">
        <f>IF(AND($B3317=O$1),LOOKUP(9.99999999999999E+307,$O$2:O3316)+1,"")</f>
        <v>#REF!</v>
      </c>
      <c r="P3317" s="31" t="e">
        <f>IF(AND($B3317=P$1),LOOKUP(9.99999999999999E+307,$P$2:P3316)+1,"")</f>
        <v>#REF!</v>
      </c>
      <c r="Q3317" s="31" t="e">
        <f>IF(AND($B3317=Q$1),LOOKUP(9.99999999999999E+307,$Q$2:Q3316)+1,"")</f>
        <v>#REF!</v>
      </c>
      <c r="R3317" s="31">
        <f>IF(AND($B3317=R$1),LOOKUP(9.99999999999999E+307,$R$2:R3316)+1,"")</f>
        <v>3151</v>
      </c>
      <c r="S3317" s="31">
        <f>IF(AND($B3317=S$1),LOOKUP(9.99999999999999E+307,$S$2:S3316)+1,"")</f>
        <v>3151</v>
      </c>
      <c r="T3317" s="265"/>
      <c r="U3317" s="265"/>
      <c r="V3317" s="265"/>
      <c r="AA3317" s="254" t="str">
        <f t="shared" si="367"/>
        <v/>
      </c>
      <c r="AB3317" s="254" t="str">
        <f t="shared" si="368"/>
        <v/>
      </c>
      <c r="AC3317" s="255">
        <f t="shared" si="369"/>
        <v>0</v>
      </c>
      <c r="AD3317" s="255">
        <f t="shared" si="370"/>
        <v>3836</v>
      </c>
      <c r="AE3317" s="256" t="str">
        <f t="shared" si="371"/>
        <v/>
      </c>
      <c r="AF3317" s="252" t="str">
        <f t="shared" si="372"/>
        <v>-</v>
      </c>
    </row>
    <row r="3318" spans="1:32" ht="20.149999999999999" customHeight="1" x14ac:dyDescent="0.75">
      <c r="A3318" s="31">
        <v>3316</v>
      </c>
      <c r="B3318" s="237"/>
      <c r="C3318" s="273"/>
      <c r="D3318" s="272"/>
      <c r="E3318" s="273"/>
      <c r="F3318" s="273"/>
      <c r="G3318" s="253" t="str">
        <f t="shared" si="373"/>
        <v/>
      </c>
      <c r="H3318" s="31" t="str">
        <f>IF(AND(B3318=H$1),LOOKUP(9.99999999999999E+307,$H$2:H3317)+1,"")</f>
        <v/>
      </c>
      <c r="I3318" s="31" t="str">
        <f>IF(AND(B3318=I$1),LOOKUP(9.99999999999999E+307,$I$2:I3317)+1,"")</f>
        <v/>
      </c>
      <c r="J3318" s="31">
        <f>IF(AND(B3318=J$1),LOOKUP(9.99999999999999E+307,$J$2:J3317)+1,"")</f>
        <v>3152</v>
      </c>
      <c r="K3318" s="31">
        <f>IF(AND(B3318=K$1),LOOKUP(9.99999999999999E+307,$K$2:K3317)+1,"")</f>
        <v>3152</v>
      </c>
      <c r="L3318" s="31">
        <f>IF(AND(B3318=L$1),LOOKUP(9.99999999999999E+307,$L$2:L3317)+1,"")</f>
        <v>3152</v>
      </c>
      <c r="M3318" s="31">
        <f>IF(AND(B3318=M$1),LOOKUP(9.99999999999999E+307,$M$2:M3317)+1,"")</f>
        <v>3152</v>
      </c>
      <c r="N3318" s="31" t="e">
        <f>IF(AND(B3318=N$1),LOOKUP(9.99999999999999E+307,$N$2:N3317)+1,"")</f>
        <v>#REF!</v>
      </c>
      <c r="O3318" s="31" t="e">
        <f>IF(AND($B3318=O$1),LOOKUP(9.99999999999999E+307,$O$2:O3317)+1,"")</f>
        <v>#REF!</v>
      </c>
      <c r="P3318" s="31" t="e">
        <f>IF(AND($B3318=P$1),LOOKUP(9.99999999999999E+307,$P$2:P3317)+1,"")</f>
        <v>#REF!</v>
      </c>
      <c r="Q3318" s="31" t="e">
        <f>IF(AND($B3318=Q$1),LOOKUP(9.99999999999999E+307,$Q$2:Q3317)+1,"")</f>
        <v>#REF!</v>
      </c>
      <c r="R3318" s="31">
        <f>IF(AND($B3318=R$1),LOOKUP(9.99999999999999E+307,$R$2:R3317)+1,"")</f>
        <v>3152</v>
      </c>
      <c r="S3318" s="31">
        <f>IF(AND($B3318=S$1),LOOKUP(9.99999999999999E+307,$S$2:S3317)+1,"")</f>
        <v>3152</v>
      </c>
      <c r="T3318" s="265"/>
      <c r="U3318" s="265"/>
      <c r="V3318" s="265"/>
      <c r="AA3318" s="254" t="str">
        <f t="shared" si="367"/>
        <v/>
      </c>
      <c r="AB3318" s="254" t="str">
        <f t="shared" si="368"/>
        <v/>
      </c>
      <c r="AC3318" s="255">
        <f t="shared" si="369"/>
        <v>0</v>
      </c>
      <c r="AD3318" s="255">
        <f t="shared" si="370"/>
        <v>3836</v>
      </c>
      <c r="AE3318" s="256" t="str">
        <f t="shared" si="371"/>
        <v/>
      </c>
      <c r="AF3318" s="252" t="str">
        <f t="shared" si="372"/>
        <v>-</v>
      </c>
    </row>
    <row r="3319" spans="1:32" ht="20.149999999999999" customHeight="1" x14ac:dyDescent="0.75">
      <c r="A3319" s="31">
        <v>3317</v>
      </c>
      <c r="B3319" s="237"/>
      <c r="C3319" s="273"/>
      <c r="D3319" s="272"/>
      <c r="E3319" s="273"/>
      <c r="F3319" s="273"/>
      <c r="G3319" s="253" t="str">
        <f t="shared" si="373"/>
        <v/>
      </c>
      <c r="H3319" s="31" t="str">
        <f>IF(AND(B3319=H$1),LOOKUP(9.99999999999999E+307,$H$2:H3318)+1,"")</f>
        <v/>
      </c>
      <c r="I3319" s="31" t="str">
        <f>IF(AND(B3319=I$1),LOOKUP(9.99999999999999E+307,$I$2:I3318)+1,"")</f>
        <v/>
      </c>
      <c r="J3319" s="31">
        <f>IF(AND(B3319=J$1),LOOKUP(9.99999999999999E+307,$J$2:J3318)+1,"")</f>
        <v>3153</v>
      </c>
      <c r="K3319" s="31">
        <f>IF(AND(B3319=K$1),LOOKUP(9.99999999999999E+307,$K$2:K3318)+1,"")</f>
        <v>3153</v>
      </c>
      <c r="L3319" s="31">
        <f>IF(AND(B3319=L$1),LOOKUP(9.99999999999999E+307,$L$2:L3318)+1,"")</f>
        <v>3153</v>
      </c>
      <c r="M3319" s="31">
        <f>IF(AND(B3319=M$1),LOOKUP(9.99999999999999E+307,$M$2:M3318)+1,"")</f>
        <v>3153</v>
      </c>
      <c r="N3319" s="31" t="e">
        <f>IF(AND(B3319=N$1),LOOKUP(9.99999999999999E+307,$N$2:N3318)+1,"")</f>
        <v>#REF!</v>
      </c>
      <c r="O3319" s="31" t="e">
        <f>IF(AND($B3319=O$1),LOOKUP(9.99999999999999E+307,$O$2:O3318)+1,"")</f>
        <v>#REF!</v>
      </c>
      <c r="P3319" s="31" t="e">
        <f>IF(AND($B3319=P$1),LOOKUP(9.99999999999999E+307,$P$2:P3318)+1,"")</f>
        <v>#REF!</v>
      </c>
      <c r="Q3319" s="31" t="e">
        <f>IF(AND($B3319=Q$1),LOOKUP(9.99999999999999E+307,$Q$2:Q3318)+1,"")</f>
        <v>#REF!</v>
      </c>
      <c r="R3319" s="31">
        <f>IF(AND($B3319=R$1),LOOKUP(9.99999999999999E+307,$R$2:R3318)+1,"")</f>
        <v>3153</v>
      </c>
      <c r="S3319" s="31">
        <f>IF(AND($B3319=S$1),LOOKUP(9.99999999999999E+307,$S$2:S3318)+1,"")</f>
        <v>3153</v>
      </c>
      <c r="T3319" s="265"/>
      <c r="U3319" s="265"/>
      <c r="V3319" s="265"/>
      <c r="AA3319" s="254" t="str">
        <f t="shared" si="367"/>
        <v/>
      </c>
      <c r="AB3319" s="254" t="str">
        <f t="shared" si="368"/>
        <v/>
      </c>
      <c r="AC3319" s="255">
        <f t="shared" si="369"/>
        <v>0</v>
      </c>
      <c r="AD3319" s="255">
        <f t="shared" si="370"/>
        <v>3836</v>
      </c>
      <c r="AE3319" s="256" t="str">
        <f t="shared" si="371"/>
        <v/>
      </c>
      <c r="AF3319" s="252" t="str">
        <f t="shared" si="372"/>
        <v>-</v>
      </c>
    </row>
    <row r="3320" spans="1:32" ht="20.149999999999999" customHeight="1" x14ac:dyDescent="0.75">
      <c r="A3320" s="31">
        <v>3318</v>
      </c>
      <c r="B3320" s="237"/>
      <c r="C3320" s="273"/>
      <c r="D3320" s="272"/>
      <c r="E3320" s="273"/>
      <c r="F3320" s="273"/>
      <c r="G3320" s="253" t="str">
        <f t="shared" si="373"/>
        <v/>
      </c>
      <c r="H3320" s="31" t="str">
        <f>IF(AND(B3320=H$1),LOOKUP(9.99999999999999E+307,$H$2:H3319)+1,"")</f>
        <v/>
      </c>
      <c r="I3320" s="31" t="str">
        <f>IF(AND(B3320=I$1),LOOKUP(9.99999999999999E+307,$I$2:I3319)+1,"")</f>
        <v/>
      </c>
      <c r="J3320" s="31">
        <f>IF(AND(B3320=J$1),LOOKUP(9.99999999999999E+307,$J$2:J3319)+1,"")</f>
        <v>3154</v>
      </c>
      <c r="K3320" s="31">
        <f>IF(AND(B3320=K$1),LOOKUP(9.99999999999999E+307,$K$2:K3319)+1,"")</f>
        <v>3154</v>
      </c>
      <c r="L3320" s="31">
        <f>IF(AND(B3320=L$1),LOOKUP(9.99999999999999E+307,$L$2:L3319)+1,"")</f>
        <v>3154</v>
      </c>
      <c r="M3320" s="31">
        <f>IF(AND(B3320=M$1),LOOKUP(9.99999999999999E+307,$M$2:M3319)+1,"")</f>
        <v>3154</v>
      </c>
      <c r="N3320" s="31" t="e">
        <f>IF(AND(B3320=N$1),LOOKUP(9.99999999999999E+307,$N$2:N3319)+1,"")</f>
        <v>#REF!</v>
      </c>
      <c r="O3320" s="31" t="e">
        <f>IF(AND($B3320=O$1),LOOKUP(9.99999999999999E+307,$O$2:O3319)+1,"")</f>
        <v>#REF!</v>
      </c>
      <c r="P3320" s="31" t="e">
        <f>IF(AND($B3320=P$1),LOOKUP(9.99999999999999E+307,$P$2:P3319)+1,"")</f>
        <v>#REF!</v>
      </c>
      <c r="Q3320" s="31" t="e">
        <f>IF(AND($B3320=Q$1),LOOKUP(9.99999999999999E+307,$Q$2:Q3319)+1,"")</f>
        <v>#REF!</v>
      </c>
      <c r="R3320" s="31">
        <f>IF(AND($B3320=R$1),LOOKUP(9.99999999999999E+307,$R$2:R3319)+1,"")</f>
        <v>3154</v>
      </c>
      <c r="S3320" s="31">
        <f>IF(AND($B3320=S$1),LOOKUP(9.99999999999999E+307,$S$2:S3319)+1,"")</f>
        <v>3154</v>
      </c>
      <c r="T3320" s="265"/>
      <c r="U3320" s="265"/>
      <c r="V3320" s="265"/>
      <c r="AA3320" s="254" t="str">
        <f t="shared" si="367"/>
        <v/>
      </c>
      <c r="AB3320" s="254" t="str">
        <f t="shared" si="368"/>
        <v/>
      </c>
      <c r="AC3320" s="255">
        <f t="shared" si="369"/>
        <v>0</v>
      </c>
      <c r="AD3320" s="255">
        <f t="shared" si="370"/>
        <v>3836</v>
      </c>
      <c r="AE3320" s="256" t="str">
        <f t="shared" si="371"/>
        <v/>
      </c>
      <c r="AF3320" s="252" t="str">
        <f t="shared" si="372"/>
        <v>-</v>
      </c>
    </row>
    <row r="3321" spans="1:32" ht="20.149999999999999" customHeight="1" x14ac:dyDescent="0.75">
      <c r="A3321" s="31">
        <v>3319</v>
      </c>
      <c r="B3321" s="237"/>
      <c r="C3321" s="273"/>
      <c r="D3321" s="272"/>
      <c r="E3321" s="273"/>
      <c r="F3321" s="273"/>
      <c r="G3321" s="253" t="str">
        <f t="shared" si="373"/>
        <v/>
      </c>
      <c r="H3321" s="31" t="str">
        <f>IF(AND(B3321=H$1),LOOKUP(9.99999999999999E+307,$H$2:H3320)+1,"")</f>
        <v/>
      </c>
      <c r="I3321" s="31" t="str">
        <f>IF(AND(B3321=I$1),LOOKUP(9.99999999999999E+307,$I$2:I3320)+1,"")</f>
        <v/>
      </c>
      <c r="J3321" s="31">
        <f>IF(AND(B3321=J$1),LOOKUP(9.99999999999999E+307,$J$2:J3320)+1,"")</f>
        <v>3155</v>
      </c>
      <c r="K3321" s="31">
        <f>IF(AND(B3321=K$1),LOOKUP(9.99999999999999E+307,$K$2:K3320)+1,"")</f>
        <v>3155</v>
      </c>
      <c r="L3321" s="31">
        <f>IF(AND(B3321=L$1),LOOKUP(9.99999999999999E+307,$L$2:L3320)+1,"")</f>
        <v>3155</v>
      </c>
      <c r="M3321" s="31">
        <f>IF(AND(B3321=M$1),LOOKUP(9.99999999999999E+307,$M$2:M3320)+1,"")</f>
        <v>3155</v>
      </c>
      <c r="N3321" s="31" t="e">
        <f>IF(AND(B3321=N$1),LOOKUP(9.99999999999999E+307,$N$2:N3320)+1,"")</f>
        <v>#REF!</v>
      </c>
      <c r="O3321" s="31" t="e">
        <f>IF(AND($B3321=O$1),LOOKUP(9.99999999999999E+307,$O$2:O3320)+1,"")</f>
        <v>#REF!</v>
      </c>
      <c r="P3321" s="31" t="e">
        <f>IF(AND($B3321=P$1),LOOKUP(9.99999999999999E+307,$P$2:P3320)+1,"")</f>
        <v>#REF!</v>
      </c>
      <c r="Q3321" s="31" t="e">
        <f>IF(AND($B3321=Q$1),LOOKUP(9.99999999999999E+307,$Q$2:Q3320)+1,"")</f>
        <v>#REF!</v>
      </c>
      <c r="R3321" s="31">
        <f>IF(AND($B3321=R$1),LOOKUP(9.99999999999999E+307,$R$2:R3320)+1,"")</f>
        <v>3155</v>
      </c>
      <c r="S3321" s="31">
        <f>IF(AND($B3321=S$1),LOOKUP(9.99999999999999E+307,$S$2:S3320)+1,"")</f>
        <v>3155</v>
      </c>
      <c r="T3321" s="265"/>
      <c r="U3321" s="265"/>
      <c r="V3321" s="265"/>
      <c r="AA3321" s="254" t="str">
        <f t="shared" si="367"/>
        <v/>
      </c>
      <c r="AB3321" s="254" t="str">
        <f t="shared" si="368"/>
        <v/>
      </c>
      <c r="AC3321" s="255">
        <f t="shared" si="369"/>
        <v>0</v>
      </c>
      <c r="AD3321" s="255">
        <f t="shared" si="370"/>
        <v>3836</v>
      </c>
      <c r="AE3321" s="256" t="str">
        <f t="shared" si="371"/>
        <v/>
      </c>
      <c r="AF3321" s="252" t="str">
        <f t="shared" si="372"/>
        <v>-</v>
      </c>
    </row>
    <row r="3322" spans="1:32" ht="20.149999999999999" customHeight="1" x14ac:dyDescent="0.75">
      <c r="A3322" s="31">
        <v>3320</v>
      </c>
      <c r="B3322" s="237"/>
      <c r="C3322" s="273"/>
      <c r="D3322" s="272"/>
      <c r="E3322" s="273"/>
      <c r="F3322" s="273"/>
      <c r="G3322" s="253" t="str">
        <f t="shared" si="373"/>
        <v/>
      </c>
      <c r="H3322" s="31" t="str">
        <f>IF(AND(B3322=H$1),LOOKUP(9.99999999999999E+307,$H$2:H3321)+1,"")</f>
        <v/>
      </c>
      <c r="I3322" s="31" t="str">
        <f>IF(AND(B3322=I$1),LOOKUP(9.99999999999999E+307,$I$2:I3321)+1,"")</f>
        <v/>
      </c>
      <c r="J3322" s="31">
        <f>IF(AND(B3322=J$1),LOOKUP(9.99999999999999E+307,$J$2:J3321)+1,"")</f>
        <v>3156</v>
      </c>
      <c r="K3322" s="31">
        <f>IF(AND(B3322=K$1),LOOKUP(9.99999999999999E+307,$K$2:K3321)+1,"")</f>
        <v>3156</v>
      </c>
      <c r="L3322" s="31">
        <f>IF(AND(B3322=L$1),LOOKUP(9.99999999999999E+307,$L$2:L3321)+1,"")</f>
        <v>3156</v>
      </c>
      <c r="M3322" s="31">
        <f>IF(AND(B3322=M$1),LOOKUP(9.99999999999999E+307,$M$2:M3321)+1,"")</f>
        <v>3156</v>
      </c>
      <c r="N3322" s="31" t="e">
        <f>IF(AND(B3322=N$1),LOOKUP(9.99999999999999E+307,$N$2:N3321)+1,"")</f>
        <v>#REF!</v>
      </c>
      <c r="O3322" s="31" t="e">
        <f>IF(AND($B3322=O$1),LOOKUP(9.99999999999999E+307,$O$2:O3321)+1,"")</f>
        <v>#REF!</v>
      </c>
      <c r="P3322" s="31" t="e">
        <f>IF(AND($B3322=P$1),LOOKUP(9.99999999999999E+307,$P$2:P3321)+1,"")</f>
        <v>#REF!</v>
      </c>
      <c r="Q3322" s="31" t="e">
        <f>IF(AND($B3322=Q$1),LOOKUP(9.99999999999999E+307,$Q$2:Q3321)+1,"")</f>
        <v>#REF!</v>
      </c>
      <c r="R3322" s="31">
        <f>IF(AND($B3322=R$1),LOOKUP(9.99999999999999E+307,$R$2:R3321)+1,"")</f>
        <v>3156</v>
      </c>
      <c r="S3322" s="31">
        <f>IF(AND($B3322=S$1),LOOKUP(9.99999999999999E+307,$S$2:S3321)+1,"")</f>
        <v>3156</v>
      </c>
      <c r="T3322" s="265"/>
      <c r="U3322" s="265"/>
      <c r="V3322" s="265"/>
      <c r="AA3322" s="254" t="str">
        <f t="shared" si="367"/>
        <v/>
      </c>
      <c r="AB3322" s="254" t="str">
        <f t="shared" si="368"/>
        <v/>
      </c>
      <c r="AC3322" s="255">
        <f t="shared" si="369"/>
        <v>0</v>
      </c>
      <c r="AD3322" s="255">
        <f t="shared" si="370"/>
        <v>3836</v>
      </c>
      <c r="AE3322" s="256" t="str">
        <f t="shared" si="371"/>
        <v/>
      </c>
      <c r="AF3322" s="252" t="str">
        <f t="shared" si="372"/>
        <v>-</v>
      </c>
    </row>
    <row r="3323" spans="1:32" ht="20.149999999999999" customHeight="1" x14ac:dyDescent="0.75">
      <c r="A3323" s="31">
        <v>3321</v>
      </c>
      <c r="B3323" s="237"/>
      <c r="C3323" s="273"/>
      <c r="D3323" s="272"/>
      <c r="E3323" s="273"/>
      <c r="F3323" s="273"/>
      <c r="G3323" s="253" t="str">
        <f t="shared" si="373"/>
        <v/>
      </c>
      <c r="H3323" s="31" t="str">
        <f>IF(AND(B3323=H$1),LOOKUP(9.99999999999999E+307,$H$2:H3322)+1,"")</f>
        <v/>
      </c>
      <c r="I3323" s="31" t="str">
        <f>IF(AND(B3323=I$1),LOOKUP(9.99999999999999E+307,$I$2:I3322)+1,"")</f>
        <v/>
      </c>
      <c r="J3323" s="31">
        <f>IF(AND(B3323=J$1),LOOKUP(9.99999999999999E+307,$J$2:J3322)+1,"")</f>
        <v>3157</v>
      </c>
      <c r="K3323" s="31">
        <f>IF(AND(B3323=K$1),LOOKUP(9.99999999999999E+307,$K$2:K3322)+1,"")</f>
        <v>3157</v>
      </c>
      <c r="L3323" s="31">
        <f>IF(AND(B3323=L$1),LOOKUP(9.99999999999999E+307,$L$2:L3322)+1,"")</f>
        <v>3157</v>
      </c>
      <c r="M3323" s="31">
        <f>IF(AND(B3323=M$1),LOOKUP(9.99999999999999E+307,$M$2:M3322)+1,"")</f>
        <v>3157</v>
      </c>
      <c r="N3323" s="31" t="e">
        <f>IF(AND(B3323=N$1),LOOKUP(9.99999999999999E+307,$N$2:N3322)+1,"")</f>
        <v>#REF!</v>
      </c>
      <c r="O3323" s="31" t="e">
        <f>IF(AND($B3323=O$1),LOOKUP(9.99999999999999E+307,$O$2:O3322)+1,"")</f>
        <v>#REF!</v>
      </c>
      <c r="P3323" s="31" t="e">
        <f>IF(AND($B3323=P$1),LOOKUP(9.99999999999999E+307,$P$2:P3322)+1,"")</f>
        <v>#REF!</v>
      </c>
      <c r="Q3323" s="31" t="e">
        <f>IF(AND($B3323=Q$1),LOOKUP(9.99999999999999E+307,$Q$2:Q3322)+1,"")</f>
        <v>#REF!</v>
      </c>
      <c r="R3323" s="31">
        <f>IF(AND($B3323=R$1),LOOKUP(9.99999999999999E+307,$R$2:R3322)+1,"")</f>
        <v>3157</v>
      </c>
      <c r="S3323" s="31">
        <f>IF(AND($B3323=S$1),LOOKUP(9.99999999999999E+307,$S$2:S3322)+1,"")</f>
        <v>3157</v>
      </c>
      <c r="T3323" s="265"/>
      <c r="U3323" s="265"/>
      <c r="V3323" s="265"/>
      <c r="AA3323" s="254" t="str">
        <f t="shared" si="367"/>
        <v/>
      </c>
      <c r="AB3323" s="254" t="str">
        <f t="shared" si="368"/>
        <v/>
      </c>
      <c r="AC3323" s="255">
        <f t="shared" si="369"/>
        <v>0</v>
      </c>
      <c r="AD3323" s="255">
        <f t="shared" si="370"/>
        <v>3836</v>
      </c>
      <c r="AE3323" s="256" t="str">
        <f t="shared" si="371"/>
        <v/>
      </c>
      <c r="AF3323" s="252" t="str">
        <f t="shared" si="372"/>
        <v>-</v>
      </c>
    </row>
    <row r="3324" spans="1:32" ht="20.149999999999999" customHeight="1" x14ac:dyDescent="0.75">
      <c r="A3324" s="31">
        <v>3322</v>
      </c>
      <c r="B3324" s="237"/>
      <c r="C3324" s="273"/>
      <c r="D3324" s="272"/>
      <c r="E3324" s="273"/>
      <c r="F3324" s="273"/>
      <c r="G3324" s="253" t="str">
        <f t="shared" si="373"/>
        <v/>
      </c>
      <c r="H3324" s="31" t="str">
        <f>IF(AND(B3324=H$1),LOOKUP(9.99999999999999E+307,$H$2:H3323)+1,"")</f>
        <v/>
      </c>
      <c r="I3324" s="31" t="str">
        <f>IF(AND(B3324=I$1),LOOKUP(9.99999999999999E+307,$I$2:I3323)+1,"")</f>
        <v/>
      </c>
      <c r="J3324" s="31">
        <f>IF(AND(B3324=J$1),LOOKUP(9.99999999999999E+307,$J$2:J3323)+1,"")</f>
        <v>3158</v>
      </c>
      <c r="K3324" s="31">
        <f>IF(AND(B3324=K$1),LOOKUP(9.99999999999999E+307,$K$2:K3323)+1,"")</f>
        <v>3158</v>
      </c>
      <c r="L3324" s="31">
        <f>IF(AND(B3324=L$1),LOOKUP(9.99999999999999E+307,$L$2:L3323)+1,"")</f>
        <v>3158</v>
      </c>
      <c r="M3324" s="31">
        <f>IF(AND(B3324=M$1),LOOKUP(9.99999999999999E+307,$M$2:M3323)+1,"")</f>
        <v>3158</v>
      </c>
      <c r="N3324" s="31" t="e">
        <f>IF(AND(B3324=N$1),LOOKUP(9.99999999999999E+307,$N$2:N3323)+1,"")</f>
        <v>#REF!</v>
      </c>
      <c r="O3324" s="31" t="e">
        <f>IF(AND($B3324=O$1),LOOKUP(9.99999999999999E+307,$O$2:O3323)+1,"")</f>
        <v>#REF!</v>
      </c>
      <c r="P3324" s="31" t="e">
        <f>IF(AND($B3324=P$1),LOOKUP(9.99999999999999E+307,$P$2:P3323)+1,"")</f>
        <v>#REF!</v>
      </c>
      <c r="Q3324" s="31" t="e">
        <f>IF(AND($B3324=Q$1),LOOKUP(9.99999999999999E+307,$Q$2:Q3323)+1,"")</f>
        <v>#REF!</v>
      </c>
      <c r="R3324" s="31">
        <f>IF(AND($B3324=R$1),LOOKUP(9.99999999999999E+307,$R$2:R3323)+1,"")</f>
        <v>3158</v>
      </c>
      <c r="S3324" s="31">
        <f>IF(AND($B3324=S$1),LOOKUP(9.99999999999999E+307,$S$2:S3323)+1,"")</f>
        <v>3158</v>
      </c>
      <c r="T3324" s="265"/>
      <c r="U3324" s="265"/>
      <c r="V3324" s="265"/>
      <c r="AA3324" s="254" t="str">
        <f t="shared" si="367"/>
        <v/>
      </c>
      <c r="AB3324" s="254" t="str">
        <f t="shared" si="368"/>
        <v/>
      </c>
      <c r="AC3324" s="255">
        <f t="shared" si="369"/>
        <v>0</v>
      </c>
      <c r="AD3324" s="255">
        <f t="shared" si="370"/>
        <v>3836</v>
      </c>
      <c r="AE3324" s="256" t="str">
        <f t="shared" si="371"/>
        <v/>
      </c>
      <c r="AF3324" s="252" t="str">
        <f t="shared" si="372"/>
        <v>-</v>
      </c>
    </row>
    <row r="3325" spans="1:32" ht="20.149999999999999" customHeight="1" x14ac:dyDescent="0.75">
      <c r="A3325" s="31">
        <v>3323</v>
      </c>
      <c r="B3325" s="237"/>
      <c r="C3325" s="273"/>
      <c r="D3325" s="272"/>
      <c r="E3325" s="273"/>
      <c r="F3325" s="273"/>
      <c r="G3325" s="253" t="str">
        <f t="shared" si="373"/>
        <v/>
      </c>
      <c r="H3325" s="31" t="str">
        <f>IF(AND(B3325=H$1),LOOKUP(9.99999999999999E+307,$H$2:H3324)+1,"")</f>
        <v/>
      </c>
      <c r="I3325" s="31" t="str">
        <f>IF(AND(B3325=I$1),LOOKUP(9.99999999999999E+307,$I$2:I3324)+1,"")</f>
        <v/>
      </c>
      <c r="J3325" s="31">
        <f>IF(AND(B3325=J$1),LOOKUP(9.99999999999999E+307,$J$2:J3324)+1,"")</f>
        <v>3159</v>
      </c>
      <c r="K3325" s="31">
        <f>IF(AND(B3325=K$1),LOOKUP(9.99999999999999E+307,$K$2:K3324)+1,"")</f>
        <v>3159</v>
      </c>
      <c r="L3325" s="31">
        <f>IF(AND(B3325=L$1),LOOKUP(9.99999999999999E+307,$L$2:L3324)+1,"")</f>
        <v>3159</v>
      </c>
      <c r="M3325" s="31">
        <f>IF(AND(B3325=M$1),LOOKUP(9.99999999999999E+307,$M$2:M3324)+1,"")</f>
        <v>3159</v>
      </c>
      <c r="N3325" s="31" t="e">
        <f>IF(AND(B3325=N$1),LOOKUP(9.99999999999999E+307,$N$2:N3324)+1,"")</f>
        <v>#REF!</v>
      </c>
      <c r="O3325" s="31" t="e">
        <f>IF(AND($B3325=O$1),LOOKUP(9.99999999999999E+307,$O$2:O3324)+1,"")</f>
        <v>#REF!</v>
      </c>
      <c r="P3325" s="31" t="e">
        <f>IF(AND($B3325=P$1),LOOKUP(9.99999999999999E+307,$P$2:P3324)+1,"")</f>
        <v>#REF!</v>
      </c>
      <c r="Q3325" s="31" t="e">
        <f>IF(AND($B3325=Q$1),LOOKUP(9.99999999999999E+307,$Q$2:Q3324)+1,"")</f>
        <v>#REF!</v>
      </c>
      <c r="R3325" s="31">
        <f>IF(AND($B3325=R$1),LOOKUP(9.99999999999999E+307,$R$2:R3324)+1,"")</f>
        <v>3159</v>
      </c>
      <c r="S3325" s="31">
        <f>IF(AND($B3325=S$1),LOOKUP(9.99999999999999E+307,$S$2:S3324)+1,"")</f>
        <v>3159</v>
      </c>
      <c r="T3325" s="265"/>
      <c r="U3325" s="265"/>
      <c r="V3325" s="265"/>
      <c r="AA3325" s="254" t="str">
        <f t="shared" si="367"/>
        <v/>
      </c>
      <c r="AB3325" s="254" t="str">
        <f t="shared" si="368"/>
        <v/>
      </c>
      <c r="AC3325" s="255">
        <f t="shared" si="369"/>
        <v>0</v>
      </c>
      <c r="AD3325" s="255">
        <f t="shared" si="370"/>
        <v>3836</v>
      </c>
      <c r="AE3325" s="256" t="str">
        <f t="shared" si="371"/>
        <v/>
      </c>
      <c r="AF3325" s="252" t="str">
        <f t="shared" si="372"/>
        <v>-</v>
      </c>
    </row>
    <row r="3326" spans="1:32" ht="20.149999999999999" customHeight="1" x14ac:dyDescent="0.75">
      <c r="A3326" s="31">
        <v>3324</v>
      </c>
      <c r="B3326" s="237"/>
      <c r="C3326" s="273"/>
      <c r="D3326" s="272"/>
      <c r="E3326" s="273"/>
      <c r="F3326" s="273"/>
      <c r="G3326" s="253" t="str">
        <f t="shared" si="373"/>
        <v/>
      </c>
      <c r="H3326" s="31" t="str">
        <f>IF(AND(B3326=H$1),LOOKUP(9.99999999999999E+307,$H$2:H3325)+1,"")</f>
        <v/>
      </c>
      <c r="I3326" s="31" t="str">
        <f>IF(AND(B3326=I$1),LOOKUP(9.99999999999999E+307,$I$2:I3325)+1,"")</f>
        <v/>
      </c>
      <c r="J3326" s="31">
        <f>IF(AND(B3326=J$1),LOOKUP(9.99999999999999E+307,$J$2:J3325)+1,"")</f>
        <v>3160</v>
      </c>
      <c r="K3326" s="31">
        <f>IF(AND(B3326=K$1),LOOKUP(9.99999999999999E+307,$K$2:K3325)+1,"")</f>
        <v>3160</v>
      </c>
      <c r="L3326" s="31">
        <f>IF(AND(B3326=L$1),LOOKUP(9.99999999999999E+307,$L$2:L3325)+1,"")</f>
        <v>3160</v>
      </c>
      <c r="M3326" s="31">
        <f>IF(AND(B3326=M$1),LOOKUP(9.99999999999999E+307,$M$2:M3325)+1,"")</f>
        <v>3160</v>
      </c>
      <c r="N3326" s="31" t="e">
        <f>IF(AND(B3326=N$1),LOOKUP(9.99999999999999E+307,$N$2:N3325)+1,"")</f>
        <v>#REF!</v>
      </c>
      <c r="O3326" s="31" t="e">
        <f>IF(AND($B3326=O$1),LOOKUP(9.99999999999999E+307,$O$2:O3325)+1,"")</f>
        <v>#REF!</v>
      </c>
      <c r="P3326" s="31" t="e">
        <f>IF(AND($B3326=P$1),LOOKUP(9.99999999999999E+307,$P$2:P3325)+1,"")</f>
        <v>#REF!</v>
      </c>
      <c r="Q3326" s="31" t="e">
        <f>IF(AND($B3326=Q$1),LOOKUP(9.99999999999999E+307,$Q$2:Q3325)+1,"")</f>
        <v>#REF!</v>
      </c>
      <c r="R3326" s="31">
        <f>IF(AND($B3326=R$1),LOOKUP(9.99999999999999E+307,$R$2:R3325)+1,"")</f>
        <v>3160</v>
      </c>
      <c r="S3326" s="31">
        <f>IF(AND($B3326=S$1),LOOKUP(9.99999999999999E+307,$S$2:S3325)+1,"")</f>
        <v>3160</v>
      </c>
      <c r="T3326" s="265"/>
      <c r="U3326" s="265"/>
      <c r="V3326" s="265"/>
      <c r="AA3326" s="254" t="str">
        <f t="shared" si="367"/>
        <v/>
      </c>
      <c r="AB3326" s="254" t="str">
        <f t="shared" si="368"/>
        <v/>
      </c>
      <c r="AC3326" s="255">
        <f t="shared" si="369"/>
        <v>0</v>
      </c>
      <c r="AD3326" s="255">
        <f t="shared" si="370"/>
        <v>3836</v>
      </c>
      <c r="AE3326" s="256" t="str">
        <f t="shared" si="371"/>
        <v/>
      </c>
      <c r="AF3326" s="252" t="str">
        <f t="shared" si="372"/>
        <v>-</v>
      </c>
    </row>
    <row r="3327" spans="1:32" ht="20.149999999999999" customHeight="1" x14ac:dyDescent="0.75">
      <c r="A3327" s="31">
        <v>3325</v>
      </c>
      <c r="B3327" s="237"/>
      <c r="C3327" s="273"/>
      <c r="D3327" s="272"/>
      <c r="E3327" s="273"/>
      <c r="F3327" s="273"/>
      <c r="G3327" s="253" t="str">
        <f t="shared" si="373"/>
        <v/>
      </c>
      <c r="H3327" s="31" t="str">
        <f>IF(AND(B3327=H$1),LOOKUP(9.99999999999999E+307,$H$2:H3326)+1,"")</f>
        <v/>
      </c>
      <c r="I3327" s="31" t="str">
        <f>IF(AND(B3327=I$1),LOOKUP(9.99999999999999E+307,$I$2:I3326)+1,"")</f>
        <v/>
      </c>
      <c r="J3327" s="31">
        <f>IF(AND(B3327=J$1),LOOKUP(9.99999999999999E+307,$J$2:J3326)+1,"")</f>
        <v>3161</v>
      </c>
      <c r="K3327" s="31">
        <f>IF(AND(B3327=K$1),LOOKUP(9.99999999999999E+307,$K$2:K3326)+1,"")</f>
        <v>3161</v>
      </c>
      <c r="L3327" s="31">
        <f>IF(AND(B3327=L$1),LOOKUP(9.99999999999999E+307,$L$2:L3326)+1,"")</f>
        <v>3161</v>
      </c>
      <c r="M3327" s="31">
        <f>IF(AND(B3327=M$1),LOOKUP(9.99999999999999E+307,$M$2:M3326)+1,"")</f>
        <v>3161</v>
      </c>
      <c r="N3327" s="31" t="e">
        <f>IF(AND(B3327=N$1),LOOKUP(9.99999999999999E+307,$N$2:N3326)+1,"")</f>
        <v>#REF!</v>
      </c>
      <c r="O3327" s="31" t="e">
        <f>IF(AND($B3327=O$1),LOOKUP(9.99999999999999E+307,$O$2:O3326)+1,"")</f>
        <v>#REF!</v>
      </c>
      <c r="P3327" s="31" t="e">
        <f>IF(AND($B3327=P$1),LOOKUP(9.99999999999999E+307,$P$2:P3326)+1,"")</f>
        <v>#REF!</v>
      </c>
      <c r="Q3327" s="31" t="e">
        <f>IF(AND($B3327=Q$1),LOOKUP(9.99999999999999E+307,$Q$2:Q3326)+1,"")</f>
        <v>#REF!</v>
      </c>
      <c r="R3327" s="31">
        <f>IF(AND($B3327=R$1),LOOKUP(9.99999999999999E+307,$R$2:R3326)+1,"")</f>
        <v>3161</v>
      </c>
      <c r="S3327" s="31">
        <f>IF(AND($B3327=S$1),LOOKUP(9.99999999999999E+307,$S$2:S3326)+1,"")</f>
        <v>3161</v>
      </c>
      <c r="T3327" s="265"/>
      <c r="U3327" s="265"/>
      <c r="V3327" s="265"/>
      <c r="AA3327" s="254" t="str">
        <f t="shared" si="367"/>
        <v/>
      </c>
      <c r="AB3327" s="254" t="str">
        <f t="shared" si="368"/>
        <v/>
      </c>
      <c r="AC3327" s="255">
        <f t="shared" si="369"/>
        <v>0</v>
      </c>
      <c r="AD3327" s="255">
        <f t="shared" si="370"/>
        <v>3836</v>
      </c>
      <c r="AE3327" s="256" t="str">
        <f t="shared" si="371"/>
        <v/>
      </c>
      <c r="AF3327" s="252" t="str">
        <f t="shared" si="372"/>
        <v>-</v>
      </c>
    </row>
    <row r="3328" spans="1:32" ht="20.149999999999999" customHeight="1" x14ac:dyDescent="0.75">
      <c r="A3328" s="31">
        <v>3326</v>
      </c>
      <c r="B3328" s="237"/>
      <c r="C3328" s="273"/>
      <c r="D3328" s="272"/>
      <c r="E3328" s="273"/>
      <c r="F3328" s="273"/>
      <c r="G3328" s="253" t="str">
        <f t="shared" si="373"/>
        <v/>
      </c>
      <c r="H3328" s="31" t="str">
        <f>IF(AND(B3328=H$1),LOOKUP(9.99999999999999E+307,$H$2:H3327)+1,"")</f>
        <v/>
      </c>
      <c r="I3328" s="31" t="str">
        <f>IF(AND(B3328=I$1),LOOKUP(9.99999999999999E+307,$I$2:I3327)+1,"")</f>
        <v/>
      </c>
      <c r="J3328" s="31">
        <f>IF(AND(B3328=J$1),LOOKUP(9.99999999999999E+307,$J$2:J3327)+1,"")</f>
        <v>3162</v>
      </c>
      <c r="K3328" s="31">
        <f>IF(AND(B3328=K$1),LOOKUP(9.99999999999999E+307,$K$2:K3327)+1,"")</f>
        <v>3162</v>
      </c>
      <c r="L3328" s="31">
        <f>IF(AND(B3328=L$1),LOOKUP(9.99999999999999E+307,$L$2:L3327)+1,"")</f>
        <v>3162</v>
      </c>
      <c r="M3328" s="31">
        <f>IF(AND(B3328=M$1),LOOKUP(9.99999999999999E+307,$M$2:M3327)+1,"")</f>
        <v>3162</v>
      </c>
      <c r="N3328" s="31" t="e">
        <f>IF(AND(B3328=N$1),LOOKUP(9.99999999999999E+307,$N$2:N3327)+1,"")</f>
        <v>#REF!</v>
      </c>
      <c r="O3328" s="31" t="e">
        <f>IF(AND($B3328=O$1),LOOKUP(9.99999999999999E+307,$O$2:O3327)+1,"")</f>
        <v>#REF!</v>
      </c>
      <c r="P3328" s="31" t="e">
        <f>IF(AND($B3328=P$1),LOOKUP(9.99999999999999E+307,$P$2:P3327)+1,"")</f>
        <v>#REF!</v>
      </c>
      <c r="Q3328" s="31" t="e">
        <f>IF(AND($B3328=Q$1),LOOKUP(9.99999999999999E+307,$Q$2:Q3327)+1,"")</f>
        <v>#REF!</v>
      </c>
      <c r="R3328" s="31">
        <f>IF(AND($B3328=R$1),LOOKUP(9.99999999999999E+307,$R$2:R3327)+1,"")</f>
        <v>3162</v>
      </c>
      <c r="S3328" s="31">
        <f>IF(AND($B3328=S$1),LOOKUP(9.99999999999999E+307,$S$2:S3327)+1,"")</f>
        <v>3162</v>
      </c>
      <c r="T3328" s="265"/>
      <c r="U3328" s="265"/>
      <c r="V3328" s="265"/>
      <c r="AA3328" s="254" t="str">
        <f t="shared" si="367"/>
        <v/>
      </c>
      <c r="AB3328" s="254" t="str">
        <f t="shared" si="368"/>
        <v/>
      </c>
      <c r="AC3328" s="255">
        <f t="shared" si="369"/>
        <v>0</v>
      </c>
      <c r="AD3328" s="255">
        <f t="shared" si="370"/>
        <v>3836</v>
      </c>
      <c r="AE3328" s="256" t="str">
        <f t="shared" si="371"/>
        <v/>
      </c>
      <c r="AF3328" s="252" t="str">
        <f t="shared" si="372"/>
        <v>-</v>
      </c>
    </row>
    <row r="3329" spans="1:32" ht="20.149999999999999" customHeight="1" x14ac:dyDescent="0.75">
      <c r="A3329" s="31">
        <v>3327</v>
      </c>
      <c r="B3329" s="237"/>
      <c r="C3329" s="273"/>
      <c r="D3329" s="272"/>
      <c r="E3329" s="273"/>
      <c r="F3329" s="273"/>
      <c r="G3329" s="253" t="str">
        <f t="shared" si="373"/>
        <v/>
      </c>
      <c r="H3329" s="31" t="str">
        <f>IF(AND(B3329=H$1),LOOKUP(9.99999999999999E+307,$H$2:H3328)+1,"")</f>
        <v/>
      </c>
      <c r="I3329" s="31" t="str">
        <f>IF(AND(B3329=I$1),LOOKUP(9.99999999999999E+307,$I$2:I3328)+1,"")</f>
        <v/>
      </c>
      <c r="J3329" s="31">
        <f>IF(AND(B3329=J$1),LOOKUP(9.99999999999999E+307,$J$2:J3328)+1,"")</f>
        <v>3163</v>
      </c>
      <c r="K3329" s="31">
        <f>IF(AND(B3329=K$1),LOOKUP(9.99999999999999E+307,$K$2:K3328)+1,"")</f>
        <v>3163</v>
      </c>
      <c r="L3329" s="31">
        <f>IF(AND(B3329=L$1),LOOKUP(9.99999999999999E+307,$L$2:L3328)+1,"")</f>
        <v>3163</v>
      </c>
      <c r="M3329" s="31">
        <f>IF(AND(B3329=M$1),LOOKUP(9.99999999999999E+307,$M$2:M3328)+1,"")</f>
        <v>3163</v>
      </c>
      <c r="N3329" s="31" t="e">
        <f>IF(AND(B3329=N$1),LOOKUP(9.99999999999999E+307,$N$2:N3328)+1,"")</f>
        <v>#REF!</v>
      </c>
      <c r="O3329" s="31" t="e">
        <f>IF(AND($B3329=O$1),LOOKUP(9.99999999999999E+307,$O$2:O3328)+1,"")</f>
        <v>#REF!</v>
      </c>
      <c r="P3329" s="31" t="e">
        <f>IF(AND($B3329=P$1),LOOKUP(9.99999999999999E+307,$P$2:P3328)+1,"")</f>
        <v>#REF!</v>
      </c>
      <c r="Q3329" s="31" t="e">
        <f>IF(AND($B3329=Q$1),LOOKUP(9.99999999999999E+307,$Q$2:Q3328)+1,"")</f>
        <v>#REF!</v>
      </c>
      <c r="R3329" s="31">
        <f>IF(AND($B3329=R$1),LOOKUP(9.99999999999999E+307,$R$2:R3328)+1,"")</f>
        <v>3163</v>
      </c>
      <c r="S3329" s="31">
        <f>IF(AND($B3329=S$1),LOOKUP(9.99999999999999E+307,$S$2:S3328)+1,"")</f>
        <v>3163</v>
      </c>
      <c r="T3329" s="265"/>
      <c r="U3329" s="265"/>
      <c r="V3329" s="265"/>
      <c r="AA3329" s="254" t="str">
        <f t="shared" si="367"/>
        <v/>
      </c>
      <c r="AB3329" s="254" t="str">
        <f t="shared" si="368"/>
        <v/>
      </c>
      <c r="AC3329" s="255">
        <f t="shared" si="369"/>
        <v>0</v>
      </c>
      <c r="AD3329" s="255">
        <f t="shared" si="370"/>
        <v>3836</v>
      </c>
      <c r="AE3329" s="256" t="str">
        <f t="shared" si="371"/>
        <v/>
      </c>
      <c r="AF3329" s="252" t="str">
        <f t="shared" si="372"/>
        <v>-</v>
      </c>
    </row>
    <row r="3330" spans="1:32" ht="20.149999999999999" customHeight="1" x14ac:dyDescent="0.75">
      <c r="A3330" s="31">
        <v>3328</v>
      </c>
      <c r="B3330" s="237"/>
      <c r="C3330" s="273"/>
      <c r="D3330" s="272"/>
      <c r="E3330" s="273"/>
      <c r="F3330" s="273"/>
      <c r="G3330" s="253" t="str">
        <f t="shared" si="373"/>
        <v/>
      </c>
      <c r="H3330" s="31" t="str">
        <f>IF(AND(B3330=H$1),LOOKUP(9.99999999999999E+307,$H$2:H3329)+1,"")</f>
        <v/>
      </c>
      <c r="I3330" s="31" t="str">
        <f>IF(AND(B3330=I$1),LOOKUP(9.99999999999999E+307,$I$2:I3329)+1,"")</f>
        <v/>
      </c>
      <c r="J3330" s="31">
        <f>IF(AND(B3330=J$1),LOOKUP(9.99999999999999E+307,$J$2:J3329)+1,"")</f>
        <v>3164</v>
      </c>
      <c r="K3330" s="31">
        <f>IF(AND(B3330=K$1),LOOKUP(9.99999999999999E+307,$K$2:K3329)+1,"")</f>
        <v>3164</v>
      </c>
      <c r="L3330" s="31">
        <f>IF(AND(B3330=L$1),LOOKUP(9.99999999999999E+307,$L$2:L3329)+1,"")</f>
        <v>3164</v>
      </c>
      <c r="M3330" s="31">
        <f>IF(AND(B3330=M$1),LOOKUP(9.99999999999999E+307,$M$2:M3329)+1,"")</f>
        <v>3164</v>
      </c>
      <c r="N3330" s="31" t="e">
        <f>IF(AND(B3330=N$1),LOOKUP(9.99999999999999E+307,$N$2:N3329)+1,"")</f>
        <v>#REF!</v>
      </c>
      <c r="O3330" s="31" t="e">
        <f>IF(AND($B3330=O$1),LOOKUP(9.99999999999999E+307,$O$2:O3329)+1,"")</f>
        <v>#REF!</v>
      </c>
      <c r="P3330" s="31" t="e">
        <f>IF(AND($B3330=P$1),LOOKUP(9.99999999999999E+307,$P$2:P3329)+1,"")</f>
        <v>#REF!</v>
      </c>
      <c r="Q3330" s="31" t="e">
        <f>IF(AND($B3330=Q$1),LOOKUP(9.99999999999999E+307,$Q$2:Q3329)+1,"")</f>
        <v>#REF!</v>
      </c>
      <c r="R3330" s="31">
        <f>IF(AND($B3330=R$1),LOOKUP(9.99999999999999E+307,$R$2:R3329)+1,"")</f>
        <v>3164</v>
      </c>
      <c r="S3330" s="31">
        <f>IF(AND($B3330=S$1),LOOKUP(9.99999999999999E+307,$S$2:S3329)+1,"")</f>
        <v>3164</v>
      </c>
      <c r="T3330" s="265"/>
      <c r="U3330" s="265"/>
      <c r="V3330" s="265"/>
      <c r="AA3330" s="254" t="str">
        <f t="shared" si="367"/>
        <v/>
      </c>
      <c r="AB3330" s="254" t="str">
        <f t="shared" si="368"/>
        <v/>
      </c>
      <c r="AC3330" s="255">
        <f t="shared" si="369"/>
        <v>0</v>
      </c>
      <c r="AD3330" s="255">
        <f t="shared" si="370"/>
        <v>3836</v>
      </c>
      <c r="AE3330" s="256" t="str">
        <f t="shared" si="371"/>
        <v/>
      </c>
      <c r="AF3330" s="252" t="str">
        <f t="shared" si="372"/>
        <v>-</v>
      </c>
    </row>
    <row r="3331" spans="1:32" ht="20.149999999999999" customHeight="1" x14ac:dyDescent="0.75">
      <c r="A3331" s="31">
        <v>3329</v>
      </c>
      <c r="B3331" s="237"/>
      <c r="C3331" s="273"/>
      <c r="D3331" s="272"/>
      <c r="E3331" s="273"/>
      <c r="F3331" s="273"/>
      <c r="G3331" s="253" t="str">
        <f t="shared" si="373"/>
        <v/>
      </c>
      <c r="H3331" s="31" t="str">
        <f>IF(AND(B3331=H$1),LOOKUP(9.99999999999999E+307,$H$2:H3330)+1,"")</f>
        <v/>
      </c>
      <c r="I3331" s="31" t="str">
        <f>IF(AND(B3331=I$1),LOOKUP(9.99999999999999E+307,$I$2:I3330)+1,"")</f>
        <v/>
      </c>
      <c r="J3331" s="31">
        <f>IF(AND(B3331=J$1),LOOKUP(9.99999999999999E+307,$J$2:J3330)+1,"")</f>
        <v>3165</v>
      </c>
      <c r="K3331" s="31">
        <f>IF(AND(B3331=K$1),LOOKUP(9.99999999999999E+307,$K$2:K3330)+1,"")</f>
        <v>3165</v>
      </c>
      <c r="L3331" s="31">
        <f>IF(AND(B3331=L$1),LOOKUP(9.99999999999999E+307,$L$2:L3330)+1,"")</f>
        <v>3165</v>
      </c>
      <c r="M3331" s="31">
        <f>IF(AND(B3331=M$1),LOOKUP(9.99999999999999E+307,$M$2:M3330)+1,"")</f>
        <v>3165</v>
      </c>
      <c r="N3331" s="31" t="e">
        <f>IF(AND(B3331=N$1),LOOKUP(9.99999999999999E+307,$N$2:N3330)+1,"")</f>
        <v>#REF!</v>
      </c>
      <c r="O3331" s="31" t="e">
        <f>IF(AND($B3331=O$1),LOOKUP(9.99999999999999E+307,$O$2:O3330)+1,"")</f>
        <v>#REF!</v>
      </c>
      <c r="P3331" s="31" t="e">
        <f>IF(AND($B3331=P$1),LOOKUP(9.99999999999999E+307,$P$2:P3330)+1,"")</f>
        <v>#REF!</v>
      </c>
      <c r="Q3331" s="31" t="e">
        <f>IF(AND($B3331=Q$1),LOOKUP(9.99999999999999E+307,$Q$2:Q3330)+1,"")</f>
        <v>#REF!</v>
      </c>
      <c r="R3331" s="31">
        <f>IF(AND($B3331=R$1),LOOKUP(9.99999999999999E+307,$R$2:R3330)+1,"")</f>
        <v>3165</v>
      </c>
      <c r="S3331" s="31">
        <f>IF(AND($B3331=S$1),LOOKUP(9.99999999999999E+307,$S$2:S3330)+1,"")</f>
        <v>3165</v>
      </c>
      <c r="T3331" s="265"/>
      <c r="U3331" s="265"/>
      <c r="V3331" s="265"/>
      <c r="AA3331" s="254" t="str">
        <f t="shared" si="367"/>
        <v/>
      </c>
      <c r="AB3331" s="254" t="str">
        <f t="shared" si="368"/>
        <v/>
      </c>
      <c r="AC3331" s="255">
        <f t="shared" si="369"/>
        <v>0</v>
      </c>
      <c r="AD3331" s="255">
        <f t="shared" si="370"/>
        <v>3836</v>
      </c>
      <c r="AE3331" s="256" t="str">
        <f t="shared" si="371"/>
        <v/>
      </c>
      <c r="AF3331" s="252" t="str">
        <f t="shared" si="372"/>
        <v>-</v>
      </c>
    </row>
    <row r="3332" spans="1:32" ht="20.149999999999999" customHeight="1" x14ac:dyDescent="0.75">
      <c r="A3332" s="31">
        <v>3330</v>
      </c>
      <c r="B3332" s="237"/>
      <c r="C3332" s="273"/>
      <c r="D3332" s="272"/>
      <c r="E3332" s="273"/>
      <c r="F3332" s="273"/>
      <c r="G3332" s="253" t="str">
        <f t="shared" si="373"/>
        <v/>
      </c>
      <c r="H3332" s="31" t="str">
        <f>IF(AND(B3332=H$1),LOOKUP(9.99999999999999E+307,$H$2:H3331)+1,"")</f>
        <v/>
      </c>
      <c r="I3332" s="31" t="str">
        <f>IF(AND(B3332=I$1),LOOKUP(9.99999999999999E+307,$I$2:I3331)+1,"")</f>
        <v/>
      </c>
      <c r="J3332" s="31">
        <f>IF(AND(B3332=J$1),LOOKUP(9.99999999999999E+307,$J$2:J3331)+1,"")</f>
        <v>3166</v>
      </c>
      <c r="K3332" s="31">
        <f>IF(AND(B3332=K$1),LOOKUP(9.99999999999999E+307,$K$2:K3331)+1,"")</f>
        <v>3166</v>
      </c>
      <c r="L3332" s="31">
        <f>IF(AND(B3332=L$1),LOOKUP(9.99999999999999E+307,$L$2:L3331)+1,"")</f>
        <v>3166</v>
      </c>
      <c r="M3332" s="31">
        <f>IF(AND(B3332=M$1),LOOKUP(9.99999999999999E+307,$M$2:M3331)+1,"")</f>
        <v>3166</v>
      </c>
      <c r="N3332" s="31" t="e">
        <f>IF(AND(B3332=N$1),LOOKUP(9.99999999999999E+307,$N$2:N3331)+1,"")</f>
        <v>#REF!</v>
      </c>
      <c r="O3332" s="31" t="e">
        <f>IF(AND($B3332=O$1),LOOKUP(9.99999999999999E+307,$O$2:O3331)+1,"")</f>
        <v>#REF!</v>
      </c>
      <c r="P3332" s="31" t="e">
        <f>IF(AND($B3332=P$1),LOOKUP(9.99999999999999E+307,$P$2:P3331)+1,"")</f>
        <v>#REF!</v>
      </c>
      <c r="Q3332" s="31" t="e">
        <f>IF(AND($B3332=Q$1),LOOKUP(9.99999999999999E+307,$Q$2:Q3331)+1,"")</f>
        <v>#REF!</v>
      </c>
      <c r="R3332" s="31">
        <f>IF(AND($B3332=R$1),LOOKUP(9.99999999999999E+307,$R$2:R3331)+1,"")</f>
        <v>3166</v>
      </c>
      <c r="S3332" s="31">
        <f>IF(AND($B3332=S$1),LOOKUP(9.99999999999999E+307,$S$2:S3331)+1,"")</f>
        <v>3166</v>
      </c>
      <c r="T3332" s="265"/>
      <c r="U3332" s="265"/>
      <c r="V3332" s="265"/>
      <c r="AA3332" s="254" t="str">
        <f t="shared" si="367"/>
        <v/>
      </c>
      <c r="AB3332" s="254" t="str">
        <f t="shared" si="368"/>
        <v/>
      </c>
      <c r="AC3332" s="255">
        <f t="shared" si="369"/>
        <v>0</v>
      </c>
      <c r="AD3332" s="255">
        <f t="shared" si="370"/>
        <v>3836</v>
      </c>
      <c r="AE3332" s="256" t="str">
        <f t="shared" si="371"/>
        <v/>
      </c>
      <c r="AF3332" s="252" t="str">
        <f t="shared" si="372"/>
        <v>-</v>
      </c>
    </row>
    <row r="3333" spans="1:32" ht="20.149999999999999" customHeight="1" x14ac:dyDescent="0.75">
      <c r="A3333" s="31">
        <v>3331</v>
      </c>
      <c r="B3333" s="237"/>
      <c r="C3333" s="273"/>
      <c r="D3333" s="272"/>
      <c r="E3333" s="273"/>
      <c r="F3333" s="273"/>
      <c r="G3333" s="253" t="str">
        <f t="shared" si="373"/>
        <v/>
      </c>
      <c r="H3333" s="31" t="str">
        <f>IF(AND(B3333=H$1),LOOKUP(9.99999999999999E+307,$H$2:H3332)+1,"")</f>
        <v/>
      </c>
      <c r="I3333" s="31" t="str">
        <f>IF(AND(B3333=I$1),LOOKUP(9.99999999999999E+307,$I$2:I3332)+1,"")</f>
        <v/>
      </c>
      <c r="J3333" s="31">
        <f>IF(AND(B3333=J$1),LOOKUP(9.99999999999999E+307,$J$2:J3332)+1,"")</f>
        <v>3167</v>
      </c>
      <c r="K3333" s="31">
        <f>IF(AND(B3333=K$1),LOOKUP(9.99999999999999E+307,$K$2:K3332)+1,"")</f>
        <v>3167</v>
      </c>
      <c r="L3333" s="31">
        <f>IF(AND(B3333=L$1),LOOKUP(9.99999999999999E+307,$L$2:L3332)+1,"")</f>
        <v>3167</v>
      </c>
      <c r="M3333" s="31">
        <f>IF(AND(B3333=M$1),LOOKUP(9.99999999999999E+307,$M$2:M3332)+1,"")</f>
        <v>3167</v>
      </c>
      <c r="N3333" s="31" t="e">
        <f>IF(AND(B3333=N$1),LOOKUP(9.99999999999999E+307,$N$2:N3332)+1,"")</f>
        <v>#REF!</v>
      </c>
      <c r="O3333" s="31" t="e">
        <f>IF(AND($B3333=O$1),LOOKUP(9.99999999999999E+307,$O$2:O3332)+1,"")</f>
        <v>#REF!</v>
      </c>
      <c r="P3333" s="31" t="e">
        <f>IF(AND($B3333=P$1),LOOKUP(9.99999999999999E+307,$P$2:P3332)+1,"")</f>
        <v>#REF!</v>
      </c>
      <c r="Q3333" s="31" t="e">
        <f>IF(AND($B3333=Q$1),LOOKUP(9.99999999999999E+307,$Q$2:Q3332)+1,"")</f>
        <v>#REF!</v>
      </c>
      <c r="R3333" s="31">
        <f>IF(AND($B3333=R$1),LOOKUP(9.99999999999999E+307,$R$2:R3332)+1,"")</f>
        <v>3167</v>
      </c>
      <c r="S3333" s="31">
        <f>IF(AND($B3333=S$1),LOOKUP(9.99999999999999E+307,$S$2:S3332)+1,"")</f>
        <v>3167</v>
      </c>
      <c r="T3333" s="265"/>
      <c r="U3333" s="265"/>
      <c r="V3333" s="265"/>
      <c r="AA3333" s="254" t="str">
        <f t="shared" si="367"/>
        <v/>
      </c>
      <c r="AB3333" s="254" t="str">
        <f t="shared" si="368"/>
        <v/>
      </c>
      <c r="AC3333" s="255">
        <f t="shared" si="369"/>
        <v>0</v>
      </c>
      <c r="AD3333" s="255">
        <f t="shared" si="370"/>
        <v>3836</v>
      </c>
      <c r="AE3333" s="256" t="str">
        <f t="shared" si="371"/>
        <v/>
      </c>
      <c r="AF3333" s="252" t="str">
        <f t="shared" si="372"/>
        <v>-</v>
      </c>
    </row>
    <row r="3334" spans="1:32" ht="20.149999999999999" customHeight="1" x14ac:dyDescent="0.75">
      <c r="A3334" s="31">
        <v>3332</v>
      </c>
      <c r="B3334" s="237"/>
      <c r="C3334" s="273"/>
      <c r="D3334" s="272"/>
      <c r="E3334" s="273"/>
      <c r="F3334" s="273"/>
      <c r="G3334" s="253" t="str">
        <f t="shared" si="373"/>
        <v/>
      </c>
      <c r="H3334" s="31" t="str">
        <f>IF(AND(B3334=H$1),LOOKUP(9.99999999999999E+307,$H$2:H3333)+1,"")</f>
        <v/>
      </c>
      <c r="I3334" s="31" t="str">
        <f>IF(AND(B3334=I$1),LOOKUP(9.99999999999999E+307,$I$2:I3333)+1,"")</f>
        <v/>
      </c>
      <c r="J3334" s="31">
        <f>IF(AND(B3334=J$1),LOOKUP(9.99999999999999E+307,$J$2:J3333)+1,"")</f>
        <v>3168</v>
      </c>
      <c r="K3334" s="31">
        <f>IF(AND(B3334=K$1),LOOKUP(9.99999999999999E+307,$K$2:K3333)+1,"")</f>
        <v>3168</v>
      </c>
      <c r="L3334" s="31">
        <f>IF(AND(B3334=L$1),LOOKUP(9.99999999999999E+307,$L$2:L3333)+1,"")</f>
        <v>3168</v>
      </c>
      <c r="M3334" s="31">
        <f>IF(AND(B3334=M$1),LOOKUP(9.99999999999999E+307,$M$2:M3333)+1,"")</f>
        <v>3168</v>
      </c>
      <c r="N3334" s="31" t="e">
        <f>IF(AND(B3334=N$1),LOOKUP(9.99999999999999E+307,$N$2:N3333)+1,"")</f>
        <v>#REF!</v>
      </c>
      <c r="O3334" s="31" t="e">
        <f>IF(AND($B3334=O$1),LOOKUP(9.99999999999999E+307,$O$2:O3333)+1,"")</f>
        <v>#REF!</v>
      </c>
      <c r="P3334" s="31" t="e">
        <f>IF(AND($B3334=P$1),LOOKUP(9.99999999999999E+307,$P$2:P3333)+1,"")</f>
        <v>#REF!</v>
      </c>
      <c r="Q3334" s="31" t="e">
        <f>IF(AND($B3334=Q$1),LOOKUP(9.99999999999999E+307,$Q$2:Q3333)+1,"")</f>
        <v>#REF!</v>
      </c>
      <c r="R3334" s="31">
        <f>IF(AND($B3334=R$1),LOOKUP(9.99999999999999E+307,$R$2:R3333)+1,"")</f>
        <v>3168</v>
      </c>
      <c r="S3334" s="31">
        <f>IF(AND($B3334=S$1),LOOKUP(9.99999999999999E+307,$S$2:S3333)+1,"")</f>
        <v>3168</v>
      </c>
      <c r="T3334" s="265"/>
      <c r="U3334" s="265"/>
      <c r="V3334" s="265"/>
      <c r="AA3334" s="254" t="str">
        <f t="shared" si="367"/>
        <v/>
      </c>
      <c r="AB3334" s="254" t="str">
        <f t="shared" si="368"/>
        <v/>
      </c>
      <c r="AC3334" s="255">
        <f t="shared" si="369"/>
        <v>0</v>
      </c>
      <c r="AD3334" s="255">
        <f t="shared" si="370"/>
        <v>3836</v>
      </c>
      <c r="AE3334" s="256" t="str">
        <f t="shared" si="371"/>
        <v/>
      </c>
      <c r="AF3334" s="252" t="str">
        <f t="shared" si="372"/>
        <v>-</v>
      </c>
    </row>
    <row r="3335" spans="1:32" ht="20.149999999999999" customHeight="1" x14ac:dyDescent="0.75">
      <c r="A3335" s="31">
        <v>3333</v>
      </c>
      <c r="B3335" s="237"/>
      <c r="C3335" s="273"/>
      <c r="D3335" s="272"/>
      <c r="E3335" s="273"/>
      <c r="F3335" s="273"/>
      <c r="G3335" s="253" t="str">
        <f t="shared" si="373"/>
        <v/>
      </c>
      <c r="H3335" s="31" t="str">
        <f>IF(AND(B3335=H$1),LOOKUP(9.99999999999999E+307,$H$2:H3334)+1,"")</f>
        <v/>
      </c>
      <c r="I3335" s="31" t="str">
        <f>IF(AND(B3335=I$1),LOOKUP(9.99999999999999E+307,$I$2:I3334)+1,"")</f>
        <v/>
      </c>
      <c r="J3335" s="31">
        <f>IF(AND(B3335=J$1),LOOKUP(9.99999999999999E+307,$J$2:J3334)+1,"")</f>
        <v>3169</v>
      </c>
      <c r="K3335" s="31">
        <f>IF(AND(B3335=K$1),LOOKUP(9.99999999999999E+307,$K$2:K3334)+1,"")</f>
        <v>3169</v>
      </c>
      <c r="L3335" s="31">
        <f>IF(AND(B3335=L$1),LOOKUP(9.99999999999999E+307,$L$2:L3334)+1,"")</f>
        <v>3169</v>
      </c>
      <c r="M3335" s="31">
        <f>IF(AND(B3335=M$1),LOOKUP(9.99999999999999E+307,$M$2:M3334)+1,"")</f>
        <v>3169</v>
      </c>
      <c r="N3335" s="31" t="e">
        <f>IF(AND(B3335=N$1),LOOKUP(9.99999999999999E+307,$N$2:N3334)+1,"")</f>
        <v>#REF!</v>
      </c>
      <c r="O3335" s="31" t="e">
        <f>IF(AND($B3335=O$1),LOOKUP(9.99999999999999E+307,$O$2:O3334)+1,"")</f>
        <v>#REF!</v>
      </c>
      <c r="P3335" s="31" t="e">
        <f>IF(AND($B3335=P$1),LOOKUP(9.99999999999999E+307,$P$2:P3334)+1,"")</f>
        <v>#REF!</v>
      </c>
      <c r="Q3335" s="31" t="e">
        <f>IF(AND($B3335=Q$1),LOOKUP(9.99999999999999E+307,$Q$2:Q3334)+1,"")</f>
        <v>#REF!</v>
      </c>
      <c r="R3335" s="31">
        <f>IF(AND($B3335=R$1),LOOKUP(9.99999999999999E+307,$R$2:R3334)+1,"")</f>
        <v>3169</v>
      </c>
      <c r="S3335" s="31">
        <f>IF(AND($B3335=S$1),LOOKUP(9.99999999999999E+307,$S$2:S3334)+1,"")</f>
        <v>3169</v>
      </c>
      <c r="T3335" s="265"/>
      <c r="U3335" s="265"/>
      <c r="V3335" s="265"/>
      <c r="AA3335" s="254" t="str">
        <f t="shared" si="367"/>
        <v/>
      </c>
      <c r="AB3335" s="254" t="str">
        <f t="shared" si="368"/>
        <v/>
      </c>
      <c r="AC3335" s="255">
        <f t="shared" si="369"/>
        <v>0</v>
      </c>
      <c r="AD3335" s="255">
        <f t="shared" si="370"/>
        <v>3836</v>
      </c>
      <c r="AE3335" s="256" t="str">
        <f t="shared" si="371"/>
        <v/>
      </c>
      <c r="AF3335" s="252" t="str">
        <f t="shared" si="372"/>
        <v>-</v>
      </c>
    </row>
    <row r="3336" spans="1:32" ht="20.149999999999999" customHeight="1" x14ac:dyDescent="0.75">
      <c r="A3336" s="31">
        <v>3334</v>
      </c>
      <c r="B3336" s="237"/>
      <c r="C3336" s="273"/>
      <c r="D3336" s="272"/>
      <c r="E3336" s="273"/>
      <c r="F3336" s="273"/>
      <c r="G3336" s="253" t="str">
        <f t="shared" si="373"/>
        <v/>
      </c>
      <c r="H3336" s="31" t="str">
        <f>IF(AND(B3336=H$1),LOOKUP(9.99999999999999E+307,$H$2:H3335)+1,"")</f>
        <v/>
      </c>
      <c r="I3336" s="31" t="str">
        <f>IF(AND(B3336=I$1),LOOKUP(9.99999999999999E+307,$I$2:I3335)+1,"")</f>
        <v/>
      </c>
      <c r="J3336" s="31">
        <f>IF(AND(B3336=J$1),LOOKUP(9.99999999999999E+307,$J$2:J3335)+1,"")</f>
        <v>3170</v>
      </c>
      <c r="K3336" s="31">
        <f>IF(AND(B3336=K$1),LOOKUP(9.99999999999999E+307,$K$2:K3335)+1,"")</f>
        <v>3170</v>
      </c>
      <c r="L3336" s="31">
        <f>IF(AND(B3336=L$1),LOOKUP(9.99999999999999E+307,$L$2:L3335)+1,"")</f>
        <v>3170</v>
      </c>
      <c r="M3336" s="31">
        <f>IF(AND(B3336=M$1),LOOKUP(9.99999999999999E+307,$M$2:M3335)+1,"")</f>
        <v>3170</v>
      </c>
      <c r="N3336" s="31" t="e">
        <f>IF(AND(B3336=N$1),LOOKUP(9.99999999999999E+307,$N$2:N3335)+1,"")</f>
        <v>#REF!</v>
      </c>
      <c r="O3336" s="31" t="e">
        <f>IF(AND($B3336=O$1),LOOKUP(9.99999999999999E+307,$O$2:O3335)+1,"")</f>
        <v>#REF!</v>
      </c>
      <c r="P3336" s="31" t="e">
        <f>IF(AND($B3336=P$1),LOOKUP(9.99999999999999E+307,$P$2:P3335)+1,"")</f>
        <v>#REF!</v>
      </c>
      <c r="Q3336" s="31" t="e">
        <f>IF(AND($B3336=Q$1),LOOKUP(9.99999999999999E+307,$Q$2:Q3335)+1,"")</f>
        <v>#REF!</v>
      </c>
      <c r="R3336" s="31">
        <f>IF(AND($B3336=R$1),LOOKUP(9.99999999999999E+307,$R$2:R3335)+1,"")</f>
        <v>3170</v>
      </c>
      <c r="S3336" s="31">
        <f>IF(AND($B3336=S$1),LOOKUP(9.99999999999999E+307,$S$2:S3335)+1,"")</f>
        <v>3170</v>
      </c>
      <c r="T3336" s="265"/>
      <c r="U3336" s="265"/>
      <c r="V3336" s="265"/>
      <c r="AA3336" s="254" t="str">
        <f t="shared" si="367"/>
        <v/>
      </c>
      <c r="AB3336" s="254" t="str">
        <f t="shared" si="368"/>
        <v/>
      </c>
      <c r="AC3336" s="255">
        <f t="shared" si="369"/>
        <v>0</v>
      </c>
      <c r="AD3336" s="255">
        <f t="shared" si="370"/>
        <v>3836</v>
      </c>
      <c r="AE3336" s="256" t="str">
        <f t="shared" si="371"/>
        <v/>
      </c>
      <c r="AF3336" s="252" t="str">
        <f t="shared" si="372"/>
        <v>-</v>
      </c>
    </row>
    <row r="3337" spans="1:32" ht="20.149999999999999" customHeight="1" x14ac:dyDescent="0.75">
      <c r="A3337" s="31">
        <v>3335</v>
      </c>
      <c r="B3337" s="237"/>
      <c r="C3337" s="273"/>
      <c r="D3337" s="272"/>
      <c r="E3337" s="273"/>
      <c r="F3337" s="273"/>
      <c r="G3337" s="253" t="str">
        <f t="shared" si="373"/>
        <v/>
      </c>
      <c r="H3337" s="31" t="str">
        <f>IF(AND(B3337=H$1),LOOKUP(9.99999999999999E+307,$H$2:H3336)+1,"")</f>
        <v/>
      </c>
      <c r="I3337" s="31" t="str">
        <f>IF(AND(B3337=I$1),LOOKUP(9.99999999999999E+307,$I$2:I3336)+1,"")</f>
        <v/>
      </c>
      <c r="J3337" s="31">
        <f>IF(AND(B3337=J$1),LOOKUP(9.99999999999999E+307,$J$2:J3336)+1,"")</f>
        <v>3171</v>
      </c>
      <c r="K3337" s="31">
        <f>IF(AND(B3337=K$1),LOOKUP(9.99999999999999E+307,$K$2:K3336)+1,"")</f>
        <v>3171</v>
      </c>
      <c r="L3337" s="31">
        <f>IF(AND(B3337=L$1),LOOKUP(9.99999999999999E+307,$L$2:L3336)+1,"")</f>
        <v>3171</v>
      </c>
      <c r="M3337" s="31">
        <f>IF(AND(B3337=M$1),LOOKUP(9.99999999999999E+307,$M$2:M3336)+1,"")</f>
        <v>3171</v>
      </c>
      <c r="N3337" s="31" t="e">
        <f>IF(AND(B3337=N$1),LOOKUP(9.99999999999999E+307,$N$2:N3336)+1,"")</f>
        <v>#REF!</v>
      </c>
      <c r="O3337" s="31" t="e">
        <f>IF(AND($B3337=O$1),LOOKUP(9.99999999999999E+307,$O$2:O3336)+1,"")</f>
        <v>#REF!</v>
      </c>
      <c r="P3337" s="31" t="e">
        <f>IF(AND($B3337=P$1),LOOKUP(9.99999999999999E+307,$P$2:P3336)+1,"")</f>
        <v>#REF!</v>
      </c>
      <c r="Q3337" s="31" t="e">
        <f>IF(AND($B3337=Q$1),LOOKUP(9.99999999999999E+307,$Q$2:Q3336)+1,"")</f>
        <v>#REF!</v>
      </c>
      <c r="R3337" s="31">
        <f>IF(AND($B3337=R$1),LOOKUP(9.99999999999999E+307,$R$2:R3336)+1,"")</f>
        <v>3171</v>
      </c>
      <c r="S3337" s="31">
        <f>IF(AND($B3337=S$1),LOOKUP(9.99999999999999E+307,$S$2:S3336)+1,"")</f>
        <v>3171</v>
      </c>
      <c r="T3337" s="265"/>
      <c r="U3337" s="265"/>
      <c r="V3337" s="265"/>
      <c r="AA3337" s="254" t="str">
        <f t="shared" si="367"/>
        <v/>
      </c>
      <c r="AB3337" s="254" t="str">
        <f t="shared" si="368"/>
        <v/>
      </c>
      <c r="AC3337" s="255">
        <f t="shared" si="369"/>
        <v>0</v>
      </c>
      <c r="AD3337" s="255">
        <f t="shared" si="370"/>
        <v>3836</v>
      </c>
      <c r="AE3337" s="256" t="str">
        <f t="shared" si="371"/>
        <v/>
      </c>
      <c r="AF3337" s="252" t="str">
        <f t="shared" si="372"/>
        <v>-</v>
      </c>
    </row>
    <row r="3338" spans="1:32" ht="20.149999999999999" customHeight="1" x14ac:dyDescent="0.75">
      <c r="A3338" s="31">
        <v>3336</v>
      </c>
      <c r="B3338" s="237"/>
      <c r="C3338" s="273"/>
      <c r="D3338" s="272"/>
      <c r="E3338" s="273"/>
      <c r="F3338" s="273"/>
      <c r="G3338" s="253" t="str">
        <f t="shared" si="373"/>
        <v/>
      </c>
      <c r="H3338" s="31" t="str">
        <f>IF(AND(B3338=H$1),LOOKUP(9.99999999999999E+307,$H$2:H3337)+1,"")</f>
        <v/>
      </c>
      <c r="I3338" s="31" t="str">
        <f>IF(AND(B3338=I$1),LOOKUP(9.99999999999999E+307,$I$2:I3337)+1,"")</f>
        <v/>
      </c>
      <c r="J3338" s="31">
        <f>IF(AND(B3338=J$1),LOOKUP(9.99999999999999E+307,$J$2:J3337)+1,"")</f>
        <v>3172</v>
      </c>
      <c r="K3338" s="31">
        <f>IF(AND(B3338=K$1),LOOKUP(9.99999999999999E+307,$K$2:K3337)+1,"")</f>
        <v>3172</v>
      </c>
      <c r="L3338" s="31">
        <f>IF(AND(B3338=L$1),LOOKUP(9.99999999999999E+307,$L$2:L3337)+1,"")</f>
        <v>3172</v>
      </c>
      <c r="M3338" s="31">
        <f>IF(AND(B3338=M$1),LOOKUP(9.99999999999999E+307,$M$2:M3337)+1,"")</f>
        <v>3172</v>
      </c>
      <c r="N3338" s="31" t="e">
        <f>IF(AND(B3338=N$1),LOOKUP(9.99999999999999E+307,$N$2:N3337)+1,"")</f>
        <v>#REF!</v>
      </c>
      <c r="O3338" s="31" t="e">
        <f>IF(AND($B3338=O$1),LOOKUP(9.99999999999999E+307,$O$2:O3337)+1,"")</f>
        <v>#REF!</v>
      </c>
      <c r="P3338" s="31" t="e">
        <f>IF(AND($B3338=P$1),LOOKUP(9.99999999999999E+307,$P$2:P3337)+1,"")</f>
        <v>#REF!</v>
      </c>
      <c r="Q3338" s="31" t="e">
        <f>IF(AND($B3338=Q$1),LOOKUP(9.99999999999999E+307,$Q$2:Q3337)+1,"")</f>
        <v>#REF!</v>
      </c>
      <c r="R3338" s="31">
        <f>IF(AND($B3338=R$1),LOOKUP(9.99999999999999E+307,$R$2:R3337)+1,"")</f>
        <v>3172</v>
      </c>
      <c r="S3338" s="31">
        <f>IF(AND($B3338=S$1),LOOKUP(9.99999999999999E+307,$S$2:S3337)+1,"")</f>
        <v>3172</v>
      </c>
      <c r="T3338" s="265"/>
      <c r="U3338" s="265"/>
      <c r="V3338" s="265"/>
      <c r="AA3338" s="254" t="str">
        <f t="shared" si="367"/>
        <v/>
      </c>
      <c r="AB3338" s="254" t="str">
        <f t="shared" si="368"/>
        <v/>
      </c>
      <c r="AC3338" s="255">
        <f t="shared" si="369"/>
        <v>0</v>
      </c>
      <c r="AD3338" s="255">
        <f t="shared" si="370"/>
        <v>3836</v>
      </c>
      <c r="AE3338" s="256" t="str">
        <f t="shared" si="371"/>
        <v/>
      </c>
      <c r="AF3338" s="252" t="str">
        <f t="shared" si="372"/>
        <v>-</v>
      </c>
    </row>
    <row r="3339" spans="1:32" ht="20.149999999999999" customHeight="1" x14ac:dyDescent="0.75">
      <c r="A3339" s="31">
        <v>3337</v>
      </c>
      <c r="B3339" s="237"/>
      <c r="C3339" s="273"/>
      <c r="D3339" s="272"/>
      <c r="E3339" s="273"/>
      <c r="F3339" s="273"/>
      <c r="G3339" s="253" t="str">
        <f t="shared" si="373"/>
        <v/>
      </c>
      <c r="H3339" s="31" t="str">
        <f>IF(AND(B3339=H$1),LOOKUP(9.99999999999999E+307,$H$2:H3338)+1,"")</f>
        <v/>
      </c>
      <c r="I3339" s="31" t="str">
        <f>IF(AND(B3339=I$1),LOOKUP(9.99999999999999E+307,$I$2:I3338)+1,"")</f>
        <v/>
      </c>
      <c r="J3339" s="31">
        <f>IF(AND(B3339=J$1),LOOKUP(9.99999999999999E+307,$J$2:J3338)+1,"")</f>
        <v>3173</v>
      </c>
      <c r="K3339" s="31">
        <f>IF(AND(B3339=K$1),LOOKUP(9.99999999999999E+307,$K$2:K3338)+1,"")</f>
        <v>3173</v>
      </c>
      <c r="L3339" s="31">
        <f>IF(AND(B3339=L$1),LOOKUP(9.99999999999999E+307,$L$2:L3338)+1,"")</f>
        <v>3173</v>
      </c>
      <c r="M3339" s="31">
        <f>IF(AND(B3339=M$1),LOOKUP(9.99999999999999E+307,$M$2:M3338)+1,"")</f>
        <v>3173</v>
      </c>
      <c r="N3339" s="31" t="e">
        <f>IF(AND(B3339=N$1),LOOKUP(9.99999999999999E+307,$N$2:N3338)+1,"")</f>
        <v>#REF!</v>
      </c>
      <c r="O3339" s="31" t="e">
        <f>IF(AND($B3339=O$1),LOOKUP(9.99999999999999E+307,$O$2:O3338)+1,"")</f>
        <v>#REF!</v>
      </c>
      <c r="P3339" s="31" t="e">
        <f>IF(AND($B3339=P$1),LOOKUP(9.99999999999999E+307,$P$2:P3338)+1,"")</f>
        <v>#REF!</v>
      </c>
      <c r="Q3339" s="31" t="e">
        <f>IF(AND($B3339=Q$1),LOOKUP(9.99999999999999E+307,$Q$2:Q3338)+1,"")</f>
        <v>#REF!</v>
      </c>
      <c r="R3339" s="31">
        <f>IF(AND($B3339=R$1),LOOKUP(9.99999999999999E+307,$R$2:R3338)+1,"")</f>
        <v>3173</v>
      </c>
      <c r="S3339" s="31">
        <f>IF(AND($B3339=S$1),LOOKUP(9.99999999999999E+307,$S$2:S3338)+1,"")</f>
        <v>3173</v>
      </c>
      <c r="T3339" s="265"/>
      <c r="U3339" s="265"/>
      <c r="V3339" s="265"/>
      <c r="AA3339" s="254" t="str">
        <f t="shared" si="367"/>
        <v/>
      </c>
      <c r="AB3339" s="254" t="str">
        <f t="shared" si="368"/>
        <v/>
      </c>
      <c r="AC3339" s="255">
        <f t="shared" si="369"/>
        <v>0</v>
      </c>
      <c r="AD3339" s="255">
        <f t="shared" si="370"/>
        <v>3836</v>
      </c>
      <c r="AE3339" s="256" t="str">
        <f t="shared" si="371"/>
        <v/>
      </c>
      <c r="AF3339" s="252" t="str">
        <f t="shared" si="372"/>
        <v>-</v>
      </c>
    </row>
    <row r="3340" spans="1:32" ht="20.149999999999999" customHeight="1" x14ac:dyDescent="0.75">
      <c r="A3340" s="31">
        <v>3338</v>
      </c>
      <c r="B3340" s="237"/>
      <c r="C3340" s="273"/>
      <c r="D3340" s="272"/>
      <c r="E3340" s="273"/>
      <c r="F3340" s="273"/>
      <c r="G3340" s="253" t="str">
        <f t="shared" si="373"/>
        <v/>
      </c>
      <c r="H3340" s="31" t="str">
        <f>IF(AND(B3340=H$1),LOOKUP(9.99999999999999E+307,$H$2:H3339)+1,"")</f>
        <v/>
      </c>
      <c r="I3340" s="31" t="str">
        <f>IF(AND(B3340=I$1),LOOKUP(9.99999999999999E+307,$I$2:I3339)+1,"")</f>
        <v/>
      </c>
      <c r="J3340" s="31">
        <f>IF(AND(B3340=J$1),LOOKUP(9.99999999999999E+307,$J$2:J3339)+1,"")</f>
        <v>3174</v>
      </c>
      <c r="K3340" s="31">
        <f>IF(AND(B3340=K$1),LOOKUP(9.99999999999999E+307,$K$2:K3339)+1,"")</f>
        <v>3174</v>
      </c>
      <c r="L3340" s="31">
        <f>IF(AND(B3340=L$1),LOOKUP(9.99999999999999E+307,$L$2:L3339)+1,"")</f>
        <v>3174</v>
      </c>
      <c r="M3340" s="31">
        <f>IF(AND(B3340=M$1),LOOKUP(9.99999999999999E+307,$M$2:M3339)+1,"")</f>
        <v>3174</v>
      </c>
      <c r="N3340" s="31" t="e">
        <f>IF(AND(B3340=N$1),LOOKUP(9.99999999999999E+307,$N$2:N3339)+1,"")</f>
        <v>#REF!</v>
      </c>
      <c r="O3340" s="31" t="e">
        <f>IF(AND($B3340=O$1),LOOKUP(9.99999999999999E+307,$O$2:O3339)+1,"")</f>
        <v>#REF!</v>
      </c>
      <c r="P3340" s="31" t="e">
        <f>IF(AND($B3340=P$1),LOOKUP(9.99999999999999E+307,$P$2:P3339)+1,"")</f>
        <v>#REF!</v>
      </c>
      <c r="Q3340" s="31" t="e">
        <f>IF(AND($B3340=Q$1),LOOKUP(9.99999999999999E+307,$Q$2:Q3339)+1,"")</f>
        <v>#REF!</v>
      </c>
      <c r="R3340" s="31">
        <f>IF(AND($B3340=R$1),LOOKUP(9.99999999999999E+307,$R$2:R3339)+1,"")</f>
        <v>3174</v>
      </c>
      <c r="S3340" s="31">
        <f>IF(AND($B3340=S$1),LOOKUP(9.99999999999999E+307,$S$2:S3339)+1,"")</f>
        <v>3174</v>
      </c>
      <c r="T3340" s="265"/>
      <c r="U3340" s="265"/>
      <c r="V3340" s="265"/>
      <c r="AA3340" s="254" t="str">
        <f t="shared" si="367"/>
        <v/>
      </c>
      <c r="AB3340" s="254" t="str">
        <f t="shared" si="368"/>
        <v/>
      </c>
      <c r="AC3340" s="255">
        <f t="shared" si="369"/>
        <v>0</v>
      </c>
      <c r="AD3340" s="255">
        <f t="shared" si="370"/>
        <v>3836</v>
      </c>
      <c r="AE3340" s="256" t="str">
        <f t="shared" si="371"/>
        <v/>
      </c>
      <c r="AF3340" s="252" t="str">
        <f t="shared" si="372"/>
        <v>-</v>
      </c>
    </row>
    <row r="3341" spans="1:32" ht="20.149999999999999" customHeight="1" x14ac:dyDescent="0.75">
      <c r="A3341" s="31">
        <v>3339</v>
      </c>
      <c r="B3341" s="237"/>
      <c r="C3341" s="273"/>
      <c r="D3341" s="272"/>
      <c r="E3341" s="273"/>
      <c r="F3341" s="273"/>
      <c r="G3341" s="253" t="str">
        <f t="shared" si="373"/>
        <v/>
      </c>
      <c r="H3341" s="31" t="str">
        <f>IF(AND(B3341=H$1),LOOKUP(9.99999999999999E+307,$H$2:H3340)+1,"")</f>
        <v/>
      </c>
      <c r="I3341" s="31" t="str">
        <f>IF(AND(B3341=I$1),LOOKUP(9.99999999999999E+307,$I$2:I3340)+1,"")</f>
        <v/>
      </c>
      <c r="J3341" s="31">
        <f>IF(AND(B3341=J$1),LOOKUP(9.99999999999999E+307,$J$2:J3340)+1,"")</f>
        <v>3175</v>
      </c>
      <c r="K3341" s="31">
        <f>IF(AND(B3341=K$1),LOOKUP(9.99999999999999E+307,$K$2:K3340)+1,"")</f>
        <v>3175</v>
      </c>
      <c r="L3341" s="31">
        <f>IF(AND(B3341=L$1),LOOKUP(9.99999999999999E+307,$L$2:L3340)+1,"")</f>
        <v>3175</v>
      </c>
      <c r="M3341" s="31">
        <f>IF(AND(B3341=M$1),LOOKUP(9.99999999999999E+307,$M$2:M3340)+1,"")</f>
        <v>3175</v>
      </c>
      <c r="N3341" s="31" t="e">
        <f>IF(AND(B3341=N$1),LOOKUP(9.99999999999999E+307,$N$2:N3340)+1,"")</f>
        <v>#REF!</v>
      </c>
      <c r="O3341" s="31" t="e">
        <f>IF(AND($B3341=O$1),LOOKUP(9.99999999999999E+307,$O$2:O3340)+1,"")</f>
        <v>#REF!</v>
      </c>
      <c r="P3341" s="31" t="e">
        <f>IF(AND($B3341=P$1),LOOKUP(9.99999999999999E+307,$P$2:P3340)+1,"")</f>
        <v>#REF!</v>
      </c>
      <c r="Q3341" s="31" t="e">
        <f>IF(AND($B3341=Q$1),LOOKUP(9.99999999999999E+307,$Q$2:Q3340)+1,"")</f>
        <v>#REF!</v>
      </c>
      <c r="R3341" s="31">
        <f>IF(AND($B3341=R$1),LOOKUP(9.99999999999999E+307,$R$2:R3340)+1,"")</f>
        <v>3175</v>
      </c>
      <c r="S3341" s="31">
        <f>IF(AND($B3341=S$1),LOOKUP(9.99999999999999E+307,$S$2:S3340)+1,"")</f>
        <v>3175</v>
      </c>
      <c r="T3341" s="265"/>
      <c r="U3341" s="265"/>
      <c r="V3341" s="265"/>
      <c r="AA3341" s="254" t="str">
        <f t="shared" si="367"/>
        <v/>
      </c>
      <c r="AB3341" s="254" t="str">
        <f t="shared" si="368"/>
        <v/>
      </c>
      <c r="AC3341" s="255">
        <f t="shared" si="369"/>
        <v>0</v>
      </c>
      <c r="AD3341" s="255">
        <f t="shared" si="370"/>
        <v>3836</v>
      </c>
      <c r="AE3341" s="256" t="str">
        <f t="shared" si="371"/>
        <v/>
      </c>
      <c r="AF3341" s="252" t="str">
        <f t="shared" si="372"/>
        <v>-</v>
      </c>
    </row>
    <row r="3342" spans="1:32" ht="20.149999999999999" customHeight="1" x14ac:dyDescent="0.75">
      <c r="A3342" s="31">
        <v>3340</v>
      </c>
      <c r="B3342" s="237"/>
      <c r="C3342" s="273"/>
      <c r="D3342" s="272"/>
      <c r="E3342" s="273"/>
      <c r="F3342" s="273"/>
      <c r="G3342" s="253" t="str">
        <f t="shared" si="373"/>
        <v/>
      </c>
      <c r="H3342" s="31" t="str">
        <f>IF(AND(B3342=H$1),LOOKUP(9.99999999999999E+307,$H$2:H3341)+1,"")</f>
        <v/>
      </c>
      <c r="I3342" s="31" t="str">
        <f>IF(AND(B3342=I$1),LOOKUP(9.99999999999999E+307,$I$2:I3341)+1,"")</f>
        <v/>
      </c>
      <c r="J3342" s="31">
        <f>IF(AND(B3342=J$1),LOOKUP(9.99999999999999E+307,$J$2:J3341)+1,"")</f>
        <v>3176</v>
      </c>
      <c r="K3342" s="31">
        <f>IF(AND(B3342=K$1),LOOKUP(9.99999999999999E+307,$K$2:K3341)+1,"")</f>
        <v>3176</v>
      </c>
      <c r="L3342" s="31">
        <f>IF(AND(B3342=L$1),LOOKUP(9.99999999999999E+307,$L$2:L3341)+1,"")</f>
        <v>3176</v>
      </c>
      <c r="M3342" s="31">
        <f>IF(AND(B3342=M$1),LOOKUP(9.99999999999999E+307,$M$2:M3341)+1,"")</f>
        <v>3176</v>
      </c>
      <c r="N3342" s="31" t="e">
        <f>IF(AND(B3342=N$1),LOOKUP(9.99999999999999E+307,$N$2:N3341)+1,"")</f>
        <v>#REF!</v>
      </c>
      <c r="O3342" s="31" t="e">
        <f>IF(AND($B3342=O$1),LOOKUP(9.99999999999999E+307,$O$2:O3341)+1,"")</f>
        <v>#REF!</v>
      </c>
      <c r="P3342" s="31" t="e">
        <f>IF(AND($B3342=P$1),LOOKUP(9.99999999999999E+307,$P$2:P3341)+1,"")</f>
        <v>#REF!</v>
      </c>
      <c r="Q3342" s="31" t="e">
        <f>IF(AND($B3342=Q$1),LOOKUP(9.99999999999999E+307,$Q$2:Q3341)+1,"")</f>
        <v>#REF!</v>
      </c>
      <c r="R3342" s="31">
        <f>IF(AND($B3342=R$1),LOOKUP(9.99999999999999E+307,$R$2:R3341)+1,"")</f>
        <v>3176</v>
      </c>
      <c r="S3342" s="31">
        <f>IF(AND($B3342=S$1),LOOKUP(9.99999999999999E+307,$S$2:S3341)+1,"")</f>
        <v>3176</v>
      </c>
      <c r="T3342" s="265"/>
      <c r="U3342" s="265"/>
      <c r="V3342" s="265"/>
      <c r="AA3342" s="254" t="str">
        <f t="shared" si="367"/>
        <v/>
      </c>
      <c r="AB3342" s="254" t="str">
        <f t="shared" si="368"/>
        <v/>
      </c>
      <c r="AC3342" s="255">
        <f t="shared" si="369"/>
        <v>0</v>
      </c>
      <c r="AD3342" s="255">
        <f t="shared" si="370"/>
        <v>3836</v>
      </c>
      <c r="AE3342" s="256" t="str">
        <f t="shared" si="371"/>
        <v/>
      </c>
      <c r="AF3342" s="252" t="str">
        <f t="shared" si="372"/>
        <v>-</v>
      </c>
    </row>
    <row r="3343" spans="1:32" ht="20.149999999999999" customHeight="1" x14ac:dyDescent="0.75">
      <c r="A3343" s="31">
        <v>3341</v>
      </c>
      <c r="B3343" s="237"/>
      <c r="C3343" s="273"/>
      <c r="D3343" s="272"/>
      <c r="E3343" s="273"/>
      <c r="F3343" s="273"/>
      <c r="G3343" s="253" t="str">
        <f t="shared" si="373"/>
        <v/>
      </c>
      <c r="H3343" s="31" t="str">
        <f>IF(AND(B3343=H$1),LOOKUP(9.99999999999999E+307,$H$2:H3342)+1,"")</f>
        <v/>
      </c>
      <c r="I3343" s="31" t="str">
        <f>IF(AND(B3343=I$1),LOOKUP(9.99999999999999E+307,$I$2:I3342)+1,"")</f>
        <v/>
      </c>
      <c r="J3343" s="31">
        <f>IF(AND(B3343=J$1),LOOKUP(9.99999999999999E+307,$J$2:J3342)+1,"")</f>
        <v>3177</v>
      </c>
      <c r="K3343" s="31">
        <f>IF(AND(B3343=K$1),LOOKUP(9.99999999999999E+307,$K$2:K3342)+1,"")</f>
        <v>3177</v>
      </c>
      <c r="L3343" s="31">
        <f>IF(AND(B3343=L$1),LOOKUP(9.99999999999999E+307,$L$2:L3342)+1,"")</f>
        <v>3177</v>
      </c>
      <c r="M3343" s="31">
        <f>IF(AND(B3343=M$1),LOOKUP(9.99999999999999E+307,$M$2:M3342)+1,"")</f>
        <v>3177</v>
      </c>
      <c r="N3343" s="31" t="e">
        <f>IF(AND(B3343=N$1),LOOKUP(9.99999999999999E+307,$N$2:N3342)+1,"")</f>
        <v>#REF!</v>
      </c>
      <c r="O3343" s="31" t="e">
        <f>IF(AND($B3343=O$1),LOOKUP(9.99999999999999E+307,$O$2:O3342)+1,"")</f>
        <v>#REF!</v>
      </c>
      <c r="P3343" s="31" t="e">
        <f>IF(AND($B3343=P$1),LOOKUP(9.99999999999999E+307,$P$2:P3342)+1,"")</f>
        <v>#REF!</v>
      </c>
      <c r="Q3343" s="31" t="e">
        <f>IF(AND($B3343=Q$1),LOOKUP(9.99999999999999E+307,$Q$2:Q3342)+1,"")</f>
        <v>#REF!</v>
      </c>
      <c r="R3343" s="31">
        <f>IF(AND($B3343=R$1),LOOKUP(9.99999999999999E+307,$R$2:R3342)+1,"")</f>
        <v>3177</v>
      </c>
      <c r="S3343" s="31">
        <f>IF(AND($B3343=S$1),LOOKUP(9.99999999999999E+307,$S$2:S3342)+1,"")</f>
        <v>3177</v>
      </c>
      <c r="T3343" s="265"/>
      <c r="U3343" s="265"/>
      <c r="V3343" s="265"/>
      <c r="AA3343" s="254" t="str">
        <f t="shared" si="367"/>
        <v/>
      </c>
      <c r="AB3343" s="254" t="str">
        <f t="shared" si="368"/>
        <v/>
      </c>
      <c r="AC3343" s="255">
        <f t="shared" si="369"/>
        <v>0</v>
      </c>
      <c r="AD3343" s="255">
        <f t="shared" si="370"/>
        <v>3836</v>
      </c>
      <c r="AE3343" s="256" t="str">
        <f t="shared" si="371"/>
        <v/>
      </c>
      <c r="AF3343" s="252" t="str">
        <f t="shared" si="372"/>
        <v>-</v>
      </c>
    </row>
    <row r="3344" spans="1:32" ht="20.149999999999999" customHeight="1" x14ac:dyDescent="0.75">
      <c r="A3344" s="31">
        <v>3342</v>
      </c>
      <c r="B3344" s="237"/>
      <c r="C3344" s="273"/>
      <c r="D3344" s="272"/>
      <c r="E3344" s="273"/>
      <c r="F3344" s="273"/>
      <c r="G3344" s="253" t="str">
        <f t="shared" si="373"/>
        <v/>
      </c>
      <c r="H3344" s="31" t="str">
        <f>IF(AND(B3344=H$1),LOOKUP(9.99999999999999E+307,$H$2:H3343)+1,"")</f>
        <v/>
      </c>
      <c r="I3344" s="31" t="str">
        <f>IF(AND(B3344=I$1),LOOKUP(9.99999999999999E+307,$I$2:I3343)+1,"")</f>
        <v/>
      </c>
      <c r="J3344" s="31">
        <f>IF(AND(B3344=J$1),LOOKUP(9.99999999999999E+307,$J$2:J3343)+1,"")</f>
        <v>3178</v>
      </c>
      <c r="K3344" s="31">
        <f>IF(AND(B3344=K$1),LOOKUP(9.99999999999999E+307,$K$2:K3343)+1,"")</f>
        <v>3178</v>
      </c>
      <c r="L3344" s="31">
        <f>IF(AND(B3344=L$1),LOOKUP(9.99999999999999E+307,$L$2:L3343)+1,"")</f>
        <v>3178</v>
      </c>
      <c r="M3344" s="31">
        <f>IF(AND(B3344=M$1),LOOKUP(9.99999999999999E+307,$M$2:M3343)+1,"")</f>
        <v>3178</v>
      </c>
      <c r="N3344" s="31" t="e">
        <f>IF(AND(B3344=N$1),LOOKUP(9.99999999999999E+307,$N$2:N3343)+1,"")</f>
        <v>#REF!</v>
      </c>
      <c r="O3344" s="31" t="e">
        <f>IF(AND($B3344=O$1),LOOKUP(9.99999999999999E+307,$O$2:O3343)+1,"")</f>
        <v>#REF!</v>
      </c>
      <c r="P3344" s="31" t="e">
        <f>IF(AND($B3344=P$1),LOOKUP(9.99999999999999E+307,$P$2:P3343)+1,"")</f>
        <v>#REF!</v>
      </c>
      <c r="Q3344" s="31" t="e">
        <f>IF(AND($B3344=Q$1),LOOKUP(9.99999999999999E+307,$Q$2:Q3343)+1,"")</f>
        <v>#REF!</v>
      </c>
      <c r="R3344" s="31">
        <f>IF(AND($B3344=R$1),LOOKUP(9.99999999999999E+307,$R$2:R3343)+1,"")</f>
        <v>3178</v>
      </c>
      <c r="S3344" s="31">
        <f>IF(AND($B3344=S$1),LOOKUP(9.99999999999999E+307,$S$2:S3343)+1,"")</f>
        <v>3178</v>
      </c>
      <c r="T3344" s="265"/>
      <c r="U3344" s="265"/>
      <c r="V3344" s="265"/>
      <c r="AA3344" s="254" t="str">
        <f t="shared" si="367"/>
        <v/>
      </c>
      <c r="AB3344" s="254" t="str">
        <f t="shared" si="368"/>
        <v/>
      </c>
      <c r="AC3344" s="255">
        <f t="shared" si="369"/>
        <v>0</v>
      </c>
      <c r="AD3344" s="255">
        <f t="shared" si="370"/>
        <v>3836</v>
      </c>
      <c r="AE3344" s="256" t="str">
        <f t="shared" si="371"/>
        <v/>
      </c>
      <c r="AF3344" s="252" t="str">
        <f t="shared" si="372"/>
        <v>-</v>
      </c>
    </row>
    <row r="3345" spans="1:32" ht="20.149999999999999" customHeight="1" x14ac:dyDescent="0.75">
      <c r="A3345" s="31">
        <v>3343</v>
      </c>
      <c r="B3345" s="237"/>
      <c r="C3345" s="273"/>
      <c r="D3345" s="272"/>
      <c r="E3345" s="273"/>
      <c r="F3345" s="273"/>
      <c r="G3345" s="253" t="str">
        <f t="shared" si="373"/>
        <v/>
      </c>
      <c r="H3345" s="31" t="str">
        <f>IF(AND(B3345=H$1),LOOKUP(9.99999999999999E+307,$H$2:H3344)+1,"")</f>
        <v/>
      </c>
      <c r="I3345" s="31" t="str">
        <f>IF(AND(B3345=I$1),LOOKUP(9.99999999999999E+307,$I$2:I3344)+1,"")</f>
        <v/>
      </c>
      <c r="J3345" s="31">
        <f>IF(AND(B3345=J$1),LOOKUP(9.99999999999999E+307,$J$2:J3344)+1,"")</f>
        <v>3179</v>
      </c>
      <c r="K3345" s="31">
        <f>IF(AND(B3345=K$1),LOOKUP(9.99999999999999E+307,$K$2:K3344)+1,"")</f>
        <v>3179</v>
      </c>
      <c r="L3345" s="31">
        <f>IF(AND(B3345=L$1),LOOKUP(9.99999999999999E+307,$L$2:L3344)+1,"")</f>
        <v>3179</v>
      </c>
      <c r="M3345" s="31">
        <f>IF(AND(B3345=M$1),LOOKUP(9.99999999999999E+307,$M$2:M3344)+1,"")</f>
        <v>3179</v>
      </c>
      <c r="N3345" s="31" t="e">
        <f>IF(AND(B3345=N$1),LOOKUP(9.99999999999999E+307,$N$2:N3344)+1,"")</f>
        <v>#REF!</v>
      </c>
      <c r="O3345" s="31" t="e">
        <f>IF(AND($B3345=O$1),LOOKUP(9.99999999999999E+307,$O$2:O3344)+1,"")</f>
        <v>#REF!</v>
      </c>
      <c r="P3345" s="31" t="e">
        <f>IF(AND($B3345=P$1),LOOKUP(9.99999999999999E+307,$P$2:P3344)+1,"")</f>
        <v>#REF!</v>
      </c>
      <c r="Q3345" s="31" t="e">
        <f>IF(AND($B3345=Q$1),LOOKUP(9.99999999999999E+307,$Q$2:Q3344)+1,"")</f>
        <v>#REF!</v>
      </c>
      <c r="R3345" s="31">
        <f>IF(AND($B3345=R$1),LOOKUP(9.99999999999999E+307,$R$2:R3344)+1,"")</f>
        <v>3179</v>
      </c>
      <c r="S3345" s="31">
        <f>IF(AND($B3345=S$1),LOOKUP(9.99999999999999E+307,$S$2:S3344)+1,"")</f>
        <v>3179</v>
      </c>
      <c r="T3345" s="265"/>
      <c r="U3345" s="265"/>
      <c r="V3345" s="265"/>
      <c r="AA3345" s="254" t="str">
        <f t="shared" si="367"/>
        <v/>
      </c>
      <c r="AB3345" s="254" t="str">
        <f t="shared" si="368"/>
        <v/>
      </c>
      <c r="AC3345" s="255">
        <f t="shared" si="369"/>
        <v>0</v>
      </c>
      <c r="AD3345" s="255">
        <f t="shared" si="370"/>
        <v>3836</v>
      </c>
      <c r="AE3345" s="256" t="str">
        <f t="shared" si="371"/>
        <v/>
      </c>
      <c r="AF3345" s="252" t="str">
        <f t="shared" si="372"/>
        <v>-</v>
      </c>
    </row>
    <row r="3346" spans="1:32" ht="20.149999999999999" customHeight="1" x14ac:dyDescent="0.75">
      <c r="A3346" s="31">
        <v>3344</v>
      </c>
      <c r="B3346" s="237"/>
      <c r="C3346" s="273"/>
      <c r="D3346" s="272"/>
      <c r="E3346" s="273"/>
      <c r="F3346" s="273"/>
      <c r="G3346" s="253" t="str">
        <f t="shared" si="373"/>
        <v/>
      </c>
      <c r="H3346" s="31" t="str">
        <f>IF(AND(B3346=H$1),LOOKUP(9.99999999999999E+307,$H$2:H3345)+1,"")</f>
        <v/>
      </c>
      <c r="I3346" s="31" t="str">
        <f>IF(AND(B3346=I$1),LOOKUP(9.99999999999999E+307,$I$2:I3345)+1,"")</f>
        <v/>
      </c>
      <c r="J3346" s="31">
        <f>IF(AND(B3346=J$1),LOOKUP(9.99999999999999E+307,$J$2:J3345)+1,"")</f>
        <v>3180</v>
      </c>
      <c r="K3346" s="31">
        <f>IF(AND(B3346=K$1),LOOKUP(9.99999999999999E+307,$K$2:K3345)+1,"")</f>
        <v>3180</v>
      </c>
      <c r="L3346" s="31">
        <f>IF(AND(B3346=L$1),LOOKUP(9.99999999999999E+307,$L$2:L3345)+1,"")</f>
        <v>3180</v>
      </c>
      <c r="M3346" s="31">
        <f>IF(AND(B3346=M$1),LOOKUP(9.99999999999999E+307,$M$2:M3345)+1,"")</f>
        <v>3180</v>
      </c>
      <c r="N3346" s="31" t="e">
        <f>IF(AND(B3346=N$1),LOOKUP(9.99999999999999E+307,$N$2:N3345)+1,"")</f>
        <v>#REF!</v>
      </c>
      <c r="O3346" s="31" t="e">
        <f>IF(AND($B3346=O$1),LOOKUP(9.99999999999999E+307,$O$2:O3345)+1,"")</f>
        <v>#REF!</v>
      </c>
      <c r="P3346" s="31" t="e">
        <f>IF(AND($B3346=P$1),LOOKUP(9.99999999999999E+307,$P$2:P3345)+1,"")</f>
        <v>#REF!</v>
      </c>
      <c r="Q3346" s="31" t="e">
        <f>IF(AND($B3346=Q$1),LOOKUP(9.99999999999999E+307,$Q$2:Q3345)+1,"")</f>
        <v>#REF!</v>
      </c>
      <c r="R3346" s="31">
        <f>IF(AND($B3346=R$1),LOOKUP(9.99999999999999E+307,$R$2:R3345)+1,"")</f>
        <v>3180</v>
      </c>
      <c r="S3346" s="31">
        <f>IF(AND($B3346=S$1),LOOKUP(9.99999999999999E+307,$S$2:S3345)+1,"")</f>
        <v>3180</v>
      </c>
      <c r="T3346" s="265"/>
      <c r="U3346" s="265"/>
      <c r="V3346" s="265"/>
      <c r="AA3346" s="254" t="str">
        <f t="shared" si="367"/>
        <v/>
      </c>
      <c r="AB3346" s="254" t="str">
        <f t="shared" si="368"/>
        <v/>
      </c>
      <c r="AC3346" s="255">
        <f t="shared" si="369"/>
        <v>0</v>
      </c>
      <c r="AD3346" s="255">
        <f t="shared" si="370"/>
        <v>3836</v>
      </c>
      <c r="AE3346" s="256" t="str">
        <f t="shared" si="371"/>
        <v/>
      </c>
      <c r="AF3346" s="252" t="str">
        <f t="shared" si="372"/>
        <v>-</v>
      </c>
    </row>
    <row r="3347" spans="1:32" ht="20.149999999999999" customHeight="1" x14ac:dyDescent="0.75">
      <c r="A3347" s="31">
        <v>3345</v>
      </c>
      <c r="B3347" s="237"/>
      <c r="C3347" s="273"/>
      <c r="D3347" s="272"/>
      <c r="E3347" s="273"/>
      <c r="F3347" s="273"/>
      <c r="G3347" s="253" t="str">
        <f t="shared" si="373"/>
        <v/>
      </c>
      <c r="H3347" s="31" t="str">
        <f>IF(AND(B3347=H$1),LOOKUP(9.99999999999999E+307,$H$2:H3346)+1,"")</f>
        <v/>
      </c>
      <c r="I3347" s="31" t="str">
        <f>IF(AND(B3347=I$1),LOOKUP(9.99999999999999E+307,$I$2:I3346)+1,"")</f>
        <v/>
      </c>
      <c r="J3347" s="31">
        <f>IF(AND(B3347=J$1),LOOKUP(9.99999999999999E+307,$J$2:J3346)+1,"")</f>
        <v>3181</v>
      </c>
      <c r="K3347" s="31">
        <f>IF(AND(B3347=K$1),LOOKUP(9.99999999999999E+307,$K$2:K3346)+1,"")</f>
        <v>3181</v>
      </c>
      <c r="L3347" s="31">
        <f>IF(AND(B3347=L$1),LOOKUP(9.99999999999999E+307,$L$2:L3346)+1,"")</f>
        <v>3181</v>
      </c>
      <c r="M3347" s="31">
        <f>IF(AND(B3347=M$1),LOOKUP(9.99999999999999E+307,$M$2:M3346)+1,"")</f>
        <v>3181</v>
      </c>
      <c r="N3347" s="31" t="e">
        <f>IF(AND(B3347=N$1),LOOKUP(9.99999999999999E+307,$N$2:N3346)+1,"")</f>
        <v>#REF!</v>
      </c>
      <c r="O3347" s="31" t="e">
        <f>IF(AND($B3347=O$1),LOOKUP(9.99999999999999E+307,$O$2:O3346)+1,"")</f>
        <v>#REF!</v>
      </c>
      <c r="P3347" s="31" t="e">
        <f>IF(AND($B3347=P$1),LOOKUP(9.99999999999999E+307,$P$2:P3346)+1,"")</f>
        <v>#REF!</v>
      </c>
      <c r="Q3347" s="31" t="e">
        <f>IF(AND($B3347=Q$1),LOOKUP(9.99999999999999E+307,$Q$2:Q3346)+1,"")</f>
        <v>#REF!</v>
      </c>
      <c r="R3347" s="31">
        <f>IF(AND($B3347=R$1),LOOKUP(9.99999999999999E+307,$R$2:R3346)+1,"")</f>
        <v>3181</v>
      </c>
      <c r="S3347" s="31">
        <f>IF(AND($B3347=S$1),LOOKUP(9.99999999999999E+307,$S$2:S3346)+1,"")</f>
        <v>3181</v>
      </c>
      <c r="T3347" s="265"/>
      <c r="U3347" s="265"/>
      <c r="V3347" s="265"/>
      <c r="AA3347" s="254" t="str">
        <f t="shared" ref="AA3347:AA3410" si="374">IF(AD3347=2,"นักเรียนซ้ำ","")</f>
        <v/>
      </c>
      <c r="AB3347" s="254" t="str">
        <f t="shared" ref="AB3347:AB3410" si="375">IF(AC3347=2,"เลขประจำตัวซ้ำ","")</f>
        <v/>
      </c>
      <c r="AC3347" s="255">
        <f t="shared" si="369"/>
        <v>0</v>
      </c>
      <c r="AD3347" s="255">
        <f t="shared" si="370"/>
        <v>3836</v>
      </c>
      <c r="AE3347" s="256" t="str">
        <f t="shared" si="371"/>
        <v/>
      </c>
      <c r="AF3347" s="252" t="str">
        <f t="shared" si="372"/>
        <v>-</v>
      </c>
    </row>
    <row r="3348" spans="1:32" ht="20.149999999999999" customHeight="1" x14ac:dyDescent="0.75">
      <c r="A3348" s="31">
        <v>3346</v>
      </c>
      <c r="B3348" s="237"/>
      <c r="C3348" s="273"/>
      <c r="D3348" s="272"/>
      <c r="E3348" s="273"/>
      <c r="F3348" s="273"/>
      <c r="G3348" s="253" t="str">
        <f t="shared" si="373"/>
        <v/>
      </c>
      <c r="H3348" s="31" t="str">
        <f>IF(AND(B3348=H$1),LOOKUP(9.99999999999999E+307,$H$2:H3347)+1,"")</f>
        <v/>
      </c>
      <c r="I3348" s="31" t="str">
        <f>IF(AND(B3348=I$1),LOOKUP(9.99999999999999E+307,$I$2:I3347)+1,"")</f>
        <v/>
      </c>
      <c r="J3348" s="31">
        <f>IF(AND(B3348=J$1),LOOKUP(9.99999999999999E+307,$J$2:J3347)+1,"")</f>
        <v>3182</v>
      </c>
      <c r="K3348" s="31">
        <f>IF(AND(B3348=K$1),LOOKUP(9.99999999999999E+307,$K$2:K3347)+1,"")</f>
        <v>3182</v>
      </c>
      <c r="L3348" s="31">
        <f>IF(AND(B3348=L$1),LOOKUP(9.99999999999999E+307,$L$2:L3347)+1,"")</f>
        <v>3182</v>
      </c>
      <c r="M3348" s="31">
        <f>IF(AND(B3348=M$1),LOOKUP(9.99999999999999E+307,$M$2:M3347)+1,"")</f>
        <v>3182</v>
      </c>
      <c r="N3348" s="31" t="e">
        <f>IF(AND(B3348=N$1),LOOKUP(9.99999999999999E+307,$N$2:N3347)+1,"")</f>
        <v>#REF!</v>
      </c>
      <c r="O3348" s="31" t="e">
        <f>IF(AND($B3348=O$1),LOOKUP(9.99999999999999E+307,$O$2:O3347)+1,"")</f>
        <v>#REF!</v>
      </c>
      <c r="P3348" s="31" t="e">
        <f>IF(AND($B3348=P$1),LOOKUP(9.99999999999999E+307,$P$2:P3347)+1,"")</f>
        <v>#REF!</v>
      </c>
      <c r="Q3348" s="31" t="e">
        <f>IF(AND($B3348=Q$1),LOOKUP(9.99999999999999E+307,$Q$2:Q3347)+1,"")</f>
        <v>#REF!</v>
      </c>
      <c r="R3348" s="31">
        <f>IF(AND($B3348=R$1),LOOKUP(9.99999999999999E+307,$R$2:R3347)+1,"")</f>
        <v>3182</v>
      </c>
      <c r="S3348" s="31">
        <f>IF(AND($B3348=S$1),LOOKUP(9.99999999999999E+307,$S$2:S3347)+1,"")</f>
        <v>3182</v>
      </c>
      <c r="T3348" s="265"/>
      <c r="U3348" s="265"/>
      <c r="V3348" s="265"/>
      <c r="AA3348" s="254" t="str">
        <f t="shared" si="374"/>
        <v/>
      </c>
      <c r="AB3348" s="254" t="str">
        <f t="shared" si="375"/>
        <v/>
      </c>
      <c r="AC3348" s="255">
        <f t="shared" si="369"/>
        <v>0</v>
      </c>
      <c r="AD3348" s="255">
        <f t="shared" si="370"/>
        <v>3836</v>
      </c>
      <c r="AE3348" s="256" t="str">
        <f t="shared" si="371"/>
        <v/>
      </c>
      <c r="AF3348" s="252" t="str">
        <f t="shared" si="372"/>
        <v>-</v>
      </c>
    </row>
    <row r="3349" spans="1:32" ht="20.149999999999999" customHeight="1" x14ac:dyDescent="0.75">
      <c r="A3349" s="31">
        <v>3347</v>
      </c>
      <c r="B3349" s="237"/>
      <c r="C3349" s="273"/>
      <c r="D3349" s="272"/>
      <c r="E3349" s="273"/>
      <c r="F3349" s="273"/>
      <c r="G3349" s="253" t="str">
        <f t="shared" si="373"/>
        <v/>
      </c>
      <c r="H3349" s="31" t="str">
        <f>IF(AND(B3349=H$1),LOOKUP(9.99999999999999E+307,$H$2:H3348)+1,"")</f>
        <v/>
      </c>
      <c r="I3349" s="31" t="str">
        <f>IF(AND(B3349=I$1),LOOKUP(9.99999999999999E+307,$I$2:I3348)+1,"")</f>
        <v/>
      </c>
      <c r="J3349" s="31">
        <f>IF(AND(B3349=J$1),LOOKUP(9.99999999999999E+307,$J$2:J3348)+1,"")</f>
        <v>3183</v>
      </c>
      <c r="K3349" s="31">
        <f>IF(AND(B3349=K$1),LOOKUP(9.99999999999999E+307,$K$2:K3348)+1,"")</f>
        <v>3183</v>
      </c>
      <c r="L3349" s="31">
        <f>IF(AND(B3349=L$1),LOOKUP(9.99999999999999E+307,$L$2:L3348)+1,"")</f>
        <v>3183</v>
      </c>
      <c r="M3349" s="31">
        <f>IF(AND(B3349=M$1),LOOKUP(9.99999999999999E+307,$M$2:M3348)+1,"")</f>
        <v>3183</v>
      </c>
      <c r="N3349" s="31" t="e">
        <f>IF(AND(B3349=N$1),LOOKUP(9.99999999999999E+307,$N$2:N3348)+1,"")</f>
        <v>#REF!</v>
      </c>
      <c r="O3349" s="31" t="e">
        <f>IF(AND($B3349=O$1),LOOKUP(9.99999999999999E+307,$O$2:O3348)+1,"")</f>
        <v>#REF!</v>
      </c>
      <c r="P3349" s="31" t="e">
        <f>IF(AND($B3349=P$1),LOOKUP(9.99999999999999E+307,$P$2:P3348)+1,"")</f>
        <v>#REF!</v>
      </c>
      <c r="Q3349" s="31" t="e">
        <f>IF(AND($B3349=Q$1),LOOKUP(9.99999999999999E+307,$Q$2:Q3348)+1,"")</f>
        <v>#REF!</v>
      </c>
      <c r="R3349" s="31">
        <f>IF(AND($B3349=R$1),LOOKUP(9.99999999999999E+307,$R$2:R3348)+1,"")</f>
        <v>3183</v>
      </c>
      <c r="S3349" s="31">
        <f>IF(AND($B3349=S$1),LOOKUP(9.99999999999999E+307,$S$2:S3348)+1,"")</f>
        <v>3183</v>
      </c>
      <c r="T3349" s="265"/>
      <c r="U3349" s="265"/>
      <c r="V3349" s="265"/>
      <c r="AA3349" s="254" t="str">
        <f t="shared" si="374"/>
        <v/>
      </c>
      <c r="AB3349" s="254" t="str">
        <f t="shared" si="375"/>
        <v/>
      </c>
      <c r="AC3349" s="255">
        <f t="shared" si="369"/>
        <v>0</v>
      </c>
      <c r="AD3349" s="255">
        <f t="shared" si="370"/>
        <v>3836</v>
      </c>
      <c r="AE3349" s="256" t="str">
        <f t="shared" si="371"/>
        <v/>
      </c>
      <c r="AF3349" s="252" t="str">
        <f t="shared" si="372"/>
        <v>-</v>
      </c>
    </row>
    <row r="3350" spans="1:32" ht="20.149999999999999" customHeight="1" x14ac:dyDescent="0.75">
      <c r="A3350" s="31">
        <v>3348</v>
      </c>
      <c r="B3350" s="237"/>
      <c r="C3350" s="273"/>
      <c r="D3350" s="272"/>
      <c r="E3350" s="273"/>
      <c r="F3350" s="273"/>
      <c r="G3350" s="253" t="str">
        <f t="shared" si="373"/>
        <v/>
      </c>
      <c r="H3350" s="31" t="str">
        <f>IF(AND(B3350=H$1),LOOKUP(9.99999999999999E+307,$H$2:H3349)+1,"")</f>
        <v/>
      </c>
      <c r="I3350" s="31" t="str">
        <f>IF(AND(B3350=I$1),LOOKUP(9.99999999999999E+307,$I$2:I3349)+1,"")</f>
        <v/>
      </c>
      <c r="J3350" s="31">
        <f>IF(AND(B3350=J$1),LOOKUP(9.99999999999999E+307,$J$2:J3349)+1,"")</f>
        <v>3184</v>
      </c>
      <c r="K3350" s="31">
        <f>IF(AND(B3350=K$1),LOOKUP(9.99999999999999E+307,$K$2:K3349)+1,"")</f>
        <v>3184</v>
      </c>
      <c r="L3350" s="31">
        <f>IF(AND(B3350=L$1),LOOKUP(9.99999999999999E+307,$L$2:L3349)+1,"")</f>
        <v>3184</v>
      </c>
      <c r="M3350" s="31">
        <f>IF(AND(B3350=M$1),LOOKUP(9.99999999999999E+307,$M$2:M3349)+1,"")</f>
        <v>3184</v>
      </c>
      <c r="N3350" s="31" t="e">
        <f>IF(AND(B3350=N$1),LOOKUP(9.99999999999999E+307,$N$2:N3349)+1,"")</f>
        <v>#REF!</v>
      </c>
      <c r="O3350" s="31" t="e">
        <f>IF(AND($B3350=O$1),LOOKUP(9.99999999999999E+307,$O$2:O3349)+1,"")</f>
        <v>#REF!</v>
      </c>
      <c r="P3350" s="31" t="e">
        <f>IF(AND($B3350=P$1),LOOKUP(9.99999999999999E+307,$P$2:P3349)+1,"")</f>
        <v>#REF!</v>
      </c>
      <c r="Q3350" s="31" t="e">
        <f>IF(AND($B3350=Q$1),LOOKUP(9.99999999999999E+307,$Q$2:Q3349)+1,"")</f>
        <v>#REF!</v>
      </c>
      <c r="R3350" s="31">
        <f>IF(AND($B3350=R$1),LOOKUP(9.99999999999999E+307,$R$2:R3349)+1,"")</f>
        <v>3184</v>
      </c>
      <c r="S3350" s="31">
        <f>IF(AND($B3350=S$1),LOOKUP(9.99999999999999E+307,$S$2:S3349)+1,"")</f>
        <v>3184</v>
      </c>
      <c r="T3350" s="265"/>
      <c r="U3350" s="265"/>
      <c r="V3350" s="265"/>
      <c r="AA3350" s="254" t="str">
        <f t="shared" si="374"/>
        <v/>
      </c>
      <c r="AB3350" s="254" t="str">
        <f t="shared" si="375"/>
        <v/>
      </c>
      <c r="AC3350" s="255">
        <f t="shared" si="369"/>
        <v>0</v>
      </c>
      <c r="AD3350" s="255">
        <f t="shared" si="370"/>
        <v>3836</v>
      </c>
      <c r="AE3350" s="256" t="str">
        <f t="shared" si="371"/>
        <v/>
      </c>
      <c r="AF3350" s="252" t="str">
        <f t="shared" si="372"/>
        <v>-</v>
      </c>
    </row>
    <row r="3351" spans="1:32" ht="20.149999999999999" customHeight="1" x14ac:dyDescent="0.75">
      <c r="A3351" s="31">
        <v>3349</v>
      </c>
      <c r="B3351" s="237"/>
      <c r="C3351" s="273"/>
      <c r="D3351" s="272"/>
      <c r="E3351" s="273"/>
      <c r="F3351" s="273"/>
      <c r="G3351" s="253" t="str">
        <f t="shared" si="373"/>
        <v/>
      </c>
      <c r="H3351" s="31" t="str">
        <f>IF(AND(B3351=H$1),LOOKUP(9.99999999999999E+307,$H$2:H3350)+1,"")</f>
        <v/>
      </c>
      <c r="I3351" s="31" t="str">
        <f>IF(AND(B3351=I$1),LOOKUP(9.99999999999999E+307,$I$2:I3350)+1,"")</f>
        <v/>
      </c>
      <c r="J3351" s="31">
        <f>IF(AND(B3351=J$1),LOOKUP(9.99999999999999E+307,$J$2:J3350)+1,"")</f>
        <v>3185</v>
      </c>
      <c r="K3351" s="31">
        <f>IF(AND(B3351=K$1),LOOKUP(9.99999999999999E+307,$K$2:K3350)+1,"")</f>
        <v>3185</v>
      </c>
      <c r="L3351" s="31">
        <f>IF(AND(B3351=L$1),LOOKUP(9.99999999999999E+307,$L$2:L3350)+1,"")</f>
        <v>3185</v>
      </c>
      <c r="M3351" s="31">
        <f>IF(AND(B3351=M$1),LOOKUP(9.99999999999999E+307,$M$2:M3350)+1,"")</f>
        <v>3185</v>
      </c>
      <c r="N3351" s="31" t="e">
        <f>IF(AND(B3351=N$1),LOOKUP(9.99999999999999E+307,$N$2:N3350)+1,"")</f>
        <v>#REF!</v>
      </c>
      <c r="O3351" s="31" t="e">
        <f>IF(AND($B3351=O$1),LOOKUP(9.99999999999999E+307,$O$2:O3350)+1,"")</f>
        <v>#REF!</v>
      </c>
      <c r="P3351" s="31" t="e">
        <f>IF(AND($B3351=P$1),LOOKUP(9.99999999999999E+307,$P$2:P3350)+1,"")</f>
        <v>#REF!</v>
      </c>
      <c r="Q3351" s="31" t="e">
        <f>IF(AND($B3351=Q$1),LOOKUP(9.99999999999999E+307,$Q$2:Q3350)+1,"")</f>
        <v>#REF!</v>
      </c>
      <c r="R3351" s="31">
        <f>IF(AND($B3351=R$1),LOOKUP(9.99999999999999E+307,$R$2:R3350)+1,"")</f>
        <v>3185</v>
      </c>
      <c r="S3351" s="31">
        <f>IF(AND($B3351=S$1),LOOKUP(9.99999999999999E+307,$S$2:S3350)+1,"")</f>
        <v>3185</v>
      </c>
      <c r="T3351" s="265"/>
      <c r="U3351" s="265"/>
      <c r="V3351" s="265"/>
      <c r="AA3351" s="254" t="str">
        <f t="shared" si="374"/>
        <v/>
      </c>
      <c r="AB3351" s="254" t="str">
        <f t="shared" si="375"/>
        <v/>
      </c>
      <c r="AC3351" s="255">
        <f t="shared" ref="AC3351:AC3414" si="376">COUNTIF($C$3:$C$4002,C3351)</f>
        <v>0</v>
      </c>
      <c r="AD3351" s="255">
        <f t="shared" ref="AD3351:AD3414" si="377">SUMPRODUCT(--(E3351&amp;F3351=$E$3:$E$4002&amp;$F$3:$F$4002))</f>
        <v>3836</v>
      </c>
      <c r="AE3351" s="256" t="str">
        <f t="shared" ref="AE3351:AE3414" si="378">IF(D3351="เด็กชาย",1,IF(D3351="นาย",1,IF(D3351="เด็กหญิง",2,IF(D3351="นางสาว",2,IF(D3351="ด.ช.",1,IF(D3351="ด.ญ.",2,IF(D3351="น.ส.",2,"")))))))</f>
        <v/>
      </c>
      <c r="AF3351" s="252" t="str">
        <f t="shared" ref="AF3351:AF3414" si="379">CONCATENATE(B3351,"-",AE3351)</f>
        <v>-</v>
      </c>
    </row>
    <row r="3352" spans="1:32" ht="20.149999999999999" customHeight="1" x14ac:dyDescent="0.75">
      <c r="A3352" s="31">
        <v>3350</v>
      </c>
      <c r="B3352" s="237"/>
      <c r="C3352" s="273"/>
      <c r="D3352" s="272"/>
      <c r="E3352" s="273"/>
      <c r="F3352" s="273"/>
      <c r="G3352" s="253" t="str">
        <f t="shared" si="373"/>
        <v/>
      </c>
      <c r="H3352" s="31" t="str">
        <f>IF(AND(B3352=H$1),LOOKUP(9.99999999999999E+307,$H$2:H3351)+1,"")</f>
        <v/>
      </c>
      <c r="I3352" s="31" t="str">
        <f>IF(AND(B3352=I$1),LOOKUP(9.99999999999999E+307,$I$2:I3351)+1,"")</f>
        <v/>
      </c>
      <c r="J3352" s="31">
        <f>IF(AND(B3352=J$1),LOOKUP(9.99999999999999E+307,$J$2:J3351)+1,"")</f>
        <v>3186</v>
      </c>
      <c r="K3352" s="31">
        <f>IF(AND(B3352=K$1),LOOKUP(9.99999999999999E+307,$K$2:K3351)+1,"")</f>
        <v>3186</v>
      </c>
      <c r="L3352" s="31">
        <f>IF(AND(B3352=L$1),LOOKUP(9.99999999999999E+307,$L$2:L3351)+1,"")</f>
        <v>3186</v>
      </c>
      <c r="M3352" s="31">
        <f>IF(AND(B3352=M$1),LOOKUP(9.99999999999999E+307,$M$2:M3351)+1,"")</f>
        <v>3186</v>
      </c>
      <c r="N3352" s="31" t="e">
        <f>IF(AND(B3352=N$1),LOOKUP(9.99999999999999E+307,$N$2:N3351)+1,"")</f>
        <v>#REF!</v>
      </c>
      <c r="O3352" s="31" t="e">
        <f>IF(AND($B3352=O$1),LOOKUP(9.99999999999999E+307,$O$2:O3351)+1,"")</f>
        <v>#REF!</v>
      </c>
      <c r="P3352" s="31" t="e">
        <f>IF(AND($B3352=P$1),LOOKUP(9.99999999999999E+307,$P$2:P3351)+1,"")</f>
        <v>#REF!</v>
      </c>
      <c r="Q3352" s="31" t="e">
        <f>IF(AND($B3352=Q$1),LOOKUP(9.99999999999999E+307,$Q$2:Q3351)+1,"")</f>
        <v>#REF!</v>
      </c>
      <c r="R3352" s="31">
        <f>IF(AND($B3352=R$1),LOOKUP(9.99999999999999E+307,$R$2:R3351)+1,"")</f>
        <v>3186</v>
      </c>
      <c r="S3352" s="31">
        <f>IF(AND($B3352=S$1),LOOKUP(9.99999999999999E+307,$S$2:S3351)+1,"")</f>
        <v>3186</v>
      </c>
      <c r="T3352" s="265"/>
      <c r="U3352" s="265"/>
      <c r="V3352" s="265"/>
      <c r="AA3352" s="254" t="str">
        <f t="shared" si="374"/>
        <v/>
      </c>
      <c r="AB3352" s="254" t="str">
        <f t="shared" si="375"/>
        <v/>
      </c>
      <c r="AC3352" s="255">
        <f t="shared" si="376"/>
        <v>0</v>
      </c>
      <c r="AD3352" s="255">
        <f t="shared" si="377"/>
        <v>3836</v>
      </c>
      <c r="AE3352" s="256" t="str">
        <f t="shared" si="378"/>
        <v/>
      </c>
      <c r="AF3352" s="252" t="str">
        <f t="shared" si="379"/>
        <v>-</v>
      </c>
    </row>
    <row r="3353" spans="1:32" ht="20.149999999999999" customHeight="1" x14ac:dyDescent="0.75">
      <c r="A3353" s="31">
        <v>3351</v>
      </c>
      <c r="B3353" s="237"/>
      <c r="C3353" s="273"/>
      <c r="D3353" s="272"/>
      <c r="E3353" s="273"/>
      <c r="F3353" s="273"/>
      <c r="G3353" s="253" t="str">
        <f t="shared" si="373"/>
        <v/>
      </c>
      <c r="H3353" s="31" t="str">
        <f>IF(AND(B3353=H$1),LOOKUP(9.99999999999999E+307,$H$2:H3352)+1,"")</f>
        <v/>
      </c>
      <c r="I3353" s="31" t="str">
        <f>IF(AND(B3353=I$1),LOOKUP(9.99999999999999E+307,$I$2:I3352)+1,"")</f>
        <v/>
      </c>
      <c r="J3353" s="31">
        <f>IF(AND(B3353=J$1),LOOKUP(9.99999999999999E+307,$J$2:J3352)+1,"")</f>
        <v>3187</v>
      </c>
      <c r="K3353" s="31">
        <f>IF(AND(B3353=K$1),LOOKUP(9.99999999999999E+307,$K$2:K3352)+1,"")</f>
        <v>3187</v>
      </c>
      <c r="L3353" s="31">
        <f>IF(AND(B3353=L$1),LOOKUP(9.99999999999999E+307,$L$2:L3352)+1,"")</f>
        <v>3187</v>
      </c>
      <c r="M3353" s="31">
        <f>IF(AND(B3353=M$1),LOOKUP(9.99999999999999E+307,$M$2:M3352)+1,"")</f>
        <v>3187</v>
      </c>
      <c r="N3353" s="31" t="e">
        <f>IF(AND(B3353=N$1),LOOKUP(9.99999999999999E+307,$N$2:N3352)+1,"")</f>
        <v>#REF!</v>
      </c>
      <c r="O3353" s="31" t="e">
        <f>IF(AND($B3353=O$1),LOOKUP(9.99999999999999E+307,$O$2:O3352)+1,"")</f>
        <v>#REF!</v>
      </c>
      <c r="P3353" s="31" t="e">
        <f>IF(AND($B3353=P$1),LOOKUP(9.99999999999999E+307,$P$2:P3352)+1,"")</f>
        <v>#REF!</v>
      </c>
      <c r="Q3353" s="31" t="e">
        <f>IF(AND($B3353=Q$1),LOOKUP(9.99999999999999E+307,$Q$2:Q3352)+1,"")</f>
        <v>#REF!</v>
      </c>
      <c r="R3353" s="31">
        <f>IF(AND($B3353=R$1),LOOKUP(9.99999999999999E+307,$R$2:R3352)+1,"")</f>
        <v>3187</v>
      </c>
      <c r="S3353" s="31">
        <f>IF(AND($B3353=S$1),LOOKUP(9.99999999999999E+307,$S$2:S3352)+1,"")</f>
        <v>3187</v>
      </c>
      <c r="T3353" s="265"/>
      <c r="U3353" s="265"/>
      <c r="V3353" s="265"/>
      <c r="AA3353" s="254" t="str">
        <f t="shared" si="374"/>
        <v/>
      </c>
      <c r="AB3353" s="254" t="str">
        <f t="shared" si="375"/>
        <v/>
      </c>
      <c r="AC3353" s="255">
        <f t="shared" si="376"/>
        <v>0</v>
      </c>
      <c r="AD3353" s="255">
        <f t="shared" si="377"/>
        <v>3836</v>
      </c>
      <c r="AE3353" s="256" t="str">
        <f t="shared" si="378"/>
        <v/>
      </c>
      <c r="AF3353" s="252" t="str">
        <f t="shared" si="379"/>
        <v>-</v>
      </c>
    </row>
    <row r="3354" spans="1:32" ht="20.149999999999999" customHeight="1" x14ac:dyDescent="0.75">
      <c r="A3354" s="31">
        <v>3352</v>
      </c>
      <c r="B3354" s="237"/>
      <c r="C3354" s="273"/>
      <c r="D3354" s="272"/>
      <c r="E3354" s="273"/>
      <c r="F3354" s="273"/>
      <c r="G3354" s="253" t="str">
        <f t="shared" si="373"/>
        <v/>
      </c>
      <c r="H3354" s="31" t="str">
        <f>IF(AND(B3354=H$1),LOOKUP(9.99999999999999E+307,$H$2:H3353)+1,"")</f>
        <v/>
      </c>
      <c r="I3354" s="31" t="str">
        <f>IF(AND(B3354=I$1),LOOKUP(9.99999999999999E+307,$I$2:I3353)+1,"")</f>
        <v/>
      </c>
      <c r="J3354" s="31">
        <f>IF(AND(B3354=J$1),LOOKUP(9.99999999999999E+307,$J$2:J3353)+1,"")</f>
        <v>3188</v>
      </c>
      <c r="K3354" s="31">
        <f>IF(AND(B3354=K$1),LOOKUP(9.99999999999999E+307,$K$2:K3353)+1,"")</f>
        <v>3188</v>
      </c>
      <c r="L3354" s="31">
        <f>IF(AND(B3354=L$1),LOOKUP(9.99999999999999E+307,$L$2:L3353)+1,"")</f>
        <v>3188</v>
      </c>
      <c r="M3354" s="31">
        <f>IF(AND(B3354=M$1),LOOKUP(9.99999999999999E+307,$M$2:M3353)+1,"")</f>
        <v>3188</v>
      </c>
      <c r="N3354" s="31" t="e">
        <f>IF(AND(B3354=N$1),LOOKUP(9.99999999999999E+307,$N$2:N3353)+1,"")</f>
        <v>#REF!</v>
      </c>
      <c r="O3354" s="31" t="e">
        <f>IF(AND($B3354=O$1),LOOKUP(9.99999999999999E+307,$O$2:O3353)+1,"")</f>
        <v>#REF!</v>
      </c>
      <c r="P3354" s="31" t="e">
        <f>IF(AND($B3354=P$1),LOOKUP(9.99999999999999E+307,$P$2:P3353)+1,"")</f>
        <v>#REF!</v>
      </c>
      <c r="Q3354" s="31" t="e">
        <f>IF(AND($B3354=Q$1),LOOKUP(9.99999999999999E+307,$Q$2:Q3353)+1,"")</f>
        <v>#REF!</v>
      </c>
      <c r="R3354" s="31">
        <f>IF(AND($B3354=R$1),LOOKUP(9.99999999999999E+307,$R$2:R3353)+1,"")</f>
        <v>3188</v>
      </c>
      <c r="S3354" s="31">
        <f>IF(AND($B3354=S$1),LOOKUP(9.99999999999999E+307,$S$2:S3353)+1,"")</f>
        <v>3188</v>
      </c>
      <c r="T3354" s="265"/>
      <c r="U3354" s="265"/>
      <c r="V3354" s="265"/>
      <c r="AA3354" s="254" t="str">
        <f t="shared" si="374"/>
        <v/>
      </c>
      <c r="AB3354" s="254" t="str">
        <f t="shared" si="375"/>
        <v/>
      </c>
      <c r="AC3354" s="255">
        <f t="shared" si="376"/>
        <v>0</v>
      </c>
      <c r="AD3354" s="255">
        <f t="shared" si="377"/>
        <v>3836</v>
      </c>
      <c r="AE3354" s="256" t="str">
        <f t="shared" si="378"/>
        <v/>
      </c>
      <c r="AF3354" s="252" t="str">
        <f t="shared" si="379"/>
        <v>-</v>
      </c>
    </row>
    <row r="3355" spans="1:32" ht="20.149999999999999" customHeight="1" x14ac:dyDescent="0.75">
      <c r="A3355" s="31">
        <v>3353</v>
      </c>
      <c r="B3355" s="237"/>
      <c r="C3355" s="273"/>
      <c r="D3355" s="272"/>
      <c r="E3355" s="273"/>
      <c r="F3355" s="273"/>
      <c r="G3355" s="253" t="str">
        <f t="shared" si="373"/>
        <v/>
      </c>
      <c r="H3355" s="31" t="str">
        <f>IF(AND(B3355=H$1),LOOKUP(9.99999999999999E+307,$H$2:H3354)+1,"")</f>
        <v/>
      </c>
      <c r="I3355" s="31" t="str">
        <f>IF(AND(B3355=I$1),LOOKUP(9.99999999999999E+307,$I$2:I3354)+1,"")</f>
        <v/>
      </c>
      <c r="J3355" s="31">
        <f>IF(AND(B3355=J$1),LOOKUP(9.99999999999999E+307,$J$2:J3354)+1,"")</f>
        <v>3189</v>
      </c>
      <c r="K3355" s="31">
        <f>IF(AND(B3355=K$1),LOOKUP(9.99999999999999E+307,$K$2:K3354)+1,"")</f>
        <v>3189</v>
      </c>
      <c r="L3355" s="31">
        <f>IF(AND(B3355=L$1),LOOKUP(9.99999999999999E+307,$L$2:L3354)+1,"")</f>
        <v>3189</v>
      </c>
      <c r="M3355" s="31">
        <f>IF(AND(B3355=M$1),LOOKUP(9.99999999999999E+307,$M$2:M3354)+1,"")</f>
        <v>3189</v>
      </c>
      <c r="N3355" s="31" t="e">
        <f>IF(AND(B3355=N$1),LOOKUP(9.99999999999999E+307,$N$2:N3354)+1,"")</f>
        <v>#REF!</v>
      </c>
      <c r="O3355" s="31" t="e">
        <f>IF(AND($B3355=O$1),LOOKUP(9.99999999999999E+307,$O$2:O3354)+1,"")</f>
        <v>#REF!</v>
      </c>
      <c r="P3355" s="31" t="e">
        <f>IF(AND($B3355=P$1),LOOKUP(9.99999999999999E+307,$P$2:P3354)+1,"")</f>
        <v>#REF!</v>
      </c>
      <c r="Q3355" s="31" t="e">
        <f>IF(AND($B3355=Q$1),LOOKUP(9.99999999999999E+307,$Q$2:Q3354)+1,"")</f>
        <v>#REF!</v>
      </c>
      <c r="R3355" s="31">
        <f>IF(AND($B3355=R$1),LOOKUP(9.99999999999999E+307,$R$2:R3354)+1,"")</f>
        <v>3189</v>
      </c>
      <c r="S3355" s="31">
        <f>IF(AND($B3355=S$1),LOOKUP(9.99999999999999E+307,$S$2:S3354)+1,"")</f>
        <v>3189</v>
      </c>
      <c r="T3355" s="265"/>
      <c r="U3355" s="265"/>
      <c r="V3355" s="265"/>
      <c r="AA3355" s="254" t="str">
        <f t="shared" si="374"/>
        <v/>
      </c>
      <c r="AB3355" s="254" t="str">
        <f t="shared" si="375"/>
        <v/>
      </c>
      <c r="AC3355" s="255">
        <f t="shared" si="376"/>
        <v>0</v>
      </c>
      <c r="AD3355" s="255">
        <f t="shared" si="377"/>
        <v>3836</v>
      </c>
      <c r="AE3355" s="256" t="str">
        <f t="shared" si="378"/>
        <v/>
      </c>
      <c r="AF3355" s="252" t="str">
        <f t="shared" si="379"/>
        <v>-</v>
      </c>
    </row>
    <row r="3356" spans="1:32" ht="20.149999999999999" customHeight="1" x14ac:dyDescent="0.75">
      <c r="A3356" s="31">
        <v>3354</v>
      </c>
      <c r="B3356" s="237"/>
      <c r="C3356" s="273"/>
      <c r="D3356" s="272"/>
      <c r="E3356" s="273"/>
      <c r="F3356" s="273"/>
      <c r="G3356" s="253" t="str">
        <f t="shared" si="373"/>
        <v/>
      </c>
      <c r="H3356" s="31" t="str">
        <f>IF(AND(B3356=H$1),LOOKUP(9.99999999999999E+307,$H$2:H3355)+1,"")</f>
        <v/>
      </c>
      <c r="I3356" s="31" t="str">
        <f>IF(AND(B3356=I$1),LOOKUP(9.99999999999999E+307,$I$2:I3355)+1,"")</f>
        <v/>
      </c>
      <c r="J3356" s="31">
        <f>IF(AND(B3356=J$1),LOOKUP(9.99999999999999E+307,$J$2:J3355)+1,"")</f>
        <v>3190</v>
      </c>
      <c r="K3356" s="31">
        <f>IF(AND(B3356=K$1),LOOKUP(9.99999999999999E+307,$K$2:K3355)+1,"")</f>
        <v>3190</v>
      </c>
      <c r="L3356" s="31">
        <f>IF(AND(B3356=L$1),LOOKUP(9.99999999999999E+307,$L$2:L3355)+1,"")</f>
        <v>3190</v>
      </c>
      <c r="M3356" s="31">
        <f>IF(AND(B3356=M$1),LOOKUP(9.99999999999999E+307,$M$2:M3355)+1,"")</f>
        <v>3190</v>
      </c>
      <c r="N3356" s="31" t="e">
        <f>IF(AND(B3356=N$1),LOOKUP(9.99999999999999E+307,$N$2:N3355)+1,"")</f>
        <v>#REF!</v>
      </c>
      <c r="O3356" s="31" t="e">
        <f>IF(AND($B3356=O$1),LOOKUP(9.99999999999999E+307,$O$2:O3355)+1,"")</f>
        <v>#REF!</v>
      </c>
      <c r="P3356" s="31" t="e">
        <f>IF(AND($B3356=P$1),LOOKUP(9.99999999999999E+307,$P$2:P3355)+1,"")</f>
        <v>#REF!</v>
      </c>
      <c r="Q3356" s="31" t="e">
        <f>IF(AND($B3356=Q$1),LOOKUP(9.99999999999999E+307,$Q$2:Q3355)+1,"")</f>
        <v>#REF!</v>
      </c>
      <c r="R3356" s="31">
        <f>IF(AND($B3356=R$1),LOOKUP(9.99999999999999E+307,$R$2:R3355)+1,"")</f>
        <v>3190</v>
      </c>
      <c r="S3356" s="31">
        <f>IF(AND($B3356=S$1),LOOKUP(9.99999999999999E+307,$S$2:S3355)+1,"")</f>
        <v>3190</v>
      </c>
      <c r="T3356" s="265"/>
      <c r="U3356" s="265"/>
      <c r="V3356" s="265"/>
      <c r="AA3356" s="254" t="str">
        <f t="shared" si="374"/>
        <v/>
      </c>
      <c r="AB3356" s="254" t="str">
        <f t="shared" si="375"/>
        <v/>
      </c>
      <c r="AC3356" s="255">
        <f t="shared" si="376"/>
        <v>0</v>
      </c>
      <c r="AD3356" s="255">
        <f t="shared" si="377"/>
        <v>3836</v>
      </c>
      <c r="AE3356" s="256" t="str">
        <f t="shared" si="378"/>
        <v/>
      </c>
      <c r="AF3356" s="252" t="str">
        <f t="shared" si="379"/>
        <v>-</v>
      </c>
    </row>
    <row r="3357" spans="1:32" ht="20.149999999999999" customHeight="1" x14ac:dyDescent="0.75">
      <c r="A3357" s="31">
        <v>3355</v>
      </c>
      <c r="B3357" s="237"/>
      <c r="C3357" s="273"/>
      <c r="D3357" s="272"/>
      <c r="E3357" s="273"/>
      <c r="F3357" s="273"/>
      <c r="G3357" s="253" t="str">
        <f t="shared" si="373"/>
        <v/>
      </c>
      <c r="H3357" s="31" t="str">
        <f>IF(AND(B3357=H$1),LOOKUP(9.99999999999999E+307,$H$2:H3356)+1,"")</f>
        <v/>
      </c>
      <c r="I3357" s="31" t="str">
        <f>IF(AND(B3357=I$1),LOOKUP(9.99999999999999E+307,$I$2:I3356)+1,"")</f>
        <v/>
      </c>
      <c r="J3357" s="31">
        <f>IF(AND(B3357=J$1),LOOKUP(9.99999999999999E+307,$J$2:J3356)+1,"")</f>
        <v>3191</v>
      </c>
      <c r="K3357" s="31">
        <f>IF(AND(B3357=K$1),LOOKUP(9.99999999999999E+307,$K$2:K3356)+1,"")</f>
        <v>3191</v>
      </c>
      <c r="L3357" s="31">
        <f>IF(AND(B3357=L$1),LOOKUP(9.99999999999999E+307,$L$2:L3356)+1,"")</f>
        <v>3191</v>
      </c>
      <c r="M3357" s="31">
        <f>IF(AND(B3357=M$1),LOOKUP(9.99999999999999E+307,$M$2:M3356)+1,"")</f>
        <v>3191</v>
      </c>
      <c r="N3357" s="31" t="e">
        <f>IF(AND(B3357=N$1),LOOKUP(9.99999999999999E+307,$N$2:N3356)+1,"")</f>
        <v>#REF!</v>
      </c>
      <c r="O3357" s="31" t="e">
        <f>IF(AND($B3357=O$1),LOOKUP(9.99999999999999E+307,$O$2:O3356)+1,"")</f>
        <v>#REF!</v>
      </c>
      <c r="P3357" s="31" t="e">
        <f>IF(AND($B3357=P$1),LOOKUP(9.99999999999999E+307,$P$2:P3356)+1,"")</f>
        <v>#REF!</v>
      </c>
      <c r="Q3357" s="31" t="e">
        <f>IF(AND($B3357=Q$1),LOOKUP(9.99999999999999E+307,$Q$2:Q3356)+1,"")</f>
        <v>#REF!</v>
      </c>
      <c r="R3357" s="31">
        <f>IF(AND($B3357=R$1),LOOKUP(9.99999999999999E+307,$R$2:R3356)+1,"")</f>
        <v>3191</v>
      </c>
      <c r="S3357" s="31">
        <f>IF(AND($B3357=S$1),LOOKUP(9.99999999999999E+307,$S$2:S3356)+1,"")</f>
        <v>3191</v>
      </c>
      <c r="T3357" s="265"/>
      <c r="U3357" s="265"/>
      <c r="V3357" s="265"/>
      <c r="AA3357" s="254" t="str">
        <f t="shared" si="374"/>
        <v/>
      </c>
      <c r="AB3357" s="254" t="str">
        <f t="shared" si="375"/>
        <v/>
      </c>
      <c r="AC3357" s="255">
        <f t="shared" si="376"/>
        <v>0</v>
      </c>
      <c r="AD3357" s="255">
        <f t="shared" si="377"/>
        <v>3836</v>
      </c>
      <c r="AE3357" s="256" t="str">
        <f t="shared" si="378"/>
        <v/>
      </c>
      <c r="AF3357" s="252" t="str">
        <f t="shared" si="379"/>
        <v>-</v>
      </c>
    </row>
    <row r="3358" spans="1:32" ht="20.149999999999999" customHeight="1" x14ac:dyDescent="0.75">
      <c r="A3358" s="31">
        <v>3356</v>
      </c>
      <c r="B3358" s="237"/>
      <c r="C3358" s="273"/>
      <c r="D3358" s="272"/>
      <c r="E3358" s="273"/>
      <c r="F3358" s="273"/>
      <c r="G3358" s="253" t="str">
        <f t="shared" si="373"/>
        <v/>
      </c>
      <c r="H3358" s="31" t="str">
        <f>IF(AND(B3358=H$1),LOOKUP(9.99999999999999E+307,$H$2:H3357)+1,"")</f>
        <v/>
      </c>
      <c r="I3358" s="31" t="str">
        <f>IF(AND(B3358=I$1),LOOKUP(9.99999999999999E+307,$I$2:I3357)+1,"")</f>
        <v/>
      </c>
      <c r="J3358" s="31">
        <f>IF(AND(B3358=J$1),LOOKUP(9.99999999999999E+307,$J$2:J3357)+1,"")</f>
        <v>3192</v>
      </c>
      <c r="K3358" s="31">
        <f>IF(AND(B3358=K$1),LOOKUP(9.99999999999999E+307,$K$2:K3357)+1,"")</f>
        <v>3192</v>
      </c>
      <c r="L3358" s="31">
        <f>IF(AND(B3358=L$1),LOOKUP(9.99999999999999E+307,$L$2:L3357)+1,"")</f>
        <v>3192</v>
      </c>
      <c r="M3358" s="31">
        <f>IF(AND(B3358=M$1),LOOKUP(9.99999999999999E+307,$M$2:M3357)+1,"")</f>
        <v>3192</v>
      </c>
      <c r="N3358" s="31" t="e">
        <f>IF(AND(B3358=N$1),LOOKUP(9.99999999999999E+307,$N$2:N3357)+1,"")</f>
        <v>#REF!</v>
      </c>
      <c r="O3358" s="31" t="e">
        <f>IF(AND($B3358=O$1),LOOKUP(9.99999999999999E+307,$O$2:O3357)+1,"")</f>
        <v>#REF!</v>
      </c>
      <c r="P3358" s="31" t="e">
        <f>IF(AND($B3358=P$1),LOOKUP(9.99999999999999E+307,$P$2:P3357)+1,"")</f>
        <v>#REF!</v>
      </c>
      <c r="Q3358" s="31" t="e">
        <f>IF(AND($B3358=Q$1),LOOKUP(9.99999999999999E+307,$Q$2:Q3357)+1,"")</f>
        <v>#REF!</v>
      </c>
      <c r="R3358" s="31">
        <f>IF(AND($B3358=R$1),LOOKUP(9.99999999999999E+307,$R$2:R3357)+1,"")</f>
        <v>3192</v>
      </c>
      <c r="S3358" s="31">
        <f>IF(AND($B3358=S$1),LOOKUP(9.99999999999999E+307,$S$2:S3357)+1,"")</f>
        <v>3192</v>
      </c>
      <c r="T3358" s="265"/>
      <c r="U3358" s="265"/>
      <c r="V3358" s="265"/>
      <c r="AA3358" s="254" t="str">
        <f t="shared" si="374"/>
        <v/>
      </c>
      <c r="AB3358" s="254" t="str">
        <f t="shared" si="375"/>
        <v/>
      </c>
      <c r="AC3358" s="255">
        <f t="shared" si="376"/>
        <v>0</v>
      </c>
      <c r="AD3358" s="255">
        <f t="shared" si="377"/>
        <v>3836</v>
      </c>
      <c r="AE3358" s="256" t="str">
        <f t="shared" si="378"/>
        <v/>
      </c>
      <c r="AF3358" s="252" t="str">
        <f t="shared" si="379"/>
        <v>-</v>
      </c>
    </row>
    <row r="3359" spans="1:32" ht="20.149999999999999" customHeight="1" x14ac:dyDescent="0.75">
      <c r="A3359" s="31">
        <v>3357</v>
      </c>
      <c r="B3359" s="237"/>
      <c r="C3359" s="273"/>
      <c r="D3359" s="272"/>
      <c r="E3359" s="273"/>
      <c r="F3359" s="273"/>
      <c r="G3359" s="253" t="str">
        <f t="shared" si="373"/>
        <v/>
      </c>
      <c r="H3359" s="31" t="str">
        <f>IF(AND(B3359=H$1),LOOKUP(9.99999999999999E+307,$H$2:H3358)+1,"")</f>
        <v/>
      </c>
      <c r="I3359" s="31" t="str">
        <f>IF(AND(B3359=I$1),LOOKUP(9.99999999999999E+307,$I$2:I3358)+1,"")</f>
        <v/>
      </c>
      <c r="J3359" s="31">
        <f>IF(AND(B3359=J$1),LOOKUP(9.99999999999999E+307,$J$2:J3358)+1,"")</f>
        <v>3193</v>
      </c>
      <c r="K3359" s="31">
        <f>IF(AND(B3359=K$1),LOOKUP(9.99999999999999E+307,$K$2:K3358)+1,"")</f>
        <v>3193</v>
      </c>
      <c r="L3359" s="31">
        <f>IF(AND(B3359=L$1),LOOKUP(9.99999999999999E+307,$L$2:L3358)+1,"")</f>
        <v>3193</v>
      </c>
      <c r="M3359" s="31">
        <f>IF(AND(B3359=M$1),LOOKUP(9.99999999999999E+307,$M$2:M3358)+1,"")</f>
        <v>3193</v>
      </c>
      <c r="N3359" s="31" t="e">
        <f>IF(AND(B3359=N$1),LOOKUP(9.99999999999999E+307,$N$2:N3358)+1,"")</f>
        <v>#REF!</v>
      </c>
      <c r="O3359" s="31" t="e">
        <f>IF(AND($B3359=O$1),LOOKUP(9.99999999999999E+307,$O$2:O3358)+1,"")</f>
        <v>#REF!</v>
      </c>
      <c r="P3359" s="31" t="e">
        <f>IF(AND($B3359=P$1),LOOKUP(9.99999999999999E+307,$P$2:P3358)+1,"")</f>
        <v>#REF!</v>
      </c>
      <c r="Q3359" s="31" t="e">
        <f>IF(AND($B3359=Q$1),LOOKUP(9.99999999999999E+307,$Q$2:Q3358)+1,"")</f>
        <v>#REF!</v>
      </c>
      <c r="R3359" s="31">
        <f>IF(AND($B3359=R$1),LOOKUP(9.99999999999999E+307,$R$2:R3358)+1,"")</f>
        <v>3193</v>
      </c>
      <c r="S3359" s="31">
        <f>IF(AND($B3359=S$1),LOOKUP(9.99999999999999E+307,$S$2:S3358)+1,"")</f>
        <v>3193</v>
      </c>
      <c r="T3359" s="265"/>
      <c r="U3359" s="265"/>
      <c r="V3359" s="265"/>
      <c r="AA3359" s="254" t="str">
        <f t="shared" si="374"/>
        <v/>
      </c>
      <c r="AB3359" s="254" t="str">
        <f t="shared" si="375"/>
        <v/>
      </c>
      <c r="AC3359" s="255">
        <f t="shared" si="376"/>
        <v>0</v>
      </c>
      <c r="AD3359" s="255">
        <f t="shared" si="377"/>
        <v>3836</v>
      </c>
      <c r="AE3359" s="256" t="str">
        <f t="shared" si="378"/>
        <v/>
      </c>
      <c r="AF3359" s="252" t="str">
        <f t="shared" si="379"/>
        <v>-</v>
      </c>
    </row>
    <row r="3360" spans="1:32" ht="20.149999999999999" customHeight="1" x14ac:dyDescent="0.75">
      <c r="A3360" s="31">
        <v>3358</v>
      </c>
      <c r="B3360" s="237"/>
      <c r="C3360" s="273"/>
      <c r="D3360" s="272"/>
      <c r="E3360" s="273"/>
      <c r="F3360" s="273"/>
      <c r="G3360" s="253" t="str">
        <f t="shared" si="373"/>
        <v/>
      </c>
      <c r="H3360" s="31" t="str">
        <f>IF(AND(B3360=H$1),LOOKUP(9.99999999999999E+307,$H$2:H3359)+1,"")</f>
        <v/>
      </c>
      <c r="I3360" s="31" t="str">
        <f>IF(AND(B3360=I$1),LOOKUP(9.99999999999999E+307,$I$2:I3359)+1,"")</f>
        <v/>
      </c>
      <c r="J3360" s="31">
        <f>IF(AND(B3360=J$1),LOOKUP(9.99999999999999E+307,$J$2:J3359)+1,"")</f>
        <v>3194</v>
      </c>
      <c r="K3360" s="31">
        <f>IF(AND(B3360=K$1),LOOKUP(9.99999999999999E+307,$K$2:K3359)+1,"")</f>
        <v>3194</v>
      </c>
      <c r="L3360" s="31">
        <f>IF(AND(B3360=L$1),LOOKUP(9.99999999999999E+307,$L$2:L3359)+1,"")</f>
        <v>3194</v>
      </c>
      <c r="M3360" s="31">
        <f>IF(AND(B3360=M$1),LOOKUP(9.99999999999999E+307,$M$2:M3359)+1,"")</f>
        <v>3194</v>
      </c>
      <c r="N3360" s="31" t="e">
        <f>IF(AND(B3360=N$1),LOOKUP(9.99999999999999E+307,$N$2:N3359)+1,"")</f>
        <v>#REF!</v>
      </c>
      <c r="O3360" s="31" t="e">
        <f>IF(AND($B3360=O$1),LOOKUP(9.99999999999999E+307,$O$2:O3359)+1,"")</f>
        <v>#REF!</v>
      </c>
      <c r="P3360" s="31" t="e">
        <f>IF(AND($B3360=P$1),LOOKUP(9.99999999999999E+307,$P$2:P3359)+1,"")</f>
        <v>#REF!</v>
      </c>
      <c r="Q3360" s="31" t="e">
        <f>IF(AND($B3360=Q$1),LOOKUP(9.99999999999999E+307,$Q$2:Q3359)+1,"")</f>
        <v>#REF!</v>
      </c>
      <c r="R3360" s="31">
        <f>IF(AND($B3360=R$1),LOOKUP(9.99999999999999E+307,$R$2:R3359)+1,"")</f>
        <v>3194</v>
      </c>
      <c r="S3360" s="31">
        <f>IF(AND($B3360=S$1),LOOKUP(9.99999999999999E+307,$S$2:S3359)+1,"")</f>
        <v>3194</v>
      </c>
      <c r="T3360" s="265"/>
      <c r="U3360" s="265"/>
      <c r="V3360" s="265"/>
      <c r="AA3360" s="254" t="str">
        <f t="shared" si="374"/>
        <v/>
      </c>
      <c r="AB3360" s="254" t="str">
        <f t="shared" si="375"/>
        <v/>
      </c>
      <c r="AC3360" s="255">
        <f t="shared" si="376"/>
        <v>0</v>
      </c>
      <c r="AD3360" s="255">
        <f t="shared" si="377"/>
        <v>3836</v>
      </c>
      <c r="AE3360" s="256" t="str">
        <f t="shared" si="378"/>
        <v/>
      </c>
      <c r="AF3360" s="252" t="str">
        <f t="shared" si="379"/>
        <v>-</v>
      </c>
    </row>
    <row r="3361" spans="1:32" ht="20.149999999999999" customHeight="1" x14ac:dyDescent="0.75">
      <c r="A3361" s="31">
        <v>3359</v>
      </c>
      <c r="B3361" s="237"/>
      <c r="C3361" s="273"/>
      <c r="D3361" s="272"/>
      <c r="E3361" s="273"/>
      <c r="F3361" s="273"/>
      <c r="G3361" s="253" t="str">
        <f t="shared" si="373"/>
        <v/>
      </c>
      <c r="H3361" s="31" t="str">
        <f>IF(AND(B3361=H$1),LOOKUP(9.99999999999999E+307,$H$2:H3360)+1,"")</f>
        <v/>
      </c>
      <c r="I3361" s="31" t="str">
        <f>IF(AND(B3361=I$1),LOOKUP(9.99999999999999E+307,$I$2:I3360)+1,"")</f>
        <v/>
      </c>
      <c r="J3361" s="31">
        <f>IF(AND(B3361=J$1),LOOKUP(9.99999999999999E+307,$J$2:J3360)+1,"")</f>
        <v>3195</v>
      </c>
      <c r="K3361" s="31">
        <f>IF(AND(B3361=K$1),LOOKUP(9.99999999999999E+307,$K$2:K3360)+1,"")</f>
        <v>3195</v>
      </c>
      <c r="L3361" s="31">
        <f>IF(AND(B3361=L$1),LOOKUP(9.99999999999999E+307,$L$2:L3360)+1,"")</f>
        <v>3195</v>
      </c>
      <c r="M3361" s="31">
        <f>IF(AND(B3361=M$1),LOOKUP(9.99999999999999E+307,$M$2:M3360)+1,"")</f>
        <v>3195</v>
      </c>
      <c r="N3361" s="31" t="e">
        <f>IF(AND(B3361=N$1),LOOKUP(9.99999999999999E+307,$N$2:N3360)+1,"")</f>
        <v>#REF!</v>
      </c>
      <c r="O3361" s="31" t="e">
        <f>IF(AND($B3361=O$1),LOOKUP(9.99999999999999E+307,$O$2:O3360)+1,"")</f>
        <v>#REF!</v>
      </c>
      <c r="P3361" s="31" t="e">
        <f>IF(AND($B3361=P$1),LOOKUP(9.99999999999999E+307,$P$2:P3360)+1,"")</f>
        <v>#REF!</v>
      </c>
      <c r="Q3361" s="31" t="e">
        <f>IF(AND($B3361=Q$1),LOOKUP(9.99999999999999E+307,$Q$2:Q3360)+1,"")</f>
        <v>#REF!</v>
      </c>
      <c r="R3361" s="31">
        <f>IF(AND($B3361=R$1),LOOKUP(9.99999999999999E+307,$R$2:R3360)+1,"")</f>
        <v>3195</v>
      </c>
      <c r="S3361" s="31">
        <f>IF(AND($B3361=S$1),LOOKUP(9.99999999999999E+307,$S$2:S3360)+1,"")</f>
        <v>3195</v>
      </c>
      <c r="T3361" s="265"/>
      <c r="U3361" s="265"/>
      <c r="V3361" s="265"/>
      <c r="AA3361" s="254" t="str">
        <f t="shared" si="374"/>
        <v/>
      </c>
      <c r="AB3361" s="254" t="str">
        <f t="shared" si="375"/>
        <v/>
      </c>
      <c r="AC3361" s="255">
        <f t="shared" si="376"/>
        <v>0</v>
      </c>
      <c r="AD3361" s="255">
        <f t="shared" si="377"/>
        <v>3836</v>
      </c>
      <c r="AE3361" s="256" t="str">
        <f t="shared" si="378"/>
        <v/>
      </c>
      <c r="AF3361" s="252" t="str">
        <f t="shared" si="379"/>
        <v>-</v>
      </c>
    </row>
    <row r="3362" spans="1:32" ht="20.149999999999999" customHeight="1" x14ac:dyDescent="0.75">
      <c r="A3362" s="31">
        <v>3360</v>
      </c>
      <c r="B3362" s="237"/>
      <c r="C3362" s="273"/>
      <c r="D3362" s="272"/>
      <c r="E3362" s="273"/>
      <c r="F3362" s="273"/>
      <c r="G3362" s="253" t="str">
        <f t="shared" si="373"/>
        <v/>
      </c>
      <c r="H3362" s="31" t="str">
        <f>IF(AND(B3362=H$1),LOOKUP(9.99999999999999E+307,$H$2:H3361)+1,"")</f>
        <v/>
      </c>
      <c r="I3362" s="31" t="str">
        <f>IF(AND(B3362=I$1),LOOKUP(9.99999999999999E+307,$I$2:I3361)+1,"")</f>
        <v/>
      </c>
      <c r="J3362" s="31">
        <f>IF(AND(B3362=J$1),LOOKUP(9.99999999999999E+307,$J$2:J3361)+1,"")</f>
        <v>3196</v>
      </c>
      <c r="K3362" s="31">
        <f>IF(AND(B3362=K$1),LOOKUP(9.99999999999999E+307,$K$2:K3361)+1,"")</f>
        <v>3196</v>
      </c>
      <c r="L3362" s="31">
        <f>IF(AND(B3362=L$1),LOOKUP(9.99999999999999E+307,$L$2:L3361)+1,"")</f>
        <v>3196</v>
      </c>
      <c r="M3362" s="31">
        <f>IF(AND(B3362=M$1),LOOKUP(9.99999999999999E+307,$M$2:M3361)+1,"")</f>
        <v>3196</v>
      </c>
      <c r="N3362" s="31" t="e">
        <f>IF(AND(B3362=N$1),LOOKUP(9.99999999999999E+307,$N$2:N3361)+1,"")</f>
        <v>#REF!</v>
      </c>
      <c r="O3362" s="31" t="e">
        <f>IF(AND($B3362=O$1),LOOKUP(9.99999999999999E+307,$O$2:O3361)+1,"")</f>
        <v>#REF!</v>
      </c>
      <c r="P3362" s="31" t="e">
        <f>IF(AND($B3362=P$1),LOOKUP(9.99999999999999E+307,$P$2:P3361)+1,"")</f>
        <v>#REF!</v>
      </c>
      <c r="Q3362" s="31" t="e">
        <f>IF(AND($B3362=Q$1),LOOKUP(9.99999999999999E+307,$Q$2:Q3361)+1,"")</f>
        <v>#REF!</v>
      </c>
      <c r="R3362" s="31">
        <f>IF(AND($B3362=R$1),LOOKUP(9.99999999999999E+307,$R$2:R3361)+1,"")</f>
        <v>3196</v>
      </c>
      <c r="S3362" s="31">
        <f>IF(AND($B3362=S$1),LOOKUP(9.99999999999999E+307,$S$2:S3361)+1,"")</f>
        <v>3196</v>
      </c>
      <c r="T3362" s="265"/>
      <c r="U3362" s="265"/>
      <c r="V3362" s="265"/>
      <c r="AA3362" s="254" t="str">
        <f t="shared" si="374"/>
        <v/>
      </c>
      <c r="AB3362" s="254" t="str">
        <f t="shared" si="375"/>
        <v/>
      </c>
      <c r="AC3362" s="255">
        <f t="shared" si="376"/>
        <v>0</v>
      </c>
      <c r="AD3362" s="255">
        <f t="shared" si="377"/>
        <v>3836</v>
      </c>
      <c r="AE3362" s="256" t="str">
        <f t="shared" si="378"/>
        <v/>
      </c>
      <c r="AF3362" s="252" t="str">
        <f t="shared" si="379"/>
        <v>-</v>
      </c>
    </row>
    <row r="3363" spans="1:32" ht="20.149999999999999" customHeight="1" x14ac:dyDescent="0.75">
      <c r="A3363" s="31">
        <v>3361</v>
      </c>
      <c r="B3363" s="237"/>
      <c r="C3363" s="273"/>
      <c r="D3363" s="272"/>
      <c r="E3363" s="273"/>
      <c r="F3363" s="273"/>
      <c r="G3363" s="253" t="str">
        <f t="shared" si="373"/>
        <v/>
      </c>
      <c r="H3363" s="31" t="str">
        <f>IF(AND(B3363=H$1),LOOKUP(9.99999999999999E+307,$H$2:H3362)+1,"")</f>
        <v/>
      </c>
      <c r="I3363" s="31" t="str">
        <f>IF(AND(B3363=I$1),LOOKUP(9.99999999999999E+307,$I$2:I3362)+1,"")</f>
        <v/>
      </c>
      <c r="J3363" s="31">
        <f>IF(AND(B3363=J$1),LOOKUP(9.99999999999999E+307,$J$2:J3362)+1,"")</f>
        <v>3197</v>
      </c>
      <c r="K3363" s="31">
        <f>IF(AND(B3363=K$1),LOOKUP(9.99999999999999E+307,$K$2:K3362)+1,"")</f>
        <v>3197</v>
      </c>
      <c r="L3363" s="31">
        <f>IF(AND(B3363=L$1),LOOKUP(9.99999999999999E+307,$L$2:L3362)+1,"")</f>
        <v>3197</v>
      </c>
      <c r="M3363" s="31">
        <f>IF(AND(B3363=M$1),LOOKUP(9.99999999999999E+307,$M$2:M3362)+1,"")</f>
        <v>3197</v>
      </c>
      <c r="N3363" s="31" t="e">
        <f>IF(AND(B3363=N$1),LOOKUP(9.99999999999999E+307,$N$2:N3362)+1,"")</f>
        <v>#REF!</v>
      </c>
      <c r="O3363" s="31" t="e">
        <f>IF(AND($B3363=O$1),LOOKUP(9.99999999999999E+307,$O$2:O3362)+1,"")</f>
        <v>#REF!</v>
      </c>
      <c r="P3363" s="31" t="e">
        <f>IF(AND($B3363=P$1),LOOKUP(9.99999999999999E+307,$P$2:P3362)+1,"")</f>
        <v>#REF!</v>
      </c>
      <c r="Q3363" s="31" t="e">
        <f>IF(AND($B3363=Q$1),LOOKUP(9.99999999999999E+307,$Q$2:Q3362)+1,"")</f>
        <v>#REF!</v>
      </c>
      <c r="R3363" s="31">
        <f>IF(AND($B3363=R$1),LOOKUP(9.99999999999999E+307,$R$2:R3362)+1,"")</f>
        <v>3197</v>
      </c>
      <c r="S3363" s="31">
        <f>IF(AND($B3363=S$1),LOOKUP(9.99999999999999E+307,$S$2:S3362)+1,"")</f>
        <v>3197</v>
      </c>
      <c r="T3363" s="265"/>
      <c r="U3363" s="265"/>
      <c r="V3363" s="265"/>
      <c r="AA3363" s="254" t="str">
        <f t="shared" si="374"/>
        <v/>
      </c>
      <c r="AB3363" s="254" t="str">
        <f t="shared" si="375"/>
        <v/>
      </c>
      <c r="AC3363" s="255">
        <f t="shared" si="376"/>
        <v>0</v>
      </c>
      <c r="AD3363" s="255">
        <f t="shared" si="377"/>
        <v>3836</v>
      </c>
      <c r="AE3363" s="256" t="str">
        <f t="shared" si="378"/>
        <v/>
      </c>
      <c r="AF3363" s="252" t="str">
        <f t="shared" si="379"/>
        <v>-</v>
      </c>
    </row>
    <row r="3364" spans="1:32" ht="20.149999999999999" customHeight="1" x14ac:dyDescent="0.75">
      <c r="A3364" s="31">
        <v>3362</v>
      </c>
      <c r="B3364" s="237"/>
      <c r="C3364" s="273"/>
      <c r="D3364" s="272"/>
      <c r="E3364" s="273"/>
      <c r="F3364" s="273"/>
      <c r="G3364" s="253" t="str">
        <f t="shared" si="373"/>
        <v/>
      </c>
      <c r="H3364" s="31" t="str">
        <f>IF(AND(B3364=H$1),LOOKUP(9.99999999999999E+307,$H$2:H3363)+1,"")</f>
        <v/>
      </c>
      <c r="I3364" s="31" t="str">
        <f>IF(AND(B3364=I$1),LOOKUP(9.99999999999999E+307,$I$2:I3363)+1,"")</f>
        <v/>
      </c>
      <c r="J3364" s="31">
        <f>IF(AND(B3364=J$1),LOOKUP(9.99999999999999E+307,$J$2:J3363)+1,"")</f>
        <v>3198</v>
      </c>
      <c r="K3364" s="31">
        <f>IF(AND(B3364=K$1),LOOKUP(9.99999999999999E+307,$K$2:K3363)+1,"")</f>
        <v>3198</v>
      </c>
      <c r="L3364" s="31">
        <f>IF(AND(B3364=L$1),LOOKUP(9.99999999999999E+307,$L$2:L3363)+1,"")</f>
        <v>3198</v>
      </c>
      <c r="M3364" s="31">
        <f>IF(AND(B3364=M$1),LOOKUP(9.99999999999999E+307,$M$2:M3363)+1,"")</f>
        <v>3198</v>
      </c>
      <c r="N3364" s="31" t="e">
        <f>IF(AND(B3364=N$1),LOOKUP(9.99999999999999E+307,$N$2:N3363)+1,"")</f>
        <v>#REF!</v>
      </c>
      <c r="O3364" s="31" t="e">
        <f>IF(AND($B3364=O$1),LOOKUP(9.99999999999999E+307,$O$2:O3363)+1,"")</f>
        <v>#REF!</v>
      </c>
      <c r="P3364" s="31" t="e">
        <f>IF(AND($B3364=P$1),LOOKUP(9.99999999999999E+307,$P$2:P3363)+1,"")</f>
        <v>#REF!</v>
      </c>
      <c r="Q3364" s="31" t="e">
        <f>IF(AND($B3364=Q$1),LOOKUP(9.99999999999999E+307,$Q$2:Q3363)+1,"")</f>
        <v>#REF!</v>
      </c>
      <c r="R3364" s="31">
        <f>IF(AND($B3364=R$1),LOOKUP(9.99999999999999E+307,$R$2:R3363)+1,"")</f>
        <v>3198</v>
      </c>
      <c r="S3364" s="31">
        <f>IF(AND($B3364=S$1),LOOKUP(9.99999999999999E+307,$S$2:S3363)+1,"")</f>
        <v>3198</v>
      </c>
      <c r="T3364" s="265"/>
      <c r="U3364" s="265"/>
      <c r="V3364" s="265"/>
      <c r="AA3364" s="254" t="str">
        <f t="shared" si="374"/>
        <v/>
      </c>
      <c r="AB3364" s="254" t="str">
        <f t="shared" si="375"/>
        <v/>
      </c>
      <c r="AC3364" s="255">
        <f t="shared" si="376"/>
        <v>0</v>
      </c>
      <c r="AD3364" s="255">
        <f t="shared" si="377"/>
        <v>3836</v>
      </c>
      <c r="AE3364" s="256" t="str">
        <f t="shared" si="378"/>
        <v/>
      </c>
      <c r="AF3364" s="252" t="str">
        <f t="shared" si="379"/>
        <v>-</v>
      </c>
    </row>
    <row r="3365" spans="1:32" ht="20.149999999999999" customHeight="1" x14ac:dyDescent="0.75">
      <c r="A3365" s="31">
        <v>3363</v>
      </c>
      <c r="B3365" s="237"/>
      <c r="C3365" s="273"/>
      <c r="D3365" s="272"/>
      <c r="E3365" s="273"/>
      <c r="F3365" s="273"/>
      <c r="G3365" s="253" t="str">
        <f t="shared" si="373"/>
        <v/>
      </c>
      <c r="H3365" s="31" t="str">
        <f>IF(AND(B3365=H$1),LOOKUP(9.99999999999999E+307,$H$2:H3364)+1,"")</f>
        <v/>
      </c>
      <c r="I3365" s="31" t="str">
        <f>IF(AND(B3365=I$1),LOOKUP(9.99999999999999E+307,$I$2:I3364)+1,"")</f>
        <v/>
      </c>
      <c r="J3365" s="31">
        <f>IF(AND(B3365=J$1),LOOKUP(9.99999999999999E+307,$J$2:J3364)+1,"")</f>
        <v>3199</v>
      </c>
      <c r="K3365" s="31">
        <f>IF(AND(B3365=K$1),LOOKUP(9.99999999999999E+307,$K$2:K3364)+1,"")</f>
        <v>3199</v>
      </c>
      <c r="L3365" s="31">
        <f>IF(AND(B3365=L$1),LOOKUP(9.99999999999999E+307,$L$2:L3364)+1,"")</f>
        <v>3199</v>
      </c>
      <c r="M3365" s="31">
        <f>IF(AND(B3365=M$1),LOOKUP(9.99999999999999E+307,$M$2:M3364)+1,"")</f>
        <v>3199</v>
      </c>
      <c r="N3365" s="31" t="e">
        <f>IF(AND(B3365=N$1),LOOKUP(9.99999999999999E+307,$N$2:N3364)+1,"")</f>
        <v>#REF!</v>
      </c>
      <c r="O3365" s="31" t="e">
        <f>IF(AND($B3365=O$1),LOOKUP(9.99999999999999E+307,$O$2:O3364)+1,"")</f>
        <v>#REF!</v>
      </c>
      <c r="P3365" s="31" t="e">
        <f>IF(AND($B3365=P$1),LOOKUP(9.99999999999999E+307,$P$2:P3364)+1,"")</f>
        <v>#REF!</v>
      </c>
      <c r="Q3365" s="31" t="e">
        <f>IF(AND($B3365=Q$1),LOOKUP(9.99999999999999E+307,$Q$2:Q3364)+1,"")</f>
        <v>#REF!</v>
      </c>
      <c r="R3365" s="31">
        <f>IF(AND($B3365=R$1),LOOKUP(9.99999999999999E+307,$R$2:R3364)+1,"")</f>
        <v>3199</v>
      </c>
      <c r="S3365" s="31">
        <f>IF(AND($B3365=S$1),LOOKUP(9.99999999999999E+307,$S$2:S3364)+1,"")</f>
        <v>3199</v>
      </c>
      <c r="T3365" s="265"/>
      <c r="U3365" s="265"/>
      <c r="V3365" s="265"/>
      <c r="AA3365" s="254" t="str">
        <f t="shared" si="374"/>
        <v/>
      </c>
      <c r="AB3365" s="254" t="str">
        <f t="shared" si="375"/>
        <v/>
      </c>
      <c r="AC3365" s="255">
        <f t="shared" si="376"/>
        <v>0</v>
      </c>
      <c r="AD3365" s="255">
        <f t="shared" si="377"/>
        <v>3836</v>
      </c>
      <c r="AE3365" s="256" t="str">
        <f t="shared" si="378"/>
        <v/>
      </c>
      <c r="AF3365" s="252" t="str">
        <f t="shared" si="379"/>
        <v>-</v>
      </c>
    </row>
    <row r="3366" spans="1:32" ht="20.149999999999999" customHeight="1" x14ac:dyDescent="0.75">
      <c r="A3366" s="31">
        <v>3364</v>
      </c>
      <c r="B3366" s="237"/>
      <c r="C3366" s="273"/>
      <c r="D3366" s="272"/>
      <c r="E3366" s="273"/>
      <c r="F3366" s="273"/>
      <c r="G3366" s="253" t="str">
        <f t="shared" si="373"/>
        <v/>
      </c>
      <c r="H3366" s="31" t="str">
        <f>IF(AND(B3366=H$1),LOOKUP(9.99999999999999E+307,$H$2:H3365)+1,"")</f>
        <v/>
      </c>
      <c r="I3366" s="31" t="str">
        <f>IF(AND(B3366=I$1),LOOKUP(9.99999999999999E+307,$I$2:I3365)+1,"")</f>
        <v/>
      </c>
      <c r="J3366" s="31">
        <f>IF(AND(B3366=J$1),LOOKUP(9.99999999999999E+307,$J$2:J3365)+1,"")</f>
        <v>3200</v>
      </c>
      <c r="K3366" s="31">
        <f>IF(AND(B3366=K$1),LOOKUP(9.99999999999999E+307,$K$2:K3365)+1,"")</f>
        <v>3200</v>
      </c>
      <c r="L3366" s="31">
        <f>IF(AND(B3366=L$1),LOOKUP(9.99999999999999E+307,$L$2:L3365)+1,"")</f>
        <v>3200</v>
      </c>
      <c r="M3366" s="31">
        <f>IF(AND(B3366=M$1),LOOKUP(9.99999999999999E+307,$M$2:M3365)+1,"")</f>
        <v>3200</v>
      </c>
      <c r="N3366" s="31" t="e">
        <f>IF(AND(B3366=N$1),LOOKUP(9.99999999999999E+307,$N$2:N3365)+1,"")</f>
        <v>#REF!</v>
      </c>
      <c r="O3366" s="31" t="e">
        <f>IF(AND($B3366=O$1),LOOKUP(9.99999999999999E+307,$O$2:O3365)+1,"")</f>
        <v>#REF!</v>
      </c>
      <c r="P3366" s="31" t="e">
        <f>IF(AND($B3366=P$1),LOOKUP(9.99999999999999E+307,$P$2:P3365)+1,"")</f>
        <v>#REF!</v>
      </c>
      <c r="Q3366" s="31" t="e">
        <f>IF(AND($B3366=Q$1),LOOKUP(9.99999999999999E+307,$Q$2:Q3365)+1,"")</f>
        <v>#REF!</v>
      </c>
      <c r="R3366" s="31">
        <f>IF(AND($B3366=R$1),LOOKUP(9.99999999999999E+307,$R$2:R3365)+1,"")</f>
        <v>3200</v>
      </c>
      <c r="S3366" s="31">
        <f>IF(AND($B3366=S$1),LOOKUP(9.99999999999999E+307,$S$2:S3365)+1,"")</f>
        <v>3200</v>
      </c>
      <c r="T3366" s="265"/>
      <c r="U3366" s="265"/>
      <c r="V3366" s="265"/>
      <c r="AA3366" s="254" t="str">
        <f t="shared" si="374"/>
        <v/>
      </c>
      <c r="AB3366" s="254" t="str">
        <f t="shared" si="375"/>
        <v/>
      </c>
      <c r="AC3366" s="255">
        <f t="shared" si="376"/>
        <v>0</v>
      </c>
      <c r="AD3366" s="255">
        <f t="shared" si="377"/>
        <v>3836</v>
      </c>
      <c r="AE3366" s="256" t="str">
        <f t="shared" si="378"/>
        <v/>
      </c>
      <c r="AF3366" s="252" t="str">
        <f t="shared" si="379"/>
        <v>-</v>
      </c>
    </row>
    <row r="3367" spans="1:32" ht="20.149999999999999" customHeight="1" x14ac:dyDescent="0.75">
      <c r="A3367" s="31">
        <v>3365</v>
      </c>
      <c r="B3367" s="237"/>
      <c r="C3367" s="273"/>
      <c r="D3367" s="272"/>
      <c r="E3367" s="273"/>
      <c r="F3367" s="273"/>
      <c r="G3367" s="253" t="str">
        <f t="shared" si="373"/>
        <v/>
      </c>
      <c r="H3367" s="31" t="str">
        <f>IF(AND(B3367=H$1),LOOKUP(9.99999999999999E+307,$H$2:H3366)+1,"")</f>
        <v/>
      </c>
      <c r="I3367" s="31" t="str">
        <f>IF(AND(B3367=I$1),LOOKUP(9.99999999999999E+307,$I$2:I3366)+1,"")</f>
        <v/>
      </c>
      <c r="J3367" s="31">
        <f>IF(AND(B3367=J$1),LOOKUP(9.99999999999999E+307,$J$2:J3366)+1,"")</f>
        <v>3201</v>
      </c>
      <c r="K3367" s="31">
        <f>IF(AND(B3367=K$1),LOOKUP(9.99999999999999E+307,$K$2:K3366)+1,"")</f>
        <v>3201</v>
      </c>
      <c r="L3367" s="31">
        <f>IF(AND(B3367=L$1),LOOKUP(9.99999999999999E+307,$L$2:L3366)+1,"")</f>
        <v>3201</v>
      </c>
      <c r="M3367" s="31">
        <f>IF(AND(B3367=M$1),LOOKUP(9.99999999999999E+307,$M$2:M3366)+1,"")</f>
        <v>3201</v>
      </c>
      <c r="N3367" s="31" t="e">
        <f>IF(AND(B3367=N$1),LOOKUP(9.99999999999999E+307,$N$2:N3366)+1,"")</f>
        <v>#REF!</v>
      </c>
      <c r="O3367" s="31" t="e">
        <f>IF(AND($B3367=O$1),LOOKUP(9.99999999999999E+307,$O$2:O3366)+1,"")</f>
        <v>#REF!</v>
      </c>
      <c r="P3367" s="31" t="e">
        <f>IF(AND($B3367=P$1),LOOKUP(9.99999999999999E+307,$P$2:P3366)+1,"")</f>
        <v>#REF!</v>
      </c>
      <c r="Q3367" s="31" t="e">
        <f>IF(AND($B3367=Q$1),LOOKUP(9.99999999999999E+307,$Q$2:Q3366)+1,"")</f>
        <v>#REF!</v>
      </c>
      <c r="R3367" s="31">
        <f>IF(AND($B3367=R$1),LOOKUP(9.99999999999999E+307,$R$2:R3366)+1,"")</f>
        <v>3201</v>
      </c>
      <c r="S3367" s="31">
        <f>IF(AND($B3367=S$1),LOOKUP(9.99999999999999E+307,$S$2:S3366)+1,"")</f>
        <v>3201</v>
      </c>
      <c r="T3367" s="265"/>
      <c r="U3367" s="265"/>
      <c r="V3367" s="265"/>
      <c r="AA3367" s="254" t="str">
        <f t="shared" si="374"/>
        <v/>
      </c>
      <c r="AB3367" s="254" t="str">
        <f t="shared" si="375"/>
        <v/>
      </c>
      <c r="AC3367" s="255">
        <f t="shared" si="376"/>
        <v>0</v>
      </c>
      <c r="AD3367" s="255">
        <f t="shared" si="377"/>
        <v>3836</v>
      </c>
      <c r="AE3367" s="256" t="str">
        <f t="shared" si="378"/>
        <v/>
      </c>
      <c r="AF3367" s="252" t="str">
        <f t="shared" si="379"/>
        <v>-</v>
      </c>
    </row>
    <row r="3368" spans="1:32" ht="20.149999999999999" customHeight="1" x14ac:dyDescent="0.75">
      <c r="A3368" s="31">
        <v>3366</v>
      </c>
      <c r="B3368" s="237"/>
      <c r="C3368" s="273"/>
      <c r="D3368" s="272"/>
      <c r="E3368" s="273"/>
      <c r="F3368" s="273"/>
      <c r="G3368" s="253" t="str">
        <f t="shared" si="373"/>
        <v/>
      </c>
      <c r="H3368" s="31" t="str">
        <f>IF(AND(B3368=H$1),LOOKUP(9.99999999999999E+307,$H$2:H3367)+1,"")</f>
        <v/>
      </c>
      <c r="I3368" s="31" t="str">
        <f>IF(AND(B3368=I$1),LOOKUP(9.99999999999999E+307,$I$2:I3367)+1,"")</f>
        <v/>
      </c>
      <c r="J3368" s="31">
        <f>IF(AND(B3368=J$1),LOOKUP(9.99999999999999E+307,$J$2:J3367)+1,"")</f>
        <v>3202</v>
      </c>
      <c r="K3368" s="31">
        <f>IF(AND(B3368=K$1),LOOKUP(9.99999999999999E+307,$K$2:K3367)+1,"")</f>
        <v>3202</v>
      </c>
      <c r="L3368" s="31">
        <f>IF(AND(B3368=L$1),LOOKUP(9.99999999999999E+307,$L$2:L3367)+1,"")</f>
        <v>3202</v>
      </c>
      <c r="M3368" s="31">
        <f>IF(AND(B3368=M$1),LOOKUP(9.99999999999999E+307,$M$2:M3367)+1,"")</f>
        <v>3202</v>
      </c>
      <c r="N3368" s="31" t="e">
        <f>IF(AND(B3368=N$1),LOOKUP(9.99999999999999E+307,$N$2:N3367)+1,"")</f>
        <v>#REF!</v>
      </c>
      <c r="O3368" s="31" t="e">
        <f>IF(AND($B3368=O$1),LOOKUP(9.99999999999999E+307,$O$2:O3367)+1,"")</f>
        <v>#REF!</v>
      </c>
      <c r="P3368" s="31" t="e">
        <f>IF(AND($B3368=P$1),LOOKUP(9.99999999999999E+307,$P$2:P3367)+1,"")</f>
        <v>#REF!</v>
      </c>
      <c r="Q3368" s="31" t="e">
        <f>IF(AND($B3368=Q$1),LOOKUP(9.99999999999999E+307,$Q$2:Q3367)+1,"")</f>
        <v>#REF!</v>
      </c>
      <c r="R3368" s="31">
        <f>IF(AND($B3368=R$1),LOOKUP(9.99999999999999E+307,$R$2:R3367)+1,"")</f>
        <v>3202</v>
      </c>
      <c r="S3368" s="31">
        <f>IF(AND($B3368=S$1),LOOKUP(9.99999999999999E+307,$S$2:S3367)+1,"")</f>
        <v>3202</v>
      </c>
      <c r="T3368" s="265"/>
      <c r="U3368" s="265"/>
      <c r="V3368" s="265"/>
      <c r="AA3368" s="254" t="str">
        <f t="shared" si="374"/>
        <v/>
      </c>
      <c r="AB3368" s="254" t="str">
        <f t="shared" si="375"/>
        <v/>
      </c>
      <c r="AC3368" s="255">
        <f t="shared" si="376"/>
        <v>0</v>
      </c>
      <c r="AD3368" s="255">
        <f t="shared" si="377"/>
        <v>3836</v>
      </c>
      <c r="AE3368" s="256" t="str">
        <f t="shared" si="378"/>
        <v/>
      </c>
      <c r="AF3368" s="252" t="str">
        <f t="shared" si="379"/>
        <v>-</v>
      </c>
    </row>
    <row r="3369" spans="1:32" ht="20.149999999999999" customHeight="1" x14ac:dyDescent="0.75">
      <c r="A3369" s="31">
        <v>3367</v>
      </c>
      <c r="B3369" s="237"/>
      <c r="C3369" s="273"/>
      <c r="D3369" s="272"/>
      <c r="E3369" s="273"/>
      <c r="F3369" s="273"/>
      <c r="G3369" s="253" t="str">
        <f t="shared" si="373"/>
        <v/>
      </c>
      <c r="H3369" s="31" t="str">
        <f>IF(AND(B3369=H$1),LOOKUP(9.99999999999999E+307,$H$2:H3368)+1,"")</f>
        <v/>
      </c>
      <c r="I3369" s="31" t="str">
        <f>IF(AND(B3369=I$1),LOOKUP(9.99999999999999E+307,$I$2:I3368)+1,"")</f>
        <v/>
      </c>
      <c r="J3369" s="31">
        <f>IF(AND(B3369=J$1),LOOKUP(9.99999999999999E+307,$J$2:J3368)+1,"")</f>
        <v>3203</v>
      </c>
      <c r="K3369" s="31">
        <f>IF(AND(B3369=K$1),LOOKUP(9.99999999999999E+307,$K$2:K3368)+1,"")</f>
        <v>3203</v>
      </c>
      <c r="L3369" s="31">
        <f>IF(AND(B3369=L$1),LOOKUP(9.99999999999999E+307,$L$2:L3368)+1,"")</f>
        <v>3203</v>
      </c>
      <c r="M3369" s="31">
        <f>IF(AND(B3369=M$1),LOOKUP(9.99999999999999E+307,$M$2:M3368)+1,"")</f>
        <v>3203</v>
      </c>
      <c r="N3369" s="31" t="e">
        <f>IF(AND(B3369=N$1),LOOKUP(9.99999999999999E+307,$N$2:N3368)+1,"")</f>
        <v>#REF!</v>
      </c>
      <c r="O3369" s="31" t="e">
        <f>IF(AND($B3369=O$1),LOOKUP(9.99999999999999E+307,$O$2:O3368)+1,"")</f>
        <v>#REF!</v>
      </c>
      <c r="P3369" s="31" t="e">
        <f>IF(AND($B3369=P$1),LOOKUP(9.99999999999999E+307,$P$2:P3368)+1,"")</f>
        <v>#REF!</v>
      </c>
      <c r="Q3369" s="31" t="e">
        <f>IF(AND($B3369=Q$1),LOOKUP(9.99999999999999E+307,$Q$2:Q3368)+1,"")</f>
        <v>#REF!</v>
      </c>
      <c r="R3369" s="31">
        <f>IF(AND($B3369=R$1),LOOKUP(9.99999999999999E+307,$R$2:R3368)+1,"")</f>
        <v>3203</v>
      </c>
      <c r="S3369" s="31">
        <f>IF(AND($B3369=S$1),LOOKUP(9.99999999999999E+307,$S$2:S3368)+1,"")</f>
        <v>3203</v>
      </c>
      <c r="T3369" s="265"/>
      <c r="U3369" s="265"/>
      <c r="V3369" s="265"/>
      <c r="AA3369" s="254" t="str">
        <f t="shared" si="374"/>
        <v/>
      </c>
      <c r="AB3369" s="254" t="str">
        <f t="shared" si="375"/>
        <v/>
      </c>
      <c r="AC3369" s="255">
        <f t="shared" si="376"/>
        <v>0</v>
      </c>
      <c r="AD3369" s="255">
        <f t="shared" si="377"/>
        <v>3836</v>
      </c>
      <c r="AE3369" s="256" t="str">
        <f t="shared" si="378"/>
        <v/>
      </c>
      <c r="AF3369" s="252" t="str">
        <f t="shared" si="379"/>
        <v>-</v>
      </c>
    </row>
    <row r="3370" spans="1:32" ht="20.149999999999999" customHeight="1" x14ac:dyDescent="0.75">
      <c r="A3370" s="31">
        <v>3368</v>
      </c>
      <c r="B3370" s="237"/>
      <c r="C3370" s="273"/>
      <c r="D3370" s="272"/>
      <c r="E3370" s="273"/>
      <c r="F3370" s="273"/>
      <c r="G3370" s="253" t="str">
        <f t="shared" si="373"/>
        <v/>
      </c>
      <c r="H3370" s="31" t="str">
        <f>IF(AND(B3370=H$1),LOOKUP(9.99999999999999E+307,$H$2:H3369)+1,"")</f>
        <v/>
      </c>
      <c r="I3370" s="31" t="str">
        <f>IF(AND(B3370=I$1),LOOKUP(9.99999999999999E+307,$I$2:I3369)+1,"")</f>
        <v/>
      </c>
      <c r="J3370" s="31">
        <f>IF(AND(B3370=J$1),LOOKUP(9.99999999999999E+307,$J$2:J3369)+1,"")</f>
        <v>3204</v>
      </c>
      <c r="K3370" s="31">
        <f>IF(AND(B3370=K$1),LOOKUP(9.99999999999999E+307,$K$2:K3369)+1,"")</f>
        <v>3204</v>
      </c>
      <c r="L3370" s="31">
        <f>IF(AND(B3370=L$1),LOOKUP(9.99999999999999E+307,$L$2:L3369)+1,"")</f>
        <v>3204</v>
      </c>
      <c r="M3370" s="31">
        <f>IF(AND(B3370=M$1),LOOKUP(9.99999999999999E+307,$M$2:M3369)+1,"")</f>
        <v>3204</v>
      </c>
      <c r="N3370" s="31" t="e">
        <f>IF(AND(B3370=N$1),LOOKUP(9.99999999999999E+307,$N$2:N3369)+1,"")</f>
        <v>#REF!</v>
      </c>
      <c r="O3370" s="31" t="e">
        <f>IF(AND($B3370=O$1),LOOKUP(9.99999999999999E+307,$O$2:O3369)+1,"")</f>
        <v>#REF!</v>
      </c>
      <c r="P3370" s="31" t="e">
        <f>IF(AND($B3370=P$1),LOOKUP(9.99999999999999E+307,$P$2:P3369)+1,"")</f>
        <v>#REF!</v>
      </c>
      <c r="Q3370" s="31" t="e">
        <f>IF(AND($B3370=Q$1),LOOKUP(9.99999999999999E+307,$Q$2:Q3369)+1,"")</f>
        <v>#REF!</v>
      </c>
      <c r="R3370" s="31">
        <f>IF(AND($B3370=R$1),LOOKUP(9.99999999999999E+307,$R$2:R3369)+1,"")</f>
        <v>3204</v>
      </c>
      <c r="S3370" s="31">
        <f>IF(AND($B3370=S$1),LOOKUP(9.99999999999999E+307,$S$2:S3369)+1,"")</f>
        <v>3204</v>
      </c>
      <c r="T3370" s="265"/>
      <c r="U3370" s="265"/>
      <c r="V3370" s="265"/>
      <c r="AA3370" s="254" t="str">
        <f t="shared" si="374"/>
        <v/>
      </c>
      <c r="AB3370" s="254" t="str">
        <f t="shared" si="375"/>
        <v/>
      </c>
      <c r="AC3370" s="255">
        <f t="shared" si="376"/>
        <v>0</v>
      </c>
      <c r="AD3370" s="255">
        <f t="shared" si="377"/>
        <v>3836</v>
      </c>
      <c r="AE3370" s="256" t="str">
        <f t="shared" si="378"/>
        <v/>
      </c>
      <c r="AF3370" s="252" t="str">
        <f t="shared" si="379"/>
        <v>-</v>
      </c>
    </row>
    <row r="3371" spans="1:32" ht="20.149999999999999" customHeight="1" x14ac:dyDescent="0.75">
      <c r="A3371" s="31">
        <v>3369</v>
      </c>
      <c r="B3371" s="237"/>
      <c r="C3371" s="273"/>
      <c r="D3371" s="272"/>
      <c r="E3371" s="273"/>
      <c r="F3371" s="273"/>
      <c r="G3371" s="253" t="str">
        <f t="shared" ref="G3371:G3434" si="380">B3371&amp;C3371</f>
        <v/>
      </c>
      <c r="H3371" s="31" t="str">
        <f>IF(AND(B3371=H$1),LOOKUP(9.99999999999999E+307,$H$2:H3370)+1,"")</f>
        <v/>
      </c>
      <c r="I3371" s="31" t="str">
        <f>IF(AND(B3371=I$1),LOOKUP(9.99999999999999E+307,$I$2:I3370)+1,"")</f>
        <v/>
      </c>
      <c r="J3371" s="31">
        <f>IF(AND(B3371=J$1),LOOKUP(9.99999999999999E+307,$J$2:J3370)+1,"")</f>
        <v>3205</v>
      </c>
      <c r="K3371" s="31">
        <f>IF(AND(B3371=K$1),LOOKUP(9.99999999999999E+307,$K$2:K3370)+1,"")</f>
        <v>3205</v>
      </c>
      <c r="L3371" s="31">
        <f>IF(AND(B3371=L$1),LOOKUP(9.99999999999999E+307,$L$2:L3370)+1,"")</f>
        <v>3205</v>
      </c>
      <c r="M3371" s="31">
        <f>IF(AND(B3371=M$1),LOOKUP(9.99999999999999E+307,$M$2:M3370)+1,"")</f>
        <v>3205</v>
      </c>
      <c r="N3371" s="31" t="e">
        <f>IF(AND(B3371=N$1),LOOKUP(9.99999999999999E+307,$N$2:N3370)+1,"")</f>
        <v>#REF!</v>
      </c>
      <c r="O3371" s="31" t="e">
        <f>IF(AND($B3371=O$1),LOOKUP(9.99999999999999E+307,$O$2:O3370)+1,"")</f>
        <v>#REF!</v>
      </c>
      <c r="P3371" s="31" t="e">
        <f>IF(AND($B3371=P$1),LOOKUP(9.99999999999999E+307,$P$2:P3370)+1,"")</f>
        <v>#REF!</v>
      </c>
      <c r="Q3371" s="31" t="e">
        <f>IF(AND($B3371=Q$1),LOOKUP(9.99999999999999E+307,$Q$2:Q3370)+1,"")</f>
        <v>#REF!</v>
      </c>
      <c r="R3371" s="31">
        <f>IF(AND($B3371=R$1),LOOKUP(9.99999999999999E+307,$R$2:R3370)+1,"")</f>
        <v>3205</v>
      </c>
      <c r="S3371" s="31">
        <f>IF(AND($B3371=S$1),LOOKUP(9.99999999999999E+307,$S$2:S3370)+1,"")</f>
        <v>3205</v>
      </c>
      <c r="T3371" s="265"/>
      <c r="U3371" s="265"/>
      <c r="V3371" s="265"/>
      <c r="AA3371" s="254" t="str">
        <f t="shared" si="374"/>
        <v/>
      </c>
      <c r="AB3371" s="254" t="str">
        <f t="shared" si="375"/>
        <v/>
      </c>
      <c r="AC3371" s="255">
        <f t="shared" si="376"/>
        <v>0</v>
      </c>
      <c r="AD3371" s="255">
        <f t="shared" si="377"/>
        <v>3836</v>
      </c>
      <c r="AE3371" s="256" t="str">
        <f t="shared" si="378"/>
        <v/>
      </c>
      <c r="AF3371" s="252" t="str">
        <f t="shared" si="379"/>
        <v>-</v>
      </c>
    </row>
    <row r="3372" spans="1:32" ht="20.149999999999999" customHeight="1" x14ac:dyDescent="0.75">
      <c r="A3372" s="31">
        <v>3370</v>
      </c>
      <c r="B3372" s="237"/>
      <c r="C3372" s="273"/>
      <c r="D3372" s="272"/>
      <c r="E3372" s="273"/>
      <c r="F3372" s="273"/>
      <c r="G3372" s="253" t="str">
        <f t="shared" si="380"/>
        <v/>
      </c>
      <c r="H3372" s="31" t="str">
        <f>IF(AND(B3372=H$1),LOOKUP(9.99999999999999E+307,$H$2:H3371)+1,"")</f>
        <v/>
      </c>
      <c r="I3372" s="31" t="str">
        <f>IF(AND(B3372=I$1),LOOKUP(9.99999999999999E+307,$I$2:I3371)+1,"")</f>
        <v/>
      </c>
      <c r="J3372" s="31">
        <f>IF(AND(B3372=J$1),LOOKUP(9.99999999999999E+307,$J$2:J3371)+1,"")</f>
        <v>3206</v>
      </c>
      <c r="K3372" s="31">
        <f>IF(AND(B3372=K$1),LOOKUP(9.99999999999999E+307,$K$2:K3371)+1,"")</f>
        <v>3206</v>
      </c>
      <c r="L3372" s="31">
        <f>IF(AND(B3372=L$1),LOOKUP(9.99999999999999E+307,$L$2:L3371)+1,"")</f>
        <v>3206</v>
      </c>
      <c r="M3372" s="31">
        <f>IF(AND(B3372=M$1),LOOKUP(9.99999999999999E+307,$M$2:M3371)+1,"")</f>
        <v>3206</v>
      </c>
      <c r="N3372" s="31" t="e">
        <f>IF(AND(B3372=N$1),LOOKUP(9.99999999999999E+307,$N$2:N3371)+1,"")</f>
        <v>#REF!</v>
      </c>
      <c r="O3372" s="31" t="e">
        <f>IF(AND($B3372=O$1),LOOKUP(9.99999999999999E+307,$O$2:O3371)+1,"")</f>
        <v>#REF!</v>
      </c>
      <c r="P3372" s="31" t="e">
        <f>IF(AND($B3372=P$1),LOOKUP(9.99999999999999E+307,$P$2:P3371)+1,"")</f>
        <v>#REF!</v>
      </c>
      <c r="Q3372" s="31" t="e">
        <f>IF(AND($B3372=Q$1),LOOKUP(9.99999999999999E+307,$Q$2:Q3371)+1,"")</f>
        <v>#REF!</v>
      </c>
      <c r="R3372" s="31">
        <f>IF(AND($B3372=R$1),LOOKUP(9.99999999999999E+307,$R$2:R3371)+1,"")</f>
        <v>3206</v>
      </c>
      <c r="S3372" s="31">
        <f>IF(AND($B3372=S$1),LOOKUP(9.99999999999999E+307,$S$2:S3371)+1,"")</f>
        <v>3206</v>
      </c>
      <c r="T3372" s="265"/>
      <c r="U3372" s="265"/>
      <c r="V3372" s="265"/>
      <c r="AA3372" s="254" t="str">
        <f t="shared" si="374"/>
        <v/>
      </c>
      <c r="AB3372" s="254" t="str">
        <f t="shared" si="375"/>
        <v/>
      </c>
      <c r="AC3372" s="255">
        <f t="shared" si="376"/>
        <v>0</v>
      </c>
      <c r="AD3372" s="255">
        <f t="shared" si="377"/>
        <v>3836</v>
      </c>
      <c r="AE3372" s="256" t="str">
        <f t="shared" si="378"/>
        <v/>
      </c>
      <c r="AF3372" s="252" t="str">
        <f t="shared" si="379"/>
        <v>-</v>
      </c>
    </row>
    <row r="3373" spans="1:32" ht="20.149999999999999" customHeight="1" x14ac:dyDescent="0.75">
      <c r="A3373" s="31">
        <v>3371</v>
      </c>
      <c r="B3373" s="237"/>
      <c r="C3373" s="273"/>
      <c r="D3373" s="272"/>
      <c r="E3373" s="273"/>
      <c r="F3373" s="273"/>
      <c r="G3373" s="253" t="str">
        <f t="shared" si="380"/>
        <v/>
      </c>
      <c r="H3373" s="31" t="str">
        <f>IF(AND(B3373=H$1),LOOKUP(9.99999999999999E+307,$H$2:H3372)+1,"")</f>
        <v/>
      </c>
      <c r="I3373" s="31" t="str">
        <f>IF(AND(B3373=I$1),LOOKUP(9.99999999999999E+307,$I$2:I3372)+1,"")</f>
        <v/>
      </c>
      <c r="J3373" s="31">
        <f>IF(AND(B3373=J$1),LOOKUP(9.99999999999999E+307,$J$2:J3372)+1,"")</f>
        <v>3207</v>
      </c>
      <c r="K3373" s="31">
        <f>IF(AND(B3373=K$1),LOOKUP(9.99999999999999E+307,$K$2:K3372)+1,"")</f>
        <v>3207</v>
      </c>
      <c r="L3373" s="31">
        <f>IF(AND(B3373=L$1),LOOKUP(9.99999999999999E+307,$L$2:L3372)+1,"")</f>
        <v>3207</v>
      </c>
      <c r="M3373" s="31">
        <f>IF(AND(B3373=M$1),LOOKUP(9.99999999999999E+307,$M$2:M3372)+1,"")</f>
        <v>3207</v>
      </c>
      <c r="N3373" s="31" t="e">
        <f>IF(AND(B3373=N$1),LOOKUP(9.99999999999999E+307,$N$2:N3372)+1,"")</f>
        <v>#REF!</v>
      </c>
      <c r="O3373" s="31" t="e">
        <f>IF(AND($B3373=O$1),LOOKUP(9.99999999999999E+307,$O$2:O3372)+1,"")</f>
        <v>#REF!</v>
      </c>
      <c r="P3373" s="31" t="e">
        <f>IF(AND($B3373=P$1),LOOKUP(9.99999999999999E+307,$P$2:P3372)+1,"")</f>
        <v>#REF!</v>
      </c>
      <c r="Q3373" s="31" t="e">
        <f>IF(AND($B3373=Q$1),LOOKUP(9.99999999999999E+307,$Q$2:Q3372)+1,"")</f>
        <v>#REF!</v>
      </c>
      <c r="R3373" s="31">
        <f>IF(AND($B3373=R$1),LOOKUP(9.99999999999999E+307,$R$2:R3372)+1,"")</f>
        <v>3207</v>
      </c>
      <c r="S3373" s="31">
        <f>IF(AND($B3373=S$1),LOOKUP(9.99999999999999E+307,$S$2:S3372)+1,"")</f>
        <v>3207</v>
      </c>
      <c r="T3373" s="265"/>
      <c r="U3373" s="265"/>
      <c r="V3373" s="265"/>
      <c r="AA3373" s="254" t="str">
        <f t="shared" si="374"/>
        <v/>
      </c>
      <c r="AB3373" s="254" t="str">
        <f t="shared" si="375"/>
        <v/>
      </c>
      <c r="AC3373" s="255">
        <f t="shared" si="376"/>
        <v>0</v>
      </c>
      <c r="AD3373" s="255">
        <f t="shared" si="377"/>
        <v>3836</v>
      </c>
      <c r="AE3373" s="256" t="str">
        <f t="shared" si="378"/>
        <v/>
      </c>
      <c r="AF3373" s="252" t="str">
        <f t="shared" si="379"/>
        <v>-</v>
      </c>
    </row>
    <row r="3374" spans="1:32" ht="20.149999999999999" customHeight="1" x14ac:dyDescent="0.75">
      <c r="A3374" s="31">
        <v>3372</v>
      </c>
      <c r="B3374" s="237"/>
      <c r="C3374" s="273"/>
      <c r="D3374" s="272"/>
      <c r="E3374" s="273"/>
      <c r="F3374" s="273"/>
      <c r="G3374" s="253" t="str">
        <f t="shared" si="380"/>
        <v/>
      </c>
      <c r="H3374" s="31" t="str">
        <f>IF(AND(B3374=H$1),LOOKUP(9.99999999999999E+307,$H$2:H3373)+1,"")</f>
        <v/>
      </c>
      <c r="I3374" s="31" t="str">
        <f>IF(AND(B3374=I$1),LOOKUP(9.99999999999999E+307,$I$2:I3373)+1,"")</f>
        <v/>
      </c>
      <c r="J3374" s="31">
        <f>IF(AND(B3374=J$1),LOOKUP(9.99999999999999E+307,$J$2:J3373)+1,"")</f>
        <v>3208</v>
      </c>
      <c r="K3374" s="31">
        <f>IF(AND(B3374=K$1),LOOKUP(9.99999999999999E+307,$K$2:K3373)+1,"")</f>
        <v>3208</v>
      </c>
      <c r="L3374" s="31">
        <f>IF(AND(B3374=L$1),LOOKUP(9.99999999999999E+307,$L$2:L3373)+1,"")</f>
        <v>3208</v>
      </c>
      <c r="M3374" s="31">
        <f>IF(AND(B3374=M$1),LOOKUP(9.99999999999999E+307,$M$2:M3373)+1,"")</f>
        <v>3208</v>
      </c>
      <c r="N3374" s="31" t="e">
        <f>IF(AND(B3374=N$1),LOOKUP(9.99999999999999E+307,$N$2:N3373)+1,"")</f>
        <v>#REF!</v>
      </c>
      <c r="O3374" s="31" t="e">
        <f>IF(AND($B3374=O$1),LOOKUP(9.99999999999999E+307,$O$2:O3373)+1,"")</f>
        <v>#REF!</v>
      </c>
      <c r="P3374" s="31" t="e">
        <f>IF(AND($B3374=P$1),LOOKUP(9.99999999999999E+307,$P$2:P3373)+1,"")</f>
        <v>#REF!</v>
      </c>
      <c r="Q3374" s="31" t="e">
        <f>IF(AND($B3374=Q$1),LOOKUP(9.99999999999999E+307,$Q$2:Q3373)+1,"")</f>
        <v>#REF!</v>
      </c>
      <c r="R3374" s="31">
        <f>IF(AND($B3374=R$1),LOOKUP(9.99999999999999E+307,$R$2:R3373)+1,"")</f>
        <v>3208</v>
      </c>
      <c r="S3374" s="31">
        <f>IF(AND($B3374=S$1),LOOKUP(9.99999999999999E+307,$S$2:S3373)+1,"")</f>
        <v>3208</v>
      </c>
      <c r="T3374" s="265"/>
      <c r="U3374" s="265"/>
      <c r="V3374" s="265"/>
      <c r="AA3374" s="254" t="str">
        <f t="shared" si="374"/>
        <v/>
      </c>
      <c r="AB3374" s="254" t="str">
        <f t="shared" si="375"/>
        <v/>
      </c>
      <c r="AC3374" s="255">
        <f t="shared" si="376"/>
        <v>0</v>
      </c>
      <c r="AD3374" s="255">
        <f t="shared" si="377"/>
        <v>3836</v>
      </c>
      <c r="AE3374" s="256" t="str">
        <f t="shared" si="378"/>
        <v/>
      </c>
      <c r="AF3374" s="252" t="str">
        <f t="shared" si="379"/>
        <v>-</v>
      </c>
    </row>
    <row r="3375" spans="1:32" ht="20.149999999999999" customHeight="1" x14ac:dyDescent="0.75">
      <c r="A3375" s="31">
        <v>3373</v>
      </c>
      <c r="B3375" s="237"/>
      <c r="C3375" s="273"/>
      <c r="D3375" s="272"/>
      <c r="E3375" s="273"/>
      <c r="F3375" s="273"/>
      <c r="G3375" s="253" t="str">
        <f t="shared" si="380"/>
        <v/>
      </c>
      <c r="H3375" s="31" t="str">
        <f>IF(AND(B3375=H$1),LOOKUP(9.99999999999999E+307,$H$2:H3374)+1,"")</f>
        <v/>
      </c>
      <c r="I3375" s="31" t="str">
        <f>IF(AND(B3375=I$1),LOOKUP(9.99999999999999E+307,$I$2:I3374)+1,"")</f>
        <v/>
      </c>
      <c r="J3375" s="31">
        <f>IF(AND(B3375=J$1),LOOKUP(9.99999999999999E+307,$J$2:J3374)+1,"")</f>
        <v>3209</v>
      </c>
      <c r="K3375" s="31">
        <f>IF(AND(B3375=K$1),LOOKUP(9.99999999999999E+307,$K$2:K3374)+1,"")</f>
        <v>3209</v>
      </c>
      <c r="L3375" s="31">
        <f>IF(AND(B3375=L$1),LOOKUP(9.99999999999999E+307,$L$2:L3374)+1,"")</f>
        <v>3209</v>
      </c>
      <c r="M3375" s="31">
        <f>IF(AND(B3375=M$1),LOOKUP(9.99999999999999E+307,$M$2:M3374)+1,"")</f>
        <v>3209</v>
      </c>
      <c r="N3375" s="31" t="e">
        <f>IF(AND(B3375=N$1),LOOKUP(9.99999999999999E+307,$N$2:N3374)+1,"")</f>
        <v>#REF!</v>
      </c>
      <c r="O3375" s="31" t="e">
        <f>IF(AND($B3375=O$1),LOOKUP(9.99999999999999E+307,$O$2:O3374)+1,"")</f>
        <v>#REF!</v>
      </c>
      <c r="P3375" s="31" t="e">
        <f>IF(AND($B3375=P$1),LOOKUP(9.99999999999999E+307,$P$2:P3374)+1,"")</f>
        <v>#REF!</v>
      </c>
      <c r="Q3375" s="31" t="e">
        <f>IF(AND($B3375=Q$1),LOOKUP(9.99999999999999E+307,$Q$2:Q3374)+1,"")</f>
        <v>#REF!</v>
      </c>
      <c r="R3375" s="31">
        <f>IF(AND($B3375=R$1),LOOKUP(9.99999999999999E+307,$R$2:R3374)+1,"")</f>
        <v>3209</v>
      </c>
      <c r="S3375" s="31">
        <f>IF(AND($B3375=S$1),LOOKUP(9.99999999999999E+307,$S$2:S3374)+1,"")</f>
        <v>3209</v>
      </c>
      <c r="T3375" s="265"/>
      <c r="U3375" s="265"/>
      <c r="V3375" s="265"/>
      <c r="AA3375" s="254" t="str">
        <f t="shared" si="374"/>
        <v/>
      </c>
      <c r="AB3375" s="254" t="str">
        <f t="shared" si="375"/>
        <v/>
      </c>
      <c r="AC3375" s="255">
        <f t="shared" si="376"/>
        <v>0</v>
      </c>
      <c r="AD3375" s="255">
        <f t="shared" si="377"/>
        <v>3836</v>
      </c>
      <c r="AE3375" s="256" t="str">
        <f t="shared" si="378"/>
        <v/>
      </c>
      <c r="AF3375" s="252" t="str">
        <f t="shared" si="379"/>
        <v>-</v>
      </c>
    </row>
    <row r="3376" spans="1:32" ht="20.149999999999999" customHeight="1" x14ac:dyDescent="0.75">
      <c r="A3376" s="31">
        <v>3374</v>
      </c>
      <c r="B3376" s="237"/>
      <c r="C3376" s="273"/>
      <c r="D3376" s="272"/>
      <c r="E3376" s="273"/>
      <c r="F3376" s="273"/>
      <c r="G3376" s="253" t="str">
        <f t="shared" si="380"/>
        <v/>
      </c>
      <c r="H3376" s="31" t="str">
        <f>IF(AND(B3376=H$1),LOOKUP(9.99999999999999E+307,$H$2:H3375)+1,"")</f>
        <v/>
      </c>
      <c r="I3376" s="31" t="str">
        <f>IF(AND(B3376=I$1),LOOKUP(9.99999999999999E+307,$I$2:I3375)+1,"")</f>
        <v/>
      </c>
      <c r="J3376" s="31">
        <f>IF(AND(B3376=J$1),LOOKUP(9.99999999999999E+307,$J$2:J3375)+1,"")</f>
        <v>3210</v>
      </c>
      <c r="K3376" s="31">
        <f>IF(AND(B3376=K$1),LOOKUP(9.99999999999999E+307,$K$2:K3375)+1,"")</f>
        <v>3210</v>
      </c>
      <c r="L3376" s="31">
        <f>IF(AND(B3376=L$1),LOOKUP(9.99999999999999E+307,$L$2:L3375)+1,"")</f>
        <v>3210</v>
      </c>
      <c r="M3376" s="31">
        <f>IF(AND(B3376=M$1),LOOKUP(9.99999999999999E+307,$M$2:M3375)+1,"")</f>
        <v>3210</v>
      </c>
      <c r="N3376" s="31" t="e">
        <f>IF(AND(B3376=N$1),LOOKUP(9.99999999999999E+307,$N$2:N3375)+1,"")</f>
        <v>#REF!</v>
      </c>
      <c r="O3376" s="31" t="e">
        <f>IF(AND($B3376=O$1),LOOKUP(9.99999999999999E+307,$O$2:O3375)+1,"")</f>
        <v>#REF!</v>
      </c>
      <c r="P3376" s="31" t="e">
        <f>IF(AND($B3376=P$1),LOOKUP(9.99999999999999E+307,$P$2:P3375)+1,"")</f>
        <v>#REF!</v>
      </c>
      <c r="Q3376" s="31" t="e">
        <f>IF(AND($B3376=Q$1),LOOKUP(9.99999999999999E+307,$Q$2:Q3375)+1,"")</f>
        <v>#REF!</v>
      </c>
      <c r="R3376" s="31">
        <f>IF(AND($B3376=R$1),LOOKUP(9.99999999999999E+307,$R$2:R3375)+1,"")</f>
        <v>3210</v>
      </c>
      <c r="S3376" s="31">
        <f>IF(AND($B3376=S$1),LOOKUP(9.99999999999999E+307,$S$2:S3375)+1,"")</f>
        <v>3210</v>
      </c>
      <c r="T3376" s="265"/>
      <c r="U3376" s="265"/>
      <c r="V3376" s="265"/>
      <c r="AA3376" s="254" t="str">
        <f t="shared" si="374"/>
        <v/>
      </c>
      <c r="AB3376" s="254" t="str">
        <f t="shared" si="375"/>
        <v/>
      </c>
      <c r="AC3376" s="255">
        <f t="shared" si="376"/>
        <v>0</v>
      </c>
      <c r="AD3376" s="255">
        <f t="shared" si="377"/>
        <v>3836</v>
      </c>
      <c r="AE3376" s="256" t="str">
        <f t="shared" si="378"/>
        <v/>
      </c>
      <c r="AF3376" s="252" t="str">
        <f t="shared" si="379"/>
        <v>-</v>
      </c>
    </row>
    <row r="3377" spans="1:32" ht="20.149999999999999" customHeight="1" x14ac:dyDescent="0.75">
      <c r="A3377" s="31">
        <v>3375</v>
      </c>
      <c r="B3377" s="237"/>
      <c r="C3377" s="273"/>
      <c r="D3377" s="272"/>
      <c r="E3377" s="273"/>
      <c r="F3377" s="273"/>
      <c r="G3377" s="253" t="str">
        <f t="shared" si="380"/>
        <v/>
      </c>
      <c r="H3377" s="31" t="str">
        <f>IF(AND(B3377=H$1),LOOKUP(9.99999999999999E+307,$H$2:H3376)+1,"")</f>
        <v/>
      </c>
      <c r="I3377" s="31" t="str">
        <f>IF(AND(B3377=I$1),LOOKUP(9.99999999999999E+307,$I$2:I3376)+1,"")</f>
        <v/>
      </c>
      <c r="J3377" s="31">
        <f>IF(AND(B3377=J$1),LOOKUP(9.99999999999999E+307,$J$2:J3376)+1,"")</f>
        <v>3211</v>
      </c>
      <c r="K3377" s="31">
        <f>IF(AND(B3377=K$1),LOOKUP(9.99999999999999E+307,$K$2:K3376)+1,"")</f>
        <v>3211</v>
      </c>
      <c r="L3377" s="31">
        <f>IF(AND(B3377=L$1),LOOKUP(9.99999999999999E+307,$L$2:L3376)+1,"")</f>
        <v>3211</v>
      </c>
      <c r="M3377" s="31">
        <f>IF(AND(B3377=M$1),LOOKUP(9.99999999999999E+307,$M$2:M3376)+1,"")</f>
        <v>3211</v>
      </c>
      <c r="N3377" s="31" t="e">
        <f>IF(AND(B3377=N$1),LOOKUP(9.99999999999999E+307,$N$2:N3376)+1,"")</f>
        <v>#REF!</v>
      </c>
      <c r="O3377" s="31" t="e">
        <f>IF(AND($B3377=O$1),LOOKUP(9.99999999999999E+307,$O$2:O3376)+1,"")</f>
        <v>#REF!</v>
      </c>
      <c r="P3377" s="31" t="e">
        <f>IF(AND($B3377=P$1),LOOKUP(9.99999999999999E+307,$P$2:P3376)+1,"")</f>
        <v>#REF!</v>
      </c>
      <c r="Q3377" s="31" t="e">
        <f>IF(AND($B3377=Q$1),LOOKUP(9.99999999999999E+307,$Q$2:Q3376)+1,"")</f>
        <v>#REF!</v>
      </c>
      <c r="R3377" s="31">
        <f>IF(AND($B3377=R$1),LOOKUP(9.99999999999999E+307,$R$2:R3376)+1,"")</f>
        <v>3211</v>
      </c>
      <c r="S3377" s="31">
        <f>IF(AND($B3377=S$1),LOOKUP(9.99999999999999E+307,$S$2:S3376)+1,"")</f>
        <v>3211</v>
      </c>
      <c r="T3377" s="265"/>
      <c r="U3377" s="265"/>
      <c r="V3377" s="265"/>
      <c r="AA3377" s="254" t="str">
        <f t="shared" si="374"/>
        <v/>
      </c>
      <c r="AB3377" s="254" t="str">
        <f t="shared" si="375"/>
        <v/>
      </c>
      <c r="AC3377" s="255">
        <f t="shared" si="376"/>
        <v>0</v>
      </c>
      <c r="AD3377" s="255">
        <f t="shared" si="377"/>
        <v>3836</v>
      </c>
      <c r="AE3377" s="256" t="str">
        <f t="shared" si="378"/>
        <v/>
      </c>
      <c r="AF3377" s="252" t="str">
        <f t="shared" si="379"/>
        <v>-</v>
      </c>
    </row>
    <row r="3378" spans="1:32" ht="20.149999999999999" customHeight="1" x14ac:dyDescent="0.75">
      <c r="A3378" s="31">
        <v>3376</v>
      </c>
      <c r="B3378" s="237"/>
      <c r="C3378" s="273"/>
      <c r="D3378" s="272"/>
      <c r="E3378" s="273"/>
      <c r="F3378" s="273"/>
      <c r="G3378" s="253" t="str">
        <f t="shared" si="380"/>
        <v/>
      </c>
      <c r="H3378" s="31" t="str">
        <f>IF(AND(B3378=H$1),LOOKUP(9.99999999999999E+307,$H$2:H3377)+1,"")</f>
        <v/>
      </c>
      <c r="I3378" s="31" t="str">
        <f>IF(AND(B3378=I$1),LOOKUP(9.99999999999999E+307,$I$2:I3377)+1,"")</f>
        <v/>
      </c>
      <c r="J3378" s="31">
        <f>IF(AND(B3378=J$1),LOOKUP(9.99999999999999E+307,$J$2:J3377)+1,"")</f>
        <v>3212</v>
      </c>
      <c r="K3378" s="31">
        <f>IF(AND(B3378=K$1),LOOKUP(9.99999999999999E+307,$K$2:K3377)+1,"")</f>
        <v>3212</v>
      </c>
      <c r="L3378" s="31">
        <f>IF(AND(B3378=L$1),LOOKUP(9.99999999999999E+307,$L$2:L3377)+1,"")</f>
        <v>3212</v>
      </c>
      <c r="M3378" s="31">
        <f>IF(AND(B3378=M$1),LOOKUP(9.99999999999999E+307,$M$2:M3377)+1,"")</f>
        <v>3212</v>
      </c>
      <c r="N3378" s="31" t="e">
        <f>IF(AND(B3378=N$1),LOOKUP(9.99999999999999E+307,$N$2:N3377)+1,"")</f>
        <v>#REF!</v>
      </c>
      <c r="O3378" s="31" t="e">
        <f>IF(AND($B3378=O$1),LOOKUP(9.99999999999999E+307,$O$2:O3377)+1,"")</f>
        <v>#REF!</v>
      </c>
      <c r="P3378" s="31" t="e">
        <f>IF(AND($B3378=P$1),LOOKUP(9.99999999999999E+307,$P$2:P3377)+1,"")</f>
        <v>#REF!</v>
      </c>
      <c r="Q3378" s="31" t="e">
        <f>IF(AND($B3378=Q$1),LOOKUP(9.99999999999999E+307,$Q$2:Q3377)+1,"")</f>
        <v>#REF!</v>
      </c>
      <c r="R3378" s="31">
        <f>IF(AND($B3378=R$1),LOOKUP(9.99999999999999E+307,$R$2:R3377)+1,"")</f>
        <v>3212</v>
      </c>
      <c r="S3378" s="31">
        <f>IF(AND($B3378=S$1),LOOKUP(9.99999999999999E+307,$S$2:S3377)+1,"")</f>
        <v>3212</v>
      </c>
      <c r="T3378" s="265"/>
      <c r="U3378" s="265"/>
      <c r="V3378" s="265"/>
      <c r="AA3378" s="254" t="str">
        <f t="shared" si="374"/>
        <v/>
      </c>
      <c r="AB3378" s="254" t="str">
        <f t="shared" si="375"/>
        <v/>
      </c>
      <c r="AC3378" s="255">
        <f t="shared" si="376"/>
        <v>0</v>
      </c>
      <c r="AD3378" s="255">
        <f t="shared" si="377"/>
        <v>3836</v>
      </c>
      <c r="AE3378" s="256" t="str">
        <f t="shared" si="378"/>
        <v/>
      </c>
      <c r="AF3378" s="252" t="str">
        <f t="shared" si="379"/>
        <v>-</v>
      </c>
    </row>
    <row r="3379" spans="1:32" ht="20.149999999999999" customHeight="1" x14ac:dyDescent="0.75">
      <c r="A3379" s="31">
        <v>3377</v>
      </c>
      <c r="B3379" s="237"/>
      <c r="C3379" s="273"/>
      <c r="D3379" s="272"/>
      <c r="E3379" s="273"/>
      <c r="F3379" s="273"/>
      <c r="G3379" s="253" t="str">
        <f t="shared" si="380"/>
        <v/>
      </c>
      <c r="H3379" s="31" t="str">
        <f>IF(AND(B3379=H$1),LOOKUP(9.99999999999999E+307,$H$2:H3378)+1,"")</f>
        <v/>
      </c>
      <c r="I3379" s="31" t="str">
        <f>IF(AND(B3379=I$1),LOOKUP(9.99999999999999E+307,$I$2:I3378)+1,"")</f>
        <v/>
      </c>
      <c r="J3379" s="31">
        <f>IF(AND(B3379=J$1),LOOKUP(9.99999999999999E+307,$J$2:J3378)+1,"")</f>
        <v>3213</v>
      </c>
      <c r="K3379" s="31">
        <f>IF(AND(B3379=K$1),LOOKUP(9.99999999999999E+307,$K$2:K3378)+1,"")</f>
        <v>3213</v>
      </c>
      <c r="L3379" s="31">
        <f>IF(AND(B3379=L$1),LOOKUP(9.99999999999999E+307,$L$2:L3378)+1,"")</f>
        <v>3213</v>
      </c>
      <c r="M3379" s="31">
        <f>IF(AND(B3379=M$1),LOOKUP(9.99999999999999E+307,$M$2:M3378)+1,"")</f>
        <v>3213</v>
      </c>
      <c r="N3379" s="31" t="e">
        <f>IF(AND(B3379=N$1),LOOKUP(9.99999999999999E+307,$N$2:N3378)+1,"")</f>
        <v>#REF!</v>
      </c>
      <c r="O3379" s="31" t="e">
        <f>IF(AND($B3379=O$1),LOOKUP(9.99999999999999E+307,$O$2:O3378)+1,"")</f>
        <v>#REF!</v>
      </c>
      <c r="P3379" s="31" t="e">
        <f>IF(AND($B3379=P$1),LOOKUP(9.99999999999999E+307,$P$2:P3378)+1,"")</f>
        <v>#REF!</v>
      </c>
      <c r="Q3379" s="31" t="e">
        <f>IF(AND($B3379=Q$1),LOOKUP(9.99999999999999E+307,$Q$2:Q3378)+1,"")</f>
        <v>#REF!</v>
      </c>
      <c r="R3379" s="31">
        <f>IF(AND($B3379=R$1),LOOKUP(9.99999999999999E+307,$R$2:R3378)+1,"")</f>
        <v>3213</v>
      </c>
      <c r="S3379" s="31">
        <f>IF(AND($B3379=S$1),LOOKUP(9.99999999999999E+307,$S$2:S3378)+1,"")</f>
        <v>3213</v>
      </c>
      <c r="T3379" s="265"/>
      <c r="U3379" s="265"/>
      <c r="V3379" s="265"/>
      <c r="AA3379" s="254" t="str">
        <f t="shared" si="374"/>
        <v/>
      </c>
      <c r="AB3379" s="254" t="str">
        <f t="shared" si="375"/>
        <v/>
      </c>
      <c r="AC3379" s="255">
        <f t="shared" si="376"/>
        <v>0</v>
      </c>
      <c r="AD3379" s="255">
        <f t="shared" si="377"/>
        <v>3836</v>
      </c>
      <c r="AE3379" s="256" t="str">
        <f t="shared" si="378"/>
        <v/>
      </c>
      <c r="AF3379" s="252" t="str">
        <f t="shared" si="379"/>
        <v>-</v>
      </c>
    </row>
    <row r="3380" spans="1:32" ht="20.149999999999999" customHeight="1" x14ac:dyDescent="0.75">
      <c r="A3380" s="31">
        <v>3378</v>
      </c>
      <c r="B3380" s="237"/>
      <c r="C3380" s="273"/>
      <c r="D3380" s="272"/>
      <c r="E3380" s="273"/>
      <c r="F3380" s="273"/>
      <c r="G3380" s="253" t="str">
        <f t="shared" si="380"/>
        <v/>
      </c>
      <c r="H3380" s="31" t="str">
        <f>IF(AND(B3380=H$1),LOOKUP(9.99999999999999E+307,$H$2:H3379)+1,"")</f>
        <v/>
      </c>
      <c r="I3380" s="31" t="str">
        <f>IF(AND(B3380=I$1),LOOKUP(9.99999999999999E+307,$I$2:I3379)+1,"")</f>
        <v/>
      </c>
      <c r="J3380" s="31">
        <f>IF(AND(B3380=J$1),LOOKUP(9.99999999999999E+307,$J$2:J3379)+1,"")</f>
        <v>3214</v>
      </c>
      <c r="K3380" s="31">
        <f>IF(AND(B3380=K$1),LOOKUP(9.99999999999999E+307,$K$2:K3379)+1,"")</f>
        <v>3214</v>
      </c>
      <c r="L3380" s="31">
        <f>IF(AND(B3380=L$1),LOOKUP(9.99999999999999E+307,$L$2:L3379)+1,"")</f>
        <v>3214</v>
      </c>
      <c r="M3380" s="31">
        <f>IF(AND(B3380=M$1),LOOKUP(9.99999999999999E+307,$M$2:M3379)+1,"")</f>
        <v>3214</v>
      </c>
      <c r="N3380" s="31" t="e">
        <f>IF(AND(B3380=N$1),LOOKUP(9.99999999999999E+307,$N$2:N3379)+1,"")</f>
        <v>#REF!</v>
      </c>
      <c r="O3380" s="31" t="e">
        <f>IF(AND($B3380=O$1),LOOKUP(9.99999999999999E+307,$O$2:O3379)+1,"")</f>
        <v>#REF!</v>
      </c>
      <c r="P3380" s="31" t="e">
        <f>IF(AND($B3380=P$1),LOOKUP(9.99999999999999E+307,$P$2:P3379)+1,"")</f>
        <v>#REF!</v>
      </c>
      <c r="Q3380" s="31" t="e">
        <f>IF(AND($B3380=Q$1),LOOKUP(9.99999999999999E+307,$Q$2:Q3379)+1,"")</f>
        <v>#REF!</v>
      </c>
      <c r="R3380" s="31">
        <f>IF(AND($B3380=R$1),LOOKUP(9.99999999999999E+307,$R$2:R3379)+1,"")</f>
        <v>3214</v>
      </c>
      <c r="S3380" s="31">
        <f>IF(AND($B3380=S$1),LOOKUP(9.99999999999999E+307,$S$2:S3379)+1,"")</f>
        <v>3214</v>
      </c>
      <c r="T3380" s="265"/>
      <c r="U3380" s="265"/>
      <c r="V3380" s="265"/>
      <c r="AA3380" s="254" t="str">
        <f t="shared" si="374"/>
        <v/>
      </c>
      <c r="AB3380" s="254" t="str">
        <f t="shared" si="375"/>
        <v/>
      </c>
      <c r="AC3380" s="255">
        <f t="shared" si="376"/>
        <v>0</v>
      </c>
      <c r="AD3380" s="255">
        <f t="shared" si="377"/>
        <v>3836</v>
      </c>
      <c r="AE3380" s="256" t="str">
        <f t="shared" si="378"/>
        <v/>
      </c>
      <c r="AF3380" s="252" t="str">
        <f t="shared" si="379"/>
        <v>-</v>
      </c>
    </row>
    <row r="3381" spans="1:32" ht="20.149999999999999" customHeight="1" x14ac:dyDescent="0.75">
      <c r="A3381" s="31">
        <v>3379</v>
      </c>
      <c r="B3381" s="237"/>
      <c r="C3381" s="273"/>
      <c r="D3381" s="272"/>
      <c r="E3381" s="273"/>
      <c r="F3381" s="273"/>
      <c r="G3381" s="253" t="str">
        <f t="shared" si="380"/>
        <v/>
      </c>
      <c r="H3381" s="31" t="str">
        <f>IF(AND(B3381=H$1),LOOKUP(9.99999999999999E+307,$H$2:H3380)+1,"")</f>
        <v/>
      </c>
      <c r="I3381" s="31" t="str">
        <f>IF(AND(B3381=I$1),LOOKUP(9.99999999999999E+307,$I$2:I3380)+1,"")</f>
        <v/>
      </c>
      <c r="J3381" s="31">
        <f>IF(AND(B3381=J$1),LOOKUP(9.99999999999999E+307,$J$2:J3380)+1,"")</f>
        <v>3215</v>
      </c>
      <c r="K3381" s="31">
        <f>IF(AND(B3381=K$1),LOOKUP(9.99999999999999E+307,$K$2:K3380)+1,"")</f>
        <v>3215</v>
      </c>
      <c r="L3381" s="31">
        <f>IF(AND(B3381=L$1),LOOKUP(9.99999999999999E+307,$L$2:L3380)+1,"")</f>
        <v>3215</v>
      </c>
      <c r="M3381" s="31">
        <f>IF(AND(B3381=M$1),LOOKUP(9.99999999999999E+307,$M$2:M3380)+1,"")</f>
        <v>3215</v>
      </c>
      <c r="N3381" s="31" t="e">
        <f>IF(AND(B3381=N$1),LOOKUP(9.99999999999999E+307,$N$2:N3380)+1,"")</f>
        <v>#REF!</v>
      </c>
      <c r="O3381" s="31" t="e">
        <f>IF(AND($B3381=O$1),LOOKUP(9.99999999999999E+307,$O$2:O3380)+1,"")</f>
        <v>#REF!</v>
      </c>
      <c r="P3381" s="31" t="e">
        <f>IF(AND($B3381=P$1),LOOKUP(9.99999999999999E+307,$P$2:P3380)+1,"")</f>
        <v>#REF!</v>
      </c>
      <c r="Q3381" s="31" t="e">
        <f>IF(AND($B3381=Q$1),LOOKUP(9.99999999999999E+307,$Q$2:Q3380)+1,"")</f>
        <v>#REF!</v>
      </c>
      <c r="R3381" s="31">
        <f>IF(AND($B3381=R$1),LOOKUP(9.99999999999999E+307,$R$2:R3380)+1,"")</f>
        <v>3215</v>
      </c>
      <c r="S3381" s="31">
        <f>IF(AND($B3381=S$1),LOOKUP(9.99999999999999E+307,$S$2:S3380)+1,"")</f>
        <v>3215</v>
      </c>
      <c r="T3381" s="265"/>
      <c r="U3381" s="265"/>
      <c r="V3381" s="265"/>
      <c r="AA3381" s="254" t="str">
        <f t="shared" si="374"/>
        <v/>
      </c>
      <c r="AB3381" s="254" t="str">
        <f t="shared" si="375"/>
        <v/>
      </c>
      <c r="AC3381" s="255">
        <f t="shared" si="376"/>
        <v>0</v>
      </c>
      <c r="AD3381" s="255">
        <f t="shared" si="377"/>
        <v>3836</v>
      </c>
      <c r="AE3381" s="256" t="str">
        <f t="shared" si="378"/>
        <v/>
      </c>
      <c r="AF3381" s="252" t="str">
        <f t="shared" si="379"/>
        <v>-</v>
      </c>
    </row>
    <row r="3382" spans="1:32" ht="20.149999999999999" customHeight="1" x14ac:dyDescent="0.75">
      <c r="A3382" s="31">
        <v>3380</v>
      </c>
      <c r="B3382" s="237"/>
      <c r="C3382" s="273"/>
      <c r="D3382" s="272"/>
      <c r="E3382" s="273"/>
      <c r="F3382" s="273"/>
      <c r="G3382" s="253" t="str">
        <f t="shared" si="380"/>
        <v/>
      </c>
      <c r="H3382" s="31" t="str">
        <f>IF(AND(B3382=H$1),LOOKUP(9.99999999999999E+307,$H$2:H3381)+1,"")</f>
        <v/>
      </c>
      <c r="I3382" s="31" t="str">
        <f>IF(AND(B3382=I$1),LOOKUP(9.99999999999999E+307,$I$2:I3381)+1,"")</f>
        <v/>
      </c>
      <c r="J3382" s="31">
        <f>IF(AND(B3382=J$1),LOOKUP(9.99999999999999E+307,$J$2:J3381)+1,"")</f>
        <v>3216</v>
      </c>
      <c r="K3382" s="31">
        <f>IF(AND(B3382=K$1),LOOKUP(9.99999999999999E+307,$K$2:K3381)+1,"")</f>
        <v>3216</v>
      </c>
      <c r="L3382" s="31">
        <f>IF(AND(B3382=L$1),LOOKUP(9.99999999999999E+307,$L$2:L3381)+1,"")</f>
        <v>3216</v>
      </c>
      <c r="M3382" s="31">
        <f>IF(AND(B3382=M$1),LOOKUP(9.99999999999999E+307,$M$2:M3381)+1,"")</f>
        <v>3216</v>
      </c>
      <c r="N3382" s="31" t="e">
        <f>IF(AND(B3382=N$1),LOOKUP(9.99999999999999E+307,$N$2:N3381)+1,"")</f>
        <v>#REF!</v>
      </c>
      <c r="O3382" s="31" t="e">
        <f>IF(AND($B3382=O$1),LOOKUP(9.99999999999999E+307,$O$2:O3381)+1,"")</f>
        <v>#REF!</v>
      </c>
      <c r="P3382" s="31" t="e">
        <f>IF(AND($B3382=P$1),LOOKUP(9.99999999999999E+307,$P$2:P3381)+1,"")</f>
        <v>#REF!</v>
      </c>
      <c r="Q3382" s="31" t="e">
        <f>IF(AND($B3382=Q$1),LOOKUP(9.99999999999999E+307,$Q$2:Q3381)+1,"")</f>
        <v>#REF!</v>
      </c>
      <c r="R3382" s="31">
        <f>IF(AND($B3382=R$1),LOOKUP(9.99999999999999E+307,$R$2:R3381)+1,"")</f>
        <v>3216</v>
      </c>
      <c r="S3382" s="31">
        <f>IF(AND($B3382=S$1),LOOKUP(9.99999999999999E+307,$S$2:S3381)+1,"")</f>
        <v>3216</v>
      </c>
      <c r="T3382" s="265"/>
      <c r="U3382" s="265"/>
      <c r="V3382" s="265"/>
      <c r="AA3382" s="254" t="str">
        <f t="shared" si="374"/>
        <v/>
      </c>
      <c r="AB3382" s="254" t="str">
        <f t="shared" si="375"/>
        <v/>
      </c>
      <c r="AC3382" s="255">
        <f t="shared" si="376"/>
        <v>0</v>
      </c>
      <c r="AD3382" s="255">
        <f t="shared" si="377"/>
        <v>3836</v>
      </c>
      <c r="AE3382" s="256" t="str">
        <f t="shared" si="378"/>
        <v/>
      </c>
      <c r="AF3382" s="252" t="str">
        <f t="shared" si="379"/>
        <v>-</v>
      </c>
    </row>
    <row r="3383" spans="1:32" ht="20.149999999999999" customHeight="1" x14ac:dyDescent="0.75">
      <c r="A3383" s="31">
        <v>3381</v>
      </c>
      <c r="B3383" s="237"/>
      <c r="C3383" s="273"/>
      <c r="D3383" s="272"/>
      <c r="E3383" s="273"/>
      <c r="F3383" s="273"/>
      <c r="G3383" s="253" t="str">
        <f t="shared" si="380"/>
        <v/>
      </c>
      <c r="H3383" s="31" t="str">
        <f>IF(AND(B3383=H$1),LOOKUP(9.99999999999999E+307,$H$2:H3382)+1,"")</f>
        <v/>
      </c>
      <c r="I3383" s="31" t="str">
        <f>IF(AND(B3383=I$1),LOOKUP(9.99999999999999E+307,$I$2:I3382)+1,"")</f>
        <v/>
      </c>
      <c r="J3383" s="31">
        <f>IF(AND(B3383=J$1),LOOKUP(9.99999999999999E+307,$J$2:J3382)+1,"")</f>
        <v>3217</v>
      </c>
      <c r="K3383" s="31">
        <f>IF(AND(B3383=K$1),LOOKUP(9.99999999999999E+307,$K$2:K3382)+1,"")</f>
        <v>3217</v>
      </c>
      <c r="L3383" s="31">
        <f>IF(AND(B3383=L$1),LOOKUP(9.99999999999999E+307,$L$2:L3382)+1,"")</f>
        <v>3217</v>
      </c>
      <c r="M3383" s="31">
        <f>IF(AND(B3383=M$1),LOOKUP(9.99999999999999E+307,$M$2:M3382)+1,"")</f>
        <v>3217</v>
      </c>
      <c r="N3383" s="31" t="e">
        <f>IF(AND(B3383=N$1),LOOKUP(9.99999999999999E+307,$N$2:N3382)+1,"")</f>
        <v>#REF!</v>
      </c>
      <c r="O3383" s="31" t="e">
        <f>IF(AND($B3383=O$1),LOOKUP(9.99999999999999E+307,$O$2:O3382)+1,"")</f>
        <v>#REF!</v>
      </c>
      <c r="P3383" s="31" t="e">
        <f>IF(AND($B3383=P$1),LOOKUP(9.99999999999999E+307,$P$2:P3382)+1,"")</f>
        <v>#REF!</v>
      </c>
      <c r="Q3383" s="31" t="e">
        <f>IF(AND($B3383=Q$1),LOOKUP(9.99999999999999E+307,$Q$2:Q3382)+1,"")</f>
        <v>#REF!</v>
      </c>
      <c r="R3383" s="31">
        <f>IF(AND($B3383=R$1),LOOKUP(9.99999999999999E+307,$R$2:R3382)+1,"")</f>
        <v>3217</v>
      </c>
      <c r="S3383" s="31">
        <f>IF(AND($B3383=S$1),LOOKUP(9.99999999999999E+307,$S$2:S3382)+1,"")</f>
        <v>3217</v>
      </c>
      <c r="T3383" s="265"/>
      <c r="U3383" s="265"/>
      <c r="V3383" s="265"/>
      <c r="AA3383" s="254" t="str">
        <f t="shared" si="374"/>
        <v/>
      </c>
      <c r="AB3383" s="254" t="str">
        <f t="shared" si="375"/>
        <v/>
      </c>
      <c r="AC3383" s="255">
        <f t="shared" si="376"/>
        <v>0</v>
      </c>
      <c r="AD3383" s="255">
        <f t="shared" si="377"/>
        <v>3836</v>
      </c>
      <c r="AE3383" s="256" t="str">
        <f t="shared" si="378"/>
        <v/>
      </c>
      <c r="AF3383" s="252" t="str">
        <f t="shared" si="379"/>
        <v>-</v>
      </c>
    </row>
    <row r="3384" spans="1:32" ht="20.149999999999999" customHeight="1" x14ac:dyDescent="0.75">
      <c r="A3384" s="31">
        <v>3382</v>
      </c>
      <c r="B3384" s="237"/>
      <c r="C3384" s="273"/>
      <c r="D3384" s="272"/>
      <c r="E3384" s="273"/>
      <c r="F3384" s="273"/>
      <c r="G3384" s="253" t="str">
        <f t="shared" si="380"/>
        <v/>
      </c>
      <c r="H3384" s="31" t="str">
        <f>IF(AND(B3384=H$1),LOOKUP(9.99999999999999E+307,$H$2:H3383)+1,"")</f>
        <v/>
      </c>
      <c r="I3384" s="31" t="str">
        <f>IF(AND(B3384=I$1),LOOKUP(9.99999999999999E+307,$I$2:I3383)+1,"")</f>
        <v/>
      </c>
      <c r="J3384" s="31">
        <f>IF(AND(B3384=J$1),LOOKUP(9.99999999999999E+307,$J$2:J3383)+1,"")</f>
        <v>3218</v>
      </c>
      <c r="K3384" s="31">
        <f>IF(AND(B3384=K$1),LOOKUP(9.99999999999999E+307,$K$2:K3383)+1,"")</f>
        <v>3218</v>
      </c>
      <c r="L3384" s="31">
        <f>IF(AND(B3384=L$1),LOOKUP(9.99999999999999E+307,$L$2:L3383)+1,"")</f>
        <v>3218</v>
      </c>
      <c r="M3384" s="31">
        <f>IF(AND(B3384=M$1),LOOKUP(9.99999999999999E+307,$M$2:M3383)+1,"")</f>
        <v>3218</v>
      </c>
      <c r="N3384" s="31" t="e">
        <f>IF(AND(B3384=N$1),LOOKUP(9.99999999999999E+307,$N$2:N3383)+1,"")</f>
        <v>#REF!</v>
      </c>
      <c r="O3384" s="31" t="e">
        <f>IF(AND($B3384=O$1),LOOKUP(9.99999999999999E+307,$O$2:O3383)+1,"")</f>
        <v>#REF!</v>
      </c>
      <c r="P3384" s="31" t="e">
        <f>IF(AND($B3384=P$1),LOOKUP(9.99999999999999E+307,$P$2:P3383)+1,"")</f>
        <v>#REF!</v>
      </c>
      <c r="Q3384" s="31" t="e">
        <f>IF(AND($B3384=Q$1),LOOKUP(9.99999999999999E+307,$Q$2:Q3383)+1,"")</f>
        <v>#REF!</v>
      </c>
      <c r="R3384" s="31">
        <f>IF(AND($B3384=R$1),LOOKUP(9.99999999999999E+307,$R$2:R3383)+1,"")</f>
        <v>3218</v>
      </c>
      <c r="S3384" s="31">
        <f>IF(AND($B3384=S$1),LOOKUP(9.99999999999999E+307,$S$2:S3383)+1,"")</f>
        <v>3218</v>
      </c>
      <c r="T3384" s="265"/>
      <c r="U3384" s="265"/>
      <c r="V3384" s="265"/>
      <c r="AA3384" s="254" t="str">
        <f t="shared" si="374"/>
        <v/>
      </c>
      <c r="AB3384" s="254" t="str">
        <f t="shared" si="375"/>
        <v/>
      </c>
      <c r="AC3384" s="255">
        <f t="shared" si="376"/>
        <v>0</v>
      </c>
      <c r="AD3384" s="255">
        <f t="shared" si="377"/>
        <v>3836</v>
      </c>
      <c r="AE3384" s="256" t="str">
        <f t="shared" si="378"/>
        <v/>
      </c>
      <c r="AF3384" s="252" t="str">
        <f t="shared" si="379"/>
        <v>-</v>
      </c>
    </row>
    <row r="3385" spans="1:32" ht="20.149999999999999" customHeight="1" x14ac:dyDescent="0.75">
      <c r="A3385" s="31">
        <v>3383</v>
      </c>
      <c r="B3385" s="237"/>
      <c r="C3385" s="273"/>
      <c r="D3385" s="272"/>
      <c r="E3385" s="273"/>
      <c r="F3385" s="273"/>
      <c r="G3385" s="253" t="str">
        <f t="shared" si="380"/>
        <v/>
      </c>
      <c r="H3385" s="31" t="str">
        <f>IF(AND(B3385=H$1),LOOKUP(9.99999999999999E+307,$H$2:H3384)+1,"")</f>
        <v/>
      </c>
      <c r="I3385" s="31" t="str">
        <f>IF(AND(B3385=I$1),LOOKUP(9.99999999999999E+307,$I$2:I3384)+1,"")</f>
        <v/>
      </c>
      <c r="J3385" s="31">
        <f>IF(AND(B3385=J$1),LOOKUP(9.99999999999999E+307,$J$2:J3384)+1,"")</f>
        <v>3219</v>
      </c>
      <c r="K3385" s="31">
        <f>IF(AND(B3385=K$1),LOOKUP(9.99999999999999E+307,$K$2:K3384)+1,"")</f>
        <v>3219</v>
      </c>
      <c r="L3385" s="31">
        <f>IF(AND(B3385=L$1),LOOKUP(9.99999999999999E+307,$L$2:L3384)+1,"")</f>
        <v>3219</v>
      </c>
      <c r="M3385" s="31">
        <f>IF(AND(B3385=M$1),LOOKUP(9.99999999999999E+307,$M$2:M3384)+1,"")</f>
        <v>3219</v>
      </c>
      <c r="N3385" s="31" t="e">
        <f>IF(AND(B3385=N$1),LOOKUP(9.99999999999999E+307,$N$2:N3384)+1,"")</f>
        <v>#REF!</v>
      </c>
      <c r="O3385" s="31" t="e">
        <f>IF(AND($B3385=O$1),LOOKUP(9.99999999999999E+307,$O$2:O3384)+1,"")</f>
        <v>#REF!</v>
      </c>
      <c r="P3385" s="31" t="e">
        <f>IF(AND($B3385=P$1),LOOKUP(9.99999999999999E+307,$P$2:P3384)+1,"")</f>
        <v>#REF!</v>
      </c>
      <c r="Q3385" s="31" t="e">
        <f>IF(AND($B3385=Q$1),LOOKUP(9.99999999999999E+307,$Q$2:Q3384)+1,"")</f>
        <v>#REF!</v>
      </c>
      <c r="R3385" s="31">
        <f>IF(AND($B3385=R$1),LOOKUP(9.99999999999999E+307,$R$2:R3384)+1,"")</f>
        <v>3219</v>
      </c>
      <c r="S3385" s="31">
        <f>IF(AND($B3385=S$1),LOOKUP(9.99999999999999E+307,$S$2:S3384)+1,"")</f>
        <v>3219</v>
      </c>
      <c r="T3385" s="265"/>
      <c r="U3385" s="265"/>
      <c r="V3385" s="265"/>
      <c r="AA3385" s="254" t="str">
        <f t="shared" si="374"/>
        <v/>
      </c>
      <c r="AB3385" s="254" t="str">
        <f t="shared" si="375"/>
        <v/>
      </c>
      <c r="AC3385" s="255">
        <f t="shared" si="376"/>
        <v>0</v>
      </c>
      <c r="AD3385" s="255">
        <f t="shared" si="377"/>
        <v>3836</v>
      </c>
      <c r="AE3385" s="256" t="str">
        <f t="shared" si="378"/>
        <v/>
      </c>
      <c r="AF3385" s="252" t="str">
        <f t="shared" si="379"/>
        <v>-</v>
      </c>
    </row>
    <row r="3386" spans="1:32" ht="20.149999999999999" customHeight="1" x14ac:dyDescent="0.75">
      <c r="A3386" s="31">
        <v>3384</v>
      </c>
      <c r="B3386" s="237"/>
      <c r="C3386" s="273"/>
      <c r="D3386" s="272"/>
      <c r="E3386" s="273"/>
      <c r="F3386" s="273"/>
      <c r="G3386" s="253" t="str">
        <f t="shared" si="380"/>
        <v/>
      </c>
      <c r="H3386" s="31" t="str">
        <f>IF(AND(B3386=H$1),LOOKUP(9.99999999999999E+307,$H$2:H3385)+1,"")</f>
        <v/>
      </c>
      <c r="I3386" s="31" t="str">
        <f>IF(AND(B3386=I$1),LOOKUP(9.99999999999999E+307,$I$2:I3385)+1,"")</f>
        <v/>
      </c>
      <c r="J3386" s="31">
        <f>IF(AND(B3386=J$1),LOOKUP(9.99999999999999E+307,$J$2:J3385)+1,"")</f>
        <v>3220</v>
      </c>
      <c r="K3386" s="31">
        <f>IF(AND(B3386=K$1),LOOKUP(9.99999999999999E+307,$K$2:K3385)+1,"")</f>
        <v>3220</v>
      </c>
      <c r="L3386" s="31">
        <f>IF(AND(B3386=L$1),LOOKUP(9.99999999999999E+307,$L$2:L3385)+1,"")</f>
        <v>3220</v>
      </c>
      <c r="M3386" s="31">
        <f>IF(AND(B3386=M$1),LOOKUP(9.99999999999999E+307,$M$2:M3385)+1,"")</f>
        <v>3220</v>
      </c>
      <c r="N3386" s="31" t="e">
        <f>IF(AND(B3386=N$1),LOOKUP(9.99999999999999E+307,$N$2:N3385)+1,"")</f>
        <v>#REF!</v>
      </c>
      <c r="O3386" s="31" t="e">
        <f>IF(AND($B3386=O$1),LOOKUP(9.99999999999999E+307,$O$2:O3385)+1,"")</f>
        <v>#REF!</v>
      </c>
      <c r="P3386" s="31" t="e">
        <f>IF(AND($B3386=P$1),LOOKUP(9.99999999999999E+307,$P$2:P3385)+1,"")</f>
        <v>#REF!</v>
      </c>
      <c r="Q3386" s="31" t="e">
        <f>IF(AND($B3386=Q$1),LOOKUP(9.99999999999999E+307,$Q$2:Q3385)+1,"")</f>
        <v>#REF!</v>
      </c>
      <c r="R3386" s="31">
        <f>IF(AND($B3386=R$1),LOOKUP(9.99999999999999E+307,$R$2:R3385)+1,"")</f>
        <v>3220</v>
      </c>
      <c r="S3386" s="31">
        <f>IF(AND($B3386=S$1),LOOKUP(9.99999999999999E+307,$S$2:S3385)+1,"")</f>
        <v>3220</v>
      </c>
      <c r="T3386" s="265"/>
      <c r="U3386" s="265"/>
      <c r="V3386" s="265"/>
      <c r="AA3386" s="254" t="str">
        <f t="shared" si="374"/>
        <v/>
      </c>
      <c r="AB3386" s="254" t="str">
        <f t="shared" si="375"/>
        <v/>
      </c>
      <c r="AC3386" s="255">
        <f t="shared" si="376"/>
        <v>0</v>
      </c>
      <c r="AD3386" s="255">
        <f t="shared" si="377"/>
        <v>3836</v>
      </c>
      <c r="AE3386" s="256" t="str">
        <f t="shared" si="378"/>
        <v/>
      </c>
      <c r="AF3386" s="252" t="str">
        <f t="shared" si="379"/>
        <v>-</v>
      </c>
    </row>
    <row r="3387" spans="1:32" ht="20.149999999999999" customHeight="1" x14ac:dyDescent="0.75">
      <c r="A3387" s="31">
        <v>3385</v>
      </c>
      <c r="B3387" s="237"/>
      <c r="C3387" s="273"/>
      <c r="D3387" s="272"/>
      <c r="E3387" s="273"/>
      <c r="F3387" s="273"/>
      <c r="G3387" s="253" t="str">
        <f t="shared" si="380"/>
        <v/>
      </c>
      <c r="H3387" s="31" t="str">
        <f>IF(AND(B3387=H$1),LOOKUP(9.99999999999999E+307,$H$2:H3386)+1,"")</f>
        <v/>
      </c>
      <c r="I3387" s="31" t="str">
        <f>IF(AND(B3387=I$1),LOOKUP(9.99999999999999E+307,$I$2:I3386)+1,"")</f>
        <v/>
      </c>
      <c r="J3387" s="31">
        <f>IF(AND(B3387=J$1),LOOKUP(9.99999999999999E+307,$J$2:J3386)+1,"")</f>
        <v>3221</v>
      </c>
      <c r="K3387" s="31">
        <f>IF(AND(B3387=K$1),LOOKUP(9.99999999999999E+307,$K$2:K3386)+1,"")</f>
        <v>3221</v>
      </c>
      <c r="L3387" s="31">
        <f>IF(AND(B3387=L$1),LOOKUP(9.99999999999999E+307,$L$2:L3386)+1,"")</f>
        <v>3221</v>
      </c>
      <c r="M3387" s="31">
        <f>IF(AND(B3387=M$1),LOOKUP(9.99999999999999E+307,$M$2:M3386)+1,"")</f>
        <v>3221</v>
      </c>
      <c r="N3387" s="31" t="e">
        <f>IF(AND(B3387=N$1),LOOKUP(9.99999999999999E+307,$N$2:N3386)+1,"")</f>
        <v>#REF!</v>
      </c>
      <c r="O3387" s="31" t="e">
        <f>IF(AND($B3387=O$1),LOOKUP(9.99999999999999E+307,$O$2:O3386)+1,"")</f>
        <v>#REF!</v>
      </c>
      <c r="P3387" s="31" t="e">
        <f>IF(AND($B3387=P$1),LOOKUP(9.99999999999999E+307,$P$2:P3386)+1,"")</f>
        <v>#REF!</v>
      </c>
      <c r="Q3387" s="31" t="e">
        <f>IF(AND($B3387=Q$1),LOOKUP(9.99999999999999E+307,$Q$2:Q3386)+1,"")</f>
        <v>#REF!</v>
      </c>
      <c r="R3387" s="31">
        <f>IF(AND($B3387=R$1),LOOKUP(9.99999999999999E+307,$R$2:R3386)+1,"")</f>
        <v>3221</v>
      </c>
      <c r="S3387" s="31">
        <f>IF(AND($B3387=S$1),LOOKUP(9.99999999999999E+307,$S$2:S3386)+1,"")</f>
        <v>3221</v>
      </c>
      <c r="T3387" s="265"/>
      <c r="U3387" s="265"/>
      <c r="V3387" s="265"/>
      <c r="AA3387" s="254" t="str">
        <f t="shared" si="374"/>
        <v/>
      </c>
      <c r="AB3387" s="254" t="str">
        <f t="shared" si="375"/>
        <v/>
      </c>
      <c r="AC3387" s="255">
        <f t="shared" si="376"/>
        <v>0</v>
      </c>
      <c r="AD3387" s="255">
        <f t="shared" si="377"/>
        <v>3836</v>
      </c>
      <c r="AE3387" s="256" t="str">
        <f t="shared" si="378"/>
        <v/>
      </c>
      <c r="AF3387" s="252" t="str">
        <f t="shared" si="379"/>
        <v>-</v>
      </c>
    </row>
    <row r="3388" spans="1:32" ht="20.149999999999999" customHeight="1" x14ac:dyDescent="0.75">
      <c r="A3388" s="31">
        <v>3386</v>
      </c>
      <c r="B3388" s="237"/>
      <c r="C3388" s="273"/>
      <c r="D3388" s="272"/>
      <c r="E3388" s="273"/>
      <c r="F3388" s="273"/>
      <c r="G3388" s="253" t="str">
        <f t="shared" si="380"/>
        <v/>
      </c>
      <c r="H3388" s="31" t="str">
        <f>IF(AND(B3388=H$1),LOOKUP(9.99999999999999E+307,$H$2:H3387)+1,"")</f>
        <v/>
      </c>
      <c r="I3388" s="31" t="str">
        <f>IF(AND(B3388=I$1),LOOKUP(9.99999999999999E+307,$I$2:I3387)+1,"")</f>
        <v/>
      </c>
      <c r="J3388" s="31">
        <f>IF(AND(B3388=J$1),LOOKUP(9.99999999999999E+307,$J$2:J3387)+1,"")</f>
        <v>3222</v>
      </c>
      <c r="K3388" s="31">
        <f>IF(AND(B3388=K$1),LOOKUP(9.99999999999999E+307,$K$2:K3387)+1,"")</f>
        <v>3222</v>
      </c>
      <c r="L3388" s="31">
        <f>IF(AND(B3388=L$1),LOOKUP(9.99999999999999E+307,$L$2:L3387)+1,"")</f>
        <v>3222</v>
      </c>
      <c r="M3388" s="31">
        <f>IF(AND(B3388=M$1),LOOKUP(9.99999999999999E+307,$M$2:M3387)+1,"")</f>
        <v>3222</v>
      </c>
      <c r="N3388" s="31" t="e">
        <f>IF(AND(B3388=N$1),LOOKUP(9.99999999999999E+307,$N$2:N3387)+1,"")</f>
        <v>#REF!</v>
      </c>
      <c r="O3388" s="31" t="e">
        <f>IF(AND($B3388=O$1),LOOKUP(9.99999999999999E+307,$O$2:O3387)+1,"")</f>
        <v>#REF!</v>
      </c>
      <c r="P3388" s="31" t="e">
        <f>IF(AND($B3388=P$1),LOOKUP(9.99999999999999E+307,$P$2:P3387)+1,"")</f>
        <v>#REF!</v>
      </c>
      <c r="Q3388" s="31" t="e">
        <f>IF(AND($B3388=Q$1),LOOKUP(9.99999999999999E+307,$Q$2:Q3387)+1,"")</f>
        <v>#REF!</v>
      </c>
      <c r="R3388" s="31">
        <f>IF(AND($B3388=R$1),LOOKUP(9.99999999999999E+307,$R$2:R3387)+1,"")</f>
        <v>3222</v>
      </c>
      <c r="S3388" s="31">
        <f>IF(AND($B3388=S$1),LOOKUP(9.99999999999999E+307,$S$2:S3387)+1,"")</f>
        <v>3222</v>
      </c>
      <c r="T3388" s="265"/>
      <c r="U3388" s="265"/>
      <c r="V3388" s="265"/>
      <c r="AA3388" s="254" t="str">
        <f t="shared" si="374"/>
        <v/>
      </c>
      <c r="AB3388" s="254" t="str">
        <f t="shared" si="375"/>
        <v/>
      </c>
      <c r="AC3388" s="255">
        <f t="shared" si="376"/>
        <v>0</v>
      </c>
      <c r="AD3388" s="255">
        <f t="shared" si="377"/>
        <v>3836</v>
      </c>
      <c r="AE3388" s="256" t="str">
        <f t="shared" si="378"/>
        <v/>
      </c>
      <c r="AF3388" s="252" t="str">
        <f t="shared" si="379"/>
        <v>-</v>
      </c>
    </row>
    <row r="3389" spans="1:32" ht="20.149999999999999" customHeight="1" x14ac:dyDescent="0.75">
      <c r="A3389" s="31">
        <v>3387</v>
      </c>
      <c r="B3389" s="237"/>
      <c r="C3389" s="273"/>
      <c r="D3389" s="272"/>
      <c r="E3389" s="273"/>
      <c r="F3389" s="273"/>
      <c r="G3389" s="253" t="str">
        <f t="shared" si="380"/>
        <v/>
      </c>
      <c r="H3389" s="31" t="str">
        <f>IF(AND(B3389=H$1),LOOKUP(9.99999999999999E+307,$H$2:H3388)+1,"")</f>
        <v/>
      </c>
      <c r="I3389" s="31" t="str">
        <f>IF(AND(B3389=I$1),LOOKUP(9.99999999999999E+307,$I$2:I3388)+1,"")</f>
        <v/>
      </c>
      <c r="J3389" s="31">
        <f>IF(AND(B3389=J$1),LOOKUP(9.99999999999999E+307,$J$2:J3388)+1,"")</f>
        <v>3223</v>
      </c>
      <c r="K3389" s="31">
        <f>IF(AND(B3389=K$1),LOOKUP(9.99999999999999E+307,$K$2:K3388)+1,"")</f>
        <v>3223</v>
      </c>
      <c r="L3389" s="31">
        <f>IF(AND(B3389=L$1),LOOKUP(9.99999999999999E+307,$L$2:L3388)+1,"")</f>
        <v>3223</v>
      </c>
      <c r="M3389" s="31">
        <f>IF(AND(B3389=M$1),LOOKUP(9.99999999999999E+307,$M$2:M3388)+1,"")</f>
        <v>3223</v>
      </c>
      <c r="N3389" s="31" t="e">
        <f>IF(AND(B3389=N$1),LOOKUP(9.99999999999999E+307,$N$2:N3388)+1,"")</f>
        <v>#REF!</v>
      </c>
      <c r="O3389" s="31" t="e">
        <f>IF(AND($B3389=O$1),LOOKUP(9.99999999999999E+307,$O$2:O3388)+1,"")</f>
        <v>#REF!</v>
      </c>
      <c r="P3389" s="31" t="e">
        <f>IF(AND($B3389=P$1),LOOKUP(9.99999999999999E+307,$P$2:P3388)+1,"")</f>
        <v>#REF!</v>
      </c>
      <c r="Q3389" s="31" t="e">
        <f>IF(AND($B3389=Q$1),LOOKUP(9.99999999999999E+307,$Q$2:Q3388)+1,"")</f>
        <v>#REF!</v>
      </c>
      <c r="R3389" s="31">
        <f>IF(AND($B3389=R$1),LOOKUP(9.99999999999999E+307,$R$2:R3388)+1,"")</f>
        <v>3223</v>
      </c>
      <c r="S3389" s="31">
        <f>IF(AND($B3389=S$1),LOOKUP(9.99999999999999E+307,$S$2:S3388)+1,"")</f>
        <v>3223</v>
      </c>
      <c r="T3389" s="265"/>
      <c r="U3389" s="265"/>
      <c r="V3389" s="265"/>
      <c r="AA3389" s="254" t="str">
        <f t="shared" si="374"/>
        <v/>
      </c>
      <c r="AB3389" s="254" t="str">
        <f t="shared" si="375"/>
        <v/>
      </c>
      <c r="AC3389" s="255">
        <f t="shared" si="376"/>
        <v>0</v>
      </c>
      <c r="AD3389" s="255">
        <f t="shared" si="377"/>
        <v>3836</v>
      </c>
      <c r="AE3389" s="256" t="str">
        <f t="shared" si="378"/>
        <v/>
      </c>
      <c r="AF3389" s="252" t="str">
        <f t="shared" si="379"/>
        <v>-</v>
      </c>
    </row>
    <row r="3390" spans="1:32" ht="20.149999999999999" customHeight="1" x14ac:dyDescent="0.75">
      <c r="A3390" s="31">
        <v>3388</v>
      </c>
      <c r="B3390" s="237"/>
      <c r="C3390" s="273"/>
      <c r="D3390" s="272"/>
      <c r="E3390" s="273"/>
      <c r="F3390" s="273"/>
      <c r="G3390" s="253" t="str">
        <f t="shared" si="380"/>
        <v/>
      </c>
      <c r="H3390" s="31" t="str">
        <f>IF(AND(B3390=H$1),LOOKUP(9.99999999999999E+307,$H$2:H3389)+1,"")</f>
        <v/>
      </c>
      <c r="I3390" s="31" t="str">
        <f>IF(AND(B3390=I$1),LOOKUP(9.99999999999999E+307,$I$2:I3389)+1,"")</f>
        <v/>
      </c>
      <c r="J3390" s="31">
        <f>IF(AND(B3390=J$1),LOOKUP(9.99999999999999E+307,$J$2:J3389)+1,"")</f>
        <v>3224</v>
      </c>
      <c r="K3390" s="31">
        <f>IF(AND(B3390=K$1),LOOKUP(9.99999999999999E+307,$K$2:K3389)+1,"")</f>
        <v>3224</v>
      </c>
      <c r="L3390" s="31">
        <f>IF(AND(B3390=L$1),LOOKUP(9.99999999999999E+307,$L$2:L3389)+1,"")</f>
        <v>3224</v>
      </c>
      <c r="M3390" s="31">
        <f>IF(AND(B3390=M$1),LOOKUP(9.99999999999999E+307,$M$2:M3389)+1,"")</f>
        <v>3224</v>
      </c>
      <c r="N3390" s="31" t="e">
        <f>IF(AND(B3390=N$1),LOOKUP(9.99999999999999E+307,$N$2:N3389)+1,"")</f>
        <v>#REF!</v>
      </c>
      <c r="O3390" s="31" t="e">
        <f>IF(AND($B3390=O$1),LOOKUP(9.99999999999999E+307,$O$2:O3389)+1,"")</f>
        <v>#REF!</v>
      </c>
      <c r="P3390" s="31" t="e">
        <f>IF(AND($B3390=P$1),LOOKUP(9.99999999999999E+307,$P$2:P3389)+1,"")</f>
        <v>#REF!</v>
      </c>
      <c r="Q3390" s="31" t="e">
        <f>IF(AND($B3390=Q$1),LOOKUP(9.99999999999999E+307,$Q$2:Q3389)+1,"")</f>
        <v>#REF!</v>
      </c>
      <c r="R3390" s="31">
        <f>IF(AND($B3390=R$1),LOOKUP(9.99999999999999E+307,$R$2:R3389)+1,"")</f>
        <v>3224</v>
      </c>
      <c r="S3390" s="31">
        <f>IF(AND($B3390=S$1),LOOKUP(9.99999999999999E+307,$S$2:S3389)+1,"")</f>
        <v>3224</v>
      </c>
      <c r="T3390" s="265"/>
      <c r="U3390" s="265"/>
      <c r="V3390" s="265"/>
      <c r="AA3390" s="254" t="str">
        <f t="shared" si="374"/>
        <v/>
      </c>
      <c r="AB3390" s="254" t="str">
        <f t="shared" si="375"/>
        <v/>
      </c>
      <c r="AC3390" s="255">
        <f t="shared" si="376"/>
        <v>0</v>
      </c>
      <c r="AD3390" s="255">
        <f t="shared" si="377"/>
        <v>3836</v>
      </c>
      <c r="AE3390" s="256" t="str">
        <f t="shared" si="378"/>
        <v/>
      </c>
      <c r="AF3390" s="252" t="str">
        <f t="shared" si="379"/>
        <v>-</v>
      </c>
    </row>
    <row r="3391" spans="1:32" ht="20.149999999999999" customHeight="1" x14ac:dyDescent="0.75">
      <c r="A3391" s="31">
        <v>3389</v>
      </c>
      <c r="B3391" s="237"/>
      <c r="C3391" s="273"/>
      <c r="D3391" s="272"/>
      <c r="E3391" s="273"/>
      <c r="F3391" s="273"/>
      <c r="G3391" s="253" t="str">
        <f t="shared" si="380"/>
        <v/>
      </c>
      <c r="H3391" s="31" t="str">
        <f>IF(AND(B3391=H$1),LOOKUP(9.99999999999999E+307,$H$2:H3390)+1,"")</f>
        <v/>
      </c>
      <c r="I3391" s="31" t="str">
        <f>IF(AND(B3391=I$1),LOOKUP(9.99999999999999E+307,$I$2:I3390)+1,"")</f>
        <v/>
      </c>
      <c r="J3391" s="31">
        <f>IF(AND(B3391=J$1),LOOKUP(9.99999999999999E+307,$J$2:J3390)+1,"")</f>
        <v>3225</v>
      </c>
      <c r="K3391" s="31">
        <f>IF(AND(B3391=K$1),LOOKUP(9.99999999999999E+307,$K$2:K3390)+1,"")</f>
        <v>3225</v>
      </c>
      <c r="L3391" s="31">
        <f>IF(AND(B3391=L$1),LOOKUP(9.99999999999999E+307,$L$2:L3390)+1,"")</f>
        <v>3225</v>
      </c>
      <c r="M3391" s="31">
        <f>IF(AND(B3391=M$1),LOOKUP(9.99999999999999E+307,$M$2:M3390)+1,"")</f>
        <v>3225</v>
      </c>
      <c r="N3391" s="31" t="e">
        <f>IF(AND(B3391=N$1),LOOKUP(9.99999999999999E+307,$N$2:N3390)+1,"")</f>
        <v>#REF!</v>
      </c>
      <c r="O3391" s="31" t="e">
        <f>IF(AND($B3391=O$1),LOOKUP(9.99999999999999E+307,$O$2:O3390)+1,"")</f>
        <v>#REF!</v>
      </c>
      <c r="P3391" s="31" t="e">
        <f>IF(AND($B3391=P$1),LOOKUP(9.99999999999999E+307,$P$2:P3390)+1,"")</f>
        <v>#REF!</v>
      </c>
      <c r="Q3391" s="31" t="e">
        <f>IF(AND($B3391=Q$1),LOOKUP(9.99999999999999E+307,$Q$2:Q3390)+1,"")</f>
        <v>#REF!</v>
      </c>
      <c r="R3391" s="31">
        <f>IF(AND($B3391=R$1),LOOKUP(9.99999999999999E+307,$R$2:R3390)+1,"")</f>
        <v>3225</v>
      </c>
      <c r="S3391" s="31">
        <f>IF(AND($B3391=S$1),LOOKUP(9.99999999999999E+307,$S$2:S3390)+1,"")</f>
        <v>3225</v>
      </c>
      <c r="T3391" s="265"/>
      <c r="U3391" s="265"/>
      <c r="V3391" s="265"/>
      <c r="AA3391" s="254" t="str">
        <f t="shared" si="374"/>
        <v/>
      </c>
      <c r="AB3391" s="254" t="str">
        <f t="shared" si="375"/>
        <v/>
      </c>
      <c r="AC3391" s="255">
        <f t="shared" si="376"/>
        <v>0</v>
      </c>
      <c r="AD3391" s="255">
        <f t="shared" si="377"/>
        <v>3836</v>
      </c>
      <c r="AE3391" s="256" t="str">
        <f t="shared" si="378"/>
        <v/>
      </c>
      <c r="AF3391" s="252" t="str">
        <f t="shared" si="379"/>
        <v>-</v>
      </c>
    </row>
    <row r="3392" spans="1:32" ht="20.149999999999999" customHeight="1" x14ac:dyDescent="0.75">
      <c r="A3392" s="31">
        <v>3390</v>
      </c>
      <c r="B3392" s="237"/>
      <c r="C3392" s="273"/>
      <c r="D3392" s="272"/>
      <c r="E3392" s="273"/>
      <c r="F3392" s="273"/>
      <c r="G3392" s="253" t="str">
        <f t="shared" si="380"/>
        <v/>
      </c>
      <c r="H3392" s="31" t="str">
        <f>IF(AND(B3392=H$1),LOOKUP(9.99999999999999E+307,$H$2:H3391)+1,"")</f>
        <v/>
      </c>
      <c r="I3392" s="31" t="str">
        <f>IF(AND(B3392=I$1),LOOKUP(9.99999999999999E+307,$I$2:I3391)+1,"")</f>
        <v/>
      </c>
      <c r="J3392" s="31">
        <f>IF(AND(B3392=J$1),LOOKUP(9.99999999999999E+307,$J$2:J3391)+1,"")</f>
        <v>3226</v>
      </c>
      <c r="K3392" s="31">
        <f>IF(AND(B3392=K$1),LOOKUP(9.99999999999999E+307,$K$2:K3391)+1,"")</f>
        <v>3226</v>
      </c>
      <c r="L3392" s="31">
        <f>IF(AND(B3392=L$1),LOOKUP(9.99999999999999E+307,$L$2:L3391)+1,"")</f>
        <v>3226</v>
      </c>
      <c r="M3392" s="31">
        <f>IF(AND(B3392=M$1),LOOKUP(9.99999999999999E+307,$M$2:M3391)+1,"")</f>
        <v>3226</v>
      </c>
      <c r="N3392" s="31" t="e">
        <f>IF(AND(B3392=N$1),LOOKUP(9.99999999999999E+307,$N$2:N3391)+1,"")</f>
        <v>#REF!</v>
      </c>
      <c r="O3392" s="31" t="e">
        <f>IF(AND($B3392=O$1),LOOKUP(9.99999999999999E+307,$O$2:O3391)+1,"")</f>
        <v>#REF!</v>
      </c>
      <c r="P3392" s="31" t="e">
        <f>IF(AND($B3392=P$1),LOOKUP(9.99999999999999E+307,$P$2:P3391)+1,"")</f>
        <v>#REF!</v>
      </c>
      <c r="Q3392" s="31" t="e">
        <f>IF(AND($B3392=Q$1),LOOKUP(9.99999999999999E+307,$Q$2:Q3391)+1,"")</f>
        <v>#REF!</v>
      </c>
      <c r="R3392" s="31">
        <f>IF(AND($B3392=R$1),LOOKUP(9.99999999999999E+307,$R$2:R3391)+1,"")</f>
        <v>3226</v>
      </c>
      <c r="S3392" s="31">
        <f>IF(AND($B3392=S$1),LOOKUP(9.99999999999999E+307,$S$2:S3391)+1,"")</f>
        <v>3226</v>
      </c>
      <c r="T3392" s="265"/>
      <c r="U3392" s="265"/>
      <c r="V3392" s="265"/>
      <c r="AA3392" s="254" t="str">
        <f t="shared" si="374"/>
        <v/>
      </c>
      <c r="AB3392" s="254" t="str">
        <f t="shared" si="375"/>
        <v/>
      </c>
      <c r="AC3392" s="255">
        <f t="shared" si="376"/>
        <v>0</v>
      </c>
      <c r="AD3392" s="255">
        <f t="shared" si="377"/>
        <v>3836</v>
      </c>
      <c r="AE3392" s="256" t="str">
        <f t="shared" si="378"/>
        <v/>
      </c>
      <c r="AF3392" s="252" t="str">
        <f t="shared" si="379"/>
        <v>-</v>
      </c>
    </row>
    <row r="3393" spans="1:32" ht="20.149999999999999" customHeight="1" x14ac:dyDescent="0.75">
      <c r="A3393" s="31">
        <v>3391</v>
      </c>
      <c r="B3393" s="237"/>
      <c r="C3393" s="273"/>
      <c r="D3393" s="272"/>
      <c r="E3393" s="273"/>
      <c r="F3393" s="273"/>
      <c r="G3393" s="253" t="str">
        <f t="shared" si="380"/>
        <v/>
      </c>
      <c r="H3393" s="31" t="str">
        <f>IF(AND(B3393=H$1),LOOKUP(9.99999999999999E+307,$H$2:H3392)+1,"")</f>
        <v/>
      </c>
      <c r="I3393" s="31" t="str">
        <f>IF(AND(B3393=I$1),LOOKUP(9.99999999999999E+307,$I$2:I3392)+1,"")</f>
        <v/>
      </c>
      <c r="J3393" s="31">
        <f>IF(AND(B3393=J$1),LOOKUP(9.99999999999999E+307,$J$2:J3392)+1,"")</f>
        <v>3227</v>
      </c>
      <c r="K3393" s="31">
        <f>IF(AND(B3393=K$1),LOOKUP(9.99999999999999E+307,$K$2:K3392)+1,"")</f>
        <v>3227</v>
      </c>
      <c r="L3393" s="31">
        <f>IF(AND(B3393=L$1),LOOKUP(9.99999999999999E+307,$L$2:L3392)+1,"")</f>
        <v>3227</v>
      </c>
      <c r="M3393" s="31">
        <f>IF(AND(B3393=M$1),LOOKUP(9.99999999999999E+307,$M$2:M3392)+1,"")</f>
        <v>3227</v>
      </c>
      <c r="N3393" s="31" t="e">
        <f>IF(AND(B3393=N$1),LOOKUP(9.99999999999999E+307,$N$2:N3392)+1,"")</f>
        <v>#REF!</v>
      </c>
      <c r="O3393" s="31" t="e">
        <f>IF(AND($B3393=O$1),LOOKUP(9.99999999999999E+307,$O$2:O3392)+1,"")</f>
        <v>#REF!</v>
      </c>
      <c r="P3393" s="31" t="e">
        <f>IF(AND($B3393=P$1),LOOKUP(9.99999999999999E+307,$P$2:P3392)+1,"")</f>
        <v>#REF!</v>
      </c>
      <c r="Q3393" s="31" t="e">
        <f>IF(AND($B3393=Q$1),LOOKUP(9.99999999999999E+307,$Q$2:Q3392)+1,"")</f>
        <v>#REF!</v>
      </c>
      <c r="R3393" s="31">
        <f>IF(AND($B3393=R$1),LOOKUP(9.99999999999999E+307,$R$2:R3392)+1,"")</f>
        <v>3227</v>
      </c>
      <c r="S3393" s="31">
        <f>IF(AND($B3393=S$1),LOOKUP(9.99999999999999E+307,$S$2:S3392)+1,"")</f>
        <v>3227</v>
      </c>
      <c r="T3393" s="265"/>
      <c r="U3393" s="265"/>
      <c r="V3393" s="265"/>
      <c r="AA3393" s="254" t="str">
        <f t="shared" si="374"/>
        <v/>
      </c>
      <c r="AB3393" s="254" t="str">
        <f t="shared" si="375"/>
        <v/>
      </c>
      <c r="AC3393" s="255">
        <f t="shared" si="376"/>
        <v>0</v>
      </c>
      <c r="AD3393" s="255">
        <f t="shared" si="377"/>
        <v>3836</v>
      </c>
      <c r="AE3393" s="256" t="str">
        <f t="shared" si="378"/>
        <v/>
      </c>
      <c r="AF3393" s="252" t="str">
        <f t="shared" si="379"/>
        <v>-</v>
      </c>
    </row>
    <row r="3394" spans="1:32" ht="20.149999999999999" customHeight="1" x14ac:dyDescent="0.75">
      <c r="A3394" s="31">
        <v>3392</v>
      </c>
      <c r="B3394" s="237"/>
      <c r="C3394" s="273"/>
      <c r="D3394" s="272"/>
      <c r="E3394" s="273"/>
      <c r="F3394" s="273"/>
      <c r="G3394" s="253" t="str">
        <f t="shared" si="380"/>
        <v/>
      </c>
      <c r="H3394" s="31" t="str">
        <f>IF(AND(B3394=H$1),LOOKUP(9.99999999999999E+307,$H$2:H3393)+1,"")</f>
        <v/>
      </c>
      <c r="I3394" s="31" t="str">
        <f>IF(AND(B3394=I$1),LOOKUP(9.99999999999999E+307,$I$2:I3393)+1,"")</f>
        <v/>
      </c>
      <c r="J3394" s="31">
        <f>IF(AND(B3394=J$1),LOOKUP(9.99999999999999E+307,$J$2:J3393)+1,"")</f>
        <v>3228</v>
      </c>
      <c r="K3394" s="31">
        <f>IF(AND(B3394=K$1),LOOKUP(9.99999999999999E+307,$K$2:K3393)+1,"")</f>
        <v>3228</v>
      </c>
      <c r="L3394" s="31">
        <f>IF(AND(B3394=L$1),LOOKUP(9.99999999999999E+307,$L$2:L3393)+1,"")</f>
        <v>3228</v>
      </c>
      <c r="M3394" s="31">
        <f>IF(AND(B3394=M$1),LOOKUP(9.99999999999999E+307,$M$2:M3393)+1,"")</f>
        <v>3228</v>
      </c>
      <c r="N3394" s="31" t="e">
        <f>IF(AND(B3394=N$1),LOOKUP(9.99999999999999E+307,$N$2:N3393)+1,"")</f>
        <v>#REF!</v>
      </c>
      <c r="O3394" s="31" t="e">
        <f>IF(AND($B3394=O$1),LOOKUP(9.99999999999999E+307,$O$2:O3393)+1,"")</f>
        <v>#REF!</v>
      </c>
      <c r="P3394" s="31" t="e">
        <f>IF(AND($B3394=P$1),LOOKUP(9.99999999999999E+307,$P$2:P3393)+1,"")</f>
        <v>#REF!</v>
      </c>
      <c r="Q3394" s="31" t="e">
        <f>IF(AND($B3394=Q$1),LOOKUP(9.99999999999999E+307,$Q$2:Q3393)+1,"")</f>
        <v>#REF!</v>
      </c>
      <c r="R3394" s="31">
        <f>IF(AND($B3394=R$1),LOOKUP(9.99999999999999E+307,$R$2:R3393)+1,"")</f>
        <v>3228</v>
      </c>
      <c r="S3394" s="31">
        <f>IF(AND($B3394=S$1),LOOKUP(9.99999999999999E+307,$S$2:S3393)+1,"")</f>
        <v>3228</v>
      </c>
      <c r="T3394" s="265"/>
      <c r="U3394" s="265"/>
      <c r="V3394" s="265"/>
      <c r="AA3394" s="254" t="str">
        <f t="shared" si="374"/>
        <v/>
      </c>
      <c r="AB3394" s="254" t="str">
        <f t="shared" si="375"/>
        <v/>
      </c>
      <c r="AC3394" s="255">
        <f t="shared" si="376"/>
        <v>0</v>
      </c>
      <c r="AD3394" s="255">
        <f t="shared" si="377"/>
        <v>3836</v>
      </c>
      <c r="AE3394" s="256" t="str">
        <f t="shared" si="378"/>
        <v/>
      </c>
      <c r="AF3394" s="252" t="str">
        <f t="shared" si="379"/>
        <v>-</v>
      </c>
    </row>
    <row r="3395" spans="1:32" ht="20.149999999999999" customHeight="1" x14ac:dyDescent="0.75">
      <c r="A3395" s="31">
        <v>3393</v>
      </c>
      <c r="B3395" s="237"/>
      <c r="C3395" s="273"/>
      <c r="D3395" s="272"/>
      <c r="E3395" s="273"/>
      <c r="F3395" s="273"/>
      <c r="G3395" s="253" t="str">
        <f t="shared" si="380"/>
        <v/>
      </c>
      <c r="H3395" s="31" t="str">
        <f>IF(AND(B3395=H$1),LOOKUP(9.99999999999999E+307,$H$2:H3394)+1,"")</f>
        <v/>
      </c>
      <c r="I3395" s="31" t="str">
        <f>IF(AND(B3395=I$1),LOOKUP(9.99999999999999E+307,$I$2:I3394)+1,"")</f>
        <v/>
      </c>
      <c r="J3395" s="31">
        <f>IF(AND(B3395=J$1),LOOKUP(9.99999999999999E+307,$J$2:J3394)+1,"")</f>
        <v>3229</v>
      </c>
      <c r="K3395" s="31">
        <f>IF(AND(B3395=K$1),LOOKUP(9.99999999999999E+307,$K$2:K3394)+1,"")</f>
        <v>3229</v>
      </c>
      <c r="L3395" s="31">
        <f>IF(AND(B3395=L$1),LOOKUP(9.99999999999999E+307,$L$2:L3394)+1,"")</f>
        <v>3229</v>
      </c>
      <c r="M3395" s="31">
        <f>IF(AND(B3395=M$1),LOOKUP(9.99999999999999E+307,$M$2:M3394)+1,"")</f>
        <v>3229</v>
      </c>
      <c r="N3395" s="31" t="e">
        <f>IF(AND(B3395=N$1),LOOKUP(9.99999999999999E+307,$N$2:N3394)+1,"")</f>
        <v>#REF!</v>
      </c>
      <c r="O3395" s="31" t="e">
        <f>IF(AND($B3395=O$1),LOOKUP(9.99999999999999E+307,$O$2:O3394)+1,"")</f>
        <v>#REF!</v>
      </c>
      <c r="P3395" s="31" t="e">
        <f>IF(AND($B3395=P$1),LOOKUP(9.99999999999999E+307,$P$2:P3394)+1,"")</f>
        <v>#REF!</v>
      </c>
      <c r="Q3395" s="31" t="e">
        <f>IF(AND($B3395=Q$1),LOOKUP(9.99999999999999E+307,$Q$2:Q3394)+1,"")</f>
        <v>#REF!</v>
      </c>
      <c r="R3395" s="31">
        <f>IF(AND($B3395=R$1),LOOKUP(9.99999999999999E+307,$R$2:R3394)+1,"")</f>
        <v>3229</v>
      </c>
      <c r="S3395" s="31">
        <f>IF(AND($B3395=S$1),LOOKUP(9.99999999999999E+307,$S$2:S3394)+1,"")</f>
        <v>3229</v>
      </c>
      <c r="T3395" s="265"/>
      <c r="U3395" s="265"/>
      <c r="V3395" s="265"/>
      <c r="AA3395" s="254" t="str">
        <f t="shared" si="374"/>
        <v/>
      </c>
      <c r="AB3395" s="254" t="str">
        <f t="shared" si="375"/>
        <v/>
      </c>
      <c r="AC3395" s="255">
        <f t="shared" si="376"/>
        <v>0</v>
      </c>
      <c r="AD3395" s="255">
        <f t="shared" si="377"/>
        <v>3836</v>
      </c>
      <c r="AE3395" s="256" t="str">
        <f t="shared" si="378"/>
        <v/>
      </c>
      <c r="AF3395" s="252" t="str">
        <f t="shared" si="379"/>
        <v>-</v>
      </c>
    </row>
    <row r="3396" spans="1:32" ht="20.149999999999999" customHeight="1" x14ac:dyDescent="0.75">
      <c r="A3396" s="31">
        <v>3394</v>
      </c>
      <c r="B3396" s="237"/>
      <c r="C3396" s="273"/>
      <c r="D3396" s="272"/>
      <c r="E3396" s="273"/>
      <c r="F3396" s="273"/>
      <c r="G3396" s="253" t="str">
        <f t="shared" si="380"/>
        <v/>
      </c>
      <c r="H3396" s="31" t="str">
        <f>IF(AND(B3396=H$1),LOOKUP(9.99999999999999E+307,$H$2:H3395)+1,"")</f>
        <v/>
      </c>
      <c r="I3396" s="31" t="str">
        <f>IF(AND(B3396=I$1),LOOKUP(9.99999999999999E+307,$I$2:I3395)+1,"")</f>
        <v/>
      </c>
      <c r="J3396" s="31">
        <f>IF(AND(B3396=J$1),LOOKUP(9.99999999999999E+307,$J$2:J3395)+1,"")</f>
        <v>3230</v>
      </c>
      <c r="K3396" s="31">
        <f>IF(AND(B3396=K$1),LOOKUP(9.99999999999999E+307,$K$2:K3395)+1,"")</f>
        <v>3230</v>
      </c>
      <c r="L3396" s="31">
        <f>IF(AND(B3396=L$1),LOOKUP(9.99999999999999E+307,$L$2:L3395)+1,"")</f>
        <v>3230</v>
      </c>
      <c r="M3396" s="31">
        <f>IF(AND(B3396=M$1),LOOKUP(9.99999999999999E+307,$M$2:M3395)+1,"")</f>
        <v>3230</v>
      </c>
      <c r="N3396" s="31" t="e">
        <f>IF(AND(B3396=N$1),LOOKUP(9.99999999999999E+307,$N$2:N3395)+1,"")</f>
        <v>#REF!</v>
      </c>
      <c r="O3396" s="31" t="e">
        <f>IF(AND($B3396=O$1),LOOKUP(9.99999999999999E+307,$O$2:O3395)+1,"")</f>
        <v>#REF!</v>
      </c>
      <c r="P3396" s="31" t="e">
        <f>IF(AND($B3396=P$1),LOOKUP(9.99999999999999E+307,$P$2:P3395)+1,"")</f>
        <v>#REF!</v>
      </c>
      <c r="Q3396" s="31" t="e">
        <f>IF(AND($B3396=Q$1),LOOKUP(9.99999999999999E+307,$Q$2:Q3395)+1,"")</f>
        <v>#REF!</v>
      </c>
      <c r="R3396" s="31">
        <f>IF(AND($B3396=R$1),LOOKUP(9.99999999999999E+307,$R$2:R3395)+1,"")</f>
        <v>3230</v>
      </c>
      <c r="S3396" s="31">
        <f>IF(AND($B3396=S$1),LOOKUP(9.99999999999999E+307,$S$2:S3395)+1,"")</f>
        <v>3230</v>
      </c>
      <c r="T3396" s="265"/>
      <c r="U3396" s="265"/>
      <c r="V3396" s="265"/>
      <c r="AA3396" s="254" t="str">
        <f t="shared" si="374"/>
        <v/>
      </c>
      <c r="AB3396" s="254" t="str">
        <f t="shared" si="375"/>
        <v/>
      </c>
      <c r="AC3396" s="255">
        <f t="shared" si="376"/>
        <v>0</v>
      </c>
      <c r="AD3396" s="255">
        <f t="shared" si="377"/>
        <v>3836</v>
      </c>
      <c r="AE3396" s="256" t="str">
        <f t="shared" si="378"/>
        <v/>
      </c>
      <c r="AF3396" s="252" t="str">
        <f t="shared" si="379"/>
        <v>-</v>
      </c>
    </row>
    <row r="3397" spans="1:32" ht="20.149999999999999" customHeight="1" x14ac:dyDescent="0.75">
      <c r="A3397" s="31">
        <v>3395</v>
      </c>
      <c r="B3397" s="237"/>
      <c r="C3397" s="273"/>
      <c r="D3397" s="272"/>
      <c r="E3397" s="273"/>
      <c r="F3397" s="273"/>
      <c r="G3397" s="253" t="str">
        <f t="shared" si="380"/>
        <v/>
      </c>
      <c r="H3397" s="31" t="str">
        <f>IF(AND(B3397=H$1),LOOKUP(9.99999999999999E+307,$H$2:H3396)+1,"")</f>
        <v/>
      </c>
      <c r="I3397" s="31" t="str">
        <f>IF(AND(B3397=I$1),LOOKUP(9.99999999999999E+307,$I$2:I3396)+1,"")</f>
        <v/>
      </c>
      <c r="J3397" s="31">
        <f>IF(AND(B3397=J$1),LOOKUP(9.99999999999999E+307,$J$2:J3396)+1,"")</f>
        <v>3231</v>
      </c>
      <c r="K3397" s="31">
        <f>IF(AND(B3397=K$1),LOOKUP(9.99999999999999E+307,$K$2:K3396)+1,"")</f>
        <v>3231</v>
      </c>
      <c r="L3397" s="31">
        <f>IF(AND(B3397=L$1),LOOKUP(9.99999999999999E+307,$L$2:L3396)+1,"")</f>
        <v>3231</v>
      </c>
      <c r="M3397" s="31">
        <f>IF(AND(B3397=M$1),LOOKUP(9.99999999999999E+307,$M$2:M3396)+1,"")</f>
        <v>3231</v>
      </c>
      <c r="N3397" s="31" t="e">
        <f>IF(AND(B3397=N$1),LOOKUP(9.99999999999999E+307,$N$2:N3396)+1,"")</f>
        <v>#REF!</v>
      </c>
      <c r="O3397" s="31" t="e">
        <f>IF(AND($B3397=O$1),LOOKUP(9.99999999999999E+307,$O$2:O3396)+1,"")</f>
        <v>#REF!</v>
      </c>
      <c r="P3397" s="31" t="e">
        <f>IF(AND($B3397=P$1),LOOKUP(9.99999999999999E+307,$P$2:P3396)+1,"")</f>
        <v>#REF!</v>
      </c>
      <c r="Q3397" s="31" t="e">
        <f>IF(AND($B3397=Q$1),LOOKUP(9.99999999999999E+307,$Q$2:Q3396)+1,"")</f>
        <v>#REF!</v>
      </c>
      <c r="R3397" s="31">
        <f>IF(AND($B3397=R$1),LOOKUP(9.99999999999999E+307,$R$2:R3396)+1,"")</f>
        <v>3231</v>
      </c>
      <c r="S3397" s="31">
        <f>IF(AND($B3397=S$1),LOOKUP(9.99999999999999E+307,$S$2:S3396)+1,"")</f>
        <v>3231</v>
      </c>
      <c r="T3397" s="265"/>
      <c r="U3397" s="265"/>
      <c r="V3397" s="265"/>
      <c r="AA3397" s="254" t="str">
        <f t="shared" si="374"/>
        <v/>
      </c>
      <c r="AB3397" s="254" t="str">
        <f t="shared" si="375"/>
        <v/>
      </c>
      <c r="AC3397" s="255">
        <f t="shared" si="376"/>
        <v>0</v>
      </c>
      <c r="AD3397" s="255">
        <f t="shared" si="377"/>
        <v>3836</v>
      </c>
      <c r="AE3397" s="256" t="str">
        <f t="shared" si="378"/>
        <v/>
      </c>
      <c r="AF3397" s="252" t="str">
        <f t="shared" si="379"/>
        <v>-</v>
      </c>
    </row>
    <row r="3398" spans="1:32" ht="20.149999999999999" customHeight="1" x14ac:dyDescent="0.75">
      <c r="A3398" s="31">
        <v>3396</v>
      </c>
      <c r="B3398" s="237"/>
      <c r="C3398" s="273"/>
      <c r="D3398" s="272"/>
      <c r="E3398" s="273"/>
      <c r="F3398" s="273"/>
      <c r="G3398" s="253" t="str">
        <f t="shared" si="380"/>
        <v/>
      </c>
      <c r="H3398" s="31" t="str">
        <f>IF(AND(B3398=H$1),LOOKUP(9.99999999999999E+307,$H$2:H3397)+1,"")</f>
        <v/>
      </c>
      <c r="I3398" s="31" t="str">
        <f>IF(AND(B3398=I$1),LOOKUP(9.99999999999999E+307,$I$2:I3397)+1,"")</f>
        <v/>
      </c>
      <c r="J3398" s="31">
        <f>IF(AND(B3398=J$1),LOOKUP(9.99999999999999E+307,$J$2:J3397)+1,"")</f>
        <v>3232</v>
      </c>
      <c r="K3398" s="31">
        <f>IF(AND(B3398=K$1),LOOKUP(9.99999999999999E+307,$K$2:K3397)+1,"")</f>
        <v>3232</v>
      </c>
      <c r="L3398" s="31">
        <f>IF(AND(B3398=L$1),LOOKUP(9.99999999999999E+307,$L$2:L3397)+1,"")</f>
        <v>3232</v>
      </c>
      <c r="M3398" s="31">
        <f>IF(AND(B3398=M$1),LOOKUP(9.99999999999999E+307,$M$2:M3397)+1,"")</f>
        <v>3232</v>
      </c>
      <c r="N3398" s="31" t="e">
        <f>IF(AND(B3398=N$1),LOOKUP(9.99999999999999E+307,$N$2:N3397)+1,"")</f>
        <v>#REF!</v>
      </c>
      <c r="O3398" s="31" t="e">
        <f>IF(AND($B3398=O$1),LOOKUP(9.99999999999999E+307,$O$2:O3397)+1,"")</f>
        <v>#REF!</v>
      </c>
      <c r="P3398" s="31" t="e">
        <f>IF(AND($B3398=P$1),LOOKUP(9.99999999999999E+307,$P$2:P3397)+1,"")</f>
        <v>#REF!</v>
      </c>
      <c r="Q3398" s="31" t="e">
        <f>IF(AND($B3398=Q$1),LOOKUP(9.99999999999999E+307,$Q$2:Q3397)+1,"")</f>
        <v>#REF!</v>
      </c>
      <c r="R3398" s="31">
        <f>IF(AND($B3398=R$1),LOOKUP(9.99999999999999E+307,$R$2:R3397)+1,"")</f>
        <v>3232</v>
      </c>
      <c r="S3398" s="31">
        <f>IF(AND($B3398=S$1),LOOKUP(9.99999999999999E+307,$S$2:S3397)+1,"")</f>
        <v>3232</v>
      </c>
      <c r="T3398" s="265"/>
      <c r="U3398" s="265"/>
      <c r="V3398" s="265"/>
      <c r="AA3398" s="254" t="str">
        <f t="shared" si="374"/>
        <v/>
      </c>
      <c r="AB3398" s="254" t="str">
        <f t="shared" si="375"/>
        <v/>
      </c>
      <c r="AC3398" s="255">
        <f t="shared" si="376"/>
        <v>0</v>
      </c>
      <c r="AD3398" s="255">
        <f t="shared" si="377"/>
        <v>3836</v>
      </c>
      <c r="AE3398" s="256" t="str">
        <f t="shared" si="378"/>
        <v/>
      </c>
      <c r="AF3398" s="252" t="str">
        <f t="shared" si="379"/>
        <v>-</v>
      </c>
    </row>
    <row r="3399" spans="1:32" ht="20.149999999999999" customHeight="1" x14ac:dyDescent="0.75">
      <c r="A3399" s="31">
        <v>3397</v>
      </c>
      <c r="B3399" s="237"/>
      <c r="C3399" s="273"/>
      <c r="D3399" s="272"/>
      <c r="E3399" s="273"/>
      <c r="F3399" s="273"/>
      <c r="G3399" s="253" t="str">
        <f t="shared" si="380"/>
        <v/>
      </c>
      <c r="H3399" s="31" t="str">
        <f>IF(AND(B3399=H$1),LOOKUP(9.99999999999999E+307,$H$2:H3398)+1,"")</f>
        <v/>
      </c>
      <c r="I3399" s="31" t="str">
        <f>IF(AND(B3399=I$1),LOOKUP(9.99999999999999E+307,$I$2:I3398)+1,"")</f>
        <v/>
      </c>
      <c r="J3399" s="31">
        <f>IF(AND(B3399=J$1),LOOKUP(9.99999999999999E+307,$J$2:J3398)+1,"")</f>
        <v>3233</v>
      </c>
      <c r="K3399" s="31">
        <f>IF(AND(B3399=K$1),LOOKUP(9.99999999999999E+307,$K$2:K3398)+1,"")</f>
        <v>3233</v>
      </c>
      <c r="L3399" s="31">
        <f>IF(AND(B3399=L$1),LOOKUP(9.99999999999999E+307,$L$2:L3398)+1,"")</f>
        <v>3233</v>
      </c>
      <c r="M3399" s="31">
        <f>IF(AND(B3399=M$1),LOOKUP(9.99999999999999E+307,$M$2:M3398)+1,"")</f>
        <v>3233</v>
      </c>
      <c r="N3399" s="31" t="e">
        <f>IF(AND(B3399=N$1),LOOKUP(9.99999999999999E+307,$N$2:N3398)+1,"")</f>
        <v>#REF!</v>
      </c>
      <c r="O3399" s="31" t="e">
        <f>IF(AND($B3399=O$1),LOOKUP(9.99999999999999E+307,$O$2:O3398)+1,"")</f>
        <v>#REF!</v>
      </c>
      <c r="P3399" s="31" t="e">
        <f>IF(AND($B3399=P$1),LOOKUP(9.99999999999999E+307,$P$2:P3398)+1,"")</f>
        <v>#REF!</v>
      </c>
      <c r="Q3399" s="31" t="e">
        <f>IF(AND($B3399=Q$1),LOOKUP(9.99999999999999E+307,$Q$2:Q3398)+1,"")</f>
        <v>#REF!</v>
      </c>
      <c r="R3399" s="31">
        <f>IF(AND($B3399=R$1),LOOKUP(9.99999999999999E+307,$R$2:R3398)+1,"")</f>
        <v>3233</v>
      </c>
      <c r="S3399" s="31">
        <f>IF(AND($B3399=S$1),LOOKUP(9.99999999999999E+307,$S$2:S3398)+1,"")</f>
        <v>3233</v>
      </c>
      <c r="T3399" s="265"/>
      <c r="U3399" s="265"/>
      <c r="V3399" s="265"/>
      <c r="AA3399" s="254" t="str">
        <f t="shared" si="374"/>
        <v/>
      </c>
      <c r="AB3399" s="254" t="str">
        <f t="shared" si="375"/>
        <v/>
      </c>
      <c r="AC3399" s="255">
        <f t="shared" si="376"/>
        <v>0</v>
      </c>
      <c r="AD3399" s="255">
        <f t="shared" si="377"/>
        <v>3836</v>
      </c>
      <c r="AE3399" s="256" t="str">
        <f t="shared" si="378"/>
        <v/>
      </c>
      <c r="AF3399" s="252" t="str">
        <f t="shared" si="379"/>
        <v>-</v>
      </c>
    </row>
    <row r="3400" spans="1:32" ht="20.149999999999999" customHeight="1" x14ac:dyDescent="0.75">
      <c r="A3400" s="31">
        <v>3398</v>
      </c>
      <c r="B3400" s="237"/>
      <c r="C3400" s="273"/>
      <c r="D3400" s="272"/>
      <c r="E3400" s="273"/>
      <c r="F3400" s="273"/>
      <c r="G3400" s="253" t="str">
        <f t="shared" si="380"/>
        <v/>
      </c>
      <c r="H3400" s="31" t="str">
        <f>IF(AND(B3400=H$1),LOOKUP(9.99999999999999E+307,$H$2:H3399)+1,"")</f>
        <v/>
      </c>
      <c r="I3400" s="31" t="str">
        <f>IF(AND(B3400=I$1),LOOKUP(9.99999999999999E+307,$I$2:I3399)+1,"")</f>
        <v/>
      </c>
      <c r="J3400" s="31">
        <f>IF(AND(B3400=J$1),LOOKUP(9.99999999999999E+307,$J$2:J3399)+1,"")</f>
        <v>3234</v>
      </c>
      <c r="K3400" s="31">
        <f>IF(AND(B3400=K$1),LOOKUP(9.99999999999999E+307,$K$2:K3399)+1,"")</f>
        <v>3234</v>
      </c>
      <c r="L3400" s="31">
        <f>IF(AND(B3400=L$1),LOOKUP(9.99999999999999E+307,$L$2:L3399)+1,"")</f>
        <v>3234</v>
      </c>
      <c r="M3400" s="31">
        <f>IF(AND(B3400=M$1),LOOKUP(9.99999999999999E+307,$M$2:M3399)+1,"")</f>
        <v>3234</v>
      </c>
      <c r="N3400" s="31" t="e">
        <f>IF(AND(B3400=N$1),LOOKUP(9.99999999999999E+307,$N$2:N3399)+1,"")</f>
        <v>#REF!</v>
      </c>
      <c r="O3400" s="31" t="e">
        <f>IF(AND($B3400=O$1),LOOKUP(9.99999999999999E+307,$O$2:O3399)+1,"")</f>
        <v>#REF!</v>
      </c>
      <c r="P3400" s="31" t="e">
        <f>IF(AND($B3400=P$1),LOOKUP(9.99999999999999E+307,$P$2:P3399)+1,"")</f>
        <v>#REF!</v>
      </c>
      <c r="Q3400" s="31" t="e">
        <f>IF(AND($B3400=Q$1),LOOKUP(9.99999999999999E+307,$Q$2:Q3399)+1,"")</f>
        <v>#REF!</v>
      </c>
      <c r="R3400" s="31">
        <f>IF(AND($B3400=R$1),LOOKUP(9.99999999999999E+307,$R$2:R3399)+1,"")</f>
        <v>3234</v>
      </c>
      <c r="S3400" s="31">
        <f>IF(AND($B3400=S$1),LOOKUP(9.99999999999999E+307,$S$2:S3399)+1,"")</f>
        <v>3234</v>
      </c>
      <c r="T3400" s="265"/>
      <c r="U3400" s="265"/>
      <c r="V3400" s="265"/>
      <c r="AA3400" s="254" t="str">
        <f t="shared" si="374"/>
        <v/>
      </c>
      <c r="AB3400" s="254" t="str">
        <f t="shared" si="375"/>
        <v/>
      </c>
      <c r="AC3400" s="255">
        <f t="shared" si="376"/>
        <v>0</v>
      </c>
      <c r="AD3400" s="255">
        <f t="shared" si="377"/>
        <v>3836</v>
      </c>
      <c r="AE3400" s="256" t="str">
        <f t="shared" si="378"/>
        <v/>
      </c>
      <c r="AF3400" s="252" t="str">
        <f t="shared" si="379"/>
        <v>-</v>
      </c>
    </row>
    <row r="3401" spans="1:32" ht="20.149999999999999" customHeight="1" x14ac:dyDescent="0.75">
      <c r="A3401" s="31">
        <v>3399</v>
      </c>
      <c r="B3401" s="237"/>
      <c r="C3401" s="273"/>
      <c r="D3401" s="272"/>
      <c r="E3401" s="273"/>
      <c r="F3401" s="273"/>
      <c r="G3401" s="253" t="str">
        <f t="shared" si="380"/>
        <v/>
      </c>
      <c r="H3401" s="31" t="str">
        <f>IF(AND(B3401=H$1),LOOKUP(9.99999999999999E+307,$H$2:H3400)+1,"")</f>
        <v/>
      </c>
      <c r="I3401" s="31" t="str">
        <f>IF(AND(B3401=I$1),LOOKUP(9.99999999999999E+307,$I$2:I3400)+1,"")</f>
        <v/>
      </c>
      <c r="J3401" s="31">
        <f>IF(AND(B3401=J$1),LOOKUP(9.99999999999999E+307,$J$2:J3400)+1,"")</f>
        <v>3235</v>
      </c>
      <c r="K3401" s="31">
        <f>IF(AND(B3401=K$1),LOOKUP(9.99999999999999E+307,$K$2:K3400)+1,"")</f>
        <v>3235</v>
      </c>
      <c r="L3401" s="31">
        <f>IF(AND(B3401=L$1),LOOKUP(9.99999999999999E+307,$L$2:L3400)+1,"")</f>
        <v>3235</v>
      </c>
      <c r="M3401" s="31">
        <f>IF(AND(B3401=M$1),LOOKUP(9.99999999999999E+307,$M$2:M3400)+1,"")</f>
        <v>3235</v>
      </c>
      <c r="N3401" s="31" t="e">
        <f>IF(AND(B3401=N$1),LOOKUP(9.99999999999999E+307,$N$2:N3400)+1,"")</f>
        <v>#REF!</v>
      </c>
      <c r="O3401" s="31" t="e">
        <f>IF(AND($B3401=O$1),LOOKUP(9.99999999999999E+307,$O$2:O3400)+1,"")</f>
        <v>#REF!</v>
      </c>
      <c r="P3401" s="31" t="e">
        <f>IF(AND($B3401=P$1),LOOKUP(9.99999999999999E+307,$P$2:P3400)+1,"")</f>
        <v>#REF!</v>
      </c>
      <c r="Q3401" s="31" t="e">
        <f>IF(AND($B3401=Q$1),LOOKUP(9.99999999999999E+307,$Q$2:Q3400)+1,"")</f>
        <v>#REF!</v>
      </c>
      <c r="R3401" s="31">
        <f>IF(AND($B3401=R$1),LOOKUP(9.99999999999999E+307,$R$2:R3400)+1,"")</f>
        <v>3235</v>
      </c>
      <c r="S3401" s="31">
        <f>IF(AND($B3401=S$1),LOOKUP(9.99999999999999E+307,$S$2:S3400)+1,"")</f>
        <v>3235</v>
      </c>
      <c r="T3401" s="265"/>
      <c r="U3401" s="265"/>
      <c r="V3401" s="265"/>
      <c r="AA3401" s="254" t="str">
        <f t="shared" si="374"/>
        <v/>
      </c>
      <c r="AB3401" s="254" t="str">
        <f t="shared" si="375"/>
        <v/>
      </c>
      <c r="AC3401" s="255">
        <f t="shared" si="376"/>
        <v>0</v>
      </c>
      <c r="AD3401" s="255">
        <f t="shared" si="377"/>
        <v>3836</v>
      </c>
      <c r="AE3401" s="256" t="str">
        <f t="shared" si="378"/>
        <v/>
      </c>
      <c r="AF3401" s="252" t="str">
        <f t="shared" si="379"/>
        <v>-</v>
      </c>
    </row>
    <row r="3402" spans="1:32" ht="20.149999999999999" customHeight="1" x14ac:dyDescent="0.75">
      <c r="A3402" s="31">
        <v>3400</v>
      </c>
      <c r="B3402" s="237"/>
      <c r="C3402" s="273"/>
      <c r="D3402" s="272"/>
      <c r="E3402" s="273"/>
      <c r="F3402" s="273"/>
      <c r="G3402" s="253" t="str">
        <f t="shared" si="380"/>
        <v/>
      </c>
      <c r="H3402" s="31" t="str">
        <f>IF(AND(B3402=H$1),LOOKUP(9.99999999999999E+307,$H$2:H3401)+1,"")</f>
        <v/>
      </c>
      <c r="I3402" s="31" t="str">
        <f>IF(AND(B3402=I$1),LOOKUP(9.99999999999999E+307,$I$2:I3401)+1,"")</f>
        <v/>
      </c>
      <c r="J3402" s="31">
        <f>IF(AND(B3402=J$1),LOOKUP(9.99999999999999E+307,$J$2:J3401)+1,"")</f>
        <v>3236</v>
      </c>
      <c r="K3402" s="31">
        <f>IF(AND(B3402=K$1),LOOKUP(9.99999999999999E+307,$K$2:K3401)+1,"")</f>
        <v>3236</v>
      </c>
      <c r="L3402" s="31">
        <f>IF(AND(B3402=L$1),LOOKUP(9.99999999999999E+307,$L$2:L3401)+1,"")</f>
        <v>3236</v>
      </c>
      <c r="M3402" s="31">
        <f>IF(AND(B3402=M$1),LOOKUP(9.99999999999999E+307,$M$2:M3401)+1,"")</f>
        <v>3236</v>
      </c>
      <c r="N3402" s="31" t="e">
        <f>IF(AND(B3402=N$1),LOOKUP(9.99999999999999E+307,$N$2:N3401)+1,"")</f>
        <v>#REF!</v>
      </c>
      <c r="O3402" s="31" t="e">
        <f>IF(AND($B3402=O$1),LOOKUP(9.99999999999999E+307,$O$2:O3401)+1,"")</f>
        <v>#REF!</v>
      </c>
      <c r="P3402" s="31" t="e">
        <f>IF(AND($B3402=P$1),LOOKUP(9.99999999999999E+307,$P$2:P3401)+1,"")</f>
        <v>#REF!</v>
      </c>
      <c r="Q3402" s="31" t="e">
        <f>IF(AND($B3402=Q$1),LOOKUP(9.99999999999999E+307,$Q$2:Q3401)+1,"")</f>
        <v>#REF!</v>
      </c>
      <c r="R3402" s="31">
        <f>IF(AND($B3402=R$1),LOOKUP(9.99999999999999E+307,$R$2:R3401)+1,"")</f>
        <v>3236</v>
      </c>
      <c r="S3402" s="31">
        <f>IF(AND($B3402=S$1),LOOKUP(9.99999999999999E+307,$S$2:S3401)+1,"")</f>
        <v>3236</v>
      </c>
      <c r="T3402" s="265"/>
      <c r="U3402" s="265"/>
      <c r="V3402" s="265"/>
      <c r="AA3402" s="254" t="str">
        <f t="shared" si="374"/>
        <v/>
      </c>
      <c r="AB3402" s="254" t="str">
        <f t="shared" si="375"/>
        <v/>
      </c>
      <c r="AC3402" s="255">
        <f t="shared" si="376"/>
        <v>0</v>
      </c>
      <c r="AD3402" s="255">
        <f t="shared" si="377"/>
        <v>3836</v>
      </c>
      <c r="AE3402" s="256" t="str">
        <f t="shared" si="378"/>
        <v/>
      </c>
      <c r="AF3402" s="252" t="str">
        <f t="shared" si="379"/>
        <v>-</v>
      </c>
    </row>
    <row r="3403" spans="1:32" ht="20.149999999999999" customHeight="1" x14ac:dyDescent="0.75">
      <c r="A3403" s="31">
        <v>3401</v>
      </c>
      <c r="B3403" s="237"/>
      <c r="C3403" s="273"/>
      <c r="D3403" s="272"/>
      <c r="E3403" s="273"/>
      <c r="F3403" s="273"/>
      <c r="G3403" s="253" t="str">
        <f t="shared" si="380"/>
        <v/>
      </c>
      <c r="H3403" s="31" t="str">
        <f>IF(AND(B3403=H$1),LOOKUP(9.99999999999999E+307,$H$2:H3402)+1,"")</f>
        <v/>
      </c>
      <c r="I3403" s="31" t="str">
        <f>IF(AND(B3403=I$1),LOOKUP(9.99999999999999E+307,$I$2:I3402)+1,"")</f>
        <v/>
      </c>
      <c r="J3403" s="31">
        <f>IF(AND(B3403=J$1),LOOKUP(9.99999999999999E+307,$J$2:J3402)+1,"")</f>
        <v>3237</v>
      </c>
      <c r="K3403" s="31">
        <f>IF(AND(B3403=K$1),LOOKUP(9.99999999999999E+307,$K$2:K3402)+1,"")</f>
        <v>3237</v>
      </c>
      <c r="L3403" s="31">
        <f>IF(AND(B3403=L$1),LOOKUP(9.99999999999999E+307,$L$2:L3402)+1,"")</f>
        <v>3237</v>
      </c>
      <c r="M3403" s="31">
        <f>IF(AND(B3403=M$1),LOOKUP(9.99999999999999E+307,$M$2:M3402)+1,"")</f>
        <v>3237</v>
      </c>
      <c r="N3403" s="31" t="e">
        <f>IF(AND(B3403=N$1),LOOKUP(9.99999999999999E+307,$N$2:N3402)+1,"")</f>
        <v>#REF!</v>
      </c>
      <c r="O3403" s="31" t="e">
        <f>IF(AND($B3403=O$1),LOOKUP(9.99999999999999E+307,$O$2:O3402)+1,"")</f>
        <v>#REF!</v>
      </c>
      <c r="P3403" s="31" t="e">
        <f>IF(AND($B3403=P$1),LOOKUP(9.99999999999999E+307,$P$2:P3402)+1,"")</f>
        <v>#REF!</v>
      </c>
      <c r="Q3403" s="31" t="e">
        <f>IF(AND($B3403=Q$1),LOOKUP(9.99999999999999E+307,$Q$2:Q3402)+1,"")</f>
        <v>#REF!</v>
      </c>
      <c r="R3403" s="31">
        <f>IF(AND($B3403=R$1),LOOKUP(9.99999999999999E+307,$R$2:R3402)+1,"")</f>
        <v>3237</v>
      </c>
      <c r="S3403" s="31">
        <f>IF(AND($B3403=S$1),LOOKUP(9.99999999999999E+307,$S$2:S3402)+1,"")</f>
        <v>3237</v>
      </c>
      <c r="T3403" s="265"/>
      <c r="U3403" s="265"/>
      <c r="V3403" s="265"/>
      <c r="AA3403" s="254" t="str">
        <f t="shared" si="374"/>
        <v/>
      </c>
      <c r="AB3403" s="254" t="str">
        <f t="shared" si="375"/>
        <v/>
      </c>
      <c r="AC3403" s="255">
        <f t="shared" si="376"/>
        <v>0</v>
      </c>
      <c r="AD3403" s="255">
        <f t="shared" si="377"/>
        <v>3836</v>
      </c>
      <c r="AE3403" s="256" t="str">
        <f t="shared" si="378"/>
        <v/>
      </c>
      <c r="AF3403" s="252" t="str">
        <f t="shared" si="379"/>
        <v>-</v>
      </c>
    </row>
    <row r="3404" spans="1:32" ht="20.149999999999999" customHeight="1" x14ac:dyDescent="0.75">
      <c r="A3404" s="31">
        <v>3402</v>
      </c>
      <c r="B3404" s="237"/>
      <c r="C3404" s="273"/>
      <c r="D3404" s="272"/>
      <c r="E3404" s="273"/>
      <c r="F3404" s="273"/>
      <c r="G3404" s="253" t="str">
        <f t="shared" si="380"/>
        <v/>
      </c>
      <c r="H3404" s="31" t="str">
        <f>IF(AND(B3404=H$1),LOOKUP(9.99999999999999E+307,$H$2:H3403)+1,"")</f>
        <v/>
      </c>
      <c r="I3404" s="31" t="str">
        <f>IF(AND(B3404=I$1),LOOKUP(9.99999999999999E+307,$I$2:I3403)+1,"")</f>
        <v/>
      </c>
      <c r="J3404" s="31">
        <f>IF(AND(B3404=J$1),LOOKUP(9.99999999999999E+307,$J$2:J3403)+1,"")</f>
        <v>3238</v>
      </c>
      <c r="K3404" s="31">
        <f>IF(AND(B3404=K$1),LOOKUP(9.99999999999999E+307,$K$2:K3403)+1,"")</f>
        <v>3238</v>
      </c>
      <c r="L3404" s="31">
        <f>IF(AND(B3404=L$1),LOOKUP(9.99999999999999E+307,$L$2:L3403)+1,"")</f>
        <v>3238</v>
      </c>
      <c r="M3404" s="31">
        <f>IF(AND(B3404=M$1),LOOKUP(9.99999999999999E+307,$M$2:M3403)+1,"")</f>
        <v>3238</v>
      </c>
      <c r="N3404" s="31" t="e">
        <f>IF(AND(B3404=N$1),LOOKUP(9.99999999999999E+307,$N$2:N3403)+1,"")</f>
        <v>#REF!</v>
      </c>
      <c r="O3404" s="31" t="e">
        <f>IF(AND($B3404=O$1),LOOKUP(9.99999999999999E+307,$O$2:O3403)+1,"")</f>
        <v>#REF!</v>
      </c>
      <c r="P3404" s="31" t="e">
        <f>IF(AND($B3404=P$1),LOOKUP(9.99999999999999E+307,$P$2:P3403)+1,"")</f>
        <v>#REF!</v>
      </c>
      <c r="Q3404" s="31" t="e">
        <f>IF(AND($B3404=Q$1),LOOKUP(9.99999999999999E+307,$Q$2:Q3403)+1,"")</f>
        <v>#REF!</v>
      </c>
      <c r="R3404" s="31">
        <f>IF(AND($B3404=R$1),LOOKUP(9.99999999999999E+307,$R$2:R3403)+1,"")</f>
        <v>3238</v>
      </c>
      <c r="S3404" s="31">
        <f>IF(AND($B3404=S$1),LOOKUP(9.99999999999999E+307,$S$2:S3403)+1,"")</f>
        <v>3238</v>
      </c>
      <c r="T3404" s="265"/>
      <c r="U3404" s="265"/>
      <c r="V3404" s="265"/>
      <c r="AA3404" s="254" t="str">
        <f t="shared" si="374"/>
        <v/>
      </c>
      <c r="AB3404" s="254" t="str">
        <f t="shared" si="375"/>
        <v/>
      </c>
      <c r="AC3404" s="255">
        <f t="shared" si="376"/>
        <v>0</v>
      </c>
      <c r="AD3404" s="255">
        <f t="shared" si="377"/>
        <v>3836</v>
      </c>
      <c r="AE3404" s="256" t="str">
        <f t="shared" si="378"/>
        <v/>
      </c>
      <c r="AF3404" s="252" t="str">
        <f t="shared" si="379"/>
        <v>-</v>
      </c>
    </row>
    <row r="3405" spans="1:32" ht="20.149999999999999" customHeight="1" x14ac:dyDescent="0.75">
      <c r="A3405" s="31">
        <v>3403</v>
      </c>
      <c r="B3405" s="237"/>
      <c r="C3405" s="273"/>
      <c r="D3405" s="272"/>
      <c r="E3405" s="273"/>
      <c r="F3405" s="273"/>
      <c r="G3405" s="253" t="str">
        <f t="shared" si="380"/>
        <v/>
      </c>
      <c r="H3405" s="31" t="str">
        <f>IF(AND(B3405=H$1),LOOKUP(9.99999999999999E+307,$H$2:H3404)+1,"")</f>
        <v/>
      </c>
      <c r="I3405" s="31" t="str">
        <f>IF(AND(B3405=I$1),LOOKUP(9.99999999999999E+307,$I$2:I3404)+1,"")</f>
        <v/>
      </c>
      <c r="J3405" s="31">
        <f>IF(AND(B3405=J$1),LOOKUP(9.99999999999999E+307,$J$2:J3404)+1,"")</f>
        <v>3239</v>
      </c>
      <c r="K3405" s="31">
        <f>IF(AND(B3405=K$1),LOOKUP(9.99999999999999E+307,$K$2:K3404)+1,"")</f>
        <v>3239</v>
      </c>
      <c r="L3405" s="31">
        <f>IF(AND(B3405=L$1),LOOKUP(9.99999999999999E+307,$L$2:L3404)+1,"")</f>
        <v>3239</v>
      </c>
      <c r="M3405" s="31">
        <f>IF(AND(B3405=M$1),LOOKUP(9.99999999999999E+307,$M$2:M3404)+1,"")</f>
        <v>3239</v>
      </c>
      <c r="N3405" s="31" t="e">
        <f>IF(AND(B3405=N$1),LOOKUP(9.99999999999999E+307,$N$2:N3404)+1,"")</f>
        <v>#REF!</v>
      </c>
      <c r="O3405" s="31" t="e">
        <f>IF(AND($B3405=O$1),LOOKUP(9.99999999999999E+307,$O$2:O3404)+1,"")</f>
        <v>#REF!</v>
      </c>
      <c r="P3405" s="31" t="e">
        <f>IF(AND($B3405=P$1),LOOKUP(9.99999999999999E+307,$P$2:P3404)+1,"")</f>
        <v>#REF!</v>
      </c>
      <c r="Q3405" s="31" t="e">
        <f>IF(AND($B3405=Q$1),LOOKUP(9.99999999999999E+307,$Q$2:Q3404)+1,"")</f>
        <v>#REF!</v>
      </c>
      <c r="R3405" s="31">
        <f>IF(AND($B3405=R$1),LOOKUP(9.99999999999999E+307,$R$2:R3404)+1,"")</f>
        <v>3239</v>
      </c>
      <c r="S3405" s="31">
        <f>IF(AND($B3405=S$1),LOOKUP(9.99999999999999E+307,$S$2:S3404)+1,"")</f>
        <v>3239</v>
      </c>
      <c r="T3405" s="265"/>
      <c r="U3405" s="265"/>
      <c r="V3405" s="265"/>
      <c r="AA3405" s="254" t="str">
        <f t="shared" si="374"/>
        <v/>
      </c>
      <c r="AB3405" s="254" t="str">
        <f t="shared" si="375"/>
        <v/>
      </c>
      <c r="AC3405" s="255">
        <f t="shared" si="376"/>
        <v>0</v>
      </c>
      <c r="AD3405" s="255">
        <f t="shared" si="377"/>
        <v>3836</v>
      </c>
      <c r="AE3405" s="256" t="str">
        <f t="shared" si="378"/>
        <v/>
      </c>
      <c r="AF3405" s="252" t="str">
        <f t="shared" si="379"/>
        <v>-</v>
      </c>
    </row>
    <row r="3406" spans="1:32" ht="20.149999999999999" customHeight="1" x14ac:dyDescent="0.75">
      <c r="A3406" s="31">
        <v>3404</v>
      </c>
      <c r="B3406" s="237"/>
      <c r="C3406" s="273"/>
      <c r="D3406" s="272"/>
      <c r="E3406" s="273"/>
      <c r="F3406" s="273"/>
      <c r="G3406" s="253" t="str">
        <f t="shared" si="380"/>
        <v/>
      </c>
      <c r="H3406" s="31" t="str">
        <f>IF(AND(B3406=H$1),LOOKUP(9.99999999999999E+307,$H$2:H3405)+1,"")</f>
        <v/>
      </c>
      <c r="I3406" s="31" t="str">
        <f>IF(AND(B3406=I$1),LOOKUP(9.99999999999999E+307,$I$2:I3405)+1,"")</f>
        <v/>
      </c>
      <c r="J3406" s="31">
        <f>IF(AND(B3406=J$1),LOOKUP(9.99999999999999E+307,$J$2:J3405)+1,"")</f>
        <v>3240</v>
      </c>
      <c r="K3406" s="31">
        <f>IF(AND(B3406=K$1),LOOKUP(9.99999999999999E+307,$K$2:K3405)+1,"")</f>
        <v>3240</v>
      </c>
      <c r="L3406" s="31">
        <f>IF(AND(B3406=L$1),LOOKUP(9.99999999999999E+307,$L$2:L3405)+1,"")</f>
        <v>3240</v>
      </c>
      <c r="M3406" s="31">
        <f>IF(AND(B3406=M$1),LOOKUP(9.99999999999999E+307,$M$2:M3405)+1,"")</f>
        <v>3240</v>
      </c>
      <c r="N3406" s="31" t="e">
        <f>IF(AND(B3406=N$1),LOOKUP(9.99999999999999E+307,$N$2:N3405)+1,"")</f>
        <v>#REF!</v>
      </c>
      <c r="O3406" s="31" t="e">
        <f>IF(AND($B3406=O$1),LOOKUP(9.99999999999999E+307,$O$2:O3405)+1,"")</f>
        <v>#REF!</v>
      </c>
      <c r="P3406" s="31" t="e">
        <f>IF(AND($B3406=P$1),LOOKUP(9.99999999999999E+307,$P$2:P3405)+1,"")</f>
        <v>#REF!</v>
      </c>
      <c r="Q3406" s="31" t="e">
        <f>IF(AND($B3406=Q$1),LOOKUP(9.99999999999999E+307,$Q$2:Q3405)+1,"")</f>
        <v>#REF!</v>
      </c>
      <c r="R3406" s="31">
        <f>IF(AND($B3406=R$1),LOOKUP(9.99999999999999E+307,$R$2:R3405)+1,"")</f>
        <v>3240</v>
      </c>
      <c r="S3406" s="31">
        <f>IF(AND($B3406=S$1),LOOKUP(9.99999999999999E+307,$S$2:S3405)+1,"")</f>
        <v>3240</v>
      </c>
      <c r="T3406" s="265"/>
      <c r="U3406" s="265"/>
      <c r="V3406" s="265"/>
      <c r="AA3406" s="254" t="str">
        <f t="shared" si="374"/>
        <v/>
      </c>
      <c r="AB3406" s="254" t="str">
        <f t="shared" si="375"/>
        <v/>
      </c>
      <c r="AC3406" s="255">
        <f t="shared" si="376"/>
        <v>0</v>
      </c>
      <c r="AD3406" s="255">
        <f t="shared" si="377"/>
        <v>3836</v>
      </c>
      <c r="AE3406" s="256" t="str">
        <f t="shared" si="378"/>
        <v/>
      </c>
      <c r="AF3406" s="252" t="str">
        <f t="shared" si="379"/>
        <v>-</v>
      </c>
    </row>
    <row r="3407" spans="1:32" ht="20.149999999999999" customHeight="1" x14ac:dyDescent="0.75">
      <c r="A3407" s="31">
        <v>3405</v>
      </c>
      <c r="B3407" s="237"/>
      <c r="C3407" s="273"/>
      <c r="D3407" s="272"/>
      <c r="E3407" s="273"/>
      <c r="F3407" s="273"/>
      <c r="G3407" s="253" t="str">
        <f t="shared" si="380"/>
        <v/>
      </c>
      <c r="H3407" s="31" t="str">
        <f>IF(AND(B3407=H$1),LOOKUP(9.99999999999999E+307,$H$2:H3406)+1,"")</f>
        <v/>
      </c>
      <c r="I3407" s="31" t="str">
        <f>IF(AND(B3407=I$1),LOOKUP(9.99999999999999E+307,$I$2:I3406)+1,"")</f>
        <v/>
      </c>
      <c r="J3407" s="31">
        <f>IF(AND(B3407=J$1),LOOKUP(9.99999999999999E+307,$J$2:J3406)+1,"")</f>
        <v>3241</v>
      </c>
      <c r="K3407" s="31">
        <f>IF(AND(B3407=K$1),LOOKUP(9.99999999999999E+307,$K$2:K3406)+1,"")</f>
        <v>3241</v>
      </c>
      <c r="L3407" s="31">
        <f>IF(AND(B3407=L$1),LOOKUP(9.99999999999999E+307,$L$2:L3406)+1,"")</f>
        <v>3241</v>
      </c>
      <c r="M3407" s="31">
        <f>IF(AND(B3407=M$1),LOOKUP(9.99999999999999E+307,$M$2:M3406)+1,"")</f>
        <v>3241</v>
      </c>
      <c r="N3407" s="31" t="e">
        <f>IF(AND(B3407=N$1),LOOKUP(9.99999999999999E+307,$N$2:N3406)+1,"")</f>
        <v>#REF!</v>
      </c>
      <c r="O3407" s="31" t="e">
        <f>IF(AND($B3407=O$1),LOOKUP(9.99999999999999E+307,$O$2:O3406)+1,"")</f>
        <v>#REF!</v>
      </c>
      <c r="P3407" s="31" t="e">
        <f>IF(AND($B3407=P$1),LOOKUP(9.99999999999999E+307,$P$2:P3406)+1,"")</f>
        <v>#REF!</v>
      </c>
      <c r="Q3407" s="31" t="e">
        <f>IF(AND($B3407=Q$1),LOOKUP(9.99999999999999E+307,$Q$2:Q3406)+1,"")</f>
        <v>#REF!</v>
      </c>
      <c r="R3407" s="31">
        <f>IF(AND($B3407=R$1),LOOKUP(9.99999999999999E+307,$R$2:R3406)+1,"")</f>
        <v>3241</v>
      </c>
      <c r="S3407" s="31">
        <f>IF(AND($B3407=S$1),LOOKUP(9.99999999999999E+307,$S$2:S3406)+1,"")</f>
        <v>3241</v>
      </c>
      <c r="T3407" s="265"/>
      <c r="U3407" s="265"/>
      <c r="V3407" s="265"/>
      <c r="AA3407" s="254" t="str">
        <f t="shared" si="374"/>
        <v/>
      </c>
      <c r="AB3407" s="254" t="str">
        <f t="shared" si="375"/>
        <v/>
      </c>
      <c r="AC3407" s="255">
        <f t="shared" si="376"/>
        <v>0</v>
      </c>
      <c r="AD3407" s="255">
        <f t="shared" si="377"/>
        <v>3836</v>
      </c>
      <c r="AE3407" s="256" t="str">
        <f t="shared" si="378"/>
        <v/>
      </c>
      <c r="AF3407" s="252" t="str">
        <f t="shared" si="379"/>
        <v>-</v>
      </c>
    </row>
    <row r="3408" spans="1:32" ht="20.149999999999999" customHeight="1" x14ac:dyDescent="0.75">
      <c r="A3408" s="31">
        <v>3406</v>
      </c>
      <c r="B3408" s="237"/>
      <c r="C3408" s="273"/>
      <c r="D3408" s="272"/>
      <c r="E3408" s="273"/>
      <c r="F3408" s="273"/>
      <c r="G3408" s="253" t="str">
        <f t="shared" si="380"/>
        <v/>
      </c>
      <c r="H3408" s="31" t="str">
        <f>IF(AND(B3408=H$1),LOOKUP(9.99999999999999E+307,$H$2:H3407)+1,"")</f>
        <v/>
      </c>
      <c r="I3408" s="31" t="str">
        <f>IF(AND(B3408=I$1),LOOKUP(9.99999999999999E+307,$I$2:I3407)+1,"")</f>
        <v/>
      </c>
      <c r="J3408" s="31">
        <f>IF(AND(B3408=J$1),LOOKUP(9.99999999999999E+307,$J$2:J3407)+1,"")</f>
        <v>3242</v>
      </c>
      <c r="K3408" s="31">
        <f>IF(AND(B3408=K$1),LOOKUP(9.99999999999999E+307,$K$2:K3407)+1,"")</f>
        <v>3242</v>
      </c>
      <c r="L3408" s="31">
        <f>IF(AND(B3408=L$1),LOOKUP(9.99999999999999E+307,$L$2:L3407)+1,"")</f>
        <v>3242</v>
      </c>
      <c r="M3408" s="31">
        <f>IF(AND(B3408=M$1),LOOKUP(9.99999999999999E+307,$M$2:M3407)+1,"")</f>
        <v>3242</v>
      </c>
      <c r="N3408" s="31" t="e">
        <f>IF(AND(B3408=N$1),LOOKUP(9.99999999999999E+307,$N$2:N3407)+1,"")</f>
        <v>#REF!</v>
      </c>
      <c r="O3408" s="31" t="e">
        <f>IF(AND($B3408=O$1),LOOKUP(9.99999999999999E+307,$O$2:O3407)+1,"")</f>
        <v>#REF!</v>
      </c>
      <c r="P3408" s="31" t="e">
        <f>IF(AND($B3408=P$1),LOOKUP(9.99999999999999E+307,$P$2:P3407)+1,"")</f>
        <v>#REF!</v>
      </c>
      <c r="Q3408" s="31" t="e">
        <f>IF(AND($B3408=Q$1),LOOKUP(9.99999999999999E+307,$Q$2:Q3407)+1,"")</f>
        <v>#REF!</v>
      </c>
      <c r="R3408" s="31">
        <f>IF(AND($B3408=R$1),LOOKUP(9.99999999999999E+307,$R$2:R3407)+1,"")</f>
        <v>3242</v>
      </c>
      <c r="S3408" s="31">
        <f>IF(AND($B3408=S$1),LOOKUP(9.99999999999999E+307,$S$2:S3407)+1,"")</f>
        <v>3242</v>
      </c>
      <c r="T3408" s="265"/>
      <c r="U3408" s="265"/>
      <c r="V3408" s="265"/>
      <c r="AA3408" s="254" t="str">
        <f t="shared" si="374"/>
        <v/>
      </c>
      <c r="AB3408" s="254" t="str">
        <f t="shared" si="375"/>
        <v/>
      </c>
      <c r="AC3408" s="255">
        <f t="shared" si="376"/>
        <v>0</v>
      </c>
      <c r="AD3408" s="255">
        <f t="shared" si="377"/>
        <v>3836</v>
      </c>
      <c r="AE3408" s="256" t="str">
        <f t="shared" si="378"/>
        <v/>
      </c>
      <c r="AF3408" s="252" t="str">
        <f t="shared" si="379"/>
        <v>-</v>
      </c>
    </row>
    <row r="3409" spans="1:32" ht="20.149999999999999" customHeight="1" x14ac:dyDescent="0.75">
      <c r="A3409" s="31">
        <v>3407</v>
      </c>
      <c r="B3409" s="237"/>
      <c r="C3409" s="273"/>
      <c r="D3409" s="272"/>
      <c r="E3409" s="273"/>
      <c r="F3409" s="273"/>
      <c r="G3409" s="253" t="str">
        <f t="shared" si="380"/>
        <v/>
      </c>
      <c r="H3409" s="31" t="str">
        <f>IF(AND(B3409=H$1),LOOKUP(9.99999999999999E+307,$H$2:H3408)+1,"")</f>
        <v/>
      </c>
      <c r="I3409" s="31" t="str">
        <f>IF(AND(B3409=I$1),LOOKUP(9.99999999999999E+307,$I$2:I3408)+1,"")</f>
        <v/>
      </c>
      <c r="J3409" s="31">
        <f>IF(AND(B3409=J$1),LOOKUP(9.99999999999999E+307,$J$2:J3408)+1,"")</f>
        <v>3243</v>
      </c>
      <c r="K3409" s="31">
        <f>IF(AND(B3409=K$1),LOOKUP(9.99999999999999E+307,$K$2:K3408)+1,"")</f>
        <v>3243</v>
      </c>
      <c r="L3409" s="31">
        <f>IF(AND(B3409=L$1),LOOKUP(9.99999999999999E+307,$L$2:L3408)+1,"")</f>
        <v>3243</v>
      </c>
      <c r="M3409" s="31">
        <f>IF(AND(B3409=M$1),LOOKUP(9.99999999999999E+307,$M$2:M3408)+1,"")</f>
        <v>3243</v>
      </c>
      <c r="N3409" s="31" t="e">
        <f>IF(AND(B3409=N$1),LOOKUP(9.99999999999999E+307,$N$2:N3408)+1,"")</f>
        <v>#REF!</v>
      </c>
      <c r="O3409" s="31" t="e">
        <f>IF(AND($B3409=O$1),LOOKUP(9.99999999999999E+307,$O$2:O3408)+1,"")</f>
        <v>#REF!</v>
      </c>
      <c r="P3409" s="31" t="e">
        <f>IF(AND($B3409=P$1),LOOKUP(9.99999999999999E+307,$P$2:P3408)+1,"")</f>
        <v>#REF!</v>
      </c>
      <c r="Q3409" s="31" t="e">
        <f>IF(AND($B3409=Q$1),LOOKUP(9.99999999999999E+307,$Q$2:Q3408)+1,"")</f>
        <v>#REF!</v>
      </c>
      <c r="R3409" s="31">
        <f>IF(AND($B3409=R$1),LOOKUP(9.99999999999999E+307,$R$2:R3408)+1,"")</f>
        <v>3243</v>
      </c>
      <c r="S3409" s="31">
        <f>IF(AND($B3409=S$1),LOOKUP(9.99999999999999E+307,$S$2:S3408)+1,"")</f>
        <v>3243</v>
      </c>
      <c r="T3409" s="265"/>
      <c r="U3409" s="265"/>
      <c r="V3409" s="265"/>
      <c r="AA3409" s="254" t="str">
        <f t="shared" si="374"/>
        <v/>
      </c>
      <c r="AB3409" s="254" t="str">
        <f t="shared" si="375"/>
        <v/>
      </c>
      <c r="AC3409" s="255">
        <f t="shared" si="376"/>
        <v>0</v>
      </c>
      <c r="AD3409" s="255">
        <f t="shared" si="377"/>
        <v>3836</v>
      </c>
      <c r="AE3409" s="256" t="str">
        <f t="shared" si="378"/>
        <v/>
      </c>
      <c r="AF3409" s="252" t="str">
        <f t="shared" si="379"/>
        <v>-</v>
      </c>
    </row>
    <row r="3410" spans="1:32" ht="20.149999999999999" customHeight="1" x14ac:dyDescent="0.75">
      <c r="A3410" s="31">
        <v>3408</v>
      </c>
      <c r="B3410" s="237"/>
      <c r="C3410" s="273"/>
      <c r="D3410" s="272"/>
      <c r="E3410" s="273"/>
      <c r="F3410" s="273"/>
      <c r="G3410" s="253" t="str">
        <f t="shared" si="380"/>
        <v/>
      </c>
      <c r="H3410" s="31" t="str">
        <f>IF(AND(B3410=H$1),LOOKUP(9.99999999999999E+307,$H$2:H3409)+1,"")</f>
        <v/>
      </c>
      <c r="I3410" s="31" t="str">
        <f>IF(AND(B3410=I$1),LOOKUP(9.99999999999999E+307,$I$2:I3409)+1,"")</f>
        <v/>
      </c>
      <c r="J3410" s="31">
        <f>IF(AND(B3410=J$1),LOOKUP(9.99999999999999E+307,$J$2:J3409)+1,"")</f>
        <v>3244</v>
      </c>
      <c r="K3410" s="31">
        <f>IF(AND(B3410=K$1),LOOKUP(9.99999999999999E+307,$K$2:K3409)+1,"")</f>
        <v>3244</v>
      </c>
      <c r="L3410" s="31">
        <f>IF(AND(B3410=L$1),LOOKUP(9.99999999999999E+307,$L$2:L3409)+1,"")</f>
        <v>3244</v>
      </c>
      <c r="M3410" s="31">
        <f>IF(AND(B3410=M$1),LOOKUP(9.99999999999999E+307,$M$2:M3409)+1,"")</f>
        <v>3244</v>
      </c>
      <c r="N3410" s="31" t="e">
        <f>IF(AND(B3410=N$1),LOOKUP(9.99999999999999E+307,$N$2:N3409)+1,"")</f>
        <v>#REF!</v>
      </c>
      <c r="O3410" s="31" t="e">
        <f>IF(AND($B3410=O$1),LOOKUP(9.99999999999999E+307,$O$2:O3409)+1,"")</f>
        <v>#REF!</v>
      </c>
      <c r="P3410" s="31" t="e">
        <f>IF(AND($B3410=P$1),LOOKUP(9.99999999999999E+307,$P$2:P3409)+1,"")</f>
        <v>#REF!</v>
      </c>
      <c r="Q3410" s="31" t="e">
        <f>IF(AND($B3410=Q$1),LOOKUP(9.99999999999999E+307,$Q$2:Q3409)+1,"")</f>
        <v>#REF!</v>
      </c>
      <c r="R3410" s="31">
        <f>IF(AND($B3410=R$1),LOOKUP(9.99999999999999E+307,$R$2:R3409)+1,"")</f>
        <v>3244</v>
      </c>
      <c r="S3410" s="31">
        <f>IF(AND($B3410=S$1),LOOKUP(9.99999999999999E+307,$S$2:S3409)+1,"")</f>
        <v>3244</v>
      </c>
      <c r="T3410" s="265"/>
      <c r="U3410" s="265"/>
      <c r="V3410" s="265"/>
      <c r="AA3410" s="254" t="str">
        <f t="shared" si="374"/>
        <v/>
      </c>
      <c r="AB3410" s="254" t="str">
        <f t="shared" si="375"/>
        <v/>
      </c>
      <c r="AC3410" s="255">
        <f t="shared" si="376"/>
        <v>0</v>
      </c>
      <c r="AD3410" s="255">
        <f t="shared" si="377"/>
        <v>3836</v>
      </c>
      <c r="AE3410" s="256" t="str">
        <f t="shared" si="378"/>
        <v/>
      </c>
      <c r="AF3410" s="252" t="str">
        <f t="shared" si="379"/>
        <v>-</v>
      </c>
    </row>
    <row r="3411" spans="1:32" ht="20.149999999999999" customHeight="1" x14ac:dyDescent="0.75">
      <c r="A3411" s="31">
        <v>3409</v>
      </c>
      <c r="B3411" s="237"/>
      <c r="C3411" s="273"/>
      <c r="D3411" s="272"/>
      <c r="E3411" s="273"/>
      <c r="F3411" s="273"/>
      <c r="G3411" s="253" t="str">
        <f t="shared" si="380"/>
        <v/>
      </c>
      <c r="H3411" s="31" t="str">
        <f>IF(AND(B3411=H$1),LOOKUP(9.99999999999999E+307,$H$2:H3410)+1,"")</f>
        <v/>
      </c>
      <c r="I3411" s="31" t="str">
        <f>IF(AND(B3411=I$1),LOOKUP(9.99999999999999E+307,$I$2:I3410)+1,"")</f>
        <v/>
      </c>
      <c r="J3411" s="31">
        <f>IF(AND(B3411=J$1),LOOKUP(9.99999999999999E+307,$J$2:J3410)+1,"")</f>
        <v>3245</v>
      </c>
      <c r="K3411" s="31">
        <f>IF(AND(B3411=K$1),LOOKUP(9.99999999999999E+307,$K$2:K3410)+1,"")</f>
        <v>3245</v>
      </c>
      <c r="L3411" s="31">
        <f>IF(AND(B3411=L$1),LOOKUP(9.99999999999999E+307,$L$2:L3410)+1,"")</f>
        <v>3245</v>
      </c>
      <c r="M3411" s="31">
        <f>IF(AND(B3411=M$1),LOOKUP(9.99999999999999E+307,$M$2:M3410)+1,"")</f>
        <v>3245</v>
      </c>
      <c r="N3411" s="31" t="e">
        <f>IF(AND(B3411=N$1),LOOKUP(9.99999999999999E+307,$N$2:N3410)+1,"")</f>
        <v>#REF!</v>
      </c>
      <c r="O3411" s="31" t="e">
        <f>IF(AND($B3411=O$1),LOOKUP(9.99999999999999E+307,$O$2:O3410)+1,"")</f>
        <v>#REF!</v>
      </c>
      <c r="P3411" s="31" t="e">
        <f>IF(AND($B3411=P$1),LOOKUP(9.99999999999999E+307,$P$2:P3410)+1,"")</f>
        <v>#REF!</v>
      </c>
      <c r="Q3411" s="31" t="e">
        <f>IF(AND($B3411=Q$1),LOOKUP(9.99999999999999E+307,$Q$2:Q3410)+1,"")</f>
        <v>#REF!</v>
      </c>
      <c r="R3411" s="31">
        <f>IF(AND($B3411=R$1),LOOKUP(9.99999999999999E+307,$R$2:R3410)+1,"")</f>
        <v>3245</v>
      </c>
      <c r="S3411" s="31">
        <f>IF(AND($B3411=S$1),LOOKUP(9.99999999999999E+307,$S$2:S3410)+1,"")</f>
        <v>3245</v>
      </c>
      <c r="T3411" s="265"/>
      <c r="U3411" s="265"/>
      <c r="V3411" s="265"/>
      <c r="AA3411" s="254" t="str">
        <f t="shared" ref="AA3411:AA3474" si="381">IF(AD3411=2,"นักเรียนซ้ำ","")</f>
        <v/>
      </c>
      <c r="AB3411" s="254" t="str">
        <f t="shared" ref="AB3411:AB3474" si="382">IF(AC3411=2,"เลขประจำตัวซ้ำ","")</f>
        <v/>
      </c>
      <c r="AC3411" s="255">
        <f t="shared" si="376"/>
        <v>0</v>
      </c>
      <c r="AD3411" s="255">
        <f t="shared" si="377"/>
        <v>3836</v>
      </c>
      <c r="AE3411" s="256" t="str">
        <f t="shared" si="378"/>
        <v/>
      </c>
      <c r="AF3411" s="252" t="str">
        <f t="shared" si="379"/>
        <v>-</v>
      </c>
    </row>
    <row r="3412" spans="1:32" ht="20.149999999999999" customHeight="1" x14ac:dyDescent="0.75">
      <c r="A3412" s="31">
        <v>3410</v>
      </c>
      <c r="B3412" s="237"/>
      <c r="C3412" s="273"/>
      <c r="D3412" s="272"/>
      <c r="E3412" s="273"/>
      <c r="F3412" s="273"/>
      <c r="G3412" s="253" t="str">
        <f t="shared" si="380"/>
        <v/>
      </c>
      <c r="H3412" s="31" t="str">
        <f>IF(AND(B3412=H$1),LOOKUP(9.99999999999999E+307,$H$2:H3411)+1,"")</f>
        <v/>
      </c>
      <c r="I3412" s="31" t="str">
        <f>IF(AND(B3412=I$1),LOOKUP(9.99999999999999E+307,$I$2:I3411)+1,"")</f>
        <v/>
      </c>
      <c r="J3412" s="31">
        <f>IF(AND(B3412=J$1),LOOKUP(9.99999999999999E+307,$J$2:J3411)+1,"")</f>
        <v>3246</v>
      </c>
      <c r="K3412" s="31">
        <f>IF(AND(B3412=K$1),LOOKUP(9.99999999999999E+307,$K$2:K3411)+1,"")</f>
        <v>3246</v>
      </c>
      <c r="L3412" s="31">
        <f>IF(AND(B3412=L$1),LOOKUP(9.99999999999999E+307,$L$2:L3411)+1,"")</f>
        <v>3246</v>
      </c>
      <c r="M3412" s="31">
        <f>IF(AND(B3412=M$1),LOOKUP(9.99999999999999E+307,$M$2:M3411)+1,"")</f>
        <v>3246</v>
      </c>
      <c r="N3412" s="31" t="e">
        <f>IF(AND(B3412=N$1),LOOKUP(9.99999999999999E+307,$N$2:N3411)+1,"")</f>
        <v>#REF!</v>
      </c>
      <c r="O3412" s="31" t="e">
        <f>IF(AND($B3412=O$1),LOOKUP(9.99999999999999E+307,$O$2:O3411)+1,"")</f>
        <v>#REF!</v>
      </c>
      <c r="P3412" s="31" t="e">
        <f>IF(AND($B3412=P$1),LOOKUP(9.99999999999999E+307,$P$2:P3411)+1,"")</f>
        <v>#REF!</v>
      </c>
      <c r="Q3412" s="31" t="e">
        <f>IF(AND($B3412=Q$1),LOOKUP(9.99999999999999E+307,$Q$2:Q3411)+1,"")</f>
        <v>#REF!</v>
      </c>
      <c r="R3412" s="31">
        <f>IF(AND($B3412=R$1),LOOKUP(9.99999999999999E+307,$R$2:R3411)+1,"")</f>
        <v>3246</v>
      </c>
      <c r="S3412" s="31">
        <f>IF(AND($B3412=S$1),LOOKUP(9.99999999999999E+307,$S$2:S3411)+1,"")</f>
        <v>3246</v>
      </c>
      <c r="T3412" s="265"/>
      <c r="U3412" s="265"/>
      <c r="V3412" s="265"/>
      <c r="AA3412" s="254" t="str">
        <f t="shared" si="381"/>
        <v/>
      </c>
      <c r="AB3412" s="254" t="str">
        <f t="shared" si="382"/>
        <v/>
      </c>
      <c r="AC3412" s="255">
        <f t="shared" si="376"/>
        <v>0</v>
      </c>
      <c r="AD3412" s="255">
        <f t="shared" si="377"/>
        <v>3836</v>
      </c>
      <c r="AE3412" s="256" t="str">
        <f t="shared" si="378"/>
        <v/>
      </c>
      <c r="AF3412" s="252" t="str">
        <f t="shared" si="379"/>
        <v>-</v>
      </c>
    </row>
    <row r="3413" spans="1:32" ht="20.149999999999999" customHeight="1" x14ac:dyDescent="0.75">
      <c r="A3413" s="31">
        <v>3411</v>
      </c>
      <c r="B3413" s="237"/>
      <c r="C3413" s="273"/>
      <c r="D3413" s="272"/>
      <c r="E3413" s="273"/>
      <c r="F3413" s="273"/>
      <c r="G3413" s="253" t="str">
        <f t="shared" si="380"/>
        <v/>
      </c>
      <c r="H3413" s="31" t="str">
        <f>IF(AND(B3413=H$1),LOOKUP(9.99999999999999E+307,$H$2:H3412)+1,"")</f>
        <v/>
      </c>
      <c r="I3413" s="31" t="str">
        <f>IF(AND(B3413=I$1),LOOKUP(9.99999999999999E+307,$I$2:I3412)+1,"")</f>
        <v/>
      </c>
      <c r="J3413" s="31">
        <f>IF(AND(B3413=J$1),LOOKUP(9.99999999999999E+307,$J$2:J3412)+1,"")</f>
        <v>3247</v>
      </c>
      <c r="K3413" s="31">
        <f>IF(AND(B3413=K$1),LOOKUP(9.99999999999999E+307,$K$2:K3412)+1,"")</f>
        <v>3247</v>
      </c>
      <c r="L3413" s="31">
        <f>IF(AND(B3413=L$1),LOOKUP(9.99999999999999E+307,$L$2:L3412)+1,"")</f>
        <v>3247</v>
      </c>
      <c r="M3413" s="31">
        <f>IF(AND(B3413=M$1),LOOKUP(9.99999999999999E+307,$M$2:M3412)+1,"")</f>
        <v>3247</v>
      </c>
      <c r="N3413" s="31" t="e">
        <f>IF(AND(B3413=N$1),LOOKUP(9.99999999999999E+307,$N$2:N3412)+1,"")</f>
        <v>#REF!</v>
      </c>
      <c r="O3413" s="31" t="e">
        <f>IF(AND($B3413=O$1),LOOKUP(9.99999999999999E+307,$O$2:O3412)+1,"")</f>
        <v>#REF!</v>
      </c>
      <c r="P3413" s="31" t="e">
        <f>IF(AND($B3413=P$1),LOOKUP(9.99999999999999E+307,$P$2:P3412)+1,"")</f>
        <v>#REF!</v>
      </c>
      <c r="Q3413" s="31" t="e">
        <f>IF(AND($B3413=Q$1),LOOKUP(9.99999999999999E+307,$Q$2:Q3412)+1,"")</f>
        <v>#REF!</v>
      </c>
      <c r="R3413" s="31">
        <f>IF(AND($B3413=R$1),LOOKUP(9.99999999999999E+307,$R$2:R3412)+1,"")</f>
        <v>3247</v>
      </c>
      <c r="S3413" s="31">
        <f>IF(AND($B3413=S$1),LOOKUP(9.99999999999999E+307,$S$2:S3412)+1,"")</f>
        <v>3247</v>
      </c>
      <c r="T3413" s="265"/>
      <c r="U3413" s="265"/>
      <c r="V3413" s="265"/>
      <c r="AA3413" s="254" t="str">
        <f t="shared" si="381"/>
        <v/>
      </c>
      <c r="AB3413" s="254" t="str">
        <f t="shared" si="382"/>
        <v/>
      </c>
      <c r="AC3413" s="255">
        <f t="shared" si="376"/>
        <v>0</v>
      </c>
      <c r="AD3413" s="255">
        <f t="shared" si="377"/>
        <v>3836</v>
      </c>
      <c r="AE3413" s="256" t="str">
        <f t="shared" si="378"/>
        <v/>
      </c>
      <c r="AF3413" s="252" t="str">
        <f t="shared" si="379"/>
        <v>-</v>
      </c>
    </row>
    <row r="3414" spans="1:32" ht="20.149999999999999" customHeight="1" x14ac:dyDescent="0.75">
      <c r="A3414" s="31">
        <v>3412</v>
      </c>
      <c r="B3414" s="237"/>
      <c r="C3414" s="273"/>
      <c r="D3414" s="272"/>
      <c r="E3414" s="273"/>
      <c r="F3414" s="273"/>
      <c r="G3414" s="253" t="str">
        <f t="shared" si="380"/>
        <v/>
      </c>
      <c r="H3414" s="31" t="str">
        <f>IF(AND(B3414=H$1),LOOKUP(9.99999999999999E+307,$H$2:H3413)+1,"")</f>
        <v/>
      </c>
      <c r="I3414" s="31" t="str">
        <f>IF(AND(B3414=I$1),LOOKUP(9.99999999999999E+307,$I$2:I3413)+1,"")</f>
        <v/>
      </c>
      <c r="J3414" s="31">
        <f>IF(AND(B3414=J$1),LOOKUP(9.99999999999999E+307,$J$2:J3413)+1,"")</f>
        <v>3248</v>
      </c>
      <c r="K3414" s="31">
        <f>IF(AND(B3414=K$1),LOOKUP(9.99999999999999E+307,$K$2:K3413)+1,"")</f>
        <v>3248</v>
      </c>
      <c r="L3414" s="31">
        <f>IF(AND(B3414=L$1),LOOKUP(9.99999999999999E+307,$L$2:L3413)+1,"")</f>
        <v>3248</v>
      </c>
      <c r="M3414" s="31">
        <f>IF(AND(B3414=M$1),LOOKUP(9.99999999999999E+307,$M$2:M3413)+1,"")</f>
        <v>3248</v>
      </c>
      <c r="N3414" s="31" t="e">
        <f>IF(AND(B3414=N$1),LOOKUP(9.99999999999999E+307,$N$2:N3413)+1,"")</f>
        <v>#REF!</v>
      </c>
      <c r="O3414" s="31" t="e">
        <f>IF(AND($B3414=O$1),LOOKUP(9.99999999999999E+307,$O$2:O3413)+1,"")</f>
        <v>#REF!</v>
      </c>
      <c r="P3414" s="31" t="e">
        <f>IF(AND($B3414=P$1),LOOKUP(9.99999999999999E+307,$P$2:P3413)+1,"")</f>
        <v>#REF!</v>
      </c>
      <c r="Q3414" s="31" t="e">
        <f>IF(AND($B3414=Q$1),LOOKUP(9.99999999999999E+307,$Q$2:Q3413)+1,"")</f>
        <v>#REF!</v>
      </c>
      <c r="R3414" s="31">
        <f>IF(AND($B3414=R$1),LOOKUP(9.99999999999999E+307,$R$2:R3413)+1,"")</f>
        <v>3248</v>
      </c>
      <c r="S3414" s="31">
        <f>IF(AND($B3414=S$1),LOOKUP(9.99999999999999E+307,$S$2:S3413)+1,"")</f>
        <v>3248</v>
      </c>
      <c r="T3414" s="265"/>
      <c r="U3414" s="265"/>
      <c r="V3414" s="265"/>
      <c r="AA3414" s="254" t="str">
        <f t="shared" si="381"/>
        <v/>
      </c>
      <c r="AB3414" s="254" t="str">
        <f t="shared" si="382"/>
        <v/>
      </c>
      <c r="AC3414" s="255">
        <f t="shared" si="376"/>
        <v>0</v>
      </c>
      <c r="AD3414" s="255">
        <f t="shared" si="377"/>
        <v>3836</v>
      </c>
      <c r="AE3414" s="256" t="str">
        <f t="shared" si="378"/>
        <v/>
      </c>
      <c r="AF3414" s="252" t="str">
        <f t="shared" si="379"/>
        <v>-</v>
      </c>
    </row>
    <row r="3415" spans="1:32" ht="20.149999999999999" customHeight="1" x14ac:dyDescent="0.75">
      <c r="A3415" s="31">
        <v>3413</v>
      </c>
      <c r="B3415" s="237"/>
      <c r="C3415" s="273"/>
      <c r="D3415" s="272"/>
      <c r="E3415" s="273"/>
      <c r="F3415" s="273"/>
      <c r="G3415" s="253" t="str">
        <f t="shared" si="380"/>
        <v/>
      </c>
      <c r="H3415" s="31" t="str">
        <f>IF(AND(B3415=H$1),LOOKUP(9.99999999999999E+307,$H$2:H3414)+1,"")</f>
        <v/>
      </c>
      <c r="I3415" s="31" t="str">
        <f>IF(AND(B3415=I$1),LOOKUP(9.99999999999999E+307,$I$2:I3414)+1,"")</f>
        <v/>
      </c>
      <c r="J3415" s="31">
        <f>IF(AND(B3415=J$1),LOOKUP(9.99999999999999E+307,$J$2:J3414)+1,"")</f>
        <v>3249</v>
      </c>
      <c r="K3415" s="31">
        <f>IF(AND(B3415=K$1),LOOKUP(9.99999999999999E+307,$K$2:K3414)+1,"")</f>
        <v>3249</v>
      </c>
      <c r="L3415" s="31">
        <f>IF(AND(B3415=L$1),LOOKUP(9.99999999999999E+307,$L$2:L3414)+1,"")</f>
        <v>3249</v>
      </c>
      <c r="M3415" s="31">
        <f>IF(AND(B3415=M$1),LOOKUP(9.99999999999999E+307,$M$2:M3414)+1,"")</f>
        <v>3249</v>
      </c>
      <c r="N3415" s="31" t="e">
        <f>IF(AND(B3415=N$1),LOOKUP(9.99999999999999E+307,$N$2:N3414)+1,"")</f>
        <v>#REF!</v>
      </c>
      <c r="O3415" s="31" t="e">
        <f>IF(AND($B3415=O$1),LOOKUP(9.99999999999999E+307,$O$2:O3414)+1,"")</f>
        <v>#REF!</v>
      </c>
      <c r="P3415" s="31" t="e">
        <f>IF(AND($B3415=P$1),LOOKUP(9.99999999999999E+307,$P$2:P3414)+1,"")</f>
        <v>#REF!</v>
      </c>
      <c r="Q3415" s="31" t="e">
        <f>IF(AND($B3415=Q$1),LOOKUP(9.99999999999999E+307,$Q$2:Q3414)+1,"")</f>
        <v>#REF!</v>
      </c>
      <c r="R3415" s="31">
        <f>IF(AND($B3415=R$1),LOOKUP(9.99999999999999E+307,$R$2:R3414)+1,"")</f>
        <v>3249</v>
      </c>
      <c r="S3415" s="31">
        <f>IF(AND($B3415=S$1),LOOKUP(9.99999999999999E+307,$S$2:S3414)+1,"")</f>
        <v>3249</v>
      </c>
      <c r="T3415" s="265"/>
      <c r="U3415" s="265"/>
      <c r="V3415" s="265"/>
      <c r="AA3415" s="254" t="str">
        <f t="shared" si="381"/>
        <v/>
      </c>
      <c r="AB3415" s="254" t="str">
        <f t="shared" si="382"/>
        <v/>
      </c>
      <c r="AC3415" s="255">
        <f t="shared" ref="AC3415:AC3478" si="383">COUNTIF($C$3:$C$4002,C3415)</f>
        <v>0</v>
      </c>
      <c r="AD3415" s="255">
        <f t="shared" ref="AD3415:AD3478" si="384">SUMPRODUCT(--(E3415&amp;F3415=$E$3:$E$4002&amp;$F$3:$F$4002))</f>
        <v>3836</v>
      </c>
      <c r="AE3415" s="256" t="str">
        <f t="shared" ref="AE3415:AE3478" si="385">IF(D3415="เด็กชาย",1,IF(D3415="นาย",1,IF(D3415="เด็กหญิง",2,IF(D3415="นางสาว",2,IF(D3415="ด.ช.",1,IF(D3415="ด.ญ.",2,IF(D3415="น.ส.",2,"")))))))</f>
        <v/>
      </c>
      <c r="AF3415" s="252" t="str">
        <f t="shared" ref="AF3415:AF3478" si="386">CONCATENATE(B3415,"-",AE3415)</f>
        <v>-</v>
      </c>
    </row>
    <row r="3416" spans="1:32" ht="20.149999999999999" customHeight="1" x14ac:dyDescent="0.75">
      <c r="A3416" s="31">
        <v>3414</v>
      </c>
      <c r="B3416" s="237"/>
      <c r="C3416" s="273"/>
      <c r="D3416" s="272"/>
      <c r="E3416" s="273"/>
      <c r="F3416" s="273"/>
      <c r="G3416" s="253" t="str">
        <f t="shared" si="380"/>
        <v/>
      </c>
      <c r="H3416" s="31" t="str">
        <f>IF(AND(B3416=H$1),LOOKUP(9.99999999999999E+307,$H$2:H3415)+1,"")</f>
        <v/>
      </c>
      <c r="I3416" s="31" t="str">
        <f>IF(AND(B3416=I$1),LOOKUP(9.99999999999999E+307,$I$2:I3415)+1,"")</f>
        <v/>
      </c>
      <c r="J3416" s="31">
        <f>IF(AND(B3416=J$1),LOOKUP(9.99999999999999E+307,$J$2:J3415)+1,"")</f>
        <v>3250</v>
      </c>
      <c r="K3416" s="31">
        <f>IF(AND(B3416=K$1),LOOKUP(9.99999999999999E+307,$K$2:K3415)+1,"")</f>
        <v>3250</v>
      </c>
      <c r="L3416" s="31">
        <f>IF(AND(B3416=L$1),LOOKUP(9.99999999999999E+307,$L$2:L3415)+1,"")</f>
        <v>3250</v>
      </c>
      <c r="M3416" s="31">
        <f>IF(AND(B3416=M$1),LOOKUP(9.99999999999999E+307,$M$2:M3415)+1,"")</f>
        <v>3250</v>
      </c>
      <c r="N3416" s="31" t="e">
        <f>IF(AND(B3416=N$1),LOOKUP(9.99999999999999E+307,$N$2:N3415)+1,"")</f>
        <v>#REF!</v>
      </c>
      <c r="O3416" s="31" t="e">
        <f>IF(AND($B3416=O$1),LOOKUP(9.99999999999999E+307,$O$2:O3415)+1,"")</f>
        <v>#REF!</v>
      </c>
      <c r="P3416" s="31" t="e">
        <f>IF(AND($B3416=P$1),LOOKUP(9.99999999999999E+307,$P$2:P3415)+1,"")</f>
        <v>#REF!</v>
      </c>
      <c r="Q3416" s="31" t="e">
        <f>IF(AND($B3416=Q$1),LOOKUP(9.99999999999999E+307,$Q$2:Q3415)+1,"")</f>
        <v>#REF!</v>
      </c>
      <c r="R3416" s="31">
        <f>IF(AND($B3416=R$1),LOOKUP(9.99999999999999E+307,$R$2:R3415)+1,"")</f>
        <v>3250</v>
      </c>
      <c r="S3416" s="31">
        <f>IF(AND($B3416=S$1),LOOKUP(9.99999999999999E+307,$S$2:S3415)+1,"")</f>
        <v>3250</v>
      </c>
      <c r="T3416" s="265"/>
      <c r="U3416" s="265"/>
      <c r="V3416" s="265"/>
      <c r="AA3416" s="254" t="str">
        <f t="shared" si="381"/>
        <v/>
      </c>
      <c r="AB3416" s="254" t="str">
        <f t="shared" si="382"/>
        <v/>
      </c>
      <c r="AC3416" s="255">
        <f t="shared" si="383"/>
        <v>0</v>
      </c>
      <c r="AD3416" s="255">
        <f t="shared" si="384"/>
        <v>3836</v>
      </c>
      <c r="AE3416" s="256" t="str">
        <f t="shared" si="385"/>
        <v/>
      </c>
      <c r="AF3416" s="252" t="str">
        <f t="shared" si="386"/>
        <v>-</v>
      </c>
    </row>
    <row r="3417" spans="1:32" ht="20.149999999999999" customHeight="1" x14ac:dyDescent="0.75">
      <c r="A3417" s="31">
        <v>3415</v>
      </c>
      <c r="B3417" s="237"/>
      <c r="C3417" s="273"/>
      <c r="D3417" s="272"/>
      <c r="E3417" s="273"/>
      <c r="F3417" s="273"/>
      <c r="G3417" s="253" t="str">
        <f t="shared" si="380"/>
        <v/>
      </c>
      <c r="H3417" s="31" t="str">
        <f>IF(AND(B3417=H$1),LOOKUP(9.99999999999999E+307,$H$2:H3416)+1,"")</f>
        <v/>
      </c>
      <c r="I3417" s="31" t="str">
        <f>IF(AND(B3417=I$1),LOOKUP(9.99999999999999E+307,$I$2:I3416)+1,"")</f>
        <v/>
      </c>
      <c r="J3417" s="31">
        <f>IF(AND(B3417=J$1),LOOKUP(9.99999999999999E+307,$J$2:J3416)+1,"")</f>
        <v>3251</v>
      </c>
      <c r="K3417" s="31">
        <f>IF(AND(B3417=K$1),LOOKUP(9.99999999999999E+307,$K$2:K3416)+1,"")</f>
        <v>3251</v>
      </c>
      <c r="L3417" s="31">
        <f>IF(AND(B3417=L$1),LOOKUP(9.99999999999999E+307,$L$2:L3416)+1,"")</f>
        <v>3251</v>
      </c>
      <c r="M3417" s="31">
        <f>IF(AND(B3417=M$1),LOOKUP(9.99999999999999E+307,$M$2:M3416)+1,"")</f>
        <v>3251</v>
      </c>
      <c r="N3417" s="31" t="e">
        <f>IF(AND(B3417=N$1),LOOKUP(9.99999999999999E+307,$N$2:N3416)+1,"")</f>
        <v>#REF!</v>
      </c>
      <c r="O3417" s="31" t="e">
        <f>IF(AND($B3417=O$1),LOOKUP(9.99999999999999E+307,$O$2:O3416)+1,"")</f>
        <v>#REF!</v>
      </c>
      <c r="P3417" s="31" t="e">
        <f>IF(AND($B3417=P$1),LOOKUP(9.99999999999999E+307,$P$2:P3416)+1,"")</f>
        <v>#REF!</v>
      </c>
      <c r="Q3417" s="31" t="e">
        <f>IF(AND($B3417=Q$1),LOOKUP(9.99999999999999E+307,$Q$2:Q3416)+1,"")</f>
        <v>#REF!</v>
      </c>
      <c r="R3417" s="31">
        <f>IF(AND($B3417=R$1),LOOKUP(9.99999999999999E+307,$R$2:R3416)+1,"")</f>
        <v>3251</v>
      </c>
      <c r="S3417" s="31">
        <f>IF(AND($B3417=S$1),LOOKUP(9.99999999999999E+307,$S$2:S3416)+1,"")</f>
        <v>3251</v>
      </c>
      <c r="T3417" s="265"/>
      <c r="U3417" s="265"/>
      <c r="V3417" s="265"/>
      <c r="AA3417" s="254" t="str">
        <f t="shared" si="381"/>
        <v/>
      </c>
      <c r="AB3417" s="254" t="str">
        <f t="shared" si="382"/>
        <v/>
      </c>
      <c r="AC3417" s="255">
        <f t="shared" si="383"/>
        <v>0</v>
      </c>
      <c r="AD3417" s="255">
        <f t="shared" si="384"/>
        <v>3836</v>
      </c>
      <c r="AE3417" s="256" t="str">
        <f t="shared" si="385"/>
        <v/>
      </c>
      <c r="AF3417" s="252" t="str">
        <f t="shared" si="386"/>
        <v>-</v>
      </c>
    </row>
    <row r="3418" spans="1:32" ht="20.149999999999999" customHeight="1" x14ac:dyDescent="0.75">
      <c r="A3418" s="31">
        <v>3416</v>
      </c>
      <c r="B3418" s="237"/>
      <c r="C3418" s="273"/>
      <c r="D3418" s="272"/>
      <c r="E3418" s="273"/>
      <c r="F3418" s="273"/>
      <c r="G3418" s="253" t="str">
        <f t="shared" si="380"/>
        <v/>
      </c>
      <c r="H3418" s="31" t="str">
        <f>IF(AND(B3418=H$1),LOOKUP(9.99999999999999E+307,$H$2:H3417)+1,"")</f>
        <v/>
      </c>
      <c r="I3418" s="31" t="str">
        <f>IF(AND(B3418=I$1),LOOKUP(9.99999999999999E+307,$I$2:I3417)+1,"")</f>
        <v/>
      </c>
      <c r="J3418" s="31">
        <f>IF(AND(B3418=J$1),LOOKUP(9.99999999999999E+307,$J$2:J3417)+1,"")</f>
        <v>3252</v>
      </c>
      <c r="K3418" s="31">
        <f>IF(AND(B3418=K$1),LOOKUP(9.99999999999999E+307,$K$2:K3417)+1,"")</f>
        <v>3252</v>
      </c>
      <c r="L3418" s="31">
        <f>IF(AND(B3418=L$1),LOOKUP(9.99999999999999E+307,$L$2:L3417)+1,"")</f>
        <v>3252</v>
      </c>
      <c r="M3418" s="31">
        <f>IF(AND(B3418=M$1),LOOKUP(9.99999999999999E+307,$M$2:M3417)+1,"")</f>
        <v>3252</v>
      </c>
      <c r="N3418" s="31" t="e">
        <f>IF(AND(B3418=N$1),LOOKUP(9.99999999999999E+307,$N$2:N3417)+1,"")</f>
        <v>#REF!</v>
      </c>
      <c r="O3418" s="31" t="e">
        <f>IF(AND($B3418=O$1),LOOKUP(9.99999999999999E+307,$O$2:O3417)+1,"")</f>
        <v>#REF!</v>
      </c>
      <c r="P3418" s="31" t="e">
        <f>IF(AND($B3418=P$1),LOOKUP(9.99999999999999E+307,$P$2:P3417)+1,"")</f>
        <v>#REF!</v>
      </c>
      <c r="Q3418" s="31" t="e">
        <f>IF(AND($B3418=Q$1),LOOKUP(9.99999999999999E+307,$Q$2:Q3417)+1,"")</f>
        <v>#REF!</v>
      </c>
      <c r="R3418" s="31">
        <f>IF(AND($B3418=R$1),LOOKUP(9.99999999999999E+307,$R$2:R3417)+1,"")</f>
        <v>3252</v>
      </c>
      <c r="S3418" s="31">
        <f>IF(AND($B3418=S$1),LOOKUP(9.99999999999999E+307,$S$2:S3417)+1,"")</f>
        <v>3252</v>
      </c>
      <c r="T3418" s="265"/>
      <c r="U3418" s="265"/>
      <c r="V3418" s="265"/>
      <c r="AA3418" s="254" t="str">
        <f t="shared" si="381"/>
        <v/>
      </c>
      <c r="AB3418" s="254" t="str">
        <f t="shared" si="382"/>
        <v/>
      </c>
      <c r="AC3418" s="255">
        <f t="shared" si="383"/>
        <v>0</v>
      </c>
      <c r="AD3418" s="255">
        <f t="shared" si="384"/>
        <v>3836</v>
      </c>
      <c r="AE3418" s="256" t="str">
        <f t="shared" si="385"/>
        <v/>
      </c>
      <c r="AF3418" s="252" t="str">
        <f t="shared" si="386"/>
        <v>-</v>
      </c>
    </row>
    <row r="3419" spans="1:32" ht="20.149999999999999" customHeight="1" x14ac:dyDescent="0.75">
      <c r="A3419" s="31">
        <v>3417</v>
      </c>
      <c r="B3419" s="237"/>
      <c r="C3419" s="273"/>
      <c r="D3419" s="272"/>
      <c r="E3419" s="273"/>
      <c r="F3419" s="273"/>
      <c r="G3419" s="253" t="str">
        <f t="shared" si="380"/>
        <v/>
      </c>
      <c r="H3419" s="31" t="str">
        <f>IF(AND(B3419=H$1),LOOKUP(9.99999999999999E+307,$H$2:H3418)+1,"")</f>
        <v/>
      </c>
      <c r="I3419" s="31" t="str">
        <f>IF(AND(B3419=I$1),LOOKUP(9.99999999999999E+307,$I$2:I3418)+1,"")</f>
        <v/>
      </c>
      <c r="J3419" s="31">
        <f>IF(AND(B3419=J$1),LOOKUP(9.99999999999999E+307,$J$2:J3418)+1,"")</f>
        <v>3253</v>
      </c>
      <c r="K3419" s="31">
        <f>IF(AND(B3419=K$1),LOOKUP(9.99999999999999E+307,$K$2:K3418)+1,"")</f>
        <v>3253</v>
      </c>
      <c r="L3419" s="31">
        <f>IF(AND(B3419=L$1),LOOKUP(9.99999999999999E+307,$L$2:L3418)+1,"")</f>
        <v>3253</v>
      </c>
      <c r="M3419" s="31">
        <f>IF(AND(B3419=M$1),LOOKUP(9.99999999999999E+307,$M$2:M3418)+1,"")</f>
        <v>3253</v>
      </c>
      <c r="N3419" s="31" t="e">
        <f>IF(AND(B3419=N$1),LOOKUP(9.99999999999999E+307,$N$2:N3418)+1,"")</f>
        <v>#REF!</v>
      </c>
      <c r="O3419" s="31" t="e">
        <f>IF(AND($B3419=O$1),LOOKUP(9.99999999999999E+307,$O$2:O3418)+1,"")</f>
        <v>#REF!</v>
      </c>
      <c r="P3419" s="31" t="e">
        <f>IF(AND($B3419=P$1),LOOKUP(9.99999999999999E+307,$P$2:P3418)+1,"")</f>
        <v>#REF!</v>
      </c>
      <c r="Q3419" s="31" t="e">
        <f>IF(AND($B3419=Q$1),LOOKUP(9.99999999999999E+307,$Q$2:Q3418)+1,"")</f>
        <v>#REF!</v>
      </c>
      <c r="R3419" s="31">
        <f>IF(AND($B3419=R$1),LOOKUP(9.99999999999999E+307,$R$2:R3418)+1,"")</f>
        <v>3253</v>
      </c>
      <c r="S3419" s="31">
        <f>IF(AND($B3419=S$1),LOOKUP(9.99999999999999E+307,$S$2:S3418)+1,"")</f>
        <v>3253</v>
      </c>
      <c r="T3419" s="265"/>
      <c r="U3419" s="265"/>
      <c r="V3419" s="265"/>
      <c r="AA3419" s="254" t="str">
        <f t="shared" si="381"/>
        <v/>
      </c>
      <c r="AB3419" s="254" t="str">
        <f t="shared" si="382"/>
        <v/>
      </c>
      <c r="AC3419" s="255">
        <f t="shared" si="383"/>
        <v>0</v>
      </c>
      <c r="AD3419" s="255">
        <f t="shared" si="384"/>
        <v>3836</v>
      </c>
      <c r="AE3419" s="256" t="str">
        <f t="shared" si="385"/>
        <v/>
      </c>
      <c r="AF3419" s="252" t="str">
        <f t="shared" si="386"/>
        <v>-</v>
      </c>
    </row>
    <row r="3420" spans="1:32" ht="20.149999999999999" customHeight="1" x14ac:dyDescent="0.75">
      <c r="A3420" s="31">
        <v>3418</v>
      </c>
      <c r="B3420" s="237"/>
      <c r="C3420" s="273"/>
      <c r="D3420" s="272"/>
      <c r="E3420" s="273"/>
      <c r="F3420" s="273"/>
      <c r="G3420" s="253" t="str">
        <f t="shared" si="380"/>
        <v/>
      </c>
      <c r="H3420" s="31" t="str">
        <f>IF(AND(B3420=H$1),LOOKUP(9.99999999999999E+307,$H$2:H3419)+1,"")</f>
        <v/>
      </c>
      <c r="I3420" s="31" t="str">
        <f>IF(AND(B3420=I$1),LOOKUP(9.99999999999999E+307,$I$2:I3419)+1,"")</f>
        <v/>
      </c>
      <c r="J3420" s="31">
        <f>IF(AND(B3420=J$1),LOOKUP(9.99999999999999E+307,$J$2:J3419)+1,"")</f>
        <v>3254</v>
      </c>
      <c r="K3420" s="31">
        <f>IF(AND(B3420=K$1),LOOKUP(9.99999999999999E+307,$K$2:K3419)+1,"")</f>
        <v>3254</v>
      </c>
      <c r="L3420" s="31">
        <f>IF(AND(B3420=L$1),LOOKUP(9.99999999999999E+307,$L$2:L3419)+1,"")</f>
        <v>3254</v>
      </c>
      <c r="M3420" s="31">
        <f>IF(AND(B3420=M$1),LOOKUP(9.99999999999999E+307,$M$2:M3419)+1,"")</f>
        <v>3254</v>
      </c>
      <c r="N3420" s="31" t="e">
        <f>IF(AND(B3420=N$1),LOOKUP(9.99999999999999E+307,$N$2:N3419)+1,"")</f>
        <v>#REF!</v>
      </c>
      <c r="O3420" s="31" t="e">
        <f>IF(AND($B3420=O$1),LOOKUP(9.99999999999999E+307,$O$2:O3419)+1,"")</f>
        <v>#REF!</v>
      </c>
      <c r="P3420" s="31" t="e">
        <f>IF(AND($B3420=P$1),LOOKUP(9.99999999999999E+307,$P$2:P3419)+1,"")</f>
        <v>#REF!</v>
      </c>
      <c r="Q3420" s="31" t="e">
        <f>IF(AND($B3420=Q$1),LOOKUP(9.99999999999999E+307,$Q$2:Q3419)+1,"")</f>
        <v>#REF!</v>
      </c>
      <c r="R3420" s="31">
        <f>IF(AND($B3420=R$1),LOOKUP(9.99999999999999E+307,$R$2:R3419)+1,"")</f>
        <v>3254</v>
      </c>
      <c r="S3420" s="31">
        <f>IF(AND($B3420=S$1),LOOKUP(9.99999999999999E+307,$S$2:S3419)+1,"")</f>
        <v>3254</v>
      </c>
      <c r="T3420" s="265"/>
      <c r="U3420" s="265"/>
      <c r="V3420" s="265"/>
      <c r="AA3420" s="254" t="str">
        <f t="shared" si="381"/>
        <v/>
      </c>
      <c r="AB3420" s="254" t="str">
        <f t="shared" si="382"/>
        <v/>
      </c>
      <c r="AC3420" s="255">
        <f t="shared" si="383"/>
        <v>0</v>
      </c>
      <c r="AD3420" s="255">
        <f t="shared" si="384"/>
        <v>3836</v>
      </c>
      <c r="AE3420" s="256" t="str">
        <f t="shared" si="385"/>
        <v/>
      </c>
      <c r="AF3420" s="252" t="str">
        <f t="shared" si="386"/>
        <v>-</v>
      </c>
    </row>
    <row r="3421" spans="1:32" ht="20.149999999999999" customHeight="1" x14ac:dyDescent="0.75">
      <c r="A3421" s="31">
        <v>3419</v>
      </c>
      <c r="B3421" s="237"/>
      <c r="C3421" s="273"/>
      <c r="D3421" s="272"/>
      <c r="E3421" s="273"/>
      <c r="F3421" s="273"/>
      <c r="G3421" s="253" t="str">
        <f t="shared" si="380"/>
        <v/>
      </c>
      <c r="H3421" s="31" t="str">
        <f>IF(AND(B3421=H$1),LOOKUP(9.99999999999999E+307,$H$2:H3420)+1,"")</f>
        <v/>
      </c>
      <c r="I3421" s="31" t="str">
        <f>IF(AND(B3421=I$1),LOOKUP(9.99999999999999E+307,$I$2:I3420)+1,"")</f>
        <v/>
      </c>
      <c r="J3421" s="31">
        <f>IF(AND(B3421=J$1),LOOKUP(9.99999999999999E+307,$J$2:J3420)+1,"")</f>
        <v>3255</v>
      </c>
      <c r="K3421" s="31">
        <f>IF(AND(B3421=K$1),LOOKUP(9.99999999999999E+307,$K$2:K3420)+1,"")</f>
        <v>3255</v>
      </c>
      <c r="L3421" s="31">
        <f>IF(AND(B3421=L$1),LOOKUP(9.99999999999999E+307,$L$2:L3420)+1,"")</f>
        <v>3255</v>
      </c>
      <c r="M3421" s="31">
        <f>IF(AND(B3421=M$1),LOOKUP(9.99999999999999E+307,$M$2:M3420)+1,"")</f>
        <v>3255</v>
      </c>
      <c r="N3421" s="31" t="e">
        <f>IF(AND(B3421=N$1),LOOKUP(9.99999999999999E+307,$N$2:N3420)+1,"")</f>
        <v>#REF!</v>
      </c>
      <c r="O3421" s="31" t="e">
        <f>IF(AND($B3421=O$1),LOOKUP(9.99999999999999E+307,$O$2:O3420)+1,"")</f>
        <v>#REF!</v>
      </c>
      <c r="P3421" s="31" t="e">
        <f>IF(AND($B3421=P$1),LOOKUP(9.99999999999999E+307,$P$2:P3420)+1,"")</f>
        <v>#REF!</v>
      </c>
      <c r="Q3421" s="31" t="e">
        <f>IF(AND($B3421=Q$1),LOOKUP(9.99999999999999E+307,$Q$2:Q3420)+1,"")</f>
        <v>#REF!</v>
      </c>
      <c r="R3421" s="31">
        <f>IF(AND($B3421=R$1),LOOKUP(9.99999999999999E+307,$R$2:R3420)+1,"")</f>
        <v>3255</v>
      </c>
      <c r="S3421" s="31">
        <f>IF(AND($B3421=S$1),LOOKUP(9.99999999999999E+307,$S$2:S3420)+1,"")</f>
        <v>3255</v>
      </c>
      <c r="T3421" s="265"/>
      <c r="U3421" s="265"/>
      <c r="V3421" s="265"/>
      <c r="AA3421" s="254" t="str">
        <f t="shared" si="381"/>
        <v/>
      </c>
      <c r="AB3421" s="254" t="str">
        <f t="shared" si="382"/>
        <v/>
      </c>
      <c r="AC3421" s="255">
        <f t="shared" si="383"/>
        <v>0</v>
      </c>
      <c r="AD3421" s="255">
        <f t="shared" si="384"/>
        <v>3836</v>
      </c>
      <c r="AE3421" s="256" t="str">
        <f t="shared" si="385"/>
        <v/>
      </c>
      <c r="AF3421" s="252" t="str">
        <f t="shared" si="386"/>
        <v>-</v>
      </c>
    </row>
    <row r="3422" spans="1:32" ht="20.149999999999999" customHeight="1" x14ac:dyDescent="0.75">
      <c r="A3422" s="31">
        <v>3420</v>
      </c>
      <c r="B3422" s="237"/>
      <c r="C3422" s="273"/>
      <c r="D3422" s="272"/>
      <c r="E3422" s="273"/>
      <c r="F3422" s="273"/>
      <c r="G3422" s="253" t="str">
        <f t="shared" si="380"/>
        <v/>
      </c>
      <c r="H3422" s="31" t="str">
        <f>IF(AND(B3422=H$1),LOOKUP(9.99999999999999E+307,$H$2:H3421)+1,"")</f>
        <v/>
      </c>
      <c r="I3422" s="31" t="str">
        <f>IF(AND(B3422=I$1),LOOKUP(9.99999999999999E+307,$I$2:I3421)+1,"")</f>
        <v/>
      </c>
      <c r="J3422" s="31">
        <f>IF(AND(B3422=J$1),LOOKUP(9.99999999999999E+307,$J$2:J3421)+1,"")</f>
        <v>3256</v>
      </c>
      <c r="K3422" s="31">
        <f>IF(AND(B3422=K$1),LOOKUP(9.99999999999999E+307,$K$2:K3421)+1,"")</f>
        <v>3256</v>
      </c>
      <c r="L3422" s="31">
        <f>IF(AND(B3422=L$1),LOOKUP(9.99999999999999E+307,$L$2:L3421)+1,"")</f>
        <v>3256</v>
      </c>
      <c r="M3422" s="31">
        <f>IF(AND(B3422=M$1),LOOKUP(9.99999999999999E+307,$M$2:M3421)+1,"")</f>
        <v>3256</v>
      </c>
      <c r="N3422" s="31" t="e">
        <f>IF(AND(B3422=N$1),LOOKUP(9.99999999999999E+307,$N$2:N3421)+1,"")</f>
        <v>#REF!</v>
      </c>
      <c r="O3422" s="31" t="e">
        <f>IF(AND($B3422=O$1),LOOKUP(9.99999999999999E+307,$O$2:O3421)+1,"")</f>
        <v>#REF!</v>
      </c>
      <c r="P3422" s="31" t="e">
        <f>IF(AND($B3422=P$1),LOOKUP(9.99999999999999E+307,$P$2:P3421)+1,"")</f>
        <v>#REF!</v>
      </c>
      <c r="Q3422" s="31" t="e">
        <f>IF(AND($B3422=Q$1),LOOKUP(9.99999999999999E+307,$Q$2:Q3421)+1,"")</f>
        <v>#REF!</v>
      </c>
      <c r="R3422" s="31">
        <f>IF(AND($B3422=R$1),LOOKUP(9.99999999999999E+307,$R$2:R3421)+1,"")</f>
        <v>3256</v>
      </c>
      <c r="S3422" s="31">
        <f>IF(AND($B3422=S$1),LOOKUP(9.99999999999999E+307,$S$2:S3421)+1,"")</f>
        <v>3256</v>
      </c>
      <c r="T3422" s="265"/>
      <c r="U3422" s="265"/>
      <c r="V3422" s="265"/>
      <c r="AA3422" s="254" t="str">
        <f t="shared" si="381"/>
        <v/>
      </c>
      <c r="AB3422" s="254" t="str">
        <f t="shared" si="382"/>
        <v/>
      </c>
      <c r="AC3422" s="255">
        <f t="shared" si="383"/>
        <v>0</v>
      </c>
      <c r="AD3422" s="255">
        <f t="shared" si="384"/>
        <v>3836</v>
      </c>
      <c r="AE3422" s="256" t="str">
        <f t="shared" si="385"/>
        <v/>
      </c>
      <c r="AF3422" s="252" t="str">
        <f t="shared" si="386"/>
        <v>-</v>
      </c>
    </row>
    <row r="3423" spans="1:32" ht="20.149999999999999" customHeight="1" x14ac:dyDescent="0.75">
      <c r="A3423" s="31">
        <v>3421</v>
      </c>
      <c r="B3423" s="237"/>
      <c r="C3423" s="273"/>
      <c r="D3423" s="272"/>
      <c r="E3423" s="273"/>
      <c r="F3423" s="273"/>
      <c r="G3423" s="253" t="str">
        <f t="shared" si="380"/>
        <v/>
      </c>
      <c r="H3423" s="31" t="str">
        <f>IF(AND(B3423=H$1),LOOKUP(9.99999999999999E+307,$H$2:H3422)+1,"")</f>
        <v/>
      </c>
      <c r="I3423" s="31" t="str">
        <f>IF(AND(B3423=I$1),LOOKUP(9.99999999999999E+307,$I$2:I3422)+1,"")</f>
        <v/>
      </c>
      <c r="J3423" s="31">
        <f>IF(AND(B3423=J$1),LOOKUP(9.99999999999999E+307,$J$2:J3422)+1,"")</f>
        <v>3257</v>
      </c>
      <c r="K3423" s="31">
        <f>IF(AND(B3423=K$1),LOOKUP(9.99999999999999E+307,$K$2:K3422)+1,"")</f>
        <v>3257</v>
      </c>
      <c r="L3423" s="31">
        <f>IF(AND(B3423=L$1),LOOKUP(9.99999999999999E+307,$L$2:L3422)+1,"")</f>
        <v>3257</v>
      </c>
      <c r="M3423" s="31">
        <f>IF(AND(B3423=M$1),LOOKUP(9.99999999999999E+307,$M$2:M3422)+1,"")</f>
        <v>3257</v>
      </c>
      <c r="N3423" s="31" t="e">
        <f>IF(AND(B3423=N$1),LOOKUP(9.99999999999999E+307,$N$2:N3422)+1,"")</f>
        <v>#REF!</v>
      </c>
      <c r="O3423" s="31" t="e">
        <f>IF(AND($B3423=O$1),LOOKUP(9.99999999999999E+307,$O$2:O3422)+1,"")</f>
        <v>#REF!</v>
      </c>
      <c r="P3423" s="31" t="e">
        <f>IF(AND($B3423=P$1),LOOKUP(9.99999999999999E+307,$P$2:P3422)+1,"")</f>
        <v>#REF!</v>
      </c>
      <c r="Q3423" s="31" t="e">
        <f>IF(AND($B3423=Q$1),LOOKUP(9.99999999999999E+307,$Q$2:Q3422)+1,"")</f>
        <v>#REF!</v>
      </c>
      <c r="R3423" s="31">
        <f>IF(AND($B3423=R$1),LOOKUP(9.99999999999999E+307,$R$2:R3422)+1,"")</f>
        <v>3257</v>
      </c>
      <c r="S3423" s="31">
        <f>IF(AND($B3423=S$1),LOOKUP(9.99999999999999E+307,$S$2:S3422)+1,"")</f>
        <v>3257</v>
      </c>
      <c r="T3423" s="265"/>
      <c r="U3423" s="265"/>
      <c r="V3423" s="265"/>
      <c r="AA3423" s="254" t="str">
        <f t="shared" si="381"/>
        <v/>
      </c>
      <c r="AB3423" s="254" t="str">
        <f t="shared" si="382"/>
        <v/>
      </c>
      <c r="AC3423" s="255">
        <f t="shared" si="383"/>
        <v>0</v>
      </c>
      <c r="AD3423" s="255">
        <f t="shared" si="384"/>
        <v>3836</v>
      </c>
      <c r="AE3423" s="256" t="str">
        <f t="shared" si="385"/>
        <v/>
      </c>
      <c r="AF3423" s="252" t="str">
        <f t="shared" si="386"/>
        <v>-</v>
      </c>
    </row>
    <row r="3424" spans="1:32" ht="20.149999999999999" customHeight="1" x14ac:dyDescent="0.75">
      <c r="A3424" s="31">
        <v>3422</v>
      </c>
      <c r="B3424" s="237"/>
      <c r="C3424" s="273"/>
      <c r="D3424" s="272"/>
      <c r="E3424" s="273"/>
      <c r="F3424" s="273"/>
      <c r="G3424" s="253" t="str">
        <f t="shared" si="380"/>
        <v/>
      </c>
      <c r="H3424" s="31" t="str">
        <f>IF(AND(B3424=H$1),LOOKUP(9.99999999999999E+307,$H$2:H3423)+1,"")</f>
        <v/>
      </c>
      <c r="I3424" s="31" t="str">
        <f>IF(AND(B3424=I$1),LOOKUP(9.99999999999999E+307,$I$2:I3423)+1,"")</f>
        <v/>
      </c>
      <c r="J3424" s="31">
        <f>IF(AND(B3424=J$1),LOOKUP(9.99999999999999E+307,$J$2:J3423)+1,"")</f>
        <v>3258</v>
      </c>
      <c r="K3424" s="31">
        <f>IF(AND(B3424=K$1),LOOKUP(9.99999999999999E+307,$K$2:K3423)+1,"")</f>
        <v>3258</v>
      </c>
      <c r="L3424" s="31">
        <f>IF(AND(B3424=L$1),LOOKUP(9.99999999999999E+307,$L$2:L3423)+1,"")</f>
        <v>3258</v>
      </c>
      <c r="M3424" s="31">
        <f>IF(AND(B3424=M$1),LOOKUP(9.99999999999999E+307,$M$2:M3423)+1,"")</f>
        <v>3258</v>
      </c>
      <c r="N3424" s="31" t="e">
        <f>IF(AND(B3424=N$1),LOOKUP(9.99999999999999E+307,$N$2:N3423)+1,"")</f>
        <v>#REF!</v>
      </c>
      <c r="O3424" s="31" t="e">
        <f>IF(AND($B3424=O$1),LOOKUP(9.99999999999999E+307,$O$2:O3423)+1,"")</f>
        <v>#REF!</v>
      </c>
      <c r="P3424" s="31" t="e">
        <f>IF(AND($B3424=P$1),LOOKUP(9.99999999999999E+307,$P$2:P3423)+1,"")</f>
        <v>#REF!</v>
      </c>
      <c r="Q3424" s="31" t="e">
        <f>IF(AND($B3424=Q$1),LOOKUP(9.99999999999999E+307,$Q$2:Q3423)+1,"")</f>
        <v>#REF!</v>
      </c>
      <c r="R3424" s="31">
        <f>IF(AND($B3424=R$1),LOOKUP(9.99999999999999E+307,$R$2:R3423)+1,"")</f>
        <v>3258</v>
      </c>
      <c r="S3424" s="31">
        <f>IF(AND($B3424=S$1),LOOKUP(9.99999999999999E+307,$S$2:S3423)+1,"")</f>
        <v>3258</v>
      </c>
      <c r="T3424" s="265"/>
      <c r="U3424" s="265"/>
      <c r="V3424" s="265"/>
      <c r="AA3424" s="254" t="str">
        <f t="shared" si="381"/>
        <v/>
      </c>
      <c r="AB3424" s="254" t="str">
        <f t="shared" si="382"/>
        <v/>
      </c>
      <c r="AC3424" s="255">
        <f t="shared" si="383"/>
        <v>0</v>
      </c>
      <c r="AD3424" s="255">
        <f t="shared" si="384"/>
        <v>3836</v>
      </c>
      <c r="AE3424" s="256" t="str">
        <f t="shared" si="385"/>
        <v/>
      </c>
      <c r="AF3424" s="252" t="str">
        <f t="shared" si="386"/>
        <v>-</v>
      </c>
    </row>
    <row r="3425" spans="1:32" ht="20.149999999999999" customHeight="1" x14ac:dyDescent="0.75">
      <c r="A3425" s="31">
        <v>3423</v>
      </c>
      <c r="B3425" s="237"/>
      <c r="C3425" s="273"/>
      <c r="D3425" s="272"/>
      <c r="E3425" s="273"/>
      <c r="F3425" s="273"/>
      <c r="G3425" s="253" t="str">
        <f t="shared" si="380"/>
        <v/>
      </c>
      <c r="H3425" s="31" t="str">
        <f>IF(AND(B3425=H$1),LOOKUP(9.99999999999999E+307,$H$2:H3424)+1,"")</f>
        <v/>
      </c>
      <c r="I3425" s="31" t="str">
        <f>IF(AND(B3425=I$1),LOOKUP(9.99999999999999E+307,$I$2:I3424)+1,"")</f>
        <v/>
      </c>
      <c r="J3425" s="31">
        <f>IF(AND(B3425=J$1),LOOKUP(9.99999999999999E+307,$J$2:J3424)+1,"")</f>
        <v>3259</v>
      </c>
      <c r="K3425" s="31">
        <f>IF(AND(B3425=K$1),LOOKUP(9.99999999999999E+307,$K$2:K3424)+1,"")</f>
        <v>3259</v>
      </c>
      <c r="L3425" s="31">
        <f>IF(AND(B3425=L$1),LOOKUP(9.99999999999999E+307,$L$2:L3424)+1,"")</f>
        <v>3259</v>
      </c>
      <c r="M3425" s="31">
        <f>IF(AND(B3425=M$1),LOOKUP(9.99999999999999E+307,$M$2:M3424)+1,"")</f>
        <v>3259</v>
      </c>
      <c r="N3425" s="31" t="e">
        <f>IF(AND(B3425=N$1),LOOKUP(9.99999999999999E+307,$N$2:N3424)+1,"")</f>
        <v>#REF!</v>
      </c>
      <c r="O3425" s="31" t="e">
        <f>IF(AND($B3425=O$1),LOOKUP(9.99999999999999E+307,$O$2:O3424)+1,"")</f>
        <v>#REF!</v>
      </c>
      <c r="P3425" s="31" t="e">
        <f>IF(AND($B3425=P$1),LOOKUP(9.99999999999999E+307,$P$2:P3424)+1,"")</f>
        <v>#REF!</v>
      </c>
      <c r="Q3425" s="31" t="e">
        <f>IF(AND($B3425=Q$1),LOOKUP(9.99999999999999E+307,$Q$2:Q3424)+1,"")</f>
        <v>#REF!</v>
      </c>
      <c r="R3425" s="31">
        <f>IF(AND($B3425=R$1),LOOKUP(9.99999999999999E+307,$R$2:R3424)+1,"")</f>
        <v>3259</v>
      </c>
      <c r="S3425" s="31">
        <f>IF(AND($B3425=S$1),LOOKUP(9.99999999999999E+307,$S$2:S3424)+1,"")</f>
        <v>3259</v>
      </c>
      <c r="T3425" s="265"/>
      <c r="U3425" s="265"/>
      <c r="V3425" s="265"/>
      <c r="AA3425" s="254" t="str">
        <f t="shared" si="381"/>
        <v/>
      </c>
      <c r="AB3425" s="254" t="str">
        <f t="shared" si="382"/>
        <v/>
      </c>
      <c r="AC3425" s="255">
        <f t="shared" si="383"/>
        <v>0</v>
      </c>
      <c r="AD3425" s="255">
        <f t="shared" si="384"/>
        <v>3836</v>
      </c>
      <c r="AE3425" s="256" t="str">
        <f t="shared" si="385"/>
        <v/>
      </c>
      <c r="AF3425" s="252" t="str">
        <f t="shared" si="386"/>
        <v>-</v>
      </c>
    </row>
    <row r="3426" spans="1:32" ht="20.149999999999999" customHeight="1" x14ac:dyDescent="0.75">
      <c r="A3426" s="31">
        <v>3424</v>
      </c>
      <c r="B3426" s="237"/>
      <c r="C3426" s="273"/>
      <c r="D3426" s="272"/>
      <c r="E3426" s="273"/>
      <c r="F3426" s="273"/>
      <c r="G3426" s="253" t="str">
        <f t="shared" si="380"/>
        <v/>
      </c>
      <c r="H3426" s="31" t="str">
        <f>IF(AND(B3426=H$1),LOOKUP(9.99999999999999E+307,$H$2:H3425)+1,"")</f>
        <v/>
      </c>
      <c r="I3426" s="31" t="str">
        <f>IF(AND(B3426=I$1),LOOKUP(9.99999999999999E+307,$I$2:I3425)+1,"")</f>
        <v/>
      </c>
      <c r="J3426" s="31">
        <f>IF(AND(B3426=J$1),LOOKUP(9.99999999999999E+307,$J$2:J3425)+1,"")</f>
        <v>3260</v>
      </c>
      <c r="K3426" s="31">
        <f>IF(AND(B3426=K$1),LOOKUP(9.99999999999999E+307,$K$2:K3425)+1,"")</f>
        <v>3260</v>
      </c>
      <c r="L3426" s="31">
        <f>IF(AND(B3426=L$1),LOOKUP(9.99999999999999E+307,$L$2:L3425)+1,"")</f>
        <v>3260</v>
      </c>
      <c r="M3426" s="31">
        <f>IF(AND(B3426=M$1),LOOKUP(9.99999999999999E+307,$M$2:M3425)+1,"")</f>
        <v>3260</v>
      </c>
      <c r="N3426" s="31" t="e">
        <f>IF(AND(B3426=N$1),LOOKUP(9.99999999999999E+307,$N$2:N3425)+1,"")</f>
        <v>#REF!</v>
      </c>
      <c r="O3426" s="31" t="e">
        <f>IF(AND($B3426=O$1),LOOKUP(9.99999999999999E+307,$O$2:O3425)+1,"")</f>
        <v>#REF!</v>
      </c>
      <c r="P3426" s="31" t="e">
        <f>IF(AND($B3426=P$1),LOOKUP(9.99999999999999E+307,$P$2:P3425)+1,"")</f>
        <v>#REF!</v>
      </c>
      <c r="Q3426" s="31" t="e">
        <f>IF(AND($B3426=Q$1),LOOKUP(9.99999999999999E+307,$Q$2:Q3425)+1,"")</f>
        <v>#REF!</v>
      </c>
      <c r="R3426" s="31">
        <f>IF(AND($B3426=R$1),LOOKUP(9.99999999999999E+307,$R$2:R3425)+1,"")</f>
        <v>3260</v>
      </c>
      <c r="S3426" s="31">
        <f>IF(AND($B3426=S$1),LOOKUP(9.99999999999999E+307,$S$2:S3425)+1,"")</f>
        <v>3260</v>
      </c>
      <c r="T3426" s="265"/>
      <c r="U3426" s="265"/>
      <c r="V3426" s="265"/>
      <c r="AA3426" s="254" t="str">
        <f t="shared" si="381"/>
        <v/>
      </c>
      <c r="AB3426" s="254" t="str">
        <f t="shared" si="382"/>
        <v/>
      </c>
      <c r="AC3426" s="255">
        <f t="shared" si="383"/>
        <v>0</v>
      </c>
      <c r="AD3426" s="255">
        <f t="shared" si="384"/>
        <v>3836</v>
      </c>
      <c r="AE3426" s="256" t="str">
        <f t="shared" si="385"/>
        <v/>
      </c>
      <c r="AF3426" s="252" t="str">
        <f t="shared" si="386"/>
        <v>-</v>
      </c>
    </row>
    <row r="3427" spans="1:32" ht="20.149999999999999" customHeight="1" x14ac:dyDescent="0.75">
      <c r="A3427" s="31">
        <v>3425</v>
      </c>
      <c r="B3427" s="237"/>
      <c r="C3427" s="273"/>
      <c r="D3427" s="272"/>
      <c r="E3427" s="273"/>
      <c r="F3427" s="273"/>
      <c r="G3427" s="253" t="str">
        <f t="shared" si="380"/>
        <v/>
      </c>
      <c r="H3427" s="31" t="str">
        <f>IF(AND(B3427=H$1),LOOKUP(9.99999999999999E+307,$H$2:H3426)+1,"")</f>
        <v/>
      </c>
      <c r="I3427" s="31" t="str">
        <f>IF(AND(B3427=I$1),LOOKUP(9.99999999999999E+307,$I$2:I3426)+1,"")</f>
        <v/>
      </c>
      <c r="J3427" s="31">
        <f>IF(AND(B3427=J$1),LOOKUP(9.99999999999999E+307,$J$2:J3426)+1,"")</f>
        <v>3261</v>
      </c>
      <c r="K3427" s="31">
        <f>IF(AND(B3427=K$1),LOOKUP(9.99999999999999E+307,$K$2:K3426)+1,"")</f>
        <v>3261</v>
      </c>
      <c r="L3427" s="31">
        <f>IF(AND(B3427=L$1),LOOKUP(9.99999999999999E+307,$L$2:L3426)+1,"")</f>
        <v>3261</v>
      </c>
      <c r="M3427" s="31">
        <f>IF(AND(B3427=M$1),LOOKUP(9.99999999999999E+307,$M$2:M3426)+1,"")</f>
        <v>3261</v>
      </c>
      <c r="N3427" s="31" t="e">
        <f>IF(AND(B3427=N$1),LOOKUP(9.99999999999999E+307,$N$2:N3426)+1,"")</f>
        <v>#REF!</v>
      </c>
      <c r="O3427" s="31" t="e">
        <f>IF(AND($B3427=O$1),LOOKUP(9.99999999999999E+307,$O$2:O3426)+1,"")</f>
        <v>#REF!</v>
      </c>
      <c r="P3427" s="31" t="e">
        <f>IF(AND($B3427=P$1),LOOKUP(9.99999999999999E+307,$P$2:P3426)+1,"")</f>
        <v>#REF!</v>
      </c>
      <c r="Q3427" s="31" t="e">
        <f>IF(AND($B3427=Q$1),LOOKUP(9.99999999999999E+307,$Q$2:Q3426)+1,"")</f>
        <v>#REF!</v>
      </c>
      <c r="R3427" s="31">
        <f>IF(AND($B3427=R$1),LOOKUP(9.99999999999999E+307,$R$2:R3426)+1,"")</f>
        <v>3261</v>
      </c>
      <c r="S3427" s="31">
        <f>IF(AND($B3427=S$1),LOOKUP(9.99999999999999E+307,$S$2:S3426)+1,"")</f>
        <v>3261</v>
      </c>
      <c r="T3427" s="265"/>
      <c r="U3427" s="265"/>
      <c r="V3427" s="265"/>
      <c r="AA3427" s="254" t="str">
        <f t="shared" si="381"/>
        <v/>
      </c>
      <c r="AB3427" s="254" t="str">
        <f t="shared" si="382"/>
        <v/>
      </c>
      <c r="AC3427" s="255">
        <f t="shared" si="383"/>
        <v>0</v>
      </c>
      <c r="AD3427" s="255">
        <f t="shared" si="384"/>
        <v>3836</v>
      </c>
      <c r="AE3427" s="256" t="str">
        <f t="shared" si="385"/>
        <v/>
      </c>
      <c r="AF3427" s="252" t="str">
        <f t="shared" si="386"/>
        <v>-</v>
      </c>
    </row>
    <row r="3428" spans="1:32" ht="20.149999999999999" customHeight="1" x14ac:dyDescent="0.75">
      <c r="A3428" s="31">
        <v>3426</v>
      </c>
      <c r="B3428" s="237"/>
      <c r="C3428" s="273"/>
      <c r="D3428" s="272"/>
      <c r="E3428" s="273"/>
      <c r="F3428" s="273"/>
      <c r="G3428" s="253" t="str">
        <f t="shared" si="380"/>
        <v/>
      </c>
      <c r="H3428" s="31" t="str">
        <f>IF(AND(B3428=H$1),LOOKUP(9.99999999999999E+307,$H$2:H3427)+1,"")</f>
        <v/>
      </c>
      <c r="I3428" s="31" t="str">
        <f>IF(AND(B3428=I$1),LOOKUP(9.99999999999999E+307,$I$2:I3427)+1,"")</f>
        <v/>
      </c>
      <c r="J3428" s="31">
        <f>IF(AND(B3428=J$1),LOOKUP(9.99999999999999E+307,$J$2:J3427)+1,"")</f>
        <v>3262</v>
      </c>
      <c r="K3428" s="31">
        <f>IF(AND(B3428=K$1),LOOKUP(9.99999999999999E+307,$K$2:K3427)+1,"")</f>
        <v>3262</v>
      </c>
      <c r="L3428" s="31">
        <f>IF(AND(B3428=L$1),LOOKUP(9.99999999999999E+307,$L$2:L3427)+1,"")</f>
        <v>3262</v>
      </c>
      <c r="M3428" s="31">
        <f>IF(AND(B3428=M$1),LOOKUP(9.99999999999999E+307,$M$2:M3427)+1,"")</f>
        <v>3262</v>
      </c>
      <c r="N3428" s="31" t="e">
        <f>IF(AND(B3428=N$1),LOOKUP(9.99999999999999E+307,$N$2:N3427)+1,"")</f>
        <v>#REF!</v>
      </c>
      <c r="O3428" s="31" t="e">
        <f>IF(AND($B3428=O$1),LOOKUP(9.99999999999999E+307,$O$2:O3427)+1,"")</f>
        <v>#REF!</v>
      </c>
      <c r="P3428" s="31" t="e">
        <f>IF(AND($B3428=P$1),LOOKUP(9.99999999999999E+307,$P$2:P3427)+1,"")</f>
        <v>#REF!</v>
      </c>
      <c r="Q3428" s="31" t="e">
        <f>IF(AND($B3428=Q$1),LOOKUP(9.99999999999999E+307,$Q$2:Q3427)+1,"")</f>
        <v>#REF!</v>
      </c>
      <c r="R3428" s="31">
        <f>IF(AND($B3428=R$1),LOOKUP(9.99999999999999E+307,$R$2:R3427)+1,"")</f>
        <v>3262</v>
      </c>
      <c r="S3428" s="31">
        <f>IF(AND($B3428=S$1),LOOKUP(9.99999999999999E+307,$S$2:S3427)+1,"")</f>
        <v>3262</v>
      </c>
      <c r="T3428" s="265"/>
      <c r="U3428" s="265"/>
      <c r="V3428" s="265"/>
      <c r="AA3428" s="254" t="str">
        <f t="shared" si="381"/>
        <v/>
      </c>
      <c r="AB3428" s="254" t="str">
        <f t="shared" si="382"/>
        <v/>
      </c>
      <c r="AC3428" s="255">
        <f t="shared" si="383"/>
        <v>0</v>
      </c>
      <c r="AD3428" s="255">
        <f t="shared" si="384"/>
        <v>3836</v>
      </c>
      <c r="AE3428" s="256" t="str">
        <f t="shared" si="385"/>
        <v/>
      </c>
      <c r="AF3428" s="252" t="str">
        <f t="shared" si="386"/>
        <v>-</v>
      </c>
    </row>
    <row r="3429" spans="1:32" ht="20.149999999999999" customHeight="1" x14ac:dyDescent="0.75">
      <c r="A3429" s="31">
        <v>3427</v>
      </c>
      <c r="B3429" s="237"/>
      <c r="C3429" s="273"/>
      <c r="D3429" s="272"/>
      <c r="E3429" s="273"/>
      <c r="F3429" s="273"/>
      <c r="G3429" s="253" t="str">
        <f t="shared" si="380"/>
        <v/>
      </c>
      <c r="H3429" s="31" t="str">
        <f>IF(AND(B3429=H$1),LOOKUP(9.99999999999999E+307,$H$2:H3428)+1,"")</f>
        <v/>
      </c>
      <c r="I3429" s="31" t="str">
        <f>IF(AND(B3429=I$1),LOOKUP(9.99999999999999E+307,$I$2:I3428)+1,"")</f>
        <v/>
      </c>
      <c r="J3429" s="31">
        <f>IF(AND(B3429=J$1),LOOKUP(9.99999999999999E+307,$J$2:J3428)+1,"")</f>
        <v>3263</v>
      </c>
      <c r="K3429" s="31">
        <f>IF(AND(B3429=K$1),LOOKUP(9.99999999999999E+307,$K$2:K3428)+1,"")</f>
        <v>3263</v>
      </c>
      <c r="L3429" s="31">
        <f>IF(AND(B3429=L$1),LOOKUP(9.99999999999999E+307,$L$2:L3428)+1,"")</f>
        <v>3263</v>
      </c>
      <c r="M3429" s="31">
        <f>IF(AND(B3429=M$1),LOOKUP(9.99999999999999E+307,$M$2:M3428)+1,"")</f>
        <v>3263</v>
      </c>
      <c r="N3429" s="31" t="e">
        <f>IF(AND(B3429=N$1),LOOKUP(9.99999999999999E+307,$N$2:N3428)+1,"")</f>
        <v>#REF!</v>
      </c>
      <c r="O3429" s="31" t="e">
        <f>IF(AND($B3429=O$1),LOOKUP(9.99999999999999E+307,$O$2:O3428)+1,"")</f>
        <v>#REF!</v>
      </c>
      <c r="P3429" s="31" t="e">
        <f>IF(AND($B3429=P$1),LOOKUP(9.99999999999999E+307,$P$2:P3428)+1,"")</f>
        <v>#REF!</v>
      </c>
      <c r="Q3429" s="31" t="e">
        <f>IF(AND($B3429=Q$1),LOOKUP(9.99999999999999E+307,$Q$2:Q3428)+1,"")</f>
        <v>#REF!</v>
      </c>
      <c r="R3429" s="31">
        <f>IF(AND($B3429=R$1),LOOKUP(9.99999999999999E+307,$R$2:R3428)+1,"")</f>
        <v>3263</v>
      </c>
      <c r="S3429" s="31">
        <f>IF(AND($B3429=S$1),LOOKUP(9.99999999999999E+307,$S$2:S3428)+1,"")</f>
        <v>3263</v>
      </c>
      <c r="T3429" s="265"/>
      <c r="U3429" s="265"/>
      <c r="V3429" s="265"/>
      <c r="AA3429" s="254" t="str">
        <f t="shared" si="381"/>
        <v/>
      </c>
      <c r="AB3429" s="254" t="str">
        <f t="shared" si="382"/>
        <v/>
      </c>
      <c r="AC3429" s="255">
        <f t="shared" si="383"/>
        <v>0</v>
      </c>
      <c r="AD3429" s="255">
        <f t="shared" si="384"/>
        <v>3836</v>
      </c>
      <c r="AE3429" s="256" t="str">
        <f t="shared" si="385"/>
        <v/>
      </c>
      <c r="AF3429" s="252" t="str">
        <f t="shared" si="386"/>
        <v>-</v>
      </c>
    </row>
    <row r="3430" spans="1:32" ht="20.149999999999999" customHeight="1" x14ac:dyDescent="0.75">
      <c r="A3430" s="31">
        <v>3428</v>
      </c>
      <c r="B3430" s="237"/>
      <c r="C3430" s="273"/>
      <c r="D3430" s="272"/>
      <c r="E3430" s="273"/>
      <c r="F3430" s="273"/>
      <c r="G3430" s="253" t="str">
        <f t="shared" si="380"/>
        <v/>
      </c>
      <c r="H3430" s="31" t="str">
        <f>IF(AND(B3430=H$1),LOOKUP(9.99999999999999E+307,$H$2:H3429)+1,"")</f>
        <v/>
      </c>
      <c r="I3430" s="31" t="str">
        <f>IF(AND(B3430=I$1),LOOKUP(9.99999999999999E+307,$I$2:I3429)+1,"")</f>
        <v/>
      </c>
      <c r="J3430" s="31">
        <f>IF(AND(B3430=J$1),LOOKUP(9.99999999999999E+307,$J$2:J3429)+1,"")</f>
        <v>3264</v>
      </c>
      <c r="K3430" s="31">
        <f>IF(AND(B3430=K$1),LOOKUP(9.99999999999999E+307,$K$2:K3429)+1,"")</f>
        <v>3264</v>
      </c>
      <c r="L3430" s="31">
        <f>IF(AND(B3430=L$1),LOOKUP(9.99999999999999E+307,$L$2:L3429)+1,"")</f>
        <v>3264</v>
      </c>
      <c r="M3430" s="31">
        <f>IF(AND(B3430=M$1),LOOKUP(9.99999999999999E+307,$M$2:M3429)+1,"")</f>
        <v>3264</v>
      </c>
      <c r="N3430" s="31" t="e">
        <f>IF(AND(B3430=N$1),LOOKUP(9.99999999999999E+307,$N$2:N3429)+1,"")</f>
        <v>#REF!</v>
      </c>
      <c r="O3430" s="31" t="e">
        <f>IF(AND($B3430=O$1),LOOKUP(9.99999999999999E+307,$O$2:O3429)+1,"")</f>
        <v>#REF!</v>
      </c>
      <c r="P3430" s="31" t="e">
        <f>IF(AND($B3430=P$1),LOOKUP(9.99999999999999E+307,$P$2:P3429)+1,"")</f>
        <v>#REF!</v>
      </c>
      <c r="Q3430" s="31" t="e">
        <f>IF(AND($B3430=Q$1),LOOKUP(9.99999999999999E+307,$Q$2:Q3429)+1,"")</f>
        <v>#REF!</v>
      </c>
      <c r="R3430" s="31">
        <f>IF(AND($B3430=R$1),LOOKUP(9.99999999999999E+307,$R$2:R3429)+1,"")</f>
        <v>3264</v>
      </c>
      <c r="S3430" s="31">
        <f>IF(AND($B3430=S$1),LOOKUP(9.99999999999999E+307,$S$2:S3429)+1,"")</f>
        <v>3264</v>
      </c>
      <c r="T3430" s="265"/>
      <c r="U3430" s="265"/>
      <c r="V3430" s="265"/>
      <c r="AA3430" s="254" t="str">
        <f t="shared" si="381"/>
        <v/>
      </c>
      <c r="AB3430" s="254" t="str">
        <f t="shared" si="382"/>
        <v/>
      </c>
      <c r="AC3430" s="255">
        <f t="shared" si="383"/>
        <v>0</v>
      </c>
      <c r="AD3430" s="255">
        <f t="shared" si="384"/>
        <v>3836</v>
      </c>
      <c r="AE3430" s="256" t="str">
        <f t="shared" si="385"/>
        <v/>
      </c>
      <c r="AF3430" s="252" t="str">
        <f t="shared" si="386"/>
        <v>-</v>
      </c>
    </row>
    <row r="3431" spans="1:32" ht="20.149999999999999" customHeight="1" x14ac:dyDescent="0.75">
      <c r="A3431" s="31">
        <v>3429</v>
      </c>
      <c r="B3431" s="237"/>
      <c r="C3431" s="273"/>
      <c r="D3431" s="272"/>
      <c r="E3431" s="273"/>
      <c r="F3431" s="273"/>
      <c r="G3431" s="253" t="str">
        <f t="shared" si="380"/>
        <v/>
      </c>
      <c r="H3431" s="31" t="str">
        <f>IF(AND(B3431=H$1),LOOKUP(9.99999999999999E+307,$H$2:H3430)+1,"")</f>
        <v/>
      </c>
      <c r="I3431" s="31" t="str">
        <f>IF(AND(B3431=I$1),LOOKUP(9.99999999999999E+307,$I$2:I3430)+1,"")</f>
        <v/>
      </c>
      <c r="J3431" s="31">
        <f>IF(AND(B3431=J$1),LOOKUP(9.99999999999999E+307,$J$2:J3430)+1,"")</f>
        <v>3265</v>
      </c>
      <c r="K3431" s="31">
        <f>IF(AND(B3431=K$1),LOOKUP(9.99999999999999E+307,$K$2:K3430)+1,"")</f>
        <v>3265</v>
      </c>
      <c r="L3431" s="31">
        <f>IF(AND(B3431=L$1),LOOKUP(9.99999999999999E+307,$L$2:L3430)+1,"")</f>
        <v>3265</v>
      </c>
      <c r="M3431" s="31">
        <f>IF(AND(B3431=M$1),LOOKUP(9.99999999999999E+307,$M$2:M3430)+1,"")</f>
        <v>3265</v>
      </c>
      <c r="N3431" s="31" t="e">
        <f>IF(AND(B3431=N$1),LOOKUP(9.99999999999999E+307,$N$2:N3430)+1,"")</f>
        <v>#REF!</v>
      </c>
      <c r="O3431" s="31" t="e">
        <f>IF(AND($B3431=O$1),LOOKUP(9.99999999999999E+307,$O$2:O3430)+1,"")</f>
        <v>#REF!</v>
      </c>
      <c r="P3431" s="31" t="e">
        <f>IF(AND($B3431=P$1),LOOKUP(9.99999999999999E+307,$P$2:P3430)+1,"")</f>
        <v>#REF!</v>
      </c>
      <c r="Q3431" s="31" t="e">
        <f>IF(AND($B3431=Q$1),LOOKUP(9.99999999999999E+307,$Q$2:Q3430)+1,"")</f>
        <v>#REF!</v>
      </c>
      <c r="R3431" s="31">
        <f>IF(AND($B3431=R$1),LOOKUP(9.99999999999999E+307,$R$2:R3430)+1,"")</f>
        <v>3265</v>
      </c>
      <c r="S3431" s="31">
        <f>IF(AND($B3431=S$1),LOOKUP(9.99999999999999E+307,$S$2:S3430)+1,"")</f>
        <v>3265</v>
      </c>
      <c r="T3431" s="265"/>
      <c r="U3431" s="265"/>
      <c r="V3431" s="265"/>
      <c r="AA3431" s="254" t="str">
        <f t="shared" si="381"/>
        <v/>
      </c>
      <c r="AB3431" s="254" t="str">
        <f t="shared" si="382"/>
        <v/>
      </c>
      <c r="AC3431" s="255">
        <f t="shared" si="383"/>
        <v>0</v>
      </c>
      <c r="AD3431" s="255">
        <f t="shared" si="384"/>
        <v>3836</v>
      </c>
      <c r="AE3431" s="256" t="str">
        <f t="shared" si="385"/>
        <v/>
      </c>
      <c r="AF3431" s="252" t="str">
        <f t="shared" si="386"/>
        <v>-</v>
      </c>
    </row>
    <row r="3432" spans="1:32" ht="20.149999999999999" customHeight="1" x14ac:dyDescent="0.75">
      <c r="A3432" s="31">
        <v>3430</v>
      </c>
      <c r="B3432" s="237"/>
      <c r="C3432" s="273"/>
      <c r="D3432" s="272"/>
      <c r="E3432" s="273"/>
      <c r="F3432" s="273"/>
      <c r="G3432" s="253" t="str">
        <f t="shared" si="380"/>
        <v/>
      </c>
      <c r="H3432" s="31" t="str">
        <f>IF(AND(B3432=H$1),LOOKUP(9.99999999999999E+307,$H$2:H3431)+1,"")</f>
        <v/>
      </c>
      <c r="I3432" s="31" t="str">
        <f>IF(AND(B3432=I$1),LOOKUP(9.99999999999999E+307,$I$2:I3431)+1,"")</f>
        <v/>
      </c>
      <c r="J3432" s="31">
        <f>IF(AND(B3432=J$1),LOOKUP(9.99999999999999E+307,$J$2:J3431)+1,"")</f>
        <v>3266</v>
      </c>
      <c r="K3432" s="31">
        <f>IF(AND(B3432=K$1),LOOKUP(9.99999999999999E+307,$K$2:K3431)+1,"")</f>
        <v>3266</v>
      </c>
      <c r="L3432" s="31">
        <f>IF(AND(B3432=L$1),LOOKUP(9.99999999999999E+307,$L$2:L3431)+1,"")</f>
        <v>3266</v>
      </c>
      <c r="M3432" s="31">
        <f>IF(AND(B3432=M$1),LOOKUP(9.99999999999999E+307,$M$2:M3431)+1,"")</f>
        <v>3266</v>
      </c>
      <c r="N3432" s="31" t="e">
        <f>IF(AND(B3432=N$1),LOOKUP(9.99999999999999E+307,$N$2:N3431)+1,"")</f>
        <v>#REF!</v>
      </c>
      <c r="O3432" s="31" t="e">
        <f>IF(AND($B3432=O$1),LOOKUP(9.99999999999999E+307,$O$2:O3431)+1,"")</f>
        <v>#REF!</v>
      </c>
      <c r="P3432" s="31" t="e">
        <f>IF(AND($B3432=P$1),LOOKUP(9.99999999999999E+307,$P$2:P3431)+1,"")</f>
        <v>#REF!</v>
      </c>
      <c r="Q3432" s="31" t="e">
        <f>IF(AND($B3432=Q$1),LOOKUP(9.99999999999999E+307,$Q$2:Q3431)+1,"")</f>
        <v>#REF!</v>
      </c>
      <c r="R3432" s="31">
        <f>IF(AND($B3432=R$1),LOOKUP(9.99999999999999E+307,$R$2:R3431)+1,"")</f>
        <v>3266</v>
      </c>
      <c r="S3432" s="31">
        <f>IF(AND($B3432=S$1),LOOKUP(9.99999999999999E+307,$S$2:S3431)+1,"")</f>
        <v>3266</v>
      </c>
      <c r="T3432" s="265"/>
      <c r="U3432" s="265"/>
      <c r="V3432" s="265"/>
      <c r="AA3432" s="254" t="str">
        <f t="shared" si="381"/>
        <v/>
      </c>
      <c r="AB3432" s="254" t="str">
        <f t="shared" si="382"/>
        <v/>
      </c>
      <c r="AC3432" s="255">
        <f t="shared" si="383"/>
        <v>0</v>
      </c>
      <c r="AD3432" s="255">
        <f t="shared" si="384"/>
        <v>3836</v>
      </c>
      <c r="AE3432" s="256" t="str">
        <f t="shared" si="385"/>
        <v/>
      </c>
      <c r="AF3432" s="252" t="str">
        <f t="shared" si="386"/>
        <v>-</v>
      </c>
    </row>
    <row r="3433" spans="1:32" ht="20.149999999999999" customHeight="1" x14ac:dyDescent="0.75">
      <c r="A3433" s="31">
        <v>3431</v>
      </c>
      <c r="B3433" s="237"/>
      <c r="C3433" s="273"/>
      <c r="D3433" s="272"/>
      <c r="E3433" s="273"/>
      <c r="F3433" s="273"/>
      <c r="G3433" s="253" t="str">
        <f t="shared" si="380"/>
        <v/>
      </c>
      <c r="H3433" s="31" t="str">
        <f>IF(AND(B3433=H$1),LOOKUP(9.99999999999999E+307,$H$2:H3432)+1,"")</f>
        <v/>
      </c>
      <c r="I3433" s="31" t="str">
        <f>IF(AND(B3433=I$1),LOOKUP(9.99999999999999E+307,$I$2:I3432)+1,"")</f>
        <v/>
      </c>
      <c r="J3433" s="31">
        <f>IF(AND(B3433=J$1),LOOKUP(9.99999999999999E+307,$J$2:J3432)+1,"")</f>
        <v>3267</v>
      </c>
      <c r="K3433" s="31">
        <f>IF(AND(B3433=K$1),LOOKUP(9.99999999999999E+307,$K$2:K3432)+1,"")</f>
        <v>3267</v>
      </c>
      <c r="L3433" s="31">
        <f>IF(AND(B3433=L$1),LOOKUP(9.99999999999999E+307,$L$2:L3432)+1,"")</f>
        <v>3267</v>
      </c>
      <c r="M3433" s="31">
        <f>IF(AND(B3433=M$1),LOOKUP(9.99999999999999E+307,$M$2:M3432)+1,"")</f>
        <v>3267</v>
      </c>
      <c r="N3433" s="31" t="e">
        <f>IF(AND(B3433=N$1),LOOKUP(9.99999999999999E+307,$N$2:N3432)+1,"")</f>
        <v>#REF!</v>
      </c>
      <c r="O3433" s="31" t="e">
        <f>IF(AND($B3433=O$1),LOOKUP(9.99999999999999E+307,$O$2:O3432)+1,"")</f>
        <v>#REF!</v>
      </c>
      <c r="P3433" s="31" t="e">
        <f>IF(AND($B3433=P$1),LOOKUP(9.99999999999999E+307,$P$2:P3432)+1,"")</f>
        <v>#REF!</v>
      </c>
      <c r="Q3433" s="31" t="e">
        <f>IF(AND($B3433=Q$1),LOOKUP(9.99999999999999E+307,$Q$2:Q3432)+1,"")</f>
        <v>#REF!</v>
      </c>
      <c r="R3433" s="31">
        <f>IF(AND($B3433=R$1),LOOKUP(9.99999999999999E+307,$R$2:R3432)+1,"")</f>
        <v>3267</v>
      </c>
      <c r="S3433" s="31">
        <f>IF(AND($B3433=S$1),LOOKUP(9.99999999999999E+307,$S$2:S3432)+1,"")</f>
        <v>3267</v>
      </c>
      <c r="T3433" s="265"/>
      <c r="U3433" s="265"/>
      <c r="V3433" s="265"/>
      <c r="AA3433" s="254" t="str">
        <f t="shared" si="381"/>
        <v/>
      </c>
      <c r="AB3433" s="254" t="str">
        <f t="shared" si="382"/>
        <v/>
      </c>
      <c r="AC3433" s="255">
        <f t="shared" si="383"/>
        <v>0</v>
      </c>
      <c r="AD3433" s="255">
        <f t="shared" si="384"/>
        <v>3836</v>
      </c>
      <c r="AE3433" s="256" t="str">
        <f t="shared" si="385"/>
        <v/>
      </c>
      <c r="AF3433" s="252" t="str">
        <f t="shared" si="386"/>
        <v>-</v>
      </c>
    </row>
    <row r="3434" spans="1:32" ht="20.149999999999999" customHeight="1" x14ac:dyDescent="0.75">
      <c r="A3434" s="31">
        <v>3432</v>
      </c>
      <c r="B3434" s="237"/>
      <c r="C3434" s="273"/>
      <c r="D3434" s="272"/>
      <c r="E3434" s="273"/>
      <c r="F3434" s="273"/>
      <c r="G3434" s="253" t="str">
        <f t="shared" si="380"/>
        <v/>
      </c>
      <c r="H3434" s="31" t="str">
        <f>IF(AND(B3434=H$1),LOOKUP(9.99999999999999E+307,$H$2:H3433)+1,"")</f>
        <v/>
      </c>
      <c r="I3434" s="31" t="str">
        <f>IF(AND(B3434=I$1),LOOKUP(9.99999999999999E+307,$I$2:I3433)+1,"")</f>
        <v/>
      </c>
      <c r="J3434" s="31">
        <f>IF(AND(B3434=J$1),LOOKUP(9.99999999999999E+307,$J$2:J3433)+1,"")</f>
        <v>3268</v>
      </c>
      <c r="K3434" s="31">
        <f>IF(AND(B3434=K$1),LOOKUP(9.99999999999999E+307,$K$2:K3433)+1,"")</f>
        <v>3268</v>
      </c>
      <c r="L3434" s="31">
        <f>IF(AND(B3434=L$1),LOOKUP(9.99999999999999E+307,$L$2:L3433)+1,"")</f>
        <v>3268</v>
      </c>
      <c r="M3434" s="31">
        <f>IF(AND(B3434=M$1),LOOKUP(9.99999999999999E+307,$M$2:M3433)+1,"")</f>
        <v>3268</v>
      </c>
      <c r="N3434" s="31" t="e">
        <f>IF(AND(B3434=N$1),LOOKUP(9.99999999999999E+307,$N$2:N3433)+1,"")</f>
        <v>#REF!</v>
      </c>
      <c r="O3434" s="31" t="e">
        <f>IF(AND($B3434=O$1),LOOKUP(9.99999999999999E+307,$O$2:O3433)+1,"")</f>
        <v>#REF!</v>
      </c>
      <c r="P3434" s="31" t="e">
        <f>IF(AND($B3434=P$1),LOOKUP(9.99999999999999E+307,$P$2:P3433)+1,"")</f>
        <v>#REF!</v>
      </c>
      <c r="Q3434" s="31" t="e">
        <f>IF(AND($B3434=Q$1),LOOKUP(9.99999999999999E+307,$Q$2:Q3433)+1,"")</f>
        <v>#REF!</v>
      </c>
      <c r="R3434" s="31">
        <f>IF(AND($B3434=R$1),LOOKUP(9.99999999999999E+307,$R$2:R3433)+1,"")</f>
        <v>3268</v>
      </c>
      <c r="S3434" s="31">
        <f>IF(AND($B3434=S$1),LOOKUP(9.99999999999999E+307,$S$2:S3433)+1,"")</f>
        <v>3268</v>
      </c>
      <c r="T3434" s="265"/>
      <c r="U3434" s="265"/>
      <c r="V3434" s="265"/>
      <c r="AA3434" s="254" t="str">
        <f t="shared" si="381"/>
        <v/>
      </c>
      <c r="AB3434" s="254" t="str">
        <f t="shared" si="382"/>
        <v/>
      </c>
      <c r="AC3434" s="255">
        <f t="shared" si="383"/>
        <v>0</v>
      </c>
      <c r="AD3434" s="255">
        <f t="shared" si="384"/>
        <v>3836</v>
      </c>
      <c r="AE3434" s="256" t="str">
        <f t="shared" si="385"/>
        <v/>
      </c>
      <c r="AF3434" s="252" t="str">
        <f t="shared" si="386"/>
        <v>-</v>
      </c>
    </row>
    <row r="3435" spans="1:32" ht="20.149999999999999" customHeight="1" x14ac:dyDescent="0.75">
      <c r="A3435" s="31">
        <v>3433</v>
      </c>
      <c r="B3435" s="237"/>
      <c r="C3435" s="273"/>
      <c r="D3435" s="272"/>
      <c r="E3435" s="273"/>
      <c r="F3435" s="273"/>
      <c r="G3435" s="253" t="str">
        <f t="shared" ref="G3435:G3498" si="387">B3435&amp;C3435</f>
        <v/>
      </c>
      <c r="H3435" s="31" t="str">
        <f>IF(AND(B3435=H$1),LOOKUP(9.99999999999999E+307,$H$2:H3434)+1,"")</f>
        <v/>
      </c>
      <c r="I3435" s="31" t="str">
        <f>IF(AND(B3435=I$1),LOOKUP(9.99999999999999E+307,$I$2:I3434)+1,"")</f>
        <v/>
      </c>
      <c r="J3435" s="31">
        <f>IF(AND(B3435=J$1),LOOKUP(9.99999999999999E+307,$J$2:J3434)+1,"")</f>
        <v>3269</v>
      </c>
      <c r="K3435" s="31">
        <f>IF(AND(B3435=K$1),LOOKUP(9.99999999999999E+307,$K$2:K3434)+1,"")</f>
        <v>3269</v>
      </c>
      <c r="L3435" s="31">
        <f>IF(AND(B3435=L$1),LOOKUP(9.99999999999999E+307,$L$2:L3434)+1,"")</f>
        <v>3269</v>
      </c>
      <c r="M3435" s="31">
        <f>IF(AND(B3435=M$1),LOOKUP(9.99999999999999E+307,$M$2:M3434)+1,"")</f>
        <v>3269</v>
      </c>
      <c r="N3435" s="31" t="e">
        <f>IF(AND(B3435=N$1),LOOKUP(9.99999999999999E+307,$N$2:N3434)+1,"")</f>
        <v>#REF!</v>
      </c>
      <c r="O3435" s="31" t="e">
        <f>IF(AND($B3435=O$1),LOOKUP(9.99999999999999E+307,$O$2:O3434)+1,"")</f>
        <v>#REF!</v>
      </c>
      <c r="P3435" s="31" t="e">
        <f>IF(AND($B3435=P$1),LOOKUP(9.99999999999999E+307,$P$2:P3434)+1,"")</f>
        <v>#REF!</v>
      </c>
      <c r="Q3435" s="31" t="e">
        <f>IF(AND($B3435=Q$1),LOOKUP(9.99999999999999E+307,$Q$2:Q3434)+1,"")</f>
        <v>#REF!</v>
      </c>
      <c r="R3435" s="31">
        <f>IF(AND($B3435=R$1),LOOKUP(9.99999999999999E+307,$R$2:R3434)+1,"")</f>
        <v>3269</v>
      </c>
      <c r="S3435" s="31">
        <f>IF(AND($B3435=S$1),LOOKUP(9.99999999999999E+307,$S$2:S3434)+1,"")</f>
        <v>3269</v>
      </c>
      <c r="T3435" s="265"/>
      <c r="U3435" s="265"/>
      <c r="V3435" s="265"/>
      <c r="AA3435" s="254" t="str">
        <f t="shared" si="381"/>
        <v/>
      </c>
      <c r="AB3435" s="254" t="str">
        <f t="shared" si="382"/>
        <v/>
      </c>
      <c r="AC3435" s="255">
        <f t="shared" si="383"/>
        <v>0</v>
      </c>
      <c r="AD3435" s="255">
        <f t="shared" si="384"/>
        <v>3836</v>
      </c>
      <c r="AE3435" s="256" t="str">
        <f t="shared" si="385"/>
        <v/>
      </c>
      <c r="AF3435" s="252" t="str">
        <f t="shared" si="386"/>
        <v>-</v>
      </c>
    </row>
    <row r="3436" spans="1:32" ht="20.149999999999999" customHeight="1" x14ac:dyDescent="0.75">
      <c r="A3436" s="31">
        <v>3434</v>
      </c>
      <c r="B3436" s="237"/>
      <c r="C3436" s="273"/>
      <c r="D3436" s="272"/>
      <c r="E3436" s="273"/>
      <c r="F3436" s="273"/>
      <c r="G3436" s="253" t="str">
        <f t="shared" si="387"/>
        <v/>
      </c>
      <c r="H3436" s="31" t="str">
        <f>IF(AND(B3436=H$1),LOOKUP(9.99999999999999E+307,$H$2:H3435)+1,"")</f>
        <v/>
      </c>
      <c r="I3436" s="31" t="str">
        <f>IF(AND(B3436=I$1),LOOKUP(9.99999999999999E+307,$I$2:I3435)+1,"")</f>
        <v/>
      </c>
      <c r="J3436" s="31">
        <f>IF(AND(B3436=J$1),LOOKUP(9.99999999999999E+307,$J$2:J3435)+1,"")</f>
        <v>3270</v>
      </c>
      <c r="K3436" s="31">
        <f>IF(AND(B3436=K$1),LOOKUP(9.99999999999999E+307,$K$2:K3435)+1,"")</f>
        <v>3270</v>
      </c>
      <c r="L3436" s="31">
        <f>IF(AND(B3436=L$1),LOOKUP(9.99999999999999E+307,$L$2:L3435)+1,"")</f>
        <v>3270</v>
      </c>
      <c r="M3436" s="31">
        <f>IF(AND(B3436=M$1),LOOKUP(9.99999999999999E+307,$M$2:M3435)+1,"")</f>
        <v>3270</v>
      </c>
      <c r="N3436" s="31" t="e">
        <f>IF(AND(B3436=N$1),LOOKUP(9.99999999999999E+307,$N$2:N3435)+1,"")</f>
        <v>#REF!</v>
      </c>
      <c r="O3436" s="31" t="e">
        <f>IF(AND($B3436=O$1),LOOKUP(9.99999999999999E+307,$O$2:O3435)+1,"")</f>
        <v>#REF!</v>
      </c>
      <c r="P3436" s="31" t="e">
        <f>IF(AND($B3436=P$1),LOOKUP(9.99999999999999E+307,$P$2:P3435)+1,"")</f>
        <v>#REF!</v>
      </c>
      <c r="Q3436" s="31" t="e">
        <f>IF(AND($B3436=Q$1),LOOKUP(9.99999999999999E+307,$Q$2:Q3435)+1,"")</f>
        <v>#REF!</v>
      </c>
      <c r="R3436" s="31">
        <f>IF(AND($B3436=R$1),LOOKUP(9.99999999999999E+307,$R$2:R3435)+1,"")</f>
        <v>3270</v>
      </c>
      <c r="S3436" s="31">
        <f>IF(AND($B3436=S$1),LOOKUP(9.99999999999999E+307,$S$2:S3435)+1,"")</f>
        <v>3270</v>
      </c>
      <c r="T3436" s="265"/>
      <c r="U3436" s="265"/>
      <c r="V3436" s="265"/>
      <c r="AA3436" s="254" t="str">
        <f t="shared" si="381"/>
        <v/>
      </c>
      <c r="AB3436" s="254" t="str">
        <f t="shared" si="382"/>
        <v/>
      </c>
      <c r="AC3436" s="255">
        <f t="shared" si="383"/>
        <v>0</v>
      </c>
      <c r="AD3436" s="255">
        <f t="shared" si="384"/>
        <v>3836</v>
      </c>
      <c r="AE3436" s="256" t="str">
        <f t="shared" si="385"/>
        <v/>
      </c>
      <c r="AF3436" s="252" t="str">
        <f t="shared" si="386"/>
        <v>-</v>
      </c>
    </row>
    <row r="3437" spans="1:32" ht="20.149999999999999" customHeight="1" x14ac:dyDescent="0.75">
      <c r="A3437" s="31">
        <v>3435</v>
      </c>
      <c r="B3437" s="237"/>
      <c r="C3437" s="273"/>
      <c r="D3437" s="272"/>
      <c r="E3437" s="273"/>
      <c r="F3437" s="273"/>
      <c r="G3437" s="253" t="str">
        <f t="shared" si="387"/>
        <v/>
      </c>
      <c r="H3437" s="31" t="str">
        <f>IF(AND(B3437=H$1),LOOKUP(9.99999999999999E+307,$H$2:H3436)+1,"")</f>
        <v/>
      </c>
      <c r="I3437" s="31" t="str">
        <f>IF(AND(B3437=I$1),LOOKUP(9.99999999999999E+307,$I$2:I3436)+1,"")</f>
        <v/>
      </c>
      <c r="J3437" s="31">
        <f>IF(AND(B3437=J$1),LOOKUP(9.99999999999999E+307,$J$2:J3436)+1,"")</f>
        <v>3271</v>
      </c>
      <c r="K3437" s="31">
        <f>IF(AND(B3437=K$1),LOOKUP(9.99999999999999E+307,$K$2:K3436)+1,"")</f>
        <v>3271</v>
      </c>
      <c r="L3437" s="31">
        <f>IF(AND(B3437=L$1),LOOKUP(9.99999999999999E+307,$L$2:L3436)+1,"")</f>
        <v>3271</v>
      </c>
      <c r="M3437" s="31">
        <f>IF(AND(B3437=M$1),LOOKUP(9.99999999999999E+307,$M$2:M3436)+1,"")</f>
        <v>3271</v>
      </c>
      <c r="N3437" s="31" t="e">
        <f>IF(AND(B3437=N$1),LOOKUP(9.99999999999999E+307,$N$2:N3436)+1,"")</f>
        <v>#REF!</v>
      </c>
      <c r="O3437" s="31" t="e">
        <f>IF(AND($B3437=O$1),LOOKUP(9.99999999999999E+307,$O$2:O3436)+1,"")</f>
        <v>#REF!</v>
      </c>
      <c r="P3437" s="31" t="e">
        <f>IF(AND($B3437=P$1),LOOKUP(9.99999999999999E+307,$P$2:P3436)+1,"")</f>
        <v>#REF!</v>
      </c>
      <c r="Q3437" s="31" t="e">
        <f>IF(AND($B3437=Q$1),LOOKUP(9.99999999999999E+307,$Q$2:Q3436)+1,"")</f>
        <v>#REF!</v>
      </c>
      <c r="R3437" s="31">
        <f>IF(AND($B3437=R$1),LOOKUP(9.99999999999999E+307,$R$2:R3436)+1,"")</f>
        <v>3271</v>
      </c>
      <c r="S3437" s="31">
        <f>IF(AND($B3437=S$1),LOOKUP(9.99999999999999E+307,$S$2:S3436)+1,"")</f>
        <v>3271</v>
      </c>
      <c r="T3437" s="265"/>
      <c r="U3437" s="265"/>
      <c r="V3437" s="265"/>
      <c r="AA3437" s="254" t="str">
        <f t="shared" si="381"/>
        <v/>
      </c>
      <c r="AB3437" s="254" t="str">
        <f t="shared" si="382"/>
        <v/>
      </c>
      <c r="AC3437" s="255">
        <f t="shared" si="383"/>
        <v>0</v>
      </c>
      <c r="AD3437" s="255">
        <f t="shared" si="384"/>
        <v>3836</v>
      </c>
      <c r="AE3437" s="256" t="str">
        <f t="shared" si="385"/>
        <v/>
      </c>
      <c r="AF3437" s="252" t="str">
        <f t="shared" si="386"/>
        <v>-</v>
      </c>
    </row>
    <row r="3438" spans="1:32" ht="20.149999999999999" customHeight="1" x14ac:dyDescent="0.75">
      <c r="A3438" s="31">
        <v>3436</v>
      </c>
      <c r="B3438" s="237"/>
      <c r="C3438" s="273"/>
      <c r="D3438" s="272"/>
      <c r="E3438" s="273"/>
      <c r="F3438" s="273"/>
      <c r="G3438" s="253" t="str">
        <f t="shared" si="387"/>
        <v/>
      </c>
      <c r="H3438" s="31" t="str">
        <f>IF(AND(B3438=H$1),LOOKUP(9.99999999999999E+307,$H$2:H3437)+1,"")</f>
        <v/>
      </c>
      <c r="I3438" s="31" t="str">
        <f>IF(AND(B3438=I$1),LOOKUP(9.99999999999999E+307,$I$2:I3437)+1,"")</f>
        <v/>
      </c>
      <c r="J3438" s="31">
        <f>IF(AND(B3438=J$1),LOOKUP(9.99999999999999E+307,$J$2:J3437)+1,"")</f>
        <v>3272</v>
      </c>
      <c r="K3438" s="31">
        <f>IF(AND(B3438=K$1),LOOKUP(9.99999999999999E+307,$K$2:K3437)+1,"")</f>
        <v>3272</v>
      </c>
      <c r="L3438" s="31">
        <f>IF(AND(B3438=L$1),LOOKUP(9.99999999999999E+307,$L$2:L3437)+1,"")</f>
        <v>3272</v>
      </c>
      <c r="M3438" s="31">
        <f>IF(AND(B3438=M$1),LOOKUP(9.99999999999999E+307,$M$2:M3437)+1,"")</f>
        <v>3272</v>
      </c>
      <c r="N3438" s="31" t="e">
        <f>IF(AND(B3438=N$1),LOOKUP(9.99999999999999E+307,$N$2:N3437)+1,"")</f>
        <v>#REF!</v>
      </c>
      <c r="O3438" s="31" t="e">
        <f>IF(AND($B3438=O$1),LOOKUP(9.99999999999999E+307,$O$2:O3437)+1,"")</f>
        <v>#REF!</v>
      </c>
      <c r="P3438" s="31" t="e">
        <f>IF(AND($B3438=P$1),LOOKUP(9.99999999999999E+307,$P$2:P3437)+1,"")</f>
        <v>#REF!</v>
      </c>
      <c r="Q3438" s="31" t="e">
        <f>IF(AND($B3438=Q$1),LOOKUP(9.99999999999999E+307,$Q$2:Q3437)+1,"")</f>
        <v>#REF!</v>
      </c>
      <c r="R3438" s="31">
        <f>IF(AND($B3438=R$1),LOOKUP(9.99999999999999E+307,$R$2:R3437)+1,"")</f>
        <v>3272</v>
      </c>
      <c r="S3438" s="31">
        <f>IF(AND($B3438=S$1),LOOKUP(9.99999999999999E+307,$S$2:S3437)+1,"")</f>
        <v>3272</v>
      </c>
      <c r="T3438" s="265"/>
      <c r="U3438" s="265"/>
      <c r="V3438" s="265"/>
      <c r="AA3438" s="254" t="str">
        <f t="shared" si="381"/>
        <v/>
      </c>
      <c r="AB3438" s="254" t="str">
        <f t="shared" si="382"/>
        <v/>
      </c>
      <c r="AC3438" s="255">
        <f t="shared" si="383"/>
        <v>0</v>
      </c>
      <c r="AD3438" s="255">
        <f t="shared" si="384"/>
        <v>3836</v>
      </c>
      <c r="AE3438" s="256" t="str">
        <f t="shared" si="385"/>
        <v/>
      </c>
      <c r="AF3438" s="252" t="str">
        <f t="shared" si="386"/>
        <v>-</v>
      </c>
    </row>
    <row r="3439" spans="1:32" ht="20.149999999999999" customHeight="1" x14ac:dyDescent="0.75">
      <c r="A3439" s="31">
        <v>3437</v>
      </c>
      <c r="B3439" s="237"/>
      <c r="C3439" s="273"/>
      <c r="D3439" s="272"/>
      <c r="E3439" s="273"/>
      <c r="F3439" s="273"/>
      <c r="G3439" s="253" t="str">
        <f t="shared" si="387"/>
        <v/>
      </c>
      <c r="H3439" s="31" t="str">
        <f>IF(AND(B3439=H$1),LOOKUP(9.99999999999999E+307,$H$2:H3438)+1,"")</f>
        <v/>
      </c>
      <c r="I3439" s="31" t="str">
        <f>IF(AND(B3439=I$1),LOOKUP(9.99999999999999E+307,$I$2:I3438)+1,"")</f>
        <v/>
      </c>
      <c r="J3439" s="31">
        <f>IF(AND(B3439=J$1),LOOKUP(9.99999999999999E+307,$J$2:J3438)+1,"")</f>
        <v>3273</v>
      </c>
      <c r="K3439" s="31">
        <f>IF(AND(B3439=K$1),LOOKUP(9.99999999999999E+307,$K$2:K3438)+1,"")</f>
        <v>3273</v>
      </c>
      <c r="L3439" s="31">
        <f>IF(AND(B3439=L$1),LOOKUP(9.99999999999999E+307,$L$2:L3438)+1,"")</f>
        <v>3273</v>
      </c>
      <c r="M3439" s="31">
        <f>IF(AND(B3439=M$1),LOOKUP(9.99999999999999E+307,$M$2:M3438)+1,"")</f>
        <v>3273</v>
      </c>
      <c r="N3439" s="31" t="e">
        <f>IF(AND(B3439=N$1),LOOKUP(9.99999999999999E+307,$N$2:N3438)+1,"")</f>
        <v>#REF!</v>
      </c>
      <c r="O3439" s="31" t="e">
        <f>IF(AND($B3439=O$1),LOOKUP(9.99999999999999E+307,$O$2:O3438)+1,"")</f>
        <v>#REF!</v>
      </c>
      <c r="P3439" s="31" t="e">
        <f>IF(AND($B3439=P$1),LOOKUP(9.99999999999999E+307,$P$2:P3438)+1,"")</f>
        <v>#REF!</v>
      </c>
      <c r="Q3439" s="31" t="e">
        <f>IF(AND($B3439=Q$1),LOOKUP(9.99999999999999E+307,$Q$2:Q3438)+1,"")</f>
        <v>#REF!</v>
      </c>
      <c r="R3439" s="31">
        <f>IF(AND($B3439=R$1),LOOKUP(9.99999999999999E+307,$R$2:R3438)+1,"")</f>
        <v>3273</v>
      </c>
      <c r="S3439" s="31">
        <f>IF(AND($B3439=S$1),LOOKUP(9.99999999999999E+307,$S$2:S3438)+1,"")</f>
        <v>3273</v>
      </c>
      <c r="T3439" s="265"/>
      <c r="U3439" s="265"/>
      <c r="V3439" s="265"/>
      <c r="AA3439" s="254" t="str">
        <f t="shared" si="381"/>
        <v/>
      </c>
      <c r="AB3439" s="254" t="str">
        <f t="shared" si="382"/>
        <v/>
      </c>
      <c r="AC3439" s="255">
        <f t="shared" si="383"/>
        <v>0</v>
      </c>
      <c r="AD3439" s="255">
        <f t="shared" si="384"/>
        <v>3836</v>
      </c>
      <c r="AE3439" s="256" t="str">
        <f t="shared" si="385"/>
        <v/>
      </c>
      <c r="AF3439" s="252" t="str">
        <f t="shared" si="386"/>
        <v>-</v>
      </c>
    </row>
    <row r="3440" spans="1:32" ht="20.149999999999999" customHeight="1" x14ac:dyDescent="0.75">
      <c r="A3440" s="31">
        <v>3438</v>
      </c>
      <c r="B3440" s="237"/>
      <c r="C3440" s="273"/>
      <c r="D3440" s="272"/>
      <c r="E3440" s="273"/>
      <c r="F3440" s="273"/>
      <c r="G3440" s="253" t="str">
        <f t="shared" si="387"/>
        <v/>
      </c>
      <c r="H3440" s="31" t="str">
        <f>IF(AND(B3440=H$1),LOOKUP(9.99999999999999E+307,$H$2:H3439)+1,"")</f>
        <v/>
      </c>
      <c r="I3440" s="31" t="str">
        <f>IF(AND(B3440=I$1),LOOKUP(9.99999999999999E+307,$I$2:I3439)+1,"")</f>
        <v/>
      </c>
      <c r="J3440" s="31">
        <f>IF(AND(B3440=J$1),LOOKUP(9.99999999999999E+307,$J$2:J3439)+1,"")</f>
        <v>3274</v>
      </c>
      <c r="K3440" s="31">
        <f>IF(AND(B3440=K$1),LOOKUP(9.99999999999999E+307,$K$2:K3439)+1,"")</f>
        <v>3274</v>
      </c>
      <c r="L3440" s="31">
        <f>IF(AND(B3440=L$1),LOOKUP(9.99999999999999E+307,$L$2:L3439)+1,"")</f>
        <v>3274</v>
      </c>
      <c r="M3440" s="31">
        <f>IF(AND(B3440=M$1),LOOKUP(9.99999999999999E+307,$M$2:M3439)+1,"")</f>
        <v>3274</v>
      </c>
      <c r="N3440" s="31" t="e">
        <f>IF(AND(B3440=N$1),LOOKUP(9.99999999999999E+307,$N$2:N3439)+1,"")</f>
        <v>#REF!</v>
      </c>
      <c r="O3440" s="31" t="e">
        <f>IF(AND($B3440=O$1),LOOKUP(9.99999999999999E+307,$O$2:O3439)+1,"")</f>
        <v>#REF!</v>
      </c>
      <c r="P3440" s="31" t="e">
        <f>IF(AND($B3440=P$1),LOOKUP(9.99999999999999E+307,$P$2:P3439)+1,"")</f>
        <v>#REF!</v>
      </c>
      <c r="Q3440" s="31" t="e">
        <f>IF(AND($B3440=Q$1),LOOKUP(9.99999999999999E+307,$Q$2:Q3439)+1,"")</f>
        <v>#REF!</v>
      </c>
      <c r="R3440" s="31">
        <f>IF(AND($B3440=R$1),LOOKUP(9.99999999999999E+307,$R$2:R3439)+1,"")</f>
        <v>3274</v>
      </c>
      <c r="S3440" s="31">
        <f>IF(AND($B3440=S$1),LOOKUP(9.99999999999999E+307,$S$2:S3439)+1,"")</f>
        <v>3274</v>
      </c>
      <c r="T3440" s="265"/>
      <c r="U3440" s="265"/>
      <c r="V3440" s="265"/>
      <c r="AA3440" s="254" t="str">
        <f t="shared" si="381"/>
        <v/>
      </c>
      <c r="AB3440" s="254" t="str">
        <f t="shared" si="382"/>
        <v/>
      </c>
      <c r="AC3440" s="255">
        <f t="shared" si="383"/>
        <v>0</v>
      </c>
      <c r="AD3440" s="255">
        <f t="shared" si="384"/>
        <v>3836</v>
      </c>
      <c r="AE3440" s="256" t="str">
        <f t="shared" si="385"/>
        <v/>
      </c>
      <c r="AF3440" s="252" t="str">
        <f t="shared" si="386"/>
        <v>-</v>
      </c>
    </row>
    <row r="3441" spans="1:32" ht="20.149999999999999" customHeight="1" x14ac:dyDescent="0.75">
      <c r="A3441" s="31">
        <v>3439</v>
      </c>
      <c r="B3441" s="237"/>
      <c r="C3441" s="273"/>
      <c r="D3441" s="272"/>
      <c r="E3441" s="273"/>
      <c r="F3441" s="273"/>
      <c r="G3441" s="253" t="str">
        <f t="shared" si="387"/>
        <v/>
      </c>
      <c r="H3441" s="31" t="str">
        <f>IF(AND(B3441=H$1),LOOKUP(9.99999999999999E+307,$H$2:H3440)+1,"")</f>
        <v/>
      </c>
      <c r="I3441" s="31" t="str">
        <f>IF(AND(B3441=I$1),LOOKUP(9.99999999999999E+307,$I$2:I3440)+1,"")</f>
        <v/>
      </c>
      <c r="J3441" s="31">
        <f>IF(AND(B3441=J$1),LOOKUP(9.99999999999999E+307,$J$2:J3440)+1,"")</f>
        <v>3275</v>
      </c>
      <c r="K3441" s="31">
        <f>IF(AND(B3441=K$1),LOOKUP(9.99999999999999E+307,$K$2:K3440)+1,"")</f>
        <v>3275</v>
      </c>
      <c r="L3441" s="31">
        <f>IF(AND(B3441=L$1),LOOKUP(9.99999999999999E+307,$L$2:L3440)+1,"")</f>
        <v>3275</v>
      </c>
      <c r="M3441" s="31">
        <f>IF(AND(B3441=M$1),LOOKUP(9.99999999999999E+307,$M$2:M3440)+1,"")</f>
        <v>3275</v>
      </c>
      <c r="N3441" s="31" t="e">
        <f>IF(AND(B3441=N$1),LOOKUP(9.99999999999999E+307,$N$2:N3440)+1,"")</f>
        <v>#REF!</v>
      </c>
      <c r="O3441" s="31" t="e">
        <f>IF(AND($B3441=O$1),LOOKUP(9.99999999999999E+307,$O$2:O3440)+1,"")</f>
        <v>#REF!</v>
      </c>
      <c r="P3441" s="31" t="e">
        <f>IF(AND($B3441=P$1),LOOKUP(9.99999999999999E+307,$P$2:P3440)+1,"")</f>
        <v>#REF!</v>
      </c>
      <c r="Q3441" s="31" t="e">
        <f>IF(AND($B3441=Q$1),LOOKUP(9.99999999999999E+307,$Q$2:Q3440)+1,"")</f>
        <v>#REF!</v>
      </c>
      <c r="R3441" s="31">
        <f>IF(AND($B3441=R$1),LOOKUP(9.99999999999999E+307,$R$2:R3440)+1,"")</f>
        <v>3275</v>
      </c>
      <c r="S3441" s="31">
        <f>IF(AND($B3441=S$1),LOOKUP(9.99999999999999E+307,$S$2:S3440)+1,"")</f>
        <v>3275</v>
      </c>
      <c r="T3441" s="265"/>
      <c r="U3441" s="265"/>
      <c r="V3441" s="265"/>
      <c r="AA3441" s="254" t="str">
        <f t="shared" si="381"/>
        <v/>
      </c>
      <c r="AB3441" s="254" t="str">
        <f t="shared" si="382"/>
        <v/>
      </c>
      <c r="AC3441" s="255">
        <f t="shared" si="383"/>
        <v>0</v>
      </c>
      <c r="AD3441" s="255">
        <f t="shared" si="384"/>
        <v>3836</v>
      </c>
      <c r="AE3441" s="256" t="str">
        <f t="shared" si="385"/>
        <v/>
      </c>
      <c r="AF3441" s="252" t="str">
        <f t="shared" si="386"/>
        <v>-</v>
      </c>
    </row>
    <row r="3442" spans="1:32" ht="20.149999999999999" customHeight="1" x14ac:dyDescent="0.75">
      <c r="A3442" s="31">
        <v>3440</v>
      </c>
      <c r="B3442" s="237"/>
      <c r="C3442" s="273"/>
      <c r="D3442" s="272"/>
      <c r="E3442" s="273"/>
      <c r="F3442" s="273"/>
      <c r="G3442" s="253" t="str">
        <f t="shared" si="387"/>
        <v/>
      </c>
      <c r="H3442" s="31" t="str">
        <f>IF(AND(B3442=H$1),LOOKUP(9.99999999999999E+307,$H$2:H3441)+1,"")</f>
        <v/>
      </c>
      <c r="I3442" s="31" t="str">
        <f>IF(AND(B3442=I$1),LOOKUP(9.99999999999999E+307,$I$2:I3441)+1,"")</f>
        <v/>
      </c>
      <c r="J3442" s="31">
        <f>IF(AND(B3442=J$1),LOOKUP(9.99999999999999E+307,$J$2:J3441)+1,"")</f>
        <v>3276</v>
      </c>
      <c r="K3442" s="31">
        <f>IF(AND(B3442=K$1),LOOKUP(9.99999999999999E+307,$K$2:K3441)+1,"")</f>
        <v>3276</v>
      </c>
      <c r="L3442" s="31">
        <f>IF(AND(B3442=L$1),LOOKUP(9.99999999999999E+307,$L$2:L3441)+1,"")</f>
        <v>3276</v>
      </c>
      <c r="M3442" s="31">
        <f>IF(AND(B3442=M$1),LOOKUP(9.99999999999999E+307,$M$2:M3441)+1,"")</f>
        <v>3276</v>
      </c>
      <c r="N3442" s="31" t="e">
        <f>IF(AND(B3442=N$1),LOOKUP(9.99999999999999E+307,$N$2:N3441)+1,"")</f>
        <v>#REF!</v>
      </c>
      <c r="O3442" s="31" t="e">
        <f>IF(AND($B3442=O$1),LOOKUP(9.99999999999999E+307,$O$2:O3441)+1,"")</f>
        <v>#REF!</v>
      </c>
      <c r="P3442" s="31" t="e">
        <f>IF(AND($B3442=P$1),LOOKUP(9.99999999999999E+307,$P$2:P3441)+1,"")</f>
        <v>#REF!</v>
      </c>
      <c r="Q3442" s="31" t="e">
        <f>IF(AND($B3442=Q$1),LOOKUP(9.99999999999999E+307,$Q$2:Q3441)+1,"")</f>
        <v>#REF!</v>
      </c>
      <c r="R3442" s="31">
        <f>IF(AND($B3442=R$1),LOOKUP(9.99999999999999E+307,$R$2:R3441)+1,"")</f>
        <v>3276</v>
      </c>
      <c r="S3442" s="31">
        <f>IF(AND($B3442=S$1),LOOKUP(9.99999999999999E+307,$S$2:S3441)+1,"")</f>
        <v>3276</v>
      </c>
      <c r="T3442" s="265"/>
      <c r="U3442" s="265"/>
      <c r="V3442" s="265"/>
      <c r="AA3442" s="254" t="str">
        <f t="shared" si="381"/>
        <v/>
      </c>
      <c r="AB3442" s="254" t="str">
        <f t="shared" si="382"/>
        <v/>
      </c>
      <c r="AC3442" s="255">
        <f t="shared" si="383"/>
        <v>0</v>
      </c>
      <c r="AD3442" s="255">
        <f t="shared" si="384"/>
        <v>3836</v>
      </c>
      <c r="AE3442" s="256" t="str">
        <f t="shared" si="385"/>
        <v/>
      </c>
      <c r="AF3442" s="252" t="str">
        <f t="shared" si="386"/>
        <v>-</v>
      </c>
    </row>
    <row r="3443" spans="1:32" ht="20.149999999999999" customHeight="1" x14ac:dyDescent="0.75">
      <c r="A3443" s="31">
        <v>3441</v>
      </c>
      <c r="B3443" s="237"/>
      <c r="C3443" s="273"/>
      <c r="D3443" s="272"/>
      <c r="E3443" s="273"/>
      <c r="F3443" s="273"/>
      <c r="G3443" s="253" t="str">
        <f t="shared" si="387"/>
        <v/>
      </c>
      <c r="H3443" s="31" t="str">
        <f>IF(AND(B3443=H$1),LOOKUP(9.99999999999999E+307,$H$2:H3442)+1,"")</f>
        <v/>
      </c>
      <c r="I3443" s="31" t="str">
        <f>IF(AND(B3443=I$1),LOOKUP(9.99999999999999E+307,$I$2:I3442)+1,"")</f>
        <v/>
      </c>
      <c r="J3443" s="31">
        <f>IF(AND(B3443=J$1),LOOKUP(9.99999999999999E+307,$J$2:J3442)+1,"")</f>
        <v>3277</v>
      </c>
      <c r="K3443" s="31">
        <f>IF(AND(B3443=K$1),LOOKUP(9.99999999999999E+307,$K$2:K3442)+1,"")</f>
        <v>3277</v>
      </c>
      <c r="L3443" s="31">
        <f>IF(AND(B3443=L$1),LOOKUP(9.99999999999999E+307,$L$2:L3442)+1,"")</f>
        <v>3277</v>
      </c>
      <c r="M3443" s="31">
        <f>IF(AND(B3443=M$1),LOOKUP(9.99999999999999E+307,$M$2:M3442)+1,"")</f>
        <v>3277</v>
      </c>
      <c r="N3443" s="31" t="e">
        <f>IF(AND(B3443=N$1),LOOKUP(9.99999999999999E+307,$N$2:N3442)+1,"")</f>
        <v>#REF!</v>
      </c>
      <c r="O3443" s="31" t="e">
        <f>IF(AND($B3443=O$1),LOOKUP(9.99999999999999E+307,$O$2:O3442)+1,"")</f>
        <v>#REF!</v>
      </c>
      <c r="P3443" s="31" t="e">
        <f>IF(AND($B3443=P$1),LOOKUP(9.99999999999999E+307,$P$2:P3442)+1,"")</f>
        <v>#REF!</v>
      </c>
      <c r="Q3443" s="31" t="e">
        <f>IF(AND($B3443=Q$1),LOOKUP(9.99999999999999E+307,$Q$2:Q3442)+1,"")</f>
        <v>#REF!</v>
      </c>
      <c r="R3443" s="31">
        <f>IF(AND($B3443=R$1),LOOKUP(9.99999999999999E+307,$R$2:R3442)+1,"")</f>
        <v>3277</v>
      </c>
      <c r="S3443" s="31">
        <f>IF(AND($B3443=S$1),LOOKUP(9.99999999999999E+307,$S$2:S3442)+1,"")</f>
        <v>3277</v>
      </c>
      <c r="T3443" s="265"/>
      <c r="U3443" s="265"/>
      <c r="V3443" s="265"/>
      <c r="AA3443" s="254" t="str">
        <f t="shared" si="381"/>
        <v/>
      </c>
      <c r="AB3443" s="254" t="str">
        <f t="shared" si="382"/>
        <v/>
      </c>
      <c r="AC3443" s="255">
        <f t="shared" si="383"/>
        <v>0</v>
      </c>
      <c r="AD3443" s="255">
        <f t="shared" si="384"/>
        <v>3836</v>
      </c>
      <c r="AE3443" s="256" t="str">
        <f t="shared" si="385"/>
        <v/>
      </c>
      <c r="AF3443" s="252" t="str">
        <f t="shared" si="386"/>
        <v>-</v>
      </c>
    </row>
    <row r="3444" spans="1:32" ht="20.149999999999999" customHeight="1" x14ac:dyDescent="0.75">
      <c r="A3444" s="31">
        <v>3442</v>
      </c>
      <c r="B3444" s="237"/>
      <c r="C3444" s="273"/>
      <c r="D3444" s="272"/>
      <c r="E3444" s="273"/>
      <c r="F3444" s="273"/>
      <c r="G3444" s="253" t="str">
        <f t="shared" si="387"/>
        <v/>
      </c>
      <c r="H3444" s="31" t="str">
        <f>IF(AND(B3444=H$1),LOOKUP(9.99999999999999E+307,$H$2:H3443)+1,"")</f>
        <v/>
      </c>
      <c r="I3444" s="31" t="str">
        <f>IF(AND(B3444=I$1),LOOKUP(9.99999999999999E+307,$I$2:I3443)+1,"")</f>
        <v/>
      </c>
      <c r="J3444" s="31">
        <f>IF(AND(B3444=J$1),LOOKUP(9.99999999999999E+307,$J$2:J3443)+1,"")</f>
        <v>3278</v>
      </c>
      <c r="K3444" s="31">
        <f>IF(AND(B3444=K$1),LOOKUP(9.99999999999999E+307,$K$2:K3443)+1,"")</f>
        <v>3278</v>
      </c>
      <c r="L3444" s="31">
        <f>IF(AND(B3444=L$1),LOOKUP(9.99999999999999E+307,$L$2:L3443)+1,"")</f>
        <v>3278</v>
      </c>
      <c r="M3444" s="31">
        <f>IF(AND(B3444=M$1),LOOKUP(9.99999999999999E+307,$M$2:M3443)+1,"")</f>
        <v>3278</v>
      </c>
      <c r="N3444" s="31" t="e">
        <f>IF(AND(B3444=N$1),LOOKUP(9.99999999999999E+307,$N$2:N3443)+1,"")</f>
        <v>#REF!</v>
      </c>
      <c r="O3444" s="31" t="e">
        <f>IF(AND($B3444=O$1),LOOKUP(9.99999999999999E+307,$O$2:O3443)+1,"")</f>
        <v>#REF!</v>
      </c>
      <c r="P3444" s="31" t="e">
        <f>IF(AND($B3444=P$1),LOOKUP(9.99999999999999E+307,$P$2:P3443)+1,"")</f>
        <v>#REF!</v>
      </c>
      <c r="Q3444" s="31" t="e">
        <f>IF(AND($B3444=Q$1),LOOKUP(9.99999999999999E+307,$Q$2:Q3443)+1,"")</f>
        <v>#REF!</v>
      </c>
      <c r="R3444" s="31">
        <f>IF(AND($B3444=R$1),LOOKUP(9.99999999999999E+307,$R$2:R3443)+1,"")</f>
        <v>3278</v>
      </c>
      <c r="S3444" s="31">
        <f>IF(AND($B3444=S$1),LOOKUP(9.99999999999999E+307,$S$2:S3443)+1,"")</f>
        <v>3278</v>
      </c>
      <c r="T3444" s="265"/>
      <c r="U3444" s="265"/>
      <c r="V3444" s="265"/>
      <c r="AA3444" s="254" t="str">
        <f t="shared" si="381"/>
        <v/>
      </c>
      <c r="AB3444" s="254" t="str">
        <f t="shared" si="382"/>
        <v/>
      </c>
      <c r="AC3444" s="255">
        <f t="shared" si="383"/>
        <v>0</v>
      </c>
      <c r="AD3444" s="255">
        <f t="shared" si="384"/>
        <v>3836</v>
      </c>
      <c r="AE3444" s="256" t="str">
        <f t="shared" si="385"/>
        <v/>
      </c>
      <c r="AF3444" s="252" t="str">
        <f t="shared" si="386"/>
        <v>-</v>
      </c>
    </row>
    <row r="3445" spans="1:32" ht="20.149999999999999" customHeight="1" x14ac:dyDescent="0.75">
      <c r="A3445" s="31">
        <v>3443</v>
      </c>
      <c r="B3445" s="237"/>
      <c r="C3445" s="273"/>
      <c r="D3445" s="272"/>
      <c r="E3445" s="273"/>
      <c r="F3445" s="273"/>
      <c r="G3445" s="253" t="str">
        <f t="shared" si="387"/>
        <v/>
      </c>
      <c r="H3445" s="31" t="str">
        <f>IF(AND(B3445=H$1),LOOKUP(9.99999999999999E+307,$H$2:H3444)+1,"")</f>
        <v/>
      </c>
      <c r="I3445" s="31" t="str">
        <f>IF(AND(B3445=I$1),LOOKUP(9.99999999999999E+307,$I$2:I3444)+1,"")</f>
        <v/>
      </c>
      <c r="J3445" s="31">
        <f>IF(AND(B3445=J$1),LOOKUP(9.99999999999999E+307,$J$2:J3444)+1,"")</f>
        <v>3279</v>
      </c>
      <c r="K3445" s="31">
        <f>IF(AND(B3445=K$1),LOOKUP(9.99999999999999E+307,$K$2:K3444)+1,"")</f>
        <v>3279</v>
      </c>
      <c r="L3445" s="31">
        <f>IF(AND(B3445=L$1),LOOKUP(9.99999999999999E+307,$L$2:L3444)+1,"")</f>
        <v>3279</v>
      </c>
      <c r="M3445" s="31">
        <f>IF(AND(B3445=M$1),LOOKUP(9.99999999999999E+307,$M$2:M3444)+1,"")</f>
        <v>3279</v>
      </c>
      <c r="N3445" s="31" t="e">
        <f>IF(AND(B3445=N$1),LOOKUP(9.99999999999999E+307,$N$2:N3444)+1,"")</f>
        <v>#REF!</v>
      </c>
      <c r="O3445" s="31" t="e">
        <f>IF(AND($B3445=O$1),LOOKUP(9.99999999999999E+307,$O$2:O3444)+1,"")</f>
        <v>#REF!</v>
      </c>
      <c r="P3445" s="31" t="e">
        <f>IF(AND($B3445=P$1),LOOKUP(9.99999999999999E+307,$P$2:P3444)+1,"")</f>
        <v>#REF!</v>
      </c>
      <c r="Q3445" s="31" t="e">
        <f>IF(AND($B3445=Q$1),LOOKUP(9.99999999999999E+307,$Q$2:Q3444)+1,"")</f>
        <v>#REF!</v>
      </c>
      <c r="R3445" s="31">
        <f>IF(AND($B3445=R$1),LOOKUP(9.99999999999999E+307,$R$2:R3444)+1,"")</f>
        <v>3279</v>
      </c>
      <c r="S3445" s="31">
        <f>IF(AND($B3445=S$1),LOOKUP(9.99999999999999E+307,$S$2:S3444)+1,"")</f>
        <v>3279</v>
      </c>
      <c r="T3445" s="265"/>
      <c r="U3445" s="265"/>
      <c r="V3445" s="265"/>
      <c r="AA3445" s="254" t="str">
        <f t="shared" si="381"/>
        <v/>
      </c>
      <c r="AB3445" s="254" t="str">
        <f t="shared" si="382"/>
        <v/>
      </c>
      <c r="AC3445" s="255">
        <f t="shared" si="383"/>
        <v>0</v>
      </c>
      <c r="AD3445" s="255">
        <f t="shared" si="384"/>
        <v>3836</v>
      </c>
      <c r="AE3445" s="256" t="str">
        <f t="shared" si="385"/>
        <v/>
      </c>
      <c r="AF3445" s="252" t="str">
        <f t="shared" si="386"/>
        <v>-</v>
      </c>
    </row>
    <row r="3446" spans="1:32" ht="20.149999999999999" customHeight="1" x14ac:dyDescent="0.75">
      <c r="A3446" s="31">
        <v>3444</v>
      </c>
      <c r="B3446" s="237"/>
      <c r="C3446" s="273"/>
      <c r="D3446" s="272"/>
      <c r="E3446" s="273"/>
      <c r="F3446" s="273"/>
      <c r="G3446" s="253" t="str">
        <f t="shared" si="387"/>
        <v/>
      </c>
      <c r="H3446" s="31" t="str">
        <f>IF(AND(B3446=H$1),LOOKUP(9.99999999999999E+307,$H$2:H3445)+1,"")</f>
        <v/>
      </c>
      <c r="I3446" s="31" t="str">
        <f>IF(AND(B3446=I$1),LOOKUP(9.99999999999999E+307,$I$2:I3445)+1,"")</f>
        <v/>
      </c>
      <c r="J3446" s="31">
        <f>IF(AND(B3446=J$1),LOOKUP(9.99999999999999E+307,$J$2:J3445)+1,"")</f>
        <v>3280</v>
      </c>
      <c r="K3446" s="31">
        <f>IF(AND(B3446=K$1),LOOKUP(9.99999999999999E+307,$K$2:K3445)+1,"")</f>
        <v>3280</v>
      </c>
      <c r="L3446" s="31">
        <f>IF(AND(B3446=L$1),LOOKUP(9.99999999999999E+307,$L$2:L3445)+1,"")</f>
        <v>3280</v>
      </c>
      <c r="M3446" s="31">
        <f>IF(AND(B3446=M$1),LOOKUP(9.99999999999999E+307,$M$2:M3445)+1,"")</f>
        <v>3280</v>
      </c>
      <c r="N3446" s="31" t="e">
        <f>IF(AND(B3446=N$1),LOOKUP(9.99999999999999E+307,$N$2:N3445)+1,"")</f>
        <v>#REF!</v>
      </c>
      <c r="O3446" s="31" t="e">
        <f>IF(AND($B3446=O$1),LOOKUP(9.99999999999999E+307,$O$2:O3445)+1,"")</f>
        <v>#REF!</v>
      </c>
      <c r="P3446" s="31" t="e">
        <f>IF(AND($B3446=P$1),LOOKUP(9.99999999999999E+307,$P$2:P3445)+1,"")</f>
        <v>#REF!</v>
      </c>
      <c r="Q3446" s="31" t="e">
        <f>IF(AND($B3446=Q$1),LOOKUP(9.99999999999999E+307,$Q$2:Q3445)+1,"")</f>
        <v>#REF!</v>
      </c>
      <c r="R3446" s="31">
        <f>IF(AND($B3446=R$1),LOOKUP(9.99999999999999E+307,$R$2:R3445)+1,"")</f>
        <v>3280</v>
      </c>
      <c r="S3446" s="31">
        <f>IF(AND($B3446=S$1),LOOKUP(9.99999999999999E+307,$S$2:S3445)+1,"")</f>
        <v>3280</v>
      </c>
      <c r="T3446" s="265"/>
      <c r="U3446" s="265"/>
      <c r="V3446" s="265"/>
      <c r="AA3446" s="254" t="str">
        <f t="shared" si="381"/>
        <v/>
      </c>
      <c r="AB3446" s="254" t="str">
        <f t="shared" si="382"/>
        <v/>
      </c>
      <c r="AC3446" s="255">
        <f t="shared" si="383"/>
        <v>0</v>
      </c>
      <c r="AD3446" s="255">
        <f t="shared" si="384"/>
        <v>3836</v>
      </c>
      <c r="AE3446" s="256" t="str">
        <f t="shared" si="385"/>
        <v/>
      </c>
      <c r="AF3446" s="252" t="str">
        <f t="shared" si="386"/>
        <v>-</v>
      </c>
    </row>
    <row r="3447" spans="1:32" ht="20.149999999999999" customHeight="1" x14ac:dyDescent="0.75">
      <c r="A3447" s="31">
        <v>3445</v>
      </c>
      <c r="B3447" s="237"/>
      <c r="C3447" s="273"/>
      <c r="D3447" s="272"/>
      <c r="E3447" s="273"/>
      <c r="F3447" s="273"/>
      <c r="G3447" s="253" t="str">
        <f t="shared" si="387"/>
        <v/>
      </c>
      <c r="H3447" s="31" t="str">
        <f>IF(AND(B3447=H$1),LOOKUP(9.99999999999999E+307,$H$2:H3446)+1,"")</f>
        <v/>
      </c>
      <c r="I3447" s="31" t="str">
        <f>IF(AND(B3447=I$1),LOOKUP(9.99999999999999E+307,$I$2:I3446)+1,"")</f>
        <v/>
      </c>
      <c r="J3447" s="31">
        <f>IF(AND(B3447=J$1),LOOKUP(9.99999999999999E+307,$J$2:J3446)+1,"")</f>
        <v>3281</v>
      </c>
      <c r="K3447" s="31">
        <f>IF(AND(B3447=K$1),LOOKUP(9.99999999999999E+307,$K$2:K3446)+1,"")</f>
        <v>3281</v>
      </c>
      <c r="L3447" s="31">
        <f>IF(AND(B3447=L$1),LOOKUP(9.99999999999999E+307,$L$2:L3446)+1,"")</f>
        <v>3281</v>
      </c>
      <c r="M3447" s="31">
        <f>IF(AND(B3447=M$1),LOOKUP(9.99999999999999E+307,$M$2:M3446)+1,"")</f>
        <v>3281</v>
      </c>
      <c r="N3447" s="31" t="e">
        <f>IF(AND(B3447=N$1),LOOKUP(9.99999999999999E+307,$N$2:N3446)+1,"")</f>
        <v>#REF!</v>
      </c>
      <c r="O3447" s="31" t="e">
        <f>IF(AND($B3447=O$1),LOOKUP(9.99999999999999E+307,$O$2:O3446)+1,"")</f>
        <v>#REF!</v>
      </c>
      <c r="P3447" s="31" t="e">
        <f>IF(AND($B3447=P$1),LOOKUP(9.99999999999999E+307,$P$2:P3446)+1,"")</f>
        <v>#REF!</v>
      </c>
      <c r="Q3447" s="31" t="e">
        <f>IF(AND($B3447=Q$1),LOOKUP(9.99999999999999E+307,$Q$2:Q3446)+1,"")</f>
        <v>#REF!</v>
      </c>
      <c r="R3447" s="31">
        <f>IF(AND($B3447=R$1),LOOKUP(9.99999999999999E+307,$R$2:R3446)+1,"")</f>
        <v>3281</v>
      </c>
      <c r="S3447" s="31">
        <f>IF(AND($B3447=S$1),LOOKUP(9.99999999999999E+307,$S$2:S3446)+1,"")</f>
        <v>3281</v>
      </c>
      <c r="T3447" s="265"/>
      <c r="U3447" s="265"/>
      <c r="V3447" s="265"/>
      <c r="AA3447" s="254" t="str">
        <f t="shared" si="381"/>
        <v/>
      </c>
      <c r="AB3447" s="254" t="str">
        <f t="shared" si="382"/>
        <v/>
      </c>
      <c r="AC3447" s="255">
        <f t="shared" si="383"/>
        <v>0</v>
      </c>
      <c r="AD3447" s="255">
        <f t="shared" si="384"/>
        <v>3836</v>
      </c>
      <c r="AE3447" s="256" t="str">
        <f t="shared" si="385"/>
        <v/>
      </c>
      <c r="AF3447" s="252" t="str">
        <f t="shared" si="386"/>
        <v>-</v>
      </c>
    </row>
    <row r="3448" spans="1:32" ht="20.149999999999999" customHeight="1" x14ac:dyDescent="0.75">
      <c r="A3448" s="31">
        <v>3446</v>
      </c>
      <c r="B3448" s="237"/>
      <c r="C3448" s="273"/>
      <c r="D3448" s="272"/>
      <c r="E3448" s="273"/>
      <c r="F3448" s="273"/>
      <c r="G3448" s="253" t="str">
        <f t="shared" si="387"/>
        <v/>
      </c>
      <c r="H3448" s="31" t="str">
        <f>IF(AND(B3448=H$1),LOOKUP(9.99999999999999E+307,$H$2:H3447)+1,"")</f>
        <v/>
      </c>
      <c r="I3448" s="31" t="str">
        <f>IF(AND(B3448=I$1),LOOKUP(9.99999999999999E+307,$I$2:I3447)+1,"")</f>
        <v/>
      </c>
      <c r="J3448" s="31">
        <f>IF(AND(B3448=J$1),LOOKUP(9.99999999999999E+307,$J$2:J3447)+1,"")</f>
        <v>3282</v>
      </c>
      <c r="K3448" s="31">
        <f>IF(AND(B3448=K$1),LOOKUP(9.99999999999999E+307,$K$2:K3447)+1,"")</f>
        <v>3282</v>
      </c>
      <c r="L3448" s="31">
        <f>IF(AND(B3448=L$1),LOOKUP(9.99999999999999E+307,$L$2:L3447)+1,"")</f>
        <v>3282</v>
      </c>
      <c r="M3448" s="31">
        <f>IF(AND(B3448=M$1),LOOKUP(9.99999999999999E+307,$M$2:M3447)+1,"")</f>
        <v>3282</v>
      </c>
      <c r="N3448" s="31" t="e">
        <f>IF(AND(B3448=N$1),LOOKUP(9.99999999999999E+307,$N$2:N3447)+1,"")</f>
        <v>#REF!</v>
      </c>
      <c r="O3448" s="31" t="e">
        <f>IF(AND($B3448=O$1),LOOKUP(9.99999999999999E+307,$O$2:O3447)+1,"")</f>
        <v>#REF!</v>
      </c>
      <c r="P3448" s="31" t="e">
        <f>IF(AND($B3448=P$1),LOOKUP(9.99999999999999E+307,$P$2:P3447)+1,"")</f>
        <v>#REF!</v>
      </c>
      <c r="Q3448" s="31" t="e">
        <f>IF(AND($B3448=Q$1),LOOKUP(9.99999999999999E+307,$Q$2:Q3447)+1,"")</f>
        <v>#REF!</v>
      </c>
      <c r="R3448" s="31">
        <f>IF(AND($B3448=R$1),LOOKUP(9.99999999999999E+307,$R$2:R3447)+1,"")</f>
        <v>3282</v>
      </c>
      <c r="S3448" s="31">
        <f>IF(AND($B3448=S$1),LOOKUP(9.99999999999999E+307,$S$2:S3447)+1,"")</f>
        <v>3282</v>
      </c>
      <c r="T3448" s="265"/>
      <c r="U3448" s="265"/>
      <c r="V3448" s="265"/>
      <c r="AA3448" s="254" t="str">
        <f t="shared" si="381"/>
        <v/>
      </c>
      <c r="AB3448" s="254" t="str">
        <f t="shared" si="382"/>
        <v/>
      </c>
      <c r="AC3448" s="255">
        <f t="shared" si="383"/>
        <v>0</v>
      </c>
      <c r="AD3448" s="255">
        <f t="shared" si="384"/>
        <v>3836</v>
      </c>
      <c r="AE3448" s="256" t="str">
        <f t="shared" si="385"/>
        <v/>
      </c>
      <c r="AF3448" s="252" t="str">
        <f t="shared" si="386"/>
        <v>-</v>
      </c>
    </row>
    <row r="3449" spans="1:32" ht="20.149999999999999" customHeight="1" x14ac:dyDescent="0.75">
      <c r="A3449" s="31">
        <v>3447</v>
      </c>
      <c r="B3449" s="237"/>
      <c r="C3449" s="273"/>
      <c r="D3449" s="272"/>
      <c r="E3449" s="273"/>
      <c r="F3449" s="273"/>
      <c r="G3449" s="253" t="str">
        <f t="shared" si="387"/>
        <v/>
      </c>
      <c r="H3449" s="31" t="str">
        <f>IF(AND(B3449=H$1),LOOKUP(9.99999999999999E+307,$H$2:H3448)+1,"")</f>
        <v/>
      </c>
      <c r="I3449" s="31" t="str">
        <f>IF(AND(B3449=I$1),LOOKUP(9.99999999999999E+307,$I$2:I3448)+1,"")</f>
        <v/>
      </c>
      <c r="J3449" s="31">
        <f>IF(AND(B3449=J$1),LOOKUP(9.99999999999999E+307,$J$2:J3448)+1,"")</f>
        <v>3283</v>
      </c>
      <c r="K3449" s="31">
        <f>IF(AND(B3449=K$1),LOOKUP(9.99999999999999E+307,$K$2:K3448)+1,"")</f>
        <v>3283</v>
      </c>
      <c r="L3449" s="31">
        <f>IF(AND(B3449=L$1),LOOKUP(9.99999999999999E+307,$L$2:L3448)+1,"")</f>
        <v>3283</v>
      </c>
      <c r="M3449" s="31">
        <f>IF(AND(B3449=M$1),LOOKUP(9.99999999999999E+307,$M$2:M3448)+1,"")</f>
        <v>3283</v>
      </c>
      <c r="N3449" s="31" t="e">
        <f>IF(AND(B3449=N$1),LOOKUP(9.99999999999999E+307,$N$2:N3448)+1,"")</f>
        <v>#REF!</v>
      </c>
      <c r="O3449" s="31" t="e">
        <f>IF(AND($B3449=O$1),LOOKUP(9.99999999999999E+307,$O$2:O3448)+1,"")</f>
        <v>#REF!</v>
      </c>
      <c r="P3449" s="31" t="e">
        <f>IF(AND($B3449=P$1),LOOKUP(9.99999999999999E+307,$P$2:P3448)+1,"")</f>
        <v>#REF!</v>
      </c>
      <c r="Q3449" s="31" t="e">
        <f>IF(AND($B3449=Q$1),LOOKUP(9.99999999999999E+307,$Q$2:Q3448)+1,"")</f>
        <v>#REF!</v>
      </c>
      <c r="R3449" s="31">
        <f>IF(AND($B3449=R$1),LOOKUP(9.99999999999999E+307,$R$2:R3448)+1,"")</f>
        <v>3283</v>
      </c>
      <c r="S3449" s="31">
        <f>IF(AND($B3449=S$1),LOOKUP(9.99999999999999E+307,$S$2:S3448)+1,"")</f>
        <v>3283</v>
      </c>
      <c r="T3449" s="265"/>
      <c r="U3449" s="265"/>
      <c r="V3449" s="265"/>
      <c r="AA3449" s="254" t="str">
        <f t="shared" si="381"/>
        <v/>
      </c>
      <c r="AB3449" s="254" t="str">
        <f t="shared" si="382"/>
        <v/>
      </c>
      <c r="AC3449" s="255">
        <f t="shared" si="383"/>
        <v>0</v>
      </c>
      <c r="AD3449" s="255">
        <f t="shared" si="384"/>
        <v>3836</v>
      </c>
      <c r="AE3449" s="256" t="str">
        <f t="shared" si="385"/>
        <v/>
      </c>
      <c r="AF3449" s="252" t="str">
        <f t="shared" si="386"/>
        <v>-</v>
      </c>
    </row>
    <row r="3450" spans="1:32" ht="20.149999999999999" customHeight="1" x14ac:dyDescent="0.75">
      <c r="A3450" s="31">
        <v>3448</v>
      </c>
      <c r="B3450" s="237"/>
      <c r="C3450" s="273"/>
      <c r="D3450" s="272"/>
      <c r="E3450" s="273"/>
      <c r="F3450" s="273"/>
      <c r="G3450" s="253" t="str">
        <f t="shared" si="387"/>
        <v/>
      </c>
      <c r="H3450" s="31" t="str">
        <f>IF(AND(B3450=H$1),LOOKUP(9.99999999999999E+307,$H$2:H3449)+1,"")</f>
        <v/>
      </c>
      <c r="I3450" s="31" t="str">
        <f>IF(AND(B3450=I$1),LOOKUP(9.99999999999999E+307,$I$2:I3449)+1,"")</f>
        <v/>
      </c>
      <c r="J3450" s="31">
        <f>IF(AND(B3450=J$1),LOOKUP(9.99999999999999E+307,$J$2:J3449)+1,"")</f>
        <v>3284</v>
      </c>
      <c r="K3450" s="31">
        <f>IF(AND(B3450=K$1),LOOKUP(9.99999999999999E+307,$K$2:K3449)+1,"")</f>
        <v>3284</v>
      </c>
      <c r="L3450" s="31">
        <f>IF(AND(B3450=L$1),LOOKUP(9.99999999999999E+307,$L$2:L3449)+1,"")</f>
        <v>3284</v>
      </c>
      <c r="M3450" s="31">
        <f>IF(AND(B3450=M$1),LOOKUP(9.99999999999999E+307,$M$2:M3449)+1,"")</f>
        <v>3284</v>
      </c>
      <c r="N3450" s="31" t="e">
        <f>IF(AND(B3450=N$1),LOOKUP(9.99999999999999E+307,$N$2:N3449)+1,"")</f>
        <v>#REF!</v>
      </c>
      <c r="O3450" s="31" t="e">
        <f>IF(AND($B3450=O$1),LOOKUP(9.99999999999999E+307,$O$2:O3449)+1,"")</f>
        <v>#REF!</v>
      </c>
      <c r="P3450" s="31" t="e">
        <f>IF(AND($B3450=P$1),LOOKUP(9.99999999999999E+307,$P$2:P3449)+1,"")</f>
        <v>#REF!</v>
      </c>
      <c r="Q3450" s="31" t="e">
        <f>IF(AND($B3450=Q$1),LOOKUP(9.99999999999999E+307,$Q$2:Q3449)+1,"")</f>
        <v>#REF!</v>
      </c>
      <c r="R3450" s="31">
        <f>IF(AND($B3450=R$1),LOOKUP(9.99999999999999E+307,$R$2:R3449)+1,"")</f>
        <v>3284</v>
      </c>
      <c r="S3450" s="31">
        <f>IF(AND($B3450=S$1),LOOKUP(9.99999999999999E+307,$S$2:S3449)+1,"")</f>
        <v>3284</v>
      </c>
      <c r="T3450" s="265"/>
      <c r="U3450" s="265"/>
      <c r="V3450" s="265"/>
      <c r="AA3450" s="254" t="str">
        <f t="shared" si="381"/>
        <v/>
      </c>
      <c r="AB3450" s="254" t="str">
        <f t="shared" si="382"/>
        <v/>
      </c>
      <c r="AC3450" s="255">
        <f t="shared" si="383"/>
        <v>0</v>
      </c>
      <c r="AD3450" s="255">
        <f t="shared" si="384"/>
        <v>3836</v>
      </c>
      <c r="AE3450" s="256" t="str">
        <f t="shared" si="385"/>
        <v/>
      </c>
      <c r="AF3450" s="252" t="str">
        <f t="shared" si="386"/>
        <v>-</v>
      </c>
    </row>
    <row r="3451" spans="1:32" ht="20.149999999999999" customHeight="1" x14ac:dyDescent="0.75">
      <c r="A3451" s="31">
        <v>3449</v>
      </c>
      <c r="B3451" s="237"/>
      <c r="C3451" s="273"/>
      <c r="D3451" s="272"/>
      <c r="E3451" s="273"/>
      <c r="F3451" s="273"/>
      <c r="G3451" s="253" t="str">
        <f t="shared" si="387"/>
        <v/>
      </c>
      <c r="H3451" s="31" t="str">
        <f>IF(AND(B3451=H$1),LOOKUP(9.99999999999999E+307,$H$2:H3450)+1,"")</f>
        <v/>
      </c>
      <c r="I3451" s="31" t="str">
        <f>IF(AND(B3451=I$1),LOOKUP(9.99999999999999E+307,$I$2:I3450)+1,"")</f>
        <v/>
      </c>
      <c r="J3451" s="31">
        <f>IF(AND(B3451=J$1),LOOKUP(9.99999999999999E+307,$J$2:J3450)+1,"")</f>
        <v>3285</v>
      </c>
      <c r="K3451" s="31">
        <f>IF(AND(B3451=K$1),LOOKUP(9.99999999999999E+307,$K$2:K3450)+1,"")</f>
        <v>3285</v>
      </c>
      <c r="L3451" s="31">
        <f>IF(AND(B3451=L$1),LOOKUP(9.99999999999999E+307,$L$2:L3450)+1,"")</f>
        <v>3285</v>
      </c>
      <c r="M3451" s="31">
        <f>IF(AND(B3451=M$1),LOOKUP(9.99999999999999E+307,$M$2:M3450)+1,"")</f>
        <v>3285</v>
      </c>
      <c r="N3451" s="31" t="e">
        <f>IF(AND(B3451=N$1),LOOKUP(9.99999999999999E+307,$N$2:N3450)+1,"")</f>
        <v>#REF!</v>
      </c>
      <c r="O3451" s="31" t="e">
        <f>IF(AND($B3451=O$1),LOOKUP(9.99999999999999E+307,$O$2:O3450)+1,"")</f>
        <v>#REF!</v>
      </c>
      <c r="P3451" s="31" t="e">
        <f>IF(AND($B3451=P$1),LOOKUP(9.99999999999999E+307,$P$2:P3450)+1,"")</f>
        <v>#REF!</v>
      </c>
      <c r="Q3451" s="31" t="e">
        <f>IF(AND($B3451=Q$1),LOOKUP(9.99999999999999E+307,$Q$2:Q3450)+1,"")</f>
        <v>#REF!</v>
      </c>
      <c r="R3451" s="31">
        <f>IF(AND($B3451=R$1),LOOKUP(9.99999999999999E+307,$R$2:R3450)+1,"")</f>
        <v>3285</v>
      </c>
      <c r="S3451" s="31">
        <f>IF(AND($B3451=S$1),LOOKUP(9.99999999999999E+307,$S$2:S3450)+1,"")</f>
        <v>3285</v>
      </c>
      <c r="T3451" s="265"/>
      <c r="U3451" s="265"/>
      <c r="V3451" s="265"/>
      <c r="AA3451" s="254" t="str">
        <f t="shared" si="381"/>
        <v/>
      </c>
      <c r="AB3451" s="254" t="str">
        <f t="shared" si="382"/>
        <v/>
      </c>
      <c r="AC3451" s="255">
        <f t="shared" si="383"/>
        <v>0</v>
      </c>
      <c r="AD3451" s="255">
        <f t="shared" si="384"/>
        <v>3836</v>
      </c>
      <c r="AE3451" s="256" t="str">
        <f t="shared" si="385"/>
        <v/>
      </c>
      <c r="AF3451" s="252" t="str">
        <f t="shared" si="386"/>
        <v>-</v>
      </c>
    </row>
    <row r="3452" spans="1:32" ht="20.149999999999999" customHeight="1" x14ac:dyDescent="0.75">
      <c r="A3452" s="31">
        <v>3450</v>
      </c>
      <c r="B3452" s="237"/>
      <c r="C3452" s="273"/>
      <c r="D3452" s="272"/>
      <c r="E3452" s="273"/>
      <c r="F3452" s="273"/>
      <c r="G3452" s="253" t="str">
        <f t="shared" si="387"/>
        <v/>
      </c>
      <c r="H3452" s="31" t="str">
        <f>IF(AND(B3452=H$1),LOOKUP(9.99999999999999E+307,$H$2:H3451)+1,"")</f>
        <v/>
      </c>
      <c r="I3452" s="31" t="str">
        <f>IF(AND(B3452=I$1),LOOKUP(9.99999999999999E+307,$I$2:I3451)+1,"")</f>
        <v/>
      </c>
      <c r="J3452" s="31">
        <f>IF(AND(B3452=J$1),LOOKUP(9.99999999999999E+307,$J$2:J3451)+1,"")</f>
        <v>3286</v>
      </c>
      <c r="K3452" s="31">
        <f>IF(AND(B3452=K$1),LOOKUP(9.99999999999999E+307,$K$2:K3451)+1,"")</f>
        <v>3286</v>
      </c>
      <c r="L3452" s="31">
        <f>IF(AND(B3452=L$1),LOOKUP(9.99999999999999E+307,$L$2:L3451)+1,"")</f>
        <v>3286</v>
      </c>
      <c r="M3452" s="31">
        <f>IF(AND(B3452=M$1),LOOKUP(9.99999999999999E+307,$M$2:M3451)+1,"")</f>
        <v>3286</v>
      </c>
      <c r="N3452" s="31" t="e">
        <f>IF(AND(B3452=N$1),LOOKUP(9.99999999999999E+307,$N$2:N3451)+1,"")</f>
        <v>#REF!</v>
      </c>
      <c r="O3452" s="31" t="e">
        <f>IF(AND($B3452=O$1),LOOKUP(9.99999999999999E+307,$O$2:O3451)+1,"")</f>
        <v>#REF!</v>
      </c>
      <c r="P3452" s="31" t="e">
        <f>IF(AND($B3452=P$1),LOOKUP(9.99999999999999E+307,$P$2:P3451)+1,"")</f>
        <v>#REF!</v>
      </c>
      <c r="Q3452" s="31" t="e">
        <f>IF(AND($B3452=Q$1),LOOKUP(9.99999999999999E+307,$Q$2:Q3451)+1,"")</f>
        <v>#REF!</v>
      </c>
      <c r="R3452" s="31">
        <f>IF(AND($B3452=R$1),LOOKUP(9.99999999999999E+307,$R$2:R3451)+1,"")</f>
        <v>3286</v>
      </c>
      <c r="S3452" s="31">
        <f>IF(AND($B3452=S$1),LOOKUP(9.99999999999999E+307,$S$2:S3451)+1,"")</f>
        <v>3286</v>
      </c>
      <c r="T3452" s="265"/>
      <c r="U3452" s="265"/>
      <c r="V3452" s="265"/>
      <c r="AA3452" s="254" t="str">
        <f t="shared" si="381"/>
        <v/>
      </c>
      <c r="AB3452" s="254" t="str">
        <f t="shared" si="382"/>
        <v/>
      </c>
      <c r="AC3452" s="255">
        <f t="shared" si="383"/>
        <v>0</v>
      </c>
      <c r="AD3452" s="255">
        <f t="shared" si="384"/>
        <v>3836</v>
      </c>
      <c r="AE3452" s="256" t="str">
        <f t="shared" si="385"/>
        <v/>
      </c>
      <c r="AF3452" s="252" t="str">
        <f t="shared" si="386"/>
        <v>-</v>
      </c>
    </row>
    <row r="3453" spans="1:32" ht="20.149999999999999" customHeight="1" x14ac:dyDescent="0.75">
      <c r="A3453" s="31">
        <v>3451</v>
      </c>
      <c r="B3453" s="237"/>
      <c r="C3453" s="273"/>
      <c r="D3453" s="272"/>
      <c r="E3453" s="273"/>
      <c r="F3453" s="273"/>
      <c r="G3453" s="253" t="str">
        <f t="shared" si="387"/>
        <v/>
      </c>
      <c r="H3453" s="31" t="str">
        <f>IF(AND(B3453=H$1),LOOKUP(9.99999999999999E+307,$H$2:H3452)+1,"")</f>
        <v/>
      </c>
      <c r="I3453" s="31" t="str">
        <f>IF(AND(B3453=I$1),LOOKUP(9.99999999999999E+307,$I$2:I3452)+1,"")</f>
        <v/>
      </c>
      <c r="J3453" s="31">
        <f>IF(AND(B3453=J$1),LOOKUP(9.99999999999999E+307,$J$2:J3452)+1,"")</f>
        <v>3287</v>
      </c>
      <c r="K3453" s="31">
        <f>IF(AND(B3453=K$1),LOOKUP(9.99999999999999E+307,$K$2:K3452)+1,"")</f>
        <v>3287</v>
      </c>
      <c r="L3453" s="31">
        <f>IF(AND(B3453=L$1),LOOKUP(9.99999999999999E+307,$L$2:L3452)+1,"")</f>
        <v>3287</v>
      </c>
      <c r="M3453" s="31">
        <f>IF(AND(B3453=M$1),LOOKUP(9.99999999999999E+307,$M$2:M3452)+1,"")</f>
        <v>3287</v>
      </c>
      <c r="N3453" s="31" t="e">
        <f>IF(AND(B3453=N$1),LOOKUP(9.99999999999999E+307,$N$2:N3452)+1,"")</f>
        <v>#REF!</v>
      </c>
      <c r="O3453" s="31" t="e">
        <f>IF(AND($B3453=O$1),LOOKUP(9.99999999999999E+307,$O$2:O3452)+1,"")</f>
        <v>#REF!</v>
      </c>
      <c r="P3453" s="31" t="e">
        <f>IF(AND($B3453=P$1),LOOKUP(9.99999999999999E+307,$P$2:P3452)+1,"")</f>
        <v>#REF!</v>
      </c>
      <c r="Q3453" s="31" t="e">
        <f>IF(AND($B3453=Q$1),LOOKUP(9.99999999999999E+307,$Q$2:Q3452)+1,"")</f>
        <v>#REF!</v>
      </c>
      <c r="R3453" s="31">
        <f>IF(AND($B3453=R$1),LOOKUP(9.99999999999999E+307,$R$2:R3452)+1,"")</f>
        <v>3287</v>
      </c>
      <c r="S3453" s="31">
        <f>IF(AND($B3453=S$1),LOOKUP(9.99999999999999E+307,$S$2:S3452)+1,"")</f>
        <v>3287</v>
      </c>
      <c r="T3453" s="265"/>
      <c r="U3453" s="265"/>
      <c r="V3453" s="265"/>
      <c r="AA3453" s="254" t="str">
        <f t="shared" si="381"/>
        <v/>
      </c>
      <c r="AB3453" s="254" t="str">
        <f t="shared" si="382"/>
        <v/>
      </c>
      <c r="AC3453" s="255">
        <f t="shared" si="383"/>
        <v>0</v>
      </c>
      <c r="AD3453" s="255">
        <f t="shared" si="384"/>
        <v>3836</v>
      </c>
      <c r="AE3453" s="256" t="str">
        <f t="shared" si="385"/>
        <v/>
      </c>
      <c r="AF3453" s="252" t="str">
        <f t="shared" si="386"/>
        <v>-</v>
      </c>
    </row>
    <row r="3454" spans="1:32" ht="20.149999999999999" customHeight="1" x14ac:dyDescent="0.75">
      <c r="A3454" s="31">
        <v>3452</v>
      </c>
      <c r="B3454" s="237"/>
      <c r="C3454" s="273"/>
      <c r="D3454" s="272"/>
      <c r="E3454" s="273"/>
      <c r="F3454" s="273"/>
      <c r="G3454" s="253" t="str">
        <f t="shared" si="387"/>
        <v/>
      </c>
      <c r="H3454" s="31" t="str">
        <f>IF(AND(B3454=H$1),LOOKUP(9.99999999999999E+307,$H$2:H3453)+1,"")</f>
        <v/>
      </c>
      <c r="I3454" s="31" t="str">
        <f>IF(AND(B3454=I$1),LOOKUP(9.99999999999999E+307,$I$2:I3453)+1,"")</f>
        <v/>
      </c>
      <c r="J3454" s="31">
        <f>IF(AND(B3454=J$1),LOOKUP(9.99999999999999E+307,$J$2:J3453)+1,"")</f>
        <v>3288</v>
      </c>
      <c r="K3454" s="31">
        <f>IF(AND(B3454=K$1),LOOKUP(9.99999999999999E+307,$K$2:K3453)+1,"")</f>
        <v>3288</v>
      </c>
      <c r="L3454" s="31">
        <f>IF(AND(B3454=L$1),LOOKUP(9.99999999999999E+307,$L$2:L3453)+1,"")</f>
        <v>3288</v>
      </c>
      <c r="M3454" s="31">
        <f>IF(AND(B3454=M$1),LOOKUP(9.99999999999999E+307,$M$2:M3453)+1,"")</f>
        <v>3288</v>
      </c>
      <c r="N3454" s="31" t="e">
        <f>IF(AND(B3454=N$1),LOOKUP(9.99999999999999E+307,$N$2:N3453)+1,"")</f>
        <v>#REF!</v>
      </c>
      <c r="O3454" s="31" t="e">
        <f>IF(AND($B3454=O$1),LOOKUP(9.99999999999999E+307,$O$2:O3453)+1,"")</f>
        <v>#REF!</v>
      </c>
      <c r="P3454" s="31" t="e">
        <f>IF(AND($B3454=P$1),LOOKUP(9.99999999999999E+307,$P$2:P3453)+1,"")</f>
        <v>#REF!</v>
      </c>
      <c r="Q3454" s="31" t="e">
        <f>IF(AND($B3454=Q$1),LOOKUP(9.99999999999999E+307,$Q$2:Q3453)+1,"")</f>
        <v>#REF!</v>
      </c>
      <c r="R3454" s="31">
        <f>IF(AND($B3454=R$1),LOOKUP(9.99999999999999E+307,$R$2:R3453)+1,"")</f>
        <v>3288</v>
      </c>
      <c r="S3454" s="31">
        <f>IF(AND($B3454=S$1),LOOKUP(9.99999999999999E+307,$S$2:S3453)+1,"")</f>
        <v>3288</v>
      </c>
      <c r="T3454" s="265"/>
      <c r="U3454" s="265"/>
      <c r="V3454" s="265"/>
      <c r="AA3454" s="254" t="str">
        <f t="shared" si="381"/>
        <v/>
      </c>
      <c r="AB3454" s="254" t="str">
        <f t="shared" si="382"/>
        <v/>
      </c>
      <c r="AC3454" s="255">
        <f t="shared" si="383"/>
        <v>0</v>
      </c>
      <c r="AD3454" s="255">
        <f t="shared" si="384"/>
        <v>3836</v>
      </c>
      <c r="AE3454" s="256" t="str">
        <f t="shared" si="385"/>
        <v/>
      </c>
      <c r="AF3454" s="252" t="str">
        <f t="shared" si="386"/>
        <v>-</v>
      </c>
    </row>
    <row r="3455" spans="1:32" ht="20.149999999999999" customHeight="1" x14ac:dyDescent="0.75">
      <c r="A3455" s="31">
        <v>3453</v>
      </c>
      <c r="B3455" s="237"/>
      <c r="C3455" s="273"/>
      <c r="D3455" s="272"/>
      <c r="E3455" s="273"/>
      <c r="F3455" s="273"/>
      <c r="G3455" s="253" t="str">
        <f t="shared" si="387"/>
        <v/>
      </c>
      <c r="H3455" s="31" t="str">
        <f>IF(AND(B3455=H$1),LOOKUP(9.99999999999999E+307,$H$2:H3454)+1,"")</f>
        <v/>
      </c>
      <c r="I3455" s="31" t="str">
        <f>IF(AND(B3455=I$1),LOOKUP(9.99999999999999E+307,$I$2:I3454)+1,"")</f>
        <v/>
      </c>
      <c r="J3455" s="31">
        <f>IF(AND(B3455=J$1),LOOKUP(9.99999999999999E+307,$J$2:J3454)+1,"")</f>
        <v>3289</v>
      </c>
      <c r="K3455" s="31">
        <f>IF(AND(B3455=K$1),LOOKUP(9.99999999999999E+307,$K$2:K3454)+1,"")</f>
        <v>3289</v>
      </c>
      <c r="L3455" s="31">
        <f>IF(AND(B3455=L$1),LOOKUP(9.99999999999999E+307,$L$2:L3454)+1,"")</f>
        <v>3289</v>
      </c>
      <c r="M3455" s="31">
        <f>IF(AND(B3455=M$1),LOOKUP(9.99999999999999E+307,$M$2:M3454)+1,"")</f>
        <v>3289</v>
      </c>
      <c r="N3455" s="31" t="e">
        <f>IF(AND(B3455=N$1),LOOKUP(9.99999999999999E+307,$N$2:N3454)+1,"")</f>
        <v>#REF!</v>
      </c>
      <c r="O3455" s="31" t="e">
        <f>IF(AND($B3455=O$1),LOOKUP(9.99999999999999E+307,$O$2:O3454)+1,"")</f>
        <v>#REF!</v>
      </c>
      <c r="P3455" s="31" t="e">
        <f>IF(AND($B3455=P$1),LOOKUP(9.99999999999999E+307,$P$2:P3454)+1,"")</f>
        <v>#REF!</v>
      </c>
      <c r="Q3455" s="31" t="e">
        <f>IF(AND($B3455=Q$1),LOOKUP(9.99999999999999E+307,$Q$2:Q3454)+1,"")</f>
        <v>#REF!</v>
      </c>
      <c r="R3455" s="31">
        <f>IF(AND($B3455=R$1),LOOKUP(9.99999999999999E+307,$R$2:R3454)+1,"")</f>
        <v>3289</v>
      </c>
      <c r="S3455" s="31">
        <f>IF(AND($B3455=S$1),LOOKUP(9.99999999999999E+307,$S$2:S3454)+1,"")</f>
        <v>3289</v>
      </c>
      <c r="T3455" s="265"/>
      <c r="U3455" s="265"/>
      <c r="V3455" s="265"/>
      <c r="AA3455" s="254" t="str">
        <f t="shared" si="381"/>
        <v/>
      </c>
      <c r="AB3455" s="254" t="str">
        <f t="shared" si="382"/>
        <v/>
      </c>
      <c r="AC3455" s="255">
        <f t="shared" si="383"/>
        <v>0</v>
      </c>
      <c r="AD3455" s="255">
        <f t="shared" si="384"/>
        <v>3836</v>
      </c>
      <c r="AE3455" s="256" t="str">
        <f t="shared" si="385"/>
        <v/>
      </c>
      <c r="AF3455" s="252" t="str">
        <f t="shared" si="386"/>
        <v>-</v>
      </c>
    </row>
    <row r="3456" spans="1:32" ht="20.149999999999999" customHeight="1" x14ac:dyDescent="0.75">
      <c r="A3456" s="31">
        <v>3454</v>
      </c>
      <c r="B3456" s="237"/>
      <c r="C3456" s="273"/>
      <c r="D3456" s="272"/>
      <c r="E3456" s="273"/>
      <c r="F3456" s="273"/>
      <c r="G3456" s="253" t="str">
        <f t="shared" si="387"/>
        <v/>
      </c>
      <c r="H3456" s="31" t="str">
        <f>IF(AND(B3456=H$1),LOOKUP(9.99999999999999E+307,$H$2:H3455)+1,"")</f>
        <v/>
      </c>
      <c r="I3456" s="31" t="str">
        <f>IF(AND(B3456=I$1),LOOKUP(9.99999999999999E+307,$I$2:I3455)+1,"")</f>
        <v/>
      </c>
      <c r="J3456" s="31">
        <f>IF(AND(B3456=J$1),LOOKUP(9.99999999999999E+307,$J$2:J3455)+1,"")</f>
        <v>3290</v>
      </c>
      <c r="K3456" s="31">
        <f>IF(AND(B3456=K$1),LOOKUP(9.99999999999999E+307,$K$2:K3455)+1,"")</f>
        <v>3290</v>
      </c>
      <c r="L3456" s="31">
        <f>IF(AND(B3456=L$1),LOOKUP(9.99999999999999E+307,$L$2:L3455)+1,"")</f>
        <v>3290</v>
      </c>
      <c r="M3456" s="31">
        <f>IF(AND(B3456=M$1),LOOKUP(9.99999999999999E+307,$M$2:M3455)+1,"")</f>
        <v>3290</v>
      </c>
      <c r="N3456" s="31" t="e">
        <f>IF(AND(B3456=N$1),LOOKUP(9.99999999999999E+307,$N$2:N3455)+1,"")</f>
        <v>#REF!</v>
      </c>
      <c r="O3456" s="31" t="e">
        <f>IF(AND($B3456=O$1),LOOKUP(9.99999999999999E+307,$O$2:O3455)+1,"")</f>
        <v>#REF!</v>
      </c>
      <c r="P3456" s="31" t="e">
        <f>IF(AND($B3456=P$1),LOOKUP(9.99999999999999E+307,$P$2:P3455)+1,"")</f>
        <v>#REF!</v>
      </c>
      <c r="Q3456" s="31" t="e">
        <f>IF(AND($B3456=Q$1),LOOKUP(9.99999999999999E+307,$Q$2:Q3455)+1,"")</f>
        <v>#REF!</v>
      </c>
      <c r="R3456" s="31">
        <f>IF(AND($B3456=R$1),LOOKUP(9.99999999999999E+307,$R$2:R3455)+1,"")</f>
        <v>3290</v>
      </c>
      <c r="S3456" s="31">
        <f>IF(AND($B3456=S$1),LOOKUP(9.99999999999999E+307,$S$2:S3455)+1,"")</f>
        <v>3290</v>
      </c>
      <c r="T3456" s="265"/>
      <c r="U3456" s="265"/>
      <c r="V3456" s="265"/>
      <c r="AA3456" s="254" t="str">
        <f t="shared" si="381"/>
        <v/>
      </c>
      <c r="AB3456" s="254" t="str">
        <f t="shared" si="382"/>
        <v/>
      </c>
      <c r="AC3456" s="255">
        <f t="shared" si="383"/>
        <v>0</v>
      </c>
      <c r="AD3456" s="255">
        <f t="shared" si="384"/>
        <v>3836</v>
      </c>
      <c r="AE3456" s="256" t="str">
        <f t="shared" si="385"/>
        <v/>
      </c>
      <c r="AF3456" s="252" t="str">
        <f t="shared" si="386"/>
        <v>-</v>
      </c>
    </row>
    <row r="3457" spans="1:32" ht="20.149999999999999" customHeight="1" x14ac:dyDescent="0.75">
      <c r="A3457" s="31">
        <v>3455</v>
      </c>
      <c r="B3457" s="237"/>
      <c r="C3457" s="273"/>
      <c r="D3457" s="272"/>
      <c r="E3457" s="273"/>
      <c r="F3457" s="273"/>
      <c r="G3457" s="253" t="str">
        <f t="shared" si="387"/>
        <v/>
      </c>
      <c r="H3457" s="31" t="str">
        <f>IF(AND(B3457=H$1),LOOKUP(9.99999999999999E+307,$H$2:H3456)+1,"")</f>
        <v/>
      </c>
      <c r="I3457" s="31" t="str">
        <f>IF(AND(B3457=I$1),LOOKUP(9.99999999999999E+307,$I$2:I3456)+1,"")</f>
        <v/>
      </c>
      <c r="J3457" s="31">
        <f>IF(AND(B3457=J$1),LOOKUP(9.99999999999999E+307,$J$2:J3456)+1,"")</f>
        <v>3291</v>
      </c>
      <c r="K3457" s="31">
        <f>IF(AND(B3457=K$1),LOOKUP(9.99999999999999E+307,$K$2:K3456)+1,"")</f>
        <v>3291</v>
      </c>
      <c r="L3457" s="31">
        <f>IF(AND(B3457=L$1),LOOKUP(9.99999999999999E+307,$L$2:L3456)+1,"")</f>
        <v>3291</v>
      </c>
      <c r="M3457" s="31">
        <f>IF(AND(B3457=M$1),LOOKUP(9.99999999999999E+307,$M$2:M3456)+1,"")</f>
        <v>3291</v>
      </c>
      <c r="N3457" s="31" t="e">
        <f>IF(AND(B3457=N$1),LOOKUP(9.99999999999999E+307,$N$2:N3456)+1,"")</f>
        <v>#REF!</v>
      </c>
      <c r="O3457" s="31" t="e">
        <f>IF(AND($B3457=O$1),LOOKUP(9.99999999999999E+307,$O$2:O3456)+1,"")</f>
        <v>#REF!</v>
      </c>
      <c r="P3457" s="31" t="e">
        <f>IF(AND($B3457=P$1),LOOKUP(9.99999999999999E+307,$P$2:P3456)+1,"")</f>
        <v>#REF!</v>
      </c>
      <c r="Q3457" s="31" t="e">
        <f>IF(AND($B3457=Q$1),LOOKUP(9.99999999999999E+307,$Q$2:Q3456)+1,"")</f>
        <v>#REF!</v>
      </c>
      <c r="R3457" s="31">
        <f>IF(AND($B3457=R$1),LOOKUP(9.99999999999999E+307,$R$2:R3456)+1,"")</f>
        <v>3291</v>
      </c>
      <c r="S3457" s="31">
        <f>IF(AND($B3457=S$1),LOOKUP(9.99999999999999E+307,$S$2:S3456)+1,"")</f>
        <v>3291</v>
      </c>
      <c r="T3457" s="265"/>
      <c r="U3457" s="265"/>
      <c r="V3457" s="265"/>
      <c r="AA3457" s="254" t="str">
        <f t="shared" si="381"/>
        <v/>
      </c>
      <c r="AB3457" s="254" t="str">
        <f t="shared" si="382"/>
        <v/>
      </c>
      <c r="AC3457" s="255">
        <f t="shared" si="383"/>
        <v>0</v>
      </c>
      <c r="AD3457" s="255">
        <f t="shared" si="384"/>
        <v>3836</v>
      </c>
      <c r="AE3457" s="256" t="str">
        <f t="shared" si="385"/>
        <v/>
      </c>
      <c r="AF3457" s="252" t="str">
        <f t="shared" si="386"/>
        <v>-</v>
      </c>
    </row>
    <row r="3458" spans="1:32" ht="20.149999999999999" customHeight="1" x14ac:dyDescent="0.75">
      <c r="A3458" s="31">
        <v>3456</v>
      </c>
      <c r="B3458" s="237"/>
      <c r="C3458" s="273"/>
      <c r="D3458" s="272"/>
      <c r="E3458" s="273"/>
      <c r="F3458" s="273"/>
      <c r="G3458" s="253" t="str">
        <f t="shared" si="387"/>
        <v/>
      </c>
      <c r="H3458" s="31" t="str">
        <f>IF(AND(B3458=H$1),LOOKUP(9.99999999999999E+307,$H$2:H3457)+1,"")</f>
        <v/>
      </c>
      <c r="I3458" s="31" t="str">
        <f>IF(AND(B3458=I$1),LOOKUP(9.99999999999999E+307,$I$2:I3457)+1,"")</f>
        <v/>
      </c>
      <c r="J3458" s="31">
        <f>IF(AND(B3458=J$1),LOOKUP(9.99999999999999E+307,$J$2:J3457)+1,"")</f>
        <v>3292</v>
      </c>
      <c r="K3458" s="31">
        <f>IF(AND(B3458=K$1),LOOKUP(9.99999999999999E+307,$K$2:K3457)+1,"")</f>
        <v>3292</v>
      </c>
      <c r="L3458" s="31">
        <f>IF(AND(B3458=L$1),LOOKUP(9.99999999999999E+307,$L$2:L3457)+1,"")</f>
        <v>3292</v>
      </c>
      <c r="M3458" s="31">
        <f>IF(AND(B3458=M$1),LOOKUP(9.99999999999999E+307,$M$2:M3457)+1,"")</f>
        <v>3292</v>
      </c>
      <c r="N3458" s="31" t="e">
        <f>IF(AND(B3458=N$1),LOOKUP(9.99999999999999E+307,$N$2:N3457)+1,"")</f>
        <v>#REF!</v>
      </c>
      <c r="O3458" s="31" t="e">
        <f>IF(AND($B3458=O$1),LOOKUP(9.99999999999999E+307,$O$2:O3457)+1,"")</f>
        <v>#REF!</v>
      </c>
      <c r="P3458" s="31" t="e">
        <f>IF(AND($B3458=P$1),LOOKUP(9.99999999999999E+307,$P$2:P3457)+1,"")</f>
        <v>#REF!</v>
      </c>
      <c r="Q3458" s="31" t="e">
        <f>IF(AND($B3458=Q$1),LOOKUP(9.99999999999999E+307,$Q$2:Q3457)+1,"")</f>
        <v>#REF!</v>
      </c>
      <c r="R3458" s="31">
        <f>IF(AND($B3458=R$1),LOOKUP(9.99999999999999E+307,$R$2:R3457)+1,"")</f>
        <v>3292</v>
      </c>
      <c r="S3458" s="31">
        <f>IF(AND($B3458=S$1),LOOKUP(9.99999999999999E+307,$S$2:S3457)+1,"")</f>
        <v>3292</v>
      </c>
      <c r="T3458" s="265"/>
      <c r="U3458" s="265"/>
      <c r="V3458" s="265"/>
      <c r="AA3458" s="254" t="str">
        <f t="shared" si="381"/>
        <v/>
      </c>
      <c r="AB3458" s="254" t="str">
        <f t="shared" si="382"/>
        <v/>
      </c>
      <c r="AC3458" s="255">
        <f t="shared" si="383"/>
        <v>0</v>
      </c>
      <c r="AD3458" s="255">
        <f t="shared" si="384"/>
        <v>3836</v>
      </c>
      <c r="AE3458" s="256" t="str">
        <f t="shared" si="385"/>
        <v/>
      </c>
      <c r="AF3458" s="252" t="str">
        <f t="shared" si="386"/>
        <v>-</v>
      </c>
    </row>
    <row r="3459" spans="1:32" ht="20.149999999999999" customHeight="1" x14ac:dyDescent="0.75">
      <c r="A3459" s="31">
        <v>3457</v>
      </c>
      <c r="B3459" s="237"/>
      <c r="C3459" s="273"/>
      <c r="D3459" s="272"/>
      <c r="E3459" s="273"/>
      <c r="F3459" s="273"/>
      <c r="G3459" s="253" t="str">
        <f t="shared" si="387"/>
        <v/>
      </c>
      <c r="H3459" s="31" t="str">
        <f>IF(AND(B3459=H$1),LOOKUP(9.99999999999999E+307,$H$2:H3458)+1,"")</f>
        <v/>
      </c>
      <c r="I3459" s="31" t="str">
        <f>IF(AND(B3459=I$1),LOOKUP(9.99999999999999E+307,$I$2:I3458)+1,"")</f>
        <v/>
      </c>
      <c r="J3459" s="31">
        <f>IF(AND(B3459=J$1),LOOKUP(9.99999999999999E+307,$J$2:J3458)+1,"")</f>
        <v>3293</v>
      </c>
      <c r="K3459" s="31">
        <f>IF(AND(B3459=K$1),LOOKUP(9.99999999999999E+307,$K$2:K3458)+1,"")</f>
        <v>3293</v>
      </c>
      <c r="L3459" s="31">
        <f>IF(AND(B3459=L$1),LOOKUP(9.99999999999999E+307,$L$2:L3458)+1,"")</f>
        <v>3293</v>
      </c>
      <c r="M3459" s="31">
        <f>IF(AND(B3459=M$1),LOOKUP(9.99999999999999E+307,$M$2:M3458)+1,"")</f>
        <v>3293</v>
      </c>
      <c r="N3459" s="31" t="e">
        <f>IF(AND(B3459=N$1),LOOKUP(9.99999999999999E+307,$N$2:N3458)+1,"")</f>
        <v>#REF!</v>
      </c>
      <c r="O3459" s="31" t="e">
        <f>IF(AND($B3459=O$1),LOOKUP(9.99999999999999E+307,$O$2:O3458)+1,"")</f>
        <v>#REF!</v>
      </c>
      <c r="P3459" s="31" t="e">
        <f>IF(AND($B3459=P$1),LOOKUP(9.99999999999999E+307,$P$2:P3458)+1,"")</f>
        <v>#REF!</v>
      </c>
      <c r="Q3459" s="31" t="e">
        <f>IF(AND($B3459=Q$1),LOOKUP(9.99999999999999E+307,$Q$2:Q3458)+1,"")</f>
        <v>#REF!</v>
      </c>
      <c r="R3459" s="31">
        <f>IF(AND($B3459=R$1),LOOKUP(9.99999999999999E+307,$R$2:R3458)+1,"")</f>
        <v>3293</v>
      </c>
      <c r="S3459" s="31">
        <f>IF(AND($B3459=S$1),LOOKUP(9.99999999999999E+307,$S$2:S3458)+1,"")</f>
        <v>3293</v>
      </c>
      <c r="T3459" s="265"/>
      <c r="U3459" s="265"/>
      <c r="V3459" s="265"/>
      <c r="AA3459" s="254" t="str">
        <f t="shared" si="381"/>
        <v/>
      </c>
      <c r="AB3459" s="254" t="str">
        <f t="shared" si="382"/>
        <v/>
      </c>
      <c r="AC3459" s="255">
        <f t="shared" si="383"/>
        <v>0</v>
      </c>
      <c r="AD3459" s="255">
        <f t="shared" si="384"/>
        <v>3836</v>
      </c>
      <c r="AE3459" s="256" t="str">
        <f t="shared" si="385"/>
        <v/>
      </c>
      <c r="AF3459" s="252" t="str">
        <f t="shared" si="386"/>
        <v>-</v>
      </c>
    </row>
    <row r="3460" spans="1:32" ht="20.149999999999999" customHeight="1" x14ac:dyDescent="0.75">
      <c r="A3460" s="31">
        <v>3458</v>
      </c>
      <c r="B3460" s="237"/>
      <c r="C3460" s="273"/>
      <c r="D3460" s="272"/>
      <c r="E3460" s="273"/>
      <c r="F3460" s="273"/>
      <c r="G3460" s="253" t="str">
        <f t="shared" si="387"/>
        <v/>
      </c>
      <c r="H3460" s="31" t="str">
        <f>IF(AND(B3460=H$1),LOOKUP(9.99999999999999E+307,$H$2:H3459)+1,"")</f>
        <v/>
      </c>
      <c r="I3460" s="31" t="str">
        <f>IF(AND(B3460=I$1),LOOKUP(9.99999999999999E+307,$I$2:I3459)+1,"")</f>
        <v/>
      </c>
      <c r="J3460" s="31">
        <f>IF(AND(B3460=J$1),LOOKUP(9.99999999999999E+307,$J$2:J3459)+1,"")</f>
        <v>3294</v>
      </c>
      <c r="K3460" s="31">
        <f>IF(AND(B3460=K$1),LOOKUP(9.99999999999999E+307,$K$2:K3459)+1,"")</f>
        <v>3294</v>
      </c>
      <c r="L3460" s="31">
        <f>IF(AND(B3460=L$1),LOOKUP(9.99999999999999E+307,$L$2:L3459)+1,"")</f>
        <v>3294</v>
      </c>
      <c r="M3460" s="31">
        <f>IF(AND(B3460=M$1),LOOKUP(9.99999999999999E+307,$M$2:M3459)+1,"")</f>
        <v>3294</v>
      </c>
      <c r="N3460" s="31" t="e">
        <f>IF(AND(B3460=N$1),LOOKUP(9.99999999999999E+307,$N$2:N3459)+1,"")</f>
        <v>#REF!</v>
      </c>
      <c r="O3460" s="31" t="e">
        <f>IF(AND($B3460=O$1),LOOKUP(9.99999999999999E+307,$O$2:O3459)+1,"")</f>
        <v>#REF!</v>
      </c>
      <c r="P3460" s="31" t="e">
        <f>IF(AND($B3460=P$1),LOOKUP(9.99999999999999E+307,$P$2:P3459)+1,"")</f>
        <v>#REF!</v>
      </c>
      <c r="Q3460" s="31" t="e">
        <f>IF(AND($B3460=Q$1),LOOKUP(9.99999999999999E+307,$Q$2:Q3459)+1,"")</f>
        <v>#REF!</v>
      </c>
      <c r="R3460" s="31">
        <f>IF(AND($B3460=R$1),LOOKUP(9.99999999999999E+307,$R$2:R3459)+1,"")</f>
        <v>3294</v>
      </c>
      <c r="S3460" s="31">
        <f>IF(AND($B3460=S$1),LOOKUP(9.99999999999999E+307,$S$2:S3459)+1,"")</f>
        <v>3294</v>
      </c>
      <c r="T3460" s="265"/>
      <c r="U3460" s="265"/>
      <c r="V3460" s="265"/>
      <c r="AA3460" s="254" t="str">
        <f t="shared" si="381"/>
        <v/>
      </c>
      <c r="AB3460" s="254" t="str">
        <f t="shared" si="382"/>
        <v/>
      </c>
      <c r="AC3460" s="255">
        <f t="shared" si="383"/>
        <v>0</v>
      </c>
      <c r="AD3460" s="255">
        <f t="shared" si="384"/>
        <v>3836</v>
      </c>
      <c r="AE3460" s="256" t="str">
        <f t="shared" si="385"/>
        <v/>
      </c>
      <c r="AF3460" s="252" t="str">
        <f t="shared" si="386"/>
        <v>-</v>
      </c>
    </row>
    <row r="3461" spans="1:32" ht="20.149999999999999" customHeight="1" x14ac:dyDescent="0.75">
      <c r="A3461" s="31">
        <v>3459</v>
      </c>
      <c r="B3461" s="237"/>
      <c r="C3461" s="273"/>
      <c r="D3461" s="272"/>
      <c r="E3461" s="273"/>
      <c r="F3461" s="273"/>
      <c r="G3461" s="253" t="str">
        <f t="shared" si="387"/>
        <v/>
      </c>
      <c r="H3461" s="31" t="str">
        <f>IF(AND(B3461=H$1),LOOKUP(9.99999999999999E+307,$H$2:H3460)+1,"")</f>
        <v/>
      </c>
      <c r="I3461" s="31" t="str">
        <f>IF(AND(B3461=I$1),LOOKUP(9.99999999999999E+307,$I$2:I3460)+1,"")</f>
        <v/>
      </c>
      <c r="J3461" s="31">
        <f>IF(AND(B3461=J$1),LOOKUP(9.99999999999999E+307,$J$2:J3460)+1,"")</f>
        <v>3295</v>
      </c>
      <c r="K3461" s="31">
        <f>IF(AND(B3461=K$1),LOOKUP(9.99999999999999E+307,$K$2:K3460)+1,"")</f>
        <v>3295</v>
      </c>
      <c r="L3461" s="31">
        <f>IF(AND(B3461=L$1),LOOKUP(9.99999999999999E+307,$L$2:L3460)+1,"")</f>
        <v>3295</v>
      </c>
      <c r="M3461" s="31">
        <f>IF(AND(B3461=M$1),LOOKUP(9.99999999999999E+307,$M$2:M3460)+1,"")</f>
        <v>3295</v>
      </c>
      <c r="N3461" s="31" t="e">
        <f>IF(AND(B3461=N$1),LOOKUP(9.99999999999999E+307,$N$2:N3460)+1,"")</f>
        <v>#REF!</v>
      </c>
      <c r="O3461" s="31" t="e">
        <f>IF(AND($B3461=O$1),LOOKUP(9.99999999999999E+307,$O$2:O3460)+1,"")</f>
        <v>#REF!</v>
      </c>
      <c r="P3461" s="31" t="e">
        <f>IF(AND($B3461=P$1),LOOKUP(9.99999999999999E+307,$P$2:P3460)+1,"")</f>
        <v>#REF!</v>
      </c>
      <c r="Q3461" s="31" t="e">
        <f>IF(AND($B3461=Q$1),LOOKUP(9.99999999999999E+307,$Q$2:Q3460)+1,"")</f>
        <v>#REF!</v>
      </c>
      <c r="R3461" s="31">
        <f>IF(AND($B3461=R$1),LOOKUP(9.99999999999999E+307,$R$2:R3460)+1,"")</f>
        <v>3295</v>
      </c>
      <c r="S3461" s="31">
        <f>IF(AND($B3461=S$1),LOOKUP(9.99999999999999E+307,$S$2:S3460)+1,"")</f>
        <v>3295</v>
      </c>
      <c r="T3461" s="265"/>
      <c r="U3461" s="265"/>
      <c r="V3461" s="265"/>
      <c r="AA3461" s="254" t="str">
        <f t="shared" si="381"/>
        <v/>
      </c>
      <c r="AB3461" s="254" t="str">
        <f t="shared" si="382"/>
        <v/>
      </c>
      <c r="AC3461" s="255">
        <f t="shared" si="383"/>
        <v>0</v>
      </c>
      <c r="AD3461" s="255">
        <f t="shared" si="384"/>
        <v>3836</v>
      </c>
      <c r="AE3461" s="256" t="str">
        <f t="shared" si="385"/>
        <v/>
      </c>
      <c r="AF3461" s="252" t="str">
        <f t="shared" si="386"/>
        <v>-</v>
      </c>
    </row>
    <row r="3462" spans="1:32" ht="20.149999999999999" customHeight="1" x14ac:dyDescent="0.75">
      <c r="A3462" s="31">
        <v>3460</v>
      </c>
      <c r="B3462" s="237"/>
      <c r="C3462" s="273"/>
      <c r="D3462" s="272"/>
      <c r="E3462" s="273"/>
      <c r="F3462" s="273"/>
      <c r="G3462" s="253" t="str">
        <f t="shared" si="387"/>
        <v/>
      </c>
      <c r="H3462" s="31" t="str">
        <f>IF(AND(B3462=H$1),LOOKUP(9.99999999999999E+307,$H$2:H3461)+1,"")</f>
        <v/>
      </c>
      <c r="I3462" s="31" t="str">
        <f>IF(AND(B3462=I$1),LOOKUP(9.99999999999999E+307,$I$2:I3461)+1,"")</f>
        <v/>
      </c>
      <c r="J3462" s="31">
        <f>IF(AND(B3462=J$1),LOOKUP(9.99999999999999E+307,$J$2:J3461)+1,"")</f>
        <v>3296</v>
      </c>
      <c r="K3462" s="31">
        <f>IF(AND(B3462=K$1),LOOKUP(9.99999999999999E+307,$K$2:K3461)+1,"")</f>
        <v>3296</v>
      </c>
      <c r="L3462" s="31">
        <f>IF(AND(B3462=L$1),LOOKUP(9.99999999999999E+307,$L$2:L3461)+1,"")</f>
        <v>3296</v>
      </c>
      <c r="M3462" s="31">
        <f>IF(AND(B3462=M$1),LOOKUP(9.99999999999999E+307,$M$2:M3461)+1,"")</f>
        <v>3296</v>
      </c>
      <c r="N3462" s="31" t="e">
        <f>IF(AND(B3462=N$1),LOOKUP(9.99999999999999E+307,$N$2:N3461)+1,"")</f>
        <v>#REF!</v>
      </c>
      <c r="O3462" s="31" t="e">
        <f>IF(AND($B3462=O$1),LOOKUP(9.99999999999999E+307,$O$2:O3461)+1,"")</f>
        <v>#REF!</v>
      </c>
      <c r="P3462" s="31" t="e">
        <f>IF(AND($B3462=P$1),LOOKUP(9.99999999999999E+307,$P$2:P3461)+1,"")</f>
        <v>#REF!</v>
      </c>
      <c r="Q3462" s="31" t="e">
        <f>IF(AND($B3462=Q$1),LOOKUP(9.99999999999999E+307,$Q$2:Q3461)+1,"")</f>
        <v>#REF!</v>
      </c>
      <c r="R3462" s="31">
        <f>IF(AND($B3462=R$1),LOOKUP(9.99999999999999E+307,$R$2:R3461)+1,"")</f>
        <v>3296</v>
      </c>
      <c r="S3462" s="31">
        <f>IF(AND($B3462=S$1),LOOKUP(9.99999999999999E+307,$S$2:S3461)+1,"")</f>
        <v>3296</v>
      </c>
      <c r="T3462" s="265"/>
      <c r="U3462" s="265"/>
      <c r="V3462" s="265"/>
      <c r="AA3462" s="254" t="str">
        <f t="shared" si="381"/>
        <v/>
      </c>
      <c r="AB3462" s="254" t="str">
        <f t="shared" si="382"/>
        <v/>
      </c>
      <c r="AC3462" s="255">
        <f t="shared" si="383"/>
        <v>0</v>
      </c>
      <c r="AD3462" s="255">
        <f t="shared" si="384"/>
        <v>3836</v>
      </c>
      <c r="AE3462" s="256" t="str">
        <f t="shared" si="385"/>
        <v/>
      </c>
      <c r="AF3462" s="252" t="str">
        <f t="shared" si="386"/>
        <v>-</v>
      </c>
    </row>
    <row r="3463" spans="1:32" ht="20.149999999999999" customHeight="1" x14ac:dyDescent="0.75">
      <c r="A3463" s="31">
        <v>3461</v>
      </c>
      <c r="B3463" s="237"/>
      <c r="C3463" s="273"/>
      <c r="D3463" s="272"/>
      <c r="E3463" s="273"/>
      <c r="F3463" s="273"/>
      <c r="G3463" s="253" t="str">
        <f t="shared" si="387"/>
        <v/>
      </c>
      <c r="H3463" s="31" t="str">
        <f>IF(AND(B3463=H$1),LOOKUP(9.99999999999999E+307,$H$2:H3462)+1,"")</f>
        <v/>
      </c>
      <c r="I3463" s="31" t="str">
        <f>IF(AND(B3463=I$1),LOOKUP(9.99999999999999E+307,$I$2:I3462)+1,"")</f>
        <v/>
      </c>
      <c r="J3463" s="31">
        <f>IF(AND(B3463=J$1),LOOKUP(9.99999999999999E+307,$J$2:J3462)+1,"")</f>
        <v>3297</v>
      </c>
      <c r="K3463" s="31">
        <f>IF(AND(B3463=K$1),LOOKUP(9.99999999999999E+307,$K$2:K3462)+1,"")</f>
        <v>3297</v>
      </c>
      <c r="L3463" s="31">
        <f>IF(AND(B3463=L$1),LOOKUP(9.99999999999999E+307,$L$2:L3462)+1,"")</f>
        <v>3297</v>
      </c>
      <c r="M3463" s="31">
        <f>IF(AND(B3463=M$1),LOOKUP(9.99999999999999E+307,$M$2:M3462)+1,"")</f>
        <v>3297</v>
      </c>
      <c r="N3463" s="31" t="e">
        <f>IF(AND(B3463=N$1),LOOKUP(9.99999999999999E+307,$N$2:N3462)+1,"")</f>
        <v>#REF!</v>
      </c>
      <c r="O3463" s="31" t="e">
        <f>IF(AND($B3463=O$1),LOOKUP(9.99999999999999E+307,$O$2:O3462)+1,"")</f>
        <v>#REF!</v>
      </c>
      <c r="P3463" s="31" t="e">
        <f>IF(AND($B3463=P$1),LOOKUP(9.99999999999999E+307,$P$2:P3462)+1,"")</f>
        <v>#REF!</v>
      </c>
      <c r="Q3463" s="31" t="e">
        <f>IF(AND($B3463=Q$1),LOOKUP(9.99999999999999E+307,$Q$2:Q3462)+1,"")</f>
        <v>#REF!</v>
      </c>
      <c r="R3463" s="31">
        <f>IF(AND($B3463=R$1),LOOKUP(9.99999999999999E+307,$R$2:R3462)+1,"")</f>
        <v>3297</v>
      </c>
      <c r="S3463" s="31">
        <f>IF(AND($B3463=S$1),LOOKUP(9.99999999999999E+307,$S$2:S3462)+1,"")</f>
        <v>3297</v>
      </c>
      <c r="T3463" s="265"/>
      <c r="U3463" s="265"/>
      <c r="V3463" s="265"/>
      <c r="AA3463" s="254" t="str">
        <f t="shared" si="381"/>
        <v/>
      </c>
      <c r="AB3463" s="254" t="str">
        <f t="shared" si="382"/>
        <v/>
      </c>
      <c r="AC3463" s="255">
        <f t="shared" si="383"/>
        <v>0</v>
      </c>
      <c r="AD3463" s="255">
        <f t="shared" si="384"/>
        <v>3836</v>
      </c>
      <c r="AE3463" s="256" t="str">
        <f t="shared" si="385"/>
        <v/>
      </c>
      <c r="AF3463" s="252" t="str">
        <f t="shared" si="386"/>
        <v>-</v>
      </c>
    </row>
    <row r="3464" spans="1:32" ht="20.149999999999999" customHeight="1" x14ac:dyDescent="0.75">
      <c r="A3464" s="31">
        <v>3462</v>
      </c>
      <c r="B3464" s="237"/>
      <c r="C3464" s="273"/>
      <c r="D3464" s="272"/>
      <c r="E3464" s="273"/>
      <c r="F3464" s="273"/>
      <c r="G3464" s="253" t="str">
        <f t="shared" si="387"/>
        <v/>
      </c>
      <c r="H3464" s="31" t="str">
        <f>IF(AND(B3464=H$1),LOOKUP(9.99999999999999E+307,$H$2:H3463)+1,"")</f>
        <v/>
      </c>
      <c r="I3464" s="31" t="str">
        <f>IF(AND(B3464=I$1),LOOKUP(9.99999999999999E+307,$I$2:I3463)+1,"")</f>
        <v/>
      </c>
      <c r="J3464" s="31">
        <f>IF(AND(B3464=J$1),LOOKUP(9.99999999999999E+307,$J$2:J3463)+1,"")</f>
        <v>3298</v>
      </c>
      <c r="K3464" s="31">
        <f>IF(AND(B3464=K$1),LOOKUP(9.99999999999999E+307,$K$2:K3463)+1,"")</f>
        <v>3298</v>
      </c>
      <c r="L3464" s="31">
        <f>IF(AND(B3464=L$1),LOOKUP(9.99999999999999E+307,$L$2:L3463)+1,"")</f>
        <v>3298</v>
      </c>
      <c r="M3464" s="31">
        <f>IF(AND(B3464=M$1),LOOKUP(9.99999999999999E+307,$M$2:M3463)+1,"")</f>
        <v>3298</v>
      </c>
      <c r="N3464" s="31" t="e">
        <f>IF(AND(B3464=N$1),LOOKUP(9.99999999999999E+307,$N$2:N3463)+1,"")</f>
        <v>#REF!</v>
      </c>
      <c r="O3464" s="31" t="e">
        <f>IF(AND($B3464=O$1),LOOKUP(9.99999999999999E+307,$O$2:O3463)+1,"")</f>
        <v>#REF!</v>
      </c>
      <c r="P3464" s="31" t="e">
        <f>IF(AND($B3464=P$1),LOOKUP(9.99999999999999E+307,$P$2:P3463)+1,"")</f>
        <v>#REF!</v>
      </c>
      <c r="Q3464" s="31" t="e">
        <f>IF(AND($B3464=Q$1),LOOKUP(9.99999999999999E+307,$Q$2:Q3463)+1,"")</f>
        <v>#REF!</v>
      </c>
      <c r="R3464" s="31">
        <f>IF(AND($B3464=R$1),LOOKUP(9.99999999999999E+307,$R$2:R3463)+1,"")</f>
        <v>3298</v>
      </c>
      <c r="S3464" s="31">
        <f>IF(AND($B3464=S$1),LOOKUP(9.99999999999999E+307,$S$2:S3463)+1,"")</f>
        <v>3298</v>
      </c>
      <c r="T3464" s="265"/>
      <c r="U3464" s="265"/>
      <c r="V3464" s="265"/>
      <c r="AA3464" s="254" t="str">
        <f t="shared" si="381"/>
        <v/>
      </c>
      <c r="AB3464" s="254" t="str">
        <f t="shared" si="382"/>
        <v/>
      </c>
      <c r="AC3464" s="255">
        <f t="shared" si="383"/>
        <v>0</v>
      </c>
      <c r="AD3464" s="255">
        <f t="shared" si="384"/>
        <v>3836</v>
      </c>
      <c r="AE3464" s="256" t="str">
        <f t="shared" si="385"/>
        <v/>
      </c>
      <c r="AF3464" s="252" t="str">
        <f t="shared" si="386"/>
        <v>-</v>
      </c>
    </row>
    <row r="3465" spans="1:32" ht="20.149999999999999" customHeight="1" x14ac:dyDescent="0.75">
      <c r="A3465" s="31">
        <v>3463</v>
      </c>
      <c r="B3465" s="237"/>
      <c r="C3465" s="273"/>
      <c r="D3465" s="272"/>
      <c r="E3465" s="273"/>
      <c r="F3465" s="273"/>
      <c r="G3465" s="253" t="str">
        <f t="shared" si="387"/>
        <v/>
      </c>
      <c r="H3465" s="31" t="str">
        <f>IF(AND(B3465=H$1),LOOKUP(9.99999999999999E+307,$H$2:H3464)+1,"")</f>
        <v/>
      </c>
      <c r="I3465" s="31" t="str">
        <f>IF(AND(B3465=I$1),LOOKUP(9.99999999999999E+307,$I$2:I3464)+1,"")</f>
        <v/>
      </c>
      <c r="J3465" s="31">
        <f>IF(AND(B3465=J$1),LOOKUP(9.99999999999999E+307,$J$2:J3464)+1,"")</f>
        <v>3299</v>
      </c>
      <c r="K3465" s="31">
        <f>IF(AND(B3465=K$1),LOOKUP(9.99999999999999E+307,$K$2:K3464)+1,"")</f>
        <v>3299</v>
      </c>
      <c r="L3465" s="31">
        <f>IF(AND(B3465=L$1),LOOKUP(9.99999999999999E+307,$L$2:L3464)+1,"")</f>
        <v>3299</v>
      </c>
      <c r="M3465" s="31">
        <f>IF(AND(B3465=M$1),LOOKUP(9.99999999999999E+307,$M$2:M3464)+1,"")</f>
        <v>3299</v>
      </c>
      <c r="N3465" s="31" t="e">
        <f>IF(AND(B3465=N$1),LOOKUP(9.99999999999999E+307,$N$2:N3464)+1,"")</f>
        <v>#REF!</v>
      </c>
      <c r="O3465" s="31" t="e">
        <f>IF(AND($B3465=O$1),LOOKUP(9.99999999999999E+307,$O$2:O3464)+1,"")</f>
        <v>#REF!</v>
      </c>
      <c r="P3465" s="31" t="e">
        <f>IF(AND($B3465=P$1),LOOKUP(9.99999999999999E+307,$P$2:P3464)+1,"")</f>
        <v>#REF!</v>
      </c>
      <c r="Q3465" s="31" t="e">
        <f>IF(AND($B3465=Q$1),LOOKUP(9.99999999999999E+307,$Q$2:Q3464)+1,"")</f>
        <v>#REF!</v>
      </c>
      <c r="R3465" s="31">
        <f>IF(AND($B3465=R$1),LOOKUP(9.99999999999999E+307,$R$2:R3464)+1,"")</f>
        <v>3299</v>
      </c>
      <c r="S3465" s="31">
        <f>IF(AND($B3465=S$1),LOOKUP(9.99999999999999E+307,$S$2:S3464)+1,"")</f>
        <v>3299</v>
      </c>
      <c r="T3465" s="265"/>
      <c r="U3465" s="265"/>
      <c r="V3465" s="265"/>
      <c r="AA3465" s="254" t="str">
        <f t="shared" si="381"/>
        <v/>
      </c>
      <c r="AB3465" s="254" t="str">
        <f t="shared" si="382"/>
        <v/>
      </c>
      <c r="AC3465" s="255">
        <f t="shared" si="383"/>
        <v>0</v>
      </c>
      <c r="AD3465" s="255">
        <f t="shared" si="384"/>
        <v>3836</v>
      </c>
      <c r="AE3465" s="256" t="str">
        <f t="shared" si="385"/>
        <v/>
      </c>
      <c r="AF3465" s="252" t="str">
        <f t="shared" si="386"/>
        <v>-</v>
      </c>
    </row>
    <row r="3466" spans="1:32" ht="20.149999999999999" customHeight="1" x14ac:dyDescent="0.75">
      <c r="A3466" s="31">
        <v>3464</v>
      </c>
      <c r="B3466" s="237"/>
      <c r="C3466" s="273"/>
      <c r="D3466" s="272"/>
      <c r="E3466" s="273"/>
      <c r="F3466" s="273"/>
      <c r="G3466" s="253" t="str">
        <f t="shared" si="387"/>
        <v/>
      </c>
      <c r="H3466" s="31" t="str">
        <f>IF(AND(B3466=H$1),LOOKUP(9.99999999999999E+307,$H$2:H3465)+1,"")</f>
        <v/>
      </c>
      <c r="I3466" s="31" t="str">
        <f>IF(AND(B3466=I$1),LOOKUP(9.99999999999999E+307,$I$2:I3465)+1,"")</f>
        <v/>
      </c>
      <c r="J3466" s="31">
        <f>IF(AND(B3466=J$1),LOOKUP(9.99999999999999E+307,$J$2:J3465)+1,"")</f>
        <v>3300</v>
      </c>
      <c r="K3466" s="31">
        <f>IF(AND(B3466=K$1),LOOKUP(9.99999999999999E+307,$K$2:K3465)+1,"")</f>
        <v>3300</v>
      </c>
      <c r="L3466" s="31">
        <f>IF(AND(B3466=L$1),LOOKUP(9.99999999999999E+307,$L$2:L3465)+1,"")</f>
        <v>3300</v>
      </c>
      <c r="M3466" s="31">
        <f>IF(AND(B3466=M$1),LOOKUP(9.99999999999999E+307,$M$2:M3465)+1,"")</f>
        <v>3300</v>
      </c>
      <c r="N3466" s="31" t="e">
        <f>IF(AND(B3466=N$1),LOOKUP(9.99999999999999E+307,$N$2:N3465)+1,"")</f>
        <v>#REF!</v>
      </c>
      <c r="O3466" s="31" t="e">
        <f>IF(AND($B3466=O$1),LOOKUP(9.99999999999999E+307,$O$2:O3465)+1,"")</f>
        <v>#REF!</v>
      </c>
      <c r="P3466" s="31" t="e">
        <f>IF(AND($B3466=P$1),LOOKUP(9.99999999999999E+307,$P$2:P3465)+1,"")</f>
        <v>#REF!</v>
      </c>
      <c r="Q3466" s="31" t="e">
        <f>IF(AND($B3466=Q$1),LOOKUP(9.99999999999999E+307,$Q$2:Q3465)+1,"")</f>
        <v>#REF!</v>
      </c>
      <c r="R3466" s="31">
        <f>IF(AND($B3466=R$1),LOOKUP(9.99999999999999E+307,$R$2:R3465)+1,"")</f>
        <v>3300</v>
      </c>
      <c r="S3466" s="31">
        <f>IF(AND($B3466=S$1),LOOKUP(9.99999999999999E+307,$S$2:S3465)+1,"")</f>
        <v>3300</v>
      </c>
      <c r="T3466" s="265"/>
      <c r="U3466" s="265"/>
      <c r="V3466" s="265"/>
      <c r="AA3466" s="254" t="str">
        <f t="shared" si="381"/>
        <v/>
      </c>
      <c r="AB3466" s="254" t="str">
        <f t="shared" si="382"/>
        <v/>
      </c>
      <c r="AC3466" s="255">
        <f t="shared" si="383"/>
        <v>0</v>
      </c>
      <c r="AD3466" s="255">
        <f t="shared" si="384"/>
        <v>3836</v>
      </c>
      <c r="AE3466" s="256" t="str">
        <f t="shared" si="385"/>
        <v/>
      </c>
      <c r="AF3466" s="252" t="str">
        <f t="shared" si="386"/>
        <v>-</v>
      </c>
    </row>
    <row r="3467" spans="1:32" ht="20.149999999999999" customHeight="1" x14ac:dyDescent="0.75">
      <c r="A3467" s="31">
        <v>3465</v>
      </c>
      <c r="B3467" s="237"/>
      <c r="C3467" s="273"/>
      <c r="D3467" s="272"/>
      <c r="E3467" s="273"/>
      <c r="F3467" s="273"/>
      <c r="G3467" s="253" t="str">
        <f t="shared" si="387"/>
        <v/>
      </c>
      <c r="H3467" s="31" t="str">
        <f>IF(AND(B3467=H$1),LOOKUP(9.99999999999999E+307,$H$2:H3466)+1,"")</f>
        <v/>
      </c>
      <c r="I3467" s="31" t="str">
        <f>IF(AND(B3467=I$1),LOOKUP(9.99999999999999E+307,$I$2:I3466)+1,"")</f>
        <v/>
      </c>
      <c r="J3467" s="31">
        <f>IF(AND(B3467=J$1),LOOKUP(9.99999999999999E+307,$J$2:J3466)+1,"")</f>
        <v>3301</v>
      </c>
      <c r="K3467" s="31">
        <f>IF(AND(B3467=K$1),LOOKUP(9.99999999999999E+307,$K$2:K3466)+1,"")</f>
        <v>3301</v>
      </c>
      <c r="L3467" s="31">
        <f>IF(AND(B3467=L$1),LOOKUP(9.99999999999999E+307,$L$2:L3466)+1,"")</f>
        <v>3301</v>
      </c>
      <c r="M3467" s="31">
        <f>IF(AND(B3467=M$1),LOOKUP(9.99999999999999E+307,$M$2:M3466)+1,"")</f>
        <v>3301</v>
      </c>
      <c r="N3467" s="31" t="e">
        <f>IF(AND(B3467=N$1),LOOKUP(9.99999999999999E+307,$N$2:N3466)+1,"")</f>
        <v>#REF!</v>
      </c>
      <c r="O3467" s="31" t="e">
        <f>IF(AND($B3467=O$1),LOOKUP(9.99999999999999E+307,$O$2:O3466)+1,"")</f>
        <v>#REF!</v>
      </c>
      <c r="P3467" s="31" t="e">
        <f>IF(AND($B3467=P$1),LOOKUP(9.99999999999999E+307,$P$2:P3466)+1,"")</f>
        <v>#REF!</v>
      </c>
      <c r="Q3467" s="31" t="e">
        <f>IF(AND($B3467=Q$1),LOOKUP(9.99999999999999E+307,$Q$2:Q3466)+1,"")</f>
        <v>#REF!</v>
      </c>
      <c r="R3467" s="31">
        <f>IF(AND($B3467=R$1),LOOKUP(9.99999999999999E+307,$R$2:R3466)+1,"")</f>
        <v>3301</v>
      </c>
      <c r="S3467" s="31">
        <f>IF(AND($B3467=S$1),LOOKUP(9.99999999999999E+307,$S$2:S3466)+1,"")</f>
        <v>3301</v>
      </c>
      <c r="T3467" s="265"/>
      <c r="U3467" s="265"/>
      <c r="V3467" s="265"/>
      <c r="AA3467" s="254" t="str">
        <f t="shared" si="381"/>
        <v/>
      </c>
      <c r="AB3467" s="254" t="str">
        <f t="shared" si="382"/>
        <v/>
      </c>
      <c r="AC3467" s="255">
        <f t="shared" si="383"/>
        <v>0</v>
      </c>
      <c r="AD3467" s="255">
        <f t="shared" si="384"/>
        <v>3836</v>
      </c>
      <c r="AE3467" s="256" t="str">
        <f t="shared" si="385"/>
        <v/>
      </c>
      <c r="AF3467" s="252" t="str">
        <f t="shared" si="386"/>
        <v>-</v>
      </c>
    </row>
    <row r="3468" spans="1:32" ht="20.149999999999999" customHeight="1" x14ac:dyDescent="0.75">
      <c r="A3468" s="31">
        <v>3466</v>
      </c>
      <c r="B3468" s="237"/>
      <c r="C3468" s="273"/>
      <c r="D3468" s="272"/>
      <c r="E3468" s="273"/>
      <c r="F3468" s="273"/>
      <c r="G3468" s="253" t="str">
        <f t="shared" si="387"/>
        <v/>
      </c>
      <c r="H3468" s="31" t="str">
        <f>IF(AND(B3468=H$1),LOOKUP(9.99999999999999E+307,$H$2:H3467)+1,"")</f>
        <v/>
      </c>
      <c r="I3468" s="31" t="str">
        <f>IF(AND(B3468=I$1),LOOKUP(9.99999999999999E+307,$I$2:I3467)+1,"")</f>
        <v/>
      </c>
      <c r="J3468" s="31">
        <f>IF(AND(B3468=J$1),LOOKUP(9.99999999999999E+307,$J$2:J3467)+1,"")</f>
        <v>3302</v>
      </c>
      <c r="K3468" s="31">
        <f>IF(AND(B3468=K$1),LOOKUP(9.99999999999999E+307,$K$2:K3467)+1,"")</f>
        <v>3302</v>
      </c>
      <c r="L3468" s="31">
        <f>IF(AND(B3468=L$1),LOOKUP(9.99999999999999E+307,$L$2:L3467)+1,"")</f>
        <v>3302</v>
      </c>
      <c r="M3468" s="31">
        <f>IF(AND(B3468=M$1),LOOKUP(9.99999999999999E+307,$M$2:M3467)+1,"")</f>
        <v>3302</v>
      </c>
      <c r="N3468" s="31" t="e">
        <f>IF(AND(B3468=N$1),LOOKUP(9.99999999999999E+307,$N$2:N3467)+1,"")</f>
        <v>#REF!</v>
      </c>
      <c r="O3468" s="31" t="e">
        <f>IF(AND($B3468=O$1),LOOKUP(9.99999999999999E+307,$O$2:O3467)+1,"")</f>
        <v>#REF!</v>
      </c>
      <c r="P3468" s="31" t="e">
        <f>IF(AND($B3468=P$1),LOOKUP(9.99999999999999E+307,$P$2:P3467)+1,"")</f>
        <v>#REF!</v>
      </c>
      <c r="Q3468" s="31" t="e">
        <f>IF(AND($B3468=Q$1),LOOKUP(9.99999999999999E+307,$Q$2:Q3467)+1,"")</f>
        <v>#REF!</v>
      </c>
      <c r="R3468" s="31">
        <f>IF(AND($B3468=R$1),LOOKUP(9.99999999999999E+307,$R$2:R3467)+1,"")</f>
        <v>3302</v>
      </c>
      <c r="S3468" s="31">
        <f>IF(AND($B3468=S$1),LOOKUP(9.99999999999999E+307,$S$2:S3467)+1,"")</f>
        <v>3302</v>
      </c>
      <c r="T3468" s="265"/>
      <c r="U3468" s="265"/>
      <c r="V3468" s="265"/>
      <c r="AA3468" s="254" t="str">
        <f t="shared" si="381"/>
        <v/>
      </c>
      <c r="AB3468" s="254" t="str">
        <f t="shared" si="382"/>
        <v/>
      </c>
      <c r="AC3468" s="255">
        <f t="shared" si="383"/>
        <v>0</v>
      </c>
      <c r="AD3468" s="255">
        <f t="shared" si="384"/>
        <v>3836</v>
      </c>
      <c r="AE3468" s="256" t="str">
        <f t="shared" si="385"/>
        <v/>
      </c>
      <c r="AF3468" s="252" t="str">
        <f t="shared" si="386"/>
        <v>-</v>
      </c>
    </row>
    <row r="3469" spans="1:32" ht="20.149999999999999" customHeight="1" x14ac:dyDescent="0.75">
      <c r="A3469" s="31">
        <v>3467</v>
      </c>
      <c r="B3469" s="237"/>
      <c r="C3469" s="273"/>
      <c r="D3469" s="272"/>
      <c r="E3469" s="273"/>
      <c r="F3469" s="273"/>
      <c r="G3469" s="253" t="str">
        <f t="shared" si="387"/>
        <v/>
      </c>
      <c r="H3469" s="31" t="str">
        <f>IF(AND(B3469=H$1),LOOKUP(9.99999999999999E+307,$H$2:H3468)+1,"")</f>
        <v/>
      </c>
      <c r="I3469" s="31" t="str">
        <f>IF(AND(B3469=I$1),LOOKUP(9.99999999999999E+307,$I$2:I3468)+1,"")</f>
        <v/>
      </c>
      <c r="J3469" s="31">
        <f>IF(AND(B3469=J$1),LOOKUP(9.99999999999999E+307,$J$2:J3468)+1,"")</f>
        <v>3303</v>
      </c>
      <c r="K3469" s="31">
        <f>IF(AND(B3469=K$1),LOOKUP(9.99999999999999E+307,$K$2:K3468)+1,"")</f>
        <v>3303</v>
      </c>
      <c r="L3469" s="31">
        <f>IF(AND(B3469=L$1),LOOKUP(9.99999999999999E+307,$L$2:L3468)+1,"")</f>
        <v>3303</v>
      </c>
      <c r="M3469" s="31">
        <f>IF(AND(B3469=M$1),LOOKUP(9.99999999999999E+307,$M$2:M3468)+1,"")</f>
        <v>3303</v>
      </c>
      <c r="N3469" s="31" t="e">
        <f>IF(AND(B3469=N$1),LOOKUP(9.99999999999999E+307,$N$2:N3468)+1,"")</f>
        <v>#REF!</v>
      </c>
      <c r="O3469" s="31" t="e">
        <f>IF(AND($B3469=O$1),LOOKUP(9.99999999999999E+307,$O$2:O3468)+1,"")</f>
        <v>#REF!</v>
      </c>
      <c r="P3469" s="31" t="e">
        <f>IF(AND($B3469=P$1),LOOKUP(9.99999999999999E+307,$P$2:P3468)+1,"")</f>
        <v>#REF!</v>
      </c>
      <c r="Q3469" s="31" t="e">
        <f>IF(AND($B3469=Q$1),LOOKUP(9.99999999999999E+307,$Q$2:Q3468)+1,"")</f>
        <v>#REF!</v>
      </c>
      <c r="R3469" s="31">
        <f>IF(AND($B3469=R$1),LOOKUP(9.99999999999999E+307,$R$2:R3468)+1,"")</f>
        <v>3303</v>
      </c>
      <c r="S3469" s="31">
        <f>IF(AND($B3469=S$1),LOOKUP(9.99999999999999E+307,$S$2:S3468)+1,"")</f>
        <v>3303</v>
      </c>
      <c r="T3469" s="265"/>
      <c r="U3469" s="265"/>
      <c r="V3469" s="265"/>
      <c r="AA3469" s="254" t="str">
        <f t="shared" si="381"/>
        <v/>
      </c>
      <c r="AB3469" s="254" t="str">
        <f t="shared" si="382"/>
        <v/>
      </c>
      <c r="AC3469" s="255">
        <f t="shared" si="383"/>
        <v>0</v>
      </c>
      <c r="AD3469" s="255">
        <f t="shared" si="384"/>
        <v>3836</v>
      </c>
      <c r="AE3469" s="256" t="str">
        <f t="shared" si="385"/>
        <v/>
      </c>
      <c r="AF3469" s="252" t="str">
        <f t="shared" si="386"/>
        <v>-</v>
      </c>
    </row>
    <row r="3470" spans="1:32" ht="20.149999999999999" customHeight="1" x14ac:dyDescent="0.75">
      <c r="A3470" s="31">
        <v>3468</v>
      </c>
      <c r="B3470" s="237"/>
      <c r="C3470" s="273"/>
      <c r="D3470" s="272"/>
      <c r="E3470" s="273"/>
      <c r="F3470" s="273"/>
      <c r="G3470" s="253" t="str">
        <f t="shared" si="387"/>
        <v/>
      </c>
      <c r="H3470" s="31" t="str">
        <f>IF(AND(B3470=H$1),LOOKUP(9.99999999999999E+307,$H$2:H3469)+1,"")</f>
        <v/>
      </c>
      <c r="I3470" s="31" t="str">
        <f>IF(AND(B3470=I$1),LOOKUP(9.99999999999999E+307,$I$2:I3469)+1,"")</f>
        <v/>
      </c>
      <c r="J3470" s="31">
        <f>IF(AND(B3470=J$1),LOOKUP(9.99999999999999E+307,$J$2:J3469)+1,"")</f>
        <v>3304</v>
      </c>
      <c r="K3470" s="31">
        <f>IF(AND(B3470=K$1),LOOKUP(9.99999999999999E+307,$K$2:K3469)+1,"")</f>
        <v>3304</v>
      </c>
      <c r="L3470" s="31">
        <f>IF(AND(B3470=L$1),LOOKUP(9.99999999999999E+307,$L$2:L3469)+1,"")</f>
        <v>3304</v>
      </c>
      <c r="M3470" s="31">
        <f>IF(AND(B3470=M$1),LOOKUP(9.99999999999999E+307,$M$2:M3469)+1,"")</f>
        <v>3304</v>
      </c>
      <c r="N3470" s="31" t="e">
        <f>IF(AND(B3470=N$1),LOOKUP(9.99999999999999E+307,$N$2:N3469)+1,"")</f>
        <v>#REF!</v>
      </c>
      <c r="O3470" s="31" t="e">
        <f>IF(AND($B3470=O$1),LOOKUP(9.99999999999999E+307,$O$2:O3469)+1,"")</f>
        <v>#REF!</v>
      </c>
      <c r="P3470" s="31" t="e">
        <f>IF(AND($B3470=P$1),LOOKUP(9.99999999999999E+307,$P$2:P3469)+1,"")</f>
        <v>#REF!</v>
      </c>
      <c r="Q3470" s="31" t="e">
        <f>IF(AND($B3470=Q$1),LOOKUP(9.99999999999999E+307,$Q$2:Q3469)+1,"")</f>
        <v>#REF!</v>
      </c>
      <c r="R3470" s="31">
        <f>IF(AND($B3470=R$1),LOOKUP(9.99999999999999E+307,$R$2:R3469)+1,"")</f>
        <v>3304</v>
      </c>
      <c r="S3470" s="31">
        <f>IF(AND($B3470=S$1),LOOKUP(9.99999999999999E+307,$S$2:S3469)+1,"")</f>
        <v>3304</v>
      </c>
      <c r="T3470" s="265"/>
      <c r="U3470" s="265"/>
      <c r="V3470" s="265"/>
      <c r="AA3470" s="254" t="str">
        <f t="shared" si="381"/>
        <v/>
      </c>
      <c r="AB3470" s="254" t="str">
        <f t="shared" si="382"/>
        <v/>
      </c>
      <c r="AC3470" s="255">
        <f t="shared" si="383"/>
        <v>0</v>
      </c>
      <c r="AD3470" s="255">
        <f t="shared" si="384"/>
        <v>3836</v>
      </c>
      <c r="AE3470" s="256" t="str">
        <f t="shared" si="385"/>
        <v/>
      </c>
      <c r="AF3470" s="252" t="str">
        <f t="shared" si="386"/>
        <v>-</v>
      </c>
    </row>
    <row r="3471" spans="1:32" ht="20.149999999999999" customHeight="1" x14ac:dyDescent="0.75">
      <c r="A3471" s="31">
        <v>3469</v>
      </c>
      <c r="B3471" s="237"/>
      <c r="C3471" s="273"/>
      <c r="D3471" s="272"/>
      <c r="E3471" s="273"/>
      <c r="F3471" s="273"/>
      <c r="G3471" s="253" t="str">
        <f t="shared" si="387"/>
        <v/>
      </c>
      <c r="H3471" s="31" t="str">
        <f>IF(AND(B3471=H$1),LOOKUP(9.99999999999999E+307,$H$2:H3470)+1,"")</f>
        <v/>
      </c>
      <c r="I3471" s="31" t="str">
        <f>IF(AND(B3471=I$1),LOOKUP(9.99999999999999E+307,$I$2:I3470)+1,"")</f>
        <v/>
      </c>
      <c r="J3471" s="31">
        <f>IF(AND(B3471=J$1),LOOKUP(9.99999999999999E+307,$J$2:J3470)+1,"")</f>
        <v>3305</v>
      </c>
      <c r="K3471" s="31">
        <f>IF(AND(B3471=K$1),LOOKUP(9.99999999999999E+307,$K$2:K3470)+1,"")</f>
        <v>3305</v>
      </c>
      <c r="L3471" s="31">
        <f>IF(AND(B3471=L$1),LOOKUP(9.99999999999999E+307,$L$2:L3470)+1,"")</f>
        <v>3305</v>
      </c>
      <c r="M3471" s="31">
        <f>IF(AND(B3471=M$1),LOOKUP(9.99999999999999E+307,$M$2:M3470)+1,"")</f>
        <v>3305</v>
      </c>
      <c r="N3471" s="31" t="e">
        <f>IF(AND(B3471=N$1),LOOKUP(9.99999999999999E+307,$N$2:N3470)+1,"")</f>
        <v>#REF!</v>
      </c>
      <c r="O3471" s="31" t="e">
        <f>IF(AND($B3471=O$1),LOOKUP(9.99999999999999E+307,$O$2:O3470)+1,"")</f>
        <v>#REF!</v>
      </c>
      <c r="P3471" s="31" t="e">
        <f>IF(AND($B3471=P$1),LOOKUP(9.99999999999999E+307,$P$2:P3470)+1,"")</f>
        <v>#REF!</v>
      </c>
      <c r="Q3471" s="31" t="e">
        <f>IF(AND($B3471=Q$1),LOOKUP(9.99999999999999E+307,$Q$2:Q3470)+1,"")</f>
        <v>#REF!</v>
      </c>
      <c r="R3471" s="31">
        <f>IF(AND($B3471=R$1),LOOKUP(9.99999999999999E+307,$R$2:R3470)+1,"")</f>
        <v>3305</v>
      </c>
      <c r="S3471" s="31">
        <f>IF(AND($B3471=S$1),LOOKUP(9.99999999999999E+307,$S$2:S3470)+1,"")</f>
        <v>3305</v>
      </c>
      <c r="T3471" s="265"/>
      <c r="U3471" s="265"/>
      <c r="V3471" s="265"/>
      <c r="AA3471" s="254" t="str">
        <f t="shared" si="381"/>
        <v/>
      </c>
      <c r="AB3471" s="254" t="str">
        <f t="shared" si="382"/>
        <v/>
      </c>
      <c r="AC3471" s="255">
        <f t="shared" si="383"/>
        <v>0</v>
      </c>
      <c r="AD3471" s="255">
        <f t="shared" si="384"/>
        <v>3836</v>
      </c>
      <c r="AE3471" s="256" t="str">
        <f t="shared" si="385"/>
        <v/>
      </c>
      <c r="AF3471" s="252" t="str">
        <f t="shared" si="386"/>
        <v>-</v>
      </c>
    </row>
    <row r="3472" spans="1:32" ht="20.149999999999999" customHeight="1" x14ac:dyDescent="0.75">
      <c r="A3472" s="31">
        <v>3470</v>
      </c>
      <c r="B3472" s="237"/>
      <c r="C3472" s="273"/>
      <c r="D3472" s="272"/>
      <c r="E3472" s="273"/>
      <c r="F3472" s="273"/>
      <c r="G3472" s="253" t="str">
        <f t="shared" si="387"/>
        <v/>
      </c>
      <c r="H3472" s="31" t="str">
        <f>IF(AND(B3472=H$1),LOOKUP(9.99999999999999E+307,$H$2:H3471)+1,"")</f>
        <v/>
      </c>
      <c r="I3472" s="31" t="str">
        <f>IF(AND(B3472=I$1),LOOKUP(9.99999999999999E+307,$I$2:I3471)+1,"")</f>
        <v/>
      </c>
      <c r="J3472" s="31">
        <f>IF(AND(B3472=J$1),LOOKUP(9.99999999999999E+307,$J$2:J3471)+1,"")</f>
        <v>3306</v>
      </c>
      <c r="K3472" s="31">
        <f>IF(AND(B3472=K$1),LOOKUP(9.99999999999999E+307,$K$2:K3471)+1,"")</f>
        <v>3306</v>
      </c>
      <c r="L3472" s="31">
        <f>IF(AND(B3472=L$1),LOOKUP(9.99999999999999E+307,$L$2:L3471)+1,"")</f>
        <v>3306</v>
      </c>
      <c r="M3472" s="31">
        <f>IF(AND(B3472=M$1),LOOKUP(9.99999999999999E+307,$M$2:M3471)+1,"")</f>
        <v>3306</v>
      </c>
      <c r="N3472" s="31" t="e">
        <f>IF(AND(B3472=N$1),LOOKUP(9.99999999999999E+307,$N$2:N3471)+1,"")</f>
        <v>#REF!</v>
      </c>
      <c r="O3472" s="31" t="e">
        <f>IF(AND($B3472=O$1),LOOKUP(9.99999999999999E+307,$O$2:O3471)+1,"")</f>
        <v>#REF!</v>
      </c>
      <c r="P3472" s="31" t="e">
        <f>IF(AND($B3472=P$1),LOOKUP(9.99999999999999E+307,$P$2:P3471)+1,"")</f>
        <v>#REF!</v>
      </c>
      <c r="Q3472" s="31" t="e">
        <f>IF(AND($B3472=Q$1),LOOKUP(9.99999999999999E+307,$Q$2:Q3471)+1,"")</f>
        <v>#REF!</v>
      </c>
      <c r="R3472" s="31">
        <f>IF(AND($B3472=R$1),LOOKUP(9.99999999999999E+307,$R$2:R3471)+1,"")</f>
        <v>3306</v>
      </c>
      <c r="S3472" s="31">
        <f>IF(AND($B3472=S$1),LOOKUP(9.99999999999999E+307,$S$2:S3471)+1,"")</f>
        <v>3306</v>
      </c>
      <c r="T3472" s="265"/>
      <c r="U3472" s="265"/>
      <c r="V3472" s="265"/>
      <c r="AA3472" s="254" t="str">
        <f t="shared" si="381"/>
        <v/>
      </c>
      <c r="AB3472" s="254" t="str">
        <f t="shared" si="382"/>
        <v/>
      </c>
      <c r="AC3472" s="255">
        <f t="shared" si="383"/>
        <v>0</v>
      </c>
      <c r="AD3472" s="255">
        <f t="shared" si="384"/>
        <v>3836</v>
      </c>
      <c r="AE3472" s="256" t="str">
        <f t="shared" si="385"/>
        <v/>
      </c>
      <c r="AF3472" s="252" t="str">
        <f t="shared" si="386"/>
        <v>-</v>
      </c>
    </row>
    <row r="3473" spans="1:32" ht="20.149999999999999" customHeight="1" x14ac:dyDescent="0.75">
      <c r="A3473" s="31">
        <v>3471</v>
      </c>
      <c r="B3473" s="237"/>
      <c r="C3473" s="273"/>
      <c r="D3473" s="272"/>
      <c r="E3473" s="273"/>
      <c r="F3473" s="273"/>
      <c r="G3473" s="253" t="str">
        <f t="shared" si="387"/>
        <v/>
      </c>
      <c r="H3473" s="31" t="str">
        <f>IF(AND(B3473=H$1),LOOKUP(9.99999999999999E+307,$H$2:H3472)+1,"")</f>
        <v/>
      </c>
      <c r="I3473" s="31" t="str">
        <f>IF(AND(B3473=I$1),LOOKUP(9.99999999999999E+307,$I$2:I3472)+1,"")</f>
        <v/>
      </c>
      <c r="J3473" s="31">
        <f>IF(AND(B3473=J$1),LOOKUP(9.99999999999999E+307,$J$2:J3472)+1,"")</f>
        <v>3307</v>
      </c>
      <c r="K3473" s="31">
        <f>IF(AND(B3473=K$1),LOOKUP(9.99999999999999E+307,$K$2:K3472)+1,"")</f>
        <v>3307</v>
      </c>
      <c r="L3473" s="31">
        <f>IF(AND(B3473=L$1),LOOKUP(9.99999999999999E+307,$L$2:L3472)+1,"")</f>
        <v>3307</v>
      </c>
      <c r="M3473" s="31">
        <f>IF(AND(B3473=M$1),LOOKUP(9.99999999999999E+307,$M$2:M3472)+1,"")</f>
        <v>3307</v>
      </c>
      <c r="N3473" s="31" t="e">
        <f>IF(AND(B3473=N$1),LOOKUP(9.99999999999999E+307,$N$2:N3472)+1,"")</f>
        <v>#REF!</v>
      </c>
      <c r="O3473" s="31" t="e">
        <f>IF(AND($B3473=O$1),LOOKUP(9.99999999999999E+307,$O$2:O3472)+1,"")</f>
        <v>#REF!</v>
      </c>
      <c r="P3473" s="31" t="e">
        <f>IF(AND($B3473=P$1),LOOKUP(9.99999999999999E+307,$P$2:P3472)+1,"")</f>
        <v>#REF!</v>
      </c>
      <c r="Q3473" s="31" t="e">
        <f>IF(AND($B3473=Q$1),LOOKUP(9.99999999999999E+307,$Q$2:Q3472)+1,"")</f>
        <v>#REF!</v>
      </c>
      <c r="R3473" s="31">
        <f>IF(AND($B3473=R$1),LOOKUP(9.99999999999999E+307,$R$2:R3472)+1,"")</f>
        <v>3307</v>
      </c>
      <c r="S3473" s="31">
        <f>IF(AND($B3473=S$1),LOOKUP(9.99999999999999E+307,$S$2:S3472)+1,"")</f>
        <v>3307</v>
      </c>
      <c r="T3473" s="265"/>
      <c r="U3473" s="265"/>
      <c r="V3473" s="265"/>
      <c r="AA3473" s="254" t="str">
        <f t="shared" si="381"/>
        <v/>
      </c>
      <c r="AB3473" s="254" t="str">
        <f t="shared" si="382"/>
        <v/>
      </c>
      <c r="AC3473" s="255">
        <f t="shared" si="383"/>
        <v>0</v>
      </c>
      <c r="AD3473" s="255">
        <f t="shared" si="384"/>
        <v>3836</v>
      </c>
      <c r="AE3473" s="256" t="str">
        <f t="shared" si="385"/>
        <v/>
      </c>
      <c r="AF3473" s="252" t="str">
        <f t="shared" si="386"/>
        <v>-</v>
      </c>
    </row>
    <row r="3474" spans="1:32" ht="20.149999999999999" customHeight="1" x14ac:dyDescent="0.75">
      <c r="A3474" s="31">
        <v>3472</v>
      </c>
      <c r="B3474" s="237"/>
      <c r="C3474" s="273"/>
      <c r="D3474" s="272"/>
      <c r="E3474" s="273"/>
      <c r="F3474" s="273"/>
      <c r="G3474" s="253" t="str">
        <f t="shared" si="387"/>
        <v/>
      </c>
      <c r="H3474" s="31" t="str">
        <f>IF(AND(B3474=H$1),LOOKUP(9.99999999999999E+307,$H$2:H3473)+1,"")</f>
        <v/>
      </c>
      <c r="I3474" s="31" t="str">
        <f>IF(AND(B3474=I$1),LOOKUP(9.99999999999999E+307,$I$2:I3473)+1,"")</f>
        <v/>
      </c>
      <c r="J3474" s="31">
        <f>IF(AND(B3474=J$1),LOOKUP(9.99999999999999E+307,$J$2:J3473)+1,"")</f>
        <v>3308</v>
      </c>
      <c r="K3474" s="31">
        <f>IF(AND(B3474=K$1),LOOKUP(9.99999999999999E+307,$K$2:K3473)+1,"")</f>
        <v>3308</v>
      </c>
      <c r="L3474" s="31">
        <f>IF(AND(B3474=L$1),LOOKUP(9.99999999999999E+307,$L$2:L3473)+1,"")</f>
        <v>3308</v>
      </c>
      <c r="M3474" s="31">
        <f>IF(AND(B3474=M$1),LOOKUP(9.99999999999999E+307,$M$2:M3473)+1,"")</f>
        <v>3308</v>
      </c>
      <c r="N3474" s="31" t="e">
        <f>IF(AND(B3474=N$1),LOOKUP(9.99999999999999E+307,$N$2:N3473)+1,"")</f>
        <v>#REF!</v>
      </c>
      <c r="O3474" s="31" t="e">
        <f>IF(AND($B3474=O$1),LOOKUP(9.99999999999999E+307,$O$2:O3473)+1,"")</f>
        <v>#REF!</v>
      </c>
      <c r="P3474" s="31" t="e">
        <f>IF(AND($B3474=P$1),LOOKUP(9.99999999999999E+307,$P$2:P3473)+1,"")</f>
        <v>#REF!</v>
      </c>
      <c r="Q3474" s="31" t="e">
        <f>IF(AND($B3474=Q$1),LOOKUP(9.99999999999999E+307,$Q$2:Q3473)+1,"")</f>
        <v>#REF!</v>
      </c>
      <c r="R3474" s="31">
        <f>IF(AND($B3474=R$1),LOOKUP(9.99999999999999E+307,$R$2:R3473)+1,"")</f>
        <v>3308</v>
      </c>
      <c r="S3474" s="31">
        <f>IF(AND($B3474=S$1),LOOKUP(9.99999999999999E+307,$S$2:S3473)+1,"")</f>
        <v>3308</v>
      </c>
      <c r="T3474" s="265"/>
      <c r="U3474" s="265"/>
      <c r="V3474" s="265"/>
      <c r="AA3474" s="254" t="str">
        <f t="shared" si="381"/>
        <v/>
      </c>
      <c r="AB3474" s="254" t="str">
        <f t="shared" si="382"/>
        <v/>
      </c>
      <c r="AC3474" s="255">
        <f t="shared" si="383"/>
        <v>0</v>
      </c>
      <c r="AD3474" s="255">
        <f t="shared" si="384"/>
        <v>3836</v>
      </c>
      <c r="AE3474" s="256" t="str">
        <f t="shared" si="385"/>
        <v/>
      </c>
      <c r="AF3474" s="252" t="str">
        <f t="shared" si="386"/>
        <v>-</v>
      </c>
    </row>
    <row r="3475" spans="1:32" ht="20.149999999999999" customHeight="1" x14ac:dyDescent="0.75">
      <c r="A3475" s="31">
        <v>3473</v>
      </c>
      <c r="B3475" s="237"/>
      <c r="C3475" s="273"/>
      <c r="D3475" s="272"/>
      <c r="E3475" s="273"/>
      <c r="F3475" s="273"/>
      <c r="G3475" s="253" t="str">
        <f t="shared" si="387"/>
        <v/>
      </c>
      <c r="H3475" s="31" t="str">
        <f>IF(AND(B3475=H$1),LOOKUP(9.99999999999999E+307,$H$2:H3474)+1,"")</f>
        <v/>
      </c>
      <c r="I3475" s="31" t="str">
        <f>IF(AND(B3475=I$1),LOOKUP(9.99999999999999E+307,$I$2:I3474)+1,"")</f>
        <v/>
      </c>
      <c r="J3475" s="31">
        <f>IF(AND(B3475=J$1),LOOKUP(9.99999999999999E+307,$J$2:J3474)+1,"")</f>
        <v>3309</v>
      </c>
      <c r="K3475" s="31">
        <f>IF(AND(B3475=K$1),LOOKUP(9.99999999999999E+307,$K$2:K3474)+1,"")</f>
        <v>3309</v>
      </c>
      <c r="L3475" s="31">
        <f>IF(AND(B3475=L$1),LOOKUP(9.99999999999999E+307,$L$2:L3474)+1,"")</f>
        <v>3309</v>
      </c>
      <c r="M3475" s="31">
        <f>IF(AND(B3475=M$1),LOOKUP(9.99999999999999E+307,$M$2:M3474)+1,"")</f>
        <v>3309</v>
      </c>
      <c r="N3475" s="31" t="e">
        <f>IF(AND(B3475=N$1),LOOKUP(9.99999999999999E+307,$N$2:N3474)+1,"")</f>
        <v>#REF!</v>
      </c>
      <c r="O3475" s="31" t="e">
        <f>IF(AND($B3475=O$1),LOOKUP(9.99999999999999E+307,$O$2:O3474)+1,"")</f>
        <v>#REF!</v>
      </c>
      <c r="P3475" s="31" t="e">
        <f>IF(AND($B3475=P$1),LOOKUP(9.99999999999999E+307,$P$2:P3474)+1,"")</f>
        <v>#REF!</v>
      </c>
      <c r="Q3475" s="31" t="e">
        <f>IF(AND($B3475=Q$1),LOOKUP(9.99999999999999E+307,$Q$2:Q3474)+1,"")</f>
        <v>#REF!</v>
      </c>
      <c r="R3475" s="31">
        <f>IF(AND($B3475=R$1),LOOKUP(9.99999999999999E+307,$R$2:R3474)+1,"")</f>
        <v>3309</v>
      </c>
      <c r="S3475" s="31">
        <f>IF(AND($B3475=S$1),LOOKUP(9.99999999999999E+307,$S$2:S3474)+1,"")</f>
        <v>3309</v>
      </c>
      <c r="T3475" s="265"/>
      <c r="U3475" s="265"/>
      <c r="V3475" s="265"/>
      <c r="AA3475" s="254" t="str">
        <f t="shared" ref="AA3475:AA3538" si="388">IF(AD3475=2,"นักเรียนซ้ำ","")</f>
        <v/>
      </c>
      <c r="AB3475" s="254" t="str">
        <f t="shared" ref="AB3475:AB3538" si="389">IF(AC3475=2,"เลขประจำตัวซ้ำ","")</f>
        <v/>
      </c>
      <c r="AC3475" s="255">
        <f t="shared" si="383"/>
        <v>0</v>
      </c>
      <c r="AD3475" s="255">
        <f t="shared" si="384"/>
        <v>3836</v>
      </c>
      <c r="AE3475" s="256" t="str">
        <f t="shared" si="385"/>
        <v/>
      </c>
      <c r="AF3475" s="252" t="str">
        <f t="shared" si="386"/>
        <v>-</v>
      </c>
    </row>
    <row r="3476" spans="1:32" ht="20.149999999999999" customHeight="1" x14ac:dyDescent="0.75">
      <c r="A3476" s="31">
        <v>3474</v>
      </c>
      <c r="B3476" s="237"/>
      <c r="C3476" s="273"/>
      <c r="D3476" s="272"/>
      <c r="E3476" s="273"/>
      <c r="F3476" s="273"/>
      <c r="G3476" s="253" t="str">
        <f t="shared" si="387"/>
        <v/>
      </c>
      <c r="H3476" s="31" t="str">
        <f>IF(AND(B3476=H$1),LOOKUP(9.99999999999999E+307,$H$2:H3475)+1,"")</f>
        <v/>
      </c>
      <c r="I3476" s="31" t="str">
        <f>IF(AND(B3476=I$1),LOOKUP(9.99999999999999E+307,$I$2:I3475)+1,"")</f>
        <v/>
      </c>
      <c r="J3476" s="31">
        <f>IF(AND(B3476=J$1),LOOKUP(9.99999999999999E+307,$J$2:J3475)+1,"")</f>
        <v>3310</v>
      </c>
      <c r="K3476" s="31">
        <f>IF(AND(B3476=K$1),LOOKUP(9.99999999999999E+307,$K$2:K3475)+1,"")</f>
        <v>3310</v>
      </c>
      <c r="L3476" s="31">
        <f>IF(AND(B3476=L$1),LOOKUP(9.99999999999999E+307,$L$2:L3475)+1,"")</f>
        <v>3310</v>
      </c>
      <c r="M3476" s="31">
        <f>IF(AND(B3476=M$1),LOOKUP(9.99999999999999E+307,$M$2:M3475)+1,"")</f>
        <v>3310</v>
      </c>
      <c r="N3476" s="31" t="e">
        <f>IF(AND(B3476=N$1),LOOKUP(9.99999999999999E+307,$N$2:N3475)+1,"")</f>
        <v>#REF!</v>
      </c>
      <c r="O3476" s="31" t="e">
        <f>IF(AND($B3476=O$1),LOOKUP(9.99999999999999E+307,$O$2:O3475)+1,"")</f>
        <v>#REF!</v>
      </c>
      <c r="P3476" s="31" t="e">
        <f>IF(AND($B3476=P$1),LOOKUP(9.99999999999999E+307,$P$2:P3475)+1,"")</f>
        <v>#REF!</v>
      </c>
      <c r="Q3476" s="31" t="e">
        <f>IF(AND($B3476=Q$1),LOOKUP(9.99999999999999E+307,$Q$2:Q3475)+1,"")</f>
        <v>#REF!</v>
      </c>
      <c r="R3476" s="31">
        <f>IF(AND($B3476=R$1),LOOKUP(9.99999999999999E+307,$R$2:R3475)+1,"")</f>
        <v>3310</v>
      </c>
      <c r="S3476" s="31">
        <f>IF(AND($B3476=S$1),LOOKUP(9.99999999999999E+307,$S$2:S3475)+1,"")</f>
        <v>3310</v>
      </c>
      <c r="T3476" s="265"/>
      <c r="U3476" s="265"/>
      <c r="V3476" s="265"/>
      <c r="AA3476" s="254" t="str">
        <f t="shared" si="388"/>
        <v/>
      </c>
      <c r="AB3476" s="254" t="str">
        <f t="shared" si="389"/>
        <v/>
      </c>
      <c r="AC3476" s="255">
        <f t="shared" si="383"/>
        <v>0</v>
      </c>
      <c r="AD3476" s="255">
        <f t="shared" si="384"/>
        <v>3836</v>
      </c>
      <c r="AE3476" s="256" t="str">
        <f t="shared" si="385"/>
        <v/>
      </c>
      <c r="AF3476" s="252" t="str">
        <f t="shared" si="386"/>
        <v>-</v>
      </c>
    </row>
    <row r="3477" spans="1:32" ht="20.149999999999999" customHeight="1" x14ac:dyDescent="0.75">
      <c r="A3477" s="31">
        <v>3475</v>
      </c>
      <c r="B3477" s="237"/>
      <c r="C3477" s="273"/>
      <c r="D3477" s="272"/>
      <c r="E3477" s="273"/>
      <c r="F3477" s="273"/>
      <c r="G3477" s="253" t="str">
        <f t="shared" si="387"/>
        <v/>
      </c>
      <c r="H3477" s="31" t="str">
        <f>IF(AND(B3477=H$1),LOOKUP(9.99999999999999E+307,$H$2:H3476)+1,"")</f>
        <v/>
      </c>
      <c r="I3477" s="31" t="str">
        <f>IF(AND(B3477=I$1),LOOKUP(9.99999999999999E+307,$I$2:I3476)+1,"")</f>
        <v/>
      </c>
      <c r="J3477" s="31">
        <f>IF(AND(B3477=J$1),LOOKUP(9.99999999999999E+307,$J$2:J3476)+1,"")</f>
        <v>3311</v>
      </c>
      <c r="K3477" s="31">
        <f>IF(AND(B3477=K$1),LOOKUP(9.99999999999999E+307,$K$2:K3476)+1,"")</f>
        <v>3311</v>
      </c>
      <c r="L3477" s="31">
        <f>IF(AND(B3477=L$1),LOOKUP(9.99999999999999E+307,$L$2:L3476)+1,"")</f>
        <v>3311</v>
      </c>
      <c r="M3477" s="31">
        <f>IF(AND(B3477=M$1),LOOKUP(9.99999999999999E+307,$M$2:M3476)+1,"")</f>
        <v>3311</v>
      </c>
      <c r="N3477" s="31" t="e">
        <f>IF(AND(B3477=N$1),LOOKUP(9.99999999999999E+307,$N$2:N3476)+1,"")</f>
        <v>#REF!</v>
      </c>
      <c r="O3477" s="31" t="e">
        <f>IF(AND($B3477=O$1),LOOKUP(9.99999999999999E+307,$O$2:O3476)+1,"")</f>
        <v>#REF!</v>
      </c>
      <c r="P3477" s="31" t="e">
        <f>IF(AND($B3477=P$1),LOOKUP(9.99999999999999E+307,$P$2:P3476)+1,"")</f>
        <v>#REF!</v>
      </c>
      <c r="Q3477" s="31" t="e">
        <f>IF(AND($B3477=Q$1),LOOKUP(9.99999999999999E+307,$Q$2:Q3476)+1,"")</f>
        <v>#REF!</v>
      </c>
      <c r="R3477" s="31">
        <f>IF(AND($B3477=R$1),LOOKUP(9.99999999999999E+307,$R$2:R3476)+1,"")</f>
        <v>3311</v>
      </c>
      <c r="S3477" s="31">
        <f>IF(AND($B3477=S$1),LOOKUP(9.99999999999999E+307,$S$2:S3476)+1,"")</f>
        <v>3311</v>
      </c>
      <c r="T3477" s="265"/>
      <c r="U3477" s="265"/>
      <c r="V3477" s="265"/>
      <c r="AA3477" s="254" t="str">
        <f t="shared" si="388"/>
        <v/>
      </c>
      <c r="AB3477" s="254" t="str">
        <f t="shared" si="389"/>
        <v/>
      </c>
      <c r="AC3477" s="255">
        <f t="shared" si="383"/>
        <v>0</v>
      </c>
      <c r="AD3477" s="255">
        <f t="shared" si="384"/>
        <v>3836</v>
      </c>
      <c r="AE3477" s="256" t="str">
        <f t="shared" si="385"/>
        <v/>
      </c>
      <c r="AF3477" s="252" t="str">
        <f t="shared" si="386"/>
        <v>-</v>
      </c>
    </row>
    <row r="3478" spans="1:32" ht="20.149999999999999" customHeight="1" x14ac:dyDescent="0.75">
      <c r="A3478" s="31">
        <v>3476</v>
      </c>
      <c r="B3478" s="237"/>
      <c r="C3478" s="273"/>
      <c r="D3478" s="272"/>
      <c r="E3478" s="273"/>
      <c r="F3478" s="273"/>
      <c r="G3478" s="253" t="str">
        <f t="shared" si="387"/>
        <v/>
      </c>
      <c r="H3478" s="31" t="str">
        <f>IF(AND(B3478=H$1),LOOKUP(9.99999999999999E+307,$H$2:H3477)+1,"")</f>
        <v/>
      </c>
      <c r="I3478" s="31" t="str">
        <f>IF(AND(B3478=I$1),LOOKUP(9.99999999999999E+307,$I$2:I3477)+1,"")</f>
        <v/>
      </c>
      <c r="J3478" s="31">
        <f>IF(AND(B3478=J$1),LOOKUP(9.99999999999999E+307,$J$2:J3477)+1,"")</f>
        <v>3312</v>
      </c>
      <c r="K3478" s="31">
        <f>IF(AND(B3478=K$1),LOOKUP(9.99999999999999E+307,$K$2:K3477)+1,"")</f>
        <v>3312</v>
      </c>
      <c r="L3478" s="31">
        <f>IF(AND(B3478=L$1),LOOKUP(9.99999999999999E+307,$L$2:L3477)+1,"")</f>
        <v>3312</v>
      </c>
      <c r="M3478" s="31">
        <f>IF(AND(B3478=M$1),LOOKUP(9.99999999999999E+307,$M$2:M3477)+1,"")</f>
        <v>3312</v>
      </c>
      <c r="N3478" s="31" t="e">
        <f>IF(AND(B3478=N$1),LOOKUP(9.99999999999999E+307,$N$2:N3477)+1,"")</f>
        <v>#REF!</v>
      </c>
      <c r="O3478" s="31" t="e">
        <f>IF(AND($B3478=O$1),LOOKUP(9.99999999999999E+307,$O$2:O3477)+1,"")</f>
        <v>#REF!</v>
      </c>
      <c r="P3478" s="31" t="e">
        <f>IF(AND($B3478=P$1),LOOKUP(9.99999999999999E+307,$P$2:P3477)+1,"")</f>
        <v>#REF!</v>
      </c>
      <c r="Q3478" s="31" t="e">
        <f>IF(AND($B3478=Q$1),LOOKUP(9.99999999999999E+307,$Q$2:Q3477)+1,"")</f>
        <v>#REF!</v>
      </c>
      <c r="R3478" s="31">
        <f>IF(AND($B3478=R$1),LOOKUP(9.99999999999999E+307,$R$2:R3477)+1,"")</f>
        <v>3312</v>
      </c>
      <c r="S3478" s="31">
        <f>IF(AND($B3478=S$1),LOOKUP(9.99999999999999E+307,$S$2:S3477)+1,"")</f>
        <v>3312</v>
      </c>
      <c r="T3478" s="265"/>
      <c r="U3478" s="265"/>
      <c r="V3478" s="265"/>
      <c r="AA3478" s="254" t="str">
        <f t="shared" si="388"/>
        <v/>
      </c>
      <c r="AB3478" s="254" t="str">
        <f t="shared" si="389"/>
        <v/>
      </c>
      <c r="AC3478" s="255">
        <f t="shared" si="383"/>
        <v>0</v>
      </c>
      <c r="AD3478" s="255">
        <f t="shared" si="384"/>
        <v>3836</v>
      </c>
      <c r="AE3478" s="256" t="str">
        <f t="shared" si="385"/>
        <v/>
      </c>
      <c r="AF3478" s="252" t="str">
        <f t="shared" si="386"/>
        <v>-</v>
      </c>
    </row>
    <row r="3479" spans="1:32" ht="20.149999999999999" customHeight="1" x14ac:dyDescent="0.75">
      <c r="A3479" s="31">
        <v>3477</v>
      </c>
      <c r="B3479" s="237"/>
      <c r="C3479" s="273"/>
      <c r="D3479" s="272"/>
      <c r="E3479" s="273"/>
      <c r="F3479" s="273"/>
      <c r="G3479" s="253" t="str">
        <f t="shared" si="387"/>
        <v/>
      </c>
      <c r="H3479" s="31" t="str">
        <f>IF(AND(B3479=H$1),LOOKUP(9.99999999999999E+307,$H$2:H3478)+1,"")</f>
        <v/>
      </c>
      <c r="I3479" s="31" t="str">
        <f>IF(AND(B3479=I$1),LOOKUP(9.99999999999999E+307,$I$2:I3478)+1,"")</f>
        <v/>
      </c>
      <c r="J3479" s="31">
        <f>IF(AND(B3479=J$1),LOOKUP(9.99999999999999E+307,$J$2:J3478)+1,"")</f>
        <v>3313</v>
      </c>
      <c r="K3479" s="31">
        <f>IF(AND(B3479=K$1),LOOKUP(9.99999999999999E+307,$K$2:K3478)+1,"")</f>
        <v>3313</v>
      </c>
      <c r="L3479" s="31">
        <f>IF(AND(B3479=L$1),LOOKUP(9.99999999999999E+307,$L$2:L3478)+1,"")</f>
        <v>3313</v>
      </c>
      <c r="M3479" s="31">
        <f>IF(AND(B3479=M$1),LOOKUP(9.99999999999999E+307,$M$2:M3478)+1,"")</f>
        <v>3313</v>
      </c>
      <c r="N3479" s="31" t="e">
        <f>IF(AND(B3479=N$1),LOOKUP(9.99999999999999E+307,$N$2:N3478)+1,"")</f>
        <v>#REF!</v>
      </c>
      <c r="O3479" s="31" t="e">
        <f>IF(AND($B3479=O$1),LOOKUP(9.99999999999999E+307,$O$2:O3478)+1,"")</f>
        <v>#REF!</v>
      </c>
      <c r="P3479" s="31" t="e">
        <f>IF(AND($B3479=P$1),LOOKUP(9.99999999999999E+307,$P$2:P3478)+1,"")</f>
        <v>#REF!</v>
      </c>
      <c r="Q3479" s="31" t="e">
        <f>IF(AND($B3479=Q$1),LOOKUP(9.99999999999999E+307,$Q$2:Q3478)+1,"")</f>
        <v>#REF!</v>
      </c>
      <c r="R3479" s="31">
        <f>IF(AND($B3479=R$1),LOOKUP(9.99999999999999E+307,$R$2:R3478)+1,"")</f>
        <v>3313</v>
      </c>
      <c r="S3479" s="31">
        <f>IF(AND($B3479=S$1),LOOKUP(9.99999999999999E+307,$S$2:S3478)+1,"")</f>
        <v>3313</v>
      </c>
      <c r="T3479" s="265"/>
      <c r="U3479" s="265"/>
      <c r="V3479" s="265"/>
      <c r="AA3479" s="254" t="str">
        <f t="shared" si="388"/>
        <v/>
      </c>
      <c r="AB3479" s="254" t="str">
        <f t="shared" si="389"/>
        <v/>
      </c>
      <c r="AC3479" s="255">
        <f t="shared" ref="AC3479:AC3542" si="390">COUNTIF($C$3:$C$4002,C3479)</f>
        <v>0</v>
      </c>
      <c r="AD3479" s="255">
        <f t="shared" ref="AD3479:AD3542" si="391">SUMPRODUCT(--(E3479&amp;F3479=$E$3:$E$4002&amp;$F$3:$F$4002))</f>
        <v>3836</v>
      </c>
      <c r="AE3479" s="256" t="str">
        <f t="shared" ref="AE3479:AE3542" si="392">IF(D3479="เด็กชาย",1,IF(D3479="นาย",1,IF(D3479="เด็กหญิง",2,IF(D3479="นางสาว",2,IF(D3479="ด.ช.",1,IF(D3479="ด.ญ.",2,IF(D3479="น.ส.",2,"")))))))</f>
        <v/>
      </c>
      <c r="AF3479" s="252" t="str">
        <f t="shared" ref="AF3479:AF3542" si="393">CONCATENATE(B3479,"-",AE3479)</f>
        <v>-</v>
      </c>
    </row>
    <row r="3480" spans="1:32" ht="20.149999999999999" customHeight="1" x14ac:dyDescent="0.75">
      <c r="A3480" s="31">
        <v>3478</v>
      </c>
      <c r="B3480" s="237"/>
      <c r="C3480" s="273"/>
      <c r="D3480" s="272"/>
      <c r="E3480" s="273"/>
      <c r="F3480" s="273"/>
      <c r="G3480" s="253" t="str">
        <f t="shared" si="387"/>
        <v/>
      </c>
      <c r="H3480" s="31" t="str">
        <f>IF(AND(B3480=H$1),LOOKUP(9.99999999999999E+307,$H$2:H3479)+1,"")</f>
        <v/>
      </c>
      <c r="I3480" s="31" t="str">
        <f>IF(AND(B3480=I$1),LOOKUP(9.99999999999999E+307,$I$2:I3479)+1,"")</f>
        <v/>
      </c>
      <c r="J3480" s="31">
        <f>IF(AND(B3480=J$1),LOOKUP(9.99999999999999E+307,$J$2:J3479)+1,"")</f>
        <v>3314</v>
      </c>
      <c r="K3480" s="31">
        <f>IF(AND(B3480=K$1),LOOKUP(9.99999999999999E+307,$K$2:K3479)+1,"")</f>
        <v>3314</v>
      </c>
      <c r="L3480" s="31">
        <f>IF(AND(B3480=L$1),LOOKUP(9.99999999999999E+307,$L$2:L3479)+1,"")</f>
        <v>3314</v>
      </c>
      <c r="M3480" s="31">
        <f>IF(AND(B3480=M$1),LOOKUP(9.99999999999999E+307,$M$2:M3479)+1,"")</f>
        <v>3314</v>
      </c>
      <c r="N3480" s="31" t="e">
        <f>IF(AND(B3480=N$1),LOOKUP(9.99999999999999E+307,$N$2:N3479)+1,"")</f>
        <v>#REF!</v>
      </c>
      <c r="O3480" s="31" t="e">
        <f>IF(AND($B3480=O$1),LOOKUP(9.99999999999999E+307,$O$2:O3479)+1,"")</f>
        <v>#REF!</v>
      </c>
      <c r="P3480" s="31" t="e">
        <f>IF(AND($B3480=P$1),LOOKUP(9.99999999999999E+307,$P$2:P3479)+1,"")</f>
        <v>#REF!</v>
      </c>
      <c r="Q3480" s="31" t="e">
        <f>IF(AND($B3480=Q$1),LOOKUP(9.99999999999999E+307,$Q$2:Q3479)+1,"")</f>
        <v>#REF!</v>
      </c>
      <c r="R3480" s="31">
        <f>IF(AND($B3480=R$1),LOOKUP(9.99999999999999E+307,$R$2:R3479)+1,"")</f>
        <v>3314</v>
      </c>
      <c r="S3480" s="31">
        <f>IF(AND($B3480=S$1),LOOKUP(9.99999999999999E+307,$S$2:S3479)+1,"")</f>
        <v>3314</v>
      </c>
      <c r="T3480" s="265"/>
      <c r="U3480" s="265"/>
      <c r="V3480" s="265"/>
      <c r="AA3480" s="254" t="str">
        <f t="shared" si="388"/>
        <v/>
      </c>
      <c r="AB3480" s="254" t="str">
        <f t="shared" si="389"/>
        <v/>
      </c>
      <c r="AC3480" s="255">
        <f t="shared" si="390"/>
        <v>0</v>
      </c>
      <c r="AD3480" s="255">
        <f t="shared" si="391"/>
        <v>3836</v>
      </c>
      <c r="AE3480" s="256" t="str">
        <f t="shared" si="392"/>
        <v/>
      </c>
      <c r="AF3480" s="252" t="str">
        <f t="shared" si="393"/>
        <v>-</v>
      </c>
    </row>
    <row r="3481" spans="1:32" ht="20.149999999999999" customHeight="1" x14ac:dyDescent="0.75">
      <c r="A3481" s="31">
        <v>3479</v>
      </c>
      <c r="B3481" s="237"/>
      <c r="C3481" s="273"/>
      <c r="D3481" s="272"/>
      <c r="E3481" s="273"/>
      <c r="F3481" s="273"/>
      <c r="G3481" s="253" t="str">
        <f t="shared" si="387"/>
        <v/>
      </c>
      <c r="H3481" s="31" t="str">
        <f>IF(AND(B3481=H$1),LOOKUP(9.99999999999999E+307,$H$2:H3480)+1,"")</f>
        <v/>
      </c>
      <c r="I3481" s="31" t="str">
        <f>IF(AND(B3481=I$1),LOOKUP(9.99999999999999E+307,$I$2:I3480)+1,"")</f>
        <v/>
      </c>
      <c r="J3481" s="31">
        <f>IF(AND(B3481=J$1),LOOKUP(9.99999999999999E+307,$J$2:J3480)+1,"")</f>
        <v>3315</v>
      </c>
      <c r="K3481" s="31">
        <f>IF(AND(B3481=K$1),LOOKUP(9.99999999999999E+307,$K$2:K3480)+1,"")</f>
        <v>3315</v>
      </c>
      <c r="L3481" s="31">
        <f>IF(AND(B3481=L$1),LOOKUP(9.99999999999999E+307,$L$2:L3480)+1,"")</f>
        <v>3315</v>
      </c>
      <c r="M3481" s="31">
        <f>IF(AND(B3481=M$1),LOOKUP(9.99999999999999E+307,$M$2:M3480)+1,"")</f>
        <v>3315</v>
      </c>
      <c r="N3481" s="31" t="e">
        <f>IF(AND(B3481=N$1),LOOKUP(9.99999999999999E+307,$N$2:N3480)+1,"")</f>
        <v>#REF!</v>
      </c>
      <c r="O3481" s="31" t="e">
        <f>IF(AND($B3481=O$1),LOOKUP(9.99999999999999E+307,$O$2:O3480)+1,"")</f>
        <v>#REF!</v>
      </c>
      <c r="P3481" s="31" t="e">
        <f>IF(AND($B3481=P$1),LOOKUP(9.99999999999999E+307,$P$2:P3480)+1,"")</f>
        <v>#REF!</v>
      </c>
      <c r="Q3481" s="31" t="e">
        <f>IF(AND($B3481=Q$1),LOOKUP(9.99999999999999E+307,$Q$2:Q3480)+1,"")</f>
        <v>#REF!</v>
      </c>
      <c r="R3481" s="31">
        <f>IF(AND($B3481=R$1),LOOKUP(9.99999999999999E+307,$R$2:R3480)+1,"")</f>
        <v>3315</v>
      </c>
      <c r="S3481" s="31">
        <f>IF(AND($B3481=S$1),LOOKUP(9.99999999999999E+307,$S$2:S3480)+1,"")</f>
        <v>3315</v>
      </c>
      <c r="T3481" s="265"/>
      <c r="U3481" s="265"/>
      <c r="V3481" s="265"/>
      <c r="AA3481" s="254" t="str">
        <f t="shared" si="388"/>
        <v/>
      </c>
      <c r="AB3481" s="254" t="str">
        <f t="shared" si="389"/>
        <v/>
      </c>
      <c r="AC3481" s="255">
        <f t="shared" si="390"/>
        <v>0</v>
      </c>
      <c r="AD3481" s="255">
        <f t="shared" si="391"/>
        <v>3836</v>
      </c>
      <c r="AE3481" s="256" t="str">
        <f t="shared" si="392"/>
        <v/>
      </c>
      <c r="AF3481" s="252" t="str">
        <f t="shared" si="393"/>
        <v>-</v>
      </c>
    </row>
    <row r="3482" spans="1:32" ht="20.149999999999999" customHeight="1" x14ac:dyDescent="0.75">
      <c r="A3482" s="31">
        <v>3480</v>
      </c>
      <c r="B3482" s="237"/>
      <c r="C3482" s="273"/>
      <c r="D3482" s="272"/>
      <c r="E3482" s="273"/>
      <c r="F3482" s="273"/>
      <c r="G3482" s="253" t="str">
        <f t="shared" si="387"/>
        <v/>
      </c>
      <c r="H3482" s="31" t="str">
        <f>IF(AND(B3482=H$1),LOOKUP(9.99999999999999E+307,$H$2:H3481)+1,"")</f>
        <v/>
      </c>
      <c r="I3482" s="31" t="str">
        <f>IF(AND(B3482=I$1),LOOKUP(9.99999999999999E+307,$I$2:I3481)+1,"")</f>
        <v/>
      </c>
      <c r="J3482" s="31">
        <f>IF(AND(B3482=J$1),LOOKUP(9.99999999999999E+307,$J$2:J3481)+1,"")</f>
        <v>3316</v>
      </c>
      <c r="K3482" s="31">
        <f>IF(AND(B3482=K$1),LOOKUP(9.99999999999999E+307,$K$2:K3481)+1,"")</f>
        <v>3316</v>
      </c>
      <c r="L3482" s="31">
        <f>IF(AND(B3482=L$1),LOOKUP(9.99999999999999E+307,$L$2:L3481)+1,"")</f>
        <v>3316</v>
      </c>
      <c r="M3482" s="31">
        <f>IF(AND(B3482=M$1),LOOKUP(9.99999999999999E+307,$M$2:M3481)+1,"")</f>
        <v>3316</v>
      </c>
      <c r="N3482" s="31" t="e">
        <f>IF(AND(B3482=N$1),LOOKUP(9.99999999999999E+307,$N$2:N3481)+1,"")</f>
        <v>#REF!</v>
      </c>
      <c r="O3482" s="31" t="e">
        <f>IF(AND($B3482=O$1),LOOKUP(9.99999999999999E+307,$O$2:O3481)+1,"")</f>
        <v>#REF!</v>
      </c>
      <c r="P3482" s="31" t="e">
        <f>IF(AND($B3482=P$1),LOOKUP(9.99999999999999E+307,$P$2:P3481)+1,"")</f>
        <v>#REF!</v>
      </c>
      <c r="Q3482" s="31" t="e">
        <f>IF(AND($B3482=Q$1),LOOKUP(9.99999999999999E+307,$Q$2:Q3481)+1,"")</f>
        <v>#REF!</v>
      </c>
      <c r="R3482" s="31">
        <f>IF(AND($B3482=R$1),LOOKUP(9.99999999999999E+307,$R$2:R3481)+1,"")</f>
        <v>3316</v>
      </c>
      <c r="S3482" s="31">
        <f>IF(AND($B3482=S$1),LOOKUP(9.99999999999999E+307,$S$2:S3481)+1,"")</f>
        <v>3316</v>
      </c>
      <c r="T3482" s="265"/>
      <c r="U3482" s="265"/>
      <c r="V3482" s="265"/>
      <c r="AA3482" s="254" t="str">
        <f t="shared" si="388"/>
        <v/>
      </c>
      <c r="AB3482" s="254" t="str">
        <f t="shared" si="389"/>
        <v/>
      </c>
      <c r="AC3482" s="255">
        <f t="shared" si="390"/>
        <v>0</v>
      </c>
      <c r="AD3482" s="255">
        <f t="shared" si="391"/>
        <v>3836</v>
      </c>
      <c r="AE3482" s="256" t="str">
        <f t="shared" si="392"/>
        <v/>
      </c>
      <c r="AF3482" s="252" t="str">
        <f t="shared" si="393"/>
        <v>-</v>
      </c>
    </row>
    <row r="3483" spans="1:32" ht="20.149999999999999" customHeight="1" x14ac:dyDescent="0.75">
      <c r="A3483" s="31">
        <v>3481</v>
      </c>
      <c r="B3483" s="237"/>
      <c r="C3483" s="273"/>
      <c r="D3483" s="272"/>
      <c r="E3483" s="273"/>
      <c r="F3483" s="273"/>
      <c r="G3483" s="253" t="str">
        <f t="shared" si="387"/>
        <v/>
      </c>
      <c r="H3483" s="31" t="str">
        <f>IF(AND(B3483=H$1),LOOKUP(9.99999999999999E+307,$H$2:H3482)+1,"")</f>
        <v/>
      </c>
      <c r="I3483" s="31" t="str">
        <f>IF(AND(B3483=I$1),LOOKUP(9.99999999999999E+307,$I$2:I3482)+1,"")</f>
        <v/>
      </c>
      <c r="J3483" s="31">
        <f>IF(AND(B3483=J$1),LOOKUP(9.99999999999999E+307,$J$2:J3482)+1,"")</f>
        <v>3317</v>
      </c>
      <c r="K3483" s="31">
        <f>IF(AND(B3483=K$1),LOOKUP(9.99999999999999E+307,$K$2:K3482)+1,"")</f>
        <v>3317</v>
      </c>
      <c r="L3483" s="31">
        <f>IF(AND(B3483=L$1),LOOKUP(9.99999999999999E+307,$L$2:L3482)+1,"")</f>
        <v>3317</v>
      </c>
      <c r="M3483" s="31">
        <f>IF(AND(B3483=M$1),LOOKUP(9.99999999999999E+307,$M$2:M3482)+1,"")</f>
        <v>3317</v>
      </c>
      <c r="N3483" s="31" t="e">
        <f>IF(AND(B3483=N$1),LOOKUP(9.99999999999999E+307,$N$2:N3482)+1,"")</f>
        <v>#REF!</v>
      </c>
      <c r="O3483" s="31" t="e">
        <f>IF(AND($B3483=O$1),LOOKUP(9.99999999999999E+307,$O$2:O3482)+1,"")</f>
        <v>#REF!</v>
      </c>
      <c r="P3483" s="31" t="e">
        <f>IF(AND($B3483=P$1),LOOKUP(9.99999999999999E+307,$P$2:P3482)+1,"")</f>
        <v>#REF!</v>
      </c>
      <c r="Q3483" s="31" t="e">
        <f>IF(AND($B3483=Q$1),LOOKUP(9.99999999999999E+307,$Q$2:Q3482)+1,"")</f>
        <v>#REF!</v>
      </c>
      <c r="R3483" s="31">
        <f>IF(AND($B3483=R$1),LOOKUP(9.99999999999999E+307,$R$2:R3482)+1,"")</f>
        <v>3317</v>
      </c>
      <c r="S3483" s="31">
        <f>IF(AND($B3483=S$1),LOOKUP(9.99999999999999E+307,$S$2:S3482)+1,"")</f>
        <v>3317</v>
      </c>
      <c r="T3483" s="265"/>
      <c r="U3483" s="265"/>
      <c r="V3483" s="265"/>
      <c r="AA3483" s="254" t="str">
        <f t="shared" si="388"/>
        <v/>
      </c>
      <c r="AB3483" s="254" t="str">
        <f t="shared" si="389"/>
        <v/>
      </c>
      <c r="AC3483" s="255">
        <f t="shared" si="390"/>
        <v>0</v>
      </c>
      <c r="AD3483" s="255">
        <f t="shared" si="391"/>
        <v>3836</v>
      </c>
      <c r="AE3483" s="256" t="str">
        <f t="shared" si="392"/>
        <v/>
      </c>
      <c r="AF3483" s="252" t="str">
        <f t="shared" si="393"/>
        <v>-</v>
      </c>
    </row>
    <row r="3484" spans="1:32" ht="20.149999999999999" customHeight="1" x14ac:dyDescent="0.75">
      <c r="A3484" s="31">
        <v>3482</v>
      </c>
      <c r="B3484" s="237"/>
      <c r="C3484" s="273"/>
      <c r="D3484" s="272"/>
      <c r="E3484" s="273"/>
      <c r="F3484" s="273"/>
      <c r="G3484" s="253" t="str">
        <f t="shared" si="387"/>
        <v/>
      </c>
      <c r="H3484" s="31" t="str">
        <f>IF(AND(B3484=H$1),LOOKUP(9.99999999999999E+307,$H$2:H3483)+1,"")</f>
        <v/>
      </c>
      <c r="I3484" s="31" t="str">
        <f>IF(AND(B3484=I$1),LOOKUP(9.99999999999999E+307,$I$2:I3483)+1,"")</f>
        <v/>
      </c>
      <c r="J3484" s="31">
        <f>IF(AND(B3484=J$1),LOOKUP(9.99999999999999E+307,$J$2:J3483)+1,"")</f>
        <v>3318</v>
      </c>
      <c r="K3484" s="31">
        <f>IF(AND(B3484=K$1),LOOKUP(9.99999999999999E+307,$K$2:K3483)+1,"")</f>
        <v>3318</v>
      </c>
      <c r="L3484" s="31">
        <f>IF(AND(B3484=L$1),LOOKUP(9.99999999999999E+307,$L$2:L3483)+1,"")</f>
        <v>3318</v>
      </c>
      <c r="M3484" s="31">
        <f>IF(AND(B3484=M$1),LOOKUP(9.99999999999999E+307,$M$2:M3483)+1,"")</f>
        <v>3318</v>
      </c>
      <c r="N3484" s="31" t="e">
        <f>IF(AND(B3484=N$1),LOOKUP(9.99999999999999E+307,$N$2:N3483)+1,"")</f>
        <v>#REF!</v>
      </c>
      <c r="O3484" s="31" t="e">
        <f>IF(AND($B3484=O$1),LOOKUP(9.99999999999999E+307,$O$2:O3483)+1,"")</f>
        <v>#REF!</v>
      </c>
      <c r="P3484" s="31" t="e">
        <f>IF(AND($B3484=P$1),LOOKUP(9.99999999999999E+307,$P$2:P3483)+1,"")</f>
        <v>#REF!</v>
      </c>
      <c r="Q3484" s="31" t="e">
        <f>IF(AND($B3484=Q$1),LOOKUP(9.99999999999999E+307,$Q$2:Q3483)+1,"")</f>
        <v>#REF!</v>
      </c>
      <c r="R3484" s="31">
        <f>IF(AND($B3484=R$1),LOOKUP(9.99999999999999E+307,$R$2:R3483)+1,"")</f>
        <v>3318</v>
      </c>
      <c r="S3484" s="31">
        <f>IF(AND($B3484=S$1),LOOKUP(9.99999999999999E+307,$S$2:S3483)+1,"")</f>
        <v>3318</v>
      </c>
      <c r="T3484" s="265"/>
      <c r="U3484" s="265"/>
      <c r="V3484" s="265"/>
      <c r="AA3484" s="254" t="str">
        <f t="shared" si="388"/>
        <v/>
      </c>
      <c r="AB3484" s="254" t="str">
        <f t="shared" si="389"/>
        <v/>
      </c>
      <c r="AC3484" s="255">
        <f t="shared" si="390"/>
        <v>0</v>
      </c>
      <c r="AD3484" s="255">
        <f t="shared" si="391"/>
        <v>3836</v>
      </c>
      <c r="AE3484" s="256" t="str">
        <f t="shared" si="392"/>
        <v/>
      </c>
      <c r="AF3484" s="252" t="str">
        <f t="shared" si="393"/>
        <v>-</v>
      </c>
    </row>
    <row r="3485" spans="1:32" ht="20.149999999999999" customHeight="1" x14ac:dyDescent="0.75">
      <c r="A3485" s="31">
        <v>3483</v>
      </c>
      <c r="B3485" s="237"/>
      <c r="C3485" s="273"/>
      <c r="D3485" s="272"/>
      <c r="E3485" s="273"/>
      <c r="F3485" s="273"/>
      <c r="G3485" s="253" t="str">
        <f t="shared" si="387"/>
        <v/>
      </c>
      <c r="H3485" s="31" t="str">
        <f>IF(AND(B3485=H$1),LOOKUP(9.99999999999999E+307,$H$2:H3484)+1,"")</f>
        <v/>
      </c>
      <c r="I3485" s="31" t="str">
        <f>IF(AND(B3485=I$1),LOOKUP(9.99999999999999E+307,$I$2:I3484)+1,"")</f>
        <v/>
      </c>
      <c r="J3485" s="31">
        <f>IF(AND(B3485=J$1),LOOKUP(9.99999999999999E+307,$J$2:J3484)+1,"")</f>
        <v>3319</v>
      </c>
      <c r="K3485" s="31">
        <f>IF(AND(B3485=K$1),LOOKUP(9.99999999999999E+307,$K$2:K3484)+1,"")</f>
        <v>3319</v>
      </c>
      <c r="L3485" s="31">
        <f>IF(AND(B3485=L$1),LOOKUP(9.99999999999999E+307,$L$2:L3484)+1,"")</f>
        <v>3319</v>
      </c>
      <c r="M3485" s="31">
        <f>IF(AND(B3485=M$1),LOOKUP(9.99999999999999E+307,$M$2:M3484)+1,"")</f>
        <v>3319</v>
      </c>
      <c r="N3485" s="31" t="e">
        <f>IF(AND(B3485=N$1),LOOKUP(9.99999999999999E+307,$N$2:N3484)+1,"")</f>
        <v>#REF!</v>
      </c>
      <c r="O3485" s="31" t="e">
        <f>IF(AND($B3485=O$1),LOOKUP(9.99999999999999E+307,$O$2:O3484)+1,"")</f>
        <v>#REF!</v>
      </c>
      <c r="P3485" s="31" t="e">
        <f>IF(AND($B3485=P$1),LOOKUP(9.99999999999999E+307,$P$2:P3484)+1,"")</f>
        <v>#REF!</v>
      </c>
      <c r="Q3485" s="31" t="e">
        <f>IF(AND($B3485=Q$1),LOOKUP(9.99999999999999E+307,$Q$2:Q3484)+1,"")</f>
        <v>#REF!</v>
      </c>
      <c r="R3485" s="31">
        <f>IF(AND($B3485=R$1),LOOKUP(9.99999999999999E+307,$R$2:R3484)+1,"")</f>
        <v>3319</v>
      </c>
      <c r="S3485" s="31">
        <f>IF(AND($B3485=S$1),LOOKUP(9.99999999999999E+307,$S$2:S3484)+1,"")</f>
        <v>3319</v>
      </c>
      <c r="T3485" s="265"/>
      <c r="U3485" s="265"/>
      <c r="V3485" s="265"/>
      <c r="AA3485" s="254" t="str">
        <f t="shared" si="388"/>
        <v/>
      </c>
      <c r="AB3485" s="254" t="str">
        <f t="shared" si="389"/>
        <v/>
      </c>
      <c r="AC3485" s="255">
        <f t="shared" si="390"/>
        <v>0</v>
      </c>
      <c r="AD3485" s="255">
        <f t="shared" si="391"/>
        <v>3836</v>
      </c>
      <c r="AE3485" s="256" t="str">
        <f t="shared" si="392"/>
        <v/>
      </c>
      <c r="AF3485" s="252" t="str">
        <f t="shared" si="393"/>
        <v>-</v>
      </c>
    </row>
    <row r="3486" spans="1:32" ht="20.149999999999999" customHeight="1" x14ac:dyDescent="0.75">
      <c r="A3486" s="31">
        <v>3484</v>
      </c>
      <c r="B3486" s="237"/>
      <c r="C3486" s="273"/>
      <c r="D3486" s="272"/>
      <c r="E3486" s="273"/>
      <c r="F3486" s="273"/>
      <c r="G3486" s="253" t="str">
        <f t="shared" si="387"/>
        <v/>
      </c>
      <c r="H3486" s="31" t="str">
        <f>IF(AND(B3486=H$1),LOOKUP(9.99999999999999E+307,$H$2:H3485)+1,"")</f>
        <v/>
      </c>
      <c r="I3486" s="31" t="str">
        <f>IF(AND(B3486=I$1),LOOKUP(9.99999999999999E+307,$I$2:I3485)+1,"")</f>
        <v/>
      </c>
      <c r="J3486" s="31">
        <f>IF(AND(B3486=J$1),LOOKUP(9.99999999999999E+307,$J$2:J3485)+1,"")</f>
        <v>3320</v>
      </c>
      <c r="K3486" s="31">
        <f>IF(AND(B3486=K$1),LOOKUP(9.99999999999999E+307,$K$2:K3485)+1,"")</f>
        <v>3320</v>
      </c>
      <c r="L3486" s="31">
        <f>IF(AND(B3486=L$1),LOOKUP(9.99999999999999E+307,$L$2:L3485)+1,"")</f>
        <v>3320</v>
      </c>
      <c r="M3486" s="31">
        <f>IF(AND(B3486=M$1),LOOKUP(9.99999999999999E+307,$M$2:M3485)+1,"")</f>
        <v>3320</v>
      </c>
      <c r="N3486" s="31" t="e">
        <f>IF(AND(B3486=N$1),LOOKUP(9.99999999999999E+307,$N$2:N3485)+1,"")</f>
        <v>#REF!</v>
      </c>
      <c r="O3486" s="31" t="e">
        <f>IF(AND($B3486=O$1),LOOKUP(9.99999999999999E+307,$O$2:O3485)+1,"")</f>
        <v>#REF!</v>
      </c>
      <c r="P3486" s="31" t="e">
        <f>IF(AND($B3486=P$1),LOOKUP(9.99999999999999E+307,$P$2:P3485)+1,"")</f>
        <v>#REF!</v>
      </c>
      <c r="Q3486" s="31" t="e">
        <f>IF(AND($B3486=Q$1),LOOKUP(9.99999999999999E+307,$Q$2:Q3485)+1,"")</f>
        <v>#REF!</v>
      </c>
      <c r="R3486" s="31">
        <f>IF(AND($B3486=R$1),LOOKUP(9.99999999999999E+307,$R$2:R3485)+1,"")</f>
        <v>3320</v>
      </c>
      <c r="S3486" s="31">
        <f>IF(AND($B3486=S$1),LOOKUP(9.99999999999999E+307,$S$2:S3485)+1,"")</f>
        <v>3320</v>
      </c>
      <c r="T3486" s="265"/>
      <c r="U3486" s="265"/>
      <c r="V3486" s="265"/>
      <c r="AA3486" s="254" t="str">
        <f t="shared" si="388"/>
        <v/>
      </c>
      <c r="AB3486" s="254" t="str">
        <f t="shared" si="389"/>
        <v/>
      </c>
      <c r="AC3486" s="255">
        <f t="shared" si="390"/>
        <v>0</v>
      </c>
      <c r="AD3486" s="255">
        <f t="shared" si="391"/>
        <v>3836</v>
      </c>
      <c r="AE3486" s="256" t="str">
        <f t="shared" si="392"/>
        <v/>
      </c>
      <c r="AF3486" s="252" t="str">
        <f t="shared" si="393"/>
        <v>-</v>
      </c>
    </row>
    <row r="3487" spans="1:32" ht="20.149999999999999" customHeight="1" x14ac:dyDescent="0.75">
      <c r="A3487" s="31">
        <v>3485</v>
      </c>
      <c r="B3487" s="237"/>
      <c r="C3487" s="273"/>
      <c r="D3487" s="272"/>
      <c r="E3487" s="273"/>
      <c r="F3487" s="273"/>
      <c r="G3487" s="253" t="str">
        <f t="shared" si="387"/>
        <v/>
      </c>
      <c r="H3487" s="31" t="str">
        <f>IF(AND(B3487=H$1),LOOKUP(9.99999999999999E+307,$H$2:H3486)+1,"")</f>
        <v/>
      </c>
      <c r="I3487" s="31" t="str">
        <f>IF(AND(B3487=I$1),LOOKUP(9.99999999999999E+307,$I$2:I3486)+1,"")</f>
        <v/>
      </c>
      <c r="J3487" s="31">
        <f>IF(AND(B3487=J$1),LOOKUP(9.99999999999999E+307,$J$2:J3486)+1,"")</f>
        <v>3321</v>
      </c>
      <c r="K3487" s="31">
        <f>IF(AND(B3487=K$1),LOOKUP(9.99999999999999E+307,$K$2:K3486)+1,"")</f>
        <v>3321</v>
      </c>
      <c r="L3487" s="31">
        <f>IF(AND(B3487=L$1),LOOKUP(9.99999999999999E+307,$L$2:L3486)+1,"")</f>
        <v>3321</v>
      </c>
      <c r="M3487" s="31">
        <f>IF(AND(B3487=M$1),LOOKUP(9.99999999999999E+307,$M$2:M3486)+1,"")</f>
        <v>3321</v>
      </c>
      <c r="N3487" s="31" t="e">
        <f>IF(AND(B3487=N$1),LOOKUP(9.99999999999999E+307,$N$2:N3486)+1,"")</f>
        <v>#REF!</v>
      </c>
      <c r="O3487" s="31" t="e">
        <f>IF(AND($B3487=O$1),LOOKUP(9.99999999999999E+307,$O$2:O3486)+1,"")</f>
        <v>#REF!</v>
      </c>
      <c r="P3487" s="31" t="e">
        <f>IF(AND($B3487=P$1),LOOKUP(9.99999999999999E+307,$P$2:P3486)+1,"")</f>
        <v>#REF!</v>
      </c>
      <c r="Q3487" s="31" t="e">
        <f>IF(AND($B3487=Q$1),LOOKUP(9.99999999999999E+307,$Q$2:Q3486)+1,"")</f>
        <v>#REF!</v>
      </c>
      <c r="R3487" s="31">
        <f>IF(AND($B3487=R$1),LOOKUP(9.99999999999999E+307,$R$2:R3486)+1,"")</f>
        <v>3321</v>
      </c>
      <c r="S3487" s="31">
        <f>IF(AND($B3487=S$1),LOOKUP(9.99999999999999E+307,$S$2:S3486)+1,"")</f>
        <v>3321</v>
      </c>
      <c r="T3487" s="265"/>
      <c r="U3487" s="265"/>
      <c r="V3487" s="265"/>
      <c r="AA3487" s="254" t="str">
        <f t="shared" si="388"/>
        <v/>
      </c>
      <c r="AB3487" s="254" t="str">
        <f t="shared" si="389"/>
        <v/>
      </c>
      <c r="AC3487" s="255">
        <f t="shared" si="390"/>
        <v>0</v>
      </c>
      <c r="AD3487" s="255">
        <f t="shared" si="391"/>
        <v>3836</v>
      </c>
      <c r="AE3487" s="256" t="str">
        <f t="shared" si="392"/>
        <v/>
      </c>
      <c r="AF3487" s="252" t="str">
        <f t="shared" si="393"/>
        <v>-</v>
      </c>
    </row>
    <row r="3488" spans="1:32" ht="20.149999999999999" customHeight="1" x14ac:dyDescent="0.75">
      <c r="A3488" s="31">
        <v>3486</v>
      </c>
      <c r="B3488" s="237"/>
      <c r="C3488" s="273"/>
      <c r="D3488" s="272"/>
      <c r="E3488" s="273"/>
      <c r="F3488" s="273"/>
      <c r="G3488" s="253" t="str">
        <f t="shared" si="387"/>
        <v/>
      </c>
      <c r="H3488" s="31" t="str">
        <f>IF(AND(B3488=H$1),LOOKUP(9.99999999999999E+307,$H$2:H3487)+1,"")</f>
        <v/>
      </c>
      <c r="I3488" s="31" t="str">
        <f>IF(AND(B3488=I$1),LOOKUP(9.99999999999999E+307,$I$2:I3487)+1,"")</f>
        <v/>
      </c>
      <c r="J3488" s="31">
        <f>IF(AND(B3488=J$1),LOOKUP(9.99999999999999E+307,$J$2:J3487)+1,"")</f>
        <v>3322</v>
      </c>
      <c r="K3488" s="31">
        <f>IF(AND(B3488=K$1),LOOKUP(9.99999999999999E+307,$K$2:K3487)+1,"")</f>
        <v>3322</v>
      </c>
      <c r="L3488" s="31">
        <f>IF(AND(B3488=L$1),LOOKUP(9.99999999999999E+307,$L$2:L3487)+1,"")</f>
        <v>3322</v>
      </c>
      <c r="M3488" s="31">
        <f>IF(AND(B3488=M$1),LOOKUP(9.99999999999999E+307,$M$2:M3487)+1,"")</f>
        <v>3322</v>
      </c>
      <c r="N3488" s="31" t="e">
        <f>IF(AND(B3488=N$1),LOOKUP(9.99999999999999E+307,$N$2:N3487)+1,"")</f>
        <v>#REF!</v>
      </c>
      <c r="O3488" s="31" t="e">
        <f>IF(AND($B3488=O$1),LOOKUP(9.99999999999999E+307,$O$2:O3487)+1,"")</f>
        <v>#REF!</v>
      </c>
      <c r="P3488" s="31" t="e">
        <f>IF(AND($B3488=P$1),LOOKUP(9.99999999999999E+307,$P$2:P3487)+1,"")</f>
        <v>#REF!</v>
      </c>
      <c r="Q3488" s="31" t="e">
        <f>IF(AND($B3488=Q$1),LOOKUP(9.99999999999999E+307,$Q$2:Q3487)+1,"")</f>
        <v>#REF!</v>
      </c>
      <c r="R3488" s="31">
        <f>IF(AND($B3488=R$1),LOOKUP(9.99999999999999E+307,$R$2:R3487)+1,"")</f>
        <v>3322</v>
      </c>
      <c r="S3488" s="31">
        <f>IF(AND($B3488=S$1),LOOKUP(9.99999999999999E+307,$S$2:S3487)+1,"")</f>
        <v>3322</v>
      </c>
      <c r="T3488" s="265"/>
      <c r="U3488" s="265"/>
      <c r="V3488" s="265"/>
      <c r="AA3488" s="254" t="str">
        <f t="shared" si="388"/>
        <v/>
      </c>
      <c r="AB3488" s="254" t="str">
        <f t="shared" si="389"/>
        <v/>
      </c>
      <c r="AC3488" s="255">
        <f t="shared" si="390"/>
        <v>0</v>
      </c>
      <c r="AD3488" s="255">
        <f t="shared" si="391"/>
        <v>3836</v>
      </c>
      <c r="AE3488" s="256" t="str">
        <f t="shared" si="392"/>
        <v/>
      </c>
      <c r="AF3488" s="252" t="str">
        <f t="shared" si="393"/>
        <v>-</v>
      </c>
    </row>
    <row r="3489" spans="1:32" ht="20.149999999999999" customHeight="1" x14ac:dyDescent="0.75">
      <c r="A3489" s="31">
        <v>3487</v>
      </c>
      <c r="B3489" s="237"/>
      <c r="C3489" s="273"/>
      <c r="D3489" s="272"/>
      <c r="E3489" s="273"/>
      <c r="F3489" s="273"/>
      <c r="G3489" s="253" t="str">
        <f t="shared" si="387"/>
        <v/>
      </c>
      <c r="H3489" s="31" t="str">
        <f>IF(AND(B3489=H$1),LOOKUP(9.99999999999999E+307,$H$2:H3488)+1,"")</f>
        <v/>
      </c>
      <c r="I3489" s="31" t="str">
        <f>IF(AND(B3489=I$1),LOOKUP(9.99999999999999E+307,$I$2:I3488)+1,"")</f>
        <v/>
      </c>
      <c r="J3489" s="31">
        <f>IF(AND(B3489=J$1),LOOKUP(9.99999999999999E+307,$J$2:J3488)+1,"")</f>
        <v>3323</v>
      </c>
      <c r="K3489" s="31">
        <f>IF(AND(B3489=K$1),LOOKUP(9.99999999999999E+307,$K$2:K3488)+1,"")</f>
        <v>3323</v>
      </c>
      <c r="L3489" s="31">
        <f>IF(AND(B3489=L$1),LOOKUP(9.99999999999999E+307,$L$2:L3488)+1,"")</f>
        <v>3323</v>
      </c>
      <c r="M3489" s="31">
        <f>IF(AND(B3489=M$1),LOOKUP(9.99999999999999E+307,$M$2:M3488)+1,"")</f>
        <v>3323</v>
      </c>
      <c r="N3489" s="31" t="e">
        <f>IF(AND(B3489=N$1),LOOKUP(9.99999999999999E+307,$N$2:N3488)+1,"")</f>
        <v>#REF!</v>
      </c>
      <c r="O3489" s="31" t="e">
        <f>IF(AND($B3489=O$1),LOOKUP(9.99999999999999E+307,$O$2:O3488)+1,"")</f>
        <v>#REF!</v>
      </c>
      <c r="P3489" s="31" t="e">
        <f>IF(AND($B3489=P$1),LOOKUP(9.99999999999999E+307,$P$2:P3488)+1,"")</f>
        <v>#REF!</v>
      </c>
      <c r="Q3489" s="31" t="e">
        <f>IF(AND($B3489=Q$1),LOOKUP(9.99999999999999E+307,$Q$2:Q3488)+1,"")</f>
        <v>#REF!</v>
      </c>
      <c r="R3489" s="31">
        <f>IF(AND($B3489=R$1),LOOKUP(9.99999999999999E+307,$R$2:R3488)+1,"")</f>
        <v>3323</v>
      </c>
      <c r="S3489" s="31">
        <f>IF(AND($B3489=S$1),LOOKUP(9.99999999999999E+307,$S$2:S3488)+1,"")</f>
        <v>3323</v>
      </c>
      <c r="T3489" s="265"/>
      <c r="U3489" s="265"/>
      <c r="V3489" s="265"/>
      <c r="AA3489" s="254" t="str">
        <f t="shared" si="388"/>
        <v/>
      </c>
      <c r="AB3489" s="254" t="str">
        <f t="shared" si="389"/>
        <v/>
      </c>
      <c r="AC3489" s="255">
        <f t="shared" si="390"/>
        <v>0</v>
      </c>
      <c r="AD3489" s="255">
        <f t="shared" si="391"/>
        <v>3836</v>
      </c>
      <c r="AE3489" s="256" t="str">
        <f t="shared" si="392"/>
        <v/>
      </c>
      <c r="AF3489" s="252" t="str">
        <f t="shared" si="393"/>
        <v>-</v>
      </c>
    </row>
    <row r="3490" spans="1:32" ht="20.149999999999999" customHeight="1" x14ac:dyDescent="0.75">
      <c r="A3490" s="31">
        <v>3488</v>
      </c>
      <c r="B3490" s="237"/>
      <c r="C3490" s="273"/>
      <c r="D3490" s="272"/>
      <c r="E3490" s="273"/>
      <c r="F3490" s="273"/>
      <c r="G3490" s="253" t="str">
        <f t="shared" si="387"/>
        <v/>
      </c>
      <c r="H3490" s="31" t="str">
        <f>IF(AND(B3490=H$1),LOOKUP(9.99999999999999E+307,$H$2:H3489)+1,"")</f>
        <v/>
      </c>
      <c r="I3490" s="31" t="str">
        <f>IF(AND(B3490=I$1),LOOKUP(9.99999999999999E+307,$I$2:I3489)+1,"")</f>
        <v/>
      </c>
      <c r="J3490" s="31">
        <f>IF(AND(B3490=J$1),LOOKUP(9.99999999999999E+307,$J$2:J3489)+1,"")</f>
        <v>3324</v>
      </c>
      <c r="K3490" s="31">
        <f>IF(AND(B3490=K$1),LOOKUP(9.99999999999999E+307,$K$2:K3489)+1,"")</f>
        <v>3324</v>
      </c>
      <c r="L3490" s="31">
        <f>IF(AND(B3490=L$1),LOOKUP(9.99999999999999E+307,$L$2:L3489)+1,"")</f>
        <v>3324</v>
      </c>
      <c r="M3490" s="31">
        <f>IF(AND(B3490=M$1),LOOKUP(9.99999999999999E+307,$M$2:M3489)+1,"")</f>
        <v>3324</v>
      </c>
      <c r="N3490" s="31" t="e">
        <f>IF(AND(B3490=N$1),LOOKUP(9.99999999999999E+307,$N$2:N3489)+1,"")</f>
        <v>#REF!</v>
      </c>
      <c r="O3490" s="31" t="e">
        <f>IF(AND($B3490=O$1),LOOKUP(9.99999999999999E+307,$O$2:O3489)+1,"")</f>
        <v>#REF!</v>
      </c>
      <c r="P3490" s="31" t="e">
        <f>IF(AND($B3490=P$1),LOOKUP(9.99999999999999E+307,$P$2:P3489)+1,"")</f>
        <v>#REF!</v>
      </c>
      <c r="Q3490" s="31" t="e">
        <f>IF(AND($B3490=Q$1),LOOKUP(9.99999999999999E+307,$Q$2:Q3489)+1,"")</f>
        <v>#REF!</v>
      </c>
      <c r="R3490" s="31">
        <f>IF(AND($B3490=R$1),LOOKUP(9.99999999999999E+307,$R$2:R3489)+1,"")</f>
        <v>3324</v>
      </c>
      <c r="S3490" s="31">
        <f>IF(AND($B3490=S$1),LOOKUP(9.99999999999999E+307,$S$2:S3489)+1,"")</f>
        <v>3324</v>
      </c>
      <c r="T3490" s="265"/>
      <c r="U3490" s="265"/>
      <c r="V3490" s="265"/>
      <c r="AA3490" s="254" t="str">
        <f t="shared" si="388"/>
        <v/>
      </c>
      <c r="AB3490" s="254" t="str">
        <f t="shared" si="389"/>
        <v/>
      </c>
      <c r="AC3490" s="255">
        <f t="shared" si="390"/>
        <v>0</v>
      </c>
      <c r="AD3490" s="255">
        <f t="shared" si="391"/>
        <v>3836</v>
      </c>
      <c r="AE3490" s="256" t="str">
        <f t="shared" si="392"/>
        <v/>
      </c>
      <c r="AF3490" s="252" t="str">
        <f t="shared" si="393"/>
        <v>-</v>
      </c>
    </row>
    <row r="3491" spans="1:32" ht="20.149999999999999" customHeight="1" x14ac:dyDescent="0.75">
      <c r="A3491" s="31">
        <v>3489</v>
      </c>
      <c r="B3491" s="237"/>
      <c r="C3491" s="273"/>
      <c r="D3491" s="272"/>
      <c r="E3491" s="273"/>
      <c r="F3491" s="273"/>
      <c r="G3491" s="253" t="str">
        <f t="shared" si="387"/>
        <v/>
      </c>
      <c r="H3491" s="31" t="str">
        <f>IF(AND(B3491=H$1),LOOKUP(9.99999999999999E+307,$H$2:H3490)+1,"")</f>
        <v/>
      </c>
      <c r="I3491" s="31" t="str">
        <f>IF(AND(B3491=I$1),LOOKUP(9.99999999999999E+307,$I$2:I3490)+1,"")</f>
        <v/>
      </c>
      <c r="J3491" s="31">
        <f>IF(AND(B3491=J$1),LOOKUP(9.99999999999999E+307,$J$2:J3490)+1,"")</f>
        <v>3325</v>
      </c>
      <c r="K3491" s="31">
        <f>IF(AND(B3491=K$1),LOOKUP(9.99999999999999E+307,$K$2:K3490)+1,"")</f>
        <v>3325</v>
      </c>
      <c r="L3491" s="31">
        <f>IF(AND(B3491=L$1),LOOKUP(9.99999999999999E+307,$L$2:L3490)+1,"")</f>
        <v>3325</v>
      </c>
      <c r="M3491" s="31">
        <f>IF(AND(B3491=M$1),LOOKUP(9.99999999999999E+307,$M$2:M3490)+1,"")</f>
        <v>3325</v>
      </c>
      <c r="N3491" s="31" t="e">
        <f>IF(AND(B3491=N$1),LOOKUP(9.99999999999999E+307,$N$2:N3490)+1,"")</f>
        <v>#REF!</v>
      </c>
      <c r="O3491" s="31" t="e">
        <f>IF(AND($B3491=O$1),LOOKUP(9.99999999999999E+307,$O$2:O3490)+1,"")</f>
        <v>#REF!</v>
      </c>
      <c r="P3491" s="31" t="e">
        <f>IF(AND($B3491=P$1),LOOKUP(9.99999999999999E+307,$P$2:P3490)+1,"")</f>
        <v>#REF!</v>
      </c>
      <c r="Q3491" s="31" t="e">
        <f>IF(AND($B3491=Q$1),LOOKUP(9.99999999999999E+307,$Q$2:Q3490)+1,"")</f>
        <v>#REF!</v>
      </c>
      <c r="R3491" s="31">
        <f>IF(AND($B3491=R$1),LOOKUP(9.99999999999999E+307,$R$2:R3490)+1,"")</f>
        <v>3325</v>
      </c>
      <c r="S3491" s="31">
        <f>IF(AND($B3491=S$1),LOOKUP(9.99999999999999E+307,$S$2:S3490)+1,"")</f>
        <v>3325</v>
      </c>
      <c r="T3491" s="265"/>
      <c r="U3491" s="265"/>
      <c r="V3491" s="265"/>
      <c r="AA3491" s="254" t="str">
        <f t="shared" si="388"/>
        <v/>
      </c>
      <c r="AB3491" s="254" t="str">
        <f t="shared" si="389"/>
        <v/>
      </c>
      <c r="AC3491" s="255">
        <f t="shared" si="390"/>
        <v>0</v>
      </c>
      <c r="AD3491" s="255">
        <f t="shared" si="391"/>
        <v>3836</v>
      </c>
      <c r="AE3491" s="256" t="str">
        <f t="shared" si="392"/>
        <v/>
      </c>
      <c r="AF3491" s="252" t="str">
        <f t="shared" si="393"/>
        <v>-</v>
      </c>
    </row>
    <row r="3492" spans="1:32" ht="20.149999999999999" customHeight="1" x14ac:dyDescent="0.75">
      <c r="A3492" s="31">
        <v>3490</v>
      </c>
      <c r="B3492" s="237"/>
      <c r="C3492" s="273"/>
      <c r="D3492" s="272"/>
      <c r="E3492" s="273"/>
      <c r="F3492" s="273"/>
      <c r="G3492" s="253" t="str">
        <f t="shared" si="387"/>
        <v/>
      </c>
      <c r="H3492" s="31" t="str">
        <f>IF(AND(B3492=H$1),LOOKUP(9.99999999999999E+307,$H$2:H3491)+1,"")</f>
        <v/>
      </c>
      <c r="I3492" s="31" t="str">
        <f>IF(AND(B3492=I$1),LOOKUP(9.99999999999999E+307,$I$2:I3491)+1,"")</f>
        <v/>
      </c>
      <c r="J3492" s="31">
        <f>IF(AND(B3492=J$1),LOOKUP(9.99999999999999E+307,$J$2:J3491)+1,"")</f>
        <v>3326</v>
      </c>
      <c r="K3492" s="31">
        <f>IF(AND(B3492=K$1),LOOKUP(9.99999999999999E+307,$K$2:K3491)+1,"")</f>
        <v>3326</v>
      </c>
      <c r="L3492" s="31">
        <f>IF(AND(B3492=L$1),LOOKUP(9.99999999999999E+307,$L$2:L3491)+1,"")</f>
        <v>3326</v>
      </c>
      <c r="M3492" s="31">
        <f>IF(AND(B3492=M$1),LOOKUP(9.99999999999999E+307,$M$2:M3491)+1,"")</f>
        <v>3326</v>
      </c>
      <c r="N3492" s="31" t="e">
        <f>IF(AND(B3492=N$1),LOOKUP(9.99999999999999E+307,$N$2:N3491)+1,"")</f>
        <v>#REF!</v>
      </c>
      <c r="O3492" s="31" t="e">
        <f>IF(AND($B3492=O$1),LOOKUP(9.99999999999999E+307,$O$2:O3491)+1,"")</f>
        <v>#REF!</v>
      </c>
      <c r="P3492" s="31" t="e">
        <f>IF(AND($B3492=P$1),LOOKUP(9.99999999999999E+307,$P$2:P3491)+1,"")</f>
        <v>#REF!</v>
      </c>
      <c r="Q3492" s="31" t="e">
        <f>IF(AND($B3492=Q$1),LOOKUP(9.99999999999999E+307,$Q$2:Q3491)+1,"")</f>
        <v>#REF!</v>
      </c>
      <c r="R3492" s="31">
        <f>IF(AND($B3492=R$1),LOOKUP(9.99999999999999E+307,$R$2:R3491)+1,"")</f>
        <v>3326</v>
      </c>
      <c r="S3492" s="31">
        <f>IF(AND($B3492=S$1),LOOKUP(9.99999999999999E+307,$S$2:S3491)+1,"")</f>
        <v>3326</v>
      </c>
      <c r="T3492" s="265"/>
      <c r="U3492" s="265"/>
      <c r="V3492" s="265"/>
      <c r="AA3492" s="254" t="str">
        <f t="shared" si="388"/>
        <v/>
      </c>
      <c r="AB3492" s="254" t="str">
        <f t="shared" si="389"/>
        <v/>
      </c>
      <c r="AC3492" s="255">
        <f t="shared" si="390"/>
        <v>0</v>
      </c>
      <c r="AD3492" s="255">
        <f t="shared" si="391"/>
        <v>3836</v>
      </c>
      <c r="AE3492" s="256" t="str">
        <f t="shared" si="392"/>
        <v/>
      </c>
      <c r="AF3492" s="252" t="str">
        <f t="shared" si="393"/>
        <v>-</v>
      </c>
    </row>
    <row r="3493" spans="1:32" ht="20.149999999999999" customHeight="1" x14ac:dyDescent="0.75">
      <c r="A3493" s="31">
        <v>3491</v>
      </c>
      <c r="B3493" s="237"/>
      <c r="C3493" s="273"/>
      <c r="D3493" s="272"/>
      <c r="E3493" s="273"/>
      <c r="F3493" s="273"/>
      <c r="G3493" s="253" t="str">
        <f t="shared" si="387"/>
        <v/>
      </c>
      <c r="H3493" s="31" t="str">
        <f>IF(AND(B3493=H$1),LOOKUP(9.99999999999999E+307,$H$2:H3492)+1,"")</f>
        <v/>
      </c>
      <c r="I3493" s="31" t="str">
        <f>IF(AND(B3493=I$1),LOOKUP(9.99999999999999E+307,$I$2:I3492)+1,"")</f>
        <v/>
      </c>
      <c r="J3493" s="31">
        <f>IF(AND(B3493=J$1),LOOKUP(9.99999999999999E+307,$J$2:J3492)+1,"")</f>
        <v>3327</v>
      </c>
      <c r="K3493" s="31">
        <f>IF(AND(B3493=K$1),LOOKUP(9.99999999999999E+307,$K$2:K3492)+1,"")</f>
        <v>3327</v>
      </c>
      <c r="L3493" s="31">
        <f>IF(AND(B3493=L$1),LOOKUP(9.99999999999999E+307,$L$2:L3492)+1,"")</f>
        <v>3327</v>
      </c>
      <c r="M3493" s="31">
        <f>IF(AND(B3493=M$1),LOOKUP(9.99999999999999E+307,$M$2:M3492)+1,"")</f>
        <v>3327</v>
      </c>
      <c r="N3493" s="31" t="e">
        <f>IF(AND(B3493=N$1),LOOKUP(9.99999999999999E+307,$N$2:N3492)+1,"")</f>
        <v>#REF!</v>
      </c>
      <c r="O3493" s="31" t="e">
        <f>IF(AND($B3493=O$1),LOOKUP(9.99999999999999E+307,$O$2:O3492)+1,"")</f>
        <v>#REF!</v>
      </c>
      <c r="P3493" s="31" t="e">
        <f>IF(AND($B3493=P$1),LOOKUP(9.99999999999999E+307,$P$2:P3492)+1,"")</f>
        <v>#REF!</v>
      </c>
      <c r="Q3493" s="31" t="e">
        <f>IF(AND($B3493=Q$1),LOOKUP(9.99999999999999E+307,$Q$2:Q3492)+1,"")</f>
        <v>#REF!</v>
      </c>
      <c r="R3493" s="31">
        <f>IF(AND($B3493=R$1),LOOKUP(9.99999999999999E+307,$R$2:R3492)+1,"")</f>
        <v>3327</v>
      </c>
      <c r="S3493" s="31">
        <f>IF(AND($B3493=S$1),LOOKUP(9.99999999999999E+307,$S$2:S3492)+1,"")</f>
        <v>3327</v>
      </c>
      <c r="T3493" s="265"/>
      <c r="U3493" s="265"/>
      <c r="V3493" s="265"/>
      <c r="AA3493" s="254" t="str">
        <f t="shared" si="388"/>
        <v/>
      </c>
      <c r="AB3493" s="254" t="str">
        <f t="shared" si="389"/>
        <v/>
      </c>
      <c r="AC3493" s="255">
        <f t="shared" si="390"/>
        <v>0</v>
      </c>
      <c r="AD3493" s="255">
        <f t="shared" si="391"/>
        <v>3836</v>
      </c>
      <c r="AE3493" s="256" t="str">
        <f t="shared" si="392"/>
        <v/>
      </c>
      <c r="AF3493" s="252" t="str">
        <f t="shared" si="393"/>
        <v>-</v>
      </c>
    </row>
    <row r="3494" spans="1:32" ht="20.149999999999999" customHeight="1" x14ac:dyDescent="0.75">
      <c r="A3494" s="31">
        <v>3492</v>
      </c>
      <c r="B3494" s="237"/>
      <c r="C3494" s="273"/>
      <c r="D3494" s="272"/>
      <c r="E3494" s="273"/>
      <c r="F3494" s="273"/>
      <c r="G3494" s="253" t="str">
        <f t="shared" si="387"/>
        <v/>
      </c>
      <c r="H3494" s="31" t="str">
        <f>IF(AND(B3494=H$1),LOOKUP(9.99999999999999E+307,$H$2:H3493)+1,"")</f>
        <v/>
      </c>
      <c r="I3494" s="31" t="str">
        <f>IF(AND(B3494=I$1),LOOKUP(9.99999999999999E+307,$I$2:I3493)+1,"")</f>
        <v/>
      </c>
      <c r="J3494" s="31">
        <f>IF(AND(B3494=J$1),LOOKUP(9.99999999999999E+307,$J$2:J3493)+1,"")</f>
        <v>3328</v>
      </c>
      <c r="K3494" s="31">
        <f>IF(AND(B3494=K$1),LOOKUP(9.99999999999999E+307,$K$2:K3493)+1,"")</f>
        <v>3328</v>
      </c>
      <c r="L3494" s="31">
        <f>IF(AND(B3494=L$1),LOOKUP(9.99999999999999E+307,$L$2:L3493)+1,"")</f>
        <v>3328</v>
      </c>
      <c r="M3494" s="31">
        <f>IF(AND(B3494=M$1),LOOKUP(9.99999999999999E+307,$M$2:M3493)+1,"")</f>
        <v>3328</v>
      </c>
      <c r="N3494" s="31" t="e">
        <f>IF(AND(B3494=N$1),LOOKUP(9.99999999999999E+307,$N$2:N3493)+1,"")</f>
        <v>#REF!</v>
      </c>
      <c r="O3494" s="31" t="e">
        <f>IF(AND($B3494=O$1),LOOKUP(9.99999999999999E+307,$O$2:O3493)+1,"")</f>
        <v>#REF!</v>
      </c>
      <c r="P3494" s="31" t="e">
        <f>IF(AND($B3494=P$1),LOOKUP(9.99999999999999E+307,$P$2:P3493)+1,"")</f>
        <v>#REF!</v>
      </c>
      <c r="Q3494" s="31" t="e">
        <f>IF(AND($B3494=Q$1),LOOKUP(9.99999999999999E+307,$Q$2:Q3493)+1,"")</f>
        <v>#REF!</v>
      </c>
      <c r="R3494" s="31">
        <f>IF(AND($B3494=R$1),LOOKUP(9.99999999999999E+307,$R$2:R3493)+1,"")</f>
        <v>3328</v>
      </c>
      <c r="S3494" s="31">
        <f>IF(AND($B3494=S$1),LOOKUP(9.99999999999999E+307,$S$2:S3493)+1,"")</f>
        <v>3328</v>
      </c>
      <c r="T3494" s="265"/>
      <c r="U3494" s="265"/>
      <c r="V3494" s="265"/>
      <c r="AA3494" s="254" t="str">
        <f t="shared" si="388"/>
        <v/>
      </c>
      <c r="AB3494" s="254" t="str">
        <f t="shared" si="389"/>
        <v/>
      </c>
      <c r="AC3494" s="255">
        <f t="shared" si="390"/>
        <v>0</v>
      </c>
      <c r="AD3494" s="255">
        <f t="shared" si="391"/>
        <v>3836</v>
      </c>
      <c r="AE3494" s="256" t="str">
        <f t="shared" si="392"/>
        <v/>
      </c>
      <c r="AF3494" s="252" t="str">
        <f t="shared" si="393"/>
        <v>-</v>
      </c>
    </row>
    <row r="3495" spans="1:32" ht="20.149999999999999" customHeight="1" x14ac:dyDescent="0.75">
      <c r="A3495" s="31">
        <v>3493</v>
      </c>
      <c r="B3495" s="237"/>
      <c r="C3495" s="273"/>
      <c r="D3495" s="272"/>
      <c r="E3495" s="273"/>
      <c r="F3495" s="273"/>
      <c r="G3495" s="253" t="str">
        <f t="shared" si="387"/>
        <v/>
      </c>
      <c r="H3495" s="31" t="str">
        <f>IF(AND(B3495=H$1),LOOKUP(9.99999999999999E+307,$H$2:H3494)+1,"")</f>
        <v/>
      </c>
      <c r="I3495" s="31" t="str">
        <f>IF(AND(B3495=I$1),LOOKUP(9.99999999999999E+307,$I$2:I3494)+1,"")</f>
        <v/>
      </c>
      <c r="J3495" s="31">
        <f>IF(AND(B3495=J$1),LOOKUP(9.99999999999999E+307,$J$2:J3494)+1,"")</f>
        <v>3329</v>
      </c>
      <c r="K3495" s="31">
        <f>IF(AND(B3495=K$1),LOOKUP(9.99999999999999E+307,$K$2:K3494)+1,"")</f>
        <v>3329</v>
      </c>
      <c r="L3495" s="31">
        <f>IF(AND(B3495=L$1),LOOKUP(9.99999999999999E+307,$L$2:L3494)+1,"")</f>
        <v>3329</v>
      </c>
      <c r="M3495" s="31">
        <f>IF(AND(B3495=M$1),LOOKUP(9.99999999999999E+307,$M$2:M3494)+1,"")</f>
        <v>3329</v>
      </c>
      <c r="N3495" s="31" t="e">
        <f>IF(AND(B3495=N$1),LOOKUP(9.99999999999999E+307,$N$2:N3494)+1,"")</f>
        <v>#REF!</v>
      </c>
      <c r="O3495" s="31" t="e">
        <f>IF(AND($B3495=O$1),LOOKUP(9.99999999999999E+307,$O$2:O3494)+1,"")</f>
        <v>#REF!</v>
      </c>
      <c r="P3495" s="31" t="e">
        <f>IF(AND($B3495=P$1),LOOKUP(9.99999999999999E+307,$P$2:P3494)+1,"")</f>
        <v>#REF!</v>
      </c>
      <c r="Q3495" s="31" t="e">
        <f>IF(AND($B3495=Q$1),LOOKUP(9.99999999999999E+307,$Q$2:Q3494)+1,"")</f>
        <v>#REF!</v>
      </c>
      <c r="R3495" s="31">
        <f>IF(AND($B3495=R$1),LOOKUP(9.99999999999999E+307,$R$2:R3494)+1,"")</f>
        <v>3329</v>
      </c>
      <c r="S3495" s="31">
        <f>IF(AND($B3495=S$1),LOOKUP(9.99999999999999E+307,$S$2:S3494)+1,"")</f>
        <v>3329</v>
      </c>
      <c r="T3495" s="265"/>
      <c r="U3495" s="265"/>
      <c r="V3495" s="265"/>
      <c r="AA3495" s="254" t="str">
        <f t="shared" si="388"/>
        <v/>
      </c>
      <c r="AB3495" s="254" t="str">
        <f t="shared" si="389"/>
        <v/>
      </c>
      <c r="AC3495" s="255">
        <f t="shared" si="390"/>
        <v>0</v>
      </c>
      <c r="AD3495" s="255">
        <f t="shared" si="391"/>
        <v>3836</v>
      </c>
      <c r="AE3495" s="256" t="str">
        <f t="shared" si="392"/>
        <v/>
      </c>
      <c r="AF3495" s="252" t="str">
        <f t="shared" si="393"/>
        <v>-</v>
      </c>
    </row>
    <row r="3496" spans="1:32" ht="20.149999999999999" customHeight="1" x14ac:dyDescent="0.75">
      <c r="A3496" s="31">
        <v>3494</v>
      </c>
      <c r="B3496" s="237"/>
      <c r="C3496" s="273"/>
      <c r="D3496" s="272"/>
      <c r="E3496" s="273"/>
      <c r="F3496" s="273"/>
      <c r="G3496" s="253" t="str">
        <f t="shared" si="387"/>
        <v/>
      </c>
      <c r="H3496" s="31" t="str">
        <f>IF(AND(B3496=H$1),LOOKUP(9.99999999999999E+307,$H$2:H3495)+1,"")</f>
        <v/>
      </c>
      <c r="I3496" s="31" t="str">
        <f>IF(AND(B3496=I$1),LOOKUP(9.99999999999999E+307,$I$2:I3495)+1,"")</f>
        <v/>
      </c>
      <c r="J3496" s="31">
        <f>IF(AND(B3496=J$1),LOOKUP(9.99999999999999E+307,$J$2:J3495)+1,"")</f>
        <v>3330</v>
      </c>
      <c r="K3496" s="31">
        <f>IF(AND(B3496=K$1),LOOKUP(9.99999999999999E+307,$K$2:K3495)+1,"")</f>
        <v>3330</v>
      </c>
      <c r="L3496" s="31">
        <f>IF(AND(B3496=L$1),LOOKUP(9.99999999999999E+307,$L$2:L3495)+1,"")</f>
        <v>3330</v>
      </c>
      <c r="M3496" s="31">
        <f>IF(AND(B3496=M$1),LOOKUP(9.99999999999999E+307,$M$2:M3495)+1,"")</f>
        <v>3330</v>
      </c>
      <c r="N3496" s="31" t="e">
        <f>IF(AND(B3496=N$1),LOOKUP(9.99999999999999E+307,$N$2:N3495)+1,"")</f>
        <v>#REF!</v>
      </c>
      <c r="O3496" s="31" t="e">
        <f>IF(AND($B3496=O$1),LOOKUP(9.99999999999999E+307,$O$2:O3495)+1,"")</f>
        <v>#REF!</v>
      </c>
      <c r="P3496" s="31" t="e">
        <f>IF(AND($B3496=P$1),LOOKUP(9.99999999999999E+307,$P$2:P3495)+1,"")</f>
        <v>#REF!</v>
      </c>
      <c r="Q3496" s="31" t="e">
        <f>IF(AND($B3496=Q$1),LOOKUP(9.99999999999999E+307,$Q$2:Q3495)+1,"")</f>
        <v>#REF!</v>
      </c>
      <c r="R3496" s="31">
        <f>IF(AND($B3496=R$1),LOOKUP(9.99999999999999E+307,$R$2:R3495)+1,"")</f>
        <v>3330</v>
      </c>
      <c r="S3496" s="31">
        <f>IF(AND($B3496=S$1),LOOKUP(9.99999999999999E+307,$S$2:S3495)+1,"")</f>
        <v>3330</v>
      </c>
      <c r="T3496" s="265"/>
      <c r="U3496" s="265"/>
      <c r="V3496" s="265"/>
      <c r="AA3496" s="254" t="str">
        <f t="shared" si="388"/>
        <v/>
      </c>
      <c r="AB3496" s="254" t="str">
        <f t="shared" si="389"/>
        <v/>
      </c>
      <c r="AC3496" s="255">
        <f t="shared" si="390"/>
        <v>0</v>
      </c>
      <c r="AD3496" s="255">
        <f t="shared" si="391"/>
        <v>3836</v>
      </c>
      <c r="AE3496" s="256" t="str">
        <f t="shared" si="392"/>
        <v/>
      </c>
      <c r="AF3496" s="252" t="str">
        <f t="shared" si="393"/>
        <v>-</v>
      </c>
    </row>
    <row r="3497" spans="1:32" ht="20.149999999999999" customHeight="1" x14ac:dyDescent="0.75">
      <c r="A3497" s="31">
        <v>3495</v>
      </c>
      <c r="B3497" s="237"/>
      <c r="C3497" s="273"/>
      <c r="D3497" s="272"/>
      <c r="E3497" s="273"/>
      <c r="F3497" s="273"/>
      <c r="G3497" s="253" t="str">
        <f t="shared" si="387"/>
        <v/>
      </c>
      <c r="H3497" s="31" t="str">
        <f>IF(AND(B3497=H$1),LOOKUP(9.99999999999999E+307,$H$2:H3496)+1,"")</f>
        <v/>
      </c>
      <c r="I3497" s="31" t="str">
        <f>IF(AND(B3497=I$1),LOOKUP(9.99999999999999E+307,$I$2:I3496)+1,"")</f>
        <v/>
      </c>
      <c r="J3497" s="31">
        <f>IF(AND(B3497=J$1),LOOKUP(9.99999999999999E+307,$J$2:J3496)+1,"")</f>
        <v>3331</v>
      </c>
      <c r="K3497" s="31">
        <f>IF(AND(B3497=K$1),LOOKUP(9.99999999999999E+307,$K$2:K3496)+1,"")</f>
        <v>3331</v>
      </c>
      <c r="L3497" s="31">
        <f>IF(AND(B3497=L$1),LOOKUP(9.99999999999999E+307,$L$2:L3496)+1,"")</f>
        <v>3331</v>
      </c>
      <c r="M3497" s="31">
        <f>IF(AND(B3497=M$1),LOOKUP(9.99999999999999E+307,$M$2:M3496)+1,"")</f>
        <v>3331</v>
      </c>
      <c r="N3497" s="31" t="e">
        <f>IF(AND(B3497=N$1),LOOKUP(9.99999999999999E+307,$N$2:N3496)+1,"")</f>
        <v>#REF!</v>
      </c>
      <c r="O3497" s="31" t="e">
        <f>IF(AND($B3497=O$1),LOOKUP(9.99999999999999E+307,$O$2:O3496)+1,"")</f>
        <v>#REF!</v>
      </c>
      <c r="P3497" s="31" t="e">
        <f>IF(AND($B3497=P$1),LOOKUP(9.99999999999999E+307,$P$2:P3496)+1,"")</f>
        <v>#REF!</v>
      </c>
      <c r="Q3497" s="31" t="e">
        <f>IF(AND($B3497=Q$1),LOOKUP(9.99999999999999E+307,$Q$2:Q3496)+1,"")</f>
        <v>#REF!</v>
      </c>
      <c r="R3497" s="31">
        <f>IF(AND($B3497=R$1),LOOKUP(9.99999999999999E+307,$R$2:R3496)+1,"")</f>
        <v>3331</v>
      </c>
      <c r="S3497" s="31">
        <f>IF(AND($B3497=S$1),LOOKUP(9.99999999999999E+307,$S$2:S3496)+1,"")</f>
        <v>3331</v>
      </c>
      <c r="T3497" s="265"/>
      <c r="U3497" s="265"/>
      <c r="V3497" s="265"/>
      <c r="AA3497" s="254" t="str">
        <f t="shared" si="388"/>
        <v/>
      </c>
      <c r="AB3497" s="254" t="str">
        <f t="shared" si="389"/>
        <v/>
      </c>
      <c r="AC3497" s="255">
        <f t="shared" si="390"/>
        <v>0</v>
      </c>
      <c r="AD3497" s="255">
        <f t="shared" si="391"/>
        <v>3836</v>
      </c>
      <c r="AE3497" s="256" t="str">
        <f t="shared" si="392"/>
        <v/>
      </c>
      <c r="AF3497" s="252" t="str">
        <f t="shared" si="393"/>
        <v>-</v>
      </c>
    </row>
    <row r="3498" spans="1:32" ht="20.149999999999999" customHeight="1" x14ac:dyDescent="0.75">
      <c r="A3498" s="31">
        <v>3496</v>
      </c>
      <c r="B3498" s="237"/>
      <c r="C3498" s="273"/>
      <c r="D3498" s="272"/>
      <c r="E3498" s="273"/>
      <c r="F3498" s="273"/>
      <c r="G3498" s="253" t="str">
        <f t="shared" si="387"/>
        <v/>
      </c>
      <c r="H3498" s="31" t="str">
        <f>IF(AND(B3498=H$1),LOOKUP(9.99999999999999E+307,$H$2:H3497)+1,"")</f>
        <v/>
      </c>
      <c r="I3498" s="31" t="str">
        <f>IF(AND(B3498=I$1),LOOKUP(9.99999999999999E+307,$I$2:I3497)+1,"")</f>
        <v/>
      </c>
      <c r="J3498" s="31">
        <f>IF(AND(B3498=J$1),LOOKUP(9.99999999999999E+307,$J$2:J3497)+1,"")</f>
        <v>3332</v>
      </c>
      <c r="K3498" s="31">
        <f>IF(AND(B3498=K$1),LOOKUP(9.99999999999999E+307,$K$2:K3497)+1,"")</f>
        <v>3332</v>
      </c>
      <c r="L3498" s="31">
        <f>IF(AND(B3498=L$1),LOOKUP(9.99999999999999E+307,$L$2:L3497)+1,"")</f>
        <v>3332</v>
      </c>
      <c r="M3498" s="31">
        <f>IF(AND(B3498=M$1),LOOKUP(9.99999999999999E+307,$M$2:M3497)+1,"")</f>
        <v>3332</v>
      </c>
      <c r="N3498" s="31" t="e">
        <f>IF(AND(B3498=N$1),LOOKUP(9.99999999999999E+307,$N$2:N3497)+1,"")</f>
        <v>#REF!</v>
      </c>
      <c r="O3498" s="31" t="e">
        <f>IF(AND($B3498=O$1),LOOKUP(9.99999999999999E+307,$O$2:O3497)+1,"")</f>
        <v>#REF!</v>
      </c>
      <c r="P3498" s="31" t="e">
        <f>IF(AND($B3498=P$1),LOOKUP(9.99999999999999E+307,$P$2:P3497)+1,"")</f>
        <v>#REF!</v>
      </c>
      <c r="Q3498" s="31" t="e">
        <f>IF(AND($B3498=Q$1),LOOKUP(9.99999999999999E+307,$Q$2:Q3497)+1,"")</f>
        <v>#REF!</v>
      </c>
      <c r="R3498" s="31">
        <f>IF(AND($B3498=R$1),LOOKUP(9.99999999999999E+307,$R$2:R3497)+1,"")</f>
        <v>3332</v>
      </c>
      <c r="S3498" s="31">
        <f>IF(AND($B3498=S$1),LOOKUP(9.99999999999999E+307,$S$2:S3497)+1,"")</f>
        <v>3332</v>
      </c>
      <c r="T3498" s="265"/>
      <c r="U3498" s="265"/>
      <c r="V3498" s="265"/>
      <c r="AA3498" s="254" t="str">
        <f t="shared" si="388"/>
        <v/>
      </c>
      <c r="AB3498" s="254" t="str">
        <f t="shared" si="389"/>
        <v/>
      </c>
      <c r="AC3498" s="255">
        <f t="shared" si="390"/>
        <v>0</v>
      </c>
      <c r="AD3498" s="255">
        <f t="shared" si="391"/>
        <v>3836</v>
      </c>
      <c r="AE3498" s="256" t="str">
        <f t="shared" si="392"/>
        <v/>
      </c>
      <c r="AF3498" s="252" t="str">
        <f t="shared" si="393"/>
        <v>-</v>
      </c>
    </row>
    <row r="3499" spans="1:32" ht="20.149999999999999" customHeight="1" x14ac:dyDescent="0.75">
      <c r="A3499" s="31">
        <v>3497</v>
      </c>
      <c r="B3499" s="237"/>
      <c r="C3499" s="273"/>
      <c r="D3499" s="272"/>
      <c r="E3499" s="273"/>
      <c r="F3499" s="273"/>
      <c r="G3499" s="253" t="str">
        <f t="shared" ref="G3499:G3562" si="394">B3499&amp;C3499</f>
        <v/>
      </c>
      <c r="H3499" s="31" t="str">
        <f>IF(AND(B3499=H$1),LOOKUP(9.99999999999999E+307,$H$2:H3498)+1,"")</f>
        <v/>
      </c>
      <c r="I3499" s="31" t="str">
        <f>IF(AND(B3499=I$1),LOOKUP(9.99999999999999E+307,$I$2:I3498)+1,"")</f>
        <v/>
      </c>
      <c r="J3499" s="31">
        <f>IF(AND(B3499=J$1),LOOKUP(9.99999999999999E+307,$J$2:J3498)+1,"")</f>
        <v>3333</v>
      </c>
      <c r="K3499" s="31">
        <f>IF(AND(B3499=K$1),LOOKUP(9.99999999999999E+307,$K$2:K3498)+1,"")</f>
        <v>3333</v>
      </c>
      <c r="L3499" s="31">
        <f>IF(AND(B3499=L$1),LOOKUP(9.99999999999999E+307,$L$2:L3498)+1,"")</f>
        <v>3333</v>
      </c>
      <c r="M3499" s="31">
        <f>IF(AND(B3499=M$1),LOOKUP(9.99999999999999E+307,$M$2:M3498)+1,"")</f>
        <v>3333</v>
      </c>
      <c r="N3499" s="31" t="e">
        <f>IF(AND(B3499=N$1),LOOKUP(9.99999999999999E+307,$N$2:N3498)+1,"")</f>
        <v>#REF!</v>
      </c>
      <c r="O3499" s="31" t="e">
        <f>IF(AND($B3499=O$1),LOOKUP(9.99999999999999E+307,$O$2:O3498)+1,"")</f>
        <v>#REF!</v>
      </c>
      <c r="P3499" s="31" t="e">
        <f>IF(AND($B3499=P$1),LOOKUP(9.99999999999999E+307,$P$2:P3498)+1,"")</f>
        <v>#REF!</v>
      </c>
      <c r="Q3499" s="31" t="e">
        <f>IF(AND($B3499=Q$1),LOOKUP(9.99999999999999E+307,$Q$2:Q3498)+1,"")</f>
        <v>#REF!</v>
      </c>
      <c r="R3499" s="31">
        <f>IF(AND($B3499=R$1),LOOKUP(9.99999999999999E+307,$R$2:R3498)+1,"")</f>
        <v>3333</v>
      </c>
      <c r="S3499" s="31">
        <f>IF(AND($B3499=S$1),LOOKUP(9.99999999999999E+307,$S$2:S3498)+1,"")</f>
        <v>3333</v>
      </c>
      <c r="T3499" s="265"/>
      <c r="U3499" s="265"/>
      <c r="V3499" s="265"/>
      <c r="AA3499" s="254" t="str">
        <f t="shared" si="388"/>
        <v/>
      </c>
      <c r="AB3499" s="254" t="str">
        <f t="shared" si="389"/>
        <v/>
      </c>
      <c r="AC3499" s="255">
        <f t="shared" si="390"/>
        <v>0</v>
      </c>
      <c r="AD3499" s="255">
        <f t="shared" si="391"/>
        <v>3836</v>
      </c>
      <c r="AE3499" s="256" t="str">
        <f t="shared" si="392"/>
        <v/>
      </c>
      <c r="AF3499" s="252" t="str">
        <f t="shared" si="393"/>
        <v>-</v>
      </c>
    </row>
    <row r="3500" spans="1:32" ht="20.149999999999999" customHeight="1" x14ac:dyDescent="0.75">
      <c r="A3500" s="31">
        <v>3498</v>
      </c>
      <c r="B3500" s="237"/>
      <c r="C3500" s="273"/>
      <c r="D3500" s="272"/>
      <c r="E3500" s="273"/>
      <c r="F3500" s="273"/>
      <c r="G3500" s="253" t="str">
        <f t="shared" si="394"/>
        <v/>
      </c>
      <c r="H3500" s="31" t="str">
        <f>IF(AND(B3500=H$1),LOOKUP(9.99999999999999E+307,$H$2:H3499)+1,"")</f>
        <v/>
      </c>
      <c r="I3500" s="31" t="str">
        <f>IF(AND(B3500=I$1),LOOKUP(9.99999999999999E+307,$I$2:I3499)+1,"")</f>
        <v/>
      </c>
      <c r="J3500" s="31">
        <f>IF(AND(B3500=J$1),LOOKUP(9.99999999999999E+307,$J$2:J3499)+1,"")</f>
        <v>3334</v>
      </c>
      <c r="K3500" s="31">
        <f>IF(AND(B3500=K$1),LOOKUP(9.99999999999999E+307,$K$2:K3499)+1,"")</f>
        <v>3334</v>
      </c>
      <c r="L3500" s="31">
        <f>IF(AND(B3500=L$1),LOOKUP(9.99999999999999E+307,$L$2:L3499)+1,"")</f>
        <v>3334</v>
      </c>
      <c r="M3500" s="31">
        <f>IF(AND(B3500=M$1),LOOKUP(9.99999999999999E+307,$M$2:M3499)+1,"")</f>
        <v>3334</v>
      </c>
      <c r="N3500" s="31" t="e">
        <f>IF(AND(B3500=N$1),LOOKUP(9.99999999999999E+307,$N$2:N3499)+1,"")</f>
        <v>#REF!</v>
      </c>
      <c r="O3500" s="31" t="e">
        <f>IF(AND($B3500=O$1),LOOKUP(9.99999999999999E+307,$O$2:O3499)+1,"")</f>
        <v>#REF!</v>
      </c>
      <c r="P3500" s="31" t="e">
        <f>IF(AND($B3500=P$1),LOOKUP(9.99999999999999E+307,$P$2:P3499)+1,"")</f>
        <v>#REF!</v>
      </c>
      <c r="Q3500" s="31" t="e">
        <f>IF(AND($B3500=Q$1),LOOKUP(9.99999999999999E+307,$Q$2:Q3499)+1,"")</f>
        <v>#REF!</v>
      </c>
      <c r="R3500" s="31">
        <f>IF(AND($B3500=R$1),LOOKUP(9.99999999999999E+307,$R$2:R3499)+1,"")</f>
        <v>3334</v>
      </c>
      <c r="S3500" s="31">
        <f>IF(AND($B3500=S$1),LOOKUP(9.99999999999999E+307,$S$2:S3499)+1,"")</f>
        <v>3334</v>
      </c>
      <c r="T3500" s="265"/>
      <c r="U3500" s="265"/>
      <c r="V3500" s="265"/>
      <c r="AA3500" s="254" t="str">
        <f t="shared" si="388"/>
        <v/>
      </c>
      <c r="AB3500" s="254" t="str">
        <f t="shared" si="389"/>
        <v/>
      </c>
      <c r="AC3500" s="255">
        <f t="shared" si="390"/>
        <v>0</v>
      </c>
      <c r="AD3500" s="255">
        <f t="shared" si="391"/>
        <v>3836</v>
      </c>
      <c r="AE3500" s="256" t="str">
        <f t="shared" si="392"/>
        <v/>
      </c>
      <c r="AF3500" s="252" t="str">
        <f t="shared" si="393"/>
        <v>-</v>
      </c>
    </row>
    <row r="3501" spans="1:32" ht="20.149999999999999" customHeight="1" x14ac:dyDescent="0.75">
      <c r="A3501" s="31">
        <v>3499</v>
      </c>
      <c r="B3501" s="237"/>
      <c r="C3501" s="273"/>
      <c r="D3501" s="272"/>
      <c r="E3501" s="273"/>
      <c r="F3501" s="273"/>
      <c r="G3501" s="253" t="str">
        <f t="shared" si="394"/>
        <v/>
      </c>
      <c r="H3501" s="31" t="str">
        <f>IF(AND(B3501=H$1),LOOKUP(9.99999999999999E+307,$H$2:H3500)+1,"")</f>
        <v/>
      </c>
      <c r="I3501" s="31" t="str">
        <f>IF(AND(B3501=I$1),LOOKUP(9.99999999999999E+307,$I$2:I3500)+1,"")</f>
        <v/>
      </c>
      <c r="J3501" s="31">
        <f>IF(AND(B3501=J$1),LOOKUP(9.99999999999999E+307,$J$2:J3500)+1,"")</f>
        <v>3335</v>
      </c>
      <c r="K3501" s="31">
        <f>IF(AND(B3501=K$1),LOOKUP(9.99999999999999E+307,$K$2:K3500)+1,"")</f>
        <v>3335</v>
      </c>
      <c r="L3501" s="31">
        <f>IF(AND(B3501=L$1),LOOKUP(9.99999999999999E+307,$L$2:L3500)+1,"")</f>
        <v>3335</v>
      </c>
      <c r="M3501" s="31">
        <f>IF(AND(B3501=M$1),LOOKUP(9.99999999999999E+307,$M$2:M3500)+1,"")</f>
        <v>3335</v>
      </c>
      <c r="N3501" s="31" t="e">
        <f>IF(AND(B3501=N$1),LOOKUP(9.99999999999999E+307,$N$2:N3500)+1,"")</f>
        <v>#REF!</v>
      </c>
      <c r="O3501" s="31" t="e">
        <f>IF(AND($B3501=O$1),LOOKUP(9.99999999999999E+307,$O$2:O3500)+1,"")</f>
        <v>#REF!</v>
      </c>
      <c r="P3501" s="31" t="e">
        <f>IF(AND($B3501=P$1),LOOKUP(9.99999999999999E+307,$P$2:P3500)+1,"")</f>
        <v>#REF!</v>
      </c>
      <c r="Q3501" s="31" t="e">
        <f>IF(AND($B3501=Q$1),LOOKUP(9.99999999999999E+307,$Q$2:Q3500)+1,"")</f>
        <v>#REF!</v>
      </c>
      <c r="R3501" s="31">
        <f>IF(AND($B3501=R$1),LOOKUP(9.99999999999999E+307,$R$2:R3500)+1,"")</f>
        <v>3335</v>
      </c>
      <c r="S3501" s="31">
        <f>IF(AND($B3501=S$1),LOOKUP(9.99999999999999E+307,$S$2:S3500)+1,"")</f>
        <v>3335</v>
      </c>
      <c r="T3501" s="265"/>
      <c r="U3501" s="265"/>
      <c r="V3501" s="265"/>
      <c r="AA3501" s="254" t="str">
        <f t="shared" si="388"/>
        <v/>
      </c>
      <c r="AB3501" s="254" t="str">
        <f t="shared" si="389"/>
        <v/>
      </c>
      <c r="AC3501" s="255">
        <f t="shared" si="390"/>
        <v>0</v>
      </c>
      <c r="AD3501" s="255">
        <f t="shared" si="391"/>
        <v>3836</v>
      </c>
      <c r="AE3501" s="256" t="str">
        <f t="shared" si="392"/>
        <v/>
      </c>
      <c r="AF3501" s="252" t="str">
        <f t="shared" si="393"/>
        <v>-</v>
      </c>
    </row>
    <row r="3502" spans="1:32" ht="20.149999999999999" customHeight="1" x14ac:dyDescent="0.75">
      <c r="A3502" s="31">
        <v>3500</v>
      </c>
      <c r="B3502" s="237"/>
      <c r="C3502" s="273"/>
      <c r="D3502" s="272"/>
      <c r="E3502" s="273"/>
      <c r="F3502" s="273"/>
      <c r="G3502" s="253" t="str">
        <f t="shared" si="394"/>
        <v/>
      </c>
      <c r="H3502" s="31" t="str">
        <f>IF(AND(B3502=H$1),LOOKUP(9.99999999999999E+307,$H$2:H3501)+1,"")</f>
        <v/>
      </c>
      <c r="I3502" s="31" t="str">
        <f>IF(AND(B3502=I$1),LOOKUP(9.99999999999999E+307,$I$2:I3501)+1,"")</f>
        <v/>
      </c>
      <c r="J3502" s="31">
        <f>IF(AND(B3502=J$1),LOOKUP(9.99999999999999E+307,$J$2:J3501)+1,"")</f>
        <v>3336</v>
      </c>
      <c r="K3502" s="31">
        <f>IF(AND(B3502=K$1),LOOKUP(9.99999999999999E+307,$K$2:K3501)+1,"")</f>
        <v>3336</v>
      </c>
      <c r="L3502" s="31">
        <f>IF(AND(B3502=L$1),LOOKUP(9.99999999999999E+307,$L$2:L3501)+1,"")</f>
        <v>3336</v>
      </c>
      <c r="M3502" s="31">
        <f>IF(AND(B3502=M$1),LOOKUP(9.99999999999999E+307,$M$2:M3501)+1,"")</f>
        <v>3336</v>
      </c>
      <c r="N3502" s="31" t="e">
        <f>IF(AND(B3502=N$1),LOOKUP(9.99999999999999E+307,$N$2:N3501)+1,"")</f>
        <v>#REF!</v>
      </c>
      <c r="O3502" s="31" t="e">
        <f>IF(AND($B3502=O$1),LOOKUP(9.99999999999999E+307,$O$2:O3501)+1,"")</f>
        <v>#REF!</v>
      </c>
      <c r="P3502" s="31" t="e">
        <f>IF(AND($B3502=P$1),LOOKUP(9.99999999999999E+307,$P$2:P3501)+1,"")</f>
        <v>#REF!</v>
      </c>
      <c r="Q3502" s="31" t="e">
        <f>IF(AND($B3502=Q$1),LOOKUP(9.99999999999999E+307,$Q$2:Q3501)+1,"")</f>
        <v>#REF!</v>
      </c>
      <c r="R3502" s="31">
        <f>IF(AND($B3502=R$1),LOOKUP(9.99999999999999E+307,$R$2:R3501)+1,"")</f>
        <v>3336</v>
      </c>
      <c r="S3502" s="31">
        <f>IF(AND($B3502=S$1),LOOKUP(9.99999999999999E+307,$S$2:S3501)+1,"")</f>
        <v>3336</v>
      </c>
      <c r="T3502" s="265"/>
      <c r="U3502" s="265"/>
      <c r="V3502" s="265"/>
      <c r="AA3502" s="254" t="str">
        <f t="shared" si="388"/>
        <v/>
      </c>
      <c r="AB3502" s="254" t="str">
        <f t="shared" si="389"/>
        <v/>
      </c>
      <c r="AC3502" s="255">
        <f t="shared" si="390"/>
        <v>0</v>
      </c>
      <c r="AD3502" s="255">
        <f t="shared" si="391"/>
        <v>3836</v>
      </c>
      <c r="AE3502" s="256" t="str">
        <f t="shared" si="392"/>
        <v/>
      </c>
      <c r="AF3502" s="252" t="str">
        <f t="shared" si="393"/>
        <v>-</v>
      </c>
    </row>
    <row r="3503" spans="1:32" ht="20.149999999999999" customHeight="1" x14ac:dyDescent="0.75">
      <c r="A3503" s="31">
        <v>3501</v>
      </c>
      <c r="B3503" s="237"/>
      <c r="C3503" s="273"/>
      <c r="D3503" s="272"/>
      <c r="E3503" s="273"/>
      <c r="F3503" s="273"/>
      <c r="G3503" s="253" t="str">
        <f t="shared" si="394"/>
        <v/>
      </c>
      <c r="H3503" s="31" t="str">
        <f>IF(AND(B3503=H$1),LOOKUP(9.99999999999999E+307,$H$2:H3502)+1,"")</f>
        <v/>
      </c>
      <c r="I3503" s="31" t="str">
        <f>IF(AND(B3503=I$1),LOOKUP(9.99999999999999E+307,$I$2:I3502)+1,"")</f>
        <v/>
      </c>
      <c r="J3503" s="31">
        <f>IF(AND(B3503=J$1),LOOKUP(9.99999999999999E+307,$J$2:J3502)+1,"")</f>
        <v>3337</v>
      </c>
      <c r="K3503" s="31">
        <f>IF(AND(B3503=K$1),LOOKUP(9.99999999999999E+307,$K$2:K3502)+1,"")</f>
        <v>3337</v>
      </c>
      <c r="L3503" s="31">
        <f>IF(AND(B3503=L$1),LOOKUP(9.99999999999999E+307,$L$2:L3502)+1,"")</f>
        <v>3337</v>
      </c>
      <c r="M3503" s="31">
        <f>IF(AND(B3503=M$1),LOOKUP(9.99999999999999E+307,$M$2:M3502)+1,"")</f>
        <v>3337</v>
      </c>
      <c r="N3503" s="31" t="e">
        <f>IF(AND(B3503=N$1),LOOKUP(9.99999999999999E+307,$N$2:N3502)+1,"")</f>
        <v>#REF!</v>
      </c>
      <c r="O3503" s="31" t="e">
        <f>IF(AND($B3503=O$1),LOOKUP(9.99999999999999E+307,$O$2:O3502)+1,"")</f>
        <v>#REF!</v>
      </c>
      <c r="P3503" s="31" t="e">
        <f>IF(AND($B3503=P$1),LOOKUP(9.99999999999999E+307,$P$2:P3502)+1,"")</f>
        <v>#REF!</v>
      </c>
      <c r="Q3503" s="31" t="e">
        <f>IF(AND($B3503=Q$1),LOOKUP(9.99999999999999E+307,$Q$2:Q3502)+1,"")</f>
        <v>#REF!</v>
      </c>
      <c r="R3503" s="31">
        <f>IF(AND($B3503=R$1),LOOKUP(9.99999999999999E+307,$R$2:R3502)+1,"")</f>
        <v>3337</v>
      </c>
      <c r="S3503" s="31">
        <f>IF(AND($B3503=S$1),LOOKUP(9.99999999999999E+307,$S$2:S3502)+1,"")</f>
        <v>3337</v>
      </c>
      <c r="T3503" s="265"/>
      <c r="U3503" s="265"/>
      <c r="V3503" s="265"/>
      <c r="AA3503" s="254" t="str">
        <f t="shared" si="388"/>
        <v/>
      </c>
      <c r="AB3503" s="254" t="str">
        <f t="shared" si="389"/>
        <v/>
      </c>
      <c r="AC3503" s="255">
        <f t="shared" si="390"/>
        <v>0</v>
      </c>
      <c r="AD3503" s="255">
        <f t="shared" si="391"/>
        <v>3836</v>
      </c>
      <c r="AE3503" s="256" t="str">
        <f t="shared" si="392"/>
        <v/>
      </c>
      <c r="AF3503" s="252" t="str">
        <f t="shared" si="393"/>
        <v>-</v>
      </c>
    </row>
    <row r="3504" spans="1:32" ht="20.149999999999999" customHeight="1" x14ac:dyDescent="0.75">
      <c r="A3504" s="31">
        <v>3502</v>
      </c>
      <c r="B3504" s="237"/>
      <c r="C3504" s="273"/>
      <c r="D3504" s="272"/>
      <c r="E3504" s="273"/>
      <c r="F3504" s="273"/>
      <c r="G3504" s="253" t="str">
        <f t="shared" si="394"/>
        <v/>
      </c>
      <c r="H3504" s="31" t="str">
        <f>IF(AND(B3504=H$1),LOOKUP(9.99999999999999E+307,$H$2:H3503)+1,"")</f>
        <v/>
      </c>
      <c r="I3504" s="31" t="str">
        <f>IF(AND(B3504=I$1),LOOKUP(9.99999999999999E+307,$I$2:I3503)+1,"")</f>
        <v/>
      </c>
      <c r="J3504" s="31">
        <f>IF(AND(B3504=J$1),LOOKUP(9.99999999999999E+307,$J$2:J3503)+1,"")</f>
        <v>3338</v>
      </c>
      <c r="K3504" s="31">
        <f>IF(AND(B3504=K$1),LOOKUP(9.99999999999999E+307,$K$2:K3503)+1,"")</f>
        <v>3338</v>
      </c>
      <c r="L3504" s="31">
        <f>IF(AND(B3504=L$1),LOOKUP(9.99999999999999E+307,$L$2:L3503)+1,"")</f>
        <v>3338</v>
      </c>
      <c r="M3504" s="31">
        <f>IF(AND(B3504=M$1),LOOKUP(9.99999999999999E+307,$M$2:M3503)+1,"")</f>
        <v>3338</v>
      </c>
      <c r="N3504" s="31" t="e">
        <f>IF(AND(B3504=N$1),LOOKUP(9.99999999999999E+307,$N$2:N3503)+1,"")</f>
        <v>#REF!</v>
      </c>
      <c r="O3504" s="31" t="e">
        <f>IF(AND($B3504=O$1),LOOKUP(9.99999999999999E+307,$O$2:O3503)+1,"")</f>
        <v>#REF!</v>
      </c>
      <c r="P3504" s="31" t="e">
        <f>IF(AND($B3504=P$1),LOOKUP(9.99999999999999E+307,$P$2:P3503)+1,"")</f>
        <v>#REF!</v>
      </c>
      <c r="Q3504" s="31" t="e">
        <f>IF(AND($B3504=Q$1),LOOKUP(9.99999999999999E+307,$Q$2:Q3503)+1,"")</f>
        <v>#REF!</v>
      </c>
      <c r="R3504" s="31">
        <f>IF(AND($B3504=R$1),LOOKUP(9.99999999999999E+307,$R$2:R3503)+1,"")</f>
        <v>3338</v>
      </c>
      <c r="S3504" s="31">
        <f>IF(AND($B3504=S$1),LOOKUP(9.99999999999999E+307,$S$2:S3503)+1,"")</f>
        <v>3338</v>
      </c>
      <c r="T3504" s="265"/>
      <c r="U3504" s="265"/>
      <c r="V3504" s="265"/>
      <c r="AA3504" s="254" t="str">
        <f t="shared" si="388"/>
        <v/>
      </c>
      <c r="AB3504" s="254" t="str">
        <f t="shared" si="389"/>
        <v/>
      </c>
      <c r="AC3504" s="255">
        <f t="shared" si="390"/>
        <v>0</v>
      </c>
      <c r="AD3504" s="255">
        <f t="shared" si="391"/>
        <v>3836</v>
      </c>
      <c r="AE3504" s="256" t="str">
        <f t="shared" si="392"/>
        <v/>
      </c>
      <c r="AF3504" s="252" t="str">
        <f t="shared" si="393"/>
        <v>-</v>
      </c>
    </row>
    <row r="3505" spans="1:32" ht="20.149999999999999" customHeight="1" x14ac:dyDescent="0.75">
      <c r="A3505" s="31">
        <v>3503</v>
      </c>
      <c r="B3505" s="237"/>
      <c r="C3505" s="273"/>
      <c r="D3505" s="272"/>
      <c r="E3505" s="273"/>
      <c r="F3505" s="273"/>
      <c r="G3505" s="253" t="str">
        <f t="shared" si="394"/>
        <v/>
      </c>
      <c r="H3505" s="31" t="str">
        <f>IF(AND(B3505=H$1),LOOKUP(9.99999999999999E+307,$H$2:H3504)+1,"")</f>
        <v/>
      </c>
      <c r="I3505" s="31" t="str">
        <f>IF(AND(B3505=I$1),LOOKUP(9.99999999999999E+307,$I$2:I3504)+1,"")</f>
        <v/>
      </c>
      <c r="J3505" s="31">
        <f>IF(AND(B3505=J$1),LOOKUP(9.99999999999999E+307,$J$2:J3504)+1,"")</f>
        <v>3339</v>
      </c>
      <c r="K3505" s="31">
        <f>IF(AND(B3505=K$1),LOOKUP(9.99999999999999E+307,$K$2:K3504)+1,"")</f>
        <v>3339</v>
      </c>
      <c r="L3505" s="31">
        <f>IF(AND(B3505=L$1),LOOKUP(9.99999999999999E+307,$L$2:L3504)+1,"")</f>
        <v>3339</v>
      </c>
      <c r="M3505" s="31">
        <f>IF(AND(B3505=M$1),LOOKUP(9.99999999999999E+307,$M$2:M3504)+1,"")</f>
        <v>3339</v>
      </c>
      <c r="N3505" s="31" t="e">
        <f>IF(AND(B3505=N$1),LOOKUP(9.99999999999999E+307,$N$2:N3504)+1,"")</f>
        <v>#REF!</v>
      </c>
      <c r="O3505" s="31" t="e">
        <f>IF(AND($B3505=O$1),LOOKUP(9.99999999999999E+307,$O$2:O3504)+1,"")</f>
        <v>#REF!</v>
      </c>
      <c r="P3505" s="31" t="e">
        <f>IF(AND($B3505=P$1),LOOKUP(9.99999999999999E+307,$P$2:P3504)+1,"")</f>
        <v>#REF!</v>
      </c>
      <c r="Q3505" s="31" t="e">
        <f>IF(AND($B3505=Q$1),LOOKUP(9.99999999999999E+307,$Q$2:Q3504)+1,"")</f>
        <v>#REF!</v>
      </c>
      <c r="R3505" s="31">
        <f>IF(AND($B3505=R$1),LOOKUP(9.99999999999999E+307,$R$2:R3504)+1,"")</f>
        <v>3339</v>
      </c>
      <c r="S3505" s="31">
        <f>IF(AND($B3505=S$1),LOOKUP(9.99999999999999E+307,$S$2:S3504)+1,"")</f>
        <v>3339</v>
      </c>
      <c r="T3505" s="265"/>
      <c r="U3505" s="265"/>
      <c r="V3505" s="265"/>
      <c r="AA3505" s="254" t="str">
        <f t="shared" si="388"/>
        <v/>
      </c>
      <c r="AB3505" s="254" t="str">
        <f t="shared" si="389"/>
        <v/>
      </c>
      <c r="AC3505" s="255">
        <f t="shared" si="390"/>
        <v>0</v>
      </c>
      <c r="AD3505" s="255">
        <f t="shared" si="391"/>
        <v>3836</v>
      </c>
      <c r="AE3505" s="256" t="str">
        <f t="shared" si="392"/>
        <v/>
      </c>
      <c r="AF3505" s="252" t="str">
        <f t="shared" si="393"/>
        <v>-</v>
      </c>
    </row>
    <row r="3506" spans="1:32" ht="20.149999999999999" customHeight="1" x14ac:dyDescent="0.75">
      <c r="A3506" s="31">
        <v>3504</v>
      </c>
      <c r="B3506" s="237"/>
      <c r="C3506" s="273"/>
      <c r="D3506" s="272"/>
      <c r="E3506" s="273"/>
      <c r="F3506" s="273"/>
      <c r="G3506" s="253" t="str">
        <f t="shared" si="394"/>
        <v/>
      </c>
      <c r="H3506" s="31" t="str">
        <f>IF(AND(B3506=H$1),LOOKUP(9.99999999999999E+307,$H$2:H3505)+1,"")</f>
        <v/>
      </c>
      <c r="I3506" s="31" t="str">
        <f>IF(AND(B3506=I$1),LOOKUP(9.99999999999999E+307,$I$2:I3505)+1,"")</f>
        <v/>
      </c>
      <c r="J3506" s="31">
        <f>IF(AND(B3506=J$1),LOOKUP(9.99999999999999E+307,$J$2:J3505)+1,"")</f>
        <v>3340</v>
      </c>
      <c r="K3506" s="31">
        <f>IF(AND(B3506=K$1),LOOKUP(9.99999999999999E+307,$K$2:K3505)+1,"")</f>
        <v>3340</v>
      </c>
      <c r="L3506" s="31">
        <f>IF(AND(B3506=L$1),LOOKUP(9.99999999999999E+307,$L$2:L3505)+1,"")</f>
        <v>3340</v>
      </c>
      <c r="M3506" s="31">
        <f>IF(AND(B3506=M$1),LOOKUP(9.99999999999999E+307,$M$2:M3505)+1,"")</f>
        <v>3340</v>
      </c>
      <c r="N3506" s="31" t="e">
        <f>IF(AND(B3506=N$1),LOOKUP(9.99999999999999E+307,$N$2:N3505)+1,"")</f>
        <v>#REF!</v>
      </c>
      <c r="O3506" s="31" t="e">
        <f>IF(AND($B3506=O$1),LOOKUP(9.99999999999999E+307,$O$2:O3505)+1,"")</f>
        <v>#REF!</v>
      </c>
      <c r="P3506" s="31" t="e">
        <f>IF(AND($B3506=P$1),LOOKUP(9.99999999999999E+307,$P$2:P3505)+1,"")</f>
        <v>#REF!</v>
      </c>
      <c r="Q3506" s="31" t="e">
        <f>IF(AND($B3506=Q$1),LOOKUP(9.99999999999999E+307,$Q$2:Q3505)+1,"")</f>
        <v>#REF!</v>
      </c>
      <c r="R3506" s="31">
        <f>IF(AND($B3506=R$1),LOOKUP(9.99999999999999E+307,$R$2:R3505)+1,"")</f>
        <v>3340</v>
      </c>
      <c r="S3506" s="31">
        <f>IF(AND($B3506=S$1),LOOKUP(9.99999999999999E+307,$S$2:S3505)+1,"")</f>
        <v>3340</v>
      </c>
      <c r="T3506" s="265"/>
      <c r="U3506" s="265"/>
      <c r="V3506" s="265"/>
      <c r="AA3506" s="254" t="str">
        <f t="shared" si="388"/>
        <v/>
      </c>
      <c r="AB3506" s="254" t="str">
        <f t="shared" si="389"/>
        <v/>
      </c>
      <c r="AC3506" s="255">
        <f t="shared" si="390"/>
        <v>0</v>
      </c>
      <c r="AD3506" s="255">
        <f t="shared" si="391"/>
        <v>3836</v>
      </c>
      <c r="AE3506" s="256" t="str">
        <f t="shared" si="392"/>
        <v/>
      </c>
      <c r="AF3506" s="252" t="str">
        <f t="shared" si="393"/>
        <v>-</v>
      </c>
    </row>
    <row r="3507" spans="1:32" ht="20.149999999999999" customHeight="1" x14ac:dyDescent="0.75">
      <c r="A3507" s="31">
        <v>3505</v>
      </c>
      <c r="B3507" s="237"/>
      <c r="C3507" s="273"/>
      <c r="D3507" s="272"/>
      <c r="E3507" s="273"/>
      <c r="F3507" s="273"/>
      <c r="G3507" s="253" t="str">
        <f t="shared" si="394"/>
        <v/>
      </c>
      <c r="H3507" s="31" t="str">
        <f>IF(AND(B3507=H$1),LOOKUP(9.99999999999999E+307,$H$2:H3506)+1,"")</f>
        <v/>
      </c>
      <c r="I3507" s="31" t="str">
        <f>IF(AND(B3507=I$1),LOOKUP(9.99999999999999E+307,$I$2:I3506)+1,"")</f>
        <v/>
      </c>
      <c r="J3507" s="31">
        <f>IF(AND(B3507=J$1),LOOKUP(9.99999999999999E+307,$J$2:J3506)+1,"")</f>
        <v>3341</v>
      </c>
      <c r="K3507" s="31">
        <f>IF(AND(B3507=K$1),LOOKUP(9.99999999999999E+307,$K$2:K3506)+1,"")</f>
        <v>3341</v>
      </c>
      <c r="L3507" s="31">
        <f>IF(AND(B3507=L$1),LOOKUP(9.99999999999999E+307,$L$2:L3506)+1,"")</f>
        <v>3341</v>
      </c>
      <c r="M3507" s="31">
        <f>IF(AND(B3507=M$1),LOOKUP(9.99999999999999E+307,$M$2:M3506)+1,"")</f>
        <v>3341</v>
      </c>
      <c r="N3507" s="31" t="e">
        <f>IF(AND(B3507=N$1),LOOKUP(9.99999999999999E+307,$N$2:N3506)+1,"")</f>
        <v>#REF!</v>
      </c>
      <c r="O3507" s="31" t="e">
        <f>IF(AND($B3507=O$1),LOOKUP(9.99999999999999E+307,$O$2:O3506)+1,"")</f>
        <v>#REF!</v>
      </c>
      <c r="P3507" s="31" t="e">
        <f>IF(AND($B3507=P$1),LOOKUP(9.99999999999999E+307,$P$2:P3506)+1,"")</f>
        <v>#REF!</v>
      </c>
      <c r="Q3507" s="31" t="e">
        <f>IF(AND($B3507=Q$1),LOOKUP(9.99999999999999E+307,$Q$2:Q3506)+1,"")</f>
        <v>#REF!</v>
      </c>
      <c r="R3507" s="31">
        <f>IF(AND($B3507=R$1),LOOKUP(9.99999999999999E+307,$R$2:R3506)+1,"")</f>
        <v>3341</v>
      </c>
      <c r="S3507" s="31">
        <f>IF(AND($B3507=S$1),LOOKUP(9.99999999999999E+307,$S$2:S3506)+1,"")</f>
        <v>3341</v>
      </c>
      <c r="T3507" s="265"/>
      <c r="U3507" s="265"/>
      <c r="V3507" s="265"/>
      <c r="AA3507" s="254" t="str">
        <f t="shared" si="388"/>
        <v/>
      </c>
      <c r="AB3507" s="254" t="str">
        <f t="shared" si="389"/>
        <v/>
      </c>
      <c r="AC3507" s="255">
        <f t="shared" si="390"/>
        <v>0</v>
      </c>
      <c r="AD3507" s="255">
        <f t="shared" si="391"/>
        <v>3836</v>
      </c>
      <c r="AE3507" s="256" t="str">
        <f t="shared" si="392"/>
        <v/>
      </c>
      <c r="AF3507" s="252" t="str">
        <f t="shared" si="393"/>
        <v>-</v>
      </c>
    </row>
    <row r="3508" spans="1:32" ht="20.149999999999999" customHeight="1" x14ac:dyDescent="0.75">
      <c r="A3508" s="31">
        <v>3506</v>
      </c>
      <c r="B3508" s="237"/>
      <c r="C3508" s="273"/>
      <c r="D3508" s="272"/>
      <c r="E3508" s="273"/>
      <c r="F3508" s="273"/>
      <c r="G3508" s="253" t="str">
        <f t="shared" si="394"/>
        <v/>
      </c>
      <c r="H3508" s="31" t="str">
        <f>IF(AND(B3508=H$1),LOOKUP(9.99999999999999E+307,$H$2:H3507)+1,"")</f>
        <v/>
      </c>
      <c r="I3508" s="31" t="str">
        <f>IF(AND(B3508=I$1),LOOKUP(9.99999999999999E+307,$I$2:I3507)+1,"")</f>
        <v/>
      </c>
      <c r="J3508" s="31">
        <f>IF(AND(B3508=J$1),LOOKUP(9.99999999999999E+307,$J$2:J3507)+1,"")</f>
        <v>3342</v>
      </c>
      <c r="K3508" s="31">
        <f>IF(AND(B3508=K$1),LOOKUP(9.99999999999999E+307,$K$2:K3507)+1,"")</f>
        <v>3342</v>
      </c>
      <c r="L3508" s="31">
        <f>IF(AND(B3508=L$1),LOOKUP(9.99999999999999E+307,$L$2:L3507)+1,"")</f>
        <v>3342</v>
      </c>
      <c r="M3508" s="31">
        <f>IF(AND(B3508=M$1),LOOKUP(9.99999999999999E+307,$M$2:M3507)+1,"")</f>
        <v>3342</v>
      </c>
      <c r="N3508" s="31" t="e">
        <f>IF(AND(B3508=N$1),LOOKUP(9.99999999999999E+307,$N$2:N3507)+1,"")</f>
        <v>#REF!</v>
      </c>
      <c r="O3508" s="31" t="e">
        <f>IF(AND($B3508=O$1),LOOKUP(9.99999999999999E+307,$O$2:O3507)+1,"")</f>
        <v>#REF!</v>
      </c>
      <c r="P3508" s="31" t="e">
        <f>IF(AND($B3508=P$1),LOOKUP(9.99999999999999E+307,$P$2:P3507)+1,"")</f>
        <v>#REF!</v>
      </c>
      <c r="Q3508" s="31" t="e">
        <f>IF(AND($B3508=Q$1),LOOKUP(9.99999999999999E+307,$Q$2:Q3507)+1,"")</f>
        <v>#REF!</v>
      </c>
      <c r="R3508" s="31">
        <f>IF(AND($B3508=R$1),LOOKUP(9.99999999999999E+307,$R$2:R3507)+1,"")</f>
        <v>3342</v>
      </c>
      <c r="S3508" s="31">
        <f>IF(AND($B3508=S$1),LOOKUP(9.99999999999999E+307,$S$2:S3507)+1,"")</f>
        <v>3342</v>
      </c>
      <c r="T3508" s="265"/>
      <c r="U3508" s="265"/>
      <c r="V3508" s="265"/>
      <c r="AA3508" s="254" t="str">
        <f t="shared" si="388"/>
        <v/>
      </c>
      <c r="AB3508" s="254" t="str">
        <f t="shared" si="389"/>
        <v/>
      </c>
      <c r="AC3508" s="255">
        <f t="shared" si="390"/>
        <v>0</v>
      </c>
      <c r="AD3508" s="255">
        <f t="shared" si="391"/>
        <v>3836</v>
      </c>
      <c r="AE3508" s="256" t="str">
        <f t="shared" si="392"/>
        <v/>
      </c>
      <c r="AF3508" s="252" t="str">
        <f t="shared" si="393"/>
        <v>-</v>
      </c>
    </row>
    <row r="3509" spans="1:32" ht="20.149999999999999" customHeight="1" x14ac:dyDescent="0.75">
      <c r="A3509" s="31">
        <v>3507</v>
      </c>
      <c r="B3509" s="237"/>
      <c r="C3509" s="273"/>
      <c r="D3509" s="272"/>
      <c r="E3509" s="273"/>
      <c r="F3509" s="273"/>
      <c r="G3509" s="253" t="str">
        <f t="shared" si="394"/>
        <v/>
      </c>
      <c r="H3509" s="31" t="str">
        <f>IF(AND(B3509=H$1),LOOKUP(9.99999999999999E+307,$H$2:H3508)+1,"")</f>
        <v/>
      </c>
      <c r="I3509" s="31" t="str">
        <f>IF(AND(B3509=I$1),LOOKUP(9.99999999999999E+307,$I$2:I3508)+1,"")</f>
        <v/>
      </c>
      <c r="J3509" s="31">
        <f>IF(AND(B3509=J$1),LOOKUP(9.99999999999999E+307,$J$2:J3508)+1,"")</f>
        <v>3343</v>
      </c>
      <c r="K3509" s="31">
        <f>IF(AND(B3509=K$1),LOOKUP(9.99999999999999E+307,$K$2:K3508)+1,"")</f>
        <v>3343</v>
      </c>
      <c r="L3509" s="31">
        <f>IF(AND(B3509=L$1),LOOKUP(9.99999999999999E+307,$L$2:L3508)+1,"")</f>
        <v>3343</v>
      </c>
      <c r="M3509" s="31">
        <f>IF(AND(B3509=M$1),LOOKUP(9.99999999999999E+307,$M$2:M3508)+1,"")</f>
        <v>3343</v>
      </c>
      <c r="N3509" s="31" t="e">
        <f>IF(AND(B3509=N$1),LOOKUP(9.99999999999999E+307,$N$2:N3508)+1,"")</f>
        <v>#REF!</v>
      </c>
      <c r="O3509" s="31" t="e">
        <f>IF(AND($B3509=O$1),LOOKUP(9.99999999999999E+307,$O$2:O3508)+1,"")</f>
        <v>#REF!</v>
      </c>
      <c r="P3509" s="31" t="e">
        <f>IF(AND($B3509=P$1),LOOKUP(9.99999999999999E+307,$P$2:P3508)+1,"")</f>
        <v>#REF!</v>
      </c>
      <c r="Q3509" s="31" t="e">
        <f>IF(AND($B3509=Q$1),LOOKUP(9.99999999999999E+307,$Q$2:Q3508)+1,"")</f>
        <v>#REF!</v>
      </c>
      <c r="R3509" s="31">
        <f>IF(AND($B3509=R$1),LOOKUP(9.99999999999999E+307,$R$2:R3508)+1,"")</f>
        <v>3343</v>
      </c>
      <c r="S3509" s="31">
        <f>IF(AND($B3509=S$1),LOOKUP(9.99999999999999E+307,$S$2:S3508)+1,"")</f>
        <v>3343</v>
      </c>
      <c r="T3509" s="265"/>
      <c r="U3509" s="265"/>
      <c r="V3509" s="265"/>
      <c r="AA3509" s="254" t="str">
        <f t="shared" si="388"/>
        <v/>
      </c>
      <c r="AB3509" s="254" t="str">
        <f t="shared" si="389"/>
        <v/>
      </c>
      <c r="AC3509" s="255">
        <f t="shared" si="390"/>
        <v>0</v>
      </c>
      <c r="AD3509" s="255">
        <f t="shared" si="391"/>
        <v>3836</v>
      </c>
      <c r="AE3509" s="256" t="str">
        <f t="shared" si="392"/>
        <v/>
      </c>
      <c r="AF3509" s="252" t="str">
        <f t="shared" si="393"/>
        <v>-</v>
      </c>
    </row>
    <row r="3510" spans="1:32" ht="20.149999999999999" customHeight="1" x14ac:dyDescent="0.75">
      <c r="A3510" s="31">
        <v>3508</v>
      </c>
      <c r="B3510" s="237"/>
      <c r="C3510" s="273"/>
      <c r="D3510" s="272"/>
      <c r="E3510" s="273"/>
      <c r="F3510" s="273"/>
      <c r="G3510" s="253" t="str">
        <f t="shared" si="394"/>
        <v/>
      </c>
      <c r="H3510" s="31" t="str">
        <f>IF(AND(B3510=H$1),LOOKUP(9.99999999999999E+307,$H$2:H3509)+1,"")</f>
        <v/>
      </c>
      <c r="I3510" s="31" t="str">
        <f>IF(AND(B3510=I$1),LOOKUP(9.99999999999999E+307,$I$2:I3509)+1,"")</f>
        <v/>
      </c>
      <c r="J3510" s="31">
        <f>IF(AND(B3510=J$1),LOOKUP(9.99999999999999E+307,$J$2:J3509)+1,"")</f>
        <v>3344</v>
      </c>
      <c r="K3510" s="31">
        <f>IF(AND(B3510=K$1),LOOKUP(9.99999999999999E+307,$K$2:K3509)+1,"")</f>
        <v>3344</v>
      </c>
      <c r="L3510" s="31">
        <f>IF(AND(B3510=L$1),LOOKUP(9.99999999999999E+307,$L$2:L3509)+1,"")</f>
        <v>3344</v>
      </c>
      <c r="M3510" s="31">
        <f>IF(AND(B3510=M$1),LOOKUP(9.99999999999999E+307,$M$2:M3509)+1,"")</f>
        <v>3344</v>
      </c>
      <c r="N3510" s="31" t="e">
        <f>IF(AND(B3510=N$1),LOOKUP(9.99999999999999E+307,$N$2:N3509)+1,"")</f>
        <v>#REF!</v>
      </c>
      <c r="O3510" s="31" t="e">
        <f>IF(AND($B3510=O$1),LOOKUP(9.99999999999999E+307,$O$2:O3509)+1,"")</f>
        <v>#REF!</v>
      </c>
      <c r="P3510" s="31" t="e">
        <f>IF(AND($B3510=P$1),LOOKUP(9.99999999999999E+307,$P$2:P3509)+1,"")</f>
        <v>#REF!</v>
      </c>
      <c r="Q3510" s="31" t="e">
        <f>IF(AND($B3510=Q$1),LOOKUP(9.99999999999999E+307,$Q$2:Q3509)+1,"")</f>
        <v>#REF!</v>
      </c>
      <c r="R3510" s="31">
        <f>IF(AND($B3510=R$1),LOOKUP(9.99999999999999E+307,$R$2:R3509)+1,"")</f>
        <v>3344</v>
      </c>
      <c r="S3510" s="31">
        <f>IF(AND($B3510=S$1),LOOKUP(9.99999999999999E+307,$S$2:S3509)+1,"")</f>
        <v>3344</v>
      </c>
      <c r="T3510" s="265"/>
      <c r="U3510" s="265"/>
      <c r="V3510" s="265"/>
      <c r="AA3510" s="254" t="str">
        <f t="shared" si="388"/>
        <v/>
      </c>
      <c r="AB3510" s="254" t="str">
        <f t="shared" si="389"/>
        <v/>
      </c>
      <c r="AC3510" s="255">
        <f t="shared" si="390"/>
        <v>0</v>
      </c>
      <c r="AD3510" s="255">
        <f t="shared" si="391"/>
        <v>3836</v>
      </c>
      <c r="AE3510" s="256" t="str">
        <f t="shared" si="392"/>
        <v/>
      </c>
      <c r="AF3510" s="252" t="str">
        <f t="shared" si="393"/>
        <v>-</v>
      </c>
    </row>
    <row r="3511" spans="1:32" ht="20.149999999999999" customHeight="1" x14ac:dyDescent="0.75">
      <c r="A3511" s="31">
        <v>3509</v>
      </c>
      <c r="B3511" s="237"/>
      <c r="C3511" s="273"/>
      <c r="D3511" s="272"/>
      <c r="E3511" s="273"/>
      <c r="F3511" s="273"/>
      <c r="G3511" s="253" t="str">
        <f t="shared" si="394"/>
        <v/>
      </c>
      <c r="H3511" s="31" t="str">
        <f>IF(AND(B3511=H$1),LOOKUP(9.99999999999999E+307,$H$2:H3510)+1,"")</f>
        <v/>
      </c>
      <c r="I3511" s="31" t="str">
        <f>IF(AND(B3511=I$1),LOOKUP(9.99999999999999E+307,$I$2:I3510)+1,"")</f>
        <v/>
      </c>
      <c r="J3511" s="31">
        <f>IF(AND(B3511=J$1),LOOKUP(9.99999999999999E+307,$J$2:J3510)+1,"")</f>
        <v>3345</v>
      </c>
      <c r="K3511" s="31">
        <f>IF(AND(B3511=K$1),LOOKUP(9.99999999999999E+307,$K$2:K3510)+1,"")</f>
        <v>3345</v>
      </c>
      <c r="L3511" s="31">
        <f>IF(AND(B3511=L$1),LOOKUP(9.99999999999999E+307,$L$2:L3510)+1,"")</f>
        <v>3345</v>
      </c>
      <c r="M3511" s="31">
        <f>IF(AND(B3511=M$1),LOOKUP(9.99999999999999E+307,$M$2:M3510)+1,"")</f>
        <v>3345</v>
      </c>
      <c r="N3511" s="31" t="e">
        <f>IF(AND(B3511=N$1),LOOKUP(9.99999999999999E+307,$N$2:N3510)+1,"")</f>
        <v>#REF!</v>
      </c>
      <c r="O3511" s="31" t="e">
        <f>IF(AND($B3511=O$1),LOOKUP(9.99999999999999E+307,$O$2:O3510)+1,"")</f>
        <v>#REF!</v>
      </c>
      <c r="P3511" s="31" t="e">
        <f>IF(AND($B3511=P$1),LOOKUP(9.99999999999999E+307,$P$2:P3510)+1,"")</f>
        <v>#REF!</v>
      </c>
      <c r="Q3511" s="31" t="e">
        <f>IF(AND($B3511=Q$1),LOOKUP(9.99999999999999E+307,$Q$2:Q3510)+1,"")</f>
        <v>#REF!</v>
      </c>
      <c r="R3511" s="31">
        <f>IF(AND($B3511=R$1),LOOKUP(9.99999999999999E+307,$R$2:R3510)+1,"")</f>
        <v>3345</v>
      </c>
      <c r="S3511" s="31">
        <f>IF(AND($B3511=S$1),LOOKUP(9.99999999999999E+307,$S$2:S3510)+1,"")</f>
        <v>3345</v>
      </c>
      <c r="T3511" s="265"/>
      <c r="U3511" s="265"/>
      <c r="V3511" s="265"/>
      <c r="AA3511" s="254" t="str">
        <f t="shared" si="388"/>
        <v/>
      </c>
      <c r="AB3511" s="254" t="str">
        <f t="shared" si="389"/>
        <v/>
      </c>
      <c r="AC3511" s="255">
        <f t="shared" si="390"/>
        <v>0</v>
      </c>
      <c r="AD3511" s="255">
        <f t="shared" si="391"/>
        <v>3836</v>
      </c>
      <c r="AE3511" s="256" t="str">
        <f t="shared" si="392"/>
        <v/>
      </c>
      <c r="AF3511" s="252" t="str">
        <f t="shared" si="393"/>
        <v>-</v>
      </c>
    </row>
    <row r="3512" spans="1:32" ht="20.149999999999999" customHeight="1" x14ac:dyDescent="0.75">
      <c r="A3512" s="31">
        <v>3510</v>
      </c>
      <c r="B3512" s="237"/>
      <c r="C3512" s="273"/>
      <c r="D3512" s="272"/>
      <c r="E3512" s="273"/>
      <c r="F3512" s="273"/>
      <c r="G3512" s="253" t="str">
        <f t="shared" si="394"/>
        <v/>
      </c>
      <c r="H3512" s="31" t="str">
        <f>IF(AND(B3512=H$1),LOOKUP(9.99999999999999E+307,$H$2:H3511)+1,"")</f>
        <v/>
      </c>
      <c r="I3512" s="31" t="str">
        <f>IF(AND(B3512=I$1),LOOKUP(9.99999999999999E+307,$I$2:I3511)+1,"")</f>
        <v/>
      </c>
      <c r="J3512" s="31">
        <f>IF(AND(B3512=J$1),LOOKUP(9.99999999999999E+307,$J$2:J3511)+1,"")</f>
        <v>3346</v>
      </c>
      <c r="K3512" s="31">
        <f>IF(AND(B3512=K$1),LOOKUP(9.99999999999999E+307,$K$2:K3511)+1,"")</f>
        <v>3346</v>
      </c>
      <c r="L3512" s="31">
        <f>IF(AND(B3512=L$1),LOOKUP(9.99999999999999E+307,$L$2:L3511)+1,"")</f>
        <v>3346</v>
      </c>
      <c r="M3512" s="31">
        <f>IF(AND(B3512=M$1),LOOKUP(9.99999999999999E+307,$M$2:M3511)+1,"")</f>
        <v>3346</v>
      </c>
      <c r="N3512" s="31" t="e">
        <f>IF(AND(B3512=N$1),LOOKUP(9.99999999999999E+307,$N$2:N3511)+1,"")</f>
        <v>#REF!</v>
      </c>
      <c r="O3512" s="31" t="e">
        <f>IF(AND($B3512=O$1),LOOKUP(9.99999999999999E+307,$O$2:O3511)+1,"")</f>
        <v>#REF!</v>
      </c>
      <c r="P3512" s="31" t="e">
        <f>IF(AND($B3512=P$1),LOOKUP(9.99999999999999E+307,$P$2:P3511)+1,"")</f>
        <v>#REF!</v>
      </c>
      <c r="Q3512" s="31" t="e">
        <f>IF(AND($B3512=Q$1),LOOKUP(9.99999999999999E+307,$Q$2:Q3511)+1,"")</f>
        <v>#REF!</v>
      </c>
      <c r="R3512" s="31">
        <f>IF(AND($B3512=R$1),LOOKUP(9.99999999999999E+307,$R$2:R3511)+1,"")</f>
        <v>3346</v>
      </c>
      <c r="S3512" s="31">
        <f>IF(AND($B3512=S$1),LOOKUP(9.99999999999999E+307,$S$2:S3511)+1,"")</f>
        <v>3346</v>
      </c>
      <c r="T3512" s="265"/>
      <c r="U3512" s="265"/>
      <c r="V3512" s="265"/>
      <c r="AA3512" s="254" t="str">
        <f t="shared" si="388"/>
        <v/>
      </c>
      <c r="AB3512" s="254" t="str">
        <f t="shared" si="389"/>
        <v/>
      </c>
      <c r="AC3512" s="255">
        <f t="shared" si="390"/>
        <v>0</v>
      </c>
      <c r="AD3512" s="255">
        <f t="shared" si="391"/>
        <v>3836</v>
      </c>
      <c r="AE3512" s="256" t="str">
        <f t="shared" si="392"/>
        <v/>
      </c>
      <c r="AF3512" s="252" t="str">
        <f t="shared" si="393"/>
        <v>-</v>
      </c>
    </row>
    <row r="3513" spans="1:32" ht="20.149999999999999" customHeight="1" x14ac:dyDescent="0.75">
      <c r="A3513" s="31">
        <v>3511</v>
      </c>
      <c r="B3513" s="237"/>
      <c r="C3513" s="273"/>
      <c r="D3513" s="272"/>
      <c r="E3513" s="273"/>
      <c r="F3513" s="273"/>
      <c r="G3513" s="253" t="str">
        <f t="shared" si="394"/>
        <v/>
      </c>
      <c r="H3513" s="31" t="str">
        <f>IF(AND(B3513=H$1),LOOKUP(9.99999999999999E+307,$H$2:H3512)+1,"")</f>
        <v/>
      </c>
      <c r="I3513" s="31" t="str">
        <f>IF(AND(B3513=I$1),LOOKUP(9.99999999999999E+307,$I$2:I3512)+1,"")</f>
        <v/>
      </c>
      <c r="J3513" s="31">
        <f>IF(AND(B3513=J$1),LOOKUP(9.99999999999999E+307,$J$2:J3512)+1,"")</f>
        <v>3347</v>
      </c>
      <c r="K3513" s="31">
        <f>IF(AND(B3513=K$1),LOOKUP(9.99999999999999E+307,$K$2:K3512)+1,"")</f>
        <v>3347</v>
      </c>
      <c r="L3513" s="31">
        <f>IF(AND(B3513=L$1),LOOKUP(9.99999999999999E+307,$L$2:L3512)+1,"")</f>
        <v>3347</v>
      </c>
      <c r="M3513" s="31">
        <f>IF(AND(B3513=M$1),LOOKUP(9.99999999999999E+307,$M$2:M3512)+1,"")</f>
        <v>3347</v>
      </c>
      <c r="N3513" s="31" t="e">
        <f>IF(AND(B3513=N$1),LOOKUP(9.99999999999999E+307,$N$2:N3512)+1,"")</f>
        <v>#REF!</v>
      </c>
      <c r="O3513" s="31" t="e">
        <f>IF(AND($B3513=O$1),LOOKUP(9.99999999999999E+307,$O$2:O3512)+1,"")</f>
        <v>#REF!</v>
      </c>
      <c r="P3513" s="31" t="e">
        <f>IF(AND($B3513=P$1),LOOKUP(9.99999999999999E+307,$P$2:P3512)+1,"")</f>
        <v>#REF!</v>
      </c>
      <c r="Q3513" s="31" t="e">
        <f>IF(AND($B3513=Q$1),LOOKUP(9.99999999999999E+307,$Q$2:Q3512)+1,"")</f>
        <v>#REF!</v>
      </c>
      <c r="R3513" s="31">
        <f>IF(AND($B3513=R$1),LOOKUP(9.99999999999999E+307,$R$2:R3512)+1,"")</f>
        <v>3347</v>
      </c>
      <c r="S3513" s="31">
        <f>IF(AND($B3513=S$1),LOOKUP(9.99999999999999E+307,$S$2:S3512)+1,"")</f>
        <v>3347</v>
      </c>
      <c r="T3513" s="265"/>
      <c r="U3513" s="265"/>
      <c r="V3513" s="265"/>
      <c r="AA3513" s="254" t="str">
        <f t="shared" si="388"/>
        <v/>
      </c>
      <c r="AB3513" s="254" t="str">
        <f t="shared" si="389"/>
        <v/>
      </c>
      <c r="AC3513" s="255">
        <f t="shared" si="390"/>
        <v>0</v>
      </c>
      <c r="AD3513" s="255">
        <f t="shared" si="391"/>
        <v>3836</v>
      </c>
      <c r="AE3513" s="256" t="str">
        <f t="shared" si="392"/>
        <v/>
      </c>
      <c r="AF3513" s="252" t="str">
        <f t="shared" si="393"/>
        <v>-</v>
      </c>
    </row>
    <row r="3514" spans="1:32" ht="20.149999999999999" customHeight="1" x14ac:dyDescent="0.75">
      <c r="A3514" s="31">
        <v>3512</v>
      </c>
      <c r="B3514" s="237"/>
      <c r="C3514" s="273"/>
      <c r="D3514" s="272"/>
      <c r="E3514" s="273"/>
      <c r="F3514" s="273"/>
      <c r="G3514" s="253" t="str">
        <f t="shared" si="394"/>
        <v/>
      </c>
      <c r="H3514" s="31" t="str">
        <f>IF(AND(B3514=H$1),LOOKUP(9.99999999999999E+307,$H$2:H3513)+1,"")</f>
        <v/>
      </c>
      <c r="I3514" s="31" t="str">
        <f>IF(AND(B3514=I$1),LOOKUP(9.99999999999999E+307,$I$2:I3513)+1,"")</f>
        <v/>
      </c>
      <c r="J3514" s="31">
        <f>IF(AND(B3514=J$1),LOOKUP(9.99999999999999E+307,$J$2:J3513)+1,"")</f>
        <v>3348</v>
      </c>
      <c r="K3514" s="31">
        <f>IF(AND(B3514=K$1),LOOKUP(9.99999999999999E+307,$K$2:K3513)+1,"")</f>
        <v>3348</v>
      </c>
      <c r="L3514" s="31">
        <f>IF(AND(B3514=L$1),LOOKUP(9.99999999999999E+307,$L$2:L3513)+1,"")</f>
        <v>3348</v>
      </c>
      <c r="M3514" s="31">
        <f>IF(AND(B3514=M$1),LOOKUP(9.99999999999999E+307,$M$2:M3513)+1,"")</f>
        <v>3348</v>
      </c>
      <c r="N3514" s="31" t="e">
        <f>IF(AND(B3514=N$1),LOOKUP(9.99999999999999E+307,$N$2:N3513)+1,"")</f>
        <v>#REF!</v>
      </c>
      <c r="O3514" s="31" t="e">
        <f>IF(AND($B3514=O$1),LOOKUP(9.99999999999999E+307,$O$2:O3513)+1,"")</f>
        <v>#REF!</v>
      </c>
      <c r="P3514" s="31" t="e">
        <f>IF(AND($B3514=P$1),LOOKUP(9.99999999999999E+307,$P$2:P3513)+1,"")</f>
        <v>#REF!</v>
      </c>
      <c r="Q3514" s="31" t="e">
        <f>IF(AND($B3514=Q$1),LOOKUP(9.99999999999999E+307,$Q$2:Q3513)+1,"")</f>
        <v>#REF!</v>
      </c>
      <c r="R3514" s="31">
        <f>IF(AND($B3514=R$1),LOOKUP(9.99999999999999E+307,$R$2:R3513)+1,"")</f>
        <v>3348</v>
      </c>
      <c r="S3514" s="31">
        <f>IF(AND($B3514=S$1),LOOKUP(9.99999999999999E+307,$S$2:S3513)+1,"")</f>
        <v>3348</v>
      </c>
      <c r="T3514" s="265"/>
      <c r="U3514" s="265"/>
      <c r="V3514" s="265"/>
      <c r="AA3514" s="254" t="str">
        <f t="shared" si="388"/>
        <v/>
      </c>
      <c r="AB3514" s="254" t="str">
        <f t="shared" si="389"/>
        <v/>
      </c>
      <c r="AC3514" s="255">
        <f t="shared" si="390"/>
        <v>0</v>
      </c>
      <c r="AD3514" s="255">
        <f t="shared" si="391"/>
        <v>3836</v>
      </c>
      <c r="AE3514" s="256" t="str">
        <f t="shared" si="392"/>
        <v/>
      </c>
      <c r="AF3514" s="252" t="str">
        <f t="shared" si="393"/>
        <v>-</v>
      </c>
    </row>
    <row r="3515" spans="1:32" ht="20.149999999999999" customHeight="1" x14ac:dyDescent="0.75">
      <c r="A3515" s="31">
        <v>3513</v>
      </c>
      <c r="B3515" s="237"/>
      <c r="C3515" s="273"/>
      <c r="D3515" s="272"/>
      <c r="E3515" s="273"/>
      <c r="F3515" s="273"/>
      <c r="G3515" s="253" t="str">
        <f t="shared" si="394"/>
        <v/>
      </c>
      <c r="H3515" s="31" t="str">
        <f>IF(AND(B3515=H$1),LOOKUP(9.99999999999999E+307,$H$2:H3514)+1,"")</f>
        <v/>
      </c>
      <c r="I3515" s="31" t="str">
        <f>IF(AND(B3515=I$1),LOOKUP(9.99999999999999E+307,$I$2:I3514)+1,"")</f>
        <v/>
      </c>
      <c r="J3515" s="31">
        <f>IF(AND(B3515=J$1),LOOKUP(9.99999999999999E+307,$J$2:J3514)+1,"")</f>
        <v>3349</v>
      </c>
      <c r="K3515" s="31">
        <f>IF(AND(B3515=K$1),LOOKUP(9.99999999999999E+307,$K$2:K3514)+1,"")</f>
        <v>3349</v>
      </c>
      <c r="L3515" s="31">
        <f>IF(AND(B3515=L$1),LOOKUP(9.99999999999999E+307,$L$2:L3514)+1,"")</f>
        <v>3349</v>
      </c>
      <c r="M3515" s="31">
        <f>IF(AND(B3515=M$1),LOOKUP(9.99999999999999E+307,$M$2:M3514)+1,"")</f>
        <v>3349</v>
      </c>
      <c r="N3515" s="31" t="e">
        <f>IF(AND(B3515=N$1),LOOKUP(9.99999999999999E+307,$N$2:N3514)+1,"")</f>
        <v>#REF!</v>
      </c>
      <c r="O3515" s="31" t="e">
        <f>IF(AND($B3515=O$1),LOOKUP(9.99999999999999E+307,$O$2:O3514)+1,"")</f>
        <v>#REF!</v>
      </c>
      <c r="P3515" s="31" t="e">
        <f>IF(AND($B3515=P$1),LOOKUP(9.99999999999999E+307,$P$2:P3514)+1,"")</f>
        <v>#REF!</v>
      </c>
      <c r="Q3515" s="31" t="e">
        <f>IF(AND($B3515=Q$1),LOOKUP(9.99999999999999E+307,$Q$2:Q3514)+1,"")</f>
        <v>#REF!</v>
      </c>
      <c r="R3515" s="31">
        <f>IF(AND($B3515=R$1),LOOKUP(9.99999999999999E+307,$R$2:R3514)+1,"")</f>
        <v>3349</v>
      </c>
      <c r="S3515" s="31">
        <f>IF(AND($B3515=S$1),LOOKUP(9.99999999999999E+307,$S$2:S3514)+1,"")</f>
        <v>3349</v>
      </c>
      <c r="T3515" s="265"/>
      <c r="U3515" s="265"/>
      <c r="V3515" s="265"/>
      <c r="AA3515" s="254" t="str">
        <f t="shared" si="388"/>
        <v/>
      </c>
      <c r="AB3515" s="254" t="str">
        <f t="shared" si="389"/>
        <v/>
      </c>
      <c r="AC3515" s="255">
        <f t="shared" si="390"/>
        <v>0</v>
      </c>
      <c r="AD3515" s="255">
        <f t="shared" si="391"/>
        <v>3836</v>
      </c>
      <c r="AE3515" s="256" t="str">
        <f t="shared" si="392"/>
        <v/>
      </c>
      <c r="AF3515" s="252" t="str">
        <f t="shared" si="393"/>
        <v>-</v>
      </c>
    </row>
    <row r="3516" spans="1:32" ht="20.149999999999999" customHeight="1" x14ac:dyDescent="0.75">
      <c r="A3516" s="31">
        <v>3514</v>
      </c>
      <c r="B3516" s="237"/>
      <c r="C3516" s="273"/>
      <c r="D3516" s="272"/>
      <c r="E3516" s="273"/>
      <c r="F3516" s="273"/>
      <c r="G3516" s="253" t="str">
        <f t="shared" si="394"/>
        <v/>
      </c>
      <c r="H3516" s="31" t="str">
        <f>IF(AND(B3516=H$1),LOOKUP(9.99999999999999E+307,$H$2:H3515)+1,"")</f>
        <v/>
      </c>
      <c r="I3516" s="31" t="str">
        <f>IF(AND(B3516=I$1),LOOKUP(9.99999999999999E+307,$I$2:I3515)+1,"")</f>
        <v/>
      </c>
      <c r="J3516" s="31">
        <f>IF(AND(B3516=J$1),LOOKUP(9.99999999999999E+307,$J$2:J3515)+1,"")</f>
        <v>3350</v>
      </c>
      <c r="K3516" s="31">
        <f>IF(AND(B3516=K$1),LOOKUP(9.99999999999999E+307,$K$2:K3515)+1,"")</f>
        <v>3350</v>
      </c>
      <c r="L3516" s="31">
        <f>IF(AND(B3516=L$1),LOOKUP(9.99999999999999E+307,$L$2:L3515)+1,"")</f>
        <v>3350</v>
      </c>
      <c r="M3516" s="31">
        <f>IF(AND(B3516=M$1),LOOKUP(9.99999999999999E+307,$M$2:M3515)+1,"")</f>
        <v>3350</v>
      </c>
      <c r="N3516" s="31" t="e">
        <f>IF(AND(B3516=N$1),LOOKUP(9.99999999999999E+307,$N$2:N3515)+1,"")</f>
        <v>#REF!</v>
      </c>
      <c r="O3516" s="31" t="e">
        <f>IF(AND($B3516=O$1),LOOKUP(9.99999999999999E+307,$O$2:O3515)+1,"")</f>
        <v>#REF!</v>
      </c>
      <c r="P3516" s="31" t="e">
        <f>IF(AND($B3516=P$1),LOOKUP(9.99999999999999E+307,$P$2:P3515)+1,"")</f>
        <v>#REF!</v>
      </c>
      <c r="Q3516" s="31" t="e">
        <f>IF(AND($B3516=Q$1),LOOKUP(9.99999999999999E+307,$Q$2:Q3515)+1,"")</f>
        <v>#REF!</v>
      </c>
      <c r="R3516" s="31">
        <f>IF(AND($B3516=R$1),LOOKUP(9.99999999999999E+307,$R$2:R3515)+1,"")</f>
        <v>3350</v>
      </c>
      <c r="S3516" s="31">
        <f>IF(AND($B3516=S$1),LOOKUP(9.99999999999999E+307,$S$2:S3515)+1,"")</f>
        <v>3350</v>
      </c>
      <c r="T3516" s="265"/>
      <c r="U3516" s="265"/>
      <c r="V3516" s="265"/>
      <c r="AA3516" s="254" t="str">
        <f t="shared" si="388"/>
        <v/>
      </c>
      <c r="AB3516" s="254" t="str">
        <f t="shared" si="389"/>
        <v/>
      </c>
      <c r="AC3516" s="255">
        <f t="shared" si="390"/>
        <v>0</v>
      </c>
      <c r="AD3516" s="255">
        <f t="shared" si="391"/>
        <v>3836</v>
      </c>
      <c r="AE3516" s="256" t="str">
        <f t="shared" si="392"/>
        <v/>
      </c>
      <c r="AF3516" s="252" t="str">
        <f t="shared" si="393"/>
        <v>-</v>
      </c>
    </row>
    <row r="3517" spans="1:32" ht="20.149999999999999" customHeight="1" x14ac:dyDescent="0.75">
      <c r="A3517" s="31">
        <v>3515</v>
      </c>
      <c r="B3517" s="237"/>
      <c r="C3517" s="273"/>
      <c r="D3517" s="272"/>
      <c r="E3517" s="273"/>
      <c r="F3517" s="273"/>
      <c r="G3517" s="253" t="str">
        <f t="shared" si="394"/>
        <v/>
      </c>
      <c r="H3517" s="31" t="str">
        <f>IF(AND(B3517=H$1),LOOKUP(9.99999999999999E+307,$H$2:H3516)+1,"")</f>
        <v/>
      </c>
      <c r="I3517" s="31" t="str">
        <f>IF(AND(B3517=I$1),LOOKUP(9.99999999999999E+307,$I$2:I3516)+1,"")</f>
        <v/>
      </c>
      <c r="J3517" s="31">
        <f>IF(AND(B3517=J$1),LOOKUP(9.99999999999999E+307,$J$2:J3516)+1,"")</f>
        <v>3351</v>
      </c>
      <c r="K3517" s="31">
        <f>IF(AND(B3517=K$1),LOOKUP(9.99999999999999E+307,$K$2:K3516)+1,"")</f>
        <v>3351</v>
      </c>
      <c r="L3517" s="31">
        <f>IF(AND(B3517=L$1),LOOKUP(9.99999999999999E+307,$L$2:L3516)+1,"")</f>
        <v>3351</v>
      </c>
      <c r="M3517" s="31">
        <f>IF(AND(B3517=M$1),LOOKUP(9.99999999999999E+307,$M$2:M3516)+1,"")</f>
        <v>3351</v>
      </c>
      <c r="N3517" s="31" t="e">
        <f>IF(AND(B3517=N$1),LOOKUP(9.99999999999999E+307,$N$2:N3516)+1,"")</f>
        <v>#REF!</v>
      </c>
      <c r="O3517" s="31" t="e">
        <f>IF(AND($B3517=O$1),LOOKUP(9.99999999999999E+307,$O$2:O3516)+1,"")</f>
        <v>#REF!</v>
      </c>
      <c r="P3517" s="31" t="e">
        <f>IF(AND($B3517=P$1),LOOKUP(9.99999999999999E+307,$P$2:P3516)+1,"")</f>
        <v>#REF!</v>
      </c>
      <c r="Q3517" s="31" t="e">
        <f>IF(AND($B3517=Q$1),LOOKUP(9.99999999999999E+307,$Q$2:Q3516)+1,"")</f>
        <v>#REF!</v>
      </c>
      <c r="R3517" s="31">
        <f>IF(AND($B3517=R$1),LOOKUP(9.99999999999999E+307,$R$2:R3516)+1,"")</f>
        <v>3351</v>
      </c>
      <c r="S3517" s="31">
        <f>IF(AND($B3517=S$1),LOOKUP(9.99999999999999E+307,$S$2:S3516)+1,"")</f>
        <v>3351</v>
      </c>
      <c r="T3517" s="265"/>
      <c r="U3517" s="265"/>
      <c r="V3517" s="265"/>
      <c r="AA3517" s="254" t="str">
        <f t="shared" si="388"/>
        <v/>
      </c>
      <c r="AB3517" s="254" t="str">
        <f t="shared" si="389"/>
        <v/>
      </c>
      <c r="AC3517" s="255">
        <f t="shared" si="390"/>
        <v>0</v>
      </c>
      <c r="AD3517" s="255">
        <f t="shared" si="391"/>
        <v>3836</v>
      </c>
      <c r="AE3517" s="256" t="str">
        <f t="shared" si="392"/>
        <v/>
      </c>
      <c r="AF3517" s="252" t="str">
        <f t="shared" si="393"/>
        <v>-</v>
      </c>
    </row>
    <row r="3518" spans="1:32" ht="20.149999999999999" customHeight="1" x14ac:dyDescent="0.75">
      <c r="A3518" s="31">
        <v>3516</v>
      </c>
      <c r="B3518" s="237"/>
      <c r="C3518" s="273"/>
      <c r="D3518" s="272"/>
      <c r="E3518" s="273"/>
      <c r="F3518" s="273"/>
      <c r="G3518" s="253" t="str">
        <f t="shared" si="394"/>
        <v/>
      </c>
      <c r="H3518" s="31" t="str">
        <f>IF(AND(B3518=H$1),LOOKUP(9.99999999999999E+307,$H$2:H3517)+1,"")</f>
        <v/>
      </c>
      <c r="I3518" s="31" t="str">
        <f>IF(AND(B3518=I$1),LOOKUP(9.99999999999999E+307,$I$2:I3517)+1,"")</f>
        <v/>
      </c>
      <c r="J3518" s="31">
        <f>IF(AND(B3518=J$1),LOOKUP(9.99999999999999E+307,$J$2:J3517)+1,"")</f>
        <v>3352</v>
      </c>
      <c r="K3518" s="31">
        <f>IF(AND(B3518=K$1),LOOKUP(9.99999999999999E+307,$K$2:K3517)+1,"")</f>
        <v>3352</v>
      </c>
      <c r="L3518" s="31">
        <f>IF(AND(B3518=L$1),LOOKUP(9.99999999999999E+307,$L$2:L3517)+1,"")</f>
        <v>3352</v>
      </c>
      <c r="M3518" s="31">
        <f>IF(AND(B3518=M$1),LOOKUP(9.99999999999999E+307,$M$2:M3517)+1,"")</f>
        <v>3352</v>
      </c>
      <c r="N3518" s="31" t="e">
        <f>IF(AND(B3518=N$1),LOOKUP(9.99999999999999E+307,$N$2:N3517)+1,"")</f>
        <v>#REF!</v>
      </c>
      <c r="O3518" s="31" t="e">
        <f>IF(AND($B3518=O$1),LOOKUP(9.99999999999999E+307,$O$2:O3517)+1,"")</f>
        <v>#REF!</v>
      </c>
      <c r="P3518" s="31" t="e">
        <f>IF(AND($B3518=P$1),LOOKUP(9.99999999999999E+307,$P$2:P3517)+1,"")</f>
        <v>#REF!</v>
      </c>
      <c r="Q3518" s="31" t="e">
        <f>IF(AND($B3518=Q$1),LOOKUP(9.99999999999999E+307,$Q$2:Q3517)+1,"")</f>
        <v>#REF!</v>
      </c>
      <c r="R3518" s="31">
        <f>IF(AND($B3518=R$1),LOOKUP(9.99999999999999E+307,$R$2:R3517)+1,"")</f>
        <v>3352</v>
      </c>
      <c r="S3518" s="31">
        <f>IF(AND($B3518=S$1),LOOKUP(9.99999999999999E+307,$S$2:S3517)+1,"")</f>
        <v>3352</v>
      </c>
      <c r="T3518" s="265"/>
      <c r="U3518" s="265"/>
      <c r="V3518" s="265"/>
      <c r="AA3518" s="254" t="str">
        <f t="shared" si="388"/>
        <v/>
      </c>
      <c r="AB3518" s="254" t="str">
        <f t="shared" si="389"/>
        <v/>
      </c>
      <c r="AC3518" s="255">
        <f t="shared" si="390"/>
        <v>0</v>
      </c>
      <c r="AD3518" s="255">
        <f t="shared" si="391"/>
        <v>3836</v>
      </c>
      <c r="AE3518" s="256" t="str">
        <f t="shared" si="392"/>
        <v/>
      </c>
      <c r="AF3518" s="252" t="str">
        <f t="shared" si="393"/>
        <v>-</v>
      </c>
    </row>
    <row r="3519" spans="1:32" ht="20.149999999999999" customHeight="1" x14ac:dyDescent="0.75">
      <c r="A3519" s="31">
        <v>3517</v>
      </c>
      <c r="B3519" s="237"/>
      <c r="C3519" s="273"/>
      <c r="D3519" s="272"/>
      <c r="E3519" s="273"/>
      <c r="F3519" s="273"/>
      <c r="G3519" s="253" t="str">
        <f t="shared" si="394"/>
        <v/>
      </c>
      <c r="H3519" s="31" t="str">
        <f>IF(AND(B3519=H$1),LOOKUP(9.99999999999999E+307,$H$2:H3518)+1,"")</f>
        <v/>
      </c>
      <c r="I3519" s="31" t="str">
        <f>IF(AND(B3519=I$1),LOOKUP(9.99999999999999E+307,$I$2:I3518)+1,"")</f>
        <v/>
      </c>
      <c r="J3519" s="31">
        <f>IF(AND(B3519=J$1),LOOKUP(9.99999999999999E+307,$J$2:J3518)+1,"")</f>
        <v>3353</v>
      </c>
      <c r="K3519" s="31">
        <f>IF(AND(B3519=K$1),LOOKUP(9.99999999999999E+307,$K$2:K3518)+1,"")</f>
        <v>3353</v>
      </c>
      <c r="L3519" s="31">
        <f>IF(AND(B3519=L$1),LOOKUP(9.99999999999999E+307,$L$2:L3518)+1,"")</f>
        <v>3353</v>
      </c>
      <c r="M3519" s="31">
        <f>IF(AND(B3519=M$1),LOOKUP(9.99999999999999E+307,$M$2:M3518)+1,"")</f>
        <v>3353</v>
      </c>
      <c r="N3519" s="31" t="e">
        <f>IF(AND(B3519=N$1),LOOKUP(9.99999999999999E+307,$N$2:N3518)+1,"")</f>
        <v>#REF!</v>
      </c>
      <c r="O3519" s="31" t="e">
        <f>IF(AND($B3519=O$1),LOOKUP(9.99999999999999E+307,$O$2:O3518)+1,"")</f>
        <v>#REF!</v>
      </c>
      <c r="P3519" s="31" t="e">
        <f>IF(AND($B3519=P$1),LOOKUP(9.99999999999999E+307,$P$2:P3518)+1,"")</f>
        <v>#REF!</v>
      </c>
      <c r="Q3519" s="31" t="e">
        <f>IF(AND($B3519=Q$1),LOOKUP(9.99999999999999E+307,$Q$2:Q3518)+1,"")</f>
        <v>#REF!</v>
      </c>
      <c r="R3519" s="31">
        <f>IF(AND($B3519=R$1),LOOKUP(9.99999999999999E+307,$R$2:R3518)+1,"")</f>
        <v>3353</v>
      </c>
      <c r="S3519" s="31">
        <f>IF(AND($B3519=S$1),LOOKUP(9.99999999999999E+307,$S$2:S3518)+1,"")</f>
        <v>3353</v>
      </c>
      <c r="T3519" s="265"/>
      <c r="U3519" s="265"/>
      <c r="V3519" s="265"/>
      <c r="AA3519" s="254" t="str">
        <f t="shared" si="388"/>
        <v/>
      </c>
      <c r="AB3519" s="254" t="str">
        <f t="shared" si="389"/>
        <v/>
      </c>
      <c r="AC3519" s="255">
        <f t="shared" si="390"/>
        <v>0</v>
      </c>
      <c r="AD3519" s="255">
        <f t="shared" si="391"/>
        <v>3836</v>
      </c>
      <c r="AE3519" s="256" t="str">
        <f t="shared" si="392"/>
        <v/>
      </c>
      <c r="AF3519" s="252" t="str">
        <f t="shared" si="393"/>
        <v>-</v>
      </c>
    </row>
    <row r="3520" spans="1:32" ht="20.149999999999999" customHeight="1" x14ac:dyDescent="0.75">
      <c r="A3520" s="31">
        <v>3518</v>
      </c>
      <c r="B3520" s="237"/>
      <c r="C3520" s="273"/>
      <c r="D3520" s="272"/>
      <c r="E3520" s="273"/>
      <c r="F3520" s="273"/>
      <c r="G3520" s="253" t="str">
        <f t="shared" si="394"/>
        <v/>
      </c>
      <c r="H3520" s="31" t="str">
        <f>IF(AND(B3520=H$1),LOOKUP(9.99999999999999E+307,$H$2:H3519)+1,"")</f>
        <v/>
      </c>
      <c r="I3520" s="31" t="str">
        <f>IF(AND(B3520=I$1),LOOKUP(9.99999999999999E+307,$I$2:I3519)+1,"")</f>
        <v/>
      </c>
      <c r="J3520" s="31">
        <f>IF(AND(B3520=J$1),LOOKUP(9.99999999999999E+307,$J$2:J3519)+1,"")</f>
        <v>3354</v>
      </c>
      <c r="K3520" s="31">
        <f>IF(AND(B3520=K$1),LOOKUP(9.99999999999999E+307,$K$2:K3519)+1,"")</f>
        <v>3354</v>
      </c>
      <c r="L3520" s="31">
        <f>IF(AND(B3520=L$1),LOOKUP(9.99999999999999E+307,$L$2:L3519)+1,"")</f>
        <v>3354</v>
      </c>
      <c r="M3520" s="31">
        <f>IF(AND(B3520=M$1),LOOKUP(9.99999999999999E+307,$M$2:M3519)+1,"")</f>
        <v>3354</v>
      </c>
      <c r="N3520" s="31" t="e">
        <f>IF(AND(B3520=N$1),LOOKUP(9.99999999999999E+307,$N$2:N3519)+1,"")</f>
        <v>#REF!</v>
      </c>
      <c r="O3520" s="31" t="e">
        <f>IF(AND($B3520=O$1),LOOKUP(9.99999999999999E+307,$O$2:O3519)+1,"")</f>
        <v>#REF!</v>
      </c>
      <c r="P3520" s="31" t="e">
        <f>IF(AND($B3520=P$1),LOOKUP(9.99999999999999E+307,$P$2:P3519)+1,"")</f>
        <v>#REF!</v>
      </c>
      <c r="Q3520" s="31" t="e">
        <f>IF(AND($B3520=Q$1),LOOKUP(9.99999999999999E+307,$Q$2:Q3519)+1,"")</f>
        <v>#REF!</v>
      </c>
      <c r="R3520" s="31">
        <f>IF(AND($B3520=R$1),LOOKUP(9.99999999999999E+307,$R$2:R3519)+1,"")</f>
        <v>3354</v>
      </c>
      <c r="S3520" s="31">
        <f>IF(AND($B3520=S$1),LOOKUP(9.99999999999999E+307,$S$2:S3519)+1,"")</f>
        <v>3354</v>
      </c>
      <c r="T3520" s="265"/>
      <c r="U3520" s="265"/>
      <c r="V3520" s="265"/>
      <c r="AA3520" s="254" t="str">
        <f t="shared" si="388"/>
        <v/>
      </c>
      <c r="AB3520" s="254" t="str">
        <f t="shared" si="389"/>
        <v/>
      </c>
      <c r="AC3520" s="255">
        <f t="shared" si="390"/>
        <v>0</v>
      </c>
      <c r="AD3520" s="255">
        <f t="shared" si="391"/>
        <v>3836</v>
      </c>
      <c r="AE3520" s="256" t="str">
        <f t="shared" si="392"/>
        <v/>
      </c>
      <c r="AF3520" s="252" t="str">
        <f t="shared" si="393"/>
        <v>-</v>
      </c>
    </row>
    <row r="3521" spans="1:32" ht="20.149999999999999" customHeight="1" x14ac:dyDescent="0.75">
      <c r="A3521" s="31">
        <v>3519</v>
      </c>
      <c r="B3521" s="237"/>
      <c r="C3521" s="273"/>
      <c r="D3521" s="272"/>
      <c r="E3521" s="273"/>
      <c r="F3521" s="273"/>
      <c r="G3521" s="253" t="str">
        <f t="shared" si="394"/>
        <v/>
      </c>
      <c r="H3521" s="31" t="str">
        <f>IF(AND(B3521=H$1),LOOKUP(9.99999999999999E+307,$H$2:H3520)+1,"")</f>
        <v/>
      </c>
      <c r="I3521" s="31" t="str">
        <f>IF(AND(B3521=I$1),LOOKUP(9.99999999999999E+307,$I$2:I3520)+1,"")</f>
        <v/>
      </c>
      <c r="J3521" s="31">
        <f>IF(AND(B3521=J$1),LOOKUP(9.99999999999999E+307,$J$2:J3520)+1,"")</f>
        <v>3355</v>
      </c>
      <c r="K3521" s="31">
        <f>IF(AND(B3521=K$1),LOOKUP(9.99999999999999E+307,$K$2:K3520)+1,"")</f>
        <v>3355</v>
      </c>
      <c r="L3521" s="31">
        <f>IF(AND(B3521=L$1),LOOKUP(9.99999999999999E+307,$L$2:L3520)+1,"")</f>
        <v>3355</v>
      </c>
      <c r="M3521" s="31">
        <f>IF(AND(B3521=M$1),LOOKUP(9.99999999999999E+307,$M$2:M3520)+1,"")</f>
        <v>3355</v>
      </c>
      <c r="N3521" s="31" t="e">
        <f>IF(AND(B3521=N$1),LOOKUP(9.99999999999999E+307,$N$2:N3520)+1,"")</f>
        <v>#REF!</v>
      </c>
      <c r="O3521" s="31" t="e">
        <f>IF(AND($B3521=O$1),LOOKUP(9.99999999999999E+307,$O$2:O3520)+1,"")</f>
        <v>#REF!</v>
      </c>
      <c r="P3521" s="31" t="e">
        <f>IF(AND($B3521=P$1),LOOKUP(9.99999999999999E+307,$P$2:P3520)+1,"")</f>
        <v>#REF!</v>
      </c>
      <c r="Q3521" s="31" t="e">
        <f>IF(AND($B3521=Q$1),LOOKUP(9.99999999999999E+307,$Q$2:Q3520)+1,"")</f>
        <v>#REF!</v>
      </c>
      <c r="R3521" s="31">
        <f>IF(AND($B3521=R$1),LOOKUP(9.99999999999999E+307,$R$2:R3520)+1,"")</f>
        <v>3355</v>
      </c>
      <c r="S3521" s="31">
        <f>IF(AND($B3521=S$1),LOOKUP(9.99999999999999E+307,$S$2:S3520)+1,"")</f>
        <v>3355</v>
      </c>
      <c r="T3521" s="265"/>
      <c r="U3521" s="265"/>
      <c r="V3521" s="265"/>
      <c r="AA3521" s="254" t="str">
        <f t="shared" si="388"/>
        <v/>
      </c>
      <c r="AB3521" s="254" t="str">
        <f t="shared" si="389"/>
        <v/>
      </c>
      <c r="AC3521" s="255">
        <f t="shared" si="390"/>
        <v>0</v>
      </c>
      <c r="AD3521" s="255">
        <f t="shared" si="391"/>
        <v>3836</v>
      </c>
      <c r="AE3521" s="256" t="str">
        <f t="shared" si="392"/>
        <v/>
      </c>
      <c r="AF3521" s="252" t="str">
        <f t="shared" si="393"/>
        <v>-</v>
      </c>
    </row>
    <row r="3522" spans="1:32" ht="20.149999999999999" customHeight="1" x14ac:dyDescent="0.75">
      <c r="A3522" s="31">
        <v>3520</v>
      </c>
      <c r="B3522" s="237"/>
      <c r="C3522" s="273"/>
      <c r="D3522" s="272"/>
      <c r="E3522" s="273"/>
      <c r="F3522" s="273"/>
      <c r="G3522" s="253" t="str">
        <f t="shared" si="394"/>
        <v/>
      </c>
      <c r="H3522" s="31" t="str">
        <f>IF(AND(B3522=H$1),LOOKUP(9.99999999999999E+307,$H$2:H3521)+1,"")</f>
        <v/>
      </c>
      <c r="I3522" s="31" t="str">
        <f>IF(AND(B3522=I$1),LOOKUP(9.99999999999999E+307,$I$2:I3521)+1,"")</f>
        <v/>
      </c>
      <c r="J3522" s="31">
        <f>IF(AND(B3522=J$1),LOOKUP(9.99999999999999E+307,$J$2:J3521)+1,"")</f>
        <v>3356</v>
      </c>
      <c r="K3522" s="31">
        <f>IF(AND(B3522=K$1),LOOKUP(9.99999999999999E+307,$K$2:K3521)+1,"")</f>
        <v>3356</v>
      </c>
      <c r="L3522" s="31">
        <f>IF(AND(B3522=L$1),LOOKUP(9.99999999999999E+307,$L$2:L3521)+1,"")</f>
        <v>3356</v>
      </c>
      <c r="M3522" s="31">
        <f>IF(AND(B3522=M$1),LOOKUP(9.99999999999999E+307,$M$2:M3521)+1,"")</f>
        <v>3356</v>
      </c>
      <c r="N3522" s="31" t="e">
        <f>IF(AND(B3522=N$1),LOOKUP(9.99999999999999E+307,$N$2:N3521)+1,"")</f>
        <v>#REF!</v>
      </c>
      <c r="O3522" s="31" t="e">
        <f>IF(AND($B3522=O$1),LOOKUP(9.99999999999999E+307,$O$2:O3521)+1,"")</f>
        <v>#REF!</v>
      </c>
      <c r="P3522" s="31" t="e">
        <f>IF(AND($B3522=P$1),LOOKUP(9.99999999999999E+307,$P$2:P3521)+1,"")</f>
        <v>#REF!</v>
      </c>
      <c r="Q3522" s="31" t="e">
        <f>IF(AND($B3522=Q$1),LOOKUP(9.99999999999999E+307,$Q$2:Q3521)+1,"")</f>
        <v>#REF!</v>
      </c>
      <c r="R3522" s="31">
        <f>IF(AND($B3522=R$1),LOOKUP(9.99999999999999E+307,$R$2:R3521)+1,"")</f>
        <v>3356</v>
      </c>
      <c r="S3522" s="31">
        <f>IF(AND($B3522=S$1),LOOKUP(9.99999999999999E+307,$S$2:S3521)+1,"")</f>
        <v>3356</v>
      </c>
      <c r="T3522" s="265"/>
      <c r="U3522" s="265"/>
      <c r="V3522" s="265"/>
      <c r="AA3522" s="254" t="str">
        <f t="shared" si="388"/>
        <v/>
      </c>
      <c r="AB3522" s="254" t="str">
        <f t="shared" si="389"/>
        <v/>
      </c>
      <c r="AC3522" s="255">
        <f t="shared" si="390"/>
        <v>0</v>
      </c>
      <c r="AD3522" s="255">
        <f t="shared" si="391"/>
        <v>3836</v>
      </c>
      <c r="AE3522" s="256" t="str">
        <f t="shared" si="392"/>
        <v/>
      </c>
      <c r="AF3522" s="252" t="str">
        <f t="shared" si="393"/>
        <v>-</v>
      </c>
    </row>
    <row r="3523" spans="1:32" ht="20.149999999999999" customHeight="1" x14ac:dyDescent="0.75">
      <c r="A3523" s="31">
        <v>3521</v>
      </c>
      <c r="B3523" s="237"/>
      <c r="C3523" s="273"/>
      <c r="D3523" s="272"/>
      <c r="E3523" s="273"/>
      <c r="F3523" s="273"/>
      <c r="G3523" s="253" t="str">
        <f t="shared" si="394"/>
        <v/>
      </c>
      <c r="H3523" s="31" t="str">
        <f>IF(AND(B3523=H$1),LOOKUP(9.99999999999999E+307,$H$2:H3522)+1,"")</f>
        <v/>
      </c>
      <c r="I3523" s="31" t="str">
        <f>IF(AND(B3523=I$1),LOOKUP(9.99999999999999E+307,$I$2:I3522)+1,"")</f>
        <v/>
      </c>
      <c r="J3523" s="31">
        <f>IF(AND(B3523=J$1),LOOKUP(9.99999999999999E+307,$J$2:J3522)+1,"")</f>
        <v>3357</v>
      </c>
      <c r="K3523" s="31">
        <f>IF(AND(B3523=K$1),LOOKUP(9.99999999999999E+307,$K$2:K3522)+1,"")</f>
        <v>3357</v>
      </c>
      <c r="L3523" s="31">
        <f>IF(AND(B3523=L$1),LOOKUP(9.99999999999999E+307,$L$2:L3522)+1,"")</f>
        <v>3357</v>
      </c>
      <c r="M3523" s="31">
        <f>IF(AND(B3523=M$1),LOOKUP(9.99999999999999E+307,$M$2:M3522)+1,"")</f>
        <v>3357</v>
      </c>
      <c r="N3523" s="31" t="e">
        <f>IF(AND(B3523=N$1),LOOKUP(9.99999999999999E+307,$N$2:N3522)+1,"")</f>
        <v>#REF!</v>
      </c>
      <c r="O3523" s="31" t="e">
        <f>IF(AND($B3523=O$1),LOOKUP(9.99999999999999E+307,$O$2:O3522)+1,"")</f>
        <v>#REF!</v>
      </c>
      <c r="P3523" s="31" t="e">
        <f>IF(AND($B3523=P$1),LOOKUP(9.99999999999999E+307,$P$2:P3522)+1,"")</f>
        <v>#REF!</v>
      </c>
      <c r="Q3523" s="31" t="e">
        <f>IF(AND($B3523=Q$1),LOOKUP(9.99999999999999E+307,$Q$2:Q3522)+1,"")</f>
        <v>#REF!</v>
      </c>
      <c r="R3523" s="31">
        <f>IF(AND($B3523=R$1),LOOKUP(9.99999999999999E+307,$R$2:R3522)+1,"")</f>
        <v>3357</v>
      </c>
      <c r="S3523" s="31">
        <f>IF(AND($B3523=S$1),LOOKUP(9.99999999999999E+307,$S$2:S3522)+1,"")</f>
        <v>3357</v>
      </c>
      <c r="T3523" s="265"/>
      <c r="U3523" s="265"/>
      <c r="V3523" s="265"/>
      <c r="AA3523" s="254" t="str">
        <f t="shared" si="388"/>
        <v/>
      </c>
      <c r="AB3523" s="254" t="str">
        <f t="shared" si="389"/>
        <v/>
      </c>
      <c r="AC3523" s="255">
        <f t="shared" si="390"/>
        <v>0</v>
      </c>
      <c r="AD3523" s="255">
        <f t="shared" si="391"/>
        <v>3836</v>
      </c>
      <c r="AE3523" s="256" t="str">
        <f t="shared" si="392"/>
        <v/>
      </c>
      <c r="AF3523" s="252" t="str">
        <f t="shared" si="393"/>
        <v>-</v>
      </c>
    </row>
    <row r="3524" spans="1:32" ht="20.149999999999999" customHeight="1" x14ac:dyDescent="0.75">
      <c r="A3524" s="31">
        <v>3522</v>
      </c>
      <c r="B3524" s="237"/>
      <c r="C3524" s="273"/>
      <c r="D3524" s="272"/>
      <c r="E3524" s="273"/>
      <c r="F3524" s="273"/>
      <c r="G3524" s="253" t="str">
        <f t="shared" si="394"/>
        <v/>
      </c>
      <c r="H3524" s="31" t="str">
        <f>IF(AND(B3524=H$1),LOOKUP(9.99999999999999E+307,$H$2:H3523)+1,"")</f>
        <v/>
      </c>
      <c r="I3524" s="31" t="str">
        <f>IF(AND(B3524=I$1),LOOKUP(9.99999999999999E+307,$I$2:I3523)+1,"")</f>
        <v/>
      </c>
      <c r="J3524" s="31">
        <f>IF(AND(B3524=J$1),LOOKUP(9.99999999999999E+307,$J$2:J3523)+1,"")</f>
        <v>3358</v>
      </c>
      <c r="K3524" s="31">
        <f>IF(AND(B3524=K$1),LOOKUP(9.99999999999999E+307,$K$2:K3523)+1,"")</f>
        <v>3358</v>
      </c>
      <c r="L3524" s="31">
        <f>IF(AND(B3524=L$1),LOOKUP(9.99999999999999E+307,$L$2:L3523)+1,"")</f>
        <v>3358</v>
      </c>
      <c r="M3524" s="31">
        <f>IF(AND(B3524=M$1),LOOKUP(9.99999999999999E+307,$M$2:M3523)+1,"")</f>
        <v>3358</v>
      </c>
      <c r="N3524" s="31" t="e">
        <f>IF(AND(B3524=N$1),LOOKUP(9.99999999999999E+307,$N$2:N3523)+1,"")</f>
        <v>#REF!</v>
      </c>
      <c r="O3524" s="31" t="e">
        <f>IF(AND($B3524=O$1),LOOKUP(9.99999999999999E+307,$O$2:O3523)+1,"")</f>
        <v>#REF!</v>
      </c>
      <c r="P3524" s="31" t="e">
        <f>IF(AND($B3524=P$1),LOOKUP(9.99999999999999E+307,$P$2:P3523)+1,"")</f>
        <v>#REF!</v>
      </c>
      <c r="Q3524" s="31" t="e">
        <f>IF(AND($B3524=Q$1),LOOKUP(9.99999999999999E+307,$Q$2:Q3523)+1,"")</f>
        <v>#REF!</v>
      </c>
      <c r="R3524" s="31">
        <f>IF(AND($B3524=R$1),LOOKUP(9.99999999999999E+307,$R$2:R3523)+1,"")</f>
        <v>3358</v>
      </c>
      <c r="S3524" s="31">
        <f>IF(AND($B3524=S$1),LOOKUP(9.99999999999999E+307,$S$2:S3523)+1,"")</f>
        <v>3358</v>
      </c>
      <c r="T3524" s="265"/>
      <c r="U3524" s="265"/>
      <c r="V3524" s="265"/>
      <c r="AA3524" s="254" t="str">
        <f t="shared" si="388"/>
        <v/>
      </c>
      <c r="AB3524" s="254" t="str">
        <f t="shared" si="389"/>
        <v/>
      </c>
      <c r="AC3524" s="255">
        <f t="shared" si="390"/>
        <v>0</v>
      </c>
      <c r="AD3524" s="255">
        <f t="shared" si="391"/>
        <v>3836</v>
      </c>
      <c r="AE3524" s="256" t="str">
        <f t="shared" si="392"/>
        <v/>
      </c>
      <c r="AF3524" s="252" t="str">
        <f t="shared" si="393"/>
        <v>-</v>
      </c>
    </row>
    <row r="3525" spans="1:32" ht="20.149999999999999" customHeight="1" x14ac:dyDescent="0.75">
      <c r="A3525" s="31">
        <v>3523</v>
      </c>
      <c r="B3525" s="237"/>
      <c r="C3525" s="273"/>
      <c r="D3525" s="272"/>
      <c r="E3525" s="273"/>
      <c r="F3525" s="273"/>
      <c r="G3525" s="253" t="str">
        <f t="shared" si="394"/>
        <v/>
      </c>
      <c r="H3525" s="31" t="str">
        <f>IF(AND(B3525=H$1),LOOKUP(9.99999999999999E+307,$H$2:H3524)+1,"")</f>
        <v/>
      </c>
      <c r="I3525" s="31" t="str">
        <f>IF(AND(B3525=I$1),LOOKUP(9.99999999999999E+307,$I$2:I3524)+1,"")</f>
        <v/>
      </c>
      <c r="J3525" s="31">
        <f>IF(AND(B3525=J$1),LOOKUP(9.99999999999999E+307,$J$2:J3524)+1,"")</f>
        <v>3359</v>
      </c>
      <c r="K3525" s="31">
        <f>IF(AND(B3525=K$1),LOOKUP(9.99999999999999E+307,$K$2:K3524)+1,"")</f>
        <v>3359</v>
      </c>
      <c r="L3525" s="31">
        <f>IF(AND(B3525=L$1),LOOKUP(9.99999999999999E+307,$L$2:L3524)+1,"")</f>
        <v>3359</v>
      </c>
      <c r="M3525" s="31">
        <f>IF(AND(B3525=M$1),LOOKUP(9.99999999999999E+307,$M$2:M3524)+1,"")</f>
        <v>3359</v>
      </c>
      <c r="N3525" s="31" t="e">
        <f>IF(AND(B3525=N$1),LOOKUP(9.99999999999999E+307,$N$2:N3524)+1,"")</f>
        <v>#REF!</v>
      </c>
      <c r="O3525" s="31" t="e">
        <f>IF(AND($B3525=O$1),LOOKUP(9.99999999999999E+307,$O$2:O3524)+1,"")</f>
        <v>#REF!</v>
      </c>
      <c r="P3525" s="31" t="e">
        <f>IF(AND($B3525=P$1),LOOKUP(9.99999999999999E+307,$P$2:P3524)+1,"")</f>
        <v>#REF!</v>
      </c>
      <c r="Q3525" s="31" t="e">
        <f>IF(AND($B3525=Q$1),LOOKUP(9.99999999999999E+307,$Q$2:Q3524)+1,"")</f>
        <v>#REF!</v>
      </c>
      <c r="R3525" s="31">
        <f>IF(AND($B3525=R$1),LOOKUP(9.99999999999999E+307,$R$2:R3524)+1,"")</f>
        <v>3359</v>
      </c>
      <c r="S3525" s="31">
        <f>IF(AND($B3525=S$1),LOOKUP(9.99999999999999E+307,$S$2:S3524)+1,"")</f>
        <v>3359</v>
      </c>
      <c r="T3525" s="265"/>
      <c r="U3525" s="265"/>
      <c r="V3525" s="265"/>
      <c r="AA3525" s="254" t="str">
        <f t="shared" si="388"/>
        <v/>
      </c>
      <c r="AB3525" s="254" t="str">
        <f t="shared" si="389"/>
        <v/>
      </c>
      <c r="AC3525" s="255">
        <f t="shared" si="390"/>
        <v>0</v>
      </c>
      <c r="AD3525" s="255">
        <f t="shared" si="391"/>
        <v>3836</v>
      </c>
      <c r="AE3525" s="256" t="str">
        <f t="shared" si="392"/>
        <v/>
      </c>
      <c r="AF3525" s="252" t="str">
        <f t="shared" si="393"/>
        <v>-</v>
      </c>
    </row>
    <row r="3526" spans="1:32" ht="20.149999999999999" customHeight="1" x14ac:dyDescent="0.75">
      <c r="A3526" s="31">
        <v>3524</v>
      </c>
      <c r="B3526" s="237"/>
      <c r="C3526" s="273"/>
      <c r="D3526" s="272"/>
      <c r="E3526" s="273"/>
      <c r="F3526" s="273"/>
      <c r="G3526" s="253" t="str">
        <f t="shared" si="394"/>
        <v/>
      </c>
      <c r="H3526" s="31" t="str">
        <f>IF(AND(B3526=H$1),LOOKUP(9.99999999999999E+307,$H$2:H3525)+1,"")</f>
        <v/>
      </c>
      <c r="I3526" s="31" t="str">
        <f>IF(AND(B3526=I$1),LOOKUP(9.99999999999999E+307,$I$2:I3525)+1,"")</f>
        <v/>
      </c>
      <c r="J3526" s="31">
        <f>IF(AND(B3526=J$1),LOOKUP(9.99999999999999E+307,$J$2:J3525)+1,"")</f>
        <v>3360</v>
      </c>
      <c r="K3526" s="31">
        <f>IF(AND(B3526=K$1),LOOKUP(9.99999999999999E+307,$K$2:K3525)+1,"")</f>
        <v>3360</v>
      </c>
      <c r="L3526" s="31">
        <f>IF(AND(B3526=L$1),LOOKUP(9.99999999999999E+307,$L$2:L3525)+1,"")</f>
        <v>3360</v>
      </c>
      <c r="M3526" s="31">
        <f>IF(AND(B3526=M$1),LOOKUP(9.99999999999999E+307,$M$2:M3525)+1,"")</f>
        <v>3360</v>
      </c>
      <c r="N3526" s="31" t="e">
        <f>IF(AND(B3526=N$1),LOOKUP(9.99999999999999E+307,$N$2:N3525)+1,"")</f>
        <v>#REF!</v>
      </c>
      <c r="O3526" s="31" t="e">
        <f>IF(AND($B3526=O$1),LOOKUP(9.99999999999999E+307,$O$2:O3525)+1,"")</f>
        <v>#REF!</v>
      </c>
      <c r="P3526" s="31" t="e">
        <f>IF(AND($B3526=P$1),LOOKUP(9.99999999999999E+307,$P$2:P3525)+1,"")</f>
        <v>#REF!</v>
      </c>
      <c r="Q3526" s="31" t="e">
        <f>IF(AND($B3526=Q$1),LOOKUP(9.99999999999999E+307,$Q$2:Q3525)+1,"")</f>
        <v>#REF!</v>
      </c>
      <c r="R3526" s="31">
        <f>IF(AND($B3526=R$1),LOOKUP(9.99999999999999E+307,$R$2:R3525)+1,"")</f>
        <v>3360</v>
      </c>
      <c r="S3526" s="31">
        <f>IF(AND($B3526=S$1),LOOKUP(9.99999999999999E+307,$S$2:S3525)+1,"")</f>
        <v>3360</v>
      </c>
      <c r="T3526" s="265"/>
      <c r="U3526" s="265"/>
      <c r="V3526" s="265"/>
      <c r="AA3526" s="254" t="str">
        <f t="shared" si="388"/>
        <v/>
      </c>
      <c r="AB3526" s="254" t="str">
        <f t="shared" si="389"/>
        <v/>
      </c>
      <c r="AC3526" s="255">
        <f t="shared" si="390"/>
        <v>0</v>
      </c>
      <c r="AD3526" s="255">
        <f t="shared" si="391"/>
        <v>3836</v>
      </c>
      <c r="AE3526" s="256" t="str">
        <f t="shared" si="392"/>
        <v/>
      </c>
      <c r="AF3526" s="252" t="str">
        <f t="shared" si="393"/>
        <v>-</v>
      </c>
    </row>
    <row r="3527" spans="1:32" ht="20.149999999999999" customHeight="1" x14ac:dyDescent="0.75">
      <c r="A3527" s="31">
        <v>3525</v>
      </c>
      <c r="B3527" s="237"/>
      <c r="C3527" s="273"/>
      <c r="D3527" s="272"/>
      <c r="E3527" s="273"/>
      <c r="F3527" s="273"/>
      <c r="G3527" s="253" t="str">
        <f t="shared" si="394"/>
        <v/>
      </c>
      <c r="H3527" s="31" t="str">
        <f>IF(AND(B3527=H$1),LOOKUP(9.99999999999999E+307,$H$2:H3526)+1,"")</f>
        <v/>
      </c>
      <c r="I3527" s="31" t="str">
        <f>IF(AND(B3527=I$1),LOOKUP(9.99999999999999E+307,$I$2:I3526)+1,"")</f>
        <v/>
      </c>
      <c r="J3527" s="31">
        <f>IF(AND(B3527=J$1),LOOKUP(9.99999999999999E+307,$J$2:J3526)+1,"")</f>
        <v>3361</v>
      </c>
      <c r="K3527" s="31">
        <f>IF(AND(B3527=K$1),LOOKUP(9.99999999999999E+307,$K$2:K3526)+1,"")</f>
        <v>3361</v>
      </c>
      <c r="L3527" s="31">
        <f>IF(AND(B3527=L$1),LOOKUP(9.99999999999999E+307,$L$2:L3526)+1,"")</f>
        <v>3361</v>
      </c>
      <c r="M3527" s="31">
        <f>IF(AND(B3527=M$1),LOOKUP(9.99999999999999E+307,$M$2:M3526)+1,"")</f>
        <v>3361</v>
      </c>
      <c r="N3527" s="31" t="e">
        <f>IF(AND(B3527=N$1),LOOKUP(9.99999999999999E+307,$N$2:N3526)+1,"")</f>
        <v>#REF!</v>
      </c>
      <c r="O3527" s="31" t="e">
        <f>IF(AND($B3527=O$1),LOOKUP(9.99999999999999E+307,$O$2:O3526)+1,"")</f>
        <v>#REF!</v>
      </c>
      <c r="P3527" s="31" t="e">
        <f>IF(AND($B3527=P$1),LOOKUP(9.99999999999999E+307,$P$2:P3526)+1,"")</f>
        <v>#REF!</v>
      </c>
      <c r="Q3527" s="31" t="e">
        <f>IF(AND($B3527=Q$1),LOOKUP(9.99999999999999E+307,$Q$2:Q3526)+1,"")</f>
        <v>#REF!</v>
      </c>
      <c r="R3527" s="31">
        <f>IF(AND($B3527=R$1),LOOKUP(9.99999999999999E+307,$R$2:R3526)+1,"")</f>
        <v>3361</v>
      </c>
      <c r="S3527" s="31">
        <f>IF(AND($B3527=S$1),LOOKUP(9.99999999999999E+307,$S$2:S3526)+1,"")</f>
        <v>3361</v>
      </c>
      <c r="T3527" s="265"/>
      <c r="U3527" s="265"/>
      <c r="V3527" s="265"/>
      <c r="AA3527" s="254" t="str">
        <f t="shared" si="388"/>
        <v/>
      </c>
      <c r="AB3527" s="254" t="str">
        <f t="shared" si="389"/>
        <v/>
      </c>
      <c r="AC3527" s="255">
        <f t="shared" si="390"/>
        <v>0</v>
      </c>
      <c r="AD3527" s="255">
        <f t="shared" si="391"/>
        <v>3836</v>
      </c>
      <c r="AE3527" s="256" t="str">
        <f t="shared" si="392"/>
        <v/>
      </c>
      <c r="AF3527" s="252" t="str">
        <f t="shared" si="393"/>
        <v>-</v>
      </c>
    </row>
    <row r="3528" spans="1:32" ht="20.149999999999999" customHeight="1" x14ac:dyDescent="0.75">
      <c r="A3528" s="31">
        <v>3526</v>
      </c>
      <c r="B3528" s="237"/>
      <c r="C3528" s="273"/>
      <c r="D3528" s="272"/>
      <c r="E3528" s="273"/>
      <c r="F3528" s="273"/>
      <c r="G3528" s="253" t="str">
        <f t="shared" si="394"/>
        <v/>
      </c>
      <c r="H3528" s="31" t="str">
        <f>IF(AND(B3528=H$1),LOOKUP(9.99999999999999E+307,$H$2:H3527)+1,"")</f>
        <v/>
      </c>
      <c r="I3528" s="31" t="str">
        <f>IF(AND(B3528=I$1),LOOKUP(9.99999999999999E+307,$I$2:I3527)+1,"")</f>
        <v/>
      </c>
      <c r="J3528" s="31">
        <f>IF(AND(B3528=J$1),LOOKUP(9.99999999999999E+307,$J$2:J3527)+1,"")</f>
        <v>3362</v>
      </c>
      <c r="K3528" s="31">
        <f>IF(AND(B3528=K$1),LOOKUP(9.99999999999999E+307,$K$2:K3527)+1,"")</f>
        <v>3362</v>
      </c>
      <c r="L3528" s="31">
        <f>IF(AND(B3528=L$1),LOOKUP(9.99999999999999E+307,$L$2:L3527)+1,"")</f>
        <v>3362</v>
      </c>
      <c r="M3528" s="31">
        <f>IF(AND(B3528=M$1),LOOKUP(9.99999999999999E+307,$M$2:M3527)+1,"")</f>
        <v>3362</v>
      </c>
      <c r="N3528" s="31" t="e">
        <f>IF(AND(B3528=N$1),LOOKUP(9.99999999999999E+307,$N$2:N3527)+1,"")</f>
        <v>#REF!</v>
      </c>
      <c r="O3528" s="31" t="e">
        <f>IF(AND($B3528=O$1),LOOKUP(9.99999999999999E+307,$O$2:O3527)+1,"")</f>
        <v>#REF!</v>
      </c>
      <c r="P3528" s="31" t="e">
        <f>IF(AND($B3528=P$1),LOOKUP(9.99999999999999E+307,$P$2:P3527)+1,"")</f>
        <v>#REF!</v>
      </c>
      <c r="Q3528" s="31" t="e">
        <f>IF(AND($B3528=Q$1),LOOKUP(9.99999999999999E+307,$Q$2:Q3527)+1,"")</f>
        <v>#REF!</v>
      </c>
      <c r="R3528" s="31">
        <f>IF(AND($B3528=R$1),LOOKUP(9.99999999999999E+307,$R$2:R3527)+1,"")</f>
        <v>3362</v>
      </c>
      <c r="S3528" s="31">
        <f>IF(AND($B3528=S$1),LOOKUP(9.99999999999999E+307,$S$2:S3527)+1,"")</f>
        <v>3362</v>
      </c>
      <c r="T3528" s="265"/>
      <c r="U3528" s="265"/>
      <c r="V3528" s="265"/>
      <c r="AA3528" s="254" t="str">
        <f t="shared" si="388"/>
        <v/>
      </c>
      <c r="AB3528" s="254" t="str">
        <f t="shared" si="389"/>
        <v/>
      </c>
      <c r="AC3528" s="255">
        <f t="shared" si="390"/>
        <v>0</v>
      </c>
      <c r="AD3528" s="255">
        <f t="shared" si="391"/>
        <v>3836</v>
      </c>
      <c r="AE3528" s="256" t="str">
        <f t="shared" si="392"/>
        <v/>
      </c>
      <c r="AF3528" s="252" t="str">
        <f t="shared" si="393"/>
        <v>-</v>
      </c>
    </row>
    <row r="3529" spans="1:32" ht="20.149999999999999" customHeight="1" x14ac:dyDescent="0.75">
      <c r="A3529" s="31">
        <v>3527</v>
      </c>
      <c r="B3529" s="237"/>
      <c r="C3529" s="273"/>
      <c r="D3529" s="272"/>
      <c r="E3529" s="273"/>
      <c r="F3529" s="273"/>
      <c r="G3529" s="253" t="str">
        <f t="shared" si="394"/>
        <v/>
      </c>
      <c r="H3529" s="31" t="str">
        <f>IF(AND(B3529=H$1),LOOKUP(9.99999999999999E+307,$H$2:H3528)+1,"")</f>
        <v/>
      </c>
      <c r="I3529" s="31" t="str">
        <f>IF(AND(B3529=I$1),LOOKUP(9.99999999999999E+307,$I$2:I3528)+1,"")</f>
        <v/>
      </c>
      <c r="J3529" s="31">
        <f>IF(AND(B3529=J$1),LOOKUP(9.99999999999999E+307,$J$2:J3528)+1,"")</f>
        <v>3363</v>
      </c>
      <c r="K3529" s="31">
        <f>IF(AND(B3529=K$1),LOOKUP(9.99999999999999E+307,$K$2:K3528)+1,"")</f>
        <v>3363</v>
      </c>
      <c r="L3529" s="31">
        <f>IF(AND(B3529=L$1),LOOKUP(9.99999999999999E+307,$L$2:L3528)+1,"")</f>
        <v>3363</v>
      </c>
      <c r="M3529" s="31">
        <f>IF(AND(B3529=M$1),LOOKUP(9.99999999999999E+307,$M$2:M3528)+1,"")</f>
        <v>3363</v>
      </c>
      <c r="N3529" s="31" t="e">
        <f>IF(AND(B3529=N$1),LOOKUP(9.99999999999999E+307,$N$2:N3528)+1,"")</f>
        <v>#REF!</v>
      </c>
      <c r="O3529" s="31" t="e">
        <f>IF(AND($B3529=O$1),LOOKUP(9.99999999999999E+307,$O$2:O3528)+1,"")</f>
        <v>#REF!</v>
      </c>
      <c r="P3529" s="31" t="e">
        <f>IF(AND($B3529=P$1),LOOKUP(9.99999999999999E+307,$P$2:P3528)+1,"")</f>
        <v>#REF!</v>
      </c>
      <c r="Q3529" s="31" t="e">
        <f>IF(AND($B3529=Q$1),LOOKUP(9.99999999999999E+307,$Q$2:Q3528)+1,"")</f>
        <v>#REF!</v>
      </c>
      <c r="R3529" s="31">
        <f>IF(AND($B3529=R$1),LOOKUP(9.99999999999999E+307,$R$2:R3528)+1,"")</f>
        <v>3363</v>
      </c>
      <c r="S3529" s="31">
        <f>IF(AND($B3529=S$1),LOOKUP(9.99999999999999E+307,$S$2:S3528)+1,"")</f>
        <v>3363</v>
      </c>
      <c r="T3529" s="265"/>
      <c r="U3529" s="265"/>
      <c r="V3529" s="265"/>
      <c r="AA3529" s="254" t="str">
        <f t="shared" si="388"/>
        <v/>
      </c>
      <c r="AB3529" s="254" t="str">
        <f t="shared" si="389"/>
        <v/>
      </c>
      <c r="AC3529" s="255">
        <f t="shared" si="390"/>
        <v>0</v>
      </c>
      <c r="AD3529" s="255">
        <f t="shared" si="391"/>
        <v>3836</v>
      </c>
      <c r="AE3529" s="256" t="str">
        <f t="shared" si="392"/>
        <v/>
      </c>
      <c r="AF3529" s="252" t="str">
        <f t="shared" si="393"/>
        <v>-</v>
      </c>
    </row>
    <row r="3530" spans="1:32" ht="20.149999999999999" customHeight="1" x14ac:dyDescent="0.75">
      <c r="A3530" s="31">
        <v>3528</v>
      </c>
      <c r="B3530" s="237"/>
      <c r="C3530" s="273"/>
      <c r="D3530" s="272"/>
      <c r="E3530" s="273"/>
      <c r="F3530" s="273"/>
      <c r="G3530" s="253" t="str">
        <f t="shared" si="394"/>
        <v/>
      </c>
      <c r="H3530" s="31" t="str">
        <f>IF(AND(B3530=H$1),LOOKUP(9.99999999999999E+307,$H$2:H3529)+1,"")</f>
        <v/>
      </c>
      <c r="I3530" s="31" t="str">
        <f>IF(AND(B3530=I$1),LOOKUP(9.99999999999999E+307,$I$2:I3529)+1,"")</f>
        <v/>
      </c>
      <c r="J3530" s="31">
        <f>IF(AND(B3530=J$1),LOOKUP(9.99999999999999E+307,$J$2:J3529)+1,"")</f>
        <v>3364</v>
      </c>
      <c r="K3530" s="31">
        <f>IF(AND(B3530=K$1),LOOKUP(9.99999999999999E+307,$K$2:K3529)+1,"")</f>
        <v>3364</v>
      </c>
      <c r="L3530" s="31">
        <f>IF(AND(B3530=L$1),LOOKUP(9.99999999999999E+307,$L$2:L3529)+1,"")</f>
        <v>3364</v>
      </c>
      <c r="M3530" s="31">
        <f>IF(AND(B3530=M$1),LOOKUP(9.99999999999999E+307,$M$2:M3529)+1,"")</f>
        <v>3364</v>
      </c>
      <c r="N3530" s="31" t="e">
        <f>IF(AND(B3530=N$1),LOOKUP(9.99999999999999E+307,$N$2:N3529)+1,"")</f>
        <v>#REF!</v>
      </c>
      <c r="O3530" s="31" t="e">
        <f>IF(AND($B3530=O$1),LOOKUP(9.99999999999999E+307,$O$2:O3529)+1,"")</f>
        <v>#REF!</v>
      </c>
      <c r="P3530" s="31" t="e">
        <f>IF(AND($B3530=P$1),LOOKUP(9.99999999999999E+307,$P$2:P3529)+1,"")</f>
        <v>#REF!</v>
      </c>
      <c r="Q3530" s="31" t="e">
        <f>IF(AND($B3530=Q$1),LOOKUP(9.99999999999999E+307,$Q$2:Q3529)+1,"")</f>
        <v>#REF!</v>
      </c>
      <c r="R3530" s="31">
        <f>IF(AND($B3530=R$1),LOOKUP(9.99999999999999E+307,$R$2:R3529)+1,"")</f>
        <v>3364</v>
      </c>
      <c r="S3530" s="31">
        <f>IF(AND($B3530=S$1),LOOKUP(9.99999999999999E+307,$S$2:S3529)+1,"")</f>
        <v>3364</v>
      </c>
      <c r="T3530" s="265"/>
      <c r="U3530" s="265"/>
      <c r="V3530" s="265"/>
      <c r="AA3530" s="254" t="str">
        <f t="shared" si="388"/>
        <v/>
      </c>
      <c r="AB3530" s="254" t="str">
        <f t="shared" si="389"/>
        <v/>
      </c>
      <c r="AC3530" s="255">
        <f t="shared" si="390"/>
        <v>0</v>
      </c>
      <c r="AD3530" s="255">
        <f t="shared" si="391"/>
        <v>3836</v>
      </c>
      <c r="AE3530" s="256" t="str">
        <f t="shared" si="392"/>
        <v/>
      </c>
      <c r="AF3530" s="252" t="str">
        <f t="shared" si="393"/>
        <v>-</v>
      </c>
    </row>
    <row r="3531" spans="1:32" ht="20.149999999999999" customHeight="1" x14ac:dyDescent="0.75">
      <c r="A3531" s="31">
        <v>3529</v>
      </c>
      <c r="B3531" s="237"/>
      <c r="C3531" s="273"/>
      <c r="D3531" s="272"/>
      <c r="E3531" s="273"/>
      <c r="F3531" s="273"/>
      <c r="G3531" s="253" t="str">
        <f t="shared" si="394"/>
        <v/>
      </c>
      <c r="H3531" s="31" t="str">
        <f>IF(AND(B3531=H$1),LOOKUP(9.99999999999999E+307,$H$2:H3530)+1,"")</f>
        <v/>
      </c>
      <c r="I3531" s="31" t="str">
        <f>IF(AND(B3531=I$1),LOOKUP(9.99999999999999E+307,$I$2:I3530)+1,"")</f>
        <v/>
      </c>
      <c r="J3531" s="31">
        <f>IF(AND(B3531=J$1),LOOKUP(9.99999999999999E+307,$J$2:J3530)+1,"")</f>
        <v>3365</v>
      </c>
      <c r="K3531" s="31">
        <f>IF(AND(B3531=K$1),LOOKUP(9.99999999999999E+307,$K$2:K3530)+1,"")</f>
        <v>3365</v>
      </c>
      <c r="L3531" s="31">
        <f>IF(AND(B3531=L$1),LOOKUP(9.99999999999999E+307,$L$2:L3530)+1,"")</f>
        <v>3365</v>
      </c>
      <c r="M3531" s="31">
        <f>IF(AND(B3531=M$1),LOOKUP(9.99999999999999E+307,$M$2:M3530)+1,"")</f>
        <v>3365</v>
      </c>
      <c r="N3531" s="31" t="e">
        <f>IF(AND(B3531=N$1),LOOKUP(9.99999999999999E+307,$N$2:N3530)+1,"")</f>
        <v>#REF!</v>
      </c>
      <c r="O3531" s="31" t="e">
        <f>IF(AND($B3531=O$1),LOOKUP(9.99999999999999E+307,$O$2:O3530)+1,"")</f>
        <v>#REF!</v>
      </c>
      <c r="P3531" s="31" t="e">
        <f>IF(AND($B3531=P$1),LOOKUP(9.99999999999999E+307,$P$2:P3530)+1,"")</f>
        <v>#REF!</v>
      </c>
      <c r="Q3531" s="31" t="e">
        <f>IF(AND($B3531=Q$1),LOOKUP(9.99999999999999E+307,$Q$2:Q3530)+1,"")</f>
        <v>#REF!</v>
      </c>
      <c r="R3531" s="31">
        <f>IF(AND($B3531=R$1),LOOKUP(9.99999999999999E+307,$R$2:R3530)+1,"")</f>
        <v>3365</v>
      </c>
      <c r="S3531" s="31">
        <f>IF(AND($B3531=S$1),LOOKUP(9.99999999999999E+307,$S$2:S3530)+1,"")</f>
        <v>3365</v>
      </c>
      <c r="T3531" s="265"/>
      <c r="U3531" s="265"/>
      <c r="V3531" s="265"/>
      <c r="AA3531" s="254" t="str">
        <f t="shared" si="388"/>
        <v/>
      </c>
      <c r="AB3531" s="254" t="str">
        <f t="shared" si="389"/>
        <v/>
      </c>
      <c r="AC3531" s="255">
        <f t="shared" si="390"/>
        <v>0</v>
      </c>
      <c r="AD3531" s="255">
        <f t="shared" si="391"/>
        <v>3836</v>
      </c>
      <c r="AE3531" s="256" t="str">
        <f t="shared" si="392"/>
        <v/>
      </c>
      <c r="AF3531" s="252" t="str">
        <f t="shared" si="393"/>
        <v>-</v>
      </c>
    </row>
    <row r="3532" spans="1:32" ht="20.149999999999999" customHeight="1" x14ac:dyDescent="0.75">
      <c r="A3532" s="31">
        <v>3530</v>
      </c>
      <c r="B3532" s="237"/>
      <c r="C3532" s="273"/>
      <c r="D3532" s="272"/>
      <c r="E3532" s="273"/>
      <c r="F3532" s="273"/>
      <c r="G3532" s="253" t="str">
        <f t="shared" si="394"/>
        <v/>
      </c>
      <c r="H3532" s="31" t="str">
        <f>IF(AND(B3532=H$1),LOOKUP(9.99999999999999E+307,$H$2:H3531)+1,"")</f>
        <v/>
      </c>
      <c r="I3532" s="31" t="str">
        <f>IF(AND(B3532=I$1),LOOKUP(9.99999999999999E+307,$I$2:I3531)+1,"")</f>
        <v/>
      </c>
      <c r="J3532" s="31">
        <f>IF(AND(B3532=J$1),LOOKUP(9.99999999999999E+307,$J$2:J3531)+1,"")</f>
        <v>3366</v>
      </c>
      <c r="K3532" s="31">
        <f>IF(AND(B3532=K$1),LOOKUP(9.99999999999999E+307,$K$2:K3531)+1,"")</f>
        <v>3366</v>
      </c>
      <c r="L3532" s="31">
        <f>IF(AND(B3532=L$1),LOOKUP(9.99999999999999E+307,$L$2:L3531)+1,"")</f>
        <v>3366</v>
      </c>
      <c r="M3532" s="31">
        <f>IF(AND(B3532=M$1),LOOKUP(9.99999999999999E+307,$M$2:M3531)+1,"")</f>
        <v>3366</v>
      </c>
      <c r="N3532" s="31" t="e">
        <f>IF(AND(B3532=N$1),LOOKUP(9.99999999999999E+307,$N$2:N3531)+1,"")</f>
        <v>#REF!</v>
      </c>
      <c r="O3532" s="31" t="e">
        <f>IF(AND($B3532=O$1),LOOKUP(9.99999999999999E+307,$O$2:O3531)+1,"")</f>
        <v>#REF!</v>
      </c>
      <c r="P3532" s="31" t="e">
        <f>IF(AND($B3532=P$1),LOOKUP(9.99999999999999E+307,$P$2:P3531)+1,"")</f>
        <v>#REF!</v>
      </c>
      <c r="Q3532" s="31" t="e">
        <f>IF(AND($B3532=Q$1),LOOKUP(9.99999999999999E+307,$Q$2:Q3531)+1,"")</f>
        <v>#REF!</v>
      </c>
      <c r="R3532" s="31">
        <f>IF(AND($B3532=R$1),LOOKUP(9.99999999999999E+307,$R$2:R3531)+1,"")</f>
        <v>3366</v>
      </c>
      <c r="S3532" s="31">
        <f>IF(AND($B3532=S$1),LOOKUP(9.99999999999999E+307,$S$2:S3531)+1,"")</f>
        <v>3366</v>
      </c>
      <c r="T3532" s="265"/>
      <c r="U3532" s="265"/>
      <c r="V3532" s="265"/>
      <c r="AA3532" s="254" t="str">
        <f t="shared" si="388"/>
        <v/>
      </c>
      <c r="AB3532" s="254" t="str">
        <f t="shared" si="389"/>
        <v/>
      </c>
      <c r="AC3532" s="255">
        <f t="shared" si="390"/>
        <v>0</v>
      </c>
      <c r="AD3532" s="255">
        <f t="shared" si="391"/>
        <v>3836</v>
      </c>
      <c r="AE3532" s="256" t="str">
        <f t="shared" si="392"/>
        <v/>
      </c>
      <c r="AF3532" s="252" t="str">
        <f t="shared" si="393"/>
        <v>-</v>
      </c>
    </row>
    <row r="3533" spans="1:32" ht="20.149999999999999" customHeight="1" x14ac:dyDescent="0.75">
      <c r="A3533" s="31">
        <v>3531</v>
      </c>
      <c r="B3533" s="237"/>
      <c r="C3533" s="273"/>
      <c r="D3533" s="272"/>
      <c r="E3533" s="273"/>
      <c r="F3533" s="273"/>
      <c r="G3533" s="253" t="str">
        <f t="shared" si="394"/>
        <v/>
      </c>
      <c r="H3533" s="31" t="str">
        <f>IF(AND(B3533=H$1),LOOKUP(9.99999999999999E+307,$H$2:H3532)+1,"")</f>
        <v/>
      </c>
      <c r="I3533" s="31" t="str">
        <f>IF(AND(B3533=I$1),LOOKUP(9.99999999999999E+307,$I$2:I3532)+1,"")</f>
        <v/>
      </c>
      <c r="J3533" s="31">
        <f>IF(AND(B3533=J$1),LOOKUP(9.99999999999999E+307,$J$2:J3532)+1,"")</f>
        <v>3367</v>
      </c>
      <c r="K3533" s="31">
        <f>IF(AND(B3533=K$1),LOOKUP(9.99999999999999E+307,$K$2:K3532)+1,"")</f>
        <v>3367</v>
      </c>
      <c r="L3533" s="31">
        <f>IF(AND(B3533=L$1),LOOKUP(9.99999999999999E+307,$L$2:L3532)+1,"")</f>
        <v>3367</v>
      </c>
      <c r="M3533" s="31">
        <f>IF(AND(B3533=M$1),LOOKUP(9.99999999999999E+307,$M$2:M3532)+1,"")</f>
        <v>3367</v>
      </c>
      <c r="N3533" s="31" t="e">
        <f>IF(AND(B3533=N$1),LOOKUP(9.99999999999999E+307,$N$2:N3532)+1,"")</f>
        <v>#REF!</v>
      </c>
      <c r="O3533" s="31" t="e">
        <f>IF(AND($B3533=O$1),LOOKUP(9.99999999999999E+307,$O$2:O3532)+1,"")</f>
        <v>#REF!</v>
      </c>
      <c r="P3533" s="31" t="e">
        <f>IF(AND($B3533=P$1),LOOKUP(9.99999999999999E+307,$P$2:P3532)+1,"")</f>
        <v>#REF!</v>
      </c>
      <c r="Q3533" s="31" t="e">
        <f>IF(AND($B3533=Q$1),LOOKUP(9.99999999999999E+307,$Q$2:Q3532)+1,"")</f>
        <v>#REF!</v>
      </c>
      <c r="R3533" s="31">
        <f>IF(AND($B3533=R$1),LOOKUP(9.99999999999999E+307,$R$2:R3532)+1,"")</f>
        <v>3367</v>
      </c>
      <c r="S3533" s="31">
        <f>IF(AND($B3533=S$1),LOOKUP(9.99999999999999E+307,$S$2:S3532)+1,"")</f>
        <v>3367</v>
      </c>
      <c r="T3533" s="265"/>
      <c r="U3533" s="265"/>
      <c r="V3533" s="265"/>
      <c r="AA3533" s="254" t="str">
        <f t="shared" si="388"/>
        <v/>
      </c>
      <c r="AB3533" s="254" t="str">
        <f t="shared" si="389"/>
        <v/>
      </c>
      <c r="AC3533" s="255">
        <f t="shared" si="390"/>
        <v>0</v>
      </c>
      <c r="AD3533" s="255">
        <f t="shared" si="391"/>
        <v>3836</v>
      </c>
      <c r="AE3533" s="256" t="str">
        <f t="shared" si="392"/>
        <v/>
      </c>
      <c r="AF3533" s="252" t="str">
        <f t="shared" si="393"/>
        <v>-</v>
      </c>
    </row>
    <row r="3534" spans="1:32" ht="20.149999999999999" customHeight="1" x14ac:dyDescent="0.75">
      <c r="A3534" s="31">
        <v>3532</v>
      </c>
      <c r="B3534" s="237"/>
      <c r="C3534" s="273"/>
      <c r="D3534" s="272"/>
      <c r="E3534" s="273"/>
      <c r="F3534" s="273"/>
      <c r="G3534" s="253" t="str">
        <f t="shared" si="394"/>
        <v/>
      </c>
      <c r="H3534" s="31" t="str">
        <f>IF(AND(B3534=H$1),LOOKUP(9.99999999999999E+307,$H$2:H3533)+1,"")</f>
        <v/>
      </c>
      <c r="I3534" s="31" t="str">
        <f>IF(AND(B3534=I$1),LOOKUP(9.99999999999999E+307,$I$2:I3533)+1,"")</f>
        <v/>
      </c>
      <c r="J3534" s="31">
        <f>IF(AND(B3534=J$1),LOOKUP(9.99999999999999E+307,$J$2:J3533)+1,"")</f>
        <v>3368</v>
      </c>
      <c r="K3534" s="31">
        <f>IF(AND(B3534=K$1),LOOKUP(9.99999999999999E+307,$K$2:K3533)+1,"")</f>
        <v>3368</v>
      </c>
      <c r="L3534" s="31">
        <f>IF(AND(B3534=L$1),LOOKUP(9.99999999999999E+307,$L$2:L3533)+1,"")</f>
        <v>3368</v>
      </c>
      <c r="M3534" s="31">
        <f>IF(AND(B3534=M$1),LOOKUP(9.99999999999999E+307,$M$2:M3533)+1,"")</f>
        <v>3368</v>
      </c>
      <c r="N3534" s="31" t="e">
        <f>IF(AND(B3534=N$1),LOOKUP(9.99999999999999E+307,$N$2:N3533)+1,"")</f>
        <v>#REF!</v>
      </c>
      <c r="O3534" s="31" t="e">
        <f>IF(AND($B3534=O$1),LOOKUP(9.99999999999999E+307,$O$2:O3533)+1,"")</f>
        <v>#REF!</v>
      </c>
      <c r="P3534" s="31" t="e">
        <f>IF(AND($B3534=P$1),LOOKUP(9.99999999999999E+307,$P$2:P3533)+1,"")</f>
        <v>#REF!</v>
      </c>
      <c r="Q3534" s="31" t="e">
        <f>IF(AND($B3534=Q$1),LOOKUP(9.99999999999999E+307,$Q$2:Q3533)+1,"")</f>
        <v>#REF!</v>
      </c>
      <c r="R3534" s="31">
        <f>IF(AND($B3534=R$1),LOOKUP(9.99999999999999E+307,$R$2:R3533)+1,"")</f>
        <v>3368</v>
      </c>
      <c r="S3534" s="31">
        <f>IF(AND($B3534=S$1),LOOKUP(9.99999999999999E+307,$S$2:S3533)+1,"")</f>
        <v>3368</v>
      </c>
      <c r="T3534" s="265"/>
      <c r="U3534" s="265"/>
      <c r="V3534" s="265"/>
      <c r="AA3534" s="254" t="str">
        <f t="shared" si="388"/>
        <v/>
      </c>
      <c r="AB3534" s="254" t="str">
        <f t="shared" si="389"/>
        <v/>
      </c>
      <c r="AC3534" s="255">
        <f t="shared" si="390"/>
        <v>0</v>
      </c>
      <c r="AD3534" s="255">
        <f t="shared" si="391"/>
        <v>3836</v>
      </c>
      <c r="AE3534" s="256" t="str">
        <f t="shared" si="392"/>
        <v/>
      </c>
      <c r="AF3534" s="252" t="str">
        <f t="shared" si="393"/>
        <v>-</v>
      </c>
    </row>
    <row r="3535" spans="1:32" ht="20.149999999999999" customHeight="1" x14ac:dyDescent="0.75">
      <c r="A3535" s="31">
        <v>3533</v>
      </c>
      <c r="B3535" s="237"/>
      <c r="C3535" s="273"/>
      <c r="D3535" s="272"/>
      <c r="E3535" s="273"/>
      <c r="F3535" s="273"/>
      <c r="G3535" s="253" t="str">
        <f t="shared" si="394"/>
        <v/>
      </c>
      <c r="H3535" s="31" t="str">
        <f>IF(AND(B3535=H$1),LOOKUP(9.99999999999999E+307,$H$2:H3534)+1,"")</f>
        <v/>
      </c>
      <c r="I3535" s="31" t="str">
        <f>IF(AND(B3535=I$1),LOOKUP(9.99999999999999E+307,$I$2:I3534)+1,"")</f>
        <v/>
      </c>
      <c r="J3535" s="31">
        <f>IF(AND(B3535=J$1),LOOKUP(9.99999999999999E+307,$J$2:J3534)+1,"")</f>
        <v>3369</v>
      </c>
      <c r="K3535" s="31">
        <f>IF(AND(B3535=K$1),LOOKUP(9.99999999999999E+307,$K$2:K3534)+1,"")</f>
        <v>3369</v>
      </c>
      <c r="L3535" s="31">
        <f>IF(AND(B3535=L$1),LOOKUP(9.99999999999999E+307,$L$2:L3534)+1,"")</f>
        <v>3369</v>
      </c>
      <c r="M3535" s="31">
        <f>IF(AND(B3535=M$1),LOOKUP(9.99999999999999E+307,$M$2:M3534)+1,"")</f>
        <v>3369</v>
      </c>
      <c r="N3535" s="31" t="e">
        <f>IF(AND(B3535=N$1),LOOKUP(9.99999999999999E+307,$N$2:N3534)+1,"")</f>
        <v>#REF!</v>
      </c>
      <c r="O3535" s="31" t="e">
        <f>IF(AND($B3535=O$1),LOOKUP(9.99999999999999E+307,$O$2:O3534)+1,"")</f>
        <v>#REF!</v>
      </c>
      <c r="P3535" s="31" t="e">
        <f>IF(AND($B3535=P$1),LOOKUP(9.99999999999999E+307,$P$2:P3534)+1,"")</f>
        <v>#REF!</v>
      </c>
      <c r="Q3535" s="31" t="e">
        <f>IF(AND($B3535=Q$1),LOOKUP(9.99999999999999E+307,$Q$2:Q3534)+1,"")</f>
        <v>#REF!</v>
      </c>
      <c r="R3535" s="31">
        <f>IF(AND($B3535=R$1),LOOKUP(9.99999999999999E+307,$R$2:R3534)+1,"")</f>
        <v>3369</v>
      </c>
      <c r="S3535" s="31">
        <f>IF(AND($B3535=S$1),LOOKUP(9.99999999999999E+307,$S$2:S3534)+1,"")</f>
        <v>3369</v>
      </c>
      <c r="T3535" s="265"/>
      <c r="U3535" s="265"/>
      <c r="V3535" s="265"/>
      <c r="AA3535" s="254" t="str">
        <f t="shared" si="388"/>
        <v/>
      </c>
      <c r="AB3535" s="254" t="str">
        <f t="shared" si="389"/>
        <v/>
      </c>
      <c r="AC3535" s="255">
        <f t="shared" si="390"/>
        <v>0</v>
      </c>
      <c r="AD3535" s="255">
        <f t="shared" si="391"/>
        <v>3836</v>
      </c>
      <c r="AE3535" s="256" t="str">
        <f t="shared" si="392"/>
        <v/>
      </c>
      <c r="AF3535" s="252" t="str">
        <f t="shared" si="393"/>
        <v>-</v>
      </c>
    </row>
    <row r="3536" spans="1:32" ht="20.149999999999999" customHeight="1" x14ac:dyDescent="0.75">
      <c r="A3536" s="31">
        <v>3534</v>
      </c>
      <c r="B3536" s="237"/>
      <c r="C3536" s="273"/>
      <c r="D3536" s="272"/>
      <c r="E3536" s="273"/>
      <c r="F3536" s="273"/>
      <c r="G3536" s="253" t="str">
        <f t="shared" si="394"/>
        <v/>
      </c>
      <c r="H3536" s="31" t="str">
        <f>IF(AND(B3536=H$1),LOOKUP(9.99999999999999E+307,$H$2:H3535)+1,"")</f>
        <v/>
      </c>
      <c r="I3536" s="31" t="str">
        <f>IF(AND(B3536=I$1),LOOKUP(9.99999999999999E+307,$I$2:I3535)+1,"")</f>
        <v/>
      </c>
      <c r="J3536" s="31">
        <f>IF(AND(B3536=J$1),LOOKUP(9.99999999999999E+307,$J$2:J3535)+1,"")</f>
        <v>3370</v>
      </c>
      <c r="K3536" s="31">
        <f>IF(AND(B3536=K$1),LOOKUP(9.99999999999999E+307,$K$2:K3535)+1,"")</f>
        <v>3370</v>
      </c>
      <c r="L3536" s="31">
        <f>IF(AND(B3536=L$1),LOOKUP(9.99999999999999E+307,$L$2:L3535)+1,"")</f>
        <v>3370</v>
      </c>
      <c r="M3536" s="31">
        <f>IF(AND(B3536=M$1),LOOKUP(9.99999999999999E+307,$M$2:M3535)+1,"")</f>
        <v>3370</v>
      </c>
      <c r="N3536" s="31" t="e">
        <f>IF(AND(B3536=N$1),LOOKUP(9.99999999999999E+307,$N$2:N3535)+1,"")</f>
        <v>#REF!</v>
      </c>
      <c r="O3536" s="31" t="e">
        <f>IF(AND($B3536=O$1),LOOKUP(9.99999999999999E+307,$O$2:O3535)+1,"")</f>
        <v>#REF!</v>
      </c>
      <c r="P3536" s="31" t="e">
        <f>IF(AND($B3536=P$1),LOOKUP(9.99999999999999E+307,$P$2:P3535)+1,"")</f>
        <v>#REF!</v>
      </c>
      <c r="Q3536" s="31" t="e">
        <f>IF(AND($B3536=Q$1),LOOKUP(9.99999999999999E+307,$Q$2:Q3535)+1,"")</f>
        <v>#REF!</v>
      </c>
      <c r="R3536" s="31">
        <f>IF(AND($B3536=R$1),LOOKUP(9.99999999999999E+307,$R$2:R3535)+1,"")</f>
        <v>3370</v>
      </c>
      <c r="S3536" s="31">
        <f>IF(AND($B3536=S$1),LOOKUP(9.99999999999999E+307,$S$2:S3535)+1,"")</f>
        <v>3370</v>
      </c>
      <c r="T3536" s="265"/>
      <c r="U3536" s="265"/>
      <c r="V3536" s="265"/>
      <c r="AA3536" s="254" t="str">
        <f t="shared" si="388"/>
        <v/>
      </c>
      <c r="AB3536" s="254" t="str">
        <f t="shared" si="389"/>
        <v/>
      </c>
      <c r="AC3536" s="255">
        <f t="shared" si="390"/>
        <v>0</v>
      </c>
      <c r="AD3536" s="255">
        <f t="shared" si="391"/>
        <v>3836</v>
      </c>
      <c r="AE3536" s="256" t="str">
        <f t="shared" si="392"/>
        <v/>
      </c>
      <c r="AF3536" s="252" t="str">
        <f t="shared" si="393"/>
        <v>-</v>
      </c>
    </row>
    <row r="3537" spans="1:32" ht="20.149999999999999" customHeight="1" x14ac:dyDescent="0.75">
      <c r="A3537" s="31">
        <v>3535</v>
      </c>
      <c r="B3537" s="237"/>
      <c r="C3537" s="273"/>
      <c r="D3537" s="272"/>
      <c r="E3537" s="273"/>
      <c r="F3537" s="273"/>
      <c r="G3537" s="253" t="str">
        <f t="shared" si="394"/>
        <v/>
      </c>
      <c r="H3537" s="31" t="str">
        <f>IF(AND(B3537=H$1),LOOKUP(9.99999999999999E+307,$H$2:H3536)+1,"")</f>
        <v/>
      </c>
      <c r="I3537" s="31" t="str">
        <f>IF(AND(B3537=I$1),LOOKUP(9.99999999999999E+307,$I$2:I3536)+1,"")</f>
        <v/>
      </c>
      <c r="J3537" s="31">
        <f>IF(AND(B3537=J$1),LOOKUP(9.99999999999999E+307,$J$2:J3536)+1,"")</f>
        <v>3371</v>
      </c>
      <c r="K3537" s="31">
        <f>IF(AND(B3537=K$1),LOOKUP(9.99999999999999E+307,$K$2:K3536)+1,"")</f>
        <v>3371</v>
      </c>
      <c r="L3537" s="31">
        <f>IF(AND(B3537=L$1),LOOKUP(9.99999999999999E+307,$L$2:L3536)+1,"")</f>
        <v>3371</v>
      </c>
      <c r="M3537" s="31">
        <f>IF(AND(B3537=M$1),LOOKUP(9.99999999999999E+307,$M$2:M3536)+1,"")</f>
        <v>3371</v>
      </c>
      <c r="N3537" s="31" t="e">
        <f>IF(AND(B3537=N$1),LOOKUP(9.99999999999999E+307,$N$2:N3536)+1,"")</f>
        <v>#REF!</v>
      </c>
      <c r="O3537" s="31" t="e">
        <f>IF(AND($B3537=O$1),LOOKUP(9.99999999999999E+307,$O$2:O3536)+1,"")</f>
        <v>#REF!</v>
      </c>
      <c r="P3537" s="31" t="e">
        <f>IF(AND($B3537=P$1),LOOKUP(9.99999999999999E+307,$P$2:P3536)+1,"")</f>
        <v>#REF!</v>
      </c>
      <c r="Q3537" s="31" t="e">
        <f>IF(AND($B3537=Q$1),LOOKUP(9.99999999999999E+307,$Q$2:Q3536)+1,"")</f>
        <v>#REF!</v>
      </c>
      <c r="R3537" s="31">
        <f>IF(AND($B3537=R$1),LOOKUP(9.99999999999999E+307,$R$2:R3536)+1,"")</f>
        <v>3371</v>
      </c>
      <c r="S3537" s="31">
        <f>IF(AND($B3537=S$1),LOOKUP(9.99999999999999E+307,$S$2:S3536)+1,"")</f>
        <v>3371</v>
      </c>
      <c r="T3537" s="265"/>
      <c r="U3537" s="265"/>
      <c r="V3537" s="265"/>
      <c r="AA3537" s="254" t="str">
        <f t="shared" si="388"/>
        <v/>
      </c>
      <c r="AB3537" s="254" t="str">
        <f t="shared" si="389"/>
        <v/>
      </c>
      <c r="AC3537" s="255">
        <f t="shared" si="390"/>
        <v>0</v>
      </c>
      <c r="AD3537" s="255">
        <f t="shared" si="391"/>
        <v>3836</v>
      </c>
      <c r="AE3537" s="256" t="str">
        <f t="shared" si="392"/>
        <v/>
      </c>
      <c r="AF3537" s="252" t="str">
        <f t="shared" si="393"/>
        <v>-</v>
      </c>
    </row>
    <row r="3538" spans="1:32" ht="20.149999999999999" customHeight="1" x14ac:dyDescent="0.75">
      <c r="A3538" s="31">
        <v>3536</v>
      </c>
      <c r="B3538" s="237"/>
      <c r="C3538" s="273"/>
      <c r="D3538" s="272"/>
      <c r="E3538" s="273"/>
      <c r="F3538" s="273"/>
      <c r="G3538" s="253" t="str">
        <f t="shared" si="394"/>
        <v/>
      </c>
      <c r="H3538" s="31" t="str">
        <f>IF(AND(B3538=H$1),LOOKUP(9.99999999999999E+307,$H$2:H3537)+1,"")</f>
        <v/>
      </c>
      <c r="I3538" s="31" t="str">
        <f>IF(AND(B3538=I$1),LOOKUP(9.99999999999999E+307,$I$2:I3537)+1,"")</f>
        <v/>
      </c>
      <c r="J3538" s="31">
        <f>IF(AND(B3538=J$1),LOOKUP(9.99999999999999E+307,$J$2:J3537)+1,"")</f>
        <v>3372</v>
      </c>
      <c r="K3538" s="31">
        <f>IF(AND(B3538=K$1),LOOKUP(9.99999999999999E+307,$K$2:K3537)+1,"")</f>
        <v>3372</v>
      </c>
      <c r="L3538" s="31">
        <f>IF(AND(B3538=L$1),LOOKUP(9.99999999999999E+307,$L$2:L3537)+1,"")</f>
        <v>3372</v>
      </c>
      <c r="M3538" s="31">
        <f>IF(AND(B3538=M$1),LOOKUP(9.99999999999999E+307,$M$2:M3537)+1,"")</f>
        <v>3372</v>
      </c>
      <c r="N3538" s="31" t="e">
        <f>IF(AND(B3538=N$1),LOOKUP(9.99999999999999E+307,$N$2:N3537)+1,"")</f>
        <v>#REF!</v>
      </c>
      <c r="O3538" s="31" t="e">
        <f>IF(AND($B3538=O$1),LOOKUP(9.99999999999999E+307,$O$2:O3537)+1,"")</f>
        <v>#REF!</v>
      </c>
      <c r="P3538" s="31" t="e">
        <f>IF(AND($B3538=P$1),LOOKUP(9.99999999999999E+307,$P$2:P3537)+1,"")</f>
        <v>#REF!</v>
      </c>
      <c r="Q3538" s="31" t="e">
        <f>IF(AND($B3538=Q$1),LOOKUP(9.99999999999999E+307,$Q$2:Q3537)+1,"")</f>
        <v>#REF!</v>
      </c>
      <c r="R3538" s="31">
        <f>IF(AND($B3538=R$1),LOOKUP(9.99999999999999E+307,$R$2:R3537)+1,"")</f>
        <v>3372</v>
      </c>
      <c r="S3538" s="31">
        <f>IF(AND($B3538=S$1),LOOKUP(9.99999999999999E+307,$S$2:S3537)+1,"")</f>
        <v>3372</v>
      </c>
      <c r="T3538" s="265"/>
      <c r="U3538" s="265"/>
      <c r="V3538" s="265"/>
      <c r="AA3538" s="254" t="str">
        <f t="shared" si="388"/>
        <v/>
      </c>
      <c r="AB3538" s="254" t="str">
        <f t="shared" si="389"/>
        <v/>
      </c>
      <c r="AC3538" s="255">
        <f t="shared" si="390"/>
        <v>0</v>
      </c>
      <c r="AD3538" s="255">
        <f t="shared" si="391"/>
        <v>3836</v>
      </c>
      <c r="AE3538" s="256" t="str">
        <f t="shared" si="392"/>
        <v/>
      </c>
      <c r="AF3538" s="252" t="str">
        <f t="shared" si="393"/>
        <v>-</v>
      </c>
    </row>
    <row r="3539" spans="1:32" ht="20.149999999999999" customHeight="1" x14ac:dyDescent="0.75">
      <c r="A3539" s="31">
        <v>3537</v>
      </c>
      <c r="B3539" s="237"/>
      <c r="C3539" s="273"/>
      <c r="D3539" s="272"/>
      <c r="E3539" s="273"/>
      <c r="F3539" s="273"/>
      <c r="G3539" s="253" t="str">
        <f t="shared" si="394"/>
        <v/>
      </c>
      <c r="H3539" s="31" t="str">
        <f>IF(AND(B3539=H$1),LOOKUP(9.99999999999999E+307,$H$2:H3538)+1,"")</f>
        <v/>
      </c>
      <c r="I3539" s="31" t="str">
        <f>IF(AND(B3539=I$1),LOOKUP(9.99999999999999E+307,$I$2:I3538)+1,"")</f>
        <v/>
      </c>
      <c r="J3539" s="31">
        <f>IF(AND(B3539=J$1),LOOKUP(9.99999999999999E+307,$J$2:J3538)+1,"")</f>
        <v>3373</v>
      </c>
      <c r="K3539" s="31">
        <f>IF(AND(B3539=K$1),LOOKUP(9.99999999999999E+307,$K$2:K3538)+1,"")</f>
        <v>3373</v>
      </c>
      <c r="L3539" s="31">
        <f>IF(AND(B3539=L$1),LOOKUP(9.99999999999999E+307,$L$2:L3538)+1,"")</f>
        <v>3373</v>
      </c>
      <c r="M3539" s="31">
        <f>IF(AND(B3539=M$1),LOOKUP(9.99999999999999E+307,$M$2:M3538)+1,"")</f>
        <v>3373</v>
      </c>
      <c r="N3539" s="31" t="e">
        <f>IF(AND(B3539=N$1),LOOKUP(9.99999999999999E+307,$N$2:N3538)+1,"")</f>
        <v>#REF!</v>
      </c>
      <c r="O3539" s="31" t="e">
        <f>IF(AND($B3539=O$1),LOOKUP(9.99999999999999E+307,$O$2:O3538)+1,"")</f>
        <v>#REF!</v>
      </c>
      <c r="P3539" s="31" t="e">
        <f>IF(AND($B3539=P$1),LOOKUP(9.99999999999999E+307,$P$2:P3538)+1,"")</f>
        <v>#REF!</v>
      </c>
      <c r="Q3539" s="31" t="e">
        <f>IF(AND($B3539=Q$1),LOOKUP(9.99999999999999E+307,$Q$2:Q3538)+1,"")</f>
        <v>#REF!</v>
      </c>
      <c r="R3539" s="31">
        <f>IF(AND($B3539=R$1),LOOKUP(9.99999999999999E+307,$R$2:R3538)+1,"")</f>
        <v>3373</v>
      </c>
      <c r="S3539" s="31">
        <f>IF(AND($B3539=S$1),LOOKUP(9.99999999999999E+307,$S$2:S3538)+1,"")</f>
        <v>3373</v>
      </c>
      <c r="T3539" s="265"/>
      <c r="U3539" s="265"/>
      <c r="V3539" s="265"/>
      <c r="AA3539" s="254" t="str">
        <f t="shared" ref="AA3539:AA3602" si="395">IF(AD3539=2,"นักเรียนซ้ำ","")</f>
        <v/>
      </c>
      <c r="AB3539" s="254" t="str">
        <f t="shared" ref="AB3539:AB3602" si="396">IF(AC3539=2,"เลขประจำตัวซ้ำ","")</f>
        <v/>
      </c>
      <c r="AC3539" s="255">
        <f t="shared" si="390"/>
        <v>0</v>
      </c>
      <c r="AD3539" s="255">
        <f t="shared" si="391"/>
        <v>3836</v>
      </c>
      <c r="AE3539" s="256" t="str">
        <f t="shared" si="392"/>
        <v/>
      </c>
      <c r="AF3539" s="252" t="str">
        <f t="shared" si="393"/>
        <v>-</v>
      </c>
    </row>
    <row r="3540" spans="1:32" ht="20.149999999999999" customHeight="1" x14ac:dyDescent="0.75">
      <c r="A3540" s="31">
        <v>3538</v>
      </c>
      <c r="B3540" s="237"/>
      <c r="C3540" s="273"/>
      <c r="D3540" s="272"/>
      <c r="E3540" s="273"/>
      <c r="F3540" s="273"/>
      <c r="G3540" s="253" t="str">
        <f t="shared" si="394"/>
        <v/>
      </c>
      <c r="H3540" s="31" t="str">
        <f>IF(AND(B3540=H$1),LOOKUP(9.99999999999999E+307,$H$2:H3539)+1,"")</f>
        <v/>
      </c>
      <c r="I3540" s="31" t="str">
        <f>IF(AND(B3540=I$1),LOOKUP(9.99999999999999E+307,$I$2:I3539)+1,"")</f>
        <v/>
      </c>
      <c r="J3540" s="31">
        <f>IF(AND(B3540=J$1),LOOKUP(9.99999999999999E+307,$J$2:J3539)+1,"")</f>
        <v>3374</v>
      </c>
      <c r="K3540" s="31">
        <f>IF(AND(B3540=K$1),LOOKUP(9.99999999999999E+307,$K$2:K3539)+1,"")</f>
        <v>3374</v>
      </c>
      <c r="L3540" s="31">
        <f>IF(AND(B3540=L$1),LOOKUP(9.99999999999999E+307,$L$2:L3539)+1,"")</f>
        <v>3374</v>
      </c>
      <c r="M3540" s="31">
        <f>IF(AND(B3540=M$1),LOOKUP(9.99999999999999E+307,$M$2:M3539)+1,"")</f>
        <v>3374</v>
      </c>
      <c r="N3540" s="31" t="e">
        <f>IF(AND(B3540=N$1),LOOKUP(9.99999999999999E+307,$N$2:N3539)+1,"")</f>
        <v>#REF!</v>
      </c>
      <c r="O3540" s="31" t="e">
        <f>IF(AND($B3540=O$1),LOOKUP(9.99999999999999E+307,$O$2:O3539)+1,"")</f>
        <v>#REF!</v>
      </c>
      <c r="P3540" s="31" t="e">
        <f>IF(AND($B3540=P$1),LOOKUP(9.99999999999999E+307,$P$2:P3539)+1,"")</f>
        <v>#REF!</v>
      </c>
      <c r="Q3540" s="31" t="e">
        <f>IF(AND($B3540=Q$1),LOOKUP(9.99999999999999E+307,$Q$2:Q3539)+1,"")</f>
        <v>#REF!</v>
      </c>
      <c r="R3540" s="31">
        <f>IF(AND($B3540=R$1),LOOKUP(9.99999999999999E+307,$R$2:R3539)+1,"")</f>
        <v>3374</v>
      </c>
      <c r="S3540" s="31">
        <f>IF(AND($B3540=S$1),LOOKUP(9.99999999999999E+307,$S$2:S3539)+1,"")</f>
        <v>3374</v>
      </c>
      <c r="T3540" s="265"/>
      <c r="U3540" s="265"/>
      <c r="V3540" s="265"/>
      <c r="AA3540" s="254" t="str">
        <f t="shared" si="395"/>
        <v/>
      </c>
      <c r="AB3540" s="254" t="str">
        <f t="shared" si="396"/>
        <v/>
      </c>
      <c r="AC3540" s="255">
        <f t="shared" si="390"/>
        <v>0</v>
      </c>
      <c r="AD3540" s="255">
        <f t="shared" si="391"/>
        <v>3836</v>
      </c>
      <c r="AE3540" s="256" t="str">
        <f t="shared" si="392"/>
        <v/>
      </c>
      <c r="AF3540" s="252" t="str">
        <f t="shared" si="393"/>
        <v>-</v>
      </c>
    </row>
    <row r="3541" spans="1:32" ht="20.149999999999999" customHeight="1" x14ac:dyDescent="0.75">
      <c r="A3541" s="31">
        <v>3539</v>
      </c>
      <c r="B3541" s="237"/>
      <c r="C3541" s="273"/>
      <c r="D3541" s="272"/>
      <c r="E3541" s="273"/>
      <c r="F3541" s="273"/>
      <c r="G3541" s="253" t="str">
        <f t="shared" si="394"/>
        <v/>
      </c>
      <c r="H3541" s="31" t="str">
        <f>IF(AND(B3541=H$1),LOOKUP(9.99999999999999E+307,$H$2:H3540)+1,"")</f>
        <v/>
      </c>
      <c r="I3541" s="31" t="str">
        <f>IF(AND(B3541=I$1),LOOKUP(9.99999999999999E+307,$I$2:I3540)+1,"")</f>
        <v/>
      </c>
      <c r="J3541" s="31">
        <f>IF(AND(B3541=J$1),LOOKUP(9.99999999999999E+307,$J$2:J3540)+1,"")</f>
        <v>3375</v>
      </c>
      <c r="K3541" s="31">
        <f>IF(AND(B3541=K$1),LOOKUP(9.99999999999999E+307,$K$2:K3540)+1,"")</f>
        <v>3375</v>
      </c>
      <c r="L3541" s="31">
        <f>IF(AND(B3541=L$1),LOOKUP(9.99999999999999E+307,$L$2:L3540)+1,"")</f>
        <v>3375</v>
      </c>
      <c r="M3541" s="31">
        <f>IF(AND(B3541=M$1),LOOKUP(9.99999999999999E+307,$M$2:M3540)+1,"")</f>
        <v>3375</v>
      </c>
      <c r="N3541" s="31" t="e">
        <f>IF(AND(B3541=N$1),LOOKUP(9.99999999999999E+307,$N$2:N3540)+1,"")</f>
        <v>#REF!</v>
      </c>
      <c r="O3541" s="31" t="e">
        <f>IF(AND($B3541=O$1),LOOKUP(9.99999999999999E+307,$O$2:O3540)+1,"")</f>
        <v>#REF!</v>
      </c>
      <c r="P3541" s="31" t="e">
        <f>IF(AND($B3541=P$1),LOOKUP(9.99999999999999E+307,$P$2:P3540)+1,"")</f>
        <v>#REF!</v>
      </c>
      <c r="Q3541" s="31" t="e">
        <f>IF(AND($B3541=Q$1),LOOKUP(9.99999999999999E+307,$Q$2:Q3540)+1,"")</f>
        <v>#REF!</v>
      </c>
      <c r="R3541" s="31">
        <f>IF(AND($B3541=R$1),LOOKUP(9.99999999999999E+307,$R$2:R3540)+1,"")</f>
        <v>3375</v>
      </c>
      <c r="S3541" s="31">
        <f>IF(AND($B3541=S$1),LOOKUP(9.99999999999999E+307,$S$2:S3540)+1,"")</f>
        <v>3375</v>
      </c>
      <c r="T3541" s="265"/>
      <c r="U3541" s="265"/>
      <c r="V3541" s="265"/>
      <c r="AA3541" s="254" t="str">
        <f t="shared" si="395"/>
        <v/>
      </c>
      <c r="AB3541" s="254" t="str">
        <f t="shared" si="396"/>
        <v/>
      </c>
      <c r="AC3541" s="255">
        <f t="shared" si="390"/>
        <v>0</v>
      </c>
      <c r="AD3541" s="255">
        <f t="shared" si="391"/>
        <v>3836</v>
      </c>
      <c r="AE3541" s="256" t="str">
        <f t="shared" si="392"/>
        <v/>
      </c>
      <c r="AF3541" s="252" t="str">
        <f t="shared" si="393"/>
        <v>-</v>
      </c>
    </row>
    <row r="3542" spans="1:32" ht="20.149999999999999" customHeight="1" x14ac:dyDescent="0.75">
      <c r="A3542" s="31">
        <v>3540</v>
      </c>
      <c r="B3542" s="237"/>
      <c r="C3542" s="273"/>
      <c r="D3542" s="272"/>
      <c r="E3542" s="273"/>
      <c r="F3542" s="273"/>
      <c r="G3542" s="253" t="str">
        <f t="shared" si="394"/>
        <v/>
      </c>
      <c r="H3542" s="31" t="str">
        <f>IF(AND(B3542=H$1),LOOKUP(9.99999999999999E+307,$H$2:H3541)+1,"")</f>
        <v/>
      </c>
      <c r="I3542" s="31" t="str">
        <f>IF(AND(B3542=I$1),LOOKUP(9.99999999999999E+307,$I$2:I3541)+1,"")</f>
        <v/>
      </c>
      <c r="J3542" s="31">
        <f>IF(AND(B3542=J$1),LOOKUP(9.99999999999999E+307,$J$2:J3541)+1,"")</f>
        <v>3376</v>
      </c>
      <c r="K3542" s="31">
        <f>IF(AND(B3542=K$1),LOOKUP(9.99999999999999E+307,$K$2:K3541)+1,"")</f>
        <v>3376</v>
      </c>
      <c r="L3542" s="31">
        <f>IF(AND(B3542=L$1),LOOKUP(9.99999999999999E+307,$L$2:L3541)+1,"")</f>
        <v>3376</v>
      </c>
      <c r="M3542" s="31">
        <f>IF(AND(B3542=M$1),LOOKUP(9.99999999999999E+307,$M$2:M3541)+1,"")</f>
        <v>3376</v>
      </c>
      <c r="N3542" s="31" t="e">
        <f>IF(AND(B3542=N$1),LOOKUP(9.99999999999999E+307,$N$2:N3541)+1,"")</f>
        <v>#REF!</v>
      </c>
      <c r="O3542" s="31" t="e">
        <f>IF(AND($B3542=O$1),LOOKUP(9.99999999999999E+307,$O$2:O3541)+1,"")</f>
        <v>#REF!</v>
      </c>
      <c r="P3542" s="31" t="e">
        <f>IF(AND($B3542=P$1),LOOKUP(9.99999999999999E+307,$P$2:P3541)+1,"")</f>
        <v>#REF!</v>
      </c>
      <c r="Q3542" s="31" t="e">
        <f>IF(AND($B3542=Q$1),LOOKUP(9.99999999999999E+307,$Q$2:Q3541)+1,"")</f>
        <v>#REF!</v>
      </c>
      <c r="R3542" s="31">
        <f>IF(AND($B3542=R$1),LOOKUP(9.99999999999999E+307,$R$2:R3541)+1,"")</f>
        <v>3376</v>
      </c>
      <c r="S3542" s="31">
        <f>IF(AND($B3542=S$1),LOOKUP(9.99999999999999E+307,$S$2:S3541)+1,"")</f>
        <v>3376</v>
      </c>
      <c r="T3542" s="265"/>
      <c r="U3542" s="265"/>
      <c r="V3542" s="265"/>
      <c r="AA3542" s="254" t="str">
        <f t="shared" si="395"/>
        <v/>
      </c>
      <c r="AB3542" s="254" t="str">
        <f t="shared" si="396"/>
        <v/>
      </c>
      <c r="AC3542" s="255">
        <f t="shared" si="390"/>
        <v>0</v>
      </c>
      <c r="AD3542" s="255">
        <f t="shared" si="391"/>
        <v>3836</v>
      </c>
      <c r="AE3542" s="256" t="str">
        <f t="shared" si="392"/>
        <v/>
      </c>
      <c r="AF3542" s="252" t="str">
        <f t="shared" si="393"/>
        <v>-</v>
      </c>
    </row>
    <row r="3543" spans="1:32" ht="20.149999999999999" customHeight="1" x14ac:dyDescent="0.75">
      <c r="A3543" s="31">
        <v>3541</v>
      </c>
      <c r="B3543" s="237"/>
      <c r="C3543" s="273"/>
      <c r="D3543" s="272"/>
      <c r="E3543" s="273"/>
      <c r="F3543" s="273"/>
      <c r="G3543" s="253" t="str">
        <f t="shared" si="394"/>
        <v/>
      </c>
      <c r="H3543" s="31" t="str">
        <f>IF(AND(B3543=H$1),LOOKUP(9.99999999999999E+307,$H$2:H3542)+1,"")</f>
        <v/>
      </c>
      <c r="I3543" s="31" t="str">
        <f>IF(AND(B3543=I$1),LOOKUP(9.99999999999999E+307,$I$2:I3542)+1,"")</f>
        <v/>
      </c>
      <c r="J3543" s="31">
        <f>IF(AND(B3543=J$1),LOOKUP(9.99999999999999E+307,$J$2:J3542)+1,"")</f>
        <v>3377</v>
      </c>
      <c r="K3543" s="31">
        <f>IF(AND(B3543=K$1),LOOKUP(9.99999999999999E+307,$K$2:K3542)+1,"")</f>
        <v>3377</v>
      </c>
      <c r="L3543" s="31">
        <f>IF(AND(B3543=L$1),LOOKUP(9.99999999999999E+307,$L$2:L3542)+1,"")</f>
        <v>3377</v>
      </c>
      <c r="M3543" s="31">
        <f>IF(AND(B3543=M$1),LOOKUP(9.99999999999999E+307,$M$2:M3542)+1,"")</f>
        <v>3377</v>
      </c>
      <c r="N3543" s="31" t="e">
        <f>IF(AND(B3543=N$1),LOOKUP(9.99999999999999E+307,$N$2:N3542)+1,"")</f>
        <v>#REF!</v>
      </c>
      <c r="O3543" s="31" t="e">
        <f>IF(AND($B3543=O$1),LOOKUP(9.99999999999999E+307,$O$2:O3542)+1,"")</f>
        <v>#REF!</v>
      </c>
      <c r="P3543" s="31" t="e">
        <f>IF(AND($B3543=P$1),LOOKUP(9.99999999999999E+307,$P$2:P3542)+1,"")</f>
        <v>#REF!</v>
      </c>
      <c r="Q3543" s="31" t="e">
        <f>IF(AND($B3543=Q$1),LOOKUP(9.99999999999999E+307,$Q$2:Q3542)+1,"")</f>
        <v>#REF!</v>
      </c>
      <c r="R3543" s="31">
        <f>IF(AND($B3543=R$1),LOOKUP(9.99999999999999E+307,$R$2:R3542)+1,"")</f>
        <v>3377</v>
      </c>
      <c r="S3543" s="31">
        <f>IF(AND($B3543=S$1),LOOKUP(9.99999999999999E+307,$S$2:S3542)+1,"")</f>
        <v>3377</v>
      </c>
      <c r="T3543" s="265"/>
      <c r="U3543" s="265"/>
      <c r="V3543" s="265"/>
      <c r="AA3543" s="254" t="str">
        <f t="shared" si="395"/>
        <v/>
      </c>
      <c r="AB3543" s="254" t="str">
        <f t="shared" si="396"/>
        <v/>
      </c>
      <c r="AC3543" s="255">
        <f t="shared" ref="AC3543:AC3606" si="397">COUNTIF($C$3:$C$4002,C3543)</f>
        <v>0</v>
      </c>
      <c r="AD3543" s="255">
        <f t="shared" ref="AD3543:AD3606" si="398">SUMPRODUCT(--(E3543&amp;F3543=$E$3:$E$4002&amp;$F$3:$F$4002))</f>
        <v>3836</v>
      </c>
      <c r="AE3543" s="256" t="str">
        <f t="shared" ref="AE3543:AE3606" si="399">IF(D3543="เด็กชาย",1,IF(D3543="นาย",1,IF(D3543="เด็กหญิง",2,IF(D3543="นางสาว",2,IF(D3543="ด.ช.",1,IF(D3543="ด.ญ.",2,IF(D3543="น.ส.",2,"")))))))</f>
        <v/>
      </c>
      <c r="AF3543" s="252" t="str">
        <f t="shared" ref="AF3543:AF3606" si="400">CONCATENATE(B3543,"-",AE3543)</f>
        <v>-</v>
      </c>
    </row>
    <row r="3544" spans="1:32" ht="20.149999999999999" customHeight="1" x14ac:dyDescent="0.75">
      <c r="A3544" s="31">
        <v>3542</v>
      </c>
      <c r="B3544" s="237"/>
      <c r="C3544" s="273"/>
      <c r="D3544" s="272"/>
      <c r="E3544" s="273"/>
      <c r="F3544" s="273"/>
      <c r="G3544" s="253" t="str">
        <f t="shared" si="394"/>
        <v/>
      </c>
      <c r="H3544" s="31" t="str">
        <f>IF(AND(B3544=H$1),LOOKUP(9.99999999999999E+307,$H$2:H3543)+1,"")</f>
        <v/>
      </c>
      <c r="I3544" s="31" t="str">
        <f>IF(AND(B3544=I$1),LOOKUP(9.99999999999999E+307,$I$2:I3543)+1,"")</f>
        <v/>
      </c>
      <c r="J3544" s="31">
        <f>IF(AND(B3544=J$1),LOOKUP(9.99999999999999E+307,$J$2:J3543)+1,"")</f>
        <v>3378</v>
      </c>
      <c r="K3544" s="31">
        <f>IF(AND(B3544=K$1),LOOKUP(9.99999999999999E+307,$K$2:K3543)+1,"")</f>
        <v>3378</v>
      </c>
      <c r="L3544" s="31">
        <f>IF(AND(B3544=L$1),LOOKUP(9.99999999999999E+307,$L$2:L3543)+1,"")</f>
        <v>3378</v>
      </c>
      <c r="M3544" s="31">
        <f>IF(AND(B3544=M$1),LOOKUP(9.99999999999999E+307,$M$2:M3543)+1,"")</f>
        <v>3378</v>
      </c>
      <c r="N3544" s="31" t="e">
        <f>IF(AND(B3544=N$1),LOOKUP(9.99999999999999E+307,$N$2:N3543)+1,"")</f>
        <v>#REF!</v>
      </c>
      <c r="O3544" s="31" t="e">
        <f>IF(AND($B3544=O$1),LOOKUP(9.99999999999999E+307,$O$2:O3543)+1,"")</f>
        <v>#REF!</v>
      </c>
      <c r="P3544" s="31" t="e">
        <f>IF(AND($B3544=P$1),LOOKUP(9.99999999999999E+307,$P$2:P3543)+1,"")</f>
        <v>#REF!</v>
      </c>
      <c r="Q3544" s="31" t="e">
        <f>IF(AND($B3544=Q$1),LOOKUP(9.99999999999999E+307,$Q$2:Q3543)+1,"")</f>
        <v>#REF!</v>
      </c>
      <c r="R3544" s="31">
        <f>IF(AND($B3544=R$1),LOOKUP(9.99999999999999E+307,$R$2:R3543)+1,"")</f>
        <v>3378</v>
      </c>
      <c r="S3544" s="31">
        <f>IF(AND($B3544=S$1),LOOKUP(9.99999999999999E+307,$S$2:S3543)+1,"")</f>
        <v>3378</v>
      </c>
      <c r="T3544" s="265"/>
      <c r="U3544" s="265"/>
      <c r="V3544" s="265"/>
      <c r="AA3544" s="254" t="str">
        <f t="shared" si="395"/>
        <v/>
      </c>
      <c r="AB3544" s="254" t="str">
        <f t="shared" si="396"/>
        <v/>
      </c>
      <c r="AC3544" s="255">
        <f t="shared" si="397"/>
        <v>0</v>
      </c>
      <c r="AD3544" s="255">
        <f t="shared" si="398"/>
        <v>3836</v>
      </c>
      <c r="AE3544" s="256" t="str">
        <f t="shared" si="399"/>
        <v/>
      </c>
      <c r="AF3544" s="252" t="str">
        <f t="shared" si="400"/>
        <v>-</v>
      </c>
    </row>
    <row r="3545" spans="1:32" ht="20.149999999999999" customHeight="1" x14ac:dyDescent="0.75">
      <c r="A3545" s="31">
        <v>3543</v>
      </c>
      <c r="B3545" s="237"/>
      <c r="C3545" s="273"/>
      <c r="D3545" s="272"/>
      <c r="E3545" s="273"/>
      <c r="F3545" s="273"/>
      <c r="G3545" s="253" t="str">
        <f t="shared" si="394"/>
        <v/>
      </c>
      <c r="H3545" s="31" t="str">
        <f>IF(AND(B3545=H$1),LOOKUP(9.99999999999999E+307,$H$2:H3544)+1,"")</f>
        <v/>
      </c>
      <c r="I3545" s="31" t="str">
        <f>IF(AND(B3545=I$1),LOOKUP(9.99999999999999E+307,$I$2:I3544)+1,"")</f>
        <v/>
      </c>
      <c r="J3545" s="31">
        <f>IF(AND(B3545=J$1),LOOKUP(9.99999999999999E+307,$J$2:J3544)+1,"")</f>
        <v>3379</v>
      </c>
      <c r="K3545" s="31">
        <f>IF(AND(B3545=K$1),LOOKUP(9.99999999999999E+307,$K$2:K3544)+1,"")</f>
        <v>3379</v>
      </c>
      <c r="L3545" s="31">
        <f>IF(AND(B3545=L$1),LOOKUP(9.99999999999999E+307,$L$2:L3544)+1,"")</f>
        <v>3379</v>
      </c>
      <c r="M3545" s="31">
        <f>IF(AND(B3545=M$1),LOOKUP(9.99999999999999E+307,$M$2:M3544)+1,"")</f>
        <v>3379</v>
      </c>
      <c r="N3545" s="31" t="e">
        <f>IF(AND(B3545=N$1),LOOKUP(9.99999999999999E+307,$N$2:N3544)+1,"")</f>
        <v>#REF!</v>
      </c>
      <c r="O3545" s="31" t="e">
        <f>IF(AND($B3545=O$1),LOOKUP(9.99999999999999E+307,$O$2:O3544)+1,"")</f>
        <v>#REF!</v>
      </c>
      <c r="P3545" s="31" t="e">
        <f>IF(AND($B3545=P$1),LOOKUP(9.99999999999999E+307,$P$2:P3544)+1,"")</f>
        <v>#REF!</v>
      </c>
      <c r="Q3545" s="31" t="e">
        <f>IF(AND($B3545=Q$1),LOOKUP(9.99999999999999E+307,$Q$2:Q3544)+1,"")</f>
        <v>#REF!</v>
      </c>
      <c r="R3545" s="31">
        <f>IF(AND($B3545=R$1),LOOKUP(9.99999999999999E+307,$R$2:R3544)+1,"")</f>
        <v>3379</v>
      </c>
      <c r="S3545" s="31">
        <f>IF(AND($B3545=S$1),LOOKUP(9.99999999999999E+307,$S$2:S3544)+1,"")</f>
        <v>3379</v>
      </c>
      <c r="T3545" s="265"/>
      <c r="U3545" s="265"/>
      <c r="V3545" s="265"/>
      <c r="AA3545" s="254" t="str">
        <f t="shared" si="395"/>
        <v/>
      </c>
      <c r="AB3545" s="254" t="str">
        <f t="shared" si="396"/>
        <v/>
      </c>
      <c r="AC3545" s="255">
        <f t="shared" si="397"/>
        <v>0</v>
      </c>
      <c r="AD3545" s="255">
        <f t="shared" si="398"/>
        <v>3836</v>
      </c>
      <c r="AE3545" s="256" t="str">
        <f t="shared" si="399"/>
        <v/>
      </c>
      <c r="AF3545" s="252" t="str">
        <f t="shared" si="400"/>
        <v>-</v>
      </c>
    </row>
    <row r="3546" spans="1:32" ht="20.149999999999999" customHeight="1" x14ac:dyDescent="0.75">
      <c r="A3546" s="31">
        <v>3544</v>
      </c>
      <c r="B3546" s="237"/>
      <c r="C3546" s="273"/>
      <c r="D3546" s="272"/>
      <c r="E3546" s="273"/>
      <c r="F3546" s="273"/>
      <c r="G3546" s="253" t="str">
        <f t="shared" si="394"/>
        <v/>
      </c>
      <c r="H3546" s="31" t="str">
        <f>IF(AND(B3546=H$1),LOOKUP(9.99999999999999E+307,$H$2:H3545)+1,"")</f>
        <v/>
      </c>
      <c r="I3546" s="31" t="str">
        <f>IF(AND(B3546=I$1),LOOKUP(9.99999999999999E+307,$I$2:I3545)+1,"")</f>
        <v/>
      </c>
      <c r="J3546" s="31">
        <f>IF(AND(B3546=J$1),LOOKUP(9.99999999999999E+307,$J$2:J3545)+1,"")</f>
        <v>3380</v>
      </c>
      <c r="K3546" s="31">
        <f>IF(AND(B3546=K$1),LOOKUP(9.99999999999999E+307,$K$2:K3545)+1,"")</f>
        <v>3380</v>
      </c>
      <c r="L3546" s="31">
        <f>IF(AND(B3546=L$1),LOOKUP(9.99999999999999E+307,$L$2:L3545)+1,"")</f>
        <v>3380</v>
      </c>
      <c r="M3546" s="31">
        <f>IF(AND(B3546=M$1),LOOKUP(9.99999999999999E+307,$M$2:M3545)+1,"")</f>
        <v>3380</v>
      </c>
      <c r="N3546" s="31" t="e">
        <f>IF(AND(B3546=N$1),LOOKUP(9.99999999999999E+307,$N$2:N3545)+1,"")</f>
        <v>#REF!</v>
      </c>
      <c r="O3546" s="31" t="e">
        <f>IF(AND($B3546=O$1),LOOKUP(9.99999999999999E+307,$O$2:O3545)+1,"")</f>
        <v>#REF!</v>
      </c>
      <c r="P3546" s="31" t="e">
        <f>IF(AND($B3546=P$1),LOOKUP(9.99999999999999E+307,$P$2:P3545)+1,"")</f>
        <v>#REF!</v>
      </c>
      <c r="Q3546" s="31" t="e">
        <f>IF(AND($B3546=Q$1),LOOKUP(9.99999999999999E+307,$Q$2:Q3545)+1,"")</f>
        <v>#REF!</v>
      </c>
      <c r="R3546" s="31">
        <f>IF(AND($B3546=R$1),LOOKUP(9.99999999999999E+307,$R$2:R3545)+1,"")</f>
        <v>3380</v>
      </c>
      <c r="S3546" s="31">
        <f>IF(AND($B3546=S$1),LOOKUP(9.99999999999999E+307,$S$2:S3545)+1,"")</f>
        <v>3380</v>
      </c>
      <c r="T3546" s="265"/>
      <c r="U3546" s="265"/>
      <c r="V3546" s="265"/>
      <c r="AA3546" s="254" t="str">
        <f t="shared" si="395"/>
        <v/>
      </c>
      <c r="AB3546" s="254" t="str">
        <f t="shared" si="396"/>
        <v/>
      </c>
      <c r="AC3546" s="255">
        <f t="shared" si="397"/>
        <v>0</v>
      </c>
      <c r="AD3546" s="255">
        <f t="shared" si="398"/>
        <v>3836</v>
      </c>
      <c r="AE3546" s="256" t="str">
        <f t="shared" si="399"/>
        <v/>
      </c>
      <c r="AF3546" s="252" t="str">
        <f t="shared" si="400"/>
        <v>-</v>
      </c>
    </row>
    <row r="3547" spans="1:32" ht="20.149999999999999" customHeight="1" x14ac:dyDescent="0.75">
      <c r="A3547" s="31">
        <v>3545</v>
      </c>
      <c r="B3547" s="237"/>
      <c r="C3547" s="273"/>
      <c r="D3547" s="272"/>
      <c r="E3547" s="273"/>
      <c r="F3547" s="273"/>
      <c r="G3547" s="253" t="str">
        <f t="shared" si="394"/>
        <v/>
      </c>
      <c r="H3547" s="31" t="str">
        <f>IF(AND(B3547=H$1),LOOKUP(9.99999999999999E+307,$H$2:H3546)+1,"")</f>
        <v/>
      </c>
      <c r="I3547" s="31" t="str">
        <f>IF(AND(B3547=I$1),LOOKUP(9.99999999999999E+307,$I$2:I3546)+1,"")</f>
        <v/>
      </c>
      <c r="J3547" s="31">
        <f>IF(AND(B3547=J$1),LOOKUP(9.99999999999999E+307,$J$2:J3546)+1,"")</f>
        <v>3381</v>
      </c>
      <c r="K3547" s="31">
        <f>IF(AND(B3547=K$1),LOOKUP(9.99999999999999E+307,$K$2:K3546)+1,"")</f>
        <v>3381</v>
      </c>
      <c r="L3547" s="31">
        <f>IF(AND(B3547=L$1),LOOKUP(9.99999999999999E+307,$L$2:L3546)+1,"")</f>
        <v>3381</v>
      </c>
      <c r="M3547" s="31">
        <f>IF(AND(B3547=M$1),LOOKUP(9.99999999999999E+307,$M$2:M3546)+1,"")</f>
        <v>3381</v>
      </c>
      <c r="N3547" s="31" t="e">
        <f>IF(AND(B3547=N$1),LOOKUP(9.99999999999999E+307,$N$2:N3546)+1,"")</f>
        <v>#REF!</v>
      </c>
      <c r="O3547" s="31" t="e">
        <f>IF(AND($B3547=O$1),LOOKUP(9.99999999999999E+307,$O$2:O3546)+1,"")</f>
        <v>#REF!</v>
      </c>
      <c r="P3547" s="31" t="e">
        <f>IF(AND($B3547=P$1),LOOKUP(9.99999999999999E+307,$P$2:P3546)+1,"")</f>
        <v>#REF!</v>
      </c>
      <c r="Q3547" s="31" t="e">
        <f>IF(AND($B3547=Q$1),LOOKUP(9.99999999999999E+307,$Q$2:Q3546)+1,"")</f>
        <v>#REF!</v>
      </c>
      <c r="R3547" s="31">
        <f>IF(AND($B3547=R$1),LOOKUP(9.99999999999999E+307,$R$2:R3546)+1,"")</f>
        <v>3381</v>
      </c>
      <c r="S3547" s="31">
        <f>IF(AND($B3547=S$1),LOOKUP(9.99999999999999E+307,$S$2:S3546)+1,"")</f>
        <v>3381</v>
      </c>
      <c r="T3547" s="265"/>
      <c r="U3547" s="265"/>
      <c r="V3547" s="265"/>
      <c r="AA3547" s="254" t="str">
        <f t="shared" si="395"/>
        <v/>
      </c>
      <c r="AB3547" s="254" t="str">
        <f t="shared" si="396"/>
        <v/>
      </c>
      <c r="AC3547" s="255">
        <f t="shared" si="397"/>
        <v>0</v>
      </c>
      <c r="AD3547" s="255">
        <f t="shared" si="398"/>
        <v>3836</v>
      </c>
      <c r="AE3547" s="256" t="str">
        <f t="shared" si="399"/>
        <v/>
      </c>
      <c r="AF3547" s="252" t="str">
        <f t="shared" si="400"/>
        <v>-</v>
      </c>
    </row>
    <row r="3548" spans="1:32" ht="20.149999999999999" customHeight="1" x14ac:dyDescent="0.75">
      <c r="A3548" s="31">
        <v>3546</v>
      </c>
      <c r="B3548" s="237"/>
      <c r="C3548" s="273"/>
      <c r="D3548" s="272"/>
      <c r="E3548" s="273"/>
      <c r="F3548" s="273"/>
      <c r="G3548" s="253" t="str">
        <f t="shared" si="394"/>
        <v/>
      </c>
      <c r="H3548" s="31" t="str">
        <f>IF(AND(B3548=H$1),LOOKUP(9.99999999999999E+307,$H$2:H3547)+1,"")</f>
        <v/>
      </c>
      <c r="I3548" s="31" t="str">
        <f>IF(AND(B3548=I$1),LOOKUP(9.99999999999999E+307,$I$2:I3547)+1,"")</f>
        <v/>
      </c>
      <c r="J3548" s="31">
        <f>IF(AND(B3548=J$1),LOOKUP(9.99999999999999E+307,$J$2:J3547)+1,"")</f>
        <v>3382</v>
      </c>
      <c r="K3548" s="31">
        <f>IF(AND(B3548=K$1),LOOKUP(9.99999999999999E+307,$K$2:K3547)+1,"")</f>
        <v>3382</v>
      </c>
      <c r="L3548" s="31">
        <f>IF(AND(B3548=L$1),LOOKUP(9.99999999999999E+307,$L$2:L3547)+1,"")</f>
        <v>3382</v>
      </c>
      <c r="M3548" s="31">
        <f>IF(AND(B3548=M$1),LOOKUP(9.99999999999999E+307,$M$2:M3547)+1,"")</f>
        <v>3382</v>
      </c>
      <c r="N3548" s="31" t="e">
        <f>IF(AND(B3548=N$1),LOOKUP(9.99999999999999E+307,$N$2:N3547)+1,"")</f>
        <v>#REF!</v>
      </c>
      <c r="O3548" s="31" t="e">
        <f>IF(AND($B3548=O$1),LOOKUP(9.99999999999999E+307,$O$2:O3547)+1,"")</f>
        <v>#REF!</v>
      </c>
      <c r="P3548" s="31" t="e">
        <f>IF(AND($B3548=P$1),LOOKUP(9.99999999999999E+307,$P$2:P3547)+1,"")</f>
        <v>#REF!</v>
      </c>
      <c r="Q3548" s="31" t="e">
        <f>IF(AND($B3548=Q$1),LOOKUP(9.99999999999999E+307,$Q$2:Q3547)+1,"")</f>
        <v>#REF!</v>
      </c>
      <c r="R3548" s="31">
        <f>IF(AND($B3548=R$1),LOOKUP(9.99999999999999E+307,$R$2:R3547)+1,"")</f>
        <v>3382</v>
      </c>
      <c r="S3548" s="31">
        <f>IF(AND($B3548=S$1),LOOKUP(9.99999999999999E+307,$S$2:S3547)+1,"")</f>
        <v>3382</v>
      </c>
      <c r="T3548" s="265"/>
      <c r="U3548" s="265"/>
      <c r="V3548" s="265"/>
      <c r="AA3548" s="254" t="str">
        <f t="shared" si="395"/>
        <v/>
      </c>
      <c r="AB3548" s="254" t="str">
        <f t="shared" si="396"/>
        <v/>
      </c>
      <c r="AC3548" s="255">
        <f t="shared" si="397"/>
        <v>0</v>
      </c>
      <c r="AD3548" s="255">
        <f t="shared" si="398"/>
        <v>3836</v>
      </c>
      <c r="AE3548" s="256" t="str">
        <f t="shared" si="399"/>
        <v/>
      </c>
      <c r="AF3548" s="252" t="str">
        <f t="shared" si="400"/>
        <v>-</v>
      </c>
    </row>
    <row r="3549" spans="1:32" ht="20.149999999999999" customHeight="1" x14ac:dyDescent="0.75">
      <c r="A3549" s="31">
        <v>3547</v>
      </c>
      <c r="B3549" s="237"/>
      <c r="C3549" s="273"/>
      <c r="D3549" s="272"/>
      <c r="E3549" s="273"/>
      <c r="F3549" s="273"/>
      <c r="G3549" s="253" t="str">
        <f t="shared" si="394"/>
        <v/>
      </c>
      <c r="H3549" s="31" t="str">
        <f>IF(AND(B3549=H$1),LOOKUP(9.99999999999999E+307,$H$2:H3548)+1,"")</f>
        <v/>
      </c>
      <c r="I3549" s="31" t="str">
        <f>IF(AND(B3549=I$1),LOOKUP(9.99999999999999E+307,$I$2:I3548)+1,"")</f>
        <v/>
      </c>
      <c r="J3549" s="31">
        <f>IF(AND(B3549=J$1),LOOKUP(9.99999999999999E+307,$J$2:J3548)+1,"")</f>
        <v>3383</v>
      </c>
      <c r="K3549" s="31">
        <f>IF(AND(B3549=K$1),LOOKUP(9.99999999999999E+307,$K$2:K3548)+1,"")</f>
        <v>3383</v>
      </c>
      <c r="L3549" s="31">
        <f>IF(AND(B3549=L$1),LOOKUP(9.99999999999999E+307,$L$2:L3548)+1,"")</f>
        <v>3383</v>
      </c>
      <c r="M3549" s="31">
        <f>IF(AND(B3549=M$1),LOOKUP(9.99999999999999E+307,$M$2:M3548)+1,"")</f>
        <v>3383</v>
      </c>
      <c r="N3549" s="31" t="e">
        <f>IF(AND(B3549=N$1),LOOKUP(9.99999999999999E+307,$N$2:N3548)+1,"")</f>
        <v>#REF!</v>
      </c>
      <c r="O3549" s="31" t="e">
        <f>IF(AND($B3549=O$1),LOOKUP(9.99999999999999E+307,$O$2:O3548)+1,"")</f>
        <v>#REF!</v>
      </c>
      <c r="P3549" s="31" t="e">
        <f>IF(AND($B3549=P$1),LOOKUP(9.99999999999999E+307,$P$2:P3548)+1,"")</f>
        <v>#REF!</v>
      </c>
      <c r="Q3549" s="31" t="e">
        <f>IF(AND($B3549=Q$1),LOOKUP(9.99999999999999E+307,$Q$2:Q3548)+1,"")</f>
        <v>#REF!</v>
      </c>
      <c r="R3549" s="31">
        <f>IF(AND($B3549=R$1),LOOKUP(9.99999999999999E+307,$R$2:R3548)+1,"")</f>
        <v>3383</v>
      </c>
      <c r="S3549" s="31">
        <f>IF(AND($B3549=S$1),LOOKUP(9.99999999999999E+307,$S$2:S3548)+1,"")</f>
        <v>3383</v>
      </c>
      <c r="T3549" s="265"/>
      <c r="U3549" s="265"/>
      <c r="V3549" s="265"/>
      <c r="AA3549" s="254" t="str">
        <f t="shared" si="395"/>
        <v/>
      </c>
      <c r="AB3549" s="254" t="str">
        <f t="shared" si="396"/>
        <v/>
      </c>
      <c r="AC3549" s="255">
        <f t="shared" si="397"/>
        <v>0</v>
      </c>
      <c r="AD3549" s="255">
        <f t="shared" si="398"/>
        <v>3836</v>
      </c>
      <c r="AE3549" s="256" t="str">
        <f t="shared" si="399"/>
        <v/>
      </c>
      <c r="AF3549" s="252" t="str">
        <f t="shared" si="400"/>
        <v>-</v>
      </c>
    </row>
    <row r="3550" spans="1:32" ht="20.149999999999999" customHeight="1" x14ac:dyDescent="0.75">
      <c r="A3550" s="31">
        <v>3548</v>
      </c>
      <c r="B3550" s="237"/>
      <c r="C3550" s="273"/>
      <c r="D3550" s="272"/>
      <c r="E3550" s="273"/>
      <c r="F3550" s="273"/>
      <c r="G3550" s="253" t="str">
        <f t="shared" si="394"/>
        <v/>
      </c>
      <c r="H3550" s="31" t="str">
        <f>IF(AND(B3550=H$1),LOOKUP(9.99999999999999E+307,$H$2:H3549)+1,"")</f>
        <v/>
      </c>
      <c r="I3550" s="31" t="str">
        <f>IF(AND(B3550=I$1),LOOKUP(9.99999999999999E+307,$I$2:I3549)+1,"")</f>
        <v/>
      </c>
      <c r="J3550" s="31">
        <f>IF(AND(B3550=J$1),LOOKUP(9.99999999999999E+307,$J$2:J3549)+1,"")</f>
        <v>3384</v>
      </c>
      <c r="K3550" s="31">
        <f>IF(AND(B3550=K$1),LOOKUP(9.99999999999999E+307,$K$2:K3549)+1,"")</f>
        <v>3384</v>
      </c>
      <c r="L3550" s="31">
        <f>IF(AND(B3550=L$1),LOOKUP(9.99999999999999E+307,$L$2:L3549)+1,"")</f>
        <v>3384</v>
      </c>
      <c r="M3550" s="31">
        <f>IF(AND(B3550=M$1),LOOKUP(9.99999999999999E+307,$M$2:M3549)+1,"")</f>
        <v>3384</v>
      </c>
      <c r="N3550" s="31" t="e">
        <f>IF(AND(B3550=N$1),LOOKUP(9.99999999999999E+307,$N$2:N3549)+1,"")</f>
        <v>#REF!</v>
      </c>
      <c r="O3550" s="31" t="e">
        <f>IF(AND($B3550=O$1),LOOKUP(9.99999999999999E+307,$O$2:O3549)+1,"")</f>
        <v>#REF!</v>
      </c>
      <c r="P3550" s="31" t="e">
        <f>IF(AND($B3550=P$1),LOOKUP(9.99999999999999E+307,$P$2:P3549)+1,"")</f>
        <v>#REF!</v>
      </c>
      <c r="Q3550" s="31" t="e">
        <f>IF(AND($B3550=Q$1),LOOKUP(9.99999999999999E+307,$Q$2:Q3549)+1,"")</f>
        <v>#REF!</v>
      </c>
      <c r="R3550" s="31">
        <f>IF(AND($B3550=R$1),LOOKUP(9.99999999999999E+307,$R$2:R3549)+1,"")</f>
        <v>3384</v>
      </c>
      <c r="S3550" s="31">
        <f>IF(AND($B3550=S$1),LOOKUP(9.99999999999999E+307,$S$2:S3549)+1,"")</f>
        <v>3384</v>
      </c>
      <c r="T3550" s="265"/>
      <c r="U3550" s="265"/>
      <c r="V3550" s="265"/>
      <c r="AA3550" s="254" t="str">
        <f t="shared" si="395"/>
        <v/>
      </c>
      <c r="AB3550" s="254" t="str">
        <f t="shared" si="396"/>
        <v/>
      </c>
      <c r="AC3550" s="255">
        <f t="shared" si="397"/>
        <v>0</v>
      </c>
      <c r="AD3550" s="255">
        <f t="shared" si="398"/>
        <v>3836</v>
      </c>
      <c r="AE3550" s="256" t="str">
        <f t="shared" si="399"/>
        <v/>
      </c>
      <c r="AF3550" s="252" t="str">
        <f t="shared" si="400"/>
        <v>-</v>
      </c>
    </row>
    <row r="3551" spans="1:32" ht="20.149999999999999" customHeight="1" x14ac:dyDescent="0.75">
      <c r="A3551" s="31">
        <v>3549</v>
      </c>
      <c r="B3551" s="237"/>
      <c r="C3551" s="273"/>
      <c r="D3551" s="272"/>
      <c r="E3551" s="273"/>
      <c r="F3551" s="273"/>
      <c r="G3551" s="253" t="str">
        <f t="shared" si="394"/>
        <v/>
      </c>
      <c r="H3551" s="31" t="str">
        <f>IF(AND(B3551=H$1),LOOKUP(9.99999999999999E+307,$H$2:H3550)+1,"")</f>
        <v/>
      </c>
      <c r="I3551" s="31" t="str">
        <f>IF(AND(B3551=I$1),LOOKUP(9.99999999999999E+307,$I$2:I3550)+1,"")</f>
        <v/>
      </c>
      <c r="J3551" s="31">
        <f>IF(AND(B3551=J$1),LOOKUP(9.99999999999999E+307,$J$2:J3550)+1,"")</f>
        <v>3385</v>
      </c>
      <c r="K3551" s="31">
        <f>IF(AND(B3551=K$1),LOOKUP(9.99999999999999E+307,$K$2:K3550)+1,"")</f>
        <v>3385</v>
      </c>
      <c r="L3551" s="31">
        <f>IF(AND(B3551=L$1),LOOKUP(9.99999999999999E+307,$L$2:L3550)+1,"")</f>
        <v>3385</v>
      </c>
      <c r="M3551" s="31">
        <f>IF(AND(B3551=M$1),LOOKUP(9.99999999999999E+307,$M$2:M3550)+1,"")</f>
        <v>3385</v>
      </c>
      <c r="N3551" s="31" t="e">
        <f>IF(AND(B3551=N$1),LOOKUP(9.99999999999999E+307,$N$2:N3550)+1,"")</f>
        <v>#REF!</v>
      </c>
      <c r="O3551" s="31" t="e">
        <f>IF(AND($B3551=O$1),LOOKUP(9.99999999999999E+307,$O$2:O3550)+1,"")</f>
        <v>#REF!</v>
      </c>
      <c r="P3551" s="31" t="e">
        <f>IF(AND($B3551=P$1),LOOKUP(9.99999999999999E+307,$P$2:P3550)+1,"")</f>
        <v>#REF!</v>
      </c>
      <c r="Q3551" s="31" t="e">
        <f>IF(AND($B3551=Q$1),LOOKUP(9.99999999999999E+307,$Q$2:Q3550)+1,"")</f>
        <v>#REF!</v>
      </c>
      <c r="R3551" s="31">
        <f>IF(AND($B3551=R$1),LOOKUP(9.99999999999999E+307,$R$2:R3550)+1,"")</f>
        <v>3385</v>
      </c>
      <c r="S3551" s="31">
        <f>IF(AND($B3551=S$1),LOOKUP(9.99999999999999E+307,$S$2:S3550)+1,"")</f>
        <v>3385</v>
      </c>
      <c r="T3551" s="265"/>
      <c r="U3551" s="265"/>
      <c r="V3551" s="265"/>
      <c r="AA3551" s="254" t="str">
        <f t="shared" si="395"/>
        <v/>
      </c>
      <c r="AB3551" s="254" t="str">
        <f t="shared" si="396"/>
        <v/>
      </c>
      <c r="AC3551" s="255">
        <f t="shared" si="397"/>
        <v>0</v>
      </c>
      <c r="AD3551" s="255">
        <f t="shared" si="398"/>
        <v>3836</v>
      </c>
      <c r="AE3551" s="256" t="str">
        <f t="shared" si="399"/>
        <v/>
      </c>
      <c r="AF3551" s="252" t="str">
        <f t="shared" si="400"/>
        <v>-</v>
      </c>
    </row>
    <row r="3552" spans="1:32" ht="20.149999999999999" customHeight="1" x14ac:dyDescent="0.75">
      <c r="A3552" s="31">
        <v>3550</v>
      </c>
      <c r="B3552" s="237"/>
      <c r="C3552" s="273"/>
      <c r="D3552" s="272"/>
      <c r="E3552" s="273"/>
      <c r="F3552" s="273"/>
      <c r="G3552" s="253" t="str">
        <f t="shared" si="394"/>
        <v/>
      </c>
      <c r="H3552" s="31" t="str">
        <f>IF(AND(B3552=H$1),LOOKUP(9.99999999999999E+307,$H$2:H3551)+1,"")</f>
        <v/>
      </c>
      <c r="I3552" s="31" t="str">
        <f>IF(AND(B3552=I$1),LOOKUP(9.99999999999999E+307,$I$2:I3551)+1,"")</f>
        <v/>
      </c>
      <c r="J3552" s="31">
        <f>IF(AND(B3552=J$1),LOOKUP(9.99999999999999E+307,$J$2:J3551)+1,"")</f>
        <v>3386</v>
      </c>
      <c r="K3552" s="31">
        <f>IF(AND(B3552=K$1),LOOKUP(9.99999999999999E+307,$K$2:K3551)+1,"")</f>
        <v>3386</v>
      </c>
      <c r="L3552" s="31">
        <f>IF(AND(B3552=L$1),LOOKUP(9.99999999999999E+307,$L$2:L3551)+1,"")</f>
        <v>3386</v>
      </c>
      <c r="M3552" s="31">
        <f>IF(AND(B3552=M$1),LOOKUP(9.99999999999999E+307,$M$2:M3551)+1,"")</f>
        <v>3386</v>
      </c>
      <c r="N3552" s="31" t="e">
        <f>IF(AND(B3552=N$1),LOOKUP(9.99999999999999E+307,$N$2:N3551)+1,"")</f>
        <v>#REF!</v>
      </c>
      <c r="O3552" s="31" t="e">
        <f>IF(AND($B3552=O$1),LOOKUP(9.99999999999999E+307,$O$2:O3551)+1,"")</f>
        <v>#REF!</v>
      </c>
      <c r="P3552" s="31" t="e">
        <f>IF(AND($B3552=P$1),LOOKUP(9.99999999999999E+307,$P$2:P3551)+1,"")</f>
        <v>#REF!</v>
      </c>
      <c r="Q3552" s="31" t="e">
        <f>IF(AND($B3552=Q$1),LOOKUP(9.99999999999999E+307,$Q$2:Q3551)+1,"")</f>
        <v>#REF!</v>
      </c>
      <c r="R3552" s="31">
        <f>IF(AND($B3552=R$1),LOOKUP(9.99999999999999E+307,$R$2:R3551)+1,"")</f>
        <v>3386</v>
      </c>
      <c r="S3552" s="31">
        <f>IF(AND($B3552=S$1),LOOKUP(9.99999999999999E+307,$S$2:S3551)+1,"")</f>
        <v>3386</v>
      </c>
      <c r="T3552" s="265"/>
      <c r="U3552" s="265"/>
      <c r="V3552" s="265"/>
      <c r="AA3552" s="254" t="str">
        <f t="shared" si="395"/>
        <v/>
      </c>
      <c r="AB3552" s="254" t="str">
        <f t="shared" si="396"/>
        <v/>
      </c>
      <c r="AC3552" s="255">
        <f t="shared" si="397"/>
        <v>0</v>
      </c>
      <c r="AD3552" s="255">
        <f t="shared" si="398"/>
        <v>3836</v>
      </c>
      <c r="AE3552" s="256" t="str">
        <f t="shared" si="399"/>
        <v/>
      </c>
      <c r="AF3552" s="252" t="str">
        <f t="shared" si="400"/>
        <v>-</v>
      </c>
    </row>
    <row r="3553" spans="1:32" ht="20.149999999999999" customHeight="1" x14ac:dyDescent="0.75">
      <c r="A3553" s="31">
        <v>3551</v>
      </c>
      <c r="B3553" s="237"/>
      <c r="C3553" s="273"/>
      <c r="D3553" s="272"/>
      <c r="E3553" s="273"/>
      <c r="F3553" s="273"/>
      <c r="G3553" s="253" t="str">
        <f t="shared" si="394"/>
        <v/>
      </c>
      <c r="H3553" s="31" t="str">
        <f>IF(AND(B3553=H$1),LOOKUP(9.99999999999999E+307,$H$2:H3552)+1,"")</f>
        <v/>
      </c>
      <c r="I3553" s="31" t="str">
        <f>IF(AND(B3553=I$1),LOOKUP(9.99999999999999E+307,$I$2:I3552)+1,"")</f>
        <v/>
      </c>
      <c r="J3553" s="31">
        <f>IF(AND(B3553=J$1),LOOKUP(9.99999999999999E+307,$J$2:J3552)+1,"")</f>
        <v>3387</v>
      </c>
      <c r="K3553" s="31">
        <f>IF(AND(B3553=K$1),LOOKUP(9.99999999999999E+307,$K$2:K3552)+1,"")</f>
        <v>3387</v>
      </c>
      <c r="L3553" s="31">
        <f>IF(AND(B3553=L$1),LOOKUP(9.99999999999999E+307,$L$2:L3552)+1,"")</f>
        <v>3387</v>
      </c>
      <c r="M3553" s="31">
        <f>IF(AND(B3553=M$1),LOOKUP(9.99999999999999E+307,$M$2:M3552)+1,"")</f>
        <v>3387</v>
      </c>
      <c r="N3553" s="31" t="e">
        <f>IF(AND(B3553=N$1),LOOKUP(9.99999999999999E+307,$N$2:N3552)+1,"")</f>
        <v>#REF!</v>
      </c>
      <c r="O3553" s="31" t="e">
        <f>IF(AND($B3553=O$1),LOOKUP(9.99999999999999E+307,$O$2:O3552)+1,"")</f>
        <v>#REF!</v>
      </c>
      <c r="P3553" s="31" t="e">
        <f>IF(AND($B3553=P$1),LOOKUP(9.99999999999999E+307,$P$2:P3552)+1,"")</f>
        <v>#REF!</v>
      </c>
      <c r="Q3553" s="31" t="e">
        <f>IF(AND($B3553=Q$1),LOOKUP(9.99999999999999E+307,$Q$2:Q3552)+1,"")</f>
        <v>#REF!</v>
      </c>
      <c r="R3553" s="31">
        <f>IF(AND($B3553=R$1),LOOKUP(9.99999999999999E+307,$R$2:R3552)+1,"")</f>
        <v>3387</v>
      </c>
      <c r="S3553" s="31">
        <f>IF(AND($B3553=S$1),LOOKUP(9.99999999999999E+307,$S$2:S3552)+1,"")</f>
        <v>3387</v>
      </c>
      <c r="T3553" s="265"/>
      <c r="U3553" s="265"/>
      <c r="V3553" s="265"/>
      <c r="AA3553" s="254" t="str">
        <f t="shared" si="395"/>
        <v/>
      </c>
      <c r="AB3553" s="254" t="str">
        <f t="shared" si="396"/>
        <v/>
      </c>
      <c r="AC3553" s="255">
        <f t="shared" si="397"/>
        <v>0</v>
      </c>
      <c r="AD3553" s="255">
        <f t="shared" si="398"/>
        <v>3836</v>
      </c>
      <c r="AE3553" s="256" t="str">
        <f t="shared" si="399"/>
        <v/>
      </c>
      <c r="AF3553" s="252" t="str">
        <f t="shared" si="400"/>
        <v>-</v>
      </c>
    </row>
    <row r="3554" spans="1:32" ht="20.149999999999999" customHeight="1" x14ac:dyDescent="0.75">
      <c r="A3554" s="31">
        <v>3552</v>
      </c>
      <c r="B3554" s="237"/>
      <c r="C3554" s="273"/>
      <c r="D3554" s="272"/>
      <c r="E3554" s="273"/>
      <c r="F3554" s="273"/>
      <c r="G3554" s="253" t="str">
        <f t="shared" si="394"/>
        <v/>
      </c>
      <c r="H3554" s="31" t="str">
        <f>IF(AND(B3554=H$1),LOOKUP(9.99999999999999E+307,$H$2:H3553)+1,"")</f>
        <v/>
      </c>
      <c r="I3554" s="31" t="str">
        <f>IF(AND(B3554=I$1),LOOKUP(9.99999999999999E+307,$I$2:I3553)+1,"")</f>
        <v/>
      </c>
      <c r="J3554" s="31">
        <f>IF(AND(B3554=J$1),LOOKUP(9.99999999999999E+307,$J$2:J3553)+1,"")</f>
        <v>3388</v>
      </c>
      <c r="K3554" s="31">
        <f>IF(AND(B3554=K$1),LOOKUP(9.99999999999999E+307,$K$2:K3553)+1,"")</f>
        <v>3388</v>
      </c>
      <c r="L3554" s="31">
        <f>IF(AND(B3554=L$1),LOOKUP(9.99999999999999E+307,$L$2:L3553)+1,"")</f>
        <v>3388</v>
      </c>
      <c r="M3554" s="31">
        <f>IF(AND(B3554=M$1),LOOKUP(9.99999999999999E+307,$M$2:M3553)+1,"")</f>
        <v>3388</v>
      </c>
      <c r="N3554" s="31" t="e">
        <f>IF(AND(B3554=N$1),LOOKUP(9.99999999999999E+307,$N$2:N3553)+1,"")</f>
        <v>#REF!</v>
      </c>
      <c r="O3554" s="31" t="e">
        <f>IF(AND($B3554=O$1),LOOKUP(9.99999999999999E+307,$O$2:O3553)+1,"")</f>
        <v>#REF!</v>
      </c>
      <c r="P3554" s="31" t="e">
        <f>IF(AND($B3554=P$1),LOOKUP(9.99999999999999E+307,$P$2:P3553)+1,"")</f>
        <v>#REF!</v>
      </c>
      <c r="Q3554" s="31" t="e">
        <f>IF(AND($B3554=Q$1),LOOKUP(9.99999999999999E+307,$Q$2:Q3553)+1,"")</f>
        <v>#REF!</v>
      </c>
      <c r="R3554" s="31">
        <f>IF(AND($B3554=R$1),LOOKUP(9.99999999999999E+307,$R$2:R3553)+1,"")</f>
        <v>3388</v>
      </c>
      <c r="S3554" s="31">
        <f>IF(AND($B3554=S$1),LOOKUP(9.99999999999999E+307,$S$2:S3553)+1,"")</f>
        <v>3388</v>
      </c>
      <c r="T3554" s="265"/>
      <c r="U3554" s="265"/>
      <c r="V3554" s="265"/>
      <c r="AA3554" s="254" t="str">
        <f t="shared" si="395"/>
        <v/>
      </c>
      <c r="AB3554" s="254" t="str">
        <f t="shared" si="396"/>
        <v/>
      </c>
      <c r="AC3554" s="255">
        <f t="shared" si="397"/>
        <v>0</v>
      </c>
      <c r="AD3554" s="255">
        <f t="shared" si="398"/>
        <v>3836</v>
      </c>
      <c r="AE3554" s="256" t="str">
        <f t="shared" si="399"/>
        <v/>
      </c>
      <c r="AF3554" s="252" t="str">
        <f t="shared" si="400"/>
        <v>-</v>
      </c>
    </row>
    <row r="3555" spans="1:32" ht="20.149999999999999" customHeight="1" x14ac:dyDescent="0.75">
      <c r="A3555" s="31">
        <v>3553</v>
      </c>
      <c r="B3555" s="237"/>
      <c r="C3555" s="273"/>
      <c r="D3555" s="272"/>
      <c r="E3555" s="273"/>
      <c r="F3555" s="273"/>
      <c r="G3555" s="253" t="str">
        <f t="shared" si="394"/>
        <v/>
      </c>
      <c r="H3555" s="31" t="str">
        <f>IF(AND(B3555=H$1),LOOKUP(9.99999999999999E+307,$H$2:H3554)+1,"")</f>
        <v/>
      </c>
      <c r="I3555" s="31" t="str">
        <f>IF(AND(B3555=I$1),LOOKUP(9.99999999999999E+307,$I$2:I3554)+1,"")</f>
        <v/>
      </c>
      <c r="J3555" s="31">
        <f>IF(AND(B3555=J$1),LOOKUP(9.99999999999999E+307,$J$2:J3554)+1,"")</f>
        <v>3389</v>
      </c>
      <c r="K3555" s="31">
        <f>IF(AND(B3555=K$1),LOOKUP(9.99999999999999E+307,$K$2:K3554)+1,"")</f>
        <v>3389</v>
      </c>
      <c r="L3555" s="31">
        <f>IF(AND(B3555=L$1),LOOKUP(9.99999999999999E+307,$L$2:L3554)+1,"")</f>
        <v>3389</v>
      </c>
      <c r="M3555" s="31">
        <f>IF(AND(B3555=M$1),LOOKUP(9.99999999999999E+307,$M$2:M3554)+1,"")</f>
        <v>3389</v>
      </c>
      <c r="N3555" s="31" t="e">
        <f>IF(AND(B3555=N$1),LOOKUP(9.99999999999999E+307,$N$2:N3554)+1,"")</f>
        <v>#REF!</v>
      </c>
      <c r="O3555" s="31" t="e">
        <f>IF(AND($B3555=O$1),LOOKUP(9.99999999999999E+307,$O$2:O3554)+1,"")</f>
        <v>#REF!</v>
      </c>
      <c r="P3555" s="31" t="e">
        <f>IF(AND($B3555=P$1),LOOKUP(9.99999999999999E+307,$P$2:P3554)+1,"")</f>
        <v>#REF!</v>
      </c>
      <c r="Q3555" s="31" t="e">
        <f>IF(AND($B3555=Q$1),LOOKUP(9.99999999999999E+307,$Q$2:Q3554)+1,"")</f>
        <v>#REF!</v>
      </c>
      <c r="R3555" s="31">
        <f>IF(AND($B3555=R$1),LOOKUP(9.99999999999999E+307,$R$2:R3554)+1,"")</f>
        <v>3389</v>
      </c>
      <c r="S3555" s="31">
        <f>IF(AND($B3555=S$1),LOOKUP(9.99999999999999E+307,$S$2:S3554)+1,"")</f>
        <v>3389</v>
      </c>
      <c r="T3555" s="265"/>
      <c r="U3555" s="265"/>
      <c r="V3555" s="265"/>
      <c r="AA3555" s="254" t="str">
        <f t="shared" si="395"/>
        <v/>
      </c>
      <c r="AB3555" s="254" t="str">
        <f t="shared" si="396"/>
        <v/>
      </c>
      <c r="AC3555" s="255">
        <f t="shared" si="397"/>
        <v>0</v>
      </c>
      <c r="AD3555" s="255">
        <f t="shared" si="398"/>
        <v>3836</v>
      </c>
      <c r="AE3555" s="256" t="str">
        <f t="shared" si="399"/>
        <v/>
      </c>
      <c r="AF3555" s="252" t="str">
        <f t="shared" si="400"/>
        <v>-</v>
      </c>
    </row>
    <row r="3556" spans="1:32" ht="20.149999999999999" customHeight="1" x14ac:dyDescent="0.75">
      <c r="A3556" s="31">
        <v>3554</v>
      </c>
      <c r="B3556" s="237"/>
      <c r="C3556" s="273"/>
      <c r="D3556" s="272"/>
      <c r="E3556" s="273"/>
      <c r="F3556" s="273"/>
      <c r="G3556" s="253" t="str">
        <f t="shared" si="394"/>
        <v/>
      </c>
      <c r="H3556" s="31" t="str">
        <f>IF(AND(B3556=H$1),LOOKUP(9.99999999999999E+307,$H$2:H3555)+1,"")</f>
        <v/>
      </c>
      <c r="I3556" s="31" t="str">
        <f>IF(AND(B3556=I$1),LOOKUP(9.99999999999999E+307,$I$2:I3555)+1,"")</f>
        <v/>
      </c>
      <c r="J3556" s="31">
        <f>IF(AND(B3556=J$1),LOOKUP(9.99999999999999E+307,$J$2:J3555)+1,"")</f>
        <v>3390</v>
      </c>
      <c r="K3556" s="31">
        <f>IF(AND(B3556=K$1),LOOKUP(9.99999999999999E+307,$K$2:K3555)+1,"")</f>
        <v>3390</v>
      </c>
      <c r="L3556" s="31">
        <f>IF(AND(B3556=L$1),LOOKUP(9.99999999999999E+307,$L$2:L3555)+1,"")</f>
        <v>3390</v>
      </c>
      <c r="M3556" s="31">
        <f>IF(AND(B3556=M$1),LOOKUP(9.99999999999999E+307,$M$2:M3555)+1,"")</f>
        <v>3390</v>
      </c>
      <c r="N3556" s="31" t="e">
        <f>IF(AND(B3556=N$1),LOOKUP(9.99999999999999E+307,$N$2:N3555)+1,"")</f>
        <v>#REF!</v>
      </c>
      <c r="O3556" s="31" t="e">
        <f>IF(AND($B3556=O$1),LOOKUP(9.99999999999999E+307,$O$2:O3555)+1,"")</f>
        <v>#REF!</v>
      </c>
      <c r="P3556" s="31" t="e">
        <f>IF(AND($B3556=P$1),LOOKUP(9.99999999999999E+307,$P$2:P3555)+1,"")</f>
        <v>#REF!</v>
      </c>
      <c r="Q3556" s="31" t="e">
        <f>IF(AND($B3556=Q$1),LOOKUP(9.99999999999999E+307,$Q$2:Q3555)+1,"")</f>
        <v>#REF!</v>
      </c>
      <c r="R3556" s="31">
        <f>IF(AND($B3556=R$1),LOOKUP(9.99999999999999E+307,$R$2:R3555)+1,"")</f>
        <v>3390</v>
      </c>
      <c r="S3556" s="31">
        <f>IF(AND($B3556=S$1),LOOKUP(9.99999999999999E+307,$S$2:S3555)+1,"")</f>
        <v>3390</v>
      </c>
      <c r="T3556" s="265"/>
      <c r="U3556" s="265"/>
      <c r="V3556" s="265"/>
      <c r="AA3556" s="254" t="str">
        <f t="shared" si="395"/>
        <v/>
      </c>
      <c r="AB3556" s="254" t="str">
        <f t="shared" si="396"/>
        <v/>
      </c>
      <c r="AC3556" s="255">
        <f t="shared" si="397"/>
        <v>0</v>
      </c>
      <c r="AD3556" s="255">
        <f t="shared" si="398"/>
        <v>3836</v>
      </c>
      <c r="AE3556" s="256" t="str">
        <f t="shared" si="399"/>
        <v/>
      </c>
      <c r="AF3556" s="252" t="str">
        <f t="shared" si="400"/>
        <v>-</v>
      </c>
    </row>
    <row r="3557" spans="1:32" ht="20.149999999999999" customHeight="1" x14ac:dyDescent="0.75">
      <c r="A3557" s="31">
        <v>3555</v>
      </c>
      <c r="B3557" s="237"/>
      <c r="C3557" s="273"/>
      <c r="D3557" s="272"/>
      <c r="E3557" s="273"/>
      <c r="F3557" s="273"/>
      <c r="G3557" s="253" t="str">
        <f t="shared" si="394"/>
        <v/>
      </c>
      <c r="H3557" s="31" t="str">
        <f>IF(AND(B3557=H$1),LOOKUP(9.99999999999999E+307,$H$2:H3556)+1,"")</f>
        <v/>
      </c>
      <c r="I3557" s="31" t="str">
        <f>IF(AND(B3557=I$1),LOOKUP(9.99999999999999E+307,$I$2:I3556)+1,"")</f>
        <v/>
      </c>
      <c r="J3557" s="31">
        <f>IF(AND(B3557=J$1),LOOKUP(9.99999999999999E+307,$J$2:J3556)+1,"")</f>
        <v>3391</v>
      </c>
      <c r="K3557" s="31">
        <f>IF(AND(B3557=K$1),LOOKUP(9.99999999999999E+307,$K$2:K3556)+1,"")</f>
        <v>3391</v>
      </c>
      <c r="L3557" s="31">
        <f>IF(AND(B3557=L$1),LOOKUP(9.99999999999999E+307,$L$2:L3556)+1,"")</f>
        <v>3391</v>
      </c>
      <c r="M3557" s="31">
        <f>IF(AND(B3557=M$1),LOOKUP(9.99999999999999E+307,$M$2:M3556)+1,"")</f>
        <v>3391</v>
      </c>
      <c r="N3557" s="31" t="e">
        <f>IF(AND(B3557=N$1),LOOKUP(9.99999999999999E+307,$N$2:N3556)+1,"")</f>
        <v>#REF!</v>
      </c>
      <c r="O3557" s="31" t="e">
        <f>IF(AND($B3557=O$1),LOOKUP(9.99999999999999E+307,$O$2:O3556)+1,"")</f>
        <v>#REF!</v>
      </c>
      <c r="P3557" s="31" t="e">
        <f>IF(AND($B3557=P$1),LOOKUP(9.99999999999999E+307,$P$2:P3556)+1,"")</f>
        <v>#REF!</v>
      </c>
      <c r="Q3557" s="31" t="e">
        <f>IF(AND($B3557=Q$1),LOOKUP(9.99999999999999E+307,$Q$2:Q3556)+1,"")</f>
        <v>#REF!</v>
      </c>
      <c r="R3557" s="31">
        <f>IF(AND($B3557=R$1),LOOKUP(9.99999999999999E+307,$R$2:R3556)+1,"")</f>
        <v>3391</v>
      </c>
      <c r="S3557" s="31">
        <f>IF(AND($B3557=S$1),LOOKUP(9.99999999999999E+307,$S$2:S3556)+1,"")</f>
        <v>3391</v>
      </c>
      <c r="T3557" s="265"/>
      <c r="U3557" s="265"/>
      <c r="V3557" s="265"/>
      <c r="AA3557" s="254" t="str">
        <f t="shared" si="395"/>
        <v/>
      </c>
      <c r="AB3557" s="254" t="str">
        <f t="shared" si="396"/>
        <v/>
      </c>
      <c r="AC3557" s="255">
        <f t="shared" si="397"/>
        <v>0</v>
      </c>
      <c r="AD3557" s="255">
        <f t="shared" si="398"/>
        <v>3836</v>
      </c>
      <c r="AE3557" s="256" t="str">
        <f t="shared" si="399"/>
        <v/>
      </c>
      <c r="AF3557" s="252" t="str">
        <f t="shared" si="400"/>
        <v>-</v>
      </c>
    </row>
    <row r="3558" spans="1:32" ht="20.149999999999999" customHeight="1" x14ac:dyDescent="0.75">
      <c r="A3558" s="31">
        <v>3556</v>
      </c>
      <c r="B3558" s="237"/>
      <c r="C3558" s="273"/>
      <c r="D3558" s="272"/>
      <c r="E3558" s="273"/>
      <c r="F3558" s="273"/>
      <c r="G3558" s="253" t="str">
        <f t="shared" si="394"/>
        <v/>
      </c>
      <c r="H3558" s="31" t="str">
        <f>IF(AND(B3558=H$1),LOOKUP(9.99999999999999E+307,$H$2:H3557)+1,"")</f>
        <v/>
      </c>
      <c r="I3558" s="31" t="str">
        <f>IF(AND(B3558=I$1),LOOKUP(9.99999999999999E+307,$I$2:I3557)+1,"")</f>
        <v/>
      </c>
      <c r="J3558" s="31">
        <f>IF(AND(B3558=J$1),LOOKUP(9.99999999999999E+307,$J$2:J3557)+1,"")</f>
        <v>3392</v>
      </c>
      <c r="K3558" s="31">
        <f>IF(AND(B3558=K$1),LOOKUP(9.99999999999999E+307,$K$2:K3557)+1,"")</f>
        <v>3392</v>
      </c>
      <c r="L3558" s="31">
        <f>IF(AND(B3558=L$1),LOOKUP(9.99999999999999E+307,$L$2:L3557)+1,"")</f>
        <v>3392</v>
      </c>
      <c r="M3558" s="31">
        <f>IF(AND(B3558=M$1),LOOKUP(9.99999999999999E+307,$M$2:M3557)+1,"")</f>
        <v>3392</v>
      </c>
      <c r="N3558" s="31" t="e">
        <f>IF(AND(B3558=N$1),LOOKUP(9.99999999999999E+307,$N$2:N3557)+1,"")</f>
        <v>#REF!</v>
      </c>
      <c r="O3558" s="31" t="e">
        <f>IF(AND($B3558=O$1),LOOKUP(9.99999999999999E+307,$O$2:O3557)+1,"")</f>
        <v>#REF!</v>
      </c>
      <c r="P3558" s="31" t="e">
        <f>IF(AND($B3558=P$1),LOOKUP(9.99999999999999E+307,$P$2:P3557)+1,"")</f>
        <v>#REF!</v>
      </c>
      <c r="Q3558" s="31" t="e">
        <f>IF(AND($B3558=Q$1),LOOKUP(9.99999999999999E+307,$Q$2:Q3557)+1,"")</f>
        <v>#REF!</v>
      </c>
      <c r="R3558" s="31">
        <f>IF(AND($B3558=R$1),LOOKUP(9.99999999999999E+307,$R$2:R3557)+1,"")</f>
        <v>3392</v>
      </c>
      <c r="S3558" s="31">
        <f>IF(AND($B3558=S$1),LOOKUP(9.99999999999999E+307,$S$2:S3557)+1,"")</f>
        <v>3392</v>
      </c>
      <c r="T3558" s="265"/>
      <c r="U3558" s="265"/>
      <c r="V3558" s="265"/>
      <c r="AA3558" s="254" t="str">
        <f t="shared" si="395"/>
        <v/>
      </c>
      <c r="AB3558" s="254" t="str">
        <f t="shared" si="396"/>
        <v/>
      </c>
      <c r="AC3558" s="255">
        <f t="shared" si="397"/>
        <v>0</v>
      </c>
      <c r="AD3558" s="255">
        <f t="shared" si="398"/>
        <v>3836</v>
      </c>
      <c r="AE3558" s="256" t="str">
        <f t="shared" si="399"/>
        <v/>
      </c>
      <c r="AF3558" s="252" t="str">
        <f t="shared" si="400"/>
        <v>-</v>
      </c>
    </row>
    <row r="3559" spans="1:32" ht="20.149999999999999" customHeight="1" x14ac:dyDescent="0.75">
      <c r="A3559" s="31">
        <v>3557</v>
      </c>
      <c r="B3559" s="237"/>
      <c r="C3559" s="273"/>
      <c r="D3559" s="272"/>
      <c r="E3559" s="273"/>
      <c r="F3559" s="273"/>
      <c r="G3559" s="253" t="str">
        <f t="shared" si="394"/>
        <v/>
      </c>
      <c r="H3559" s="31" t="str">
        <f>IF(AND(B3559=H$1),LOOKUP(9.99999999999999E+307,$H$2:H3558)+1,"")</f>
        <v/>
      </c>
      <c r="I3559" s="31" t="str">
        <f>IF(AND(B3559=I$1),LOOKUP(9.99999999999999E+307,$I$2:I3558)+1,"")</f>
        <v/>
      </c>
      <c r="J3559" s="31">
        <f>IF(AND(B3559=J$1),LOOKUP(9.99999999999999E+307,$J$2:J3558)+1,"")</f>
        <v>3393</v>
      </c>
      <c r="K3559" s="31">
        <f>IF(AND(B3559=K$1),LOOKUP(9.99999999999999E+307,$K$2:K3558)+1,"")</f>
        <v>3393</v>
      </c>
      <c r="L3559" s="31">
        <f>IF(AND(B3559=L$1),LOOKUP(9.99999999999999E+307,$L$2:L3558)+1,"")</f>
        <v>3393</v>
      </c>
      <c r="M3559" s="31">
        <f>IF(AND(B3559=M$1),LOOKUP(9.99999999999999E+307,$M$2:M3558)+1,"")</f>
        <v>3393</v>
      </c>
      <c r="N3559" s="31" t="e">
        <f>IF(AND(B3559=N$1),LOOKUP(9.99999999999999E+307,$N$2:N3558)+1,"")</f>
        <v>#REF!</v>
      </c>
      <c r="O3559" s="31" t="e">
        <f>IF(AND($B3559=O$1),LOOKUP(9.99999999999999E+307,$O$2:O3558)+1,"")</f>
        <v>#REF!</v>
      </c>
      <c r="P3559" s="31" t="e">
        <f>IF(AND($B3559=P$1),LOOKUP(9.99999999999999E+307,$P$2:P3558)+1,"")</f>
        <v>#REF!</v>
      </c>
      <c r="Q3559" s="31" t="e">
        <f>IF(AND($B3559=Q$1),LOOKUP(9.99999999999999E+307,$Q$2:Q3558)+1,"")</f>
        <v>#REF!</v>
      </c>
      <c r="R3559" s="31">
        <f>IF(AND($B3559=R$1),LOOKUP(9.99999999999999E+307,$R$2:R3558)+1,"")</f>
        <v>3393</v>
      </c>
      <c r="S3559" s="31">
        <f>IF(AND($B3559=S$1),LOOKUP(9.99999999999999E+307,$S$2:S3558)+1,"")</f>
        <v>3393</v>
      </c>
      <c r="T3559" s="265"/>
      <c r="U3559" s="265"/>
      <c r="V3559" s="265"/>
      <c r="AA3559" s="254" t="str">
        <f t="shared" si="395"/>
        <v/>
      </c>
      <c r="AB3559" s="254" t="str">
        <f t="shared" si="396"/>
        <v/>
      </c>
      <c r="AC3559" s="255">
        <f t="shared" si="397"/>
        <v>0</v>
      </c>
      <c r="AD3559" s="255">
        <f t="shared" si="398"/>
        <v>3836</v>
      </c>
      <c r="AE3559" s="256" t="str">
        <f t="shared" si="399"/>
        <v/>
      </c>
      <c r="AF3559" s="252" t="str">
        <f t="shared" si="400"/>
        <v>-</v>
      </c>
    </row>
    <row r="3560" spans="1:32" ht="20.149999999999999" customHeight="1" x14ac:dyDescent="0.75">
      <c r="A3560" s="31">
        <v>3558</v>
      </c>
      <c r="B3560" s="237"/>
      <c r="C3560" s="273"/>
      <c r="D3560" s="272"/>
      <c r="E3560" s="273"/>
      <c r="F3560" s="273"/>
      <c r="G3560" s="253" t="str">
        <f t="shared" si="394"/>
        <v/>
      </c>
      <c r="H3560" s="31" t="str">
        <f>IF(AND(B3560=H$1),LOOKUP(9.99999999999999E+307,$H$2:H3559)+1,"")</f>
        <v/>
      </c>
      <c r="I3560" s="31" t="str">
        <f>IF(AND(B3560=I$1),LOOKUP(9.99999999999999E+307,$I$2:I3559)+1,"")</f>
        <v/>
      </c>
      <c r="J3560" s="31">
        <f>IF(AND(B3560=J$1),LOOKUP(9.99999999999999E+307,$J$2:J3559)+1,"")</f>
        <v>3394</v>
      </c>
      <c r="K3560" s="31">
        <f>IF(AND(B3560=K$1),LOOKUP(9.99999999999999E+307,$K$2:K3559)+1,"")</f>
        <v>3394</v>
      </c>
      <c r="L3560" s="31">
        <f>IF(AND(B3560=L$1),LOOKUP(9.99999999999999E+307,$L$2:L3559)+1,"")</f>
        <v>3394</v>
      </c>
      <c r="M3560" s="31">
        <f>IF(AND(B3560=M$1),LOOKUP(9.99999999999999E+307,$M$2:M3559)+1,"")</f>
        <v>3394</v>
      </c>
      <c r="N3560" s="31" t="e">
        <f>IF(AND(B3560=N$1),LOOKUP(9.99999999999999E+307,$N$2:N3559)+1,"")</f>
        <v>#REF!</v>
      </c>
      <c r="O3560" s="31" t="e">
        <f>IF(AND($B3560=O$1),LOOKUP(9.99999999999999E+307,$O$2:O3559)+1,"")</f>
        <v>#REF!</v>
      </c>
      <c r="P3560" s="31" t="e">
        <f>IF(AND($B3560=P$1),LOOKUP(9.99999999999999E+307,$P$2:P3559)+1,"")</f>
        <v>#REF!</v>
      </c>
      <c r="Q3560" s="31" t="e">
        <f>IF(AND($B3560=Q$1),LOOKUP(9.99999999999999E+307,$Q$2:Q3559)+1,"")</f>
        <v>#REF!</v>
      </c>
      <c r="R3560" s="31">
        <f>IF(AND($B3560=R$1),LOOKUP(9.99999999999999E+307,$R$2:R3559)+1,"")</f>
        <v>3394</v>
      </c>
      <c r="S3560" s="31">
        <f>IF(AND($B3560=S$1),LOOKUP(9.99999999999999E+307,$S$2:S3559)+1,"")</f>
        <v>3394</v>
      </c>
      <c r="T3560" s="265"/>
      <c r="U3560" s="265"/>
      <c r="V3560" s="265"/>
      <c r="AA3560" s="254" t="str">
        <f t="shared" si="395"/>
        <v/>
      </c>
      <c r="AB3560" s="254" t="str">
        <f t="shared" si="396"/>
        <v/>
      </c>
      <c r="AC3560" s="255">
        <f t="shared" si="397"/>
        <v>0</v>
      </c>
      <c r="AD3560" s="255">
        <f t="shared" si="398"/>
        <v>3836</v>
      </c>
      <c r="AE3560" s="256" t="str">
        <f t="shared" si="399"/>
        <v/>
      </c>
      <c r="AF3560" s="252" t="str">
        <f t="shared" si="400"/>
        <v>-</v>
      </c>
    </row>
    <row r="3561" spans="1:32" ht="20.149999999999999" customHeight="1" x14ac:dyDescent="0.75">
      <c r="A3561" s="31">
        <v>3559</v>
      </c>
      <c r="B3561" s="237"/>
      <c r="C3561" s="273"/>
      <c r="D3561" s="272"/>
      <c r="E3561" s="273"/>
      <c r="F3561" s="273"/>
      <c r="G3561" s="253" t="str">
        <f t="shared" si="394"/>
        <v/>
      </c>
      <c r="H3561" s="31" t="str">
        <f>IF(AND(B3561=H$1),LOOKUP(9.99999999999999E+307,$H$2:H3560)+1,"")</f>
        <v/>
      </c>
      <c r="I3561" s="31" t="str">
        <f>IF(AND(B3561=I$1),LOOKUP(9.99999999999999E+307,$I$2:I3560)+1,"")</f>
        <v/>
      </c>
      <c r="J3561" s="31">
        <f>IF(AND(B3561=J$1),LOOKUP(9.99999999999999E+307,$J$2:J3560)+1,"")</f>
        <v>3395</v>
      </c>
      <c r="K3561" s="31">
        <f>IF(AND(B3561=K$1),LOOKUP(9.99999999999999E+307,$K$2:K3560)+1,"")</f>
        <v>3395</v>
      </c>
      <c r="L3561" s="31">
        <f>IF(AND(B3561=L$1),LOOKUP(9.99999999999999E+307,$L$2:L3560)+1,"")</f>
        <v>3395</v>
      </c>
      <c r="M3561" s="31">
        <f>IF(AND(B3561=M$1),LOOKUP(9.99999999999999E+307,$M$2:M3560)+1,"")</f>
        <v>3395</v>
      </c>
      <c r="N3561" s="31" t="e">
        <f>IF(AND(B3561=N$1),LOOKUP(9.99999999999999E+307,$N$2:N3560)+1,"")</f>
        <v>#REF!</v>
      </c>
      <c r="O3561" s="31" t="e">
        <f>IF(AND($B3561=O$1),LOOKUP(9.99999999999999E+307,$O$2:O3560)+1,"")</f>
        <v>#REF!</v>
      </c>
      <c r="P3561" s="31" t="e">
        <f>IF(AND($B3561=P$1),LOOKUP(9.99999999999999E+307,$P$2:P3560)+1,"")</f>
        <v>#REF!</v>
      </c>
      <c r="Q3561" s="31" t="e">
        <f>IF(AND($B3561=Q$1),LOOKUP(9.99999999999999E+307,$Q$2:Q3560)+1,"")</f>
        <v>#REF!</v>
      </c>
      <c r="R3561" s="31">
        <f>IF(AND($B3561=R$1),LOOKUP(9.99999999999999E+307,$R$2:R3560)+1,"")</f>
        <v>3395</v>
      </c>
      <c r="S3561" s="31">
        <f>IF(AND($B3561=S$1),LOOKUP(9.99999999999999E+307,$S$2:S3560)+1,"")</f>
        <v>3395</v>
      </c>
      <c r="T3561" s="265"/>
      <c r="U3561" s="265"/>
      <c r="V3561" s="265"/>
      <c r="AA3561" s="254" t="str">
        <f t="shared" si="395"/>
        <v/>
      </c>
      <c r="AB3561" s="254" t="str">
        <f t="shared" si="396"/>
        <v/>
      </c>
      <c r="AC3561" s="255">
        <f t="shared" si="397"/>
        <v>0</v>
      </c>
      <c r="AD3561" s="255">
        <f t="shared" si="398"/>
        <v>3836</v>
      </c>
      <c r="AE3561" s="256" t="str">
        <f t="shared" si="399"/>
        <v/>
      </c>
      <c r="AF3561" s="252" t="str">
        <f t="shared" si="400"/>
        <v>-</v>
      </c>
    </row>
    <row r="3562" spans="1:32" ht="20.149999999999999" customHeight="1" x14ac:dyDescent="0.75">
      <c r="A3562" s="31">
        <v>3560</v>
      </c>
      <c r="B3562" s="237"/>
      <c r="C3562" s="273"/>
      <c r="D3562" s="272"/>
      <c r="E3562" s="273"/>
      <c r="F3562" s="273"/>
      <c r="G3562" s="253" t="str">
        <f t="shared" si="394"/>
        <v/>
      </c>
      <c r="H3562" s="31" t="str">
        <f>IF(AND(B3562=H$1),LOOKUP(9.99999999999999E+307,$H$2:H3561)+1,"")</f>
        <v/>
      </c>
      <c r="I3562" s="31" t="str">
        <f>IF(AND(B3562=I$1),LOOKUP(9.99999999999999E+307,$I$2:I3561)+1,"")</f>
        <v/>
      </c>
      <c r="J3562" s="31">
        <f>IF(AND(B3562=J$1),LOOKUP(9.99999999999999E+307,$J$2:J3561)+1,"")</f>
        <v>3396</v>
      </c>
      <c r="K3562" s="31">
        <f>IF(AND(B3562=K$1),LOOKUP(9.99999999999999E+307,$K$2:K3561)+1,"")</f>
        <v>3396</v>
      </c>
      <c r="L3562" s="31">
        <f>IF(AND(B3562=L$1),LOOKUP(9.99999999999999E+307,$L$2:L3561)+1,"")</f>
        <v>3396</v>
      </c>
      <c r="M3562" s="31">
        <f>IF(AND(B3562=M$1),LOOKUP(9.99999999999999E+307,$M$2:M3561)+1,"")</f>
        <v>3396</v>
      </c>
      <c r="N3562" s="31" t="e">
        <f>IF(AND(B3562=N$1),LOOKUP(9.99999999999999E+307,$N$2:N3561)+1,"")</f>
        <v>#REF!</v>
      </c>
      <c r="O3562" s="31" t="e">
        <f>IF(AND($B3562=O$1),LOOKUP(9.99999999999999E+307,$O$2:O3561)+1,"")</f>
        <v>#REF!</v>
      </c>
      <c r="P3562" s="31" t="e">
        <f>IF(AND($B3562=P$1),LOOKUP(9.99999999999999E+307,$P$2:P3561)+1,"")</f>
        <v>#REF!</v>
      </c>
      <c r="Q3562" s="31" t="e">
        <f>IF(AND($B3562=Q$1),LOOKUP(9.99999999999999E+307,$Q$2:Q3561)+1,"")</f>
        <v>#REF!</v>
      </c>
      <c r="R3562" s="31">
        <f>IF(AND($B3562=R$1),LOOKUP(9.99999999999999E+307,$R$2:R3561)+1,"")</f>
        <v>3396</v>
      </c>
      <c r="S3562" s="31">
        <f>IF(AND($B3562=S$1),LOOKUP(9.99999999999999E+307,$S$2:S3561)+1,"")</f>
        <v>3396</v>
      </c>
      <c r="T3562" s="265"/>
      <c r="U3562" s="265"/>
      <c r="V3562" s="265"/>
      <c r="AA3562" s="254" t="str">
        <f t="shared" si="395"/>
        <v/>
      </c>
      <c r="AB3562" s="254" t="str">
        <f t="shared" si="396"/>
        <v/>
      </c>
      <c r="AC3562" s="255">
        <f t="shared" si="397"/>
        <v>0</v>
      </c>
      <c r="AD3562" s="255">
        <f t="shared" si="398"/>
        <v>3836</v>
      </c>
      <c r="AE3562" s="256" t="str">
        <f t="shared" si="399"/>
        <v/>
      </c>
      <c r="AF3562" s="252" t="str">
        <f t="shared" si="400"/>
        <v>-</v>
      </c>
    </row>
    <row r="3563" spans="1:32" ht="20.149999999999999" customHeight="1" x14ac:dyDescent="0.75">
      <c r="A3563" s="31">
        <v>3561</v>
      </c>
      <c r="B3563" s="237"/>
      <c r="C3563" s="273"/>
      <c r="D3563" s="272"/>
      <c r="E3563" s="273"/>
      <c r="F3563" s="273"/>
      <c r="G3563" s="253" t="str">
        <f t="shared" ref="G3563:G3626" si="401">B3563&amp;C3563</f>
        <v/>
      </c>
      <c r="H3563" s="31" t="str">
        <f>IF(AND(B3563=H$1),LOOKUP(9.99999999999999E+307,$H$2:H3562)+1,"")</f>
        <v/>
      </c>
      <c r="I3563" s="31" t="str">
        <f>IF(AND(B3563=I$1),LOOKUP(9.99999999999999E+307,$I$2:I3562)+1,"")</f>
        <v/>
      </c>
      <c r="J3563" s="31">
        <f>IF(AND(B3563=J$1),LOOKUP(9.99999999999999E+307,$J$2:J3562)+1,"")</f>
        <v>3397</v>
      </c>
      <c r="K3563" s="31">
        <f>IF(AND(B3563=K$1),LOOKUP(9.99999999999999E+307,$K$2:K3562)+1,"")</f>
        <v>3397</v>
      </c>
      <c r="L3563" s="31">
        <f>IF(AND(B3563=L$1),LOOKUP(9.99999999999999E+307,$L$2:L3562)+1,"")</f>
        <v>3397</v>
      </c>
      <c r="M3563" s="31">
        <f>IF(AND(B3563=M$1),LOOKUP(9.99999999999999E+307,$M$2:M3562)+1,"")</f>
        <v>3397</v>
      </c>
      <c r="N3563" s="31" t="e">
        <f>IF(AND(B3563=N$1),LOOKUP(9.99999999999999E+307,$N$2:N3562)+1,"")</f>
        <v>#REF!</v>
      </c>
      <c r="O3563" s="31" t="e">
        <f>IF(AND($B3563=O$1),LOOKUP(9.99999999999999E+307,$O$2:O3562)+1,"")</f>
        <v>#REF!</v>
      </c>
      <c r="P3563" s="31" t="e">
        <f>IF(AND($B3563=P$1),LOOKUP(9.99999999999999E+307,$P$2:P3562)+1,"")</f>
        <v>#REF!</v>
      </c>
      <c r="Q3563" s="31" t="e">
        <f>IF(AND($B3563=Q$1),LOOKUP(9.99999999999999E+307,$Q$2:Q3562)+1,"")</f>
        <v>#REF!</v>
      </c>
      <c r="R3563" s="31">
        <f>IF(AND($B3563=R$1),LOOKUP(9.99999999999999E+307,$R$2:R3562)+1,"")</f>
        <v>3397</v>
      </c>
      <c r="S3563" s="31">
        <f>IF(AND($B3563=S$1),LOOKUP(9.99999999999999E+307,$S$2:S3562)+1,"")</f>
        <v>3397</v>
      </c>
      <c r="T3563" s="265"/>
      <c r="U3563" s="265"/>
      <c r="V3563" s="265"/>
      <c r="AA3563" s="254" t="str">
        <f t="shared" si="395"/>
        <v/>
      </c>
      <c r="AB3563" s="254" t="str">
        <f t="shared" si="396"/>
        <v/>
      </c>
      <c r="AC3563" s="255">
        <f t="shared" si="397"/>
        <v>0</v>
      </c>
      <c r="AD3563" s="255">
        <f t="shared" si="398"/>
        <v>3836</v>
      </c>
      <c r="AE3563" s="256" t="str">
        <f t="shared" si="399"/>
        <v/>
      </c>
      <c r="AF3563" s="252" t="str">
        <f t="shared" si="400"/>
        <v>-</v>
      </c>
    </row>
    <row r="3564" spans="1:32" ht="20.149999999999999" customHeight="1" x14ac:dyDescent="0.75">
      <c r="A3564" s="31">
        <v>3562</v>
      </c>
      <c r="B3564" s="237"/>
      <c r="C3564" s="273"/>
      <c r="D3564" s="272"/>
      <c r="E3564" s="273"/>
      <c r="F3564" s="273"/>
      <c r="G3564" s="253" t="str">
        <f t="shared" si="401"/>
        <v/>
      </c>
      <c r="H3564" s="31" t="str">
        <f>IF(AND(B3564=H$1),LOOKUP(9.99999999999999E+307,$H$2:H3563)+1,"")</f>
        <v/>
      </c>
      <c r="I3564" s="31" t="str">
        <f>IF(AND(B3564=I$1),LOOKUP(9.99999999999999E+307,$I$2:I3563)+1,"")</f>
        <v/>
      </c>
      <c r="J3564" s="31">
        <f>IF(AND(B3564=J$1),LOOKUP(9.99999999999999E+307,$J$2:J3563)+1,"")</f>
        <v>3398</v>
      </c>
      <c r="K3564" s="31">
        <f>IF(AND(B3564=K$1),LOOKUP(9.99999999999999E+307,$K$2:K3563)+1,"")</f>
        <v>3398</v>
      </c>
      <c r="L3564" s="31">
        <f>IF(AND(B3564=L$1),LOOKUP(9.99999999999999E+307,$L$2:L3563)+1,"")</f>
        <v>3398</v>
      </c>
      <c r="M3564" s="31">
        <f>IF(AND(B3564=M$1),LOOKUP(9.99999999999999E+307,$M$2:M3563)+1,"")</f>
        <v>3398</v>
      </c>
      <c r="N3564" s="31" t="e">
        <f>IF(AND(B3564=N$1),LOOKUP(9.99999999999999E+307,$N$2:N3563)+1,"")</f>
        <v>#REF!</v>
      </c>
      <c r="O3564" s="31" t="e">
        <f>IF(AND($B3564=O$1),LOOKUP(9.99999999999999E+307,$O$2:O3563)+1,"")</f>
        <v>#REF!</v>
      </c>
      <c r="P3564" s="31" t="e">
        <f>IF(AND($B3564=P$1),LOOKUP(9.99999999999999E+307,$P$2:P3563)+1,"")</f>
        <v>#REF!</v>
      </c>
      <c r="Q3564" s="31" t="e">
        <f>IF(AND($B3564=Q$1),LOOKUP(9.99999999999999E+307,$Q$2:Q3563)+1,"")</f>
        <v>#REF!</v>
      </c>
      <c r="R3564" s="31">
        <f>IF(AND($B3564=R$1),LOOKUP(9.99999999999999E+307,$R$2:R3563)+1,"")</f>
        <v>3398</v>
      </c>
      <c r="S3564" s="31">
        <f>IF(AND($B3564=S$1),LOOKUP(9.99999999999999E+307,$S$2:S3563)+1,"")</f>
        <v>3398</v>
      </c>
      <c r="T3564" s="265"/>
      <c r="U3564" s="265"/>
      <c r="V3564" s="265"/>
      <c r="AA3564" s="254" t="str">
        <f t="shared" si="395"/>
        <v/>
      </c>
      <c r="AB3564" s="254" t="str">
        <f t="shared" si="396"/>
        <v/>
      </c>
      <c r="AC3564" s="255">
        <f t="shared" si="397"/>
        <v>0</v>
      </c>
      <c r="AD3564" s="255">
        <f t="shared" si="398"/>
        <v>3836</v>
      </c>
      <c r="AE3564" s="256" t="str">
        <f t="shared" si="399"/>
        <v/>
      </c>
      <c r="AF3564" s="252" t="str">
        <f t="shared" si="400"/>
        <v>-</v>
      </c>
    </row>
    <row r="3565" spans="1:32" ht="20.149999999999999" customHeight="1" x14ac:dyDescent="0.75">
      <c r="A3565" s="31">
        <v>3563</v>
      </c>
      <c r="B3565" s="237"/>
      <c r="C3565" s="273"/>
      <c r="D3565" s="272"/>
      <c r="E3565" s="273"/>
      <c r="F3565" s="273"/>
      <c r="G3565" s="253" t="str">
        <f t="shared" si="401"/>
        <v/>
      </c>
      <c r="H3565" s="31" t="str">
        <f>IF(AND(B3565=H$1),LOOKUP(9.99999999999999E+307,$H$2:H3564)+1,"")</f>
        <v/>
      </c>
      <c r="I3565" s="31" t="str">
        <f>IF(AND(B3565=I$1),LOOKUP(9.99999999999999E+307,$I$2:I3564)+1,"")</f>
        <v/>
      </c>
      <c r="J3565" s="31">
        <f>IF(AND(B3565=J$1),LOOKUP(9.99999999999999E+307,$J$2:J3564)+1,"")</f>
        <v>3399</v>
      </c>
      <c r="K3565" s="31">
        <f>IF(AND(B3565=K$1),LOOKUP(9.99999999999999E+307,$K$2:K3564)+1,"")</f>
        <v>3399</v>
      </c>
      <c r="L3565" s="31">
        <f>IF(AND(B3565=L$1),LOOKUP(9.99999999999999E+307,$L$2:L3564)+1,"")</f>
        <v>3399</v>
      </c>
      <c r="M3565" s="31">
        <f>IF(AND(B3565=M$1),LOOKUP(9.99999999999999E+307,$M$2:M3564)+1,"")</f>
        <v>3399</v>
      </c>
      <c r="N3565" s="31" t="e">
        <f>IF(AND(B3565=N$1),LOOKUP(9.99999999999999E+307,$N$2:N3564)+1,"")</f>
        <v>#REF!</v>
      </c>
      <c r="O3565" s="31" t="e">
        <f>IF(AND($B3565=O$1),LOOKUP(9.99999999999999E+307,$O$2:O3564)+1,"")</f>
        <v>#REF!</v>
      </c>
      <c r="P3565" s="31" t="e">
        <f>IF(AND($B3565=P$1),LOOKUP(9.99999999999999E+307,$P$2:P3564)+1,"")</f>
        <v>#REF!</v>
      </c>
      <c r="Q3565" s="31" t="e">
        <f>IF(AND($B3565=Q$1),LOOKUP(9.99999999999999E+307,$Q$2:Q3564)+1,"")</f>
        <v>#REF!</v>
      </c>
      <c r="R3565" s="31">
        <f>IF(AND($B3565=R$1),LOOKUP(9.99999999999999E+307,$R$2:R3564)+1,"")</f>
        <v>3399</v>
      </c>
      <c r="S3565" s="31">
        <f>IF(AND($B3565=S$1),LOOKUP(9.99999999999999E+307,$S$2:S3564)+1,"")</f>
        <v>3399</v>
      </c>
      <c r="T3565" s="265"/>
      <c r="U3565" s="265"/>
      <c r="V3565" s="265"/>
      <c r="AA3565" s="254" t="str">
        <f t="shared" si="395"/>
        <v/>
      </c>
      <c r="AB3565" s="254" t="str">
        <f t="shared" si="396"/>
        <v/>
      </c>
      <c r="AC3565" s="255">
        <f t="shared" si="397"/>
        <v>0</v>
      </c>
      <c r="AD3565" s="255">
        <f t="shared" si="398"/>
        <v>3836</v>
      </c>
      <c r="AE3565" s="256" t="str">
        <f t="shared" si="399"/>
        <v/>
      </c>
      <c r="AF3565" s="252" t="str">
        <f t="shared" si="400"/>
        <v>-</v>
      </c>
    </row>
    <row r="3566" spans="1:32" ht="20.149999999999999" customHeight="1" x14ac:dyDescent="0.75">
      <c r="A3566" s="31">
        <v>3564</v>
      </c>
      <c r="B3566" s="237"/>
      <c r="C3566" s="273"/>
      <c r="D3566" s="272"/>
      <c r="E3566" s="273"/>
      <c r="F3566" s="273"/>
      <c r="G3566" s="253" t="str">
        <f t="shared" si="401"/>
        <v/>
      </c>
      <c r="H3566" s="31" t="str">
        <f>IF(AND(B3566=H$1),LOOKUP(9.99999999999999E+307,$H$2:H3565)+1,"")</f>
        <v/>
      </c>
      <c r="I3566" s="31" t="str">
        <f>IF(AND(B3566=I$1),LOOKUP(9.99999999999999E+307,$I$2:I3565)+1,"")</f>
        <v/>
      </c>
      <c r="J3566" s="31">
        <f>IF(AND(B3566=J$1),LOOKUP(9.99999999999999E+307,$J$2:J3565)+1,"")</f>
        <v>3400</v>
      </c>
      <c r="K3566" s="31">
        <f>IF(AND(B3566=K$1),LOOKUP(9.99999999999999E+307,$K$2:K3565)+1,"")</f>
        <v>3400</v>
      </c>
      <c r="L3566" s="31">
        <f>IF(AND(B3566=L$1),LOOKUP(9.99999999999999E+307,$L$2:L3565)+1,"")</f>
        <v>3400</v>
      </c>
      <c r="M3566" s="31">
        <f>IF(AND(B3566=M$1),LOOKUP(9.99999999999999E+307,$M$2:M3565)+1,"")</f>
        <v>3400</v>
      </c>
      <c r="N3566" s="31" t="e">
        <f>IF(AND(B3566=N$1),LOOKUP(9.99999999999999E+307,$N$2:N3565)+1,"")</f>
        <v>#REF!</v>
      </c>
      <c r="O3566" s="31" t="e">
        <f>IF(AND($B3566=O$1),LOOKUP(9.99999999999999E+307,$O$2:O3565)+1,"")</f>
        <v>#REF!</v>
      </c>
      <c r="P3566" s="31" t="e">
        <f>IF(AND($B3566=P$1),LOOKUP(9.99999999999999E+307,$P$2:P3565)+1,"")</f>
        <v>#REF!</v>
      </c>
      <c r="Q3566" s="31" t="e">
        <f>IF(AND($B3566=Q$1),LOOKUP(9.99999999999999E+307,$Q$2:Q3565)+1,"")</f>
        <v>#REF!</v>
      </c>
      <c r="R3566" s="31">
        <f>IF(AND($B3566=R$1),LOOKUP(9.99999999999999E+307,$R$2:R3565)+1,"")</f>
        <v>3400</v>
      </c>
      <c r="S3566" s="31">
        <f>IF(AND($B3566=S$1),LOOKUP(9.99999999999999E+307,$S$2:S3565)+1,"")</f>
        <v>3400</v>
      </c>
      <c r="T3566" s="265"/>
      <c r="U3566" s="265"/>
      <c r="V3566" s="265"/>
      <c r="AA3566" s="254" t="str">
        <f t="shared" si="395"/>
        <v/>
      </c>
      <c r="AB3566" s="254" t="str">
        <f t="shared" si="396"/>
        <v/>
      </c>
      <c r="AC3566" s="255">
        <f t="shared" si="397"/>
        <v>0</v>
      </c>
      <c r="AD3566" s="255">
        <f t="shared" si="398"/>
        <v>3836</v>
      </c>
      <c r="AE3566" s="256" t="str">
        <f t="shared" si="399"/>
        <v/>
      </c>
      <c r="AF3566" s="252" t="str">
        <f t="shared" si="400"/>
        <v>-</v>
      </c>
    </row>
    <row r="3567" spans="1:32" ht="20.149999999999999" customHeight="1" x14ac:dyDescent="0.75">
      <c r="A3567" s="31">
        <v>3565</v>
      </c>
      <c r="B3567" s="237"/>
      <c r="C3567" s="273"/>
      <c r="D3567" s="272"/>
      <c r="E3567" s="273"/>
      <c r="F3567" s="273"/>
      <c r="G3567" s="253" t="str">
        <f t="shared" si="401"/>
        <v/>
      </c>
      <c r="H3567" s="31" t="str">
        <f>IF(AND(B3567=H$1),LOOKUP(9.99999999999999E+307,$H$2:H3566)+1,"")</f>
        <v/>
      </c>
      <c r="I3567" s="31" t="str">
        <f>IF(AND(B3567=I$1),LOOKUP(9.99999999999999E+307,$I$2:I3566)+1,"")</f>
        <v/>
      </c>
      <c r="J3567" s="31">
        <f>IF(AND(B3567=J$1),LOOKUP(9.99999999999999E+307,$J$2:J3566)+1,"")</f>
        <v>3401</v>
      </c>
      <c r="K3567" s="31">
        <f>IF(AND(B3567=K$1),LOOKUP(9.99999999999999E+307,$K$2:K3566)+1,"")</f>
        <v>3401</v>
      </c>
      <c r="L3567" s="31">
        <f>IF(AND(B3567=L$1),LOOKUP(9.99999999999999E+307,$L$2:L3566)+1,"")</f>
        <v>3401</v>
      </c>
      <c r="M3567" s="31">
        <f>IF(AND(B3567=M$1),LOOKUP(9.99999999999999E+307,$M$2:M3566)+1,"")</f>
        <v>3401</v>
      </c>
      <c r="N3567" s="31" t="e">
        <f>IF(AND(B3567=N$1),LOOKUP(9.99999999999999E+307,$N$2:N3566)+1,"")</f>
        <v>#REF!</v>
      </c>
      <c r="O3567" s="31" t="e">
        <f>IF(AND($B3567=O$1),LOOKUP(9.99999999999999E+307,$O$2:O3566)+1,"")</f>
        <v>#REF!</v>
      </c>
      <c r="P3567" s="31" t="e">
        <f>IF(AND($B3567=P$1),LOOKUP(9.99999999999999E+307,$P$2:P3566)+1,"")</f>
        <v>#REF!</v>
      </c>
      <c r="Q3567" s="31" t="e">
        <f>IF(AND($B3567=Q$1),LOOKUP(9.99999999999999E+307,$Q$2:Q3566)+1,"")</f>
        <v>#REF!</v>
      </c>
      <c r="R3567" s="31">
        <f>IF(AND($B3567=R$1),LOOKUP(9.99999999999999E+307,$R$2:R3566)+1,"")</f>
        <v>3401</v>
      </c>
      <c r="S3567" s="31">
        <f>IF(AND($B3567=S$1),LOOKUP(9.99999999999999E+307,$S$2:S3566)+1,"")</f>
        <v>3401</v>
      </c>
      <c r="T3567" s="265"/>
      <c r="U3567" s="265"/>
      <c r="V3567" s="265"/>
      <c r="AA3567" s="254" t="str">
        <f t="shared" si="395"/>
        <v/>
      </c>
      <c r="AB3567" s="254" t="str">
        <f t="shared" si="396"/>
        <v/>
      </c>
      <c r="AC3567" s="255">
        <f t="shared" si="397"/>
        <v>0</v>
      </c>
      <c r="AD3567" s="255">
        <f t="shared" si="398"/>
        <v>3836</v>
      </c>
      <c r="AE3567" s="256" t="str">
        <f t="shared" si="399"/>
        <v/>
      </c>
      <c r="AF3567" s="252" t="str">
        <f t="shared" si="400"/>
        <v>-</v>
      </c>
    </row>
    <row r="3568" spans="1:32" ht="20.149999999999999" customHeight="1" x14ac:dyDescent="0.75">
      <c r="A3568" s="31">
        <v>3566</v>
      </c>
      <c r="B3568" s="237"/>
      <c r="C3568" s="273"/>
      <c r="D3568" s="272"/>
      <c r="E3568" s="273"/>
      <c r="F3568" s="273"/>
      <c r="G3568" s="253" t="str">
        <f t="shared" si="401"/>
        <v/>
      </c>
      <c r="H3568" s="31" t="str">
        <f>IF(AND(B3568=H$1),LOOKUP(9.99999999999999E+307,$H$2:H3567)+1,"")</f>
        <v/>
      </c>
      <c r="I3568" s="31" t="str">
        <f>IF(AND(B3568=I$1),LOOKUP(9.99999999999999E+307,$I$2:I3567)+1,"")</f>
        <v/>
      </c>
      <c r="J3568" s="31">
        <f>IF(AND(B3568=J$1),LOOKUP(9.99999999999999E+307,$J$2:J3567)+1,"")</f>
        <v>3402</v>
      </c>
      <c r="K3568" s="31">
        <f>IF(AND(B3568=K$1),LOOKUP(9.99999999999999E+307,$K$2:K3567)+1,"")</f>
        <v>3402</v>
      </c>
      <c r="L3568" s="31">
        <f>IF(AND(B3568=L$1),LOOKUP(9.99999999999999E+307,$L$2:L3567)+1,"")</f>
        <v>3402</v>
      </c>
      <c r="M3568" s="31">
        <f>IF(AND(B3568=M$1),LOOKUP(9.99999999999999E+307,$M$2:M3567)+1,"")</f>
        <v>3402</v>
      </c>
      <c r="N3568" s="31" t="e">
        <f>IF(AND(B3568=N$1),LOOKUP(9.99999999999999E+307,$N$2:N3567)+1,"")</f>
        <v>#REF!</v>
      </c>
      <c r="O3568" s="31" t="e">
        <f>IF(AND($B3568=O$1),LOOKUP(9.99999999999999E+307,$O$2:O3567)+1,"")</f>
        <v>#REF!</v>
      </c>
      <c r="P3568" s="31" t="e">
        <f>IF(AND($B3568=P$1),LOOKUP(9.99999999999999E+307,$P$2:P3567)+1,"")</f>
        <v>#REF!</v>
      </c>
      <c r="Q3568" s="31" t="e">
        <f>IF(AND($B3568=Q$1),LOOKUP(9.99999999999999E+307,$Q$2:Q3567)+1,"")</f>
        <v>#REF!</v>
      </c>
      <c r="R3568" s="31">
        <f>IF(AND($B3568=R$1),LOOKUP(9.99999999999999E+307,$R$2:R3567)+1,"")</f>
        <v>3402</v>
      </c>
      <c r="S3568" s="31">
        <f>IF(AND($B3568=S$1),LOOKUP(9.99999999999999E+307,$S$2:S3567)+1,"")</f>
        <v>3402</v>
      </c>
      <c r="T3568" s="265"/>
      <c r="U3568" s="265"/>
      <c r="V3568" s="265"/>
      <c r="AA3568" s="254" t="str">
        <f t="shared" si="395"/>
        <v/>
      </c>
      <c r="AB3568" s="254" t="str">
        <f t="shared" si="396"/>
        <v/>
      </c>
      <c r="AC3568" s="255">
        <f t="shared" si="397"/>
        <v>0</v>
      </c>
      <c r="AD3568" s="255">
        <f t="shared" si="398"/>
        <v>3836</v>
      </c>
      <c r="AE3568" s="256" t="str">
        <f t="shared" si="399"/>
        <v/>
      </c>
      <c r="AF3568" s="252" t="str">
        <f t="shared" si="400"/>
        <v>-</v>
      </c>
    </row>
    <row r="3569" spans="1:32" ht="20.149999999999999" customHeight="1" x14ac:dyDescent="0.75">
      <c r="A3569" s="31">
        <v>3567</v>
      </c>
      <c r="B3569" s="237"/>
      <c r="C3569" s="273"/>
      <c r="D3569" s="272"/>
      <c r="E3569" s="273"/>
      <c r="F3569" s="273"/>
      <c r="G3569" s="253" t="str">
        <f t="shared" si="401"/>
        <v/>
      </c>
      <c r="H3569" s="31" t="str">
        <f>IF(AND(B3569=H$1),LOOKUP(9.99999999999999E+307,$H$2:H3568)+1,"")</f>
        <v/>
      </c>
      <c r="I3569" s="31" t="str">
        <f>IF(AND(B3569=I$1),LOOKUP(9.99999999999999E+307,$I$2:I3568)+1,"")</f>
        <v/>
      </c>
      <c r="J3569" s="31">
        <f>IF(AND(B3569=J$1),LOOKUP(9.99999999999999E+307,$J$2:J3568)+1,"")</f>
        <v>3403</v>
      </c>
      <c r="K3569" s="31">
        <f>IF(AND(B3569=K$1),LOOKUP(9.99999999999999E+307,$K$2:K3568)+1,"")</f>
        <v>3403</v>
      </c>
      <c r="L3569" s="31">
        <f>IF(AND(B3569=L$1),LOOKUP(9.99999999999999E+307,$L$2:L3568)+1,"")</f>
        <v>3403</v>
      </c>
      <c r="M3569" s="31">
        <f>IF(AND(B3569=M$1),LOOKUP(9.99999999999999E+307,$M$2:M3568)+1,"")</f>
        <v>3403</v>
      </c>
      <c r="N3569" s="31" t="e">
        <f>IF(AND(B3569=N$1),LOOKUP(9.99999999999999E+307,$N$2:N3568)+1,"")</f>
        <v>#REF!</v>
      </c>
      <c r="O3569" s="31" t="e">
        <f>IF(AND($B3569=O$1),LOOKUP(9.99999999999999E+307,$O$2:O3568)+1,"")</f>
        <v>#REF!</v>
      </c>
      <c r="P3569" s="31" t="e">
        <f>IF(AND($B3569=P$1),LOOKUP(9.99999999999999E+307,$P$2:P3568)+1,"")</f>
        <v>#REF!</v>
      </c>
      <c r="Q3569" s="31" t="e">
        <f>IF(AND($B3569=Q$1),LOOKUP(9.99999999999999E+307,$Q$2:Q3568)+1,"")</f>
        <v>#REF!</v>
      </c>
      <c r="R3569" s="31">
        <f>IF(AND($B3569=R$1),LOOKUP(9.99999999999999E+307,$R$2:R3568)+1,"")</f>
        <v>3403</v>
      </c>
      <c r="S3569" s="31">
        <f>IF(AND($B3569=S$1),LOOKUP(9.99999999999999E+307,$S$2:S3568)+1,"")</f>
        <v>3403</v>
      </c>
      <c r="T3569" s="265"/>
      <c r="U3569" s="265"/>
      <c r="V3569" s="265"/>
      <c r="AA3569" s="254" t="str">
        <f t="shared" si="395"/>
        <v/>
      </c>
      <c r="AB3569" s="254" t="str">
        <f t="shared" si="396"/>
        <v/>
      </c>
      <c r="AC3569" s="255">
        <f t="shared" si="397"/>
        <v>0</v>
      </c>
      <c r="AD3569" s="255">
        <f t="shared" si="398"/>
        <v>3836</v>
      </c>
      <c r="AE3569" s="256" t="str">
        <f t="shared" si="399"/>
        <v/>
      </c>
      <c r="AF3569" s="252" t="str">
        <f t="shared" si="400"/>
        <v>-</v>
      </c>
    </row>
    <row r="3570" spans="1:32" ht="20.149999999999999" customHeight="1" x14ac:dyDescent="0.75">
      <c r="A3570" s="31">
        <v>3568</v>
      </c>
      <c r="B3570" s="237"/>
      <c r="C3570" s="273"/>
      <c r="D3570" s="272"/>
      <c r="E3570" s="273"/>
      <c r="F3570" s="273"/>
      <c r="G3570" s="253" t="str">
        <f t="shared" si="401"/>
        <v/>
      </c>
      <c r="H3570" s="31" t="str">
        <f>IF(AND(B3570=H$1),LOOKUP(9.99999999999999E+307,$H$2:H3569)+1,"")</f>
        <v/>
      </c>
      <c r="I3570" s="31" t="str">
        <f>IF(AND(B3570=I$1),LOOKUP(9.99999999999999E+307,$I$2:I3569)+1,"")</f>
        <v/>
      </c>
      <c r="J3570" s="31">
        <f>IF(AND(B3570=J$1),LOOKUP(9.99999999999999E+307,$J$2:J3569)+1,"")</f>
        <v>3404</v>
      </c>
      <c r="K3570" s="31">
        <f>IF(AND(B3570=K$1),LOOKUP(9.99999999999999E+307,$K$2:K3569)+1,"")</f>
        <v>3404</v>
      </c>
      <c r="L3570" s="31">
        <f>IF(AND(B3570=L$1),LOOKUP(9.99999999999999E+307,$L$2:L3569)+1,"")</f>
        <v>3404</v>
      </c>
      <c r="M3570" s="31">
        <f>IF(AND(B3570=M$1),LOOKUP(9.99999999999999E+307,$M$2:M3569)+1,"")</f>
        <v>3404</v>
      </c>
      <c r="N3570" s="31" t="e">
        <f>IF(AND(B3570=N$1),LOOKUP(9.99999999999999E+307,$N$2:N3569)+1,"")</f>
        <v>#REF!</v>
      </c>
      <c r="O3570" s="31" t="e">
        <f>IF(AND($B3570=O$1),LOOKUP(9.99999999999999E+307,$O$2:O3569)+1,"")</f>
        <v>#REF!</v>
      </c>
      <c r="P3570" s="31" t="e">
        <f>IF(AND($B3570=P$1),LOOKUP(9.99999999999999E+307,$P$2:P3569)+1,"")</f>
        <v>#REF!</v>
      </c>
      <c r="Q3570" s="31" t="e">
        <f>IF(AND($B3570=Q$1),LOOKUP(9.99999999999999E+307,$Q$2:Q3569)+1,"")</f>
        <v>#REF!</v>
      </c>
      <c r="R3570" s="31">
        <f>IF(AND($B3570=R$1),LOOKUP(9.99999999999999E+307,$R$2:R3569)+1,"")</f>
        <v>3404</v>
      </c>
      <c r="S3570" s="31">
        <f>IF(AND($B3570=S$1),LOOKUP(9.99999999999999E+307,$S$2:S3569)+1,"")</f>
        <v>3404</v>
      </c>
      <c r="T3570" s="265"/>
      <c r="U3570" s="265"/>
      <c r="V3570" s="265"/>
      <c r="AA3570" s="254" t="str">
        <f t="shared" si="395"/>
        <v/>
      </c>
      <c r="AB3570" s="254" t="str">
        <f t="shared" si="396"/>
        <v/>
      </c>
      <c r="AC3570" s="255">
        <f t="shared" si="397"/>
        <v>0</v>
      </c>
      <c r="AD3570" s="255">
        <f t="shared" si="398"/>
        <v>3836</v>
      </c>
      <c r="AE3570" s="256" t="str">
        <f t="shared" si="399"/>
        <v/>
      </c>
      <c r="AF3570" s="252" t="str">
        <f t="shared" si="400"/>
        <v>-</v>
      </c>
    </row>
    <row r="3571" spans="1:32" ht="20.149999999999999" customHeight="1" x14ac:dyDescent="0.75">
      <c r="A3571" s="31">
        <v>3569</v>
      </c>
      <c r="B3571" s="237"/>
      <c r="C3571" s="273"/>
      <c r="D3571" s="272"/>
      <c r="E3571" s="273"/>
      <c r="F3571" s="273"/>
      <c r="G3571" s="253" t="str">
        <f t="shared" si="401"/>
        <v/>
      </c>
      <c r="H3571" s="31" t="str">
        <f>IF(AND(B3571=H$1),LOOKUP(9.99999999999999E+307,$H$2:H3570)+1,"")</f>
        <v/>
      </c>
      <c r="I3571" s="31" t="str">
        <f>IF(AND(B3571=I$1),LOOKUP(9.99999999999999E+307,$I$2:I3570)+1,"")</f>
        <v/>
      </c>
      <c r="J3571" s="31">
        <f>IF(AND(B3571=J$1),LOOKUP(9.99999999999999E+307,$J$2:J3570)+1,"")</f>
        <v>3405</v>
      </c>
      <c r="K3571" s="31">
        <f>IF(AND(B3571=K$1),LOOKUP(9.99999999999999E+307,$K$2:K3570)+1,"")</f>
        <v>3405</v>
      </c>
      <c r="L3571" s="31">
        <f>IF(AND(B3571=L$1),LOOKUP(9.99999999999999E+307,$L$2:L3570)+1,"")</f>
        <v>3405</v>
      </c>
      <c r="M3571" s="31">
        <f>IF(AND(B3571=M$1),LOOKUP(9.99999999999999E+307,$M$2:M3570)+1,"")</f>
        <v>3405</v>
      </c>
      <c r="N3571" s="31" t="e">
        <f>IF(AND(B3571=N$1),LOOKUP(9.99999999999999E+307,$N$2:N3570)+1,"")</f>
        <v>#REF!</v>
      </c>
      <c r="O3571" s="31" t="e">
        <f>IF(AND($B3571=O$1),LOOKUP(9.99999999999999E+307,$O$2:O3570)+1,"")</f>
        <v>#REF!</v>
      </c>
      <c r="P3571" s="31" t="e">
        <f>IF(AND($B3571=P$1),LOOKUP(9.99999999999999E+307,$P$2:P3570)+1,"")</f>
        <v>#REF!</v>
      </c>
      <c r="Q3571" s="31" t="e">
        <f>IF(AND($B3571=Q$1),LOOKUP(9.99999999999999E+307,$Q$2:Q3570)+1,"")</f>
        <v>#REF!</v>
      </c>
      <c r="R3571" s="31">
        <f>IF(AND($B3571=R$1),LOOKUP(9.99999999999999E+307,$R$2:R3570)+1,"")</f>
        <v>3405</v>
      </c>
      <c r="S3571" s="31">
        <f>IF(AND($B3571=S$1),LOOKUP(9.99999999999999E+307,$S$2:S3570)+1,"")</f>
        <v>3405</v>
      </c>
      <c r="T3571" s="265"/>
      <c r="U3571" s="265"/>
      <c r="V3571" s="265"/>
      <c r="AA3571" s="254" t="str">
        <f t="shared" si="395"/>
        <v/>
      </c>
      <c r="AB3571" s="254" t="str">
        <f t="shared" si="396"/>
        <v/>
      </c>
      <c r="AC3571" s="255">
        <f t="shared" si="397"/>
        <v>0</v>
      </c>
      <c r="AD3571" s="255">
        <f t="shared" si="398"/>
        <v>3836</v>
      </c>
      <c r="AE3571" s="256" t="str">
        <f t="shared" si="399"/>
        <v/>
      </c>
      <c r="AF3571" s="252" t="str">
        <f t="shared" si="400"/>
        <v>-</v>
      </c>
    </row>
    <row r="3572" spans="1:32" ht="20.149999999999999" customHeight="1" x14ac:dyDescent="0.75">
      <c r="A3572" s="31">
        <v>3570</v>
      </c>
      <c r="B3572" s="237"/>
      <c r="C3572" s="273"/>
      <c r="D3572" s="272"/>
      <c r="E3572" s="273"/>
      <c r="F3572" s="273"/>
      <c r="G3572" s="253" t="str">
        <f t="shared" si="401"/>
        <v/>
      </c>
      <c r="H3572" s="31" t="str">
        <f>IF(AND(B3572=H$1),LOOKUP(9.99999999999999E+307,$H$2:H3571)+1,"")</f>
        <v/>
      </c>
      <c r="I3572" s="31" t="str">
        <f>IF(AND(B3572=I$1),LOOKUP(9.99999999999999E+307,$I$2:I3571)+1,"")</f>
        <v/>
      </c>
      <c r="J3572" s="31">
        <f>IF(AND(B3572=J$1),LOOKUP(9.99999999999999E+307,$J$2:J3571)+1,"")</f>
        <v>3406</v>
      </c>
      <c r="K3572" s="31">
        <f>IF(AND(B3572=K$1),LOOKUP(9.99999999999999E+307,$K$2:K3571)+1,"")</f>
        <v>3406</v>
      </c>
      <c r="L3572" s="31">
        <f>IF(AND(B3572=L$1),LOOKUP(9.99999999999999E+307,$L$2:L3571)+1,"")</f>
        <v>3406</v>
      </c>
      <c r="M3572" s="31">
        <f>IF(AND(B3572=M$1),LOOKUP(9.99999999999999E+307,$M$2:M3571)+1,"")</f>
        <v>3406</v>
      </c>
      <c r="N3572" s="31" t="e">
        <f>IF(AND(B3572=N$1),LOOKUP(9.99999999999999E+307,$N$2:N3571)+1,"")</f>
        <v>#REF!</v>
      </c>
      <c r="O3572" s="31" t="e">
        <f>IF(AND($B3572=O$1),LOOKUP(9.99999999999999E+307,$O$2:O3571)+1,"")</f>
        <v>#REF!</v>
      </c>
      <c r="P3572" s="31" t="e">
        <f>IF(AND($B3572=P$1),LOOKUP(9.99999999999999E+307,$P$2:P3571)+1,"")</f>
        <v>#REF!</v>
      </c>
      <c r="Q3572" s="31" t="e">
        <f>IF(AND($B3572=Q$1),LOOKUP(9.99999999999999E+307,$Q$2:Q3571)+1,"")</f>
        <v>#REF!</v>
      </c>
      <c r="R3572" s="31">
        <f>IF(AND($B3572=R$1),LOOKUP(9.99999999999999E+307,$R$2:R3571)+1,"")</f>
        <v>3406</v>
      </c>
      <c r="S3572" s="31">
        <f>IF(AND($B3572=S$1),LOOKUP(9.99999999999999E+307,$S$2:S3571)+1,"")</f>
        <v>3406</v>
      </c>
      <c r="T3572" s="265"/>
      <c r="U3572" s="265"/>
      <c r="V3572" s="265"/>
      <c r="AA3572" s="254" t="str">
        <f t="shared" si="395"/>
        <v/>
      </c>
      <c r="AB3572" s="254" t="str">
        <f t="shared" si="396"/>
        <v/>
      </c>
      <c r="AC3572" s="255">
        <f t="shared" si="397"/>
        <v>0</v>
      </c>
      <c r="AD3572" s="255">
        <f t="shared" si="398"/>
        <v>3836</v>
      </c>
      <c r="AE3572" s="256" t="str">
        <f t="shared" si="399"/>
        <v/>
      </c>
      <c r="AF3572" s="252" t="str">
        <f t="shared" si="400"/>
        <v>-</v>
      </c>
    </row>
    <row r="3573" spans="1:32" ht="20.149999999999999" customHeight="1" x14ac:dyDescent="0.75">
      <c r="A3573" s="31">
        <v>3571</v>
      </c>
      <c r="B3573" s="237"/>
      <c r="C3573" s="273"/>
      <c r="D3573" s="272"/>
      <c r="E3573" s="273"/>
      <c r="F3573" s="273"/>
      <c r="G3573" s="253" t="str">
        <f t="shared" si="401"/>
        <v/>
      </c>
      <c r="H3573" s="31" t="str">
        <f>IF(AND(B3573=H$1),LOOKUP(9.99999999999999E+307,$H$2:H3572)+1,"")</f>
        <v/>
      </c>
      <c r="I3573" s="31" t="str">
        <f>IF(AND(B3573=I$1),LOOKUP(9.99999999999999E+307,$I$2:I3572)+1,"")</f>
        <v/>
      </c>
      <c r="J3573" s="31">
        <f>IF(AND(B3573=J$1),LOOKUP(9.99999999999999E+307,$J$2:J3572)+1,"")</f>
        <v>3407</v>
      </c>
      <c r="K3573" s="31">
        <f>IF(AND(B3573=K$1),LOOKUP(9.99999999999999E+307,$K$2:K3572)+1,"")</f>
        <v>3407</v>
      </c>
      <c r="L3573" s="31">
        <f>IF(AND(B3573=L$1),LOOKUP(9.99999999999999E+307,$L$2:L3572)+1,"")</f>
        <v>3407</v>
      </c>
      <c r="M3573" s="31">
        <f>IF(AND(B3573=M$1),LOOKUP(9.99999999999999E+307,$M$2:M3572)+1,"")</f>
        <v>3407</v>
      </c>
      <c r="N3573" s="31" t="e">
        <f>IF(AND(B3573=N$1),LOOKUP(9.99999999999999E+307,$N$2:N3572)+1,"")</f>
        <v>#REF!</v>
      </c>
      <c r="O3573" s="31" t="e">
        <f>IF(AND($B3573=O$1),LOOKUP(9.99999999999999E+307,$O$2:O3572)+1,"")</f>
        <v>#REF!</v>
      </c>
      <c r="P3573" s="31" t="e">
        <f>IF(AND($B3573=P$1),LOOKUP(9.99999999999999E+307,$P$2:P3572)+1,"")</f>
        <v>#REF!</v>
      </c>
      <c r="Q3573" s="31" t="e">
        <f>IF(AND($B3573=Q$1),LOOKUP(9.99999999999999E+307,$Q$2:Q3572)+1,"")</f>
        <v>#REF!</v>
      </c>
      <c r="R3573" s="31">
        <f>IF(AND($B3573=R$1),LOOKUP(9.99999999999999E+307,$R$2:R3572)+1,"")</f>
        <v>3407</v>
      </c>
      <c r="S3573" s="31">
        <f>IF(AND($B3573=S$1),LOOKUP(9.99999999999999E+307,$S$2:S3572)+1,"")</f>
        <v>3407</v>
      </c>
      <c r="T3573" s="265"/>
      <c r="U3573" s="265"/>
      <c r="V3573" s="265"/>
      <c r="AA3573" s="254" t="str">
        <f t="shared" si="395"/>
        <v/>
      </c>
      <c r="AB3573" s="254" t="str">
        <f t="shared" si="396"/>
        <v/>
      </c>
      <c r="AC3573" s="255">
        <f t="shared" si="397"/>
        <v>0</v>
      </c>
      <c r="AD3573" s="255">
        <f t="shared" si="398"/>
        <v>3836</v>
      </c>
      <c r="AE3573" s="256" t="str">
        <f t="shared" si="399"/>
        <v/>
      </c>
      <c r="AF3573" s="252" t="str">
        <f t="shared" si="400"/>
        <v>-</v>
      </c>
    </row>
    <row r="3574" spans="1:32" ht="20.149999999999999" customHeight="1" x14ac:dyDescent="0.75">
      <c r="A3574" s="31">
        <v>3572</v>
      </c>
      <c r="B3574" s="237"/>
      <c r="C3574" s="273"/>
      <c r="D3574" s="272"/>
      <c r="E3574" s="273"/>
      <c r="F3574" s="273"/>
      <c r="G3574" s="253" t="str">
        <f t="shared" si="401"/>
        <v/>
      </c>
      <c r="H3574" s="31" t="str">
        <f>IF(AND(B3574=H$1),LOOKUP(9.99999999999999E+307,$H$2:H3573)+1,"")</f>
        <v/>
      </c>
      <c r="I3574" s="31" t="str">
        <f>IF(AND(B3574=I$1),LOOKUP(9.99999999999999E+307,$I$2:I3573)+1,"")</f>
        <v/>
      </c>
      <c r="J3574" s="31">
        <f>IF(AND(B3574=J$1),LOOKUP(9.99999999999999E+307,$J$2:J3573)+1,"")</f>
        <v>3408</v>
      </c>
      <c r="K3574" s="31">
        <f>IF(AND(B3574=K$1),LOOKUP(9.99999999999999E+307,$K$2:K3573)+1,"")</f>
        <v>3408</v>
      </c>
      <c r="L3574" s="31">
        <f>IF(AND(B3574=L$1),LOOKUP(9.99999999999999E+307,$L$2:L3573)+1,"")</f>
        <v>3408</v>
      </c>
      <c r="M3574" s="31">
        <f>IF(AND(B3574=M$1),LOOKUP(9.99999999999999E+307,$M$2:M3573)+1,"")</f>
        <v>3408</v>
      </c>
      <c r="N3574" s="31" t="e">
        <f>IF(AND(B3574=N$1),LOOKUP(9.99999999999999E+307,$N$2:N3573)+1,"")</f>
        <v>#REF!</v>
      </c>
      <c r="O3574" s="31" t="e">
        <f>IF(AND($B3574=O$1),LOOKUP(9.99999999999999E+307,$O$2:O3573)+1,"")</f>
        <v>#REF!</v>
      </c>
      <c r="P3574" s="31" t="e">
        <f>IF(AND($B3574=P$1),LOOKUP(9.99999999999999E+307,$P$2:P3573)+1,"")</f>
        <v>#REF!</v>
      </c>
      <c r="Q3574" s="31" t="e">
        <f>IF(AND($B3574=Q$1),LOOKUP(9.99999999999999E+307,$Q$2:Q3573)+1,"")</f>
        <v>#REF!</v>
      </c>
      <c r="R3574" s="31">
        <f>IF(AND($B3574=R$1),LOOKUP(9.99999999999999E+307,$R$2:R3573)+1,"")</f>
        <v>3408</v>
      </c>
      <c r="S3574" s="31">
        <f>IF(AND($B3574=S$1),LOOKUP(9.99999999999999E+307,$S$2:S3573)+1,"")</f>
        <v>3408</v>
      </c>
      <c r="T3574" s="265"/>
      <c r="U3574" s="265"/>
      <c r="V3574" s="265"/>
      <c r="AA3574" s="254" t="str">
        <f t="shared" si="395"/>
        <v/>
      </c>
      <c r="AB3574" s="254" t="str">
        <f t="shared" si="396"/>
        <v/>
      </c>
      <c r="AC3574" s="255">
        <f t="shared" si="397"/>
        <v>0</v>
      </c>
      <c r="AD3574" s="255">
        <f t="shared" si="398"/>
        <v>3836</v>
      </c>
      <c r="AE3574" s="256" t="str">
        <f t="shared" si="399"/>
        <v/>
      </c>
      <c r="AF3574" s="252" t="str">
        <f t="shared" si="400"/>
        <v>-</v>
      </c>
    </row>
    <row r="3575" spans="1:32" ht="20.149999999999999" customHeight="1" x14ac:dyDescent="0.75">
      <c r="A3575" s="31">
        <v>3573</v>
      </c>
      <c r="B3575" s="237"/>
      <c r="C3575" s="273"/>
      <c r="D3575" s="272"/>
      <c r="E3575" s="273"/>
      <c r="F3575" s="273"/>
      <c r="G3575" s="253" t="str">
        <f t="shared" si="401"/>
        <v/>
      </c>
      <c r="H3575" s="31" t="str">
        <f>IF(AND(B3575=H$1),LOOKUP(9.99999999999999E+307,$H$2:H3574)+1,"")</f>
        <v/>
      </c>
      <c r="I3575" s="31" t="str">
        <f>IF(AND(B3575=I$1),LOOKUP(9.99999999999999E+307,$I$2:I3574)+1,"")</f>
        <v/>
      </c>
      <c r="J3575" s="31">
        <f>IF(AND(B3575=J$1),LOOKUP(9.99999999999999E+307,$J$2:J3574)+1,"")</f>
        <v>3409</v>
      </c>
      <c r="K3575" s="31">
        <f>IF(AND(B3575=K$1),LOOKUP(9.99999999999999E+307,$K$2:K3574)+1,"")</f>
        <v>3409</v>
      </c>
      <c r="L3575" s="31">
        <f>IF(AND(B3575=L$1),LOOKUP(9.99999999999999E+307,$L$2:L3574)+1,"")</f>
        <v>3409</v>
      </c>
      <c r="M3575" s="31">
        <f>IF(AND(B3575=M$1),LOOKUP(9.99999999999999E+307,$M$2:M3574)+1,"")</f>
        <v>3409</v>
      </c>
      <c r="N3575" s="31" t="e">
        <f>IF(AND(B3575=N$1),LOOKUP(9.99999999999999E+307,$N$2:N3574)+1,"")</f>
        <v>#REF!</v>
      </c>
      <c r="O3575" s="31" t="e">
        <f>IF(AND($B3575=O$1),LOOKUP(9.99999999999999E+307,$O$2:O3574)+1,"")</f>
        <v>#REF!</v>
      </c>
      <c r="P3575" s="31" t="e">
        <f>IF(AND($B3575=P$1),LOOKUP(9.99999999999999E+307,$P$2:P3574)+1,"")</f>
        <v>#REF!</v>
      </c>
      <c r="Q3575" s="31" t="e">
        <f>IF(AND($B3575=Q$1),LOOKUP(9.99999999999999E+307,$Q$2:Q3574)+1,"")</f>
        <v>#REF!</v>
      </c>
      <c r="R3575" s="31">
        <f>IF(AND($B3575=R$1),LOOKUP(9.99999999999999E+307,$R$2:R3574)+1,"")</f>
        <v>3409</v>
      </c>
      <c r="S3575" s="31">
        <f>IF(AND($B3575=S$1),LOOKUP(9.99999999999999E+307,$S$2:S3574)+1,"")</f>
        <v>3409</v>
      </c>
      <c r="T3575" s="265"/>
      <c r="U3575" s="265"/>
      <c r="V3575" s="265"/>
      <c r="AA3575" s="254" t="str">
        <f t="shared" si="395"/>
        <v/>
      </c>
      <c r="AB3575" s="254" t="str">
        <f t="shared" si="396"/>
        <v/>
      </c>
      <c r="AC3575" s="255">
        <f t="shared" si="397"/>
        <v>0</v>
      </c>
      <c r="AD3575" s="255">
        <f t="shared" si="398"/>
        <v>3836</v>
      </c>
      <c r="AE3575" s="256" t="str">
        <f t="shared" si="399"/>
        <v/>
      </c>
      <c r="AF3575" s="252" t="str">
        <f t="shared" si="400"/>
        <v>-</v>
      </c>
    </row>
    <row r="3576" spans="1:32" ht="20.149999999999999" customHeight="1" x14ac:dyDescent="0.75">
      <c r="A3576" s="31">
        <v>3574</v>
      </c>
      <c r="B3576" s="237"/>
      <c r="C3576" s="273"/>
      <c r="D3576" s="272"/>
      <c r="E3576" s="273"/>
      <c r="F3576" s="273"/>
      <c r="G3576" s="253" t="str">
        <f t="shared" si="401"/>
        <v/>
      </c>
      <c r="H3576" s="31" t="str">
        <f>IF(AND(B3576=H$1),LOOKUP(9.99999999999999E+307,$H$2:H3575)+1,"")</f>
        <v/>
      </c>
      <c r="I3576" s="31" t="str">
        <f>IF(AND(B3576=I$1),LOOKUP(9.99999999999999E+307,$I$2:I3575)+1,"")</f>
        <v/>
      </c>
      <c r="J3576" s="31">
        <f>IF(AND(B3576=J$1),LOOKUP(9.99999999999999E+307,$J$2:J3575)+1,"")</f>
        <v>3410</v>
      </c>
      <c r="K3576" s="31">
        <f>IF(AND(B3576=K$1),LOOKUP(9.99999999999999E+307,$K$2:K3575)+1,"")</f>
        <v>3410</v>
      </c>
      <c r="L3576" s="31">
        <f>IF(AND(B3576=L$1),LOOKUP(9.99999999999999E+307,$L$2:L3575)+1,"")</f>
        <v>3410</v>
      </c>
      <c r="M3576" s="31">
        <f>IF(AND(B3576=M$1),LOOKUP(9.99999999999999E+307,$M$2:M3575)+1,"")</f>
        <v>3410</v>
      </c>
      <c r="N3576" s="31" t="e">
        <f>IF(AND(B3576=N$1),LOOKUP(9.99999999999999E+307,$N$2:N3575)+1,"")</f>
        <v>#REF!</v>
      </c>
      <c r="O3576" s="31" t="e">
        <f>IF(AND($B3576=O$1),LOOKUP(9.99999999999999E+307,$O$2:O3575)+1,"")</f>
        <v>#REF!</v>
      </c>
      <c r="P3576" s="31" t="e">
        <f>IF(AND($B3576=P$1),LOOKUP(9.99999999999999E+307,$P$2:P3575)+1,"")</f>
        <v>#REF!</v>
      </c>
      <c r="Q3576" s="31" t="e">
        <f>IF(AND($B3576=Q$1),LOOKUP(9.99999999999999E+307,$Q$2:Q3575)+1,"")</f>
        <v>#REF!</v>
      </c>
      <c r="R3576" s="31">
        <f>IF(AND($B3576=R$1),LOOKUP(9.99999999999999E+307,$R$2:R3575)+1,"")</f>
        <v>3410</v>
      </c>
      <c r="S3576" s="31">
        <f>IF(AND($B3576=S$1),LOOKUP(9.99999999999999E+307,$S$2:S3575)+1,"")</f>
        <v>3410</v>
      </c>
      <c r="T3576" s="265"/>
      <c r="U3576" s="265"/>
      <c r="V3576" s="265"/>
      <c r="AA3576" s="254" t="str">
        <f t="shared" si="395"/>
        <v/>
      </c>
      <c r="AB3576" s="254" t="str">
        <f t="shared" si="396"/>
        <v/>
      </c>
      <c r="AC3576" s="255">
        <f t="shared" si="397"/>
        <v>0</v>
      </c>
      <c r="AD3576" s="255">
        <f t="shared" si="398"/>
        <v>3836</v>
      </c>
      <c r="AE3576" s="256" t="str">
        <f t="shared" si="399"/>
        <v/>
      </c>
      <c r="AF3576" s="252" t="str">
        <f t="shared" si="400"/>
        <v>-</v>
      </c>
    </row>
    <row r="3577" spans="1:32" ht="20.149999999999999" customHeight="1" x14ac:dyDescent="0.75">
      <c r="A3577" s="31">
        <v>3575</v>
      </c>
      <c r="B3577" s="237"/>
      <c r="C3577" s="273"/>
      <c r="D3577" s="272"/>
      <c r="E3577" s="273"/>
      <c r="F3577" s="273"/>
      <c r="G3577" s="253" t="str">
        <f t="shared" si="401"/>
        <v/>
      </c>
      <c r="H3577" s="31" t="str">
        <f>IF(AND(B3577=H$1),LOOKUP(9.99999999999999E+307,$H$2:H3576)+1,"")</f>
        <v/>
      </c>
      <c r="I3577" s="31" t="str">
        <f>IF(AND(B3577=I$1),LOOKUP(9.99999999999999E+307,$I$2:I3576)+1,"")</f>
        <v/>
      </c>
      <c r="J3577" s="31">
        <f>IF(AND(B3577=J$1),LOOKUP(9.99999999999999E+307,$J$2:J3576)+1,"")</f>
        <v>3411</v>
      </c>
      <c r="K3577" s="31">
        <f>IF(AND(B3577=K$1),LOOKUP(9.99999999999999E+307,$K$2:K3576)+1,"")</f>
        <v>3411</v>
      </c>
      <c r="L3577" s="31">
        <f>IF(AND(B3577=L$1),LOOKUP(9.99999999999999E+307,$L$2:L3576)+1,"")</f>
        <v>3411</v>
      </c>
      <c r="M3577" s="31">
        <f>IF(AND(B3577=M$1),LOOKUP(9.99999999999999E+307,$M$2:M3576)+1,"")</f>
        <v>3411</v>
      </c>
      <c r="N3577" s="31" t="e">
        <f>IF(AND(B3577=N$1),LOOKUP(9.99999999999999E+307,$N$2:N3576)+1,"")</f>
        <v>#REF!</v>
      </c>
      <c r="O3577" s="31" t="e">
        <f>IF(AND($B3577=O$1),LOOKUP(9.99999999999999E+307,$O$2:O3576)+1,"")</f>
        <v>#REF!</v>
      </c>
      <c r="P3577" s="31" t="e">
        <f>IF(AND($B3577=P$1),LOOKUP(9.99999999999999E+307,$P$2:P3576)+1,"")</f>
        <v>#REF!</v>
      </c>
      <c r="Q3577" s="31" t="e">
        <f>IF(AND($B3577=Q$1),LOOKUP(9.99999999999999E+307,$Q$2:Q3576)+1,"")</f>
        <v>#REF!</v>
      </c>
      <c r="R3577" s="31">
        <f>IF(AND($B3577=R$1),LOOKUP(9.99999999999999E+307,$R$2:R3576)+1,"")</f>
        <v>3411</v>
      </c>
      <c r="S3577" s="31">
        <f>IF(AND($B3577=S$1),LOOKUP(9.99999999999999E+307,$S$2:S3576)+1,"")</f>
        <v>3411</v>
      </c>
      <c r="T3577" s="265"/>
      <c r="U3577" s="265"/>
      <c r="V3577" s="265"/>
      <c r="AA3577" s="254" t="str">
        <f t="shared" si="395"/>
        <v/>
      </c>
      <c r="AB3577" s="254" t="str">
        <f t="shared" si="396"/>
        <v/>
      </c>
      <c r="AC3577" s="255">
        <f t="shared" si="397"/>
        <v>0</v>
      </c>
      <c r="AD3577" s="255">
        <f t="shared" si="398"/>
        <v>3836</v>
      </c>
      <c r="AE3577" s="256" t="str">
        <f t="shared" si="399"/>
        <v/>
      </c>
      <c r="AF3577" s="252" t="str">
        <f t="shared" si="400"/>
        <v>-</v>
      </c>
    </row>
    <row r="3578" spans="1:32" ht="20.149999999999999" customHeight="1" x14ac:dyDescent="0.75">
      <c r="A3578" s="31">
        <v>3576</v>
      </c>
      <c r="B3578" s="237"/>
      <c r="C3578" s="273"/>
      <c r="D3578" s="272"/>
      <c r="E3578" s="273"/>
      <c r="F3578" s="273"/>
      <c r="G3578" s="253" t="str">
        <f t="shared" si="401"/>
        <v/>
      </c>
      <c r="H3578" s="31" t="str">
        <f>IF(AND(B3578=H$1),LOOKUP(9.99999999999999E+307,$H$2:H3577)+1,"")</f>
        <v/>
      </c>
      <c r="I3578" s="31" t="str">
        <f>IF(AND(B3578=I$1),LOOKUP(9.99999999999999E+307,$I$2:I3577)+1,"")</f>
        <v/>
      </c>
      <c r="J3578" s="31">
        <f>IF(AND(B3578=J$1),LOOKUP(9.99999999999999E+307,$J$2:J3577)+1,"")</f>
        <v>3412</v>
      </c>
      <c r="K3578" s="31">
        <f>IF(AND(B3578=K$1),LOOKUP(9.99999999999999E+307,$K$2:K3577)+1,"")</f>
        <v>3412</v>
      </c>
      <c r="L3578" s="31">
        <f>IF(AND(B3578=L$1),LOOKUP(9.99999999999999E+307,$L$2:L3577)+1,"")</f>
        <v>3412</v>
      </c>
      <c r="M3578" s="31">
        <f>IF(AND(B3578=M$1),LOOKUP(9.99999999999999E+307,$M$2:M3577)+1,"")</f>
        <v>3412</v>
      </c>
      <c r="N3578" s="31" t="e">
        <f>IF(AND(B3578=N$1),LOOKUP(9.99999999999999E+307,$N$2:N3577)+1,"")</f>
        <v>#REF!</v>
      </c>
      <c r="O3578" s="31" t="e">
        <f>IF(AND($B3578=O$1),LOOKUP(9.99999999999999E+307,$O$2:O3577)+1,"")</f>
        <v>#REF!</v>
      </c>
      <c r="P3578" s="31" t="e">
        <f>IF(AND($B3578=P$1),LOOKUP(9.99999999999999E+307,$P$2:P3577)+1,"")</f>
        <v>#REF!</v>
      </c>
      <c r="Q3578" s="31" t="e">
        <f>IF(AND($B3578=Q$1),LOOKUP(9.99999999999999E+307,$Q$2:Q3577)+1,"")</f>
        <v>#REF!</v>
      </c>
      <c r="R3578" s="31">
        <f>IF(AND($B3578=R$1),LOOKUP(9.99999999999999E+307,$R$2:R3577)+1,"")</f>
        <v>3412</v>
      </c>
      <c r="S3578" s="31">
        <f>IF(AND($B3578=S$1),LOOKUP(9.99999999999999E+307,$S$2:S3577)+1,"")</f>
        <v>3412</v>
      </c>
      <c r="T3578" s="265"/>
      <c r="U3578" s="265"/>
      <c r="V3578" s="265"/>
      <c r="AA3578" s="254" t="str">
        <f t="shared" si="395"/>
        <v/>
      </c>
      <c r="AB3578" s="254" t="str">
        <f t="shared" si="396"/>
        <v/>
      </c>
      <c r="AC3578" s="255">
        <f t="shared" si="397"/>
        <v>0</v>
      </c>
      <c r="AD3578" s="255">
        <f t="shared" si="398"/>
        <v>3836</v>
      </c>
      <c r="AE3578" s="256" t="str">
        <f t="shared" si="399"/>
        <v/>
      </c>
      <c r="AF3578" s="252" t="str">
        <f t="shared" si="400"/>
        <v>-</v>
      </c>
    </row>
    <row r="3579" spans="1:32" ht="20.149999999999999" customHeight="1" x14ac:dyDescent="0.75">
      <c r="A3579" s="31">
        <v>3577</v>
      </c>
      <c r="B3579" s="237"/>
      <c r="C3579" s="273"/>
      <c r="D3579" s="272"/>
      <c r="E3579" s="273"/>
      <c r="F3579" s="273"/>
      <c r="G3579" s="253" t="str">
        <f t="shared" si="401"/>
        <v/>
      </c>
      <c r="H3579" s="31" t="str">
        <f>IF(AND(B3579=H$1),LOOKUP(9.99999999999999E+307,$H$2:H3578)+1,"")</f>
        <v/>
      </c>
      <c r="I3579" s="31" t="str">
        <f>IF(AND(B3579=I$1),LOOKUP(9.99999999999999E+307,$I$2:I3578)+1,"")</f>
        <v/>
      </c>
      <c r="J3579" s="31">
        <f>IF(AND(B3579=J$1),LOOKUP(9.99999999999999E+307,$J$2:J3578)+1,"")</f>
        <v>3413</v>
      </c>
      <c r="K3579" s="31">
        <f>IF(AND(B3579=K$1),LOOKUP(9.99999999999999E+307,$K$2:K3578)+1,"")</f>
        <v>3413</v>
      </c>
      <c r="L3579" s="31">
        <f>IF(AND(B3579=L$1),LOOKUP(9.99999999999999E+307,$L$2:L3578)+1,"")</f>
        <v>3413</v>
      </c>
      <c r="M3579" s="31">
        <f>IF(AND(B3579=M$1),LOOKUP(9.99999999999999E+307,$M$2:M3578)+1,"")</f>
        <v>3413</v>
      </c>
      <c r="N3579" s="31" t="e">
        <f>IF(AND(B3579=N$1),LOOKUP(9.99999999999999E+307,$N$2:N3578)+1,"")</f>
        <v>#REF!</v>
      </c>
      <c r="O3579" s="31" t="e">
        <f>IF(AND($B3579=O$1),LOOKUP(9.99999999999999E+307,$O$2:O3578)+1,"")</f>
        <v>#REF!</v>
      </c>
      <c r="P3579" s="31" t="e">
        <f>IF(AND($B3579=P$1),LOOKUP(9.99999999999999E+307,$P$2:P3578)+1,"")</f>
        <v>#REF!</v>
      </c>
      <c r="Q3579" s="31" t="e">
        <f>IF(AND($B3579=Q$1),LOOKUP(9.99999999999999E+307,$Q$2:Q3578)+1,"")</f>
        <v>#REF!</v>
      </c>
      <c r="R3579" s="31">
        <f>IF(AND($B3579=R$1),LOOKUP(9.99999999999999E+307,$R$2:R3578)+1,"")</f>
        <v>3413</v>
      </c>
      <c r="S3579" s="31">
        <f>IF(AND($B3579=S$1),LOOKUP(9.99999999999999E+307,$S$2:S3578)+1,"")</f>
        <v>3413</v>
      </c>
      <c r="T3579" s="265"/>
      <c r="U3579" s="265"/>
      <c r="V3579" s="265"/>
      <c r="AA3579" s="254" t="str">
        <f t="shared" si="395"/>
        <v/>
      </c>
      <c r="AB3579" s="254" t="str">
        <f t="shared" si="396"/>
        <v/>
      </c>
      <c r="AC3579" s="255">
        <f t="shared" si="397"/>
        <v>0</v>
      </c>
      <c r="AD3579" s="255">
        <f t="shared" si="398"/>
        <v>3836</v>
      </c>
      <c r="AE3579" s="256" t="str">
        <f t="shared" si="399"/>
        <v/>
      </c>
      <c r="AF3579" s="252" t="str">
        <f t="shared" si="400"/>
        <v>-</v>
      </c>
    </row>
    <row r="3580" spans="1:32" ht="20.149999999999999" customHeight="1" x14ac:dyDescent="0.75">
      <c r="A3580" s="31">
        <v>3578</v>
      </c>
      <c r="B3580" s="237"/>
      <c r="C3580" s="273"/>
      <c r="D3580" s="272"/>
      <c r="E3580" s="273"/>
      <c r="F3580" s="273"/>
      <c r="G3580" s="253" t="str">
        <f t="shared" si="401"/>
        <v/>
      </c>
      <c r="H3580" s="31" t="str">
        <f>IF(AND(B3580=H$1),LOOKUP(9.99999999999999E+307,$H$2:H3579)+1,"")</f>
        <v/>
      </c>
      <c r="I3580" s="31" t="str">
        <f>IF(AND(B3580=I$1),LOOKUP(9.99999999999999E+307,$I$2:I3579)+1,"")</f>
        <v/>
      </c>
      <c r="J3580" s="31">
        <f>IF(AND(B3580=J$1),LOOKUP(9.99999999999999E+307,$J$2:J3579)+1,"")</f>
        <v>3414</v>
      </c>
      <c r="K3580" s="31">
        <f>IF(AND(B3580=K$1),LOOKUP(9.99999999999999E+307,$K$2:K3579)+1,"")</f>
        <v>3414</v>
      </c>
      <c r="L3580" s="31">
        <f>IF(AND(B3580=L$1),LOOKUP(9.99999999999999E+307,$L$2:L3579)+1,"")</f>
        <v>3414</v>
      </c>
      <c r="M3580" s="31">
        <f>IF(AND(B3580=M$1),LOOKUP(9.99999999999999E+307,$M$2:M3579)+1,"")</f>
        <v>3414</v>
      </c>
      <c r="N3580" s="31" t="e">
        <f>IF(AND(B3580=N$1),LOOKUP(9.99999999999999E+307,$N$2:N3579)+1,"")</f>
        <v>#REF!</v>
      </c>
      <c r="O3580" s="31" t="e">
        <f>IF(AND($B3580=O$1),LOOKUP(9.99999999999999E+307,$O$2:O3579)+1,"")</f>
        <v>#REF!</v>
      </c>
      <c r="P3580" s="31" t="e">
        <f>IF(AND($B3580=P$1),LOOKUP(9.99999999999999E+307,$P$2:P3579)+1,"")</f>
        <v>#REF!</v>
      </c>
      <c r="Q3580" s="31" t="e">
        <f>IF(AND($B3580=Q$1),LOOKUP(9.99999999999999E+307,$Q$2:Q3579)+1,"")</f>
        <v>#REF!</v>
      </c>
      <c r="R3580" s="31">
        <f>IF(AND($B3580=R$1),LOOKUP(9.99999999999999E+307,$R$2:R3579)+1,"")</f>
        <v>3414</v>
      </c>
      <c r="S3580" s="31">
        <f>IF(AND($B3580=S$1),LOOKUP(9.99999999999999E+307,$S$2:S3579)+1,"")</f>
        <v>3414</v>
      </c>
      <c r="T3580" s="265"/>
      <c r="U3580" s="265"/>
      <c r="V3580" s="265"/>
      <c r="AA3580" s="254" t="str">
        <f t="shared" si="395"/>
        <v/>
      </c>
      <c r="AB3580" s="254" t="str">
        <f t="shared" si="396"/>
        <v/>
      </c>
      <c r="AC3580" s="255">
        <f t="shared" si="397"/>
        <v>0</v>
      </c>
      <c r="AD3580" s="255">
        <f t="shared" si="398"/>
        <v>3836</v>
      </c>
      <c r="AE3580" s="256" t="str">
        <f t="shared" si="399"/>
        <v/>
      </c>
      <c r="AF3580" s="252" t="str">
        <f t="shared" si="400"/>
        <v>-</v>
      </c>
    </row>
    <row r="3581" spans="1:32" ht="20.149999999999999" customHeight="1" x14ac:dyDescent="0.75">
      <c r="A3581" s="31">
        <v>3579</v>
      </c>
      <c r="B3581" s="237"/>
      <c r="C3581" s="273"/>
      <c r="D3581" s="272"/>
      <c r="E3581" s="273"/>
      <c r="F3581" s="273"/>
      <c r="G3581" s="253" t="str">
        <f t="shared" si="401"/>
        <v/>
      </c>
      <c r="H3581" s="31" t="str">
        <f>IF(AND(B3581=H$1),LOOKUP(9.99999999999999E+307,$H$2:H3580)+1,"")</f>
        <v/>
      </c>
      <c r="I3581" s="31" t="str">
        <f>IF(AND(B3581=I$1),LOOKUP(9.99999999999999E+307,$I$2:I3580)+1,"")</f>
        <v/>
      </c>
      <c r="J3581" s="31">
        <f>IF(AND(B3581=J$1),LOOKUP(9.99999999999999E+307,$J$2:J3580)+1,"")</f>
        <v>3415</v>
      </c>
      <c r="K3581" s="31">
        <f>IF(AND(B3581=K$1),LOOKUP(9.99999999999999E+307,$K$2:K3580)+1,"")</f>
        <v>3415</v>
      </c>
      <c r="L3581" s="31">
        <f>IF(AND(B3581=L$1),LOOKUP(9.99999999999999E+307,$L$2:L3580)+1,"")</f>
        <v>3415</v>
      </c>
      <c r="M3581" s="31">
        <f>IF(AND(B3581=M$1),LOOKUP(9.99999999999999E+307,$M$2:M3580)+1,"")</f>
        <v>3415</v>
      </c>
      <c r="N3581" s="31" t="e">
        <f>IF(AND(B3581=N$1),LOOKUP(9.99999999999999E+307,$N$2:N3580)+1,"")</f>
        <v>#REF!</v>
      </c>
      <c r="O3581" s="31" t="e">
        <f>IF(AND($B3581=O$1),LOOKUP(9.99999999999999E+307,$O$2:O3580)+1,"")</f>
        <v>#REF!</v>
      </c>
      <c r="P3581" s="31" t="e">
        <f>IF(AND($B3581=P$1),LOOKUP(9.99999999999999E+307,$P$2:P3580)+1,"")</f>
        <v>#REF!</v>
      </c>
      <c r="Q3581" s="31" t="e">
        <f>IF(AND($B3581=Q$1),LOOKUP(9.99999999999999E+307,$Q$2:Q3580)+1,"")</f>
        <v>#REF!</v>
      </c>
      <c r="R3581" s="31">
        <f>IF(AND($B3581=R$1),LOOKUP(9.99999999999999E+307,$R$2:R3580)+1,"")</f>
        <v>3415</v>
      </c>
      <c r="S3581" s="31">
        <f>IF(AND($B3581=S$1),LOOKUP(9.99999999999999E+307,$S$2:S3580)+1,"")</f>
        <v>3415</v>
      </c>
      <c r="T3581" s="265"/>
      <c r="U3581" s="265"/>
      <c r="V3581" s="265"/>
      <c r="AA3581" s="254" t="str">
        <f t="shared" si="395"/>
        <v/>
      </c>
      <c r="AB3581" s="254" t="str">
        <f t="shared" si="396"/>
        <v/>
      </c>
      <c r="AC3581" s="255">
        <f t="shared" si="397"/>
        <v>0</v>
      </c>
      <c r="AD3581" s="255">
        <f t="shared" si="398"/>
        <v>3836</v>
      </c>
      <c r="AE3581" s="256" t="str">
        <f t="shared" si="399"/>
        <v/>
      </c>
      <c r="AF3581" s="252" t="str">
        <f t="shared" si="400"/>
        <v>-</v>
      </c>
    </row>
    <row r="3582" spans="1:32" ht="20.149999999999999" customHeight="1" x14ac:dyDescent="0.75">
      <c r="A3582" s="31">
        <v>3580</v>
      </c>
      <c r="B3582" s="237"/>
      <c r="C3582" s="273"/>
      <c r="D3582" s="272"/>
      <c r="E3582" s="273"/>
      <c r="F3582" s="273"/>
      <c r="G3582" s="253" t="str">
        <f t="shared" si="401"/>
        <v/>
      </c>
      <c r="H3582" s="31" t="str">
        <f>IF(AND(B3582=H$1),LOOKUP(9.99999999999999E+307,$H$2:H3581)+1,"")</f>
        <v/>
      </c>
      <c r="I3582" s="31" t="str">
        <f>IF(AND(B3582=I$1),LOOKUP(9.99999999999999E+307,$I$2:I3581)+1,"")</f>
        <v/>
      </c>
      <c r="J3582" s="31">
        <f>IF(AND(B3582=J$1),LOOKUP(9.99999999999999E+307,$J$2:J3581)+1,"")</f>
        <v>3416</v>
      </c>
      <c r="K3582" s="31">
        <f>IF(AND(B3582=K$1),LOOKUP(9.99999999999999E+307,$K$2:K3581)+1,"")</f>
        <v>3416</v>
      </c>
      <c r="L3582" s="31">
        <f>IF(AND(B3582=L$1),LOOKUP(9.99999999999999E+307,$L$2:L3581)+1,"")</f>
        <v>3416</v>
      </c>
      <c r="M3582" s="31">
        <f>IF(AND(B3582=M$1),LOOKUP(9.99999999999999E+307,$M$2:M3581)+1,"")</f>
        <v>3416</v>
      </c>
      <c r="N3582" s="31" t="e">
        <f>IF(AND(B3582=N$1),LOOKUP(9.99999999999999E+307,$N$2:N3581)+1,"")</f>
        <v>#REF!</v>
      </c>
      <c r="O3582" s="31" t="e">
        <f>IF(AND($B3582=O$1),LOOKUP(9.99999999999999E+307,$O$2:O3581)+1,"")</f>
        <v>#REF!</v>
      </c>
      <c r="P3582" s="31" t="e">
        <f>IF(AND($B3582=P$1),LOOKUP(9.99999999999999E+307,$P$2:P3581)+1,"")</f>
        <v>#REF!</v>
      </c>
      <c r="Q3582" s="31" t="e">
        <f>IF(AND($B3582=Q$1),LOOKUP(9.99999999999999E+307,$Q$2:Q3581)+1,"")</f>
        <v>#REF!</v>
      </c>
      <c r="R3582" s="31">
        <f>IF(AND($B3582=R$1),LOOKUP(9.99999999999999E+307,$R$2:R3581)+1,"")</f>
        <v>3416</v>
      </c>
      <c r="S3582" s="31">
        <f>IF(AND($B3582=S$1),LOOKUP(9.99999999999999E+307,$S$2:S3581)+1,"")</f>
        <v>3416</v>
      </c>
      <c r="T3582" s="265"/>
      <c r="U3582" s="265"/>
      <c r="V3582" s="265"/>
      <c r="AA3582" s="254" t="str">
        <f t="shared" si="395"/>
        <v/>
      </c>
      <c r="AB3582" s="254" t="str">
        <f t="shared" si="396"/>
        <v/>
      </c>
      <c r="AC3582" s="255">
        <f t="shared" si="397"/>
        <v>0</v>
      </c>
      <c r="AD3582" s="255">
        <f t="shared" si="398"/>
        <v>3836</v>
      </c>
      <c r="AE3582" s="256" t="str">
        <f t="shared" si="399"/>
        <v/>
      </c>
      <c r="AF3582" s="252" t="str">
        <f t="shared" si="400"/>
        <v>-</v>
      </c>
    </row>
    <row r="3583" spans="1:32" ht="20.149999999999999" customHeight="1" x14ac:dyDescent="0.75">
      <c r="A3583" s="31">
        <v>3581</v>
      </c>
      <c r="B3583" s="237"/>
      <c r="C3583" s="273"/>
      <c r="D3583" s="272"/>
      <c r="E3583" s="273"/>
      <c r="F3583" s="273"/>
      <c r="G3583" s="253" t="str">
        <f t="shared" si="401"/>
        <v/>
      </c>
      <c r="H3583" s="31" t="str">
        <f>IF(AND(B3583=H$1),LOOKUP(9.99999999999999E+307,$H$2:H3582)+1,"")</f>
        <v/>
      </c>
      <c r="I3583" s="31" t="str">
        <f>IF(AND(B3583=I$1),LOOKUP(9.99999999999999E+307,$I$2:I3582)+1,"")</f>
        <v/>
      </c>
      <c r="J3583" s="31">
        <f>IF(AND(B3583=J$1),LOOKUP(9.99999999999999E+307,$J$2:J3582)+1,"")</f>
        <v>3417</v>
      </c>
      <c r="K3583" s="31">
        <f>IF(AND(B3583=K$1),LOOKUP(9.99999999999999E+307,$K$2:K3582)+1,"")</f>
        <v>3417</v>
      </c>
      <c r="L3583" s="31">
        <f>IF(AND(B3583=L$1),LOOKUP(9.99999999999999E+307,$L$2:L3582)+1,"")</f>
        <v>3417</v>
      </c>
      <c r="M3583" s="31">
        <f>IF(AND(B3583=M$1),LOOKUP(9.99999999999999E+307,$M$2:M3582)+1,"")</f>
        <v>3417</v>
      </c>
      <c r="N3583" s="31" t="e">
        <f>IF(AND(B3583=N$1),LOOKUP(9.99999999999999E+307,$N$2:N3582)+1,"")</f>
        <v>#REF!</v>
      </c>
      <c r="O3583" s="31" t="e">
        <f>IF(AND($B3583=O$1),LOOKUP(9.99999999999999E+307,$O$2:O3582)+1,"")</f>
        <v>#REF!</v>
      </c>
      <c r="P3583" s="31" t="e">
        <f>IF(AND($B3583=P$1),LOOKUP(9.99999999999999E+307,$P$2:P3582)+1,"")</f>
        <v>#REF!</v>
      </c>
      <c r="Q3583" s="31" t="e">
        <f>IF(AND($B3583=Q$1),LOOKUP(9.99999999999999E+307,$Q$2:Q3582)+1,"")</f>
        <v>#REF!</v>
      </c>
      <c r="R3583" s="31">
        <f>IF(AND($B3583=R$1),LOOKUP(9.99999999999999E+307,$R$2:R3582)+1,"")</f>
        <v>3417</v>
      </c>
      <c r="S3583" s="31">
        <f>IF(AND($B3583=S$1),LOOKUP(9.99999999999999E+307,$S$2:S3582)+1,"")</f>
        <v>3417</v>
      </c>
      <c r="T3583" s="265"/>
      <c r="U3583" s="265"/>
      <c r="V3583" s="265"/>
      <c r="AA3583" s="254" t="str">
        <f t="shared" si="395"/>
        <v/>
      </c>
      <c r="AB3583" s="254" t="str">
        <f t="shared" si="396"/>
        <v/>
      </c>
      <c r="AC3583" s="255">
        <f t="shared" si="397"/>
        <v>0</v>
      </c>
      <c r="AD3583" s="255">
        <f t="shared" si="398"/>
        <v>3836</v>
      </c>
      <c r="AE3583" s="256" t="str">
        <f t="shared" si="399"/>
        <v/>
      </c>
      <c r="AF3583" s="252" t="str">
        <f t="shared" si="400"/>
        <v>-</v>
      </c>
    </row>
    <row r="3584" spans="1:32" ht="20.149999999999999" customHeight="1" x14ac:dyDescent="0.75">
      <c r="A3584" s="31">
        <v>3582</v>
      </c>
      <c r="B3584" s="237"/>
      <c r="C3584" s="273"/>
      <c r="D3584" s="272"/>
      <c r="E3584" s="273"/>
      <c r="F3584" s="273"/>
      <c r="G3584" s="253" t="str">
        <f t="shared" si="401"/>
        <v/>
      </c>
      <c r="H3584" s="31" t="str">
        <f>IF(AND(B3584=H$1),LOOKUP(9.99999999999999E+307,$H$2:H3583)+1,"")</f>
        <v/>
      </c>
      <c r="I3584" s="31" t="str">
        <f>IF(AND(B3584=I$1),LOOKUP(9.99999999999999E+307,$I$2:I3583)+1,"")</f>
        <v/>
      </c>
      <c r="J3584" s="31">
        <f>IF(AND(B3584=J$1),LOOKUP(9.99999999999999E+307,$J$2:J3583)+1,"")</f>
        <v>3418</v>
      </c>
      <c r="K3584" s="31">
        <f>IF(AND(B3584=K$1),LOOKUP(9.99999999999999E+307,$K$2:K3583)+1,"")</f>
        <v>3418</v>
      </c>
      <c r="L3584" s="31">
        <f>IF(AND(B3584=L$1),LOOKUP(9.99999999999999E+307,$L$2:L3583)+1,"")</f>
        <v>3418</v>
      </c>
      <c r="M3584" s="31">
        <f>IF(AND(B3584=M$1),LOOKUP(9.99999999999999E+307,$M$2:M3583)+1,"")</f>
        <v>3418</v>
      </c>
      <c r="N3584" s="31" t="e">
        <f>IF(AND(B3584=N$1),LOOKUP(9.99999999999999E+307,$N$2:N3583)+1,"")</f>
        <v>#REF!</v>
      </c>
      <c r="O3584" s="31" t="e">
        <f>IF(AND($B3584=O$1),LOOKUP(9.99999999999999E+307,$O$2:O3583)+1,"")</f>
        <v>#REF!</v>
      </c>
      <c r="P3584" s="31" t="e">
        <f>IF(AND($B3584=P$1),LOOKUP(9.99999999999999E+307,$P$2:P3583)+1,"")</f>
        <v>#REF!</v>
      </c>
      <c r="Q3584" s="31" t="e">
        <f>IF(AND($B3584=Q$1),LOOKUP(9.99999999999999E+307,$Q$2:Q3583)+1,"")</f>
        <v>#REF!</v>
      </c>
      <c r="R3584" s="31">
        <f>IF(AND($B3584=R$1),LOOKUP(9.99999999999999E+307,$R$2:R3583)+1,"")</f>
        <v>3418</v>
      </c>
      <c r="S3584" s="31">
        <f>IF(AND($B3584=S$1),LOOKUP(9.99999999999999E+307,$S$2:S3583)+1,"")</f>
        <v>3418</v>
      </c>
      <c r="T3584" s="265"/>
      <c r="U3584" s="265"/>
      <c r="V3584" s="265"/>
      <c r="AA3584" s="254" t="str">
        <f t="shared" si="395"/>
        <v/>
      </c>
      <c r="AB3584" s="254" t="str">
        <f t="shared" si="396"/>
        <v/>
      </c>
      <c r="AC3584" s="255">
        <f t="shared" si="397"/>
        <v>0</v>
      </c>
      <c r="AD3584" s="255">
        <f t="shared" si="398"/>
        <v>3836</v>
      </c>
      <c r="AE3584" s="256" t="str">
        <f t="shared" si="399"/>
        <v/>
      </c>
      <c r="AF3584" s="252" t="str">
        <f t="shared" si="400"/>
        <v>-</v>
      </c>
    </row>
    <row r="3585" spans="1:32" ht="20.149999999999999" customHeight="1" x14ac:dyDescent="0.75">
      <c r="A3585" s="31">
        <v>3583</v>
      </c>
      <c r="B3585" s="237"/>
      <c r="C3585" s="273"/>
      <c r="D3585" s="272"/>
      <c r="E3585" s="273"/>
      <c r="F3585" s="273"/>
      <c r="G3585" s="253" t="str">
        <f t="shared" si="401"/>
        <v/>
      </c>
      <c r="H3585" s="31" t="str">
        <f>IF(AND(B3585=H$1),LOOKUP(9.99999999999999E+307,$H$2:H3584)+1,"")</f>
        <v/>
      </c>
      <c r="I3585" s="31" t="str">
        <f>IF(AND(B3585=I$1),LOOKUP(9.99999999999999E+307,$I$2:I3584)+1,"")</f>
        <v/>
      </c>
      <c r="J3585" s="31">
        <f>IF(AND(B3585=J$1),LOOKUP(9.99999999999999E+307,$J$2:J3584)+1,"")</f>
        <v>3419</v>
      </c>
      <c r="K3585" s="31">
        <f>IF(AND(B3585=K$1),LOOKUP(9.99999999999999E+307,$K$2:K3584)+1,"")</f>
        <v>3419</v>
      </c>
      <c r="L3585" s="31">
        <f>IF(AND(B3585=L$1),LOOKUP(9.99999999999999E+307,$L$2:L3584)+1,"")</f>
        <v>3419</v>
      </c>
      <c r="M3585" s="31">
        <f>IF(AND(B3585=M$1),LOOKUP(9.99999999999999E+307,$M$2:M3584)+1,"")</f>
        <v>3419</v>
      </c>
      <c r="N3585" s="31" t="e">
        <f>IF(AND(B3585=N$1),LOOKUP(9.99999999999999E+307,$N$2:N3584)+1,"")</f>
        <v>#REF!</v>
      </c>
      <c r="O3585" s="31" t="e">
        <f>IF(AND($B3585=O$1),LOOKUP(9.99999999999999E+307,$O$2:O3584)+1,"")</f>
        <v>#REF!</v>
      </c>
      <c r="P3585" s="31" t="e">
        <f>IF(AND($B3585=P$1),LOOKUP(9.99999999999999E+307,$P$2:P3584)+1,"")</f>
        <v>#REF!</v>
      </c>
      <c r="Q3585" s="31" t="e">
        <f>IF(AND($B3585=Q$1),LOOKUP(9.99999999999999E+307,$Q$2:Q3584)+1,"")</f>
        <v>#REF!</v>
      </c>
      <c r="R3585" s="31">
        <f>IF(AND($B3585=R$1),LOOKUP(9.99999999999999E+307,$R$2:R3584)+1,"")</f>
        <v>3419</v>
      </c>
      <c r="S3585" s="31">
        <f>IF(AND($B3585=S$1),LOOKUP(9.99999999999999E+307,$S$2:S3584)+1,"")</f>
        <v>3419</v>
      </c>
      <c r="T3585" s="265"/>
      <c r="U3585" s="265"/>
      <c r="V3585" s="265"/>
      <c r="AA3585" s="254" t="str">
        <f t="shared" si="395"/>
        <v/>
      </c>
      <c r="AB3585" s="254" t="str">
        <f t="shared" si="396"/>
        <v/>
      </c>
      <c r="AC3585" s="255">
        <f t="shared" si="397"/>
        <v>0</v>
      </c>
      <c r="AD3585" s="255">
        <f t="shared" si="398"/>
        <v>3836</v>
      </c>
      <c r="AE3585" s="256" t="str">
        <f t="shared" si="399"/>
        <v/>
      </c>
      <c r="AF3585" s="252" t="str">
        <f t="shared" si="400"/>
        <v>-</v>
      </c>
    </row>
    <row r="3586" spans="1:32" ht="20.149999999999999" customHeight="1" x14ac:dyDescent="0.75">
      <c r="A3586" s="31">
        <v>3584</v>
      </c>
      <c r="B3586" s="237"/>
      <c r="C3586" s="273"/>
      <c r="D3586" s="272"/>
      <c r="E3586" s="273"/>
      <c r="F3586" s="273"/>
      <c r="G3586" s="253" t="str">
        <f t="shared" si="401"/>
        <v/>
      </c>
      <c r="H3586" s="31" t="str">
        <f>IF(AND(B3586=H$1),LOOKUP(9.99999999999999E+307,$H$2:H3585)+1,"")</f>
        <v/>
      </c>
      <c r="I3586" s="31" t="str">
        <f>IF(AND(B3586=I$1),LOOKUP(9.99999999999999E+307,$I$2:I3585)+1,"")</f>
        <v/>
      </c>
      <c r="J3586" s="31">
        <f>IF(AND(B3586=J$1),LOOKUP(9.99999999999999E+307,$J$2:J3585)+1,"")</f>
        <v>3420</v>
      </c>
      <c r="K3586" s="31">
        <f>IF(AND(B3586=K$1),LOOKUP(9.99999999999999E+307,$K$2:K3585)+1,"")</f>
        <v>3420</v>
      </c>
      <c r="L3586" s="31">
        <f>IF(AND(B3586=L$1),LOOKUP(9.99999999999999E+307,$L$2:L3585)+1,"")</f>
        <v>3420</v>
      </c>
      <c r="M3586" s="31">
        <f>IF(AND(B3586=M$1),LOOKUP(9.99999999999999E+307,$M$2:M3585)+1,"")</f>
        <v>3420</v>
      </c>
      <c r="N3586" s="31" t="e">
        <f>IF(AND(B3586=N$1),LOOKUP(9.99999999999999E+307,$N$2:N3585)+1,"")</f>
        <v>#REF!</v>
      </c>
      <c r="O3586" s="31" t="e">
        <f>IF(AND($B3586=O$1),LOOKUP(9.99999999999999E+307,$O$2:O3585)+1,"")</f>
        <v>#REF!</v>
      </c>
      <c r="P3586" s="31" t="e">
        <f>IF(AND($B3586=P$1),LOOKUP(9.99999999999999E+307,$P$2:P3585)+1,"")</f>
        <v>#REF!</v>
      </c>
      <c r="Q3586" s="31" t="e">
        <f>IF(AND($B3586=Q$1),LOOKUP(9.99999999999999E+307,$Q$2:Q3585)+1,"")</f>
        <v>#REF!</v>
      </c>
      <c r="R3586" s="31">
        <f>IF(AND($B3586=R$1),LOOKUP(9.99999999999999E+307,$R$2:R3585)+1,"")</f>
        <v>3420</v>
      </c>
      <c r="S3586" s="31">
        <f>IF(AND($B3586=S$1),LOOKUP(9.99999999999999E+307,$S$2:S3585)+1,"")</f>
        <v>3420</v>
      </c>
      <c r="T3586" s="265"/>
      <c r="U3586" s="265"/>
      <c r="V3586" s="265"/>
      <c r="AA3586" s="254" t="str">
        <f t="shared" si="395"/>
        <v/>
      </c>
      <c r="AB3586" s="254" t="str">
        <f t="shared" si="396"/>
        <v/>
      </c>
      <c r="AC3586" s="255">
        <f t="shared" si="397"/>
        <v>0</v>
      </c>
      <c r="AD3586" s="255">
        <f t="shared" si="398"/>
        <v>3836</v>
      </c>
      <c r="AE3586" s="256" t="str">
        <f t="shared" si="399"/>
        <v/>
      </c>
      <c r="AF3586" s="252" t="str">
        <f t="shared" si="400"/>
        <v>-</v>
      </c>
    </row>
    <row r="3587" spans="1:32" ht="20.149999999999999" customHeight="1" x14ac:dyDescent="0.75">
      <c r="A3587" s="31">
        <v>3585</v>
      </c>
      <c r="B3587" s="237"/>
      <c r="C3587" s="273"/>
      <c r="D3587" s="272"/>
      <c r="E3587" s="273"/>
      <c r="F3587" s="273"/>
      <c r="G3587" s="253" t="str">
        <f t="shared" si="401"/>
        <v/>
      </c>
      <c r="H3587" s="31" t="str">
        <f>IF(AND(B3587=H$1),LOOKUP(9.99999999999999E+307,$H$2:H3586)+1,"")</f>
        <v/>
      </c>
      <c r="I3587" s="31" t="str">
        <f>IF(AND(B3587=I$1),LOOKUP(9.99999999999999E+307,$I$2:I3586)+1,"")</f>
        <v/>
      </c>
      <c r="J3587" s="31">
        <f>IF(AND(B3587=J$1),LOOKUP(9.99999999999999E+307,$J$2:J3586)+1,"")</f>
        <v>3421</v>
      </c>
      <c r="K3587" s="31">
        <f>IF(AND(B3587=K$1),LOOKUP(9.99999999999999E+307,$K$2:K3586)+1,"")</f>
        <v>3421</v>
      </c>
      <c r="L3587" s="31">
        <f>IF(AND(B3587=L$1),LOOKUP(9.99999999999999E+307,$L$2:L3586)+1,"")</f>
        <v>3421</v>
      </c>
      <c r="M3587" s="31">
        <f>IF(AND(B3587=M$1),LOOKUP(9.99999999999999E+307,$M$2:M3586)+1,"")</f>
        <v>3421</v>
      </c>
      <c r="N3587" s="31" t="e">
        <f>IF(AND(B3587=N$1),LOOKUP(9.99999999999999E+307,$N$2:N3586)+1,"")</f>
        <v>#REF!</v>
      </c>
      <c r="O3587" s="31" t="e">
        <f>IF(AND($B3587=O$1),LOOKUP(9.99999999999999E+307,$O$2:O3586)+1,"")</f>
        <v>#REF!</v>
      </c>
      <c r="P3587" s="31" t="e">
        <f>IF(AND($B3587=P$1),LOOKUP(9.99999999999999E+307,$P$2:P3586)+1,"")</f>
        <v>#REF!</v>
      </c>
      <c r="Q3587" s="31" t="e">
        <f>IF(AND($B3587=Q$1),LOOKUP(9.99999999999999E+307,$Q$2:Q3586)+1,"")</f>
        <v>#REF!</v>
      </c>
      <c r="R3587" s="31">
        <f>IF(AND($B3587=R$1),LOOKUP(9.99999999999999E+307,$R$2:R3586)+1,"")</f>
        <v>3421</v>
      </c>
      <c r="S3587" s="31">
        <f>IF(AND($B3587=S$1),LOOKUP(9.99999999999999E+307,$S$2:S3586)+1,"")</f>
        <v>3421</v>
      </c>
      <c r="T3587" s="265"/>
      <c r="U3587" s="265"/>
      <c r="V3587" s="265"/>
      <c r="AA3587" s="254" t="str">
        <f t="shared" si="395"/>
        <v/>
      </c>
      <c r="AB3587" s="254" t="str">
        <f t="shared" si="396"/>
        <v/>
      </c>
      <c r="AC3587" s="255">
        <f t="shared" si="397"/>
        <v>0</v>
      </c>
      <c r="AD3587" s="255">
        <f t="shared" si="398"/>
        <v>3836</v>
      </c>
      <c r="AE3587" s="256" t="str">
        <f t="shared" si="399"/>
        <v/>
      </c>
      <c r="AF3587" s="252" t="str">
        <f t="shared" si="400"/>
        <v>-</v>
      </c>
    </row>
    <row r="3588" spans="1:32" ht="20.149999999999999" customHeight="1" x14ac:dyDescent="0.75">
      <c r="A3588" s="31">
        <v>3586</v>
      </c>
      <c r="B3588" s="237"/>
      <c r="C3588" s="273"/>
      <c r="D3588" s="272"/>
      <c r="E3588" s="273"/>
      <c r="F3588" s="273"/>
      <c r="G3588" s="253" t="str">
        <f t="shared" si="401"/>
        <v/>
      </c>
      <c r="H3588" s="31" t="str">
        <f>IF(AND(B3588=H$1),LOOKUP(9.99999999999999E+307,$H$2:H3587)+1,"")</f>
        <v/>
      </c>
      <c r="I3588" s="31" t="str">
        <f>IF(AND(B3588=I$1),LOOKUP(9.99999999999999E+307,$I$2:I3587)+1,"")</f>
        <v/>
      </c>
      <c r="J3588" s="31">
        <f>IF(AND(B3588=J$1),LOOKUP(9.99999999999999E+307,$J$2:J3587)+1,"")</f>
        <v>3422</v>
      </c>
      <c r="K3588" s="31">
        <f>IF(AND(B3588=K$1),LOOKUP(9.99999999999999E+307,$K$2:K3587)+1,"")</f>
        <v>3422</v>
      </c>
      <c r="L3588" s="31">
        <f>IF(AND(B3588=L$1),LOOKUP(9.99999999999999E+307,$L$2:L3587)+1,"")</f>
        <v>3422</v>
      </c>
      <c r="M3588" s="31">
        <f>IF(AND(B3588=M$1),LOOKUP(9.99999999999999E+307,$M$2:M3587)+1,"")</f>
        <v>3422</v>
      </c>
      <c r="N3588" s="31" t="e">
        <f>IF(AND(B3588=N$1),LOOKUP(9.99999999999999E+307,$N$2:N3587)+1,"")</f>
        <v>#REF!</v>
      </c>
      <c r="O3588" s="31" t="e">
        <f>IF(AND($B3588=O$1),LOOKUP(9.99999999999999E+307,$O$2:O3587)+1,"")</f>
        <v>#REF!</v>
      </c>
      <c r="P3588" s="31" t="e">
        <f>IF(AND($B3588=P$1),LOOKUP(9.99999999999999E+307,$P$2:P3587)+1,"")</f>
        <v>#REF!</v>
      </c>
      <c r="Q3588" s="31" t="e">
        <f>IF(AND($B3588=Q$1),LOOKUP(9.99999999999999E+307,$Q$2:Q3587)+1,"")</f>
        <v>#REF!</v>
      </c>
      <c r="R3588" s="31">
        <f>IF(AND($B3588=R$1),LOOKUP(9.99999999999999E+307,$R$2:R3587)+1,"")</f>
        <v>3422</v>
      </c>
      <c r="S3588" s="31">
        <f>IF(AND($B3588=S$1),LOOKUP(9.99999999999999E+307,$S$2:S3587)+1,"")</f>
        <v>3422</v>
      </c>
      <c r="T3588" s="265"/>
      <c r="U3588" s="265"/>
      <c r="V3588" s="265"/>
      <c r="AA3588" s="254" t="str">
        <f t="shared" si="395"/>
        <v/>
      </c>
      <c r="AB3588" s="254" t="str">
        <f t="shared" si="396"/>
        <v/>
      </c>
      <c r="AC3588" s="255">
        <f t="shared" si="397"/>
        <v>0</v>
      </c>
      <c r="AD3588" s="255">
        <f t="shared" si="398"/>
        <v>3836</v>
      </c>
      <c r="AE3588" s="256" t="str">
        <f t="shared" si="399"/>
        <v/>
      </c>
      <c r="AF3588" s="252" t="str">
        <f t="shared" si="400"/>
        <v>-</v>
      </c>
    </row>
    <row r="3589" spans="1:32" ht="20.149999999999999" customHeight="1" x14ac:dyDescent="0.75">
      <c r="A3589" s="31">
        <v>3587</v>
      </c>
      <c r="B3589" s="237"/>
      <c r="C3589" s="273"/>
      <c r="D3589" s="272"/>
      <c r="E3589" s="273"/>
      <c r="F3589" s="273"/>
      <c r="G3589" s="253" t="str">
        <f t="shared" si="401"/>
        <v/>
      </c>
      <c r="H3589" s="31" t="str">
        <f>IF(AND(B3589=H$1),LOOKUP(9.99999999999999E+307,$H$2:H3588)+1,"")</f>
        <v/>
      </c>
      <c r="I3589" s="31" t="str">
        <f>IF(AND(B3589=I$1),LOOKUP(9.99999999999999E+307,$I$2:I3588)+1,"")</f>
        <v/>
      </c>
      <c r="J3589" s="31">
        <f>IF(AND(B3589=J$1),LOOKUP(9.99999999999999E+307,$J$2:J3588)+1,"")</f>
        <v>3423</v>
      </c>
      <c r="K3589" s="31">
        <f>IF(AND(B3589=K$1),LOOKUP(9.99999999999999E+307,$K$2:K3588)+1,"")</f>
        <v>3423</v>
      </c>
      <c r="L3589" s="31">
        <f>IF(AND(B3589=L$1),LOOKUP(9.99999999999999E+307,$L$2:L3588)+1,"")</f>
        <v>3423</v>
      </c>
      <c r="M3589" s="31">
        <f>IF(AND(B3589=M$1),LOOKUP(9.99999999999999E+307,$M$2:M3588)+1,"")</f>
        <v>3423</v>
      </c>
      <c r="N3589" s="31" t="e">
        <f>IF(AND(B3589=N$1),LOOKUP(9.99999999999999E+307,$N$2:N3588)+1,"")</f>
        <v>#REF!</v>
      </c>
      <c r="O3589" s="31" t="e">
        <f>IF(AND($B3589=O$1),LOOKUP(9.99999999999999E+307,$O$2:O3588)+1,"")</f>
        <v>#REF!</v>
      </c>
      <c r="P3589" s="31" t="e">
        <f>IF(AND($B3589=P$1),LOOKUP(9.99999999999999E+307,$P$2:P3588)+1,"")</f>
        <v>#REF!</v>
      </c>
      <c r="Q3589" s="31" t="e">
        <f>IF(AND($B3589=Q$1),LOOKUP(9.99999999999999E+307,$Q$2:Q3588)+1,"")</f>
        <v>#REF!</v>
      </c>
      <c r="R3589" s="31">
        <f>IF(AND($B3589=R$1),LOOKUP(9.99999999999999E+307,$R$2:R3588)+1,"")</f>
        <v>3423</v>
      </c>
      <c r="S3589" s="31">
        <f>IF(AND($B3589=S$1),LOOKUP(9.99999999999999E+307,$S$2:S3588)+1,"")</f>
        <v>3423</v>
      </c>
      <c r="T3589" s="265"/>
      <c r="U3589" s="265"/>
      <c r="V3589" s="265"/>
      <c r="AA3589" s="254" t="str">
        <f t="shared" si="395"/>
        <v/>
      </c>
      <c r="AB3589" s="254" t="str">
        <f t="shared" si="396"/>
        <v/>
      </c>
      <c r="AC3589" s="255">
        <f t="shared" si="397"/>
        <v>0</v>
      </c>
      <c r="AD3589" s="255">
        <f t="shared" si="398"/>
        <v>3836</v>
      </c>
      <c r="AE3589" s="256" t="str">
        <f t="shared" si="399"/>
        <v/>
      </c>
      <c r="AF3589" s="252" t="str">
        <f t="shared" si="400"/>
        <v>-</v>
      </c>
    </row>
    <row r="3590" spans="1:32" ht="20.149999999999999" customHeight="1" x14ac:dyDescent="0.75">
      <c r="A3590" s="31">
        <v>3588</v>
      </c>
      <c r="B3590" s="237"/>
      <c r="C3590" s="273"/>
      <c r="D3590" s="272"/>
      <c r="E3590" s="273"/>
      <c r="F3590" s="273"/>
      <c r="G3590" s="253" t="str">
        <f t="shared" si="401"/>
        <v/>
      </c>
      <c r="H3590" s="31" t="str">
        <f>IF(AND(B3590=H$1),LOOKUP(9.99999999999999E+307,$H$2:H3589)+1,"")</f>
        <v/>
      </c>
      <c r="I3590" s="31" t="str">
        <f>IF(AND(B3590=I$1),LOOKUP(9.99999999999999E+307,$I$2:I3589)+1,"")</f>
        <v/>
      </c>
      <c r="J3590" s="31">
        <f>IF(AND(B3590=J$1),LOOKUP(9.99999999999999E+307,$J$2:J3589)+1,"")</f>
        <v>3424</v>
      </c>
      <c r="K3590" s="31">
        <f>IF(AND(B3590=K$1),LOOKUP(9.99999999999999E+307,$K$2:K3589)+1,"")</f>
        <v>3424</v>
      </c>
      <c r="L3590" s="31">
        <f>IF(AND(B3590=L$1),LOOKUP(9.99999999999999E+307,$L$2:L3589)+1,"")</f>
        <v>3424</v>
      </c>
      <c r="M3590" s="31">
        <f>IF(AND(B3590=M$1),LOOKUP(9.99999999999999E+307,$M$2:M3589)+1,"")</f>
        <v>3424</v>
      </c>
      <c r="N3590" s="31" t="e">
        <f>IF(AND(B3590=N$1),LOOKUP(9.99999999999999E+307,$N$2:N3589)+1,"")</f>
        <v>#REF!</v>
      </c>
      <c r="O3590" s="31" t="e">
        <f>IF(AND($B3590=O$1),LOOKUP(9.99999999999999E+307,$O$2:O3589)+1,"")</f>
        <v>#REF!</v>
      </c>
      <c r="P3590" s="31" t="e">
        <f>IF(AND($B3590=P$1),LOOKUP(9.99999999999999E+307,$P$2:P3589)+1,"")</f>
        <v>#REF!</v>
      </c>
      <c r="Q3590" s="31" t="e">
        <f>IF(AND($B3590=Q$1),LOOKUP(9.99999999999999E+307,$Q$2:Q3589)+1,"")</f>
        <v>#REF!</v>
      </c>
      <c r="R3590" s="31">
        <f>IF(AND($B3590=R$1),LOOKUP(9.99999999999999E+307,$R$2:R3589)+1,"")</f>
        <v>3424</v>
      </c>
      <c r="S3590" s="31">
        <f>IF(AND($B3590=S$1),LOOKUP(9.99999999999999E+307,$S$2:S3589)+1,"")</f>
        <v>3424</v>
      </c>
      <c r="T3590" s="265"/>
      <c r="U3590" s="265"/>
      <c r="V3590" s="265"/>
      <c r="AA3590" s="254" t="str">
        <f t="shared" si="395"/>
        <v/>
      </c>
      <c r="AB3590" s="254" t="str">
        <f t="shared" si="396"/>
        <v/>
      </c>
      <c r="AC3590" s="255">
        <f t="shared" si="397"/>
        <v>0</v>
      </c>
      <c r="AD3590" s="255">
        <f t="shared" si="398"/>
        <v>3836</v>
      </c>
      <c r="AE3590" s="256" t="str">
        <f t="shared" si="399"/>
        <v/>
      </c>
      <c r="AF3590" s="252" t="str">
        <f t="shared" si="400"/>
        <v>-</v>
      </c>
    </row>
    <row r="3591" spans="1:32" ht="20.149999999999999" customHeight="1" x14ac:dyDescent="0.75">
      <c r="A3591" s="31">
        <v>3589</v>
      </c>
      <c r="B3591" s="237"/>
      <c r="C3591" s="273"/>
      <c r="D3591" s="272"/>
      <c r="E3591" s="273"/>
      <c r="F3591" s="273"/>
      <c r="G3591" s="253" t="str">
        <f t="shared" si="401"/>
        <v/>
      </c>
      <c r="H3591" s="31" t="str">
        <f>IF(AND(B3591=H$1),LOOKUP(9.99999999999999E+307,$H$2:H3590)+1,"")</f>
        <v/>
      </c>
      <c r="I3591" s="31" t="str">
        <f>IF(AND(B3591=I$1),LOOKUP(9.99999999999999E+307,$I$2:I3590)+1,"")</f>
        <v/>
      </c>
      <c r="J3591" s="31">
        <f>IF(AND(B3591=J$1),LOOKUP(9.99999999999999E+307,$J$2:J3590)+1,"")</f>
        <v>3425</v>
      </c>
      <c r="K3591" s="31">
        <f>IF(AND(B3591=K$1),LOOKUP(9.99999999999999E+307,$K$2:K3590)+1,"")</f>
        <v>3425</v>
      </c>
      <c r="L3591" s="31">
        <f>IF(AND(B3591=L$1),LOOKUP(9.99999999999999E+307,$L$2:L3590)+1,"")</f>
        <v>3425</v>
      </c>
      <c r="M3591" s="31">
        <f>IF(AND(B3591=M$1),LOOKUP(9.99999999999999E+307,$M$2:M3590)+1,"")</f>
        <v>3425</v>
      </c>
      <c r="N3591" s="31" t="e">
        <f>IF(AND(B3591=N$1),LOOKUP(9.99999999999999E+307,$N$2:N3590)+1,"")</f>
        <v>#REF!</v>
      </c>
      <c r="O3591" s="31" t="e">
        <f>IF(AND($B3591=O$1),LOOKUP(9.99999999999999E+307,$O$2:O3590)+1,"")</f>
        <v>#REF!</v>
      </c>
      <c r="P3591" s="31" t="e">
        <f>IF(AND($B3591=P$1),LOOKUP(9.99999999999999E+307,$P$2:P3590)+1,"")</f>
        <v>#REF!</v>
      </c>
      <c r="Q3591" s="31" t="e">
        <f>IF(AND($B3591=Q$1),LOOKUP(9.99999999999999E+307,$Q$2:Q3590)+1,"")</f>
        <v>#REF!</v>
      </c>
      <c r="R3591" s="31">
        <f>IF(AND($B3591=R$1),LOOKUP(9.99999999999999E+307,$R$2:R3590)+1,"")</f>
        <v>3425</v>
      </c>
      <c r="S3591" s="31">
        <f>IF(AND($B3591=S$1),LOOKUP(9.99999999999999E+307,$S$2:S3590)+1,"")</f>
        <v>3425</v>
      </c>
      <c r="T3591" s="265"/>
      <c r="U3591" s="265"/>
      <c r="V3591" s="265"/>
      <c r="AA3591" s="254" t="str">
        <f t="shared" si="395"/>
        <v/>
      </c>
      <c r="AB3591" s="254" t="str">
        <f t="shared" si="396"/>
        <v/>
      </c>
      <c r="AC3591" s="255">
        <f t="shared" si="397"/>
        <v>0</v>
      </c>
      <c r="AD3591" s="255">
        <f t="shared" si="398"/>
        <v>3836</v>
      </c>
      <c r="AE3591" s="256" t="str">
        <f t="shared" si="399"/>
        <v/>
      </c>
      <c r="AF3591" s="252" t="str">
        <f t="shared" si="400"/>
        <v>-</v>
      </c>
    </row>
    <row r="3592" spans="1:32" ht="20.149999999999999" customHeight="1" x14ac:dyDescent="0.75">
      <c r="A3592" s="31">
        <v>3590</v>
      </c>
      <c r="B3592" s="237"/>
      <c r="C3592" s="273"/>
      <c r="D3592" s="272"/>
      <c r="E3592" s="273"/>
      <c r="F3592" s="273"/>
      <c r="G3592" s="253" t="str">
        <f t="shared" si="401"/>
        <v/>
      </c>
      <c r="H3592" s="31" t="str">
        <f>IF(AND(B3592=H$1),LOOKUP(9.99999999999999E+307,$H$2:H3591)+1,"")</f>
        <v/>
      </c>
      <c r="I3592" s="31" t="str">
        <f>IF(AND(B3592=I$1),LOOKUP(9.99999999999999E+307,$I$2:I3591)+1,"")</f>
        <v/>
      </c>
      <c r="J3592" s="31">
        <f>IF(AND(B3592=J$1),LOOKUP(9.99999999999999E+307,$J$2:J3591)+1,"")</f>
        <v>3426</v>
      </c>
      <c r="K3592" s="31">
        <f>IF(AND(B3592=K$1),LOOKUP(9.99999999999999E+307,$K$2:K3591)+1,"")</f>
        <v>3426</v>
      </c>
      <c r="L3592" s="31">
        <f>IF(AND(B3592=L$1),LOOKUP(9.99999999999999E+307,$L$2:L3591)+1,"")</f>
        <v>3426</v>
      </c>
      <c r="M3592" s="31">
        <f>IF(AND(B3592=M$1),LOOKUP(9.99999999999999E+307,$M$2:M3591)+1,"")</f>
        <v>3426</v>
      </c>
      <c r="N3592" s="31" t="e">
        <f>IF(AND(B3592=N$1),LOOKUP(9.99999999999999E+307,$N$2:N3591)+1,"")</f>
        <v>#REF!</v>
      </c>
      <c r="O3592" s="31" t="e">
        <f>IF(AND($B3592=O$1),LOOKUP(9.99999999999999E+307,$O$2:O3591)+1,"")</f>
        <v>#REF!</v>
      </c>
      <c r="P3592" s="31" t="e">
        <f>IF(AND($B3592=P$1),LOOKUP(9.99999999999999E+307,$P$2:P3591)+1,"")</f>
        <v>#REF!</v>
      </c>
      <c r="Q3592" s="31" t="e">
        <f>IF(AND($B3592=Q$1),LOOKUP(9.99999999999999E+307,$Q$2:Q3591)+1,"")</f>
        <v>#REF!</v>
      </c>
      <c r="R3592" s="31">
        <f>IF(AND($B3592=R$1),LOOKUP(9.99999999999999E+307,$R$2:R3591)+1,"")</f>
        <v>3426</v>
      </c>
      <c r="S3592" s="31">
        <f>IF(AND($B3592=S$1),LOOKUP(9.99999999999999E+307,$S$2:S3591)+1,"")</f>
        <v>3426</v>
      </c>
      <c r="T3592" s="265"/>
      <c r="U3592" s="265"/>
      <c r="V3592" s="265"/>
      <c r="AA3592" s="254" t="str">
        <f t="shared" si="395"/>
        <v/>
      </c>
      <c r="AB3592" s="254" t="str">
        <f t="shared" si="396"/>
        <v/>
      </c>
      <c r="AC3592" s="255">
        <f t="shared" si="397"/>
        <v>0</v>
      </c>
      <c r="AD3592" s="255">
        <f t="shared" si="398"/>
        <v>3836</v>
      </c>
      <c r="AE3592" s="256" t="str">
        <f t="shared" si="399"/>
        <v/>
      </c>
      <c r="AF3592" s="252" t="str">
        <f t="shared" si="400"/>
        <v>-</v>
      </c>
    </row>
    <row r="3593" spans="1:32" ht="20.149999999999999" customHeight="1" x14ac:dyDescent="0.75">
      <c r="A3593" s="31">
        <v>3591</v>
      </c>
      <c r="B3593" s="237"/>
      <c r="C3593" s="273"/>
      <c r="D3593" s="272"/>
      <c r="E3593" s="273"/>
      <c r="F3593" s="273"/>
      <c r="G3593" s="253" t="str">
        <f t="shared" si="401"/>
        <v/>
      </c>
      <c r="H3593" s="31" t="str">
        <f>IF(AND(B3593=H$1),LOOKUP(9.99999999999999E+307,$H$2:H3592)+1,"")</f>
        <v/>
      </c>
      <c r="I3593" s="31" t="str">
        <f>IF(AND(B3593=I$1),LOOKUP(9.99999999999999E+307,$I$2:I3592)+1,"")</f>
        <v/>
      </c>
      <c r="J3593" s="31">
        <f>IF(AND(B3593=J$1),LOOKUP(9.99999999999999E+307,$J$2:J3592)+1,"")</f>
        <v>3427</v>
      </c>
      <c r="K3593" s="31">
        <f>IF(AND(B3593=K$1),LOOKUP(9.99999999999999E+307,$K$2:K3592)+1,"")</f>
        <v>3427</v>
      </c>
      <c r="L3593" s="31">
        <f>IF(AND(B3593=L$1),LOOKUP(9.99999999999999E+307,$L$2:L3592)+1,"")</f>
        <v>3427</v>
      </c>
      <c r="M3593" s="31">
        <f>IF(AND(B3593=M$1),LOOKUP(9.99999999999999E+307,$M$2:M3592)+1,"")</f>
        <v>3427</v>
      </c>
      <c r="N3593" s="31" t="e">
        <f>IF(AND(B3593=N$1),LOOKUP(9.99999999999999E+307,$N$2:N3592)+1,"")</f>
        <v>#REF!</v>
      </c>
      <c r="O3593" s="31" t="e">
        <f>IF(AND($B3593=O$1),LOOKUP(9.99999999999999E+307,$O$2:O3592)+1,"")</f>
        <v>#REF!</v>
      </c>
      <c r="P3593" s="31" t="e">
        <f>IF(AND($B3593=P$1),LOOKUP(9.99999999999999E+307,$P$2:P3592)+1,"")</f>
        <v>#REF!</v>
      </c>
      <c r="Q3593" s="31" t="e">
        <f>IF(AND($B3593=Q$1),LOOKUP(9.99999999999999E+307,$Q$2:Q3592)+1,"")</f>
        <v>#REF!</v>
      </c>
      <c r="R3593" s="31">
        <f>IF(AND($B3593=R$1),LOOKUP(9.99999999999999E+307,$R$2:R3592)+1,"")</f>
        <v>3427</v>
      </c>
      <c r="S3593" s="31">
        <f>IF(AND($B3593=S$1),LOOKUP(9.99999999999999E+307,$S$2:S3592)+1,"")</f>
        <v>3427</v>
      </c>
      <c r="T3593" s="265"/>
      <c r="U3593" s="265"/>
      <c r="V3593" s="265"/>
      <c r="AA3593" s="254" t="str">
        <f t="shared" si="395"/>
        <v/>
      </c>
      <c r="AB3593" s="254" t="str">
        <f t="shared" si="396"/>
        <v/>
      </c>
      <c r="AC3593" s="255">
        <f t="shared" si="397"/>
        <v>0</v>
      </c>
      <c r="AD3593" s="255">
        <f t="shared" si="398"/>
        <v>3836</v>
      </c>
      <c r="AE3593" s="256" t="str">
        <f t="shared" si="399"/>
        <v/>
      </c>
      <c r="AF3593" s="252" t="str">
        <f t="shared" si="400"/>
        <v>-</v>
      </c>
    </row>
    <row r="3594" spans="1:32" ht="20.149999999999999" customHeight="1" x14ac:dyDescent="0.75">
      <c r="A3594" s="31">
        <v>3592</v>
      </c>
      <c r="B3594" s="237"/>
      <c r="C3594" s="273"/>
      <c r="D3594" s="272"/>
      <c r="E3594" s="273"/>
      <c r="F3594" s="273"/>
      <c r="G3594" s="253" t="str">
        <f t="shared" si="401"/>
        <v/>
      </c>
      <c r="H3594" s="31" t="str">
        <f>IF(AND(B3594=H$1),LOOKUP(9.99999999999999E+307,$H$2:H3593)+1,"")</f>
        <v/>
      </c>
      <c r="I3594" s="31" t="str">
        <f>IF(AND(B3594=I$1),LOOKUP(9.99999999999999E+307,$I$2:I3593)+1,"")</f>
        <v/>
      </c>
      <c r="J3594" s="31">
        <f>IF(AND(B3594=J$1),LOOKUP(9.99999999999999E+307,$J$2:J3593)+1,"")</f>
        <v>3428</v>
      </c>
      <c r="K3594" s="31">
        <f>IF(AND(B3594=K$1),LOOKUP(9.99999999999999E+307,$K$2:K3593)+1,"")</f>
        <v>3428</v>
      </c>
      <c r="L3594" s="31">
        <f>IF(AND(B3594=L$1),LOOKUP(9.99999999999999E+307,$L$2:L3593)+1,"")</f>
        <v>3428</v>
      </c>
      <c r="M3594" s="31">
        <f>IF(AND(B3594=M$1),LOOKUP(9.99999999999999E+307,$M$2:M3593)+1,"")</f>
        <v>3428</v>
      </c>
      <c r="N3594" s="31" t="e">
        <f>IF(AND(B3594=N$1),LOOKUP(9.99999999999999E+307,$N$2:N3593)+1,"")</f>
        <v>#REF!</v>
      </c>
      <c r="O3594" s="31" t="e">
        <f>IF(AND($B3594=O$1),LOOKUP(9.99999999999999E+307,$O$2:O3593)+1,"")</f>
        <v>#REF!</v>
      </c>
      <c r="P3594" s="31" t="e">
        <f>IF(AND($B3594=P$1),LOOKUP(9.99999999999999E+307,$P$2:P3593)+1,"")</f>
        <v>#REF!</v>
      </c>
      <c r="Q3594" s="31" t="e">
        <f>IF(AND($B3594=Q$1),LOOKUP(9.99999999999999E+307,$Q$2:Q3593)+1,"")</f>
        <v>#REF!</v>
      </c>
      <c r="R3594" s="31">
        <f>IF(AND($B3594=R$1),LOOKUP(9.99999999999999E+307,$R$2:R3593)+1,"")</f>
        <v>3428</v>
      </c>
      <c r="S3594" s="31">
        <f>IF(AND($B3594=S$1),LOOKUP(9.99999999999999E+307,$S$2:S3593)+1,"")</f>
        <v>3428</v>
      </c>
      <c r="T3594" s="265"/>
      <c r="U3594" s="265"/>
      <c r="V3594" s="265"/>
      <c r="AA3594" s="254" t="str">
        <f t="shared" si="395"/>
        <v/>
      </c>
      <c r="AB3594" s="254" t="str">
        <f t="shared" si="396"/>
        <v/>
      </c>
      <c r="AC3594" s="255">
        <f t="shared" si="397"/>
        <v>0</v>
      </c>
      <c r="AD3594" s="255">
        <f t="shared" si="398"/>
        <v>3836</v>
      </c>
      <c r="AE3594" s="256" t="str">
        <f t="shared" si="399"/>
        <v/>
      </c>
      <c r="AF3594" s="252" t="str">
        <f t="shared" si="400"/>
        <v>-</v>
      </c>
    </row>
    <row r="3595" spans="1:32" ht="20.149999999999999" customHeight="1" x14ac:dyDescent="0.75">
      <c r="A3595" s="31">
        <v>3593</v>
      </c>
      <c r="B3595" s="237"/>
      <c r="C3595" s="273"/>
      <c r="D3595" s="272"/>
      <c r="E3595" s="273"/>
      <c r="F3595" s="273"/>
      <c r="G3595" s="253" t="str">
        <f t="shared" si="401"/>
        <v/>
      </c>
      <c r="H3595" s="31" t="str">
        <f>IF(AND(B3595=H$1),LOOKUP(9.99999999999999E+307,$H$2:H3594)+1,"")</f>
        <v/>
      </c>
      <c r="I3595" s="31" t="str">
        <f>IF(AND(B3595=I$1),LOOKUP(9.99999999999999E+307,$I$2:I3594)+1,"")</f>
        <v/>
      </c>
      <c r="J3595" s="31">
        <f>IF(AND(B3595=J$1),LOOKUP(9.99999999999999E+307,$J$2:J3594)+1,"")</f>
        <v>3429</v>
      </c>
      <c r="K3595" s="31">
        <f>IF(AND(B3595=K$1),LOOKUP(9.99999999999999E+307,$K$2:K3594)+1,"")</f>
        <v>3429</v>
      </c>
      <c r="L3595" s="31">
        <f>IF(AND(B3595=L$1),LOOKUP(9.99999999999999E+307,$L$2:L3594)+1,"")</f>
        <v>3429</v>
      </c>
      <c r="M3595" s="31">
        <f>IF(AND(B3595=M$1),LOOKUP(9.99999999999999E+307,$M$2:M3594)+1,"")</f>
        <v>3429</v>
      </c>
      <c r="N3595" s="31" t="e">
        <f>IF(AND(B3595=N$1),LOOKUP(9.99999999999999E+307,$N$2:N3594)+1,"")</f>
        <v>#REF!</v>
      </c>
      <c r="O3595" s="31" t="e">
        <f>IF(AND($B3595=O$1),LOOKUP(9.99999999999999E+307,$O$2:O3594)+1,"")</f>
        <v>#REF!</v>
      </c>
      <c r="P3595" s="31" t="e">
        <f>IF(AND($B3595=P$1),LOOKUP(9.99999999999999E+307,$P$2:P3594)+1,"")</f>
        <v>#REF!</v>
      </c>
      <c r="Q3595" s="31" t="e">
        <f>IF(AND($B3595=Q$1),LOOKUP(9.99999999999999E+307,$Q$2:Q3594)+1,"")</f>
        <v>#REF!</v>
      </c>
      <c r="R3595" s="31">
        <f>IF(AND($B3595=R$1),LOOKUP(9.99999999999999E+307,$R$2:R3594)+1,"")</f>
        <v>3429</v>
      </c>
      <c r="S3595" s="31">
        <f>IF(AND($B3595=S$1),LOOKUP(9.99999999999999E+307,$S$2:S3594)+1,"")</f>
        <v>3429</v>
      </c>
      <c r="T3595" s="265"/>
      <c r="U3595" s="265"/>
      <c r="V3595" s="265"/>
      <c r="AA3595" s="254" t="str">
        <f t="shared" si="395"/>
        <v/>
      </c>
      <c r="AB3595" s="254" t="str">
        <f t="shared" si="396"/>
        <v/>
      </c>
      <c r="AC3595" s="255">
        <f t="shared" si="397"/>
        <v>0</v>
      </c>
      <c r="AD3595" s="255">
        <f t="shared" si="398"/>
        <v>3836</v>
      </c>
      <c r="AE3595" s="256" t="str">
        <f t="shared" si="399"/>
        <v/>
      </c>
      <c r="AF3595" s="252" t="str">
        <f t="shared" si="400"/>
        <v>-</v>
      </c>
    </row>
    <row r="3596" spans="1:32" ht="20.149999999999999" customHeight="1" x14ac:dyDescent="0.75">
      <c r="A3596" s="31">
        <v>3594</v>
      </c>
      <c r="B3596" s="237"/>
      <c r="C3596" s="273"/>
      <c r="D3596" s="272"/>
      <c r="E3596" s="273"/>
      <c r="F3596" s="273"/>
      <c r="G3596" s="253" t="str">
        <f t="shared" si="401"/>
        <v/>
      </c>
      <c r="H3596" s="31" t="str">
        <f>IF(AND(B3596=H$1),LOOKUP(9.99999999999999E+307,$H$2:H3595)+1,"")</f>
        <v/>
      </c>
      <c r="I3596" s="31" t="str">
        <f>IF(AND(B3596=I$1),LOOKUP(9.99999999999999E+307,$I$2:I3595)+1,"")</f>
        <v/>
      </c>
      <c r="J3596" s="31">
        <f>IF(AND(B3596=J$1),LOOKUP(9.99999999999999E+307,$J$2:J3595)+1,"")</f>
        <v>3430</v>
      </c>
      <c r="K3596" s="31">
        <f>IF(AND(B3596=K$1),LOOKUP(9.99999999999999E+307,$K$2:K3595)+1,"")</f>
        <v>3430</v>
      </c>
      <c r="L3596" s="31">
        <f>IF(AND(B3596=L$1),LOOKUP(9.99999999999999E+307,$L$2:L3595)+1,"")</f>
        <v>3430</v>
      </c>
      <c r="M3596" s="31">
        <f>IF(AND(B3596=M$1),LOOKUP(9.99999999999999E+307,$M$2:M3595)+1,"")</f>
        <v>3430</v>
      </c>
      <c r="N3596" s="31" t="e">
        <f>IF(AND(B3596=N$1),LOOKUP(9.99999999999999E+307,$N$2:N3595)+1,"")</f>
        <v>#REF!</v>
      </c>
      <c r="O3596" s="31" t="e">
        <f>IF(AND($B3596=O$1),LOOKUP(9.99999999999999E+307,$O$2:O3595)+1,"")</f>
        <v>#REF!</v>
      </c>
      <c r="P3596" s="31" t="e">
        <f>IF(AND($B3596=P$1),LOOKUP(9.99999999999999E+307,$P$2:P3595)+1,"")</f>
        <v>#REF!</v>
      </c>
      <c r="Q3596" s="31" t="e">
        <f>IF(AND($B3596=Q$1),LOOKUP(9.99999999999999E+307,$Q$2:Q3595)+1,"")</f>
        <v>#REF!</v>
      </c>
      <c r="R3596" s="31">
        <f>IF(AND($B3596=R$1),LOOKUP(9.99999999999999E+307,$R$2:R3595)+1,"")</f>
        <v>3430</v>
      </c>
      <c r="S3596" s="31">
        <f>IF(AND($B3596=S$1),LOOKUP(9.99999999999999E+307,$S$2:S3595)+1,"")</f>
        <v>3430</v>
      </c>
      <c r="T3596" s="265"/>
      <c r="U3596" s="265"/>
      <c r="V3596" s="265"/>
      <c r="AA3596" s="254" t="str">
        <f t="shared" si="395"/>
        <v/>
      </c>
      <c r="AB3596" s="254" t="str">
        <f t="shared" si="396"/>
        <v/>
      </c>
      <c r="AC3596" s="255">
        <f t="shared" si="397"/>
        <v>0</v>
      </c>
      <c r="AD3596" s="255">
        <f t="shared" si="398"/>
        <v>3836</v>
      </c>
      <c r="AE3596" s="256" t="str">
        <f t="shared" si="399"/>
        <v/>
      </c>
      <c r="AF3596" s="252" t="str">
        <f t="shared" si="400"/>
        <v>-</v>
      </c>
    </row>
    <row r="3597" spans="1:32" ht="20.149999999999999" customHeight="1" x14ac:dyDescent="0.75">
      <c r="A3597" s="31">
        <v>3595</v>
      </c>
      <c r="B3597" s="237"/>
      <c r="C3597" s="273"/>
      <c r="D3597" s="272"/>
      <c r="E3597" s="273"/>
      <c r="F3597" s="273"/>
      <c r="G3597" s="253" t="str">
        <f t="shared" si="401"/>
        <v/>
      </c>
      <c r="H3597" s="31" t="str">
        <f>IF(AND(B3597=H$1),LOOKUP(9.99999999999999E+307,$H$2:H3596)+1,"")</f>
        <v/>
      </c>
      <c r="I3597" s="31" t="str">
        <f>IF(AND(B3597=I$1),LOOKUP(9.99999999999999E+307,$I$2:I3596)+1,"")</f>
        <v/>
      </c>
      <c r="J3597" s="31">
        <f>IF(AND(B3597=J$1),LOOKUP(9.99999999999999E+307,$J$2:J3596)+1,"")</f>
        <v>3431</v>
      </c>
      <c r="K3597" s="31">
        <f>IF(AND(B3597=K$1),LOOKUP(9.99999999999999E+307,$K$2:K3596)+1,"")</f>
        <v>3431</v>
      </c>
      <c r="L3597" s="31">
        <f>IF(AND(B3597=L$1),LOOKUP(9.99999999999999E+307,$L$2:L3596)+1,"")</f>
        <v>3431</v>
      </c>
      <c r="M3597" s="31">
        <f>IF(AND(B3597=M$1),LOOKUP(9.99999999999999E+307,$M$2:M3596)+1,"")</f>
        <v>3431</v>
      </c>
      <c r="N3597" s="31" t="e">
        <f>IF(AND(B3597=N$1),LOOKUP(9.99999999999999E+307,$N$2:N3596)+1,"")</f>
        <v>#REF!</v>
      </c>
      <c r="O3597" s="31" t="e">
        <f>IF(AND($B3597=O$1),LOOKUP(9.99999999999999E+307,$O$2:O3596)+1,"")</f>
        <v>#REF!</v>
      </c>
      <c r="P3597" s="31" t="e">
        <f>IF(AND($B3597=P$1),LOOKUP(9.99999999999999E+307,$P$2:P3596)+1,"")</f>
        <v>#REF!</v>
      </c>
      <c r="Q3597" s="31" t="e">
        <f>IF(AND($B3597=Q$1),LOOKUP(9.99999999999999E+307,$Q$2:Q3596)+1,"")</f>
        <v>#REF!</v>
      </c>
      <c r="R3597" s="31">
        <f>IF(AND($B3597=R$1),LOOKUP(9.99999999999999E+307,$R$2:R3596)+1,"")</f>
        <v>3431</v>
      </c>
      <c r="S3597" s="31">
        <f>IF(AND($B3597=S$1),LOOKUP(9.99999999999999E+307,$S$2:S3596)+1,"")</f>
        <v>3431</v>
      </c>
      <c r="T3597" s="265"/>
      <c r="U3597" s="265"/>
      <c r="V3597" s="265"/>
      <c r="AA3597" s="254" t="str">
        <f t="shared" si="395"/>
        <v/>
      </c>
      <c r="AB3597" s="254" t="str">
        <f t="shared" si="396"/>
        <v/>
      </c>
      <c r="AC3597" s="255">
        <f t="shared" si="397"/>
        <v>0</v>
      </c>
      <c r="AD3597" s="255">
        <f t="shared" si="398"/>
        <v>3836</v>
      </c>
      <c r="AE3597" s="256" t="str">
        <f t="shared" si="399"/>
        <v/>
      </c>
      <c r="AF3597" s="252" t="str">
        <f t="shared" si="400"/>
        <v>-</v>
      </c>
    </row>
    <row r="3598" spans="1:32" ht="20.149999999999999" customHeight="1" x14ac:dyDescent="0.75">
      <c r="A3598" s="31">
        <v>3596</v>
      </c>
      <c r="B3598" s="237"/>
      <c r="C3598" s="273"/>
      <c r="D3598" s="272"/>
      <c r="E3598" s="273"/>
      <c r="F3598" s="273"/>
      <c r="G3598" s="253" t="str">
        <f t="shared" si="401"/>
        <v/>
      </c>
      <c r="H3598" s="31" t="str">
        <f>IF(AND(B3598=H$1),LOOKUP(9.99999999999999E+307,$H$2:H3597)+1,"")</f>
        <v/>
      </c>
      <c r="I3598" s="31" t="str">
        <f>IF(AND(B3598=I$1),LOOKUP(9.99999999999999E+307,$I$2:I3597)+1,"")</f>
        <v/>
      </c>
      <c r="J3598" s="31">
        <f>IF(AND(B3598=J$1),LOOKUP(9.99999999999999E+307,$J$2:J3597)+1,"")</f>
        <v>3432</v>
      </c>
      <c r="K3598" s="31">
        <f>IF(AND(B3598=K$1),LOOKUP(9.99999999999999E+307,$K$2:K3597)+1,"")</f>
        <v>3432</v>
      </c>
      <c r="L3598" s="31">
        <f>IF(AND(B3598=L$1),LOOKUP(9.99999999999999E+307,$L$2:L3597)+1,"")</f>
        <v>3432</v>
      </c>
      <c r="M3598" s="31">
        <f>IF(AND(B3598=M$1),LOOKUP(9.99999999999999E+307,$M$2:M3597)+1,"")</f>
        <v>3432</v>
      </c>
      <c r="N3598" s="31" t="e">
        <f>IF(AND(B3598=N$1),LOOKUP(9.99999999999999E+307,$N$2:N3597)+1,"")</f>
        <v>#REF!</v>
      </c>
      <c r="O3598" s="31" t="e">
        <f>IF(AND($B3598=O$1),LOOKUP(9.99999999999999E+307,$O$2:O3597)+1,"")</f>
        <v>#REF!</v>
      </c>
      <c r="P3598" s="31" t="e">
        <f>IF(AND($B3598=P$1),LOOKUP(9.99999999999999E+307,$P$2:P3597)+1,"")</f>
        <v>#REF!</v>
      </c>
      <c r="Q3598" s="31" t="e">
        <f>IF(AND($B3598=Q$1),LOOKUP(9.99999999999999E+307,$Q$2:Q3597)+1,"")</f>
        <v>#REF!</v>
      </c>
      <c r="R3598" s="31">
        <f>IF(AND($B3598=R$1),LOOKUP(9.99999999999999E+307,$R$2:R3597)+1,"")</f>
        <v>3432</v>
      </c>
      <c r="S3598" s="31">
        <f>IF(AND($B3598=S$1),LOOKUP(9.99999999999999E+307,$S$2:S3597)+1,"")</f>
        <v>3432</v>
      </c>
      <c r="T3598" s="265"/>
      <c r="U3598" s="265"/>
      <c r="V3598" s="265"/>
      <c r="AA3598" s="254" t="str">
        <f t="shared" si="395"/>
        <v/>
      </c>
      <c r="AB3598" s="254" t="str">
        <f t="shared" si="396"/>
        <v/>
      </c>
      <c r="AC3598" s="255">
        <f t="shared" si="397"/>
        <v>0</v>
      </c>
      <c r="AD3598" s="255">
        <f t="shared" si="398"/>
        <v>3836</v>
      </c>
      <c r="AE3598" s="256" t="str">
        <f t="shared" si="399"/>
        <v/>
      </c>
      <c r="AF3598" s="252" t="str">
        <f t="shared" si="400"/>
        <v>-</v>
      </c>
    </row>
    <row r="3599" spans="1:32" ht="20.149999999999999" customHeight="1" x14ac:dyDescent="0.75">
      <c r="A3599" s="31">
        <v>3597</v>
      </c>
      <c r="B3599" s="237"/>
      <c r="C3599" s="273"/>
      <c r="D3599" s="272"/>
      <c r="E3599" s="273"/>
      <c r="F3599" s="273"/>
      <c r="G3599" s="253" t="str">
        <f t="shared" si="401"/>
        <v/>
      </c>
      <c r="H3599" s="31" t="str">
        <f>IF(AND(B3599=H$1),LOOKUP(9.99999999999999E+307,$H$2:H3598)+1,"")</f>
        <v/>
      </c>
      <c r="I3599" s="31" t="str">
        <f>IF(AND(B3599=I$1),LOOKUP(9.99999999999999E+307,$I$2:I3598)+1,"")</f>
        <v/>
      </c>
      <c r="J3599" s="31">
        <f>IF(AND(B3599=J$1),LOOKUP(9.99999999999999E+307,$J$2:J3598)+1,"")</f>
        <v>3433</v>
      </c>
      <c r="K3599" s="31">
        <f>IF(AND(B3599=K$1),LOOKUP(9.99999999999999E+307,$K$2:K3598)+1,"")</f>
        <v>3433</v>
      </c>
      <c r="L3599" s="31">
        <f>IF(AND(B3599=L$1),LOOKUP(9.99999999999999E+307,$L$2:L3598)+1,"")</f>
        <v>3433</v>
      </c>
      <c r="M3599" s="31">
        <f>IF(AND(B3599=M$1),LOOKUP(9.99999999999999E+307,$M$2:M3598)+1,"")</f>
        <v>3433</v>
      </c>
      <c r="N3599" s="31" t="e">
        <f>IF(AND(B3599=N$1),LOOKUP(9.99999999999999E+307,$N$2:N3598)+1,"")</f>
        <v>#REF!</v>
      </c>
      <c r="O3599" s="31" t="e">
        <f>IF(AND($B3599=O$1),LOOKUP(9.99999999999999E+307,$O$2:O3598)+1,"")</f>
        <v>#REF!</v>
      </c>
      <c r="P3599" s="31" t="e">
        <f>IF(AND($B3599=P$1),LOOKUP(9.99999999999999E+307,$P$2:P3598)+1,"")</f>
        <v>#REF!</v>
      </c>
      <c r="Q3599" s="31" t="e">
        <f>IF(AND($B3599=Q$1),LOOKUP(9.99999999999999E+307,$Q$2:Q3598)+1,"")</f>
        <v>#REF!</v>
      </c>
      <c r="R3599" s="31">
        <f>IF(AND($B3599=R$1),LOOKUP(9.99999999999999E+307,$R$2:R3598)+1,"")</f>
        <v>3433</v>
      </c>
      <c r="S3599" s="31">
        <f>IF(AND($B3599=S$1),LOOKUP(9.99999999999999E+307,$S$2:S3598)+1,"")</f>
        <v>3433</v>
      </c>
      <c r="T3599" s="265"/>
      <c r="U3599" s="265"/>
      <c r="V3599" s="265"/>
      <c r="AA3599" s="254" t="str">
        <f t="shared" si="395"/>
        <v/>
      </c>
      <c r="AB3599" s="254" t="str">
        <f t="shared" si="396"/>
        <v/>
      </c>
      <c r="AC3599" s="255">
        <f t="shared" si="397"/>
        <v>0</v>
      </c>
      <c r="AD3599" s="255">
        <f t="shared" si="398"/>
        <v>3836</v>
      </c>
      <c r="AE3599" s="256" t="str">
        <f t="shared" si="399"/>
        <v/>
      </c>
      <c r="AF3599" s="252" t="str">
        <f t="shared" si="400"/>
        <v>-</v>
      </c>
    </row>
    <row r="3600" spans="1:32" ht="20.149999999999999" customHeight="1" x14ac:dyDescent="0.75">
      <c r="A3600" s="31">
        <v>3598</v>
      </c>
      <c r="B3600" s="237"/>
      <c r="C3600" s="273"/>
      <c r="D3600" s="272"/>
      <c r="E3600" s="273"/>
      <c r="F3600" s="273"/>
      <c r="G3600" s="253" t="str">
        <f t="shared" si="401"/>
        <v/>
      </c>
      <c r="H3600" s="31" t="str">
        <f>IF(AND(B3600=H$1),LOOKUP(9.99999999999999E+307,$H$2:H3599)+1,"")</f>
        <v/>
      </c>
      <c r="I3600" s="31" t="str">
        <f>IF(AND(B3600=I$1),LOOKUP(9.99999999999999E+307,$I$2:I3599)+1,"")</f>
        <v/>
      </c>
      <c r="J3600" s="31">
        <f>IF(AND(B3600=J$1),LOOKUP(9.99999999999999E+307,$J$2:J3599)+1,"")</f>
        <v>3434</v>
      </c>
      <c r="K3600" s="31">
        <f>IF(AND(B3600=K$1),LOOKUP(9.99999999999999E+307,$K$2:K3599)+1,"")</f>
        <v>3434</v>
      </c>
      <c r="L3600" s="31">
        <f>IF(AND(B3600=L$1),LOOKUP(9.99999999999999E+307,$L$2:L3599)+1,"")</f>
        <v>3434</v>
      </c>
      <c r="M3600" s="31">
        <f>IF(AND(B3600=M$1),LOOKUP(9.99999999999999E+307,$M$2:M3599)+1,"")</f>
        <v>3434</v>
      </c>
      <c r="N3600" s="31" t="e">
        <f>IF(AND(B3600=N$1),LOOKUP(9.99999999999999E+307,$N$2:N3599)+1,"")</f>
        <v>#REF!</v>
      </c>
      <c r="O3600" s="31" t="e">
        <f>IF(AND($B3600=O$1),LOOKUP(9.99999999999999E+307,$O$2:O3599)+1,"")</f>
        <v>#REF!</v>
      </c>
      <c r="P3600" s="31" t="e">
        <f>IF(AND($B3600=P$1),LOOKUP(9.99999999999999E+307,$P$2:P3599)+1,"")</f>
        <v>#REF!</v>
      </c>
      <c r="Q3600" s="31" t="e">
        <f>IF(AND($B3600=Q$1),LOOKUP(9.99999999999999E+307,$Q$2:Q3599)+1,"")</f>
        <v>#REF!</v>
      </c>
      <c r="R3600" s="31">
        <f>IF(AND($B3600=R$1),LOOKUP(9.99999999999999E+307,$R$2:R3599)+1,"")</f>
        <v>3434</v>
      </c>
      <c r="S3600" s="31">
        <f>IF(AND($B3600=S$1),LOOKUP(9.99999999999999E+307,$S$2:S3599)+1,"")</f>
        <v>3434</v>
      </c>
      <c r="T3600" s="265"/>
      <c r="U3600" s="265"/>
      <c r="V3600" s="265"/>
      <c r="AA3600" s="254" t="str">
        <f t="shared" si="395"/>
        <v/>
      </c>
      <c r="AB3600" s="254" t="str">
        <f t="shared" si="396"/>
        <v/>
      </c>
      <c r="AC3600" s="255">
        <f t="shared" si="397"/>
        <v>0</v>
      </c>
      <c r="AD3600" s="255">
        <f t="shared" si="398"/>
        <v>3836</v>
      </c>
      <c r="AE3600" s="256" t="str">
        <f t="shared" si="399"/>
        <v/>
      </c>
      <c r="AF3600" s="252" t="str">
        <f t="shared" si="400"/>
        <v>-</v>
      </c>
    </row>
    <row r="3601" spans="1:32" ht="20.149999999999999" customHeight="1" x14ac:dyDescent="0.75">
      <c r="A3601" s="31">
        <v>3599</v>
      </c>
      <c r="B3601" s="237"/>
      <c r="C3601" s="273"/>
      <c r="D3601" s="272"/>
      <c r="E3601" s="273"/>
      <c r="F3601" s="273"/>
      <c r="G3601" s="253" t="str">
        <f t="shared" si="401"/>
        <v/>
      </c>
      <c r="H3601" s="31" t="str">
        <f>IF(AND(B3601=H$1),LOOKUP(9.99999999999999E+307,$H$2:H3600)+1,"")</f>
        <v/>
      </c>
      <c r="I3601" s="31" t="str">
        <f>IF(AND(B3601=I$1),LOOKUP(9.99999999999999E+307,$I$2:I3600)+1,"")</f>
        <v/>
      </c>
      <c r="J3601" s="31">
        <f>IF(AND(B3601=J$1),LOOKUP(9.99999999999999E+307,$J$2:J3600)+1,"")</f>
        <v>3435</v>
      </c>
      <c r="K3601" s="31">
        <f>IF(AND(B3601=K$1),LOOKUP(9.99999999999999E+307,$K$2:K3600)+1,"")</f>
        <v>3435</v>
      </c>
      <c r="L3601" s="31">
        <f>IF(AND(B3601=L$1),LOOKUP(9.99999999999999E+307,$L$2:L3600)+1,"")</f>
        <v>3435</v>
      </c>
      <c r="M3601" s="31">
        <f>IF(AND(B3601=M$1),LOOKUP(9.99999999999999E+307,$M$2:M3600)+1,"")</f>
        <v>3435</v>
      </c>
      <c r="N3601" s="31" t="e">
        <f>IF(AND(B3601=N$1),LOOKUP(9.99999999999999E+307,$N$2:N3600)+1,"")</f>
        <v>#REF!</v>
      </c>
      <c r="O3601" s="31" t="e">
        <f>IF(AND($B3601=O$1),LOOKUP(9.99999999999999E+307,$O$2:O3600)+1,"")</f>
        <v>#REF!</v>
      </c>
      <c r="P3601" s="31" t="e">
        <f>IF(AND($B3601=P$1),LOOKUP(9.99999999999999E+307,$P$2:P3600)+1,"")</f>
        <v>#REF!</v>
      </c>
      <c r="Q3601" s="31" t="e">
        <f>IF(AND($B3601=Q$1),LOOKUP(9.99999999999999E+307,$Q$2:Q3600)+1,"")</f>
        <v>#REF!</v>
      </c>
      <c r="R3601" s="31">
        <f>IF(AND($B3601=R$1),LOOKUP(9.99999999999999E+307,$R$2:R3600)+1,"")</f>
        <v>3435</v>
      </c>
      <c r="S3601" s="31">
        <f>IF(AND($B3601=S$1),LOOKUP(9.99999999999999E+307,$S$2:S3600)+1,"")</f>
        <v>3435</v>
      </c>
      <c r="T3601" s="265"/>
      <c r="U3601" s="265"/>
      <c r="V3601" s="265"/>
      <c r="AA3601" s="254" t="str">
        <f t="shared" si="395"/>
        <v/>
      </c>
      <c r="AB3601" s="254" t="str">
        <f t="shared" si="396"/>
        <v/>
      </c>
      <c r="AC3601" s="255">
        <f t="shared" si="397"/>
        <v>0</v>
      </c>
      <c r="AD3601" s="255">
        <f t="shared" si="398"/>
        <v>3836</v>
      </c>
      <c r="AE3601" s="256" t="str">
        <f t="shared" si="399"/>
        <v/>
      </c>
      <c r="AF3601" s="252" t="str">
        <f t="shared" si="400"/>
        <v>-</v>
      </c>
    </row>
    <row r="3602" spans="1:32" ht="20.149999999999999" customHeight="1" x14ac:dyDescent="0.75">
      <c r="A3602" s="31">
        <v>3600</v>
      </c>
      <c r="B3602" s="237"/>
      <c r="C3602" s="273"/>
      <c r="D3602" s="272"/>
      <c r="E3602" s="273"/>
      <c r="F3602" s="273"/>
      <c r="G3602" s="253" t="str">
        <f t="shared" si="401"/>
        <v/>
      </c>
      <c r="H3602" s="31" t="str">
        <f>IF(AND(B3602=H$1),LOOKUP(9.99999999999999E+307,$H$2:H3601)+1,"")</f>
        <v/>
      </c>
      <c r="I3602" s="31" t="str">
        <f>IF(AND(B3602=I$1),LOOKUP(9.99999999999999E+307,$I$2:I3601)+1,"")</f>
        <v/>
      </c>
      <c r="J3602" s="31">
        <f>IF(AND(B3602=J$1),LOOKUP(9.99999999999999E+307,$J$2:J3601)+1,"")</f>
        <v>3436</v>
      </c>
      <c r="K3602" s="31">
        <f>IF(AND(B3602=K$1),LOOKUP(9.99999999999999E+307,$K$2:K3601)+1,"")</f>
        <v>3436</v>
      </c>
      <c r="L3602" s="31">
        <f>IF(AND(B3602=L$1),LOOKUP(9.99999999999999E+307,$L$2:L3601)+1,"")</f>
        <v>3436</v>
      </c>
      <c r="M3602" s="31">
        <f>IF(AND(B3602=M$1),LOOKUP(9.99999999999999E+307,$M$2:M3601)+1,"")</f>
        <v>3436</v>
      </c>
      <c r="N3602" s="31" t="e">
        <f>IF(AND(B3602=N$1),LOOKUP(9.99999999999999E+307,$N$2:N3601)+1,"")</f>
        <v>#REF!</v>
      </c>
      <c r="O3602" s="31" t="e">
        <f>IF(AND($B3602=O$1),LOOKUP(9.99999999999999E+307,$O$2:O3601)+1,"")</f>
        <v>#REF!</v>
      </c>
      <c r="P3602" s="31" t="e">
        <f>IF(AND($B3602=P$1),LOOKUP(9.99999999999999E+307,$P$2:P3601)+1,"")</f>
        <v>#REF!</v>
      </c>
      <c r="Q3602" s="31" t="e">
        <f>IF(AND($B3602=Q$1),LOOKUP(9.99999999999999E+307,$Q$2:Q3601)+1,"")</f>
        <v>#REF!</v>
      </c>
      <c r="R3602" s="31">
        <f>IF(AND($B3602=R$1),LOOKUP(9.99999999999999E+307,$R$2:R3601)+1,"")</f>
        <v>3436</v>
      </c>
      <c r="S3602" s="31">
        <f>IF(AND($B3602=S$1),LOOKUP(9.99999999999999E+307,$S$2:S3601)+1,"")</f>
        <v>3436</v>
      </c>
      <c r="T3602" s="265"/>
      <c r="U3602" s="265"/>
      <c r="V3602" s="265"/>
      <c r="AA3602" s="254" t="str">
        <f t="shared" si="395"/>
        <v/>
      </c>
      <c r="AB3602" s="254" t="str">
        <f t="shared" si="396"/>
        <v/>
      </c>
      <c r="AC3602" s="255">
        <f t="shared" si="397"/>
        <v>0</v>
      </c>
      <c r="AD3602" s="255">
        <f t="shared" si="398"/>
        <v>3836</v>
      </c>
      <c r="AE3602" s="256" t="str">
        <f t="shared" si="399"/>
        <v/>
      </c>
      <c r="AF3602" s="252" t="str">
        <f t="shared" si="400"/>
        <v>-</v>
      </c>
    </row>
    <row r="3603" spans="1:32" ht="20.149999999999999" customHeight="1" x14ac:dyDescent="0.75">
      <c r="A3603" s="31">
        <v>3601</v>
      </c>
      <c r="B3603" s="237"/>
      <c r="C3603" s="273"/>
      <c r="D3603" s="272"/>
      <c r="E3603" s="273"/>
      <c r="F3603" s="273"/>
      <c r="G3603" s="253" t="str">
        <f t="shared" si="401"/>
        <v/>
      </c>
      <c r="H3603" s="31" t="str">
        <f>IF(AND(B3603=H$1),LOOKUP(9.99999999999999E+307,$H$2:H3602)+1,"")</f>
        <v/>
      </c>
      <c r="I3603" s="31" t="str">
        <f>IF(AND(B3603=I$1),LOOKUP(9.99999999999999E+307,$I$2:I3602)+1,"")</f>
        <v/>
      </c>
      <c r="J3603" s="31">
        <f>IF(AND(B3603=J$1),LOOKUP(9.99999999999999E+307,$J$2:J3602)+1,"")</f>
        <v>3437</v>
      </c>
      <c r="K3603" s="31">
        <f>IF(AND(B3603=K$1),LOOKUP(9.99999999999999E+307,$K$2:K3602)+1,"")</f>
        <v>3437</v>
      </c>
      <c r="L3603" s="31">
        <f>IF(AND(B3603=L$1),LOOKUP(9.99999999999999E+307,$L$2:L3602)+1,"")</f>
        <v>3437</v>
      </c>
      <c r="M3603" s="31">
        <f>IF(AND(B3603=M$1),LOOKUP(9.99999999999999E+307,$M$2:M3602)+1,"")</f>
        <v>3437</v>
      </c>
      <c r="N3603" s="31" t="e">
        <f>IF(AND(B3603=N$1),LOOKUP(9.99999999999999E+307,$N$2:N3602)+1,"")</f>
        <v>#REF!</v>
      </c>
      <c r="O3603" s="31" t="e">
        <f>IF(AND($B3603=O$1),LOOKUP(9.99999999999999E+307,$O$2:O3602)+1,"")</f>
        <v>#REF!</v>
      </c>
      <c r="P3603" s="31" t="e">
        <f>IF(AND($B3603=P$1),LOOKUP(9.99999999999999E+307,$P$2:P3602)+1,"")</f>
        <v>#REF!</v>
      </c>
      <c r="Q3603" s="31" t="e">
        <f>IF(AND($B3603=Q$1),LOOKUP(9.99999999999999E+307,$Q$2:Q3602)+1,"")</f>
        <v>#REF!</v>
      </c>
      <c r="R3603" s="31">
        <f>IF(AND($B3603=R$1),LOOKUP(9.99999999999999E+307,$R$2:R3602)+1,"")</f>
        <v>3437</v>
      </c>
      <c r="S3603" s="31">
        <f>IF(AND($B3603=S$1),LOOKUP(9.99999999999999E+307,$S$2:S3602)+1,"")</f>
        <v>3437</v>
      </c>
      <c r="T3603" s="265"/>
      <c r="U3603" s="265"/>
      <c r="V3603" s="265"/>
      <c r="AA3603" s="254" t="str">
        <f t="shared" ref="AA3603:AA3666" si="402">IF(AD3603=2,"นักเรียนซ้ำ","")</f>
        <v/>
      </c>
      <c r="AB3603" s="254" t="str">
        <f t="shared" ref="AB3603:AB3666" si="403">IF(AC3603=2,"เลขประจำตัวซ้ำ","")</f>
        <v/>
      </c>
      <c r="AC3603" s="255">
        <f t="shared" si="397"/>
        <v>0</v>
      </c>
      <c r="AD3603" s="255">
        <f t="shared" si="398"/>
        <v>3836</v>
      </c>
      <c r="AE3603" s="256" t="str">
        <f t="shared" si="399"/>
        <v/>
      </c>
      <c r="AF3603" s="252" t="str">
        <f t="shared" si="400"/>
        <v>-</v>
      </c>
    </row>
    <row r="3604" spans="1:32" ht="20.149999999999999" customHeight="1" x14ac:dyDescent="0.75">
      <c r="A3604" s="31">
        <v>3602</v>
      </c>
      <c r="B3604" s="237"/>
      <c r="C3604" s="273"/>
      <c r="D3604" s="272"/>
      <c r="E3604" s="273"/>
      <c r="F3604" s="273"/>
      <c r="G3604" s="253" t="str">
        <f t="shared" si="401"/>
        <v/>
      </c>
      <c r="H3604" s="31" t="str">
        <f>IF(AND(B3604=H$1),LOOKUP(9.99999999999999E+307,$H$2:H3603)+1,"")</f>
        <v/>
      </c>
      <c r="I3604" s="31" t="str">
        <f>IF(AND(B3604=I$1),LOOKUP(9.99999999999999E+307,$I$2:I3603)+1,"")</f>
        <v/>
      </c>
      <c r="J3604" s="31">
        <f>IF(AND(B3604=J$1),LOOKUP(9.99999999999999E+307,$J$2:J3603)+1,"")</f>
        <v>3438</v>
      </c>
      <c r="K3604" s="31">
        <f>IF(AND(B3604=K$1),LOOKUP(9.99999999999999E+307,$K$2:K3603)+1,"")</f>
        <v>3438</v>
      </c>
      <c r="L3604" s="31">
        <f>IF(AND(B3604=L$1),LOOKUP(9.99999999999999E+307,$L$2:L3603)+1,"")</f>
        <v>3438</v>
      </c>
      <c r="M3604" s="31">
        <f>IF(AND(B3604=M$1),LOOKUP(9.99999999999999E+307,$M$2:M3603)+1,"")</f>
        <v>3438</v>
      </c>
      <c r="N3604" s="31" t="e">
        <f>IF(AND(B3604=N$1),LOOKUP(9.99999999999999E+307,$N$2:N3603)+1,"")</f>
        <v>#REF!</v>
      </c>
      <c r="O3604" s="31" t="e">
        <f>IF(AND($B3604=O$1),LOOKUP(9.99999999999999E+307,$O$2:O3603)+1,"")</f>
        <v>#REF!</v>
      </c>
      <c r="P3604" s="31" t="e">
        <f>IF(AND($B3604=P$1),LOOKUP(9.99999999999999E+307,$P$2:P3603)+1,"")</f>
        <v>#REF!</v>
      </c>
      <c r="Q3604" s="31" t="e">
        <f>IF(AND($B3604=Q$1),LOOKUP(9.99999999999999E+307,$Q$2:Q3603)+1,"")</f>
        <v>#REF!</v>
      </c>
      <c r="R3604" s="31">
        <f>IF(AND($B3604=R$1),LOOKUP(9.99999999999999E+307,$R$2:R3603)+1,"")</f>
        <v>3438</v>
      </c>
      <c r="S3604" s="31">
        <f>IF(AND($B3604=S$1),LOOKUP(9.99999999999999E+307,$S$2:S3603)+1,"")</f>
        <v>3438</v>
      </c>
      <c r="T3604" s="265"/>
      <c r="U3604" s="265"/>
      <c r="V3604" s="265"/>
      <c r="AA3604" s="254" t="str">
        <f t="shared" si="402"/>
        <v/>
      </c>
      <c r="AB3604" s="254" t="str">
        <f t="shared" si="403"/>
        <v/>
      </c>
      <c r="AC3604" s="255">
        <f t="shared" si="397"/>
        <v>0</v>
      </c>
      <c r="AD3604" s="255">
        <f t="shared" si="398"/>
        <v>3836</v>
      </c>
      <c r="AE3604" s="256" t="str">
        <f t="shared" si="399"/>
        <v/>
      </c>
      <c r="AF3604" s="252" t="str">
        <f t="shared" si="400"/>
        <v>-</v>
      </c>
    </row>
    <row r="3605" spans="1:32" ht="20.149999999999999" customHeight="1" x14ac:dyDescent="0.75">
      <c r="A3605" s="31">
        <v>3603</v>
      </c>
      <c r="B3605" s="237"/>
      <c r="C3605" s="273"/>
      <c r="D3605" s="272"/>
      <c r="E3605" s="273"/>
      <c r="F3605" s="273"/>
      <c r="G3605" s="253" t="str">
        <f t="shared" si="401"/>
        <v/>
      </c>
      <c r="H3605" s="31" t="str">
        <f>IF(AND(B3605=H$1),LOOKUP(9.99999999999999E+307,$H$2:H3604)+1,"")</f>
        <v/>
      </c>
      <c r="I3605" s="31" t="str">
        <f>IF(AND(B3605=I$1),LOOKUP(9.99999999999999E+307,$I$2:I3604)+1,"")</f>
        <v/>
      </c>
      <c r="J3605" s="31">
        <f>IF(AND(B3605=J$1),LOOKUP(9.99999999999999E+307,$J$2:J3604)+1,"")</f>
        <v>3439</v>
      </c>
      <c r="K3605" s="31">
        <f>IF(AND(B3605=K$1),LOOKUP(9.99999999999999E+307,$K$2:K3604)+1,"")</f>
        <v>3439</v>
      </c>
      <c r="L3605" s="31">
        <f>IF(AND(B3605=L$1),LOOKUP(9.99999999999999E+307,$L$2:L3604)+1,"")</f>
        <v>3439</v>
      </c>
      <c r="M3605" s="31">
        <f>IF(AND(B3605=M$1),LOOKUP(9.99999999999999E+307,$M$2:M3604)+1,"")</f>
        <v>3439</v>
      </c>
      <c r="N3605" s="31" t="e">
        <f>IF(AND(B3605=N$1),LOOKUP(9.99999999999999E+307,$N$2:N3604)+1,"")</f>
        <v>#REF!</v>
      </c>
      <c r="O3605" s="31" t="e">
        <f>IF(AND($B3605=O$1),LOOKUP(9.99999999999999E+307,$O$2:O3604)+1,"")</f>
        <v>#REF!</v>
      </c>
      <c r="P3605" s="31" t="e">
        <f>IF(AND($B3605=P$1),LOOKUP(9.99999999999999E+307,$P$2:P3604)+1,"")</f>
        <v>#REF!</v>
      </c>
      <c r="Q3605" s="31" t="e">
        <f>IF(AND($B3605=Q$1),LOOKUP(9.99999999999999E+307,$Q$2:Q3604)+1,"")</f>
        <v>#REF!</v>
      </c>
      <c r="R3605" s="31">
        <f>IF(AND($B3605=R$1),LOOKUP(9.99999999999999E+307,$R$2:R3604)+1,"")</f>
        <v>3439</v>
      </c>
      <c r="S3605" s="31">
        <f>IF(AND($B3605=S$1),LOOKUP(9.99999999999999E+307,$S$2:S3604)+1,"")</f>
        <v>3439</v>
      </c>
      <c r="T3605" s="265"/>
      <c r="U3605" s="265"/>
      <c r="V3605" s="265"/>
      <c r="AA3605" s="254" t="str">
        <f t="shared" si="402"/>
        <v/>
      </c>
      <c r="AB3605" s="254" t="str">
        <f t="shared" si="403"/>
        <v/>
      </c>
      <c r="AC3605" s="255">
        <f t="shared" si="397"/>
        <v>0</v>
      </c>
      <c r="AD3605" s="255">
        <f t="shared" si="398"/>
        <v>3836</v>
      </c>
      <c r="AE3605" s="256" t="str">
        <f t="shared" si="399"/>
        <v/>
      </c>
      <c r="AF3605" s="252" t="str">
        <f t="shared" si="400"/>
        <v>-</v>
      </c>
    </row>
    <row r="3606" spans="1:32" ht="20.149999999999999" customHeight="1" x14ac:dyDescent="0.75">
      <c r="A3606" s="31">
        <v>3604</v>
      </c>
      <c r="B3606" s="237"/>
      <c r="C3606" s="273"/>
      <c r="D3606" s="272"/>
      <c r="E3606" s="273"/>
      <c r="F3606" s="273"/>
      <c r="G3606" s="253" t="str">
        <f t="shared" si="401"/>
        <v/>
      </c>
      <c r="H3606" s="31" t="str">
        <f>IF(AND(B3606=H$1),LOOKUP(9.99999999999999E+307,$H$2:H3605)+1,"")</f>
        <v/>
      </c>
      <c r="I3606" s="31" t="str">
        <f>IF(AND(B3606=I$1),LOOKUP(9.99999999999999E+307,$I$2:I3605)+1,"")</f>
        <v/>
      </c>
      <c r="J3606" s="31">
        <f>IF(AND(B3606=J$1),LOOKUP(9.99999999999999E+307,$J$2:J3605)+1,"")</f>
        <v>3440</v>
      </c>
      <c r="K3606" s="31">
        <f>IF(AND(B3606=K$1),LOOKUP(9.99999999999999E+307,$K$2:K3605)+1,"")</f>
        <v>3440</v>
      </c>
      <c r="L3606" s="31">
        <f>IF(AND(B3606=L$1),LOOKUP(9.99999999999999E+307,$L$2:L3605)+1,"")</f>
        <v>3440</v>
      </c>
      <c r="M3606" s="31">
        <f>IF(AND(B3606=M$1),LOOKUP(9.99999999999999E+307,$M$2:M3605)+1,"")</f>
        <v>3440</v>
      </c>
      <c r="N3606" s="31" t="e">
        <f>IF(AND(B3606=N$1),LOOKUP(9.99999999999999E+307,$N$2:N3605)+1,"")</f>
        <v>#REF!</v>
      </c>
      <c r="O3606" s="31" t="e">
        <f>IF(AND($B3606=O$1),LOOKUP(9.99999999999999E+307,$O$2:O3605)+1,"")</f>
        <v>#REF!</v>
      </c>
      <c r="P3606" s="31" t="e">
        <f>IF(AND($B3606=P$1),LOOKUP(9.99999999999999E+307,$P$2:P3605)+1,"")</f>
        <v>#REF!</v>
      </c>
      <c r="Q3606" s="31" t="e">
        <f>IF(AND($B3606=Q$1),LOOKUP(9.99999999999999E+307,$Q$2:Q3605)+1,"")</f>
        <v>#REF!</v>
      </c>
      <c r="R3606" s="31">
        <f>IF(AND($B3606=R$1),LOOKUP(9.99999999999999E+307,$R$2:R3605)+1,"")</f>
        <v>3440</v>
      </c>
      <c r="S3606" s="31">
        <f>IF(AND($B3606=S$1),LOOKUP(9.99999999999999E+307,$S$2:S3605)+1,"")</f>
        <v>3440</v>
      </c>
      <c r="T3606" s="265"/>
      <c r="U3606" s="265"/>
      <c r="V3606" s="265"/>
      <c r="AA3606" s="254" t="str">
        <f t="shared" si="402"/>
        <v/>
      </c>
      <c r="AB3606" s="254" t="str">
        <f t="shared" si="403"/>
        <v/>
      </c>
      <c r="AC3606" s="255">
        <f t="shared" si="397"/>
        <v>0</v>
      </c>
      <c r="AD3606" s="255">
        <f t="shared" si="398"/>
        <v>3836</v>
      </c>
      <c r="AE3606" s="256" t="str">
        <f t="shared" si="399"/>
        <v/>
      </c>
      <c r="AF3606" s="252" t="str">
        <f t="shared" si="400"/>
        <v>-</v>
      </c>
    </row>
    <row r="3607" spans="1:32" ht="20.149999999999999" customHeight="1" x14ac:dyDescent="0.75">
      <c r="A3607" s="31">
        <v>3605</v>
      </c>
      <c r="B3607" s="237"/>
      <c r="C3607" s="273"/>
      <c r="D3607" s="272"/>
      <c r="E3607" s="273"/>
      <c r="F3607" s="273"/>
      <c r="G3607" s="253" t="str">
        <f t="shared" si="401"/>
        <v/>
      </c>
      <c r="H3607" s="31" t="str">
        <f>IF(AND(B3607=H$1),LOOKUP(9.99999999999999E+307,$H$2:H3606)+1,"")</f>
        <v/>
      </c>
      <c r="I3607" s="31" t="str">
        <f>IF(AND(B3607=I$1),LOOKUP(9.99999999999999E+307,$I$2:I3606)+1,"")</f>
        <v/>
      </c>
      <c r="J3607" s="31">
        <f>IF(AND(B3607=J$1),LOOKUP(9.99999999999999E+307,$J$2:J3606)+1,"")</f>
        <v>3441</v>
      </c>
      <c r="K3607" s="31">
        <f>IF(AND(B3607=K$1),LOOKUP(9.99999999999999E+307,$K$2:K3606)+1,"")</f>
        <v>3441</v>
      </c>
      <c r="L3607" s="31">
        <f>IF(AND(B3607=L$1),LOOKUP(9.99999999999999E+307,$L$2:L3606)+1,"")</f>
        <v>3441</v>
      </c>
      <c r="M3607" s="31">
        <f>IF(AND(B3607=M$1),LOOKUP(9.99999999999999E+307,$M$2:M3606)+1,"")</f>
        <v>3441</v>
      </c>
      <c r="N3607" s="31" t="e">
        <f>IF(AND(B3607=N$1),LOOKUP(9.99999999999999E+307,$N$2:N3606)+1,"")</f>
        <v>#REF!</v>
      </c>
      <c r="O3607" s="31" t="e">
        <f>IF(AND($B3607=O$1),LOOKUP(9.99999999999999E+307,$O$2:O3606)+1,"")</f>
        <v>#REF!</v>
      </c>
      <c r="P3607" s="31" t="e">
        <f>IF(AND($B3607=P$1),LOOKUP(9.99999999999999E+307,$P$2:P3606)+1,"")</f>
        <v>#REF!</v>
      </c>
      <c r="Q3607" s="31" t="e">
        <f>IF(AND($B3607=Q$1),LOOKUP(9.99999999999999E+307,$Q$2:Q3606)+1,"")</f>
        <v>#REF!</v>
      </c>
      <c r="R3607" s="31">
        <f>IF(AND($B3607=R$1),LOOKUP(9.99999999999999E+307,$R$2:R3606)+1,"")</f>
        <v>3441</v>
      </c>
      <c r="S3607" s="31">
        <f>IF(AND($B3607=S$1),LOOKUP(9.99999999999999E+307,$S$2:S3606)+1,"")</f>
        <v>3441</v>
      </c>
      <c r="T3607" s="265"/>
      <c r="U3607" s="265"/>
      <c r="V3607" s="265"/>
      <c r="AA3607" s="254" t="str">
        <f t="shared" si="402"/>
        <v/>
      </c>
      <c r="AB3607" s="254" t="str">
        <f t="shared" si="403"/>
        <v/>
      </c>
      <c r="AC3607" s="255">
        <f t="shared" ref="AC3607:AC3670" si="404">COUNTIF($C$3:$C$4002,C3607)</f>
        <v>0</v>
      </c>
      <c r="AD3607" s="255">
        <f t="shared" ref="AD3607:AD3670" si="405">SUMPRODUCT(--(E3607&amp;F3607=$E$3:$E$4002&amp;$F$3:$F$4002))</f>
        <v>3836</v>
      </c>
      <c r="AE3607" s="256" t="str">
        <f t="shared" ref="AE3607:AE3670" si="406">IF(D3607="เด็กชาย",1,IF(D3607="นาย",1,IF(D3607="เด็กหญิง",2,IF(D3607="นางสาว",2,IF(D3607="ด.ช.",1,IF(D3607="ด.ญ.",2,IF(D3607="น.ส.",2,"")))))))</f>
        <v/>
      </c>
      <c r="AF3607" s="252" t="str">
        <f t="shared" ref="AF3607:AF3670" si="407">CONCATENATE(B3607,"-",AE3607)</f>
        <v>-</v>
      </c>
    </row>
    <row r="3608" spans="1:32" ht="20.149999999999999" customHeight="1" x14ac:dyDescent="0.75">
      <c r="A3608" s="31">
        <v>3606</v>
      </c>
      <c r="B3608" s="237"/>
      <c r="C3608" s="273"/>
      <c r="D3608" s="272"/>
      <c r="E3608" s="273"/>
      <c r="F3608" s="273"/>
      <c r="G3608" s="253" t="str">
        <f t="shared" si="401"/>
        <v/>
      </c>
      <c r="H3608" s="31" t="str">
        <f>IF(AND(B3608=H$1),LOOKUP(9.99999999999999E+307,$H$2:H3607)+1,"")</f>
        <v/>
      </c>
      <c r="I3608" s="31" t="str">
        <f>IF(AND(B3608=I$1),LOOKUP(9.99999999999999E+307,$I$2:I3607)+1,"")</f>
        <v/>
      </c>
      <c r="J3608" s="31">
        <f>IF(AND(B3608=J$1),LOOKUP(9.99999999999999E+307,$J$2:J3607)+1,"")</f>
        <v>3442</v>
      </c>
      <c r="K3608" s="31">
        <f>IF(AND(B3608=K$1),LOOKUP(9.99999999999999E+307,$K$2:K3607)+1,"")</f>
        <v>3442</v>
      </c>
      <c r="L3608" s="31">
        <f>IF(AND(B3608=L$1),LOOKUP(9.99999999999999E+307,$L$2:L3607)+1,"")</f>
        <v>3442</v>
      </c>
      <c r="M3608" s="31">
        <f>IF(AND(B3608=M$1),LOOKUP(9.99999999999999E+307,$M$2:M3607)+1,"")</f>
        <v>3442</v>
      </c>
      <c r="N3608" s="31" t="e">
        <f>IF(AND(B3608=N$1),LOOKUP(9.99999999999999E+307,$N$2:N3607)+1,"")</f>
        <v>#REF!</v>
      </c>
      <c r="O3608" s="31" t="e">
        <f>IF(AND($B3608=O$1),LOOKUP(9.99999999999999E+307,$O$2:O3607)+1,"")</f>
        <v>#REF!</v>
      </c>
      <c r="P3608" s="31" t="e">
        <f>IF(AND($B3608=P$1),LOOKUP(9.99999999999999E+307,$P$2:P3607)+1,"")</f>
        <v>#REF!</v>
      </c>
      <c r="Q3608" s="31" t="e">
        <f>IF(AND($B3608=Q$1),LOOKUP(9.99999999999999E+307,$Q$2:Q3607)+1,"")</f>
        <v>#REF!</v>
      </c>
      <c r="R3608" s="31">
        <f>IF(AND($B3608=R$1),LOOKUP(9.99999999999999E+307,$R$2:R3607)+1,"")</f>
        <v>3442</v>
      </c>
      <c r="S3608" s="31">
        <f>IF(AND($B3608=S$1),LOOKUP(9.99999999999999E+307,$S$2:S3607)+1,"")</f>
        <v>3442</v>
      </c>
      <c r="T3608" s="265"/>
      <c r="U3608" s="265"/>
      <c r="V3608" s="265"/>
      <c r="AA3608" s="254" t="str">
        <f t="shared" si="402"/>
        <v/>
      </c>
      <c r="AB3608" s="254" t="str">
        <f t="shared" si="403"/>
        <v/>
      </c>
      <c r="AC3608" s="255">
        <f t="shared" si="404"/>
        <v>0</v>
      </c>
      <c r="AD3608" s="255">
        <f t="shared" si="405"/>
        <v>3836</v>
      </c>
      <c r="AE3608" s="256" t="str">
        <f t="shared" si="406"/>
        <v/>
      </c>
      <c r="AF3608" s="252" t="str">
        <f t="shared" si="407"/>
        <v>-</v>
      </c>
    </row>
    <row r="3609" spans="1:32" ht="20.149999999999999" customHeight="1" x14ac:dyDescent="0.75">
      <c r="A3609" s="31">
        <v>3607</v>
      </c>
      <c r="B3609" s="237"/>
      <c r="C3609" s="273"/>
      <c r="D3609" s="272"/>
      <c r="E3609" s="273"/>
      <c r="F3609" s="273"/>
      <c r="G3609" s="253" t="str">
        <f t="shared" si="401"/>
        <v/>
      </c>
      <c r="H3609" s="31" t="str">
        <f>IF(AND(B3609=H$1),LOOKUP(9.99999999999999E+307,$H$2:H3608)+1,"")</f>
        <v/>
      </c>
      <c r="I3609" s="31" t="str">
        <f>IF(AND(B3609=I$1),LOOKUP(9.99999999999999E+307,$I$2:I3608)+1,"")</f>
        <v/>
      </c>
      <c r="J3609" s="31">
        <f>IF(AND(B3609=J$1),LOOKUP(9.99999999999999E+307,$J$2:J3608)+1,"")</f>
        <v>3443</v>
      </c>
      <c r="K3609" s="31">
        <f>IF(AND(B3609=K$1),LOOKUP(9.99999999999999E+307,$K$2:K3608)+1,"")</f>
        <v>3443</v>
      </c>
      <c r="L3609" s="31">
        <f>IF(AND(B3609=L$1),LOOKUP(9.99999999999999E+307,$L$2:L3608)+1,"")</f>
        <v>3443</v>
      </c>
      <c r="M3609" s="31">
        <f>IF(AND(B3609=M$1),LOOKUP(9.99999999999999E+307,$M$2:M3608)+1,"")</f>
        <v>3443</v>
      </c>
      <c r="N3609" s="31" t="e">
        <f>IF(AND(B3609=N$1),LOOKUP(9.99999999999999E+307,$N$2:N3608)+1,"")</f>
        <v>#REF!</v>
      </c>
      <c r="O3609" s="31" t="e">
        <f>IF(AND($B3609=O$1),LOOKUP(9.99999999999999E+307,$O$2:O3608)+1,"")</f>
        <v>#REF!</v>
      </c>
      <c r="P3609" s="31" t="e">
        <f>IF(AND($B3609=P$1),LOOKUP(9.99999999999999E+307,$P$2:P3608)+1,"")</f>
        <v>#REF!</v>
      </c>
      <c r="Q3609" s="31" t="e">
        <f>IF(AND($B3609=Q$1),LOOKUP(9.99999999999999E+307,$Q$2:Q3608)+1,"")</f>
        <v>#REF!</v>
      </c>
      <c r="R3609" s="31">
        <f>IF(AND($B3609=R$1),LOOKUP(9.99999999999999E+307,$R$2:R3608)+1,"")</f>
        <v>3443</v>
      </c>
      <c r="S3609" s="31">
        <f>IF(AND($B3609=S$1),LOOKUP(9.99999999999999E+307,$S$2:S3608)+1,"")</f>
        <v>3443</v>
      </c>
      <c r="T3609" s="265"/>
      <c r="U3609" s="265"/>
      <c r="V3609" s="265"/>
      <c r="AA3609" s="254" t="str">
        <f t="shared" si="402"/>
        <v/>
      </c>
      <c r="AB3609" s="254" t="str">
        <f t="shared" si="403"/>
        <v/>
      </c>
      <c r="AC3609" s="255">
        <f t="shared" si="404"/>
        <v>0</v>
      </c>
      <c r="AD3609" s="255">
        <f t="shared" si="405"/>
        <v>3836</v>
      </c>
      <c r="AE3609" s="256" t="str">
        <f t="shared" si="406"/>
        <v/>
      </c>
      <c r="AF3609" s="252" t="str">
        <f t="shared" si="407"/>
        <v>-</v>
      </c>
    </row>
    <row r="3610" spans="1:32" ht="20.149999999999999" customHeight="1" x14ac:dyDescent="0.75">
      <c r="A3610" s="31">
        <v>3608</v>
      </c>
      <c r="B3610" s="237"/>
      <c r="C3610" s="273"/>
      <c r="D3610" s="272"/>
      <c r="E3610" s="273"/>
      <c r="F3610" s="273"/>
      <c r="G3610" s="253" t="str">
        <f t="shared" si="401"/>
        <v/>
      </c>
      <c r="H3610" s="31" t="str">
        <f>IF(AND(B3610=H$1),LOOKUP(9.99999999999999E+307,$H$2:H3609)+1,"")</f>
        <v/>
      </c>
      <c r="I3610" s="31" t="str">
        <f>IF(AND(B3610=I$1),LOOKUP(9.99999999999999E+307,$I$2:I3609)+1,"")</f>
        <v/>
      </c>
      <c r="J3610" s="31">
        <f>IF(AND(B3610=J$1),LOOKUP(9.99999999999999E+307,$J$2:J3609)+1,"")</f>
        <v>3444</v>
      </c>
      <c r="K3610" s="31">
        <f>IF(AND(B3610=K$1),LOOKUP(9.99999999999999E+307,$K$2:K3609)+1,"")</f>
        <v>3444</v>
      </c>
      <c r="L3610" s="31">
        <f>IF(AND(B3610=L$1),LOOKUP(9.99999999999999E+307,$L$2:L3609)+1,"")</f>
        <v>3444</v>
      </c>
      <c r="M3610" s="31">
        <f>IF(AND(B3610=M$1),LOOKUP(9.99999999999999E+307,$M$2:M3609)+1,"")</f>
        <v>3444</v>
      </c>
      <c r="N3610" s="31" t="e">
        <f>IF(AND(B3610=N$1),LOOKUP(9.99999999999999E+307,$N$2:N3609)+1,"")</f>
        <v>#REF!</v>
      </c>
      <c r="O3610" s="31" t="e">
        <f>IF(AND($B3610=O$1),LOOKUP(9.99999999999999E+307,$O$2:O3609)+1,"")</f>
        <v>#REF!</v>
      </c>
      <c r="P3610" s="31" t="e">
        <f>IF(AND($B3610=P$1),LOOKUP(9.99999999999999E+307,$P$2:P3609)+1,"")</f>
        <v>#REF!</v>
      </c>
      <c r="Q3610" s="31" t="e">
        <f>IF(AND($B3610=Q$1),LOOKUP(9.99999999999999E+307,$Q$2:Q3609)+1,"")</f>
        <v>#REF!</v>
      </c>
      <c r="R3610" s="31">
        <f>IF(AND($B3610=R$1),LOOKUP(9.99999999999999E+307,$R$2:R3609)+1,"")</f>
        <v>3444</v>
      </c>
      <c r="S3610" s="31">
        <f>IF(AND($B3610=S$1),LOOKUP(9.99999999999999E+307,$S$2:S3609)+1,"")</f>
        <v>3444</v>
      </c>
      <c r="T3610" s="265"/>
      <c r="U3610" s="265"/>
      <c r="V3610" s="265"/>
      <c r="AA3610" s="254" t="str">
        <f t="shared" si="402"/>
        <v/>
      </c>
      <c r="AB3610" s="254" t="str">
        <f t="shared" si="403"/>
        <v/>
      </c>
      <c r="AC3610" s="255">
        <f t="shared" si="404"/>
        <v>0</v>
      </c>
      <c r="AD3610" s="255">
        <f t="shared" si="405"/>
        <v>3836</v>
      </c>
      <c r="AE3610" s="256" t="str">
        <f t="shared" si="406"/>
        <v/>
      </c>
      <c r="AF3610" s="252" t="str">
        <f t="shared" si="407"/>
        <v>-</v>
      </c>
    </row>
    <row r="3611" spans="1:32" ht="20.149999999999999" customHeight="1" x14ac:dyDescent="0.75">
      <c r="A3611" s="31">
        <v>3609</v>
      </c>
      <c r="B3611" s="237"/>
      <c r="C3611" s="273"/>
      <c r="D3611" s="272"/>
      <c r="E3611" s="273"/>
      <c r="F3611" s="273"/>
      <c r="G3611" s="253" t="str">
        <f t="shared" si="401"/>
        <v/>
      </c>
      <c r="H3611" s="31" t="str">
        <f>IF(AND(B3611=H$1),LOOKUP(9.99999999999999E+307,$H$2:H3610)+1,"")</f>
        <v/>
      </c>
      <c r="I3611" s="31" t="str">
        <f>IF(AND(B3611=I$1),LOOKUP(9.99999999999999E+307,$I$2:I3610)+1,"")</f>
        <v/>
      </c>
      <c r="J3611" s="31">
        <f>IF(AND(B3611=J$1),LOOKUP(9.99999999999999E+307,$J$2:J3610)+1,"")</f>
        <v>3445</v>
      </c>
      <c r="K3611" s="31">
        <f>IF(AND(B3611=K$1),LOOKUP(9.99999999999999E+307,$K$2:K3610)+1,"")</f>
        <v>3445</v>
      </c>
      <c r="L3611" s="31">
        <f>IF(AND(B3611=L$1),LOOKUP(9.99999999999999E+307,$L$2:L3610)+1,"")</f>
        <v>3445</v>
      </c>
      <c r="M3611" s="31">
        <f>IF(AND(B3611=M$1),LOOKUP(9.99999999999999E+307,$M$2:M3610)+1,"")</f>
        <v>3445</v>
      </c>
      <c r="N3611" s="31" t="e">
        <f>IF(AND(B3611=N$1),LOOKUP(9.99999999999999E+307,$N$2:N3610)+1,"")</f>
        <v>#REF!</v>
      </c>
      <c r="O3611" s="31" t="e">
        <f>IF(AND($B3611=O$1),LOOKUP(9.99999999999999E+307,$O$2:O3610)+1,"")</f>
        <v>#REF!</v>
      </c>
      <c r="P3611" s="31" t="e">
        <f>IF(AND($B3611=P$1),LOOKUP(9.99999999999999E+307,$P$2:P3610)+1,"")</f>
        <v>#REF!</v>
      </c>
      <c r="Q3611" s="31" t="e">
        <f>IF(AND($B3611=Q$1),LOOKUP(9.99999999999999E+307,$Q$2:Q3610)+1,"")</f>
        <v>#REF!</v>
      </c>
      <c r="R3611" s="31">
        <f>IF(AND($B3611=R$1),LOOKUP(9.99999999999999E+307,$R$2:R3610)+1,"")</f>
        <v>3445</v>
      </c>
      <c r="S3611" s="31">
        <f>IF(AND($B3611=S$1),LOOKUP(9.99999999999999E+307,$S$2:S3610)+1,"")</f>
        <v>3445</v>
      </c>
      <c r="T3611" s="265"/>
      <c r="U3611" s="265"/>
      <c r="V3611" s="265"/>
      <c r="AA3611" s="254" t="str">
        <f t="shared" si="402"/>
        <v/>
      </c>
      <c r="AB3611" s="254" t="str">
        <f t="shared" si="403"/>
        <v/>
      </c>
      <c r="AC3611" s="255">
        <f t="shared" si="404"/>
        <v>0</v>
      </c>
      <c r="AD3611" s="255">
        <f t="shared" si="405"/>
        <v>3836</v>
      </c>
      <c r="AE3611" s="256" t="str">
        <f t="shared" si="406"/>
        <v/>
      </c>
      <c r="AF3611" s="252" t="str">
        <f t="shared" si="407"/>
        <v>-</v>
      </c>
    </row>
    <row r="3612" spans="1:32" ht="20.149999999999999" customHeight="1" x14ac:dyDescent="0.75">
      <c r="A3612" s="31">
        <v>3610</v>
      </c>
      <c r="B3612" s="237"/>
      <c r="C3612" s="273"/>
      <c r="D3612" s="272"/>
      <c r="E3612" s="273"/>
      <c r="F3612" s="273"/>
      <c r="G3612" s="253" t="str">
        <f t="shared" si="401"/>
        <v/>
      </c>
      <c r="H3612" s="31" t="str">
        <f>IF(AND(B3612=H$1),LOOKUP(9.99999999999999E+307,$H$2:H3611)+1,"")</f>
        <v/>
      </c>
      <c r="I3612" s="31" t="str">
        <f>IF(AND(B3612=I$1),LOOKUP(9.99999999999999E+307,$I$2:I3611)+1,"")</f>
        <v/>
      </c>
      <c r="J3612" s="31">
        <f>IF(AND(B3612=J$1),LOOKUP(9.99999999999999E+307,$J$2:J3611)+1,"")</f>
        <v>3446</v>
      </c>
      <c r="K3612" s="31">
        <f>IF(AND(B3612=K$1),LOOKUP(9.99999999999999E+307,$K$2:K3611)+1,"")</f>
        <v>3446</v>
      </c>
      <c r="L3612" s="31">
        <f>IF(AND(B3612=L$1),LOOKUP(9.99999999999999E+307,$L$2:L3611)+1,"")</f>
        <v>3446</v>
      </c>
      <c r="M3612" s="31">
        <f>IF(AND(B3612=M$1),LOOKUP(9.99999999999999E+307,$M$2:M3611)+1,"")</f>
        <v>3446</v>
      </c>
      <c r="N3612" s="31" t="e">
        <f>IF(AND(B3612=N$1),LOOKUP(9.99999999999999E+307,$N$2:N3611)+1,"")</f>
        <v>#REF!</v>
      </c>
      <c r="O3612" s="31" t="e">
        <f>IF(AND($B3612=O$1),LOOKUP(9.99999999999999E+307,$O$2:O3611)+1,"")</f>
        <v>#REF!</v>
      </c>
      <c r="P3612" s="31" t="e">
        <f>IF(AND($B3612=P$1),LOOKUP(9.99999999999999E+307,$P$2:P3611)+1,"")</f>
        <v>#REF!</v>
      </c>
      <c r="Q3612" s="31" t="e">
        <f>IF(AND($B3612=Q$1),LOOKUP(9.99999999999999E+307,$Q$2:Q3611)+1,"")</f>
        <v>#REF!</v>
      </c>
      <c r="R3612" s="31">
        <f>IF(AND($B3612=R$1),LOOKUP(9.99999999999999E+307,$R$2:R3611)+1,"")</f>
        <v>3446</v>
      </c>
      <c r="S3612" s="31">
        <f>IF(AND($B3612=S$1),LOOKUP(9.99999999999999E+307,$S$2:S3611)+1,"")</f>
        <v>3446</v>
      </c>
      <c r="T3612" s="265"/>
      <c r="U3612" s="265"/>
      <c r="V3612" s="265"/>
      <c r="AA3612" s="254" t="str">
        <f t="shared" si="402"/>
        <v/>
      </c>
      <c r="AB3612" s="254" t="str">
        <f t="shared" si="403"/>
        <v/>
      </c>
      <c r="AC3612" s="255">
        <f t="shared" si="404"/>
        <v>0</v>
      </c>
      <c r="AD3612" s="255">
        <f t="shared" si="405"/>
        <v>3836</v>
      </c>
      <c r="AE3612" s="256" t="str">
        <f t="shared" si="406"/>
        <v/>
      </c>
      <c r="AF3612" s="252" t="str">
        <f t="shared" si="407"/>
        <v>-</v>
      </c>
    </row>
    <row r="3613" spans="1:32" ht="20.149999999999999" customHeight="1" x14ac:dyDescent="0.75">
      <c r="A3613" s="31">
        <v>3611</v>
      </c>
      <c r="B3613" s="237"/>
      <c r="C3613" s="273"/>
      <c r="D3613" s="272"/>
      <c r="E3613" s="273"/>
      <c r="F3613" s="273"/>
      <c r="G3613" s="253" t="str">
        <f t="shared" si="401"/>
        <v/>
      </c>
      <c r="H3613" s="31" t="str">
        <f>IF(AND(B3613=H$1),LOOKUP(9.99999999999999E+307,$H$2:H3612)+1,"")</f>
        <v/>
      </c>
      <c r="I3613" s="31" t="str">
        <f>IF(AND(B3613=I$1),LOOKUP(9.99999999999999E+307,$I$2:I3612)+1,"")</f>
        <v/>
      </c>
      <c r="J3613" s="31">
        <f>IF(AND(B3613=J$1),LOOKUP(9.99999999999999E+307,$J$2:J3612)+1,"")</f>
        <v>3447</v>
      </c>
      <c r="K3613" s="31">
        <f>IF(AND(B3613=K$1),LOOKUP(9.99999999999999E+307,$K$2:K3612)+1,"")</f>
        <v>3447</v>
      </c>
      <c r="L3613" s="31">
        <f>IF(AND(B3613=L$1),LOOKUP(9.99999999999999E+307,$L$2:L3612)+1,"")</f>
        <v>3447</v>
      </c>
      <c r="M3613" s="31">
        <f>IF(AND(B3613=M$1),LOOKUP(9.99999999999999E+307,$M$2:M3612)+1,"")</f>
        <v>3447</v>
      </c>
      <c r="N3613" s="31" t="e">
        <f>IF(AND(B3613=N$1),LOOKUP(9.99999999999999E+307,$N$2:N3612)+1,"")</f>
        <v>#REF!</v>
      </c>
      <c r="O3613" s="31" t="e">
        <f>IF(AND($B3613=O$1),LOOKUP(9.99999999999999E+307,$O$2:O3612)+1,"")</f>
        <v>#REF!</v>
      </c>
      <c r="P3613" s="31" t="e">
        <f>IF(AND($B3613=P$1),LOOKUP(9.99999999999999E+307,$P$2:P3612)+1,"")</f>
        <v>#REF!</v>
      </c>
      <c r="Q3613" s="31" t="e">
        <f>IF(AND($B3613=Q$1),LOOKUP(9.99999999999999E+307,$Q$2:Q3612)+1,"")</f>
        <v>#REF!</v>
      </c>
      <c r="R3613" s="31">
        <f>IF(AND($B3613=R$1),LOOKUP(9.99999999999999E+307,$R$2:R3612)+1,"")</f>
        <v>3447</v>
      </c>
      <c r="S3613" s="31">
        <f>IF(AND($B3613=S$1),LOOKUP(9.99999999999999E+307,$S$2:S3612)+1,"")</f>
        <v>3447</v>
      </c>
      <c r="T3613" s="265"/>
      <c r="U3613" s="265"/>
      <c r="V3613" s="265"/>
      <c r="AA3613" s="254" t="str">
        <f t="shared" si="402"/>
        <v/>
      </c>
      <c r="AB3613" s="254" t="str">
        <f t="shared" si="403"/>
        <v/>
      </c>
      <c r="AC3613" s="255">
        <f t="shared" si="404"/>
        <v>0</v>
      </c>
      <c r="AD3613" s="255">
        <f t="shared" si="405"/>
        <v>3836</v>
      </c>
      <c r="AE3613" s="256" t="str">
        <f t="shared" si="406"/>
        <v/>
      </c>
      <c r="AF3613" s="252" t="str">
        <f t="shared" si="407"/>
        <v>-</v>
      </c>
    </row>
    <row r="3614" spans="1:32" ht="20.149999999999999" customHeight="1" x14ac:dyDescent="0.75">
      <c r="A3614" s="31">
        <v>3612</v>
      </c>
      <c r="B3614" s="237"/>
      <c r="C3614" s="273"/>
      <c r="D3614" s="272"/>
      <c r="E3614" s="273"/>
      <c r="F3614" s="273"/>
      <c r="G3614" s="253" t="str">
        <f t="shared" si="401"/>
        <v/>
      </c>
      <c r="H3614" s="31" t="str">
        <f>IF(AND(B3614=H$1),LOOKUP(9.99999999999999E+307,$H$2:H3613)+1,"")</f>
        <v/>
      </c>
      <c r="I3614" s="31" t="str">
        <f>IF(AND(B3614=I$1),LOOKUP(9.99999999999999E+307,$I$2:I3613)+1,"")</f>
        <v/>
      </c>
      <c r="J3614" s="31">
        <f>IF(AND(B3614=J$1),LOOKUP(9.99999999999999E+307,$J$2:J3613)+1,"")</f>
        <v>3448</v>
      </c>
      <c r="K3614" s="31">
        <f>IF(AND(B3614=K$1),LOOKUP(9.99999999999999E+307,$K$2:K3613)+1,"")</f>
        <v>3448</v>
      </c>
      <c r="L3614" s="31">
        <f>IF(AND(B3614=L$1),LOOKUP(9.99999999999999E+307,$L$2:L3613)+1,"")</f>
        <v>3448</v>
      </c>
      <c r="M3614" s="31">
        <f>IF(AND(B3614=M$1),LOOKUP(9.99999999999999E+307,$M$2:M3613)+1,"")</f>
        <v>3448</v>
      </c>
      <c r="N3614" s="31" t="e">
        <f>IF(AND(B3614=N$1),LOOKUP(9.99999999999999E+307,$N$2:N3613)+1,"")</f>
        <v>#REF!</v>
      </c>
      <c r="O3614" s="31" t="e">
        <f>IF(AND($B3614=O$1),LOOKUP(9.99999999999999E+307,$O$2:O3613)+1,"")</f>
        <v>#REF!</v>
      </c>
      <c r="P3614" s="31" t="e">
        <f>IF(AND($B3614=P$1),LOOKUP(9.99999999999999E+307,$P$2:P3613)+1,"")</f>
        <v>#REF!</v>
      </c>
      <c r="Q3614" s="31" t="e">
        <f>IF(AND($B3614=Q$1),LOOKUP(9.99999999999999E+307,$Q$2:Q3613)+1,"")</f>
        <v>#REF!</v>
      </c>
      <c r="R3614" s="31">
        <f>IF(AND($B3614=R$1),LOOKUP(9.99999999999999E+307,$R$2:R3613)+1,"")</f>
        <v>3448</v>
      </c>
      <c r="S3614" s="31">
        <f>IF(AND($B3614=S$1),LOOKUP(9.99999999999999E+307,$S$2:S3613)+1,"")</f>
        <v>3448</v>
      </c>
      <c r="T3614" s="265"/>
      <c r="U3614" s="265"/>
      <c r="V3614" s="265"/>
      <c r="AA3614" s="254" t="str">
        <f t="shared" si="402"/>
        <v/>
      </c>
      <c r="AB3614" s="254" t="str">
        <f t="shared" si="403"/>
        <v/>
      </c>
      <c r="AC3614" s="255">
        <f t="shared" si="404"/>
        <v>0</v>
      </c>
      <c r="AD3614" s="255">
        <f t="shared" si="405"/>
        <v>3836</v>
      </c>
      <c r="AE3614" s="256" t="str">
        <f t="shared" si="406"/>
        <v/>
      </c>
      <c r="AF3614" s="252" t="str">
        <f t="shared" si="407"/>
        <v>-</v>
      </c>
    </row>
    <row r="3615" spans="1:32" ht="20.149999999999999" customHeight="1" x14ac:dyDescent="0.75">
      <c r="A3615" s="31">
        <v>3613</v>
      </c>
      <c r="B3615" s="237"/>
      <c r="C3615" s="273"/>
      <c r="D3615" s="272"/>
      <c r="E3615" s="273"/>
      <c r="F3615" s="273"/>
      <c r="G3615" s="253" t="str">
        <f t="shared" si="401"/>
        <v/>
      </c>
      <c r="H3615" s="31" t="str">
        <f>IF(AND(B3615=H$1),LOOKUP(9.99999999999999E+307,$H$2:H3614)+1,"")</f>
        <v/>
      </c>
      <c r="I3615" s="31" t="str">
        <f>IF(AND(B3615=I$1),LOOKUP(9.99999999999999E+307,$I$2:I3614)+1,"")</f>
        <v/>
      </c>
      <c r="J3615" s="31">
        <f>IF(AND(B3615=J$1),LOOKUP(9.99999999999999E+307,$J$2:J3614)+1,"")</f>
        <v>3449</v>
      </c>
      <c r="K3615" s="31">
        <f>IF(AND(B3615=K$1),LOOKUP(9.99999999999999E+307,$K$2:K3614)+1,"")</f>
        <v>3449</v>
      </c>
      <c r="L3615" s="31">
        <f>IF(AND(B3615=L$1),LOOKUP(9.99999999999999E+307,$L$2:L3614)+1,"")</f>
        <v>3449</v>
      </c>
      <c r="M3615" s="31">
        <f>IF(AND(B3615=M$1),LOOKUP(9.99999999999999E+307,$M$2:M3614)+1,"")</f>
        <v>3449</v>
      </c>
      <c r="N3615" s="31" t="e">
        <f>IF(AND(B3615=N$1),LOOKUP(9.99999999999999E+307,$N$2:N3614)+1,"")</f>
        <v>#REF!</v>
      </c>
      <c r="O3615" s="31" t="e">
        <f>IF(AND($B3615=O$1),LOOKUP(9.99999999999999E+307,$O$2:O3614)+1,"")</f>
        <v>#REF!</v>
      </c>
      <c r="P3615" s="31" t="e">
        <f>IF(AND($B3615=P$1),LOOKUP(9.99999999999999E+307,$P$2:P3614)+1,"")</f>
        <v>#REF!</v>
      </c>
      <c r="Q3615" s="31" t="e">
        <f>IF(AND($B3615=Q$1),LOOKUP(9.99999999999999E+307,$Q$2:Q3614)+1,"")</f>
        <v>#REF!</v>
      </c>
      <c r="R3615" s="31">
        <f>IF(AND($B3615=R$1),LOOKUP(9.99999999999999E+307,$R$2:R3614)+1,"")</f>
        <v>3449</v>
      </c>
      <c r="S3615" s="31">
        <f>IF(AND($B3615=S$1),LOOKUP(9.99999999999999E+307,$S$2:S3614)+1,"")</f>
        <v>3449</v>
      </c>
      <c r="T3615" s="265"/>
      <c r="U3615" s="265"/>
      <c r="V3615" s="265"/>
      <c r="AA3615" s="254" t="str">
        <f t="shared" si="402"/>
        <v/>
      </c>
      <c r="AB3615" s="254" t="str">
        <f t="shared" si="403"/>
        <v/>
      </c>
      <c r="AC3615" s="255">
        <f t="shared" si="404"/>
        <v>0</v>
      </c>
      <c r="AD3615" s="255">
        <f t="shared" si="405"/>
        <v>3836</v>
      </c>
      <c r="AE3615" s="256" t="str">
        <f t="shared" si="406"/>
        <v/>
      </c>
      <c r="AF3615" s="252" t="str">
        <f t="shared" si="407"/>
        <v>-</v>
      </c>
    </row>
    <row r="3616" spans="1:32" ht="20.149999999999999" customHeight="1" x14ac:dyDescent="0.75">
      <c r="A3616" s="31">
        <v>3614</v>
      </c>
      <c r="B3616" s="237"/>
      <c r="C3616" s="273"/>
      <c r="D3616" s="272"/>
      <c r="E3616" s="273"/>
      <c r="F3616" s="273"/>
      <c r="G3616" s="253" t="str">
        <f t="shared" si="401"/>
        <v/>
      </c>
      <c r="H3616" s="31" t="str">
        <f>IF(AND(B3616=H$1),LOOKUP(9.99999999999999E+307,$H$2:H3615)+1,"")</f>
        <v/>
      </c>
      <c r="I3616" s="31" t="str">
        <f>IF(AND(B3616=I$1),LOOKUP(9.99999999999999E+307,$I$2:I3615)+1,"")</f>
        <v/>
      </c>
      <c r="J3616" s="31">
        <f>IF(AND(B3616=J$1),LOOKUP(9.99999999999999E+307,$J$2:J3615)+1,"")</f>
        <v>3450</v>
      </c>
      <c r="K3616" s="31">
        <f>IF(AND(B3616=K$1),LOOKUP(9.99999999999999E+307,$K$2:K3615)+1,"")</f>
        <v>3450</v>
      </c>
      <c r="L3616" s="31">
        <f>IF(AND(B3616=L$1),LOOKUP(9.99999999999999E+307,$L$2:L3615)+1,"")</f>
        <v>3450</v>
      </c>
      <c r="M3616" s="31">
        <f>IF(AND(B3616=M$1),LOOKUP(9.99999999999999E+307,$M$2:M3615)+1,"")</f>
        <v>3450</v>
      </c>
      <c r="N3616" s="31" t="e">
        <f>IF(AND(B3616=N$1),LOOKUP(9.99999999999999E+307,$N$2:N3615)+1,"")</f>
        <v>#REF!</v>
      </c>
      <c r="O3616" s="31" t="e">
        <f>IF(AND($B3616=O$1),LOOKUP(9.99999999999999E+307,$O$2:O3615)+1,"")</f>
        <v>#REF!</v>
      </c>
      <c r="P3616" s="31" t="e">
        <f>IF(AND($B3616=P$1),LOOKUP(9.99999999999999E+307,$P$2:P3615)+1,"")</f>
        <v>#REF!</v>
      </c>
      <c r="Q3616" s="31" t="e">
        <f>IF(AND($B3616=Q$1),LOOKUP(9.99999999999999E+307,$Q$2:Q3615)+1,"")</f>
        <v>#REF!</v>
      </c>
      <c r="R3616" s="31">
        <f>IF(AND($B3616=R$1),LOOKUP(9.99999999999999E+307,$R$2:R3615)+1,"")</f>
        <v>3450</v>
      </c>
      <c r="S3616" s="31">
        <f>IF(AND($B3616=S$1),LOOKUP(9.99999999999999E+307,$S$2:S3615)+1,"")</f>
        <v>3450</v>
      </c>
      <c r="T3616" s="265"/>
      <c r="U3616" s="265"/>
      <c r="V3616" s="265"/>
      <c r="AA3616" s="254" t="str">
        <f t="shared" si="402"/>
        <v/>
      </c>
      <c r="AB3616" s="254" t="str">
        <f t="shared" si="403"/>
        <v/>
      </c>
      <c r="AC3616" s="255">
        <f t="shared" si="404"/>
        <v>0</v>
      </c>
      <c r="AD3616" s="255">
        <f t="shared" si="405"/>
        <v>3836</v>
      </c>
      <c r="AE3616" s="256" t="str">
        <f t="shared" si="406"/>
        <v/>
      </c>
      <c r="AF3616" s="252" t="str">
        <f t="shared" si="407"/>
        <v>-</v>
      </c>
    </row>
    <row r="3617" spans="1:32" ht="20.149999999999999" customHeight="1" x14ac:dyDescent="0.75">
      <c r="A3617" s="31">
        <v>3615</v>
      </c>
      <c r="B3617" s="237"/>
      <c r="C3617" s="273"/>
      <c r="D3617" s="272"/>
      <c r="E3617" s="273"/>
      <c r="F3617" s="273"/>
      <c r="G3617" s="253" t="str">
        <f t="shared" si="401"/>
        <v/>
      </c>
      <c r="H3617" s="31" t="str">
        <f>IF(AND(B3617=H$1),LOOKUP(9.99999999999999E+307,$H$2:H3616)+1,"")</f>
        <v/>
      </c>
      <c r="I3617" s="31" t="str">
        <f>IF(AND(B3617=I$1),LOOKUP(9.99999999999999E+307,$I$2:I3616)+1,"")</f>
        <v/>
      </c>
      <c r="J3617" s="31">
        <f>IF(AND(B3617=J$1),LOOKUP(9.99999999999999E+307,$J$2:J3616)+1,"")</f>
        <v>3451</v>
      </c>
      <c r="K3617" s="31">
        <f>IF(AND(B3617=K$1),LOOKUP(9.99999999999999E+307,$K$2:K3616)+1,"")</f>
        <v>3451</v>
      </c>
      <c r="L3617" s="31">
        <f>IF(AND(B3617=L$1),LOOKUP(9.99999999999999E+307,$L$2:L3616)+1,"")</f>
        <v>3451</v>
      </c>
      <c r="M3617" s="31">
        <f>IF(AND(B3617=M$1),LOOKUP(9.99999999999999E+307,$M$2:M3616)+1,"")</f>
        <v>3451</v>
      </c>
      <c r="N3617" s="31" t="e">
        <f>IF(AND(B3617=N$1),LOOKUP(9.99999999999999E+307,$N$2:N3616)+1,"")</f>
        <v>#REF!</v>
      </c>
      <c r="O3617" s="31" t="e">
        <f>IF(AND($B3617=O$1),LOOKUP(9.99999999999999E+307,$O$2:O3616)+1,"")</f>
        <v>#REF!</v>
      </c>
      <c r="P3617" s="31" t="e">
        <f>IF(AND($B3617=P$1),LOOKUP(9.99999999999999E+307,$P$2:P3616)+1,"")</f>
        <v>#REF!</v>
      </c>
      <c r="Q3617" s="31" t="e">
        <f>IF(AND($B3617=Q$1),LOOKUP(9.99999999999999E+307,$Q$2:Q3616)+1,"")</f>
        <v>#REF!</v>
      </c>
      <c r="R3617" s="31">
        <f>IF(AND($B3617=R$1),LOOKUP(9.99999999999999E+307,$R$2:R3616)+1,"")</f>
        <v>3451</v>
      </c>
      <c r="S3617" s="31">
        <f>IF(AND($B3617=S$1),LOOKUP(9.99999999999999E+307,$S$2:S3616)+1,"")</f>
        <v>3451</v>
      </c>
      <c r="T3617" s="265"/>
      <c r="U3617" s="265"/>
      <c r="V3617" s="265"/>
      <c r="AA3617" s="254" t="str">
        <f t="shared" si="402"/>
        <v/>
      </c>
      <c r="AB3617" s="254" t="str">
        <f t="shared" si="403"/>
        <v/>
      </c>
      <c r="AC3617" s="255">
        <f t="shared" si="404"/>
        <v>0</v>
      </c>
      <c r="AD3617" s="255">
        <f t="shared" si="405"/>
        <v>3836</v>
      </c>
      <c r="AE3617" s="256" t="str">
        <f t="shared" si="406"/>
        <v/>
      </c>
      <c r="AF3617" s="252" t="str">
        <f t="shared" si="407"/>
        <v>-</v>
      </c>
    </row>
    <row r="3618" spans="1:32" ht="20.149999999999999" customHeight="1" x14ac:dyDescent="0.75">
      <c r="A3618" s="31">
        <v>3616</v>
      </c>
      <c r="B3618" s="237"/>
      <c r="C3618" s="273"/>
      <c r="D3618" s="272"/>
      <c r="E3618" s="273"/>
      <c r="F3618" s="273"/>
      <c r="G3618" s="253" t="str">
        <f t="shared" si="401"/>
        <v/>
      </c>
      <c r="H3618" s="31" t="str">
        <f>IF(AND(B3618=H$1),LOOKUP(9.99999999999999E+307,$H$2:H3617)+1,"")</f>
        <v/>
      </c>
      <c r="I3618" s="31" t="str">
        <f>IF(AND(B3618=I$1),LOOKUP(9.99999999999999E+307,$I$2:I3617)+1,"")</f>
        <v/>
      </c>
      <c r="J3618" s="31">
        <f>IF(AND(B3618=J$1),LOOKUP(9.99999999999999E+307,$J$2:J3617)+1,"")</f>
        <v>3452</v>
      </c>
      <c r="K3618" s="31">
        <f>IF(AND(B3618=K$1),LOOKUP(9.99999999999999E+307,$K$2:K3617)+1,"")</f>
        <v>3452</v>
      </c>
      <c r="L3618" s="31">
        <f>IF(AND(B3618=L$1),LOOKUP(9.99999999999999E+307,$L$2:L3617)+1,"")</f>
        <v>3452</v>
      </c>
      <c r="M3618" s="31">
        <f>IF(AND(B3618=M$1),LOOKUP(9.99999999999999E+307,$M$2:M3617)+1,"")</f>
        <v>3452</v>
      </c>
      <c r="N3618" s="31" t="e">
        <f>IF(AND(B3618=N$1),LOOKUP(9.99999999999999E+307,$N$2:N3617)+1,"")</f>
        <v>#REF!</v>
      </c>
      <c r="O3618" s="31" t="e">
        <f>IF(AND($B3618=O$1),LOOKUP(9.99999999999999E+307,$O$2:O3617)+1,"")</f>
        <v>#REF!</v>
      </c>
      <c r="P3618" s="31" t="e">
        <f>IF(AND($B3618=P$1),LOOKUP(9.99999999999999E+307,$P$2:P3617)+1,"")</f>
        <v>#REF!</v>
      </c>
      <c r="Q3618" s="31" t="e">
        <f>IF(AND($B3618=Q$1),LOOKUP(9.99999999999999E+307,$Q$2:Q3617)+1,"")</f>
        <v>#REF!</v>
      </c>
      <c r="R3618" s="31">
        <f>IF(AND($B3618=R$1),LOOKUP(9.99999999999999E+307,$R$2:R3617)+1,"")</f>
        <v>3452</v>
      </c>
      <c r="S3618" s="31">
        <f>IF(AND($B3618=S$1),LOOKUP(9.99999999999999E+307,$S$2:S3617)+1,"")</f>
        <v>3452</v>
      </c>
      <c r="T3618" s="265"/>
      <c r="U3618" s="265"/>
      <c r="V3618" s="265"/>
      <c r="AA3618" s="254" t="str">
        <f t="shared" si="402"/>
        <v/>
      </c>
      <c r="AB3618" s="254" t="str">
        <f t="shared" si="403"/>
        <v/>
      </c>
      <c r="AC3618" s="255">
        <f t="shared" si="404"/>
        <v>0</v>
      </c>
      <c r="AD3618" s="255">
        <f t="shared" si="405"/>
        <v>3836</v>
      </c>
      <c r="AE3618" s="256" t="str">
        <f t="shared" si="406"/>
        <v/>
      </c>
      <c r="AF3618" s="252" t="str">
        <f t="shared" si="407"/>
        <v>-</v>
      </c>
    </row>
    <row r="3619" spans="1:32" ht="20.149999999999999" customHeight="1" x14ac:dyDescent="0.75">
      <c r="A3619" s="31">
        <v>3617</v>
      </c>
      <c r="B3619" s="237"/>
      <c r="C3619" s="273"/>
      <c r="D3619" s="272"/>
      <c r="E3619" s="273"/>
      <c r="F3619" s="273"/>
      <c r="G3619" s="253" t="str">
        <f t="shared" si="401"/>
        <v/>
      </c>
      <c r="H3619" s="31" t="str">
        <f>IF(AND(B3619=H$1),LOOKUP(9.99999999999999E+307,$H$2:H3618)+1,"")</f>
        <v/>
      </c>
      <c r="I3619" s="31" t="str">
        <f>IF(AND(B3619=I$1),LOOKUP(9.99999999999999E+307,$I$2:I3618)+1,"")</f>
        <v/>
      </c>
      <c r="J3619" s="31">
        <f>IF(AND(B3619=J$1),LOOKUP(9.99999999999999E+307,$J$2:J3618)+1,"")</f>
        <v>3453</v>
      </c>
      <c r="K3619" s="31">
        <f>IF(AND(B3619=K$1),LOOKUP(9.99999999999999E+307,$K$2:K3618)+1,"")</f>
        <v>3453</v>
      </c>
      <c r="L3619" s="31">
        <f>IF(AND(B3619=L$1),LOOKUP(9.99999999999999E+307,$L$2:L3618)+1,"")</f>
        <v>3453</v>
      </c>
      <c r="M3619" s="31">
        <f>IF(AND(B3619=M$1),LOOKUP(9.99999999999999E+307,$M$2:M3618)+1,"")</f>
        <v>3453</v>
      </c>
      <c r="N3619" s="31" t="e">
        <f>IF(AND(B3619=N$1),LOOKUP(9.99999999999999E+307,$N$2:N3618)+1,"")</f>
        <v>#REF!</v>
      </c>
      <c r="O3619" s="31" t="e">
        <f>IF(AND($B3619=O$1),LOOKUP(9.99999999999999E+307,$O$2:O3618)+1,"")</f>
        <v>#REF!</v>
      </c>
      <c r="P3619" s="31" t="e">
        <f>IF(AND($B3619=P$1),LOOKUP(9.99999999999999E+307,$P$2:P3618)+1,"")</f>
        <v>#REF!</v>
      </c>
      <c r="Q3619" s="31" t="e">
        <f>IF(AND($B3619=Q$1),LOOKUP(9.99999999999999E+307,$Q$2:Q3618)+1,"")</f>
        <v>#REF!</v>
      </c>
      <c r="R3619" s="31">
        <f>IF(AND($B3619=R$1),LOOKUP(9.99999999999999E+307,$R$2:R3618)+1,"")</f>
        <v>3453</v>
      </c>
      <c r="S3619" s="31">
        <f>IF(AND($B3619=S$1),LOOKUP(9.99999999999999E+307,$S$2:S3618)+1,"")</f>
        <v>3453</v>
      </c>
      <c r="T3619" s="265"/>
      <c r="U3619" s="265"/>
      <c r="V3619" s="265"/>
      <c r="AA3619" s="254" t="str">
        <f t="shared" si="402"/>
        <v/>
      </c>
      <c r="AB3619" s="254" t="str">
        <f t="shared" si="403"/>
        <v/>
      </c>
      <c r="AC3619" s="255">
        <f t="shared" si="404"/>
        <v>0</v>
      </c>
      <c r="AD3619" s="255">
        <f t="shared" si="405"/>
        <v>3836</v>
      </c>
      <c r="AE3619" s="256" t="str">
        <f t="shared" si="406"/>
        <v/>
      </c>
      <c r="AF3619" s="252" t="str">
        <f t="shared" si="407"/>
        <v>-</v>
      </c>
    </row>
    <row r="3620" spans="1:32" ht="20.149999999999999" customHeight="1" x14ac:dyDescent="0.75">
      <c r="A3620" s="31">
        <v>3618</v>
      </c>
      <c r="B3620" s="237"/>
      <c r="C3620" s="273"/>
      <c r="D3620" s="272"/>
      <c r="E3620" s="273"/>
      <c r="F3620" s="273"/>
      <c r="G3620" s="253" t="str">
        <f t="shared" si="401"/>
        <v/>
      </c>
      <c r="H3620" s="31" t="str">
        <f>IF(AND(B3620=H$1),LOOKUP(9.99999999999999E+307,$H$2:H3619)+1,"")</f>
        <v/>
      </c>
      <c r="I3620" s="31" t="str">
        <f>IF(AND(B3620=I$1),LOOKUP(9.99999999999999E+307,$I$2:I3619)+1,"")</f>
        <v/>
      </c>
      <c r="J3620" s="31">
        <f>IF(AND(B3620=J$1),LOOKUP(9.99999999999999E+307,$J$2:J3619)+1,"")</f>
        <v>3454</v>
      </c>
      <c r="K3620" s="31">
        <f>IF(AND(B3620=K$1),LOOKUP(9.99999999999999E+307,$K$2:K3619)+1,"")</f>
        <v>3454</v>
      </c>
      <c r="L3620" s="31">
        <f>IF(AND(B3620=L$1),LOOKUP(9.99999999999999E+307,$L$2:L3619)+1,"")</f>
        <v>3454</v>
      </c>
      <c r="M3620" s="31">
        <f>IF(AND(B3620=M$1),LOOKUP(9.99999999999999E+307,$M$2:M3619)+1,"")</f>
        <v>3454</v>
      </c>
      <c r="N3620" s="31" t="e">
        <f>IF(AND(B3620=N$1),LOOKUP(9.99999999999999E+307,$N$2:N3619)+1,"")</f>
        <v>#REF!</v>
      </c>
      <c r="O3620" s="31" t="e">
        <f>IF(AND($B3620=O$1),LOOKUP(9.99999999999999E+307,$O$2:O3619)+1,"")</f>
        <v>#REF!</v>
      </c>
      <c r="P3620" s="31" t="e">
        <f>IF(AND($B3620=P$1),LOOKUP(9.99999999999999E+307,$P$2:P3619)+1,"")</f>
        <v>#REF!</v>
      </c>
      <c r="Q3620" s="31" t="e">
        <f>IF(AND($B3620=Q$1),LOOKUP(9.99999999999999E+307,$Q$2:Q3619)+1,"")</f>
        <v>#REF!</v>
      </c>
      <c r="R3620" s="31">
        <f>IF(AND($B3620=R$1),LOOKUP(9.99999999999999E+307,$R$2:R3619)+1,"")</f>
        <v>3454</v>
      </c>
      <c r="S3620" s="31">
        <f>IF(AND($B3620=S$1),LOOKUP(9.99999999999999E+307,$S$2:S3619)+1,"")</f>
        <v>3454</v>
      </c>
      <c r="T3620" s="265"/>
      <c r="U3620" s="265"/>
      <c r="V3620" s="265"/>
      <c r="AA3620" s="254" t="str">
        <f t="shared" si="402"/>
        <v/>
      </c>
      <c r="AB3620" s="254" t="str">
        <f t="shared" si="403"/>
        <v/>
      </c>
      <c r="AC3620" s="255">
        <f t="shared" si="404"/>
        <v>0</v>
      </c>
      <c r="AD3620" s="255">
        <f t="shared" si="405"/>
        <v>3836</v>
      </c>
      <c r="AE3620" s="256" t="str">
        <f t="shared" si="406"/>
        <v/>
      </c>
      <c r="AF3620" s="252" t="str">
        <f t="shared" si="407"/>
        <v>-</v>
      </c>
    </row>
    <row r="3621" spans="1:32" ht="20.149999999999999" customHeight="1" x14ac:dyDescent="0.75">
      <c r="A3621" s="31">
        <v>3619</v>
      </c>
      <c r="B3621" s="237"/>
      <c r="C3621" s="273"/>
      <c r="D3621" s="272"/>
      <c r="E3621" s="273"/>
      <c r="F3621" s="273"/>
      <c r="G3621" s="253" t="str">
        <f t="shared" si="401"/>
        <v/>
      </c>
      <c r="H3621" s="31" t="str">
        <f>IF(AND(B3621=H$1),LOOKUP(9.99999999999999E+307,$H$2:H3620)+1,"")</f>
        <v/>
      </c>
      <c r="I3621" s="31" t="str">
        <f>IF(AND(B3621=I$1),LOOKUP(9.99999999999999E+307,$I$2:I3620)+1,"")</f>
        <v/>
      </c>
      <c r="J3621" s="31">
        <f>IF(AND(B3621=J$1),LOOKUP(9.99999999999999E+307,$J$2:J3620)+1,"")</f>
        <v>3455</v>
      </c>
      <c r="K3621" s="31">
        <f>IF(AND(B3621=K$1),LOOKUP(9.99999999999999E+307,$K$2:K3620)+1,"")</f>
        <v>3455</v>
      </c>
      <c r="L3621" s="31">
        <f>IF(AND(B3621=L$1),LOOKUP(9.99999999999999E+307,$L$2:L3620)+1,"")</f>
        <v>3455</v>
      </c>
      <c r="M3621" s="31">
        <f>IF(AND(B3621=M$1),LOOKUP(9.99999999999999E+307,$M$2:M3620)+1,"")</f>
        <v>3455</v>
      </c>
      <c r="N3621" s="31" t="e">
        <f>IF(AND(B3621=N$1),LOOKUP(9.99999999999999E+307,$N$2:N3620)+1,"")</f>
        <v>#REF!</v>
      </c>
      <c r="O3621" s="31" t="e">
        <f>IF(AND($B3621=O$1),LOOKUP(9.99999999999999E+307,$O$2:O3620)+1,"")</f>
        <v>#REF!</v>
      </c>
      <c r="P3621" s="31" t="e">
        <f>IF(AND($B3621=P$1),LOOKUP(9.99999999999999E+307,$P$2:P3620)+1,"")</f>
        <v>#REF!</v>
      </c>
      <c r="Q3621" s="31" t="e">
        <f>IF(AND($B3621=Q$1),LOOKUP(9.99999999999999E+307,$Q$2:Q3620)+1,"")</f>
        <v>#REF!</v>
      </c>
      <c r="R3621" s="31">
        <f>IF(AND($B3621=R$1),LOOKUP(9.99999999999999E+307,$R$2:R3620)+1,"")</f>
        <v>3455</v>
      </c>
      <c r="S3621" s="31">
        <f>IF(AND($B3621=S$1),LOOKUP(9.99999999999999E+307,$S$2:S3620)+1,"")</f>
        <v>3455</v>
      </c>
      <c r="T3621" s="265"/>
      <c r="U3621" s="265"/>
      <c r="V3621" s="265"/>
      <c r="AA3621" s="254" t="str">
        <f t="shared" si="402"/>
        <v/>
      </c>
      <c r="AB3621" s="254" t="str">
        <f t="shared" si="403"/>
        <v/>
      </c>
      <c r="AC3621" s="255">
        <f t="shared" si="404"/>
        <v>0</v>
      </c>
      <c r="AD3621" s="255">
        <f t="shared" si="405"/>
        <v>3836</v>
      </c>
      <c r="AE3621" s="256" t="str">
        <f t="shared" si="406"/>
        <v/>
      </c>
      <c r="AF3621" s="252" t="str">
        <f t="shared" si="407"/>
        <v>-</v>
      </c>
    </row>
    <row r="3622" spans="1:32" ht="20.149999999999999" customHeight="1" x14ac:dyDescent="0.75">
      <c r="A3622" s="31">
        <v>3620</v>
      </c>
      <c r="B3622" s="237"/>
      <c r="C3622" s="273"/>
      <c r="D3622" s="272"/>
      <c r="E3622" s="273"/>
      <c r="F3622" s="273"/>
      <c r="G3622" s="253" t="str">
        <f t="shared" si="401"/>
        <v/>
      </c>
      <c r="H3622" s="31" t="str">
        <f>IF(AND(B3622=H$1),LOOKUP(9.99999999999999E+307,$H$2:H3621)+1,"")</f>
        <v/>
      </c>
      <c r="I3622" s="31" t="str">
        <f>IF(AND(B3622=I$1),LOOKUP(9.99999999999999E+307,$I$2:I3621)+1,"")</f>
        <v/>
      </c>
      <c r="J3622" s="31">
        <f>IF(AND(B3622=J$1),LOOKUP(9.99999999999999E+307,$J$2:J3621)+1,"")</f>
        <v>3456</v>
      </c>
      <c r="K3622" s="31">
        <f>IF(AND(B3622=K$1),LOOKUP(9.99999999999999E+307,$K$2:K3621)+1,"")</f>
        <v>3456</v>
      </c>
      <c r="L3622" s="31">
        <f>IF(AND(B3622=L$1),LOOKUP(9.99999999999999E+307,$L$2:L3621)+1,"")</f>
        <v>3456</v>
      </c>
      <c r="M3622" s="31">
        <f>IF(AND(B3622=M$1),LOOKUP(9.99999999999999E+307,$M$2:M3621)+1,"")</f>
        <v>3456</v>
      </c>
      <c r="N3622" s="31" t="e">
        <f>IF(AND(B3622=N$1),LOOKUP(9.99999999999999E+307,$N$2:N3621)+1,"")</f>
        <v>#REF!</v>
      </c>
      <c r="O3622" s="31" t="e">
        <f>IF(AND($B3622=O$1),LOOKUP(9.99999999999999E+307,$O$2:O3621)+1,"")</f>
        <v>#REF!</v>
      </c>
      <c r="P3622" s="31" t="e">
        <f>IF(AND($B3622=P$1),LOOKUP(9.99999999999999E+307,$P$2:P3621)+1,"")</f>
        <v>#REF!</v>
      </c>
      <c r="Q3622" s="31" t="e">
        <f>IF(AND($B3622=Q$1),LOOKUP(9.99999999999999E+307,$Q$2:Q3621)+1,"")</f>
        <v>#REF!</v>
      </c>
      <c r="R3622" s="31">
        <f>IF(AND($B3622=R$1),LOOKUP(9.99999999999999E+307,$R$2:R3621)+1,"")</f>
        <v>3456</v>
      </c>
      <c r="S3622" s="31">
        <f>IF(AND($B3622=S$1),LOOKUP(9.99999999999999E+307,$S$2:S3621)+1,"")</f>
        <v>3456</v>
      </c>
      <c r="T3622" s="265"/>
      <c r="U3622" s="265"/>
      <c r="V3622" s="265"/>
      <c r="AA3622" s="254" t="str">
        <f t="shared" si="402"/>
        <v/>
      </c>
      <c r="AB3622" s="254" t="str">
        <f t="shared" si="403"/>
        <v/>
      </c>
      <c r="AC3622" s="255">
        <f t="shared" si="404"/>
        <v>0</v>
      </c>
      <c r="AD3622" s="255">
        <f t="shared" si="405"/>
        <v>3836</v>
      </c>
      <c r="AE3622" s="256" t="str">
        <f t="shared" si="406"/>
        <v/>
      </c>
      <c r="AF3622" s="252" t="str">
        <f t="shared" si="407"/>
        <v>-</v>
      </c>
    </row>
    <row r="3623" spans="1:32" ht="20.149999999999999" customHeight="1" x14ac:dyDescent="0.75">
      <c r="A3623" s="31">
        <v>3621</v>
      </c>
      <c r="B3623" s="237"/>
      <c r="C3623" s="273"/>
      <c r="D3623" s="272"/>
      <c r="E3623" s="273"/>
      <c r="F3623" s="273"/>
      <c r="G3623" s="253" t="str">
        <f t="shared" si="401"/>
        <v/>
      </c>
      <c r="H3623" s="31" t="str">
        <f>IF(AND(B3623=H$1),LOOKUP(9.99999999999999E+307,$H$2:H3622)+1,"")</f>
        <v/>
      </c>
      <c r="I3623" s="31" t="str">
        <f>IF(AND(B3623=I$1),LOOKUP(9.99999999999999E+307,$I$2:I3622)+1,"")</f>
        <v/>
      </c>
      <c r="J3623" s="31">
        <f>IF(AND(B3623=J$1),LOOKUP(9.99999999999999E+307,$J$2:J3622)+1,"")</f>
        <v>3457</v>
      </c>
      <c r="K3623" s="31">
        <f>IF(AND(B3623=K$1),LOOKUP(9.99999999999999E+307,$K$2:K3622)+1,"")</f>
        <v>3457</v>
      </c>
      <c r="L3623" s="31">
        <f>IF(AND(B3623=L$1),LOOKUP(9.99999999999999E+307,$L$2:L3622)+1,"")</f>
        <v>3457</v>
      </c>
      <c r="M3623" s="31">
        <f>IF(AND(B3623=M$1),LOOKUP(9.99999999999999E+307,$M$2:M3622)+1,"")</f>
        <v>3457</v>
      </c>
      <c r="N3623" s="31" t="e">
        <f>IF(AND(B3623=N$1),LOOKUP(9.99999999999999E+307,$N$2:N3622)+1,"")</f>
        <v>#REF!</v>
      </c>
      <c r="O3623" s="31" t="e">
        <f>IF(AND($B3623=O$1),LOOKUP(9.99999999999999E+307,$O$2:O3622)+1,"")</f>
        <v>#REF!</v>
      </c>
      <c r="P3623" s="31" t="e">
        <f>IF(AND($B3623=P$1),LOOKUP(9.99999999999999E+307,$P$2:P3622)+1,"")</f>
        <v>#REF!</v>
      </c>
      <c r="Q3623" s="31" t="e">
        <f>IF(AND($B3623=Q$1),LOOKUP(9.99999999999999E+307,$Q$2:Q3622)+1,"")</f>
        <v>#REF!</v>
      </c>
      <c r="R3623" s="31">
        <f>IF(AND($B3623=R$1),LOOKUP(9.99999999999999E+307,$R$2:R3622)+1,"")</f>
        <v>3457</v>
      </c>
      <c r="S3623" s="31">
        <f>IF(AND($B3623=S$1),LOOKUP(9.99999999999999E+307,$S$2:S3622)+1,"")</f>
        <v>3457</v>
      </c>
      <c r="T3623" s="265"/>
      <c r="U3623" s="265"/>
      <c r="V3623" s="265"/>
      <c r="AA3623" s="254" t="str">
        <f t="shared" si="402"/>
        <v/>
      </c>
      <c r="AB3623" s="254" t="str">
        <f t="shared" si="403"/>
        <v/>
      </c>
      <c r="AC3623" s="255">
        <f t="shared" si="404"/>
        <v>0</v>
      </c>
      <c r="AD3623" s="255">
        <f t="shared" si="405"/>
        <v>3836</v>
      </c>
      <c r="AE3623" s="256" t="str">
        <f t="shared" si="406"/>
        <v/>
      </c>
      <c r="AF3623" s="252" t="str">
        <f t="shared" si="407"/>
        <v>-</v>
      </c>
    </row>
    <row r="3624" spans="1:32" ht="20.149999999999999" customHeight="1" x14ac:dyDescent="0.75">
      <c r="A3624" s="31">
        <v>3622</v>
      </c>
      <c r="B3624" s="237"/>
      <c r="C3624" s="273"/>
      <c r="D3624" s="272"/>
      <c r="E3624" s="273"/>
      <c r="F3624" s="273"/>
      <c r="G3624" s="253" t="str">
        <f t="shared" si="401"/>
        <v/>
      </c>
      <c r="H3624" s="31" t="str">
        <f>IF(AND(B3624=H$1),LOOKUP(9.99999999999999E+307,$H$2:H3623)+1,"")</f>
        <v/>
      </c>
      <c r="I3624" s="31" t="str">
        <f>IF(AND(B3624=I$1),LOOKUP(9.99999999999999E+307,$I$2:I3623)+1,"")</f>
        <v/>
      </c>
      <c r="J3624" s="31">
        <f>IF(AND(B3624=J$1),LOOKUP(9.99999999999999E+307,$J$2:J3623)+1,"")</f>
        <v>3458</v>
      </c>
      <c r="K3624" s="31">
        <f>IF(AND(B3624=K$1),LOOKUP(9.99999999999999E+307,$K$2:K3623)+1,"")</f>
        <v>3458</v>
      </c>
      <c r="L3624" s="31">
        <f>IF(AND(B3624=L$1),LOOKUP(9.99999999999999E+307,$L$2:L3623)+1,"")</f>
        <v>3458</v>
      </c>
      <c r="M3624" s="31">
        <f>IF(AND(B3624=M$1),LOOKUP(9.99999999999999E+307,$M$2:M3623)+1,"")</f>
        <v>3458</v>
      </c>
      <c r="N3624" s="31" t="e">
        <f>IF(AND(B3624=N$1),LOOKUP(9.99999999999999E+307,$N$2:N3623)+1,"")</f>
        <v>#REF!</v>
      </c>
      <c r="O3624" s="31" t="e">
        <f>IF(AND($B3624=O$1),LOOKUP(9.99999999999999E+307,$O$2:O3623)+1,"")</f>
        <v>#REF!</v>
      </c>
      <c r="P3624" s="31" t="e">
        <f>IF(AND($B3624=P$1),LOOKUP(9.99999999999999E+307,$P$2:P3623)+1,"")</f>
        <v>#REF!</v>
      </c>
      <c r="Q3624" s="31" t="e">
        <f>IF(AND($B3624=Q$1),LOOKUP(9.99999999999999E+307,$Q$2:Q3623)+1,"")</f>
        <v>#REF!</v>
      </c>
      <c r="R3624" s="31">
        <f>IF(AND($B3624=R$1),LOOKUP(9.99999999999999E+307,$R$2:R3623)+1,"")</f>
        <v>3458</v>
      </c>
      <c r="S3624" s="31">
        <f>IF(AND($B3624=S$1),LOOKUP(9.99999999999999E+307,$S$2:S3623)+1,"")</f>
        <v>3458</v>
      </c>
      <c r="T3624" s="265"/>
      <c r="U3624" s="265"/>
      <c r="V3624" s="265"/>
      <c r="AA3624" s="254" t="str">
        <f t="shared" si="402"/>
        <v/>
      </c>
      <c r="AB3624" s="254" t="str">
        <f t="shared" si="403"/>
        <v/>
      </c>
      <c r="AC3624" s="255">
        <f t="shared" si="404"/>
        <v>0</v>
      </c>
      <c r="AD3624" s="255">
        <f t="shared" si="405"/>
        <v>3836</v>
      </c>
      <c r="AE3624" s="256" t="str">
        <f t="shared" si="406"/>
        <v/>
      </c>
      <c r="AF3624" s="252" t="str">
        <f t="shared" si="407"/>
        <v>-</v>
      </c>
    </row>
    <row r="3625" spans="1:32" ht="20.149999999999999" customHeight="1" x14ac:dyDescent="0.75">
      <c r="A3625" s="31">
        <v>3623</v>
      </c>
      <c r="B3625" s="237"/>
      <c r="C3625" s="273"/>
      <c r="D3625" s="272"/>
      <c r="E3625" s="273"/>
      <c r="F3625" s="273"/>
      <c r="G3625" s="253" t="str">
        <f t="shared" si="401"/>
        <v/>
      </c>
      <c r="H3625" s="31" t="str">
        <f>IF(AND(B3625=H$1),LOOKUP(9.99999999999999E+307,$H$2:H3624)+1,"")</f>
        <v/>
      </c>
      <c r="I3625" s="31" t="str">
        <f>IF(AND(B3625=I$1),LOOKUP(9.99999999999999E+307,$I$2:I3624)+1,"")</f>
        <v/>
      </c>
      <c r="J3625" s="31">
        <f>IF(AND(B3625=J$1),LOOKUP(9.99999999999999E+307,$J$2:J3624)+1,"")</f>
        <v>3459</v>
      </c>
      <c r="K3625" s="31">
        <f>IF(AND(B3625=K$1),LOOKUP(9.99999999999999E+307,$K$2:K3624)+1,"")</f>
        <v>3459</v>
      </c>
      <c r="L3625" s="31">
        <f>IF(AND(B3625=L$1),LOOKUP(9.99999999999999E+307,$L$2:L3624)+1,"")</f>
        <v>3459</v>
      </c>
      <c r="M3625" s="31">
        <f>IF(AND(B3625=M$1),LOOKUP(9.99999999999999E+307,$M$2:M3624)+1,"")</f>
        <v>3459</v>
      </c>
      <c r="N3625" s="31" t="e">
        <f>IF(AND(B3625=N$1),LOOKUP(9.99999999999999E+307,$N$2:N3624)+1,"")</f>
        <v>#REF!</v>
      </c>
      <c r="O3625" s="31" t="e">
        <f>IF(AND($B3625=O$1),LOOKUP(9.99999999999999E+307,$O$2:O3624)+1,"")</f>
        <v>#REF!</v>
      </c>
      <c r="P3625" s="31" t="e">
        <f>IF(AND($B3625=P$1),LOOKUP(9.99999999999999E+307,$P$2:P3624)+1,"")</f>
        <v>#REF!</v>
      </c>
      <c r="Q3625" s="31" t="e">
        <f>IF(AND($B3625=Q$1),LOOKUP(9.99999999999999E+307,$Q$2:Q3624)+1,"")</f>
        <v>#REF!</v>
      </c>
      <c r="R3625" s="31">
        <f>IF(AND($B3625=R$1),LOOKUP(9.99999999999999E+307,$R$2:R3624)+1,"")</f>
        <v>3459</v>
      </c>
      <c r="S3625" s="31">
        <f>IF(AND($B3625=S$1),LOOKUP(9.99999999999999E+307,$S$2:S3624)+1,"")</f>
        <v>3459</v>
      </c>
      <c r="T3625" s="265"/>
      <c r="U3625" s="265"/>
      <c r="V3625" s="265"/>
      <c r="AA3625" s="254" t="str">
        <f t="shared" si="402"/>
        <v/>
      </c>
      <c r="AB3625" s="254" t="str">
        <f t="shared" si="403"/>
        <v/>
      </c>
      <c r="AC3625" s="255">
        <f t="shared" si="404"/>
        <v>0</v>
      </c>
      <c r="AD3625" s="255">
        <f t="shared" si="405"/>
        <v>3836</v>
      </c>
      <c r="AE3625" s="256" t="str">
        <f t="shared" si="406"/>
        <v/>
      </c>
      <c r="AF3625" s="252" t="str">
        <f t="shared" si="407"/>
        <v>-</v>
      </c>
    </row>
    <row r="3626" spans="1:32" ht="20.149999999999999" customHeight="1" x14ac:dyDescent="0.75">
      <c r="A3626" s="31">
        <v>3624</v>
      </c>
      <c r="B3626" s="237"/>
      <c r="C3626" s="273"/>
      <c r="D3626" s="272"/>
      <c r="E3626" s="273"/>
      <c r="F3626" s="273"/>
      <c r="G3626" s="253" t="str">
        <f t="shared" si="401"/>
        <v/>
      </c>
      <c r="H3626" s="31" t="str">
        <f>IF(AND(B3626=H$1),LOOKUP(9.99999999999999E+307,$H$2:H3625)+1,"")</f>
        <v/>
      </c>
      <c r="I3626" s="31" t="str">
        <f>IF(AND(B3626=I$1),LOOKUP(9.99999999999999E+307,$I$2:I3625)+1,"")</f>
        <v/>
      </c>
      <c r="J3626" s="31">
        <f>IF(AND(B3626=J$1),LOOKUP(9.99999999999999E+307,$J$2:J3625)+1,"")</f>
        <v>3460</v>
      </c>
      <c r="K3626" s="31">
        <f>IF(AND(B3626=K$1),LOOKUP(9.99999999999999E+307,$K$2:K3625)+1,"")</f>
        <v>3460</v>
      </c>
      <c r="L3626" s="31">
        <f>IF(AND(B3626=L$1),LOOKUP(9.99999999999999E+307,$L$2:L3625)+1,"")</f>
        <v>3460</v>
      </c>
      <c r="M3626" s="31">
        <f>IF(AND(B3626=M$1),LOOKUP(9.99999999999999E+307,$M$2:M3625)+1,"")</f>
        <v>3460</v>
      </c>
      <c r="N3626" s="31" t="e">
        <f>IF(AND(B3626=N$1),LOOKUP(9.99999999999999E+307,$N$2:N3625)+1,"")</f>
        <v>#REF!</v>
      </c>
      <c r="O3626" s="31" t="e">
        <f>IF(AND($B3626=O$1),LOOKUP(9.99999999999999E+307,$O$2:O3625)+1,"")</f>
        <v>#REF!</v>
      </c>
      <c r="P3626" s="31" t="e">
        <f>IF(AND($B3626=P$1),LOOKUP(9.99999999999999E+307,$P$2:P3625)+1,"")</f>
        <v>#REF!</v>
      </c>
      <c r="Q3626" s="31" t="e">
        <f>IF(AND($B3626=Q$1),LOOKUP(9.99999999999999E+307,$Q$2:Q3625)+1,"")</f>
        <v>#REF!</v>
      </c>
      <c r="R3626" s="31">
        <f>IF(AND($B3626=R$1),LOOKUP(9.99999999999999E+307,$R$2:R3625)+1,"")</f>
        <v>3460</v>
      </c>
      <c r="S3626" s="31">
        <f>IF(AND($B3626=S$1),LOOKUP(9.99999999999999E+307,$S$2:S3625)+1,"")</f>
        <v>3460</v>
      </c>
      <c r="T3626" s="265"/>
      <c r="U3626" s="265"/>
      <c r="V3626" s="265"/>
      <c r="AA3626" s="254" t="str">
        <f t="shared" si="402"/>
        <v/>
      </c>
      <c r="AB3626" s="254" t="str">
        <f t="shared" si="403"/>
        <v/>
      </c>
      <c r="AC3626" s="255">
        <f t="shared" si="404"/>
        <v>0</v>
      </c>
      <c r="AD3626" s="255">
        <f t="shared" si="405"/>
        <v>3836</v>
      </c>
      <c r="AE3626" s="256" t="str">
        <f t="shared" si="406"/>
        <v/>
      </c>
      <c r="AF3626" s="252" t="str">
        <f t="shared" si="407"/>
        <v>-</v>
      </c>
    </row>
    <row r="3627" spans="1:32" ht="20.149999999999999" customHeight="1" x14ac:dyDescent="0.75">
      <c r="A3627" s="31">
        <v>3625</v>
      </c>
      <c r="B3627" s="237"/>
      <c r="C3627" s="273"/>
      <c r="D3627" s="272"/>
      <c r="E3627" s="273"/>
      <c r="F3627" s="273"/>
      <c r="G3627" s="253" t="str">
        <f t="shared" ref="G3627:G3690" si="408">B3627&amp;C3627</f>
        <v/>
      </c>
      <c r="H3627" s="31" t="str">
        <f>IF(AND(B3627=H$1),LOOKUP(9.99999999999999E+307,$H$2:H3626)+1,"")</f>
        <v/>
      </c>
      <c r="I3627" s="31" t="str">
        <f>IF(AND(B3627=I$1),LOOKUP(9.99999999999999E+307,$I$2:I3626)+1,"")</f>
        <v/>
      </c>
      <c r="J3627" s="31">
        <f>IF(AND(B3627=J$1),LOOKUP(9.99999999999999E+307,$J$2:J3626)+1,"")</f>
        <v>3461</v>
      </c>
      <c r="K3627" s="31">
        <f>IF(AND(B3627=K$1),LOOKUP(9.99999999999999E+307,$K$2:K3626)+1,"")</f>
        <v>3461</v>
      </c>
      <c r="L3627" s="31">
        <f>IF(AND(B3627=L$1),LOOKUP(9.99999999999999E+307,$L$2:L3626)+1,"")</f>
        <v>3461</v>
      </c>
      <c r="M3627" s="31">
        <f>IF(AND(B3627=M$1),LOOKUP(9.99999999999999E+307,$M$2:M3626)+1,"")</f>
        <v>3461</v>
      </c>
      <c r="N3627" s="31" t="e">
        <f>IF(AND(B3627=N$1),LOOKUP(9.99999999999999E+307,$N$2:N3626)+1,"")</f>
        <v>#REF!</v>
      </c>
      <c r="O3627" s="31" t="e">
        <f>IF(AND($B3627=O$1),LOOKUP(9.99999999999999E+307,$O$2:O3626)+1,"")</f>
        <v>#REF!</v>
      </c>
      <c r="P3627" s="31" t="e">
        <f>IF(AND($B3627=P$1),LOOKUP(9.99999999999999E+307,$P$2:P3626)+1,"")</f>
        <v>#REF!</v>
      </c>
      <c r="Q3627" s="31" t="e">
        <f>IF(AND($B3627=Q$1),LOOKUP(9.99999999999999E+307,$Q$2:Q3626)+1,"")</f>
        <v>#REF!</v>
      </c>
      <c r="R3627" s="31">
        <f>IF(AND($B3627=R$1),LOOKUP(9.99999999999999E+307,$R$2:R3626)+1,"")</f>
        <v>3461</v>
      </c>
      <c r="S3627" s="31">
        <f>IF(AND($B3627=S$1),LOOKUP(9.99999999999999E+307,$S$2:S3626)+1,"")</f>
        <v>3461</v>
      </c>
      <c r="T3627" s="265"/>
      <c r="U3627" s="265"/>
      <c r="V3627" s="265"/>
      <c r="AA3627" s="254" t="str">
        <f t="shared" si="402"/>
        <v/>
      </c>
      <c r="AB3627" s="254" t="str">
        <f t="shared" si="403"/>
        <v/>
      </c>
      <c r="AC3627" s="255">
        <f t="shared" si="404"/>
        <v>0</v>
      </c>
      <c r="AD3627" s="255">
        <f t="shared" si="405"/>
        <v>3836</v>
      </c>
      <c r="AE3627" s="256" t="str">
        <f t="shared" si="406"/>
        <v/>
      </c>
      <c r="AF3627" s="252" t="str">
        <f t="shared" si="407"/>
        <v>-</v>
      </c>
    </row>
    <row r="3628" spans="1:32" ht="20.149999999999999" customHeight="1" x14ac:dyDescent="0.75">
      <c r="A3628" s="31">
        <v>3626</v>
      </c>
      <c r="B3628" s="237"/>
      <c r="C3628" s="273"/>
      <c r="D3628" s="272"/>
      <c r="E3628" s="273"/>
      <c r="F3628" s="273"/>
      <c r="G3628" s="253" t="str">
        <f t="shared" si="408"/>
        <v/>
      </c>
      <c r="H3628" s="31" t="str">
        <f>IF(AND(B3628=H$1),LOOKUP(9.99999999999999E+307,$H$2:H3627)+1,"")</f>
        <v/>
      </c>
      <c r="I3628" s="31" t="str">
        <f>IF(AND(B3628=I$1),LOOKUP(9.99999999999999E+307,$I$2:I3627)+1,"")</f>
        <v/>
      </c>
      <c r="J3628" s="31">
        <f>IF(AND(B3628=J$1),LOOKUP(9.99999999999999E+307,$J$2:J3627)+1,"")</f>
        <v>3462</v>
      </c>
      <c r="K3628" s="31">
        <f>IF(AND(B3628=K$1),LOOKUP(9.99999999999999E+307,$K$2:K3627)+1,"")</f>
        <v>3462</v>
      </c>
      <c r="L3628" s="31">
        <f>IF(AND(B3628=L$1),LOOKUP(9.99999999999999E+307,$L$2:L3627)+1,"")</f>
        <v>3462</v>
      </c>
      <c r="M3628" s="31">
        <f>IF(AND(B3628=M$1),LOOKUP(9.99999999999999E+307,$M$2:M3627)+1,"")</f>
        <v>3462</v>
      </c>
      <c r="N3628" s="31" t="e">
        <f>IF(AND(B3628=N$1),LOOKUP(9.99999999999999E+307,$N$2:N3627)+1,"")</f>
        <v>#REF!</v>
      </c>
      <c r="O3628" s="31" t="e">
        <f>IF(AND($B3628=O$1),LOOKUP(9.99999999999999E+307,$O$2:O3627)+1,"")</f>
        <v>#REF!</v>
      </c>
      <c r="P3628" s="31" t="e">
        <f>IF(AND($B3628=P$1),LOOKUP(9.99999999999999E+307,$P$2:P3627)+1,"")</f>
        <v>#REF!</v>
      </c>
      <c r="Q3628" s="31" t="e">
        <f>IF(AND($B3628=Q$1),LOOKUP(9.99999999999999E+307,$Q$2:Q3627)+1,"")</f>
        <v>#REF!</v>
      </c>
      <c r="R3628" s="31">
        <f>IF(AND($B3628=R$1),LOOKUP(9.99999999999999E+307,$R$2:R3627)+1,"")</f>
        <v>3462</v>
      </c>
      <c r="S3628" s="31">
        <f>IF(AND($B3628=S$1),LOOKUP(9.99999999999999E+307,$S$2:S3627)+1,"")</f>
        <v>3462</v>
      </c>
      <c r="T3628" s="265"/>
      <c r="U3628" s="265"/>
      <c r="V3628" s="265"/>
      <c r="AA3628" s="254" t="str">
        <f t="shared" si="402"/>
        <v/>
      </c>
      <c r="AB3628" s="254" t="str">
        <f t="shared" si="403"/>
        <v/>
      </c>
      <c r="AC3628" s="255">
        <f t="shared" si="404"/>
        <v>0</v>
      </c>
      <c r="AD3628" s="255">
        <f t="shared" si="405"/>
        <v>3836</v>
      </c>
      <c r="AE3628" s="256" t="str">
        <f t="shared" si="406"/>
        <v/>
      </c>
      <c r="AF3628" s="252" t="str">
        <f t="shared" si="407"/>
        <v>-</v>
      </c>
    </row>
    <row r="3629" spans="1:32" ht="20.149999999999999" customHeight="1" x14ac:dyDescent="0.75">
      <c r="A3629" s="31">
        <v>3627</v>
      </c>
      <c r="B3629" s="237"/>
      <c r="C3629" s="273"/>
      <c r="D3629" s="272"/>
      <c r="E3629" s="273"/>
      <c r="F3629" s="273"/>
      <c r="G3629" s="253" t="str">
        <f t="shared" si="408"/>
        <v/>
      </c>
      <c r="H3629" s="31" t="str">
        <f>IF(AND(B3629=H$1),LOOKUP(9.99999999999999E+307,$H$2:H3628)+1,"")</f>
        <v/>
      </c>
      <c r="I3629" s="31" t="str">
        <f>IF(AND(B3629=I$1),LOOKUP(9.99999999999999E+307,$I$2:I3628)+1,"")</f>
        <v/>
      </c>
      <c r="J3629" s="31">
        <f>IF(AND(B3629=J$1),LOOKUP(9.99999999999999E+307,$J$2:J3628)+1,"")</f>
        <v>3463</v>
      </c>
      <c r="K3629" s="31">
        <f>IF(AND(B3629=K$1),LOOKUP(9.99999999999999E+307,$K$2:K3628)+1,"")</f>
        <v>3463</v>
      </c>
      <c r="L3629" s="31">
        <f>IF(AND(B3629=L$1),LOOKUP(9.99999999999999E+307,$L$2:L3628)+1,"")</f>
        <v>3463</v>
      </c>
      <c r="M3629" s="31">
        <f>IF(AND(B3629=M$1),LOOKUP(9.99999999999999E+307,$M$2:M3628)+1,"")</f>
        <v>3463</v>
      </c>
      <c r="N3629" s="31" t="e">
        <f>IF(AND(B3629=N$1),LOOKUP(9.99999999999999E+307,$N$2:N3628)+1,"")</f>
        <v>#REF!</v>
      </c>
      <c r="O3629" s="31" t="e">
        <f>IF(AND($B3629=O$1),LOOKUP(9.99999999999999E+307,$O$2:O3628)+1,"")</f>
        <v>#REF!</v>
      </c>
      <c r="P3629" s="31" t="e">
        <f>IF(AND($B3629=P$1),LOOKUP(9.99999999999999E+307,$P$2:P3628)+1,"")</f>
        <v>#REF!</v>
      </c>
      <c r="Q3629" s="31" t="e">
        <f>IF(AND($B3629=Q$1),LOOKUP(9.99999999999999E+307,$Q$2:Q3628)+1,"")</f>
        <v>#REF!</v>
      </c>
      <c r="R3629" s="31">
        <f>IF(AND($B3629=R$1),LOOKUP(9.99999999999999E+307,$R$2:R3628)+1,"")</f>
        <v>3463</v>
      </c>
      <c r="S3629" s="31">
        <f>IF(AND($B3629=S$1),LOOKUP(9.99999999999999E+307,$S$2:S3628)+1,"")</f>
        <v>3463</v>
      </c>
      <c r="T3629" s="265"/>
      <c r="U3629" s="265"/>
      <c r="V3629" s="265"/>
      <c r="AA3629" s="254" t="str">
        <f t="shared" si="402"/>
        <v/>
      </c>
      <c r="AB3629" s="254" t="str">
        <f t="shared" si="403"/>
        <v/>
      </c>
      <c r="AC3629" s="255">
        <f t="shared" si="404"/>
        <v>0</v>
      </c>
      <c r="AD3629" s="255">
        <f t="shared" si="405"/>
        <v>3836</v>
      </c>
      <c r="AE3629" s="256" t="str">
        <f t="shared" si="406"/>
        <v/>
      </c>
      <c r="AF3629" s="252" t="str">
        <f t="shared" si="407"/>
        <v>-</v>
      </c>
    </row>
    <row r="3630" spans="1:32" ht="20.149999999999999" customHeight="1" x14ac:dyDescent="0.75">
      <c r="A3630" s="31">
        <v>3628</v>
      </c>
      <c r="B3630" s="237"/>
      <c r="C3630" s="273"/>
      <c r="D3630" s="272"/>
      <c r="E3630" s="273"/>
      <c r="F3630" s="273"/>
      <c r="G3630" s="253" t="str">
        <f t="shared" si="408"/>
        <v/>
      </c>
      <c r="H3630" s="31" t="str">
        <f>IF(AND(B3630=H$1),LOOKUP(9.99999999999999E+307,$H$2:H3629)+1,"")</f>
        <v/>
      </c>
      <c r="I3630" s="31" t="str">
        <f>IF(AND(B3630=I$1),LOOKUP(9.99999999999999E+307,$I$2:I3629)+1,"")</f>
        <v/>
      </c>
      <c r="J3630" s="31">
        <f>IF(AND(B3630=J$1),LOOKUP(9.99999999999999E+307,$J$2:J3629)+1,"")</f>
        <v>3464</v>
      </c>
      <c r="K3630" s="31">
        <f>IF(AND(B3630=K$1),LOOKUP(9.99999999999999E+307,$K$2:K3629)+1,"")</f>
        <v>3464</v>
      </c>
      <c r="L3630" s="31">
        <f>IF(AND(B3630=L$1),LOOKUP(9.99999999999999E+307,$L$2:L3629)+1,"")</f>
        <v>3464</v>
      </c>
      <c r="M3630" s="31">
        <f>IF(AND(B3630=M$1),LOOKUP(9.99999999999999E+307,$M$2:M3629)+1,"")</f>
        <v>3464</v>
      </c>
      <c r="N3630" s="31" t="e">
        <f>IF(AND(B3630=N$1),LOOKUP(9.99999999999999E+307,$N$2:N3629)+1,"")</f>
        <v>#REF!</v>
      </c>
      <c r="O3630" s="31" t="e">
        <f>IF(AND($B3630=O$1),LOOKUP(9.99999999999999E+307,$O$2:O3629)+1,"")</f>
        <v>#REF!</v>
      </c>
      <c r="P3630" s="31" t="e">
        <f>IF(AND($B3630=P$1),LOOKUP(9.99999999999999E+307,$P$2:P3629)+1,"")</f>
        <v>#REF!</v>
      </c>
      <c r="Q3630" s="31" t="e">
        <f>IF(AND($B3630=Q$1),LOOKUP(9.99999999999999E+307,$Q$2:Q3629)+1,"")</f>
        <v>#REF!</v>
      </c>
      <c r="R3630" s="31">
        <f>IF(AND($B3630=R$1),LOOKUP(9.99999999999999E+307,$R$2:R3629)+1,"")</f>
        <v>3464</v>
      </c>
      <c r="S3630" s="31">
        <f>IF(AND($B3630=S$1),LOOKUP(9.99999999999999E+307,$S$2:S3629)+1,"")</f>
        <v>3464</v>
      </c>
      <c r="T3630" s="265"/>
      <c r="U3630" s="265"/>
      <c r="V3630" s="265"/>
      <c r="AA3630" s="254" t="str">
        <f t="shared" si="402"/>
        <v/>
      </c>
      <c r="AB3630" s="254" t="str">
        <f t="shared" si="403"/>
        <v/>
      </c>
      <c r="AC3630" s="255">
        <f t="shared" si="404"/>
        <v>0</v>
      </c>
      <c r="AD3630" s="255">
        <f t="shared" si="405"/>
        <v>3836</v>
      </c>
      <c r="AE3630" s="256" t="str">
        <f t="shared" si="406"/>
        <v/>
      </c>
      <c r="AF3630" s="252" t="str">
        <f t="shared" si="407"/>
        <v>-</v>
      </c>
    </row>
    <row r="3631" spans="1:32" ht="20.149999999999999" customHeight="1" x14ac:dyDescent="0.75">
      <c r="A3631" s="31">
        <v>3629</v>
      </c>
      <c r="B3631" s="237"/>
      <c r="C3631" s="273"/>
      <c r="D3631" s="272"/>
      <c r="E3631" s="273"/>
      <c r="F3631" s="273"/>
      <c r="G3631" s="253" t="str">
        <f t="shared" si="408"/>
        <v/>
      </c>
      <c r="H3631" s="31" t="str">
        <f>IF(AND(B3631=H$1),LOOKUP(9.99999999999999E+307,$H$2:H3630)+1,"")</f>
        <v/>
      </c>
      <c r="I3631" s="31" t="str">
        <f>IF(AND(B3631=I$1),LOOKUP(9.99999999999999E+307,$I$2:I3630)+1,"")</f>
        <v/>
      </c>
      <c r="J3631" s="31">
        <f>IF(AND(B3631=J$1),LOOKUP(9.99999999999999E+307,$J$2:J3630)+1,"")</f>
        <v>3465</v>
      </c>
      <c r="K3631" s="31">
        <f>IF(AND(B3631=K$1),LOOKUP(9.99999999999999E+307,$K$2:K3630)+1,"")</f>
        <v>3465</v>
      </c>
      <c r="L3631" s="31">
        <f>IF(AND(B3631=L$1),LOOKUP(9.99999999999999E+307,$L$2:L3630)+1,"")</f>
        <v>3465</v>
      </c>
      <c r="M3631" s="31">
        <f>IF(AND(B3631=M$1),LOOKUP(9.99999999999999E+307,$M$2:M3630)+1,"")</f>
        <v>3465</v>
      </c>
      <c r="N3631" s="31" t="e">
        <f>IF(AND(B3631=N$1),LOOKUP(9.99999999999999E+307,$N$2:N3630)+1,"")</f>
        <v>#REF!</v>
      </c>
      <c r="O3631" s="31" t="e">
        <f>IF(AND($B3631=O$1),LOOKUP(9.99999999999999E+307,$O$2:O3630)+1,"")</f>
        <v>#REF!</v>
      </c>
      <c r="P3631" s="31" t="e">
        <f>IF(AND($B3631=P$1),LOOKUP(9.99999999999999E+307,$P$2:P3630)+1,"")</f>
        <v>#REF!</v>
      </c>
      <c r="Q3631" s="31" t="e">
        <f>IF(AND($B3631=Q$1),LOOKUP(9.99999999999999E+307,$Q$2:Q3630)+1,"")</f>
        <v>#REF!</v>
      </c>
      <c r="R3631" s="31">
        <f>IF(AND($B3631=R$1),LOOKUP(9.99999999999999E+307,$R$2:R3630)+1,"")</f>
        <v>3465</v>
      </c>
      <c r="S3631" s="31">
        <f>IF(AND($B3631=S$1),LOOKUP(9.99999999999999E+307,$S$2:S3630)+1,"")</f>
        <v>3465</v>
      </c>
      <c r="T3631" s="265"/>
      <c r="U3631" s="265"/>
      <c r="V3631" s="265"/>
      <c r="AA3631" s="254" t="str">
        <f t="shared" si="402"/>
        <v/>
      </c>
      <c r="AB3631" s="254" t="str">
        <f t="shared" si="403"/>
        <v/>
      </c>
      <c r="AC3631" s="255">
        <f t="shared" si="404"/>
        <v>0</v>
      </c>
      <c r="AD3631" s="255">
        <f t="shared" si="405"/>
        <v>3836</v>
      </c>
      <c r="AE3631" s="256" t="str">
        <f t="shared" si="406"/>
        <v/>
      </c>
      <c r="AF3631" s="252" t="str">
        <f t="shared" si="407"/>
        <v>-</v>
      </c>
    </row>
    <row r="3632" spans="1:32" ht="20.149999999999999" customHeight="1" x14ac:dyDescent="0.75">
      <c r="A3632" s="31">
        <v>3630</v>
      </c>
      <c r="B3632" s="237"/>
      <c r="C3632" s="273"/>
      <c r="D3632" s="272"/>
      <c r="E3632" s="273"/>
      <c r="F3632" s="273"/>
      <c r="G3632" s="253" t="str">
        <f t="shared" si="408"/>
        <v/>
      </c>
      <c r="H3632" s="31" t="str">
        <f>IF(AND(B3632=H$1),LOOKUP(9.99999999999999E+307,$H$2:H3631)+1,"")</f>
        <v/>
      </c>
      <c r="I3632" s="31" t="str">
        <f>IF(AND(B3632=I$1),LOOKUP(9.99999999999999E+307,$I$2:I3631)+1,"")</f>
        <v/>
      </c>
      <c r="J3632" s="31">
        <f>IF(AND(B3632=J$1),LOOKUP(9.99999999999999E+307,$J$2:J3631)+1,"")</f>
        <v>3466</v>
      </c>
      <c r="K3632" s="31">
        <f>IF(AND(B3632=K$1),LOOKUP(9.99999999999999E+307,$K$2:K3631)+1,"")</f>
        <v>3466</v>
      </c>
      <c r="L3632" s="31">
        <f>IF(AND(B3632=L$1),LOOKUP(9.99999999999999E+307,$L$2:L3631)+1,"")</f>
        <v>3466</v>
      </c>
      <c r="M3632" s="31">
        <f>IF(AND(B3632=M$1),LOOKUP(9.99999999999999E+307,$M$2:M3631)+1,"")</f>
        <v>3466</v>
      </c>
      <c r="N3632" s="31" t="e">
        <f>IF(AND(B3632=N$1),LOOKUP(9.99999999999999E+307,$N$2:N3631)+1,"")</f>
        <v>#REF!</v>
      </c>
      <c r="O3632" s="31" t="e">
        <f>IF(AND($B3632=O$1),LOOKUP(9.99999999999999E+307,$O$2:O3631)+1,"")</f>
        <v>#REF!</v>
      </c>
      <c r="P3632" s="31" t="e">
        <f>IF(AND($B3632=P$1),LOOKUP(9.99999999999999E+307,$P$2:P3631)+1,"")</f>
        <v>#REF!</v>
      </c>
      <c r="Q3632" s="31" t="e">
        <f>IF(AND($B3632=Q$1),LOOKUP(9.99999999999999E+307,$Q$2:Q3631)+1,"")</f>
        <v>#REF!</v>
      </c>
      <c r="R3632" s="31">
        <f>IF(AND($B3632=R$1),LOOKUP(9.99999999999999E+307,$R$2:R3631)+1,"")</f>
        <v>3466</v>
      </c>
      <c r="S3632" s="31">
        <f>IF(AND($B3632=S$1),LOOKUP(9.99999999999999E+307,$S$2:S3631)+1,"")</f>
        <v>3466</v>
      </c>
      <c r="T3632" s="265"/>
      <c r="U3632" s="265"/>
      <c r="V3632" s="265"/>
      <c r="AA3632" s="254" t="str">
        <f t="shared" si="402"/>
        <v/>
      </c>
      <c r="AB3632" s="254" t="str">
        <f t="shared" si="403"/>
        <v/>
      </c>
      <c r="AC3632" s="255">
        <f t="shared" si="404"/>
        <v>0</v>
      </c>
      <c r="AD3632" s="255">
        <f t="shared" si="405"/>
        <v>3836</v>
      </c>
      <c r="AE3632" s="256" t="str">
        <f t="shared" si="406"/>
        <v/>
      </c>
      <c r="AF3632" s="252" t="str">
        <f t="shared" si="407"/>
        <v>-</v>
      </c>
    </row>
    <row r="3633" spans="1:32" ht="20.149999999999999" customHeight="1" x14ac:dyDescent="0.75">
      <c r="A3633" s="31">
        <v>3631</v>
      </c>
      <c r="B3633" s="237"/>
      <c r="C3633" s="273"/>
      <c r="D3633" s="272"/>
      <c r="E3633" s="273"/>
      <c r="F3633" s="273"/>
      <c r="G3633" s="253" t="str">
        <f t="shared" si="408"/>
        <v/>
      </c>
      <c r="H3633" s="31" t="str">
        <f>IF(AND(B3633=H$1),LOOKUP(9.99999999999999E+307,$H$2:H3632)+1,"")</f>
        <v/>
      </c>
      <c r="I3633" s="31" t="str">
        <f>IF(AND(B3633=I$1),LOOKUP(9.99999999999999E+307,$I$2:I3632)+1,"")</f>
        <v/>
      </c>
      <c r="J3633" s="31">
        <f>IF(AND(B3633=J$1),LOOKUP(9.99999999999999E+307,$J$2:J3632)+1,"")</f>
        <v>3467</v>
      </c>
      <c r="K3633" s="31">
        <f>IF(AND(B3633=K$1),LOOKUP(9.99999999999999E+307,$K$2:K3632)+1,"")</f>
        <v>3467</v>
      </c>
      <c r="L3633" s="31">
        <f>IF(AND(B3633=L$1),LOOKUP(9.99999999999999E+307,$L$2:L3632)+1,"")</f>
        <v>3467</v>
      </c>
      <c r="M3633" s="31">
        <f>IF(AND(B3633=M$1),LOOKUP(9.99999999999999E+307,$M$2:M3632)+1,"")</f>
        <v>3467</v>
      </c>
      <c r="N3633" s="31" t="e">
        <f>IF(AND(B3633=N$1),LOOKUP(9.99999999999999E+307,$N$2:N3632)+1,"")</f>
        <v>#REF!</v>
      </c>
      <c r="O3633" s="31" t="e">
        <f>IF(AND($B3633=O$1),LOOKUP(9.99999999999999E+307,$O$2:O3632)+1,"")</f>
        <v>#REF!</v>
      </c>
      <c r="P3633" s="31" t="e">
        <f>IF(AND($B3633=P$1),LOOKUP(9.99999999999999E+307,$P$2:P3632)+1,"")</f>
        <v>#REF!</v>
      </c>
      <c r="Q3633" s="31" t="e">
        <f>IF(AND($B3633=Q$1),LOOKUP(9.99999999999999E+307,$Q$2:Q3632)+1,"")</f>
        <v>#REF!</v>
      </c>
      <c r="R3633" s="31">
        <f>IF(AND($B3633=R$1),LOOKUP(9.99999999999999E+307,$R$2:R3632)+1,"")</f>
        <v>3467</v>
      </c>
      <c r="S3633" s="31">
        <f>IF(AND($B3633=S$1),LOOKUP(9.99999999999999E+307,$S$2:S3632)+1,"")</f>
        <v>3467</v>
      </c>
      <c r="T3633" s="265"/>
      <c r="U3633" s="265"/>
      <c r="V3633" s="265"/>
      <c r="AA3633" s="254" t="str">
        <f t="shared" si="402"/>
        <v/>
      </c>
      <c r="AB3633" s="254" t="str">
        <f t="shared" si="403"/>
        <v/>
      </c>
      <c r="AC3633" s="255">
        <f t="shared" si="404"/>
        <v>0</v>
      </c>
      <c r="AD3633" s="255">
        <f t="shared" si="405"/>
        <v>3836</v>
      </c>
      <c r="AE3633" s="256" t="str">
        <f t="shared" si="406"/>
        <v/>
      </c>
      <c r="AF3633" s="252" t="str">
        <f t="shared" si="407"/>
        <v>-</v>
      </c>
    </row>
    <row r="3634" spans="1:32" ht="20.149999999999999" customHeight="1" x14ac:dyDescent="0.75">
      <c r="A3634" s="31">
        <v>3632</v>
      </c>
      <c r="B3634" s="237"/>
      <c r="C3634" s="273"/>
      <c r="D3634" s="272"/>
      <c r="E3634" s="273"/>
      <c r="F3634" s="273"/>
      <c r="G3634" s="253" t="str">
        <f t="shared" si="408"/>
        <v/>
      </c>
      <c r="H3634" s="31" t="str">
        <f>IF(AND(B3634=H$1),LOOKUP(9.99999999999999E+307,$H$2:H3633)+1,"")</f>
        <v/>
      </c>
      <c r="I3634" s="31" t="str">
        <f>IF(AND(B3634=I$1),LOOKUP(9.99999999999999E+307,$I$2:I3633)+1,"")</f>
        <v/>
      </c>
      <c r="J3634" s="31">
        <f>IF(AND(B3634=J$1),LOOKUP(9.99999999999999E+307,$J$2:J3633)+1,"")</f>
        <v>3468</v>
      </c>
      <c r="K3634" s="31">
        <f>IF(AND(B3634=K$1),LOOKUP(9.99999999999999E+307,$K$2:K3633)+1,"")</f>
        <v>3468</v>
      </c>
      <c r="L3634" s="31">
        <f>IF(AND(B3634=L$1),LOOKUP(9.99999999999999E+307,$L$2:L3633)+1,"")</f>
        <v>3468</v>
      </c>
      <c r="M3634" s="31">
        <f>IF(AND(B3634=M$1),LOOKUP(9.99999999999999E+307,$M$2:M3633)+1,"")</f>
        <v>3468</v>
      </c>
      <c r="N3634" s="31" t="e">
        <f>IF(AND(B3634=N$1),LOOKUP(9.99999999999999E+307,$N$2:N3633)+1,"")</f>
        <v>#REF!</v>
      </c>
      <c r="O3634" s="31" t="e">
        <f>IF(AND($B3634=O$1),LOOKUP(9.99999999999999E+307,$O$2:O3633)+1,"")</f>
        <v>#REF!</v>
      </c>
      <c r="P3634" s="31" t="e">
        <f>IF(AND($B3634=P$1),LOOKUP(9.99999999999999E+307,$P$2:P3633)+1,"")</f>
        <v>#REF!</v>
      </c>
      <c r="Q3634" s="31" t="e">
        <f>IF(AND($B3634=Q$1),LOOKUP(9.99999999999999E+307,$Q$2:Q3633)+1,"")</f>
        <v>#REF!</v>
      </c>
      <c r="R3634" s="31">
        <f>IF(AND($B3634=R$1),LOOKUP(9.99999999999999E+307,$R$2:R3633)+1,"")</f>
        <v>3468</v>
      </c>
      <c r="S3634" s="31">
        <f>IF(AND($B3634=S$1),LOOKUP(9.99999999999999E+307,$S$2:S3633)+1,"")</f>
        <v>3468</v>
      </c>
      <c r="T3634" s="265"/>
      <c r="U3634" s="265"/>
      <c r="V3634" s="265"/>
      <c r="AA3634" s="254" t="str">
        <f t="shared" si="402"/>
        <v/>
      </c>
      <c r="AB3634" s="254" t="str">
        <f t="shared" si="403"/>
        <v/>
      </c>
      <c r="AC3634" s="255">
        <f t="shared" si="404"/>
        <v>0</v>
      </c>
      <c r="AD3634" s="255">
        <f t="shared" si="405"/>
        <v>3836</v>
      </c>
      <c r="AE3634" s="256" t="str">
        <f t="shared" si="406"/>
        <v/>
      </c>
      <c r="AF3634" s="252" t="str">
        <f t="shared" si="407"/>
        <v>-</v>
      </c>
    </row>
    <row r="3635" spans="1:32" ht="20.149999999999999" customHeight="1" x14ac:dyDescent="0.75">
      <c r="A3635" s="31">
        <v>3633</v>
      </c>
      <c r="B3635" s="237"/>
      <c r="C3635" s="273"/>
      <c r="D3635" s="272"/>
      <c r="E3635" s="273"/>
      <c r="F3635" s="273"/>
      <c r="G3635" s="253" t="str">
        <f t="shared" si="408"/>
        <v/>
      </c>
      <c r="H3635" s="31" t="str">
        <f>IF(AND(B3635=H$1),LOOKUP(9.99999999999999E+307,$H$2:H3634)+1,"")</f>
        <v/>
      </c>
      <c r="I3635" s="31" t="str">
        <f>IF(AND(B3635=I$1),LOOKUP(9.99999999999999E+307,$I$2:I3634)+1,"")</f>
        <v/>
      </c>
      <c r="J3635" s="31">
        <f>IF(AND(B3635=J$1),LOOKUP(9.99999999999999E+307,$J$2:J3634)+1,"")</f>
        <v>3469</v>
      </c>
      <c r="K3635" s="31">
        <f>IF(AND(B3635=K$1),LOOKUP(9.99999999999999E+307,$K$2:K3634)+1,"")</f>
        <v>3469</v>
      </c>
      <c r="L3635" s="31">
        <f>IF(AND(B3635=L$1),LOOKUP(9.99999999999999E+307,$L$2:L3634)+1,"")</f>
        <v>3469</v>
      </c>
      <c r="M3635" s="31">
        <f>IF(AND(B3635=M$1),LOOKUP(9.99999999999999E+307,$M$2:M3634)+1,"")</f>
        <v>3469</v>
      </c>
      <c r="N3635" s="31" t="e">
        <f>IF(AND(B3635=N$1),LOOKUP(9.99999999999999E+307,$N$2:N3634)+1,"")</f>
        <v>#REF!</v>
      </c>
      <c r="O3635" s="31" t="e">
        <f>IF(AND($B3635=O$1),LOOKUP(9.99999999999999E+307,$O$2:O3634)+1,"")</f>
        <v>#REF!</v>
      </c>
      <c r="P3635" s="31" t="e">
        <f>IF(AND($B3635=P$1),LOOKUP(9.99999999999999E+307,$P$2:P3634)+1,"")</f>
        <v>#REF!</v>
      </c>
      <c r="Q3635" s="31" t="e">
        <f>IF(AND($B3635=Q$1),LOOKUP(9.99999999999999E+307,$Q$2:Q3634)+1,"")</f>
        <v>#REF!</v>
      </c>
      <c r="R3635" s="31">
        <f>IF(AND($B3635=R$1),LOOKUP(9.99999999999999E+307,$R$2:R3634)+1,"")</f>
        <v>3469</v>
      </c>
      <c r="S3635" s="31">
        <f>IF(AND($B3635=S$1),LOOKUP(9.99999999999999E+307,$S$2:S3634)+1,"")</f>
        <v>3469</v>
      </c>
      <c r="T3635" s="265"/>
      <c r="U3635" s="265"/>
      <c r="V3635" s="265"/>
      <c r="AA3635" s="254" t="str">
        <f t="shared" si="402"/>
        <v/>
      </c>
      <c r="AB3635" s="254" t="str">
        <f t="shared" si="403"/>
        <v/>
      </c>
      <c r="AC3635" s="255">
        <f t="shared" si="404"/>
        <v>0</v>
      </c>
      <c r="AD3635" s="255">
        <f t="shared" si="405"/>
        <v>3836</v>
      </c>
      <c r="AE3635" s="256" t="str">
        <f t="shared" si="406"/>
        <v/>
      </c>
      <c r="AF3635" s="252" t="str">
        <f t="shared" si="407"/>
        <v>-</v>
      </c>
    </row>
    <row r="3636" spans="1:32" ht="20.149999999999999" customHeight="1" x14ac:dyDescent="0.75">
      <c r="A3636" s="31">
        <v>3634</v>
      </c>
      <c r="B3636" s="237"/>
      <c r="C3636" s="273"/>
      <c r="D3636" s="272"/>
      <c r="E3636" s="273"/>
      <c r="F3636" s="273"/>
      <c r="G3636" s="253" t="str">
        <f t="shared" si="408"/>
        <v/>
      </c>
      <c r="H3636" s="31" t="str">
        <f>IF(AND(B3636=H$1),LOOKUP(9.99999999999999E+307,$H$2:H3635)+1,"")</f>
        <v/>
      </c>
      <c r="I3636" s="31" t="str">
        <f>IF(AND(B3636=I$1),LOOKUP(9.99999999999999E+307,$I$2:I3635)+1,"")</f>
        <v/>
      </c>
      <c r="J3636" s="31">
        <f>IF(AND(B3636=J$1),LOOKUP(9.99999999999999E+307,$J$2:J3635)+1,"")</f>
        <v>3470</v>
      </c>
      <c r="K3636" s="31">
        <f>IF(AND(B3636=K$1),LOOKUP(9.99999999999999E+307,$K$2:K3635)+1,"")</f>
        <v>3470</v>
      </c>
      <c r="L3636" s="31">
        <f>IF(AND(B3636=L$1),LOOKUP(9.99999999999999E+307,$L$2:L3635)+1,"")</f>
        <v>3470</v>
      </c>
      <c r="M3636" s="31">
        <f>IF(AND(B3636=M$1),LOOKUP(9.99999999999999E+307,$M$2:M3635)+1,"")</f>
        <v>3470</v>
      </c>
      <c r="N3636" s="31" t="e">
        <f>IF(AND(B3636=N$1),LOOKUP(9.99999999999999E+307,$N$2:N3635)+1,"")</f>
        <v>#REF!</v>
      </c>
      <c r="O3636" s="31" t="e">
        <f>IF(AND($B3636=O$1),LOOKUP(9.99999999999999E+307,$O$2:O3635)+1,"")</f>
        <v>#REF!</v>
      </c>
      <c r="P3636" s="31" t="e">
        <f>IF(AND($B3636=P$1),LOOKUP(9.99999999999999E+307,$P$2:P3635)+1,"")</f>
        <v>#REF!</v>
      </c>
      <c r="Q3636" s="31" t="e">
        <f>IF(AND($B3636=Q$1),LOOKUP(9.99999999999999E+307,$Q$2:Q3635)+1,"")</f>
        <v>#REF!</v>
      </c>
      <c r="R3636" s="31">
        <f>IF(AND($B3636=R$1),LOOKUP(9.99999999999999E+307,$R$2:R3635)+1,"")</f>
        <v>3470</v>
      </c>
      <c r="S3636" s="31">
        <f>IF(AND($B3636=S$1),LOOKUP(9.99999999999999E+307,$S$2:S3635)+1,"")</f>
        <v>3470</v>
      </c>
      <c r="T3636" s="265"/>
      <c r="U3636" s="265"/>
      <c r="V3636" s="265"/>
      <c r="AA3636" s="254" t="str">
        <f t="shared" si="402"/>
        <v/>
      </c>
      <c r="AB3636" s="254" t="str">
        <f t="shared" si="403"/>
        <v/>
      </c>
      <c r="AC3636" s="255">
        <f t="shared" si="404"/>
        <v>0</v>
      </c>
      <c r="AD3636" s="255">
        <f t="shared" si="405"/>
        <v>3836</v>
      </c>
      <c r="AE3636" s="256" t="str">
        <f t="shared" si="406"/>
        <v/>
      </c>
      <c r="AF3636" s="252" t="str">
        <f t="shared" si="407"/>
        <v>-</v>
      </c>
    </row>
    <row r="3637" spans="1:32" ht="20.149999999999999" customHeight="1" x14ac:dyDescent="0.75">
      <c r="A3637" s="31">
        <v>3635</v>
      </c>
      <c r="B3637" s="237"/>
      <c r="C3637" s="273"/>
      <c r="D3637" s="272"/>
      <c r="E3637" s="273"/>
      <c r="F3637" s="273"/>
      <c r="G3637" s="253" t="str">
        <f t="shared" si="408"/>
        <v/>
      </c>
      <c r="H3637" s="31" t="str">
        <f>IF(AND(B3637=H$1),LOOKUP(9.99999999999999E+307,$H$2:H3636)+1,"")</f>
        <v/>
      </c>
      <c r="I3637" s="31" t="str">
        <f>IF(AND(B3637=I$1),LOOKUP(9.99999999999999E+307,$I$2:I3636)+1,"")</f>
        <v/>
      </c>
      <c r="J3637" s="31">
        <f>IF(AND(B3637=J$1),LOOKUP(9.99999999999999E+307,$J$2:J3636)+1,"")</f>
        <v>3471</v>
      </c>
      <c r="K3637" s="31">
        <f>IF(AND(B3637=K$1),LOOKUP(9.99999999999999E+307,$K$2:K3636)+1,"")</f>
        <v>3471</v>
      </c>
      <c r="L3637" s="31">
        <f>IF(AND(B3637=L$1),LOOKUP(9.99999999999999E+307,$L$2:L3636)+1,"")</f>
        <v>3471</v>
      </c>
      <c r="M3637" s="31">
        <f>IF(AND(B3637=M$1),LOOKUP(9.99999999999999E+307,$M$2:M3636)+1,"")</f>
        <v>3471</v>
      </c>
      <c r="N3637" s="31" t="e">
        <f>IF(AND(B3637=N$1),LOOKUP(9.99999999999999E+307,$N$2:N3636)+1,"")</f>
        <v>#REF!</v>
      </c>
      <c r="O3637" s="31" t="e">
        <f>IF(AND($B3637=O$1),LOOKUP(9.99999999999999E+307,$O$2:O3636)+1,"")</f>
        <v>#REF!</v>
      </c>
      <c r="P3637" s="31" t="e">
        <f>IF(AND($B3637=P$1),LOOKUP(9.99999999999999E+307,$P$2:P3636)+1,"")</f>
        <v>#REF!</v>
      </c>
      <c r="Q3637" s="31" t="e">
        <f>IF(AND($B3637=Q$1),LOOKUP(9.99999999999999E+307,$Q$2:Q3636)+1,"")</f>
        <v>#REF!</v>
      </c>
      <c r="R3637" s="31">
        <f>IF(AND($B3637=R$1),LOOKUP(9.99999999999999E+307,$R$2:R3636)+1,"")</f>
        <v>3471</v>
      </c>
      <c r="S3637" s="31">
        <f>IF(AND($B3637=S$1),LOOKUP(9.99999999999999E+307,$S$2:S3636)+1,"")</f>
        <v>3471</v>
      </c>
      <c r="T3637" s="265"/>
      <c r="U3637" s="265"/>
      <c r="V3637" s="265"/>
      <c r="AA3637" s="254" t="str">
        <f t="shared" si="402"/>
        <v/>
      </c>
      <c r="AB3637" s="254" t="str">
        <f t="shared" si="403"/>
        <v/>
      </c>
      <c r="AC3637" s="255">
        <f t="shared" si="404"/>
        <v>0</v>
      </c>
      <c r="AD3637" s="255">
        <f t="shared" si="405"/>
        <v>3836</v>
      </c>
      <c r="AE3637" s="256" t="str">
        <f t="shared" si="406"/>
        <v/>
      </c>
      <c r="AF3637" s="252" t="str">
        <f t="shared" si="407"/>
        <v>-</v>
      </c>
    </row>
    <row r="3638" spans="1:32" ht="20.149999999999999" customHeight="1" x14ac:dyDescent="0.75">
      <c r="A3638" s="31">
        <v>3636</v>
      </c>
      <c r="B3638" s="237"/>
      <c r="C3638" s="273"/>
      <c r="D3638" s="272"/>
      <c r="E3638" s="273"/>
      <c r="F3638" s="273"/>
      <c r="G3638" s="253" t="str">
        <f t="shared" si="408"/>
        <v/>
      </c>
      <c r="H3638" s="31" t="str">
        <f>IF(AND(B3638=H$1),LOOKUP(9.99999999999999E+307,$H$2:H3637)+1,"")</f>
        <v/>
      </c>
      <c r="I3638" s="31" t="str">
        <f>IF(AND(B3638=I$1),LOOKUP(9.99999999999999E+307,$I$2:I3637)+1,"")</f>
        <v/>
      </c>
      <c r="J3638" s="31">
        <f>IF(AND(B3638=J$1),LOOKUP(9.99999999999999E+307,$J$2:J3637)+1,"")</f>
        <v>3472</v>
      </c>
      <c r="K3638" s="31">
        <f>IF(AND(B3638=K$1),LOOKUP(9.99999999999999E+307,$K$2:K3637)+1,"")</f>
        <v>3472</v>
      </c>
      <c r="L3638" s="31">
        <f>IF(AND(B3638=L$1),LOOKUP(9.99999999999999E+307,$L$2:L3637)+1,"")</f>
        <v>3472</v>
      </c>
      <c r="M3638" s="31">
        <f>IF(AND(B3638=M$1),LOOKUP(9.99999999999999E+307,$M$2:M3637)+1,"")</f>
        <v>3472</v>
      </c>
      <c r="N3638" s="31" t="e">
        <f>IF(AND(B3638=N$1),LOOKUP(9.99999999999999E+307,$N$2:N3637)+1,"")</f>
        <v>#REF!</v>
      </c>
      <c r="O3638" s="31" t="e">
        <f>IF(AND($B3638=O$1),LOOKUP(9.99999999999999E+307,$O$2:O3637)+1,"")</f>
        <v>#REF!</v>
      </c>
      <c r="P3638" s="31" t="e">
        <f>IF(AND($B3638=P$1),LOOKUP(9.99999999999999E+307,$P$2:P3637)+1,"")</f>
        <v>#REF!</v>
      </c>
      <c r="Q3638" s="31" t="e">
        <f>IF(AND($B3638=Q$1),LOOKUP(9.99999999999999E+307,$Q$2:Q3637)+1,"")</f>
        <v>#REF!</v>
      </c>
      <c r="R3638" s="31">
        <f>IF(AND($B3638=R$1),LOOKUP(9.99999999999999E+307,$R$2:R3637)+1,"")</f>
        <v>3472</v>
      </c>
      <c r="S3638" s="31">
        <f>IF(AND($B3638=S$1),LOOKUP(9.99999999999999E+307,$S$2:S3637)+1,"")</f>
        <v>3472</v>
      </c>
      <c r="T3638" s="265"/>
      <c r="U3638" s="265"/>
      <c r="V3638" s="265"/>
      <c r="AA3638" s="254" t="str">
        <f t="shared" si="402"/>
        <v/>
      </c>
      <c r="AB3638" s="254" t="str">
        <f t="shared" si="403"/>
        <v/>
      </c>
      <c r="AC3638" s="255">
        <f t="shared" si="404"/>
        <v>0</v>
      </c>
      <c r="AD3638" s="255">
        <f t="shared" si="405"/>
        <v>3836</v>
      </c>
      <c r="AE3638" s="256" t="str">
        <f t="shared" si="406"/>
        <v/>
      </c>
      <c r="AF3638" s="252" t="str">
        <f t="shared" si="407"/>
        <v>-</v>
      </c>
    </row>
    <row r="3639" spans="1:32" ht="20.149999999999999" customHeight="1" x14ac:dyDescent="0.75">
      <c r="A3639" s="31">
        <v>3637</v>
      </c>
      <c r="B3639" s="237"/>
      <c r="C3639" s="273"/>
      <c r="D3639" s="272"/>
      <c r="E3639" s="273"/>
      <c r="F3639" s="273"/>
      <c r="G3639" s="253" t="str">
        <f t="shared" si="408"/>
        <v/>
      </c>
      <c r="H3639" s="31" t="str">
        <f>IF(AND(B3639=H$1),LOOKUP(9.99999999999999E+307,$H$2:H3638)+1,"")</f>
        <v/>
      </c>
      <c r="I3639" s="31" t="str">
        <f>IF(AND(B3639=I$1),LOOKUP(9.99999999999999E+307,$I$2:I3638)+1,"")</f>
        <v/>
      </c>
      <c r="J3639" s="31">
        <f>IF(AND(B3639=J$1),LOOKUP(9.99999999999999E+307,$J$2:J3638)+1,"")</f>
        <v>3473</v>
      </c>
      <c r="K3639" s="31">
        <f>IF(AND(B3639=K$1),LOOKUP(9.99999999999999E+307,$K$2:K3638)+1,"")</f>
        <v>3473</v>
      </c>
      <c r="L3639" s="31">
        <f>IF(AND(B3639=L$1),LOOKUP(9.99999999999999E+307,$L$2:L3638)+1,"")</f>
        <v>3473</v>
      </c>
      <c r="M3639" s="31">
        <f>IF(AND(B3639=M$1),LOOKUP(9.99999999999999E+307,$M$2:M3638)+1,"")</f>
        <v>3473</v>
      </c>
      <c r="N3639" s="31" t="e">
        <f>IF(AND(B3639=N$1),LOOKUP(9.99999999999999E+307,$N$2:N3638)+1,"")</f>
        <v>#REF!</v>
      </c>
      <c r="O3639" s="31" t="e">
        <f>IF(AND($B3639=O$1),LOOKUP(9.99999999999999E+307,$O$2:O3638)+1,"")</f>
        <v>#REF!</v>
      </c>
      <c r="P3639" s="31" t="e">
        <f>IF(AND($B3639=P$1),LOOKUP(9.99999999999999E+307,$P$2:P3638)+1,"")</f>
        <v>#REF!</v>
      </c>
      <c r="Q3639" s="31" t="e">
        <f>IF(AND($B3639=Q$1),LOOKUP(9.99999999999999E+307,$Q$2:Q3638)+1,"")</f>
        <v>#REF!</v>
      </c>
      <c r="R3639" s="31">
        <f>IF(AND($B3639=R$1),LOOKUP(9.99999999999999E+307,$R$2:R3638)+1,"")</f>
        <v>3473</v>
      </c>
      <c r="S3639" s="31">
        <f>IF(AND($B3639=S$1),LOOKUP(9.99999999999999E+307,$S$2:S3638)+1,"")</f>
        <v>3473</v>
      </c>
      <c r="T3639" s="265"/>
      <c r="U3639" s="265"/>
      <c r="V3639" s="265"/>
      <c r="AA3639" s="254" t="str">
        <f t="shared" si="402"/>
        <v/>
      </c>
      <c r="AB3639" s="254" t="str">
        <f t="shared" si="403"/>
        <v/>
      </c>
      <c r="AC3639" s="255">
        <f t="shared" si="404"/>
        <v>0</v>
      </c>
      <c r="AD3639" s="255">
        <f t="shared" si="405"/>
        <v>3836</v>
      </c>
      <c r="AE3639" s="256" t="str">
        <f t="shared" si="406"/>
        <v/>
      </c>
      <c r="AF3639" s="252" t="str">
        <f t="shared" si="407"/>
        <v>-</v>
      </c>
    </row>
    <row r="3640" spans="1:32" ht="20.149999999999999" customHeight="1" x14ac:dyDescent="0.75">
      <c r="A3640" s="31">
        <v>3638</v>
      </c>
      <c r="B3640" s="237"/>
      <c r="C3640" s="273"/>
      <c r="D3640" s="272"/>
      <c r="E3640" s="273"/>
      <c r="F3640" s="273"/>
      <c r="G3640" s="253" t="str">
        <f t="shared" si="408"/>
        <v/>
      </c>
      <c r="H3640" s="31" t="str">
        <f>IF(AND(B3640=H$1),LOOKUP(9.99999999999999E+307,$H$2:H3639)+1,"")</f>
        <v/>
      </c>
      <c r="I3640" s="31" t="str">
        <f>IF(AND(B3640=I$1),LOOKUP(9.99999999999999E+307,$I$2:I3639)+1,"")</f>
        <v/>
      </c>
      <c r="J3640" s="31">
        <f>IF(AND(B3640=J$1),LOOKUP(9.99999999999999E+307,$J$2:J3639)+1,"")</f>
        <v>3474</v>
      </c>
      <c r="K3640" s="31">
        <f>IF(AND(B3640=K$1),LOOKUP(9.99999999999999E+307,$K$2:K3639)+1,"")</f>
        <v>3474</v>
      </c>
      <c r="L3640" s="31">
        <f>IF(AND(B3640=L$1),LOOKUP(9.99999999999999E+307,$L$2:L3639)+1,"")</f>
        <v>3474</v>
      </c>
      <c r="M3640" s="31">
        <f>IF(AND(B3640=M$1),LOOKUP(9.99999999999999E+307,$M$2:M3639)+1,"")</f>
        <v>3474</v>
      </c>
      <c r="N3640" s="31" t="e">
        <f>IF(AND(B3640=N$1),LOOKUP(9.99999999999999E+307,$N$2:N3639)+1,"")</f>
        <v>#REF!</v>
      </c>
      <c r="O3640" s="31" t="e">
        <f>IF(AND($B3640=O$1),LOOKUP(9.99999999999999E+307,$O$2:O3639)+1,"")</f>
        <v>#REF!</v>
      </c>
      <c r="P3640" s="31" t="e">
        <f>IF(AND($B3640=P$1),LOOKUP(9.99999999999999E+307,$P$2:P3639)+1,"")</f>
        <v>#REF!</v>
      </c>
      <c r="Q3640" s="31" t="e">
        <f>IF(AND($B3640=Q$1),LOOKUP(9.99999999999999E+307,$Q$2:Q3639)+1,"")</f>
        <v>#REF!</v>
      </c>
      <c r="R3640" s="31">
        <f>IF(AND($B3640=R$1),LOOKUP(9.99999999999999E+307,$R$2:R3639)+1,"")</f>
        <v>3474</v>
      </c>
      <c r="S3640" s="31">
        <f>IF(AND($B3640=S$1),LOOKUP(9.99999999999999E+307,$S$2:S3639)+1,"")</f>
        <v>3474</v>
      </c>
      <c r="T3640" s="265"/>
      <c r="U3640" s="265"/>
      <c r="V3640" s="265"/>
      <c r="AA3640" s="254" t="str">
        <f t="shared" si="402"/>
        <v/>
      </c>
      <c r="AB3640" s="254" t="str">
        <f t="shared" si="403"/>
        <v/>
      </c>
      <c r="AC3640" s="255">
        <f t="shared" si="404"/>
        <v>0</v>
      </c>
      <c r="AD3640" s="255">
        <f t="shared" si="405"/>
        <v>3836</v>
      </c>
      <c r="AE3640" s="256" t="str">
        <f t="shared" si="406"/>
        <v/>
      </c>
      <c r="AF3640" s="252" t="str">
        <f t="shared" si="407"/>
        <v>-</v>
      </c>
    </row>
    <row r="3641" spans="1:32" ht="20.149999999999999" customHeight="1" x14ac:dyDescent="0.75">
      <c r="A3641" s="31">
        <v>3639</v>
      </c>
      <c r="B3641" s="237"/>
      <c r="C3641" s="273"/>
      <c r="D3641" s="272"/>
      <c r="E3641" s="273"/>
      <c r="F3641" s="273"/>
      <c r="G3641" s="253" t="str">
        <f t="shared" si="408"/>
        <v/>
      </c>
      <c r="H3641" s="31" t="str">
        <f>IF(AND(B3641=H$1),LOOKUP(9.99999999999999E+307,$H$2:H3640)+1,"")</f>
        <v/>
      </c>
      <c r="I3641" s="31" t="str">
        <f>IF(AND(B3641=I$1),LOOKUP(9.99999999999999E+307,$I$2:I3640)+1,"")</f>
        <v/>
      </c>
      <c r="J3641" s="31">
        <f>IF(AND(B3641=J$1),LOOKUP(9.99999999999999E+307,$J$2:J3640)+1,"")</f>
        <v>3475</v>
      </c>
      <c r="K3641" s="31">
        <f>IF(AND(B3641=K$1),LOOKUP(9.99999999999999E+307,$K$2:K3640)+1,"")</f>
        <v>3475</v>
      </c>
      <c r="L3641" s="31">
        <f>IF(AND(B3641=L$1),LOOKUP(9.99999999999999E+307,$L$2:L3640)+1,"")</f>
        <v>3475</v>
      </c>
      <c r="M3641" s="31">
        <f>IF(AND(B3641=M$1),LOOKUP(9.99999999999999E+307,$M$2:M3640)+1,"")</f>
        <v>3475</v>
      </c>
      <c r="N3641" s="31" t="e">
        <f>IF(AND(B3641=N$1),LOOKUP(9.99999999999999E+307,$N$2:N3640)+1,"")</f>
        <v>#REF!</v>
      </c>
      <c r="O3641" s="31" t="e">
        <f>IF(AND($B3641=O$1),LOOKUP(9.99999999999999E+307,$O$2:O3640)+1,"")</f>
        <v>#REF!</v>
      </c>
      <c r="P3641" s="31" t="e">
        <f>IF(AND($B3641=P$1),LOOKUP(9.99999999999999E+307,$P$2:P3640)+1,"")</f>
        <v>#REF!</v>
      </c>
      <c r="Q3641" s="31" t="e">
        <f>IF(AND($B3641=Q$1),LOOKUP(9.99999999999999E+307,$Q$2:Q3640)+1,"")</f>
        <v>#REF!</v>
      </c>
      <c r="R3641" s="31">
        <f>IF(AND($B3641=R$1),LOOKUP(9.99999999999999E+307,$R$2:R3640)+1,"")</f>
        <v>3475</v>
      </c>
      <c r="S3641" s="31">
        <f>IF(AND($B3641=S$1),LOOKUP(9.99999999999999E+307,$S$2:S3640)+1,"")</f>
        <v>3475</v>
      </c>
      <c r="T3641" s="265"/>
      <c r="U3641" s="265"/>
      <c r="V3641" s="265"/>
      <c r="AA3641" s="254" t="str">
        <f t="shared" si="402"/>
        <v/>
      </c>
      <c r="AB3641" s="254" t="str">
        <f t="shared" si="403"/>
        <v/>
      </c>
      <c r="AC3641" s="255">
        <f t="shared" si="404"/>
        <v>0</v>
      </c>
      <c r="AD3641" s="255">
        <f t="shared" si="405"/>
        <v>3836</v>
      </c>
      <c r="AE3641" s="256" t="str">
        <f t="shared" si="406"/>
        <v/>
      </c>
      <c r="AF3641" s="252" t="str">
        <f t="shared" si="407"/>
        <v>-</v>
      </c>
    </row>
    <row r="3642" spans="1:32" ht="20.149999999999999" customHeight="1" x14ac:dyDescent="0.75">
      <c r="A3642" s="31">
        <v>3640</v>
      </c>
      <c r="B3642" s="237"/>
      <c r="C3642" s="273"/>
      <c r="D3642" s="272"/>
      <c r="E3642" s="273"/>
      <c r="F3642" s="273"/>
      <c r="G3642" s="253" t="str">
        <f t="shared" si="408"/>
        <v/>
      </c>
      <c r="H3642" s="31" t="str">
        <f>IF(AND(B3642=H$1),LOOKUP(9.99999999999999E+307,$H$2:H3641)+1,"")</f>
        <v/>
      </c>
      <c r="I3642" s="31" t="str">
        <f>IF(AND(B3642=I$1),LOOKUP(9.99999999999999E+307,$I$2:I3641)+1,"")</f>
        <v/>
      </c>
      <c r="J3642" s="31">
        <f>IF(AND(B3642=J$1),LOOKUP(9.99999999999999E+307,$J$2:J3641)+1,"")</f>
        <v>3476</v>
      </c>
      <c r="K3642" s="31">
        <f>IF(AND(B3642=K$1),LOOKUP(9.99999999999999E+307,$K$2:K3641)+1,"")</f>
        <v>3476</v>
      </c>
      <c r="L3642" s="31">
        <f>IF(AND(B3642=L$1),LOOKUP(9.99999999999999E+307,$L$2:L3641)+1,"")</f>
        <v>3476</v>
      </c>
      <c r="M3642" s="31">
        <f>IF(AND(B3642=M$1),LOOKUP(9.99999999999999E+307,$M$2:M3641)+1,"")</f>
        <v>3476</v>
      </c>
      <c r="N3642" s="31" t="e">
        <f>IF(AND(B3642=N$1),LOOKUP(9.99999999999999E+307,$N$2:N3641)+1,"")</f>
        <v>#REF!</v>
      </c>
      <c r="O3642" s="31" t="e">
        <f>IF(AND($B3642=O$1),LOOKUP(9.99999999999999E+307,$O$2:O3641)+1,"")</f>
        <v>#REF!</v>
      </c>
      <c r="P3642" s="31" t="e">
        <f>IF(AND($B3642=P$1),LOOKUP(9.99999999999999E+307,$P$2:P3641)+1,"")</f>
        <v>#REF!</v>
      </c>
      <c r="Q3642" s="31" t="e">
        <f>IF(AND($B3642=Q$1),LOOKUP(9.99999999999999E+307,$Q$2:Q3641)+1,"")</f>
        <v>#REF!</v>
      </c>
      <c r="R3642" s="31">
        <f>IF(AND($B3642=R$1),LOOKUP(9.99999999999999E+307,$R$2:R3641)+1,"")</f>
        <v>3476</v>
      </c>
      <c r="S3642" s="31">
        <f>IF(AND($B3642=S$1),LOOKUP(9.99999999999999E+307,$S$2:S3641)+1,"")</f>
        <v>3476</v>
      </c>
      <c r="T3642" s="265"/>
      <c r="U3642" s="265"/>
      <c r="V3642" s="265"/>
      <c r="AA3642" s="254" t="str">
        <f t="shared" si="402"/>
        <v/>
      </c>
      <c r="AB3642" s="254" t="str">
        <f t="shared" si="403"/>
        <v/>
      </c>
      <c r="AC3642" s="255">
        <f t="shared" si="404"/>
        <v>0</v>
      </c>
      <c r="AD3642" s="255">
        <f t="shared" si="405"/>
        <v>3836</v>
      </c>
      <c r="AE3642" s="256" t="str">
        <f t="shared" si="406"/>
        <v/>
      </c>
      <c r="AF3642" s="252" t="str">
        <f t="shared" si="407"/>
        <v>-</v>
      </c>
    </row>
    <row r="3643" spans="1:32" ht="20.149999999999999" customHeight="1" x14ac:dyDescent="0.75">
      <c r="A3643" s="31">
        <v>3641</v>
      </c>
      <c r="B3643" s="237"/>
      <c r="C3643" s="273"/>
      <c r="D3643" s="272"/>
      <c r="E3643" s="273"/>
      <c r="F3643" s="273"/>
      <c r="G3643" s="253" t="str">
        <f t="shared" si="408"/>
        <v/>
      </c>
      <c r="H3643" s="31" t="str">
        <f>IF(AND(B3643=H$1),LOOKUP(9.99999999999999E+307,$H$2:H3642)+1,"")</f>
        <v/>
      </c>
      <c r="I3643" s="31" t="str">
        <f>IF(AND(B3643=I$1),LOOKUP(9.99999999999999E+307,$I$2:I3642)+1,"")</f>
        <v/>
      </c>
      <c r="J3643" s="31">
        <f>IF(AND(B3643=J$1),LOOKUP(9.99999999999999E+307,$J$2:J3642)+1,"")</f>
        <v>3477</v>
      </c>
      <c r="K3643" s="31">
        <f>IF(AND(B3643=K$1),LOOKUP(9.99999999999999E+307,$K$2:K3642)+1,"")</f>
        <v>3477</v>
      </c>
      <c r="L3643" s="31">
        <f>IF(AND(B3643=L$1),LOOKUP(9.99999999999999E+307,$L$2:L3642)+1,"")</f>
        <v>3477</v>
      </c>
      <c r="M3643" s="31">
        <f>IF(AND(B3643=M$1),LOOKUP(9.99999999999999E+307,$M$2:M3642)+1,"")</f>
        <v>3477</v>
      </c>
      <c r="N3643" s="31" t="e">
        <f>IF(AND(B3643=N$1),LOOKUP(9.99999999999999E+307,$N$2:N3642)+1,"")</f>
        <v>#REF!</v>
      </c>
      <c r="O3643" s="31" t="e">
        <f>IF(AND($B3643=O$1),LOOKUP(9.99999999999999E+307,$O$2:O3642)+1,"")</f>
        <v>#REF!</v>
      </c>
      <c r="P3643" s="31" t="e">
        <f>IF(AND($B3643=P$1),LOOKUP(9.99999999999999E+307,$P$2:P3642)+1,"")</f>
        <v>#REF!</v>
      </c>
      <c r="Q3643" s="31" t="e">
        <f>IF(AND($B3643=Q$1),LOOKUP(9.99999999999999E+307,$Q$2:Q3642)+1,"")</f>
        <v>#REF!</v>
      </c>
      <c r="R3643" s="31">
        <f>IF(AND($B3643=R$1),LOOKUP(9.99999999999999E+307,$R$2:R3642)+1,"")</f>
        <v>3477</v>
      </c>
      <c r="S3643" s="31">
        <f>IF(AND($B3643=S$1),LOOKUP(9.99999999999999E+307,$S$2:S3642)+1,"")</f>
        <v>3477</v>
      </c>
      <c r="T3643" s="265"/>
      <c r="U3643" s="265"/>
      <c r="V3643" s="265"/>
      <c r="AA3643" s="254" t="str">
        <f t="shared" si="402"/>
        <v/>
      </c>
      <c r="AB3643" s="254" t="str">
        <f t="shared" si="403"/>
        <v/>
      </c>
      <c r="AC3643" s="255">
        <f t="shared" si="404"/>
        <v>0</v>
      </c>
      <c r="AD3643" s="255">
        <f t="shared" si="405"/>
        <v>3836</v>
      </c>
      <c r="AE3643" s="256" t="str">
        <f t="shared" si="406"/>
        <v/>
      </c>
      <c r="AF3643" s="252" t="str">
        <f t="shared" si="407"/>
        <v>-</v>
      </c>
    </row>
    <row r="3644" spans="1:32" ht="20.149999999999999" customHeight="1" x14ac:dyDescent="0.75">
      <c r="A3644" s="31">
        <v>3642</v>
      </c>
      <c r="B3644" s="237"/>
      <c r="C3644" s="273"/>
      <c r="D3644" s="272"/>
      <c r="E3644" s="273"/>
      <c r="F3644" s="273"/>
      <c r="G3644" s="253" t="str">
        <f t="shared" si="408"/>
        <v/>
      </c>
      <c r="H3644" s="31" t="str">
        <f>IF(AND(B3644=H$1),LOOKUP(9.99999999999999E+307,$H$2:H3643)+1,"")</f>
        <v/>
      </c>
      <c r="I3644" s="31" t="str">
        <f>IF(AND(B3644=I$1),LOOKUP(9.99999999999999E+307,$I$2:I3643)+1,"")</f>
        <v/>
      </c>
      <c r="J3644" s="31">
        <f>IF(AND(B3644=J$1),LOOKUP(9.99999999999999E+307,$J$2:J3643)+1,"")</f>
        <v>3478</v>
      </c>
      <c r="K3644" s="31">
        <f>IF(AND(B3644=K$1),LOOKUP(9.99999999999999E+307,$K$2:K3643)+1,"")</f>
        <v>3478</v>
      </c>
      <c r="L3644" s="31">
        <f>IF(AND(B3644=L$1),LOOKUP(9.99999999999999E+307,$L$2:L3643)+1,"")</f>
        <v>3478</v>
      </c>
      <c r="M3644" s="31">
        <f>IF(AND(B3644=M$1),LOOKUP(9.99999999999999E+307,$M$2:M3643)+1,"")</f>
        <v>3478</v>
      </c>
      <c r="N3644" s="31" t="e">
        <f>IF(AND(B3644=N$1),LOOKUP(9.99999999999999E+307,$N$2:N3643)+1,"")</f>
        <v>#REF!</v>
      </c>
      <c r="O3644" s="31" t="e">
        <f>IF(AND($B3644=O$1),LOOKUP(9.99999999999999E+307,$O$2:O3643)+1,"")</f>
        <v>#REF!</v>
      </c>
      <c r="P3644" s="31" t="e">
        <f>IF(AND($B3644=P$1),LOOKUP(9.99999999999999E+307,$P$2:P3643)+1,"")</f>
        <v>#REF!</v>
      </c>
      <c r="Q3644" s="31" t="e">
        <f>IF(AND($B3644=Q$1),LOOKUP(9.99999999999999E+307,$Q$2:Q3643)+1,"")</f>
        <v>#REF!</v>
      </c>
      <c r="R3644" s="31">
        <f>IF(AND($B3644=R$1),LOOKUP(9.99999999999999E+307,$R$2:R3643)+1,"")</f>
        <v>3478</v>
      </c>
      <c r="S3644" s="31">
        <f>IF(AND($B3644=S$1),LOOKUP(9.99999999999999E+307,$S$2:S3643)+1,"")</f>
        <v>3478</v>
      </c>
      <c r="T3644" s="265"/>
      <c r="U3644" s="265"/>
      <c r="V3644" s="265"/>
      <c r="AA3644" s="254" t="str">
        <f t="shared" si="402"/>
        <v/>
      </c>
      <c r="AB3644" s="254" t="str">
        <f t="shared" si="403"/>
        <v/>
      </c>
      <c r="AC3644" s="255">
        <f t="shared" si="404"/>
        <v>0</v>
      </c>
      <c r="AD3644" s="255">
        <f t="shared" si="405"/>
        <v>3836</v>
      </c>
      <c r="AE3644" s="256" t="str">
        <f t="shared" si="406"/>
        <v/>
      </c>
      <c r="AF3644" s="252" t="str">
        <f t="shared" si="407"/>
        <v>-</v>
      </c>
    </row>
    <row r="3645" spans="1:32" ht="20.149999999999999" customHeight="1" x14ac:dyDescent="0.75">
      <c r="A3645" s="31">
        <v>3643</v>
      </c>
      <c r="B3645" s="237"/>
      <c r="C3645" s="273"/>
      <c r="D3645" s="272"/>
      <c r="E3645" s="273"/>
      <c r="F3645" s="273"/>
      <c r="G3645" s="253" t="str">
        <f t="shared" si="408"/>
        <v/>
      </c>
      <c r="H3645" s="31" t="str">
        <f>IF(AND(B3645=H$1),LOOKUP(9.99999999999999E+307,$H$2:H3644)+1,"")</f>
        <v/>
      </c>
      <c r="I3645" s="31" t="str">
        <f>IF(AND(B3645=I$1),LOOKUP(9.99999999999999E+307,$I$2:I3644)+1,"")</f>
        <v/>
      </c>
      <c r="J3645" s="31">
        <f>IF(AND(B3645=J$1),LOOKUP(9.99999999999999E+307,$J$2:J3644)+1,"")</f>
        <v>3479</v>
      </c>
      <c r="K3645" s="31">
        <f>IF(AND(B3645=K$1),LOOKUP(9.99999999999999E+307,$K$2:K3644)+1,"")</f>
        <v>3479</v>
      </c>
      <c r="L3645" s="31">
        <f>IF(AND(B3645=L$1),LOOKUP(9.99999999999999E+307,$L$2:L3644)+1,"")</f>
        <v>3479</v>
      </c>
      <c r="M3645" s="31">
        <f>IF(AND(B3645=M$1),LOOKUP(9.99999999999999E+307,$M$2:M3644)+1,"")</f>
        <v>3479</v>
      </c>
      <c r="N3645" s="31" t="e">
        <f>IF(AND(B3645=N$1),LOOKUP(9.99999999999999E+307,$N$2:N3644)+1,"")</f>
        <v>#REF!</v>
      </c>
      <c r="O3645" s="31" t="e">
        <f>IF(AND($B3645=O$1),LOOKUP(9.99999999999999E+307,$O$2:O3644)+1,"")</f>
        <v>#REF!</v>
      </c>
      <c r="P3645" s="31" t="e">
        <f>IF(AND($B3645=P$1),LOOKUP(9.99999999999999E+307,$P$2:P3644)+1,"")</f>
        <v>#REF!</v>
      </c>
      <c r="Q3645" s="31" t="e">
        <f>IF(AND($B3645=Q$1),LOOKUP(9.99999999999999E+307,$Q$2:Q3644)+1,"")</f>
        <v>#REF!</v>
      </c>
      <c r="R3645" s="31">
        <f>IF(AND($B3645=R$1),LOOKUP(9.99999999999999E+307,$R$2:R3644)+1,"")</f>
        <v>3479</v>
      </c>
      <c r="S3645" s="31">
        <f>IF(AND($B3645=S$1),LOOKUP(9.99999999999999E+307,$S$2:S3644)+1,"")</f>
        <v>3479</v>
      </c>
      <c r="T3645" s="265"/>
      <c r="U3645" s="265"/>
      <c r="V3645" s="265"/>
      <c r="AA3645" s="254" t="str">
        <f t="shared" si="402"/>
        <v/>
      </c>
      <c r="AB3645" s="254" t="str">
        <f t="shared" si="403"/>
        <v/>
      </c>
      <c r="AC3645" s="255">
        <f t="shared" si="404"/>
        <v>0</v>
      </c>
      <c r="AD3645" s="255">
        <f t="shared" si="405"/>
        <v>3836</v>
      </c>
      <c r="AE3645" s="256" t="str">
        <f t="shared" si="406"/>
        <v/>
      </c>
      <c r="AF3645" s="252" t="str">
        <f t="shared" si="407"/>
        <v>-</v>
      </c>
    </row>
    <row r="3646" spans="1:32" ht="20.149999999999999" customHeight="1" x14ac:dyDescent="0.75">
      <c r="A3646" s="31">
        <v>3644</v>
      </c>
      <c r="B3646" s="237"/>
      <c r="C3646" s="273"/>
      <c r="D3646" s="272"/>
      <c r="E3646" s="273"/>
      <c r="F3646" s="273"/>
      <c r="G3646" s="253" t="str">
        <f t="shared" si="408"/>
        <v/>
      </c>
      <c r="H3646" s="31" t="str">
        <f>IF(AND(B3646=H$1),LOOKUP(9.99999999999999E+307,$H$2:H3645)+1,"")</f>
        <v/>
      </c>
      <c r="I3646" s="31" t="str">
        <f>IF(AND(B3646=I$1),LOOKUP(9.99999999999999E+307,$I$2:I3645)+1,"")</f>
        <v/>
      </c>
      <c r="J3646" s="31">
        <f>IF(AND(B3646=J$1),LOOKUP(9.99999999999999E+307,$J$2:J3645)+1,"")</f>
        <v>3480</v>
      </c>
      <c r="K3646" s="31">
        <f>IF(AND(B3646=K$1),LOOKUP(9.99999999999999E+307,$K$2:K3645)+1,"")</f>
        <v>3480</v>
      </c>
      <c r="L3646" s="31">
        <f>IF(AND(B3646=L$1),LOOKUP(9.99999999999999E+307,$L$2:L3645)+1,"")</f>
        <v>3480</v>
      </c>
      <c r="M3646" s="31">
        <f>IF(AND(B3646=M$1),LOOKUP(9.99999999999999E+307,$M$2:M3645)+1,"")</f>
        <v>3480</v>
      </c>
      <c r="N3646" s="31" t="e">
        <f>IF(AND(B3646=N$1),LOOKUP(9.99999999999999E+307,$N$2:N3645)+1,"")</f>
        <v>#REF!</v>
      </c>
      <c r="O3646" s="31" t="e">
        <f>IF(AND($B3646=O$1),LOOKUP(9.99999999999999E+307,$O$2:O3645)+1,"")</f>
        <v>#REF!</v>
      </c>
      <c r="P3646" s="31" t="e">
        <f>IF(AND($B3646=P$1),LOOKUP(9.99999999999999E+307,$P$2:P3645)+1,"")</f>
        <v>#REF!</v>
      </c>
      <c r="Q3646" s="31" t="e">
        <f>IF(AND($B3646=Q$1),LOOKUP(9.99999999999999E+307,$Q$2:Q3645)+1,"")</f>
        <v>#REF!</v>
      </c>
      <c r="R3646" s="31">
        <f>IF(AND($B3646=R$1),LOOKUP(9.99999999999999E+307,$R$2:R3645)+1,"")</f>
        <v>3480</v>
      </c>
      <c r="S3646" s="31">
        <f>IF(AND($B3646=S$1),LOOKUP(9.99999999999999E+307,$S$2:S3645)+1,"")</f>
        <v>3480</v>
      </c>
      <c r="T3646" s="265"/>
      <c r="U3646" s="265"/>
      <c r="V3646" s="265"/>
      <c r="AA3646" s="254" t="str">
        <f t="shared" si="402"/>
        <v/>
      </c>
      <c r="AB3646" s="254" t="str">
        <f t="shared" si="403"/>
        <v/>
      </c>
      <c r="AC3646" s="255">
        <f t="shared" si="404"/>
        <v>0</v>
      </c>
      <c r="AD3646" s="255">
        <f t="shared" si="405"/>
        <v>3836</v>
      </c>
      <c r="AE3646" s="256" t="str">
        <f t="shared" si="406"/>
        <v/>
      </c>
      <c r="AF3646" s="252" t="str">
        <f t="shared" si="407"/>
        <v>-</v>
      </c>
    </row>
    <row r="3647" spans="1:32" ht="20.149999999999999" customHeight="1" x14ac:dyDescent="0.75">
      <c r="A3647" s="31">
        <v>3645</v>
      </c>
      <c r="B3647" s="237"/>
      <c r="C3647" s="273"/>
      <c r="D3647" s="272"/>
      <c r="E3647" s="273"/>
      <c r="F3647" s="273"/>
      <c r="G3647" s="253" t="str">
        <f t="shared" si="408"/>
        <v/>
      </c>
      <c r="H3647" s="31" t="str">
        <f>IF(AND(B3647=H$1),LOOKUP(9.99999999999999E+307,$H$2:H3646)+1,"")</f>
        <v/>
      </c>
      <c r="I3647" s="31" t="str">
        <f>IF(AND(B3647=I$1),LOOKUP(9.99999999999999E+307,$I$2:I3646)+1,"")</f>
        <v/>
      </c>
      <c r="J3647" s="31">
        <f>IF(AND(B3647=J$1),LOOKUP(9.99999999999999E+307,$J$2:J3646)+1,"")</f>
        <v>3481</v>
      </c>
      <c r="K3647" s="31">
        <f>IF(AND(B3647=K$1),LOOKUP(9.99999999999999E+307,$K$2:K3646)+1,"")</f>
        <v>3481</v>
      </c>
      <c r="L3647" s="31">
        <f>IF(AND(B3647=L$1),LOOKUP(9.99999999999999E+307,$L$2:L3646)+1,"")</f>
        <v>3481</v>
      </c>
      <c r="M3647" s="31">
        <f>IF(AND(B3647=M$1),LOOKUP(9.99999999999999E+307,$M$2:M3646)+1,"")</f>
        <v>3481</v>
      </c>
      <c r="N3647" s="31" t="e">
        <f>IF(AND(B3647=N$1),LOOKUP(9.99999999999999E+307,$N$2:N3646)+1,"")</f>
        <v>#REF!</v>
      </c>
      <c r="O3647" s="31" t="e">
        <f>IF(AND($B3647=O$1),LOOKUP(9.99999999999999E+307,$O$2:O3646)+1,"")</f>
        <v>#REF!</v>
      </c>
      <c r="P3647" s="31" t="e">
        <f>IF(AND($B3647=P$1),LOOKUP(9.99999999999999E+307,$P$2:P3646)+1,"")</f>
        <v>#REF!</v>
      </c>
      <c r="Q3647" s="31" t="e">
        <f>IF(AND($B3647=Q$1),LOOKUP(9.99999999999999E+307,$Q$2:Q3646)+1,"")</f>
        <v>#REF!</v>
      </c>
      <c r="R3647" s="31">
        <f>IF(AND($B3647=R$1),LOOKUP(9.99999999999999E+307,$R$2:R3646)+1,"")</f>
        <v>3481</v>
      </c>
      <c r="S3647" s="31">
        <f>IF(AND($B3647=S$1),LOOKUP(9.99999999999999E+307,$S$2:S3646)+1,"")</f>
        <v>3481</v>
      </c>
      <c r="T3647" s="265"/>
      <c r="U3647" s="265"/>
      <c r="V3647" s="265"/>
      <c r="AA3647" s="254" t="str">
        <f t="shared" si="402"/>
        <v/>
      </c>
      <c r="AB3647" s="254" t="str">
        <f t="shared" si="403"/>
        <v/>
      </c>
      <c r="AC3647" s="255">
        <f t="shared" si="404"/>
        <v>0</v>
      </c>
      <c r="AD3647" s="255">
        <f t="shared" si="405"/>
        <v>3836</v>
      </c>
      <c r="AE3647" s="256" t="str">
        <f t="shared" si="406"/>
        <v/>
      </c>
      <c r="AF3647" s="252" t="str">
        <f t="shared" si="407"/>
        <v>-</v>
      </c>
    </row>
    <row r="3648" spans="1:32" ht="20.149999999999999" customHeight="1" x14ac:dyDescent="0.75">
      <c r="A3648" s="31">
        <v>3646</v>
      </c>
      <c r="B3648" s="237"/>
      <c r="C3648" s="273"/>
      <c r="D3648" s="272"/>
      <c r="E3648" s="273"/>
      <c r="F3648" s="273"/>
      <c r="G3648" s="253" t="str">
        <f t="shared" si="408"/>
        <v/>
      </c>
      <c r="H3648" s="31" t="str">
        <f>IF(AND(B3648=H$1),LOOKUP(9.99999999999999E+307,$H$2:H3647)+1,"")</f>
        <v/>
      </c>
      <c r="I3648" s="31" t="str">
        <f>IF(AND(B3648=I$1),LOOKUP(9.99999999999999E+307,$I$2:I3647)+1,"")</f>
        <v/>
      </c>
      <c r="J3648" s="31">
        <f>IF(AND(B3648=J$1),LOOKUP(9.99999999999999E+307,$J$2:J3647)+1,"")</f>
        <v>3482</v>
      </c>
      <c r="K3648" s="31">
        <f>IF(AND(B3648=K$1),LOOKUP(9.99999999999999E+307,$K$2:K3647)+1,"")</f>
        <v>3482</v>
      </c>
      <c r="L3648" s="31">
        <f>IF(AND(B3648=L$1),LOOKUP(9.99999999999999E+307,$L$2:L3647)+1,"")</f>
        <v>3482</v>
      </c>
      <c r="M3648" s="31">
        <f>IF(AND(B3648=M$1),LOOKUP(9.99999999999999E+307,$M$2:M3647)+1,"")</f>
        <v>3482</v>
      </c>
      <c r="N3648" s="31" t="e">
        <f>IF(AND(B3648=N$1),LOOKUP(9.99999999999999E+307,$N$2:N3647)+1,"")</f>
        <v>#REF!</v>
      </c>
      <c r="O3648" s="31" t="e">
        <f>IF(AND($B3648=O$1),LOOKUP(9.99999999999999E+307,$O$2:O3647)+1,"")</f>
        <v>#REF!</v>
      </c>
      <c r="P3648" s="31" t="e">
        <f>IF(AND($B3648=P$1),LOOKUP(9.99999999999999E+307,$P$2:P3647)+1,"")</f>
        <v>#REF!</v>
      </c>
      <c r="Q3648" s="31" t="e">
        <f>IF(AND($B3648=Q$1),LOOKUP(9.99999999999999E+307,$Q$2:Q3647)+1,"")</f>
        <v>#REF!</v>
      </c>
      <c r="R3648" s="31">
        <f>IF(AND($B3648=R$1),LOOKUP(9.99999999999999E+307,$R$2:R3647)+1,"")</f>
        <v>3482</v>
      </c>
      <c r="S3648" s="31">
        <f>IF(AND($B3648=S$1),LOOKUP(9.99999999999999E+307,$S$2:S3647)+1,"")</f>
        <v>3482</v>
      </c>
      <c r="T3648" s="265"/>
      <c r="U3648" s="265"/>
      <c r="V3648" s="265"/>
      <c r="AA3648" s="254" t="str">
        <f t="shared" si="402"/>
        <v/>
      </c>
      <c r="AB3648" s="254" t="str">
        <f t="shared" si="403"/>
        <v/>
      </c>
      <c r="AC3648" s="255">
        <f t="shared" si="404"/>
        <v>0</v>
      </c>
      <c r="AD3648" s="255">
        <f t="shared" si="405"/>
        <v>3836</v>
      </c>
      <c r="AE3648" s="256" t="str">
        <f t="shared" si="406"/>
        <v/>
      </c>
      <c r="AF3648" s="252" t="str">
        <f t="shared" si="407"/>
        <v>-</v>
      </c>
    </row>
    <row r="3649" spans="1:32" ht="20.149999999999999" customHeight="1" x14ac:dyDescent="0.75">
      <c r="A3649" s="31">
        <v>3647</v>
      </c>
      <c r="B3649" s="237"/>
      <c r="C3649" s="273"/>
      <c r="D3649" s="272"/>
      <c r="E3649" s="273"/>
      <c r="F3649" s="273"/>
      <c r="G3649" s="253" t="str">
        <f t="shared" si="408"/>
        <v/>
      </c>
      <c r="H3649" s="31" t="str">
        <f>IF(AND(B3649=H$1),LOOKUP(9.99999999999999E+307,$H$2:H3648)+1,"")</f>
        <v/>
      </c>
      <c r="I3649" s="31" t="str">
        <f>IF(AND(B3649=I$1),LOOKUP(9.99999999999999E+307,$I$2:I3648)+1,"")</f>
        <v/>
      </c>
      <c r="J3649" s="31">
        <f>IF(AND(B3649=J$1),LOOKUP(9.99999999999999E+307,$J$2:J3648)+1,"")</f>
        <v>3483</v>
      </c>
      <c r="K3649" s="31">
        <f>IF(AND(B3649=K$1),LOOKUP(9.99999999999999E+307,$K$2:K3648)+1,"")</f>
        <v>3483</v>
      </c>
      <c r="L3649" s="31">
        <f>IF(AND(B3649=L$1),LOOKUP(9.99999999999999E+307,$L$2:L3648)+1,"")</f>
        <v>3483</v>
      </c>
      <c r="M3649" s="31">
        <f>IF(AND(B3649=M$1),LOOKUP(9.99999999999999E+307,$M$2:M3648)+1,"")</f>
        <v>3483</v>
      </c>
      <c r="N3649" s="31" t="e">
        <f>IF(AND(B3649=N$1),LOOKUP(9.99999999999999E+307,$N$2:N3648)+1,"")</f>
        <v>#REF!</v>
      </c>
      <c r="O3649" s="31" t="e">
        <f>IF(AND($B3649=O$1),LOOKUP(9.99999999999999E+307,$O$2:O3648)+1,"")</f>
        <v>#REF!</v>
      </c>
      <c r="P3649" s="31" t="e">
        <f>IF(AND($B3649=P$1),LOOKUP(9.99999999999999E+307,$P$2:P3648)+1,"")</f>
        <v>#REF!</v>
      </c>
      <c r="Q3649" s="31" t="e">
        <f>IF(AND($B3649=Q$1),LOOKUP(9.99999999999999E+307,$Q$2:Q3648)+1,"")</f>
        <v>#REF!</v>
      </c>
      <c r="R3649" s="31">
        <f>IF(AND($B3649=R$1),LOOKUP(9.99999999999999E+307,$R$2:R3648)+1,"")</f>
        <v>3483</v>
      </c>
      <c r="S3649" s="31">
        <f>IF(AND($B3649=S$1),LOOKUP(9.99999999999999E+307,$S$2:S3648)+1,"")</f>
        <v>3483</v>
      </c>
      <c r="T3649" s="265"/>
      <c r="U3649" s="265"/>
      <c r="V3649" s="265"/>
      <c r="AA3649" s="254" t="str">
        <f t="shared" si="402"/>
        <v/>
      </c>
      <c r="AB3649" s="254" t="str">
        <f t="shared" si="403"/>
        <v/>
      </c>
      <c r="AC3649" s="255">
        <f t="shared" si="404"/>
        <v>0</v>
      </c>
      <c r="AD3649" s="255">
        <f t="shared" si="405"/>
        <v>3836</v>
      </c>
      <c r="AE3649" s="256" t="str">
        <f t="shared" si="406"/>
        <v/>
      </c>
      <c r="AF3649" s="252" t="str">
        <f t="shared" si="407"/>
        <v>-</v>
      </c>
    </row>
    <row r="3650" spans="1:32" ht="20.149999999999999" customHeight="1" x14ac:dyDescent="0.75">
      <c r="A3650" s="31">
        <v>3648</v>
      </c>
      <c r="B3650" s="237"/>
      <c r="C3650" s="273"/>
      <c r="D3650" s="272"/>
      <c r="E3650" s="273"/>
      <c r="F3650" s="273"/>
      <c r="G3650" s="253" t="str">
        <f t="shared" si="408"/>
        <v/>
      </c>
      <c r="H3650" s="31" t="str">
        <f>IF(AND(B3650=H$1),LOOKUP(9.99999999999999E+307,$H$2:H3649)+1,"")</f>
        <v/>
      </c>
      <c r="I3650" s="31" t="str">
        <f>IF(AND(B3650=I$1),LOOKUP(9.99999999999999E+307,$I$2:I3649)+1,"")</f>
        <v/>
      </c>
      <c r="J3650" s="31">
        <f>IF(AND(B3650=J$1),LOOKUP(9.99999999999999E+307,$J$2:J3649)+1,"")</f>
        <v>3484</v>
      </c>
      <c r="K3650" s="31">
        <f>IF(AND(B3650=K$1),LOOKUP(9.99999999999999E+307,$K$2:K3649)+1,"")</f>
        <v>3484</v>
      </c>
      <c r="L3650" s="31">
        <f>IF(AND(B3650=L$1),LOOKUP(9.99999999999999E+307,$L$2:L3649)+1,"")</f>
        <v>3484</v>
      </c>
      <c r="M3650" s="31">
        <f>IF(AND(B3650=M$1),LOOKUP(9.99999999999999E+307,$M$2:M3649)+1,"")</f>
        <v>3484</v>
      </c>
      <c r="N3650" s="31" t="e">
        <f>IF(AND(B3650=N$1),LOOKUP(9.99999999999999E+307,$N$2:N3649)+1,"")</f>
        <v>#REF!</v>
      </c>
      <c r="O3650" s="31" t="e">
        <f>IF(AND($B3650=O$1),LOOKUP(9.99999999999999E+307,$O$2:O3649)+1,"")</f>
        <v>#REF!</v>
      </c>
      <c r="P3650" s="31" t="e">
        <f>IF(AND($B3650=P$1),LOOKUP(9.99999999999999E+307,$P$2:P3649)+1,"")</f>
        <v>#REF!</v>
      </c>
      <c r="Q3650" s="31" t="e">
        <f>IF(AND($B3650=Q$1),LOOKUP(9.99999999999999E+307,$Q$2:Q3649)+1,"")</f>
        <v>#REF!</v>
      </c>
      <c r="R3650" s="31">
        <f>IF(AND($B3650=R$1),LOOKUP(9.99999999999999E+307,$R$2:R3649)+1,"")</f>
        <v>3484</v>
      </c>
      <c r="S3650" s="31">
        <f>IF(AND($B3650=S$1),LOOKUP(9.99999999999999E+307,$S$2:S3649)+1,"")</f>
        <v>3484</v>
      </c>
      <c r="T3650" s="265"/>
      <c r="U3650" s="265"/>
      <c r="V3650" s="265"/>
      <c r="AA3650" s="254" t="str">
        <f t="shared" si="402"/>
        <v/>
      </c>
      <c r="AB3650" s="254" t="str">
        <f t="shared" si="403"/>
        <v/>
      </c>
      <c r="AC3650" s="255">
        <f t="shared" si="404"/>
        <v>0</v>
      </c>
      <c r="AD3650" s="255">
        <f t="shared" si="405"/>
        <v>3836</v>
      </c>
      <c r="AE3650" s="256" t="str">
        <f t="shared" si="406"/>
        <v/>
      </c>
      <c r="AF3650" s="252" t="str">
        <f t="shared" si="407"/>
        <v>-</v>
      </c>
    </row>
    <row r="3651" spans="1:32" ht="20.149999999999999" customHeight="1" x14ac:dyDescent="0.75">
      <c r="A3651" s="31">
        <v>3649</v>
      </c>
      <c r="B3651" s="237"/>
      <c r="C3651" s="273"/>
      <c r="D3651" s="272"/>
      <c r="E3651" s="273"/>
      <c r="F3651" s="273"/>
      <c r="G3651" s="253" t="str">
        <f t="shared" si="408"/>
        <v/>
      </c>
      <c r="H3651" s="31" t="str">
        <f>IF(AND(B3651=H$1),LOOKUP(9.99999999999999E+307,$H$2:H3650)+1,"")</f>
        <v/>
      </c>
      <c r="I3651" s="31" t="str">
        <f>IF(AND(B3651=I$1),LOOKUP(9.99999999999999E+307,$I$2:I3650)+1,"")</f>
        <v/>
      </c>
      <c r="J3651" s="31">
        <f>IF(AND(B3651=J$1),LOOKUP(9.99999999999999E+307,$J$2:J3650)+1,"")</f>
        <v>3485</v>
      </c>
      <c r="K3651" s="31">
        <f>IF(AND(B3651=K$1),LOOKUP(9.99999999999999E+307,$K$2:K3650)+1,"")</f>
        <v>3485</v>
      </c>
      <c r="L3651" s="31">
        <f>IF(AND(B3651=L$1),LOOKUP(9.99999999999999E+307,$L$2:L3650)+1,"")</f>
        <v>3485</v>
      </c>
      <c r="M3651" s="31">
        <f>IF(AND(B3651=M$1),LOOKUP(9.99999999999999E+307,$M$2:M3650)+1,"")</f>
        <v>3485</v>
      </c>
      <c r="N3651" s="31" t="e">
        <f>IF(AND(B3651=N$1),LOOKUP(9.99999999999999E+307,$N$2:N3650)+1,"")</f>
        <v>#REF!</v>
      </c>
      <c r="O3651" s="31" t="e">
        <f>IF(AND($B3651=O$1),LOOKUP(9.99999999999999E+307,$O$2:O3650)+1,"")</f>
        <v>#REF!</v>
      </c>
      <c r="P3651" s="31" t="e">
        <f>IF(AND($B3651=P$1),LOOKUP(9.99999999999999E+307,$P$2:P3650)+1,"")</f>
        <v>#REF!</v>
      </c>
      <c r="Q3651" s="31" t="e">
        <f>IF(AND($B3651=Q$1),LOOKUP(9.99999999999999E+307,$Q$2:Q3650)+1,"")</f>
        <v>#REF!</v>
      </c>
      <c r="R3651" s="31">
        <f>IF(AND($B3651=R$1),LOOKUP(9.99999999999999E+307,$R$2:R3650)+1,"")</f>
        <v>3485</v>
      </c>
      <c r="S3651" s="31">
        <f>IF(AND($B3651=S$1),LOOKUP(9.99999999999999E+307,$S$2:S3650)+1,"")</f>
        <v>3485</v>
      </c>
      <c r="T3651" s="265"/>
      <c r="U3651" s="265"/>
      <c r="V3651" s="265"/>
      <c r="AA3651" s="254" t="str">
        <f t="shared" si="402"/>
        <v/>
      </c>
      <c r="AB3651" s="254" t="str">
        <f t="shared" si="403"/>
        <v/>
      </c>
      <c r="AC3651" s="255">
        <f t="shared" si="404"/>
        <v>0</v>
      </c>
      <c r="AD3651" s="255">
        <f t="shared" si="405"/>
        <v>3836</v>
      </c>
      <c r="AE3651" s="256" t="str">
        <f t="shared" si="406"/>
        <v/>
      </c>
      <c r="AF3651" s="252" t="str">
        <f t="shared" si="407"/>
        <v>-</v>
      </c>
    </row>
    <row r="3652" spans="1:32" ht="20.149999999999999" customHeight="1" x14ac:dyDescent="0.75">
      <c r="A3652" s="31">
        <v>3650</v>
      </c>
      <c r="B3652" s="237"/>
      <c r="C3652" s="273"/>
      <c r="D3652" s="272"/>
      <c r="E3652" s="273"/>
      <c r="F3652" s="273"/>
      <c r="G3652" s="253" t="str">
        <f t="shared" si="408"/>
        <v/>
      </c>
      <c r="H3652" s="31" t="str">
        <f>IF(AND(B3652=H$1),LOOKUP(9.99999999999999E+307,$H$2:H3651)+1,"")</f>
        <v/>
      </c>
      <c r="I3652" s="31" t="str">
        <f>IF(AND(B3652=I$1),LOOKUP(9.99999999999999E+307,$I$2:I3651)+1,"")</f>
        <v/>
      </c>
      <c r="J3652" s="31">
        <f>IF(AND(B3652=J$1),LOOKUP(9.99999999999999E+307,$J$2:J3651)+1,"")</f>
        <v>3486</v>
      </c>
      <c r="K3652" s="31">
        <f>IF(AND(B3652=K$1),LOOKUP(9.99999999999999E+307,$K$2:K3651)+1,"")</f>
        <v>3486</v>
      </c>
      <c r="L3652" s="31">
        <f>IF(AND(B3652=L$1),LOOKUP(9.99999999999999E+307,$L$2:L3651)+1,"")</f>
        <v>3486</v>
      </c>
      <c r="M3652" s="31">
        <f>IF(AND(B3652=M$1),LOOKUP(9.99999999999999E+307,$M$2:M3651)+1,"")</f>
        <v>3486</v>
      </c>
      <c r="N3652" s="31" t="e">
        <f>IF(AND(B3652=N$1),LOOKUP(9.99999999999999E+307,$N$2:N3651)+1,"")</f>
        <v>#REF!</v>
      </c>
      <c r="O3652" s="31" t="e">
        <f>IF(AND($B3652=O$1),LOOKUP(9.99999999999999E+307,$O$2:O3651)+1,"")</f>
        <v>#REF!</v>
      </c>
      <c r="P3652" s="31" t="e">
        <f>IF(AND($B3652=P$1),LOOKUP(9.99999999999999E+307,$P$2:P3651)+1,"")</f>
        <v>#REF!</v>
      </c>
      <c r="Q3652" s="31" t="e">
        <f>IF(AND($B3652=Q$1),LOOKUP(9.99999999999999E+307,$Q$2:Q3651)+1,"")</f>
        <v>#REF!</v>
      </c>
      <c r="R3652" s="31">
        <f>IF(AND($B3652=R$1),LOOKUP(9.99999999999999E+307,$R$2:R3651)+1,"")</f>
        <v>3486</v>
      </c>
      <c r="S3652" s="31">
        <f>IF(AND($B3652=S$1),LOOKUP(9.99999999999999E+307,$S$2:S3651)+1,"")</f>
        <v>3486</v>
      </c>
      <c r="T3652" s="265"/>
      <c r="U3652" s="265"/>
      <c r="V3652" s="265"/>
      <c r="AA3652" s="254" t="str">
        <f t="shared" si="402"/>
        <v/>
      </c>
      <c r="AB3652" s="254" t="str">
        <f t="shared" si="403"/>
        <v/>
      </c>
      <c r="AC3652" s="255">
        <f t="shared" si="404"/>
        <v>0</v>
      </c>
      <c r="AD3652" s="255">
        <f t="shared" si="405"/>
        <v>3836</v>
      </c>
      <c r="AE3652" s="256" t="str">
        <f t="shared" si="406"/>
        <v/>
      </c>
      <c r="AF3652" s="252" t="str">
        <f t="shared" si="407"/>
        <v>-</v>
      </c>
    </row>
    <row r="3653" spans="1:32" ht="20.149999999999999" customHeight="1" x14ac:dyDescent="0.75">
      <c r="A3653" s="31">
        <v>3651</v>
      </c>
      <c r="B3653" s="237"/>
      <c r="C3653" s="273"/>
      <c r="D3653" s="272"/>
      <c r="E3653" s="273"/>
      <c r="F3653" s="273"/>
      <c r="G3653" s="253" t="str">
        <f t="shared" si="408"/>
        <v/>
      </c>
      <c r="H3653" s="31" t="str">
        <f>IF(AND(B3653=H$1),LOOKUP(9.99999999999999E+307,$H$2:H3652)+1,"")</f>
        <v/>
      </c>
      <c r="I3653" s="31" t="str">
        <f>IF(AND(B3653=I$1),LOOKUP(9.99999999999999E+307,$I$2:I3652)+1,"")</f>
        <v/>
      </c>
      <c r="J3653" s="31">
        <f>IF(AND(B3653=J$1),LOOKUP(9.99999999999999E+307,$J$2:J3652)+1,"")</f>
        <v>3487</v>
      </c>
      <c r="K3653" s="31">
        <f>IF(AND(B3653=K$1),LOOKUP(9.99999999999999E+307,$K$2:K3652)+1,"")</f>
        <v>3487</v>
      </c>
      <c r="L3653" s="31">
        <f>IF(AND(B3653=L$1),LOOKUP(9.99999999999999E+307,$L$2:L3652)+1,"")</f>
        <v>3487</v>
      </c>
      <c r="M3653" s="31">
        <f>IF(AND(B3653=M$1),LOOKUP(9.99999999999999E+307,$M$2:M3652)+1,"")</f>
        <v>3487</v>
      </c>
      <c r="N3653" s="31" t="e">
        <f>IF(AND(B3653=N$1),LOOKUP(9.99999999999999E+307,$N$2:N3652)+1,"")</f>
        <v>#REF!</v>
      </c>
      <c r="O3653" s="31" t="e">
        <f>IF(AND($B3653=O$1),LOOKUP(9.99999999999999E+307,$O$2:O3652)+1,"")</f>
        <v>#REF!</v>
      </c>
      <c r="P3653" s="31" t="e">
        <f>IF(AND($B3653=P$1),LOOKUP(9.99999999999999E+307,$P$2:P3652)+1,"")</f>
        <v>#REF!</v>
      </c>
      <c r="Q3653" s="31" t="e">
        <f>IF(AND($B3653=Q$1),LOOKUP(9.99999999999999E+307,$Q$2:Q3652)+1,"")</f>
        <v>#REF!</v>
      </c>
      <c r="R3653" s="31">
        <f>IF(AND($B3653=R$1),LOOKUP(9.99999999999999E+307,$R$2:R3652)+1,"")</f>
        <v>3487</v>
      </c>
      <c r="S3653" s="31">
        <f>IF(AND($B3653=S$1),LOOKUP(9.99999999999999E+307,$S$2:S3652)+1,"")</f>
        <v>3487</v>
      </c>
      <c r="T3653" s="265"/>
      <c r="U3653" s="265"/>
      <c r="V3653" s="265"/>
      <c r="AA3653" s="254" t="str">
        <f t="shared" si="402"/>
        <v/>
      </c>
      <c r="AB3653" s="254" t="str">
        <f t="shared" si="403"/>
        <v/>
      </c>
      <c r="AC3653" s="255">
        <f t="shared" si="404"/>
        <v>0</v>
      </c>
      <c r="AD3653" s="255">
        <f t="shared" si="405"/>
        <v>3836</v>
      </c>
      <c r="AE3653" s="256" t="str">
        <f t="shared" si="406"/>
        <v/>
      </c>
      <c r="AF3653" s="252" t="str">
        <f t="shared" si="407"/>
        <v>-</v>
      </c>
    </row>
    <row r="3654" spans="1:32" ht="20.149999999999999" customHeight="1" x14ac:dyDescent="0.75">
      <c r="A3654" s="31">
        <v>3652</v>
      </c>
      <c r="B3654" s="237"/>
      <c r="C3654" s="273"/>
      <c r="D3654" s="272"/>
      <c r="E3654" s="273"/>
      <c r="F3654" s="273"/>
      <c r="G3654" s="253" t="str">
        <f t="shared" si="408"/>
        <v/>
      </c>
      <c r="H3654" s="31" t="str">
        <f>IF(AND(B3654=H$1),LOOKUP(9.99999999999999E+307,$H$2:H3653)+1,"")</f>
        <v/>
      </c>
      <c r="I3654" s="31" t="str">
        <f>IF(AND(B3654=I$1),LOOKUP(9.99999999999999E+307,$I$2:I3653)+1,"")</f>
        <v/>
      </c>
      <c r="J3654" s="31">
        <f>IF(AND(B3654=J$1),LOOKUP(9.99999999999999E+307,$J$2:J3653)+1,"")</f>
        <v>3488</v>
      </c>
      <c r="K3654" s="31">
        <f>IF(AND(B3654=K$1),LOOKUP(9.99999999999999E+307,$K$2:K3653)+1,"")</f>
        <v>3488</v>
      </c>
      <c r="L3654" s="31">
        <f>IF(AND(B3654=L$1),LOOKUP(9.99999999999999E+307,$L$2:L3653)+1,"")</f>
        <v>3488</v>
      </c>
      <c r="M3654" s="31">
        <f>IF(AND(B3654=M$1),LOOKUP(9.99999999999999E+307,$M$2:M3653)+1,"")</f>
        <v>3488</v>
      </c>
      <c r="N3654" s="31" t="e">
        <f>IF(AND(B3654=N$1),LOOKUP(9.99999999999999E+307,$N$2:N3653)+1,"")</f>
        <v>#REF!</v>
      </c>
      <c r="O3654" s="31" t="e">
        <f>IF(AND($B3654=O$1),LOOKUP(9.99999999999999E+307,$O$2:O3653)+1,"")</f>
        <v>#REF!</v>
      </c>
      <c r="P3654" s="31" t="e">
        <f>IF(AND($B3654=P$1),LOOKUP(9.99999999999999E+307,$P$2:P3653)+1,"")</f>
        <v>#REF!</v>
      </c>
      <c r="Q3654" s="31" t="e">
        <f>IF(AND($B3654=Q$1),LOOKUP(9.99999999999999E+307,$Q$2:Q3653)+1,"")</f>
        <v>#REF!</v>
      </c>
      <c r="R3654" s="31">
        <f>IF(AND($B3654=R$1),LOOKUP(9.99999999999999E+307,$R$2:R3653)+1,"")</f>
        <v>3488</v>
      </c>
      <c r="S3654" s="31">
        <f>IF(AND($B3654=S$1),LOOKUP(9.99999999999999E+307,$S$2:S3653)+1,"")</f>
        <v>3488</v>
      </c>
      <c r="T3654" s="265"/>
      <c r="U3654" s="265"/>
      <c r="V3654" s="265"/>
      <c r="AA3654" s="254" t="str">
        <f t="shared" si="402"/>
        <v/>
      </c>
      <c r="AB3654" s="254" t="str">
        <f t="shared" si="403"/>
        <v/>
      </c>
      <c r="AC3654" s="255">
        <f t="shared" si="404"/>
        <v>0</v>
      </c>
      <c r="AD3654" s="255">
        <f t="shared" si="405"/>
        <v>3836</v>
      </c>
      <c r="AE3654" s="256" t="str">
        <f t="shared" si="406"/>
        <v/>
      </c>
      <c r="AF3654" s="252" t="str">
        <f t="shared" si="407"/>
        <v>-</v>
      </c>
    </row>
    <row r="3655" spans="1:32" ht="20.149999999999999" customHeight="1" x14ac:dyDescent="0.75">
      <c r="A3655" s="31">
        <v>3653</v>
      </c>
      <c r="B3655" s="237"/>
      <c r="C3655" s="273"/>
      <c r="D3655" s="272"/>
      <c r="E3655" s="273"/>
      <c r="F3655" s="273"/>
      <c r="G3655" s="253" t="str">
        <f t="shared" si="408"/>
        <v/>
      </c>
      <c r="H3655" s="31" t="str">
        <f>IF(AND(B3655=H$1),LOOKUP(9.99999999999999E+307,$H$2:H3654)+1,"")</f>
        <v/>
      </c>
      <c r="I3655" s="31" t="str">
        <f>IF(AND(B3655=I$1),LOOKUP(9.99999999999999E+307,$I$2:I3654)+1,"")</f>
        <v/>
      </c>
      <c r="J3655" s="31">
        <f>IF(AND(B3655=J$1),LOOKUP(9.99999999999999E+307,$J$2:J3654)+1,"")</f>
        <v>3489</v>
      </c>
      <c r="K3655" s="31">
        <f>IF(AND(B3655=K$1),LOOKUP(9.99999999999999E+307,$K$2:K3654)+1,"")</f>
        <v>3489</v>
      </c>
      <c r="L3655" s="31">
        <f>IF(AND(B3655=L$1),LOOKUP(9.99999999999999E+307,$L$2:L3654)+1,"")</f>
        <v>3489</v>
      </c>
      <c r="M3655" s="31">
        <f>IF(AND(B3655=M$1),LOOKUP(9.99999999999999E+307,$M$2:M3654)+1,"")</f>
        <v>3489</v>
      </c>
      <c r="N3655" s="31" t="e">
        <f>IF(AND(B3655=N$1),LOOKUP(9.99999999999999E+307,$N$2:N3654)+1,"")</f>
        <v>#REF!</v>
      </c>
      <c r="O3655" s="31" t="e">
        <f>IF(AND($B3655=O$1),LOOKUP(9.99999999999999E+307,$O$2:O3654)+1,"")</f>
        <v>#REF!</v>
      </c>
      <c r="P3655" s="31" t="e">
        <f>IF(AND($B3655=P$1),LOOKUP(9.99999999999999E+307,$P$2:P3654)+1,"")</f>
        <v>#REF!</v>
      </c>
      <c r="Q3655" s="31" t="e">
        <f>IF(AND($B3655=Q$1),LOOKUP(9.99999999999999E+307,$Q$2:Q3654)+1,"")</f>
        <v>#REF!</v>
      </c>
      <c r="R3655" s="31">
        <f>IF(AND($B3655=R$1),LOOKUP(9.99999999999999E+307,$R$2:R3654)+1,"")</f>
        <v>3489</v>
      </c>
      <c r="S3655" s="31">
        <f>IF(AND($B3655=S$1),LOOKUP(9.99999999999999E+307,$S$2:S3654)+1,"")</f>
        <v>3489</v>
      </c>
      <c r="T3655" s="265"/>
      <c r="U3655" s="265"/>
      <c r="V3655" s="265"/>
      <c r="AA3655" s="254" t="str">
        <f t="shared" si="402"/>
        <v/>
      </c>
      <c r="AB3655" s="254" t="str">
        <f t="shared" si="403"/>
        <v/>
      </c>
      <c r="AC3655" s="255">
        <f t="shared" si="404"/>
        <v>0</v>
      </c>
      <c r="AD3655" s="255">
        <f t="shared" si="405"/>
        <v>3836</v>
      </c>
      <c r="AE3655" s="256" t="str">
        <f t="shared" si="406"/>
        <v/>
      </c>
      <c r="AF3655" s="252" t="str">
        <f t="shared" si="407"/>
        <v>-</v>
      </c>
    </row>
    <row r="3656" spans="1:32" ht="20.149999999999999" customHeight="1" x14ac:dyDescent="0.75">
      <c r="A3656" s="31">
        <v>3654</v>
      </c>
      <c r="B3656" s="237"/>
      <c r="C3656" s="273"/>
      <c r="D3656" s="272"/>
      <c r="E3656" s="273"/>
      <c r="F3656" s="273"/>
      <c r="G3656" s="253" t="str">
        <f t="shared" si="408"/>
        <v/>
      </c>
      <c r="H3656" s="31" t="str">
        <f>IF(AND(B3656=H$1),LOOKUP(9.99999999999999E+307,$H$2:H3655)+1,"")</f>
        <v/>
      </c>
      <c r="I3656" s="31" t="str">
        <f>IF(AND(B3656=I$1),LOOKUP(9.99999999999999E+307,$I$2:I3655)+1,"")</f>
        <v/>
      </c>
      <c r="J3656" s="31">
        <f>IF(AND(B3656=J$1),LOOKUP(9.99999999999999E+307,$J$2:J3655)+1,"")</f>
        <v>3490</v>
      </c>
      <c r="K3656" s="31">
        <f>IF(AND(B3656=K$1),LOOKUP(9.99999999999999E+307,$K$2:K3655)+1,"")</f>
        <v>3490</v>
      </c>
      <c r="L3656" s="31">
        <f>IF(AND(B3656=L$1),LOOKUP(9.99999999999999E+307,$L$2:L3655)+1,"")</f>
        <v>3490</v>
      </c>
      <c r="M3656" s="31">
        <f>IF(AND(B3656=M$1),LOOKUP(9.99999999999999E+307,$M$2:M3655)+1,"")</f>
        <v>3490</v>
      </c>
      <c r="N3656" s="31" t="e">
        <f>IF(AND(B3656=N$1),LOOKUP(9.99999999999999E+307,$N$2:N3655)+1,"")</f>
        <v>#REF!</v>
      </c>
      <c r="O3656" s="31" t="e">
        <f>IF(AND($B3656=O$1),LOOKUP(9.99999999999999E+307,$O$2:O3655)+1,"")</f>
        <v>#REF!</v>
      </c>
      <c r="P3656" s="31" t="e">
        <f>IF(AND($B3656=P$1),LOOKUP(9.99999999999999E+307,$P$2:P3655)+1,"")</f>
        <v>#REF!</v>
      </c>
      <c r="Q3656" s="31" t="e">
        <f>IF(AND($B3656=Q$1),LOOKUP(9.99999999999999E+307,$Q$2:Q3655)+1,"")</f>
        <v>#REF!</v>
      </c>
      <c r="R3656" s="31">
        <f>IF(AND($B3656=R$1),LOOKUP(9.99999999999999E+307,$R$2:R3655)+1,"")</f>
        <v>3490</v>
      </c>
      <c r="S3656" s="31">
        <f>IF(AND($B3656=S$1),LOOKUP(9.99999999999999E+307,$S$2:S3655)+1,"")</f>
        <v>3490</v>
      </c>
      <c r="T3656" s="265"/>
      <c r="U3656" s="265"/>
      <c r="V3656" s="265"/>
      <c r="AA3656" s="254" t="str">
        <f t="shared" si="402"/>
        <v/>
      </c>
      <c r="AB3656" s="254" t="str">
        <f t="shared" si="403"/>
        <v/>
      </c>
      <c r="AC3656" s="255">
        <f t="shared" si="404"/>
        <v>0</v>
      </c>
      <c r="AD3656" s="255">
        <f t="shared" si="405"/>
        <v>3836</v>
      </c>
      <c r="AE3656" s="256" t="str">
        <f t="shared" si="406"/>
        <v/>
      </c>
      <c r="AF3656" s="252" t="str">
        <f t="shared" si="407"/>
        <v>-</v>
      </c>
    </row>
    <row r="3657" spans="1:32" ht="20.149999999999999" customHeight="1" x14ac:dyDescent="0.75">
      <c r="A3657" s="31">
        <v>3655</v>
      </c>
      <c r="B3657" s="237"/>
      <c r="C3657" s="273"/>
      <c r="D3657" s="272"/>
      <c r="E3657" s="273"/>
      <c r="F3657" s="273"/>
      <c r="G3657" s="253" t="str">
        <f t="shared" si="408"/>
        <v/>
      </c>
      <c r="H3657" s="31" t="str">
        <f>IF(AND(B3657=H$1),LOOKUP(9.99999999999999E+307,$H$2:H3656)+1,"")</f>
        <v/>
      </c>
      <c r="I3657" s="31" t="str">
        <f>IF(AND(B3657=I$1),LOOKUP(9.99999999999999E+307,$I$2:I3656)+1,"")</f>
        <v/>
      </c>
      <c r="J3657" s="31">
        <f>IF(AND(B3657=J$1),LOOKUP(9.99999999999999E+307,$J$2:J3656)+1,"")</f>
        <v>3491</v>
      </c>
      <c r="K3657" s="31">
        <f>IF(AND(B3657=K$1),LOOKUP(9.99999999999999E+307,$K$2:K3656)+1,"")</f>
        <v>3491</v>
      </c>
      <c r="L3657" s="31">
        <f>IF(AND(B3657=L$1),LOOKUP(9.99999999999999E+307,$L$2:L3656)+1,"")</f>
        <v>3491</v>
      </c>
      <c r="M3657" s="31">
        <f>IF(AND(B3657=M$1),LOOKUP(9.99999999999999E+307,$M$2:M3656)+1,"")</f>
        <v>3491</v>
      </c>
      <c r="N3657" s="31" t="e">
        <f>IF(AND(B3657=N$1),LOOKUP(9.99999999999999E+307,$N$2:N3656)+1,"")</f>
        <v>#REF!</v>
      </c>
      <c r="O3657" s="31" t="e">
        <f>IF(AND($B3657=O$1),LOOKUP(9.99999999999999E+307,$O$2:O3656)+1,"")</f>
        <v>#REF!</v>
      </c>
      <c r="P3657" s="31" t="e">
        <f>IF(AND($B3657=P$1),LOOKUP(9.99999999999999E+307,$P$2:P3656)+1,"")</f>
        <v>#REF!</v>
      </c>
      <c r="Q3657" s="31" t="e">
        <f>IF(AND($B3657=Q$1),LOOKUP(9.99999999999999E+307,$Q$2:Q3656)+1,"")</f>
        <v>#REF!</v>
      </c>
      <c r="R3657" s="31">
        <f>IF(AND($B3657=R$1),LOOKUP(9.99999999999999E+307,$R$2:R3656)+1,"")</f>
        <v>3491</v>
      </c>
      <c r="S3657" s="31">
        <f>IF(AND($B3657=S$1),LOOKUP(9.99999999999999E+307,$S$2:S3656)+1,"")</f>
        <v>3491</v>
      </c>
      <c r="T3657" s="265"/>
      <c r="U3657" s="265"/>
      <c r="V3657" s="265"/>
      <c r="AA3657" s="254" t="str">
        <f t="shared" si="402"/>
        <v/>
      </c>
      <c r="AB3657" s="254" t="str">
        <f t="shared" si="403"/>
        <v/>
      </c>
      <c r="AC3657" s="255">
        <f t="shared" si="404"/>
        <v>0</v>
      </c>
      <c r="AD3657" s="255">
        <f t="shared" si="405"/>
        <v>3836</v>
      </c>
      <c r="AE3657" s="256" t="str">
        <f t="shared" si="406"/>
        <v/>
      </c>
      <c r="AF3657" s="252" t="str">
        <f t="shared" si="407"/>
        <v>-</v>
      </c>
    </row>
    <row r="3658" spans="1:32" ht="20.149999999999999" customHeight="1" x14ac:dyDescent="0.75">
      <c r="A3658" s="31">
        <v>3656</v>
      </c>
      <c r="B3658" s="237"/>
      <c r="C3658" s="273"/>
      <c r="D3658" s="272"/>
      <c r="E3658" s="273"/>
      <c r="F3658" s="273"/>
      <c r="G3658" s="253" t="str">
        <f t="shared" si="408"/>
        <v/>
      </c>
      <c r="H3658" s="31" t="str">
        <f>IF(AND(B3658=H$1),LOOKUP(9.99999999999999E+307,$H$2:H3657)+1,"")</f>
        <v/>
      </c>
      <c r="I3658" s="31" t="str">
        <f>IF(AND(B3658=I$1),LOOKUP(9.99999999999999E+307,$I$2:I3657)+1,"")</f>
        <v/>
      </c>
      <c r="J3658" s="31">
        <f>IF(AND(B3658=J$1),LOOKUP(9.99999999999999E+307,$J$2:J3657)+1,"")</f>
        <v>3492</v>
      </c>
      <c r="K3658" s="31">
        <f>IF(AND(B3658=K$1),LOOKUP(9.99999999999999E+307,$K$2:K3657)+1,"")</f>
        <v>3492</v>
      </c>
      <c r="L3658" s="31">
        <f>IF(AND(B3658=L$1),LOOKUP(9.99999999999999E+307,$L$2:L3657)+1,"")</f>
        <v>3492</v>
      </c>
      <c r="M3658" s="31">
        <f>IF(AND(B3658=M$1),LOOKUP(9.99999999999999E+307,$M$2:M3657)+1,"")</f>
        <v>3492</v>
      </c>
      <c r="N3658" s="31" t="e">
        <f>IF(AND(B3658=N$1),LOOKUP(9.99999999999999E+307,$N$2:N3657)+1,"")</f>
        <v>#REF!</v>
      </c>
      <c r="O3658" s="31" t="e">
        <f>IF(AND($B3658=O$1),LOOKUP(9.99999999999999E+307,$O$2:O3657)+1,"")</f>
        <v>#REF!</v>
      </c>
      <c r="P3658" s="31" t="e">
        <f>IF(AND($B3658=P$1),LOOKUP(9.99999999999999E+307,$P$2:P3657)+1,"")</f>
        <v>#REF!</v>
      </c>
      <c r="Q3658" s="31" t="e">
        <f>IF(AND($B3658=Q$1),LOOKUP(9.99999999999999E+307,$Q$2:Q3657)+1,"")</f>
        <v>#REF!</v>
      </c>
      <c r="R3658" s="31">
        <f>IF(AND($B3658=R$1),LOOKUP(9.99999999999999E+307,$R$2:R3657)+1,"")</f>
        <v>3492</v>
      </c>
      <c r="S3658" s="31">
        <f>IF(AND($B3658=S$1),LOOKUP(9.99999999999999E+307,$S$2:S3657)+1,"")</f>
        <v>3492</v>
      </c>
      <c r="T3658" s="265"/>
      <c r="U3658" s="265"/>
      <c r="V3658" s="265"/>
      <c r="AA3658" s="254" t="str">
        <f t="shared" si="402"/>
        <v/>
      </c>
      <c r="AB3658" s="254" t="str">
        <f t="shared" si="403"/>
        <v/>
      </c>
      <c r="AC3658" s="255">
        <f t="shared" si="404"/>
        <v>0</v>
      </c>
      <c r="AD3658" s="255">
        <f t="shared" si="405"/>
        <v>3836</v>
      </c>
      <c r="AE3658" s="256" t="str">
        <f t="shared" si="406"/>
        <v/>
      </c>
      <c r="AF3658" s="252" t="str">
        <f t="shared" si="407"/>
        <v>-</v>
      </c>
    </row>
    <row r="3659" spans="1:32" ht="20.149999999999999" customHeight="1" x14ac:dyDescent="0.75">
      <c r="A3659" s="31">
        <v>3657</v>
      </c>
      <c r="B3659" s="237"/>
      <c r="C3659" s="273"/>
      <c r="D3659" s="272"/>
      <c r="E3659" s="273"/>
      <c r="F3659" s="273"/>
      <c r="G3659" s="253" t="str">
        <f t="shared" si="408"/>
        <v/>
      </c>
      <c r="H3659" s="31" t="str">
        <f>IF(AND(B3659=H$1),LOOKUP(9.99999999999999E+307,$H$2:H3658)+1,"")</f>
        <v/>
      </c>
      <c r="I3659" s="31" t="str">
        <f>IF(AND(B3659=I$1),LOOKUP(9.99999999999999E+307,$I$2:I3658)+1,"")</f>
        <v/>
      </c>
      <c r="J3659" s="31">
        <f>IF(AND(B3659=J$1),LOOKUP(9.99999999999999E+307,$J$2:J3658)+1,"")</f>
        <v>3493</v>
      </c>
      <c r="K3659" s="31">
        <f>IF(AND(B3659=K$1),LOOKUP(9.99999999999999E+307,$K$2:K3658)+1,"")</f>
        <v>3493</v>
      </c>
      <c r="L3659" s="31">
        <f>IF(AND(B3659=L$1),LOOKUP(9.99999999999999E+307,$L$2:L3658)+1,"")</f>
        <v>3493</v>
      </c>
      <c r="M3659" s="31">
        <f>IF(AND(B3659=M$1),LOOKUP(9.99999999999999E+307,$M$2:M3658)+1,"")</f>
        <v>3493</v>
      </c>
      <c r="N3659" s="31" t="e">
        <f>IF(AND(B3659=N$1),LOOKUP(9.99999999999999E+307,$N$2:N3658)+1,"")</f>
        <v>#REF!</v>
      </c>
      <c r="O3659" s="31" t="e">
        <f>IF(AND($B3659=O$1),LOOKUP(9.99999999999999E+307,$O$2:O3658)+1,"")</f>
        <v>#REF!</v>
      </c>
      <c r="P3659" s="31" t="e">
        <f>IF(AND($B3659=P$1),LOOKUP(9.99999999999999E+307,$P$2:P3658)+1,"")</f>
        <v>#REF!</v>
      </c>
      <c r="Q3659" s="31" t="e">
        <f>IF(AND($B3659=Q$1),LOOKUP(9.99999999999999E+307,$Q$2:Q3658)+1,"")</f>
        <v>#REF!</v>
      </c>
      <c r="R3659" s="31">
        <f>IF(AND($B3659=R$1),LOOKUP(9.99999999999999E+307,$R$2:R3658)+1,"")</f>
        <v>3493</v>
      </c>
      <c r="S3659" s="31">
        <f>IF(AND($B3659=S$1),LOOKUP(9.99999999999999E+307,$S$2:S3658)+1,"")</f>
        <v>3493</v>
      </c>
      <c r="T3659" s="265"/>
      <c r="U3659" s="265"/>
      <c r="V3659" s="265"/>
      <c r="AA3659" s="254" t="str">
        <f t="shared" si="402"/>
        <v/>
      </c>
      <c r="AB3659" s="254" t="str">
        <f t="shared" si="403"/>
        <v/>
      </c>
      <c r="AC3659" s="255">
        <f t="shared" si="404"/>
        <v>0</v>
      </c>
      <c r="AD3659" s="255">
        <f t="shared" si="405"/>
        <v>3836</v>
      </c>
      <c r="AE3659" s="256" t="str">
        <f t="shared" si="406"/>
        <v/>
      </c>
      <c r="AF3659" s="252" t="str">
        <f t="shared" si="407"/>
        <v>-</v>
      </c>
    </row>
    <row r="3660" spans="1:32" ht="20.149999999999999" customHeight="1" x14ac:dyDescent="0.75">
      <c r="A3660" s="31">
        <v>3658</v>
      </c>
      <c r="B3660" s="237"/>
      <c r="C3660" s="273"/>
      <c r="D3660" s="272"/>
      <c r="E3660" s="273"/>
      <c r="F3660" s="273"/>
      <c r="G3660" s="253" t="str">
        <f t="shared" si="408"/>
        <v/>
      </c>
      <c r="H3660" s="31" t="str">
        <f>IF(AND(B3660=H$1),LOOKUP(9.99999999999999E+307,$H$2:H3659)+1,"")</f>
        <v/>
      </c>
      <c r="I3660" s="31" t="str">
        <f>IF(AND(B3660=I$1),LOOKUP(9.99999999999999E+307,$I$2:I3659)+1,"")</f>
        <v/>
      </c>
      <c r="J3660" s="31">
        <f>IF(AND(B3660=J$1),LOOKUP(9.99999999999999E+307,$J$2:J3659)+1,"")</f>
        <v>3494</v>
      </c>
      <c r="K3660" s="31">
        <f>IF(AND(B3660=K$1),LOOKUP(9.99999999999999E+307,$K$2:K3659)+1,"")</f>
        <v>3494</v>
      </c>
      <c r="L3660" s="31">
        <f>IF(AND(B3660=L$1),LOOKUP(9.99999999999999E+307,$L$2:L3659)+1,"")</f>
        <v>3494</v>
      </c>
      <c r="M3660" s="31">
        <f>IF(AND(B3660=M$1),LOOKUP(9.99999999999999E+307,$M$2:M3659)+1,"")</f>
        <v>3494</v>
      </c>
      <c r="N3660" s="31" t="e">
        <f>IF(AND(B3660=N$1),LOOKUP(9.99999999999999E+307,$N$2:N3659)+1,"")</f>
        <v>#REF!</v>
      </c>
      <c r="O3660" s="31" t="e">
        <f>IF(AND($B3660=O$1),LOOKUP(9.99999999999999E+307,$O$2:O3659)+1,"")</f>
        <v>#REF!</v>
      </c>
      <c r="P3660" s="31" t="e">
        <f>IF(AND($B3660=P$1),LOOKUP(9.99999999999999E+307,$P$2:P3659)+1,"")</f>
        <v>#REF!</v>
      </c>
      <c r="Q3660" s="31" t="e">
        <f>IF(AND($B3660=Q$1),LOOKUP(9.99999999999999E+307,$Q$2:Q3659)+1,"")</f>
        <v>#REF!</v>
      </c>
      <c r="R3660" s="31">
        <f>IF(AND($B3660=R$1),LOOKUP(9.99999999999999E+307,$R$2:R3659)+1,"")</f>
        <v>3494</v>
      </c>
      <c r="S3660" s="31">
        <f>IF(AND($B3660=S$1),LOOKUP(9.99999999999999E+307,$S$2:S3659)+1,"")</f>
        <v>3494</v>
      </c>
      <c r="T3660" s="265"/>
      <c r="U3660" s="265"/>
      <c r="V3660" s="265"/>
      <c r="AA3660" s="254" t="str">
        <f t="shared" si="402"/>
        <v/>
      </c>
      <c r="AB3660" s="254" t="str">
        <f t="shared" si="403"/>
        <v/>
      </c>
      <c r="AC3660" s="255">
        <f t="shared" si="404"/>
        <v>0</v>
      </c>
      <c r="AD3660" s="255">
        <f t="shared" si="405"/>
        <v>3836</v>
      </c>
      <c r="AE3660" s="256" t="str">
        <f t="shared" si="406"/>
        <v/>
      </c>
      <c r="AF3660" s="252" t="str">
        <f t="shared" si="407"/>
        <v>-</v>
      </c>
    </row>
    <row r="3661" spans="1:32" ht="20.149999999999999" customHeight="1" x14ac:dyDescent="0.75">
      <c r="A3661" s="31">
        <v>3659</v>
      </c>
      <c r="B3661" s="237"/>
      <c r="C3661" s="273"/>
      <c r="D3661" s="272"/>
      <c r="E3661" s="273"/>
      <c r="F3661" s="273"/>
      <c r="G3661" s="253" t="str">
        <f t="shared" si="408"/>
        <v/>
      </c>
      <c r="H3661" s="31" t="str">
        <f>IF(AND(B3661=H$1),LOOKUP(9.99999999999999E+307,$H$2:H3660)+1,"")</f>
        <v/>
      </c>
      <c r="I3661" s="31" t="str">
        <f>IF(AND(B3661=I$1),LOOKUP(9.99999999999999E+307,$I$2:I3660)+1,"")</f>
        <v/>
      </c>
      <c r="J3661" s="31">
        <f>IF(AND(B3661=J$1),LOOKUP(9.99999999999999E+307,$J$2:J3660)+1,"")</f>
        <v>3495</v>
      </c>
      <c r="K3661" s="31">
        <f>IF(AND(B3661=K$1),LOOKUP(9.99999999999999E+307,$K$2:K3660)+1,"")</f>
        <v>3495</v>
      </c>
      <c r="L3661" s="31">
        <f>IF(AND(B3661=L$1),LOOKUP(9.99999999999999E+307,$L$2:L3660)+1,"")</f>
        <v>3495</v>
      </c>
      <c r="M3661" s="31">
        <f>IF(AND(B3661=M$1),LOOKUP(9.99999999999999E+307,$M$2:M3660)+1,"")</f>
        <v>3495</v>
      </c>
      <c r="N3661" s="31" t="e">
        <f>IF(AND(B3661=N$1),LOOKUP(9.99999999999999E+307,$N$2:N3660)+1,"")</f>
        <v>#REF!</v>
      </c>
      <c r="O3661" s="31" t="e">
        <f>IF(AND($B3661=O$1),LOOKUP(9.99999999999999E+307,$O$2:O3660)+1,"")</f>
        <v>#REF!</v>
      </c>
      <c r="P3661" s="31" t="e">
        <f>IF(AND($B3661=P$1),LOOKUP(9.99999999999999E+307,$P$2:P3660)+1,"")</f>
        <v>#REF!</v>
      </c>
      <c r="Q3661" s="31" t="e">
        <f>IF(AND($B3661=Q$1),LOOKUP(9.99999999999999E+307,$Q$2:Q3660)+1,"")</f>
        <v>#REF!</v>
      </c>
      <c r="R3661" s="31">
        <f>IF(AND($B3661=R$1),LOOKUP(9.99999999999999E+307,$R$2:R3660)+1,"")</f>
        <v>3495</v>
      </c>
      <c r="S3661" s="31">
        <f>IF(AND($B3661=S$1),LOOKUP(9.99999999999999E+307,$S$2:S3660)+1,"")</f>
        <v>3495</v>
      </c>
      <c r="T3661" s="265"/>
      <c r="U3661" s="265"/>
      <c r="V3661" s="265"/>
      <c r="AA3661" s="254" t="str">
        <f t="shared" si="402"/>
        <v/>
      </c>
      <c r="AB3661" s="254" t="str">
        <f t="shared" si="403"/>
        <v/>
      </c>
      <c r="AC3661" s="255">
        <f t="shared" si="404"/>
        <v>0</v>
      </c>
      <c r="AD3661" s="255">
        <f t="shared" si="405"/>
        <v>3836</v>
      </c>
      <c r="AE3661" s="256" t="str">
        <f t="shared" si="406"/>
        <v/>
      </c>
      <c r="AF3661" s="252" t="str">
        <f t="shared" si="407"/>
        <v>-</v>
      </c>
    </row>
    <row r="3662" spans="1:32" ht="20.149999999999999" customHeight="1" x14ac:dyDescent="0.75">
      <c r="A3662" s="31">
        <v>3660</v>
      </c>
      <c r="B3662" s="237"/>
      <c r="C3662" s="273"/>
      <c r="D3662" s="272"/>
      <c r="E3662" s="273"/>
      <c r="F3662" s="273"/>
      <c r="G3662" s="253" t="str">
        <f t="shared" si="408"/>
        <v/>
      </c>
      <c r="H3662" s="31" t="str">
        <f>IF(AND(B3662=H$1),LOOKUP(9.99999999999999E+307,$H$2:H3661)+1,"")</f>
        <v/>
      </c>
      <c r="I3662" s="31" t="str">
        <f>IF(AND(B3662=I$1),LOOKUP(9.99999999999999E+307,$I$2:I3661)+1,"")</f>
        <v/>
      </c>
      <c r="J3662" s="31">
        <f>IF(AND(B3662=J$1),LOOKUP(9.99999999999999E+307,$J$2:J3661)+1,"")</f>
        <v>3496</v>
      </c>
      <c r="K3662" s="31">
        <f>IF(AND(B3662=K$1),LOOKUP(9.99999999999999E+307,$K$2:K3661)+1,"")</f>
        <v>3496</v>
      </c>
      <c r="L3662" s="31">
        <f>IF(AND(B3662=L$1),LOOKUP(9.99999999999999E+307,$L$2:L3661)+1,"")</f>
        <v>3496</v>
      </c>
      <c r="M3662" s="31">
        <f>IF(AND(B3662=M$1),LOOKUP(9.99999999999999E+307,$M$2:M3661)+1,"")</f>
        <v>3496</v>
      </c>
      <c r="N3662" s="31" t="e">
        <f>IF(AND(B3662=N$1),LOOKUP(9.99999999999999E+307,$N$2:N3661)+1,"")</f>
        <v>#REF!</v>
      </c>
      <c r="O3662" s="31" t="e">
        <f>IF(AND($B3662=O$1),LOOKUP(9.99999999999999E+307,$O$2:O3661)+1,"")</f>
        <v>#REF!</v>
      </c>
      <c r="P3662" s="31" t="e">
        <f>IF(AND($B3662=P$1),LOOKUP(9.99999999999999E+307,$P$2:P3661)+1,"")</f>
        <v>#REF!</v>
      </c>
      <c r="Q3662" s="31" t="e">
        <f>IF(AND($B3662=Q$1),LOOKUP(9.99999999999999E+307,$Q$2:Q3661)+1,"")</f>
        <v>#REF!</v>
      </c>
      <c r="R3662" s="31">
        <f>IF(AND($B3662=R$1),LOOKUP(9.99999999999999E+307,$R$2:R3661)+1,"")</f>
        <v>3496</v>
      </c>
      <c r="S3662" s="31">
        <f>IF(AND($B3662=S$1),LOOKUP(9.99999999999999E+307,$S$2:S3661)+1,"")</f>
        <v>3496</v>
      </c>
      <c r="T3662" s="265"/>
      <c r="U3662" s="265"/>
      <c r="V3662" s="265"/>
      <c r="AA3662" s="254" t="str">
        <f t="shared" si="402"/>
        <v/>
      </c>
      <c r="AB3662" s="254" t="str">
        <f t="shared" si="403"/>
        <v/>
      </c>
      <c r="AC3662" s="255">
        <f t="shared" si="404"/>
        <v>0</v>
      </c>
      <c r="AD3662" s="255">
        <f t="shared" si="405"/>
        <v>3836</v>
      </c>
      <c r="AE3662" s="256" t="str">
        <f t="shared" si="406"/>
        <v/>
      </c>
      <c r="AF3662" s="252" t="str">
        <f t="shared" si="407"/>
        <v>-</v>
      </c>
    </row>
    <row r="3663" spans="1:32" ht="20.149999999999999" customHeight="1" x14ac:dyDescent="0.75">
      <c r="A3663" s="31">
        <v>3661</v>
      </c>
      <c r="B3663" s="237"/>
      <c r="C3663" s="273"/>
      <c r="D3663" s="272"/>
      <c r="E3663" s="273"/>
      <c r="F3663" s="273"/>
      <c r="G3663" s="253" t="str">
        <f t="shared" si="408"/>
        <v/>
      </c>
      <c r="H3663" s="31" t="str">
        <f>IF(AND(B3663=H$1),LOOKUP(9.99999999999999E+307,$H$2:H3662)+1,"")</f>
        <v/>
      </c>
      <c r="I3663" s="31" t="str">
        <f>IF(AND(B3663=I$1),LOOKUP(9.99999999999999E+307,$I$2:I3662)+1,"")</f>
        <v/>
      </c>
      <c r="J3663" s="31">
        <f>IF(AND(B3663=J$1),LOOKUP(9.99999999999999E+307,$J$2:J3662)+1,"")</f>
        <v>3497</v>
      </c>
      <c r="K3663" s="31">
        <f>IF(AND(B3663=K$1),LOOKUP(9.99999999999999E+307,$K$2:K3662)+1,"")</f>
        <v>3497</v>
      </c>
      <c r="L3663" s="31">
        <f>IF(AND(B3663=L$1),LOOKUP(9.99999999999999E+307,$L$2:L3662)+1,"")</f>
        <v>3497</v>
      </c>
      <c r="M3663" s="31">
        <f>IF(AND(B3663=M$1),LOOKUP(9.99999999999999E+307,$M$2:M3662)+1,"")</f>
        <v>3497</v>
      </c>
      <c r="N3663" s="31" t="e">
        <f>IF(AND(B3663=N$1),LOOKUP(9.99999999999999E+307,$N$2:N3662)+1,"")</f>
        <v>#REF!</v>
      </c>
      <c r="O3663" s="31" t="e">
        <f>IF(AND($B3663=O$1),LOOKUP(9.99999999999999E+307,$O$2:O3662)+1,"")</f>
        <v>#REF!</v>
      </c>
      <c r="P3663" s="31" t="e">
        <f>IF(AND($B3663=P$1),LOOKUP(9.99999999999999E+307,$P$2:P3662)+1,"")</f>
        <v>#REF!</v>
      </c>
      <c r="Q3663" s="31" t="e">
        <f>IF(AND($B3663=Q$1),LOOKUP(9.99999999999999E+307,$Q$2:Q3662)+1,"")</f>
        <v>#REF!</v>
      </c>
      <c r="R3663" s="31">
        <f>IF(AND($B3663=R$1),LOOKUP(9.99999999999999E+307,$R$2:R3662)+1,"")</f>
        <v>3497</v>
      </c>
      <c r="S3663" s="31">
        <f>IF(AND($B3663=S$1),LOOKUP(9.99999999999999E+307,$S$2:S3662)+1,"")</f>
        <v>3497</v>
      </c>
      <c r="T3663" s="265"/>
      <c r="U3663" s="265"/>
      <c r="V3663" s="265"/>
      <c r="AA3663" s="254" t="str">
        <f t="shared" si="402"/>
        <v/>
      </c>
      <c r="AB3663" s="254" t="str">
        <f t="shared" si="403"/>
        <v/>
      </c>
      <c r="AC3663" s="255">
        <f t="shared" si="404"/>
        <v>0</v>
      </c>
      <c r="AD3663" s="255">
        <f t="shared" si="405"/>
        <v>3836</v>
      </c>
      <c r="AE3663" s="256" t="str">
        <f t="shared" si="406"/>
        <v/>
      </c>
      <c r="AF3663" s="252" t="str">
        <f t="shared" si="407"/>
        <v>-</v>
      </c>
    </row>
    <row r="3664" spans="1:32" ht="20.149999999999999" customHeight="1" x14ac:dyDescent="0.75">
      <c r="A3664" s="31">
        <v>3662</v>
      </c>
      <c r="B3664" s="237"/>
      <c r="C3664" s="273"/>
      <c r="D3664" s="272"/>
      <c r="E3664" s="273"/>
      <c r="F3664" s="273"/>
      <c r="G3664" s="253" t="str">
        <f t="shared" si="408"/>
        <v/>
      </c>
      <c r="H3664" s="31" t="str">
        <f>IF(AND(B3664=H$1),LOOKUP(9.99999999999999E+307,$H$2:H3663)+1,"")</f>
        <v/>
      </c>
      <c r="I3664" s="31" t="str">
        <f>IF(AND(B3664=I$1),LOOKUP(9.99999999999999E+307,$I$2:I3663)+1,"")</f>
        <v/>
      </c>
      <c r="J3664" s="31">
        <f>IF(AND(B3664=J$1),LOOKUP(9.99999999999999E+307,$J$2:J3663)+1,"")</f>
        <v>3498</v>
      </c>
      <c r="K3664" s="31">
        <f>IF(AND(B3664=K$1),LOOKUP(9.99999999999999E+307,$K$2:K3663)+1,"")</f>
        <v>3498</v>
      </c>
      <c r="L3664" s="31">
        <f>IF(AND(B3664=L$1),LOOKUP(9.99999999999999E+307,$L$2:L3663)+1,"")</f>
        <v>3498</v>
      </c>
      <c r="M3664" s="31">
        <f>IF(AND(B3664=M$1),LOOKUP(9.99999999999999E+307,$M$2:M3663)+1,"")</f>
        <v>3498</v>
      </c>
      <c r="N3664" s="31" t="e">
        <f>IF(AND(B3664=N$1),LOOKUP(9.99999999999999E+307,$N$2:N3663)+1,"")</f>
        <v>#REF!</v>
      </c>
      <c r="O3664" s="31" t="e">
        <f>IF(AND($B3664=O$1),LOOKUP(9.99999999999999E+307,$O$2:O3663)+1,"")</f>
        <v>#REF!</v>
      </c>
      <c r="P3664" s="31" t="e">
        <f>IF(AND($B3664=P$1),LOOKUP(9.99999999999999E+307,$P$2:P3663)+1,"")</f>
        <v>#REF!</v>
      </c>
      <c r="Q3664" s="31" t="e">
        <f>IF(AND($B3664=Q$1),LOOKUP(9.99999999999999E+307,$Q$2:Q3663)+1,"")</f>
        <v>#REF!</v>
      </c>
      <c r="R3664" s="31">
        <f>IF(AND($B3664=R$1),LOOKUP(9.99999999999999E+307,$R$2:R3663)+1,"")</f>
        <v>3498</v>
      </c>
      <c r="S3664" s="31">
        <f>IF(AND($B3664=S$1),LOOKUP(9.99999999999999E+307,$S$2:S3663)+1,"")</f>
        <v>3498</v>
      </c>
      <c r="T3664" s="265"/>
      <c r="U3664" s="265"/>
      <c r="V3664" s="265"/>
      <c r="AA3664" s="254" t="str">
        <f t="shared" si="402"/>
        <v/>
      </c>
      <c r="AB3664" s="254" t="str">
        <f t="shared" si="403"/>
        <v/>
      </c>
      <c r="AC3664" s="255">
        <f t="shared" si="404"/>
        <v>0</v>
      </c>
      <c r="AD3664" s="255">
        <f t="shared" si="405"/>
        <v>3836</v>
      </c>
      <c r="AE3664" s="256" t="str">
        <f t="shared" si="406"/>
        <v/>
      </c>
      <c r="AF3664" s="252" t="str">
        <f t="shared" si="407"/>
        <v>-</v>
      </c>
    </row>
    <row r="3665" spans="1:32" ht="20.149999999999999" customHeight="1" x14ac:dyDescent="0.75">
      <c r="A3665" s="31">
        <v>3663</v>
      </c>
      <c r="B3665" s="237"/>
      <c r="C3665" s="273"/>
      <c r="D3665" s="272"/>
      <c r="E3665" s="273"/>
      <c r="F3665" s="273"/>
      <c r="G3665" s="253" t="str">
        <f t="shared" si="408"/>
        <v/>
      </c>
      <c r="H3665" s="31" t="str">
        <f>IF(AND(B3665=H$1),LOOKUP(9.99999999999999E+307,$H$2:H3664)+1,"")</f>
        <v/>
      </c>
      <c r="I3665" s="31" t="str">
        <f>IF(AND(B3665=I$1),LOOKUP(9.99999999999999E+307,$I$2:I3664)+1,"")</f>
        <v/>
      </c>
      <c r="J3665" s="31">
        <f>IF(AND(B3665=J$1),LOOKUP(9.99999999999999E+307,$J$2:J3664)+1,"")</f>
        <v>3499</v>
      </c>
      <c r="K3665" s="31">
        <f>IF(AND(B3665=K$1),LOOKUP(9.99999999999999E+307,$K$2:K3664)+1,"")</f>
        <v>3499</v>
      </c>
      <c r="L3665" s="31">
        <f>IF(AND(B3665=L$1),LOOKUP(9.99999999999999E+307,$L$2:L3664)+1,"")</f>
        <v>3499</v>
      </c>
      <c r="M3665" s="31">
        <f>IF(AND(B3665=M$1),LOOKUP(9.99999999999999E+307,$M$2:M3664)+1,"")</f>
        <v>3499</v>
      </c>
      <c r="N3665" s="31" t="e">
        <f>IF(AND(B3665=N$1),LOOKUP(9.99999999999999E+307,$N$2:N3664)+1,"")</f>
        <v>#REF!</v>
      </c>
      <c r="O3665" s="31" t="e">
        <f>IF(AND($B3665=O$1),LOOKUP(9.99999999999999E+307,$O$2:O3664)+1,"")</f>
        <v>#REF!</v>
      </c>
      <c r="P3665" s="31" t="e">
        <f>IF(AND($B3665=P$1),LOOKUP(9.99999999999999E+307,$P$2:P3664)+1,"")</f>
        <v>#REF!</v>
      </c>
      <c r="Q3665" s="31" t="e">
        <f>IF(AND($B3665=Q$1),LOOKUP(9.99999999999999E+307,$Q$2:Q3664)+1,"")</f>
        <v>#REF!</v>
      </c>
      <c r="R3665" s="31">
        <f>IF(AND($B3665=R$1),LOOKUP(9.99999999999999E+307,$R$2:R3664)+1,"")</f>
        <v>3499</v>
      </c>
      <c r="S3665" s="31">
        <f>IF(AND($B3665=S$1),LOOKUP(9.99999999999999E+307,$S$2:S3664)+1,"")</f>
        <v>3499</v>
      </c>
      <c r="T3665" s="265"/>
      <c r="U3665" s="265"/>
      <c r="V3665" s="265"/>
      <c r="AA3665" s="254" t="str">
        <f t="shared" si="402"/>
        <v/>
      </c>
      <c r="AB3665" s="254" t="str">
        <f t="shared" si="403"/>
        <v/>
      </c>
      <c r="AC3665" s="255">
        <f t="shared" si="404"/>
        <v>0</v>
      </c>
      <c r="AD3665" s="255">
        <f t="shared" si="405"/>
        <v>3836</v>
      </c>
      <c r="AE3665" s="256" t="str">
        <f t="shared" si="406"/>
        <v/>
      </c>
      <c r="AF3665" s="252" t="str">
        <f t="shared" si="407"/>
        <v>-</v>
      </c>
    </row>
    <row r="3666" spans="1:32" ht="20.149999999999999" customHeight="1" x14ac:dyDescent="0.75">
      <c r="A3666" s="31">
        <v>3664</v>
      </c>
      <c r="B3666" s="237"/>
      <c r="C3666" s="273"/>
      <c r="D3666" s="272"/>
      <c r="E3666" s="273"/>
      <c r="F3666" s="273"/>
      <c r="G3666" s="253" t="str">
        <f t="shared" si="408"/>
        <v/>
      </c>
      <c r="H3666" s="31" t="str">
        <f>IF(AND(B3666=H$1),LOOKUP(9.99999999999999E+307,$H$2:H3665)+1,"")</f>
        <v/>
      </c>
      <c r="I3666" s="31" t="str">
        <f>IF(AND(B3666=I$1),LOOKUP(9.99999999999999E+307,$I$2:I3665)+1,"")</f>
        <v/>
      </c>
      <c r="J3666" s="31">
        <f>IF(AND(B3666=J$1),LOOKUP(9.99999999999999E+307,$J$2:J3665)+1,"")</f>
        <v>3500</v>
      </c>
      <c r="K3666" s="31">
        <f>IF(AND(B3666=K$1),LOOKUP(9.99999999999999E+307,$K$2:K3665)+1,"")</f>
        <v>3500</v>
      </c>
      <c r="L3666" s="31">
        <f>IF(AND(B3666=L$1),LOOKUP(9.99999999999999E+307,$L$2:L3665)+1,"")</f>
        <v>3500</v>
      </c>
      <c r="M3666" s="31">
        <f>IF(AND(B3666=M$1),LOOKUP(9.99999999999999E+307,$M$2:M3665)+1,"")</f>
        <v>3500</v>
      </c>
      <c r="N3666" s="31" t="e">
        <f>IF(AND(B3666=N$1),LOOKUP(9.99999999999999E+307,$N$2:N3665)+1,"")</f>
        <v>#REF!</v>
      </c>
      <c r="O3666" s="31" t="e">
        <f>IF(AND($B3666=O$1),LOOKUP(9.99999999999999E+307,$O$2:O3665)+1,"")</f>
        <v>#REF!</v>
      </c>
      <c r="P3666" s="31" t="e">
        <f>IF(AND($B3666=P$1),LOOKUP(9.99999999999999E+307,$P$2:P3665)+1,"")</f>
        <v>#REF!</v>
      </c>
      <c r="Q3666" s="31" t="e">
        <f>IF(AND($B3666=Q$1),LOOKUP(9.99999999999999E+307,$Q$2:Q3665)+1,"")</f>
        <v>#REF!</v>
      </c>
      <c r="R3666" s="31">
        <f>IF(AND($B3666=R$1),LOOKUP(9.99999999999999E+307,$R$2:R3665)+1,"")</f>
        <v>3500</v>
      </c>
      <c r="S3666" s="31">
        <f>IF(AND($B3666=S$1),LOOKUP(9.99999999999999E+307,$S$2:S3665)+1,"")</f>
        <v>3500</v>
      </c>
      <c r="T3666" s="265"/>
      <c r="U3666" s="265"/>
      <c r="V3666" s="265"/>
      <c r="AA3666" s="254" t="str">
        <f t="shared" si="402"/>
        <v/>
      </c>
      <c r="AB3666" s="254" t="str">
        <f t="shared" si="403"/>
        <v/>
      </c>
      <c r="AC3666" s="255">
        <f t="shared" si="404"/>
        <v>0</v>
      </c>
      <c r="AD3666" s="255">
        <f t="shared" si="405"/>
        <v>3836</v>
      </c>
      <c r="AE3666" s="256" t="str">
        <f t="shared" si="406"/>
        <v/>
      </c>
      <c r="AF3666" s="252" t="str">
        <f t="shared" si="407"/>
        <v>-</v>
      </c>
    </row>
    <row r="3667" spans="1:32" ht="20.149999999999999" customHeight="1" x14ac:dyDescent="0.75">
      <c r="A3667" s="31">
        <v>3665</v>
      </c>
      <c r="B3667" s="237"/>
      <c r="C3667" s="273"/>
      <c r="D3667" s="272"/>
      <c r="E3667" s="273"/>
      <c r="F3667" s="273"/>
      <c r="G3667" s="253" t="str">
        <f t="shared" si="408"/>
        <v/>
      </c>
      <c r="H3667" s="31" t="str">
        <f>IF(AND(B3667=H$1),LOOKUP(9.99999999999999E+307,$H$2:H3666)+1,"")</f>
        <v/>
      </c>
      <c r="I3667" s="31" t="str">
        <f>IF(AND(B3667=I$1),LOOKUP(9.99999999999999E+307,$I$2:I3666)+1,"")</f>
        <v/>
      </c>
      <c r="J3667" s="31">
        <f>IF(AND(B3667=J$1),LOOKUP(9.99999999999999E+307,$J$2:J3666)+1,"")</f>
        <v>3501</v>
      </c>
      <c r="K3667" s="31">
        <f>IF(AND(B3667=K$1),LOOKUP(9.99999999999999E+307,$K$2:K3666)+1,"")</f>
        <v>3501</v>
      </c>
      <c r="L3667" s="31">
        <f>IF(AND(B3667=L$1),LOOKUP(9.99999999999999E+307,$L$2:L3666)+1,"")</f>
        <v>3501</v>
      </c>
      <c r="M3667" s="31">
        <f>IF(AND(B3667=M$1),LOOKUP(9.99999999999999E+307,$M$2:M3666)+1,"")</f>
        <v>3501</v>
      </c>
      <c r="N3667" s="31" t="e">
        <f>IF(AND(B3667=N$1),LOOKUP(9.99999999999999E+307,$N$2:N3666)+1,"")</f>
        <v>#REF!</v>
      </c>
      <c r="O3667" s="31" t="e">
        <f>IF(AND($B3667=O$1),LOOKUP(9.99999999999999E+307,$O$2:O3666)+1,"")</f>
        <v>#REF!</v>
      </c>
      <c r="P3667" s="31" t="e">
        <f>IF(AND($B3667=P$1),LOOKUP(9.99999999999999E+307,$P$2:P3666)+1,"")</f>
        <v>#REF!</v>
      </c>
      <c r="Q3667" s="31" t="e">
        <f>IF(AND($B3667=Q$1),LOOKUP(9.99999999999999E+307,$Q$2:Q3666)+1,"")</f>
        <v>#REF!</v>
      </c>
      <c r="R3667" s="31">
        <f>IF(AND($B3667=R$1),LOOKUP(9.99999999999999E+307,$R$2:R3666)+1,"")</f>
        <v>3501</v>
      </c>
      <c r="S3667" s="31">
        <f>IF(AND($B3667=S$1),LOOKUP(9.99999999999999E+307,$S$2:S3666)+1,"")</f>
        <v>3501</v>
      </c>
      <c r="T3667" s="265"/>
      <c r="U3667" s="265"/>
      <c r="V3667" s="265"/>
      <c r="AA3667" s="254" t="str">
        <f t="shared" ref="AA3667:AA3730" si="409">IF(AD3667=2,"นักเรียนซ้ำ","")</f>
        <v/>
      </c>
      <c r="AB3667" s="254" t="str">
        <f t="shared" ref="AB3667:AB3730" si="410">IF(AC3667=2,"เลขประจำตัวซ้ำ","")</f>
        <v/>
      </c>
      <c r="AC3667" s="255">
        <f t="shared" si="404"/>
        <v>0</v>
      </c>
      <c r="AD3667" s="255">
        <f t="shared" si="405"/>
        <v>3836</v>
      </c>
      <c r="AE3667" s="256" t="str">
        <f t="shared" si="406"/>
        <v/>
      </c>
      <c r="AF3667" s="252" t="str">
        <f t="shared" si="407"/>
        <v>-</v>
      </c>
    </row>
    <row r="3668" spans="1:32" ht="20.149999999999999" customHeight="1" x14ac:dyDescent="0.75">
      <c r="A3668" s="31">
        <v>3666</v>
      </c>
      <c r="B3668" s="237"/>
      <c r="C3668" s="273"/>
      <c r="D3668" s="272"/>
      <c r="E3668" s="273"/>
      <c r="F3668" s="273"/>
      <c r="G3668" s="253" t="str">
        <f t="shared" si="408"/>
        <v/>
      </c>
      <c r="H3668" s="31" t="str">
        <f>IF(AND(B3668=H$1),LOOKUP(9.99999999999999E+307,$H$2:H3667)+1,"")</f>
        <v/>
      </c>
      <c r="I3668" s="31" t="str">
        <f>IF(AND(B3668=I$1),LOOKUP(9.99999999999999E+307,$I$2:I3667)+1,"")</f>
        <v/>
      </c>
      <c r="J3668" s="31">
        <f>IF(AND(B3668=J$1),LOOKUP(9.99999999999999E+307,$J$2:J3667)+1,"")</f>
        <v>3502</v>
      </c>
      <c r="K3668" s="31">
        <f>IF(AND(B3668=K$1),LOOKUP(9.99999999999999E+307,$K$2:K3667)+1,"")</f>
        <v>3502</v>
      </c>
      <c r="L3668" s="31">
        <f>IF(AND(B3668=L$1),LOOKUP(9.99999999999999E+307,$L$2:L3667)+1,"")</f>
        <v>3502</v>
      </c>
      <c r="M3668" s="31">
        <f>IF(AND(B3668=M$1),LOOKUP(9.99999999999999E+307,$M$2:M3667)+1,"")</f>
        <v>3502</v>
      </c>
      <c r="N3668" s="31" t="e">
        <f>IF(AND(B3668=N$1),LOOKUP(9.99999999999999E+307,$N$2:N3667)+1,"")</f>
        <v>#REF!</v>
      </c>
      <c r="O3668" s="31" t="e">
        <f>IF(AND($B3668=O$1),LOOKUP(9.99999999999999E+307,$O$2:O3667)+1,"")</f>
        <v>#REF!</v>
      </c>
      <c r="P3668" s="31" t="e">
        <f>IF(AND($B3668=P$1),LOOKUP(9.99999999999999E+307,$P$2:P3667)+1,"")</f>
        <v>#REF!</v>
      </c>
      <c r="Q3668" s="31" t="e">
        <f>IF(AND($B3668=Q$1),LOOKUP(9.99999999999999E+307,$Q$2:Q3667)+1,"")</f>
        <v>#REF!</v>
      </c>
      <c r="R3668" s="31">
        <f>IF(AND($B3668=R$1),LOOKUP(9.99999999999999E+307,$R$2:R3667)+1,"")</f>
        <v>3502</v>
      </c>
      <c r="S3668" s="31">
        <f>IF(AND($B3668=S$1),LOOKUP(9.99999999999999E+307,$S$2:S3667)+1,"")</f>
        <v>3502</v>
      </c>
      <c r="T3668" s="265"/>
      <c r="U3668" s="265"/>
      <c r="V3668" s="265"/>
      <c r="AA3668" s="254" t="str">
        <f t="shared" si="409"/>
        <v/>
      </c>
      <c r="AB3668" s="254" t="str">
        <f t="shared" si="410"/>
        <v/>
      </c>
      <c r="AC3668" s="255">
        <f t="shared" si="404"/>
        <v>0</v>
      </c>
      <c r="AD3668" s="255">
        <f t="shared" si="405"/>
        <v>3836</v>
      </c>
      <c r="AE3668" s="256" t="str">
        <f t="shared" si="406"/>
        <v/>
      </c>
      <c r="AF3668" s="252" t="str">
        <f t="shared" si="407"/>
        <v>-</v>
      </c>
    </row>
    <row r="3669" spans="1:32" ht="20.149999999999999" customHeight="1" x14ac:dyDescent="0.75">
      <c r="A3669" s="31">
        <v>3667</v>
      </c>
      <c r="B3669" s="237"/>
      <c r="C3669" s="273"/>
      <c r="D3669" s="272"/>
      <c r="E3669" s="273"/>
      <c r="F3669" s="273"/>
      <c r="G3669" s="253" t="str">
        <f t="shared" si="408"/>
        <v/>
      </c>
      <c r="H3669" s="31" t="str">
        <f>IF(AND(B3669=H$1),LOOKUP(9.99999999999999E+307,$H$2:H3668)+1,"")</f>
        <v/>
      </c>
      <c r="I3669" s="31" t="str">
        <f>IF(AND(B3669=I$1),LOOKUP(9.99999999999999E+307,$I$2:I3668)+1,"")</f>
        <v/>
      </c>
      <c r="J3669" s="31">
        <f>IF(AND(B3669=J$1),LOOKUP(9.99999999999999E+307,$J$2:J3668)+1,"")</f>
        <v>3503</v>
      </c>
      <c r="K3669" s="31">
        <f>IF(AND(B3669=K$1),LOOKUP(9.99999999999999E+307,$K$2:K3668)+1,"")</f>
        <v>3503</v>
      </c>
      <c r="L3669" s="31">
        <f>IF(AND(B3669=L$1),LOOKUP(9.99999999999999E+307,$L$2:L3668)+1,"")</f>
        <v>3503</v>
      </c>
      <c r="M3669" s="31">
        <f>IF(AND(B3669=M$1),LOOKUP(9.99999999999999E+307,$M$2:M3668)+1,"")</f>
        <v>3503</v>
      </c>
      <c r="N3669" s="31" t="e">
        <f>IF(AND(B3669=N$1),LOOKUP(9.99999999999999E+307,$N$2:N3668)+1,"")</f>
        <v>#REF!</v>
      </c>
      <c r="O3669" s="31" t="e">
        <f>IF(AND($B3669=O$1),LOOKUP(9.99999999999999E+307,$O$2:O3668)+1,"")</f>
        <v>#REF!</v>
      </c>
      <c r="P3669" s="31" t="e">
        <f>IF(AND($B3669=P$1),LOOKUP(9.99999999999999E+307,$P$2:P3668)+1,"")</f>
        <v>#REF!</v>
      </c>
      <c r="Q3669" s="31" t="e">
        <f>IF(AND($B3669=Q$1),LOOKUP(9.99999999999999E+307,$Q$2:Q3668)+1,"")</f>
        <v>#REF!</v>
      </c>
      <c r="R3669" s="31">
        <f>IF(AND($B3669=R$1),LOOKUP(9.99999999999999E+307,$R$2:R3668)+1,"")</f>
        <v>3503</v>
      </c>
      <c r="S3669" s="31">
        <f>IF(AND($B3669=S$1),LOOKUP(9.99999999999999E+307,$S$2:S3668)+1,"")</f>
        <v>3503</v>
      </c>
      <c r="T3669" s="265"/>
      <c r="U3669" s="265"/>
      <c r="V3669" s="265"/>
      <c r="AA3669" s="254" t="str">
        <f t="shared" si="409"/>
        <v/>
      </c>
      <c r="AB3669" s="254" t="str">
        <f t="shared" si="410"/>
        <v/>
      </c>
      <c r="AC3669" s="255">
        <f t="shared" si="404"/>
        <v>0</v>
      </c>
      <c r="AD3669" s="255">
        <f t="shared" si="405"/>
        <v>3836</v>
      </c>
      <c r="AE3669" s="256" t="str">
        <f t="shared" si="406"/>
        <v/>
      </c>
      <c r="AF3669" s="252" t="str">
        <f t="shared" si="407"/>
        <v>-</v>
      </c>
    </row>
    <row r="3670" spans="1:32" ht="20.149999999999999" customHeight="1" x14ac:dyDescent="0.75">
      <c r="A3670" s="31">
        <v>3668</v>
      </c>
      <c r="B3670" s="237"/>
      <c r="C3670" s="273"/>
      <c r="D3670" s="272"/>
      <c r="E3670" s="273"/>
      <c r="F3670" s="273"/>
      <c r="G3670" s="253" t="str">
        <f t="shared" si="408"/>
        <v/>
      </c>
      <c r="H3670" s="31" t="str">
        <f>IF(AND(B3670=H$1),LOOKUP(9.99999999999999E+307,$H$2:H3669)+1,"")</f>
        <v/>
      </c>
      <c r="I3670" s="31" t="str">
        <f>IF(AND(B3670=I$1),LOOKUP(9.99999999999999E+307,$I$2:I3669)+1,"")</f>
        <v/>
      </c>
      <c r="J3670" s="31">
        <f>IF(AND(B3670=J$1),LOOKUP(9.99999999999999E+307,$J$2:J3669)+1,"")</f>
        <v>3504</v>
      </c>
      <c r="K3670" s="31">
        <f>IF(AND(B3670=K$1),LOOKUP(9.99999999999999E+307,$K$2:K3669)+1,"")</f>
        <v>3504</v>
      </c>
      <c r="L3670" s="31">
        <f>IF(AND(B3670=L$1),LOOKUP(9.99999999999999E+307,$L$2:L3669)+1,"")</f>
        <v>3504</v>
      </c>
      <c r="M3670" s="31">
        <f>IF(AND(B3670=M$1),LOOKUP(9.99999999999999E+307,$M$2:M3669)+1,"")</f>
        <v>3504</v>
      </c>
      <c r="N3670" s="31" t="e">
        <f>IF(AND(B3670=N$1),LOOKUP(9.99999999999999E+307,$N$2:N3669)+1,"")</f>
        <v>#REF!</v>
      </c>
      <c r="O3670" s="31" t="e">
        <f>IF(AND($B3670=O$1),LOOKUP(9.99999999999999E+307,$O$2:O3669)+1,"")</f>
        <v>#REF!</v>
      </c>
      <c r="P3670" s="31" t="e">
        <f>IF(AND($B3670=P$1),LOOKUP(9.99999999999999E+307,$P$2:P3669)+1,"")</f>
        <v>#REF!</v>
      </c>
      <c r="Q3670" s="31" t="e">
        <f>IF(AND($B3670=Q$1),LOOKUP(9.99999999999999E+307,$Q$2:Q3669)+1,"")</f>
        <v>#REF!</v>
      </c>
      <c r="R3670" s="31">
        <f>IF(AND($B3670=R$1),LOOKUP(9.99999999999999E+307,$R$2:R3669)+1,"")</f>
        <v>3504</v>
      </c>
      <c r="S3670" s="31">
        <f>IF(AND($B3670=S$1),LOOKUP(9.99999999999999E+307,$S$2:S3669)+1,"")</f>
        <v>3504</v>
      </c>
      <c r="T3670" s="265"/>
      <c r="U3670" s="265"/>
      <c r="V3670" s="265"/>
      <c r="AA3670" s="254" t="str">
        <f t="shared" si="409"/>
        <v/>
      </c>
      <c r="AB3670" s="254" t="str">
        <f t="shared" si="410"/>
        <v/>
      </c>
      <c r="AC3670" s="255">
        <f t="shared" si="404"/>
        <v>0</v>
      </c>
      <c r="AD3670" s="255">
        <f t="shared" si="405"/>
        <v>3836</v>
      </c>
      <c r="AE3670" s="256" t="str">
        <f t="shared" si="406"/>
        <v/>
      </c>
      <c r="AF3670" s="252" t="str">
        <f t="shared" si="407"/>
        <v>-</v>
      </c>
    </row>
    <row r="3671" spans="1:32" ht="20.149999999999999" customHeight="1" x14ac:dyDescent="0.75">
      <c r="A3671" s="31">
        <v>3669</v>
      </c>
      <c r="B3671" s="237"/>
      <c r="C3671" s="273"/>
      <c r="D3671" s="272"/>
      <c r="E3671" s="273"/>
      <c r="F3671" s="273"/>
      <c r="G3671" s="253" t="str">
        <f t="shared" si="408"/>
        <v/>
      </c>
      <c r="H3671" s="31" t="str">
        <f>IF(AND(B3671=H$1),LOOKUP(9.99999999999999E+307,$H$2:H3670)+1,"")</f>
        <v/>
      </c>
      <c r="I3671" s="31" t="str">
        <f>IF(AND(B3671=I$1),LOOKUP(9.99999999999999E+307,$I$2:I3670)+1,"")</f>
        <v/>
      </c>
      <c r="J3671" s="31">
        <f>IF(AND(B3671=J$1),LOOKUP(9.99999999999999E+307,$J$2:J3670)+1,"")</f>
        <v>3505</v>
      </c>
      <c r="K3671" s="31">
        <f>IF(AND(B3671=K$1),LOOKUP(9.99999999999999E+307,$K$2:K3670)+1,"")</f>
        <v>3505</v>
      </c>
      <c r="L3671" s="31">
        <f>IF(AND(B3671=L$1),LOOKUP(9.99999999999999E+307,$L$2:L3670)+1,"")</f>
        <v>3505</v>
      </c>
      <c r="M3671" s="31">
        <f>IF(AND(B3671=M$1),LOOKUP(9.99999999999999E+307,$M$2:M3670)+1,"")</f>
        <v>3505</v>
      </c>
      <c r="N3671" s="31" t="e">
        <f>IF(AND(B3671=N$1),LOOKUP(9.99999999999999E+307,$N$2:N3670)+1,"")</f>
        <v>#REF!</v>
      </c>
      <c r="O3671" s="31" t="e">
        <f>IF(AND($B3671=O$1),LOOKUP(9.99999999999999E+307,$O$2:O3670)+1,"")</f>
        <v>#REF!</v>
      </c>
      <c r="P3671" s="31" t="e">
        <f>IF(AND($B3671=P$1),LOOKUP(9.99999999999999E+307,$P$2:P3670)+1,"")</f>
        <v>#REF!</v>
      </c>
      <c r="Q3671" s="31" t="e">
        <f>IF(AND($B3671=Q$1),LOOKUP(9.99999999999999E+307,$Q$2:Q3670)+1,"")</f>
        <v>#REF!</v>
      </c>
      <c r="R3671" s="31">
        <f>IF(AND($B3671=R$1),LOOKUP(9.99999999999999E+307,$R$2:R3670)+1,"")</f>
        <v>3505</v>
      </c>
      <c r="S3671" s="31">
        <f>IF(AND($B3671=S$1),LOOKUP(9.99999999999999E+307,$S$2:S3670)+1,"")</f>
        <v>3505</v>
      </c>
      <c r="T3671" s="265"/>
      <c r="U3671" s="265"/>
      <c r="V3671" s="265"/>
      <c r="AA3671" s="254" t="str">
        <f t="shared" si="409"/>
        <v/>
      </c>
      <c r="AB3671" s="254" t="str">
        <f t="shared" si="410"/>
        <v/>
      </c>
      <c r="AC3671" s="255">
        <f t="shared" ref="AC3671:AC3734" si="411">COUNTIF($C$3:$C$4002,C3671)</f>
        <v>0</v>
      </c>
      <c r="AD3671" s="255">
        <f t="shared" ref="AD3671:AD3734" si="412">SUMPRODUCT(--(E3671&amp;F3671=$E$3:$E$4002&amp;$F$3:$F$4002))</f>
        <v>3836</v>
      </c>
      <c r="AE3671" s="256" t="str">
        <f t="shared" ref="AE3671:AE3734" si="413">IF(D3671="เด็กชาย",1,IF(D3671="นาย",1,IF(D3671="เด็กหญิง",2,IF(D3671="นางสาว",2,IF(D3671="ด.ช.",1,IF(D3671="ด.ญ.",2,IF(D3671="น.ส.",2,"")))))))</f>
        <v/>
      </c>
      <c r="AF3671" s="252" t="str">
        <f t="shared" ref="AF3671:AF3734" si="414">CONCATENATE(B3671,"-",AE3671)</f>
        <v>-</v>
      </c>
    </row>
    <row r="3672" spans="1:32" ht="20.149999999999999" customHeight="1" x14ac:dyDescent="0.75">
      <c r="A3672" s="31">
        <v>3670</v>
      </c>
      <c r="B3672" s="237"/>
      <c r="C3672" s="273"/>
      <c r="D3672" s="272"/>
      <c r="E3672" s="273"/>
      <c r="F3672" s="273"/>
      <c r="G3672" s="253" t="str">
        <f t="shared" si="408"/>
        <v/>
      </c>
      <c r="H3672" s="31" t="str">
        <f>IF(AND(B3672=H$1),LOOKUP(9.99999999999999E+307,$H$2:H3671)+1,"")</f>
        <v/>
      </c>
      <c r="I3672" s="31" t="str">
        <f>IF(AND(B3672=I$1),LOOKUP(9.99999999999999E+307,$I$2:I3671)+1,"")</f>
        <v/>
      </c>
      <c r="J3672" s="31">
        <f>IF(AND(B3672=J$1),LOOKUP(9.99999999999999E+307,$J$2:J3671)+1,"")</f>
        <v>3506</v>
      </c>
      <c r="K3672" s="31">
        <f>IF(AND(B3672=K$1),LOOKUP(9.99999999999999E+307,$K$2:K3671)+1,"")</f>
        <v>3506</v>
      </c>
      <c r="L3672" s="31">
        <f>IF(AND(B3672=L$1),LOOKUP(9.99999999999999E+307,$L$2:L3671)+1,"")</f>
        <v>3506</v>
      </c>
      <c r="M3672" s="31">
        <f>IF(AND(B3672=M$1),LOOKUP(9.99999999999999E+307,$M$2:M3671)+1,"")</f>
        <v>3506</v>
      </c>
      <c r="N3672" s="31" t="e">
        <f>IF(AND(B3672=N$1),LOOKUP(9.99999999999999E+307,$N$2:N3671)+1,"")</f>
        <v>#REF!</v>
      </c>
      <c r="O3672" s="31" t="e">
        <f>IF(AND($B3672=O$1),LOOKUP(9.99999999999999E+307,$O$2:O3671)+1,"")</f>
        <v>#REF!</v>
      </c>
      <c r="P3672" s="31" t="e">
        <f>IF(AND($B3672=P$1),LOOKUP(9.99999999999999E+307,$P$2:P3671)+1,"")</f>
        <v>#REF!</v>
      </c>
      <c r="Q3672" s="31" t="e">
        <f>IF(AND($B3672=Q$1),LOOKUP(9.99999999999999E+307,$Q$2:Q3671)+1,"")</f>
        <v>#REF!</v>
      </c>
      <c r="R3672" s="31">
        <f>IF(AND($B3672=R$1),LOOKUP(9.99999999999999E+307,$R$2:R3671)+1,"")</f>
        <v>3506</v>
      </c>
      <c r="S3672" s="31">
        <f>IF(AND($B3672=S$1),LOOKUP(9.99999999999999E+307,$S$2:S3671)+1,"")</f>
        <v>3506</v>
      </c>
      <c r="T3672" s="265"/>
      <c r="U3672" s="265"/>
      <c r="V3672" s="265"/>
      <c r="AA3672" s="254" t="str">
        <f t="shared" si="409"/>
        <v/>
      </c>
      <c r="AB3672" s="254" t="str">
        <f t="shared" si="410"/>
        <v/>
      </c>
      <c r="AC3672" s="255">
        <f t="shared" si="411"/>
        <v>0</v>
      </c>
      <c r="AD3672" s="255">
        <f t="shared" si="412"/>
        <v>3836</v>
      </c>
      <c r="AE3672" s="256" t="str">
        <f t="shared" si="413"/>
        <v/>
      </c>
      <c r="AF3672" s="252" t="str">
        <f t="shared" si="414"/>
        <v>-</v>
      </c>
    </row>
    <row r="3673" spans="1:32" ht="20.149999999999999" customHeight="1" x14ac:dyDescent="0.75">
      <c r="A3673" s="31">
        <v>3671</v>
      </c>
      <c r="B3673" s="237"/>
      <c r="C3673" s="273"/>
      <c r="D3673" s="272"/>
      <c r="E3673" s="273"/>
      <c r="F3673" s="273"/>
      <c r="G3673" s="253" t="str">
        <f t="shared" si="408"/>
        <v/>
      </c>
      <c r="H3673" s="31" t="str">
        <f>IF(AND(B3673=H$1),LOOKUP(9.99999999999999E+307,$H$2:H3672)+1,"")</f>
        <v/>
      </c>
      <c r="I3673" s="31" t="str">
        <f>IF(AND(B3673=I$1),LOOKUP(9.99999999999999E+307,$I$2:I3672)+1,"")</f>
        <v/>
      </c>
      <c r="J3673" s="31">
        <f>IF(AND(B3673=J$1),LOOKUP(9.99999999999999E+307,$J$2:J3672)+1,"")</f>
        <v>3507</v>
      </c>
      <c r="K3673" s="31">
        <f>IF(AND(B3673=K$1),LOOKUP(9.99999999999999E+307,$K$2:K3672)+1,"")</f>
        <v>3507</v>
      </c>
      <c r="L3673" s="31">
        <f>IF(AND(B3673=L$1),LOOKUP(9.99999999999999E+307,$L$2:L3672)+1,"")</f>
        <v>3507</v>
      </c>
      <c r="M3673" s="31">
        <f>IF(AND(B3673=M$1),LOOKUP(9.99999999999999E+307,$M$2:M3672)+1,"")</f>
        <v>3507</v>
      </c>
      <c r="N3673" s="31" t="e">
        <f>IF(AND(B3673=N$1),LOOKUP(9.99999999999999E+307,$N$2:N3672)+1,"")</f>
        <v>#REF!</v>
      </c>
      <c r="O3673" s="31" t="e">
        <f>IF(AND($B3673=O$1),LOOKUP(9.99999999999999E+307,$O$2:O3672)+1,"")</f>
        <v>#REF!</v>
      </c>
      <c r="P3673" s="31" t="e">
        <f>IF(AND($B3673=P$1),LOOKUP(9.99999999999999E+307,$P$2:P3672)+1,"")</f>
        <v>#REF!</v>
      </c>
      <c r="Q3673" s="31" t="e">
        <f>IF(AND($B3673=Q$1),LOOKUP(9.99999999999999E+307,$Q$2:Q3672)+1,"")</f>
        <v>#REF!</v>
      </c>
      <c r="R3673" s="31">
        <f>IF(AND($B3673=R$1),LOOKUP(9.99999999999999E+307,$R$2:R3672)+1,"")</f>
        <v>3507</v>
      </c>
      <c r="S3673" s="31">
        <f>IF(AND($B3673=S$1),LOOKUP(9.99999999999999E+307,$S$2:S3672)+1,"")</f>
        <v>3507</v>
      </c>
      <c r="T3673" s="265"/>
      <c r="U3673" s="265"/>
      <c r="V3673" s="265"/>
      <c r="AA3673" s="254" t="str">
        <f t="shared" si="409"/>
        <v/>
      </c>
      <c r="AB3673" s="254" t="str">
        <f t="shared" si="410"/>
        <v/>
      </c>
      <c r="AC3673" s="255">
        <f t="shared" si="411"/>
        <v>0</v>
      </c>
      <c r="AD3673" s="255">
        <f t="shared" si="412"/>
        <v>3836</v>
      </c>
      <c r="AE3673" s="256" t="str">
        <f t="shared" si="413"/>
        <v/>
      </c>
      <c r="AF3673" s="252" t="str">
        <f t="shared" si="414"/>
        <v>-</v>
      </c>
    </row>
    <row r="3674" spans="1:32" ht="20.149999999999999" customHeight="1" x14ac:dyDescent="0.75">
      <c r="A3674" s="31">
        <v>3672</v>
      </c>
      <c r="B3674" s="237"/>
      <c r="C3674" s="273"/>
      <c r="D3674" s="272"/>
      <c r="E3674" s="273"/>
      <c r="F3674" s="273"/>
      <c r="G3674" s="253" t="str">
        <f t="shared" si="408"/>
        <v/>
      </c>
      <c r="H3674" s="31" t="str">
        <f>IF(AND(B3674=H$1),LOOKUP(9.99999999999999E+307,$H$2:H3673)+1,"")</f>
        <v/>
      </c>
      <c r="I3674" s="31" t="str">
        <f>IF(AND(B3674=I$1),LOOKUP(9.99999999999999E+307,$I$2:I3673)+1,"")</f>
        <v/>
      </c>
      <c r="J3674" s="31">
        <f>IF(AND(B3674=J$1),LOOKUP(9.99999999999999E+307,$J$2:J3673)+1,"")</f>
        <v>3508</v>
      </c>
      <c r="K3674" s="31">
        <f>IF(AND(B3674=K$1),LOOKUP(9.99999999999999E+307,$K$2:K3673)+1,"")</f>
        <v>3508</v>
      </c>
      <c r="L3674" s="31">
        <f>IF(AND(B3674=L$1),LOOKUP(9.99999999999999E+307,$L$2:L3673)+1,"")</f>
        <v>3508</v>
      </c>
      <c r="M3674" s="31">
        <f>IF(AND(B3674=M$1),LOOKUP(9.99999999999999E+307,$M$2:M3673)+1,"")</f>
        <v>3508</v>
      </c>
      <c r="N3674" s="31" t="e">
        <f>IF(AND(B3674=N$1),LOOKUP(9.99999999999999E+307,$N$2:N3673)+1,"")</f>
        <v>#REF!</v>
      </c>
      <c r="O3674" s="31" t="e">
        <f>IF(AND($B3674=O$1),LOOKUP(9.99999999999999E+307,$O$2:O3673)+1,"")</f>
        <v>#REF!</v>
      </c>
      <c r="P3674" s="31" t="e">
        <f>IF(AND($B3674=P$1),LOOKUP(9.99999999999999E+307,$P$2:P3673)+1,"")</f>
        <v>#REF!</v>
      </c>
      <c r="Q3674" s="31" t="e">
        <f>IF(AND($B3674=Q$1),LOOKUP(9.99999999999999E+307,$Q$2:Q3673)+1,"")</f>
        <v>#REF!</v>
      </c>
      <c r="R3674" s="31">
        <f>IF(AND($B3674=R$1),LOOKUP(9.99999999999999E+307,$R$2:R3673)+1,"")</f>
        <v>3508</v>
      </c>
      <c r="S3674" s="31">
        <f>IF(AND($B3674=S$1),LOOKUP(9.99999999999999E+307,$S$2:S3673)+1,"")</f>
        <v>3508</v>
      </c>
      <c r="T3674" s="265"/>
      <c r="U3674" s="265"/>
      <c r="V3674" s="265"/>
      <c r="AA3674" s="254" t="str">
        <f t="shared" si="409"/>
        <v/>
      </c>
      <c r="AB3674" s="254" t="str">
        <f t="shared" si="410"/>
        <v/>
      </c>
      <c r="AC3674" s="255">
        <f t="shared" si="411"/>
        <v>0</v>
      </c>
      <c r="AD3674" s="255">
        <f t="shared" si="412"/>
        <v>3836</v>
      </c>
      <c r="AE3674" s="256" t="str">
        <f t="shared" si="413"/>
        <v/>
      </c>
      <c r="AF3674" s="252" t="str">
        <f t="shared" si="414"/>
        <v>-</v>
      </c>
    </row>
    <row r="3675" spans="1:32" ht="20.149999999999999" customHeight="1" x14ac:dyDescent="0.75">
      <c r="A3675" s="31">
        <v>3673</v>
      </c>
      <c r="B3675" s="237"/>
      <c r="C3675" s="273"/>
      <c r="D3675" s="272"/>
      <c r="E3675" s="273"/>
      <c r="F3675" s="273"/>
      <c r="G3675" s="253" t="str">
        <f t="shared" si="408"/>
        <v/>
      </c>
      <c r="H3675" s="31" t="str">
        <f>IF(AND(B3675=H$1),LOOKUP(9.99999999999999E+307,$H$2:H3674)+1,"")</f>
        <v/>
      </c>
      <c r="I3675" s="31" t="str">
        <f>IF(AND(B3675=I$1),LOOKUP(9.99999999999999E+307,$I$2:I3674)+1,"")</f>
        <v/>
      </c>
      <c r="J3675" s="31">
        <f>IF(AND(B3675=J$1),LOOKUP(9.99999999999999E+307,$J$2:J3674)+1,"")</f>
        <v>3509</v>
      </c>
      <c r="K3675" s="31">
        <f>IF(AND(B3675=K$1),LOOKUP(9.99999999999999E+307,$K$2:K3674)+1,"")</f>
        <v>3509</v>
      </c>
      <c r="L3675" s="31">
        <f>IF(AND(B3675=L$1),LOOKUP(9.99999999999999E+307,$L$2:L3674)+1,"")</f>
        <v>3509</v>
      </c>
      <c r="M3675" s="31">
        <f>IF(AND(B3675=M$1),LOOKUP(9.99999999999999E+307,$M$2:M3674)+1,"")</f>
        <v>3509</v>
      </c>
      <c r="N3675" s="31" t="e">
        <f>IF(AND(B3675=N$1),LOOKUP(9.99999999999999E+307,$N$2:N3674)+1,"")</f>
        <v>#REF!</v>
      </c>
      <c r="O3675" s="31" t="e">
        <f>IF(AND($B3675=O$1),LOOKUP(9.99999999999999E+307,$O$2:O3674)+1,"")</f>
        <v>#REF!</v>
      </c>
      <c r="P3675" s="31" t="e">
        <f>IF(AND($B3675=P$1),LOOKUP(9.99999999999999E+307,$P$2:P3674)+1,"")</f>
        <v>#REF!</v>
      </c>
      <c r="Q3675" s="31" t="e">
        <f>IF(AND($B3675=Q$1),LOOKUP(9.99999999999999E+307,$Q$2:Q3674)+1,"")</f>
        <v>#REF!</v>
      </c>
      <c r="R3675" s="31">
        <f>IF(AND($B3675=R$1),LOOKUP(9.99999999999999E+307,$R$2:R3674)+1,"")</f>
        <v>3509</v>
      </c>
      <c r="S3675" s="31">
        <f>IF(AND($B3675=S$1),LOOKUP(9.99999999999999E+307,$S$2:S3674)+1,"")</f>
        <v>3509</v>
      </c>
      <c r="T3675" s="265"/>
      <c r="U3675" s="265"/>
      <c r="V3675" s="265"/>
      <c r="AA3675" s="254" t="str">
        <f t="shared" si="409"/>
        <v/>
      </c>
      <c r="AB3675" s="254" t="str">
        <f t="shared" si="410"/>
        <v/>
      </c>
      <c r="AC3675" s="255">
        <f t="shared" si="411"/>
        <v>0</v>
      </c>
      <c r="AD3675" s="255">
        <f t="shared" si="412"/>
        <v>3836</v>
      </c>
      <c r="AE3675" s="256" t="str">
        <f t="shared" si="413"/>
        <v/>
      </c>
      <c r="AF3675" s="252" t="str">
        <f t="shared" si="414"/>
        <v>-</v>
      </c>
    </row>
    <row r="3676" spans="1:32" ht="20.149999999999999" customHeight="1" x14ac:dyDescent="0.75">
      <c r="A3676" s="31">
        <v>3674</v>
      </c>
      <c r="B3676" s="237"/>
      <c r="C3676" s="273"/>
      <c r="D3676" s="272"/>
      <c r="E3676" s="273"/>
      <c r="F3676" s="273"/>
      <c r="G3676" s="253" t="str">
        <f t="shared" si="408"/>
        <v/>
      </c>
      <c r="H3676" s="31" t="str">
        <f>IF(AND(B3676=H$1),LOOKUP(9.99999999999999E+307,$H$2:H3675)+1,"")</f>
        <v/>
      </c>
      <c r="I3676" s="31" t="str">
        <f>IF(AND(B3676=I$1),LOOKUP(9.99999999999999E+307,$I$2:I3675)+1,"")</f>
        <v/>
      </c>
      <c r="J3676" s="31">
        <f>IF(AND(B3676=J$1),LOOKUP(9.99999999999999E+307,$J$2:J3675)+1,"")</f>
        <v>3510</v>
      </c>
      <c r="K3676" s="31">
        <f>IF(AND(B3676=K$1),LOOKUP(9.99999999999999E+307,$K$2:K3675)+1,"")</f>
        <v>3510</v>
      </c>
      <c r="L3676" s="31">
        <f>IF(AND(B3676=L$1),LOOKUP(9.99999999999999E+307,$L$2:L3675)+1,"")</f>
        <v>3510</v>
      </c>
      <c r="M3676" s="31">
        <f>IF(AND(B3676=M$1),LOOKUP(9.99999999999999E+307,$M$2:M3675)+1,"")</f>
        <v>3510</v>
      </c>
      <c r="N3676" s="31" t="e">
        <f>IF(AND(B3676=N$1),LOOKUP(9.99999999999999E+307,$N$2:N3675)+1,"")</f>
        <v>#REF!</v>
      </c>
      <c r="O3676" s="31" t="e">
        <f>IF(AND($B3676=O$1),LOOKUP(9.99999999999999E+307,$O$2:O3675)+1,"")</f>
        <v>#REF!</v>
      </c>
      <c r="P3676" s="31" t="e">
        <f>IF(AND($B3676=P$1),LOOKUP(9.99999999999999E+307,$P$2:P3675)+1,"")</f>
        <v>#REF!</v>
      </c>
      <c r="Q3676" s="31" t="e">
        <f>IF(AND($B3676=Q$1),LOOKUP(9.99999999999999E+307,$Q$2:Q3675)+1,"")</f>
        <v>#REF!</v>
      </c>
      <c r="R3676" s="31">
        <f>IF(AND($B3676=R$1),LOOKUP(9.99999999999999E+307,$R$2:R3675)+1,"")</f>
        <v>3510</v>
      </c>
      <c r="S3676" s="31">
        <f>IF(AND($B3676=S$1),LOOKUP(9.99999999999999E+307,$S$2:S3675)+1,"")</f>
        <v>3510</v>
      </c>
      <c r="T3676" s="265"/>
      <c r="U3676" s="265"/>
      <c r="V3676" s="265"/>
      <c r="AA3676" s="254" t="str">
        <f t="shared" si="409"/>
        <v/>
      </c>
      <c r="AB3676" s="254" t="str">
        <f t="shared" si="410"/>
        <v/>
      </c>
      <c r="AC3676" s="255">
        <f t="shared" si="411"/>
        <v>0</v>
      </c>
      <c r="AD3676" s="255">
        <f t="shared" si="412"/>
        <v>3836</v>
      </c>
      <c r="AE3676" s="256" t="str">
        <f t="shared" si="413"/>
        <v/>
      </c>
      <c r="AF3676" s="252" t="str">
        <f t="shared" si="414"/>
        <v>-</v>
      </c>
    </row>
    <row r="3677" spans="1:32" ht="20.149999999999999" customHeight="1" x14ac:dyDescent="0.75">
      <c r="A3677" s="31">
        <v>3675</v>
      </c>
      <c r="B3677" s="237"/>
      <c r="C3677" s="273"/>
      <c r="D3677" s="272"/>
      <c r="E3677" s="273"/>
      <c r="F3677" s="273"/>
      <c r="G3677" s="253" t="str">
        <f t="shared" si="408"/>
        <v/>
      </c>
      <c r="H3677" s="31" t="str">
        <f>IF(AND(B3677=H$1),LOOKUP(9.99999999999999E+307,$H$2:H3676)+1,"")</f>
        <v/>
      </c>
      <c r="I3677" s="31" t="str">
        <f>IF(AND(B3677=I$1),LOOKUP(9.99999999999999E+307,$I$2:I3676)+1,"")</f>
        <v/>
      </c>
      <c r="J3677" s="31">
        <f>IF(AND(B3677=J$1),LOOKUP(9.99999999999999E+307,$J$2:J3676)+1,"")</f>
        <v>3511</v>
      </c>
      <c r="K3677" s="31">
        <f>IF(AND(B3677=K$1),LOOKUP(9.99999999999999E+307,$K$2:K3676)+1,"")</f>
        <v>3511</v>
      </c>
      <c r="L3677" s="31">
        <f>IF(AND(B3677=L$1),LOOKUP(9.99999999999999E+307,$L$2:L3676)+1,"")</f>
        <v>3511</v>
      </c>
      <c r="M3677" s="31">
        <f>IF(AND(B3677=M$1),LOOKUP(9.99999999999999E+307,$M$2:M3676)+1,"")</f>
        <v>3511</v>
      </c>
      <c r="N3677" s="31" t="e">
        <f>IF(AND(B3677=N$1),LOOKUP(9.99999999999999E+307,$N$2:N3676)+1,"")</f>
        <v>#REF!</v>
      </c>
      <c r="O3677" s="31" t="e">
        <f>IF(AND($B3677=O$1),LOOKUP(9.99999999999999E+307,$O$2:O3676)+1,"")</f>
        <v>#REF!</v>
      </c>
      <c r="P3677" s="31" t="e">
        <f>IF(AND($B3677=P$1),LOOKUP(9.99999999999999E+307,$P$2:P3676)+1,"")</f>
        <v>#REF!</v>
      </c>
      <c r="Q3677" s="31" t="e">
        <f>IF(AND($B3677=Q$1),LOOKUP(9.99999999999999E+307,$Q$2:Q3676)+1,"")</f>
        <v>#REF!</v>
      </c>
      <c r="R3677" s="31">
        <f>IF(AND($B3677=R$1),LOOKUP(9.99999999999999E+307,$R$2:R3676)+1,"")</f>
        <v>3511</v>
      </c>
      <c r="S3677" s="31">
        <f>IF(AND($B3677=S$1),LOOKUP(9.99999999999999E+307,$S$2:S3676)+1,"")</f>
        <v>3511</v>
      </c>
      <c r="T3677" s="265"/>
      <c r="U3677" s="265"/>
      <c r="V3677" s="265"/>
      <c r="AA3677" s="254" t="str">
        <f t="shared" si="409"/>
        <v/>
      </c>
      <c r="AB3677" s="254" t="str">
        <f t="shared" si="410"/>
        <v/>
      </c>
      <c r="AC3677" s="255">
        <f t="shared" si="411"/>
        <v>0</v>
      </c>
      <c r="AD3677" s="255">
        <f t="shared" si="412"/>
        <v>3836</v>
      </c>
      <c r="AE3677" s="256" t="str">
        <f t="shared" si="413"/>
        <v/>
      </c>
      <c r="AF3677" s="252" t="str">
        <f t="shared" si="414"/>
        <v>-</v>
      </c>
    </row>
    <row r="3678" spans="1:32" ht="20.149999999999999" customHeight="1" x14ac:dyDescent="0.75">
      <c r="A3678" s="31">
        <v>3676</v>
      </c>
      <c r="B3678" s="237"/>
      <c r="C3678" s="273"/>
      <c r="D3678" s="272"/>
      <c r="E3678" s="273"/>
      <c r="F3678" s="273"/>
      <c r="G3678" s="253" t="str">
        <f t="shared" si="408"/>
        <v/>
      </c>
      <c r="H3678" s="31" t="str">
        <f>IF(AND(B3678=H$1),LOOKUP(9.99999999999999E+307,$H$2:H3677)+1,"")</f>
        <v/>
      </c>
      <c r="I3678" s="31" t="str">
        <f>IF(AND(B3678=I$1),LOOKUP(9.99999999999999E+307,$I$2:I3677)+1,"")</f>
        <v/>
      </c>
      <c r="J3678" s="31">
        <f>IF(AND(B3678=J$1),LOOKUP(9.99999999999999E+307,$J$2:J3677)+1,"")</f>
        <v>3512</v>
      </c>
      <c r="K3678" s="31">
        <f>IF(AND(B3678=K$1),LOOKUP(9.99999999999999E+307,$K$2:K3677)+1,"")</f>
        <v>3512</v>
      </c>
      <c r="L3678" s="31">
        <f>IF(AND(B3678=L$1),LOOKUP(9.99999999999999E+307,$L$2:L3677)+1,"")</f>
        <v>3512</v>
      </c>
      <c r="M3678" s="31">
        <f>IF(AND(B3678=M$1),LOOKUP(9.99999999999999E+307,$M$2:M3677)+1,"")</f>
        <v>3512</v>
      </c>
      <c r="N3678" s="31" t="e">
        <f>IF(AND(B3678=N$1),LOOKUP(9.99999999999999E+307,$N$2:N3677)+1,"")</f>
        <v>#REF!</v>
      </c>
      <c r="O3678" s="31" t="e">
        <f>IF(AND($B3678=O$1),LOOKUP(9.99999999999999E+307,$O$2:O3677)+1,"")</f>
        <v>#REF!</v>
      </c>
      <c r="P3678" s="31" t="e">
        <f>IF(AND($B3678=P$1),LOOKUP(9.99999999999999E+307,$P$2:P3677)+1,"")</f>
        <v>#REF!</v>
      </c>
      <c r="Q3678" s="31" t="e">
        <f>IF(AND($B3678=Q$1),LOOKUP(9.99999999999999E+307,$Q$2:Q3677)+1,"")</f>
        <v>#REF!</v>
      </c>
      <c r="R3678" s="31">
        <f>IF(AND($B3678=R$1),LOOKUP(9.99999999999999E+307,$R$2:R3677)+1,"")</f>
        <v>3512</v>
      </c>
      <c r="S3678" s="31">
        <f>IF(AND($B3678=S$1),LOOKUP(9.99999999999999E+307,$S$2:S3677)+1,"")</f>
        <v>3512</v>
      </c>
      <c r="T3678" s="265"/>
      <c r="U3678" s="265"/>
      <c r="V3678" s="265"/>
      <c r="AA3678" s="254" t="str">
        <f t="shared" si="409"/>
        <v/>
      </c>
      <c r="AB3678" s="254" t="str">
        <f t="shared" si="410"/>
        <v/>
      </c>
      <c r="AC3678" s="255">
        <f t="shared" si="411"/>
        <v>0</v>
      </c>
      <c r="AD3678" s="255">
        <f t="shared" si="412"/>
        <v>3836</v>
      </c>
      <c r="AE3678" s="256" t="str">
        <f t="shared" si="413"/>
        <v/>
      </c>
      <c r="AF3678" s="252" t="str">
        <f t="shared" si="414"/>
        <v>-</v>
      </c>
    </row>
    <row r="3679" spans="1:32" ht="20.149999999999999" customHeight="1" x14ac:dyDescent="0.75">
      <c r="A3679" s="31">
        <v>3677</v>
      </c>
      <c r="B3679" s="237"/>
      <c r="C3679" s="273"/>
      <c r="D3679" s="272"/>
      <c r="E3679" s="273"/>
      <c r="F3679" s="273"/>
      <c r="G3679" s="253" t="str">
        <f t="shared" si="408"/>
        <v/>
      </c>
      <c r="H3679" s="31" t="str">
        <f>IF(AND(B3679=H$1),LOOKUP(9.99999999999999E+307,$H$2:H3678)+1,"")</f>
        <v/>
      </c>
      <c r="I3679" s="31" t="str">
        <f>IF(AND(B3679=I$1),LOOKUP(9.99999999999999E+307,$I$2:I3678)+1,"")</f>
        <v/>
      </c>
      <c r="J3679" s="31">
        <f>IF(AND(B3679=J$1),LOOKUP(9.99999999999999E+307,$J$2:J3678)+1,"")</f>
        <v>3513</v>
      </c>
      <c r="K3679" s="31">
        <f>IF(AND(B3679=K$1),LOOKUP(9.99999999999999E+307,$K$2:K3678)+1,"")</f>
        <v>3513</v>
      </c>
      <c r="L3679" s="31">
        <f>IF(AND(B3679=L$1),LOOKUP(9.99999999999999E+307,$L$2:L3678)+1,"")</f>
        <v>3513</v>
      </c>
      <c r="M3679" s="31">
        <f>IF(AND(B3679=M$1),LOOKUP(9.99999999999999E+307,$M$2:M3678)+1,"")</f>
        <v>3513</v>
      </c>
      <c r="N3679" s="31" t="e">
        <f>IF(AND(B3679=N$1),LOOKUP(9.99999999999999E+307,$N$2:N3678)+1,"")</f>
        <v>#REF!</v>
      </c>
      <c r="O3679" s="31" t="e">
        <f>IF(AND($B3679=O$1),LOOKUP(9.99999999999999E+307,$O$2:O3678)+1,"")</f>
        <v>#REF!</v>
      </c>
      <c r="P3679" s="31" t="e">
        <f>IF(AND($B3679=P$1),LOOKUP(9.99999999999999E+307,$P$2:P3678)+1,"")</f>
        <v>#REF!</v>
      </c>
      <c r="Q3679" s="31" t="e">
        <f>IF(AND($B3679=Q$1),LOOKUP(9.99999999999999E+307,$Q$2:Q3678)+1,"")</f>
        <v>#REF!</v>
      </c>
      <c r="R3679" s="31">
        <f>IF(AND($B3679=R$1),LOOKUP(9.99999999999999E+307,$R$2:R3678)+1,"")</f>
        <v>3513</v>
      </c>
      <c r="S3679" s="31">
        <f>IF(AND($B3679=S$1),LOOKUP(9.99999999999999E+307,$S$2:S3678)+1,"")</f>
        <v>3513</v>
      </c>
      <c r="T3679" s="265"/>
      <c r="U3679" s="265"/>
      <c r="V3679" s="265"/>
      <c r="AA3679" s="254" t="str">
        <f t="shared" si="409"/>
        <v/>
      </c>
      <c r="AB3679" s="254" t="str">
        <f t="shared" si="410"/>
        <v/>
      </c>
      <c r="AC3679" s="255">
        <f t="shared" si="411"/>
        <v>0</v>
      </c>
      <c r="AD3679" s="255">
        <f t="shared" si="412"/>
        <v>3836</v>
      </c>
      <c r="AE3679" s="256" t="str">
        <f t="shared" si="413"/>
        <v/>
      </c>
      <c r="AF3679" s="252" t="str">
        <f t="shared" si="414"/>
        <v>-</v>
      </c>
    </row>
    <row r="3680" spans="1:32" ht="20.149999999999999" customHeight="1" x14ac:dyDescent="0.75">
      <c r="A3680" s="31">
        <v>3678</v>
      </c>
      <c r="B3680" s="237"/>
      <c r="C3680" s="273"/>
      <c r="D3680" s="272"/>
      <c r="E3680" s="273"/>
      <c r="F3680" s="273"/>
      <c r="G3680" s="253" t="str">
        <f t="shared" si="408"/>
        <v/>
      </c>
      <c r="H3680" s="31" t="str">
        <f>IF(AND(B3680=H$1),LOOKUP(9.99999999999999E+307,$H$2:H3679)+1,"")</f>
        <v/>
      </c>
      <c r="I3680" s="31" t="str">
        <f>IF(AND(B3680=I$1),LOOKUP(9.99999999999999E+307,$I$2:I3679)+1,"")</f>
        <v/>
      </c>
      <c r="J3680" s="31">
        <f>IF(AND(B3680=J$1),LOOKUP(9.99999999999999E+307,$J$2:J3679)+1,"")</f>
        <v>3514</v>
      </c>
      <c r="K3680" s="31">
        <f>IF(AND(B3680=K$1),LOOKUP(9.99999999999999E+307,$K$2:K3679)+1,"")</f>
        <v>3514</v>
      </c>
      <c r="L3680" s="31">
        <f>IF(AND(B3680=L$1),LOOKUP(9.99999999999999E+307,$L$2:L3679)+1,"")</f>
        <v>3514</v>
      </c>
      <c r="M3680" s="31">
        <f>IF(AND(B3680=M$1),LOOKUP(9.99999999999999E+307,$M$2:M3679)+1,"")</f>
        <v>3514</v>
      </c>
      <c r="N3680" s="31" t="e">
        <f>IF(AND(B3680=N$1),LOOKUP(9.99999999999999E+307,$N$2:N3679)+1,"")</f>
        <v>#REF!</v>
      </c>
      <c r="O3680" s="31" t="e">
        <f>IF(AND($B3680=O$1),LOOKUP(9.99999999999999E+307,$O$2:O3679)+1,"")</f>
        <v>#REF!</v>
      </c>
      <c r="P3680" s="31" t="e">
        <f>IF(AND($B3680=P$1),LOOKUP(9.99999999999999E+307,$P$2:P3679)+1,"")</f>
        <v>#REF!</v>
      </c>
      <c r="Q3680" s="31" t="e">
        <f>IF(AND($B3680=Q$1),LOOKUP(9.99999999999999E+307,$Q$2:Q3679)+1,"")</f>
        <v>#REF!</v>
      </c>
      <c r="R3680" s="31">
        <f>IF(AND($B3680=R$1),LOOKUP(9.99999999999999E+307,$R$2:R3679)+1,"")</f>
        <v>3514</v>
      </c>
      <c r="S3680" s="31">
        <f>IF(AND($B3680=S$1),LOOKUP(9.99999999999999E+307,$S$2:S3679)+1,"")</f>
        <v>3514</v>
      </c>
      <c r="T3680" s="265"/>
      <c r="U3680" s="265"/>
      <c r="V3680" s="265"/>
      <c r="AA3680" s="254" t="str">
        <f t="shared" si="409"/>
        <v/>
      </c>
      <c r="AB3680" s="254" t="str">
        <f t="shared" si="410"/>
        <v/>
      </c>
      <c r="AC3680" s="255">
        <f t="shared" si="411"/>
        <v>0</v>
      </c>
      <c r="AD3680" s="255">
        <f t="shared" si="412"/>
        <v>3836</v>
      </c>
      <c r="AE3680" s="256" t="str">
        <f t="shared" si="413"/>
        <v/>
      </c>
      <c r="AF3680" s="252" t="str">
        <f t="shared" si="414"/>
        <v>-</v>
      </c>
    </row>
    <row r="3681" spans="1:32" ht="20.149999999999999" customHeight="1" x14ac:dyDescent="0.75">
      <c r="A3681" s="31">
        <v>3679</v>
      </c>
      <c r="B3681" s="237"/>
      <c r="C3681" s="273"/>
      <c r="D3681" s="272"/>
      <c r="E3681" s="273"/>
      <c r="F3681" s="273"/>
      <c r="G3681" s="253" t="str">
        <f t="shared" si="408"/>
        <v/>
      </c>
      <c r="H3681" s="31" t="str">
        <f>IF(AND(B3681=H$1),LOOKUP(9.99999999999999E+307,$H$2:H3680)+1,"")</f>
        <v/>
      </c>
      <c r="I3681" s="31" t="str">
        <f>IF(AND(B3681=I$1),LOOKUP(9.99999999999999E+307,$I$2:I3680)+1,"")</f>
        <v/>
      </c>
      <c r="J3681" s="31">
        <f>IF(AND(B3681=J$1),LOOKUP(9.99999999999999E+307,$J$2:J3680)+1,"")</f>
        <v>3515</v>
      </c>
      <c r="K3681" s="31">
        <f>IF(AND(B3681=K$1),LOOKUP(9.99999999999999E+307,$K$2:K3680)+1,"")</f>
        <v>3515</v>
      </c>
      <c r="L3681" s="31">
        <f>IF(AND(B3681=L$1),LOOKUP(9.99999999999999E+307,$L$2:L3680)+1,"")</f>
        <v>3515</v>
      </c>
      <c r="M3681" s="31">
        <f>IF(AND(B3681=M$1),LOOKUP(9.99999999999999E+307,$M$2:M3680)+1,"")</f>
        <v>3515</v>
      </c>
      <c r="N3681" s="31" t="e">
        <f>IF(AND(B3681=N$1),LOOKUP(9.99999999999999E+307,$N$2:N3680)+1,"")</f>
        <v>#REF!</v>
      </c>
      <c r="O3681" s="31" t="e">
        <f>IF(AND($B3681=O$1),LOOKUP(9.99999999999999E+307,$O$2:O3680)+1,"")</f>
        <v>#REF!</v>
      </c>
      <c r="P3681" s="31" t="e">
        <f>IF(AND($B3681=P$1),LOOKUP(9.99999999999999E+307,$P$2:P3680)+1,"")</f>
        <v>#REF!</v>
      </c>
      <c r="Q3681" s="31" t="e">
        <f>IF(AND($B3681=Q$1),LOOKUP(9.99999999999999E+307,$Q$2:Q3680)+1,"")</f>
        <v>#REF!</v>
      </c>
      <c r="R3681" s="31">
        <f>IF(AND($B3681=R$1),LOOKUP(9.99999999999999E+307,$R$2:R3680)+1,"")</f>
        <v>3515</v>
      </c>
      <c r="S3681" s="31">
        <f>IF(AND($B3681=S$1),LOOKUP(9.99999999999999E+307,$S$2:S3680)+1,"")</f>
        <v>3515</v>
      </c>
      <c r="T3681" s="265"/>
      <c r="U3681" s="265"/>
      <c r="V3681" s="265"/>
      <c r="AA3681" s="254" t="str">
        <f t="shared" si="409"/>
        <v/>
      </c>
      <c r="AB3681" s="254" t="str">
        <f t="shared" si="410"/>
        <v/>
      </c>
      <c r="AC3681" s="255">
        <f t="shared" si="411"/>
        <v>0</v>
      </c>
      <c r="AD3681" s="255">
        <f t="shared" si="412"/>
        <v>3836</v>
      </c>
      <c r="AE3681" s="256" t="str">
        <f t="shared" si="413"/>
        <v/>
      </c>
      <c r="AF3681" s="252" t="str">
        <f t="shared" si="414"/>
        <v>-</v>
      </c>
    </row>
    <row r="3682" spans="1:32" ht="20.149999999999999" customHeight="1" x14ac:dyDescent="0.75">
      <c r="A3682" s="31">
        <v>3680</v>
      </c>
      <c r="B3682" s="237"/>
      <c r="C3682" s="273"/>
      <c r="D3682" s="272"/>
      <c r="E3682" s="273"/>
      <c r="F3682" s="273"/>
      <c r="G3682" s="253" t="str">
        <f t="shared" si="408"/>
        <v/>
      </c>
      <c r="H3682" s="31" t="str">
        <f>IF(AND(B3682=H$1),LOOKUP(9.99999999999999E+307,$H$2:H3681)+1,"")</f>
        <v/>
      </c>
      <c r="I3682" s="31" t="str">
        <f>IF(AND(B3682=I$1),LOOKUP(9.99999999999999E+307,$I$2:I3681)+1,"")</f>
        <v/>
      </c>
      <c r="J3682" s="31">
        <f>IF(AND(B3682=J$1),LOOKUP(9.99999999999999E+307,$J$2:J3681)+1,"")</f>
        <v>3516</v>
      </c>
      <c r="K3682" s="31">
        <f>IF(AND(B3682=K$1),LOOKUP(9.99999999999999E+307,$K$2:K3681)+1,"")</f>
        <v>3516</v>
      </c>
      <c r="L3682" s="31">
        <f>IF(AND(B3682=L$1),LOOKUP(9.99999999999999E+307,$L$2:L3681)+1,"")</f>
        <v>3516</v>
      </c>
      <c r="M3682" s="31">
        <f>IF(AND(B3682=M$1),LOOKUP(9.99999999999999E+307,$M$2:M3681)+1,"")</f>
        <v>3516</v>
      </c>
      <c r="N3682" s="31" t="e">
        <f>IF(AND(B3682=N$1),LOOKUP(9.99999999999999E+307,$N$2:N3681)+1,"")</f>
        <v>#REF!</v>
      </c>
      <c r="O3682" s="31" t="e">
        <f>IF(AND($B3682=O$1),LOOKUP(9.99999999999999E+307,$O$2:O3681)+1,"")</f>
        <v>#REF!</v>
      </c>
      <c r="P3682" s="31" t="e">
        <f>IF(AND($B3682=P$1),LOOKUP(9.99999999999999E+307,$P$2:P3681)+1,"")</f>
        <v>#REF!</v>
      </c>
      <c r="Q3682" s="31" t="e">
        <f>IF(AND($B3682=Q$1),LOOKUP(9.99999999999999E+307,$Q$2:Q3681)+1,"")</f>
        <v>#REF!</v>
      </c>
      <c r="R3682" s="31">
        <f>IF(AND($B3682=R$1),LOOKUP(9.99999999999999E+307,$R$2:R3681)+1,"")</f>
        <v>3516</v>
      </c>
      <c r="S3682" s="31">
        <f>IF(AND($B3682=S$1),LOOKUP(9.99999999999999E+307,$S$2:S3681)+1,"")</f>
        <v>3516</v>
      </c>
      <c r="T3682" s="265"/>
      <c r="U3682" s="265"/>
      <c r="V3682" s="265"/>
      <c r="AA3682" s="254" t="str">
        <f t="shared" si="409"/>
        <v/>
      </c>
      <c r="AB3682" s="254" t="str">
        <f t="shared" si="410"/>
        <v/>
      </c>
      <c r="AC3682" s="255">
        <f t="shared" si="411"/>
        <v>0</v>
      </c>
      <c r="AD3682" s="255">
        <f t="shared" si="412"/>
        <v>3836</v>
      </c>
      <c r="AE3682" s="256" t="str">
        <f t="shared" si="413"/>
        <v/>
      </c>
      <c r="AF3682" s="252" t="str">
        <f t="shared" si="414"/>
        <v>-</v>
      </c>
    </row>
    <row r="3683" spans="1:32" ht="20.149999999999999" customHeight="1" x14ac:dyDescent="0.75">
      <c r="A3683" s="31">
        <v>3681</v>
      </c>
      <c r="B3683" s="237"/>
      <c r="C3683" s="273"/>
      <c r="D3683" s="272"/>
      <c r="E3683" s="273"/>
      <c r="F3683" s="273"/>
      <c r="G3683" s="253" t="str">
        <f t="shared" si="408"/>
        <v/>
      </c>
      <c r="H3683" s="31" t="str">
        <f>IF(AND(B3683=H$1),LOOKUP(9.99999999999999E+307,$H$2:H3682)+1,"")</f>
        <v/>
      </c>
      <c r="I3683" s="31" t="str">
        <f>IF(AND(B3683=I$1),LOOKUP(9.99999999999999E+307,$I$2:I3682)+1,"")</f>
        <v/>
      </c>
      <c r="J3683" s="31">
        <f>IF(AND(B3683=J$1),LOOKUP(9.99999999999999E+307,$J$2:J3682)+1,"")</f>
        <v>3517</v>
      </c>
      <c r="K3683" s="31">
        <f>IF(AND(B3683=K$1),LOOKUP(9.99999999999999E+307,$K$2:K3682)+1,"")</f>
        <v>3517</v>
      </c>
      <c r="L3683" s="31">
        <f>IF(AND(B3683=L$1),LOOKUP(9.99999999999999E+307,$L$2:L3682)+1,"")</f>
        <v>3517</v>
      </c>
      <c r="M3683" s="31">
        <f>IF(AND(B3683=M$1),LOOKUP(9.99999999999999E+307,$M$2:M3682)+1,"")</f>
        <v>3517</v>
      </c>
      <c r="N3683" s="31" t="e">
        <f>IF(AND(B3683=N$1),LOOKUP(9.99999999999999E+307,$N$2:N3682)+1,"")</f>
        <v>#REF!</v>
      </c>
      <c r="O3683" s="31" t="e">
        <f>IF(AND($B3683=O$1),LOOKUP(9.99999999999999E+307,$O$2:O3682)+1,"")</f>
        <v>#REF!</v>
      </c>
      <c r="P3683" s="31" t="e">
        <f>IF(AND($B3683=P$1),LOOKUP(9.99999999999999E+307,$P$2:P3682)+1,"")</f>
        <v>#REF!</v>
      </c>
      <c r="Q3683" s="31" t="e">
        <f>IF(AND($B3683=Q$1),LOOKUP(9.99999999999999E+307,$Q$2:Q3682)+1,"")</f>
        <v>#REF!</v>
      </c>
      <c r="R3683" s="31">
        <f>IF(AND($B3683=R$1),LOOKUP(9.99999999999999E+307,$R$2:R3682)+1,"")</f>
        <v>3517</v>
      </c>
      <c r="S3683" s="31">
        <f>IF(AND($B3683=S$1),LOOKUP(9.99999999999999E+307,$S$2:S3682)+1,"")</f>
        <v>3517</v>
      </c>
      <c r="T3683" s="265"/>
      <c r="U3683" s="265"/>
      <c r="V3683" s="265"/>
      <c r="AA3683" s="254" t="str">
        <f t="shared" si="409"/>
        <v/>
      </c>
      <c r="AB3683" s="254" t="str">
        <f t="shared" si="410"/>
        <v/>
      </c>
      <c r="AC3683" s="255">
        <f t="shared" si="411"/>
        <v>0</v>
      </c>
      <c r="AD3683" s="255">
        <f t="shared" si="412"/>
        <v>3836</v>
      </c>
      <c r="AE3683" s="256" t="str">
        <f t="shared" si="413"/>
        <v/>
      </c>
      <c r="AF3683" s="252" t="str">
        <f t="shared" si="414"/>
        <v>-</v>
      </c>
    </row>
    <row r="3684" spans="1:32" ht="20.149999999999999" customHeight="1" x14ac:dyDescent="0.75">
      <c r="A3684" s="31">
        <v>3682</v>
      </c>
      <c r="B3684" s="237"/>
      <c r="C3684" s="273"/>
      <c r="D3684" s="272"/>
      <c r="E3684" s="273"/>
      <c r="F3684" s="273"/>
      <c r="G3684" s="253" t="str">
        <f t="shared" si="408"/>
        <v/>
      </c>
      <c r="H3684" s="31" t="str">
        <f>IF(AND(B3684=H$1),LOOKUP(9.99999999999999E+307,$H$2:H3683)+1,"")</f>
        <v/>
      </c>
      <c r="I3684" s="31" t="str">
        <f>IF(AND(B3684=I$1),LOOKUP(9.99999999999999E+307,$I$2:I3683)+1,"")</f>
        <v/>
      </c>
      <c r="J3684" s="31">
        <f>IF(AND(B3684=J$1),LOOKUP(9.99999999999999E+307,$J$2:J3683)+1,"")</f>
        <v>3518</v>
      </c>
      <c r="K3684" s="31">
        <f>IF(AND(B3684=K$1),LOOKUP(9.99999999999999E+307,$K$2:K3683)+1,"")</f>
        <v>3518</v>
      </c>
      <c r="L3684" s="31">
        <f>IF(AND(B3684=L$1),LOOKUP(9.99999999999999E+307,$L$2:L3683)+1,"")</f>
        <v>3518</v>
      </c>
      <c r="M3684" s="31">
        <f>IF(AND(B3684=M$1),LOOKUP(9.99999999999999E+307,$M$2:M3683)+1,"")</f>
        <v>3518</v>
      </c>
      <c r="N3684" s="31" t="e">
        <f>IF(AND(B3684=N$1),LOOKUP(9.99999999999999E+307,$N$2:N3683)+1,"")</f>
        <v>#REF!</v>
      </c>
      <c r="O3684" s="31" t="e">
        <f>IF(AND($B3684=O$1),LOOKUP(9.99999999999999E+307,$O$2:O3683)+1,"")</f>
        <v>#REF!</v>
      </c>
      <c r="P3684" s="31" t="e">
        <f>IF(AND($B3684=P$1),LOOKUP(9.99999999999999E+307,$P$2:P3683)+1,"")</f>
        <v>#REF!</v>
      </c>
      <c r="Q3684" s="31" t="e">
        <f>IF(AND($B3684=Q$1),LOOKUP(9.99999999999999E+307,$Q$2:Q3683)+1,"")</f>
        <v>#REF!</v>
      </c>
      <c r="R3684" s="31">
        <f>IF(AND($B3684=R$1),LOOKUP(9.99999999999999E+307,$R$2:R3683)+1,"")</f>
        <v>3518</v>
      </c>
      <c r="S3684" s="31">
        <f>IF(AND($B3684=S$1),LOOKUP(9.99999999999999E+307,$S$2:S3683)+1,"")</f>
        <v>3518</v>
      </c>
      <c r="T3684" s="265"/>
      <c r="U3684" s="265"/>
      <c r="V3684" s="265"/>
      <c r="AA3684" s="254" t="str">
        <f t="shared" si="409"/>
        <v/>
      </c>
      <c r="AB3684" s="254" t="str">
        <f t="shared" si="410"/>
        <v/>
      </c>
      <c r="AC3684" s="255">
        <f t="shared" si="411"/>
        <v>0</v>
      </c>
      <c r="AD3684" s="255">
        <f t="shared" si="412"/>
        <v>3836</v>
      </c>
      <c r="AE3684" s="256" t="str">
        <f t="shared" si="413"/>
        <v/>
      </c>
      <c r="AF3684" s="252" t="str">
        <f t="shared" si="414"/>
        <v>-</v>
      </c>
    </row>
    <row r="3685" spans="1:32" ht="20.149999999999999" customHeight="1" x14ac:dyDescent="0.75">
      <c r="A3685" s="31">
        <v>3683</v>
      </c>
      <c r="B3685" s="237"/>
      <c r="C3685" s="273"/>
      <c r="D3685" s="272"/>
      <c r="E3685" s="273"/>
      <c r="F3685" s="273"/>
      <c r="G3685" s="253" t="str">
        <f t="shared" si="408"/>
        <v/>
      </c>
      <c r="H3685" s="31" t="str">
        <f>IF(AND(B3685=H$1),LOOKUP(9.99999999999999E+307,$H$2:H3684)+1,"")</f>
        <v/>
      </c>
      <c r="I3685" s="31" t="str">
        <f>IF(AND(B3685=I$1),LOOKUP(9.99999999999999E+307,$I$2:I3684)+1,"")</f>
        <v/>
      </c>
      <c r="J3685" s="31">
        <f>IF(AND(B3685=J$1),LOOKUP(9.99999999999999E+307,$J$2:J3684)+1,"")</f>
        <v>3519</v>
      </c>
      <c r="K3685" s="31">
        <f>IF(AND(B3685=K$1),LOOKUP(9.99999999999999E+307,$K$2:K3684)+1,"")</f>
        <v>3519</v>
      </c>
      <c r="L3685" s="31">
        <f>IF(AND(B3685=L$1),LOOKUP(9.99999999999999E+307,$L$2:L3684)+1,"")</f>
        <v>3519</v>
      </c>
      <c r="M3685" s="31">
        <f>IF(AND(B3685=M$1),LOOKUP(9.99999999999999E+307,$M$2:M3684)+1,"")</f>
        <v>3519</v>
      </c>
      <c r="N3685" s="31" t="e">
        <f>IF(AND(B3685=N$1),LOOKUP(9.99999999999999E+307,$N$2:N3684)+1,"")</f>
        <v>#REF!</v>
      </c>
      <c r="O3685" s="31" t="e">
        <f>IF(AND($B3685=O$1),LOOKUP(9.99999999999999E+307,$O$2:O3684)+1,"")</f>
        <v>#REF!</v>
      </c>
      <c r="P3685" s="31" t="e">
        <f>IF(AND($B3685=P$1),LOOKUP(9.99999999999999E+307,$P$2:P3684)+1,"")</f>
        <v>#REF!</v>
      </c>
      <c r="Q3685" s="31" t="e">
        <f>IF(AND($B3685=Q$1),LOOKUP(9.99999999999999E+307,$Q$2:Q3684)+1,"")</f>
        <v>#REF!</v>
      </c>
      <c r="R3685" s="31">
        <f>IF(AND($B3685=R$1),LOOKUP(9.99999999999999E+307,$R$2:R3684)+1,"")</f>
        <v>3519</v>
      </c>
      <c r="S3685" s="31">
        <f>IF(AND($B3685=S$1),LOOKUP(9.99999999999999E+307,$S$2:S3684)+1,"")</f>
        <v>3519</v>
      </c>
      <c r="T3685" s="265"/>
      <c r="U3685" s="265"/>
      <c r="V3685" s="265"/>
      <c r="AA3685" s="254" t="str">
        <f t="shared" si="409"/>
        <v/>
      </c>
      <c r="AB3685" s="254" t="str">
        <f t="shared" si="410"/>
        <v/>
      </c>
      <c r="AC3685" s="255">
        <f t="shared" si="411"/>
        <v>0</v>
      </c>
      <c r="AD3685" s="255">
        <f t="shared" si="412"/>
        <v>3836</v>
      </c>
      <c r="AE3685" s="256" t="str">
        <f t="shared" si="413"/>
        <v/>
      </c>
      <c r="AF3685" s="252" t="str">
        <f t="shared" si="414"/>
        <v>-</v>
      </c>
    </row>
    <row r="3686" spans="1:32" ht="20.149999999999999" customHeight="1" x14ac:dyDescent="0.75">
      <c r="A3686" s="31">
        <v>3684</v>
      </c>
      <c r="B3686" s="237"/>
      <c r="C3686" s="273"/>
      <c r="D3686" s="272"/>
      <c r="E3686" s="273"/>
      <c r="F3686" s="273"/>
      <c r="G3686" s="253" t="str">
        <f t="shared" si="408"/>
        <v/>
      </c>
      <c r="H3686" s="31" t="str">
        <f>IF(AND(B3686=H$1),LOOKUP(9.99999999999999E+307,$H$2:H3685)+1,"")</f>
        <v/>
      </c>
      <c r="I3686" s="31" t="str">
        <f>IF(AND(B3686=I$1),LOOKUP(9.99999999999999E+307,$I$2:I3685)+1,"")</f>
        <v/>
      </c>
      <c r="J3686" s="31">
        <f>IF(AND(B3686=J$1),LOOKUP(9.99999999999999E+307,$J$2:J3685)+1,"")</f>
        <v>3520</v>
      </c>
      <c r="K3686" s="31">
        <f>IF(AND(B3686=K$1),LOOKUP(9.99999999999999E+307,$K$2:K3685)+1,"")</f>
        <v>3520</v>
      </c>
      <c r="L3686" s="31">
        <f>IF(AND(B3686=L$1),LOOKUP(9.99999999999999E+307,$L$2:L3685)+1,"")</f>
        <v>3520</v>
      </c>
      <c r="M3686" s="31">
        <f>IF(AND(B3686=M$1),LOOKUP(9.99999999999999E+307,$M$2:M3685)+1,"")</f>
        <v>3520</v>
      </c>
      <c r="N3686" s="31" t="e">
        <f>IF(AND(B3686=N$1),LOOKUP(9.99999999999999E+307,$N$2:N3685)+1,"")</f>
        <v>#REF!</v>
      </c>
      <c r="O3686" s="31" t="e">
        <f>IF(AND($B3686=O$1),LOOKUP(9.99999999999999E+307,$O$2:O3685)+1,"")</f>
        <v>#REF!</v>
      </c>
      <c r="P3686" s="31" t="e">
        <f>IF(AND($B3686=P$1),LOOKUP(9.99999999999999E+307,$P$2:P3685)+1,"")</f>
        <v>#REF!</v>
      </c>
      <c r="Q3686" s="31" t="e">
        <f>IF(AND($B3686=Q$1),LOOKUP(9.99999999999999E+307,$Q$2:Q3685)+1,"")</f>
        <v>#REF!</v>
      </c>
      <c r="R3686" s="31">
        <f>IF(AND($B3686=R$1),LOOKUP(9.99999999999999E+307,$R$2:R3685)+1,"")</f>
        <v>3520</v>
      </c>
      <c r="S3686" s="31">
        <f>IF(AND($B3686=S$1),LOOKUP(9.99999999999999E+307,$S$2:S3685)+1,"")</f>
        <v>3520</v>
      </c>
      <c r="T3686" s="265"/>
      <c r="U3686" s="265"/>
      <c r="V3686" s="265"/>
      <c r="AA3686" s="254" t="str">
        <f t="shared" si="409"/>
        <v/>
      </c>
      <c r="AB3686" s="254" t="str">
        <f t="shared" si="410"/>
        <v/>
      </c>
      <c r="AC3686" s="255">
        <f t="shared" si="411"/>
        <v>0</v>
      </c>
      <c r="AD3686" s="255">
        <f t="shared" si="412"/>
        <v>3836</v>
      </c>
      <c r="AE3686" s="256" t="str">
        <f t="shared" si="413"/>
        <v/>
      </c>
      <c r="AF3686" s="252" t="str">
        <f t="shared" si="414"/>
        <v>-</v>
      </c>
    </row>
    <row r="3687" spans="1:32" ht="20.149999999999999" customHeight="1" x14ac:dyDescent="0.75">
      <c r="A3687" s="31">
        <v>3685</v>
      </c>
      <c r="B3687" s="237"/>
      <c r="C3687" s="273"/>
      <c r="D3687" s="272"/>
      <c r="E3687" s="273"/>
      <c r="F3687" s="273"/>
      <c r="G3687" s="253" t="str">
        <f t="shared" si="408"/>
        <v/>
      </c>
      <c r="H3687" s="31" t="str">
        <f>IF(AND(B3687=H$1),LOOKUP(9.99999999999999E+307,$H$2:H3686)+1,"")</f>
        <v/>
      </c>
      <c r="I3687" s="31" t="str">
        <f>IF(AND(B3687=I$1),LOOKUP(9.99999999999999E+307,$I$2:I3686)+1,"")</f>
        <v/>
      </c>
      <c r="J3687" s="31">
        <f>IF(AND(B3687=J$1),LOOKUP(9.99999999999999E+307,$J$2:J3686)+1,"")</f>
        <v>3521</v>
      </c>
      <c r="K3687" s="31">
        <f>IF(AND(B3687=K$1),LOOKUP(9.99999999999999E+307,$K$2:K3686)+1,"")</f>
        <v>3521</v>
      </c>
      <c r="L3687" s="31">
        <f>IF(AND(B3687=L$1),LOOKUP(9.99999999999999E+307,$L$2:L3686)+1,"")</f>
        <v>3521</v>
      </c>
      <c r="M3687" s="31">
        <f>IF(AND(B3687=M$1),LOOKUP(9.99999999999999E+307,$M$2:M3686)+1,"")</f>
        <v>3521</v>
      </c>
      <c r="N3687" s="31" t="e">
        <f>IF(AND(B3687=N$1),LOOKUP(9.99999999999999E+307,$N$2:N3686)+1,"")</f>
        <v>#REF!</v>
      </c>
      <c r="O3687" s="31" t="e">
        <f>IF(AND($B3687=O$1),LOOKUP(9.99999999999999E+307,$O$2:O3686)+1,"")</f>
        <v>#REF!</v>
      </c>
      <c r="P3687" s="31" t="e">
        <f>IF(AND($B3687=P$1),LOOKUP(9.99999999999999E+307,$P$2:P3686)+1,"")</f>
        <v>#REF!</v>
      </c>
      <c r="Q3687" s="31" t="e">
        <f>IF(AND($B3687=Q$1),LOOKUP(9.99999999999999E+307,$Q$2:Q3686)+1,"")</f>
        <v>#REF!</v>
      </c>
      <c r="R3687" s="31">
        <f>IF(AND($B3687=R$1),LOOKUP(9.99999999999999E+307,$R$2:R3686)+1,"")</f>
        <v>3521</v>
      </c>
      <c r="S3687" s="31">
        <f>IF(AND($B3687=S$1),LOOKUP(9.99999999999999E+307,$S$2:S3686)+1,"")</f>
        <v>3521</v>
      </c>
      <c r="T3687" s="265"/>
      <c r="U3687" s="265"/>
      <c r="V3687" s="265"/>
      <c r="AA3687" s="254" t="str">
        <f t="shared" si="409"/>
        <v/>
      </c>
      <c r="AB3687" s="254" t="str">
        <f t="shared" si="410"/>
        <v/>
      </c>
      <c r="AC3687" s="255">
        <f t="shared" si="411"/>
        <v>0</v>
      </c>
      <c r="AD3687" s="255">
        <f t="shared" si="412"/>
        <v>3836</v>
      </c>
      <c r="AE3687" s="256" t="str">
        <f t="shared" si="413"/>
        <v/>
      </c>
      <c r="AF3687" s="252" t="str">
        <f t="shared" si="414"/>
        <v>-</v>
      </c>
    </row>
    <row r="3688" spans="1:32" ht="20.149999999999999" customHeight="1" x14ac:dyDescent="0.75">
      <c r="A3688" s="31">
        <v>3686</v>
      </c>
      <c r="B3688" s="237"/>
      <c r="C3688" s="273"/>
      <c r="D3688" s="272"/>
      <c r="E3688" s="273"/>
      <c r="F3688" s="273"/>
      <c r="G3688" s="253" t="str">
        <f t="shared" si="408"/>
        <v/>
      </c>
      <c r="H3688" s="31" t="str">
        <f>IF(AND(B3688=H$1),LOOKUP(9.99999999999999E+307,$H$2:H3687)+1,"")</f>
        <v/>
      </c>
      <c r="I3688" s="31" t="str">
        <f>IF(AND(B3688=I$1),LOOKUP(9.99999999999999E+307,$I$2:I3687)+1,"")</f>
        <v/>
      </c>
      <c r="J3688" s="31">
        <f>IF(AND(B3688=J$1),LOOKUP(9.99999999999999E+307,$J$2:J3687)+1,"")</f>
        <v>3522</v>
      </c>
      <c r="K3688" s="31">
        <f>IF(AND(B3688=K$1),LOOKUP(9.99999999999999E+307,$K$2:K3687)+1,"")</f>
        <v>3522</v>
      </c>
      <c r="L3688" s="31">
        <f>IF(AND(B3688=L$1),LOOKUP(9.99999999999999E+307,$L$2:L3687)+1,"")</f>
        <v>3522</v>
      </c>
      <c r="M3688" s="31">
        <f>IF(AND(B3688=M$1),LOOKUP(9.99999999999999E+307,$M$2:M3687)+1,"")</f>
        <v>3522</v>
      </c>
      <c r="N3688" s="31" t="e">
        <f>IF(AND(B3688=N$1),LOOKUP(9.99999999999999E+307,$N$2:N3687)+1,"")</f>
        <v>#REF!</v>
      </c>
      <c r="O3688" s="31" t="e">
        <f>IF(AND($B3688=O$1),LOOKUP(9.99999999999999E+307,$O$2:O3687)+1,"")</f>
        <v>#REF!</v>
      </c>
      <c r="P3688" s="31" t="e">
        <f>IF(AND($B3688=P$1),LOOKUP(9.99999999999999E+307,$P$2:P3687)+1,"")</f>
        <v>#REF!</v>
      </c>
      <c r="Q3688" s="31" t="e">
        <f>IF(AND($B3688=Q$1),LOOKUP(9.99999999999999E+307,$Q$2:Q3687)+1,"")</f>
        <v>#REF!</v>
      </c>
      <c r="R3688" s="31">
        <f>IF(AND($B3688=R$1),LOOKUP(9.99999999999999E+307,$R$2:R3687)+1,"")</f>
        <v>3522</v>
      </c>
      <c r="S3688" s="31">
        <f>IF(AND($B3688=S$1),LOOKUP(9.99999999999999E+307,$S$2:S3687)+1,"")</f>
        <v>3522</v>
      </c>
      <c r="T3688" s="265"/>
      <c r="U3688" s="265"/>
      <c r="V3688" s="265"/>
      <c r="AA3688" s="254" t="str">
        <f t="shared" si="409"/>
        <v/>
      </c>
      <c r="AB3688" s="254" t="str">
        <f t="shared" si="410"/>
        <v/>
      </c>
      <c r="AC3688" s="255">
        <f t="shared" si="411"/>
        <v>0</v>
      </c>
      <c r="AD3688" s="255">
        <f t="shared" si="412"/>
        <v>3836</v>
      </c>
      <c r="AE3688" s="256" t="str">
        <f t="shared" si="413"/>
        <v/>
      </c>
      <c r="AF3688" s="252" t="str">
        <f t="shared" si="414"/>
        <v>-</v>
      </c>
    </row>
    <row r="3689" spans="1:32" ht="20.149999999999999" customHeight="1" x14ac:dyDescent="0.75">
      <c r="A3689" s="31">
        <v>3687</v>
      </c>
      <c r="B3689" s="237"/>
      <c r="C3689" s="273"/>
      <c r="D3689" s="272"/>
      <c r="E3689" s="273"/>
      <c r="F3689" s="273"/>
      <c r="G3689" s="253" t="str">
        <f t="shared" si="408"/>
        <v/>
      </c>
      <c r="H3689" s="31" t="str">
        <f>IF(AND(B3689=H$1),LOOKUP(9.99999999999999E+307,$H$2:H3688)+1,"")</f>
        <v/>
      </c>
      <c r="I3689" s="31" t="str">
        <f>IF(AND(B3689=I$1),LOOKUP(9.99999999999999E+307,$I$2:I3688)+1,"")</f>
        <v/>
      </c>
      <c r="J3689" s="31">
        <f>IF(AND(B3689=J$1),LOOKUP(9.99999999999999E+307,$J$2:J3688)+1,"")</f>
        <v>3523</v>
      </c>
      <c r="K3689" s="31">
        <f>IF(AND(B3689=K$1),LOOKUP(9.99999999999999E+307,$K$2:K3688)+1,"")</f>
        <v>3523</v>
      </c>
      <c r="L3689" s="31">
        <f>IF(AND(B3689=L$1),LOOKUP(9.99999999999999E+307,$L$2:L3688)+1,"")</f>
        <v>3523</v>
      </c>
      <c r="M3689" s="31">
        <f>IF(AND(B3689=M$1),LOOKUP(9.99999999999999E+307,$M$2:M3688)+1,"")</f>
        <v>3523</v>
      </c>
      <c r="N3689" s="31" t="e">
        <f>IF(AND(B3689=N$1),LOOKUP(9.99999999999999E+307,$N$2:N3688)+1,"")</f>
        <v>#REF!</v>
      </c>
      <c r="O3689" s="31" t="e">
        <f>IF(AND($B3689=O$1),LOOKUP(9.99999999999999E+307,$O$2:O3688)+1,"")</f>
        <v>#REF!</v>
      </c>
      <c r="P3689" s="31" t="e">
        <f>IF(AND($B3689=P$1),LOOKUP(9.99999999999999E+307,$P$2:P3688)+1,"")</f>
        <v>#REF!</v>
      </c>
      <c r="Q3689" s="31" t="e">
        <f>IF(AND($B3689=Q$1),LOOKUP(9.99999999999999E+307,$Q$2:Q3688)+1,"")</f>
        <v>#REF!</v>
      </c>
      <c r="R3689" s="31">
        <f>IF(AND($B3689=R$1),LOOKUP(9.99999999999999E+307,$R$2:R3688)+1,"")</f>
        <v>3523</v>
      </c>
      <c r="S3689" s="31">
        <f>IF(AND($B3689=S$1),LOOKUP(9.99999999999999E+307,$S$2:S3688)+1,"")</f>
        <v>3523</v>
      </c>
      <c r="T3689" s="265"/>
      <c r="U3689" s="265"/>
      <c r="V3689" s="265"/>
      <c r="AA3689" s="254" t="str">
        <f t="shared" si="409"/>
        <v/>
      </c>
      <c r="AB3689" s="254" t="str">
        <f t="shared" si="410"/>
        <v/>
      </c>
      <c r="AC3689" s="255">
        <f t="shared" si="411"/>
        <v>0</v>
      </c>
      <c r="AD3689" s="255">
        <f t="shared" si="412"/>
        <v>3836</v>
      </c>
      <c r="AE3689" s="256" t="str">
        <f t="shared" si="413"/>
        <v/>
      </c>
      <c r="AF3689" s="252" t="str">
        <f t="shared" si="414"/>
        <v>-</v>
      </c>
    </row>
    <row r="3690" spans="1:32" ht="20.149999999999999" customHeight="1" x14ac:dyDescent="0.75">
      <c r="A3690" s="31">
        <v>3688</v>
      </c>
      <c r="B3690" s="237"/>
      <c r="C3690" s="273"/>
      <c r="D3690" s="272"/>
      <c r="E3690" s="273"/>
      <c r="F3690" s="273"/>
      <c r="G3690" s="253" t="str">
        <f t="shared" si="408"/>
        <v/>
      </c>
      <c r="H3690" s="31" t="str">
        <f>IF(AND(B3690=H$1),LOOKUP(9.99999999999999E+307,$H$2:H3689)+1,"")</f>
        <v/>
      </c>
      <c r="I3690" s="31" t="str">
        <f>IF(AND(B3690=I$1),LOOKUP(9.99999999999999E+307,$I$2:I3689)+1,"")</f>
        <v/>
      </c>
      <c r="J3690" s="31">
        <f>IF(AND(B3690=J$1),LOOKUP(9.99999999999999E+307,$J$2:J3689)+1,"")</f>
        <v>3524</v>
      </c>
      <c r="K3690" s="31">
        <f>IF(AND(B3690=K$1),LOOKUP(9.99999999999999E+307,$K$2:K3689)+1,"")</f>
        <v>3524</v>
      </c>
      <c r="L3690" s="31">
        <f>IF(AND(B3690=L$1),LOOKUP(9.99999999999999E+307,$L$2:L3689)+1,"")</f>
        <v>3524</v>
      </c>
      <c r="M3690" s="31">
        <f>IF(AND(B3690=M$1),LOOKUP(9.99999999999999E+307,$M$2:M3689)+1,"")</f>
        <v>3524</v>
      </c>
      <c r="N3690" s="31" t="e">
        <f>IF(AND(B3690=N$1),LOOKUP(9.99999999999999E+307,$N$2:N3689)+1,"")</f>
        <v>#REF!</v>
      </c>
      <c r="O3690" s="31" t="e">
        <f>IF(AND($B3690=O$1),LOOKUP(9.99999999999999E+307,$O$2:O3689)+1,"")</f>
        <v>#REF!</v>
      </c>
      <c r="P3690" s="31" t="e">
        <f>IF(AND($B3690=P$1),LOOKUP(9.99999999999999E+307,$P$2:P3689)+1,"")</f>
        <v>#REF!</v>
      </c>
      <c r="Q3690" s="31" t="e">
        <f>IF(AND($B3690=Q$1),LOOKUP(9.99999999999999E+307,$Q$2:Q3689)+1,"")</f>
        <v>#REF!</v>
      </c>
      <c r="R3690" s="31">
        <f>IF(AND($B3690=R$1),LOOKUP(9.99999999999999E+307,$R$2:R3689)+1,"")</f>
        <v>3524</v>
      </c>
      <c r="S3690" s="31">
        <f>IF(AND($B3690=S$1),LOOKUP(9.99999999999999E+307,$S$2:S3689)+1,"")</f>
        <v>3524</v>
      </c>
      <c r="T3690" s="265"/>
      <c r="U3690" s="265"/>
      <c r="V3690" s="265"/>
      <c r="AA3690" s="254" t="str">
        <f t="shared" si="409"/>
        <v/>
      </c>
      <c r="AB3690" s="254" t="str">
        <f t="shared" si="410"/>
        <v/>
      </c>
      <c r="AC3690" s="255">
        <f t="shared" si="411"/>
        <v>0</v>
      </c>
      <c r="AD3690" s="255">
        <f t="shared" si="412"/>
        <v>3836</v>
      </c>
      <c r="AE3690" s="256" t="str">
        <f t="shared" si="413"/>
        <v/>
      </c>
      <c r="AF3690" s="252" t="str">
        <f t="shared" si="414"/>
        <v>-</v>
      </c>
    </row>
    <row r="3691" spans="1:32" ht="20.149999999999999" customHeight="1" x14ac:dyDescent="0.75">
      <c r="A3691" s="31">
        <v>3689</v>
      </c>
      <c r="B3691" s="237"/>
      <c r="C3691" s="273"/>
      <c r="D3691" s="272"/>
      <c r="E3691" s="273"/>
      <c r="F3691" s="273"/>
      <c r="G3691" s="253" t="str">
        <f t="shared" ref="G3691:G3754" si="415">B3691&amp;C3691</f>
        <v/>
      </c>
      <c r="H3691" s="31" t="str">
        <f>IF(AND(B3691=H$1),LOOKUP(9.99999999999999E+307,$H$2:H3690)+1,"")</f>
        <v/>
      </c>
      <c r="I3691" s="31" t="str">
        <f>IF(AND(B3691=I$1),LOOKUP(9.99999999999999E+307,$I$2:I3690)+1,"")</f>
        <v/>
      </c>
      <c r="J3691" s="31">
        <f>IF(AND(B3691=J$1),LOOKUP(9.99999999999999E+307,$J$2:J3690)+1,"")</f>
        <v>3525</v>
      </c>
      <c r="K3691" s="31">
        <f>IF(AND(B3691=K$1),LOOKUP(9.99999999999999E+307,$K$2:K3690)+1,"")</f>
        <v>3525</v>
      </c>
      <c r="L3691" s="31">
        <f>IF(AND(B3691=L$1),LOOKUP(9.99999999999999E+307,$L$2:L3690)+1,"")</f>
        <v>3525</v>
      </c>
      <c r="M3691" s="31">
        <f>IF(AND(B3691=M$1),LOOKUP(9.99999999999999E+307,$M$2:M3690)+1,"")</f>
        <v>3525</v>
      </c>
      <c r="N3691" s="31" t="e">
        <f>IF(AND(B3691=N$1),LOOKUP(9.99999999999999E+307,$N$2:N3690)+1,"")</f>
        <v>#REF!</v>
      </c>
      <c r="O3691" s="31" t="e">
        <f>IF(AND($B3691=O$1),LOOKUP(9.99999999999999E+307,$O$2:O3690)+1,"")</f>
        <v>#REF!</v>
      </c>
      <c r="P3691" s="31" t="e">
        <f>IF(AND($B3691=P$1),LOOKUP(9.99999999999999E+307,$P$2:P3690)+1,"")</f>
        <v>#REF!</v>
      </c>
      <c r="Q3691" s="31" t="e">
        <f>IF(AND($B3691=Q$1),LOOKUP(9.99999999999999E+307,$Q$2:Q3690)+1,"")</f>
        <v>#REF!</v>
      </c>
      <c r="R3691" s="31">
        <f>IF(AND($B3691=R$1),LOOKUP(9.99999999999999E+307,$R$2:R3690)+1,"")</f>
        <v>3525</v>
      </c>
      <c r="S3691" s="31">
        <f>IF(AND($B3691=S$1),LOOKUP(9.99999999999999E+307,$S$2:S3690)+1,"")</f>
        <v>3525</v>
      </c>
      <c r="T3691" s="265"/>
      <c r="U3691" s="265"/>
      <c r="V3691" s="265"/>
      <c r="AA3691" s="254" t="str">
        <f t="shared" si="409"/>
        <v/>
      </c>
      <c r="AB3691" s="254" t="str">
        <f t="shared" si="410"/>
        <v/>
      </c>
      <c r="AC3691" s="255">
        <f t="shared" si="411"/>
        <v>0</v>
      </c>
      <c r="AD3691" s="255">
        <f t="shared" si="412"/>
        <v>3836</v>
      </c>
      <c r="AE3691" s="256" t="str">
        <f t="shared" si="413"/>
        <v/>
      </c>
      <c r="AF3691" s="252" t="str">
        <f t="shared" si="414"/>
        <v>-</v>
      </c>
    </row>
    <row r="3692" spans="1:32" ht="20.149999999999999" customHeight="1" x14ac:dyDescent="0.75">
      <c r="A3692" s="31">
        <v>3690</v>
      </c>
      <c r="B3692" s="237"/>
      <c r="C3692" s="273"/>
      <c r="D3692" s="272"/>
      <c r="E3692" s="273"/>
      <c r="F3692" s="273"/>
      <c r="G3692" s="253" t="str">
        <f t="shared" si="415"/>
        <v/>
      </c>
      <c r="H3692" s="31" t="str">
        <f>IF(AND(B3692=H$1),LOOKUP(9.99999999999999E+307,$H$2:H3691)+1,"")</f>
        <v/>
      </c>
      <c r="I3692" s="31" t="str">
        <f>IF(AND(B3692=I$1),LOOKUP(9.99999999999999E+307,$I$2:I3691)+1,"")</f>
        <v/>
      </c>
      <c r="J3692" s="31">
        <f>IF(AND(B3692=J$1),LOOKUP(9.99999999999999E+307,$J$2:J3691)+1,"")</f>
        <v>3526</v>
      </c>
      <c r="K3692" s="31">
        <f>IF(AND(B3692=K$1),LOOKUP(9.99999999999999E+307,$K$2:K3691)+1,"")</f>
        <v>3526</v>
      </c>
      <c r="L3692" s="31">
        <f>IF(AND(B3692=L$1),LOOKUP(9.99999999999999E+307,$L$2:L3691)+1,"")</f>
        <v>3526</v>
      </c>
      <c r="M3692" s="31">
        <f>IF(AND(B3692=M$1),LOOKUP(9.99999999999999E+307,$M$2:M3691)+1,"")</f>
        <v>3526</v>
      </c>
      <c r="N3692" s="31" t="e">
        <f>IF(AND(B3692=N$1),LOOKUP(9.99999999999999E+307,$N$2:N3691)+1,"")</f>
        <v>#REF!</v>
      </c>
      <c r="O3692" s="31" t="e">
        <f>IF(AND($B3692=O$1),LOOKUP(9.99999999999999E+307,$O$2:O3691)+1,"")</f>
        <v>#REF!</v>
      </c>
      <c r="P3692" s="31" t="e">
        <f>IF(AND($B3692=P$1),LOOKUP(9.99999999999999E+307,$P$2:P3691)+1,"")</f>
        <v>#REF!</v>
      </c>
      <c r="Q3692" s="31" t="e">
        <f>IF(AND($B3692=Q$1),LOOKUP(9.99999999999999E+307,$Q$2:Q3691)+1,"")</f>
        <v>#REF!</v>
      </c>
      <c r="R3692" s="31">
        <f>IF(AND($B3692=R$1),LOOKUP(9.99999999999999E+307,$R$2:R3691)+1,"")</f>
        <v>3526</v>
      </c>
      <c r="S3692" s="31">
        <f>IF(AND($B3692=S$1),LOOKUP(9.99999999999999E+307,$S$2:S3691)+1,"")</f>
        <v>3526</v>
      </c>
      <c r="T3692" s="265"/>
      <c r="U3692" s="265"/>
      <c r="V3692" s="265"/>
      <c r="AA3692" s="254" t="str">
        <f t="shared" si="409"/>
        <v/>
      </c>
      <c r="AB3692" s="254" t="str">
        <f t="shared" si="410"/>
        <v/>
      </c>
      <c r="AC3692" s="255">
        <f t="shared" si="411"/>
        <v>0</v>
      </c>
      <c r="AD3692" s="255">
        <f t="shared" si="412"/>
        <v>3836</v>
      </c>
      <c r="AE3692" s="256" t="str">
        <f t="shared" si="413"/>
        <v/>
      </c>
      <c r="AF3692" s="252" t="str">
        <f t="shared" si="414"/>
        <v>-</v>
      </c>
    </row>
    <row r="3693" spans="1:32" ht="20.149999999999999" customHeight="1" x14ac:dyDescent="0.75">
      <c r="A3693" s="31">
        <v>3691</v>
      </c>
      <c r="B3693" s="237"/>
      <c r="C3693" s="273"/>
      <c r="D3693" s="272"/>
      <c r="E3693" s="273"/>
      <c r="F3693" s="273"/>
      <c r="G3693" s="253" t="str">
        <f t="shared" si="415"/>
        <v/>
      </c>
      <c r="H3693" s="31" t="str">
        <f>IF(AND(B3693=H$1),LOOKUP(9.99999999999999E+307,$H$2:H3692)+1,"")</f>
        <v/>
      </c>
      <c r="I3693" s="31" t="str">
        <f>IF(AND(B3693=I$1),LOOKUP(9.99999999999999E+307,$I$2:I3692)+1,"")</f>
        <v/>
      </c>
      <c r="J3693" s="31">
        <f>IF(AND(B3693=J$1),LOOKUP(9.99999999999999E+307,$J$2:J3692)+1,"")</f>
        <v>3527</v>
      </c>
      <c r="K3693" s="31">
        <f>IF(AND(B3693=K$1),LOOKUP(9.99999999999999E+307,$K$2:K3692)+1,"")</f>
        <v>3527</v>
      </c>
      <c r="L3693" s="31">
        <f>IF(AND(B3693=L$1),LOOKUP(9.99999999999999E+307,$L$2:L3692)+1,"")</f>
        <v>3527</v>
      </c>
      <c r="M3693" s="31">
        <f>IF(AND(B3693=M$1),LOOKUP(9.99999999999999E+307,$M$2:M3692)+1,"")</f>
        <v>3527</v>
      </c>
      <c r="N3693" s="31" t="e">
        <f>IF(AND(B3693=N$1),LOOKUP(9.99999999999999E+307,$N$2:N3692)+1,"")</f>
        <v>#REF!</v>
      </c>
      <c r="O3693" s="31" t="e">
        <f>IF(AND($B3693=O$1),LOOKUP(9.99999999999999E+307,$O$2:O3692)+1,"")</f>
        <v>#REF!</v>
      </c>
      <c r="P3693" s="31" t="e">
        <f>IF(AND($B3693=P$1),LOOKUP(9.99999999999999E+307,$P$2:P3692)+1,"")</f>
        <v>#REF!</v>
      </c>
      <c r="Q3693" s="31" t="e">
        <f>IF(AND($B3693=Q$1),LOOKUP(9.99999999999999E+307,$Q$2:Q3692)+1,"")</f>
        <v>#REF!</v>
      </c>
      <c r="R3693" s="31">
        <f>IF(AND($B3693=R$1),LOOKUP(9.99999999999999E+307,$R$2:R3692)+1,"")</f>
        <v>3527</v>
      </c>
      <c r="S3693" s="31">
        <f>IF(AND($B3693=S$1),LOOKUP(9.99999999999999E+307,$S$2:S3692)+1,"")</f>
        <v>3527</v>
      </c>
      <c r="T3693" s="265"/>
      <c r="U3693" s="265"/>
      <c r="V3693" s="265"/>
      <c r="AA3693" s="254" t="str">
        <f t="shared" si="409"/>
        <v/>
      </c>
      <c r="AB3693" s="254" t="str">
        <f t="shared" si="410"/>
        <v/>
      </c>
      <c r="AC3693" s="255">
        <f t="shared" si="411"/>
        <v>0</v>
      </c>
      <c r="AD3693" s="255">
        <f t="shared" si="412"/>
        <v>3836</v>
      </c>
      <c r="AE3693" s="256" t="str">
        <f t="shared" si="413"/>
        <v/>
      </c>
      <c r="AF3693" s="252" t="str">
        <f t="shared" si="414"/>
        <v>-</v>
      </c>
    </row>
    <row r="3694" spans="1:32" ht="20.149999999999999" customHeight="1" x14ac:dyDescent="0.75">
      <c r="A3694" s="31">
        <v>3692</v>
      </c>
      <c r="B3694" s="237"/>
      <c r="C3694" s="273"/>
      <c r="D3694" s="272"/>
      <c r="E3694" s="273"/>
      <c r="F3694" s="273"/>
      <c r="G3694" s="253" t="str">
        <f t="shared" si="415"/>
        <v/>
      </c>
      <c r="H3694" s="31" t="str">
        <f>IF(AND(B3694=H$1),LOOKUP(9.99999999999999E+307,$H$2:H3693)+1,"")</f>
        <v/>
      </c>
      <c r="I3694" s="31" t="str">
        <f>IF(AND(B3694=I$1),LOOKUP(9.99999999999999E+307,$I$2:I3693)+1,"")</f>
        <v/>
      </c>
      <c r="J3694" s="31">
        <f>IF(AND(B3694=J$1),LOOKUP(9.99999999999999E+307,$J$2:J3693)+1,"")</f>
        <v>3528</v>
      </c>
      <c r="K3694" s="31">
        <f>IF(AND(B3694=K$1),LOOKUP(9.99999999999999E+307,$K$2:K3693)+1,"")</f>
        <v>3528</v>
      </c>
      <c r="L3694" s="31">
        <f>IF(AND(B3694=L$1),LOOKUP(9.99999999999999E+307,$L$2:L3693)+1,"")</f>
        <v>3528</v>
      </c>
      <c r="M3694" s="31">
        <f>IF(AND(B3694=M$1),LOOKUP(9.99999999999999E+307,$M$2:M3693)+1,"")</f>
        <v>3528</v>
      </c>
      <c r="N3694" s="31" t="e">
        <f>IF(AND(B3694=N$1),LOOKUP(9.99999999999999E+307,$N$2:N3693)+1,"")</f>
        <v>#REF!</v>
      </c>
      <c r="O3694" s="31" t="e">
        <f>IF(AND($B3694=O$1),LOOKUP(9.99999999999999E+307,$O$2:O3693)+1,"")</f>
        <v>#REF!</v>
      </c>
      <c r="P3694" s="31" t="e">
        <f>IF(AND($B3694=P$1),LOOKUP(9.99999999999999E+307,$P$2:P3693)+1,"")</f>
        <v>#REF!</v>
      </c>
      <c r="Q3694" s="31" t="e">
        <f>IF(AND($B3694=Q$1),LOOKUP(9.99999999999999E+307,$Q$2:Q3693)+1,"")</f>
        <v>#REF!</v>
      </c>
      <c r="R3694" s="31">
        <f>IF(AND($B3694=R$1),LOOKUP(9.99999999999999E+307,$R$2:R3693)+1,"")</f>
        <v>3528</v>
      </c>
      <c r="S3694" s="31">
        <f>IF(AND($B3694=S$1),LOOKUP(9.99999999999999E+307,$S$2:S3693)+1,"")</f>
        <v>3528</v>
      </c>
      <c r="T3694" s="265"/>
      <c r="U3694" s="265"/>
      <c r="V3694" s="265"/>
      <c r="AA3694" s="254" t="str">
        <f t="shared" si="409"/>
        <v/>
      </c>
      <c r="AB3694" s="254" t="str">
        <f t="shared" si="410"/>
        <v/>
      </c>
      <c r="AC3694" s="255">
        <f t="shared" si="411"/>
        <v>0</v>
      </c>
      <c r="AD3694" s="255">
        <f t="shared" si="412"/>
        <v>3836</v>
      </c>
      <c r="AE3694" s="256" t="str">
        <f t="shared" si="413"/>
        <v/>
      </c>
      <c r="AF3694" s="252" t="str">
        <f t="shared" si="414"/>
        <v>-</v>
      </c>
    </row>
    <row r="3695" spans="1:32" ht="20.149999999999999" customHeight="1" x14ac:dyDescent="0.75">
      <c r="A3695" s="31">
        <v>3693</v>
      </c>
      <c r="B3695" s="237"/>
      <c r="C3695" s="273"/>
      <c r="D3695" s="272"/>
      <c r="E3695" s="273"/>
      <c r="F3695" s="273"/>
      <c r="G3695" s="253" t="str">
        <f t="shared" si="415"/>
        <v/>
      </c>
      <c r="H3695" s="31" t="str">
        <f>IF(AND(B3695=H$1),LOOKUP(9.99999999999999E+307,$H$2:H3694)+1,"")</f>
        <v/>
      </c>
      <c r="I3695" s="31" t="str">
        <f>IF(AND(B3695=I$1),LOOKUP(9.99999999999999E+307,$I$2:I3694)+1,"")</f>
        <v/>
      </c>
      <c r="J3695" s="31">
        <f>IF(AND(B3695=J$1),LOOKUP(9.99999999999999E+307,$J$2:J3694)+1,"")</f>
        <v>3529</v>
      </c>
      <c r="K3695" s="31">
        <f>IF(AND(B3695=K$1),LOOKUP(9.99999999999999E+307,$K$2:K3694)+1,"")</f>
        <v>3529</v>
      </c>
      <c r="L3695" s="31">
        <f>IF(AND(B3695=L$1),LOOKUP(9.99999999999999E+307,$L$2:L3694)+1,"")</f>
        <v>3529</v>
      </c>
      <c r="M3695" s="31">
        <f>IF(AND(B3695=M$1),LOOKUP(9.99999999999999E+307,$M$2:M3694)+1,"")</f>
        <v>3529</v>
      </c>
      <c r="N3695" s="31" t="e">
        <f>IF(AND(B3695=N$1),LOOKUP(9.99999999999999E+307,$N$2:N3694)+1,"")</f>
        <v>#REF!</v>
      </c>
      <c r="O3695" s="31" t="e">
        <f>IF(AND($B3695=O$1),LOOKUP(9.99999999999999E+307,$O$2:O3694)+1,"")</f>
        <v>#REF!</v>
      </c>
      <c r="P3695" s="31" t="e">
        <f>IF(AND($B3695=P$1),LOOKUP(9.99999999999999E+307,$P$2:P3694)+1,"")</f>
        <v>#REF!</v>
      </c>
      <c r="Q3695" s="31" t="e">
        <f>IF(AND($B3695=Q$1),LOOKUP(9.99999999999999E+307,$Q$2:Q3694)+1,"")</f>
        <v>#REF!</v>
      </c>
      <c r="R3695" s="31">
        <f>IF(AND($B3695=R$1),LOOKUP(9.99999999999999E+307,$R$2:R3694)+1,"")</f>
        <v>3529</v>
      </c>
      <c r="S3695" s="31">
        <f>IF(AND($B3695=S$1),LOOKUP(9.99999999999999E+307,$S$2:S3694)+1,"")</f>
        <v>3529</v>
      </c>
      <c r="T3695" s="265"/>
      <c r="U3695" s="265"/>
      <c r="V3695" s="265"/>
      <c r="AA3695" s="254" t="str">
        <f t="shared" si="409"/>
        <v/>
      </c>
      <c r="AB3695" s="254" t="str">
        <f t="shared" si="410"/>
        <v/>
      </c>
      <c r="AC3695" s="255">
        <f t="shared" si="411"/>
        <v>0</v>
      </c>
      <c r="AD3695" s="255">
        <f t="shared" si="412"/>
        <v>3836</v>
      </c>
      <c r="AE3695" s="256" t="str">
        <f t="shared" si="413"/>
        <v/>
      </c>
      <c r="AF3695" s="252" t="str">
        <f t="shared" si="414"/>
        <v>-</v>
      </c>
    </row>
    <row r="3696" spans="1:32" ht="20.149999999999999" customHeight="1" x14ac:dyDescent="0.75">
      <c r="A3696" s="31">
        <v>3694</v>
      </c>
      <c r="B3696" s="237"/>
      <c r="C3696" s="273"/>
      <c r="D3696" s="272"/>
      <c r="E3696" s="273"/>
      <c r="F3696" s="273"/>
      <c r="G3696" s="253" t="str">
        <f t="shared" si="415"/>
        <v/>
      </c>
      <c r="H3696" s="31" t="str">
        <f>IF(AND(B3696=H$1),LOOKUP(9.99999999999999E+307,$H$2:H3695)+1,"")</f>
        <v/>
      </c>
      <c r="I3696" s="31" t="str">
        <f>IF(AND(B3696=I$1),LOOKUP(9.99999999999999E+307,$I$2:I3695)+1,"")</f>
        <v/>
      </c>
      <c r="J3696" s="31">
        <f>IF(AND(B3696=J$1),LOOKUP(9.99999999999999E+307,$J$2:J3695)+1,"")</f>
        <v>3530</v>
      </c>
      <c r="K3696" s="31">
        <f>IF(AND(B3696=K$1),LOOKUP(9.99999999999999E+307,$K$2:K3695)+1,"")</f>
        <v>3530</v>
      </c>
      <c r="L3696" s="31">
        <f>IF(AND(B3696=L$1),LOOKUP(9.99999999999999E+307,$L$2:L3695)+1,"")</f>
        <v>3530</v>
      </c>
      <c r="M3696" s="31">
        <f>IF(AND(B3696=M$1),LOOKUP(9.99999999999999E+307,$M$2:M3695)+1,"")</f>
        <v>3530</v>
      </c>
      <c r="N3696" s="31" t="e">
        <f>IF(AND(B3696=N$1),LOOKUP(9.99999999999999E+307,$N$2:N3695)+1,"")</f>
        <v>#REF!</v>
      </c>
      <c r="O3696" s="31" t="e">
        <f>IF(AND($B3696=O$1),LOOKUP(9.99999999999999E+307,$O$2:O3695)+1,"")</f>
        <v>#REF!</v>
      </c>
      <c r="P3696" s="31" t="e">
        <f>IF(AND($B3696=P$1),LOOKUP(9.99999999999999E+307,$P$2:P3695)+1,"")</f>
        <v>#REF!</v>
      </c>
      <c r="Q3696" s="31" t="e">
        <f>IF(AND($B3696=Q$1),LOOKUP(9.99999999999999E+307,$Q$2:Q3695)+1,"")</f>
        <v>#REF!</v>
      </c>
      <c r="R3696" s="31">
        <f>IF(AND($B3696=R$1),LOOKUP(9.99999999999999E+307,$R$2:R3695)+1,"")</f>
        <v>3530</v>
      </c>
      <c r="S3696" s="31">
        <f>IF(AND($B3696=S$1),LOOKUP(9.99999999999999E+307,$S$2:S3695)+1,"")</f>
        <v>3530</v>
      </c>
      <c r="T3696" s="265"/>
      <c r="U3696" s="265"/>
      <c r="V3696" s="265"/>
      <c r="AA3696" s="254" t="str">
        <f t="shared" si="409"/>
        <v/>
      </c>
      <c r="AB3696" s="254" t="str">
        <f t="shared" si="410"/>
        <v/>
      </c>
      <c r="AC3696" s="255">
        <f t="shared" si="411"/>
        <v>0</v>
      </c>
      <c r="AD3696" s="255">
        <f t="shared" si="412"/>
        <v>3836</v>
      </c>
      <c r="AE3696" s="256" t="str">
        <f t="shared" si="413"/>
        <v/>
      </c>
      <c r="AF3696" s="252" t="str">
        <f t="shared" si="414"/>
        <v>-</v>
      </c>
    </row>
    <row r="3697" spans="1:32" ht="20.149999999999999" customHeight="1" x14ac:dyDescent="0.75">
      <c r="A3697" s="31">
        <v>3695</v>
      </c>
      <c r="B3697" s="237"/>
      <c r="C3697" s="273"/>
      <c r="D3697" s="272"/>
      <c r="E3697" s="273"/>
      <c r="F3697" s="273"/>
      <c r="G3697" s="253" t="str">
        <f t="shared" si="415"/>
        <v/>
      </c>
      <c r="H3697" s="31" t="str">
        <f>IF(AND(B3697=H$1),LOOKUP(9.99999999999999E+307,$H$2:H3696)+1,"")</f>
        <v/>
      </c>
      <c r="I3697" s="31" t="str">
        <f>IF(AND(B3697=I$1),LOOKUP(9.99999999999999E+307,$I$2:I3696)+1,"")</f>
        <v/>
      </c>
      <c r="J3697" s="31">
        <f>IF(AND(B3697=J$1),LOOKUP(9.99999999999999E+307,$J$2:J3696)+1,"")</f>
        <v>3531</v>
      </c>
      <c r="K3697" s="31">
        <f>IF(AND(B3697=K$1),LOOKUP(9.99999999999999E+307,$K$2:K3696)+1,"")</f>
        <v>3531</v>
      </c>
      <c r="L3697" s="31">
        <f>IF(AND(B3697=L$1),LOOKUP(9.99999999999999E+307,$L$2:L3696)+1,"")</f>
        <v>3531</v>
      </c>
      <c r="M3697" s="31">
        <f>IF(AND(B3697=M$1),LOOKUP(9.99999999999999E+307,$M$2:M3696)+1,"")</f>
        <v>3531</v>
      </c>
      <c r="N3697" s="31" t="e">
        <f>IF(AND(B3697=N$1),LOOKUP(9.99999999999999E+307,$N$2:N3696)+1,"")</f>
        <v>#REF!</v>
      </c>
      <c r="O3697" s="31" t="e">
        <f>IF(AND($B3697=O$1),LOOKUP(9.99999999999999E+307,$O$2:O3696)+1,"")</f>
        <v>#REF!</v>
      </c>
      <c r="P3697" s="31" t="e">
        <f>IF(AND($B3697=P$1),LOOKUP(9.99999999999999E+307,$P$2:P3696)+1,"")</f>
        <v>#REF!</v>
      </c>
      <c r="Q3697" s="31" t="e">
        <f>IF(AND($B3697=Q$1),LOOKUP(9.99999999999999E+307,$Q$2:Q3696)+1,"")</f>
        <v>#REF!</v>
      </c>
      <c r="R3697" s="31">
        <f>IF(AND($B3697=R$1),LOOKUP(9.99999999999999E+307,$R$2:R3696)+1,"")</f>
        <v>3531</v>
      </c>
      <c r="S3697" s="31">
        <f>IF(AND($B3697=S$1),LOOKUP(9.99999999999999E+307,$S$2:S3696)+1,"")</f>
        <v>3531</v>
      </c>
      <c r="T3697" s="265"/>
      <c r="U3697" s="265"/>
      <c r="V3697" s="265"/>
      <c r="AA3697" s="254" t="str">
        <f t="shared" si="409"/>
        <v/>
      </c>
      <c r="AB3697" s="254" t="str">
        <f t="shared" si="410"/>
        <v/>
      </c>
      <c r="AC3697" s="255">
        <f t="shared" si="411"/>
        <v>0</v>
      </c>
      <c r="AD3697" s="255">
        <f t="shared" si="412"/>
        <v>3836</v>
      </c>
      <c r="AE3697" s="256" t="str">
        <f t="shared" si="413"/>
        <v/>
      </c>
      <c r="AF3697" s="252" t="str">
        <f t="shared" si="414"/>
        <v>-</v>
      </c>
    </row>
    <row r="3698" spans="1:32" ht="20.149999999999999" customHeight="1" x14ac:dyDescent="0.75">
      <c r="A3698" s="31">
        <v>3696</v>
      </c>
      <c r="B3698" s="237"/>
      <c r="C3698" s="273"/>
      <c r="D3698" s="272"/>
      <c r="E3698" s="273"/>
      <c r="F3698" s="273"/>
      <c r="G3698" s="253" t="str">
        <f t="shared" si="415"/>
        <v/>
      </c>
      <c r="H3698" s="31" t="str">
        <f>IF(AND(B3698=H$1),LOOKUP(9.99999999999999E+307,$H$2:H3697)+1,"")</f>
        <v/>
      </c>
      <c r="I3698" s="31" t="str">
        <f>IF(AND(B3698=I$1),LOOKUP(9.99999999999999E+307,$I$2:I3697)+1,"")</f>
        <v/>
      </c>
      <c r="J3698" s="31">
        <f>IF(AND(B3698=J$1),LOOKUP(9.99999999999999E+307,$J$2:J3697)+1,"")</f>
        <v>3532</v>
      </c>
      <c r="K3698" s="31">
        <f>IF(AND(B3698=K$1),LOOKUP(9.99999999999999E+307,$K$2:K3697)+1,"")</f>
        <v>3532</v>
      </c>
      <c r="L3698" s="31">
        <f>IF(AND(B3698=L$1),LOOKUP(9.99999999999999E+307,$L$2:L3697)+1,"")</f>
        <v>3532</v>
      </c>
      <c r="M3698" s="31">
        <f>IF(AND(B3698=M$1),LOOKUP(9.99999999999999E+307,$M$2:M3697)+1,"")</f>
        <v>3532</v>
      </c>
      <c r="N3698" s="31" t="e">
        <f>IF(AND(B3698=N$1),LOOKUP(9.99999999999999E+307,$N$2:N3697)+1,"")</f>
        <v>#REF!</v>
      </c>
      <c r="O3698" s="31" t="e">
        <f>IF(AND($B3698=O$1),LOOKUP(9.99999999999999E+307,$O$2:O3697)+1,"")</f>
        <v>#REF!</v>
      </c>
      <c r="P3698" s="31" t="e">
        <f>IF(AND($B3698=P$1),LOOKUP(9.99999999999999E+307,$P$2:P3697)+1,"")</f>
        <v>#REF!</v>
      </c>
      <c r="Q3698" s="31" t="e">
        <f>IF(AND($B3698=Q$1),LOOKUP(9.99999999999999E+307,$Q$2:Q3697)+1,"")</f>
        <v>#REF!</v>
      </c>
      <c r="R3698" s="31">
        <f>IF(AND($B3698=R$1),LOOKUP(9.99999999999999E+307,$R$2:R3697)+1,"")</f>
        <v>3532</v>
      </c>
      <c r="S3698" s="31">
        <f>IF(AND($B3698=S$1),LOOKUP(9.99999999999999E+307,$S$2:S3697)+1,"")</f>
        <v>3532</v>
      </c>
      <c r="T3698" s="265"/>
      <c r="U3698" s="265"/>
      <c r="V3698" s="265"/>
      <c r="AA3698" s="254" t="str">
        <f t="shared" si="409"/>
        <v/>
      </c>
      <c r="AB3698" s="254" t="str">
        <f t="shared" si="410"/>
        <v/>
      </c>
      <c r="AC3698" s="255">
        <f t="shared" si="411"/>
        <v>0</v>
      </c>
      <c r="AD3698" s="255">
        <f t="shared" si="412"/>
        <v>3836</v>
      </c>
      <c r="AE3698" s="256" t="str">
        <f t="shared" si="413"/>
        <v/>
      </c>
      <c r="AF3698" s="252" t="str">
        <f t="shared" si="414"/>
        <v>-</v>
      </c>
    </row>
    <row r="3699" spans="1:32" ht="20.149999999999999" customHeight="1" x14ac:dyDescent="0.75">
      <c r="A3699" s="31">
        <v>3697</v>
      </c>
      <c r="B3699" s="237"/>
      <c r="C3699" s="273"/>
      <c r="D3699" s="272"/>
      <c r="E3699" s="273"/>
      <c r="F3699" s="273"/>
      <c r="G3699" s="253" t="str">
        <f t="shared" si="415"/>
        <v/>
      </c>
      <c r="H3699" s="31" t="str">
        <f>IF(AND(B3699=H$1),LOOKUP(9.99999999999999E+307,$H$2:H3698)+1,"")</f>
        <v/>
      </c>
      <c r="I3699" s="31" t="str">
        <f>IF(AND(B3699=I$1),LOOKUP(9.99999999999999E+307,$I$2:I3698)+1,"")</f>
        <v/>
      </c>
      <c r="J3699" s="31">
        <f>IF(AND(B3699=J$1),LOOKUP(9.99999999999999E+307,$J$2:J3698)+1,"")</f>
        <v>3533</v>
      </c>
      <c r="K3699" s="31">
        <f>IF(AND(B3699=K$1),LOOKUP(9.99999999999999E+307,$K$2:K3698)+1,"")</f>
        <v>3533</v>
      </c>
      <c r="L3699" s="31">
        <f>IF(AND(B3699=L$1),LOOKUP(9.99999999999999E+307,$L$2:L3698)+1,"")</f>
        <v>3533</v>
      </c>
      <c r="M3699" s="31">
        <f>IF(AND(B3699=M$1),LOOKUP(9.99999999999999E+307,$M$2:M3698)+1,"")</f>
        <v>3533</v>
      </c>
      <c r="N3699" s="31" t="e">
        <f>IF(AND(B3699=N$1),LOOKUP(9.99999999999999E+307,$N$2:N3698)+1,"")</f>
        <v>#REF!</v>
      </c>
      <c r="O3699" s="31" t="e">
        <f>IF(AND($B3699=O$1),LOOKUP(9.99999999999999E+307,$O$2:O3698)+1,"")</f>
        <v>#REF!</v>
      </c>
      <c r="P3699" s="31" t="e">
        <f>IF(AND($B3699=P$1),LOOKUP(9.99999999999999E+307,$P$2:P3698)+1,"")</f>
        <v>#REF!</v>
      </c>
      <c r="Q3699" s="31" t="e">
        <f>IF(AND($B3699=Q$1),LOOKUP(9.99999999999999E+307,$Q$2:Q3698)+1,"")</f>
        <v>#REF!</v>
      </c>
      <c r="R3699" s="31">
        <f>IF(AND($B3699=R$1),LOOKUP(9.99999999999999E+307,$R$2:R3698)+1,"")</f>
        <v>3533</v>
      </c>
      <c r="S3699" s="31">
        <f>IF(AND($B3699=S$1),LOOKUP(9.99999999999999E+307,$S$2:S3698)+1,"")</f>
        <v>3533</v>
      </c>
      <c r="T3699" s="265"/>
      <c r="AA3699" s="254" t="str">
        <f t="shared" si="409"/>
        <v/>
      </c>
      <c r="AB3699" s="254" t="str">
        <f t="shared" si="410"/>
        <v/>
      </c>
      <c r="AC3699" s="255">
        <f t="shared" si="411"/>
        <v>0</v>
      </c>
      <c r="AD3699" s="255">
        <f t="shared" si="412"/>
        <v>3836</v>
      </c>
      <c r="AE3699" s="256" t="str">
        <f t="shared" si="413"/>
        <v/>
      </c>
      <c r="AF3699" s="252" t="str">
        <f t="shared" si="414"/>
        <v>-</v>
      </c>
    </row>
    <row r="3700" spans="1:32" ht="20.149999999999999" customHeight="1" x14ac:dyDescent="0.75">
      <c r="A3700" s="31">
        <v>3698</v>
      </c>
      <c r="B3700" s="237"/>
      <c r="C3700" s="273"/>
      <c r="D3700" s="272"/>
      <c r="E3700" s="273"/>
      <c r="F3700" s="273"/>
      <c r="G3700" s="253" t="str">
        <f t="shared" si="415"/>
        <v/>
      </c>
      <c r="H3700" s="31" t="str">
        <f>IF(AND(B3700=H$1),LOOKUP(9.99999999999999E+307,$H$2:H3699)+1,"")</f>
        <v/>
      </c>
      <c r="I3700" s="31" t="str">
        <f>IF(AND(B3700=I$1),LOOKUP(9.99999999999999E+307,$I$2:I3699)+1,"")</f>
        <v/>
      </c>
      <c r="J3700" s="31">
        <f>IF(AND(B3700=J$1),LOOKUP(9.99999999999999E+307,$J$2:J3699)+1,"")</f>
        <v>3534</v>
      </c>
      <c r="K3700" s="31">
        <f>IF(AND(B3700=K$1),LOOKUP(9.99999999999999E+307,$K$2:K3699)+1,"")</f>
        <v>3534</v>
      </c>
      <c r="L3700" s="31">
        <f>IF(AND(B3700=L$1),LOOKUP(9.99999999999999E+307,$L$2:L3699)+1,"")</f>
        <v>3534</v>
      </c>
      <c r="M3700" s="31">
        <f>IF(AND(B3700=M$1),LOOKUP(9.99999999999999E+307,$M$2:M3699)+1,"")</f>
        <v>3534</v>
      </c>
      <c r="N3700" s="31" t="e">
        <f>IF(AND(B3700=N$1),LOOKUP(9.99999999999999E+307,$N$2:N3699)+1,"")</f>
        <v>#REF!</v>
      </c>
      <c r="O3700" s="31" t="e">
        <f>IF(AND($B3700=O$1),LOOKUP(9.99999999999999E+307,$O$2:O3699)+1,"")</f>
        <v>#REF!</v>
      </c>
      <c r="P3700" s="31" t="e">
        <f>IF(AND($B3700=P$1),LOOKUP(9.99999999999999E+307,$P$2:P3699)+1,"")</f>
        <v>#REF!</v>
      </c>
      <c r="Q3700" s="31" t="e">
        <f>IF(AND($B3700=Q$1),LOOKUP(9.99999999999999E+307,$Q$2:Q3699)+1,"")</f>
        <v>#REF!</v>
      </c>
      <c r="R3700" s="31">
        <f>IF(AND($B3700=R$1),LOOKUP(9.99999999999999E+307,$R$2:R3699)+1,"")</f>
        <v>3534</v>
      </c>
      <c r="S3700" s="31">
        <f>IF(AND($B3700=S$1),LOOKUP(9.99999999999999E+307,$S$2:S3699)+1,"")</f>
        <v>3534</v>
      </c>
      <c r="T3700" s="265"/>
      <c r="AA3700" s="254" t="str">
        <f t="shared" si="409"/>
        <v/>
      </c>
      <c r="AB3700" s="254" t="str">
        <f t="shared" si="410"/>
        <v/>
      </c>
      <c r="AC3700" s="255">
        <f t="shared" si="411"/>
        <v>0</v>
      </c>
      <c r="AD3700" s="255">
        <f t="shared" si="412"/>
        <v>3836</v>
      </c>
      <c r="AE3700" s="256" t="str">
        <f t="shared" si="413"/>
        <v/>
      </c>
      <c r="AF3700" s="252" t="str">
        <f t="shared" si="414"/>
        <v>-</v>
      </c>
    </row>
    <row r="3701" spans="1:32" ht="20.149999999999999" customHeight="1" x14ac:dyDescent="0.75">
      <c r="A3701" s="31">
        <v>3699</v>
      </c>
      <c r="B3701" s="237"/>
      <c r="C3701" s="273"/>
      <c r="D3701" s="272"/>
      <c r="E3701" s="273"/>
      <c r="F3701" s="273"/>
      <c r="G3701" s="253" t="str">
        <f t="shared" si="415"/>
        <v/>
      </c>
      <c r="H3701" s="31" t="str">
        <f>IF(AND(B3701=H$1),LOOKUP(9.99999999999999E+307,$H$2:H3700)+1,"")</f>
        <v/>
      </c>
      <c r="I3701" s="31" t="str">
        <f>IF(AND(B3701=I$1),LOOKUP(9.99999999999999E+307,$I$2:I3700)+1,"")</f>
        <v/>
      </c>
      <c r="J3701" s="31">
        <f>IF(AND(B3701=J$1),LOOKUP(9.99999999999999E+307,$J$2:J3700)+1,"")</f>
        <v>3535</v>
      </c>
      <c r="K3701" s="31">
        <f>IF(AND(B3701=K$1),LOOKUP(9.99999999999999E+307,$K$2:K3700)+1,"")</f>
        <v>3535</v>
      </c>
      <c r="L3701" s="31">
        <f>IF(AND(B3701=L$1),LOOKUP(9.99999999999999E+307,$L$2:L3700)+1,"")</f>
        <v>3535</v>
      </c>
      <c r="M3701" s="31">
        <f>IF(AND(B3701=M$1),LOOKUP(9.99999999999999E+307,$M$2:M3700)+1,"")</f>
        <v>3535</v>
      </c>
      <c r="N3701" s="31" t="e">
        <f>IF(AND(B3701=N$1),LOOKUP(9.99999999999999E+307,$N$2:N3700)+1,"")</f>
        <v>#REF!</v>
      </c>
      <c r="O3701" s="31" t="e">
        <f>IF(AND($B3701=O$1),LOOKUP(9.99999999999999E+307,$O$2:O3700)+1,"")</f>
        <v>#REF!</v>
      </c>
      <c r="P3701" s="31" t="e">
        <f>IF(AND($B3701=P$1),LOOKUP(9.99999999999999E+307,$P$2:P3700)+1,"")</f>
        <v>#REF!</v>
      </c>
      <c r="Q3701" s="31" t="e">
        <f>IF(AND($B3701=Q$1),LOOKUP(9.99999999999999E+307,$Q$2:Q3700)+1,"")</f>
        <v>#REF!</v>
      </c>
      <c r="R3701" s="31">
        <f>IF(AND($B3701=R$1),LOOKUP(9.99999999999999E+307,$R$2:R3700)+1,"")</f>
        <v>3535</v>
      </c>
      <c r="S3701" s="31">
        <f>IF(AND($B3701=S$1),LOOKUP(9.99999999999999E+307,$S$2:S3700)+1,"")</f>
        <v>3535</v>
      </c>
      <c r="T3701" s="265"/>
      <c r="AA3701" s="254" t="str">
        <f t="shared" si="409"/>
        <v/>
      </c>
      <c r="AB3701" s="254" t="str">
        <f t="shared" si="410"/>
        <v/>
      </c>
      <c r="AC3701" s="255">
        <f t="shared" si="411"/>
        <v>0</v>
      </c>
      <c r="AD3701" s="255">
        <f t="shared" si="412"/>
        <v>3836</v>
      </c>
      <c r="AE3701" s="256" t="str">
        <f t="shared" si="413"/>
        <v/>
      </c>
      <c r="AF3701" s="252" t="str">
        <f t="shared" si="414"/>
        <v>-</v>
      </c>
    </row>
    <row r="3702" spans="1:32" ht="20.149999999999999" customHeight="1" x14ac:dyDescent="0.75">
      <c r="A3702" s="31">
        <v>3700</v>
      </c>
      <c r="B3702" s="237"/>
      <c r="C3702" s="273"/>
      <c r="D3702" s="272"/>
      <c r="E3702" s="273"/>
      <c r="F3702" s="273"/>
      <c r="G3702" s="253" t="str">
        <f t="shared" si="415"/>
        <v/>
      </c>
      <c r="H3702" s="31" t="str">
        <f>IF(AND(B3702=H$1),LOOKUP(9.99999999999999E+307,$H$2:H3701)+1,"")</f>
        <v/>
      </c>
      <c r="I3702" s="31" t="str">
        <f>IF(AND(B3702=I$1),LOOKUP(9.99999999999999E+307,$I$2:I3701)+1,"")</f>
        <v/>
      </c>
      <c r="J3702" s="31">
        <f>IF(AND(B3702=J$1),LOOKUP(9.99999999999999E+307,$J$2:J3701)+1,"")</f>
        <v>3536</v>
      </c>
      <c r="K3702" s="31">
        <f>IF(AND(B3702=K$1),LOOKUP(9.99999999999999E+307,$K$2:K3701)+1,"")</f>
        <v>3536</v>
      </c>
      <c r="L3702" s="31">
        <f>IF(AND(B3702=L$1),LOOKUP(9.99999999999999E+307,$L$2:L3701)+1,"")</f>
        <v>3536</v>
      </c>
      <c r="M3702" s="31">
        <f>IF(AND(B3702=M$1),LOOKUP(9.99999999999999E+307,$M$2:M3701)+1,"")</f>
        <v>3536</v>
      </c>
      <c r="N3702" s="31" t="e">
        <f>IF(AND(B3702=N$1),LOOKUP(9.99999999999999E+307,$N$2:N3701)+1,"")</f>
        <v>#REF!</v>
      </c>
      <c r="O3702" s="31" t="e">
        <f>IF(AND($B3702=O$1),LOOKUP(9.99999999999999E+307,$O$2:O3701)+1,"")</f>
        <v>#REF!</v>
      </c>
      <c r="P3702" s="31" t="e">
        <f>IF(AND($B3702=P$1),LOOKUP(9.99999999999999E+307,$P$2:P3701)+1,"")</f>
        <v>#REF!</v>
      </c>
      <c r="Q3702" s="31" t="e">
        <f>IF(AND($B3702=Q$1),LOOKUP(9.99999999999999E+307,$Q$2:Q3701)+1,"")</f>
        <v>#REF!</v>
      </c>
      <c r="R3702" s="31">
        <f>IF(AND($B3702=R$1),LOOKUP(9.99999999999999E+307,$R$2:R3701)+1,"")</f>
        <v>3536</v>
      </c>
      <c r="S3702" s="31">
        <f>IF(AND($B3702=S$1),LOOKUP(9.99999999999999E+307,$S$2:S3701)+1,"")</f>
        <v>3536</v>
      </c>
      <c r="T3702" s="265"/>
      <c r="AA3702" s="254" t="str">
        <f t="shared" si="409"/>
        <v/>
      </c>
      <c r="AB3702" s="254" t="str">
        <f t="shared" si="410"/>
        <v/>
      </c>
      <c r="AC3702" s="255">
        <f t="shared" si="411"/>
        <v>0</v>
      </c>
      <c r="AD3702" s="255">
        <f t="shared" si="412"/>
        <v>3836</v>
      </c>
      <c r="AE3702" s="256" t="str">
        <f t="shared" si="413"/>
        <v/>
      </c>
      <c r="AF3702" s="252" t="str">
        <f t="shared" si="414"/>
        <v>-</v>
      </c>
    </row>
    <row r="3703" spans="1:32" ht="20.149999999999999" customHeight="1" x14ac:dyDescent="0.75">
      <c r="A3703" s="31">
        <v>3701</v>
      </c>
      <c r="B3703" s="237"/>
      <c r="C3703" s="273"/>
      <c r="D3703" s="272"/>
      <c r="E3703" s="273"/>
      <c r="F3703" s="273"/>
      <c r="G3703" s="253" t="str">
        <f t="shared" si="415"/>
        <v/>
      </c>
      <c r="H3703" s="31" t="str">
        <f>IF(AND(B3703=H$1),LOOKUP(9.99999999999999E+307,$H$2:H3702)+1,"")</f>
        <v/>
      </c>
      <c r="I3703" s="31" t="str">
        <f>IF(AND(B3703=I$1),LOOKUP(9.99999999999999E+307,$I$2:I3702)+1,"")</f>
        <v/>
      </c>
      <c r="J3703" s="31">
        <f>IF(AND(B3703=J$1),LOOKUP(9.99999999999999E+307,$J$2:J3702)+1,"")</f>
        <v>3537</v>
      </c>
      <c r="K3703" s="31">
        <f>IF(AND(B3703=K$1),LOOKUP(9.99999999999999E+307,$K$2:K3702)+1,"")</f>
        <v>3537</v>
      </c>
      <c r="L3703" s="31">
        <f>IF(AND(B3703=L$1),LOOKUP(9.99999999999999E+307,$L$2:L3702)+1,"")</f>
        <v>3537</v>
      </c>
      <c r="M3703" s="31">
        <f>IF(AND(B3703=M$1),LOOKUP(9.99999999999999E+307,$M$2:M3702)+1,"")</f>
        <v>3537</v>
      </c>
      <c r="N3703" s="31" t="e">
        <f>IF(AND(B3703=N$1),LOOKUP(9.99999999999999E+307,$N$2:N3702)+1,"")</f>
        <v>#REF!</v>
      </c>
      <c r="O3703" s="31" t="e">
        <f>IF(AND($B3703=O$1),LOOKUP(9.99999999999999E+307,$O$2:O3702)+1,"")</f>
        <v>#REF!</v>
      </c>
      <c r="P3703" s="31" t="e">
        <f>IF(AND($B3703=P$1),LOOKUP(9.99999999999999E+307,$P$2:P3702)+1,"")</f>
        <v>#REF!</v>
      </c>
      <c r="Q3703" s="31" t="e">
        <f>IF(AND($B3703=Q$1),LOOKUP(9.99999999999999E+307,$Q$2:Q3702)+1,"")</f>
        <v>#REF!</v>
      </c>
      <c r="R3703" s="31">
        <f>IF(AND($B3703=R$1),LOOKUP(9.99999999999999E+307,$R$2:R3702)+1,"")</f>
        <v>3537</v>
      </c>
      <c r="S3703" s="31">
        <f>IF(AND($B3703=S$1),LOOKUP(9.99999999999999E+307,$S$2:S3702)+1,"")</f>
        <v>3537</v>
      </c>
      <c r="T3703" s="265"/>
      <c r="AA3703" s="254" t="str">
        <f t="shared" si="409"/>
        <v/>
      </c>
      <c r="AB3703" s="254" t="str">
        <f t="shared" si="410"/>
        <v/>
      </c>
      <c r="AC3703" s="255">
        <f t="shared" si="411"/>
        <v>0</v>
      </c>
      <c r="AD3703" s="255">
        <f t="shared" si="412"/>
        <v>3836</v>
      </c>
      <c r="AE3703" s="256" t="str">
        <f t="shared" si="413"/>
        <v/>
      </c>
      <c r="AF3703" s="252" t="str">
        <f t="shared" si="414"/>
        <v>-</v>
      </c>
    </row>
    <row r="3704" spans="1:32" ht="20.149999999999999" customHeight="1" x14ac:dyDescent="0.75">
      <c r="A3704" s="31">
        <v>3702</v>
      </c>
      <c r="B3704" s="237"/>
      <c r="C3704" s="273"/>
      <c r="D3704" s="272"/>
      <c r="E3704" s="273"/>
      <c r="F3704" s="273"/>
      <c r="G3704" s="253" t="str">
        <f t="shared" si="415"/>
        <v/>
      </c>
      <c r="H3704" s="31" t="str">
        <f>IF(AND(B3704=H$1),LOOKUP(9.99999999999999E+307,$H$2:H3703)+1,"")</f>
        <v/>
      </c>
      <c r="I3704" s="31" t="str">
        <f>IF(AND(B3704=I$1),LOOKUP(9.99999999999999E+307,$I$2:I3703)+1,"")</f>
        <v/>
      </c>
      <c r="J3704" s="31">
        <f>IF(AND(B3704=J$1),LOOKUP(9.99999999999999E+307,$J$2:J3703)+1,"")</f>
        <v>3538</v>
      </c>
      <c r="K3704" s="31">
        <f>IF(AND(B3704=K$1),LOOKUP(9.99999999999999E+307,$K$2:K3703)+1,"")</f>
        <v>3538</v>
      </c>
      <c r="L3704" s="31">
        <f>IF(AND(B3704=L$1),LOOKUP(9.99999999999999E+307,$L$2:L3703)+1,"")</f>
        <v>3538</v>
      </c>
      <c r="M3704" s="31">
        <f>IF(AND(B3704=M$1),LOOKUP(9.99999999999999E+307,$M$2:M3703)+1,"")</f>
        <v>3538</v>
      </c>
      <c r="N3704" s="31" t="e">
        <f>IF(AND(B3704=N$1),LOOKUP(9.99999999999999E+307,$N$2:N3703)+1,"")</f>
        <v>#REF!</v>
      </c>
      <c r="O3704" s="31" t="e">
        <f>IF(AND($B3704=O$1),LOOKUP(9.99999999999999E+307,$O$2:O3703)+1,"")</f>
        <v>#REF!</v>
      </c>
      <c r="P3704" s="31" t="e">
        <f>IF(AND($B3704=P$1),LOOKUP(9.99999999999999E+307,$P$2:P3703)+1,"")</f>
        <v>#REF!</v>
      </c>
      <c r="Q3704" s="31" t="e">
        <f>IF(AND($B3704=Q$1),LOOKUP(9.99999999999999E+307,$Q$2:Q3703)+1,"")</f>
        <v>#REF!</v>
      </c>
      <c r="R3704" s="31">
        <f>IF(AND($B3704=R$1),LOOKUP(9.99999999999999E+307,$R$2:R3703)+1,"")</f>
        <v>3538</v>
      </c>
      <c r="S3704" s="31">
        <f>IF(AND($B3704=S$1),LOOKUP(9.99999999999999E+307,$S$2:S3703)+1,"")</f>
        <v>3538</v>
      </c>
      <c r="T3704" s="265"/>
      <c r="AA3704" s="254" t="str">
        <f t="shared" si="409"/>
        <v/>
      </c>
      <c r="AB3704" s="254" t="str">
        <f t="shared" si="410"/>
        <v/>
      </c>
      <c r="AC3704" s="255">
        <f t="shared" si="411"/>
        <v>0</v>
      </c>
      <c r="AD3704" s="255">
        <f t="shared" si="412"/>
        <v>3836</v>
      </c>
      <c r="AE3704" s="256" t="str">
        <f t="shared" si="413"/>
        <v/>
      </c>
      <c r="AF3704" s="252" t="str">
        <f t="shared" si="414"/>
        <v>-</v>
      </c>
    </row>
    <row r="3705" spans="1:32" ht="20.149999999999999" customHeight="1" x14ac:dyDescent="0.75">
      <c r="A3705" s="31">
        <v>3703</v>
      </c>
      <c r="B3705" s="237"/>
      <c r="C3705" s="273"/>
      <c r="D3705" s="272"/>
      <c r="E3705" s="273"/>
      <c r="F3705" s="273"/>
      <c r="G3705" s="253" t="str">
        <f t="shared" si="415"/>
        <v/>
      </c>
      <c r="H3705" s="31" t="str">
        <f>IF(AND(B3705=H$1),LOOKUP(9.99999999999999E+307,$H$2:H3704)+1,"")</f>
        <v/>
      </c>
      <c r="I3705" s="31" t="str">
        <f>IF(AND(B3705=I$1),LOOKUP(9.99999999999999E+307,$I$2:I3704)+1,"")</f>
        <v/>
      </c>
      <c r="J3705" s="31">
        <f>IF(AND(B3705=J$1),LOOKUP(9.99999999999999E+307,$J$2:J3704)+1,"")</f>
        <v>3539</v>
      </c>
      <c r="K3705" s="31">
        <f>IF(AND(B3705=K$1),LOOKUP(9.99999999999999E+307,$K$2:K3704)+1,"")</f>
        <v>3539</v>
      </c>
      <c r="L3705" s="31">
        <f>IF(AND(B3705=L$1),LOOKUP(9.99999999999999E+307,$L$2:L3704)+1,"")</f>
        <v>3539</v>
      </c>
      <c r="M3705" s="31">
        <f>IF(AND(B3705=M$1),LOOKUP(9.99999999999999E+307,$M$2:M3704)+1,"")</f>
        <v>3539</v>
      </c>
      <c r="N3705" s="31" t="e">
        <f>IF(AND(B3705=N$1),LOOKUP(9.99999999999999E+307,$N$2:N3704)+1,"")</f>
        <v>#REF!</v>
      </c>
      <c r="O3705" s="31" t="e">
        <f>IF(AND($B3705=O$1),LOOKUP(9.99999999999999E+307,$O$2:O3704)+1,"")</f>
        <v>#REF!</v>
      </c>
      <c r="P3705" s="31" t="e">
        <f>IF(AND($B3705=P$1),LOOKUP(9.99999999999999E+307,$P$2:P3704)+1,"")</f>
        <v>#REF!</v>
      </c>
      <c r="Q3705" s="31" t="e">
        <f>IF(AND($B3705=Q$1),LOOKUP(9.99999999999999E+307,$Q$2:Q3704)+1,"")</f>
        <v>#REF!</v>
      </c>
      <c r="R3705" s="31">
        <f>IF(AND($B3705=R$1),LOOKUP(9.99999999999999E+307,$R$2:R3704)+1,"")</f>
        <v>3539</v>
      </c>
      <c r="S3705" s="31">
        <f>IF(AND($B3705=S$1),LOOKUP(9.99999999999999E+307,$S$2:S3704)+1,"")</f>
        <v>3539</v>
      </c>
      <c r="T3705" s="265"/>
      <c r="AA3705" s="254" t="str">
        <f t="shared" si="409"/>
        <v/>
      </c>
      <c r="AB3705" s="254" t="str">
        <f t="shared" si="410"/>
        <v/>
      </c>
      <c r="AC3705" s="255">
        <f t="shared" si="411"/>
        <v>0</v>
      </c>
      <c r="AD3705" s="255">
        <f t="shared" si="412"/>
        <v>3836</v>
      </c>
      <c r="AE3705" s="256" t="str">
        <f t="shared" si="413"/>
        <v/>
      </c>
      <c r="AF3705" s="252" t="str">
        <f t="shared" si="414"/>
        <v>-</v>
      </c>
    </row>
    <row r="3706" spans="1:32" ht="20.149999999999999" customHeight="1" x14ac:dyDescent="0.75">
      <c r="A3706" s="31">
        <v>3704</v>
      </c>
      <c r="B3706" s="237"/>
      <c r="C3706" s="273"/>
      <c r="D3706" s="272"/>
      <c r="E3706" s="273"/>
      <c r="F3706" s="273"/>
      <c r="G3706" s="253" t="str">
        <f t="shared" si="415"/>
        <v/>
      </c>
      <c r="H3706" s="31" t="str">
        <f>IF(AND(B3706=H$1),LOOKUP(9.99999999999999E+307,$H$2:H3705)+1,"")</f>
        <v/>
      </c>
      <c r="I3706" s="31" t="str">
        <f>IF(AND(B3706=I$1),LOOKUP(9.99999999999999E+307,$I$2:I3705)+1,"")</f>
        <v/>
      </c>
      <c r="J3706" s="31">
        <f>IF(AND(B3706=J$1),LOOKUP(9.99999999999999E+307,$J$2:J3705)+1,"")</f>
        <v>3540</v>
      </c>
      <c r="K3706" s="31">
        <f>IF(AND(B3706=K$1),LOOKUP(9.99999999999999E+307,$K$2:K3705)+1,"")</f>
        <v>3540</v>
      </c>
      <c r="L3706" s="31">
        <f>IF(AND(B3706=L$1),LOOKUP(9.99999999999999E+307,$L$2:L3705)+1,"")</f>
        <v>3540</v>
      </c>
      <c r="M3706" s="31">
        <f>IF(AND(B3706=M$1),LOOKUP(9.99999999999999E+307,$M$2:M3705)+1,"")</f>
        <v>3540</v>
      </c>
      <c r="N3706" s="31" t="e">
        <f>IF(AND(B3706=N$1),LOOKUP(9.99999999999999E+307,$N$2:N3705)+1,"")</f>
        <v>#REF!</v>
      </c>
      <c r="O3706" s="31" t="e">
        <f>IF(AND($B3706=O$1),LOOKUP(9.99999999999999E+307,$O$2:O3705)+1,"")</f>
        <v>#REF!</v>
      </c>
      <c r="P3706" s="31" t="e">
        <f>IF(AND($B3706=P$1),LOOKUP(9.99999999999999E+307,$P$2:P3705)+1,"")</f>
        <v>#REF!</v>
      </c>
      <c r="Q3706" s="31" t="e">
        <f>IF(AND($B3706=Q$1),LOOKUP(9.99999999999999E+307,$Q$2:Q3705)+1,"")</f>
        <v>#REF!</v>
      </c>
      <c r="R3706" s="31">
        <f>IF(AND($B3706=R$1),LOOKUP(9.99999999999999E+307,$R$2:R3705)+1,"")</f>
        <v>3540</v>
      </c>
      <c r="S3706" s="31">
        <f>IF(AND($B3706=S$1),LOOKUP(9.99999999999999E+307,$S$2:S3705)+1,"")</f>
        <v>3540</v>
      </c>
      <c r="T3706" s="265"/>
      <c r="AA3706" s="254" t="str">
        <f t="shared" si="409"/>
        <v/>
      </c>
      <c r="AB3706" s="254" t="str">
        <f t="shared" si="410"/>
        <v/>
      </c>
      <c r="AC3706" s="255">
        <f t="shared" si="411"/>
        <v>0</v>
      </c>
      <c r="AD3706" s="255">
        <f t="shared" si="412"/>
        <v>3836</v>
      </c>
      <c r="AE3706" s="256" t="str">
        <f t="shared" si="413"/>
        <v/>
      </c>
      <c r="AF3706" s="252" t="str">
        <f t="shared" si="414"/>
        <v>-</v>
      </c>
    </row>
    <row r="3707" spans="1:32" ht="20.149999999999999" customHeight="1" x14ac:dyDescent="0.75">
      <c r="A3707" s="31">
        <v>3705</v>
      </c>
      <c r="B3707" s="237"/>
      <c r="C3707" s="273"/>
      <c r="D3707" s="272"/>
      <c r="E3707" s="273"/>
      <c r="F3707" s="273"/>
      <c r="G3707" s="253" t="str">
        <f t="shared" si="415"/>
        <v/>
      </c>
      <c r="H3707" s="31" t="str">
        <f>IF(AND(B3707=H$1),LOOKUP(9.99999999999999E+307,$H$2:H3706)+1,"")</f>
        <v/>
      </c>
      <c r="I3707" s="31" t="str">
        <f>IF(AND(B3707=I$1),LOOKUP(9.99999999999999E+307,$I$2:I3706)+1,"")</f>
        <v/>
      </c>
      <c r="J3707" s="31">
        <f>IF(AND(B3707=J$1),LOOKUP(9.99999999999999E+307,$J$2:J3706)+1,"")</f>
        <v>3541</v>
      </c>
      <c r="K3707" s="31">
        <f>IF(AND(B3707=K$1),LOOKUP(9.99999999999999E+307,$K$2:K3706)+1,"")</f>
        <v>3541</v>
      </c>
      <c r="L3707" s="31">
        <f>IF(AND(B3707=L$1),LOOKUP(9.99999999999999E+307,$L$2:L3706)+1,"")</f>
        <v>3541</v>
      </c>
      <c r="M3707" s="31">
        <f>IF(AND(B3707=M$1),LOOKUP(9.99999999999999E+307,$M$2:M3706)+1,"")</f>
        <v>3541</v>
      </c>
      <c r="N3707" s="31" t="e">
        <f>IF(AND(B3707=N$1),LOOKUP(9.99999999999999E+307,$N$2:N3706)+1,"")</f>
        <v>#REF!</v>
      </c>
      <c r="O3707" s="31" t="e">
        <f>IF(AND($B3707=O$1),LOOKUP(9.99999999999999E+307,$O$2:O3706)+1,"")</f>
        <v>#REF!</v>
      </c>
      <c r="P3707" s="31" t="e">
        <f>IF(AND($B3707=P$1),LOOKUP(9.99999999999999E+307,$P$2:P3706)+1,"")</f>
        <v>#REF!</v>
      </c>
      <c r="Q3707" s="31" t="e">
        <f>IF(AND($B3707=Q$1),LOOKUP(9.99999999999999E+307,$Q$2:Q3706)+1,"")</f>
        <v>#REF!</v>
      </c>
      <c r="R3707" s="31">
        <f>IF(AND($B3707=R$1),LOOKUP(9.99999999999999E+307,$R$2:R3706)+1,"")</f>
        <v>3541</v>
      </c>
      <c r="S3707" s="31">
        <f>IF(AND($B3707=S$1),LOOKUP(9.99999999999999E+307,$S$2:S3706)+1,"")</f>
        <v>3541</v>
      </c>
      <c r="T3707" s="265"/>
      <c r="AA3707" s="254" t="str">
        <f t="shared" si="409"/>
        <v/>
      </c>
      <c r="AB3707" s="254" t="str">
        <f t="shared" si="410"/>
        <v/>
      </c>
      <c r="AC3707" s="255">
        <f t="shared" si="411"/>
        <v>0</v>
      </c>
      <c r="AD3707" s="255">
        <f t="shared" si="412"/>
        <v>3836</v>
      </c>
      <c r="AE3707" s="256" t="str">
        <f t="shared" si="413"/>
        <v/>
      </c>
      <c r="AF3707" s="252" t="str">
        <f t="shared" si="414"/>
        <v>-</v>
      </c>
    </row>
    <row r="3708" spans="1:32" ht="20.149999999999999" customHeight="1" x14ac:dyDescent="0.75">
      <c r="A3708" s="31">
        <v>3706</v>
      </c>
      <c r="B3708" s="237"/>
      <c r="C3708" s="273"/>
      <c r="D3708" s="272"/>
      <c r="E3708" s="273"/>
      <c r="F3708" s="273"/>
      <c r="G3708" s="253" t="str">
        <f t="shared" si="415"/>
        <v/>
      </c>
      <c r="H3708" s="31" t="str">
        <f>IF(AND(B3708=H$1),LOOKUP(9.99999999999999E+307,$H$2:H3707)+1,"")</f>
        <v/>
      </c>
      <c r="I3708" s="31" t="str">
        <f>IF(AND(B3708=I$1),LOOKUP(9.99999999999999E+307,$I$2:I3707)+1,"")</f>
        <v/>
      </c>
      <c r="J3708" s="31">
        <f>IF(AND(B3708=J$1),LOOKUP(9.99999999999999E+307,$J$2:J3707)+1,"")</f>
        <v>3542</v>
      </c>
      <c r="K3708" s="31">
        <f>IF(AND(B3708=K$1),LOOKUP(9.99999999999999E+307,$K$2:K3707)+1,"")</f>
        <v>3542</v>
      </c>
      <c r="L3708" s="31">
        <f>IF(AND(B3708=L$1),LOOKUP(9.99999999999999E+307,$L$2:L3707)+1,"")</f>
        <v>3542</v>
      </c>
      <c r="M3708" s="31">
        <f>IF(AND(B3708=M$1),LOOKUP(9.99999999999999E+307,$M$2:M3707)+1,"")</f>
        <v>3542</v>
      </c>
      <c r="N3708" s="31" t="e">
        <f>IF(AND(B3708=N$1),LOOKUP(9.99999999999999E+307,$N$2:N3707)+1,"")</f>
        <v>#REF!</v>
      </c>
      <c r="O3708" s="31" t="e">
        <f>IF(AND($B3708=O$1),LOOKUP(9.99999999999999E+307,$O$2:O3707)+1,"")</f>
        <v>#REF!</v>
      </c>
      <c r="P3708" s="31" t="e">
        <f>IF(AND($B3708=P$1),LOOKUP(9.99999999999999E+307,$P$2:P3707)+1,"")</f>
        <v>#REF!</v>
      </c>
      <c r="Q3708" s="31" t="e">
        <f>IF(AND($B3708=Q$1),LOOKUP(9.99999999999999E+307,$Q$2:Q3707)+1,"")</f>
        <v>#REF!</v>
      </c>
      <c r="R3708" s="31">
        <f>IF(AND($B3708=R$1),LOOKUP(9.99999999999999E+307,$R$2:R3707)+1,"")</f>
        <v>3542</v>
      </c>
      <c r="S3708" s="31">
        <f>IF(AND($B3708=S$1),LOOKUP(9.99999999999999E+307,$S$2:S3707)+1,"")</f>
        <v>3542</v>
      </c>
      <c r="T3708" s="265"/>
      <c r="AA3708" s="254" t="str">
        <f t="shared" si="409"/>
        <v/>
      </c>
      <c r="AB3708" s="254" t="str">
        <f t="shared" si="410"/>
        <v/>
      </c>
      <c r="AC3708" s="255">
        <f t="shared" si="411"/>
        <v>0</v>
      </c>
      <c r="AD3708" s="255">
        <f t="shared" si="412"/>
        <v>3836</v>
      </c>
      <c r="AE3708" s="256" t="str">
        <f t="shared" si="413"/>
        <v/>
      </c>
      <c r="AF3708" s="252" t="str">
        <f t="shared" si="414"/>
        <v>-</v>
      </c>
    </row>
    <row r="3709" spans="1:32" ht="20.149999999999999" customHeight="1" x14ac:dyDescent="0.75">
      <c r="A3709" s="31">
        <v>3707</v>
      </c>
      <c r="B3709" s="237"/>
      <c r="C3709" s="273"/>
      <c r="D3709" s="272"/>
      <c r="E3709" s="273"/>
      <c r="F3709" s="273"/>
      <c r="G3709" s="253" t="str">
        <f t="shared" si="415"/>
        <v/>
      </c>
      <c r="H3709" s="31" t="str">
        <f>IF(AND(B3709=H$1),LOOKUP(9.99999999999999E+307,$H$2:H3708)+1,"")</f>
        <v/>
      </c>
      <c r="I3709" s="31" t="str">
        <f>IF(AND(B3709=I$1),LOOKUP(9.99999999999999E+307,$I$2:I3708)+1,"")</f>
        <v/>
      </c>
      <c r="J3709" s="31">
        <f>IF(AND(B3709=J$1),LOOKUP(9.99999999999999E+307,$J$2:J3708)+1,"")</f>
        <v>3543</v>
      </c>
      <c r="K3709" s="31">
        <f>IF(AND(B3709=K$1),LOOKUP(9.99999999999999E+307,$K$2:K3708)+1,"")</f>
        <v>3543</v>
      </c>
      <c r="L3709" s="31">
        <f>IF(AND(B3709=L$1),LOOKUP(9.99999999999999E+307,$L$2:L3708)+1,"")</f>
        <v>3543</v>
      </c>
      <c r="M3709" s="31">
        <f>IF(AND(B3709=M$1),LOOKUP(9.99999999999999E+307,$M$2:M3708)+1,"")</f>
        <v>3543</v>
      </c>
      <c r="N3709" s="31" t="e">
        <f>IF(AND(B3709=N$1),LOOKUP(9.99999999999999E+307,$N$2:N3708)+1,"")</f>
        <v>#REF!</v>
      </c>
      <c r="O3709" s="31" t="e">
        <f>IF(AND($B3709=O$1),LOOKUP(9.99999999999999E+307,$O$2:O3708)+1,"")</f>
        <v>#REF!</v>
      </c>
      <c r="P3709" s="31" t="e">
        <f>IF(AND($B3709=P$1),LOOKUP(9.99999999999999E+307,$P$2:P3708)+1,"")</f>
        <v>#REF!</v>
      </c>
      <c r="Q3709" s="31" t="e">
        <f>IF(AND($B3709=Q$1),LOOKUP(9.99999999999999E+307,$Q$2:Q3708)+1,"")</f>
        <v>#REF!</v>
      </c>
      <c r="R3709" s="31">
        <f>IF(AND($B3709=R$1),LOOKUP(9.99999999999999E+307,$R$2:R3708)+1,"")</f>
        <v>3543</v>
      </c>
      <c r="S3709" s="31">
        <f>IF(AND($B3709=S$1),LOOKUP(9.99999999999999E+307,$S$2:S3708)+1,"")</f>
        <v>3543</v>
      </c>
      <c r="T3709" s="265"/>
      <c r="AA3709" s="254" t="str">
        <f t="shared" si="409"/>
        <v/>
      </c>
      <c r="AB3709" s="254" t="str">
        <f t="shared" si="410"/>
        <v/>
      </c>
      <c r="AC3709" s="255">
        <f t="shared" si="411"/>
        <v>0</v>
      </c>
      <c r="AD3709" s="255">
        <f t="shared" si="412"/>
        <v>3836</v>
      </c>
      <c r="AE3709" s="256" t="str">
        <f t="shared" si="413"/>
        <v/>
      </c>
      <c r="AF3709" s="252" t="str">
        <f t="shared" si="414"/>
        <v>-</v>
      </c>
    </row>
    <row r="3710" spans="1:32" ht="20.149999999999999" customHeight="1" x14ac:dyDescent="0.75">
      <c r="A3710" s="31">
        <v>3708</v>
      </c>
      <c r="B3710" s="237"/>
      <c r="C3710" s="273"/>
      <c r="D3710" s="272"/>
      <c r="E3710" s="273"/>
      <c r="F3710" s="273"/>
      <c r="G3710" s="253" t="str">
        <f t="shared" si="415"/>
        <v/>
      </c>
      <c r="H3710" s="31" t="str">
        <f>IF(AND(B3710=H$1),LOOKUP(9.99999999999999E+307,$H$2:H3709)+1,"")</f>
        <v/>
      </c>
      <c r="I3710" s="31" t="str">
        <f>IF(AND(B3710=I$1),LOOKUP(9.99999999999999E+307,$I$2:I3709)+1,"")</f>
        <v/>
      </c>
      <c r="J3710" s="31">
        <f>IF(AND(B3710=J$1),LOOKUP(9.99999999999999E+307,$J$2:J3709)+1,"")</f>
        <v>3544</v>
      </c>
      <c r="K3710" s="31">
        <f>IF(AND(B3710=K$1),LOOKUP(9.99999999999999E+307,$K$2:K3709)+1,"")</f>
        <v>3544</v>
      </c>
      <c r="L3710" s="31">
        <f>IF(AND(B3710=L$1),LOOKUP(9.99999999999999E+307,$L$2:L3709)+1,"")</f>
        <v>3544</v>
      </c>
      <c r="M3710" s="31">
        <f>IF(AND(B3710=M$1),LOOKUP(9.99999999999999E+307,$M$2:M3709)+1,"")</f>
        <v>3544</v>
      </c>
      <c r="N3710" s="31" t="e">
        <f>IF(AND(B3710=N$1),LOOKUP(9.99999999999999E+307,$N$2:N3709)+1,"")</f>
        <v>#REF!</v>
      </c>
      <c r="O3710" s="31" t="e">
        <f>IF(AND($B3710=O$1),LOOKUP(9.99999999999999E+307,$O$2:O3709)+1,"")</f>
        <v>#REF!</v>
      </c>
      <c r="P3710" s="31" t="e">
        <f>IF(AND($B3710=P$1),LOOKUP(9.99999999999999E+307,$P$2:P3709)+1,"")</f>
        <v>#REF!</v>
      </c>
      <c r="Q3710" s="31" t="e">
        <f>IF(AND($B3710=Q$1),LOOKUP(9.99999999999999E+307,$Q$2:Q3709)+1,"")</f>
        <v>#REF!</v>
      </c>
      <c r="R3710" s="31">
        <f>IF(AND($B3710=R$1),LOOKUP(9.99999999999999E+307,$R$2:R3709)+1,"")</f>
        <v>3544</v>
      </c>
      <c r="S3710" s="31">
        <f>IF(AND($B3710=S$1),LOOKUP(9.99999999999999E+307,$S$2:S3709)+1,"")</f>
        <v>3544</v>
      </c>
      <c r="T3710" s="265"/>
      <c r="AA3710" s="254" t="str">
        <f t="shared" si="409"/>
        <v/>
      </c>
      <c r="AB3710" s="254" t="str">
        <f t="shared" si="410"/>
        <v/>
      </c>
      <c r="AC3710" s="255">
        <f t="shared" si="411"/>
        <v>0</v>
      </c>
      <c r="AD3710" s="255">
        <f t="shared" si="412"/>
        <v>3836</v>
      </c>
      <c r="AE3710" s="256" t="str">
        <f t="shared" si="413"/>
        <v/>
      </c>
      <c r="AF3710" s="252" t="str">
        <f t="shared" si="414"/>
        <v>-</v>
      </c>
    </row>
    <row r="3711" spans="1:32" ht="20.149999999999999" customHeight="1" x14ac:dyDescent="0.75">
      <c r="A3711" s="31">
        <v>3709</v>
      </c>
      <c r="B3711" s="237"/>
      <c r="C3711" s="273"/>
      <c r="D3711" s="272"/>
      <c r="E3711" s="273"/>
      <c r="F3711" s="273"/>
      <c r="G3711" s="253" t="str">
        <f t="shared" si="415"/>
        <v/>
      </c>
      <c r="H3711" s="31" t="str">
        <f>IF(AND(B3711=H$1),LOOKUP(9.99999999999999E+307,$H$2:H3710)+1,"")</f>
        <v/>
      </c>
      <c r="I3711" s="31" t="str">
        <f>IF(AND(B3711=I$1),LOOKUP(9.99999999999999E+307,$I$2:I3710)+1,"")</f>
        <v/>
      </c>
      <c r="J3711" s="31">
        <f>IF(AND(B3711=J$1),LOOKUP(9.99999999999999E+307,$J$2:J3710)+1,"")</f>
        <v>3545</v>
      </c>
      <c r="K3711" s="31">
        <f>IF(AND(B3711=K$1),LOOKUP(9.99999999999999E+307,$K$2:K3710)+1,"")</f>
        <v>3545</v>
      </c>
      <c r="L3711" s="31">
        <f>IF(AND(B3711=L$1),LOOKUP(9.99999999999999E+307,$L$2:L3710)+1,"")</f>
        <v>3545</v>
      </c>
      <c r="M3711" s="31">
        <f>IF(AND(B3711=M$1),LOOKUP(9.99999999999999E+307,$M$2:M3710)+1,"")</f>
        <v>3545</v>
      </c>
      <c r="N3711" s="31" t="e">
        <f>IF(AND(B3711=N$1),LOOKUP(9.99999999999999E+307,$N$2:N3710)+1,"")</f>
        <v>#REF!</v>
      </c>
      <c r="O3711" s="31" t="e">
        <f>IF(AND($B3711=O$1),LOOKUP(9.99999999999999E+307,$O$2:O3710)+1,"")</f>
        <v>#REF!</v>
      </c>
      <c r="P3711" s="31" t="e">
        <f>IF(AND($B3711=P$1),LOOKUP(9.99999999999999E+307,$P$2:P3710)+1,"")</f>
        <v>#REF!</v>
      </c>
      <c r="Q3711" s="31" t="e">
        <f>IF(AND($B3711=Q$1),LOOKUP(9.99999999999999E+307,$Q$2:Q3710)+1,"")</f>
        <v>#REF!</v>
      </c>
      <c r="R3711" s="31">
        <f>IF(AND($B3711=R$1),LOOKUP(9.99999999999999E+307,$R$2:R3710)+1,"")</f>
        <v>3545</v>
      </c>
      <c r="S3711" s="31">
        <f>IF(AND($B3711=S$1),LOOKUP(9.99999999999999E+307,$S$2:S3710)+1,"")</f>
        <v>3545</v>
      </c>
      <c r="T3711" s="265"/>
      <c r="AA3711" s="254" t="str">
        <f t="shared" si="409"/>
        <v/>
      </c>
      <c r="AB3711" s="254" t="str">
        <f t="shared" si="410"/>
        <v/>
      </c>
      <c r="AC3711" s="255">
        <f t="shared" si="411"/>
        <v>0</v>
      </c>
      <c r="AD3711" s="255">
        <f t="shared" si="412"/>
        <v>3836</v>
      </c>
      <c r="AE3711" s="256" t="str">
        <f t="shared" si="413"/>
        <v/>
      </c>
      <c r="AF3711" s="252" t="str">
        <f t="shared" si="414"/>
        <v>-</v>
      </c>
    </row>
    <row r="3712" spans="1:32" ht="20.149999999999999" customHeight="1" x14ac:dyDescent="0.75">
      <c r="A3712" s="31">
        <v>3710</v>
      </c>
      <c r="B3712" s="237"/>
      <c r="C3712" s="273"/>
      <c r="D3712" s="272"/>
      <c r="E3712" s="273"/>
      <c r="F3712" s="273"/>
      <c r="G3712" s="253" t="str">
        <f t="shared" si="415"/>
        <v/>
      </c>
      <c r="H3712" s="31" t="str">
        <f>IF(AND(B3712=H$1),LOOKUP(9.99999999999999E+307,$H$2:H3711)+1,"")</f>
        <v/>
      </c>
      <c r="I3712" s="31" t="str">
        <f>IF(AND(B3712=I$1),LOOKUP(9.99999999999999E+307,$I$2:I3711)+1,"")</f>
        <v/>
      </c>
      <c r="J3712" s="31">
        <f>IF(AND(B3712=J$1),LOOKUP(9.99999999999999E+307,$J$2:J3711)+1,"")</f>
        <v>3546</v>
      </c>
      <c r="K3712" s="31">
        <f>IF(AND(B3712=K$1),LOOKUP(9.99999999999999E+307,$K$2:K3711)+1,"")</f>
        <v>3546</v>
      </c>
      <c r="L3712" s="31">
        <f>IF(AND(B3712=L$1),LOOKUP(9.99999999999999E+307,$L$2:L3711)+1,"")</f>
        <v>3546</v>
      </c>
      <c r="M3712" s="31">
        <f>IF(AND(B3712=M$1),LOOKUP(9.99999999999999E+307,$M$2:M3711)+1,"")</f>
        <v>3546</v>
      </c>
      <c r="N3712" s="31" t="e">
        <f>IF(AND(B3712=N$1),LOOKUP(9.99999999999999E+307,$N$2:N3711)+1,"")</f>
        <v>#REF!</v>
      </c>
      <c r="O3712" s="31" t="e">
        <f>IF(AND($B3712=O$1),LOOKUP(9.99999999999999E+307,$O$2:O3711)+1,"")</f>
        <v>#REF!</v>
      </c>
      <c r="P3712" s="31" t="e">
        <f>IF(AND($B3712=P$1),LOOKUP(9.99999999999999E+307,$P$2:P3711)+1,"")</f>
        <v>#REF!</v>
      </c>
      <c r="Q3712" s="31" t="e">
        <f>IF(AND($B3712=Q$1),LOOKUP(9.99999999999999E+307,$Q$2:Q3711)+1,"")</f>
        <v>#REF!</v>
      </c>
      <c r="R3712" s="31">
        <f>IF(AND($B3712=R$1),LOOKUP(9.99999999999999E+307,$R$2:R3711)+1,"")</f>
        <v>3546</v>
      </c>
      <c r="S3712" s="31">
        <f>IF(AND($B3712=S$1),LOOKUP(9.99999999999999E+307,$S$2:S3711)+1,"")</f>
        <v>3546</v>
      </c>
      <c r="T3712" s="265"/>
      <c r="AA3712" s="254" t="str">
        <f t="shared" si="409"/>
        <v/>
      </c>
      <c r="AB3712" s="254" t="str">
        <f t="shared" si="410"/>
        <v/>
      </c>
      <c r="AC3712" s="255">
        <f t="shared" si="411"/>
        <v>0</v>
      </c>
      <c r="AD3712" s="255">
        <f t="shared" si="412"/>
        <v>3836</v>
      </c>
      <c r="AE3712" s="256" t="str">
        <f t="shared" si="413"/>
        <v/>
      </c>
      <c r="AF3712" s="252" t="str">
        <f t="shared" si="414"/>
        <v>-</v>
      </c>
    </row>
    <row r="3713" spans="1:32" ht="20.149999999999999" customHeight="1" x14ac:dyDescent="0.75">
      <c r="A3713" s="31">
        <v>3711</v>
      </c>
      <c r="B3713" s="237"/>
      <c r="C3713" s="273"/>
      <c r="D3713" s="272"/>
      <c r="E3713" s="273"/>
      <c r="F3713" s="273"/>
      <c r="G3713" s="253" t="str">
        <f t="shared" si="415"/>
        <v/>
      </c>
      <c r="H3713" s="31" t="str">
        <f>IF(AND(B3713=H$1),LOOKUP(9.99999999999999E+307,$H$2:H3712)+1,"")</f>
        <v/>
      </c>
      <c r="I3713" s="31" t="str">
        <f>IF(AND(B3713=I$1),LOOKUP(9.99999999999999E+307,$I$2:I3712)+1,"")</f>
        <v/>
      </c>
      <c r="J3713" s="31">
        <f>IF(AND(B3713=J$1),LOOKUP(9.99999999999999E+307,$J$2:J3712)+1,"")</f>
        <v>3547</v>
      </c>
      <c r="K3713" s="31">
        <f>IF(AND(B3713=K$1),LOOKUP(9.99999999999999E+307,$K$2:K3712)+1,"")</f>
        <v>3547</v>
      </c>
      <c r="L3713" s="31">
        <f>IF(AND(B3713=L$1),LOOKUP(9.99999999999999E+307,$L$2:L3712)+1,"")</f>
        <v>3547</v>
      </c>
      <c r="M3713" s="31">
        <f>IF(AND(B3713=M$1),LOOKUP(9.99999999999999E+307,$M$2:M3712)+1,"")</f>
        <v>3547</v>
      </c>
      <c r="N3713" s="31" t="e">
        <f>IF(AND(B3713=N$1),LOOKUP(9.99999999999999E+307,$N$2:N3712)+1,"")</f>
        <v>#REF!</v>
      </c>
      <c r="O3713" s="31" t="e">
        <f>IF(AND($B3713=O$1),LOOKUP(9.99999999999999E+307,$O$2:O3712)+1,"")</f>
        <v>#REF!</v>
      </c>
      <c r="P3713" s="31" t="e">
        <f>IF(AND($B3713=P$1),LOOKUP(9.99999999999999E+307,$P$2:P3712)+1,"")</f>
        <v>#REF!</v>
      </c>
      <c r="Q3713" s="31" t="e">
        <f>IF(AND($B3713=Q$1),LOOKUP(9.99999999999999E+307,$Q$2:Q3712)+1,"")</f>
        <v>#REF!</v>
      </c>
      <c r="R3713" s="31">
        <f>IF(AND($B3713=R$1),LOOKUP(9.99999999999999E+307,$R$2:R3712)+1,"")</f>
        <v>3547</v>
      </c>
      <c r="S3713" s="31">
        <f>IF(AND($B3713=S$1),LOOKUP(9.99999999999999E+307,$S$2:S3712)+1,"")</f>
        <v>3547</v>
      </c>
      <c r="T3713" s="265"/>
      <c r="AA3713" s="254" t="str">
        <f t="shared" si="409"/>
        <v/>
      </c>
      <c r="AB3713" s="254" t="str">
        <f t="shared" si="410"/>
        <v/>
      </c>
      <c r="AC3713" s="255">
        <f t="shared" si="411"/>
        <v>0</v>
      </c>
      <c r="AD3713" s="255">
        <f t="shared" si="412"/>
        <v>3836</v>
      </c>
      <c r="AE3713" s="256" t="str">
        <f t="shared" si="413"/>
        <v/>
      </c>
      <c r="AF3713" s="252" t="str">
        <f t="shared" si="414"/>
        <v>-</v>
      </c>
    </row>
    <row r="3714" spans="1:32" ht="20.149999999999999" customHeight="1" x14ac:dyDescent="0.75">
      <c r="A3714" s="31">
        <v>3712</v>
      </c>
      <c r="B3714" s="237"/>
      <c r="C3714" s="273"/>
      <c r="D3714" s="272"/>
      <c r="E3714" s="273"/>
      <c r="F3714" s="273"/>
      <c r="G3714" s="253" t="str">
        <f t="shared" si="415"/>
        <v/>
      </c>
      <c r="H3714" s="31" t="str">
        <f>IF(AND(B3714=H$1),LOOKUP(9.99999999999999E+307,$H$2:H3713)+1,"")</f>
        <v/>
      </c>
      <c r="I3714" s="31" t="str">
        <f>IF(AND(B3714=I$1),LOOKUP(9.99999999999999E+307,$I$2:I3713)+1,"")</f>
        <v/>
      </c>
      <c r="J3714" s="31">
        <f>IF(AND(B3714=J$1),LOOKUP(9.99999999999999E+307,$J$2:J3713)+1,"")</f>
        <v>3548</v>
      </c>
      <c r="K3714" s="31">
        <f>IF(AND(B3714=K$1),LOOKUP(9.99999999999999E+307,$K$2:K3713)+1,"")</f>
        <v>3548</v>
      </c>
      <c r="L3714" s="31">
        <f>IF(AND(B3714=L$1),LOOKUP(9.99999999999999E+307,$L$2:L3713)+1,"")</f>
        <v>3548</v>
      </c>
      <c r="M3714" s="31">
        <f>IF(AND(B3714=M$1),LOOKUP(9.99999999999999E+307,$M$2:M3713)+1,"")</f>
        <v>3548</v>
      </c>
      <c r="N3714" s="31" t="e">
        <f>IF(AND(B3714=N$1),LOOKUP(9.99999999999999E+307,$N$2:N3713)+1,"")</f>
        <v>#REF!</v>
      </c>
      <c r="O3714" s="31" t="e">
        <f>IF(AND($B3714=O$1),LOOKUP(9.99999999999999E+307,$O$2:O3713)+1,"")</f>
        <v>#REF!</v>
      </c>
      <c r="P3714" s="31" t="e">
        <f>IF(AND($B3714=P$1),LOOKUP(9.99999999999999E+307,$P$2:P3713)+1,"")</f>
        <v>#REF!</v>
      </c>
      <c r="Q3714" s="31" t="e">
        <f>IF(AND($B3714=Q$1),LOOKUP(9.99999999999999E+307,$Q$2:Q3713)+1,"")</f>
        <v>#REF!</v>
      </c>
      <c r="R3714" s="31">
        <f>IF(AND($B3714=R$1),LOOKUP(9.99999999999999E+307,$R$2:R3713)+1,"")</f>
        <v>3548</v>
      </c>
      <c r="S3714" s="31">
        <f>IF(AND($B3714=S$1),LOOKUP(9.99999999999999E+307,$S$2:S3713)+1,"")</f>
        <v>3548</v>
      </c>
      <c r="T3714" s="265"/>
      <c r="AA3714" s="254" t="str">
        <f t="shared" si="409"/>
        <v/>
      </c>
      <c r="AB3714" s="254" t="str">
        <f t="shared" si="410"/>
        <v/>
      </c>
      <c r="AC3714" s="255">
        <f t="shared" si="411"/>
        <v>0</v>
      </c>
      <c r="AD3714" s="255">
        <f t="shared" si="412"/>
        <v>3836</v>
      </c>
      <c r="AE3714" s="256" t="str">
        <f t="shared" si="413"/>
        <v/>
      </c>
      <c r="AF3714" s="252" t="str">
        <f t="shared" si="414"/>
        <v>-</v>
      </c>
    </row>
    <row r="3715" spans="1:32" ht="20.149999999999999" customHeight="1" x14ac:dyDescent="0.75">
      <c r="A3715" s="31">
        <v>3713</v>
      </c>
      <c r="B3715" s="237"/>
      <c r="C3715" s="273"/>
      <c r="D3715" s="272"/>
      <c r="E3715" s="273"/>
      <c r="F3715" s="273"/>
      <c r="G3715" s="253" t="str">
        <f t="shared" si="415"/>
        <v/>
      </c>
      <c r="H3715" s="31" t="str">
        <f>IF(AND(B3715=H$1),LOOKUP(9.99999999999999E+307,$H$2:H3714)+1,"")</f>
        <v/>
      </c>
      <c r="I3715" s="31" t="str">
        <f>IF(AND(B3715=I$1),LOOKUP(9.99999999999999E+307,$I$2:I3714)+1,"")</f>
        <v/>
      </c>
      <c r="J3715" s="31">
        <f>IF(AND(B3715=J$1),LOOKUP(9.99999999999999E+307,$J$2:J3714)+1,"")</f>
        <v>3549</v>
      </c>
      <c r="K3715" s="31">
        <f>IF(AND(B3715=K$1),LOOKUP(9.99999999999999E+307,$K$2:K3714)+1,"")</f>
        <v>3549</v>
      </c>
      <c r="L3715" s="31">
        <f>IF(AND(B3715=L$1),LOOKUP(9.99999999999999E+307,$L$2:L3714)+1,"")</f>
        <v>3549</v>
      </c>
      <c r="M3715" s="31">
        <f>IF(AND(B3715=M$1),LOOKUP(9.99999999999999E+307,$M$2:M3714)+1,"")</f>
        <v>3549</v>
      </c>
      <c r="N3715" s="31" t="e">
        <f>IF(AND(B3715=N$1),LOOKUP(9.99999999999999E+307,$N$2:N3714)+1,"")</f>
        <v>#REF!</v>
      </c>
      <c r="O3715" s="31" t="e">
        <f>IF(AND($B3715=O$1),LOOKUP(9.99999999999999E+307,$O$2:O3714)+1,"")</f>
        <v>#REF!</v>
      </c>
      <c r="P3715" s="31" t="e">
        <f>IF(AND($B3715=P$1),LOOKUP(9.99999999999999E+307,$P$2:P3714)+1,"")</f>
        <v>#REF!</v>
      </c>
      <c r="Q3715" s="31" t="e">
        <f>IF(AND($B3715=Q$1),LOOKUP(9.99999999999999E+307,$Q$2:Q3714)+1,"")</f>
        <v>#REF!</v>
      </c>
      <c r="R3715" s="31">
        <f>IF(AND($B3715=R$1),LOOKUP(9.99999999999999E+307,$R$2:R3714)+1,"")</f>
        <v>3549</v>
      </c>
      <c r="S3715" s="31">
        <f>IF(AND($B3715=S$1),LOOKUP(9.99999999999999E+307,$S$2:S3714)+1,"")</f>
        <v>3549</v>
      </c>
      <c r="T3715" s="265"/>
      <c r="AA3715" s="254" t="str">
        <f t="shared" si="409"/>
        <v/>
      </c>
      <c r="AB3715" s="254" t="str">
        <f t="shared" si="410"/>
        <v/>
      </c>
      <c r="AC3715" s="255">
        <f t="shared" si="411"/>
        <v>0</v>
      </c>
      <c r="AD3715" s="255">
        <f t="shared" si="412"/>
        <v>3836</v>
      </c>
      <c r="AE3715" s="256" t="str">
        <f t="shared" si="413"/>
        <v/>
      </c>
      <c r="AF3715" s="252" t="str">
        <f t="shared" si="414"/>
        <v>-</v>
      </c>
    </row>
    <row r="3716" spans="1:32" ht="20.149999999999999" customHeight="1" x14ac:dyDescent="0.75">
      <c r="A3716" s="31">
        <v>3714</v>
      </c>
      <c r="B3716" s="237"/>
      <c r="C3716" s="273"/>
      <c r="D3716" s="272"/>
      <c r="E3716" s="273"/>
      <c r="F3716" s="273"/>
      <c r="G3716" s="253" t="str">
        <f t="shared" si="415"/>
        <v/>
      </c>
      <c r="H3716" s="31" t="str">
        <f>IF(AND(B3716=H$1),LOOKUP(9.99999999999999E+307,$H$2:H3715)+1,"")</f>
        <v/>
      </c>
      <c r="I3716" s="31" t="str">
        <f>IF(AND(B3716=I$1),LOOKUP(9.99999999999999E+307,$I$2:I3715)+1,"")</f>
        <v/>
      </c>
      <c r="J3716" s="31">
        <f>IF(AND(B3716=J$1),LOOKUP(9.99999999999999E+307,$J$2:J3715)+1,"")</f>
        <v>3550</v>
      </c>
      <c r="K3716" s="31">
        <f>IF(AND(B3716=K$1),LOOKUP(9.99999999999999E+307,$K$2:K3715)+1,"")</f>
        <v>3550</v>
      </c>
      <c r="L3716" s="31">
        <f>IF(AND(B3716=L$1),LOOKUP(9.99999999999999E+307,$L$2:L3715)+1,"")</f>
        <v>3550</v>
      </c>
      <c r="M3716" s="31">
        <f>IF(AND(B3716=M$1),LOOKUP(9.99999999999999E+307,$M$2:M3715)+1,"")</f>
        <v>3550</v>
      </c>
      <c r="N3716" s="31" t="e">
        <f>IF(AND(B3716=N$1),LOOKUP(9.99999999999999E+307,$N$2:N3715)+1,"")</f>
        <v>#REF!</v>
      </c>
      <c r="O3716" s="31" t="e">
        <f>IF(AND($B3716=O$1),LOOKUP(9.99999999999999E+307,$O$2:O3715)+1,"")</f>
        <v>#REF!</v>
      </c>
      <c r="P3716" s="31" t="e">
        <f>IF(AND($B3716=P$1),LOOKUP(9.99999999999999E+307,$P$2:P3715)+1,"")</f>
        <v>#REF!</v>
      </c>
      <c r="Q3716" s="31" t="e">
        <f>IF(AND($B3716=Q$1),LOOKUP(9.99999999999999E+307,$Q$2:Q3715)+1,"")</f>
        <v>#REF!</v>
      </c>
      <c r="R3716" s="31">
        <f>IF(AND($B3716=R$1),LOOKUP(9.99999999999999E+307,$R$2:R3715)+1,"")</f>
        <v>3550</v>
      </c>
      <c r="S3716" s="31">
        <f>IF(AND($B3716=S$1),LOOKUP(9.99999999999999E+307,$S$2:S3715)+1,"")</f>
        <v>3550</v>
      </c>
      <c r="T3716" s="265"/>
      <c r="AA3716" s="254" t="str">
        <f t="shared" si="409"/>
        <v/>
      </c>
      <c r="AB3716" s="254" t="str">
        <f t="shared" si="410"/>
        <v/>
      </c>
      <c r="AC3716" s="255">
        <f t="shared" si="411"/>
        <v>0</v>
      </c>
      <c r="AD3716" s="255">
        <f t="shared" si="412"/>
        <v>3836</v>
      </c>
      <c r="AE3716" s="256" t="str">
        <f t="shared" si="413"/>
        <v/>
      </c>
      <c r="AF3716" s="252" t="str">
        <f t="shared" si="414"/>
        <v>-</v>
      </c>
    </row>
    <row r="3717" spans="1:32" ht="20.149999999999999" customHeight="1" x14ac:dyDescent="0.75">
      <c r="A3717" s="31">
        <v>3715</v>
      </c>
      <c r="B3717" s="237"/>
      <c r="C3717" s="273"/>
      <c r="D3717" s="272"/>
      <c r="E3717" s="273"/>
      <c r="F3717" s="273"/>
      <c r="G3717" s="253" t="str">
        <f t="shared" si="415"/>
        <v/>
      </c>
      <c r="H3717" s="31" t="str">
        <f>IF(AND(B3717=H$1),LOOKUP(9.99999999999999E+307,$H$2:H3716)+1,"")</f>
        <v/>
      </c>
      <c r="I3717" s="31" t="str">
        <f>IF(AND(B3717=I$1),LOOKUP(9.99999999999999E+307,$I$2:I3716)+1,"")</f>
        <v/>
      </c>
      <c r="J3717" s="31">
        <f>IF(AND(B3717=J$1),LOOKUP(9.99999999999999E+307,$J$2:J3716)+1,"")</f>
        <v>3551</v>
      </c>
      <c r="K3717" s="31">
        <f>IF(AND(B3717=K$1),LOOKUP(9.99999999999999E+307,$K$2:K3716)+1,"")</f>
        <v>3551</v>
      </c>
      <c r="L3717" s="31">
        <f>IF(AND(B3717=L$1),LOOKUP(9.99999999999999E+307,$L$2:L3716)+1,"")</f>
        <v>3551</v>
      </c>
      <c r="M3717" s="31">
        <f>IF(AND(B3717=M$1),LOOKUP(9.99999999999999E+307,$M$2:M3716)+1,"")</f>
        <v>3551</v>
      </c>
      <c r="N3717" s="31" t="e">
        <f>IF(AND(B3717=N$1),LOOKUP(9.99999999999999E+307,$N$2:N3716)+1,"")</f>
        <v>#REF!</v>
      </c>
      <c r="O3717" s="31" t="e">
        <f>IF(AND($B3717=O$1),LOOKUP(9.99999999999999E+307,$O$2:O3716)+1,"")</f>
        <v>#REF!</v>
      </c>
      <c r="P3717" s="31" t="e">
        <f>IF(AND($B3717=P$1),LOOKUP(9.99999999999999E+307,$P$2:P3716)+1,"")</f>
        <v>#REF!</v>
      </c>
      <c r="Q3717" s="31" t="e">
        <f>IF(AND($B3717=Q$1),LOOKUP(9.99999999999999E+307,$Q$2:Q3716)+1,"")</f>
        <v>#REF!</v>
      </c>
      <c r="R3717" s="31">
        <f>IF(AND($B3717=R$1),LOOKUP(9.99999999999999E+307,$R$2:R3716)+1,"")</f>
        <v>3551</v>
      </c>
      <c r="S3717" s="31">
        <f>IF(AND($B3717=S$1),LOOKUP(9.99999999999999E+307,$S$2:S3716)+1,"")</f>
        <v>3551</v>
      </c>
      <c r="T3717" s="265"/>
      <c r="AA3717" s="254" t="str">
        <f t="shared" si="409"/>
        <v/>
      </c>
      <c r="AB3717" s="254" t="str">
        <f t="shared" si="410"/>
        <v/>
      </c>
      <c r="AC3717" s="255">
        <f t="shared" si="411"/>
        <v>0</v>
      </c>
      <c r="AD3717" s="255">
        <f t="shared" si="412"/>
        <v>3836</v>
      </c>
      <c r="AE3717" s="256" t="str">
        <f t="shared" si="413"/>
        <v/>
      </c>
      <c r="AF3717" s="252" t="str">
        <f t="shared" si="414"/>
        <v>-</v>
      </c>
    </row>
    <row r="3718" spans="1:32" ht="20.149999999999999" customHeight="1" x14ac:dyDescent="0.75">
      <c r="A3718" s="31">
        <v>3716</v>
      </c>
      <c r="B3718" s="237"/>
      <c r="C3718" s="273"/>
      <c r="D3718" s="272"/>
      <c r="E3718" s="273"/>
      <c r="F3718" s="273"/>
      <c r="G3718" s="253" t="str">
        <f t="shared" si="415"/>
        <v/>
      </c>
      <c r="H3718" s="31" t="str">
        <f>IF(AND(B3718=H$1),LOOKUP(9.99999999999999E+307,$H$2:H3717)+1,"")</f>
        <v/>
      </c>
      <c r="I3718" s="31" t="str">
        <f>IF(AND(B3718=I$1),LOOKUP(9.99999999999999E+307,$I$2:I3717)+1,"")</f>
        <v/>
      </c>
      <c r="J3718" s="31">
        <f>IF(AND(B3718=J$1),LOOKUP(9.99999999999999E+307,$J$2:J3717)+1,"")</f>
        <v>3552</v>
      </c>
      <c r="K3718" s="31">
        <f>IF(AND(B3718=K$1),LOOKUP(9.99999999999999E+307,$K$2:K3717)+1,"")</f>
        <v>3552</v>
      </c>
      <c r="L3718" s="31">
        <f>IF(AND(B3718=L$1),LOOKUP(9.99999999999999E+307,$L$2:L3717)+1,"")</f>
        <v>3552</v>
      </c>
      <c r="M3718" s="31">
        <f>IF(AND(B3718=M$1),LOOKUP(9.99999999999999E+307,$M$2:M3717)+1,"")</f>
        <v>3552</v>
      </c>
      <c r="N3718" s="31" t="e">
        <f>IF(AND(B3718=N$1),LOOKUP(9.99999999999999E+307,$N$2:N3717)+1,"")</f>
        <v>#REF!</v>
      </c>
      <c r="O3718" s="31" t="e">
        <f>IF(AND($B3718=O$1),LOOKUP(9.99999999999999E+307,$O$2:O3717)+1,"")</f>
        <v>#REF!</v>
      </c>
      <c r="P3718" s="31" t="e">
        <f>IF(AND($B3718=P$1),LOOKUP(9.99999999999999E+307,$P$2:P3717)+1,"")</f>
        <v>#REF!</v>
      </c>
      <c r="Q3718" s="31" t="e">
        <f>IF(AND($B3718=Q$1),LOOKUP(9.99999999999999E+307,$Q$2:Q3717)+1,"")</f>
        <v>#REF!</v>
      </c>
      <c r="R3718" s="31">
        <f>IF(AND($B3718=R$1),LOOKUP(9.99999999999999E+307,$R$2:R3717)+1,"")</f>
        <v>3552</v>
      </c>
      <c r="S3718" s="31">
        <f>IF(AND($B3718=S$1),LOOKUP(9.99999999999999E+307,$S$2:S3717)+1,"")</f>
        <v>3552</v>
      </c>
      <c r="T3718" s="265"/>
      <c r="AA3718" s="254" t="str">
        <f t="shared" si="409"/>
        <v/>
      </c>
      <c r="AB3718" s="254" t="str">
        <f t="shared" si="410"/>
        <v/>
      </c>
      <c r="AC3718" s="255">
        <f t="shared" si="411"/>
        <v>0</v>
      </c>
      <c r="AD3718" s="255">
        <f t="shared" si="412"/>
        <v>3836</v>
      </c>
      <c r="AE3718" s="256" t="str">
        <f t="shared" si="413"/>
        <v/>
      </c>
      <c r="AF3718" s="252" t="str">
        <f t="shared" si="414"/>
        <v>-</v>
      </c>
    </row>
    <row r="3719" spans="1:32" ht="20.149999999999999" customHeight="1" x14ac:dyDescent="0.75">
      <c r="A3719" s="31">
        <v>3717</v>
      </c>
      <c r="B3719" s="237"/>
      <c r="C3719" s="273"/>
      <c r="D3719" s="272"/>
      <c r="E3719" s="273"/>
      <c r="F3719" s="273"/>
      <c r="G3719" s="253" t="str">
        <f t="shared" si="415"/>
        <v/>
      </c>
      <c r="H3719" s="31" t="str">
        <f>IF(AND(B3719=H$1),LOOKUP(9.99999999999999E+307,$H$2:H3718)+1,"")</f>
        <v/>
      </c>
      <c r="I3719" s="31" t="str">
        <f>IF(AND(B3719=I$1),LOOKUP(9.99999999999999E+307,$I$2:I3718)+1,"")</f>
        <v/>
      </c>
      <c r="J3719" s="31">
        <f>IF(AND(B3719=J$1),LOOKUP(9.99999999999999E+307,$J$2:J3718)+1,"")</f>
        <v>3553</v>
      </c>
      <c r="K3719" s="31">
        <f>IF(AND(B3719=K$1),LOOKUP(9.99999999999999E+307,$K$2:K3718)+1,"")</f>
        <v>3553</v>
      </c>
      <c r="L3719" s="31">
        <f>IF(AND(B3719=L$1),LOOKUP(9.99999999999999E+307,$L$2:L3718)+1,"")</f>
        <v>3553</v>
      </c>
      <c r="M3719" s="31">
        <f>IF(AND(B3719=M$1),LOOKUP(9.99999999999999E+307,$M$2:M3718)+1,"")</f>
        <v>3553</v>
      </c>
      <c r="N3719" s="31" t="e">
        <f>IF(AND(B3719=N$1),LOOKUP(9.99999999999999E+307,$N$2:N3718)+1,"")</f>
        <v>#REF!</v>
      </c>
      <c r="O3719" s="31" t="e">
        <f>IF(AND($B3719=O$1),LOOKUP(9.99999999999999E+307,$O$2:O3718)+1,"")</f>
        <v>#REF!</v>
      </c>
      <c r="P3719" s="31" t="e">
        <f>IF(AND($B3719=P$1),LOOKUP(9.99999999999999E+307,$P$2:P3718)+1,"")</f>
        <v>#REF!</v>
      </c>
      <c r="Q3719" s="31" t="e">
        <f>IF(AND($B3719=Q$1),LOOKUP(9.99999999999999E+307,$Q$2:Q3718)+1,"")</f>
        <v>#REF!</v>
      </c>
      <c r="R3719" s="31">
        <f>IF(AND($B3719=R$1),LOOKUP(9.99999999999999E+307,$R$2:R3718)+1,"")</f>
        <v>3553</v>
      </c>
      <c r="S3719" s="31">
        <f>IF(AND($B3719=S$1),LOOKUP(9.99999999999999E+307,$S$2:S3718)+1,"")</f>
        <v>3553</v>
      </c>
      <c r="T3719" s="265"/>
      <c r="AA3719" s="254" t="str">
        <f t="shared" si="409"/>
        <v/>
      </c>
      <c r="AB3719" s="254" t="str">
        <f t="shared" si="410"/>
        <v/>
      </c>
      <c r="AC3719" s="255">
        <f t="shared" si="411"/>
        <v>0</v>
      </c>
      <c r="AD3719" s="255">
        <f t="shared" si="412"/>
        <v>3836</v>
      </c>
      <c r="AE3719" s="256" t="str">
        <f t="shared" si="413"/>
        <v/>
      </c>
      <c r="AF3719" s="252" t="str">
        <f t="shared" si="414"/>
        <v>-</v>
      </c>
    </row>
    <row r="3720" spans="1:32" ht="20.149999999999999" customHeight="1" x14ac:dyDescent="0.75">
      <c r="A3720" s="31">
        <v>3718</v>
      </c>
      <c r="B3720" s="237"/>
      <c r="C3720" s="273"/>
      <c r="D3720" s="272"/>
      <c r="E3720" s="273"/>
      <c r="F3720" s="273"/>
      <c r="G3720" s="253" t="str">
        <f t="shared" si="415"/>
        <v/>
      </c>
      <c r="H3720" s="31" t="str">
        <f>IF(AND(B3720=H$1),LOOKUP(9.99999999999999E+307,$H$2:H3719)+1,"")</f>
        <v/>
      </c>
      <c r="I3720" s="31" t="str">
        <f>IF(AND(B3720=I$1),LOOKUP(9.99999999999999E+307,$I$2:I3719)+1,"")</f>
        <v/>
      </c>
      <c r="J3720" s="31">
        <f>IF(AND(B3720=J$1),LOOKUP(9.99999999999999E+307,$J$2:J3719)+1,"")</f>
        <v>3554</v>
      </c>
      <c r="K3720" s="31">
        <f>IF(AND(B3720=K$1),LOOKUP(9.99999999999999E+307,$K$2:K3719)+1,"")</f>
        <v>3554</v>
      </c>
      <c r="L3720" s="31">
        <f>IF(AND(B3720=L$1),LOOKUP(9.99999999999999E+307,$L$2:L3719)+1,"")</f>
        <v>3554</v>
      </c>
      <c r="M3720" s="31">
        <f>IF(AND(B3720=M$1),LOOKUP(9.99999999999999E+307,$M$2:M3719)+1,"")</f>
        <v>3554</v>
      </c>
      <c r="N3720" s="31" t="e">
        <f>IF(AND(B3720=N$1),LOOKUP(9.99999999999999E+307,$N$2:N3719)+1,"")</f>
        <v>#REF!</v>
      </c>
      <c r="O3720" s="31" t="e">
        <f>IF(AND($B3720=O$1),LOOKUP(9.99999999999999E+307,$O$2:O3719)+1,"")</f>
        <v>#REF!</v>
      </c>
      <c r="P3720" s="31" t="e">
        <f>IF(AND($B3720=P$1),LOOKUP(9.99999999999999E+307,$P$2:P3719)+1,"")</f>
        <v>#REF!</v>
      </c>
      <c r="Q3720" s="31" t="e">
        <f>IF(AND($B3720=Q$1),LOOKUP(9.99999999999999E+307,$Q$2:Q3719)+1,"")</f>
        <v>#REF!</v>
      </c>
      <c r="R3720" s="31">
        <f>IF(AND($B3720=R$1),LOOKUP(9.99999999999999E+307,$R$2:R3719)+1,"")</f>
        <v>3554</v>
      </c>
      <c r="S3720" s="31">
        <f>IF(AND($B3720=S$1),LOOKUP(9.99999999999999E+307,$S$2:S3719)+1,"")</f>
        <v>3554</v>
      </c>
      <c r="T3720" s="265"/>
      <c r="AA3720" s="254" t="str">
        <f t="shared" si="409"/>
        <v/>
      </c>
      <c r="AB3720" s="254" t="str">
        <f t="shared" si="410"/>
        <v/>
      </c>
      <c r="AC3720" s="255">
        <f t="shared" si="411"/>
        <v>0</v>
      </c>
      <c r="AD3720" s="255">
        <f t="shared" si="412"/>
        <v>3836</v>
      </c>
      <c r="AE3720" s="256" t="str">
        <f t="shared" si="413"/>
        <v/>
      </c>
      <c r="AF3720" s="252" t="str">
        <f t="shared" si="414"/>
        <v>-</v>
      </c>
    </row>
    <row r="3721" spans="1:32" ht="20.149999999999999" customHeight="1" x14ac:dyDescent="0.75">
      <c r="A3721" s="31">
        <v>3719</v>
      </c>
      <c r="B3721" s="237"/>
      <c r="C3721" s="273"/>
      <c r="D3721" s="272"/>
      <c r="E3721" s="273"/>
      <c r="F3721" s="273"/>
      <c r="G3721" s="253" t="str">
        <f t="shared" si="415"/>
        <v/>
      </c>
      <c r="H3721" s="31" t="str">
        <f>IF(AND(B3721=H$1),LOOKUP(9.99999999999999E+307,$H$2:H3720)+1,"")</f>
        <v/>
      </c>
      <c r="I3721" s="31" t="str">
        <f>IF(AND(B3721=I$1),LOOKUP(9.99999999999999E+307,$I$2:I3720)+1,"")</f>
        <v/>
      </c>
      <c r="J3721" s="31">
        <f>IF(AND(B3721=J$1),LOOKUP(9.99999999999999E+307,$J$2:J3720)+1,"")</f>
        <v>3555</v>
      </c>
      <c r="K3721" s="31">
        <f>IF(AND(B3721=K$1),LOOKUP(9.99999999999999E+307,$K$2:K3720)+1,"")</f>
        <v>3555</v>
      </c>
      <c r="L3721" s="31">
        <f>IF(AND(B3721=L$1),LOOKUP(9.99999999999999E+307,$L$2:L3720)+1,"")</f>
        <v>3555</v>
      </c>
      <c r="M3721" s="31">
        <f>IF(AND(B3721=M$1),LOOKUP(9.99999999999999E+307,$M$2:M3720)+1,"")</f>
        <v>3555</v>
      </c>
      <c r="N3721" s="31" t="e">
        <f>IF(AND(B3721=N$1),LOOKUP(9.99999999999999E+307,$N$2:N3720)+1,"")</f>
        <v>#REF!</v>
      </c>
      <c r="O3721" s="31" t="e">
        <f>IF(AND($B3721=O$1),LOOKUP(9.99999999999999E+307,$O$2:O3720)+1,"")</f>
        <v>#REF!</v>
      </c>
      <c r="P3721" s="31" t="e">
        <f>IF(AND($B3721=P$1),LOOKUP(9.99999999999999E+307,$P$2:P3720)+1,"")</f>
        <v>#REF!</v>
      </c>
      <c r="Q3721" s="31" t="e">
        <f>IF(AND($B3721=Q$1),LOOKUP(9.99999999999999E+307,$Q$2:Q3720)+1,"")</f>
        <v>#REF!</v>
      </c>
      <c r="R3721" s="31">
        <f>IF(AND($B3721=R$1),LOOKUP(9.99999999999999E+307,$R$2:R3720)+1,"")</f>
        <v>3555</v>
      </c>
      <c r="S3721" s="31">
        <f>IF(AND($B3721=S$1),LOOKUP(9.99999999999999E+307,$S$2:S3720)+1,"")</f>
        <v>3555</v>
      </c>
      <c r="T3721" s="265"/>
      <c r="AA3721" s="254" t="str">
        <f t="shared" si="409"/>
        <v/>
      </c>
      <c r="AB3721" s="254" t="str">
        <f t="shared" si="410"/>
        <v/>
      </c>
      <c r="AC3721" s="255">
        <f t="shared" si="411"/>
        <v>0</v>
      </c>
      <c r="AD3721" s="255">
        <f t="shared" si="412"/>
        <v>3836</v>
      </c>
      <c r="AE3721" s="256" t="str">
        <f t="shared" si="413"/>
        <v/>
      </c>
      <c r="AF3721" s="252" t="str">
        <f t="shared" si="414"/>
        <v>-</v>
      </c>
    </row>
    <row r="3722" spans="1:32" ht="20.149999999999999" customHeight="1" x14ac:dyDescent="0.75">
      <c r="A3722" s="31">
        <v>3720</v>
      </c>
      <c r="B3722" s="237"/>
      <c r="C3722" s="273"/>
      <c r="D3722" s="272"/>
      <c r="E3722" s="273"/>
      <c r="F3722" s="273"/>
      <c r="G3722" s="253" t="str">
        <f t="shared" si="415"/>
        <v/>
      </c>
      <c r="H3722" s="31" t="str">
        <f>IF(AND(B3722=H$1),LOOKUP(9.99999999999999E+307,$H$2:H3721)+1,"")</f>
        <v/>
      </c>
      <c r="I3722" s="31" t="str">
        <f>IF(AND(B3722=I$1),LOOKUP(9.99999999999999E+307,$I$2:I3721)+1,"")</f>
        <v/>
      </c>
      <c r="J3722" s="31">
        <f>IF(AND(B3722=J$1),LOOKUP(9.99999999999999E+307,$J$2:J3721)+1,"")</f>
        <v>3556</v>
      </c>
      <c r="K3722" s="31">
        <f>IF(AND(B3722=K$1),LOOKUP(9.99999999999999E+307,$K$2:K3721)+1,"")</f>
        <v>3556</v>
      </c>
      <c r="L3722" s="31">
        <f>IF(AND(B3722=L$1),LOOKUP(9.99999999999999E+307,$L$2:L3721)+1,"")</f>
        <v>3556</v>
      </c>
      <c r="M3722" s="31">
        <f>IF(AND(B3722=M$1),LOOKUP(9.99999999999999E+307,$M$2:M3721)+1,"")</f>
        <v>3556</v>
      </c>
      <c r="N3722" s="31" t="e">
        <f>IF(AND(B3722=N$1),LOOKUP(9.99999999999999E+307,$N$2:N3721)+1,"")</f>
        <v>#REF!</v>
      </c>
      <c r="O3722" s="31" t="e">
        <f>IF(AND($B3722=O$1),LOOKUP(9.99999999999999E+307,$O$2:O3721)+1,"")</f>
        <v>#REF!</v>
      </c>
      <c r="P3722" s="31" t="e">
        <f>IF(AND($B3722=P$1),LOOKUP(9.99999999999999E+307,$P$2:P3721)+1,"")</f>
        <v>#REF!</v>
      </c>
      <c r="Q3722" s="31" t="e">
        <f>IF(AND($B3722=Q$1),LOOKUP(9.99999999999999E+307,$Q$2:Q3721)+1,"")</f>
        <v>#REF!</v>
      </c>
      <c r="R3722" s="31">
        <f>IF(AND($B3722=R$1),LOOKUP(9.99999999999999E+307,$R$2:R3721)+1,"")</f>
        <v>3556</v>
      </c>
      <c r="S3722" s="31">
        <f>IF(AND($B3722=S$1),LOOKUP(9.99999999999999E+307,$S$2:S3721)+1,"")</f>
        <v>3556</v>
      </c>
      <c r="T3722" s="265"/>
      <c r="AA3722" s="254" t="str">
        <f t="shared" si="409"/>
        <v/>
      </c>
      <c r="AB3722" s="254" t="str">
        <f t="shared" si="410"/>
        <v/>
      </c>
      <c r="AC3722" s="255">
        <f t="shared" si="411"/>
        <v>0</v>
      </c>
      <c r="AD3722" s="255">
        <f t="shared" si="412"/>
        <v>3836</v>
      </c>
      <c r="AE3722" s="256" t="str">
        <f t="shared" si="413"/>
        <v/>
      </c>
      <c r="AF3722" s="252" t="str">
        <f t="shared" si="414"/>
        <v>-</v>
      </c>
    </row>
    <row r="3723" spans="1:32" ht="20.149999999999999" customHeight="1" x14ac:dyDescent="0.75">
      <c r="A3723" s="31">
        <v>3721</v>
      </c>
      <c r="B3723" s="237"/>
      <c r="C3723" s="273"/>
      <c r="D3723" s="272"/>
      <c r="E3723" s="273"/>
      <c r="F3723" s="273"/>
      <c r="G3723" s="253" t="str">
        <f t="shared" si="415"/>
        <v/>
      </c>
      <c r="H3723" s="31" t="str">
        <f>IF(AND(B3723=H$1),LOOKUP(9.99999999999999E+307,$H$2:H3722)+1,"")</f>
        <v/>
      </c>
      <c r="I3723" s="31" t="str">
        <f>IF(AND(B3723=I$1),LOOKUP(9.99999999999999E+307,$I$2:I3722)+1,"")</f>
        <v/>
      </c>
      <c r="J3723" s="31">
        <f>IF(AND(B3723=J$1),LOOKUP(9.99999999999999E+307,$J$2:J3722)+1,"")</f>
        <v>3557</v>
      </c>
      <c r="K3723" s="31">
        <f>IF(AND(B3723=K$1),LOOKUP(9.99999999999999E+307,$K$2:K3722)+1,"")</f>
        <v>3557</v>
      </c>
      <c r="L3723" s="31">
        <f>IF(AND(B3723=L$1),LOOKUP(9.99999999999999E+307,$L$2:L3722)+1,"")</f>
        <v>3557</v>
      </c>
      <c r="M3723" s="31">
        <f>IF(AND(B3723=M$1),LOOKUP(9.99999999999999E+307,$M$2:M3722)+1,"")</f>
        <v>3557</v>
      </c>
      <c r="N3723" s="31" t="e">
        <f>IF(AND(B3723=N$1),LOOKUP(9.99999999999999E+307,$N$2:N3722)+1,"")</f>
        <v>#REF!</v>
      </c>
      <c r="O3723" s="31" t="e">
        <f>IF(AND($B3723=O$1),LOOKUP(9.99999999999999E+307,$O$2:O3722)+1,"")</f>
        <v>#REF!</v>
      </c>
      <c r="P3723" s="31" t="e">
        <f>IF(AND($B3723=P$1),LOOKUP(9.99999999999999E+307,$P$2:P3722)+1,"")</f>
        <v>#REF!</v>
      </c>
      <c r="Q3723" s="31" t="e">
        <f>IF(AND($B3723=Q$1),LOOKUP(9.99999999999999E+307,$Q$2:Q3722)+1,"")</f>
        <v>#REF!</v>
      </c>
      <c r="R3723" s="31">
        <f>IF(AND($B3723=R$1),LOOKUP(9.99999999999999E+307,$R$2:R3722)+1,"")</f>
        <v>3557</v>
      </c>
      <c r="S3723" s="31">
        <f>IF(AND($B3723=S$1),LOOKUP(9.99999999999999E+307,$S$2:S3722)+1,"")</f>
        <v>3557</v>
      </c>
      <c r="T3723" s="265"/>
      <c r="AA3723" s="254" t="str">
        <f t="shared" si="409"/>
        <v/>
      </c>
      <c r="AB3723" s="254" t="str">
        <f t="shared" si="410"/>
        <v/>
      </c>
      <c r="AC3723" s="255">
        <f t="shared" si="411"/>
        <v>0</v>
      </c>
      <c r="AD3723" s="255">
        <f t="shared" si="412"/>
        <v>3836</v>
      </c>
      <c r="AE3723" s="256" t="str">
        <f t="shared" si="413"/>
        <v/>
      </c>
      <c r="AF3723" s="252" t="str">
        <f t="shared" si="414"/>
        <v>-</v>
      </c>
    </row>
    <row r="3724" spans="1:32" ht="20.149999999999999" customHeight="1" x14ac:dyDescent="0.75">
      <c r="A3724" s="31">
        <v>3722</v>
      </c>
      <c r="B3724" s="237"/>
      <c r="C3724" s="273"/>
      <c r="D3724" s="272"/>
      <c r="E3724" s="273"/>
      <c r="F3724" s="273"/>
      <c r="G3724" s="253" t="str">
        <f t="shared" si="415"/>
        <v/>
      </c>
      <c r="H3724" s="31" t="str">
        <f>IF(AND(B3724=H$1),LOOKUP(9.99999999999999E+307,$H$2:H3723)+1,"")</f>
        <v/>
      </c>
      <c r="I3724" s="31" t="str">
        <f>IF(AND(B3724=I$1),LOOKUP(9.99999999999999E+307,$I$2:I3723)+1,"")</f>
        <v/>
      </c>
      <c r="J3724" s="31">
        <f>IF(AND(B3724=J$1),LOOKUP(9.99999999999999E+307,$J$2:J3723)+1,"")</f>
        <v>3558</v>
      </c>
      <c r="K3724" s="31">
        <f>IF(AND(B3724=K$1),LOOKUP(9.99999999999999E+307,$K$2:K3723)+1,"")</f>
        <v>3558</v>
      </c>
      <c r="L3724" s="31">
        <f>IF(AND(B3724=L$1),LOOKUP(9.99999999999999E+307,$L$2:L3723)+1,"")</f>
        <v>3558</v>
      </c>
      <c r="M3724" s="31">
        <f>IF(AND(B3724=M$1),LOOKUP(9.99999999999999E+307,$M$2:M3723)+1,"")</f>
        <v>3558</v>
      </c>
      <c r="N3724" s="31" t="e">
        <f>IF(AND(B3724=N$1),LOOKUP(9.99999999999999E+307,$N$2:N3723)+1,"")</f>
        <v>#REF!</v>
      </c>
      <c r="O3724" s="31" t="e">
        <f>IF(AND($B3724=O$1),LOOKUP(9.99999999999999E+307,$O$2:O3723)+1,"")</f>
        <v>#REF!</v>
      </c>
      <c r="P3724" s="31" t="e">
        <f>IF(AND($B3724=P$1),LOOKUP(9.99999999999999E+307,$P$2:P3723)+1,"")</f>
        <v>#REF!</v>
      </c>
      <c r="Q3724" s="31" t="e">
        <f>IF(AND($B3724=Q$1),LOOKUP(9.99999999999999E+307,$Q$2:Q3723)+1,"")</f>
        <v>#REF!</v>
      </c>
      <c r="R3724" s="31">
        <f>IF(AND($B3724=R$1),LOOKUP(9.99999999999999E+307,$R$2:R3723)+1,"")</f>
        <v>3558</v>
      </c>
      <c r="S3724" s="31">
        <f>IF(AND($B3724=S$1),LOOKUP(9.99999999999999E+307,$S$2:S3723)+1,"")</f>
        <v>3558</v>
      </c>
      <c r="T3724" s="265"/>
      <c r="AA3724" s="254" t="str">
        <f t="shared" si="409"/>
        <v/>
      </c>
      <c r="AB3724" s="254" t="str">
        <f t="shared" si="410"/>
        <v/>
      </c>
      <c r="AC3724" s="255">
        <f t="shared" si="411"/>
        <v>0</v>
      </c>
      <c r="AD3724" s="255">
        <f t="shared" si="412"/>
        <v>3836</v>
      </c>
      <c r="AE3724" s="256" t="str">
        <f t="shared" si="413"/>
        <v/>
      </c>
      <c r="AF3724" s="252" t="str">
        <f t="shared" si="414"/>
        <v>-</v>
      </c>
    </row>
    <row r="3725" spans="1:32" ht="20.149999999999999" customHeight="1" x14ac:dyDescent="0.75">
      <c r="A3725" s="31">
        <v>3723</v>
      </c>
      <c r="B3725" s="237"/>
      <c r="C3725" s="273"/>
      <c r="D3725" s="272"/>
      <c r="E3725" s="273"/>
      <c r="F3725" s="273"/>
      <c r="G3725" s="253" t="str">
        <f t="shared" si="415"/>
        <v/>
      </c>
      <c r="H3725" s="31" t="str">
        <f>IF(AND(B3725=H$1),LOOKUP(9.99999999999999E+307,$H$2:H3724)+1,"")</f>
        <v/>
      </c>
      <c r="I3725" s="31" t="str">
        <f>IF(AND(B3725=I$1),LOOKUP(9.99999999999999E+307,$I$2:I3724)+1,"")</f>
        <v/>
      </c>
      <c r="J3725" s="31">
        <f>IF(AND(B3725=J$1),LOOKUP(9.99999999999999E+307,$J$2:J3724)+1,"")</f>
        <v>3559</v>
      </c>
      <c r="K3725" s="31">
        <f>IF(AND(B3725=K$1),LOOKUP(9.99999999999999E+307,$K$2:K3724)+1,"")</f>
        <v>3559</v>
      </c>
      <c r="L3725" s="31">
        <f>IF(AND(B3725=L$1),LOOKUP(9.99999999999999E+307,$L$2:L3724)+1,"")</f>
        <v>3559</v>
      </c>
      <c r="M3725" s="31">
        <f>IF(AND(B3725=M$1),LOOKUP(9.99999999999999E+307,$M$2:M3724)+1,"")</f>
        <v>3559</v>
      </c>
      <c r="N3725" s="31" t="e">
        <f>IF(AND(B3725=N$1),LOOKUP(9.99999999999999E+307,$N$2:N3724)+1,"")</f>
        <v>#REF!</v>
      </c>
      <c r="O3725" s="31" t="e">
        <f>IF(AND($B3725=O$1),LOOKUP(9.99999999999999E+307,$O$2:O3724)+1,"")</f>
        <v>#REF!</v>
      </c>
      <c r="P3725" s="31" t="e">
        <f>IF(AND($B3725=P$1),LOOKUP(9.99999999999999E+307,$P$2:P3724)+1,"")</f>
        <v>#REF!</v>
      </c>
      <c r="Q3725" s="31" t="e">
        <f>IF(AND($B3725=Q$1),LOOKUP(9.99999999999999E+307,$Q$2:Q3724)+1,"")</f>
        <v>#REF!</v>
      </c>
      <c r="R3725" s="31">
        <f>IF(AND($B3725=R$1),LOOKUP(9.99999999999999E+307,$R$2:R3724)+1,"")</f>
        <v>3559</v>
      </c>
      <c r="S3725" s="31">
        <f>IF(AND($B3725=S$1),LOOKUP(9.99999999999999E+307,$S$2:S3724)+1,"")</f>
        <v>3559</v>
      </c>
      <c r="T3725" s="265"/>
      <c r="AA3725" s="254" t="str">
        <f t="shared" si="409"/>
        <v/>
      </c>
      <c r="AB3725" s="254" t="str">
        <f t="shared" si="410"/>
        <v/>
      </c>
      <c r="AC3725" s="255">
        <f t="shared" si="411"/>
        <v>0</v>
      </c>
      <c r="AD3725" s="255">
        <f t="shared" si="412"/>
        <v>3836</v>
      </c>
      <c r="AE3725" s="256" t="str">
        <f t="shared" si="413"/>
        <v/>
      </c>
      <c r="AF3725" s="252" t="str">
        <f t="shared" si="414"/>
        <v>-</v>
      </c>
    </row>
    <row r="3726" spans="1:32" ht="20.149999999999999" customHeight="1" x14ac:dyDescent="0.75">
      <c r="A3726" s="31">
        <v>3724</v>
      </c>
      <c r="B3726" s="237"/>
      <c r="C3726" s="273"/>
      <c r="D3726" s="272"/>
      <c r="E3726" s="273"/>
      <c r="F3726" s="273"/>
      <c r="G3726" s="253" t="str">
        <f t="shared" si="415"/>
        <v/>
      </c>
      <c r="H3726" s="31" t="str">
        <f>IF(AND(B3726=H$1),LOOKUP(9.99999999999999E+307,$H$2:H3725)+1,"")</f>
        <v/>
      </c>
      <c r="I3726" s="31" t="str">
        <f>IF(AND(B3726=I$1),LOOKUP(9.99999999999999E+307,$I$2:I3725)+1,"")</f>
        <v/>
      </c>
      <c r="J3726" s="31">
        <f>IF(AND(B3726=J$1),LOOKUP(9.99999999999999E+307,$J$2:J3725)+1,"")</f>
        <v>3560</v>
      </c>
      <c r="K3726" s="31">
        <f>IF(AND(B3726=K$1),LOOKUP(9.99999999999999E+307,$K$2:K3725)+1,"")</f>
        <v>3560</v>
      </c>
      <c r="L3726" s="31">
        <f>IF(AND(B3726=L$1),LOOKUP(9.99999999999999E+307,$L$2:L3725)+1,"")</f>
        <v>3560</v>
      </c>
      <c r="M3726" s="31">
        <f>IF(AND(B3726=M$1),LOOKUP(9.99999999999999E+307,$M$2:M3725)+1,"")</f>
        <v>3560</v>
      </c>
      <c r="N3726" s="31" t="e">
        <f>IF(AND(B3726=N$1),LOOKUP(9.99999999999999E+307,$N$2:N3725)+1,"")</f>
        <v>#REF!</v>
      </c>
      <c r="O3726" s="31" t="e">
        <f>IF(AND($B3726=O$1),LOOKUP(9.99999999999999E+307,$O$2:O3725)+1,"")</f>
        <v>#REF!</v>
      </c>
      <c r="P3726" s="31" t="e">
        <f>IF(AND($B3726=P$1),LOOKUP(9.99999999999999E+307,$P$2:P3725)+1,"")</f>
        <v>#REF!</v>
      </c>
      <c r="Q3726" s="31" t="e">
        <f>IF(AND($B3726=Q$1),LOOKUP(9.99999999999999E+307,$Q$2:Q3725)+1,"")</f>
        <v>#REF!</v>
      </c>
      <c r="R3726" s="31">
        <f>IF(AND($B3726=R$1),LOOKUP(9.99999999999999E+307,$R$2:R3725)+1,"")</f>
        <v>3560</v>
      </c>
      <c r="S3726" s="31">
        <f>IF(AND($B3726=S$1),LOOKUP(9.99999999999999E+307,$S$2:S3725)+1,"")</f>
        <v>3560</v>
      </c>
      <c r="T3726" s="265"/>
      <c r="AA3726" s="254" t="str">
        <f t="shared" si="409"/>
        <v/>
      </c>
      <c r="AB3726" s="254" t="str">
        <f t="shared" si="410"/>
        <v/>
      </c>
      <c r="AC3726" s="255">
        <f t="shared" si="411"/>
        <v>0</v>
      </c>
      <c r="AD3726" s="255">
        <f t="shared" si="412"/>
        <v>3836</v>
      </c>
      <c r="AE3726" s="256" t="str">
        <f t="shared" si="413"/>
        <v/>
      </c>
      <c r="AF3726" s="252" t="str">
        <f t="shared" si="414"/>
        <v>-</v>
      </c>
    </row>
    <row r="3727" spans="1:32" ht="20.149999999999999" customHeight="1" x14ac:dyDescent="0.75">
      <c r="A3727" s="31">
        <v>3725</v>
      </c>
      <c r="B3727" s="237"/>
      <c r="C3727" s="273"/>
      <c r="D3727" s="272"/>
      <c r="E3727" s="273"/>
      <c r="F3727" s="273"/>
      <c r="G3727" s="253" t="str">
        <f t="shared" si="415"/>
        <v/>
      </c>
      <c r="H3727" s="31" t="str">
        <f>IF(AND(B3727=H$1),LOOKUP(9.99999999999999E+307,$H$2:H3726)+1,"")</f>
        <v/>
      </c>
      <c r="I3727" s="31" t="str">
        <f>IF(AND(B3727=I$1),LOOKUP(9.99999999999999E+307,$I$2:I3726)+1,"")</f>
        <v/>
      </c>
      <c r="J3727" s="31">
        <f>IF(AND(B3727=J$1),LOOKUP(9.99999999999999E+307,$J$2:J3726)+1,"")</f>
        <v>3561</v>
      </c>
      <c r="K3727" s="31">
        <f>IF(AND(B3727=K$1),LOOKUP(9.99999999999999E+307,$K$2:K3726)+1,"")</f>
        <v>3561</v>
      </c>
      <c r="L3727" s="31">
        <f>IF(AND(B3727=L$1),LOOKUP(9.99999999999999E+307,$L$2:L3726)+1,"")</f>
        <v>3561</v>
      </c>
      <c r="M3727" s="31">
        <f>IF(AND(B3727=M$1),LOOKUP(9.99999999999999E+307,$M$2:M3726)+1,"")</f>
        <v>3561</v>
      </c>
      <c r="N3727" s="31" t="e">
        <f>IF(AND(B3727=N$1),LOOKUP(9.99999999999999E+307,$N$2:N3726)+1,"")</f>
        <v>#REF!</v>
      </c>
      <c r="O3727" s="31" t="e">
        <f>IF(AND($B3727=O$1),LOOKUP(9.99999999999999E+307,$O$2:O3726)+1,"")</f>
        <v>#REF!</v>
      </c>
      <c r="P3727" s="31" t="e">
        <f>IF(AND($B3727=P$1),LOOKUP(9.99999999999999E+307,$P$2:P3726)+1,"")</f>
        <v>#REF!</v>
      </c>
      <c r="Q3727" s="31" t="e">
        <f>IF(AND($B3727=Q$1),LOOKUP(9.99999999999999E+307,$Q$2:Q3726)+1,"")</f>
        <v>#REF!</v>
      </c>
      <c r="R3727" s="31">
        <f>IF(AND($B3727=R$1),LOOKUP(9.99999999999999E+307,$R$2:R3726)+1,"")</f>
        <v>3561</v>
      </c>
      <c r="S3727" s="31">
        <f>IF(AND($B3727=S$1),LOOKUP(9.99999999999999E+307,$S$2:S3726)+1,"")</f>
        <v>3561</v>
      </c>
      <c r="T3727" s="265"/>
      <c r="AA3727" s="254" t="str">
        <f t="shared" si="409"/>
        <v/>
      </c>
      <c r="AB3727" s="254" t="str">
        <f t="shared" si="410"/>
        <v/>
      </c>
      <c r="AC3727" s="255">
        <f t="shared" si="411"/>
        <v>0</v>
      </c>
      <c r="AD3727" s="255">
        <f t="shared" si="412"/>
        <v>3836</v>
      </c>
      <c r="AE3727" s="256" t="str">
        <f t="shared" si="413"/>
        <v/>
      </c>
      <c r="AF3727" s="252" t="str">
        <f t="shared" si="414"/>
        <v>-</v>
      </c>
    </row>
    <row r="3728" spans="1:32" ht="20.149999999999999" customHeight="1" x14ac:dyDescent="0.75">
      <c r="A3728" s="31">
        <v>3726</v>
      </c>
      <c r="B3728" s="237"/>
      <c r="C3728" s="273"/>
      <c r="D3728" s="272"/>
      <c r="E3728" s="273"/>
      <c r="F3728" s="273"/>
      <c r="G3728" s="253" t="str">
        <f t="shared" si="415"/>
        <v/>
      </c>
      <c r="H3728" s="31" t="str">
        <f>IF(AND(B3728=H$1),LOOKUP(9.99999999999999E+307,$H$2:H3727)+1,"")</f>
        <v/>
      </c>
      <c r="I3728" s="31" t="str">
        <f>IF(AND(B3728=I$1),LOOKUP(9.99999999999999E+307,$I$2:I3727)+1,"")</f>
        <v/>
      </c>
      <c r="J3728" s="31">
        <f>IF(AND(B3728=J$1),LOOKUP(9.99999999999999E+307,$J$2:J3727)+1,"")</f>
        <v>3562</v>
      </c>
      <c r="K3728" s="31">
        <f>IF(AND(B3728=K$1),LOOKUP(9.99999999999999E+307,$K$2:K3727)+1,"")</f>
        <v>3562</v>
      </c>
      <c r="L3728" s="31">
        <f>IF(AND(B3728=L$1),LOOKUP(9.99999999999999E+307,$L$2:L3727)+1,"")</f>
        <v>3562</v>
      </c>
      <c r="M3728" s="31">
        <f>IF(AND(B3728=M$1),LOOKUP(9.99999999999999E+307,$M$2:M3727)+1,"")</f>
        <v>3562</v>
      </c>
      <c r="N3728" s="31" t="e">
        <f>IF(AND(B3728=N$1),LOOKUP(9.99999999999999E+307,$N$2:N3727)+1,"")</f>
        <v>#REF!</v>
      </c>
      <c r="O3728" s="31" t="e">
        <f>IF(AND($B3728=O$1),LOOKUP(9.99999999999999E+307,$O$2:O3727)+1,"")</f>
        <v>#REF!</v>
      </c>
      <c r="P3728" s="31" t="e">
        <f>IF(AND($B3728=P$1),LOOKUP(9.99999999999999E+307,$P$2:P3727)+1,"")</f>
        <v>#REF!</v>
      </c>
      <c r="Q3728" s="31" t="e">
        <f>IF(AND($B3728=Q$1),LOOKUP(9.99999999999999E+307,$Q$2:Q3727)+1,"")</f>
        <v>#REF!</v>
      </c>
      <c r="R3728" s="31">
        <f>IF(AND($B3728=R$1),LOOKUP(9.99999999999999E+307,$R$2:R3727)+1,"")</f>
        <v>3562</v>
      </c>
      <c r="S3728" s="31">
        <f>IF(AND($B3728=S$1),LOOKUP(9.99999999999999E+307,$S$2:S3727)+1,"")</f>
        <v>3562</v>
      </c>
      <c r="T3728" s="265"/>
      <c r="AA3728" s="254" t="str">
        <f t="shared" si="409"/>
        <v/>
      </c>
      <c r="AB3728" s="254" t="str">
        <f t="shared" si="410"/>
        <v/>
      </c>
      <c r="AC3728" s="255">
        <f t="shared" si="411"/>
        <v>0</v>
      </c>
      <c r="AD3728" s="255">
        <f t="shared" si="412"/>
        <v>3836</v>
      </c>
      <c r="AE3728" s="256" t="str">
        <f t="shared" si="413"/>
        <v/>
      </c>
      <c r="AF3728" s="252" t="str">
        <f t="shared" si="414"/>
        <v>-</v>
      </c>
    </row>
    <row r="3729" spans="1:32" ht="20.149999999999999" customHeight="1" x14ac:dyDescent="0.75">
      <c r="A3729" s="31">
        <v>3727</v>
      </c>
      <c r="B3729" s="237"/>
      <c r="C3729" s="273"/>
      <c r="D3729" s="272"/>
      <c r="E3729" s="273"/>
      <c r="F3729" s="273"/>
      <c r="G3729" s="253" t="str">
        <f t="shared" si="415"/>
        <v/>
      </c>
      <c r="H3729" s="31" t="str">
        <f>IF(AND(B3729=H$1),LOOKUP(9.99999999999999E+307,$H$2:H3728)+1,"")</f>
        <v/>
      </c>
      <c r="I3729" s="31" t="str">
        <f>IF(AND(B3729=I$1),LOOKUP(9.99999999999999E+307,$I$2:I3728)+1,"")</f>
        <v/>
      </c>
      <c r="J3729" s="31">
        <f>IF(AND(B3729=J$1),LOOKUP(9.99999999999999E+307,$J$2:J3728)+1,"")</f>
        <v>3563</v>
      </c>
      <c r="K3729" s="31">
        <f>IF(AND(B3729=K$1),LOOKUP(9.99999999999999E+307,$K$2:K3728)+1,"")</f>
        <v>3563</v>
      </c>
      <c r="L3729" s="31">
        <f>IF(AND(B3729=L$1),LOOKUP(9.99999999999999E+307,$L$2:L3728)+1,"")</f>
        <v>3563</v>
      </c>
      <c r="M3729" s="31">
        <f>IF(AND(B3729=M$1),LOOKUP(9.99999999999999E+307,$M$2:M3728)+1,"")</f>
        <v>3563</v>
      </c>
      <c r="N3729" s="31" t="e">
        <f>IF(AND(B3729=N$1),LOOKUP(9.99999999999999E+307,$N$2:N3728)+1,"")</f>
        <v>#REF!</v>
      </c>
      <c r="O3729" s="31" t="e">
        <f>IF(AND($B3729=O$1),LOOKUP(9.99999999999999E+307,$O$2:O3728)+1,"")</f>
        <v>#REF!</v>
      </c>
      <c r="P3729" s="31" t="e">
        <f>IF(AND($B3729=P$1),LOOKUP(9.99999999999999E+307,$P$2:P3728)+1,"")</f>
        <v>#REF!</v>
      </c>
      <c r="Q3729" s="31" t="e">
        <f>IF(AND($B3729=Q$1),LOOKUP(9.99999999999999E+307,$Q$2:Q3728)+1,"")</f>
        <v>#REF!</v>
      </c>
      <c r="R3729" s="31">
        <f>IF(AND($B3729=R$1),LOOKUP(9.99999999999999E+307,$R$2:R3728)+1,"")</f>
        <v>3563</v>
      </c>
      <c r="S3729" s="31">
        <f>IF(AND($B3729=S$1),LOOKUP(9.99999999999999E+307,$S$2:S3728)+1,"")</f>
        <v>3563</v>
      </c>
      <c r="T3729" s="265"/>
      <c r="AA3729" s="254" t="str">
        <f t="shared" si="409"/>
        <v/>
      </c>
      <c r="AB3729" s="254" t="str">
        <f t="shared" si="410"/>
        <v/>
      </c>
      <c r="AC3729" s="255">
        <f t="shared" si="411"/>
        <v>0</v>
      </c>
      <c r="AD3729" s="255">
        <f t="shared" si="412"/>
        <v>3836</v>
      </c>
      <c r="AE3729" s="256" t="str">
        <f t="shared" si="413"/>
        <v/>
      </c>
      <c r="AF3729" s="252" t="str">
        <f t="shared" si="414"/>
        <v>-</v>
      </c>
    </row>
    <row r="3730" spans="1:32" ht="20.149999999999999" customHeight="1" x14ac:dyDescent="0.75">
      <c r="A3730" s="31">
        <v>3728</v>
      </c>
      <c r="B3730" s="237"/>
      <c r="C3730" s="273"/>
      <c r="D3730" s="272"/>
      <c r="E3730" s="273"/>
      <c r="F3730" s="273"/>
      <c r="G3730" s="253" t="str">
        <f t="shared" si="415"/>
        <v/>
      </c>
      <c r="H3730" s="31" t="str">
        <f>IF(AND(B3730=H$1),LOOKUP(9.99999999999999E+307,$H$2:H3729)+1,"")</f>
        <v/>
      </c>
      <c r="I3730" s="31" t="str">
        <f>IF(AND(B3730=I$1),LOOKUP(9.99999999999999E+307,$I$2:I3729)+1,"")</f>
        <v/>
      </c>
      <c r="J3730" s="31">
        <f>IF(AND(B3730=J$1),LOOKUP(9.99999999999999E+307,$J$2:J3729)+1,"")</f>
        <v>3564</v>
      </c>
      <c r="K3730" s="31">
        <f>IF(AND(B3730=K$1),LOOKUP(9.99999999999999E+307,$K$2:K3729)+1,"")</f>
        <v>3564</v>
      </c>
      <c r="L3730" s="31">
        <f>IF(AND(B3730=L$1),LOOKUP(9.99999999999999E+307,$L$2:L3729)+1,"")</f>
        <v>3564</v>
      </c>
      <c r="M3730" s="31">
        <f>IF(AND(B3730=M$1),LOOKUP(9.99999999999999E+307,$M$2:M3729)+1,"")</f>
        <v>3564</v>
      </c>
      <c r="N3730" s="31" t="e">
        <f>IF(AND(B3730=N$1),LOOKUP(9.99999999999999E+307,$N$2:N3729)+1,"")</f>
        <v>#REF!</v>
      </c>
      <c r="O3730" s="31" t="e">
        <f>IF(AND($B3730=O$1),LOOKUP(9.99999999999999E+307,$O$2:O3729)+1,"")</f>
        <v>#REF!</v>
      </c>
      <c r="P3730" s="31" t="e">
        <f>IF(AND($B3730=P$1),LOOKUP(9.99999999999999E+307,$P$2:P3729)+1,"")</f>
        <v>#REF!</v>
      </c>
      <c r="Q3730" s="31" t="e">
        <f>IF(AND($B3730=Q$1),LOOKUP(9.99999999999999E+307,$Q$2:Q3729)+1,"")</f>
        <v>#REF!</v>
      </c>
      <c r="R3730" s="31">
        <f>IF(AND($B3730=R$1),LOOKUP(9.99999999999999E+307,$R$2:R3729)+1,"")</f>
        <v>3564</v>
      </c>
      <c r="S3730" s="31">
        <f>IF(AND($B3730=S$1),LOOKUP(9.99999999999999E+307,$S$2:S3729)+1,"")</f>
        <v>3564</v>
      </c>
      <c r="T3730" s="265"/>
      <c r="AA3730" s="254" t="str">
        <f t="shared" si="409"/>
        <v/>
      </c>
      <c r="AB3730" s="254" t="str">
        <f t="shared" si="410"/>
        <v/>
      </c>
      <c r="AC3730" s="255">
        <f t="shared" si="411"/>
        <v>0</v>
      </c>
      <c r="AD3730" s="255">
        <f t="shared" si="412"/>
        <v>3836</v>
      </c>
      <c r="AE3730" s="256" t="str">
        <f t="shared" si="413"/>
        <v/>
      </c>
      <c r="AF3730" s="252" t="str">
        <f t="shared" si="414"/>
        <v>-</v>
      </c>
    </row>
    <row r="3731" spans="1:32" ht="20.149999999999999" customHeight="1" x14ac:dyDescent="0.75">
      <c r="A3731" s="31">
        <v>3729</v>
      </c>
      <c r="B3731" s="237"/>
      <c r="C3731" s="273"/>
      <c r="D3731" s="272"/>
      <c r="E3731" s="273"/>
      <c r="F3731" s="273"/>
      <c r="G3731" s="253" t="str">
        <f t="shared" si="415"/>
        <v/>
      </c>
      <c r="H3731" s="31" t="str">
        <f>IF(AND(B3731=H$1),LOOKUP(9.99999999999999E+307,$H$2:H3730)+1,"")</f>
        <v/>
      </c>
      <c r="I3731" s="31" t="str">
        <f>IF(AND(B3731=I$1),LOOKUP(9.99999999999999E+307,$I$2:I3730)+1,"")</f>
        <v/>
      </c>
      <c r="J3731" s="31">
        <f>IF(AND(B3731=J$1),LOOKUP(9.99999999999999E+307,$J$2:J3730)+1,"")</f>
        <v>3565</v>
      </c>
      <c r="K3731" s="31">
        <f>IF(AND(B3731=K$1),LOOKUP(9.99999999999999E+307,$K$2:K3730)+1,"")</f>
        <v>3565</v>
      </c>
      <c r="L3731" s="31">
        <f>IF(AND(B3731=L$1),LOOKUP(9.99999999999999E+307,$L$2:L3730)+1,"")</f>
        <v>3565</v>
      </c>
      <c r="M3731" s="31">
        <f>IF(AND(B3731=M$1),LOOKUP(9.99999999999999E+307,$M$2:M3730)+1,"")</f>
        <v>3565</v>
      </c>
      <c r="N3731" s="31" t="e">
        <f>IF(AND(B3731=N$1),LOOKUP(9.99999999999999E+307,$N$2:N3730)+1,"")</f>
        <v>#REF!</v>
      </c>
      <c r="O3731" s="31" t="e">
        <f>IF(AND($B3731=O$1),LOOKUP(9.99999999999999E+307,$O$2:O3730)+1,"")</f>
        <v>#REF!</v>
      </c>
      <c r="P3731" s="31" t="e">
        <f>IF(AND($B3731=P$1),LOOKUP(9.99999999999999E+307,$P$2:P3730)+1,"")</f>
        <v>#REF!</v>
      </c>
      <c r="Q3731" s="31" t="e">
        <f>IF(AND($B3731=Q$1),LOOKUP(9.99999999999999E+307,$Q$2:Q3730)+1,"")</f>
        <v>#REF!</v>
      </c>
      <c r="R3731" s="31">
        <f>IF(AND($B3731=R$1),LOOKUP(9.99999999999999E+307,$R$2:R3730)+1,"")</f>
        <v>3565</v>
      </c>
      <c r="S3731" s="31">
        <f>IF(AND($B3731=S$1),LOOKUP(9.99999999999999E+307,$S$2:S3730)+1,"")</f>
        <v>3565</v>
      </c>
      <c r="T3731" s="265"/>
      <c r="AA3731" s="254" t="str">
        <f t="shared" ref="AA3731:AA3794" si="416">IF(AD3731=2,"นักเรียนซ้ำ","")</f>
        <v/>
      </c>
      <c r="AB3731" s="254" t="str">
        <f t="shared" ref="AB3731:AB3794" si="417">IF(AC3731=2,"เลขประจำตัวซ้ำ","")</f>
        <v/>
      </c>
      <c r="AC3731" s="255">
        <f t="shared" si="411"/>
        <v>0</v>
      </c>
      <c r="AD3731" s="255">
        <f t="shared" si="412"/>
        <v>3836</v>
      </c>
      <c r="AE3731" s="256" t="str">
        <f t="shared" si="413"/>
        <v/>
      </c>
      <c r="AF3731" s="252" t="str">
        <f t="shared" si="414"/>
        <v>-</v>
      </c>
    </row>
    <row r="3732" spans="1:32" ht="20.149999999999999" customHeight="1" x14ac:dyDescent="0.75">
      <c r="A3732" s="31">
        <v>3730</v>
      </c>
      <c r="B3732" s="237"/>
      <c r="C3732" s="273"/>
      <c r="D3732" s="272"/>
      <c r="E3732" s="273"/>
      <c r="F3732" s="273"/>
      <c r="G3732" s="253" t="str">
        <f t="shared" si="415"/>
        <v/>
      </c>
      <c r="H3732" s="31" t="str">
        <f>IF(AND(B3732=H$1),LOOKUP(9.99999999999999E+307,$H$2:H3731)+1,"")</f>
        <v/>
      </c>
      <c r="I3732" s="31" t="str">
        <f>IF(AND(B3732=I$1),LOOKUP(9.99999999999999E+307,$I$2:I3731)+1,"")</f>
        <v/>
      </c>
      <c r="J3732" s="31">
        <f>IF(AND(B3732=J$1),LOOKUP(9.99999999999999E+307,$J$2:J3731)+1,"")</f>
        <v>3566</v>
      </c>
      <c r="K3732" s="31">
        <f>IF(AND(B3732=K$1),LOOKUP(9.99999999999999E+307,$K$2:K3731)+1,"")</f>
        <v>3566</v>
      </c>
      <c r="L3732" s="31">
        <f>IF(AND(B3732=L$1),LOOKUP(9.99999999999999E+307,$L$2:L3731)+1,"")</f>
        <v>3566</v>
      </c>
      <c r="M3732" s="31">
        <f>IF(AND(B3732=M$1),LOOKUP(9.99999999999999E+307,$M$2:M3731)+1,"")</f>
        <v>3566</v>
      </c>
      <c r="N3732" s="31" t="e">
        <f>IF(AND(B3732=N$1),LOOKUP(9.99999999999999E+307,$N$2:N3731)+1,"")</f>
        <v>#REF!</v>
      </c>
      <c r="O3732" s="31" t="e">
        <f>IF(AND($B3732=O$1),LOOKUP(9.99999999999999E+307,$O$2:O3731)+1,"")</f>
        <v>#REF!</v>
      </c>
      <c r="P3732" s="31" t="e">
        <f>IF(AND($B3732=P$1),LOOKUP(9.99999999999999E+307,$P$2:P3731)+1,"")</f>
        <v>#REF!</v>
      </c>
      <c r="Q3732" s="31" t="e">
        <f>IF(AND($B3732=Q$1),LOOKUP(9.99999999999999E+307,$Q$2:Q3731)+1,"")</f>
        <v>#REF!</v>
      </c>
      <c r="R3732" s="31">
        <f>IF(AND($B3732=R$1),LOOKUP(9.99999999999999E+307,$R$2:R3731)+1,"")</f>
        <v>3566</v>
      </c>
      <c r="S3732" s="31">
        <f>IF(AND($B3732=S$1),LOOKUP(9.99999999999999E+307,$S$2:S3731)+1,"")</f>
        <v>3566</v>
      </c>
      <c r="T3732" s="265"/>
      <c r="AA3732" s="254" t="str">
        <f t="shared" si="416"/>
        <v/>
      </c>
      <c r="AB3732" s="254" t="str">
        <f t="shared" si="417"/>
        <v/>
      </c>
      <c r="AC3732" s="255">
        <f t="shared" si="411"/>
        <v>0</v>
      </c>
      <c r="AD3732" s="255">
        <f t="shared" si="412"/>
        <v>3836</v>
      </c>
      <c r="AE3732" s="256" t="str">
        <f t="shared" si="413"/>
        <v/>
      </c>
      <c r="AF3732" s="252" t="str">
        <f t="shared" si="414"/>
        <v>-</v>
      </c>
    </row>
    <row r="3733" spans="1:32" ht="20.149999999999999" customHeight="1" x14ac:dyDescent="0.75">
      <c r="A3733" s="31">
        <v>3731</v>
      </c>
      <c r="B3733" s="237"/>
      <c r="C3733" s="273"/>
      <c r="D3733" s="272"/>
      <c r="E3733" s="273"/>
      <c r="F3733" s="273"/>
      <c r="G3733" s="253" t="str">
        <f t="shared" si="415"/>
        <v/>
      </c>
      <c r="H3733" s="31" t="str">
        <f>IF(AND(B3733=H$1),LOOKUP(9.99999999999999E+307,$H$2:H3732)+1,"")</f>
        <v/>
      </c>
      <c r="I3733" s="31" t="str">
        <f>IF(AND(B3733=I$1),LOOKUP(9.99999999999999E+307,$I$2:I3732)+1,"")</f>
        <v/>
      </c>
      <c r="J3733" s="31">
        <f>IF(AND(B3733=J$1),LOOKUP(9.99999999999999E+307,$J$2:J3732)+1,"")</f>
        <v>3567</v>
      </c>
      <c r="K3733" s="31">
        <f>IF(AND(B3733=K$1),LOOKUP(9.99999999999999E+307,$K$2:K3732)+1,"")</f>
        <v>3567</v>
      </c>
      <c r="L3733" s="31">
        <f>IF(AND(B3733=L$1),LOOKUP(9.99999999999999E+307,$L$2:L3732)+1,"")</f>
        <v>3567</v>
      </c>
      <c r="M3733" s="31">
        <f>IF(AND(B3733=M$1),LOOKUP(9.99999999999999E+307,$M$2:M3732)+1,"")</f>
        <v>3567</v>
      </c>
      <c r="N3733" s="31" t="e">
        <f>IF(AND(B3733=N$1),LOOKUP(9.99999999999999E+307,$N$2:N3732)+1,"")</f>
        <v>#REF!</v>
      </c>
      <c r="O3733" s="31" t="e">
        <f>IF(AND($B3733=O$1),LOOKUP(9.99999999999999E+307,$O$2:O3732)+1,"")</f>
        <v>#REF!</v>
      </c>
      <c r="P3733" s="31" t="e">
        <f>IF(AND($B3733=P$1),LOOKUP(9.99999999999999E+307,$P$2:P3732)+1,"")</f>
        <v>#REF!</v>
      </c>
      <c r="Q3733" s="31" t="e">
        <f>IF(AND($B3733=Q$1),LOOKUP(9.99999999999999E+307,$Q$2:Q3732)+1,"")</f>
        <v>#REF!</v>
      </c>
      <c r="R3733" s="31">
        <f>IF(AND($B3733=R$1),LOOKUP(9.99999999999999E+307,$R$2:R3732)+1,"")</f>
        <v>3567</v>
      </c>
      <c r="S3733" s="31">
        <f>IF(AND($B3733=S$1),LOOKUP(9.99999999999999E+307,$S$2:S3732)+1,"")</f>
        <v>3567</v>
      </c>
      <c r="T3733" s="265"/>
      <c r="AA3733" s="254" t="str">
        <f t="shared" si="416"/>
        <v/>
      </c>
      <c r="AB3733" s="254" t="str">
        <f t="shared" si="417"/>
        <v/>
      </c>
      <c r="AC3733" s="255">
        <f t="shared" si="411"/>
        <v>0</v>
      </c>
      <c r="AD3733" s="255">
        <f t="shared" si="412"/>
        <v>3836</v>
      </c>
      <c r="AE3733" s="256" t="str">
        <f t="shared" si="413"/>
        <v/>
      </c>
      <c r="AF3733" s="252" t="str">
        <f t="shared" si="414"/>
        <v>-</v>
      </c>
    </row>
    <row r="3734" spans="1:32" ht="20.149999999999999" customHeight="1" x14ac:dyDescent="0.75">
      <c r="A3734" s="31">
        <v>3732</v>
      </c>
      <c r="B3734" s="237"/>
      <c r="C3734" s="273"/>
      <c r="D3734" s="272"/>
      <c r="E3734" s="273"/>
      <c r="F3734" s="273"/>
      <c r="G3734" s="253" t="str">
        <f t="shared" si="415"/>
        <v/>
      </c>
      <c r="H3734" s="31" t="str">
        <f>IF(AND(B3734=H$1),LOOKUP(9.99999999999999E+307,$H$2:H3733)+1,"")</f>
        <v/>
      </c>
      <c r="I3734" s="31" t="str">
        <f>IF(AND(B3734=I$1),LOOKUP(9.99999999999999E+307,$I$2:I3733)+1,"")</f>
        <v/>
      </c>
      <c r="J3734" s="31">
        <f>IF(AND(B3734=J$1),LOOKUP(9.99999999999999E+307,$J$2:J3733)+1,"")</f>
        <v>3568</v>
      </c>
      <c r="K3734" s="31">
        <f>IF(AND(B3734=K$1),LOOKUP(9.99999999999999E+307,$K$2:K3733)+1,"")</f>
        <v>3568</v>
      </c>
      <c r="L3734" s="31">
        <f>IF(AND(B3734=L$1),LOOKUP(9.99999999999999E+307,$L$2:L3733)+1,"")</f>
        <v>3568</v>
      </c>
      <c r="M3734" s="31">
        <f>IF(AND(B3734=M$1),LOOKUP(9.99999999999999E+307,$M$2:M3733)+1,"")</f>
        <v>3568</v>
      </c>
      <c r="N3734" s="31" t="e">
        <f>IF(AND(B3734=N$1),LOOKUP(9.99999999999999E+307,$N$2:N3733)+1,"")</f>
        <v>#REF!</v>
      </c>
      <c r="O3734" s="31" t="e">
        <f>IF(AND($B3734=O$1),LOOKUP(9.99999999999999E+307,$O$2:O3733)+1,"")</f>
        <v>#REF!</v>
      </c>
      <c r="P3734" s="31" t="e">
        <f>IF(AND($B3734=P$1),LOOKUP(9.99999999999999E+307,$P$2:P3733)+1,"")</f>
        <v>#REF!</v>
      </c>
      <c r="Q3734" s="31" t="e">
        <f>IF(AND($B3734=Q$1),LOOKUP(9.99999999999999E+307,$Q$2:Q3733)+1,"")</f>
        <v>#REF!</v>
      </c>
      <c r="R3734" s="31">
        <f>IF(AND($B3734=R$1),LOOKUP(9.99999999999999E+307,$R$2:R3733)+1,"")</f>
        <v>3568</v>
      </c>
      <c r="S3734" s="31">
        <f>IF(AND($B3734=S$1),LOOKUP(9.99999999999999E+307,$S$2:S3733)+1,"")</f>
        <v>3568</v>
      </c>
      <c r="T3734" s="265"/>
      <c r="AA3734" s="254" t="str">
        <f t="shared" si="416"/>
        <v/>
      </c>
      <c r="AB3734" s="254" t="str">
        <f t="shared" si="417"/>
        <v/>
      </c>
      <c r="AC3734" s="255">
        <f t="shared" si="411"/>
        <v>0</v>
      </c>
      <c r="AD3734" s="255">
        <f t="shared" si="412"/>
        <v>3836</v>
      </c>
      <c r="AE3734" s="256" t="str">
        <f t="shared" si="413"/>
        <v/>
      </c>
      <c r="AF3734" s="252" t="str">
        <f t="shared" si="414"/>
        <v>-</v>
      </c>
    </row>
    <row r="3735" spans="1:32" ht="20.149999999999999" customHeight="1" x14ac:dyDescent="0.75">
      <c r="A3735" s="31">
        <v>3733</v>
      </c>
      <c r="B3735" s="237"/>
      <c r="C3735" s="273"/>
      <c r="D3735" s="272"/>
      <c r="E3735" s="273"/>
      <c r="F3735" s="273"/>
      <c r="G3735" s="253" t="str">
        <f t="shared" si="415"/>
        <v/>
      </c>
      <c r="H3735" s="31" t="str">
        <f>IF(AND(B3735=H$1),LOOKUP(9.99999999999999E+307,$H$2:H3734)+1,"")</f>
        <v/>
      </c>
      <c r="I3735" s="31" t="str">
        <f>IF(AND(B3735=I$1),LOOKUP(9.99999999999999E+307,$I$2:I3734)+1,"")</f>
        <v/>
      </c>
      <c r="J3735" s="31">
        <f>IF(AND(B3735=J$1),LOOKUP(9.99999999999999E+307,$J$2:J3734)+1,"")</f>
        <v>3569</v>
      </c>
      <c r="K3735" s="31">
        <f>IF(AND(B3735=K$1),LOOKUP(9.99999999999999E+307,$K$2:K3734)+1,"")</f>
        <v>3569</v>
      </c>
      <c r="L3735" s="31">
        <f>IF(AND(B3735=L$1),LOOKUP(9.99999999999999E+307,$L$2:L3734)+1,"")</f>
        <v>3569</v>
      </c>
      <c r="M3735" s="31">
        <f>IF(AND(B3735=M$1),LOOKUP(9.99999999999999E+307,$M$2:M3734)+1,"")</f>
        <v>3569</v>
      </c>
      <c r="N3735" s="31" t="e">
        <f>IF(AND(B3735=N$1),LOOKUP(9.99999999999999E+307,$N$2:N3734)+1,"")</f>
        <v>#REF!</v>
      </c>
      <c r="O3735" s="31" t="e">
        <f>IF(AND($B3735=O$1),LOOKUP(9.99999999999999E+307,$O$2:O3734)+1,"")</f>
        <v>#REF!</v>
      </c>
      <c r="P3735" s="31" t="e">
        <f>IF(AND($B3735=P$1),LOOKUP(9.99999999999999E+307,$P$2:P3734)+1,"")</f>
        <v>#REF!</v>
      </c>
      <c r="Q3735" s="31" t="e">
        <f>IF(AND($B3735=Q$1),LOOKUP(9.99999999999999E+307,$Q$2:Q3734)+1,"")</f>
        <v>#REF!</v>
      </c>
      <c r="R3735" s="31">
        <f>IF(AND($B3735=R$1),LOOKUP(9.99999999999999E+307,$R$2:R3734)+1,"")</f>
        <v>3569</v>
      </c>
      <c r="S3735" s="31">
        <f>IF(AND($B3735=S$1),LOOKUP(9.99999999999999E+307,$S$2:S3734)+1,"")</f>
        <v>3569</v>
      </c>
      <c r="T3735" s="265"/>
      <c r="AA3735" s="254" t="str">
        <f t="shared" si="416"/>
        <v/>
      </c>
      <c r="AB3735" s="254" t="str">
        <f t="shared" si="417"/>
        <v/>
      </c>
      <c r="AC3735" s="255">
        <f t="shared" ref="AC3735:AC3798" si="418">COUNTIF($C$3:$C$4002,C3735)</f>
        <v>0</v>
      </c>
      <c r="AD3735" s="255">
        <f t="shared" ref="AD3735:AD3798" si="419">SUMPRODUCT(--(E3735&amp;F3735=$E$3:$E$4002&amp;$F$3:$F$4002))</f>
        <v>3836</v>
      </c>
      <c r="AE3735" s="256" t="str">
        <f t="shared" ref="AE3735:AE3798" si="420">IF(D3735="เด็กชาย",1,IF(D3735="นาย",1,IF(D3735="เด็กหญิง",2,IF(D3735="นางสาว",2,IF(D3735="ด.ช.",1,IF(D3735="ด.ญ.",2,IF(D3735="น.ส.",2,"")))))))</f>
        <v/>
      </c>
      <c r="AF3735" s="252" t="str">
        <f t="shared" ref="AF3735:AF3798" si="421">CONCATENATE(B3735,"-",AE3735)</f>
        <v>-</v>
      </c>
    </row>
    <row r="3736" spans="1:32" ht="20.149999999999999" customHeight="1" x14ac:dyDescent="0.75">
      <c r="A3736" s="31">
        <v>3734</v>
      </c>
      <c r="B3736" s="237"/>
      <c r="C3736" s="273"/>
      <c r="D3736" s="272"/>
      <c r="E3736" s="273"/>
      <c r="F3736" s="273"/>
      <c r="G3736" s="253" t="str">
        <f t="shared" si="415"/>
        <v/>
      </c>
      <c r="H3736" s="31" t="str">
        <f>IF(AND(B3736=H$1),LOOKUP(9.99999999999999E+307,$H$2:H3735)+1,"")</f>
        <v/>
      </c>
      <c r="I3736" s="31" t="str">
        <f>IF(AND(B3736=I$1),LOOKUP(9.99999999999999E+307,$I$2:I3735)+1,"")</f>
        <v/>
      </c>
      <c r="J3736" s="31">
        <f>IF(AND(B3736=J$1),LOOKUP(9.99999999999999E+307,$J$2:J3735)+1,"")</f>
        <v>3570</v>
      </c>
      <c r="K3736" s="31">
        <f>IF(AND(B3736=K$1),LOOKUP(9.99999999999999E+307,$K$2:K3735)+1,"")</f>
        <v>3570</v>
      </c>
      <c r="L3736" s="31">
        <f>IF(AND(B3736=L$1),LOOKUP(9.99999999999999E+307,$L$2:L3735)+1,"")</f>
        <v>3570</v>
      </c>
      <c r="M3736" s="31">
        <f>IF(AND(B3736=M$1),LOOKUP(9.99999999999999E+307,$M$2:M3735)+1,"")</f>
        <v>3570</v>
      </c>
      <c r="N3736" s="31" t="e">
        <f>IF(AND(B3736=N$1),LOOKUP(9.99999999999999E+307,$N$2:N3735)+1,"")</f>
        <v>#REF!</v>
      </c>
      <c r="O3736" s="31" t="e">
        <f>IF(AND($B3736=O$1),LOOKUP(9.99999999999999E+307,$O$2:O3735)+1,"")</f>
        <v>#REF!</v>
      </c>
      <c r="P3736" s="31" t="e">
        <f>IF(AND($B3736=P$1),LOOKUP(9.99999999999999E+307,$P$2:P3735)+1,"")</f>
        <v>#REF!</v>
      </c>
      <c r="Q3736" s="31" t="e">
        <f>IF(AND($B3736=Q$1),LOOKUP(9.99999999999999E+307,$Q$2:Q3735)+1,"")</f>
        <v>#REF!</v>
      </c>
      <c r="R3736" s="31">
        <f>IF(AND($B3736=R$1),LOOKUP(9.99999999999999E+307,$R$2:R3735)+1,"")</f>
        <v>3570</v>
      </c>
      <c r="S3736" s="31">
        <f>IF(AND($B3736=S$1),LOOKUP(9.99999999999999E+307,$S$2:S3735)+1,"")</f>
        <v>3570</v>
      </c>
      <c r="T3736" s="265"/>
      <c r="AA3736" s="254" t="str">
        <f t="shared" si="416"/>
        <v/>
      </c>
      <c r="AB3736" s="254" t="str">
        <f t="shared" si="417"/>
        <v/>
      </c>
      <c r="AC3736" s="255">
        <f t="shared" si="418"/>
        <v>0</v>
      </c>
      <c r="AD3736" s="255">
        <f t="shared" si="419"/>
        <v>3836</v>
      </c>
      <c r="AE3736" s="256" t="str">
        <f t="shared" si="420"/>
        <v/>
      </c>
      <c r="AF3736" s="252" t="str">
        <f t="shared" si="421"/>
        <v>-</v>
      </c>
    </row>
    <row r="3737" spans="1:32" ht="20.149999999999999" customHeight="1" x14ac:dyDescent="0.75">
      <c r="A3737" s="31">
        <v>3735</v>
      </c>
      <c r="B3737" s="237"/>
      <c r="C3737" s="273"/>
      <c r="D3737" s="272"/>
      <c r="E3737" s="273"/>
      <c r="F3737" s="273"/>
      <c r="G3737" s="253" t="str">
        <f t="shared" si="415"/>
        <v/>
      </c>
      <c r="H3737" s="31" t="str">
        <f>IF(AND(B3737=H$1),LOOKUP(9.99999999999999E+307,$H$2:H3736)+1,"")</f>
        <v/>
      </c>
      <c r="I3737" s="31" t="str">
        <f>IF(AND(B3737=I$1),LOOKUP(9.99999999999999E+307,$I$2:I3736)+1,"")</f>
        <v/>
      </c>
      <c r="J3737" s="31">
        <f>IF(AND(B3737=J$1),LOOKUP(9.99999999999999E+307,$J$2:J3736)+1,"")</f>
        <v>3571</v>
      </c>
      <c r="K3737" s="31">
        <f>IF(AND(B3737=K$1),LOOKUP(9.99999999999999E+307,$K$2:K3736)+1,"")</f>
        <v>3571</v>
      </c>
      <c r="L3737" s="31">
        <f>IF(AND(B3737=L$1),LOOKUP(9.99999999999999E+307,$L$2:L3736)+1,"")</f>
        <v>3571</v>
      </c>
      <c r="M3737" s="31">
        <f>IF(AND(B3737=M$1),LOOKUP(9.99999999999999E+307,$M$2:M3736)+1,"")</f>
        <v>3571</v>
      </c>
      <c r="N3737" s="31" t="e">
        <f>IF(AND(B3737=N$1),LOOKUP(9.99999999999999E+307,$N$2:N3736)+1,"")</f>
        <v>#REF!</v>
      </c>
      <c r="O3737" s="31" t="e">
        <f>IF(AND($B3737=O$1),LOOKUP(9.99999999999999E+307,$O$2:O3736)+1,"")</f>
        <v>#REF!</v>
      </c>
      <c r="P3737" s="31" t="e">
        <f>IF(AND($B3737=P$1),LOOKUP(9.99999999999999E+307,$P$2:P3736)+1,"")</f>
        <v>#REF!</v>
      </c>
      <c r="Q3737" s="31" t="e">
        <f>IF(AND($B3737=Q$1),LOOKUP(9.99999999999999E+307,$Q$2:Q3736)+1,"")</f>
        <v>#REF!</v>
      </c>
      <c r="R3737" s="31">
        <f>IF(AND($B3737=R$1),LOOKUP(9.99999999999999E+307,$R$2:R3736)+1,"")</f>
        <v>3571</v>
      </c>
      <c r="S3737" s="31">
        <f>IF(AND($B3737=S$1),LOOKUP(9.99999999999999E+307,$S$2:S3736)+1,"")</f>
        <v>3571</v>
      </c>
      <c r="T3737" s="265"/>
      <c r="AA3737" s="254" t="str">
        <f t="shared" si="416"/>
        <v/>
      </c>
      <c r="AB3737" s="254" t="str">
        <f t="shared" si="417"/>
        <v/>
      </c>
      <c r="AC3737" s="255">
        <f t="shared" si="418"/>
        <v>0</v>
      </c>
      <c r="AD3737" s="255">
        <f t="shared" si="419"/>
        <v>3836</v>
      </c>
      <c r="AE3737" s="256" t="str">
        <f t="shared" si="420"/>
        <v/>
      </c>
      <c r="AF3737" s="252" t="str">
        <f t="shared" si="421"/>
        <v>-</v>
      </c>
    </row>
    <row r="3738" spans="1:32" ht="20.149999999999999" customHeight="1" x14ac:dyDescent="0.75">
      <c r="A3738" s="31">
        <v>3736</v>
      </c>
      <c r="B3738" s="237"/>
      <c r="C3738" s="273"/>
      <c r="D3738" s="272"/>
      <c r="E3738" s="273"/>
      <c r="F3738" s="273"/>
      <c r="G3738" s="253" t="str">
        <f t="shared" si="415"/>
        <v/>
      </c>
      <c r="H3738" s="31" t="str">
        <f>IF(AND(B3738=H$1),LOOKUP(9.99999999999999E+307,$H$2:H3737)+1,"")</f>
        <v/>
      </c>
      <c r="I3738" s="31" t="str">
        <f>IF(AND(B3738=I$1),LOOKUP(9.99999999999999E+307,$I$2:I3737)+1,"")</f>
        <v/>
      </c>
      <c r="J3738" s="31">
        <f>IF(AND(B3738=J$1),LOOKUP(9.99999999999999E+307,$J$2:J3737)+1,"")</f>
        <v>3572</v>
      </c>
      <c r="K3738" s="31">
        <f>IF(AND(B3738=K$1),LOOKUP(9.99999999999999E+307,$K$2:K3737)+1,"")</f>
        <v>3572</v>
      </c>
      <c r="L3738" s="31">
        <f>IF(AND(B3738=L$1),LOOKUP(9.99999999999999E+307,$L$2:L3737)+1,"")</f>
        <v>3572</v>
      </c>
      <c r="M3738" s="31">
        <f>IF(AND(B3738=M$1),LOOKUP(9.99999999999999E+307,$M$2:M3737)+1,"")</f>
        <v>3572</v>
      </c>
      <c r="N3738" s="31" t="e">
        <f>IF(AND(B3738=N$1),LOOKUP(9.99999999999999E+307,$N$2:N3737)+1,"")</f>
        <v>#REF!</v>
      </c>
      <c r="O3738" s="31" t="e">
        <f>IF(AND($B3738=O$1),LOOKUP(9.99999999999999E+307,$O$2:O3737)+1,"")</f>
        <v>#REF!</v>
      </c>
      <c r="P3738" s="31" t="e">
        <f>IF(AND($B3738=P$1),LOOKUP(9.99999999999999E+307,$P$2:P3737)+1,"")</f>
        <v>#REF!</v>
      </c>
      <c r="Q3738" s="31" t="e">
        <f>IF(AND($B3738=Q$1),LOOKUP(9.99999999999999E+307,$Q$2:Q3737)+1,"")</f>
        <v>#REF!</v>
      </c>
      <c r="R3738" s="31">
        <f>IF(AND($B3738=R$1),LOOKUP(9.99999999999999E+307,$R$2:R3737)+1,"")</f>
        <v>3572</v>
      </c>
      <c r="S3738" s="31">
        <f>IF(AND($B3738=S$1),LOOKUP(9.99999999999999E+307,$S$2:S3737)+1,"")</f>
        <v>3572</v>
      </c>
      <c r="T3738" s="265"/>
      <c r="AA3738" s="254" t="str">
        <f t="shared" si="416"/>
        <v/>
      </c>
      <c r="AB3738" s="254" t="str">
        <f t="shared" si="417"/>
        <v/>
      </c>
      <c r="AC3738" s="255">
        <f t="shared" si="418"/>
        <v>0</v>
      </c>
      <c r="AD3738" s="255">
        <f t="shared" si="419"/>
        <v>3836</v>
      </c>
      <c r="AE3738" s="256" t="str">
        <f t="shared" si="420"/>
        <v/>
      </c>
      <c r="AF3738" s="252" t="str">
        <f t="shared" si="421"/>
        <v>-</v>
      </c>
    </row>
    <row r="3739" spans="1:32" ht="20.149999999999999" customHeight="1" x14ac:dyDescent="0.75">
      <c r="A3739" s="31">
        <v>3737</v>
      </c>
      <c r="B3739" s="237"/>
      <c r="C3739" s="273"/>
      <c r="D3739" s="272"/>
      <c r="E3739" s="273"/>
      <c r="F3739" s="273"/>
      <c r="G3739" s="253" t="str">
        <f t="shared" si="415"/>
        <v/>
      </c>
      <c r="H3739" s="31" t="str">
        <f>IF(AND(B3739=H$1),LOOKUP(9.99999999999999E+307,$H$2:H3738)+1,"")</f>
        <v/>
      </c>
      <c r="I3739" s="31" t="str">
        <f>IF(AND(B3739=I$1),LOOKUP(9.99999999999999E+307,$I$2:I3738)+1,"")</f>
        <v/>
      </c>
      <c r="J3739" s="31">
        <f>IF(AND(B3739=J$1),LOOKUP(9.99999999999999E+307,$J$2:J3738)+1,"")</f>
        <v>3573</v>
      </c>
      <c r="K3739" s="31">
        <f>IF(AND(B3739=K$1),LOOKUP(9.99999999999999E+307,$K$2:K3738)+1,"")</f>
        <v>3573</v>
      </c>
      <c r="L3739" s="31">
        <f>IF(AND(B3739=L$1),LOOKUP(9.99999999999999E+307,$L$2:L3738)+1,"")</f>
        <v>3573</v>
      </c>
      <c r="M3739" s="31">
        <f>IF(AND(B3739=M$1),LOOKUP(9.99999999999999E+307,$M$2:M3738)+1,"")</f>
        <v>3573</v>
      </c>
      <c r="N3739" s="31" t="e">
        <f>IF(AND(B3739=N$1),LOOKUP(9.99999999999999E+307,$N$2:N3738)+1,"")</f>
        <v>#REF!</v>
      </c>
      <c r="O3739" s="31" t="e">
        <f>IF(AND($B3739=O$1),LOOKUP(9.99999999999999E+307,$O$2:O3738)+1,"")</f>
        <v>#REF!</v>
      </c>
      <c r="P3739" s="31" t="e">
        <f>IF(AND($B3739=P$1),LOOKUP(9.99999999999999E+307,$P$2:P3738)+1,"")</f>
        <v>#REF!</v>
      </c>
      <c r="Q3739" s="31" t="e">
        <f>IF(AND($B3739=Q$1),LOOKUP(9.99999999999999E+307,$Q$2:Q3738)+1,"")</f>
        <v>#REF!</v>
      </c>
      <c r="R3739" s="31">
        <f>IF(AND($B3739=R$1),LOOKUP(9.99999999999999E+307,$R$2:R3738)+1,"")</f>
        <v>3573</v>
      </c>
      <c r="S3739" s="31">
        <f>IF(AND($B3739=S$1),LOOKUP(9.99999999999999E+307,$S$2:S3738)+1,"")</f>
        <v>3573</v>
      </c>
      <c r="T3739" s="265"/>
      <c r="AA3739" s="254" t="str">
        <f t="shared" si="416"/>
        <v/>
      </c>
      <c r="AB3739" s="254" t="str">
        <f t="shared" si="417"/>
        <v/>
      </c>
      <c r="AC3739" s="255">
        <f t="shared" si="418"/>
        <v>0</v>
      </c>
      <c r="AD3739" s="255">
        <f t="shared" si="419"/>
        <v>3836</v>
      </c>
      <c r="AE3739" s="256" t="str">
        <f t="shared" si="420"/>
        <v/>
      </c>
      <c r="AF3739" s="252" t="str">
        <f t="shared" si="421"/>
        <v>-</v>
      </c>
    </row>
    <row r="3740" spans="1:32" ht="20.149999999999999" customHeight="1" x14ac:dyDescent="0.75">
      <c r="A3740" s="31">
        <v>3738</v>
      </c>
      <c r="B3740" s="237"/>
      <c r="C3740" s="273"/>
      <c r="D3740" s="272"/>
      <c r="E3740" s="273"/>
      <c r="F3740" s="273"/>
      <c r="G3740" s="253" t="str">
        <f t="shared" si="415"/>
        <v/>
      </c>
      <c r="H3740" s="31" t="str">
        <f>IF(AND(B3740=H$1),LOOKUP(9.99999999999999E+307,$H$2:H3739)+1,"")</f>
        <v/>
      </c>
      <c r="I3740" s="31" t="str">
        <f>IF(AND(B3740=I$1),LOOKUP(9.99999999999999E+307,$I$2:I3739)+1,"")</f>
        <v/>
      </c>
      <c r="J3740" s="31">
        <f>IF(AND(B3740=J$1),LOOKUP(9.99999999999999E+307,$J$2:J3739)+1,"")</f>
        <v>3574</v>
      </c>
      <c r="K3740" s="31">
        <f>IF(AND(B3740=K$1),LOOKUP(9.99999999999999E+307,$K$2:K3739)+1,"")</f>
        <v>3574</v>
      </c>
      <c r="L3740" s="31">
        <f>IF(AND(B3740=L$1),LOOKUP(9.99999999999999E+307,$L$2:L3739)+1,"")</f>
        <v>3574</v>
      </c>
      <c r="M3740" s="31">
        <f>IF(AND(B3740=M$1),LOOKUP(9.99999999999999E+307,$M$2:M3739)+1,"")</f>
        <v>3574</v>
      </c>
      <c r="N3740" s="31" t="e">
        <f>IF(AND(B3740=N$1),LOOKUP(9.99999999999999E+307,$N$2:N3739)+1,"")</f>
        <v>#REF!</v>
      </c>
      <c r="O3740" s="31" t="e">
        <f>IF(AND($B3740=O$1),LOOKUP(9.99999999999999E+307,$O$2:O3739)+1,"")</f>
        <v>#REF!</v>
      </c>
      <c r="P3740" s="31" t="e">
        <f>IF(AND($B3740=P$1),LOOKUP(9.99999999999999E+307,$P$2:P3739)+1,"")</f>
        <v>#REF!</v>
      </c>
      <c r="Q3740" s="31" t="e">
        <f>IF(AND($B3740=Q$1),LOOKUP(9.99999999999999E+307,$Q$2:Q3739)+1,"")</f>
        <v>#REF!</v>
      </c>
      <c r="R3740" s="31">
        <f>IF(AND($B3740=R$1),LOOKUP(9.99999999999999E+307,$R$2:R3739)+1,"")</f>
        <v>3574</v>
      </c>
      <c r="S3740" s="31">
        <f>IF(AND($B3740=S$1),LOOKUP(9.99999999999999E+307,$S$2:S3739)+1,"")</f>
        <v>3574</v>
      </c>
      <c r="T3740" s="265"/>
      <c r="AA3740" s="254" t="str">
        <f t="shared" si="416"/>
        <v/>
      </c>
      <c r="AB3740" s="254" t="str">
        <f t="shared" si="417"/>
        <v/>
      </c>
      <c r="AC3740" s="255">
        <f t="shared" si="418"/>
        <v>0</v>
      </c>
      <c r="AD3740" s="255">
        <f t="shared" si="419"/>
        <v>3836</v>
      </c>
      <c r="AE3740" s="256" t="str">
        <f t="shared" si="420"/>
        <v/>
      </c>
      <c r="AF3740" s="252" t="str">
        <f t="shared" si="421"/>
        <v>-</v>
      </c>
    </row>
    <row r="3741" spans="1:32" ht="20.149999999999999" customHeight="1" x14ac:dyDescent="0.75">
      <c r="A3741" s="31">
        <v>3739</v>
      </c>
      <c r="B3741" s="237"/>
      <c r="C3741" s="273"/>
      <c r="D3741" s="272"/>
      <c r="E3741" s="273"/>
      <c r="F3741" s="273"/>
      <c r="G3741" s="253" t="str">
        <f t="shared" si="415"/>
        <v/>
      </c>
      <c r="H3741" s="31" t="str">
        <f>IF(AND(B3741=H$1),LOOKUP(9.99999999999999E+307,$H$2:H3740)+1,"")</f>
        <v/>
      </c>
      <c r="I3741" s="31" t="str">
        <f>IF(AND(B3741=I$1),LOOKUP(9.99999999999999E+307,$I$2:I3740)+1,"")</f>
        <v/>
      </c>
      <c r="J3741" s="31">
        <f>IF(AND(B3741=J$1),LOOKUP(9.99999999999999E+307,$J$2:J3740)+1,"")</f>
        <v>3575</v>
      </c>
      <c r="K3741" s="31">
        <f>IF(AND(B3741=K$1),LOOKUP(9.99999999999999E+307,$K$2:K3740)+1,"")</f>
        <v>3575</v>
      </c>
      <c r="L3741" s="31">
        <f>IF(AND(B3741=L$1),LOOKUP(9.99999999999999E+307,$L$2:L3740)+1,"")</f>
        <v>3575</v>
      </c>
      <c r="M3741" s="31">
        <f>IF(AND(B3741=M$1),LOOKUP(9.99999999999999E+307,$M$2:M3740)+1,"")</f>
        <v>3575</v>
      </c>
      <c r="N3741" s="31" t="e">
        <f>IF(AND(B3741=N$1),LOOKUP(9.99999999999999E+307,$N$2:N3740)+1,"")</f>
        <v>#REF!</v>
      </c>
      <c r="O3741" s="31" t="e">
        <f>IF(AND($B3741=O$1),LOOKUP(9.99999999999999E+307,$O$2:O3740)+1,"")</f>
        <v>#REF!</v>
      </c>
      <c r="P3741" s="31" t="e">
        <f>IF(AND($B3741=P$1),LOOKUP(9.99999999999999E+307,$P$2:P3740)+1,"")</f>
        <v>#REF!</v>
      </c>
      <c r="Q3741" s="31" t="e">
        <f>IF(AND($B3741=Q$1),LOOKUP(9.99999999999999E+307,$Q$2:Q3740)+1,"")</f>
        <v>#REF!</v>
      </c>
      <c r="R3741" s="31">
        <f>IF(AND($B3741=R$1),LOOKUP(9.99999999999999E+307,$R$2:R3740)+1,"")</f>
        <v>3575</v>
      </c>
      <c r="S3741" s="31">
        <f>IF(AND($B3741=S$1),LOOKUP(9.99999999999999E+307,$S$2:S3740)+1,"")</f>
        <v>3575</v>
      </c>
      <c r="T3741" s="265"/>
      <c r="AA3741" s="254" t="str">
        <f t="shared" si="416"/>
        <v/>
      </c>
      <c r="AB3741" s="254" t="str">
        <f t="shared" si="417"/>
        <v/>
      </c>
      <c r="AC3741" s="255">
        <f t="shared" si="418"/>
        <v>0</v>
      </c>
      <c r="AD3741" s="255">
        <f t="shared" si="419"/>
        <v>3836</v>
      </c>
      <c r="AE3741" s="256" t="str">
        <f t="shared" si="420"/>
        <v/>
      </c>
      <c r="AF3741" s="252" t="str">
        <f t="shared" si="421"/>
        <v>-</v>
      </c>
    </row>
    <row r="3742" spans="1:32" ht="20.149999999999999" customHeight="1" x14ac:dyDescent="0.75">
      <c r="A3742" s="31">
        <v>3740</v>
      </c>
      <c r="B3742" s="237"/>
      <c r="C3742" s="273"/>
      <c r="D3742" s="272"/>
      <c r="E3742" s="273"/>
      <c r="F3742" s="273"/>
      <c r="G3742" s="253" t="str">
        <f t="shared" si="415"/>
        <v/>
      </c>
      <c r="H3742" s="31" t="str">
        <f>IF(AND(B3742=H$1),LOOKUP(9.99999999999999E+307,$H$2:H3741)+1,"")</f>
        <v/>
      </c>
      <c r="I3742" s="31" t="str">
        <f>IF(AND(B3742=I$1),LOOKUP(9.99999999999999E+307,$I$2:I3741)+1,"")</f>
        <v/>
      </c>
      <c r="J3742" s="31">
        <f>IF(AND(B3742=J$1),LOOKUP(9.99999999999999E+307,$J$2:J3741)+1,"")</f>
        <v>3576</v>
      </c>
      <c r="K3742" s="31">
        <f>IF(AND(B3742=K$1),LOOKUP(9.99999999999999E+307,$K$2:K3741)+1,"")</f>
        <v>3576</v>
      </c>
      <c r="L3742" s="31">
        <f>IF(AND(B3742=L$1),LOOKUP(9.99999999999999E+307,$L$2:L3741)+1,"")</f>
        <v>3576</v>
      </c>
      <c r="M3742" s="31">
        <f>IF(AND(B3742=M$1),LOOKUP(9.99999999999999E+307,$M$2:M3741)+1,"")</f>
        <v>3576</v>
      </c>
      <c r="N3742" s="31" t="e">
        <f>IF(AND(B3742=N$1),LOOKUP(9.99999999999999E+307,$N$2:N3741)+1,"")</f>
        <v>#REF!</v>
      </c>
      <c r="O3742" s="31" t="e">
        <f>IF(AND($B3742=O$1),LOOKUP(9.99999999999999E+307,$O$2:O3741)+1,"")</f>
        <v>#REF!</v>
      </c>
      <c r="P3742" s="31" t="e">
        <f>IF(AND($B3742=P$1),LOOKUP(9.99999999999999E+307,$P$2:P3741)+1,"")</f>
        <v>#REF!</v>
      </c>
      <c r="Q3742" s="31" t="e">
        <f>IF(AND($B3742=Q$1),LOOKUP(9.99999999999999E+307,$Q$2:Q3741)+1,"")</f>
        <v>#REF!</v>
      </c>
      <c r="R3742" s="31">
        <f>IF(AND($B3742=R$1),LOOKUP(9.99999999999999E+307,$R$2:R3741)+1,"")</f>
        <v>3576</v>
      </c>
      <c r="S3742" s="31">
        <f>IF(AND($B3742=S$1),LOOKUP(9.99999999999999E+307,$S$2:S3741)+1,"")</f>
        <v>3576</v>
      </c>
      <c r="T3742" s="265"/>
      <c r="AA3742" s="254" t="str">
        <f t="shared" si="416"/>
        <v/>
      </c>
      <c r="AB3742" s="254" t="str">
        <f t="shared" si="417"/>
        <v/>
      </c>
      <c r="AC3742" s="255">
        <f t="shared" si="418"/>
        <v>0</v>
      </c>
      <c r="AD3742" s="255">
        <f t="shared" si="419"/>
        <v>3836</v>
      </c>
      <c r="AE3742" s="256" t="str">
        <f t="shared" si="420"/>
        <v/>
      </c>
      <c r="AF3742" s="252" t="str">
        <f t="shared" si="421"/>
        <v>-</v>
      </c>
    </row>
    <row r="3743" spans="1:32" ht="20.149999999999999" customHeight="1" x14ac:dyDescent="0.75">
      <c r="A3743" s="31">
        <v>3741</v>
      </c>
      <c r="B3743" s="237"/>
      <c r="C3743" s="273"/>
      <c r="D3743" s="272"/>
      <c r="E3743" s="273"/>
      <c r="F3743" s="273"/>
      <c r="G3743" s="253" t="str">
        <f t="shared" si="415"/>
        <v/>
      </c>
      <c r="H3743" s="31" t="str">
        <f>IF(AND(B3743=H$1),LOOKUP(9.99999999999999E+307,$H$2:H3742)+1,"")</f>
        <v/>
      </c>
      <c r="I3743" s="31" t="str">
        <f>IF(AND(B3743=I$1),LOOKUP(9.99999999999999E+307,$I$2:I3742)+1,"")</f>
        <v/>
      </c>
      <c r="J3743" s="31">
        <f>IF(AND(B3743=J$1),LOOKUP(9.99999999999999E+307,$J$2:J3742)+1,"")</f>
        <v>3577</v>
      </c>
      <c r="K3743" s="31">
        <f>IF(AND(B3743=K$1),LOOKUP(9.99999999999999E+307,$K$2:K3742)+1,"")</f>
        <v>3577</v>
      </c>
      <c r="L3743" s="31">
        <f>IF(AND(B3743=L$1),LOOKUP(9.99999999999999E+307,$L$2:L3742)+1,"")</f>
        <v>3577</v>
      </c>
      <c r="M3743" s="31">
        <f>IF(AND(B3743=M$1),LOOKUP(9.99999999999999E+307,$M$2:M3742)+1,"")</f>
        <v>3577</v>
      </c>
      <c r="N3743" s="31" t="e">
        <f>IF(AND(B3743=N$1),LOOKUP(9.99999999999999E+307,$N$2:N3742)+1,"")</f>
        <v>#REF!</v>
      </c>
      <c r="O3743" s="31" t="e">
        <f>IF(AND($B3743=O$1),LOOKUP(9.99999999999999E+307,$O$2:O3742)+1,"")</f>
        <v>#REF!</v>
      </c>
      <c r="P3743" s="31" t="e">
        <f>IF(AND($B3743=P$1),LOOKUP(9.99999999999999E+307,$P$2:P3742)+1,"")</f>
        <v>#REF!</v>
      </c>
      <c r="Q3743" s="31" t="e">
        <f>IF(AND($B3743=Q$1),LOOKUP(9.99999999999999E+307,$Q$2:Q3742)+1,"")</f>
        <v>#REF!</v>
      </c>
      <c r="R3743" s="31">
        <f>IF(AND($B3743=R$1),LOOKUP(9.99999999999999E+307,$R$2:R3742)+1,"")</f>
        <v>3577</v>
      </c>
      <c r="S3743" s="31">
        <f>IF(AND($B3743=S$1),LOOKUP(9.99999999999999E+307,$S$2:S3742)+1,"")</f>
        <v>3577</v>
      </c>
      <c r="T3743" s="265"/>
      <c r="AA3743" s="254" t="str">
        <f t="shared" si="416"/>
        <v/>
      </c>
      <c r="AB3743" s="254" t="str">
        <f t="shared" si="417"/>
        <v/>
      </c>
      <c r="AC3743" s="255">
        <f t="shared" si="418"/>
        <v>0</v>
      </c>
      <c r="AD3743" s="255">
        <f t="shared" si="419"/>
        <v>3836</v>
      </c>
      <c r="AE3743" s="256" t="str">
        <f t="shared" si="420"/>
        <v/>
      </c>
      <c r="AF3743" s="252" t="str">
        <f t="shared" si="421"/>
        <v>-</v>
      </c>
    </row>
    <row r="3744" spans="1:32" ht="20.149999999999999" customHeight="1" x14ac:dyDescent="0.75">
      <c r="A3744" s="31">
        <v>3742</v>
      </c>
      <c r="B3744" s="237"/>
      <c r="C3744" s="273"/>
      <c r="D3744" s="272"/>
      <c r="E3744" s="273"/>
      <c r="F3744" s="273"/>
      <c r="G3744" s="253" t="str">
        <f t="shared" si="415"/>
        <v/>
      </c>
      <c r="H3744" s="31" t="str">
        <f>IF(AND(B3744=H$1),LOOKUP(9.99999999999999E+307,$H$2:H3743)+1,"")</f>
        <v/>
      </c>
      <c r="I3744" s="31" t="str">
        <f>IF(AND(B3744=I$1),LOOKUP(9.99999999999999E+307,$I$2:I3743)+1,"")</f>
        <v/>
      </c>
      <c r="J3744" s="31">
        <f>IF(AND(B3744=J$1),LOOKUP(9.99999999999999E+307,$J$2:J3743)+1,"")</f>
        <v>3578</v>
      </c>
      <c r="K3744" s="31">
        <f>IF(AND(B3744=K$1),LOOKUP(9.99999999999999E+307,$K$2:K3743)+1,"")</f>
        <v>3578</v>
      </c>
      <c r="L3744" s="31">
        <f>IF(AND(B3744=L$1),LOOKUP(9.99999999999999E+307,$L$2:L3743)+1,"")</f>
        <v>3578</v>
      </c>
      <c r="M3744" s="31">
        <f>IF(AND(B3744=M$1),LOOKUP(9.99999999999999E+307,$M$2:M3743)+1,"")</f>
        <v>3578</v>
      </c>
      <c r="N3744" s="31" t="e">
        <f>IF(AND(B3744=N$1),LOOKUP(9.99999999999999E+307,$N$2:N3743)+1,"")</f>
        <v>#REF!</v>
      </c>
      <c r="O3744" s="31" t="e">
        <f>IF(AND($B3744=O$1),LOOKUP(9.99999999999999E+307,$O$2:O3743)+1,"")</f>
        <v>#REF!</v>
      </c>
      <c r="P3744" s="31" t="e">
        <f>IF(AND($B3744=P$1),LOOKUP(9.99999999999999E+307,$P$2:P3743)+1,"")</f>
        <v>#REF!</v>
      </c>
      <c r="Q3744" s="31" t="e">
        <f>IF(AND($B3744=Q$1),LOOKUP(9.99999999999999E+307,$Q$2:Q3743)+1,"")</f>
        <v>#REF!</v>
      </c>
      <c r="R3744" s="31">
        <f>IF(AND($B3744=R$1),LOOKUP(9.99999999999999E+307,$R$2:R3743)+1,"")</f>
        <v>3578</v>
      </c>
      <c r="S3744" s="31">
        <f>IF(AND($B3744=S$1),LOOKUP(9.99999999999999E+307,$S$2:S3743)+1,"")</f>
        <v>3578</v>
      </c>
      <c r="T3744" s="265"/>
      <c r="AA3744" s="254" t="str">
        <f t="shared" si="416"/>
        <v/>
      </c>
      <c r="AB3744" s="254" t="str">
        <f t="shared" si="417"/>
        <v/>
      </c>
      <c r="AC3744" s="255">
        <f t="shared" si="418"/>
        <v>0</v>
      </c>
      <c r="AD3744" s="255">
        <f t="shared" si="419"/>
        <v>3836</v>
      </c>
      <c r="AE3744" s="256" t="str">
        <f t="shared" si="420"/>
        <v/>
      </c>
      <c r="AF3744" s="252" t="str">
        <f t="shared" si="421"/>
        <v>-</v>
      </c>
    </row>
    <row r="3745" spans="1:32" ht="20.149999999999999" customHeight="1" x14ac:dyDescent="0.75">
      <c r="A3745" s="31">
        <v>3743</v>
      </c>
      <c r="B3745" s="237"/>
      <c r="C3745" s="273"/>
      <c r="D3745" s="272"/>
      <c r="E3745" s="273"/>
      <c r="F3745" s="273"/>
      <c r="G3745" s="253" t="str">
        <f t="shared" si="415"/>
        <v/>
      </c>
      <c r="H3745" s="31" t="str">
        <f>IF(AND(B3745=H$1),LOOKUP(9.99999999999999E+307,$H$2:H3744)+1,"")</f>
        <v/>
      </c>
      <c r="I3745" s="31" t="str">
        <f>IF(AND(B3745=I$1),LOOKUP(9.99999999999999E+307,$I$2:I3744)+1,"")</f>
        <v/>
      </c>
      <c r="J3745" s="31">
        <f>IF(AND(B3745=J$1),LOOKUP(9.99999999999999E+307,$J$2:J3744)+1,"")</f>
        <v>3579</v>
      </c>
      <c r="K3745" s="31">
        <f>IF(AND(B3745=K$1),LOOKUP(9.99999999999999E+307,$K$2:K3744)+1,"")</f>
        <v>3579</v>
      </c>
      <c r="L3745" s="31">
        <f>IF(AND(B3745=L$1),LOOKUP(9.99999999999999E+307,$L$2:L3744)+1,"")</f>
        <v>3579</v>
      </c>
      <c r="M3745" s="31">
        <f>IF(AND(B3745=M$1),LOOKUP(9.99999999999999E+307,$M$2:M3744)+1,"")</f>
        <v>3579</v>
      </c>
      <c r="N3745" s="31" t="e">
        <f>IF(AND(B3745=N$1),LOOKUP(9.99999999999999E+307,$N$2:N3744)+1,"")</f>
        <v>#REF!</v>
      </c>
      <c r="O3745" s="31" t="e">
        <f>IF(AND($B3745=O$1),LOOKUP(9.99999999999999E+307,$O$2:O3744)+1,"")</f>
        <v>#REF!</v>
      </c>
      <c r="P3745" s="31" t="e">
        <f>IF(AND($B3745=P$1),LOOKUP(9.99999999999999E+307,$P$2:P3744)+1,"")</f>
        <v>#REF!</v>
      </c>
      <c r="Q3745" s="31" t="e">
        <f>IF(AND($B3745=Q$1),LOOKUP(9.99999999999999E+307,$Q$2:Q3744)+1,"")</f>
        <v>#REF!</v>
      </c>
      <c r="R3745" s="31">
        <f>IF(AND($B3745=R$1),LOOKUP(9.99999999999999E+307,$R$2:R3744)+1,"")</f>
        <v>3579</v>
      </c>
      <c r="S3745" s="31">
        <f>IF(AND($B3745=S$1),LOOKUP(9.99999999999999E+307,$S$2:S3744)+1,"")</f>
        <v>3579</v>
      </c>
      <c r="T3745" s="265"/>
      <c r="AA3745" s="254" t="str">
        <f t="shared" si="416"/>
        <v/>
      </c>
      <c r="AB3745" s="254" t="str">
        <f t="shared" si="417"/>
        <v/>
      </c>
      <c r="AC3745" s="255">
        <f t="shared" si="418"/>
        <v>0</v>
      </c>
      <c r="AD3745" s="255">
        <f t="shared" si="419"/>
        <v>3836</v>
      </c>
      <c r="AE3745" s="256" t="str">
        <f t="shared" si="420"/>
        <v/>
      </c>
      <c r="AF3745" s="252" t="str">
        <f t="shared" si="421"/>
        <v>-</v>
      </c>
    </row>
    <row r="3746" spans="1:32" ht="20.149999999999999" customHeight="1" x14ac:dyDescent="0.75">
      <c r="A3746" s="31">
        <v>3744</v>
      </c>
      <c r="B3746" s="237"/>
      <c r="C3746" s="273"/>
      <c r="D3746" s="272"/>
      <c r="E3746" s="273"/>
      <c r="F3746" s="273"/>
      <c r="G3746" s="253" t="str">
        <f t="shared" si="415"/>
        <v/>
      </c>
      <c r="H3746" s="31" t="str">
        <f>IF(AND(B3746=H$1),LOOKUP(9.99999999999999E+307,$H$2:H3745)+1,"")</f>
        <v/>
      </c>
      <c r="I3746" s="31" t="str">
        <f>IF(AND(B3746=I$1),LOOKUP(9.99999999999999E+307,$I$2:I3745)+1,"")</f>
        <v/>
      </c>
      <c r="J3746" s="31">
        <f>IF(AND(B3746=J$1),LOOKUP(9.99999999999999E+307,$J$2:J3745)+1,"")</f>
        <v>3580</v>
      </c>
      <c r="K3746" s="31">
        <f>IF(AND(B3746=K$1),LOOKUP(9.99999999999999E+307,$K$2:K3745)+1,"")</f>
        <v>3580</v>
      </c>
      <c r="L3746" s="31">
        <f>IF(AND(B3746=L$1),LOOKUP(9.99999999999999E+307,$L$2:L3745)+1,"")</f>
        <v>3580</v>
      </c>
      <c r="M3746" s="31">
        <f>IF(AND(B3746=M$1),LOOKUP(9.99999999999999E+307,$M$2:M3745)+1,"")</f>
        <v>3580</v>
      </c>
      <c r="N3746" s="31" t="e">
        <f>IF(AND(B3746=N$1),LOOKUP(9.99999999999999E+307,$N$2:N3745)+1,"")</f>
        <v>#REF!</v>
      </c>
      <c r="O3746" s="31" t="e">
        <f>IF(AND($B3746=O$1),LOOKUP(9.99999999999999E+307,$O$2:O3745)+1,"")</f>
        <v>#REF!</v>
      </c>
      <c r="P3746" s="31" t="e">
        <f>IF(AND($B3746=P$1),LOOKUP(9.99999999999999E+307,$P$2:P3745)+1,"")</f>
        <v>#REF!</v>
      </c>
      <c r="Q3746" s="31" t="e">
        <f>IF(AND($B3746=Q$1),LOOKUP(9.99999999999999E+307,$Q$2:Q3745)+1,"")</f>
        <v>#REF!</v>
      </c>
      <c r="R3746" s="31">
        <f>IF(AND($B3746=R$1),LOOKUP(9.99999999999999E+307,$R$2:R3745)+1,"")</f>
        <v>3580</v>
      </c>
      <c r="S3746" s="31">
        <f>IF(AND($B3746=S$1),LOOKUP(9.99999999999999E+307,$S$2:S3745)+1,"")</f>
        <v>3580</v>
      </c>
      <c r="T3746" s="265"/>
      <c r="AA3746" s="254" t="str">
        <f t="shared" si="416"/>
        <v/>
      </c>
      <c r="AB3746" s="254" t="str">
        <f t="shared" si="417"/>
        <v/>
      </c>
      <c r="AC3746" s="255">
        <f t="shared" si="418"/>
        <v>0</v>
      </c>
      <c r="AD3746" s="255">
        <f t="shared" si="419"/>
        <v>3836</v>
      </c>
      <c r="AE3746" s="256" t="str">
        <f t="shared" si="420"/>
        <v/>
      </c>
      <c r="AF3746" s="252" t="str">
        <f t="shared" si="421"/>
        <v>-</v>
      </c>
    </row>
    <row r="3747" spans="1:32" ht="20.149999999999999" customHeight="1" x14ac:dyDescent="0.75">
      <c r="A3747" s="31">
        <v>3745</v>
      </c>
      <c r="B3747" s="237"/>
      <c r="C3747" s="273"/>
      <c r="D3747" s="272"/>
      <c r="E3747" s="273"/>
      <c r="F3747" s="273"/>
      <c r="G3747" s="253" t="str">
        <f t="shared" si="415"/>
        <v/>
      </c>
      <c r="H3747" s="31" t="str">
        <f>IF(AND(B3747=H$1),LOOKUP(9.99999999999999E+307,$H$2:H3746)+1,"")</f>
        <v/>
      </c>
      <c r="I3747" s="31" t="str">
        <f>IF(AND(B3747=I$1),LOOKUP(9.99999999999999E+307,$I$2:I3746)+1,"")</f>
        <v/>
      </c>
      <c r="J3747" s="31">
        <f>IF(AND(B3747=J$1),LOOKUP(9.99999999999999E+307,$J$2:J3746)+1,"")</f>
        <v>3581</v>
      </c>
      <c r="K3747" s="31">
        <f>IF(AND(B3747=K$1),LOOKUP(9.99999999999999E+307,$K$2:K3746)+1,"")</f>
        <v>3581</v>
      </c>
      <c r="L3747" s="31">
        <f>IF(AND(B3747=L$1),LOOKUP(9.99999999999999E+307,$L$2:L3746)+1,"")</f>
        <v>3581</v>
      </c>
      <c r="M3747" s="31">
        <f>IF(AND(B3747=M$1),LOOKUP(9.99999999999999E+307,$M$2:M3746)+1,"")</f>
        <v>3581</v>
      </c>
      <c r="N3747" s="31" t="e">
        <f>IF(AND(B3747=N$1),LOOKUP(9.99999999999999E+307,$N$2:N3746)+1,"")</f>
        <v>#REF!</v>
      </c>
      <c r="O3747" s="31" t="e">
        <f>IF(AND($B3747=O$1),LOOKUP(9.99999999999999E+307,$O$2:O3746)+1,"")</f>
        <v>#REF!</v>
      </c>
      <c r="P3747" s="31" t="e">
        <f>IF(AND($B3747=P$1),LOOKUP(9.99999999999999E+307,$P$2:P3746)+1,"")</f>
        <v>#REF!</v>
      </c>
      <c r="Q3747" s="31" t="e">
        <f>IF(AND($B3747=Q$1),LOOKUP(9.99999999999999E+307,$Q$2:Q3746)+1,"")</f>
        <v>#REF!</v>
      </c>
      <c r="R3747" s="31">
        <f>IF(AND($B3747=R$1),LOOKUP(9.99999999999999E+307,$R$2:R3746)+1,"")</f>
        <v>3581</v>
      </c>
      <c r="S3747" s="31">
        <f>IF(AND($B3747=S$1),LOOKUP(9.99999999999999E+307,$S$2:S3746)+1,"")</f>
        <v>3581</v>
      </c>
      <c r="T3747" s="265"/>
      <c r="AA3747" s="254" t="str">
        <f t="shared" si="416"/>
        <v/>
      </c>
      <c r="AB3747" s="254" t="str">
        <f t="shared" si="417"/>
        <v/>
      </c>
      <c r="AC3747" s="255">
        <f t="shared" si="418"/>
        <v>0</v>
      </c>
      <c r="AD3747" s="255">
        <f t="shared" si="419"/>
        <v>3836</v>
      </c>
      <c r="AE3747" s="256" t="str">
        <f t="shared" si="420"/>
        <v/>
      </c>
      <c r="AF3747" s="252" t="str">
        <f t="shared" si="421"/>
        <v>-</v>
      </c>
    </row>
    <row r="3748" spans="1:32" ht="20.149999999999999" customHeight="1" x14ac:dyDescent="0.75">
      <c r="A3748" s="31">
        <v>3746</v>
      </c>
      <c r="B3748" s="237"/>
      <c r="C3748" s="273"/>
      <c r="D3748" s="272"/>
      <c r="E3748" s="273"/>
      <c r="F3748" s="273"/>
      <c r="G3748" s="253" t="str">
        <f t="shared" si="415"/>
        <v/>
      </c>
      <c r="H3748" s="31" t="str">
        <f>IF(AND(B3748=H$1),LOOKUP(9.99999999999999E+307,$H$2:H3747)+1,"")</f>
        <v/>
      </c>
      <c r="I3748" s="31" t="str">
        <f>IF(AND(B3748=I$1),LOOKUP(9.99999999999999E+307,$I$2:I3747)+1,"")</f>
        <v/>
      </c>
      <c r="J3748" s="31">
        <f>IF(AND(B3748=J$1),LOOKUP(9.99999999999999E+307,$J$2:J3747)+1,"")</f>
        <v>3582</v>
      </c>
      <c r="K3748" s="31">
        <f>IF(AND(B3748=K$1),LOOKUP(9.99999999999999E+307,$K$2:K3747)+1,"")</f>
        <v>3582</v>
      </c>
      <c r="L3748" s="31">
        <f>IF(AND(B3748=L$1),LOOKUP(9.99999999999999E+307,$L$2:L3747)+1,"")</f>
        <v>3582</v>
      </c>
      <c r="M3748" s="31">
        <f>IF(AND(B3748=M$1),LOOKUP(9.99999999999999E+307,$M$2:M3747)+1,"")</f>
        <v>3582</v>
      </c>
      <c r="N3748" s="31" t="e">
        <f>IF(AND(B3748=N$1),LOOKUP(9.99999999999999E+307,$N$2:N3747)+1,"")</f>
        <v>#REF!</v>
      </c>
      <c r="O3748" s="31" t="e">
        <f>IF(AND($B3748=O$1),LOOKUP(9.99999999999999E+307,$O$2:O3747)+1,"")</f>
        <v>#REF!</v>
      </c>
      <c r="P3748" s="31" t="e">
        <f>IF(AND($B3748=P$1),LOOKUP(9.99999999999999E+307,$P$2:P3747)+1,"")</f>
        <v>#REF!</v>
      </c>
      <c r="Q3748" s="31" t="e">
        <f>IF(AND($B3748=Q$1),LOOKUP(9.99999999999999E+307,$Q$2:Q3747)+1,"")</f>
        <v>#REF!</v>
      </c>
      <c r="R3748" s="31">
        <f>IF(AND($B3748=R$1),LOOKUP(9.99999999999999E+307,$R$2:R3747)+1,"")</f>
        <v>3582</v>
      </c>
      <c r="S3748" s="31">
        <f>IF(AND($B3748=S$1),LOOKUP(9.99999999999999E+307,$S$2:S3747)+1,"")</f>
        <v>3582</v>
      </c>
      <c r="T3748" s="265"/>
      <c r="AA3748" s="254" t="str">
        <f t="shared" si="416"/>
        <v/>
      </c>
      <c r="AB3748" s="254" t="str">
        <f t="shared" si="417"/>
        <v/>
      </c>
      <c r="AC3748" s="255">
        <f t="shared" si="418"/>
        <v>0</v>
      </c>
      <c r="AD3748" s="255">
        <f t="shared" si="419"/>
        <v>3836</v>
      </c>
      <c r="AE3748" s="256" t="str">
        <f t="shared" si="420"/>
        <v/>
      </c>
      <c r="AF3748" s="252" t="str">
        <f t="shared" si="421"/>
        <v>-</v>
      </c>
    </row>
    <row r="3749" spans="1:32" ht="20.149999999999999" customHeight="1" x14ac:dyDescent="0.75">
      <c r="A3749" s="31">
        <v>3747</v>
      </c>
      <c r="B3749" s="237"/>
      <c r="C3749" s="273"/>
      <c r="D3749" s="272"/>
      <c r="E3749" s="273"/>
      <c r="F3749" s="273"/>
      <c r="G3749" s="253" t="str">
        <f t="shared" si="415"/>
        <v/>
      </c>
      <c r="H3749" s="31" t="str">
        <f>IF(AND(B3749=H$1),LOOKUP(9.99999999999999E+307,$H$2:H3748)+1,"")</f>
        <v/>
      </c>
      <c r="I3749" s="31" t="str">
        <f>IF(AND(B3749=I$1),LOOKUP(9.99999999999999E+307,$I$2:I3748)+1,"")</f>
        <v/>
      </c>
      <c r="J3749" s="31">
        <f>IF(AND(B3749=J$1),LOOKUP(9.99999999999999E+307,$J$2:J3748)+1,"")</f>
        <v>3583</v>
      </c>
      <c r="K3749" s="31">
        <f>IF(AND(B3749=K$1),LOOKUP(9.99999999999999E+307,$K$2:K3748)+1,"")</f>
        <v>3583</v>
      </c>
      <c r="L3749" s="31">
        <f>IF(AND(B3749=L$1),LOOKUP(9.99999999999999E+307,$L$2:L3748)+1,"")</f>
        <v>3583</v>
      </c>
      <c r="M3749" s="31">
        <f>IF(AND(B3749=M$1),LOOKUP(9.99999999999999E+307,$M$2:M3748)+1,"")</f>
        <v>3583</v>
      </c>
      <c r="N3749" s="31" t="e">
        <f>IF(AND(B3749=N$1),LOOKUP(9.99999999999999E+307,$N$2:N3748)+1,"")</f>
        <v>#REF!</v>
      </c>
      <c r="O3749" s="31" t="e">
        <f>IF(AND($B3749=O$1),LOOKUP(9.99999999999999E+307,$O$2:O3748)+1,"")</f>
        <v>#REF!</v>
      </c>
      <c r="P3749" s="31" t="e">
        <f>IF(AND($B3749=P$1),LOOKUP(9.99999999999999E+307,$P$2:P3748)+1,"")</f>
        <v>#REF!</v>
      </c>
      <c r="Q3749" s="31" t="e">
        <f>IF(AND($B3749=Q$1),LOOKUP(9.99999999999999E+307,$Q$2:Q3748)+1,"")</f>
        <v>#REF!</v>
      </c>
      <c r="R3749" s="31">
        <f>IF(AND($B3749=R$1),LOOKUP(9.99999999999999E+307,$R$2:R3748)+1,"")</f>
        <v>3583</v>
      </c>
      <c r="S3749" s="31">
        <f>IF(AND($B3749=S$1),LOOKUP(9.99999999999999E+307,$S$2:S3748)+1,"")</f>
        <v>3583</v>
      </c>
      <c r="T3749" s="265"/>
      <c r="AA3749" s="254" t="str">
        <f t="shared" si="416"/>
        <v/>
      </c>
      <c r="AB3749" s="254" t="str">
        <f t="shared" si="417"/>
        <v/>
      </c>
      <c r="AC3749" s="255">
        <f t="shared" si="418"/>
        <v>0</v>
      </c>
      <c r="AD3749" s="255">
        <f t="shared" si="419"/>
        <v>3836</v>
      </c>
      <c r="AE3749" s="256" t="str">
        <f t="shared" si="420"/>
        <v/>
      </c>
      <c r="AF3749" s="252" t="str">
        <f t="shared" si="421"/>
        <v>-</v>
      </c>
    </row>
    <row r="3750" spans="1:32" ht="20.149999999999999" customHeight="1" x14ac:dyDescent="0.75">
      <c r="A3750" s="31">
        <v>3748</v>
      </c>
      <c r="B3750" s="237"/>
      <c r="C3750" s="273"/>
      <c r="D3750" s="272"/>
      <c r="E3750" s="273"/>
      <c r="F3750" s="273"/>
      <c r="G3750" s="253" t="str">
        <f t="shared" si="415"/>
        <v/>
      </c>
      <c r="H3750" s="31" t="str">
        <f>IF(AND(B3750=H$1),LOOKUP(9.99999999999999E+307,$H$2:H3749)+1,"")</f>
        <v/>
      </c>
      <c r="I3750" s="31" t="str">
        <f>IF(AND(B3750=I$1),LOOKUP(9.99999999999999E+307,$I$2:I3749)+1,"")</f>
        <v/>
      </c>
      <c r="J3750" s="31">
        <f>IF(AND(B3750=J$1),LOOKUP(9.99999999999999E+307,$J$2:J3749)+1,"")</f>
        <v>3584</v>
      </c>
      <c r="K3750" s="31">
        <f>IF(AND(B3750=K$1),LOOKUP(9.99999999999999E+307,$K$2:K3749)+1,"")</f>
        <v>3584</v>
      </c>
      <c r="L3750" s="31">
        <f>IF(AND(B3750=L$1),LOOKUP(9.99999999999999E+307,$L$2:L3749)+1,"")</f>
        <v>3584</v>
      </c>
      <c r="M3750" s="31">
        <f>IF(AND(B3750=M$1),LOOKUP(9.99999999999999E+307,$M$2:M3749)+1,"")</f>
        <v>3584</v>
      </c>
      <c r="N3750" s="31" t="e">
        <f>IF(AND(B3750=N$1),LOOKUP(9.99999999999999E+307,$N$2:N3749)+1,"")</f>
        <v>#REF!</v>
      </c>
      <c r="O3750" s="31" t="e">
        <f>IF(AND($B3750=O$1),LOOKUP(9.99999999999999E+307,$O$2:O3749)+1,"")</f>
        <v>#REF!</v>
      </c>
      <c r="P3750" s="31" t="e">
        <f>IF(AND($B3750=P$1),LOOKUP(9.99999999999999E+307,$P$2:P3749)+1,"")</f>
        <v>#REF!</v>
      </c>
      <c r="Q3750" s="31" t="e">
        <f>IF(AND($B3750=Q$1),LOOKUP(9.99999999999999E+307,$Q$2:Q3749)+1,"")</f>
        <v>#REF!</v>
      </c>
      <c r="R3750" s="31">
        <f>IF(AND($B3750=R$1),LOOKUP(9.99999999999999E+307,$R$2:R3749)+1,"")</f>
        <v>3584</v>
      </c>
      <c r="S3750" s="31">
        <f>IF(AND($B3750=S$1),LOOKUP(9.99999999999999E+307,$S$2:S3749)+1,"")</f>
        <v>3584</v>
      </c>
      <c r="T3750" s="265"/>
      <c r="AA3750" s="254" t="str">
        <f t="shared" si="416"/>
        <v/>
      </c>
      <c r="AB3750" s="254" t="str">
        <f t="shared" si="417"/>
        <v/>
      </c>
      <c r="AC3750" s="255">
        <f t="shared" si="418"/>
        <v>0</v>
      </c>
      <c r="AD3750" s="255">
        <f t="shared" si="419"/>
        <v>3836</v>
      </c>
      <c r="AE3750" s="256" t="str">
        <f t="shared" si="420"/>
        <v/>
      </c>
      <c r="AF3750" s="252" t="str">
        <f t="shared" si="421"/>
        <v>-</v>
      </c>
    </row>
    <row r="3751" spans="1:32" ht="20.149999999999999" customHeight="1" x14ac:dyDescent="0.75">
      <c r="A3751" s="31">
        <v>3749</v>
      </c>
      <c r="B3751" s="237"/>
      <c r="C3751" s="273"/>
      <c r="D3751" s="272"/>
      <c r="E3751" s="273"/>
      <c r="F3751" s="273"/>
      <c r="G3751" s="253" t="str">
        <f t="shared" si="415"/>
        <v/>
      </c>
      <c r="H3751" s="31" t="str">
        <f>IF(AND(B3751=H$1),LOOKUP(9.99999999999999E+307,$H$2:H3750)+1,"")</f>
        <v/>
      </c>
      <c r="I3751" s="31" t="str">
        <f>IF(AND(B3751=I$1),LOOKUP(9.99999999999999E+307,$I$2:I3750)+1,"")</f>
        <v/>
      </c>
      <c r="J3751" s="31">
        <f>IF(AND(B3751=J$1),LOOKUP(9.99999999999999E+307,$J$2:J3750)+1,"")</f>
        <v>3585</v>
      </c>
      <c r="K3751" s="31">
        <f>IF(AND(B3751=K$1),LOOKUP(9.99999999999999E+307,$K$2:K3750)+1,"")</f>
        <v>3585</v>
      </c>
      <c r="L3751" s="31">
        <f>IF(AND(B3751=L$1),LOOKUP(9.99999999999999E+307,$L$2:L3750)+1,"")</f>
        <v>3585</v>
      </c>
      <c r="M3751" s="31">
        <f>IF(AND(B3751=M$1),LOOKUP(9.99999999999999E+307,$M$2:M3750)+1,"")</f>
        <v>3585</v>
      </c>
      <c r="N3751" s="31" t="e">
        <f>IF(AND(B3751=N$1),LOOKUP(9.99999999999999E+307,$N$2:N3750)+1,"")</f>
        <v>#REF!</v>
      </c>
      <c r="O3751" s="31" t="e">
        <f>IF(AND($B3751=O$1),LOOKUP(9.99999999999999E+307,$O$2:O3750)+1,"")</f>
        <v>#REF!</v>
      </c>
      <c r="P3751" s="31" t="e">
        <f>IF(AND($B3751=P$1),LOOKUP(9.99999999999999E+307,$P$2:P3750)+1,"")</f>
        <v>#REF!</v>
      </c>
      <c r="Q3751" s="31" t="e">
        <f>IF(AND($B3751=Q$1),LOOKUP(9.99999999999999E+307,$Q$2:Q3750)+1,"")</f>
        <v>#REF!</v>
      </c>
      <c r="R3751" s="31">
        <f>IF(AND($B3751=R$1),LOOKUP(9.99999999999999E+307,$R$2:R3750)+1,"")</f>
        <v>3585</v>
      </c>
      <c r="S3751" s="31">
        <f>IF(AND($B3751=S$1),LOOKUP(9.99999999999999E+307,$S$2:S3750)+1,"")</f>
        <v>3585</v>
      </c>
      <c r="T3751" s="265"/>
      <c r="AA3751" s="254" t="str">
        <f t="shared" si="416"/>
        <v/>
      </c>
      <c r="AB3751" s="254" t="str">
        <f t="shared" si="417"/>
        <v/>
      </c>
      <c r="AC3751" s="255">
        <f t="shared" si="418"/>
        <v>0</v>
      </c>
      <c r="AD3751" s="255">
        <f t="shared" si="419"/>
        <v>3836</v>
      </c>
      <c r="AE3751" s="256" t="str">
        <f t="shared" si="420"/>
        <v/>
      </c>
      <c r="AF3751" s="252" t="str">
        <f t="shared" si="421"/>
        <v>-</v>
      </c>
    </row>
    <row r="3752" spans="1:32" ht="20.149999999999999" customHeight="1" x14ac:dyDescent="0.75">
      <c r="A3752" s="31">
        <v>3750</v>
      </c>
      <c r="B3752" s="237"/>
      <c r="C3752" s="273"/>
      <c r="D3752" s="272"/>
      <c r="E3752" s="273"/>
      <c r="F3752" s="273"/>
      <c r="G3752" s="253" t="str">
        <f t="shared" si="415"/>
        <v/>
      </c>
      <c r="H3752" s="31" t="str">
        <f>IF(AND(B3752=H$1),LOOKUP(9.99999999999999E+307,$H$2:H3751)+1,"")</f>
        <v/>
      </c>
      <c r="I3752" s="31" t="str">
        <f>IF(AND(B3752=I$1),LOOKUP(9.99999999999999E+307,$I$2:I3751)+1,"")</f>
        <v/>
      </c>
      <c r="J3752" s="31">
        <f>IF(AND(B3752=J$1),LOOKUP(9.99999999999999E+307,$J$2:J3751)+1,"")</f>
        <v>3586</v>
      </c>
      <c r="K3752" s="31">
        <f>IF(AND(B3752=K$1),LOOKUP(9.99999999999999E+307,$K$2:K3751)+1,"")</f>
        <v>3586</v>
      </c>
      <c r="L3752" s="31">
        <f>IF(AND(B3752=L$1),LOOKUP(9.99999999999999E+307,$L$2:L3751)+1,"")</f>
        <v>3586</v>
      </c>
      <c r="M3752" s="31">
        <f>IF(AND(B3752=M$1),LOOKUP(9.99999999999999E+307,$M$2:M3751)+1,"")</f>
        <v>3586</v>
      </c>
      <c r="N3752" s="31" t="e">
        <f>IF(AND(B3752=N$1),LOOKUP(9.99999999999999E+307,$N$2:N3751)+1,"")</f>
        <v>#REF!</v>
      </c>
      <c r="O3752" s="31" t="e">
        <f>IF(AND($B3752=O$1),LOOKUP(9.99999999999999E+307,$O$2:O3751)+1,"")</f>
        <v>#REF!</v>
      </c>
      <c r="P3752" s="31" t="e">
        <f>IF(AND($B3752=P$1),LOOKUP(9.99999999999999E+307,$P$2:P3751)+1,"")</f>
        <v>#REF!</v>
      </c>
      <c r="Q3752" s="31" t="e">
        <f>IF(AND($B3752=Q$1),LOOKUP(9.99999999999999E+307,$Q$2:Q3751)+1,"")</f>
        <v>#REF!</v>
      </c>
      <c r="R3752" s="31">
        <f>IF(AND($B3752=R$1),LOOKUP(9.99999999999999E+307,$R$2:R3751)+1,"")</f>
        <v>3586</v>
      </c>
      <c r="S3752" s="31">
        <f>IF(AND($B3752=S$1),LOOKUP(9.99999999999999E+307,$S$2:S3751)+1,"")</f>
        <v>3586</v>
      </c>
      <c r="T3752" s="265"/>
      <c r="AA3752" s="254" t="str">
        <f t="shared" si="416"/>
        <v/>
      </c>
      <c r="AB3752" s="254" t="str">
        <f t="shared" si="417"/>
        <v/>
      </c>
      <c r="AC3752" s="255">
        <f t="shared" si="418"/>
        <v>0</v>
      </c>
      <c r="AD3752" s="255">
        <f t="shared" si="419"/>
        <v>3836</v>
      </c>
      <c r="AE3752" s="256" t="str">
        <f t="shared" si="420"/>
        <v/>
      </c>
      <c r="AF3752" s="252" t="str">
        <f t="shared" si="421"/>
        <v>-</v>
      </c>
    </row>
    <row r="3753" spans="1:32" ht="20.149999999999999" customHeight="1" x14ac:dyDescent="0.75">
      <c r="A3753" s="31">
        <v>3751</v>
      </c>
      <c r="B3753" s="237"/>
      <c r="C3753" s="273"/>
      <c r="D3753" s="272"/>
      <c r="E3753" s="273"/>
      <c r="F3753" s="273"/>
      <c r="G3753" s="253" t="str">
        <f t="shared" si="415"/>
        <v/>
      </c>
      <c r="H3753" s="31" t="str">
        <f>IF(AND(B3753=H$1),LOOKUP(9.99999999999999E+307,$H$2:H3752)+1,"")</f>
        <v/>
      </c>
      <c r="I3753" s="31" t="str">
        <f>IF(AND(B3753=I$1),LOOKUP(9.99999999999999E+307,$I$2:I3752)+1,"")</f>
        <v/>
      </c>
      <c r="J3753" s="31">
        <f>IF(AND(B3753=J$1),LOOKUP(9.99999999999999E+307,$J$2:J3752)+1,"")</f>
        <v>3587</v>
      </c>
      <c r="K3753" s="31">
        <f>IF(AND(B3753=K$1),LOOKUP(9.99999999999999E+307,$K$2:K3752)+1,"")</f>
        <v>3587</v>
      </c>
      <c r="L3753" s="31">
        <f>IF(AND(B3753=L$1),LOOKUP(9.99999999999999E+307,$L$2:L3752)+1,"")</f>
        <v>3587</v>
      </c>
      <c r="M3753" s="31">
        <f>IF(AND(B3753=M$1),LOOKUP(9.99999999999999E+307,$M$2:M3752)+1,"")</f>
        <v>3587</v>
      </c>
      <c r="N3753" s="31" t="e">
        <f>IF(AND(B3753=N$1),LOOKUP(9.99999999999999E+307,$N$2:N3752)+1,"")</f>
        <v>#REF!</v>
      </c>
      <c r="O3753" s="31" t="e">
        <f>IF(AND($B3753=O$1),LOOKUP(9.99999999999999E+307,$O$2:O3752)+1,"")</f>
        <v>#REF!</v>
      </c>
      <c r="P3753" s="31" t="e">
        <f>IF(AND($B3753=P$1),LOOKUP(9.99999999999999E+307,$P$2:P3752)+1,"")</f>
        <v>#REF!</v>
      </c>
      <c r="Q3753" s="31" t="e">
        <f>IF(AND($B3753=Q$1),LOOKUP(9.99999999999999E+307,$Q$2:Q3752)+1,"")</f>
        <v>#REF!</v>
      </c>
      <c r="R3753" s="31">
        <f>IF(AND($B3753=R$1),LOOKUP(9.99999999999999E+307,$R$2:R3752)+1,"")</f>
        <v>3587</v>
      </c>
      <c r="S3753" s="31">
        <f>IF(AND($B3753=S$1),LOOKUP(9.99999999999999E+307,$S$2:S3752)+1,"")</f>
        <v>3587</v>
      </c>
      <c r="T3753" s="265"/>
      <c r="AA3753" s="254" t="str">
        <f t="shared" si="416"/>
        <v/>
      </c>
      <c r="AB3753" s="254" t="str">
        <f t="shared" si="417"/>
        <v/>
      </c>
      <c r="AC3753" s="255">
        <f t="shared" si="418"/>
        <v>0</v>
      </c>
      <c r="AD3753" s="255">
        <f t="shared" si="419"/>
        <v>3836</v>
      </c>
      <c r="AE3753" s="256" t="str">
        <f t="shared" si="420"/>
        <v/>
      </c>
      <c r="AF3753" s="252" t="str">
        <f t="shared" si="421"/>
        <v>-</v>
      </c>
    </row>
    <row r="3754" spans="1:32" ht="20.149999999999999" customHeight="1" x14ac:dyDescent="0.75">
      <c r="A3754" s="31">
        <v>3752</v>
      </c>
      <c r="B3754" s="237"/>
      <c r="C3754" s="273"/>
      <c r="D3754" s="272"/>
      <c r="E3754" s="273"/>
      <c r="F3754" s="273"/>
      <c r="G3754" s="253" t="str">
        <f t="shared" si="415"/>
        <v/>
      </c>
      <c r="H3754" s="31" t="str">
        <f>IF(AND(B3754=H$1),LOOKUP(9.99999999999999E+307,$H$2:H3753)+1,"")</f>
        <v/>
      </c>
      <c r="I3754" s="31" t="str">
        <f>IF(AND(B3754=I$1),LOOKUP(9.99999999999999E+307,$I$2:I3753)+1,"")</f>
        <v/>
      </c>
      <c r="J3754" s="31">
        <f>IF(AND(B3754=J$1),LOOKUP(9.99999999999999E+307,$J$2:J3753)+1,"")</f>
        <v>3588</v>
      </c>
      <c r="K3754" s="31">
        <f>IF(AND(B3754=K$1),LOOKUP(9.99999999999999E+307,$K$2:K3753)+1,"")</f>
        <v>3588</v>
      </c>
      <c r="L3754" s="31">
        <f>IF(AND(B3754=L$1),LOOKUP(9.99999999999999E+307,$L$2:L3753)+1,"")</f>
        <v>3588</v>
      </c>
      <c r="M3754" s="31">
        <f>IF(AND(B3754=M$1),LOOKUP(9.99999999999999E+307,$M$2:M3753)+1,"")</f>
        <v>3588</v>
      </c>
      <c r="N3754" s="31" t="e">
        <f>IF(AND(B3754=N$1),LOOKUP(9.99999999999999E+307,$N$2:N3753)+1,"")</f>
        <v>#REF!</v>
      </c>
      <c r="O3754" s="31" t="e">
        <f>IF(AND($B3754=O$1),LOOKUP(9.99999999999999E+307,$O$2:O3753)+1,"")</f>
        <v>#REF!</v>
      </c>
      <c r="P3754" s="31" t="e">
        <f>IF(AND($B3754=P$1),LOOKUP(9.99999999999999E+307,$P$2:P3753)+1,"")</f>
        <v>#REF!</v>
      </c>
      <c r="Q3754" s="31" t="e">
        <f>IF(AND($B3754=Q$1),LOOKUP(9.99999999999999E+307,$Q$2:Q3753)+1,"")</f>
        <v>#REF!</v>
      </c>
      <c r="R3754" s="31">
        <f>IF(AND($B3754=R$1),LOOKUP(9.99999999999999E+307,$R$2:R3753)+1,"")</f>
        <v>3588</v>
      </c>
      <c r="S3754" s="31">
        <f>IF(AND($B3754=S$1),LOOKUP(9.99999999999999E+307,$S$2:S3753)+1,"")</f>
        <v>3588</v>
      </c>
      <c r="T3754" s="265"/>
      <c r="AA3754" s="254" t="str">
        <f t="shared" si="416"/>
        <v/>
      </c>
      <c r="AB3754" s="254" t="str">
        <f t="shared" si="417"/>
        <v/>
      </c>
      <c r="AC3754" s="255">
        <f t="shared" si="418"/>
        <v>0</v>
      </c>
      <c r="AD3754" s="255">
        <f t="shared" si="419"/>
        <v>3836</v>
      </c>
      <c r="AE3754" s="256" t="str">
        <f t="shared" si="420"/>
        <v/>
      </c>
      <c r="AF3754" s="252" t="str">
        <f t="shared" si="421"/>
        <v>-</v>
      </c>
    </row>
    <row r="3755" spans="1:32" ht="20.149999999999999" customHeight="1" x14ac:dyDescent="0.75">
      <c r="A3755" s="31">
        <v>3753</v>
      </c>
      <c r="B3755" s="237"/>
      <c r="C3755" s="273"/>
      <c r="D3755" s="272"/>
      <c r="E3755" s="273"/>
      <c r="F3755" s="273"/>
      <c r="G3755" s="253" t="str">
        <f t="shared" ref="G3755:G3818" si="422">B3755&amp;C3755</f>
        <v/>
      </c>
      <c r="H3755" s="31" t="str">
        <f>IF(AND(B3755=H$1),LOOKUP(9.99999999999999E+307,$H$2:H3754)+1,"")</f>
        <v/>
      </c>
      <c r="I3755" s="31" t="str">
        <f>IF(AND(B3755=I$1),LOOKUP(9.99999999999999E+307,$I$2:I3754)+1,"")</f>
        <v/>
      </c>
      <c r="J3755" s="31">
        <f>IF(AND(B3755=J$1),LOOKUP(9.99999999999999E+307,$J$2:J3754)+1,"")</f>
        <v>3589</v>
      </c>
      <c r="K3755" s="31">
        <f>IF(AND(B3755=K$1),LOOKUP(9.99999999999999E+307,$K$2:K3754)+1,"")</f>
        <v>3589</v>
      </c>
      <c r="L3755" s="31">
        <f>IF(AND(B3755=L$1),LOOKUP(9.99999999999999E+307,$L$2:L3754)+1,"")</f>
        <v>3589</v>
      </c>
      <c r="M3755" s="31">
        <f>IF(AND(B3755=M$1),LOOKUP(9.99999999999999E+307,$M$2:M3754)+1,"")</f>
        <v>3589</v>
      </c>
      <c r="N3755" s="31" t="e">
        <f>IF(AND(B3755=N$1),LOOKUP(9.99999999999999E+307,$N$2:N3754)+1,"")</f>
        <v>#REF!</v>
      </c>
      <c r="O3755" s="31" t="e">
        <f>IF(AND($B3755=O$1),LOOKUP(9.99999999999999E+307,$O$2:O3754)+1,"")</f>
        <v>#REF!</v>
      </c>
      <c r="P3755" s="31" t="e">
        <f>IF(AND($B3755=P$1),LOOKUP(9.99999999999999E+307,$P$2:P3754)+1,"")</f>
        <v>#REF!</v>
      </c>
      <c r="Q3755" s="31" t="e">
        <f>IF(AND($B3755=Q$1),LOOKUP(9.99999999999999E+307,$Q$2:Q3754)+1,"")</f>
        <v>#REF!</v>
      </c>
      <c r="R3755" s="31">
        <f>IF(AND($B3755=R$1),LOOKUP(9.99999999999999E+307,$R$2:R3754)+1,"")</f>
        <v>3589</v>
      </c>
      <c r="S3755" s="31">
        <f>IF(AND($B3755=S$1),LOOKUP(9.99999999999999E+307,$S$2:S3754)+1,"")</f>
        <v>3589</v>
      </c>
      <c r="T3755" s="265"/>
      <c r="AA3755" s="254" t="str">
        <f t="shared" si="416"/>
        <v/>
      </c>
      <c r="AB3755" s="254" t="str">
        <f t="shared" si="417"/>
        <v/>
      </c>
      <c r="AC3755" s="255">
        <f t="shared" si="418"/>
        <v>0</v>
      </c>
      <c r="AD3755" s="255">
        <f t="shared" si="419"/>
        <v>3836</v>
      </c>
      <c r="AE3755" s="256" t="str">
        <f t="shared" si="420"/>
        <v/>
      </c>
      <c r="AF3755" s="252" t="str">
        <f t="shared" si="421"/>
        <v>-</v>
      </c>
    </row>
    <row r="3756" spans="1:32" ht="20.149999999999999" customHeight="1" x14ac:dyDescent="0.75">
      <c r="A3756" s="31">
        <v>3754</v>
      </c>
      <c r="B3756" s="237"/>
      <c r="C3756" s="273"/>
      <c r="D3756" s="272"/>
      <c r="E3756" s="273"/>
      <c r="F3756" s="273"/>
      <c r="G3756" s="253" t="str">
        <f t="shared" si="422"/>
        <v/>
      </c>
      <c r="H3756" s="31" t="str">
        <f>IF(AND(B3756=H$1),LOOKUP(9.99999999999999E+307,$H$2:H3755)+1,"")</f>
        <v/>
      </c>
      <c r="I3756" s="31" t="str">
        <f>IF(AND(B3756=I$1),LOOKUP(9.99999999999999E+307,$I$2:I3755)+1,"")</f>
        <v/>
      </c>
      <c r="J3756" s="31">
        <f>IF(AND(B3756=J$1),LOOKUP(9.99999999999999E+307,$J$2:J3755)+1,"")</f>
        <v>3590</v>
      </c>
      <c r="K3756" s="31">
        <f>IF(AND(B3756=K$1),LOOKUP(9.99999999999999E+307,$K$2:K3755)+1,"")</f>
        <v>3590</v>
      </c>
      <c r="L3756" s="31">
        <f>IF(AND(B3756=L$1),LOOKUP(9.99999999999999E+307,$L$2:L3755)+1,"")</f>
        <v>3590</v>
      </c>
      <c r="M3756" s="31">
        <f>IF(AND(B3756=M$1),LOOKUP(9.99999999999999E+307,$M$2:M3755)+1,"")</f>
        <v>3590</v>
      </c>
      <c r="N3756" s="31" t="e">
        <f>IF(AND(B3756=N$1),LOOKUP(9.99999999999999E+307,$N$2:N3755)+1,"")</f>
        <v>#REF!</v>
      </c>
      <c r="O3756" s="31" t="e">
        <f>IF(AND($B3756=O$1),LOOKUP(9.99999999999999E+307,$O$2:O3755)+1,"")</f>
        <v>#REF!</v>
      </c>
      <c r="P3756" s="31" t="e">
        <f>IF(AND($B3756=P$1),LOOKUP(9.99999999999999E+307,$P$2:P3755)+1,"")</f>
        <v>#REF!</v>
      </c>
      <c r="Q3756" s="31" t="e">
        <f>IF(AND($B3756=Q$1),LOOKUP(9.99999999999999E+307,$Q$2:Q3755)+1,"")</f>
        <v>#REF!</v>
      </c>
      <c r="R3756" s="31">
        <f>IF(AND($B3756=R$1),LOOKUP(9.99999999999999E+307,$R$2:R3755)+1,"")</f>
        <v>3590</v>
      </c>
      <c r="S3756" s="31">
        <f>IF(AND($B3756=S$1),LOOKUP(9.99999999999999E+307,$S$2:S3755)+1,"")</f>
        <v>3590</v>
      </c>
      <c r="T3756" s="265"/>
      <c r="AA3756" s="254" t="str">
        <f t="shared" si="416"/>
        <v/>
      </c>
      <c r="AB3756" s="254" t="str">
        <f t="shared" si="417"/>
        <v/>
      </c>
      <c r="AC3756" s="255">
        <f t="shared" si="418"/>
        <v>0</v>
      </c>
      <c r="AD3756" s="255">
        <f t="shared" si="419"/>
        <v>3836</v>
      </c>
      <c r="AE3756" s="256" t="str">
        <f t="shared" si="420"/>
        <v/>
      </c>
      <c r="AF3756" s="252" t="str">
        <f t="shared" si="421"/>
        <v>-</v>
      </c>
    </row>
    <row r="3757" spans="1:32" ht="20.149999999999999" customHeight="1" x14ac:dyDescent="0.75">
      <c r="A3757" s="31">
        <v>3755</v>
      </c>
      <c r="B3757" s="237"/>
      <c r="C3757" s="273"/>
      <c r="D3757" s="272"/>
      <c r="E3757" s="273"/>
      <c r="F3757" s="273"/>
      <c r="G3757" s="253" t="str">
        <f t="shared" si="422"/>
        <v/>
      </c>
      <c r="H3757" s="31" t="str">
        <f>IF(AND(B3757=H$1),LOOKUP(9.99999999999999E+307,$H$2:H3756)+1,"")</f>
        <v/>
      </c>
      <c r="I3757" s="31" t="str">
        <f>IF(AND(B3757=I$1),LOOKUP(9.99999999999999E+307,$I$2:I3756)+1,"")</f>
        <v/>
      </c>
      <c r="J3757" s="31">
        <f>IF(AND(B3757=J$1),LOOKUP(9.99999999999999E+307,$J$2:J3756)+1,"")</f>
        <v>3591</v>
      </c>
      <c r="K3757" s="31">
        <f>IF(AND(B3757=K$1),LOOKUP(9.99999999999999E+307,$K$2:K3756)+1,"")</f>
        <v>3591</v>
      </c>
      <c r="L3757" s="31">
        <f>IF(AND(B3757=L$1),LOOKUP(9.99999999999999E+307,$L$2:L3756)+1,"")</f>
        <v>3591</v>
      </c>
      <c r="M3757" s="31">
        <f>IF(AND(B3757=M$1),LOOKUP(9.99999999999999E+307,$M$2:M3756)+1,"")</f>
        <v>3591</v>
      </c>
      <c r="N3757" s="31" t="e">
        <f>IF(AND(B3757=N$1),LOOKUP(9.99999999999999E+307,$N$2:N3756)+1,"")</f>
        <v>#REF!</v>
      </c>
      <c r="O3757" s="31" t="e">
        <f>IF(AND($B3757=O$1),LOOKUP(9.99999999999999E+307,$O$2:O3756)+1,"")</f>
        <v>#REF!</v>
      </c>
      <c r="P3757" s="31" t="e">
        <f>IF(AND($B3757=P$1),LOOKUP(9.99999999999999E+307,$P$2:P3756)+1,"")</f>
        <v>#REF!</v>
      </c>
      <c r="Q3757" s="31" t="e">
        <f>IF(AND($B3757=Q$1),LOOKUP(9.99999999999999E+307,$Q$2:Q3756)+1,"")</f>
        <v>#REF!</v>
      </c>
      <c r="R3757" s="31">
        <f>IF(AND($B3757=R$1),LOOKUP(9.99999999999999E+307,$R$2:R3756)+1,"")</f>
        <v>3591</v>
      </c>
      <c r="S3757" s="31">
        <f>IF(AND($B3757=S$1),LOOKUP(9.99999999999999E+307,$S$2:S3756)+1,"")</f>
        <v>3591</v>
      </c>
      <c r="T3757" s="265"/>
      <c r="AA3757" s="254" t="str">
        <f t="shared" si="416"/>
        <v/>
      </c>
      <c r="AB3757" s="254" t="str">
        <f t="shared" si="417"/>
        <v/>
      </c>
      <c r="AC3757" s="255">
        <f t="shared" si="418"/>
        <v>0</v>
      </c>
      <c r="AD3757" s="255">
        <f t="shared" si="419"/>
        <v>3836</v>
      </c>
      <c r="AE3757" s="256" t="str">
        <f t="shared" si="420"/>
        <v/>
      </c>
      <c r="AF3757" s="252" t="str">
        <f t="shared" si="421"/>
        <v>-</v>
      </c>
    </row>
    <row r="3758" spans="1:32" ht="20.149999999999999" customHeight="1" x14ac:dyDescent="0.75">
      <c r="A3758" s="31">
        <v>3756</v>
      </c>
      <c r="B3758" s="237"/>
      <c r="C3758" s="273"/>
      <c r="D3758" s="272"/>
      <c r="E3758" s="273"/>
      <c r="F3758" s="273"/>
      <c r="G3758" s="253" t="str">
        <f t="shared" si="422"/>
        <v/>
      </c>
      <c r="H3758" s="31" t="str">
        <f>IF(AND(B3758=H$1),LOOKUP(9.99999999999999E+307,$H$2:H3757)+1,"")</f>
        <v/>
      </c>
      <c r="I3758" s="31" t="str">
        <f>IF(AND(B3758=I$1),LOOKUP(9.99999999999999E+307,$I$2:I3757)+1,"")</f>
        <v/>
      </c>
      <c r="J3758" s="31">
        <f>IF(AND(B3758=J$1),LOOKUP(9.99999999999999E+307,$J$2:J3757)+1,"")</f>
        <v>3592</v>
      </c>
      <c r="K3758" s="31">
        <f>IF(AND(B3758=K$1),LOOKUP(9.99999999999999E+307,$K$2:K3757)+1,"")</f>
        <v>3592</v>
      </c>
      <c r="L3758" s="31">
        <f>IF(AND(B3758=L$1),LOOKUP(9.99999999999999E+307,$L$2:L3757)+1,"")</f>
        <v>3592</v>
      </c>
      <c r="M3758" s="31">
        <f>IF(AND(B3758=M$1),LOOKUP(9.99999999999999E+307,$M$2:M3757)+1,"")</f>
        <v>3592</v>
      </c>
      <c r="N3758" s="31" t="e">
        <f>IF(AND(B3758=N$1),LOOKUP(9.99999999999999E+307,$N$2:N3757)+1,"")</f>
        <v>#REF!</v>
      </c>
      <c r="O3758" s="31" t="e">
        <f>IF(AND($B3758=O$1),LOOKUP(9.99999999999999E+307,$O$2:O3757)+1,"")</f>
        <v>#REF!</v>
      </c>
      <c r="P3758" s="31" t="e">
        <f>IF(AND($B3758=P$1),LOOKUP(9.99999999999999E+307,$P$2:P3757)+1,"")</f>
        <v>#REF!</v>
      </c>
      <c r="Q3758" s="31" t="e">
        <f>IF(AND($B3758=Q$1),LOOKUP(9.99999999999999E+307,$Q$2:Q3757)+1,"")</f>
        <v>#REF!</v>
      </c>
      <c r="R3758" s="31">
        <f>IF(AND($B3758=R$1),LOOKUP(9.99999999999999E+307,$R$2:R3757)+1,"")</f>
        <v>3592</v>
      </c>
      <c r="S3758" s="31">
        <f>IF(AND($B3758=S$1),LOOKUP(9.99999999999999E+307,$S$2:S3757)+1,"")</f>
        <v>3592</v>
      </c>
      <c r="T3758" s="265"/>
      <c r="AA3758" s="254" t="str">
        <f t="shared" si="416"/>
        <v/>
      </c>
      <c r="AB3758" s="254" t="str">
        <f t="shared" si="417"/>
        <v/>
      </c>
      <c r="AC3758" s="255">
        <f t="shared" si="418"/>
        <v>0</v>
      </c>
      <c r="AD3758" s="255">
        <f t="shared" si="419"/>
        <v>3836</v>
      </c>
      <c r="AE3758" s="256" t="str">
        <f t="shared" si="420"/>
        <v/>
      </c>
      <c r="AF3758" s="252" t="str">
        <f t="shared" si="421"/>
        <v>-</v>
      </c>
    </row>
    <row r="3759" spans="1:32" ht="20.149999999999999" customHeight="1" x14ac:dyDescent="0.75">
      <c r="A3759" s="31">
        <v>3757</v>
      </c>
      <c r="B3759" s="237"/>
      <c r="C3759" s="273"/>
      <c r="D3759" s="272"/>
      <c r="E3759" s="273"/>
      <c r="F3759" s="273"/>
      <c r="G3759" s="253" t="str">
        <f t="shared" si="422"/>
        <v/>
      </c>
      <c r="H3759" s="31" t="str">
        <f>IF(AND(B3759=H$1),LOOKUP(9.99999999999999E+307,$H$2:H3758)+1,"")</f>
        <v/>
      </c>
      <c r="I3759" s="31" t="str">
        <f>IF(AND(B3759=I$1),LOOKUP(9.99999999999999E+307,$I$2:I3758)+1,"")</f>
        <v/>
      </c>
      <c r="J3759" s="31">
        <f>IF(AND(B3759=J$1),LOOKUP(9.99999999999999E+307,$J$2:J3758)+1,"")</f>
        <v>3593</v>
      </c>
      <c r="K3759" s="31">
        <f>IF(AND(B3759=K$1),LOOKUP(9.99999999999999E+307,$K$2:K3758)+1,"")</f>
        <v>3593</v>
      </c>
      <c r="L3759" s="31">
        <f>IF(AND(B3759=L$1),LOOKUP(9.99999999999999E+307,$L$2:L3758)+1,"")</f>
        <v>3593</v>
      </c>
      <c r="M3759" s="31">
        <f>IF(AND(B3759=M$1),LOOKUP(9.99999999999999E+307,$M$2:M3758)+1,"")</f>
        <v>3593</v>
      </c>
      <c r="N3759" s="31" t="e">
        <f>IF(AND(B3759=N$1),LOOKUP(9.99999999999999E+307,$N$2:N3758)+1,"")</f>
        <v>#REF!</v>
      </c>
      <c r="O3759" s="31" t="e">
        <f>IF(AND($B3759=O$1),LOOKUP(9.99999999999999E+307,$O$2:O3758)+1,"")</f>
        <v>#REF!</v>
      </c>
      <c r="P3759" s="31" t="e">
        <f>IF(AND($B3759=P$1),LOOKUP(9.99999999999999E+307,$P$2:P3758)+1,"")</f>
        <v>#REF!</v>
      </c>
      <c r="Q3759" s="31" t="e">
        <f>IF(AND($B3759=Q$1),LOOKUP(9.99999999999999E+307,$Q$2:Q3758)+1,"")</f>
        <v>#REF!</v>
      </c>
      <c r="R3759" s="31">
        <f>IF(AND($B3759=R$1),LOOKUP(9.99999999999999E+307,$R$2:R3758)+1,"")</f>
        <v>3593</v>
      </c>
      <c r="S3759" s="31">
        <f>IF(AND($B3759=S$1),LOOKUP(9.99999999999999E+307,$S$2:S3758)+1,"")</f>
        <v>3593</v>
      </c>
      <c r="T3759" s="265"/>
      <c r="AA3759" s="254" t="str">
        <f t="shared" si="416"/>
        <v/>
      </c>
      <c r="AB3759" s="254" t="str">
        <f t="shared" si="417"/>
        <v/>
      </c>
      <c r="AC3759" s="255">
        <f t="shared" si="418"/>
        <v>0</v>
      </c>
      <c r="AD3759" s="255">
        <f t="shared" si="419"/>
        <v>3836</v>
      </c>
      <c r="AE3759" s="256" t="str">
        <f t="shared" si="420"/>
        <v/>
      </c>
      <c r="AF3759" s="252" t="str">
        <f t="shared" si="421"/>
        <v>-</v>
      </c>
    </row>
    <row r="3760" spans="1:32" ht="20.149999999999999" customHeight="1" x14ac:dyDescent="0.75">
      <c r="A3760" s="31">
        <v>3758</v>
      </c>
      <c r="B3760" s="237"/>
      <c r="C3760" s="273"/>
      <c r="D3760" s="272"/>
      <c r="E3760" s="273"/>
      <c r="F3760" s="273"/>
      <c r="G3760" s="253" t="str">
        <f t="shared" si="422"/>
        <v/>
      </c>
      <c r="H3760" s="31" t="str">
        <f>IF(AND(B3760=H$1),LOOKUP(9.99999999999999E+307,$H$2:H3759)+1,"")</f>
        <v/>
      </c>
      <c r="I3760" s="31" t="str">
        <f>IF(AND(B3760=I$1),LOOKUP(9.99999999999999E+307,$I$2:I3759)+1,"")</f>
        <v/>
      </c>
      <c r="J3760" s="31">
        <f>IF(AND(B3760=J$1),LOOKUP(9.99999999999999E+307,$J$2:J3759)+1,"")</f>
        <v>3594</v>
      </c>
      <c r="K3760" s="31">
        <f>IF(AND(B3760=K$1),LOOKUP(9.99999999999999E+307,$K$2:K3759)+1,"")</f>
        <v>3594</v>
      </c>
      <c r="L3760" s="31">
        <f>IF(AND(B3760=L$1),LOOKUP(9.99999999999999E+307,$L$2:L3759)+1,"")</f>
        <v>3594</v>
      </c>
      <c r="M3760" s="31">
        <f>IF(AND(B3760=M$1),LOOKUP(9.99999999999999E+307,$M$2:M3759)+1,"")</f>
        <v>3594</v>
      </c>
      <c r="N3760" s="31" t="e">
        <f>IF(AND(B3760=N$1),LOOKUP(9.99999999999999E+307,$N$2:N3759)+1,"")</f>
        <v>#REF!</v>
      </c>
      <c r="O3760" s="31" t="e">
        <f>IF(AND($B3760=O$1),LOOKUP(9.99999999999999E+307,$O$2:O3759)+1,"")</f>
        <v>#REF!</v>
      </c>
      <c r="P3760" s="31" t="e">
        <f>IF(AND($B3760=P$1),LOOKUP(9.99999999999999E+307,$P$2:P3759)+1,"")</f>
        <v>#REF!</v>
      </c>
      <c r="Q3760" s="31" t="e">
        <f>IF(AND($B3760=Q$1),LOOKUP(9.99999999999999E+307,$Q$2:Q3759)+1,"")</f>
        <v>#REF!</v>
      </c>
      <c r="R3760" s="31">
        <f>IF(AND($B3760=R$1),LOOKUP(9.99999999999999E+307,$R$2:R3759)+1,"")</f>
        <v>3594</v>
      </c>
      <c r="S3760" s="31">
        <f>IF(AND($B3760=S$1),LOOKUP(9.99999999999999E+307,$S$2:S3759)+1,"")</f>
        <v>3594</v>
      </c>
      <c r="T3760" s="265"/>
      <c r="AA3760" s="254" t="str">
        <f t="shared" si="416"/>
        <v/>
      </c>
      <c r="AB3760" s="254" t="str">
        <f t="shared" si="417"/>
        <v/>
      </c>
      <c r="AC3760" s="255">
        <f t="shared" si="418"/>
        <v>0</v>
      </c>
      <c r="AD3760" s="255">
        <f t="shared" si="419"/>
        <v>3836</v>
      </c>
      <c r="AE3760" s="256" t="str">
        <f t="shared" si="420"/>
        <v/>
      </c>
      <c r="AF3760" s="252" t="str">
        <f t="shared" si="421"/>
        <v>-</v>
      </c>
    </row>
    <row r="3761" spans="1:32" ht="20.149999999999999" customHeight="1" x14ac:dyDescent="0.75">
      <c r="A3761" s="31">
        <v>3759</v>
      </c>
      <c r="B3761" s="237"/>
      <c r="C3761" s="273"/>
      <c r="D3761" s="272"/>
      <c r="E3761" s="273"/>
      <c r="F3761" s="273"/>
      <c r="G3761" s="253" t="str">
        <f t="shared" si="422"/>
        <v/>
      </c>
      <c r="H3761" s="31" t="str">
        <f>IF(AND(B3761=H$1),LOOKUP(9.99999999999999E+307,$H$2:H3760)+1,"")</f>
        <v/>
      </c>
      <c r="I3761" s="31" t="str">
        <f>IF(AND(B3761=I$1),LOOKUP(9.99999999999999E+307,$I$2:I3760)+1,"")</f>
        <v/>
      </c>
      <c r="J3761" s="31">
        <f>IF(AND(B3761=J$1),LOOKUP(9.99999999999999E+307,$J$2:J3760)+1,"")</f>
        <v>3595</v>
      </c>
      <c r="K3761" s="31">
        <f>IF(AND(B3761=K$1),LOOKUP(9.99999999999999E+307,$K$2:K3760)+1,"")</f>
        <v>3595</v>
      </c>
      <c r="L3761" s="31">
        <f>IF(AND(B3761=L$1),LOOKUP(9.99999999999999E+307,$L$2:L3760)+1,"")</f>
        <v>3595</v>
      </c>
      <c r="M3761" s="31">
        <f>IF(AND(B3761=M$1),LOOKUP(9.99999999999999E+307,$M$2:M3760)+1,"")</f>
        <v>3595</v>
      </c>
      <c r="N3761" s="31" t="e">
        <f>IF(AND(B3761=N$1),LOOKUP(9.99999999999999E+307,$N$2:N3760)+1,"")</f>
        <v>#REF!</v>
      </c>
      <c r="O3761" s="31" t="e">
        <f>IF(AND($B3761=O$1),LOOKUP(9.99999999999999E+307,$O$2:O3760)+1,"")</f>
        <v>#REF!</v>
      </c>
      <c r="P3761" s="31" t="e">
        <f>IF(AND($B3761=P$1),LOOKUP(9.99999999999999E+307,$P$2:P3760)+1,"")</f>
        <v>#REF!</v>
      </c>
      <c r="Q3761" s="31" t="e">
        <f>IF(AND($B3761=Q$1),LOOKUP(9.99999999999999E+307,$Q$2:Q3760)+1,"")</f>
        <v>#REF!</v>
      </c>
      <c r="R3761" s="31">
        <f>IF(AND($B3761=R$1),LOOKUP(9.99999999999999E+307,$R$2:R3760)+1,"")</f>
        <v>3595</v>
      </c>
      <c r="S3761" s="31">
        <f>IF(AND($B3761=S$1),LOOKUP(9.99999999999999E+307,$S$2:S3760)+1,"")</f>
        <v>3595</v>
      </c>
      <c r="T3761" s="265"/>
      <c r="AA3761" s="254" t="str">
        <f t="shared" si="416"/>
        <v/>
      </c>
      <c r="AB3761" s="254" t="str">
        <f t="shared" si="417"/>
        <v/>
      </c>
      <c r="AC3761" s="255">
        <f t="shared" si="418"/>
        <v>0</v>
      </c>
      <c r="AD3761" s="255">
        <f t="shared" si="419"/>
        <v>3836</v>
      </c>
      <c r="AE3761" s="256" t="str">
        <f t="shared" si="420"/>
        <v/>
      </c>
      <c r="AF3761" s="252" t="str">
        <f t="shared" si="421"/>
        <v>-</v>
      </c>
    </row>
    <row r="3762" spans="1:32" ht="20.149999999999999" customHeight="1" x14ac:dyDescent="0.75">
      <c r="A3762" s="31">
        <v>3760</v>
      </c>
      <c r="B3762" s="237"/>
      <c r="C3762" s="273"/>
      <c r="D3762" s="272"/>
      <c r="E3762" s="273"/>
      <c r="F3762" s="273"/>
      <c r="G3762" s="253" t="str">
        <f t="shared" si="422"/>
        <v/>
      </c>
      <c r="H3762" s="31" t="str">
        <f>IF(AND(B3762=H$1),LOOKUP(9.99999999999999E+307,$H$2:H3761)+1,"")</f>
        <v/>
      </c>
      <c r="I3762" s="31" t="str">
        <f>IF(AND(B3762=I$1),LOOKUP(9.99999999999999E+307,$I$2:I3761)+1,"")</f>
        <v/>
      </c>
      <c r="J3762" s="31">
        <f>IF(AND(B3762=J$1),LOOKUP(9.99999999999999E+307,$J$2:J3761)+1,"")</f>
        <v>3596</v>
      </c>
      <c r="K3762" s="31">
        <f>IF(AND(B3762=K$1),LOOKUP(9.99999999999999E+307,$K$2:K3761)+1,"")</f>
        <v>3596</v>
      </c>
      <c r="L3762" s="31">
        <f>IF(AND(B3762=L$1),LOOKUP(9.99999999999999E+307,$L$2:L3761)+1,"")</f>
        <v>3596</v>
      </c>
      <c r="M3762" s="31">
        <f>IF(AND(B3762=M$1),LOOKUP(9.99999999999999E+307,$M$2:M3761)+1,"")</f>
        <v>3596</v>
      </c>
      <c r="N3762" s="31" t="e">
        <f>IF(AND(B3762=N$1),LOOKUP(9.99999999999999E+307,$N$2:N3761)+1,"")</f>
        <v>#REF!</v>
      </c>
      <c r="O3762" s="31" t="e">
        <f>IF(AND($B3762=O$1),LOOKUP(9.99999999999999E+307,$O$2:O3761)+1,"")</f>
        <v>#REF!</v>
      </c>
      <c r="P3762" s="31" t="e">
        <f>IF(AND($B3762=P$1),LOOKUP(9.99999999999999E+307,$P$2:P3761)+1,"")</f>
        <v>#REF!</v>
      </c>
      <c r="Q3762" s="31" t="e">
        <f>IF(AND($B3762=Q$1),LOOKUP(9.99999999999999E+307,$Q$2:Q3761)+1,"")</f>
        <v>#REF!</v>
      </c>
      <c r="R3762" s="31">
        <f>IF(AND($B3762=R$1),LOOKUP(9.99999999999999E+307,$R$2:R3761)+1,"")</f>
        <v>3596</v>
      </c>
      <c r="S3762" s="31">
        <f>IF(AND($B3762=S$1),LOOKUP(9.99999999999999E+307,$S$2:S3761)+1,"")</f>
        <v>3596</v>
      </c>
      <c r="T3762" s="265"/>
      <c r="AA3762" s="254" t="str">
        <f t="shared" si="416"/>
        <v/>
      </c>
      <c r="AB3762" s="254" t="str">
        <f t="shared" si="417"/>
        <v/>
      </c>
      <c r="AC3762" s="255">
        <f t="shared" si="418"/>
        <v>0</v>
      </c>
      <c r="AD3762" s="255">
        <f t="shared" si="419"/>
        <v>3836</v>
      </c>
      <c r="AE3762" s="256" t="str">
        <f t="shared" si="420"/>
        <v/>
      </c>
      <c r="AF3762" s="252" t="str">
        <f t="shared" si="421"/>
        <v>-</v>
      </c>
    </row>
    <row r="3763" spans="1:32" ht="20.149999999999999" customHeight="1" x14ac:dyDescent="0.75">
      <c r="A3763" s="31">
        <v>3761</v>
      </c>
      <c r="B3763" s="237"/>
      <c r="C3763" s="273"/>
      <c r="D3763" s="272"/>
      <c r="E3763" s="273"/>
      <c r="F3763" s="273"/>
      <c r="G3763" s="253" t="str">
        <f t="shared" si="422"/>
        <v/>
      </c>
      <c r="H3763" s="31" t="str">
        <f>IF(AND(B3763=H$1),LOOKUP(9.99999999999999E+307,$H$2:H3762)+1,"")</f>
        <v/>
      </c>
      <c r="I3763" s="31" t="str">
        <f>IF(AND(B3763=I$1),LOOKUP(9.99999999999999E+307,$I$2:I3762)+1,"")</f>
        <v/>
      </c>
      <c r="J3763" s="31">
        <f>IF(AND(B3763=J$1),LOOKUP(9.99999999999999E+307,$J$2:J3762)+1,"")</f>
        <v>3597</v>
      </c>
      <c r="K3763" s="31">
        <f>IF(AND(B3763=K$1),LOOKUP(9.99999999999999E+307,$K$2:K3762)+1,"")</f>
        <v>3597</v>
      </c>
      <c r="L3763" s="31">
        <f>IF(AND(B3763=L$1),LOOKUP(9.99999999999999E+307,$L$2:L3762)+1,"")</f>
        <v>3597</v>
      </c>
      <c r="M3763" s="31">
        <f>IF(AND(B3763=M$1),LOOKUP(9.99999999999999E+307,$M$2:M3762)+1,"")</f>
        <v>3597</v>
      </c>
      <c r="N3763" s="31" t="e">
        <f>IF(AND(B3763=N$1),LOOKUP(9.99999999999999E+307,$N$2:N3762)+1,"")</f>
        <v>#REF!</v>
      </c>
      <c r="O3763" s="31" t="e">
        <f>IF(AND($B3763=O$1),LOOKUP(9.99999999999999E+307,$O$2:O3762)+1,"")</f>
        <v>#REF!</v>
      </c>
      <c r="P3763" s="31" t="e">
        <f>IF(AND($B3763=P$1),LOOKUP(9.99999999999999E+307,$P$2:P3762)+1,"")</f>
        <v>#REF!</v>
      </c>
      <c r="Q3763" s="31" t="e">
        <f>IF(AND($B3763=Q$1),LOOKUP(9.99999999999999E+307,$Q$2:Q3762)+1,"")</f>
        <v>#REF!</v>
      </c>
      <c r="R3763" s="31">
        <f>IF(AND($B3763=R$1),LOOKUP(9.99999999999999E+307,$R$2:R3762)+1,"")</f>
        <v>3597</v>
      </c>
      <c r="S3763" s="31">
        <f>IF(AND($B3763=S$1),LOOKUP(9.99999999999999E+307,$S$2:S3762)+1,"")</f>
        <v>3597</v>
      </c>
      <c r="T3763" s="265"/>
      <c r="AA3763" s="254" t="str">
        <f t="shared" si="416"/>
        <v/>
      </c>
      <c r="AB3763" s="254" t="str">
        <f t="shared" si="417"/>
        <v/>
      </c>
      <c r="AC3763" s="255">
        <f t="shared" si="418"/>
        <v>0</v>
      </c>
      <c r="AD3763" s="255">
        <f t="shared" si="419"/>
        <v>3836</v>
      </c>
      <c r="AE3763" s="256" t="str">
        <f t="shared" si="420"/>
        <v/>
      </c>
      <c r="AF3763" s="252" t="str">
        <f t="shared" si="421"/>
        <v>-</v>
      </c>
    </row>
    <row r="3764" spans="1:32" ht="20.149999999999999" customHeight="1" x14ac:dyDescent="0.75">
      <c r="A3764" s="31">
        <v>3762</v>
      </c>
      <c r="B3764" s="237"/>
      <c r="C3764" s="273"/>
      <c r="D3764" s="272"/>
      <c r="E3764" s="273"/>
      <c r="F3764" s="273"/>
      <c r="G3764" s="253" t="str">
        <f t="shared" si="422"/>
        <v/>
      </c>
      <c r="H3764" s="31" t="str">
        <f>IF(AND(B3764=H$1),LOOKUP(9.99999999999999E+307,$H$2:H3763)+1,"")</f>
        <v/>
      </c>
      <c r="I3764" s="31" t="str">
        <f>IF(AND(B3764=I$1),LOOKUP(9.99999999999999E+307,$I$2:I3763)+1,"")</f>
        <v/>
      </c>
      <c r="J3764" s="31">
        <f>IF(AND(B3764=J$1),LOOKUP(9.99999999999999E+307,$J$2:J3763)+1,"")</f>
        <v>3598</v>
      </c>
      <c r="K3764" s="31">
        <f>IF(AND(B3764=K$1),LOOKUP(9.99999999999999E+307,$K$2:K3763)+1,"")</f>
        <v>3598</v>
      </c>
      <c r="L3764" s="31">
        <f>IF(AND(B3764=L$1),LOOKUP(9.99999999999999E+307,$L$2:L3763)+1,"")</f>
        <v>3598</v>
      </c>
      <c r="M3764" s="31">
        <f>IF(AND(B3764=M$1),LOOKUP(9.99999999999999E+307,$M$2:M3763)+1,"")</f>
        <v>3598</v>
      </c>
      <c r="N3764" s="31" t="e">
        <f>IF(AND(B3764=N$1),LOOKUP(9.99999999999999E+307,$N$2:N3763)+1,"")</f>
        <v>#REF!</v>
      </c>
      <c r="O3764" s="31" t="e">
        <f>IF(AND($B3764=O$1),LOOKUP(9.99999999999999E+307,$O$2:O3763)+1,"")</f>
        <v>#REF!</v>
      </c>
      <c r="P3764" s="31" t="e">
        <f>IF(AND($B3764=P$1),LOOKUP(9.99999999999999E+307,$P$2:P3763)+1,"")</f>
        <v>#REF!</v>
      </c>
      <c r="Q3764" s="31" t="e">
        <f>IF(AND($B3764=Q$1),LOOKUP(9.99999999999999E+307,$Q$2:Q3763)+1,"")</f>
        <v>#REF!</v>
      </c>
      <c r="R3764" s="31">
        <f>IF(AND($B3764=R$1),LOOKUP(9.99999999999999E+307,$R$2:R3763)+1,"")</f>
        <v>3598</v>
      </c>
      <c r="S3764" s="31">
        <f>IF(AND($B3764=S$1),LOOKUP(9.99999999999999E+307,$S$2:S3763)+1,"")</f>
        <v>3598</v>
      </c>
      <c r="T3764" s="265"/>
      <c r="AA3764" s="254" t="str">
        <f t="shared" si="416"/>
        <v/>
      </c>
      <c r="AB3764" s="254" t="str">
        <f t="shared" si="417"/>
        <v/>
      </c>
      <c r="AC3764" s="255">
        <f t="shared" si="418"/>
        <v>0</v>
      </c>
      <c r="AD3764" s="255">
        <f t="shared" si="419"/>
        <v>3836</v>
      </c>
      <c r="AE3764" s="256" t="str">
        <f t="shared" si="420"/>
        <v/>
      </c>
      <c r="AF3764" s="252" t="str">
        <f t="shared" si="421"/>
        <v>-</v>
      </c>
    </row>
    <row r="3765" spans="1:32" ht="20.149999999999999" customHeight="1" x14ac:dyDescent="0.75">
      <c r="A3765" s="31">
        <v>3763</v>
      </c>
      <c r="B3765" s="237"/>
      <c r="C3765" s="273"/>
      <c r="D3765" s="272"/>
      <c r="E3765" s="273"/>
      <c r="F3765" s="273"/>
      <c r="G3765" s="253" t="str">
        <f t="shared" si="422"/>
        <v/>
      </c>
      <c r="H3765" s="31" t="str">
        <f>IF(AND(B3765=H$1),LOOKUP(9.99999999999999E+307,$H$2:H3764)+1,"")</f>
        <v/>
      </c>
      <c r="I3765" s="31" t="str">
        <f>IF(AND(B3765=I$1),LOOKUP(9.99999999999999E+307,$I$2:I3764)+1,"")</f>
        <v/>
      </c>
      <c r="J3765" s="31">
        <f>IF(AND(B3765=J$1),LOOKUP(9.99999999999999E+307,$J$2:J3764)+1,"")</f>
        <v>3599</v>
      </c>
      <c r="K3765" s="31">
        <f>IF(AND(B3765=K$1),LOOKUP(9.99999999999999E+307,$K$2:K3764)+1,"")</f>
        <v>3599</v>
      </c>
      <c r="L3765" s="31">
        <f>IF(AND(B3765=L$1),LOOKUP(9.99999999999999E+307,$L$2:L3764)+1,"")</f>
        <v>3599</v>
      </c>
      <c r="M3765" s="31">
        <f>IF(AND(B3765=M$1),LOOKUP(9.99999999999999E+307,$M$2:M3764)+1,"")</f>
        <v>3599</v>
      </c>
      <c r="N3765" s="31" t="e">
        <f>IF(AND(B3765=N$1),LOOKUP(9.99999999999999E+307,$N$2:N3764)+1,"")</f>
        <v>#REF!</v>
      </c>
      <c r="O3765" s="31" t="e">
        <f>IF(AND($B3765=O$1),LOOKUP(9.99999999999999E+307,$O$2:O3764)+1,"")</f>
        <v>#REF!</v>
      </c>
      <c r="P3765" s="31" t="e">
        <f>IF(AND($B3765=P$1),LOOKUP(9.99999999999999E+307,$P$2:P3764)+1,"")</f>
        <v>#REF!</v>
      </c>
      <c r="Q3765" s="31" t="e">
        <f>IF(AND($B3765=Q$1),LOOKUP(9.99999999999999E+307,$Q$2:Q3764)+1,"")</f>
        <v>#REF!</v>
      </c>
      <c r="R3765" s="31">
        <f>IF(AND($B3765=R$1),LOOKUP(9.99999999999999E+307,$R$2:R3764)+1,"")</f>
        <v>3599</v>
      </c>
      <c r="S3765" s="31">
        <f>IF(AND($B3765=S$1),LOOKUP(9.99999999999999E+307,$S$2:S3764)+1,"")</f>
        <v>3599</v>
      </c>
      <c r="T3765" s="265"/>
      <c r="AA3765" s="254" t="str">
        <f t="shared" si="416"/>
        <v/>
      </c>
      <c r="AB3765" s="254" t="str">
        <f t="shared" si="417"/>
        <v/>
      </c>
      <c r="AC3765" s="255">
        <f t="shared" si="418"/>
        <v>0</v>
      </c>
      <c r="AD3765" s="255">
        <f t="shared" si="419"/>
        <v>3836</v>
      </c>
      <c r="AE3765" s="256" t="str">
        <f t="shared" si="420"/>
        <v/>
      </c>
      <c r="AF3765" s="252" t="str">
        <f t="shared" si="421"/>
        <v>-</v>
      </c>
    </row>
    <row r="3766" spans="1:32" ht="20.149999999999999" customHeight="1" x14ac:dyDescent="0.75">
      <c r="A3766" s="31">
        <v>3764</v>
      </c>
      <c r="B3766" s="237"/>
      <c r="C3766" s="273"/>
      <c r="D3766" s="272"/>
      <c r="E3766" s="273"/>
      <c r="F3766" s="273"/>
      <c r="G3766" s="253" t="str">
        <f t="shared" si="422"/>
        <v/>
      </c>
      <c r="H3766" s="31" t="str">
        <f>IF(AND(B3766=H$1),LOOKUP(9.99999999999999E+307,$H$2:H3765)+1,"")</f>
        <v/>
      </c>
      <c r="I3766" s="31" t="str">
        <f>IF(AND(B3766=I$1),LOOKUP(9.99999999999999E+307,$I$2:I3765)+1,"")</f>
        <v/>
      </c>
      <c r="J3766" s="31">
        <f>IF(AND(B3766=J$1),LOOKUP(9.99999999999999E+307,$J$2:J3765)+1,"")</f>
        <v>3600</v>
      </c>
      <c r="K3766" s="31">
        <f>IF(AND(B3766=K$1),LOOKUP(9.99999999999999E+307,$K$2:K3765)+1,"")</f>
        <v>3600</v>
      </c>
      <c r="L3766" s="31">
        <f>IF(AND(B3766=L$1),LOOKUP(9.99999999999999E+307,$L$2:L3765)+1,"")</f>
        <v>3600</v>
      </c>
      <c r="M3766" s="31">
        <f>IF(AND(B3766=M$1),LOOKUP(9.99999999999999E+307,$M$2:M3765)+1,"")</f>
        <v>3600</v>
      </c>
      <c r="N3766" s="31" t="e">
        <f>IF(AND(B3766=N$1),LOOKUP(9.99999999999999E+307,$N$2:N3765)+1,"")</f>
        <v>#REF!</v>
      </c>
      <c r="O3766" s="31" t="e">
        <f>IF(AND($B3766=O$1),LOOKUP(9.99999999999999E+307,$O$2:O3765)+1,"")</f>
        <v>#REF!</v>
      </c>
      <c r="P3766" s="31" t="e">
        <f>IF(AND($B3766=P$1),LOOKUP(9.99999999999999E+307,$P$2:P3765)+1,"")</f>
        <v>#REF!</v>
      </c>
      <c r="Q3766" s="31" t="e">
        <f>IF(AND($B3766=Q$1),LOOKUP(9.99999999999999E+307,$Q$2:Q3765)+1,"")</f>
        <v>#REF!</v>
      </c>
      <c r="R3766" s="31">
        <f>IF(AND($B3766=R$1),LOOKUP(9.99999999999999E+307,$R$2:R3765)+1,"")</f>
        <v>3600</v>
      </c>
      <c r="S3766" s="31">
        <f>IF(AND($B3766=S$1),LOOKUP(9.99999999999999E+307,$S$2:S3765)+1,"")</f>
        <v>3600</v>
      </c>
      <c r="T3766" s="265"/>
      <c r="AA3766" s="254" t="str">
        <f t="shared" si="416"/>
        <v/>
      </c>
      <c r="AB3766" s="254" t="str">
        <f t="shared" si="417"/>
        <v/>
      </c>
      <c r="AC3766" s="255">
        <f t="shared" si="418"/>
        <v>0</v>
      </c>
      <c r="AD3766" s="255">
        <f t="shared" si="419"/>
        <v>3836</v>
      </c>
      <c r="AE3766" s="256" t="str">
        <f t="shared" si="420"/>
        <v/>
      </c>
      <c r="AF3766" s="252" t="str">
        <f t="shared" si="421"/>
        <v>-</v>
      </c>
    </row>
    <row r="3767" spans="1:32" ht="20.149999999999999" customHeight="1" x14ac:dyDescent="0.75">
      <c r="A3767" s="31">
        <v>3765</v>
      </c>
      <c r="B3767" s="237"/>
      <c r="C3767" s="273"/>
      <c r="D3767" s="272"/>
      <c r="E3767" s="273"/>
      <c r="F3767" s="273"/>
      <c r="G3767" s="253" t="str">
        <f t="shared" si="422"/>
        <v/>
      </c>
      <c r="H3767" s="31" t="str">
        <f>IF(AND(B3767=H$1),LOOKUP(9.99999999999999E+307,$H$2:H3766)+1,"")</f>
        <v/>
      </c>
      <c r="I3767" s="31" t="str">
        <f>IF(AND(B3767=I$1),LOOKUP(9.99999999999999E+307,$I$2:I3766)+1,"")</f>
        <v/>
      </c>
      <c r="J3767" s="31">
        <f>IF(AND(B3767=J$1),LOOKUP(9.99999999999999E+307,$J$2:J3766)+1,"")</f>
        <v>3601</v>
      </c>
      <c r="K3767" s="31">
        <f>IF(AND(B3767=K$1),LOOKUP(9.99999999999999E+307,$K$2:K3766)+1,"")</f>
        <v>3601</v>
      </c>
      <c r="L3767" s="31">
        <f>IF(AND(B3767=L$1),LOOKUP(9.99999999999999E+307,$L$2:L3766)+1,"")</f>
        <v>3601</v>
      </c>
      <c r="M3767" s="31">
        <f>IF(AND(B3767=M$1),LOOKUP(9.99999999999999E+307,$M$2:M3766)+1,"")</f>
        <v>3601</v>
      </c>
      <c r="N3767" s="31" t="e">
        <f>IF(AND(B3767=N$1),LOOKUP(9.99999999999999E+307,$N$2:N3766)+1,"")</f>
        <v>#REF!</v>
      </c>
      <c r="O3767" s="31" t="e">
        <f>IF(AND($B3767=O$1),LOOKUP(9.99999999999999E+307,$O$2:O3766)+1,"")</f>
        <v>#REF!</v>
      </c>
      <c r="P3767" s="31" t="e">
        <f>IF(AND($B3767=P$1),LOOKUP(9.99999999999999E+307,$P$2:P3766)+1,"")</f>
        <v>#REF!</v>
      </c>
      <c r="Q3767" s="31" t="e">
        <f>IF(AND($B3767=Q$1),LOOKUP(9.99999999999999E+307,$Q$2:Q3766)+1,"")</f>
        <v>#REF!</v>
      </c>
      <c r="R3767" s="31">
        <f>IF(AND($B3767=R$1),LOOKUP(9.99999999999999E+307,$R$2:R3766)+1,"")</f>
        <v>3601</v>
      </c>
      <c r="S3767" s="31">
        <f>IF(AND($B3767=S$1),LOOKUP(9.99999999999999E+307,$S$2:S3766)+1,"")</f>
        <v>3601</v>
      </c>
      <c r="T3767" s="265"/>
      <c r="AA3767" s="254" t="str">
        <f t="shared" si="416"/>
        <v/>
      </c>
      <c r="AB3767" s="254" t="str">
        <f t="shared" si="417"/>
        <v/>
      </c>
      <c r="AC3767" s="255">
        <f t="shared" si="418"/>
        <v>0</v>
      </c>
      <c r="AD3767" s="255">
        <f t="shared" si="419"/>
        <v>3836</v>
      </c>
      <c r="AE3767" s="256" t="str">
        <f t="shared" si="420"/>
        <v/>
      </c>
      <c r="AF3767" s="252" t="str">
        <f t="shared" si="421"/>
        <v>-</v>
      </c>
    </row>
    <row r="3768" spans="1:32" ht="20.149999999999999" customHeight="1" x14ac:dyDescent="0.75">
      <c r="A3768" s="31">
        <v>3766</v>
      </c>
      <c r="B3768" s="237"/>
      <c r="C3768" s="273"/>
      <c r="D3768" s="272"/>
      <c r="E3768" s="273"/>
      <c r="F3768" s="273"/>
      <c r="G3768" s="253" t="str">
        <f t="shared" si="422"/>
        <v/>
      </c>
      <c r="H3768" s="31" t="str">
        <f>IF(AND(B3768=H$1),LOOKUP(9.99999999999999E+307,$H$2:H3767)+1,"")</f>
        <v/>
      </c>
      <c r="I3768" s="31" t="str">
        <f>IF(AND(B3768=I$1),LOOKUP(9.99999999999999E+307,$I$2:I3767)+1,"")</f>
        <v/>
      </c>
      <c r="J3768" s="31">
        <f>IF(AND(B3768=J$1),LOOKUP(9.99999999999999E+307,$J$2:J3767)+1,"")</f>
        <v>3602</v>
      </c>
      <c r="K3768" s="31">
        <f>IF(AND(B3768=K$1),LOOKUP(9.99999999999999E+307,$K$2:K3767)+1,"")</f>
        <v>3602</v>
      </c>
      <c r="L3768" s="31">
        <f>IF(AND(B3768=L$1),LOOKUP(9.99999999999999E+307,$L$2:L3767)+1,"")</f>
        <v>3602</v>
      </c>
      <c r="M3768" s="31">
        <f>IF(AND(B3768=M$1),LOOKUP(9.99999999999999E+307,$M$2:M3767)+1,"")</f>
        <v>3602</v>
      </c>
      <c r="N3768" s="31" t="e">
        <f>IF(AND(B3768=N$1),LOOKUP(9.99999999999999E+307,$N$2:N3767)+1,"")</f>
        <v>#REF!</v>
      </c>
      <c r="O3768" s="31" t="e">
        <f>IF(AND($B3768=O$1),LOOKUP(9.99999999999999E+307,$O$2:O3767)+1,"")</f>
        <v>#REF!</v>
      </c>
      <c r="P3768" s="31" t="e">
        <f>IF(AND($B3768=P$1),LOOKUP(9.99999999999999E+307,$P$2:P3767)+1,"")</f>
        <v>#REF!</v>
      </c>
      <c r="Q3768" s="31" t="e">
        <f>IF(AND($B3768=Q$1),LOOKUP(9.99999999999999E+307,$Q$2:Q3767)+1,"")</f>
        <v>#REF!</v>
      </c>
      <c r="R3768" s="31">
        <f>IF(AND($B3768=R$1),LOOKUP(9.99999999999999E+307,$R$2:R3767)+1,"")</f>
        <v>3602</v>
      </c>
      <c r="S3768" s="31">
        <f>IF(AND($B3768=S$1),LOOKUP(9.99999999999999E+307,$S$2:S3767)+1,"")</f>
        <v>3602</v>
      </c>
      <c r="T3768" s="265"/>
      <c r="AA3768" s="254" t="str">
        <f t="shared" si="416"/>
        <v/>
      </c>
      <c r="AB3768" s="254" t="str">
        <f t="shared" si="417"/>
        <v/>
      </c>
      <c r="AC3768" s="255">
        <f t="shared" si="418"/>
        <v>0</v>
      </c>
      <c r="AD3768" s="255">
        <f t="shared" si="419"/>
        <v>3836</v>
      </c>
      <c r="AE3768" s="256" t="str">
        <f t="shared" si="420"/>
        <v/>
      </c>
      <c r="AF3768" s="252" t="str">
        <f t="shared" si="421"/>
        <v>-</v>
      </c>
    </row>
    <row r="3769" spans="1:32" ht="20.149999999999999" customHeight="1" x14ac:dyDescent="0.75">
      <c r="A3769" s="31">
        <v>3767</v>
      </c>
      <c r="B3769" s="237"/>
      <c r="C3769" s="273"/>
      <c r="D3769" s="272"/>
      <c r="E3769" s="273"/>
      <c r="F3769" s="273"/>
      <c r="G3769" s="253" t="str">
        <f t="shared" si="422"/>
        <v/>
      </c>
      <c r="H3769" s="31" t="str">
        <f>IF(AND(B3769=H$1),LOOKUP(9.99999999999999E+307,$H$2:H3768)+1,"")</f>
        <v/>
      </c>
      <c r="I3769" s="31" t="str">
        <f>IF(AND(B3769=I$1),LOOKUP(9.99999999999999E+307,$I$2:I3768)+1,"")</f>
        <v/>
      </c>
      <c r="J3769" s="31">
        <f>IF(AND(B3769=J$1),LOOKUP(9.99999999999999E+307,$J$2:J3768)+1,"")</f>
        <v>3603</v>
      </c>
      <c r="K3769" s="31">
        <f>IF(AND(B3769=K$1),LOOKUP(9.99999999999999E+307,$K$2:K3768)+1,"")</f>
        <v>3603</v>
      </c>
      <c r="L3769" s="31">
        <f>IF(AND(B3769=L$1),LOOKUP(9.99999999999999E+307,$L$2:L3768)+1,"")</f>
        <v>3603</v>
      </c>
      <c r="M3769" s="31">
        <f>IF(AND(B3769=M$1),LOOKUP(9.99999999999999E+307,$M$2:M3768)+1,"")</f>
        <v>3603</v>
      </c>
      <c r="N3769" s="31" t="e">
        <f>IF(AND(B3769=N$1),LOOKUP(9.99999999999999E+307,$N$2:N3768)+1,"")</f>
        <v>#REF!</v>
      </c>
      <c r="O3769" s="31" t="e">
        <f>IF(AND($B3769=O$1),LOOKUP(9.99999999999999E+307,$O$2:O3768)+1,"")</f>
        <v>#REF!</v>
      </c>
      <c r="P3769" s="31" t="e">
        <f>IF(AND($B3769=P$1),LOOKUP(9.99999999999999E+307,$P$2:P3768)+1,"")</f>
        <v>#REF!</v>
      </c>
      <c r="Q3769" s="31" t="e">
        <f>IF(AND($B3769=Q$1),LOOKUP(9.99999999999999E+307,$Q$2:Q3768)+1,"")</f>
        <v>#REF!</v>
      </c>
      <c r="R3769" s="31">
        <f>IF(AND($B3769=R$1),LOOKUP(9.99999999999999E+307,$R$2:R3768)+1,"")</f>
        <v>3603</v>
      </c>
      <c r="S3769" s="31">
        <f>IF(AND($B3769=S$1),LOOKUP(9.99999999999999E+307,$S$2:S3768)+1,"")</f>
        <v>3603</v>
      </c>
      <c r="T3769" s="265"/>
      <c r="AA3769" s="254" t="str">
        <f t="shared" si="416"/>
        <v/>
      </c>
      <c r="AB3769" s="254" t="str">
        <f t="shared" si="417"/>
        <v/>
      </c>
      <c r="AC3769" s="255">
        <f t="shared" si="418"/>
        <v>0</v>
      </c>
      <c r="AD3769" s="255">
        <f t="shared" si="419"/>
        <v>3836</v>
      </c>
      <c r="AE3769" s="256" t="str">
        <f t="shared" si="420"/>
        <v/>
      </c>
      <c r="AF3769" s="252" t="str">
        <f t="shared" si="421"/>
        <v>-</v>
      </c>
    </row>
    <row r="3770" spans="1:32" ht="20.149999999999999" customHeight="1" x14ac:dyDescent="0.75">
      <c r="A3770" s="31">
        <v>3768</v>
      </c>
      <c r="B3770" s="237"/>
      <c r="C3770" s="273"/>
      <c r="D3770" s="272"/>
      <c r="E3770" s="273"/>
      <c r="F3770" s="273"/>
      <c r="G3770" s="253" t="str">
        <f t="shared" si="422"/>
        <v/>
      </c>
      <c r="H3770" s="31" t="str">
        <f>IF(AND(B3770=H$1),LOOKUP(9.99999999999999E+307,$H$2:H3769)+1,"")</f>
        <v/>
      </c>
      <c r="I3770" s="31" t="str">
        <f>IF(AND(B3770=I$1),LOOKUP(9.99999999999999E+307,$I$2:I3769)+1,"")</f>
        <v/>
      </c>
      <c r="J3770" s="31">
        <f>IF(AND(B3770=J$1),LOOKUP(9.99999999999999E+307,$J$2:J3769)+1,"")</f>
        <v>3604</v>
      </c>
      <c r="K3770" s="31">
        <f>IF(AND(B3770=K$1),LOOKUP(9.99999999999999E+307,$K$2:K3769)+1,"")</f>
        <v>3604</v>
      </c>
      <c r="L3770" s="31">
        <f>IF(AND(B3770=L$1),LOOKUP(9.99999999999999E+307,$L$2:L3769)+1,"")</f>
        <v>3604</v>
      </c>
      <c r="M3770" s="31">
        <f>IF(AND(B3770=M$1),LOOKUP(9.99999999999999E+307,$M$2:M3769)+1,"")</f>
        <v>3604</v>
      </c>
      <c r="N3770" s="31" t="e">
        <f>IF(AND(B3770=N$1),LOOKUP(9.99999999999999E+307,$N$2:N3769)+1,"")</f>
        <v>#REF!</v>
      </c>
      <c r="O3770" s="31" t="e">
        <f>IF(AND($B3770=O$1),LOOKUP(9.99999999999999E+307,$O$2:O3769)+1,"")</f>
        <v>#REF!</v>
      </c>
      <c r="P3770" s="31" t="e">
        <f>IF(AND($B3770=P$1),LOOKUP(9.99999999999999E+307,$P$2:P3769)+1,"")</f>
        <v>#REF!</v>
      </c>
      <c r="Q3770" s="31" t="e">
        <f>IF(AND($B3770=Q$1),LOOKUP(9.99999999999999E+307,$Q$2:Q3769)+1,"")</f>
        <v>#REF!</v>
      </c>
      <c r="R3770" s="31">
        <f>IF(AND($B3770=R$1),LOOKUP(9.99999999999999E+307,$R$2:R3769)+1,"")</f>
        <v>3604</v>
      </c>
      <c r="S3770" s="31">
        <f>IF(AND($B3770=S$1),LOOKUP(9.99999999999999E+307,$S$2:S3769)+1,"")</f>
        <v>3604</v>
      </c>
      <c r="T3770" s="265"/>
      <c r="AA3770" s="254" t="str">
        <f t="shared" si="416"/>
        <v/>
      </c>
      <c r="AB3770" s="254" t="str">
        <f t="shared" si="417"/>
        <v/>
      </c>
      <c r="AC3770" s="255">
        <f t="shared" si="418"/>
        <v>0</v>
      </c>
      <c r="AD3770" s="255">
        <f t="shared" si="419"/>
        <v>3836</v>
      </c>
      <c r="AE3770" s="256" t="str">
        <f t="shared" si="420"/>
        <v/>
      </c>
      <c r="AF3770" s="252" t="str">
        <f t="shared" si="421"/>
        <v>-</v>
      </c>
    </row>
    <row r="3771" spans="1:32" ht="20.149999999999999" customHeight="1" x14ac:dyDescent="0.75">
      <c r="A3771" s="31">
        <v>3769</v>
      </c>
      <c r="B3771" s="237"/>
      <c r="C3771" s="273"/>
      <c r="D3771" s="272"/>
      <c r="E3771" s="273"/>
      <c r="F3771" s="273"/>
      <c r="G3771" s="253" t="str">
        <f t="shared" si="422"/>
        <v/>
      </c>
      <c r="H3771" s="31" t="str">
        <f>IF(AND(B3771=H$1),LOOKUP(9.99999999999999E+307,$H$2:H3770)+1,"")</f>
        <v/>
      </c>
      <c r="I3771" s="31" t="str">
        <f>IF(AND(B3771=I$1),LOOKUP(9.99999999999999E+307,$I$2:I3770)+1,"")</f>
        <v/>
      </c>
      <c r="J3771" s="31">
        <f>IF(AND(B3771=J$1),LOOKUP(9.99999999999999E+307,$J$2:J3770)+1,"")</f>
        <v>3605</v>
      </c>
      <c r="K3771" s="31">
        <f>IF(AND(B3771=K$1),LOOKUP(9.99999999999999E+307,$K$2:K3770)+1,"")</f>
        <v>3605</v>
      </c>
      <c r="L3771" s="31">
        <f>IF(AND(B3771=L$1),LOOKUP(9.99999999999999E+307,$L$2:L3770)+1,"")</f>
        <v>3605</v>
      </c>
      <c r="M3771" s="31">
        <f>IF(AND(B3771=M$1),LOOKUP(9.99999999999999E+307,$M$2:M3770)+1,"")</f>
        <v>3605</v>
      </c>
      <c r="N3771" s="31" t="e">
        <f>IF(AND(B3771=N$1),LOOKUP(9.99999999999999E+307,$N$2:N3770)+1,"")</f>
        <v>#REF!</v>
      </c>
      <c r="O3771" s="31" t="e">
        <f>IF(AND($B3771=O$1),LOOKUP(9.99999999999999E+307,$O$2:O3770)+1,"")</f>
        <v>#REF!</v>
      </c>
      <c r="P3771" s="31" t="e">
        <f>IF(AND($B3771=P$1),LOOKUP(9.99999999999999E+307,$P$2:P3770)+1,"")</f>
        <v>#REF!</v>
      </c>
      <c r="Q3771" s="31" t="e">
        <f>IF(AND($B3771=Q$1),LOOKUP(9.99999999999999E+307,$Q$2:Q3770)+1,"")</f>
        <v>#REF!</v>
      </c>
      <c r="R3771" s="31">
        <f>IF(AND($B3771=R$1),LOOKUP(9.99999999999999E+307,$R$2:R3770)+1,"")</f>
        <v>3605</v>
      </c>
      <c r="S3771" s="31">
        <f>IF(AND($B3771=S$1),LOOKUP(9.99999999999999E+307,$S$2:S3770)+1,"")</f>
        <v>3605</v>
      </c>
      <c r="T3771" s="265"/>
      <c r="AA3771" s="254" t="str">
        <f t="shared" si="416"/>
        <v/>
      </c>
      <c r="AB3771" s="254" t="str">
        <f t="shared" si="417"/>
        <v/>
      </c>
      <c r="AC3771" s="255">
        <f t="shared" si="418"/>
        <v>0</v>
      </c>
      <c r="AD3771" s="255">
        <f t="shared" si="419"/>
        <v>3836</v>
      </c>
      <c r="AE3771" s="256" t="str">
        <f t="shared" si="420"/>
        <v/>
      </c>
      <c r="AF3771" s="252" t="str">
        <f t="shared" si="421"/>
        <v>-</v>
      </c>
    </row>
    <row r="3772" spans="1:32" ht="20.149999999999999" customHeight="1" x14ac:dyDescent="0.75">
      <c r="A3772" s="31">
        <v>3770</v>
      </c>
      <c r="B3772" s="237"/>
      <c r="C3772" s="273"/>
      <c r="D3772" s="272"/>
      <c r="E3772" s="273"/>
      <c r="F3772" s="273"/>
      <c r="G3772" s="253" t="str">
        <f t="shared" si="422"/>
        <v/>
      </c>
      <c r="H3772" s="31" t="str">
        <f>IF(AND(B3772=H$1),LOOKUP(9.99999999999999E+307,$H$2:H3771)+1,"")</f>
        <v/>
      </c>
      <c r="I3772" s="31" t="str">
        <f>IF(AND(B3772=I$1),LOOKUP(9.99999999999999E+307,$I$2:I3771)+1,"")</f>
        <v/>
      </c>
      <c r="J3772" s="31">
        <f>IF(AND(B3772=J$1),LOOKUP(9.99999999999999E+307,$J$2:J3771)+1,"")</f>
        <v>3606</v>
      </c>
      <c r="K3772" s="31">
        <f>IF(AND(B3772=K$1),LOOKUP(9.99999999999999E+307,$K$2:K3771)+1,"")</f>
        <v>3606</v>
      </c>
      <c r="L3772" s="31">
        <f>IF(AND(B3772=L$1),LOOKUP(9.99999999999999E+307,$L$2:L3771)+1,"")</f>
        <v>3606</v>
      </c>
      <c r="M3772" s="31">
        <f>IF(AND(B3772=M$1),LOOKUP(9.99999999999999E+307,$M$2:M3771)+1,"")</f>
        <v>3606</v>
      </c>
      <c r="N3772" s="31" t="e">
        <f>IF(AND(B3772=N$1),LOOKUP(9.99999999999999E+307,$N$2:N3771)+1,"")</f>
        <v>#REF!</v>
      </c>
      <c r="O3772" s="31" t="e">
        <f>IF(AND($B3772=O$1),LOOKUP(9.99999999999999E+307,$O$2:O3771)+1,"")</f>
        <v>#REF!</v>
      </c>
      <c r="P3772" s="31" t="e">
        <f>IF(AND($B3772=P$1),LOOKUP(9.99999999999999E+307,$P$2:P3771)+1,"")</f>
        <v>#REF!</v>
      </c>
      <c r="Q3772" s="31" t="e">
        <f>IF(AND($B3772=Q$1),LOOKUP(9.99999999999999E+307,$Q$2:Q3771)+1,"")</f>
        <v>#REF!</v>
      </c>
      <c r="R3772" s="31">
        <f>IF(AND($B3772=R$1),LOOKUP(9.99999999999999E+307,$R$2:R3771)+1,"")</f>
        <v>3606</v>
      </c>
      <c r="S3772" s="31">
        <f>IF(AND($B3772=S$1),LOOKUP(9.99999999999999E+307,$S$2:S3771)+1,"")</f>
        <v>3606</v>
      </c>
      <c r="T3772" s="265"/>
      <c r="AA3772" s="254" t="str">
        <f t="shared" si="416"/>
        <v/>
      </c>
      <c r="AB3772" s="254" t="str">
        <f t="shared" si="417"/>
        <v/>
      </c>
      <c r="AC3772" s="255">
        <f t="shared" si="418"/>
        <v>0</v>
      </c>
      <c r="AD3772" s="255">
        <f t="shared" si="419"/>
        <v>3836</v>
      </c>
      <c r="AE3772" s="256" t="str">
        <f t="shared" si="420"/>
        <v/>
      </c>
      <c r="AF3772" s="252" t="str">
        <f t="shared" si="421"/>
        <v>-</v>
      </c>
    </row>
    <row r="3773" spans="1:32" ht="20.149999999999999" customHeight="1" x14ac:dyDescent="0.75">
      <c r="A3773" s="31">
        <v>3771</v>
      </c>
      <c r="B3773" s="237"/>
      <c r="C3773" s="273"/>
      <c r="D3773" s="272"/>
      <c r="E3773" s="273"/>
      <c r="F3773" s="273"/>
      <c r="G3773" s="253" t="str">
        <f t="shared" si="422"/>
        <v/>
      </c>
      <c r="H3773" s="31" t="str">
        <f>IF(AND(B3773=H$1),LOOKUP(9.99999999999999E+307,$H$2:H3772)+1,"")</f>
        <v/>
      </c>
      <c r="I3773" s="31" t="str">
        <f>IF(AND(B3773=I$1),LOOKUP(9.99999999999999E+307,$I$2:I3772)+1,"")</f>
        <v/>
      </c>
      <c r="J3773" s="31">
        <f>IF(AND(B3773=J$1),LOOKUP(9.99999999999999E+307,$J$2:J3772)+1,"")</f>
        <v>3607</v>
      </c>
      <c r="K3773" s="31">
        <f>IF(AND(B3773=K$1),LOOKUP(9.99999999999999E+307,$K$2:K3772)+1,"")</f>
        <v>3607</v>
      </c>
      <c r="L3773" s="31">
        <f>IF(AND(B3773=L$1),LOOKUP(9.99999999999999E+307,$L$2:L3772)+1,"")</f>
        <v>3607</v>
      </c>
      <c r="M3773" s="31">
        <f>IF(AND(B3773=M$1),LOOKUP(9.99999999999999E+307,$M$2:M3772)+1,"")</f>
        <v>3607</v>
      </c>
      <c r="N3773" s="31" t="e">
        <f>IF(AND(B3773=N$1),LOOKUP(9.99999999999999E+307,$N$2:N3772)+1,"")</f>
        <v>#REF!</v>
      </c>
      <c r="O3773" s="31" t="e">
        <f>IF(AND($B3773=O$1),LOOKUP(9.99999999999999E+307,$O$2:O3772)+1,"")</f>
        <v>#REF!</v>
      </c>
      <c r="P3773" s="31" t="e">
        <f>IF(AND($B3773=P$1),LOOKUP(9.99999999999999E+307,$P$2:P3772)+1,"")</f>
        <v>#REF!</v>
      </c>
      <c r="Q3773" s="31" t="e">
        <f>IF(AND($B3773=Q$1),LOOKUP(9.99999999999999E+307,$Q$2:Q3772)+1,"")</f>
        <v>#REF!</v>
      </c>
      <c r="R3773" s="31">
        <f>IF(AND($B3773=R$1),LOOKUP(9.99999999999999E+307,$R$2:R3772)+1,"")</f>
        <v>3607</v>
      </c>
      <c r="S3773" s="31">
        <f>IF(AND($B3773=S$1),LOOKUP(9.99999999999999E+307,$S$2:S3772)+1,"")</f>
        <v>3607</v>
      </c>
      <c r="T3773" s="265"/>
      <c r="AA3773" s="254" t="str">
        <f t="shared" si="416"/>
        <v/>
      </c>
      <c r="AB3773" s="254" t="str">
        <f t="shared" si="417"/>
        <v/>
      </c>
      <c r="AC3773" s="255">
        <f t="shared" si="418"/>
        <v>0</v>
      </c>
      <c r="AD3773" s="255">
        <f t="shared" si="419"/>
        <v>3836</v>
      </c>
      <c r="AE3773" s="256" t="str">
        <f t="shared" si="420"/>
        <v/>
      </c>
      <c r="AF3773" s="252" t="str">
        <f t="shared" si="421"/>
        <v>-</v>
      </c>
    </row>
    <row r="3774" spans="1:32" ht="20.149999999999999" customHeight="1" x14ac:dyDescent="0.75">
      <c r="A3774" s="31">
        <v>3772</v>
      </c>
      <c r="B3774" s="237"/>
      <c r="C3774" s="273"/>
      <c r="D3774" s="272"/>
      <c r="E3774" s="273"/>
      <c r="F3774" s="273"/>
      <c r="G3774" s="253" t="str">
        <f t="shared" si="422"/>
        <v/>
      </c>
      <c r="H3774" s="31" t="str">
        <f>IF(AND(B3774=H$1),LOOKUP(9.99999999999999E+307,$H$2:H3773)+1,"")</f>
        <v/>
      </c>
      <c r="I3774" s="31" t="str">
        <f>IF(AND(B3774=I$1),LOOKUP(9.99999999999999E+307,$I$2:I3773)+1,"")</f>
        <v/>
      </c>
      <c r="J3774" s="31">
        <f>IF(AND(B3774=J$1),LOOKUP(9.99999999999999E+307,$J$2:J3773)+1,"")</f>
        <v>3608</v>
      </c>
      <c r="K3774" s="31">
        <f>IF(AND(B3774=K$1),LOOKUP(9.99999999999999E+307,$K$2:K3773)+1,"")</f>
        <v>3608</v>
      </c>
      <c r="L3774" s="31">
        <f>IF(AND(B3774=L$1),LOOKUP(9.99999999999999E+307,$L$2:L3773)+1,"")</f>
        <v>3608</v>
      </c>
      <c r="M3774" s="31">
        <f>IF(AND(B3774=M$1),LOOKUP(9.99999999999999E+307,$M$2:M3773)+1,"")</f>
        <v>3608</v>
      </c>
      <c r="N3774" s="31" t="e">
        <f>IF(AND(B3774=N$1),LOOKUP(9.99999999999999E+307,$N$2:N3773)+1,"")</f>
        <v>#REF!</v>
      </c>
      <c r="O3774" s="31" t="e">
        <f>IF(AND($B3774=O$1),LOOKUP(9.99999999999999E+307,$O$2:O3773)+1,"")</f>
        <v>#REF!</v>
      </c>
      <c r="P3774" s="31" t="e">
        <f>IF(AND($B3774=P$1),LOOKUP(9.99999999999999E+307,$P$2:P3773)+1,"")</f>
        <v>#REF!</v>
      </c>
      <c r="Q3774" s="31" t="e">
        <f>IF(AND($B3774=Q$1),LOOKUP(9.99999999999999E+307,$Q$2:Q3773)+1,"")</f>
        <v>#REF!</v>
      </c>
      <c r="R3774" s="31">
        <f>IF(AND($B3774=R$1),LOOKUP(9.99999999999999E+307,$R$2:R3773)+1,"")</f>
        <v>3608</v>
      </c>
      <c r="S3774" s="31">
        <f>IF(AND($B3774=S$1),LOOKUP(9.99999999999999E+307,$S$2:S3773)+1,"")</f>
        <v>3608</v>
      </c>
      <c r="T3774" s="265"/>
      <c r="AA3774" s="254" t="str">
        <f t="shared" si="416"/>
        <v/>
      </c>
      <c r="AB3774" s="254" t="str">
        <f t="shared" si="417"/>
        <v/>
      </c>
      <c r="AC3774" s="255">
        <f t="shared" si="418"/>
        <v>0</v>
      </c>
      <c r="AD3774" s="255">
        <f t="shared" si="419"/>
        <v>3836</v>
      </c>
      <c r="AE3774" s="256" t="str">
        <f t="shared" si="420"/>
        <v/>
      </c>
      <c r="AF3774" s="252" t="str">
        <f t="shared" si="421"/>
        <v>-</v>
      </c>
    </row>
    <row r="3775" spans="1:32" ht="20.149999999999999" customHeight="1" x14ac:dyDescent="0.75">
      <c r="A3775" s="31">
        <v>3773</v>
      </c>
      <c r="B3775" s="237"/>
      <c r="C3775" s="273"/>
      <c r="D3775" s="272"/>
      <c r="E3775" s="273"/>
      <c r="F3775" s="273"/>
      <c r="G3775" s="253" t="str">
        <f t="shared" si="422"/>
        <v/>
      </c>
      <c r="H3775" s="31" t="str">
        <f>IF(AND(B3775=H$1),LOOKUP(9.99999999999999E+307,$H$2:H3774)+1,"")</f>
        <v/>
      </c>
      <c r="I3775" s="31" t="str">
        <f>IF(AND(B3775=I$1),LOOKUP(9.99999999999999E+307,$I$2:I3774)+1,"")</f>
        <v/>
      </c>
      <c r="J3775" s="31">
        <f>IF(AND(B3775=J$1),LOOKUP(9.99999999999999E+307,$J$2:J3774)+1,"")</f>
        <v>3609</v>
      </c>
      <c r="K3775" s="31">
        <f>IF(AND(B3775=K$1),LOOKUP(9.99999999999999E+307,$K$2:K3774)+1,"")</f>
        <v>3609</v>
      </c>
      <c r="L3775" s="31">
        <f>IF(AND(B3775=L$1),LOOKUP(9.99999999999999E+307,$L$2:L3774)+1,"")</f>
        <v>3609</v>
      </c>
      <c r="M3775" s="31">
        <f>IF(AND(B3775=M$1),LOOKUP(9.99999999999999E+307,$M$2:M3774)+1,"")</f>
        <v>3609</v>
      </c>
      <c r="N3775" s="31" t="e">
        <f>IF(AND(B3775=N$1),LOOKUP(9.99999999999999E+307,$N$2:N3774)+1,"")</f>
        <v>#REF!</v>
      </c>
      <c r="O3775" s="31" t="e">
        <f>IF(AND($B3775=O$1),LOOKUP(9.99999999999999E+307,$O$2:O3774)+1,"")</f>
        <v>#REF!</v>
      </c>
      <c r="P3775" s="31" t="e">
        <f>IF(AND($B3775=P$1),LOOKUP(9.99999999999999E+307,$P$2:P3774)+1,"")</f>
        <v>#REF!</v>
      </c>
      <c r="Q3775" s="31" t="e">
        <f>IF(AND($B3775=Q$1),LOOKUP(9.99999999999999E+307,$Q$2:Q3774)+1,"")</f>
        <v>#REF!</v>
      </c>
      <c r="R3775" s="31">
        <f>IF(AND($B3775=R$1),LOOKUP(9.99999999999999E+307,$R$2:R3774)+1,"")</f>
        <v>3609</v>
      </c>
      <c r="S3775" s="31">
        <f>IF(AND($B3775=S$1),LOOKUP(9.99999999999999E+307,$S$2:S3774)+1,"")</f>
        <v>3609</v>
      </c>
      <c r="T3775" s="265"/>
      <c r="AA3775" s="254" t="str">
        <f t="shared" si="416"/>
        <v/>
      </c>
      <c r="AB3775" s="254" t="str">
        <f t="shared" si="417"/>
        <v/>
      </c>
      <c r="AC3775" s="255">
        <f t="shared" si="418"/>
        <v>0</v>
      </c>
      <c r="AD3775" s="255">
        <f t="shared" si="419"/>
        <v>3836</v>
      </c>
      <c r="AE3775" s="256" t="str">
        <f t="shared" si="420"/>
        <v/>
      </c>
      <c r="AF3775" s="252" t="str">
        <f t="shared" si="421"/>
        <v>-</v>
      </c>
    </row>
    <row r="3776" spans="1:32" ht="20.149999999999999" customHeight="1" x14ac:dyDescent="0.75">
      <c r="A3776" s="31">
        <v>3774</v>
      </c>
      <c r="B3776" s="237"/>
      <c r="C3776" s="273"/>
      <c r="D3776" s="272"/>
      <c r="E3776" s="273"/>
      <c r="F3776" s="273"/>
      <c r="G3776" s="253" t="str">
        <f t="shared" si="422"/>
        <v/>
      </c>
      <c r="H3776" s="31" t="str">
        <f>IF(AND(B3776=H$1),LOOKUP(9.99999999999999E+307,$H$2:H3775)+1,"")</f>
        <v/>
      </c>
      <c r="I3776" s="31" t="str">
        <f>IF(AND(B3776=I$1),LOOKUP(9.99999999999999E+307,$I$2:I3775)+1,"")</f>
        <v/>
      </c>
      <c r="J3776" s="31">
        <f>IF(AND(B3776=J$1),LOOKUP(9.99999999999999E+307,$J$2:J3775)+1,"")</f>
        <v>3610</v>
      </c>
      <c r="K3776" s="31">
        <f>IF(AND(B3776=K$1),LOOKUP(9.99999999999999E+307,$K$2:K3775)+1,"")</f>
        <v>3610</v>
      </c>
      <c r="L3776" s="31">
        <f>IF(AND(B3776=L$1),LOOKUP(9.99999999999999E+307,$L$2:L3775)+1,"")</f>
        <v>3610</v>
      </c>
      <c r="M3776" s="31">
        <f>IF(AND(B3776=M$1),LOOKUP(9.99999999999999E+307,$M$2:M3775)+1,"")</f>
        <v>3610</v>
      </c>
      <c r="N3776" s="31" t="e">
        <f>IF(AND(B3776=N$1),LOOKUP(9.99999999999999E+307,$N$2:N3775)+1,"")</f>
        <v>#REF!</v>
      </c>
      <c r="O3776" s="31" t="e">
        <f>IF(AND($B3776=O$1),LOOKUP(9.99999999999999E+307,$O$2:O3775)+1,"")</f>
        <v>#REF!</v>
      </c>
      <c r="P3776" s="31" t="e">
        <f>IF(AND($B3776=P$1),LOOKUP(9.99999999999999E+307,$P$2:P3775)+1,"")</f>
        <v>#REF!</v>
      </c>
      <c r="Q3776" s="31" t="e">
        <f>IF(AND($B3776=Q$1),LOOKUP(9.99999999999999E+307,$Q$2:Q3775)+1,"")</f>
        <v>#REF!</v>
      </c>
      <c r="R3776" s="31">
        <f>IF(AND($B3776=R$1),LOOKUP(9.99999999999999E+307,$R$2:R3775)+1,"")</f>
        <v>3610</v>
      </c>
      <c r="S3776" s="31">
        <f>IF(AND($B3776=S$1),LOOKUP(9.99999999999999E+307,$S$2:S3775)+1,"")</f>
        <v>3610</v>
      </c>
      <c r="T3776" s="265"/>
      <c r="AA3776" s="254" t="str">
        <f t="shared" si="416"/>
        <v/>
      </c>
      <c r="AB3776" s="254" t="str">
        <f t="shared" si="417"/>
        <v/>
      </c>
      <c r="AC3776" s="255">
        <f t="shared" si="418"/>
        <v>0</v>
      </c>
      <c r="AD3776" s="255">
        <f t="shared" si="419"/>
        <v>3836</v>
      </c>
      <c r="AE3776" s="256" t="str">
        <f t="shared" si="420"/>
        <v/>
      </c>
      <c r="AF3776" s="252" t="str">
        <f t="shared" si="421"/>
        <v>-</v>
      </c>
    </row>
    <row r="3777" spans="1:32" ht="20.149999999999999" customHeight="1" x14ac:dyDescent="0.75">
      <c r="A3777" s="31">
        <v>3775</v>
      </c>
      <c r="B3777" s="237"/>
      <c r="C3777" s="273"/>
      <c r="D3777" s="272"/>
      <c r="E3777" s="273"/>
      <c r="F3777" s="273"/>
      <c r="G3777" s="253" t="str">
        <f t="shared" si="422"/>
        <v/>
      </c>
      <c r="H3777" s="31" t="str">
        <f>IF(AND(B3777=H$1),LOOKUP(9.99999999999999E+307,$H$2:H3776)+1,"")</f>
        <v/>
      </c>
      <c r="I3777" s="31" t="str">
        <f>IF(AND(B3777=I$1),LOOKUP(9.99999999999999E+307,$I$2:I3776)+1,"")</f>
        <v/>
      </c>
      <c r="J3777" s="31">
        <f>IF(AND(B3777=J$1),LOOKUP(9.99999999999999E+307,$J$2:J3776)+1,"")</f>
        <v>3611</v>
      </c>
      <c r="K3777" s="31">
        <f>IF(AND(B3777=K$1),LOOKUP(9.99999999999999E+307,$K$2:K3776)+1,"")</f>
        <v>3611</v>
      </c>
      <c r="L3777" s="31">
        <f>IF(AND(B3777=L$1),LOOKUP(9.99999999999999E+307,$L$2:L3776)+1,"")</f>
        <v>3611</v>
      </c>
      <c r="M3777" s="31">
        <f>IF(AND(B3777=M$1),LOOKUP(9.99999999999999E+307,$M$2:M3776)+1,"")</f>
        <v>3611</v>
      </c>
      <c r="N3777" s="31" t="e">
        <f>IF(AND(B3777=N$1),LOOKUP(9.99999999999999E+307,$N$2:N3776)+1,"")</f>
        <v>#REF!</v>
      </c>
      <c r="O3777" s="31" t="e">
        <f>IF(AND($B3777=O$1),LOOKUP(9.99999999999999E+307,$O$2:O3776)+1,"")</f>
        <v>#REF!</v>
      </c>
      <c r="P3777" s="31" t="e">
        <f>IF(AND($B3777=P$1),LOOKUP(9.99999999999999E+307,$P$2:P3776)+1,"")</f>
        <v>#REF!</v>
      </c>
      <c r="Q3777" s="31" t="e">
        <f>IF(AND($B3777=Q$1),LOOKUP(9.99999999999999E+307,$Q$2:Q3776)+1,"")</f>
        <v>#REF!</v>
      </c>
      <c r="R3777" s="31">
        <f>IF(AND($B3777=R$1),LOOKUP(9.99999999999999E+307,$R$2:R3776)+1,"")</f>
        <v>3611</v>
      </c>
      <c r="S3777" s="31">
        <f>IF(AND($B3777=S$1),LOOKUP(9.99999999999999E+307,$S$2:S3776)+1,"")</f>
        <v>3611</v>
      </c>
      <c r="T3777" s="265"/>
      <c r="AA3777" s="254" t="str">
        <f t="shared" si="416"/>
        <v/>
      </c>
      <c r="AB3777" s="254" t="str">
        <f t="shared" si="417"/>
        <v/>
      </c>
      <c r="AC3777" s="255">
        <f t="shared" si="418"/>
        <v>0</v>
      </c>
      <c r="AD3777" s="255">
        <f t="shared" si="419"/>
        <v>3836</v>
      </c>
      <c r="AE3777" s="256" t="str">
        <f t="shared" si="420"/>
        <v/>
      </c>
      <c r="AF3777" s="252" t="str">
        <f t="shared" si="421"/>
        <v>-</v>
      </c>
    </row>
    <row r="3778" spans="1:32" ht="20.149999999999999" customHeight="1" x14ac:dyDescent="0.75">
      <c r="A3778" s="31">
        <v>3776</v>
      </c>
      <c r="B3778" s="237"/>
      <c r="C3778" s="273"/>
      <c r="D3778" s="272"/>
      <c r="E3778" s="273"/>
      <c r="F3778" s="273"/>
      <c r="G3778" s="253" t="str">
        <f t="shared" si="422"/>
        <v/>
      </c>
      <c r="H3778" s="31" t="str">
        <f>IF(AND(B3778=H$1),LOOKUP(9.99999999999999E+307,$H$2:H3777)+1,"")</f>
        <v/>
      </c>
      <c r="I3778" s="31" t="str">
        <f>IF(AND(B3778=I$1),LOOKUP(9.99999999999999E+307,$I$2:I3777)+1,"")</f>
        <v/>
      </c>
      <c r="J3778" s="31">
        <f>IF(AND(B3778=J$1),LOOKUP(9.99999999999999E+307,$J$2:J3777)+1,"")</f>
        <v>3612</v>
      </c>
      <c r="K3778" s="31">
        <f>IF(AND(B3778=K$1),LOOKUP(9.99999999999999E+307,$K$2:K3777)+1,"")</f>
        <v>3612</v>
      </c>
      <c r="L3778" s="31">
        <f>IF(AND(B3778=L$1),LOOKUP(9.99999999999999E+307,$L$2:L3777)+1,"")</f>
        <v>3612</v>
      </c>
      <c r="M3778" s="31">
        <f>IF(AND(B3778=M$1),LOOKUP(9.99999999999999E+307,$M$2:M3777)+1,"")</f>
        <v>3612</v>
      </c>
      <c r="N3778" s="31" t="e">
        <f>IF(AND(B3778=N$1),LOOKUP(9.99999999999999E+307,$N$2:N3777)+1,"")</f>
        <v>#REF!</v>
      </c>
      <c r="O3778" s="31" t="e">
        <f>IF(AND($B3778=O$1),LOOKUP(9.99999999999999E+307,$O$2:O3777)+1,"")</f>
        <v>#REF!</v>
      </c>
      <c r="P3778" s="31" t="e">
        <f>IF(AND($B3778=P$1),LOOKUP(9.99999999999999E+307,$P$2:P3777)+1,"")</f>
        <v>#REF!</v>
      </c>
      <c r="Q3778" s="31" t="e">
        <f>IF(AND($B3778=Q$1),LOOKUP(9.99999999999999E+307,$Q$2:Q3777)+1,"")</f>
        <v>#REF!</v>
      </c>
      <c r="R3778" s="31">
        <f>IF(AND($B3778=R$1),LOOKUP(9.99999999999999E+307,$R$2:R3777)+1,"")</f>
        <v>3612</v>
      </c>
      <c r="S3778" s="31">
        <f>IF(AND($B3778=S$1),LOOKUP(9.99999999999999E+307,$S$2:S3777)+1,"")</f>
        <v>3612</v>
      </c>
      <c r="T3778" s="265"/>
      <c r="AA3778" s="254" t="str">
        <f t="shared" si="416"/>
        <v/>
      </c>
      <c r="AB3778" s="254" t="str">
        <f t="shared" si="417"/>
        <v/>
      </c>
      <c r="AC3778" s="255">
        <f t="shared" si="418"/>
        <v>0</v>
      </c>
      <c r="AD3778" s="255">
        <f t="shared" si="419"/>
        <v>3836</v>
      </c>
      <c r="AE3778" s="256" t="str">
        <f t="shared" si="420"/>
        <v/>
      </c>
      <c r="AF3778" s="252" t="str">
        <f t="shared" si="421"/>
        <v>-</v>
      </c>
    </row>
    <row r="3779" spans="1:32" ht="20.149999999999999" customHeight="1" x14ac:dyDescent="0.75">
      <c r="A3779" s="31">
        <v>3777</v>
      </c>
      <c r="B3779" s="237"/>
      <c r="C3779" s="273"/>
      <c r="D3779" s="272"/>
      <c r="E3779" s="273"/>
      <c r="F3779" s="273"/>
      <c r="G3779" s="253" t="str">
        <f t="shared" si="422"/>
        <v/>
      </c>
      <c r="H3779" s="31" t="str">
        <f>IF(AND(B3779=H$1),LOOKUP(9.99999999999999E+307,$H$2:H3778)+1,"")</f>
        <v/>
      </c>
      <c r="I3779" s="31" t="str">
        <f>IF(AND(B3779=I$1),LOOKUP(9.99999999999999E+307,$I$2:I3778)+1,"")</f>
        <v/>
      </c>
      <c r="J3779" s="31">
        <f>IF(AND(B3779=J$1),LOOKUP(9.99999999999999E+307,$J$2:J3778)+1,"")</f>
        <v>3613</v>
      </c>
      <c r="K3779" s="31">
        <f>IF(AND(B3779=K$1),LOOKUP(9.99999999999999E+307,$K$2:K3778)+1,"")</f>
        <v>3613</v>
      </c>
      <c r="L3779" s="31">
        <f>IF(AND(B3779=L$1),LOOKUP(9.99999999999999E+307,$L$2:L3778)+1,"")</f>
        <v>3613</v>
      </c>
      <c r="M3779" s="31">
        <f>IF(AND(B3779=M$1),LOOKUP(9.99999999999999E+307,$M$2:M3778)+1,"")</f>
        <v>3613</v>
      </c>
      <c r="N3779" s="31" t="e">
        <f>IF(AND(B3779=N$1),LOOKUP(9.99999999999999E+307,$N$2:N3778)+1,"")</f>
        <v>#REF!</v>
      </c>
      <c r="O3779" s="31" t="e">
        <f>IF(AND($B3779=O$1),LOOKUP(9.99999999999999E+307,$O$2:O3778)+1,"")</f>
        <v>#REF!</v>
      </c>
      <c r="P3779" s="31" t="e">
        <f>IF(AND($B3779=P$1),LOOKUP(9.99999999999999E+307,$P$2:P3778)+1,"")</f>
        <v>#REF!</v>
      </c>
      <c r="Q3779" s="31" t="e">
        <f>IF(AND($B3779=Q$1),LOOKUP(9.99999999999999E+307,$Q$2:Q3778)+1,"")</f>
        <v>#REF!</v>
      </c>
      <c r="R3779" s="31">
        <f>IF(AND($B3779=R$1),LOOKUP(9.99999999999999E+307,$R$2:R3778)+1,"")</f>
        <v>3613</v>
      </c>
      <c r="S3779" s="31">
        <f>IF(AND($B3779=S$1),LOOKUP(9.99999999999999E+307,$S$2:S3778)+1,"")</f>
        <v>3613</v>
      </c>
      <c r="T3779" s="265"/>
      <c r="AA3779" s="254" t="str">
        <f t="shared" si="416"/>
        <v/>
      </c>
      <c r="AB3779" s="254" t="str">
        <f t="shared" si="417"/>
        <v/>
      </c>
      <c r="AC3779" s="255">
        <f t="shared" si="418"/>
        <v>0</v>
      </c>
      <c r="AD3779" s="255">
        <f t="shared" si="419"/>
        <v>3836</v>
      </c>
      <c r="AE3779" s="256" t="str">
        <f t="shared" si="420"/>
        <v/>
      </c>
      <c r="AF3779" s="252" t="str">
        <f t="shared" si="421"/>
        <v>-</v>
      </c>
    </row>
    <row r="3780" spans="1:32" ht="20.149999999999999" customHeight="1" x14ac:dyDescent="0.75">
      <c r="A3780" s="31">
        <v>3778</v>
      </c>
      <c r="B3780" s="237"/>
      <c r="C3780" s="273"/>
      <c r="D3780" s="272"/>
      <c r="E3780" s="273"/>
      <c r="F3780" s="273"/>
      <c r="G3780" s="253" t="str">
        <f t="shared" si="422"/>
        <v/>
      </c>
      <c r="H3780" s="31" t="str">
        <f>IF(AND(B3780=H$1),LOOKUP(9.99999999999999E+307,$H$2:H3779)+1,"")</f>
        <v/>
      </c>
      <c r="I3780" s="31" t="str">
        <f>IF(AND(B3780=I$1),LOOKUP(9.99999999999999E+307,$I$2:I3779)+1,"")</f>
        <v/>
      </c>
      <c r="J3780" s="31">
        <f>IF(AND(B3780=J$1),LOOKUP(9.99999999999999E+307,$J$2:J3779)+1,"")</f>
        <v>3614</v>
      </c>
      <c r="K3780" s="31">
        <f>IF(AND(B3780=K$1),LOOKUP(9.99999999999999E+307,$K$2:K3779)+1,"")</f>
        <v>3614</v>
      </c>
      <c r="L3780" s="31">
        <f>IF(AND(B3780=L$1),LOOKUP(9.99999999999999E+307,$L$2:L3779)+1,"")</f>
        <v>3614</v>
      </c>
      <c r="M3780" s="31">
        <f>IF(AND(B3780=M$1),LOOKUP(9.99999999999999E+307,$M$2:M3779)+1,"")</f>
        <v>3614</v>
      </c>
      <c r="N3780" s="31" t="e">
        <f>IF(AND(B3780=N$1),LOOKUP(9.99999999999999E+307,$N$2:N3779)+1,"")</f>
        <v>#REF!</v>
      </c>
      <c r="O3780" s="31" t="e">
        <f>IF(AND($B3780=O$1),LOOKUP(9.99999999999999E+307,$O$2:O3779)+1,"")</f>
        <v>#REF!</v>
      </c>
      <c r="P3780" s="31" t="e">
        <f>IF(AND($B3780=P$1),LOOKUP(9.99999999999999E+307,$P$2:P3779)+1,"")</f>
        <v>#REF!</v>
      </c>
      <c r="Q3780" s="31" t="e">
        <f>IF(AND($B3780=Q$1),LOOKUP(9.99999999999999E+307,$Q$2:Q3779)+1,"")</f>
        <v>#REF!</v>
      </c>
      <c r="R3780" s="31">
        <f>IF(AND($B3780=R$1),LOOKUP(9.99999999999999E+307,$R$2:R3779)+1,"")</f>
        <v>3614</v>
      </c>
      <c r="S3780" s="31">
        <f>IF(AND($B3780=S$1),LOOKUP(9.99999999999999E+307,$S$2:S3779)+1,"")</f>
        <v>3614</v>
      </c>
      <c r="T3780" s="265"/>
      <c r="AA3780" s="254" t="str">
        <f t="shared" si="416"/>
        <v/>
      </c>
      <c r="AB3780" s="254" t="str">
        <f t="shared" si="417"/>
        <v/>
      </c>
      <c r="AC3780" s="255">
        <f t="shared" si="418"/>
        <v>0</v>
      </c>
      <c r="AD3780" s="255">
        <f t="shared" si="419"/>
        <v>3836</v>
      </c>
      <c r="AE3780" s="256" t="str">
        <f t="shared" si="420"/>
        <v/>
      </c>
      <c r="AF3780" s="252" t="str">
        <f t="shared" si="421"/>
        <v>-</v>
      </c>
    </row>
    <row r="3781" spans="1:32" ht="20.149999999999999" customHeight="1" x14ac:dyDescent="0.75">
      <c r="A3781" s="31">
        <v>3779</v>
      </c>
      <c r="B3781" s="237"/>
      <c r="C3781" s="273"/>
      <c r="D3781" s="272"/>
      <c r="E3781" s="273"/>
      <c r="F3781" s="273"/>
      <c r="G3781" s="253" t="str">
        <f t="shared" si="422"/>
        <v/>
      </c>
      <c r="H3781" s="31" t="str">
        <f>IF(AND(B3781=H$1),LOOKUP(9.99999999999999E+307,$H$2:H3780)+1,"")</f>
        <v/>
      </c>
      <c r="I3781" s="31" t="str">
        <f>IF(AND(B3781=I$1),LOOKUP(9.99999999999999E+307,$I$2:I3780)+1,"")</f>
        <v/>
      </c>
      <c r="J3781" s="31">
        <f>IF(AND(B3781=J$1),LOOKUP(9.99999999999999E+307,$J$2:J3780)+1,"")</f>
        <v>3615</v>
      </c>
      <c r="K3781" s="31">
        <f>IF(AND(B3781=K$1),LOOKUP(9.99999999999999E+307,$K$2:K3780)+1,"")</f>
        <v>3615</v>
      </c>
      <c r="L3781" s="31">
        <f>IF(AND(B3781=L$1),LOOKUP(9.99999999999999E+307,$L$2:L3780)+1,"")</f>
        <v>3615</v>
      </c>
      <c r="M3781" s="31">
        <f>IF(AND(B3781=M$1),LOOKUP(9.99999999999999E+307,$M$2:M3780)+1,"")</f>
        <v>3615</v>
      </c>
      <c r="N3781" s="31" t="e">
        <f>IF(AND(B3781=N$1),LOOKUP(9.99999999999999E+307,$N$2:N3780)+1,"")</f>
        <v>#REF!</v>
      </c>
      <c r="O3781" s="31" t="e">
        <f>IF(AND($B3781=O$1),LOOKUP(9.99999999999999E+307,$O$2:O3780)+1,"")</f>
        <v>#REF!</v>
      </c>
      <c r="P3781" s="31" t="e">
        <f>IF(AND($B3781=P$1),LOOKUP(9.99999999999999E+307,$P$2:P3780)+1,"")</f>
        <v>#REF!</v>
      </c>
      <c r="Q3781" s="31" t="e">
        <f>IF(AND($B3781=Q$1),LOOKUP(9.99999999999999E+307,$Q$2:Q3780)+1,"")</f>
        <v>#REF!</v>
      </c>
      <c r="R3781" s="31">
        <f>IF(AND($B3781=R$1),LOOKUP(9.99999999999999E+307,$R$2:R3780)+1,"")</f>
        <v>3615</v>
      </c>
      <c r="S3781" s="31">
        <f>IF(AND($B3781=S$1),LOOKUP(9.99999999999999E+307,$S$2:S3780)+1,"")</f>
        <v>3615</v>
      </c>
      <c r="T3781" s="265"/>
      <c r="AA3781" s="254" t="str">
        <f t="shared" si="416"/>
        <v/>
      </c>
      <c r="AB3781" s="254" t="str">
        <f t="shared" si="417"/>
        <v/>
      </c>
      <c r="AC3781" s="255">
        <f t="shared" si="418"/>
        <v>0</v>
      </c>
      <c r="AD3781" s="255">
        <f t="shared" si="419"/>
        <v>3836</v>
      </c>
      <c r="AE3781" s="256" t="str">
        <f t="shared" si="420"/>
        <v/>
      </c>
      <c r="AF3781" s="252" t="str">
        <f t="shared" si="421"/>
        <v>-</v>
      </c>
    </row>
    <row r="3782" spans="1:32" ht="20.149999999999999" customHeight="1" x14ac:dyDescent="0.75">
      <c r="A3782" s="31">
        <v>3780</v>
      </c>
      <c r="B3782" s="237"/>
      <c r="C3782" s="273"/>
      <c r="D3782" s="272"/>
      <c r="E3782" s="273"/>
      <c r="F3782" s="273"/>
      <c r="G3782" s="253" t="str">
        <f t="shared" si="422"/>
        <v/>
      </c>
      <c r="H3782" s="31" t="str">
        <f>IF(AND(B3782=H$1),LOOKUP(9.99999999999999E+307,$H$2:H3781)+1,"")</f>
        <v/>
      </c>
      <c r="I3782" s="31" t="str">
        <f>IF(AND(B3782=I$1),LOOKUP(9.99999999999999E+307,$I$2:I3781)+1,"")</f>
        <v/>
      </c>
      <c r="J3782" s="31">
        <f>IF(AND(B3782=J$1),LOOKUP(9.99999999999999E+307,$J$2:J3781)+1,"")</f>
        <v>3616</v>
      </c>
      <c r="K3782" s="31">
        <f>IF(AND(B3782=K$1),LOOKUP(9.99999999999999E+307,$K$2:K3781)+1,"")</f>
        <v>3616</v>
      </c>
      <c r="L3782" s="31">
        <f>IF(AND(B3782=L$1),LOOKUP(9.99999999999999E+307,$L$2:L3781)+1,"")</f>
        <v>3616</v>
      </c>
      <c r="M3782" s="31">
        <f>IF(AND(B3782=M$1),LOOKUP(9.99999999999999E+307,$M$2:M3781)+1,"")</f>
        <v>3616</v>
      </c>
      <c r="N3782" s="31" t="e">
        <f>IF(AND(B3782=N$1),LOOKUP(9.99999999999999E+307,$N$2:N3781)+1,"")</f>
        <v>#REF!</v>
      </c>
      <c r="O3782" s="31" t="e">
        <f>IF(AND($B3782=O$1),LOOKUP(9.99999999999999E+307,$O$2:O3781)+1,"")</f>
        <v>#REF!</v>
      </c>
      <c r="P3782" s="31" t="e">
        <f>IF(AND($B3782=P$1),LOOKUP(9.99999999999999E+307,$P$2:P3781)+1,"")</f>
        <v>#REF!</v>
      </c>
      <c r="Q3782" s="31" t="e">
        <f>IF(AND($B3782=Q$1),LOOKUP(9.99999999999999E+307,$Q$2:Q3781)+1,"")</f>
        <v>#REF!</v>
      </c>
      <c r="R3782" s="31">
        <f>IF(AND($B3782=R$1),LOOKUP(9.99999999999999E+307,$R$2:R3781)+1,"")</f>
        <v>3616</v>
      </c>
      <c r="S3782" s="31">
        <f>IF(AND($B3782=S$1),LOOKUP(9.99999999999999E+307,$S$2:S3781)+1,"")</f>
        <v>3616</v>
      </c>
      <c r="T3782" s="265"/>
      <c r="AA3782" s="254" t="str">
        <f t="shared" si="416"/>
        <v/>
      </c>
      <c r="AB3782" s="254" t="str">
        <f t="shared" si="417"/>
        <v/>
      </c>
      <c r="AC3782" s="255">
        <f t="shared" si="418"/>
        <v>0</v>
      </c>
      <c r="AD3782" s="255">
        <f t="shared" si="419"/>
        <v>3836</v>
      </c>
      <c r="AE3782" s="256" t="str">
        <f t="shared" si="420"/>
        <v/>
      </c>
      <c r="AF3782" s="252" t="str">
        <f t="shared" si="421"/>
        <v>-</v>
      </c>
    </row>
    <row r="3783" spans="1:32" ht="20.149999999999999" customHeight="1" x14ac:dyDescent="0.75">
      <c r="A3783" s="31">
        <v>3781</v>
      </c>
      <c r="B3783" s="237"/>
      <c r="C3783" s="273"/>
      <c r="D3783" s="272"/>
      <c r="E3783" s="273"/>
      <c r="F3783" s="273"/>
      <c r="G3783" s="253" t="str">
        <f t="shared" si="422"/>
        <v/>
      </c>
      <c r="H3783" s="31" t="str">
        <f>IF(AND(B3783=H$1),LOOKUP(9.99999999999999E+307,$H$2:H3782)+1,"")</f>
        <v/>
      </c>
      <c r="I3783" s="31" t="str">
        <f>IF(AND(B3783=I$1),LOOKUP(9.99999999999999E+307,$I$2:I3782)+1,"")</f>
        <v/>
      </c>
      <c r="J3783" s="31">
        <f>IF(AND(B3783=J$1),LOOKUP(9.99999999999999E+307,$J$2:J3782)+1,"")</f>
        <v>3617</v>
      </c>
      <c r="K3783" s="31">
        <f>IF(AND(B3783=K$1),LOOKUP(9.99999999999999E+307,$K$2:K3782)+1,"")</f>
        <v>3617</v>
      </c>
      <c r="L3783" s="31">
        <f>IF(AND(B3783=L$1),LOOKUP(9.99999999999999E+307,$L$2:L3782)+1,"")</f>
        <v>3617</v>
      </c>
      <c r="M3783" s="31">
        <f>IF(AND(B3783=M$1),LOOKUP(9.99999999999999E+307,$M$2:M3782)+1,"")</f>
        <v>3617</v>
      </c>
      <c r="N3783" s="31" t="e">
        <f>IF(AND(B3783=N$1),LOOKUP(9.99999999999999E+307,$N$2:N3782)+1,"")</f>
        <v>#REF!</v>
      </c>
      <c r="O3783" s="31" t="e">
        <f>IF(AND($B3783=O$1),LOOKUP(9.99999999999999E+307,$O$2:O3782)+1,"")</f>
        <v>#REF!</v>
      </c>
      <c r="P3783" s="31" t="e">
        <f>IF(AND($B3783=P$1),LOOKUP(9.99999999999999E+307,$P$2:P3782)+1,"")</f>
        <v>#REF!</v>
      </c>
      <c r="Q3783" s="31" t="e">
        <f>IF(AND($B3783=Q$1),LOOKUP(9.99999999999999E+307,$Q$2:Q3782)+1,"")</f>
        <v>#REF!</v>
      </c>
      <c r="R3783" s="31">
        <f>IF(AND($B3783=R$1),LOOKUP(9.99999999999999E+307,$R$2:R3782)+1,"")</f>
        <v>3617</v>
      </c>
      <c r="S3783" s="31">
        <f>IF(AND($B3783=S$1),LOOKUP(9.99999999999999E+307,$S$2:S3782)+1,"")</f>
        <v>3617</v>
      </c>
      <c r="T3783" s="265"/>
      <c r="AA3783" s="254" t="str">
        <f t="shared" si="416"/>
        <v/>
      </c>
      <c r="AB3783" s="254" t="str">
        <f t="shared" si="417"/>
        <v/>
      </c>
      <c r="AC3783" s="255">
        <f t="shared" si="418"/>
        <v>0</v>
      </c>
      <c r="AD3783" s="255">
        <f t="shared" si="419"/>
        <v>3836</v>
      </c>
      <c r="AE3783" s="256" t="str">
        <f t="shared" si="420"/>
        <v/>
      </c>
      <c r="AF3783" s="252" t="str">
        <f t="shared" si="421"/>
        <v>-</v>
      </c>
    </row>
    <row r="3784" spans="1:32" ht="20.149999999999999" customHeight="1" x14ac:dyDescent="0.75">
      <c r="A3784" s="31">
        <v>3782</v>
      </c>
      <c r="B3784" s="237"/>
      <c r="C3784" s="273"/>
      <c r="D3784" s="272"/>
      <c r="E3784" s="273"/>
      <c r="F3784" s="273"/>
      <c r="G3784" s="253" t="str">
        <f t="shared" si="422"/>
        <v/>
      </c>
      <c r="H3784" s="31" t="str">
        <f>IF(AND(B3784=H$1),LOOKUP(9.99999999999999E+307,$H$2:H3783)+1,"")</f>
        <v/>
      </c>
      <c r="I3784" s="31" t="str">
        <f>IF(AND(B3784=I$1),LOOKUP(9.99999999999999E+307,$I$2:I3783)+1,"")</f>
        <v/>
      </c>
      <c r="J3784" s="31">
        <f>IF(AND(B3784=J$1),LOOKUP(9.99999999999999E+307,$J$2:J3783)+1,"")</f>
        <v>3618</v>
      </c>
      <c r="K3784" s="31">
        <f>IF(AND(B3784=K$1),LOOKUP(9.99999999999999E+307,$K$2:K3783)+1,"")</f>
        <v>3618</v>
      </c>
      <c r="L3784" s="31">
        <f>IF(AND(B3784=L$1),LOOKUP(9.99999999999999E+307,$L$2:L3783)+1,"")</f>
        <v>3618</v>
      </c>
      <c r="M3784" s="31">
        <f>IF(AND(B3784=M$1),LOOKUP(9.99999999999999E+307,$M$2:M3783)+1,"")</f>
        <v>3618</v>
      </c>
      <c r="N3784" s="31" t="e">
        <f>IF(AND(B3784=N$1),LOOKUP(9.99999999999999E+307,$N$2:N3783)+1,"")</f>
        <v>#REF!</v>
      </c>
      <c r="O3784" s="31" t="e">
        <f>IF(AND($B3784=O$1),LOOKUP(9.99999999999999E+307,$O$2:O3783)+1,"")</f>
        <v>#REF!</v>
      </c>
      <c r="P3784" s="31" t="e">
        <f>IF(AND($B3784=P$1),LOOKUP(9.99999999999999E+307,$P$2:P3783)+1,"")</f>
        <v>#REF!</v>
      </c>
      <c r="Q3784" s="31" t="e">
        <f>IF(AND($B3784=Q$1),LOOKUP(9.99999999999999E+307,$Q$2:Q3783)+1,"")</f>
        <v>#REF!</v>
      </c>
      <c r="R3784" s="31">
        <f>IF(AND($B3784=R$1),LOOKUP(9.99999999999999E+307,$R$2:R3783)+1,"")</f>
        <v>3618</v>
      </c>
      <c r="S3784" s="31">
        <f>IF(AND($B3784=S$1),LOOKUP(9.99999999999999E+307,$S$2:S3783)+1,"")</f>
        <v>3618</v>
      </c>
      <c r="T3784" s="265"/>
      <c r="AA3784" s="254" t="str">
        <f t="shared" si="416"/>
        <v/>
      </c>
      <c r="AB3784" s="254" t="str">
        <f t="shared" si="417"/>
        <v/>
      </c>
      <c r="AC3784" s="255">
        <f t="shared" si="418"/>
        <v>0</v>
      </c>
      <c r="AD3784" s="255">
        <f t="shared" si="419"/>
        <v>3836</v>
      </c>
      <c r="AE3784" s="256" t="str">
        <f t="shared" si="420"/>
        <v/>
      </c>
      <c r="AF3784" s="252" t="str">
        <f t="shared" si="421"/>
        <v>-</v>
      </c>
    </row>
    <row r="3785" spans="1:32" ht="20.149999999999999" customHeight="1" x14ac:dyDescent="0.75">
      <c r="A3785" s="31">
        <v>3783</v>
      </c>
      <c r="B3785" s="237"/>
      <c r="C3785" s="273"/>
      <c r="D3785" s="272"/>
      <c r="E3785" s="273"/>
      <c r="F3785" s="273"/>
      <c r="G3785" s="253" t="str">
        <f t="shared" si="422"/>
        <v/>
      </c>
      <c r="H3785" s="31" t="str">
        <f>IF(AND(B3785=H$1),LOOKUP(9.99999999999999E+307,$H$2:H3784)+1,"")</f>
        <v/>
      </c>
      <c r="I3785" s="31" t="str">
        <f>IF(AND(B3785=I$1),LOOKUP(9.99999999999999E+307,$I$2:I3784)+1,"")</f>
        <v/>
      </c>
      <c r="J3785" s="31">
        <f>IF(AND(B3785=J$1),LOOKUP(9.99999999999999E+307,$J$2:J3784)+1,"")</f>
        <v>3619</v>
      </c>
      <c r="K3785" s="31">
        <f>IF(AND(B3785=K$1),LOOKUP(9.99999999999999E+307,$K$2:K3784)+1,"")</f>
        <v>3619</v>
      </c>
      <c r="L3785" s="31">
        <f>IF(AND(B3785=L$1),LOOKUP(9.99999999999999E+307,$L$2:L3784)+1,"")</f>
        <v>3619</v>
      </c>
      <c r="M3785" s="31">
        <f>IF(AND(B3785=M$1),LOOKUP(9.99999999999999E+307,$M$2:M3784)+1,"")</f>
        <v>3619</v>
      </c>
      <c r="N3785" s="31" t="e">
        <f>IF(AND(B3785=N$1),LOOKUP(9.99999999999999E+307,$N$2:N3784)+1,"")</f>
        <v>#REF!</v>
      </c>
      <c r="O3785" s="31" t="e">
        <f>IF(AND($B3785=O$1),LOOKUP(9.99999999999999E+307,$O$2:O3784)+1,"")</f>
        <v>#REF!</v>
      </c>
      <c r="P3785" s="31" t="e">
        <f>IF(AND($B3785=P$1),LOOKUP(9.99999999999999E+307,$P$2:P3784)+1,"")</f>
        <v>#REF!</v>
      </c>
      <c r="Q3785" s="31" t="e">
        <f>IF(AND($B3785=Q$1),LOOKUP(9.99999999999999E+307,$Q$2:Q3784)+1,"")</f>
        <v>#REF!</v>
      </c>
      <c r="R3785" s="31">
        <f>IF(AND($B3785=R$1),LOOKUP(9.99999999999999E+307,$R$2:R3784)+1,"")</f>
        <v>3619</v>
      </c>
      <c r="S3785" s="31">
        <f>IF(AND($B3785=S$1),LOOKUP(9.99999999999999E+307,$S$2:S3784)+1,"")</f>
        <v>3619</v>
      </c>
      <c r="T3785" s="265"/>
      <c r="AA3785" s="254" t="str">
        <f t="shared" si="416"/>
        <v/>
      </c>
      <c r="AB3785" s="254" t="str">
        <f t="shared" si="417"/>
        <v/>
      </c>
      <c r="AC3785" s="255">
        <f t="shared" si="418"/>
        <v>0</v>
      </c>
      <c r="AD3785" s="255">
        <f t="shared" si="419"/>
        <v>3836</v>
      </c>
      <c r="AE3785" s="256" t="str">
        <f t="shared" si="420"/>
        <v/>
      </c>
      <c r="AF3785" s="252" t="str">
        <f t="shared" si="421"/>
        <v>-</v>
      </c>
    </row>
    <row r="3786" spans="1:32" ht="20.149999999999999" customHeight="1" x14ac:dyDescent="0.75">
      <c r="A3786" s="31">
        <v>3784</v>
      </c>
      <c r="B3786" s="237"/>
      <c r="C3786" s="273"/>
      <c r="D3786" s="272"/>
      <c r="E3786" s="273"/>
      <c r="F3786" s="273"/>
      <c r="G3786" s="253" t="str">
        <f t="shared" si="422"/>
        <v/>
      </c>
      <c r="H3786" s="31" t="str">
        <f>IF(AND(B3786=H$1),LOOKUP(9.99999999999999E+307,$H$2:H3785)+1,"")</f>
        <v/>
      </c>
      <c r="I3786" s="31" t="str">
        <f>IF(AND(B3786=I$1),LOOKUP(9.99999999999999E+307,$I$2:I3785)+1,"")</f>
        <v/>
      </c>
      <c r="J3786" s="31">
        <f>IF(AND(B3786=J$1),LOOKUP(9.99999999999999E+307,$J$2:J3785)+1,"")</f>
        <v>3620</v>
      </c>
      <c r="K3786" s="31">
        <f>IF(AND(B3786=K$1),LOOKUP(9.99999999999999E+307,$K$2:K3785)+1,"")</f>
        <v>3620</v>
      </c>
      <c r="L3786" s="31">
        <f>IF(AND(B3786=L$1),LOOKUP(9.99999999999999E+307,$L$2:L3785)+1,"")</f>
        <v>3620</v>
      </c>
      <c r="M3786" s="31">
        <f>IF(AND(B3786=M$1),LOOKUP(9.99999999999999E+307,$M$2:M3785)+1,"")</f>
        <v>3620</v>
      </c>
      <c r="N3786" s="31" t="e">
        <f>IF(AND(B3786=N$1),LOOKUP(9.99999999999999E+307,$N$2:N3785)+1,"")</f>
        <v>#REF!</v>
      </c>
      <c r="O3786" s="31" t="e">
        <f>IF(AND($B3786=O$1),LOOKUP(9.99999999999999E+307,$O$2:O3785)+1,"")</f>
        <v>#REF!</v>
      </c>
      <c r="P3786" s="31" t="e">
        <f>IF(AND($B3786=P$1),LOOKUP(9.99999999999999E+307,$P$2:P3785)+1,"")</f>
        <v>#REF!</v>
      </c>
      <c r="Q3786" s="31" t="e">
        <f>IF(AND($B3786=Q$1),LOOKUP(9.99999999999999E+307,$Q$2:Q3785)+1,"")</f>
        <v>#REF!</v>
      </c>
      <c r="R3786" s="31">
        <f>IF(AND($B3786=R$1),LOOKUP(9.99999999999999E+307,$R$2:R3785)+1,"")</f>
        <v>3620</v>
      </c>
      <c r="S3786" s="31">
        <f>IF(AND($B3786=S$1),LOOKUP(9.99999999999999E+307,$S$2:S3785)+1,"")</f>
        <v>3620</v>
      </c>
      <c r="T3786" s="265"/>
      <c r="AA3786" s="254" t="str">
        <f t="shared" si="416"/>
        <v/>
      </c>
      <c r="AB3786" s="254" t="str">
        <f t="shared" si="417"/>
        <v/>
      </c>
      <c r="AC3786" s="255">
        <f t="shared" si="418"/>
        <v>0</v>
      </c>
      <c r="AD3786" s="255">
        <f t="shared" si="419"/>
        <v>3836</v>
      </c>
      <c r="AE3786" s="256" t="str">
        <f t="shared" si="420"/>
        <v/>
      </c>
      <c r="AF3786" s="252" t="str">
        <f t="shared" si="421"/>
        <v>-</v>
      </c>
    </row>
    <row r="3787" spans="1:32" ht="20.149999999999999" customHeight="1" x14ac:dyDescent="0.75">
      <c r="A3787" s="31">
        <v>3785</v>
      </c>
      <c r="B3787" s="237"/>
      <c r="C3787" s="273"/>
      <c r="D3787" s="272"/>
      <c r="E3787" s="273"/>
      <c r="F3787" s="273"/>
      <c r="G3787" s="253" t="str">
        <f t="shared" si="422"/>
        <v/>
      </c>
      <c r="H3787" s="31" t="str">
        <f>IF(AND(B3787=H$1),LOOKUP(9.99999999999999E+307,$H$2:H3786)+1,"")</f>
        <v/>
      </c>
      <c r="I3787" s="31" t="str">
        <f>IF(AND(B3787=I$1),LOOKUP(9.99999999999999E+307,$I$2:I3786)+1,"")</f>
        <v/>
      </c>
      <c r="J3787" s="31">
        <f>IF(AND(B3787=J$1),LOOKUP(9.99999999999999E+307,$J$2:J3786)+1,"")</f>
        <v>3621</v>
      </c>
      <c r="K3787" s="31">
        <f>IF(AND(B3787=K$1),LOOKUP(9.99999999999999E+307,$K$2:K3786)+1,"")</f>
        <v>3621</v>
      </c>
      <c r="L3787" s="31">
        <f>IF(AND(B3787=L$1),LOOKUP(9.99999999999999E+307,$L$2:L3786)+1,"")</f>
        <v>3621</v>
      </c>
      <c r="M3787" s="31">
        <f>IF(AND(B3787=M$1),LOOKUP(9.99999999999999E+307,$M$2:M3786)+1,"")</f>
        <v>3621</v>
      </c>
      <c r="N3787" s="31" t="e">
        <f>IF(AND(B3787=N$1),LOOKUP(9.99999999999999E+307,$N$2:N3786)+1,"")</f>
        <v>#REF!</v>
      </c>
      <c r="O3787" s="31" t="e">
        <f>IF(AND($B3787=O$1),LOOKUP(9.99999999999999E+307,$O$2:O3786)+1,"")</f>
        <v>#REF!</v>
      </c>
      <c r="P3787" s="31" t="e">
        <f>IF(AND($B3787=P$1),LOOKUP(9.99999999999999E+307,$P$2:P3786)+1,"")</f>
        <v>#REF!</v>
      </c>
      <c r="Q3787" s="31" t="e">
        <f>IF(AND($B3787=Q$1),LOOKUP(9.99999999999999E+307,$Q$2:Q3786)+1,"")</f>
        <v>#REF!</v>
      </c>
      <c r="R3787" s="31">
        <f>IF(AND($B3787=R$1),LOOKUP(9.99999999999999E+307,$R$2:R3786)+1,"")</f>
        <v>3621</v>
      </c>
      <c r="S3787" s="31">
        <f>IF(AND($B3787=S$1),LOOKUP(9.99999999999999E+307,$S$2:S3786)+1,"")</f>
        <v>3621</v>
      </c>
      <c r="T3787" s="265"/>
      <c r="AA3787" s="254" t="str">
        <f t="shared" si="416"/>
        <v/>
      </c>
      <c r="AB3787" s="254" t="str">
        <f t="shared" si="417"/>
        <v/>
      </c>
      <c r="AC3787" s="255">
        <f t="shared" si="418"/>
        <v>0</v>
      </c>
      <c r="AD3787" s="255">
        <f t="shared" si="419"/>
        <v>3836</v>
      </c>
      <c r="AE3787" s="256" t="str">
        <f t="shared" si="420"/>
        <v/>
      </c>
      <c r="AF3787" s="252" t="str">
        <f t="shared" si="421"/>
        <v>-</v>
      </c>
    </row>
    <row r="3788" spans="1:32" ht="20.149999999999999" customHeight="1" x14ac:dyDescent="0.75">
      <c r="A3788" s="31">
        <v>3786</v>
      </c>
      <c r="B3788" s="237"/>
      <c r="C3788" s="273"/>
      <c r="D3788" s="272"/>
      <c r="E3788" s="273"/>
      <c r="F3788" s="273"/>
      <c r="G3788" s="253" t="str">
        <f t="shared" si="422"/>
        <v/>
      </c>
      <c r="H3788" s="31" t="str">
        <f>IF(AND(B3788=H$1),LOOKUP(9.99999999999999E+307,$H$2:H3787)+1,"")</f>
        <v/>
      </c>
      <c r="I3788" s="31" t="str">
        <f>IF(AND(B3788=I$1),LOOKUP(9.99999999999999E+307,$I$2:I3787)+1,"")</f>
        <v/>
      </c>
      <c r="J3788" s="31">
        <f>IF(AND(B3788=J$1),LOOKUP(9.99999999999999E+307,$J$2:J3787)+1,"")</f>
        <v>3622</v>
      </c>
      <c r="K3788" s="31">
        <f>IF(AND(B3788=K$1),LOOKUP(9.99999999999999E+307,$K$2:K3787)+1,"")</f>
        <v>3622</v>
      </c>
      <c r="L3788" s="31">
        <f>IF(AND(B3788=L$1),LOOKUP(9.99999999999999E+307,$L$2:L3787)+1,"")</f>
        <v>3622</v>
      </c>
      <c r="M3788" s="31">
        <f>IF(AND(B3788=M$1),LOOKUP(9.99999999999999E+307,$M$2:M3787)+1,"")</f>
        <v>3622</v>
      </c>
      <c r="N3788" s="31" t="e">
        <f>IF(AND(B3788=N$1),LOOKUP(9.99999999999999E+307,$N$2:N3787)+1,"")</f>
        <v>#REF!</v>
      </c>
      <c r="O3788" s="31" t="e">
        <f>IF(AND($B3788=O$1),LOOKUP(9.99999999999999E+307,$O$2:O3787)+1,"")</f>
        <v>#REF!</v>
      </c>
      <c r="P3788" s="31" t="e">
        <f>IF(AND($B3788=P$1),LOOKUP(9.99999999999999E+307,$P$2:P3787)+1,"")</f>
        <v>#REF!</v>
      </c>
      <c r="Q3788" s="31" t="e">
        <f>IF(AND($B3788=Q$1),LOOKUP(9.99999999999999E+307,$Q$2:Q3787)+1,"")</f>
        <v>#REF!</v>
      </c>
      <c r="R3788" s="31">
        <f>IF(AND($B3788=R$1),LOOKUP(9.99999999999999E+307,$R$2:R3787)+1,"")</f>
        <v>3622</v>
      </c>
      <c r="S3788" s="31">
        <f>IF(AND($B3788=S$1),LOOKUP(9.99999999999999E+307,$S$2:S3787)+1,"")</f>
        <v>3622</v>
      </c>
      <c r="T3788" s="265"/>
      <c r="AA3788" s="254" t="str">
        <f t="shared" si="416"/>
        <v/>
      </c>
      <c r="AB3788" s="254" t="str">
        <f t="shared" si="417"/>
        <v/>
      </c>
      <c r="AC3788" s="255">
        <f t="shared" si="418"/>
        <v>0</v>
      </c>
      <c r="AD3788" s="255">
        <f t="shared" si="419"/>
        <v>3836</v>
      </c>
      <c r="AE3788" s="256" t="str">
        <f t="shared" si="420"/>
        <v/>
      </c>
      <c r="AF3788" s="252" t="str">
        <f t="shared" si="421"/>
        <v>-</v>
      </c>
    </row>
    <row r="3789" spans="1:32" ht="20.149999999999999" customHeight="1" x14ac:dyDescent="0.75">
      <c r="A3789" s="31">
        <v>3787</v>
      </c>
      <c r="B3789" s="237"/>
      <c r="C3789" s="273"/>
      <c r="D3789" s="272"/>
      <c r="E3789" s="273"/>
      <c r="F3789" s="273"/>
      <c r="G3789" s="253" t="str">
        <f t="shared" si="422"/>
        <v/>
      </c>
      <c r="H3789" s="31" t="str">
        <f>IF(AND(B3789=H$1),LOOKUP(9.99999999999999E+307,$H$2:H3788)+1,"")</f>
        <v/>
      </c>
      <c r="I3789" s="31" t="str">
        <f>IF(AND(B3789=I$1),LOOKUP(9.99999999999999E+307,$I$2:I3788)+1,"")</f>
        <v/>
      </c>
      <c r="J3789" s="31">
        <f>IF(AND(B3789=J$1),LOOKUP(9.99999999999999E+307,$J$2:J3788)+1,"")</f>
        <v>3623</v>
      </c>
      <c r="K3789" s="31">
        <f>IF(AND(B3789=K$1),LOOKUP(9.99999999999999E+307,$K$2:K3788)+1,"")</f>
        <v>3623</v>
      </c>
      <c r="L3789" s="31">
        <f>IF(AND(B3789=L$1),LOOKUP(9.99999999999999E+307,$L$2:L3788)+1,"")</f>
        <v>3623</v>
      </c>
      <c r="M3789" s="31">
        <f>IF(AND(B3789=M$1),LOOKUP(9.99999999999999E+307,$M$2:M3788)+1,"")</f>
        <v>3623</v>
      </c>
      <c r="N3789" s="31" t="e">
        <f>IF(AND(B3789=N$1),LOOKUP(9.99999999999999E+307,$N$2:N3788)+1,"")</f>
        <v>#REF!</v>
      </c>
      <c r="O3789" s="31" t="e">
        <f>IF(AND($B3789=O$1),LOOKUP(9.99999999999999E+307,$O$2:O3788)+1,"")</f>
        <v>#REF!</v>
      </c>
      <c r="P3789" s="31" t="e">
        <f>IF(AND($B3789=P$1),LOOKUP(9.99999999999999E+307,$P$2:P3788)+1,"")</f>
        <v>#REF!</v>
      </c>
      <c r="Q3789" s="31" t="e">
        <f>IF(AND($B3789=Q$1),LOOKUP(9.99999999999999E+307,$Q$2:Q3788)+1,"")</f>
        <v>#REF!</v>
      </c>
      <c r="R3789" s="31">
        <f>IF(AND($B3789=R$1),LOOKUP(9.99999999999999E+307,$R$2:R3788)+1,"")</f>
        <v>3623</v>
      </c>
      <c r="S3789" s="31">
        <f>IF(AND($B3789=S$1),LOOKUP(9.99999999999999E+307,$S$2:S3788)+1,"")</f>
        <v>3623</v>
      </c>
      <c r="T3789" s="265"/>
      <c r="AA3789" s="254" t="str">
        <f t="shared" si="416"/>
        <v/>
      </c>
      <c r="AB3789" s="254" t="str">
        <f t="shared" si="417"/>
        <v/>
      </c>
      <c r="AC3789" s="255">
        <f t="shared" si="418"/>
        <v>0</v>
      </c>
      <c r="AD3789" s="255">
        <f t="shared" si="419"/>
        <v>3836</v>
      </c>
      <c r="AE3789" s="256" t="str">
        <f t="shared" si="420"/>
        <v/>
      </c>
      <c r="AF3789" s="252" t="str">
        <f t="shared" si="421"/>
        <v>-</v>
      </c>
    </row>
    <row r="3790" spans="1:32" ht="20.149999999999999" customHeight="1" x14ac:dyDescent="0.75">
      <c r="A3790" s="31">
        <v>3788</v>
      </c>
      <c r="B3790" s="237"/>
      <c r="C3790" s="273"/>
      <c r="D3790" s="272"/>
      <c r="E3790" s="273"/>
      <c r="F3790" s="273"/>
      <c r="G3790" s="253" t="str">
        <f t="shared" si="422"/>
        <v/>
      </c>
      <c r="H3790" s="31" t="str">
        <f>IF(AND(B3790=H$1),LOOKUP(9.99999999999999E+307,$H$2:H3789)+1,"")</f>
        <v/>
      </c>
      <c r="I3790" s="31" t="str">
        <f>IF(AND(B3790=I$1),LOOKUP(9.99999999999999E+307,$I$2:I3789)+1,"")</f>
        <v/>
      </c>
      <c r="J3790" s="31">
        <f>IF(AND(B3790=J$1),LOOKUP(9.99999999999999E+307,$J$2:J3789)+1,"")</f>
        <v>3624</v>
      </c>
      <c r="K3790" s="31">
        <f>IF(AND(B3790=K$1),LOOKUP(9.99999999999999E+307,$K$2:K3789)+1,"")</f>
        <v>3624</v>
      </c>
      <c r="L3790" s="31">
        <f>IF(AND(B3790=L$1),LOOKUP(9.99999999999999E+307,$L$2:L3789)+1,"")</f>
        <v>3624</v>
      </c>
      <c r="M3790" s="31">
        <f>IF(AND(B3790=M$1),LOOKUP(9.99999999999999E+307,$M$2:M3789)+1,"")</f>
        <v>3624</v>
      </c>
      <c r="N3790" s="31" t="e">
        <f>IF(AND(B3790=N$1),LOOKUP(9.99999999999999E+307,$N$2:N3789)+1,"")</f>
        <v>#REF!</v>
      </c>
      <c r="O3790" s="31" t="e">
        <f>IF(AND($B3790=O$1),LOOKUP(9.99999999999999E+307,$O$2:O3789)+1,"")</f>
        <v>#REF!</v>
      </c>
      <c r="P3790" s="31" t="e">
        <f>IF(AND($B3790=P$1),LOOKUP(9.99999999999999E+307,$P$2:P3789)+1,"")</f>
        <v>#REF!</v>
      </c>
      <c r="Q3790" s="31" t="e">
        <f>IF(AND($B3790=Q$1),LOOKUP(9.99999999999999E+307,$Q$2:Q3789)+1,"")</f>
        <v>#REF!</v>
      </c>
      <c r="R3790" s="31">
        <f>IF(AND($B3790=R$1),LOOKUP(9.99999999999999E+307,$R$2:R3789)+1,"")</f>
        <v>3624</v>
      </c>
      <c r="S3790" s="31">
        <f>IF(AND($B3790=S$1),LOOKUP(9.99999999999999E+307,$S$2:S3789)+1,"")</f>
        <v>3624</v>
      </c>
      <c r="T3790" s="265"/>
      <c r="AA3790" s="254" t="str">
        <f t="shared" si="416"/>
        <v/>
      </c>
      <c r="AB3790" s="254" t="str">
        <f t="shared" si="417"/>
        <v/>
      </c>
      <c r="AC3790" s="255">
        <f t="shared" si="418"/>
        <v>0</v>
      </c>
      <c r="AD3790" s="255">
        <f t="shared" si="419"/>
        <v>3836</v>
      </c>
      <c r="AE3790" s="256" t="str">
        <f t="shared" si="420"/>
        <v/>
      </c>
      <c r="AF3790" s="252" t="str">
        <f t="shared" si="421"/>
        <v>-</v>
      </c>
    </row>
    <row r="3791" spans="1:32" ht="20.149999999999999" customHeight="1" x14ac:dyDescent="0.75">
      <c r="A3791" s="31">
        <v>3789</v>
      </c>
      <c r="B3791" s="237"/>
      <c r="C3791" s="273"/>
      <c r="D3791" s="272"/>
      <c r="E3791" s="273"/>
      <c r="F3791" s="273"/>
      <c r="G3791" s="253" t="str">
        <f t="shared" si="422"/>
        <v/>
      </c>
      <c r="H3791" s="31" t="str">
        <f>IF(AND(B3791=H$1),LOOKUP(9.99999999999999E+307,$H$2:H3790)+1,"")</f>
        <v/>
      </c>
      <c r="I3791" s="31" t="str">
        <f>IF(AND(B3791=I$1),LOOKUP(9.99999999999999E+307,$I$2:I3790)+1,"")</f>
        <v/>
      </c>
      <c r="J3791" s="31">
        <f>IF(AND(B3791=J$1),LOOKUP(9.99999999999999E+307,$J$2:J3790)+1,"")</f>
        <v>3625</v>
      </c>
      <c r="K3791" s="31">
        <f>IF(AND(B3791=K$1),LOOKUP(9.99999999999999E+307,$K$2:K3790)+1,"")</f>
        <v>3625</v>
      </c>
      <c r="L3791" s="31">
        <f>IF(AND(B3791=L$1),LOOKUP(9.99999999999999E+307,$L$2:L3790)+1,"")</f>
        <v>3625</v>
      </c>
      <c r="M3791" s="31">
        <f>IF(AND(B3791=M$1),LOOKUP(9.99999999999999E+307,$M$2:M3790)+1,"")</f>
        <v>3625</v>
      </c>
      <c r="N3791" s="31" t="e">
        <f>IF(AND(B3791=N$1),LOOKUP(9.99999999999999E+307,$N$2:N3790)+1,"")</f>
        <v>#REF!</v>
      </c>
      <c r="O3791" s="31" t="e">
        <f>IF(AND($B3791=O$1),LOOKUP(9.99999999999999E+307,$O$2:O3790)+1,"")</f>
        <v>#REF!</v>
      </c>
      <c r="P3791" s="31" t="e">
        <f>IF(AND($B3791=P$1),LOOKUP(9.99999999999999E+307,$P$2:P3790)+1,"")</f>
        <v>#REF!</v>
      </c>
      <c r="Q3791" s="31" t="e">
        <f>IF(AND($B3791=Q$1),LOOKUP(9.99999999999999E+307,$Q$2:Q3790)+1,"")</f>
        <v>#REF!</v>
      </c>
      <c r="R3791" s="31">
        <f>IF(AND($B3791=R$1),LOOKUP(9.99999999999999E+307,$R$2:R3790)+1,"")</f>
        <v>3625</v>
      </c>
      <c r="S3791" s="31">
        <f>IF(AND($B3791=S$1),LOOKUP(9.99999999999999E+307,$S$2:S3790)+1,"")</f>
        <v>3625</v>
      </c>
      <c r="T3791" s="265"/>
      <c r="AA3791" s="254" t="str">
        <f t="shared" si="416"/>
        <v/>
      </c>
      <c r="AB3791" s="254" t="str">
        <f t="shared" si="417"/>
        <v/>
      </c>
      <c r="AC3791" s="255">
        <f t="shared" si="418"/>
        <v>0</v>
      </c>
      <c r="AD3791" s="255">
        <f t="shared" si="419"/>
        <v>3836</v>
      </c>
      <c r="AE3791" s="256" t="str">
        <f t="shared" si="420"/>
        <v/>
      </c>
      <c r="AF3791" s="252" t="str">
        <f t="shared" si="421"/>
        <v>-</v>
      </c>
    </row>
    <row r="3792" spans="1:32" ht="20.149999999999999" customHeight="1" x14ac:dyDescent="0.75">
      <c r="A3792" s="31">
        <v>3790</v>
      </c>
      <c r="B3792" s="237"/>
      <c r="C3792" s="273"/>
      <c r="D3792" s="272"/>
      <c r="E3792" s="273"/>
      <c r="F3792" s="273"/>
      <c r="G3792" s="253" t="str">
        <f t="shared" si="422"/>
        <v/>
      </c>
      <c r="H3792" s="31" t="str">
        <f>IF(AND(B3792=H$1),LOOKUP(9.99999999999999E+307,$H$2:H3791)+1,"")</f>
        <v/>
      </c>
      <c r="I3792" s="31" t="str">
        <f>IF(AND(B3792=I$1),LOOKUP(9.99999999999999E+307,$I$2:I3791)+1,"")</f>
        <v/>
      </c>
      <c r="J3792" s="31">
        <f>IF(AND(B3792=J$1),LOOKUP(9.99999999999999E+307,$J$2:J3791)+1,"")</f>
        <v>3626</v>
      </c>
      <c r="K3792" s="31">
        <f>IF(AND(B3792=K$1),LOOKUP(9.99999999999999E+307,$K$2:K3791)+1,"")</f>
        <v>3626</v>
      </c>
      <c r="L3792" s="31">
        <f>IF(AND(B3792=L$1),LOOKUP(9.99999999999999E+307,$L$2:L3791)+1,"")</f>
        <v>3626</v>
      </c>
      <c r="M3792" s="31">
        <f>IF(AND(B3792=M$1),LOOKUP(9.99999999999999E+307,$M$2:M3791)+1,"")</f>
        <v>3626</v>
      </c>
      <c r="N3792" s="31" t="e">
        <f>IF(AND(B3792=N$1),LOOKUP(9.99999999999999E+307,$N$2:N3791)+1,"")</f>
        <v>#REF!</v>
      </c>
      <c r="O3792" s="31" t="e">
        <f>IF(AND($B3792=O$1),LOOKUP(9.99999999999999E+307,$O$2:O3791)+1,"")</f>
        <v>#REF!</v>
      </c>
      <c r="P3792" s="31" t="e">
        <f>IF(AND($B3792=P$1),LOOKUP(9.99999999999999E+307,$P$2:P3791)+1,"")</f>
        <v>#REF!</v>
      </c>
      <c r="Q3792" s="31" t="e">
        <f>IF(AND($B3792=Q$1),LOOKUP(9.99999999999999E+307,$Q$2:Q3791)+1,"")</f>
        <v>#REF!</v>
      </c>
      <c r="R3792" s="31">
        <f>IF(AND($B3792=R$1),LOOKUP(9.99999999999999E+307,$R$2:R3791)+1,"")</f>
        <v>3626</v>
      </c>
      <c r="S3792" s="31">
        <f>IF(AND($B3792=S$1),LOOKUP(9.99999999999999E+307,$S$2:S3791)+1,"")</f>
        <v>3626</v>
      </c>
      <c r="T3792" s="265"/>
      <c r="AA3792" s="254" t="str">
        <f t="shared" si="416"/>
        <v/>
      </c>
      <c r="AB3792" s="254" t="str">
        <f t="shared" si="417"/>
        <v/>
      </c>
      <c r="AC3792" s="255">
        <f t="shared" si="418"/>
        <v>0</v>
      </c>
      <c r="AD3792" s="255">
        <f t="shared" si="419"/>
        <v>3836</v>
      </c>
      <c r="AE3792" s="256" t="str">
        <f t="shared" si="420"/>
        <v/>
      </c>
      <c r="AF3792" s="252" t="str">
        <f t="shared" si="421"/>
        <v>-</v>
      </c>
    </row>
    <row r="3793" spans="1:32" ht="20.149999999999999" customHeight="1" x14ac:dyDescent="0.75">
      <c r="A3793" s="31">
        <v>3791</v>
      </c>
      <c r="B3793" s="237"/>
      <c r="C3793" s="273"/>
      <c r="D3793" s="272"/>
      <c r="E3793" s="273"/>
      <c r="F3793" s="273"/>
      <c r="G3793" s="253" t="str">
        <f t="shared" si="422"/>
        <v/>
      </c>
      <c r="H3793" s="31" t="str">
        <f>IF(AND(B3793=H$1),LOOKUP(9.99999999999999E+307,$H$2:H3792)+1,"")</f>
        <v/>
      </c>
      <c r="I3793" s="31" t="str">
        <f>IF(AND(B3793=I$1),LOOKUP(9.99999999999999E+307,$I$2:I3792)+1,"")</f>
        <v/>
      </c>
      <c r="J3793" s="31">
        <f>IF(AND(B3793=J$1),LOOKUP(9.99999999999999E+307,$J$2:J3792)+1,"")</f>
        <v>3627</v>
      </c>
      <c r="K3793" s="31">
        <f>IF(AND(B3793=K$1),LOOKUP(9.99999999999999E+307,$K$2:K3792)+1,"")</f>
        <v>3627</v>
      </c>
      <c r="L3793" s="31">
        <f>IF(AND(B3793=L$1),LOOKUP(9.99999999999999E+307,$L$2:L3792)+1,"")</f>
        <v>3627</v>
      </c>
      <c r="M3793" s="31">
        <f>IF(AND(B3793=M$1),LOOKUP(9.99999999999999E+307,$M$2:M3792)+1,"")</f>
        <v>3627</v>
      </c>
      <c r="N3793" s="31" t="e">
        <f>IF(AND(B3793=N$1),LOOKUP(9.99999999999999E+307,$N$2:N3792)+1,"")</f>
        <v>#REF!</v>
      </c>
      <c r="O3793" s="31" t="e">
        <f>IF(AND($B3793=O$1),LOOKUP(9.99999999999999E+307,$O$2:O3792)+1,"")</f>
        <v>#REF!</v>
      </c>
      <c r="P3793" s="31" t="e">
        <f>IF(AND($B3793=P$1),LOOKUP(9.99999999999999E+307,$P$2:P3792)+1,"")</f>
        <v>#REF!</v>
      </c>
      <c r="Q3793" s="31" t="e">
        <f>IF(AND($B3793=Q$1),LOOKUP(9.99999999999999E+307,$Q$2:Q3792)+1,"")</f>
        <v>#REF!</v>
      </c>
      <c r="R3793" s="31">
        <f>IF(AND($B3793=R$1),LOOKUP(9.99999999999999E+307,$R$2:R3792)+1,"")</f>
        <v>3627</v>
      </c>
      <c r="S3793" s="31">
        <f>IF(AND($B3793=S$1),LOOKUP(9.99999999999999E+307,$S$2:S3792)+1,"")</f>
        <v>3627</v>
      </c>
      <c r="T3793" s="265"/>
      <c r="AA3793" s="254" t="str">
        <f t="shared" si="416"/>
        <v/>
      </c>
      <c r="AB3793" s="254" t="str">
        <f t="shared" si="417"/>
        <v/>
      </c>
      <c r="AC3793" s="255">
        <f t="shared" si="418"/>
        <v>0</v>
      </c>
      <c r="AD3793" s="255">
        <f t="shared" si="419"/>
        <v>3836</v>
      </c>
      <c r="AE3793" s="256" t="str">
        <f t="shared" si="420"/>
        <v/>
      </c>
      <c r="AF3793" s="252" t="str">
        <f t="shared" si="421"/>
        <v>-</v>
      </c>
    </row>
    <row r="3794" spans="1:32" ht="20.149999999999999" customHeight="1" x14ac:dyDescent="0.75">
      <c r="A3794" s="31">
        <v>3792</v>
      </c>
      <c r="B3794" s="237"/>
      <c r="C3794" s="273"/>
      <c r="D3794" s="272"/>
      <c r="E3794" s="273"/>
      <c r="F3794" s="273"/>
      <c r="G3794" s="253" t="str">
        <f t="shared" si="422"/>
        <v/>
      </c>
      <c r="H3794" s="31" t="str">
        <f>IF(AND(B3794=H$1),LOOKUP(9.99999999999999E+307,$H$2:H3793)+1,"")</f>
        <v/>
      </c>
      <c r="I3794" s="31" t="str">
        <f>IF(AND(B3794=I$1),LOOKUP(9.99999999999999E+307,$I$2:I3793)+1,"")</f>
        <v/>
      </c>
      <c r="J3794" s="31">
        <f>IF(AND(B3794=J$1),LOOKUP(9.99999999999999E+307,$J$2:J3793)+1,"")</f>
        <v>3628</v>
      </c>
      <c r="K3794" s="31">
        <f>IF(AND(B3794=K$1),LOOKUP(9.99999999999999E+307,$K$2:K3793)+1,"")</f>
        <v>3628</v>
      </c>
      <c r="L3794" s="31">
        <f>IF(AND(B3794=L$1),LOOKUP(9.99999999999999E+307,$L$2:L3793)+1,"")</f>
        <v>3628</v>
      </c>
      <c r="M3794" s="31">
        <f>IF(AND(B3794=M$1),LOOKUP(9.99999999999999E+307,$M$2:M3793)+1,"")</f>
        <v>3628</v>
      </c>
      <c r="N3794" s="31" t="e">
        <f>IF(AND(B3794=N$1),LOOKUP(9.99999999999999E+307,$N$2:N3793)+1,"")</f>
        <v>#REF!</v>
      </c>
      <c r="O3794" s="31" t="e">
        <f>IF(AND($B3794=O$1),LOOKUP(9.99999999999999E+307,$O$2:O3793)+1,"")</f>
        <v>#REF!</v>
      </c>
      <c r="P3794" s="31" t="e">
        <f>IF(AND($B3794=P$1),LOOKUP(9.99999999999999E+307,$P$2:P3793)+1,"")</f>
        <v>#REF!</v>
      </c>
      <c r="Q3794" s="31" t="e">
        <f>IF(AND($B3794=Q$1),LOOKUP(9.99999999999999E+307,$Q$2:Q3793)+1,"")</f>
        <v>#REF!</v>
      </c>
      <c r="R3794" s="31">
        <f>IF(AND($B3794=R$1),LOOKUP(9.99999999999999E+307,$R$2:R3793)+1,"")</f>
        <v>3628</v>
      </c>
      <c r="S3794" s="31">
        <f>IF(AND($B3794=S$1),LOOKUP(9.99999999999999E+307,$S$2:S3793)+1,"")</f>
        <v>3628</v>
      </c>
      <c r="T3794" s="265"/>
      <c r="AA3794" s="254" t="str">
        <f t="shared" si="416"/>
        <v/>
      </c>
      <c r="AB3794" s="254" t="str">
        <f t="shared" si="417"/>
        <v/>
      </c>
      <c r="AC3794" s="255">
        <f t="shared" si="418"/>
        <v>0</v>
      </c>
      <c r="AD3794" s="255">
        <f t="shared" si="419"/>
        <v>3836</v>
      </c>
      <c r="AE3794" s="256" t="str">
        <f t="shared" si="420"/>
        <v/>
      </c>
      <c r="AF3794" s="252" t="str">
        <f t="shared" si="421"/>
        <v>-</v>
      </c>
    </row>
    <row r="3795" spans="1:32" ht="20.149999999999999" customHeight="1" x14ac:dyDescent="0.75">
      <c r="A3795" s="31">
        <v>3793</v>
      </c>
      <c r="B3795" s="237"/>
      <c r="C3795" s="273"/>
      <c r="D3795" s="272"/>
      <c r="E3795" s="273"/>
      <c r="F3795" s="273"/>
      <c r="G3795" s="253" t="str">
        <f t="shared" si="422"/>
        <v/>
      </c>
      <c r="H3795" s="31" t="str">
        <f>IF(AND(B3795=H$1),LOOKUP(9.99999999999999E+307,$H$2:H3794)+1,"")</f>
        <v/>
      </c>
      <c r="I3795" s="31" t="str">
        <f>IF(AND(B3795=I$1),LOOKUP(9.99999999999999E+307,$I$2:I3794)+1,"")</f>
        <v/>
      </c>
      <c r="J3795" s="31">
        <f>IF(AND(B3795=J$1),LOOKUP(9.99999999999999E+307,$J$2:J3794)+1,"")</f>
        <v>3629</v>
      </c>
      <c r="K3795" s="31">
        <f>IF(AND(B3795=K$1),LOOKUP(9.99999999999999E+307,$K$2:K3794)+1,"")</f>
        <v>3629</v>
      </c>
      <c r="L3795" s="31">
        <f>IF(AND(B3795=L$1),LOOKUP(9.99999999999999E+307,$L$2:L3794)+1,"")</f>
        <v>3629</v>
      </c>
      <c r="M3795" s="31">
        <f>IF(AND(B3795=M$1),LOOKUP(9.99999999999999E+307,$M$2:M3794)+1,"")</f>
        <v>3629</v>
      </c>
      <c r="N3795" s="31" t="e">
        <f>IF(AND(B3795=N$1),LOOKUP(9.99999999999999E+307,$N$2:N3794)+1,"")</f>
        <v>#REF!</v>
      </c>
      <c r="O3795" s="31" t="e">
        <f>IF(AND($B3795=O$1),LOOKUP(9.99999999999999E+307,$O$2:O3794)+1,"")</f>
        <v>#REF!</v>
      </c>
      <c r="P3795" s="31" t="e">
        <f>IF(AND($B3795=P$1),LOOKUP(9.99999999999999E+307,$P$2:P3794)+1,"")</f>
        <v>#REF!</v>
      </c>
      <c r="Q3795" s="31" t="e">
        <f>IF(AND($B3795=Q$1),LOOKUP(9.99999999999999E+307,$Q$2:Q3794)+1,"")</f>
        <v>#REF!</v>
      </c>
      <c r="R3795" s="31">
        <f>IF(AND($B3795=R$1),LOOKUP(9.99999999999999E+307,$R$2:R3794)+1,"")</f>
        <v>3629</v>
      </c>
      <c r="S3795" s="31">
        <f>IF(AND($B3795=S$1),LOOKUP(9.99999999999999E+307,$S$2:S3794)+1,"")</f>
        <v>3629</v>
      </c>
      <c r="T3795" s="265"/>
      <c r="AA3795" s="254" t="str">
        <f t="shared" ref="AA3795:AA3858" si="423">IF(AD3795=2,"นักเรียนซ้ำ","")</f>
        <v/>
      </c>
      <c r="AB3795" s="254" t="str">
        <f t="shared" ref="AB3795:AB3858" si="424">IF(AC3795=2,"เลขประจำตัวซ้ำ","")</f>
        <v/>
      </c>
      <c r="AC3795" s="255">
        <f t="shared" si="418"/>
        <v>0</v>
      </c>
      <c r="AD3795" s="255">
        <f t="shared" si="419"/>
        <v>3836</v>
      </c>
      <c r="AE3795" s="256" t="str">
        <f t="shared" si="420"/>
        <v/>
      </c>
      <c r="AF3795" s="252" t="str">
        <f t="shared" si="421"/>
        <v>-</v>
      </c>
    </row>
    <row r="3796" spans="1:32" ht="20.149999999999999" customHeight="1" x14ac:dyDescent="0.75">
      <c r="A3796" s="31">
        <v>3794</v>
      </c>
      <c r="B3796" s="237"/>
      <c r="C3796" s="273"/>
      <c r="D3796" s="272"/>
      <c r="E3796" s="273"/>
      <c r="F3796" s="273"/>
      <c r="G3796" s="253" t="str">
        <f t="shared" si="422"/>
        <v/>
      </c>
      <c r="H3796" s="31" t="str">
        <f>IF(AND(B3796=H$1),LOOKUP(9.99999999999999E+307,$H$2:H3795)+1,"")</f>
        <v/>
      </c>
      <c r="I3796" s="31" t="str">
        <f>IF(AND(B3796=I$1),LOOKUP(9.99999999999999E+307,$I$2:I3795)+1,"")</f>
        <v/>
      </c>
      <c r="J3796" s="31">
        <f>IF(AND(B3796=J$1),LOOKUP(9.99999999999999E+307,$J$2:J3795)+1,"")</f>
        <v>3630</v>
      </c>
      <c r="K3796" s="31">
        <f>IF(AND(B3796=K$1),LOOKUP(9.99999999999999E+307,$K$2:K3795)+1,"")</f>
        <v>3630</v>
      </c>
      <c r="L3796" s="31">
        <f>IF(AND(B3796=L$1),LOOKUP(9.99999999999999E+307,$L$2:L3795)+1,"")</f>
        <v>3630</v>
      </c>
      <c r="M3796" s="31">
        <f>IF(AND(B3796=M$1),LOOKUP(9.99999999999999E+307,$M$2:M3795)+1,"")</f>
        <v>3630</v>
      </c>
      <c r="N3796" s="31" t="e">
        <f>IF(AND(B3796=N$1),LOOKUP(9.99999999999999E+307,$N$2:N3795)+1,"")</f>
        <v>#REF!</v>
      </c>
      <c r="O3796" s="31" t="e">
        <f>IF(AND($B3796=O$1),LOOKUP(9.99999999999999E+307,$O$2:O3795)+1,"")</f>
        <v>#REF!</v>
      </c>
      <c r="P3796" s="31" t="e">
        <f>IF(AND($B3796=P$1),LOOKUP(9.99999999999999E+307,$P$2:P3795)+1,"")</f>
        <v>#REF!</v>
      </c>
      <c r="Q3796" s="31" t="e">
        <f>IF(AND($B3796=Q$1),LOOKUP(9.99999999999999E+307,$Q$2:Q3795)+1,"")</f>
        <v>#REF!</v>
      </c>
      <c r="R3796" s="31">
        <f>IF(AND($B3796=R$1),LOOKUP(9.99999999999999E+307,$R$2:R3795)+1,"")</f>
        <v>3630</v>
      </c>
      <c r="S3796" s="31">
        <f>IF(AND($B3796=S$1),LOOKUP(9.99999999999999E+307,$S$2:S3795)+1,"")</f>
        <v>3630</v>
      </c>
      <c r="T3796" s="265"/>
      <c r="AA3796" s="254" t="str">
        <f t="shared" si="423"/>
        <v/>
      </c>
      <c r="AB3796" s="254" t="str">
        <f t="shared" si="424"/>
        <v/>
      </c>
      <c r="AC3796" s="255">
        <f t="shared" si="418"/>
        <v>0</v>
      </c>
      <c r="AD3796" s="255">
        <f t="shared" si="419"/>
        <v>3836</v>
      </c>
      <c r="AE3796" s="256" t="str">
        <f t="shared" si="420"/>
        <v/>
      </c>
      <c r="AF3796" s="252" t="str">
        <f t="shared" si="421"/>
        <v>-</v>
      </c>
    </row>
    <row r="3797" spans="1:32" ht="20.149999999999999" customHeight="1" x14ac:dyDescent="0.75">
      <c r="A3797" s="31">
        <v>3795</v>
      </c>
      <c r="B3797" s="237"/>
      <c r="C3797" s="273"/>
      <c r="D3797" s="272"/>
      <c r="E3797" s="273"/>
      <c r="F3797" s="273"/>
      <c r="G3797" s="253" t="str">
        <f t="shared" si="422"/>
        <v/>
      </c>
      <c r="H3797" s="31" t="str">
        <f>IF(AND(B3797=H$1),LOOKUP(9.99999999999999E+307,$H$2:H3796)+1,"")</f>
        <v/>
      </c>
      <c r="I3797" s="31" t="str">
        <f>IF(AND(B3797=I$1),LOOKUP(9.99999999999999E+307,$I$2:I3796)+1,"")</f>
        <v/>
      </c>
      <c r="J3797" s="31">
        <f>IF(AND(B3797=J$1),LOOKUP(9.99999999999999E+307,$J$2:J3796)+1,"")</f>
        <v>3631</v>
      </c>
      <c r="K3797" s="31">
        <f>IF(AND(B3797=K$1),LOOKUP(9.99999999999999E+307,$K$2:K3796)+1,"")</f>
        <v>3631</v>
      </c>
      <c r="L3797" s="31">
        <f>IF(AND(B3797=L$1),LOOKUP(9.99999999999999E+307,$L$2:L3796)+1,"")</f>
        <v>3631</v>
      </c>
      <c r="M3797" s="31">
        <f>IF(AND(B3797=M$1),LOOKUP(9.99999999999999E+307,$M$2:M3796)+1,"")</f>
        <v>3631</v>
      </c>
      <c r="N3797" s="31" t="e">
        <f>IF(AND(B3797=N$1),LOOKUP(9.99999999999999E+307,$N$2:N3796)+1,"")</f>
        <v>#REF!</v>
      </c>
      <c r="O3797" s="31" t="e">
        <f>IF(AND($B3797=O$1),LOOKUP(9.99999999999999E+307,$O$2:O3796)+1,"")</f>
        <v>#REF!</v>
      </c>
      <c r="P3797" s="31" t="e">
        <f>IF(AND($B3797=P$1),LOOKUP(9.99999999999999E+307,$P$2:P3796)+1,"")</f>
        <v>#REF!</v>
      </c>
      <c r="Q3797" s="31" t="e">
        <f>IF(AND($B3797=Q$1),LOOKUP(9.99999999999999E+307,$Q$2:Q3796)+1,"")</f>
        <v>#REF!</v>
      </c>
      <c r="R3797" s="31">
        <f>IF(AND($B3797=R$1),LOOKUP(9.99999999999999E+307,$R$2:R3796)+1,"")</f>
        <v>3631</v>
      </c>
      <c r="S3797" s="31">
        <f>IF(AND($B3797=S$1),LOOKUP(9.99999999999999E+307,$S$2:S3796)+1,"")</f>
        <v>3631</v>
      </c>
      <c r="T3797" s="265"/>
      <c r="AA3797" s="254" t="str">
        <f t="shared" si="423"/>
        <v/>
      </c>
      <c r="AB3797" s="254" t="str">
        <f t="shared" si="424"/>
        <v/>
      </c>
      <c r="AC3797" s="255">
        <f t="shared" si="418"/>
        <v>0</v>
      </c>
      <c r="AD3797" s="255">
        <f t="shared" si="419"/>
        <v>3836</v>
      </c>
      <c r="AE3797" s="256" t="str">
        <f t="shared" si="420"/>
        <v/>
      </c>
      <c r="AF3797" s="252" t="str">
        <f t="shared" si="421"/>
        <v>-</v>
      </c>
    </row>
    <row r="3798" spans="1:32" ht="20.149999999999999" customHeight="1" x14ac:dyDescent="0.75">
      <c r="A3798" s="31">
        <v>3796</v>
      </c>
      <c r="B3798" s="237"/>
      <c r="C3798" s="273"/>
      <c r="D3798" s="272"/>
      <c r="E3798" s="273"/>
      <c r="F3798" s="273"/>
      <c r="G3798" s="253" t="str">
        <f t="shared" si="422"/>
        <v/>
      </c>
      <c r="H3798" s="31" t="str">
        <f>IF(AND(B3798=H$1),LOOKUP(9.99999999999999E+307,$H$2:H3797)+1,"")</f>
        <v/>
      </c>
      <c r="I3798" s="31" t="str">
        <f>IF(AND(B3798=I$1),LOOKUP(9.99999999999999E+307,$I$2:I3797)+1,"")</f>
        <v/>
      </c>
      <c r="J3798" s="31">
        <f>IF(AND(B3798=J$1),LOOKUP(9.99999999999999E+307,$J$2:J3797)+1,"")</f>
        <v>3632</v>
      </c>
      <c r="K3798" s="31">
        <f>IF(AND(B3798=K$1),LOOKUP(9.99999999999999E+307,$K$2:K3797)+1,"")</f>
        <v>3632</v>
      </c>
      <c r="L3798" s="31">
        <f>IF(AND(B3798=L$1),LOOKUP(9.99999999999999E+307,$L$2:L3797)+1,"")</f>
        <v>3632</v>
      </c>
      <c r="M3798" s="31">
        <f>IF(AND(B3798=M$1),LOOKUP(9.99999999999999E+307,$M$2:M3797)+1,"")</f>
        <v>3632</v>
      </c>
      <c r="N3798" s="31" t="e">
        <f>IF(AND(B3798=N$1),LOOKUP(9.99999999999999E+307,$N$2:N3797)+1,"")</f>
        <v>#REF!</v>
      </c>
      <c r="O3798" s="31" t="e">
        <f>IF(AND($B3798=O$1),LOOKUP(9.99999999999999E+307,$O$2:O3797)+1,"")</f>
        <v>#REF!</v>
      </c>
      <c r="P3798" s="31" t="e">
        <f>IF(AND($B3798=P$1),LOOKUP(9.99999999999999E+307,$P$2:P3797)+1,"")</f>
        <v>#REF!</v>
      </c>
      <c r="Q3798" s="31" t="e">
        <f>IF(AND($B3798=Q$1),LOOKUP(9.99999999999999E+307,$Q$2:Q3797)+1,"")</f>
        <v>#REF!</v>
      </c>
      <c r="R3798" s="31">
        <f>IF(AND($B3798=R$1),LOOKUP(9.99999999999999E+307,$R$2:R3797)+1,"")</f>
        <v>3632</v>
      </c>
      <c r="S3798" s="31">
        <f>IF(AND($B3798=S$1),LOOKUP(9.99999999999999E+307,$S$2:S3797)+1,"")</f>
        <v>3632</v>
      </c>
      <c r="T3798" s="265"/>
      <c r="AA3798" s="254" t="str">
        <f t="shared" si="423"/>
        <v/>
      </c>
      <c r="AB3798" s="254" t="str">
        <f t="shared" si="424"/>
        <v/>
      </c>
      <c r="AC3798" s="255">
        <f t="shared" si="418"/>
        <v>0</v>
      </c>
      <c r="AD3798" s="255">
        <f t="shared" si="419"/>
        <v>3836</v>
      </c>
      <c r="AE3798" s="256" t="str">
        <f t="shared" si="420"/>
        <v/>
      </c>
      <c r="AF3798" s="252" t="str">
        <f t="shared" si="421"/>
        <v>-</v>
      </c>
    </row>
    <row r="3799" spans="1:32" ht="20.149999999999999" customHeight="1" x14ac:dyDescent="0.75">
      <c r="A3799" s="31">
        <v>3797</v>
      </c>
      <c r="B3799" s="237"/>
      <c r="C3799" s="273"/>
      <c r="D3799" s="272"/>
      <c r="E3799" s="273"/>
      <c r="F3799" s="273"/>
      <c r="G3799" s="253" t="str">
        <f t="shared" si="422"/>
        <v/>
      </c>
      <c r="H3799" s="31" t="str">
        <f>IF(AND(B3799=H$1),LOOKUP(9.99999999999999E+307,$H$2:H3798)+1,"")</f>
        <v/>
      </c>
      <c r="I3799" s="31" t="str">
        <f>IF(AND(B3799=I$1),LOOKUP(9.99999999999999E+307,$I$2:I3798)+1,"")</f>
        <v/>
      </c>
      <c r="J3799" s="31">
        <f>IF(AND(B3799=J$1),LOOKUP(9.99999999999999E+307,$J$2:J3798)+1,"")</f>
        <v>3633</v>
      </c>
      <c r="K3799" s="31">
        <f>IF(AND(B3799=K$1),LOOKUP(9.99999999999999E+307,$K$2:K3798)+1,"")</f>
        <v>3633</v>
      </c>
      <c r="L3799" s="31">
        <f>IF(AND(B3799=L$1),LOOKUP(9.99999999999999E+307,$L$2:L3798)+1,"")</f>
        <v>3633</v>
      </c>
      <c r="M3799" s="31">
        <f>IF(AND(B3799=M$1),LOOKUP(9.99999999999999E+307,$M$2:M3798)+1,"")</f>
        <v>3633</v>
      </c>
      <c r="N3799" s="31" t="e">
        <f>IF(AND(B3799=N$1),LOOKUP(9.99999999999999E+307,$N$2:N3798)+1,"")</f>
        <v>#REF!</v>
      </c>
      <c r="O3799" s="31" t="e">
        <f>IF(AND($B3799=O$1),LOOKUP(9.99999999999999E+307,$O$2:O3798)+1,"")</f>
        <v>#REF!</v>
      </c>
      <c r="P3799" s="31" t="e">
        <f>IF(AND($B3799=P$1),LOOKUP(9.99999999999999E+307,$P$2:P3798)+1,"")</f>
        <v>#REF!</v>
      </c>
      <c r="Q3799" s="31" t="e">
        <f>IF(AND($B3799=Q$1),LOOKUP(9.99999999999999E+307,$Q$2:Q3798)+1,"")</f>
        <v>#REF!</v>
      </c>
      <c r="R3799" s="31">
        <f>IF(AND($B3799=R$1),LOOKUP(9.99999999999999E+307,$R$2:R3798)+1,"")</f>
        <v>3633</v>
      </c>
      <c r="S3799" s="31">
        <f>IF(AND($B3799=S$1),LOOKUP(9.99999999999999E+307,$S$2:S3798)+1,"")</f>
        <v>3633</v>
      </c>
      <c r="T3799" s="265"/>
      <c r="AA3799" s="254" t="str">
        <f t="shared" si="423"/>
        <v/>
      </c>
      <c r="AB3799" s="254" t="str">
        <f t="shared" si="424"/>
        <v/>
      </c>
      <c r="AC3799" s="255">
        <f t="shared" ref="AC3799:AC3862" si="425">COUNTIF($C$3:$C$4002,C3799)</f>
        <v>0</v>
      </c>
      <c r="AD3799" s="255">
        <f t="shared" ref="AD3799:AD3862" si="426">SUMPRODUCT(--(E3799&amp;F3799=$E$3:$E$4002&amp;$F$3:$F$4002))</f>
        <v>3836</v>
      </c>
      <c r="AE3799" s="256" t="str">
        <f t="shared" ref="AE3799:AE3862" si="427">IF(D3799="เด็กชาย",1,IF(D3799="นาย",1,IF(D3799="เด็กหญิง",2,IF(D3799="นางสาว",2,IF(D3799="ด.ช.",1,IF(D3799="ด.ญ.",2,IF(D3799="น.ส.",2,"")))))))</f>
        <v/>
      </c>
      <c r="AF3799" s="252" t="str">
        <f t="shared" ref="AF3799:AF3862" si="428">CONCATENATE(B3799,"-",AE3799)</f>
        <v>-</v>
      </c>
    </row>
    <row r="3800" spans="1:32" ht="20.149999999999999" customHeight="1" x14ac:dyDescent="0.75">
      <c r="A3800" s="31">
        <v>3798</v>
      </c>
      <c r="B3800" s="237"/>
      <c r="C3800" s="273"/>
      <c r="D3800" s="272"/>
      <c r="E3800" s="273"/>
      <c r="F3800" s="273"/>
      <c r="G3800" s="253" t="str">
        <f t="shared" si="422"/>
        <v/>
      </c>
      <c r="H3800" s="31" t="str">
        <f>IF(AND(B3800=H$1),LOOKUP(9.99999999999999E+307,$H$2:H3799)+1,"")</f>
        <v/>
      </c>
      <c r="I3800" s="31" t="str">
        <f>IF(AND(B3800=I$1),LOOKUP(9.99999999999999E+307,$I$2:I3799)+1,"")</f>
        <v/>
      </c>
      <c r="J3800" s="31">
        <f>IF(AND(B3800=J$1),LOOKUP(9.99999999999999E+307,$J$2:J3799)+1,"")</f>
        <v>3634</v>
      </c>
      <c r="K3800" s="31">
        <f>IF(AND(B3800=K$1),LOOKUP(9.99999999999999E+307,$K$2:K3799)+1,"")</f>
        <v>3634</v>
      </c>
      <c r="L3800" s="31">
        <f>IF(AND(B3800=L$1),LOOKUP(9.99999999999999E+307,$L$2:L3799)+1,"")</f>
        <v>3634</v>
      </c>
      <c r="M3800" s="31">
        <f>IF(AND(B3800=M$1),LOOKUP(9.99999999999999E+307,$M$2:M3799)+1,"")</f>
        <v>3634</v>
      </c>
      <c r="N3800" s="31" t="e">
        <f>IF(AND(B3800=N$1),LOOKUP(9.99999999999999E+307,$N$2:N3799)+1,"")</f>
        <v>#REF!</v>
      </c>
      <c r="O3800" s="31" t="e">
        <f>IF(AND($B3800=O$1),LOOKUP(9.99999999999999E+307,$O$2:O3799)+1,"")</f>
        <v>#REF!</v>
      </c>
      <c r="P3800" s="31" t="e">
        <f>IF(AND($B3800=P$1),LOOKUP(9.99999999999999E+307,$P$2:P3799)+1,"")</f>
        <v>#REF!</v>
      </c>
      <c r="Q3800" s="31" t="e">
        <f>IF(AND($B3800=Q$1),LOOKUP(9.99999999999999E+307,$Q$2:Q3799)+1,"")</f>
        <v>#REF!</v>
      </c>
      <c r="R3800" s="31">
        <f>IF(AND($B3800=R$1),LOOKUP(9.99999999999999E+307,$R$2:R3799)+1,"")</f>
        <v>3634</v>
      </c>
      <c r="S3800" s="31">
        <f>IF(AND($B3800=S$1),LOOKUP(9.99999999999999E+307,$S$2:S3799)+1,"")</f>
        <v>3634</v>
      </c>
      <c r="T3800" s="265"/>
      <c r="AA3800" s="254" t="str">
        <f t="shared" si="423"/>
        <v/>
      </c>
      <c r="AB3800" s="254" t="str">
        <f t="shared" si="424"/>
        <v/>
      </c>
      <c r="AC3800" s="255">
        <f t="shared" si="425"/>
        <v>0</v>
      </c>
      <c r="AD3800" s="255">
        <f t="shared" si="426"/>
        <v>3836</v>
      </c>
      <c r="AE3800" s="256" t="str">
        <f t="shared" si="427"/>
        <v/>
      </c>
      <c r="AF3800" s="252" t="str">
        <f t="shared" si="428"/>
        <v>-</v>
      </c>
    </row>
    <row r="3801" spans="1:32" ht="20.149999999999999" customHeight="1" x14ac:dyDescent="0.75">
      <c r="A3801" s="31">
        <v>3799</v>
      </c>
      <c r="B3801" s="237"/>
      <c r="C3801" s="273"/>
      <c r="D3801" s="272"/>
      <c r="E3801" s="273"/>
      <c r="F3801" s="273"/>
      <c r="G3801" s="253" t="str">
        <f t="shared" si="422"/>
        <v/>
      </c>
      <c r="H3801" s="31" t="str">
        <f>IF(AND(B3801=H$1),LOOKUP(9.99999999999999E+307,$H$2:H3800)+1,"")</f>
        <v/>
      </c>
      <c r="I3801" s="31" t="str">
        <f>IF(AND(B3801=I$1),LOOKUP(9.99999999999999E+307,$I$2:I3800)+1,"")</f>
        <v/>
      </c>
      <c r="J3801" s="31">
        <f>IF(AND(B3801=J$1),LOOKUP(9.99999999999999E+307,$J$2:J3800)+1,"")</f>
        <v>3635</v>
      </c>
      <c r="K3801" s="31">
        <f>IF(AND(B3801=K$1),LOOKUP(9.99999999999999E+307,$K$2:K3800)+1,"")</f>
        <v>3635</v>
      </c>
      <c r="L3801" s="31">
        <f>IF(AND(B3801=L$1),LOOKUP(9.99999999999999E+307,$L$2:L3800)+1,"")</f>
        <v>3635</v>
      </c>
      <c r="M3801" s="31">
        <f>IF(AND(B3801=M$1),LOOKUP(9.99999999999999E+307,$M$2:M3800)+1,"")</f>
        <v>3635</v>
      </c>
      <c r="N3801" s="31" t="e">
        <f>IF(AND(B3801=N$1),LOOKUP(9.99999999999999E+307,$N$2:N3800)+1,"")</f>
        <v>#REF!</v>
      </c>
      <c r="O3801" s="31" t="e">
        <f>IF(AND($B3801=O$1),LOOKUP(9.99999999999999E+307,$O$2:O3800)+1,"")</f>
        <v>#REF!</v>
      </c>
      <c r="P3801" s="31" t="e">
        <f>IF(AND($B3801=P$1),LOOKUP(9.99999999999999E+307,$P$2:P3800)+1,"")</f>
        <v>#REF!</v>
      </c>
      <c r="Q3801" s="31" t="e">
        <f>IF(AND($B3801=Q$1),LOOKUP(9.99999999999999E+307,$Q$2:Q3800)+1,"")</f>
        <v>#REF!</v>
      </c>
      <c r="R3801" s="31">
        <f>IF(AND($B3801=R$1),LOOKUP(9.99999999999999E+307,$R$2:R3800)+1,"")</f>
        <v>3635</v>
      </c>
      <c r="S3801" s="31">
        <f>IF(AND($B3801=S$1),LOOKUP(9.99999999999999E+307,$S$2:S3800)+1,"")</f>
        <v>3635</v>
      </c>
      <c r="T3801" s="265"/>
      <c r="AA3801" s="254" t="str">
        <f t="shared" si="423"/>
        <v/>
      </c>
      <c r="AB3801" s="254" t="str">
        <f t="shared" si="424"/>
        <v/>
      </c>
      <c r="AC3801" s="255">
        <f t="shared" si="425"/>
        <v>0</v>
      </c>
      <c r="AD3801" s="255">
        <f t="shared" si="426"/>
        <v>3836</v>
      </c>
      <c r="AE3801" s="256" t="str">
        <f t="shared" si="427"/>
        <v/>
      </c>
      <c r="AF3801" s="252" t="str">
        <f t="shared" si="428"/>
        <v>-</v>
      </c>
    </row>
    <row r="3802" spans="1:32" ht="20.149999999999999" customHeight="1" x14ac:dyDescent="0.75">
      <c r="A3802" s="31">
        <v>3800</v>
      </c>
      <c r="B3802" s="237"/>
      <c r="C3802" s="273"/>
      <c r="D3802" s="272"/>
      <c r="E3802" s="273"/>
      <c r="F3802" s="273"/>
      <c r="G3802" s="253" t="str">
        <f t="shared" si="422"/>
        <v/>
      </c>
      <c r="H3802" s="31" t="str">
        <f>IF(AND(B3802=H$1),LOOKUP(9.99999999999999E+307,$H$2:H3801)+1,"")</f>
        <v/>
      </c>
      <c r="I3802" s="31" t="str">
        <f>IF(AND(B3802=I$1),LOOKUP(9.99999999999999E+307,$I$2:I3801)+1,"")</f>
        <v/>
      </c>
      <c r="J3802" s="31">
        <f>IF(AND(B3802=J$1),LOOKUP(9.99999999999999E+307,$J$2:J3801)+1,"")</f>
        <v>3636</v>
      </c>
      <c r="K3802" s="31">
        <f>IF(AND(B3802=K$1),LOOKUP(9.99999999999999E+307,$K$2:K3801)+1,"")</f>
        <v>3636</v>
      </c>
      <c r="L3802" s="31">
        <f>IF(AND(B3802=L$1),LOOKUP(9.99999999999999E+307,$L$2:L3801)+1,"")</f>
        <v>3636</v>
      </c>
      <c r="M3802" s="31">
        <f>IF(AND(B3802=M$1),LOOKUP(9.99999999999999E+307,$M$2:M3801)+1,"")</f>
        <v>3636</v>
      </c>
      <c r="N3802" s="31" t="e">
        <f>IF(AND(B3802=N$1),LOOKUP(9.99999999999999E+307,$N$2:N3801)+1,"")</f>
        <v>#REF!</v>
      </c>
      <c r="O3802" s="31" t="e">
        <f>IF(AND($B3802=O$1),LOOKUP(9.99999999999999E+307,$O$2:O3801)+1,"")</f>
        <v>#REF!</v>
      </c>
      <c r="P3802" s="31" t="e">
        <f>IF(AND($B3802=P$1),LOOKUP(9.99999999999999E+307,$P$2:P3801)+1,"")</f>
        <v>#REF!</v>
      </c>
      <c r="Q3802" s="31" t="e">
        <f>IF(AND($B3802=Q$1),LOOKUP(9.99999999999999E+307,$Q$2:Q3801)+1,"")</f>
        <v>#REF!</v>
      </c>
      <c r="R3802" s="31">
        <f>IF(AND($B3802=R$1),LOOKUP(9.99999999999999E+307,$R$2:R3801)+1,"")</f>
        <v>3636</v>
      </c>
      <c r="S3802" s="31">
        <f>IF(AND($B3802=S$1),LOOKUP(9.99999999999999E+307,$S$2:S3801)+1,"")</f>
        <v>3636</v>
      </c>
      <c r="T3802" s="265"/>
      <c r="AA3802" s="254" t="str">
        <f t="shared" si="423"/>
        <v/>
      </c>
      <c r="AB3802" s="254" t="str">
        <f t="shared" si="424"/>
        <v/>
      </c>
      <c r="AC3802" s="255">
        <f t="shared" si="425"/>
        <v>0</v>
      </c>
      <c r="AD3802" s="255">
        <f t="shared" si="426"/>
        <v>3836</v>
      </c>
      <c r="AE3802" s="256" t="str">
        <f t="shared" si="427"/>
        <v/>
      </c>
      <c r="AF3802" s="252" t="str">
        <f t="shared" si="428"/>
        <v>-</v>
      </c>
    </row>
    <row r="3803" spans="1:32" ht="20.149999999999999" customHeight="1" x14ac:dyDescent="0.75">
      <c r="A3803" s="31">
        <v>3801</v>
      </c>
      <c r="B3803" s="237"/>
      <c r="C3803" s="273"/>
      <c r="D3803" s="272"/>
      <c r="E3803" s="273"/>
      <c r="F3803" s="273"/>
      <c r="G3803" s="253" t="str">
        <f t="shared" si="422"/>
        <v/>
      </c>
      <c r="H3803" s="31" t="str">
        <f>IF(AND(B3803=H$1),LOOKUP(9.99999999999999E+307,$H$2:H3802)+1,"")</f>
        <v/>
      </c>
      <c r="I3803" s="31" t="str">
        <f>IF(AND(B3803=I$1),LOOKUP(9.99999999999999E+307,$I$2:I3802)+1,"")</f>
        <v/>
      </c>
      <c r="J3803" s="31">
        <f>IF(AND(B3803=J$1),LOOKUP(9.99999999999999E+307,$J$2:J3802)+1,"")</f>
        <v>3637</v>
      </c>
      <c r="K3803" s="31">
        <f>IF(AND(B3803=K$1),LOOKUP(9.99999999999999E+307,$K$2:K3802)+1,"")</f>
        <v>3637</v>
      </c>
      <c r="L3803" s="31">
        <f>IF(AND(B3803=L$1),LOOKUP(9.99999999999999E+307,$L$2:L3802)+1,"")</f>
        <v>3637</v>
      </c>
      <c r="M3803" s="31">
        <f>IF(AND(B3803=M$1),LOOKUP(9.99999999999999E+307,$M$2:M3802)+1,"")</f>
        <v>3637</v>
      </c>
      <c r="N3803" s="31" t="e">
        <f>IF(AND(B3803=N$1),LOOKUP(9.99999999999999E+307,$N$2:N3802)+1,"")</f>
        <v>#REF!</v>
      </c>
      <c r="O3803" s="31" t="e">
        <f>IF(AND($B3803=O$1),LOOKUP(9.99999999999999E+307,$O$2:O3802)+1,"")</f>
        <v>#REF!</v>
      </c>
      <c r="P3803" s="31" t="e">
        <f>IF(AND($B3803=P$1),LOOKUP(9.99999999999999E+307,$P$2:P3802)+1,"")</f>
        <v>#REF!</v>
      </c>
      <c r="Q3803" s="31" t="e">
        <f>IF(AND($B3803=Q$1),LOOKUP(9.99999999999999E+307,$Q$2:Q3802)+1,"")</f>
        <v>#REF!</v>
      </c>
      <c r="R3803" s="31">
        <f>IF(AND($B3803=R$1),LOOKUP(9.99999999999999E+307,$R$2:R3802)+1,"")</f>
        <v>3637</v>
      </c>
      <c r="S3803" s="31">
        <f>IF(AND($B3803=S$1),LOOKUP(9.99999999999999E+307,$S$2:S3802)+1,"")</f>
        <v>3637</v>
      </c>
      <c r="T3803" s="265"/>
      <c r="AA3803" s="254" t="str">
        <f t="shared" si="423"/>
        <v/>
      </c>
      <c r="AB3803" s="254" t="str">
        <f t="shared" si="424"/>
        <v/>
      </c>
      <c r="AC3803" s="255">
        <f t="shared" si="425"/>
        <v>0</v>
      </c>
      <c r="AD3803" s="255">
        <f t="shared" si="426"/>
        <v>3836</v>
      </c>
      <c r="AE3803" s="256" t="str">
        <f t="shared" si="427"/>
        <v/>
      </c>
      <c r="AF3803" s="252" t="str">
        <f t="shared" si="428"/>
        <v>-</v>
      </c>
    </row>
    <row r="3804" spans="1:32" ht="20.149999999999999" customHeight="1" x14ac:dyDescent="0.75">
      <c r="A3804" s="31">
        <v>3802</v>
      </c>
      <c r="B3804" s="237"/>
      <c r="C3804" s="273"/>
      <c r="D3804" s="272"/>
      <c r="E3804" s="273"/>
      <c r="F3804" s="273"/>
      <c r="G3804" s="253" t="str">
        <f t="shared" si="422"/>
        <v/>
      </c>
      <c r="H3804" s="31" t="str">
        <f>IF(AND(B3804=H$1),LOOKUP(9.99999999999999E+307,$H$2:H3803)+1,"")</f>
        <v/>
      </c>
      <c r="I3804" s="31" t="str">
        <f>IF(AND(B3804=I$1),LOOKUP(9.99999999999999E+307,$I$2:I3803)+1,"")</f>
        <v/>
      </c>
      <c r="J3804" s="31">
        <f>IF(AND(B3804=J$1),LOOKUP(9.99999999999999E+307,$J$2:J3803)+1,"")</f>
        <v>3638</v>
      </c>
      <c r="K3804" s="31">
        <f>IF(AND(B3804=K$1),LOOKUP(9.99999999999999E+307,$K$2:K3803)+1,"")</f>
        <v>3638</v>
      </c>
      <c r="L3804" s="31">
        <f>IF(AND(B3804=L$1),LOOKUP(9.99999999999999E+307,$L$2:L3803)+1,"")</f>
        <v>3638</v>
      </c>
      <c r="M3804" s="31">
        <f>IF(AND(B3804=M$1),LOOKUP(9.99999999999999E+307,$M$2:M3803)+1,"")</f>
        <v>3638</v>
      </c>
      <c r="N3804" s="31" t="e">
        <f>IF(AND(B3804=N$1),LOOKUP(9.99999999999999E+307,$N$2:N3803)+1,"")</f>
        <v>#REF!</v>
      </c>
      <c r="O3804" s="31" t="e">
        <f>IF(AND($B3804=O$1),LOOKUP(9.99999999999999E+307,$O$2:O3803)+1,"")</f>
        <v>#REF!</v>
      </c>
      <c r="P3804" s="31" t="e">
        <f>IF(AND($B3804=P$1),LOOKUP(9.99999999999999E+307,$P$2:P3803)+1,"")</f>
        <v>#REF!</v>
      </c>
      <c r="Q3804" s="31" t="e">
        <f>IF(AND($B3804=Q$1),LOOKUP(9.99999999999999E+307,$Q$2:Q3803)+1,"")</f>
        <v>#REF!</v>
      </c>
      <c r="R3804" s="31">
        <f>IF(AND($B3804=R$1),LOOKUP(9.99999999999999E+307,$R$2:R3803)+1,"")</f>
        <v>3638</v>
      </c>
      <c r="S3804" s="31">
        <f>IF(AND($B3804=S$1),LOOKUP(9.99999999999999E+307,$S$2:S3803)+1,"")</f>
        <v>3638</v>
      </c>
      <c r="T3804" s="265"/>
      <c r="AA3804" s="254" t="str">
        <f t="shared" si="423"/>
        <v/>
      </c>
      <c r="AB3804" s="254" t="str">
        <f t="shared" si="424"/>
        <v/>
      </c>
      <c r="AC3804" s="255">
        <f t="shared" si="425"/>
        <v>0</v>
      </c>
      <c r="AD3804" s="255">
        <f t="shared" si="426"/>
        <v>3836</v>
      </c>
      <c r="AE3804" s="256" t="str">
        <f t="shared" si="427"/>
        <v/>
      </c>
      <c r="AF3804" s="252" t="str">
        <f t="shared" si="428"/>
        <v>-</v>
      </c>
    </row>
    <row r="3805" spans="1:32" ht="20.149999999999999" customHeight="1" x14ac:dyDescent="0.75">
      <c r="A3805" s="31">
        <v>3803</v>
      </c>
      <c r="B3805" s="237"/>
      <c r="C3805" s="273"/>
      <c r="D3805" s="272"/>
      <c r="E3805" s="273"/>
      <c r="F3805" s="273"/>
      <c r="G3805" s="253" t="str">
        <f t="shared" si="422"/>
        <v/>
      </c>
      <c r="H3805" s="31" t="str">
        <f>IF(AND(B3805=H$1),LOOKUP(9.99999999999999E+307,$H$2:H3804)+1,"")</f>
        <v/>
      </c>
      <c r="I3805" s="31" t="str">
        <f>IF(AND(B3805=I$1),LOOKUP(9.99999999999999E+307,$I$2:I3804)+1,"")</f>
        <v/>
      </c>
      <c r="J3805" s="31">
        <f>IF(AND(B3805=J$1),LOOKUP(9.99999999999999E+307,$J$2:J3804)+1,"")</f>
        <v>3639</v>
      </c>
      <c r="K3805" s="31">
        <f>IF(AND(B3805=K$1),LOOKUP(9.99999999999999E+307,$K$2:K3804)+1,"")</f>
        <v>3639</v>
      </c>
      <c r="L3805" s="31">
        <f>IF(AND(B3805=L$1),LOOKUP(9.99999999999999E+307,$L$2:L3804)+1,"")</f>
        <v>3639</v>
      </c>
      <c r="M3805" s="31">
        <f>IF(AND(B3805=M$1),LOOKUP(9.99999999999999E+307,$M$2:M3804)+1,"")</f>
        <v>3639</v>
      </c>
      <c r="N3805" s="31" t="e">
        <f>IF(AND(B3805=N$1),LOOKUP(9.99999999999999E+307,$N$2:N3804)+1,"")</f>
        <v>#REF!</v>
      </c>
      <c r="O3805" s="31" t="e">
        <f>IF(AND($B3805=O$1),LOOKUP(9.99999999999999E+307,$O$2:O3804)+1,"")</f>
        <v>#REF!</v>
      </c>
      <c r="P3805" s="31" t="e">
        <f>IF(AND($B3805=P$1),LOOKUP(9.99999999999999E+307,$P$2:P3804)+1,"")</f>
        <v>#REF!</v>
      </c>
      <c r="Q3805" s="31" t="e">
        <f>IF(AND($B3805=Q$1),LOOKUP(9.99999999999999E+307,$Q$2:Q3804)+1,"")</f>
        <v>#REF!</v>
      </c>
      <c r="R3805" s="31">
        <f>IF(AND($B3805=R$1),LOOKUP(9.99999999999999E+307,$R$2:R3804)+1,"")</f>
        <v>3639</v>
      </c>
      <c r="S3805" s="31">
        <f>IF(AND($B3805=S$1),LOOKUP(9.99999999999999E+307,$S$2:S3804)+1,"")</f>
        <v>3639</v>
      </c>
      <c r="T3805" s="265"/>
      <c r="AA3805" s="254" t="str">
        <f t="shared" si="423"/>
        <v/>
      </c>
      <c r="AB3805" s="254" t="str">
        <f t="shared" si="424"/>
        <v/>
      </c>
      <c r="AC3805" s="255">
        <f t="shared" si="425"/>
        <v>0</v>
      </c>
      <c r="AD3805" s="255">
        <f t="shared" si="426"/>
        <v>3836</v>
      </c>
      <c r="AE3805" s="256" t="str">
        <f t="shared" si="427"/>
        <v/>
      </c>
      <c r="AF3805" s="252" t="str">
        <f t="shared" si="428"/>
        <v>-</v>
      </c>
    </row>
    <row r="3806" spans="1:32" ht="20.149999999999999" customHeight="1" x14ac:dyDescent="0.75">
      <c r="A3806" s="31">
        <v>3804</v>
      </c>
      <c r="B3806" s="237"/>
      <c r="C3806" s="273"/>
      <c r="D3806" s="272"/>
      <c r="E3806" s="273"/>
      <c r="F3806" s="273"/>
      <c r="G3806" s="253" t="str">
        <f t="shared" si="422"/>
        <v/>
      </c>
      <c r="H3806" s="31" t="str">
        <f>IF(AND(B3806=H$1),LOOKUP(9.99999999999999E+307,$H$2:H3805)+1,"")</f>
        <v/>
      </c>
      <c r="I3806" s="31" t="str">
        <f>IF(AND(B3806=I$1),LOOKUP(9.99999999999999E+307,$I$2:I3805)+1,"")</f>
        <v/>
      </c>
      <c r="J3806" s="31">
        <f>IF(AND(B3806=J$1),LOOKUP(9.99999999999999E+307,$J$2:J3805)+1,"")</f>
        <v>3640</v>
      </c>
      <c r="K3806" s="31">
        <f>IF(AND(B3806=K$1),LOOKUP(9.99999999999999E+307,$K$2:K3805)+1,"")</f>
        <v>3640</v>
      </c>
      <c r="L3806" s="31">
        <f>IF(AND(B3806=L$1),LOOKUP(9.99999999999999E+307,$L$2:L3805)+1,"")</f>
        <v>3640</v>
      </c>
      <c r="M3806" s="31">
        <f>IF(AND(B3806=M$1),LOOKUP(9.99999999999999E+307,$M$2:M3805)+1,"")</f>
        <v>3640</v>
      </c>
      <c r="N3806" s="31" t="e">
        <f>IF(AND(B3806=N$1),LOOKUP(9.99999999999999E+307,$N$2:N3805)+1,"")</f>
        <v>#REF!</v>
      </c>
      <c r="O3806" s="31" t="e">
        <f>IF(AND($B3806=O$1),LOOKUP(9.99999999999999E+307,$O$2:O3805)+1,"")</f>
        <v>#REF!</v>
      </c>
      <c r="P3806" s="31" t="e">
        <f>IF(AND($B3806=P$1),LOOKUP(9.99999999999999E+307,$P$2:P3805)+1,"")</f>
        <v>#REF!</v>
      </c>
      <c r="Q3806" s="31" t="e">
        <f>IF(AND($B3806=Q$1),LOOKUP(9.99999999999999E+307,$Q$2:Q3805)+1,"")</f>
        <v>#REF!</v>
      </c>
      <c r="R3806" s="31">
        <f>IF(AND($B3806=R$1),LOOKUP(9.99999999999999E+307,$R$2:R3805)+1,"")</f>
        <v>3640</v>
      </c>
      <c r="S3806" s="31">
        <f>IF(AND($B3806=S$1),LOOKUP(9.99999999999999E+307,$S$2:S3805)+1,"")</f>
        <v>3640</v>
      </c>
      <c r="T3806" s="265"/>
      <c r="AA3806" s="254" t="str">
        <f t="shared" si="423"/>
        <v/>
      </c>
      <c r="AB3806" s="254" t="str">
        <f t="shared" si="424"/>
        <v/>
      </c>
      <c r="AC3806" s="255">
        <f t="shared" si="425"/>
        <v>0</v>
      </c>
      <c r="AD3806" s="255">
        <f t="shared" si="426"/>
        <v>3836</v>
      </c>
      <c r="AE3806" s="256" t="str">
        <f t="shared" si="427"/>
        <v/>
      </c>
      <c r="AF3806" s="252" t="str">
        <f t="shared" si="428"/>
        <v>-</v>
      </c>
    </row>
    <row r="3807" spans="1:32" ht="20.149999999999999" customHeight="1" x14ac:dyDescent="0.75">
      <c r="A3807" s="31">
        <v>3805</v>
      </c>
      <c r="B3807" s="237"/>
      <c r="C3807" s="273"/>
      <c r="D3807" s="272"/>
      <c r="E3807" s="273"/>
      <c r="F3807" s="273"/>
      <c r="G3807" s="253" t="str">
        <f t="shared" si="422"/>
        <v/>
      </c>
      <c r="H3807" s="31" t="str">
        <f>IF(AND(B3807=H$1),LOOKUP(9.99999999999999E+307,$H$2:H3806)+1,"")</f>
        <v/>
      </c>
      <c r="I3807" s="31" t="str">
        <f>IF(AND(B3807=I$1),LOOKUP(9.99999999999999E+307,$I$2:I3806)+1,"")</f>
        <v/>
      </c>
      <c r="J3807" s="31">
        <f>IF(AND(B3807=J$1),LOOKUP(9.99999999999999E+307,$J$2:J3806)+1,"")</f>
        <v>3641</v>
      </c>
      <c r="K3807" s="31">
        <f>IF(AND(B3807=K$1),LOOKUP(9.99999999999999E+307,$K$2:K3806)+1,"")</f>
        <v>3641</v>
      </c>
      <c r="L3807" s="31">
        <f>IF(AND(B3807=L$1),LOOKUP(9.99999999999999E+307,$L$2:L3806)+1,"")</f>
        <v>3641</v>
      </c>
      <c r="M3807" s="31">
        <f>IF(AND(B3807=M$1),LOOKUP(9.99999999999999E+307,$M$2:M3806)+1,"")</f>
        <v>3641</v>
      </c>
      <c r="N3807" s="31" t="e">
        <f>IF(AND(B3807=N$1),LOOKUP(9.99999999999999E+307,$N$2:N3806)+1,"")</f>
        <v>#REF!</v>
      </c>
      <c r="O3807" s="31" t="e">
        <f>IF(AND($B3807=O$1),LOOKUP(9.99999999999999E+307,$O$2:O3806)+1,"")</f>
        <v>#REF!</v>
      </c>
      <c r="P3807" s="31" t="e">
        <f>IF(AND($B3807=P$1),LOOKUP(9.99999999999999E+307,$P$2:P3806)+1,"")</f>
        <v>#REF!</v>
      </c>
      <c r="Q3807" s="31" t="e">
        <f>IF(AND($B3807=Q$1),LOOKUP(9.99999999999999E+307,$Q$2:Q3806)+1,"")</f>
        <v>#REF!</v>
      </c>
      <c r="R3807" s="31">
        <f>IF(AND($B3807=R$1),LOOKUP(9.99999999999999E+307,$R$2:R3806)+1,"")</f>
        <v>3641</v>
      </c>
      <c r="S3807" s="31">
        <f>IF(AND($B3807=S$1),LOOKUP(9.99999999999999E+307,$S$2:S3806)+1,"")</f>
        <v>3641</v>
      </c>
      <c r="T3807" s="265"/>
      <c r="AA3807" s="254" t="str">
        <f t="shared" si="423"/>
        <v/>
      </c>
      <c r="AB3807" s="254" t="str">
        <f t="shared" si="424"/>
        <v/>
      </c>
      <c r="AC3807" s="255">
        <f t="shared" si="425"/>
        <v>0</v>
      </c>
      <c r="AD3807" s="255">
        <f t="shared" si="426"/>
        <v>3836</v>
      </c>
      <c r="AE3807" s="256" t="str">
        <f t="shared" si="427"/>
        <v/>
      </c>
      <c r="AF3807" s="252" t="str">
        <f t="shared" si="428"/>
        <v>-</v>
      </c>
    </row>
    <row r="3808" spans="1:32" ht="20.149999999999999" customHeight="1" x14ac:dyDescent="0.75">
      <c r="A3808" s="31">
        <v>3806</v>
      </c>
      <c r="B3808" s="237"/>
      <c r="C3808" s="273"/>
      <c r="D3808" s="272"/>
      <c r="E3808" s="273"/>
      <c r="F3808" s="273"/>
      <c r="G3808" s="253" t="str">
        <f t="shared" si="422"/>
        <v/>
      </c>
      <c r="H3808" s="31" t="str">
        <f>IF(AND(B3808=H$1),LOOKUP(9.99999999999999E+307,$H$2:H3807)+1,"")</f>
        <v/>
      </c>
      <c r="I3808" s="31" t="str">
        <f>IF(AND(B3808=I$1),LOOKUP(9.99999999999999E+307,$I$2:I3807)+1,"")</f>
        <v/>
      </c>
      <c r="J3808" s="31">
        <f>IF(AND(B3808=J$1),LOOKUP(9.99999999999999E+307,$J$2:J3807)+1,"")</f>
        <v>3642</v>
      </c>
      <c r="K3808" s="31">
        <f>IF(AND(B3808=K$1),LOOKUP(9.99999999999999E+307,$K$2:K3807)+1,"")</f>
        <v>3642</v>
      </c>
      <c r="L3808" s="31">
        <f>IF(AND(B3808=L$1),LOOKUP(9.99999999999999E+307,$L$2:L3807)+1,"")</f>
        <v>3642</v>
      </c>
      <c r="M3808" s="31">
        <f>IF(AND(B3808=M$1),LOOKUP(9.99999999999999E+307,$M$2:M3807)+1,"")</f>
        <v>3642</v>
      </c>
      <c r="N3808" s="31" t="e">
        <f>IF(AND(B3808=N$1),LOOKUP(9.99999999999999E+307,$N$2:N3807)+1,"")</f>
        <v>#REF!</v>
      </c>
      <c r="O3808" s="31" t="e">
        <f>IF(AND($B3808=O$1),LOOKUP(9.99999999999999E+307,$O$2:O3807)+1,"")</f>
        <v>#REF!</v>
      </c>
      <c r="P3808" s="31" t="e">
        <f>IF(AND($B3808=P$1),LOOKUP(9.99999999999999E+307,$P$2:P3807)+1,"")</f>
        <v>#REF!</v>
      </c>
      <c r="Q3808" s="31" t="e">
        <f>IF(AND($B3808=Q$1),LOOKUP(9.99999999999999E+307,$Q$2:Q3807)+1,"")</f>
        <v>#REF!</v>
      </c>
      <c r="R3808" s="31">
        <f>IF(AND($B3808=R$1),LOOKUP(9.99999999999999E+307,$R$2:R3807)+1,"")</f>
        <v>3642</v>
      </c>
      <c r="S3808" s="31">
        <f>IF(AND($B3808=S$1),LOOKUP(9.99999999999999E+307,$S$2:S3807)+1,"")</f>
        <v>3642</v>
      </c>
      <c r="T3808" s="265"/>
      <c r="AA3808" s="254" t="str">
        <f t="shared" si="423"/>
        <v/>
      </c>
      <c r="AB3808" s="254" t="str">
        <f t="shared" si="424"/>
        <v/>
      </c>
      <c r="AC3808" s="255">
        <f t="shared" si="425"/>
        <v>0</v>
      </c>
      <c r="AD3808" s="255">
        <f t="shared" si="426"/>
        <v>3836</v>
      </c>
      <c r="AE3808" s="256" t="str">
        <f t="shared" si="427"/>
        <v/>
      </c>
      <c r="AF3808" s="252" t="str">
        <f t="shared" si="428"/>
        <v>-</v>
      </c>
    </row>
    <row r="3809" spans="1:32" ht="20.149999999999999" customHeight="1" x14ac:dyDescent="0.75">
      <c r="A3809" s="31">
        <v>3807</v>
      </c>
      <c r="B3809" s="237"/>
      <c r="C3809" s="273"/>
      <c r="D3809" s="272"/>
      <c r="E3809" s="273"/>
      <c r="F3809" s="273"/>
      <c r="G3809" s="253" t="str">
        <f t="shared" si="422"/>
        <v/>
      </c>
      <c r="H3809" s="31" t="str">
        <f>IF(AND(B3809=H$1),LOOKUP(9.99999999999999E+307,$H$2:H3808)+1,"")</f>
        <v/>
      </c>
      <c r="I3809" s="31" t="str">
        <f>IF(AND(B3809=I$1),LOOKUP(9.99999999999999E+307,$I$2:I3808)+1,"")</f>
        <v/>
      </c>
      <c r="J3809" s="31">
        <f>IF(AND(B3809=J$1),LOOKUP(9.99999999999999E+307,$J$2:J3808)+1,"")</f>
        <v>3643</v>
      </c>
      <c r="K3809" s="31">
        <f>IF(AND(B3809=K$1),LOOKUP(9.99999999999999E+307,$K$2:K3808)+1,"")</f>
        <v>3643</v>
      </c>
      <c r="L3809" s="31">
        <f>IF(AND(B3809=L$1),LOOKUP(9.99999999999999E+307,$L$2:L3808)+1,"")</f>
        <v>3643</v>
      </c>
      <c r="M3809" s="31">
        <f>IF(AND(B3809=M$1),LOOKUP(9.99999999999999E+307,$M$2:M3808)+1,"")</f>
        <v>3643</v>
      </c>
      <c r="N3809" s="31" t="e">
        <f>IF(AND(B3809=N$1),LOOKUP(9.99999999999999E+307,$N$2:N3808)+1,"")</f>
        <v>#REF!</v>
      </c>
      <c r="O3809" s="31" t="e">
        <f>IF(AND($B3809=O$1),LOOKUP(9.99999999999999E+307,$O$2:O3808)+1,"")</f>
        <v>#REF!</v>
      </c>
      <c r="P3809" s="31" t="e">
        <f>IF(AND($B3809=P$1),LOOKUP(9.99999999999999E+307,$P$2:P3808)+1,"")</f>
        <v>#REF!</v>
      </c>
      <c r="Q3809" s="31" t="e">
        <f>IF(AND($B3809=Q$1),LOOKUP(9.99999999999999E+307,$Q$2:Q3808)+1,"")</f>
        <v>#REF!</v>
      </c>
      <c r="R3809" s="31">
        <f>IF(AND($B3809=R$1),LOOKUP(9.99999999999999E+307,$R$2:R3808)+1,"")</f>
        <v>3643</v>
      </c>
      <c r="S3809" s="31">
        <f>IF(AND($B3809=S$1),LOOKUP(9.99999999999999E+307,$S$2:S3808)+1,"")</f>
        <v>3643</v>
      </c>
      <c r="T3809" s="265"/>
      <c r="AA3809" s="254" t="str">
        <f t="shared" si="423"/>
        <v/>
      </c>
      <c r="AB3809" s="254" t="str">
        <f t="shared" si="424"/>
        <v/>
      </c>
      <c r="AC3809" s="255">
        <f t="shared" si="425"/>
        <v>0</v>
      </c>
      <c r="AD3809" s="255">
        <f t="shared" si="426"/>
        <v>3836</v>
      </c>
      <c r="AE3809" s="256" t="str">
        <f t="shared" si="427"/>
        <v/>
      </c>
      <c r="AF3809" s="252" t="str">
        <f t="shared" si="428"/>
        <v>-</v>
      </c>
    </row>
    <row r="3810" spans="1:32" ht="20.149999999999999" customHeight="1" x14ac:dyDescent="0.75">
      <c r="A3810" s="31">
        <v>3808</v>
      </c>
      <c r="B3810" s="237"/>
      <c r="C3810" s="273"/>
      <c r="D3810" s="272"/>
      <c r="E3810" s="273"/>
      <c r="F3810" s="273"/>
      <c r="G3810" s="253" t="str">
        <f t="shared" si="422"/>
        <v/>
      </c>
      <c r="H3810" s="31" t="str">
        <f>IF(AND(B3810=H$1),LOOKUP(9.99999999999999E+307,$H$2:H3809)+1,"")</f>
        <v/>
      </c>
      <c r="I3810" s="31" t="str">
        <f>IF(AND(B3810=I$1),LOOKUP(9.99999999999999E+307,$I$2:I3809)+1,"")</f>
        <v/>
      </c>
      <c r="J3810" s="31">
        <f>IF(AND(B3810=J$1),LOOKUP(9.99999999999999E+307,$J$2:J3809)+1,"")</f>
        <v>3644</v>
      </c>
      <c r="K3810" s="31">
        <f>IF(AND(B3810=K$1),LOOKUP(9.99999999999999E+307,$K$2:K3809)+1,"")</f>
        <v>3644</v>
      </c>
      <c r="L3810" s="31">
        <f>IF(AND(B3810=L$1),LOOKUP(9.99999999999999E+307,$L$2:L3809)+1,"")</f>
        <v>3644</v>
      </c>
      <c r="M3810" s="31">
        <f>IF(AND(B3810=M$1),LOOKUP(9.99999999999999E+307,$M$2:M3809)+1,"")</f>
        <v>3644</v>
      </c>
      <c r="N3810" s="31" t="e">
        <f>IF(AND(B3810=N$1),LOOKUP(9.99999999999999E+307,$N$2:N3809)+1,"")</f>
        <v>#REF!</v>
      </c>
      <c r="O3810" s="31" t="e">
        <f>IF(AND($B3810=O$1),LOOKUP(9.99999999999999E+307,$O$2:O3809)+1,"")</f>
        <v>#REF!</v>
      </c>
      <c r="P3810" s="31" t="e">
        <f>IF(AND($B3810=P$1),LOOKUP(9.99999999999999E+307,$P$2:P3809)+1,"")</f>
        <v>#REF!</v>
      </c>
      <c r="Q3810" s="31" t="e">
        <f>IF(AND($B3810=Q$1),LOOKUP(9.99999999999999E+307,$Q$2:Q3809)+1,"")</f>
        <v>#REF!</v>
      </c>
      <c r="R3810" s="31">
        <f>IF(AND($B3810=R$1),LOOKUP(9.99999999999999E+307,$R$2:R3809)+1,"")</f>
        <v>3644</v>
      </c>
      <c r="S3810" s="31">
        <f>IF(AND($B3810=S$1),LOOKUP(9.99999999999999E+307,$S$2:S3809)+1,"")</f>
        <v>3644</v>
      </c>
      <c r="T3810" s="265"/>
      <c r="AA3810" s="254" t="str">
        <f t="shared" si="423"/>
        <v/>
      </c>
      <c r="AB3810" s="254" t="str">
        <f t="shared" si="424"/>
        <v/>
      </c>
      <c r="AC3810" s="255">
        <f t="shared" si="425"/>
        <v>0</v>
      </c>
      <c r="AD3810" s="255">
        <f t="shared" si="426"/>
        <v>3836</v>
      </c>
      <c r="AE3810" s="256" t="str">
        <f t="shared" si="427"/>
        <v/>
      </c>
      <c r="AF3810" s="252" t="str">
        <f t="shared" si="428"/>
        <v>-</v>
      </c>
    </row>
    <row r="3811" spans="1:32" ht="20.149999999999999" customHeight="1" x14ac:dyDescent="0.75">
      <c r="A3811" s="31">
        <v>3809</v>
      </c>
      <c r="B3811" s="237"/>
      <c r="C3811" s="273"/>
      <c r="D3811" s="272"/>
      <c r="E3811" s="273"/>
      <c r="F3811" s="273"/>
      <c r="G3811" s="253" t="str">
        <f t="shared" si="422"/>
        <v/>
      </c>
      <c r="H3811" s="31" t="str">
        <f>IF(AND(B3811=H$1),LOOKUP(9.99999999999999E+307,$H$2:H3810)+1,"")</f>
        <v/>
      </c>
      <c r="I3811" s="31" t="str">
        <f>IF(AND(B3811=I$1),LOOKUP(9.99999999999999E+307,$I$2:I3810)+1,"")</f>
        <v/>
      </c>
      <c r="J3811" s="31">
        <f>IF(AND(B3811=J$1),LOOKUP(9.99999999999999E+307,$J$2:J3810)+1,"")</f>
        <v>3645</v>
      </c>
      <c r="K3811" s="31">
        <f>IF(AND(B3811=K$1),LOOKUP(9.99999999999999E+307,$K$2:K3810)+1,"")</f>
        <v>3645</v>
      </c>
      <c r="L3811" s="31">
        <f>IF(AND(B3811=L$1),LOOKUP(9.99999999999999E+307,$L$2:L3810)+1,"")</f>
        <v>3645</v>
      </c>
      <c r="M3811" s="31">
        <f>IF(AND(B3811=M$1),LOOKUP(9.99999999999999E+307,$M$2:M3810)+1,"")</f>
        <v>3645</v>
      </c>
      <c r="N3811" s="31" t="e">
        <f>IF(AND(B3811=N$1),LOOKUP(9.99999999999999E+307,$N$2:N3810)+1,"")</f>
        <v>#REF!</v>
      </c>
      <c r="O3811" s="31" t="e">
        <f>IF(AND($B3811=O$1),LOOKUP(9.99999999999999E+307,$O$2:O3810)+1,"")</f>
        <v>#REF!</v>
      </c>
      <c r="P3811" s="31" t="e">
        <f>IF(AND($B3811=P$1),LOOKUP(9.99999999999999E+307,$P$2:P3810)+1,"")</f>
        <v>#REF!</v>
      </c>
      <c r="Q3811" s="31" t="e">
        <f>IF(AND($B3811=Q$1),LOOKUP(9.99999999999999E+307,$Q$2:Q3810)+1,"")</f>
        <v>#REF!</v>
      </c>
      <c r="R3811" s="31">
        <f>IF(AND($B3811=R$1),LOOKUP(9.99999999999999E+307,$R$2:R3810)+1,"")</f>
        <v>3645</v>
      </c>
      <c r="S3811" s="31">
        <f>IF(AND($B3811=S$1),LOOKUP(9.99999999999999E+307,$S$2:S3810)+1,"")</f>
        <v>3645</v>
      </c>
      <c r="T3811" s="265"/>
      <c r="AA3811" s="254" t="str">
        <f t="shared" si="423"/>
        <v/>
      </c>
      <c r="AB3811" s="254" t="str">
        <f t="shared" si="424"/>
        <v/>
      </c>
      <c r="AC3811" s="255">
        <f t="shared" si="425"/>
        <v>0</v>
      </c>
      <c r="AD3811" s="255">
        <f t="shared" si="426"/>
        <v>3836</v>
      </c>
      <c r="AE3811" s="256" t="str">
        <f t="shared" si="427"/>
        <v/>
      </c>
      <c r="AF3811" s="252" t="str">
        <f t="shared" si="428"/>
        <v>-</v>
      </c>
    </row>
    <row r="3812" spans="1:32" ht="20.149999999999999" customHeight="1" x14ac:dyDescent="0.75">
      <c r="A3812" s="31">
        <v>3810</v>
      </c>
      <c r="B3812" s="237"/>
      <c r="C3812" s="273"/>
      <c r="D3812" s="272"/>
      <c r="E3812" s="273"/>
      <c r="F3812" s="273"/>
      <c r="G3812" s="253" t="str">
        <f t="shared" si="422"/>
        <v/>
      </c>
      <c r="H3812" s="31" t="str">
        <f>IF(AND(B3812=H$1),LOOKUP(9.99999999999999E+307,$H$2:H3811)+1,"")</f>
        <v/>
      </c>
      <c r="I3812" s="31" t="str">
        <f>IF(AND(B3812=I$1),LOOKUP(9.99999999999999E+307,$I$2:I3811)+1,"")</f>
        <v/>
      </c>
      <c r="J3812" s="31">
        <f>IF(AND(B3812=J$1),LOOKUP(9.99999999999999E+307,$J$2:J3811)+1,"")</f>
        <v>3646</v>
      </c>
      <c r="K3812" s="31">
        <f>IF(AND(B3812=K$1),LOOKUP(9.99999999999999E+307,$K$2:K3811)+1,"")</f>
        <v>3646</v>
      </c>
      <c r="L3812" s="31">
        <f>IF(AND(B3812=L$1),LOOKUP(9.99999999999999E+307,$L$2:L3811)+1,"")</f>
        <v>3646</v>
      </c>
      <c r="M3812" s="31">
        <f>IF(AND(B3812=M$1),LOOKUP(9.99999999999999E+307,$M$2:M3811)+1,"")</f>
        <v>3646</v>
      </c>
      <c r="N3812" s="31" t="e">
        <f>IF(AND(B3812=N$1),LOOKUP(9.99999999999999E+307,$N$2:N3811)+1,"")</f>
        <v>#REF!</v>
      </c>
      <c r="O3812" s="31" t="e">
        <f>IF(AND($B3812=O$1),LOOKUP(9.99999999999999E+307,$O$2:O3811)+1,"")</f>
        <v>#REF!</v>
      </c>
      <c r="P3812" s="31" t="e">
        <f>IF(AND($B3812=P$1),LOOKUP(9.99999999999999E+307,$P$2:P3811)+1,"")</f>
        <v>#REF!</v>
      </c>
      <c r="Q3812" s="31" t="e">
        <f>IF(AND($B3812=Q$1),LOOKUP(9.99999999999999E+307,$Q$2:Q3811)+1,"")</f>
        <v>#REF!</v>
      </c>
      <c r="R3812" s="31">
        <f>IF(AND($B3812=R$1),LOOKUP(9.99999999999999E+307,$R$2:R3811)+1,"")</f>
        <v>3646</v>
      </c>
      <c r="S3812" s="31">
        <f>IF(AND($B3812=S$1),LOOKUP(9.99999999999999E+307,$S$2:S3811)+1,"")</f>
        <v>3646</v>
      </c>
      <c r="T3812" s="265"/>
      <c r="AA3812" s="254" t="str">
        <f t="shared" si="423"/>
        <v/>
      </c>
      <c r="AB3812" s="254" t="str">
        <f t="shared" si="424"/>
        <v/>
      </c>
      <c r="AC3812" s="255">
        <f t="shared" si="425"/>
        <v>0</v>
      </c>
      <c r="AD3812" s="255">
        <f t="shared" si="426"/>
        <v>3836</v>
      </c>
      <c r="AE3812" s="256" t="str">
        <f t="shared" si="427"/>
        <v/>
      </c>
      <c r="AF3812" s="252" t="str">
        <f t="shared" si="428"/>
        <v>-</v>
      </c>
    </row>
    <row r="3813" spans="1:32" ht="20.149999999999999" customHeight="1" x14ac:dyDescent="0.75">
      <c r="A3813" s="31">
        <v>3811</v>
      </c>
      <c r="B3813" s="237"/>
      <c r="C3813" s="273"/>
      <c r="D3813" s="272"/>
      <c r="E3813" s="273"/>
      <c r="F3813" s="273"/>
      <c r="G3813" s="253" t="str">
        <f t="shared" si="422"/>
        <v/>
      </c>
      <c r="H3813" s="31" t="str">
        <f>IF(AND(B3813=H$1),LOOKUP(9.99999999999999E+307,$H$2:H3812)+1,"")</f>
        <v/>
      </c>
      <c r="I3813" s="31" t="str">
        <f>IF(AND(B3813=I$1),LOOKUP(9.99999999999999E+307,$I$2:I3812)+1,"")</f>
        <v/>
      </c>
      <c r="J3813" s="31">
        <f>IF(AND(B3813=J$1),LOOKUP(9.99999999999999E+307,$J$2:J3812)+1,"")</f>
        <v>3647</v>
      </c>
      <c r="K3813" s="31">
        <f>IF(AND(B3813=K$1),LOOKUP(9.99999999999999E+307,$K$2:K3812)+1,"")</f>
        <v>3647</v>
      </c>
      <c r="L3813" s="31">
        <f>IF(AND(B3813=L$1),LOOKUP(9.99999999999999E+307,$L$2:L3812)+1,"")</f>
        <v>3647</v>
      </c>
      <c r="M3813" s="31">
        <f>IF(AND(B3813=M$1),LOOKUP(9.99999999999999E+307,$M$2:M3812)+1,"")</f>
        <v>3647</v>
      </c>
      <c r="N3813" s="31" t="e">
        <f>IF(AND(B3813=N$1),LOOKUP(9.99999999999999E+307,$N$2:N3812)+1,"")</f>
        <v>#REF!</v>
      </c>
      <c r="O3813" s="31" t="e">
        <f>IF(AND($B3813=O$1),LOOKUP(9.99999999999999E+307,$O$2:O3812)+1,"")</f>
        <v>#REF!</v>
      </c>
      <c r="P3813" s="31" t="e">
        <f>IF(AND($B3813=P$1),LOOKUP(9.99999999999999E+307,$P$2:P3812)+1,"")</f>
        <v>#REF!</v>
      </c>
      <c r="Q3813" s="31" t="e">
        <f>IF(AND($B3813=Q$1),LOOKUP(9.99999999999999E+307,$Q$2:Q3812)+1,"")</f>
        <v>#REF!</v>
      </c>
      <c r="R3813" s="31">
        <f>IF(AND($B3813=R$1),LOOKUP(9.99999999999999E+307,$R$2:R3812)+1,"")</f>
        <v>3647</v>
      </c>
      <c r="S3813" s="31">
        <f>IF(AND($B3813=S$1),LOOKUP(9.99999999999999E+307,$S$2:S3812)+1,"")</f>
        <v>3647</v>
      </c>
      <c r="T3813" s="265"/>
      <c r="AA3813" s="254" t="str">
        <f t="shared" si="423"/>
        <v/>
      </c>
      <c r="AB3813" s="254" t="str">
        <f t="shared" si="424"/>
        <v/>
      </c>
      <c r="AC3813" s="255">
        <f t="shared" si="425"/>
        <v>0</v>
      </c>
      <c r="AD3813" s="255">
        <f t="shared" si="426"/>
        <v>3836</v>
      </c>
      <c r="AE3813" s="256" t="str">
        <f t="shared" si="427"/>
        <v/>
      </c>
      <c r="AF3813" s="252" t="str">
        <f t="shared" si="428"/>
        <v>-</v>
      </c>
    </row>
    <row r="3814" spans="1:32" ht="20.149999999999999" customHeight="1" x14ac:dyDescent="0.75">
      <c r="A3814" s="31">
        <v>3812</v>
      </c>
      <c r="B3814" s="237"/>
      <c r="C3814" s="273"/>
      <c r="D3814" s="272"/>
      <c r="E3814" s="273"/>
      <c r="F3814" s="273"/>
      <c r="G3814" s="253" t="str">
        <f t="shared" si="422"/>
        <v/>
      </c>
      <c r="H3814" s="31" t="str">
        <f>IF(AND(B3814=H$1),LOOKUP(9.99999999999999E+307,$H$2:H3813)+1,"")</f>
        <v/>
      </c>
      <c r="I3814" s="31" t="str">
        <f>IF(AND(B3814=I$1),LOOKUP(9.99999999999999E+307,$I$2:I3813)+1,"")</f>
        <v/>
      </c>
      <c r="J3814" s="31">
        <f>IF(AND(B3814=J$1),LOOKUP(9.99999999999999E+307,$J$2:J3813)+1,"")</f>
        <v>3648</v>
      </c>
      <c r="K3814" s="31">
        <f>IF(AND(B3814=K$1),LOOKUP(9.99999999999999E+307,$K$2:K3813)+1,"")</f>
        <v>3648</v>
      </c>
      <c r="L3814" s="31">
        <f>IF(AND(B3814=L$1),LOOKUP(9.99999999999999E+307,$L$2:L3813)+1,"")</f>
        <v>3648</v>
      </c>
      <c r="M3814" s="31">
        <f>IF(AND(B3814=M$1),LOOKUP(9.99999999999999E+307,$M$2:M3813)+1,"")</f>
        <v>3648</v>
      </c>
      <c r="N3814" s="31" t="e">
        <f>IF(AND(B3814=N$1),LOOKUP(9.99999999999999E+307,$N$2:N3813)+1,"")</f>
        <v>#REF!</v>
      </c>
      <c r="O3814" s="31" t="e">
        <f>IF(AND($B3814=O$1),LOOKUP(9.99999999999999E+307,$O$2:O3813)+1,"")</f>
        <v>#REF!</v>
      </c>
      <c r="P3814" s="31" t="e">
        <f>IF(AND($B3814=P$1),LOOKUP(9.99999999999999E+307,$P$2:P3813)+1,"")</f>
        <v>#REF!</v>
      </c>
      <c r="Q3814" s="31" t="e">
        <f>IF(AND($B3814=Q$1),LOOKUP(9.99999999999999E+307,$Q$2:Q3813)+1,"")</f>
        <v>#REF!</v>
      </c>
      <c r="R3814" s="31">
        <f>IF(AND($B3814=R$1),LOOKUP(9.99999999999999E+307,$R$2:R3813)+1,"")</f>
        <v>3648</v>
      </c>
      <c r="S3814" s="31">
        <f>IF(AND($B3814=S$1),LOOKUP(9.99999999999999E+307,$S$2:S3813)+1,"")</f>
        <v>3648</v>
      </c>
      <c r="T3814" s="265"/>
      <c r="AA3814" s="254" t="str">
        <f t="shared" si="423"/>
        <v/>
      </c>
      <c r="AB3814" s="254" t="str">
        <f t="shared" si="424"/>
        <v/>
      </c>
      <c r="AC3814" s="255">
        <f t="shared" si="425"/>
        <v>0</v>
      </c>
      <c r="AD3814" s="255">
        <f t="shared" si="426"/>
        <v>3836</v>
      </c>
      <c r="AE3814" s="256" t="str">
        <f t="shared" si="427"/>
        <v/>
      </c>
      <c r="AF3814" s="252" t="str">
        <f t="shared" si="428"/>
        <v>-</v>
      </c>
    </row>
    <row r="3815" spans="1:32" ht="20.149999999999999" customHeight="1" x14ac:dyDescent="0.75">
      <c r="A3815" s="31">
        <v>3813</v>
      </c>
      <c r="B3815" s="237"/>
      <c r="C3815" s="273"/>
      <c r="D3815" s="272"/>
      <c r="E3815" s="273"/>
      <c r="F3815" s="273"/>
      <c r="G3815" s="253" t="str">
        <f t="shared" si="422"/>
        <v/>
      </c>
      <c r="H3815" s="31" t="str">
        <f>IF(AND(B3815=H$1),LOOKUP(9.99999999999999E+307,$H$2:H3814)+1,"")</f>
        <v/>
      </c>
      <c r="I3815" s="31" t="str">
        <f>IF(AND(B3815=I$1),LOOKUP(9.99999999999999E+307,$I$2:I3814)+1,"")</f>
        <v/>
      </c>
      <c r="J3815" s="31">
        <f>IF(AND(B3815=J$1),LOOKUP(9.99999999999999E+307,$J$2:J3814)+1,"")</f>
        <v>3649</v>
      </c>
      <c r="K3815" s="31">
        <f>IF(AND(B3815=K$1),LOOKUP(9.99999999999999E+307,$K$2:K3814)+1,"")</f>
        <v>3649</v>
      </c>
      <c r="L3815" s="31">
        <f>IF(AND(B3815=L$1),LOOKUP(9.99999999999999E+307,$L$2:L3814)+1,"")</f>
        <v>3649</v>
      </c>
      <c r="M3815" s="31">
        <f>IF(AND(B3815=M$1),LOOKUP(9.99999999999999E+307,$M$2:M3814)+1,"")</f>
        <v>3649</v>
      </c>
      <c r="N3815" s="31" t="e">
        <f>IF(AND(B3815=N$1),LOOKUP(9.99999999999999E+307,$N$2:N3814)+1,"")</f>
        <v>#REF!</v>
      </c>
      <c r="O3815" s="31" t="e">
        <f>IF(AND($B3815=O$1),LOOKUP(9.99999999999999E+307,$O$2:O3814)+1,"")</f>
        <v>#REF!</v>
      </c>
      <c r="P3815" s="31" t="e">
        <f>IF(AND($B3815=P$1),LOOKUP(9.99999999999999E+307,$P$2:P3814)+1,"")</f>
        <v>#REF!</v>
      </c>
      <c r="Q3815" s="31" t="e">
        <f>IF(AND($B3815=Q$1),LOOKUP(9.99999999999999E+307,$Q$2:Q3814)+1,"")</f>
        <v>#REF!</v>
      </c>
      <c r="R3815" s="31">
        <f>IF(AND($B3815=R$1),LOOKUP(9.99999999999999E+307,$R$2:R3814)+1,"")</f>
        <v>3649</v>
      </c>
      <c r="S3815" s="31">
        <f>IF(AND($B3815=S$1),LOOKUP(9.99999999999999E+307,$S$2:S3814)+1,"")</f>
        <v>3649</v>
      </c>
      <c r="T3815" s="265"/>
      <c r="AA3815" s="254" t="str">
        <f t="shared" si="423"/>
        <v/>
      </c>
      <c r="AB3815" s="254" t="str">
        <f t="shared" si="424"/>
        <v/>
      </c>
      <c r="AC3815" s="255">
        <f t="shared" si="425"/>
        <v>0</v>
      </c>
      <c r="AD3815" s="255">
        <f t="shared" si="426"/>
        <v>3836</v>
      </c>
      <c r="AE3815" s="256" t="str">
        <f t="shared" si="427"/>
        <v/>
      </c>
      <c r="AF3815" s="252" t="str">
        <f t="shared" si="428"/>
        <v>-</v>
      </c>
    </row>
    <row r="3816" spans="1:32" ht="20.149999999999999" customHeight="1" x14ac:dyDescent="0.75">
      <c r="A3816" s="31">
        <v>3814</v>
      </c>
      <c r="B3816" s="237"/>
      <c r="C3816" s="273"/>
      <c r="D3816" s="272"/>
      <c r="E3816" s="273"/>
      <c r="F3816" s="273"/>
      <c r="G3816" s="253" t="str">
        <f t="shared" si="422"/>
        <v/>
      </c>
      <c r="H3816" s="31" t="str">
        <f>IF(AND(B3816=H$1),LOOKUP(9.99999999999999E+307,$H$2:H3815)+1,"")</f>
        <v/>
      </c>
      <c r="I3816" s="31" t="str">
        <f>IF(AND(B3816=I$1),LOOKUP(9.99999999999999E+307,$I$2:I3815)+1,"")</f>
        <v/>
      </c>
      <c r="J3816" s="31">
        <f>IF(AND(B3816=J$1),LOOKUP(9.99999999999999E+307,$J$2:J3815)+1,"")</f>
        <v>3650</v>
      </c>
      <c r="K3816" s="31">
        <f>IF(AND(B3816=K$1),LOOKUP(9.99999999999999E+307,$K$2:K3815)+1,"")</f>
        <v>3650</v>
      </c>
      <c r="L3816" s="31">
        <f>IF(AND(B3816=L$1),LOOKUP(9.99999999999999E+307,$L$2:L3815)+1,"")</f>
        <v>3650</v>
      </c>
      <c r="M3816" s="31">
        <f>IF(AND(B3816=M$1),LOOKUP(9.99999999999999E+307,$M$2:M3815)+1,"")</f>
        <v>3650</v>
      </c>
      <c r="N3816" s="31" t="e">
        <f>IF(AND(B3816=N$1),LOOKUP(9.99999999999999E+307,$N$2:N3815)+1,"")</f>
        <v>#REF!</v>
      </c>
      <c r="O3816" s="31" t="e">
        <f>IF(AND($B3816=O$1),LOOKUP(9.99999999999999E+307,$O$2:O3815)+1,"")</f>
        <v>#REF!</v>
      </c>
      <c r="P3816" s="31" t="e">
        <f>IF(AND($B3816=P$1),LOOKUP(9.99999999999999E+307,$P$2:P3815)+1,"")</f>
        <v>#REF!</v>
      </c>
      <c r="Q3816" s="31" t="e">
        <f>IF(AND($B3816=Q$1),LOOKUP(9.99999999999999E+307,$Q$2:Q3815)+1,"")</f>
        <v>#REF!</v>
      </c>
      <c r="R3816" s="31">
        <f>IF(AND($B3816=R$1),LOOKUP(9.99999999999999E+307,$R$2:R3815)+1,"")</f>
        <v>3650</v>
      </c>
      <c r="S3816" s="31">
        <f>IF(AND($B3816=S$1),LOOKUP(9.99999999999999E+307,$S$2:S3815)+1,"")</f>
        <v>3650</v>
      </c>
      <c r="T3816" s="265"/>
      <c r="AA3816" s="254" t="str">
        <f t="shared" si="423"/>
        <v/>
      </c>
      <c r="AB3816" s="254" t="str">
        <f t="shared" si="424"/>
        <v/>
      </c>
      <c r="AC3816" s="255">
        <f t="shared" si="425"/>
        <v>0</v>
      </c>
      <c r="AD3816" s="255">
        <f t="shared" si="426"/>
        <v>3836</v>
      </c>
      <c r="AE3816" s="256" t="str">
        <f t="shared" si="427"/>
        <v/>
      </c>
      <c r="AF3816" s="252" t="str">
        <f t="shared" si="428"/>
        <v>-</v>
      </c>
    </row>
    <row r="3817" spans="1:32" ht="20.149999999999999" customHeight="1" x14ac:dyDescent="0.75">
      <c r="A3817" s="31">
        <v>3815</v>
      </c>
      <c r="B3817" s="237"/>
      <c r="C3817" s="273"/>
      <c r="D3817" s="272"/>
      <c r="E3817" s="273"/>
      <c r="F3817" s="273"/>
      <c r="G3817" s="253" t="str">
        <f t="shared" si="422"/>
        <v/>
      </c>
      <c r="H3817" s="31" t="str">
        <f>IF(AND(B3817=H$1),LOOKUP(9.99999999999999E+307,$H$2:H3816)+1,"")</f>
        <v/>
      </c>
      <c r="I3817" s="31" t="str">
        <f>IF(AND(B3817=I$1),LOOKUP(9.99999999999999E+307,$I$2:I3816)+1,"")</f>
        <v/>
      </c>
      <c r="J3817" s="31">
        <f>IF(AND(B3817=J$1),LOOKUP(9.99999999999999E+307,$J$2:J3816)+1,"")</f>
        <v>3651</v>
      </c>
      <c r="K3817" s="31">
        <f>IF(AND(B3817=K$1),LOOKUP(9.99999999999999E+307,$K$2:K3816)+1,"")</f>
        <v>3651</v>
      </c>
      <c r="L3817" s="31">
        <f>IF(AND(B3817=L$1),LOOKUP(9.99999999999999E+307,$L$2:L3816)+1,"")</f>
        <v>3651</v>
      </c>
      <c r="M3817" s="31">
        <f>IF(AND(B3817=M$1),LOOKUP(9.99999999999999E+307,$M$2:M3816)+1,"")</f>
        <v>3651</v>
      </c>
      <c r="N3817" s="31" t="e">
        <f>IF(AND(B3817=N$1),LOOKUP(9.99999999999999E+307,$N$2:N3816)+1,"")</f>
        <v>#REF!</v>
      </c>
      <c r="O3817" s="31" t="e">
        <f>IF(AND($B3817=O$1),LOOKUP(9.99999999999999E+307,$O$2:O3816)+1,"")</f>
        <v>#REF!</v>
      </c>
      <c r="P3817" s="31" t="e">
        <f>IF(AND($B3817=P$1),LOOKUP(9.99999999999999E+307,$P$2:P3816)+1,"")</f>
        <v>#REF!</v>
      </c>
      <c r="Q3817" s="31" t="e">
        <f>IF(AND($B3817=Q$1),LOOKUP(9.99999999999999E+307,$Q$2:Q3816)+1,"")</f>
        <v>#REF!</v>
      </c>
      <c r="R3817" s="31">
        <f>IF(AND($B3817=R$1),LOOKUP(9.99999999999999E+307,$R$2:R3816)+1,"")</f>
        <v>3651</v>
      </c>
      <c r="S3817" s="31">
        <f>IF(AND($B3817=S$1),LOOKUP(9.99999999999999E+307,$S$2:S3816)+1,"")</f>
        <v>3651</v>
      </c>
      <c r="T3817" s="265"/>
      <c r="AA3817" s="254" t="str">
        <f t="shared" si="423"/>
        <v/>
      </c>
      <c r="AB3817" s="254" t="str">
        <f t="shared" si="424"/>
        <v/>
      </c>
      <c r="AC3817" s="255">
        <f t="shared" si="425"/>
        <v>0</v>
      </c>
      <c r="AD3817" s="255">
        <f t="shared" si="426"/>
        <v>3836</v>
      </c>
      <c r="AE3817" s="256" t="str">
        <f t="shared" si="427"/>
        <v/>
      </c>
      <c r="AF3817" s="252" t="str">
        <f t="shared" si="428"/>
        <v>-</v>
      </c>
    </row>
    <row r="3818" spans="1:32" ht="20.149999999999999" customHeight="1" x14ac:dyDescent="0.75">
      <c r="A3818" s="31">
        <v>3816</v>
      </c>
      <c r="B3818" s="237"/>
      <c r="C3818" s="273"/>
      <c r="D3818" s="272"/>
      <c r="E3818" s="273"/>
      <c r="F3818" s="273"/>
      <c r="G3818" s="253" t="str">
        <f t="shared" si="422"/>
        <v/>
      </c>
      <c r="H3818" s="31" t="str">
        <f>IF(AND(B3818=H$1),LOOKUP(9.99999999999999E+307,$H$2:H3817)+1,"")</f>
        <v/>
      </c>
      <c r="I3818" s="31" t="str">
        <f>IF(AND(B3818=I$1),LOOKUP(9.99999999999999E+307,$I$2:I3817)+1,"")</f>
        <v/>
      </c>
      <c r="J3818" s="31">
        <f>IF(AND(B3818=J$1),LOOKUP(9.99999999999999E+307,$J$2:J3817)+1,"")</f>
        <v>3652</v>
      </c>
      <c r="K3818" s="31">
        <f>IF(AND(B3818=K$1),LOOKUP(9.99999999999999E+307,$K$2:K3817)+1,"")</f>
        <v>3652</v>
      </c>
      <c r="L3818" s="31">
        <f>IF(AND(B3818=L$1),LOOKUP(9.99999999999999E+307,$L$2:L3817)+1,"")</f>
        <v>3652</v>
      </c>
      <c r="M3818" s="31">
        <f>IF(AND(B3818=M$1),LOOKUP(9.99999999999999E+307,$M$2:M3817)+1,"")</f>
        <v>3652</v>
      </c>
      <c r="N3818" s="31" t="e">
        <f>IF(AND(B3818=N$1),LOOKUP(9.99999999999999E+307,$N$2:N3817)+1,"")</f>
        <v>#REF!</v>
      </c>
      <c r="O3818" s="31" t="e">
        <f>IF(AND($B3818=O$1),LOOKUP(9.99999999999999E+307,$O$2:O3817)+1,"")</f>
        <v>#REF!</v>
      </c>
      <c r="P3818" s="31" t="e">
        <f>IF(AND($B3818=P$1),LOOKUP(9.99999999999999E+307,$P$2:P3817)+1,"")</f>
        <v>#REF!</v>
      </c>
      <c r="Q3818" s="31" t="e">
        <f>IF(AND($B3818=Q$1),LOOKUP(9.99999999999999E+307,$Q$2:Q3817)+1,"")</f>
        <v>#REF!</v>
      </c>
      <c r="R3818" s="31">
        <f>IF(AND($B3818=R$1),LOOKUP(9.99999999999999E+307,$R$2:R3817)+1,"")</f>
        <v>3652</v>
      </c>
      <c r="S3818" s="31">
        <f>IF(AND($B3818=S$1),LOOKUP(9.99999999999999E+307,$S$2:S3817)+1,"")</f>
        <v>3652</v>
      </c>
      <c r="T3818" s="265"/>
      <c r="AA3818" s="254" t="str">
        <f t="shared" si="423"/>
        <v/>
      </c>
      <c r="AB3818" s="254" t="str">
        <f t="shared" si="424"/>
        <v/>
      </c>
      <c r="AC3818" s="255">
        <f t="shared" si="425"/>
        <v>0</v>
      </c>
      <c r="AD3818" s="255">
        <f t="shared" si="426"/>
        <v>3836</v>
      </c>
      <c r="AE3818" s="256" t="str">
        <f t="shared" si="427"/>
        <v/>
      </c>
      <c r="AF3818" s="252" t="str">
        <f t="shared" si="428"/>
        <v>-</v>
      </c>
    </row>
    <row r="3819" spans="1:32" ht="20.149999999999999" customHeight="1" x14ac:dyDescent="0.75">
      <c r="A3819" s="31">
        <v>3817</v>
      </c>
      <c r="B3819" s="237"/>
      <c r="C3819" s="273"/>
      <c r="D3819" s="272"/>
      <c r="E3819" s="273"/>
      <c r="F3819" s="273"/>
      <c r="G3819" s="253" t="str">
        <f t="shared" ref="G3819:G3882" si="429">B3819&amp;C3819</f>
        <v/>
      </c>
      <c r="H3819" s="31" t="str">
        <f>IF(AND(B3819=H$1),LOOKUP(9.99999999999999E+307,$H$2:H3818)+1,"")</f>
        <v/>
      </c>
      <c r="I3819" s="31" t="str">
        <f>IF(AND(B3819=I$1),LOOKUP(9.99999999999999E+307,$I$2:I3818)+1,"")</f>
        <v/>
      </c>
      <c r="J3819" s="31">
        <f>IF(AND(B3819=J$1),LOOKUP(9.99999999999999E+307,$J$2:J3818)+1,"")</f>
        <v>3653</v>
      </c>
      <c r="K3819" s="31">
        <f>IF(AND(B3819=K$1),LOOKUP(9.99999999999999E+307,$K$2:K3818)+1,"")</f>
        <v>3653</v>
      </c>
      <c r="L3819" s="31">
        <f>IF(AND(B3819=L$1),LOOKUP(9.99999999999999E+307,$L$2:L3818)+1,"")</f>
        <v>3653</v>
      </c>
      <c r="M3819" s="31">
        <f>IF(AND(B3819=M$1),LOOKUP(9.99999999999999E+307,$M$2:M3818)+1,"")</f>
        <v>3653</v>
      </c>
      <c r="N3819" s="31" t="e">
        <f>IF(AND(B3819=N$1),LOOKUP(9.99999999999999E+307,$N$2:N3818)+1,"")</f>
        <v>#REF!</v>
      </c>
      <c r="O3819" s="31" t="e">
        <f>IF(AND($B3819=O$1),LOOKUP(9.99999999999999E+307,$O$2:O3818)+1,"")</f>
        <v>#REF!</v>
      </c>
      <c r="P3819" s="31" t="e">
        <f>IF(AND($B3819=P$1),LOOKUP(9.99999999999999E+307,$P$2:P3818)+1,"")</f>
        <v>#REF!</v>
      </c>
      <c r="Q3819" s="31" t="e">
        <f>IF(AND($B3819=Q$1),LOOKUP(9.99999999999999E+307,$Q$2:Q3818)+1,"")</f>
        <v>#REF!</v>
      </c>
      <c r="R3819" s="31">
        <f>IF(AND($B3819=R$1),LOOKUP(9.99999999999999E+307,$R$2:R3818)+1,"")</f>
        <v>3653</v>
      </c>
      <c r="S3819" s="31">
        <f>IF(AND($B3819=S$1),LOOKUP(9.99999999999999E+307,$S$2:S3818)+1,"")</f>
        <v>3653</v>
      </c>
      <c r="T3819" s="265"/>
      <c r="AA3819" s="254" t="str">
        <f t="shared" si="423"/>
        <v/>
      </c>
      <c r="AB3819" s="254" t="str">
        <f t="shared" si="424"/>
        <v/>
      </c>
      <c r="AC3819" s="255">
        <f t="shared" si="425"/>
        <v>0</v>
      </c>
      <c r="AD3819" s="255">
        <f t="shared" si="426"/>
        <v>3836</v>
      </c>
      <c r="AE3819" s="256" t="str">
        <f t="shared" si="427"/>
        <v/>
      </c>
      <c r="AF3819" s="252" t="str">
        <f t="shared" si="428"/>
        <v>-</v>
      </c>
    </row>
    <row r="3820" spans="1:32" ht="20.149999999999999" customHeight="1" x14ac:dyDescent="0.75">
      <c r="A3820" s="31">
        <v>3818</v>
      </c>
      <c r="B3820" s="237"/>
      <c r="C3820" s="273"/>
      <c r="D3820" s="272"/>
      <c r="E3820" s="273"/>
      <c r="F3820" s="273"/>
      <c r="G3820" s="253" t="str">
        <f t="shared" si="429"/>
        <v/>
      </c>
      <c r="H3820" s="31" t="str">
        <f>IF(AND(B3820=H$1),LOOKUP(9.99999999999999E+307,$H$2:H3819)+1,"")</f>
        <v/>
      </c>
      <c r="I3820" s="31" t="str">
        <f>IF(AND(B3820=I$1),LOOKUP(9.99999999999999E+307,$I$2:I3819)+1,"")</f>
        <v/>
      </c>
      <c r="J3820" s="31">
        <f>IF(AND(B3820=J$1),LOOKUP(9.99999999999999E+307,$J$2:J3819)+1,"")</f>
        <v>3654</v>
      </c>
      <c r="K3820" s="31">
        <f>IF(AND(B3820=K$1),LOOKUP(9.99999999999999E+307,$K$2:K3819)+1,"")</f>
        <v>3654</v>
      </c>
      <c r="L3820" s="31">
        <f>IF(AND(B3820=L$1),LOOKUP(9.99999999999999E+307,$L$2:L3819)+1,"")</f>
        <v>3654</v>
      </c>
      <c r="M3820" s="31">
        <f>IF(AND(B3820=M$1),LOOKUP(9.99999999999999E+307,$M$2:M3819)+1,"")</f>
        <v>3654</v>
      </c>
      <c r="N3820" s="31" t="e">
        <f>IF(AND(B3820=N$1),LOOKUP(9.99999999999999E+307,$N$2:N3819)+1,"")</f>
        <v>#REF!</v>
      </c>
      <c r="O3820" s="31" t="e">
        <f>IF(AND($B3820=O$1),LOOKUP(9.99999999999999E+307,$O$2:O3819)+1,"")</f>
        <v>#REF!</v>
      </c>
      <c r="P3820" s="31" t="e">
        <f>IF(AND($B3820=P$1),LOOKUP(9.99999999999999E+307,$P$2:P3819)+1,"")</f>
        <v>#REF!</v>
      </c>
      <c r="Q3820" s="31" t="e">
        <f>IF(AND($B3820=Q$1),LOOKUP(9.99999999999999E+307,$Q$2:Q3819)+1,"")</f>
        <v>#REF!</v>
      </c>
      <c r="R3820" s="31">
        <f>IF(AND($B3820=R$1),LOOKUP(9.99999999999999E+307,$R$2:R3819)+1,"")</f>
        <v>3654</v>
      </c>
      <c r="S3820" s="31">
        <f>IF(AND($B3820=S$1),LOOKUP(9.99999999999999E+307,$S$2:S3819)+1,"")</f>
        <v>3654</v>
      </c>
      <c r="T3820" s="265"/>
      <c r="AA3820" s="254" t="str">
        <f t="shared" si="423"/>
        <v/>
      </c>
      <c r="AB3820" s="254" t="str">
        <f t="shared" si="424"/>
        <v/>
      </c>
      <c r="AC3820" s="255">
        <f t="shared" si="425"/>
        <v>0</v>
      </c>
      <c r="AD3820" s="255">
        <f t="shared" si="426"/>
        <v>3836</v>
      </c>
      <c r="AE3820" s="256" t="str">
        <f t="shared" si="427"/>
        <v/>
      </c>
      <c r="AF3820" s="252" t="str">
        <f t="shared" si="428"/>
        <v>-</v>
      </c>
    </row>
    <row r="3821" spans="1:32" ht="20.149999999999999" customHeight="1" x14ac:dyDescent="0.75">
      <c r="A3821" s="31">
        <v>3819</v>
      </c>
      <c r="B3821" s="237"/>
      <c r="C3821" s="273"/>
      <c r="D3821" s="272"/>
      <c r="E3821" s="273"/>
      <c r="F3821" s="273"/>
      <c r="G3821" s="253" t="str">
        <f t="shared" si="429"/>
        <v/>
      </c>
      <c r="H3821" s="31" t="str">
        <f>IF(AND(B3821=H$1),LOOKUP(9.99999999999999E+307,$H$2:H3820)+1,"")</f>
        <v/>
      </c>
      <c r="I3821" s="31" t="str">
        <f>IF(AND(B3821=I$1),LOOKUP(9.99999999999999E+307,$I$2:I3820)+1,"")</f>
        <v/>
      </c>
      <c r="J3821" s="31">
        <f>IF(AND(B3821=J$1),LOOKUP(9.99999999999999E+307,$J$2:J3820)+1,"")</f>
        <v>3655</v>
      </c>
      <c r="K3821" s="31">
        <f>IF(AND(B3821=K$1),LOOKUP(9.99999999999999E+307,$K$2:K3820)+1,"")</f>
        <v>3655</v>
      </c>
      <c r="L3821" s="31">
        <f>IF(AND(B3821=L$1),LOOKUP(9.99999999999999E+307,$L$2:L3820)+1,"")</f>
        <v>3655</v>
      </c>
      <c r="M3821" s="31">
        <f>IF(AND(B3821=M$1),LOOKUP(9.99999999999999E+307,$M$2:M3820)+1,"")</f>
        <v>3655</v>
      </c>
      <c r="N3821" s="31" t="e">
        <f>IF(AND(B3821=N$1),LOOKUP(9.99999999999999E+307,$N$2:N3820)+1,"")</f>
        <v>#REF!</v>
      </c>
      <c r="O3821" s="31" t="e">
        <f>IF(AND($B3821=O$1),LOOKUP(9.99999999999999E+307,$O$2:O3820)+1,"")</f>
        <v>#REF!</v>
      </c>
      <c r="P3821" s="31" t="e">
        <f>IF(AND($B3821=P$1),LOOKUP(9.99999999999999E+307,$P$2:P3820)+1,"")</f>
        <v>#REF!</v>
      </c>
      <c r="Q3821" s="31" t="e">
        <f>IF(AND($B3821=Q$1),LOOKUP(9.99999999999999E+307,$Q$2:Q3820)+1,"")</f>
        <v>#REF!</v>
      </c>
      <c r="R3821" s="31">
        <f>IF(AND($B3821=R$1),LOOKUP(9.99999999999999E+307,$R$2:R3820)+1,"")</f>
        <v>3655</v>
      </c>
      <c r="S3821" s="31">
        <f>IF(AND($B3821=S$1),LOOKUP(9.99999999999999E+307,$S$2:S3820)+1,"")</f>
        <v>3655</v>
      </c>
      <c r="T3821" s="265"/>
      <c r="AA3821" s="254" t="str">
        <f t="shared" si="423"/>
        <v/>
      </c>
      <c r="AB3821" s="254" t="str">
        <f t="shared" si="424"/>
        <v/>
      </c>
      <c r="AC3821" s="255">
        <f t="shared" si="425"/>
        <v>0</v>
      </c>
      <c r="AD3821" s="255">
        <f t="shared" si="426"/>
        <v>3836</v>
      </c>
      <c r="AE3821" s="256" t="str">
        <f t="shared" si="427"/>
        <v/>
      </c>
      <c r="AF3821" s="252" t="str">
        <f t="shared" si="428"/>
        <v>-</v>
      </c>
    </row>
    <row r="3822" spans="1:32" ht="20.149999999999999" customHeight="1" x14ac:dyDescent="0.75">
      <c r="A3822" s="31">
        <v>3820</v>
      </c>
      <c r="B3822" s="237"/>
      <c r="C3822" s="273"/>
      <c r="D3822" s="272"/>
      <c r="E3822" s="273"/>
      <c r="F3822" s="273"/>
      <c r="G3822" s="253" t="str">
        <f t="shared" si="429"/>
        <v/>
      </c>
      <c r="H3822" s="31" t="str">
        <f>IF(AND(B3822=H$1),LOOKUP(9.99999999999999E+307,$H$2:H3821)+1,"")</f>
        <v/>
      </c>
      <c r="I3822" s="31" t="str">
        <f>IF(AND(B3822=I$1),LOOKUP(9.99999999999999E+307,$I$2:I3821)+1,"")</f>
        <v/>
      </c>
      <c r="J3822" s="31">
        <f>IF(AND(B3822=J$1),LOOKUP(9.99999999999999E+307,$J$2:J3821)+1,"")</f>
        <v>3656</v>
      </c>
      <c r="K3822" s="31">
        <f>IF(AND(B3822=K$1),LOOKUP(9.99999999999999E+307,$K$2:K3821)+1,"")</f>
        <v>3656</v>
      </c>
      <c r="L3822" s="31">
        <f>IF(AND(B3822=L$1),LOOKUP(9.99999999999999E+307,$L$2:L3821)+1,"")</f>
        <v>3656</v>
      </c>
      <c r="M3822" s="31">
        <f>IF(AND(B3822=M$1),LOOKUP(9.99999999999999E+307,$M$2:M3821)+1,"")</f>
        <v>3656</v>
      </c>
      <c r="N3822" s="31" t="e">
        <f>IF(AND(B3822=N$1),LOOKUP(9.99999999999999E+307,$N$2:N3821)+1,"")</f>
        <v>#REF!</v>
      </c>
      <c r="O3822" s="31" t="e">
        <f>IF(AND($B3822=O$1),LOOKUP(9.99999999999999E+307,$O$2:O3821)+1,"")</f>
        <v>#REF!</v>
      </c>
      <c r="P3822" s="31" t="e">
        <f>IF(AND($B3822=P$1),LOOKUP(9.99999999999999E+307,$P$2:P3821)+1,"")</f>
        <v>#REF!</v>
      </c>
      <c r="Q3822" s="31" t="e">
        <f>IF(AND($B3822=Q$1),LOOKUP(9.99999999999999E+307,$Q$2:Q3821)+1,"")</f>
        <v>#REF!</v>
      </c>
      <c r="R3822" s="31">
        <f>IF(AND($B3822=R$1),LOOKUP(9.99999999999999E+307,$R$2:R3821)+1,"")</f>
        <v>3656</v>
      </c>
      <c r="S3822" s="31">
        <f>IF(AND($B3822=S$1),LOOKUP(9.99999999999999E+307,$S$2:S3821)+1,"")</f>
        <v>3656</v>
      </c>
      <c r="T3822" s="265"/>
      <c r="AA3822" s="254" t="str">
        <f t="shared" si="423"/>
        <v/>
      </c>
      <c r="AB3822" s="254" t="str">
        <f t="shared" si="424"/>
        <v/>
      </c>
      <c r="AC3822" s="255">
        <f t="shared" si="425"/>
        <v>0</v>
      </c>
      <c r="AD3822" s="255">
        <f t="shared" si="426"/>
        <v>3836</v>
      </c>
      <c r="AE3822" s="256" t="str">
        <f t="shared" si="427"/>
        <v/>
      </c>
      <c r="AF3822" s="252" t="str">
        <f t="shared" si="428"/>
        <v>-</v>
      </c>
    </row>
    <row r="3823" spans="1:32" ht="20.149999999999999" customHeight="1" x14ac:dyDescent="0.75">
      <c r="A3823" s="31">
        <v>3821</v>
      </c>
      <c r="B3823" s="237"/>
      <c r="C3823" s="273"/>
      <c r="D3823" s="272"/>
      <c r="E3823" s="273"/>
      <c r="F3823" s="273"/>
      <c r="G3823" s="253" t="str">
        <f t="shared" si="429"/>
        <v/>
      </c>
      <c r="H3823" s="31" t="str">
        <f>IF(AND(B3823=H$1),LOOKUP(9.99999999999999E+307,$H$2:H3822)+1,"")</f>
        <v/>
      </c>
      <c r="I3823" s="31" t="str">
        <f>IF(AND(B3823=I$1),LOOKUP(9.99999999999999E+307,$I$2:I3822)+1,"")</f>
        <v/>
      </c>
      <c r="J3823" s="31">
        <f>IF(AND(B3823=J$1),LOOKUP(9.99999999999999E+307,$J$2:J3822)+1,"")</f>
        <v>3657</v>
      </c>
      <c r="K3823" s="31">
        <f>IF(AND(B3823=K$1),LOOKUP(9.99999999999999E+307,$K$2:K3822)+1,"")</f>
        <v>3657</v>
      </c>
      <c r="L3823" s="31">
        <f>IF(AND(B3823=L$1),LOOKUP(9.99999999999999E+307,$L$2:L3822)+1,"")</f>
        <v>3657</v>
      </c>
      <c r="M3823" s="31">
        <f>IF(AND(B3823=M$1),LOOKUP(9.99999999999999E+307,$M$2:M3822)+1,"")</f>
        <v>3657</v>
      </c>
      <c r="N3823" s="31" t="e">
        <f>IF(AND(B3823=N$1),LOOKUP(9.99999999999999E+307,$N$2:N3822)+1,"")</f>
        <v>#REF!</v>
      </c>
      <c r="O3823" s="31" t="e">
        <f>IF(AND($B3823=O$1),LOOKUP(9.99999999999999E+307,$O$2:O3822)+1,"")</f>
        <v>#REF!</v>
      </c>
      <c r="P3823" s="31" t="e">
        <f>IF(AND($B3823=P$1),LOOKUP(9.99999999999999E+307,$P$2:P3822)+1,"")</f>
        <v>#REF!</v>
      </c>
      <c r="Q3823" s="31" t="e">
        <f>IF(AND($B3823=Q$1),LOOKUP(9.99999999999999E+307,$Q$2:Q3822)+1,"")</f>
        <v>#REF!</v>
      </c>
      <c r="R3823" s="31">
        <f>IF(AND($B3823=R$1),LOOKUP(9.99999999999999E+307,$R$2:R3822)+1,"")</f>
        <v>3657</v>
      </c>
      <c r="S3823" s="31">
        <f>IF(AND($B3823=S$1),LOOKUP(9.99999999999999E+307,$S$2:S3822)+1,"")</f>
        <v>3657</v>
      </c>
      <c r="T3823" s="265"/>
      <c r="AA3823" s="254" t="str">
        <f t="shared" si="423"/>
        <v/>
      </c>
      <c r="AB3823" s="254" t="str">
        <f t="shared" si="424"/>
        <v/>
      </c>
      <c r="AC3823" s="255">
        <f t="shared" si="425"/>
        <v>0</v>
      </c>
      <c r="AD3823" s="255">
        <f t="shared" si="426"/>
        <v>3836</v>
      </c>
      <c r="AE3823" s="256" t="str">
        <f t="shared" si="427"/>
        <v/>
      </c>
      <c r="AF3823" s="252" t="str">
        <f t="shared" si="428"/>
        <v>-</v>
      </c>
    </row>
    <row r="3824" spans="1:32" ht="20.149999999999999" customHeight="1" x14ac:dyDescent="0.75">
      <c r="A3824" s="31">
        <v>3822</v>
      </c>
      <c r="B3824" s="237"/>
      <c r="C3824" s="273"/>
      <c r="D3824" s="272"/>
      <c r="E3824" s="273"/>
      <c r="F3824" s="273"/>
      <c r="G3824" s="253" t="str">
        <f t="shared" si="429"/>
        <v/>
      </c>
      <c r="H3824" s="31" t="str">
        <f>IF(AND(B3824=H$1),LOOKUP(9.99999999999999E+307,$H$2:H3823)+1,"")</f>
        <v/>
      </c>
      <c r="I3824" s="31" t="str">
        <f>IF(AND(B3824=I$1),LOOKUP(9.99999999999999E+307,$I$2:I3823)+1,"")</f>
        <v/>
      </c>
      <c r="J3824" s="31">
        <f>IF(AND(B3824=J$1),LOOKUP(9.99999999999999E+307,$J$2:J3823)+1,"")</f>
        <v>3658</v>
      </c>
      <c r="K3824" s="31">
        <f>IF(AND(B3824=K$1),LOOKUP(9.99999999999999E+307,$K$2:K3823)+1,"")</f>
        <v>3658</v>
      </c>
      <c r="L3824" s="31">
        <f>IF(AND(B3824=L$1),LOOKUP(9.99999999999999E+307,$L$2:L3823)+1,"")</f>
        <v>3658</v>
      </c>
      <c r="M3824" s="31">
        <f>IF(AND(B3824=M$1),LOOKUP(9.99999999999999E+307,$M$2:M3823)+1,"")</f>
        <v>3658</v>
      </c>
      <c r="N3824" s="31" t="e">
        <f>IF(AND(B3824=N$1),LOOKUP(9.99999999999999E+307,$N$2:N3823)+1,"")</f>
        <v>#REF!</v>
      </c>
      <c r="O3824" s="31" t="e">
        <f>IF(AND($B3824=O$1),LOOKUP(9.99999999999999E+307,$O$2:O3823)+1,"")</f>
        <v>#REF!</v>
      </c>
      <c r="P3824" s="31" t="e">
        <f>IF(AND($B3824=P$1),LOOKUP(9.99999999999999E+307,$P$2:P3823)+1,"")</f>
        <v>#REF!</v>
      </c>
      <c r="Q3824" s="31" t="e">
        <f>IF(AND($B3824=Q$1),LOOKUP(9.99999999999999E+307,$Q$2:Q3823)+1,"")</f>
        <v>#REF!</v>
      </c>
      <c r="R3824" s="31">
        <f>IF(AND($B3824=R$1),LOOKUP(9.99999999999999E+307,$R$2:R3823)+1,"")</f>
        <v>3658</v>
      </c>
      <c r="S3824" s="31">
        <f>IF(AND($B3824=S$1),LOOKUP(9.99999999999999E+307,$S$2:S3823)+1,"")</f>
        <v>3658</v>
      </c>
      <c r="T3824" s="265"/>
      <c r="AA3824" s="254" t="str">
        <f t="shared" si="423"/>
        <v/>
      </c>
      <c r="AB3824" s="254" t="str">
        <f t="shared" si="424"/>
        <v/>
      </c>
      <c r="AC3824" s="255">
        <f t="shared" si="425"/>
        <v>0</v>
      </c>
      <c r="AD3824" s="255">
        <f t="shared" si="426"/>
        <v>3836</v>
      </c>
      <c r="AE3824" s="256" t="str">
        <f t="shared" si="427"/>
        <v/>
      </c>
      <c r="AF3824" s="252" t="str">
        <f t="shared" si="428"/>
        <v>-</v>
      </c>
    </row>
    <row r="3825" spans="1:32" ht="20.149999999999999" customHeight="1" x14ac:dyDescent="0.75">
      <c r="A3825" s="31">
        <v>3823</v>
      </c>
      <c r="B3825" s="237"/>
      <c r="C3825" s="273"/>
      <c r="D3825" s="272"/>
      <c r="E3825" s="273"/>
      <c r="F3825" s="273"/>
      <c r="G3825" s="253" t="str">
        <f t="shared" si="429"/>
        <v/>
      </c>
      <c r="H3825" s="31" t="str">
        <f>IF(AND(B3825=H$1),LOOKUP(9.99999999999999E+307,$H$2:H3824)+1,"")</f>
        <v/>
      </c>
      <c r="I3825" s="31" t="str">
        <f>IF(AND(B3825=I$1),LOOKUP(9.99999999999999E+307,$I$2:I3824)+1,"")</f>
        <v/>
      </c>
      <c r="J3825" s="31">
        <f>IF(AND(B3825=J$1),LOOKUP(9.99999999999999E+307,$J$2:J3824)+1,"")</f>
        <v>3659</v>
      </c>
      <c r="K3825" s="31">
        <f>IF(AND(B3825=K$1),LOOKUP(9.99999999999999E+307,$K$2:K3824)+1,"")</f>
        <v>3659</v>
      </c>
      <c r="L3825" s="31">
        <f>IF(AND(B3825=L$1),LOOKUP(9.99999999999999E+307,$L$2:L3824)+1,"")</f>
        <v>3659</v>
      </c>
      <c r="M3825" s="31">
        <f>IF(AND(B3825=M$1),LOOKUP(9.99999999999999E+307,$M$2:M3824)+1,"")</f>
        <v>3659</v>
      </c>
      <c r="N3825" s="31" t="e">
        <f>IF(AND(B3825=N$1),LOOKUP(9.99999999999999E+307,$N$2:N3824)+1,"")</f>
        <v>#REF!</v>
      </c>
      <c r="O3825" s="31" t="e">
        <f>IF(AND($B3825=O$1),LOOKUP(9.99999999999999E+307,$O$2:O3824)+1,"")</f>
        <v>#REF!</v>
      </c>
      <c r="P3825" s="31" t="e">
        <f>IF(AND($B3825=P$1),LOOKUP(9.99999999999999E+307,$P$2:P3824)+1,"")</f>
        <v>#REF!</v>
      </c>
      <c r="Q3825" s="31" t="e">
        <f>IF(AND($B3825=Q$1),LOOKUP(9.99999999999999E+307,$Q$2:Q3824)+1,"")</f>
        <v>#REF!</v>
      </c>
      <c r="R3825" s="31">
        <f>IF(AND($B3825=R$1),LOOKUP(9.99999999999999E+307,$R$2:R3824)+1,"")</f>
        <v>3659</v>
      </c>
      <c r="S3825" s="31">
        <f>IF(AND($B3825=S$1),LOOKUP(9.99999999999999E+307,$S$2:S3824)+1,"")</f>
        <v>3659</v>
      </c>
      <c r="T3825" s="265"/>
      <c r="AA3825" s="254" t="str">
        <f t="shared" si="423"/>
        <v/>
      </c>
      <c r="AB3825" s="254" t="str">
        <f t="shared" si="424"/>
        <v/>
      </c>
      <c r="AC3825" s="255">
        <f t="shared" si="425"/>
        <v>0</v>
      </c>
      <c r="AD3825" s="255">
        <f t="shared" si="426"/>
        <v>3836</v>
      </c>
      <c r="AE3825" s="256" t="str">
        <f t="shared" si="427"/>
        <v/>
      </c>
      <c r="AF3825" s="252" t="str">
        <f t="shared" si="428"/>
        <v>-</v>
      </c>
    </row>
    <row r="3826" spans="1:32" ht="20.149999999999999" customHeight="1" x14ac:dyDescent="0.75">
      <c r="A3826" s="31">
        <v>3824</v>
      </c>
      <c r="B3826" s="237"/>
      <c r="C3826" s="273"/>
      <c r="D3826" s="272"/>
      <c r="E3826" s="273"/>
      <c r="F3826" s="273"/>
      <c r="G3826" s="253" t="str">
        <f t="shared" si="429"/>
        <v/>
      </c>
      <c r="H3826" s="31" t="str">
        <f>IF(AND(B3826=H$1),LOOKUP(9.99999999999999E+307,$H$2:H3825)+1,"")</f>
        <v/>
      </c>
      <c r="I3826" s="31" t="str">
        <f>IF(AND(B3826=I$1),LOOKUP(9.99999999999999E+307,$I$2:I3825)+1,"")</f>
        <v/>
      </c>
      <c r="J3826" s="31">
        <f>IF(AND(B3826=J$1),LOOKUP(9.99999999999999E+307,$J$2:J3825)+1,"")</f>
        <v>3660</v>
      </c>
      <c r="K3826" s="31">
        <f>IF(AND(B3826=K$1),LOOKUP(9.99999999999999E+307,$K$2:K3825)+1,"")</f>
        <v>3660</v>
      </c>
      <c r="L3826" s="31">
        <f>IF(AND(B3826=L$1),LOOKUP(9.99999999999999E+307,$L$2:L3825)+1,"")</f>
        <v>3660</v>
      </c>
      <c r="M3826" s="31">
        <f>IF(AND(B3826=M$1),LOOKUP(9.99999999999999E+307,$M$2:M3825)+1,"")</f>
        <v>3660</v>
      </c>
      <c r="N3826" s="31" t="e">
        <f>IF(AND(B3826=N$1),LOOKUP(9.99999999999999E+307,$N$2:N3825)+1,"")</f>
        <v>#REF!</v>
      </c>
      <c r="O3826" s="31" t="e">
        <f>IF(AND($B3826=O$1),LOOKUP(9.99999999999999E+307,$O$2:O3825)+1,"")</f>
        <v>#REF!</v>
      </c>
      <c r="P3826" s="31" t="e">
        <f>IF(AND($B3826=P$1),LOOKUP(9.99999999999999E+307,$P$2:P3825)+1,"")</f>
        <v>#REF!</v>
      </c>
      <c r="Q3826" s="31" t="e">
        <f>IF(AND($B3826=Q$1),LOOKUP(9.99999999999999E+307,$Q$2:Q3825)+1,"")</f>
        <v>#REF!</v>
      </c>
      <c r="R3826" s="31">
        <f>IF(AND($B3826=R$1),LOOKUP(9.99999999999999E+307,$R$2:R3825)+1,"")</f>
        <v>3660</v>
      </c>
      <c r="S3826" s="31">
        <f>IF(AND($B3826=S$1),LOOKUP(9.99999999999999E+307,$S$2:S3825)+1,"")</f>
        <v>3660</v>
      </c>
      <c r="T3826" s="265"/>
      <c r="AA3826" s="254" t="str">
        <f t="shared" si="423"/>
        <v/>
      </c>
      <c r="AB3826" s="254" t="str">
        <f t="shared" si="424"/>
        <v/>
      </c>
      <c r="AC3826" s="255">
        <f t="shared" si="425"/>
        <v>0</v>
      </c>
      <c r="AD3826" s="255">
        <f t="shared" si="426"/>
        <v>3836</v>
      </c>
      <c r="AE3826" s="256" t="str">
        <f t="shared" si="427"/>
        <v/>
      </c>
      <c r="AF3826" s="252" t="str">
        <f t="shared" si="428"/>
        <v>-</v>
      </c>
    </row>
    <row r="3827" spans="1:32" ht="20.149999999999999" customHeight="1" x14ac:dyDescent="0.75">
      <c r="A3827" s="31">
        <v>3825</v>
      </c>
      <c r="B3827" s="237"/>
      <c r="C3827" s="273"/>
      <c r="D3827" s="272"/>
      <c r="E3827" s="273"/>
      <c r="F3827" s="273"/>
      <c r="G3827" s="253" t="str">
        <f t="shared" si="429"/>
        <v/>
      </c>
      <c r="H3827" s="31" t="str">
        <f>IF(AND(B3827=H$1),LOOKUP(9.99999999999999E+307,$H$2:H3826)+1,"")</f>
        <v/>
      </c>
      <c r="I3827" s="31" t="str">
        <f>IF(AND(B3827=I$1),LOOKUP(9.99999999999999E+307,$I$2:I3826)+1,"")</f>
        <v/>
      </c>
      <c r="J3827" s="31">
        <f>IF(AND(B3827=J$1),LOOKUP(9.99999999999999E+307,$J$2:J3826)+1,"")</f>
        <v>3661</v>
      </c>
      <c r="K3827" s="31">
        <f>IF(AND(B3827=K$1),LOOKUP(9.99999999999999E+307,$K$2:K3826)+1,"")</f>
        <v>3661</v>
      </c>
      <c r="L3827" s="31">
        <f>IF(AND(B3827=L$1),LOOKUP(9.99999999999999E+307,$L$2:L3826)+1,"")</f>
        <v>3661</v>
      </c>
      <c r="M3827" s="31">
        <f>IF(AND(B3827=M$1),LOOKUP(9.99999999999999E+307,$M$2:M3826)+1,"")</f>
        <v>3661</v>
      </c>
      <c r="N3827" s="31" t="e">
        <f>IF(AND(B3827=N$1),LOOKUP(9.99999999999999E+307,$N$2:N3826)+1,"")</f>
        <v>#REF!</v>
      </c>
      <c r="O3827" s="31" t="e">
        <f>IF(AND($B3827=O$1),LOOKUP(9.99999999999999E+307,$O$2:O3826)+1,"")</f>
        <v>#REF!</v>
      </c>
      <c r="P3827" s="31" t="e">
        <f>IF(AND($B3827=P$1),LOOKUP(9.99999999999999E+307,$P$2:P3826)+1,"")</f>
        <v>#REF!</v>
      </c>
      <c r="Q3827" s="31" t="e">
        <f>IF(AND($B3827=Q$1),LOOKUP(9.99999999999999E+307,$Q$2:Q3826)+1,"")</f>
        <v>#REF!</v>
      </c>
      <c r="R3827" s="31">
        <f>IF(AND($B3827=R$1),LOOKUP(9.99999999999999E+307,$R$2:R3826)+1,"")</f>
        <v>3661</v>
      </c>
      <c r="S3827" s="31">
        <f>IF(AND($B3827=S$1),LOOKUP(9.99999999999999E+307,$S$2:S3826)+1,"")</f>
        <v>3661</v>
      </c>
      <c r="T3827" s="265"/>
      <c r="AA3827" s="254" t="str">
        <f t="shared" si="423"/>
        <v/>
      </c>
      <c r="AB3827" s="254" t="str">
        <f t="shared" si="424"/>
        <v/>
      </c>
      <c r="AC3827" s="255">
        <f t="shared" si="425"/>
        <v>0</v>
      </c>
      <c r="AD3827" s="255">
        <f t="shared" si="426"/>
        <v>3836</v>
      </c>
      <c r="AE3827" s="256" t="str">
        <f t="shared" si="427"/>
        <v/>
      </c>
      <c r="AF3827" s="252" t="str">
        <f t="shared" si="428"/>
        <v>-</v>
      </c>
    </row>
    <row r="3828" spans="1:32" ht="20.149999999999999" customHeight="1" x14ac:dyDescent="0.75">
      <c r="A3828" s="31">
        <v>3826</v>
      </c>
      <c r="B3828" s="237"/>
      <c r="C3828" s="273"/>
      <c r="D3828" s="272"/>
      <c r="E3828" s="273"/>
      <c r="F3828" s="273"/>
      <c r="G3828" s="253" t="str">
        <f t="shared" si="429"/>
        <v/>
      </c>
      <c r="H3828" s="31" t="str">
        <f>IF(AND(B3828=H$1),LOOKUP(9.99999999999999E+307,$H$2:H3827)+1,"")</f>
        <v/>
      </c>
      <c r="I3828" s="31" t="str">
        <f>IF(AND(B3828=I$1),LOOKUP(9.99999999999999E+307,$I$2:I3827)+1,"")</f>
        <v/>
      </c>
      <c r="J3828" s="31">
        <f>IF(AND(B3828=J$1),LOOKUP(9.99999999999999E+307,$J$2:J3827)+1,"")</f>
        <v>3662</v>
      </c>
      <c r="K3828" s="31">
        <f>IF(AND(B3828=K$1),LOOKUP(9.99999999999999E+307,$K$2:K3827)+1,"")</f>
        <v>3662</v>
      </c>
      <c r="L3828" s="31">
        <f>IF(AND(B3828=L$1),LOOKUP(9.99999999999999E+307,$L$2:L3827)+1,"")</f>
        <v>3662</v>
      </c>
      <c r="M3828" s="31">
        <f>IF(AND(B3828=M$1),LOOKUP(9.99999999999999E+307,$M$2:M3827)+1,"")</f>
        <v>3662</v>
      </c>
      <c r="N3828" s="31" t="e">
        <f>IF(AND(B3828=N$1),LOOKUP(9.99999999999999E+307,$N$2:N3827)+1,"")</f>
        <v>#REF!</v>
      </c>
      <c r="O3828" s="31" t="e">
        <f>IF(AND($B3828=O$1),LOOKUP(9.99999999999999E+307,$O$2:O3827)+1,"")</f>
        <v>#REF!</v>
      </c>
      <c r="P3828" s="31" t="e">
        <f>IF(AND($B3828=P$1),LOOKUP(9.99999999999999E+307,$P$2:P3827)+1,"")</f>
        <v>#REF!</v>
      </c>
      <c r="Q3828" s="31" t="e">
        <f>IF(AND($B3828=Q$1),LOOKUP(9.99999999999999E+307,$Q$2:Q3827)+1,"")</f>
        <v>#REF!</v>
      </c>
      <c r="R3828" s="31">
        <f>IF(AND($B3828=R$1),LOOKUP(9.99999999999999E+307,$R$2:R3827)+1,"")</f>
        <v>3662</v>
      </c>
      <c r="S3828" s="31">
        <f>IF(AND($B3828=S$1),LOOKUP(9.99999999999999E+307,$S$2:S3827)+1,"")</f>
        <v>3662</v>
      </c>
      <c r="T3828" s="265"/>
      <c r="AA3828" s="254" t="str">
        <f t="shared" si="423"/>
        <v/>
      </c>
      <c r="AB3828" s="254" t="str">
        <f t="shared" si="424"/>
        <v/>
      </c>
      <c r="AC3828" s="255">
        <f t="shared" si="425"/>
        <v>0</v>
      </c>
      <c r="AD3828" s="255">
        <f t="shared" si="426"/>
        <v>3836</v>
      </c>
      <c r="AE3828" s="256" t="str">
        <f t="shared" si="427"/>
        <v/>
      </c>
      <c r="AF3828" s="252" t="str">
        <f t="shared" si="428"/>
        <v>-</v>
      </c>
    </row>
    <row r="3829" spans="1:32" ht="20.149999999999999" customHeight="1" x14ac:dyDescent="0.75">
      <c r="A3829" s="31">
        <v>3827</v>
      </c>
      <c r="B3829" s="237"/>
      <c r="C3829" s="273"/>
      <c r="D3829" s="272"/>
      <c r="E3829" s="273"/>
      <c r="F3829" s="273"/>
      <c r="G3829" s="253" t="str">
        <f t="shared" si="429"/>
        <v/>
      </c>
      <c r="H3829" s="31" t="str">
        <f>IF(AND(B3829=H$1),LOOKUP(9.99999999999999E+307,$H$2:H3828)+1,"")</f>
        <v/>
      </c>
      <c r="I3829" s="31" t="str">
        <f>IF(AND(B3829=I$1),LOOKUP(9.99999999999999E+307,$I$2:I3828)+1,"")</f>
        <v/>
      </c>
      <c r="J3829" s="31">
        <f>IF(AND(B3829=J$1),LOOKUP(9.99999999999999E+307,$J$2:J3828)+1,"")</f>
        <v>3663</v>
      </c>
      <c r="K3829" s="31">
        <f>IF(AND(B3829=K$1),LOOKUP(9.99999999999999E+307,$K$2:K3828)+1,"")</f>
        <v>3663</v>
      </c>
      <c r="L3829" s="31">
        <f>IF(AND(B3829=L$1),LOOKUP(9.99999999999999E+307,$L$2:L3828)+1,"")</f>
        <v>3663</v>
      </c>
      <c r="M3829" s="31">
        <f>IF(AND(B3829=M$1),LOOKUP(9.99999999999999E+307,$M$2:M3828)+1,"")</f>
        <v>3663</v>
      </c>
      <c r="N3829" s="31" t="e">
        <f>IF(AND(B3829=N$1),LOOKUP(9.99999999999999E+307,$N$2:N3828)+1,"")</f>
        <v>#REF!</v>
      </c>
      <c r="O3829" s="31" t="e">
        <f>IF(AND($B3829=O$1),LOOKUP(9.99999999999999E+307,$O$2:O3828)+1,"")</f>
        <v>#REF!</v>
      </c>
      <c r="P3829" s="31" t="e">
        <f>IF(AND($B3829=P$1),LOOKUP(9.99999999999999E+307,$P$2:P3828)+1,"")</f>
        <v>#REF!</v>
      </c>
      <c r="Q3829" s="31" t="e">
        <f>IF(AND($B3829=Q$1),LOOKUP(9.99999999999999E+307,$Q$2:Q3828)+1,"")</f>
        <v>#REF!</v>
      </c>
      <c r="R3829" s="31">
        <f>IF(AND($B3829=R$1),LOOKUP(9.99999999999999E+307,$R$2:R3828)+1,"")</f>
        <v>3663</v>
      </c>
      <c r="S3829" s="31">
        <f>IF(AND($B3829=S$1),LOOKUP(9.99999999999999E+307,$S$2:S3828)+1,"")</f>
        <v>3663</v>
      </c>
      <c r="T3829" s="265"/>
      <c r="AA3829" s="254" t="str">
        <f t="shared" si="423"/>
        <v/>
      </c>
      <c r="AB3829" s="254" t="str">
        <f t="shared" si="424"/>
        <v/>
      </c>
      <c r="AC3829" s="255">
        <f t="shared" si="425"/>
        <v>0</v>
      </c>
      <c r="AD3829" s="255">
        <f t="shared" si="426"/>
        <v>3836</v>
      </c>
      <c r="AE3829" s="256" t="str">
        <f t="shared" si="427"/>
        <v/>
      </c>
      <c r="AF3829" s="252" t="str">
        <f t="shared" si="428"/>
        <v>-</v>
      </c>
    </row>
    <row r="3830" spans="1:32" ht="20.149999999999999" customHeight="1" x14ac:dyDescent="0.75">
      <c r="A3830" s="31">
        <v>3828</v>
      </c>
      <c r="B3830" s="237"/>
      <c r="C3830" s="273"/>
      <c r="D3830" s="272"/>
      <c r="E3830" s="273"/>
      <c r="F3830" s="273"/>
      <c r="G3830" s="253" t="str">
        <f t="shared" si="429"/>
        <v/>
      </c>
      <c r="H3830" s="31" t="str">
        <f>IF(AND(B3830=H$1),LOOKUP(9.99999999999999E+307,$H$2:H3829)+1,"")</f>
        <v/>
      </c>
      <c r="I3830" s="31" t="str">
        <f>IF(AND(B3830=I$1),LOOKUP(9.99999999999999E+307,$I$2:I3829)+1,"")</f>
        <v/>
      </c>
      <c r="J3830" s="31">
        <f>IF(AND(B3830=J$1),LOOKUP(9.99999999999999E+307,$J$2:J3829)+1,"")</f>
        <v>3664</v>
      </c>
      <c r="K3830" s="31">
        <f>IF(AND(B3830=K$1),LOOKUP(9.99999999999999E+307,$K$2:K3829)+1,"")</f>
        <v>3664</v>
      </c>
      <c r="L3830" s="31">
        <f>IF(AND(B3830=L$1),LOOKUP(9.99999999999999E+307,$L$2:L3829)+1,"")</f>
        <v>3664</v>
      </c>
      <c r="M3830" s="31">
        <f>IF(AND(B3830=M$1),LOOKUP(9.99999999999999E+307,$M$2:M3829)+1,"")</f>
        <v>3664</v>
      </c>
      <c r="N3830" s="31" t="e">
        <f>IF(AND(B3830=N$1),LOOKUP(9.99999999999999E+307,$N$2:N3829)+1,"")</f>
        <v>#REF!</v>
      </c>
      <c r="O3830" s="31" t="e">
        <f>IF(AND($B3830=O$1),LOOKUP(9.99999999999999E+307,$O$2:O3829)+1,"")</f>
        <v>#REF!</v>
      </c>
      <c r="P3830" s="31" t="e">
        <f>IF(AND($B3830=P$1),LOOKUP(9.99999999999999E+307,$P$2:P3829)+1,"")</f>
        <v>#REF!</v>
      </c>
      <c r="Q3830" s="31" t="e">
        <f>IF(AND($B3830=Q$1),LOOKUP(9.99999999999999E+307,$Q$2:Q3829)+1,"")</f>
        <v>#REF!</v>
      </c>
      <c r="R3830" s="31">
        <f>IF(AND($B3830=R$1),LOOKUP(9.99999999999999E+307,$R$2:R3829)+1,"")</f>
        <v>3664</v>
      </c>
      <c r="S3830" s="31">
        <f>IF(AND($B3830=S$1),LOOKUP(9.99999999999999E+307,$S$2:S3829)+1,"")</f>
        <v>3664</v>
      </c>
      <c r="T3830" s="265"/>
      <c r="AA3830" s="254" t="str">
        <f t="shared" si="423"/>
        <v/>
      </c>
      <c r="AB3830" s="254" t="str">
        <f t="shared" si="424"/>
        <v/>
      </c>
      <c r="AC3830" s="255">
        <f t="shared" si="425"/>
        <v>0</v>
      </c>
      <c r="AD3830" s="255">
        <f t="shared" si="426"/>
        <v>3836</v>
      </c>
      <c r="AE3830" s="256" t="str">
        <f t="shared" si="427"/>
        <v/>
      </c>
      <c r="AF3830" s="252" t="str">
        <f t="shared" si="428"/>
        <v>-</v>
      </c>
    </row>
    <row r="3831" spans="1:32" ht="20.149999999999999" customHeight="1" x14ac:dyDescent="0.75">
      <c r="A3831" s="31">
        <v>3829</v>
      </c>
      <c r="B3831" s="237"/>
      <c r="C3831" s="273"/>
      <c r="D3831" s="272"/>
      <c r="E3831" s="273"/>
      <c r="F3831" s="273"/>
      <c r="G3831" s="253" t="str">
        <f t="shared" si="429"/>
        <v/>
      </c>
      <c r="H3831" s="31" t="str">
        <f>IF(AND(B3831=H$1),LOOKUP(9.99999999999999E+307,$H$2:H3830)+1,"")</f>
        <v/>
      </c>
      <c r="I3831" s="31" t="str">
        <f>IF(AND(B3831=I$1),LOOKUP(9.99999999999999E+307,$I$2:I3830)+1,"")</f>
        <v/>
      </c>
      <c r="J3831" s="31">
        <f>IF(AND(B3831=J$1),LOOKUP(9.99999999999999E+307,$J$2:J3830)+1,"")</f>
        <v>3665</v>
      </c>
      <c r="K3831" s="31">
        <f>IF(AND(B3831=K$1),LOOKUP(9.99999999999999E+307,$K$2:K3830)+1,"")</f>
        <v>3665</v>
      </c>
      <c r="L3831" s="31">
        <f>IF(AND(B3831=L$1),LOOKUP(9.99999999999999E+307,$L$2:L3830)+1,"")</f>
        <v>3665</v>
      </c>
      <c r="M3831" s="31">
        <f>IF(AND(B3831=M$1),LOOKUP(9.99999999999999E+307,$M$2:M3830)+1,"")</f>
        <v>3665</v>
      </c>
      <c r="N3831" s="31" t="e">
        <f>IF(AND(B3831=N$1),LOOKUP(9.99999999999999E+307,$N$2:N3830)+1,"")</f>
        <v>#REF!</v>
      </c>
      <c r="O3831" s="31" t="e">
        <f>IF(AND($B3831=O$1),LOOKUP(9.99999999999999E+307,$O$2:O3830)+1,"")</f>
        <v>#REF!</v>
      </c>
      <c r="P3831" s="31" t="e">
        <f>IF(AND($B3831=P$1),LOOKUP(9.99999999999999E+307,$P$2:P3830)+1,"")</f>
        <v>#REF!</v>
      </c>
      <c r="Q3831" s="31" t="e">
        <f>IF(AND($B3831=Q$1),LOOKUP(9.99999999999999E+307,$Q$2:Q3830)+1,"")</f>
        <v>#REF!</v>
      </c>
      <c r="R3831" s="31">
        <f>IF(AND($B3831=R$1),LOOKUP(9.99999999999999E+307,$R$2:R3830)+1,"")</f>
        <v>3665</v>
      </c>
      <c r="S3831" s="31">
        <f>IF(AND($B3831=S$1),LOOKUP(9.99999999999999E+307,$S$2:S3830)+1,"")</f>
        <v>3665</v>
      </c>
      <c r="T3831" s="265"/>
      <c r="AA3831" s="254" t="str">
        <f t="shared" si="423"/>
        <v/>
      </c>
      <c r="AB3831" s="254" t="str">
        <f t="shared" si="424"/>
        <v/>
      </c>
      <c r="AC3831" s="255">
        <f t="shared" si="425"/>
        <v>0</v>
      </c>
      <c r="AD3831" s="255">
        <f t="shared" si="426"/>
        <v>3836</v>
      </c>
      <c r="AE3831" s="256" t="str">
        <f t="shared" si="427"/>
        <v/>
      </c>
      <c r="AF3831" s="252" t="str">
        <f t="shared" si="428"/>
        <v>-</v>
      </c>
    </row>
    <row r="3832" spans="1:32" ht="20.149999999999999" customHeight="1" x14ac:dyDescent="0.75">
      <c r="A3832" s="31">
        <v>3830</v>
      </c>
      <c r="B3832" s="237"/>
      <c r="C3832" s="273"/>
      <c r="D3832" s="272"/>
      <c r="E3832" s="273"/>
      <c r="F3832" s="273"/>
      <c r="G3832" s="253" t="str">
        <f t="shared" si="429"/>
        <v/>
      </c>
      <c r="H3832" s="31" t="str">
        <f>IF(AND(B3832=H$1),LOOKUP(9.99999999999999E+307,$H$2:H3831)+1,"")</f>
        <v/>
      </c>
      <c r="I3832" s="31" t="str">
        <f>IF(AND(B3832=I$1),LOOKUP(9.99999999999999E+307,$I$2:I3831)+1,"")</f>
        <v/>
      </c>
      <c r="J3832" s="31">
        <f>IF(AND(B3832=J$1),LOOKUP(9.99999999999999E+307,$J$2:J3831)+1,"")</f>
        <v>3666</v>
      </c>
      <c r="K3832" s="31">
        <f>IF(AND(B3832=K$1),LOOKUP(9.99999999999999E+307,$K$2:K3831)+1,"")</f>
        <v>3666</v>
      </c>
      <c r="L3832" s="31">
        <f>IF(AND(B3832=L$1),LOOKUP(9.99999999999999E+307,$L$2:L3831)+1,"")</f>
        <v>3666</v>
      </c>
      <c r="M3832" s="31">
        <f>IF(AND(B3832=M$1),LOOKUP(9.99999999999999E+307,$M$2:M3831)+1,"")</f>
        <v>3666</v>
      </c>
      <c r="N3832" s="31" t="e">
        <f>IF(AND(B3832=N$1),LOOKUP(9.99999999999999E+307,$N$2:N3831)+1,"")</f>
        <v>#REF!</v>
      </c>
      <c r="O3832" s="31" t="e">
        <f>IF(AND($B3832=O$1),LOOKUP(9.99999999999999E+307,$O$2:O3831)+1,"")</f>
        <v>#REF!</v>
      </c>
      <c r="P3832" s="31" t="e">
        <f>IF(AND($B3832=P$1),LOOKUP(9.99999999999999E+307,$P$2:P3831)+1,"")</f>
        <v>#REF!</v>
      </c>
      <c r="Q3832" s="31" t="e">
        <f>IF(AND($B3832=Q$1),LOOKUP(9.99999999999999E+307,$Q$2:Q3831)+1,"")</f>
        <v>#REF!</v>
      </c>
      <c r="R3832" s="31">
        <f>IF(AND($B3832=R$1),LOOKUP(9.99999999999999E+307,$R$2:R3831)+1,"")</f>
        <v>3666</v>
      </c>
      <c r="S3832" s="31">
        <f>IF(AND($B3832=S$1),LOOKUP(9.99999999999999E+307,$S$2:S3831)+1,"")</f>
        <v>3666</v>
      </c>
      <c r="T3832" s="265"/>
      <c r="AA3832" s="254" t="str">
        <f t="shared" si="423"/>
        <v/>
      </c>
      <c r="AB3832" s="254" t="str">
        <f t="shared" si="424"/>
        <v/>
      </c>
      <c r="AC3832" s="255">
        <f t="shared" si="425"/>
        <v>0</v>
      </c>
      <c r="AD3832" s="255">
        <f t="shared" si="426"/>
        <v>3836</v>
      </c>
      <c r="AE3832" s="256" t="str">
        <f t="shared" si="427"/>
        <v/>
      </c>
      <c r="AF3832" s="252" t="str">
        <f t="shared" si="428"/>
        <v>-</v>
      </c>
    </row>
    <row r="3833" spans="1:32" ht="20.149999999999999" customHeight="1" x14ac:dyDescent="0.75">
      <c r="A3833" s="31">
        <v>3831</v>
      </c>
      <c r="B3833" s="237"/>
      <c r="C3833" s="273"/>
      <c r="D3833" s="272"/>
      <c r="E3833" s="273"/>
      <c r="F3833" s="273"/>
      <c r="G3833" s="253" t="str">
        <f t="shared" si="429"/>
        <v/>
      </c>
      <c r="H3833" s="31" t="str">
        <f>IF(AND(B3833=H$1),LOOKUP(9.99999999999999E+307,$H$2:H3832)+1,"")</f>
        <v/>
      </c>
      <c r="I3833" s="31" t="str">
        <f>IF(AND(B3833=I$1),LOOKUP(9.99999999999999E+307,$I$2:I3832)+1,"")</f>
        <v/>
      </c>
      <c r="J3833" s="31">
        <f>IF(AND(B3833=J$1),LOOKUP(9.99999999999999E+307,$J$2:J3832)+1,"")</f>
        <v>3667</v>
      </c>
      <c r="K3833" s="31">
        <f>IF(AND(B3833=K$1),LOOKUP(9.99999999999999E+307,$K$2:K3832)+1,"")</f>
        <v>3667</v>
      </c>
      <c r="L3833" s="31">
        <f>IF(AND(B3833=L$1),LOOKUP(9.99999999999999E+307,$L$2:L3832)+1,"")</f>
        <v>3667</v>
      </c>
      <c r="M3833" s="31">
        <f>IF(AND(B3833=M$1),LOOKUP(9.99999999999999E+307,$M$2:M3832)+1,"")</f>
        <v>3667</v>
      </c>
      <c r="N3833" s="31" t="e">
        <f>IF(AND(B3833=N$1),LOOKUP(9.99999999999999E+307,$N$2:N3832)+1,"")</f>
        <v>#REF!</v>
      </c>
      <c r="O3833" s="31" t="e">
        <f>IF(AND($B3833=O$1),LOOKUP(9.99999999999999E+307,$O$2:O3832)+1,"")</f>
        <v>#REF!</v>
      </c>
      <c r="P3833" s="31" t="e">
        <f>IF(AND($B3833=P$1),LOOKUP(9.99999999999999E+307,$P$2:P3832)+1,"")</f>
        <v>#REF!</v>
      </c>
      <c r="Q3833" s="31" t="e">
        <f>IF(AND($B3833=Q$1),LOOKUP(9.99999999999999E+307,$Q$2:Q3832)+1,"")</f>
        <v>#REF!</v>
      </c>
      <c r="R3833" s="31">
        <f>IF(AND($B3833=R$1),LOOKUP(9.99999999999999E+307,$R$2:R3832)+1,"")</f>
        <v>3667</v>
      </c>
      <c r="S3833" s="31">
        <f>IF(AND($B3833=S$1),LOOKUP(9.99999999999999E+307,$S$2:S3832)+1,"")</f>
        <v>3667</v>
      </c>
      <c r="T3833" s="265"/>
      <c r="AA3833" s="254" t="str">
        <f t="shared" si="423"/>
        <v/>
      </c>
      <c r="AB3833" s="254" t="str">
        <f t="shared" si="424"/>
        <v/>
      </c>
      <c r="AC3833" s="255">
        <f t="shared" si="425"/>
        <v>0</v>
      </c>
      <c r="AD3833" s="255">
        <f t="shared" si="426"/>
        <v>3836</v>
      </c>
      <c r="AE3833" s="256" t="str">
        <f t="shared" si="427"/>
        <v/>
      </c>
      <c r="AF3833" s="252" t="str">
        <f t="shared" si="428"/>
        <v>-</v>
      </c>
    </row>
    <row r="3834" spans="1:32" ht="20.149999999999999" customHeight="1" x14ac:dyDescent="0.75">
      <c r="A3834" s="31">
        <v>3832</v>
      </c>
      <c r="B3834" s="237"/>
      <c r="C3834" s="273"/>
      <c r="D3834" s="272"/>
      <c r="E3834" s="273"/>
      <c r="F3834" s="273"/>
      <c r="G3834" s="253" t="str">
        <f t="shared" si="429"/>
        <v/>
      </c>
      <c r="H3834" s="31" t="str">
        <f>IF(AND(B3834=H$1),LOOKUP(9.99999999999999E+307,$H$2:H3833)+1,"")</f>
        <v/>
      </c>
      <c r="I3834" s="31" t="str">
        <f>IF(AND(B3834=I$1),LOOKUP(9.99999999999999E+307,$I$2:I3833)+1,"")</f>
        <v/>
      </c>
      <c r="J3834" s="31">
        <f>IF(AND(B3834=J$1),LOOKUP(9.99999999999999E+307,$J$2:J3833)+1,"")</f>
        <v>3668</v>
      </c>
      <c r="K3834" s="31">
        <f>IF(AND(B3834=K$1),LOOKUP(9.99999999999999E+307,$K$2:K3833)+1,"")</f>
        <v>3668</v>
      </c>
      <c r="L3834" s="31">
        <f>IF(AND(B3834=L$1),LOOKUP(9.99999999999999E+307,$L$2:L3833)+1,"")</f>
        <v>3668</v>
      </c>
      <c r="M3834" s="31">
        <f>IF(AND(B3834=M$1),LOOKUP(9.99999999999999E+307,$M$2:M3833)+1,"")</f>
        <v>3668</v>
      </c>
      <c r="N3834" s="31" t="e">
        <f>IF(AND(B3834=N$1),LOOKUP(9.99999999999999E+307,$N$2:N3833)+1,"")</f>
        <v>#REF!</v>
      </c>
      <c r="O3834" s="31" t="e">
        <f>IF(AND($B3834=O$1),LOOKUP(9.99999999999999E+307,$O$2:O3833)+1,"")</f>
        <v>#REF!</v>
      </c>
      <c r="P3834" s="31" t="e">
        <f>IF(AND($B3834=P$1),LOOKUP(9.99999999999999E+307,$P$2:P3833)+1,"")</f>
        <v>#REF!</v>
      </c>
      <c r="Q3834" s="31" t="e">
        <f>IF(AND($B3834=Q$1),LOOKUP(9.99999999999999E+307,$Q$2:Q3833)+1,"")</f>
        <v>#REF!</v>
      </c>
      <c r="R3834" s="31">
        <f>IF(AND($B3834=R$1),LOOKUP(9.99999999999999E+307,$R$2:R3833)+1,"")</f>
        <v>3668</v>
      </c>
      <c r="S3834" s="31">
        <f>IF(AND($B3834=S$1),LOOKUP(9.99999999999999E+307,$S$2:S3833)+1,"")</f>
        <v>3668</v>
      </c>
      <c r="T3834" s="265"/>
      <c r="AA3834" s="254" t="str">
        <f t="shared" si="423"/>
        <v/>
      </c>
      <c r="AB3834" s="254" t="str">
        <f t="shared" si="424"/>
        <v/>
      </c>
      <c r="AC3834" s="255">
        <f t="shared" si="425"/>
        <v>0</v>
      </c>
      <c r="AD3834" s="255">
        <f t="shared" si="426"/>
        <v>3836</v>
      </c>
      <c r="AE3834" s="256" t="str">
        <f t="shared" si="427"/>
        <v/>
      </c>
      <c r="AF3834" s="252" t="str">
        <f t="shared" si="428"/>
        <v>-</v>
      </c>
    </row>
    <row r="3835" spans="1:32" ht="20.149999999999999" customHeight="1" x14ac:dyDescent="0.75">
      <c r="A3835" s="31">
        <v>3833</v>
      </c>
      <c r="B3835" s="237"/>
      <c r="C3835" s="273"/>
      <c r="D3835" s="272"/>
      <c r="E3835" s="273"/>
      <c r="F3835" s="273"/>
      <c r="G3835" s="253" t="str">
        <f t="shared" si="429"/>
        <v/>
      </c>
      <c r="H3835" s="31" t="str">
        <f>IF(AND(B3835=H$1),LOOKUP(9.99999999999999E+307,$H$2:H3834)+1,"")</f>
        <v/>
      </c>
      <c r="I3835" s="31" t="str">
        <f>IF(AND(B3835=I$1),LOOKUP(9.99999999999999E+307,$I$2:I3834)+1,"")</f>
        <v/>
      </c>
      <c r="J3835" s="31">
        <f>IF(AND(B3835=J$1),LOOKUP(9.99999999999999E+307,$J$2:J3834)+1,"")</f>
        <v>3669</v>
      </c>
      <c r="K3835" s="31">
        <f>IF(AND(B3835=K$1),LOOKUP(9.99999999999999E+307,$K$2:K3834)+1,"")</f>
        <v>3669</v>
      </c>
      <c r="L3835" s="31">
        <f>IF(AND(B3835=L$1),LOOKUP(9.99999999999999E+307,$L$2:L3834)+1,"")</f>
        <v>3669</v>
      </c>
      <c r="M3835" s="31">
        <f>IF(AND(B3835=M$1),LOOKUP(9.99999999999999E+307,$M$2:M3834)+1,"")</f>
        <v>3669</v>
      </c>
      <c r="N3835" s="31" t="e">
        <f>IF(AND(B3835=N$1),LOOKUP(9.99999999999999E+307,$N$2:N3834)+1,"")</f>
        <v>#REF!</v>
      </c>
      <c r="O3835" s="31" t="e">
        <f>IF(AND($B3835=O$1),LOOKUP(9.99999999999999E+307,$O$2:O3834)+1,"")</f>
        <v>#REF!</v>
      </c>
      <c r="P3835" s="31" t="e">
        <f>IF(AND($B3835=P$1),LOOKUP(9.99999999999999E+307,$P$2:P3834)+1,"")</f>
        <v>#REF!</v>
      </c>
      <c r="Q3835" s="31" t="e">
        <f>IF(AND($B3835=Q$1),LOOKUP(9.99999999999999E+307,$Q$2:Q3834)+1,"")</f>
        <v>#REF!</v>
      </c>
      <c r="R3835" s="31">
        <f>IF(AND($B3835=R$1),LOOKUP(9.99999999999999E+307,$R$2:R3834)+1,"")</f>
        <v>3669</v>
      </c>
      <c r="S3835" s="31">
        <f>IF(AND($B3835=S$1),LOOKUP(9.99999999999999E+307,$S$2:S3834)+1,"")</f>
        <v>3669</v>
      </c>
      <c r="T3835" s="265"/>
      <c r="AA3835" s="254" t="str">
        <f t="shared" si="423"/>
        <v/>
      </c>
      <c r="AB3835" s="254" t="str">
        <f t="shared" si="424"/>
        <v/>
      </c>
      <c r="AC3835" s="255">
        <f t="shared" si="425"/>
        <v>0</v>
      </c>
      <c r="AD3835" s="255">
        <f t="shared" si="426"/>
        <v>3836</v>
      </c>
      <c r="AE3835" s="256" t="str">
        <f t="shared" si="427"/>
        <v/>
      </c>
      <c r="AF3835" s="252" t="str">
        <f t="shared" si="428"/>
        <v>-</v>
      </c>
    </row>
    <row r="3836" spans="1:32" ht="20.149999999999999" customHeight="1" x14ac:dyDescent="0.75">
      <c r="A3836" s="31">
        <v>3834</v>
      </c>
      <c r="B3836" s="237"/>
      <c r="C3836" s="273"/>
      <c r="D3836" s="272"/>
      <c r="E3836" s="273"/>
      <c r="F3836" s="273"/>
      <c r="G3836" s="253" t="str">
        <f t="shared" si="429"/>
        <v/>
      </c>
      <c r="H3836" s="31" t="str">
        <f>IF(AND(B3836=H$1),LOOKUP(9.99999999999999E+307,$H$2:H3835)+1,"")</f>
        <v/>
      </c>
      <c r="I3836" s="31" t="str">
        <f>IF(AND(B3836=I$1),LOOKUP(9.99999999999999E+307,$I$2:I3835)+1,"")</f>
        <v/>
      </c>
      <c r="J3836" s="31">
        <f>IF(AND(B3836=J$1),LOOKUP(9.99999999999999E+307,$J$2:J3835)+1,"")</f>
        <v>3670</v>
      </c>
      <c r="K3836" s="31">
        <f>IF(AND(B3836=K$1),LOOKUP(9.99999999999999E+307,$K$2:K3835)+1,"")</f>
        <v>3670</v>
      </c>
      <c r="L3836" s="31">
        <f>IF(AND(B3836=L$1),LOOKUP(9.99999999999999E+307,$L$2:L3835)+1,"")</f>
        <v>3670</v>
      </c>
      <c r="M3836" s="31">
        <f>IF(AND(B3836=M$1),LOOKUP(9.99999999999999E+307,$M$2:M3835)+1,"")</f>
        <v>3670</v>
      </c>
      <c r="N3836" s="31" t="e">
        <f>IF(AND(B3836=N$1),LOOKUP(9.99999999999999E+307,$N$2:N3835)+1,"")</f>
        <v>#REF!</v>
      </c>
      <c r="O3836" s="31" t="e">
        <f>IF(AND($B3836=O$1),LOOKUP(9.99999999999999E+307,$O$2:O3835)+1,"")</f>
        <v>#REF!</v>
      </c>
      <c r="P3836" s="31" t="e">
        <f>IF(AND($B3836=P$1),LOOKUP(9.99999999999999E+307,$P$2:P3835)+1,"")</f>
        <v>#REF!</v>
      </c>
      <c r="Q3836" s="31" t="e">
        <f>IF(AND($B3836=Q$1),LOOKUP(9.99999999999999E+307,$Q$2:Q3835)+1,"")</f>
        <v>#REF!</v>
      </c>
      <c r="R3836" s="31">
        <f>IF(AND($B3836=R$1),LOOKUP(9.99999999999999E+307,$R$2:R3835)+1,"")</f>
        <v>3670</v>
      </c>
      <c r="S3836" s="31">
        <f>IF(AND($B3836=S$1),LOOKUP(9.99999999999999E+307,$S$2:S3835)+1,"")</f>
        <v>3670</v>
      </c>
      <c r="T3836" s="265"/>
      <c r="AA3836" s="254" t="str">
        <f t="shared" si="423"/>
        <v/>
      </c>
      <c r="AB3836" s="254" t="str">
        <f t="shared" si="424"/>
        <v/>
      </c>
      <c r="AC3836" s="255">
        <f t="shared" si="425"/>
        <v>0</v>
      </c>
      <c r="AD3836" s="255">
        <f t="shared" si="426"/>
        <v>3836</v>
      </c>
      <c r="AE3836" s="256" t="str">
        <f t="shared" si="427"/>
        <v/>
      </c>
      <c r="AF3836" s="252" t="str">
        <f t="shared" si="428"/>
        <v>-</v>
      </c>
    </row>
    <row r="3837" spans="1:32" ht="20.149999999999999" customHeight="1" x14ac:dyDescent="0.75">
      <c r="A3837" s="31">
        <v>3835</v>
      </c>
      <c r="B3837" s="237"/>
      <c r="C3837" s="273"/>
      <c r="D3837" s="272"/>
      <c r="E3837" s="273"/>
      <c r="F3837" s="273"/>
      <c r="G3837" s="253" t="str">
        <f t="shared" si="429"/>
        <v/>
      </c>
      <c r="H3837" s="31" t="str">
        <f>IF(AND(B3837=H$1),LOOKUP(9.99999999999999E+307,$H$2:H3836)+1,"")</f>
        <v/>
      </c>
      <c r="I3837" s="31" t="str">
        <f>IF(AND(B3837=I$1),LOOKUP(9.99999999999999E+307,$I$2:I3836)+1,"")</f>
        <v/>
      </c>
      <c r="J3837" s="31">
        <f>IF(AND(B3837=J$1),LOOKUP(9.99999999999999E+307,$J$2:J3836)+1,"")</f>
        <v>3671</v>
      </c>
      <c r="K3837" s="31">
        <f>IF(AND(B3837=K$1),LOOKUP(9.99999999999999E+307,$K$2:K3836)+1,"")</f>
        <v>3671</v>
      </c>
      <c r="L3837" s="31">
        <f>IF(AND(B3837=L$1),LOOKUP(9.99999999999999E+307,$L$2:L3836)+1,"")</f>
        <v>3671</v>
      </c>
      <c r="M3837" s="31">
        <f>IF(AND(B3837=M$1),LOOKUP(9.99999999999999E+307,$M$2:M3836)+1,"")</f>
        <v>3671</v>
      </c>
      <c r="N3837" s="31" t="e">
        <f>IF(AND(B3837=N$1),LOOKUP(9.99999999999999E+307,$N$2:N3836)+1,"")</f>
        <v>#REF!</v>
      </c>
      <c r="O3837" s="31" t="e">
        <f>IF(AND($B3837=O$1),LOOKUP(9.99999999999999E+307,$O$2:O3836)+1,"")</f>
        <v>#REF!</v>
      </c>
      <c r="P3837" s="31" t="e">
        <f>IF(AND($B3837=P$1),LOOKUP(9.99999999999999E+307,$P$2:P3836)+1,"")</f>
        <v>#REF!</v>
      </c>
      <c r="Q3837" s="31" t="e">
        <f>IF(AND($B3837=Q$1),LOOKUP(9.99999999999999E+307,$Q$2:Q3836)+1,"")</f>
        <v>#REF!</v>
      </c>
      <c r="R3837" s="31">
        <f>IF(AND($B3837=R$1),LOOKUP(9.99999999999999E+307,$R$2:R3836)+1,"")</f>
        <v>3671</v>
      </c>
      <c r="S3837" s="31">
        <f>IF(AND($B3837=S$1),LOOKUP(9.99999999999999E+307,$S$2:S3836)+1,"")</f>
        <v>3671</v>
      </c>
      <c r="T3837" s="265"/>
      <c r="AA3837" s="254" t="str">
        <f t="shared" si="423"/>
        <v/>
      </c>
      <c r="AB3837" s="254" t="str">
        <f t="shared" si="424"/>
        <v/>
      </c>
      <c r="AC3837" s="255">
        <f t="shared" si="425"/>
        <v>0</v>
      </c>
      <c r="AD3837" s="255">
        <f t="shared" si="426"/>
        <v>3836</v>
      </c>
      <c r="AE3837" s="256" t="str">
        <f t="shared" si="427"/>
        <v/>
      </c>
      <c r="AF3837" s="252" t="str">
        <f t="shared" si="428"/>
        <v>-</v>
      </c>
    </row>
    <row r="3838" spans="1:32" ht="20.149999999999999" customHeight="1" x14ac:dyDescent="0.75">
      <c r="A3838" s="31">
        <v>3836</v>
      </c>
      <c r="B3838" s="237"/>
      <c r="C3838" s="273"/>
      <c r="D3838" s="272"/>
      <c r="E3838" s="273"/>
      <c r="F3838" s="273"/>
      <c r="G3838" s="253" t="str">
        <f t="shared" si="429"/>
        <v/>
      </c>
      <c r="H3838" s="31" t="str">
        <f>IF(AND(B3838=H$1),LOOKUP(9.99999999999999E+307,$H$2:H3837)+1,"")</f>
        <v/>
      </c>
      <c r="I3838" s="31" t="str">
        <f>IF(AND(B3838=I$1),LOOKUP(9.99999999999999E+307,$I$2:I3837)+1,"")</f>
        <v/>
      </c>
      <c r="J3838" s="31">
        <f>IF(AND(B3838=J$1),LOOKUP(9.99999999999999E+307,$J$2:J3837)+1,"")</f>
        <v>3672</v>
      </c>
      <c r="K3838" s="31">
        <f>IF(AND(B3838=K$1),LOOKUP(9.99999999999999E+307,$K$2:K3837)+1,"")</f>
        <v>3672</v>
      </c>
      <c r="L3838" s="31">
        <f>IF(AND(B3838=L$1),LOOKUP(9.99999999999999E+307,$L$2:L3837)+1,"")</f>
        <v>3672</v>
      </c>
      <c r="M3838" s="31">
        <f>IF(AND(B3838=M$1),LOOKUP(9.99999999999999E+307,$M$2:M3837)+1,"")</f>
        <v>3672</v>
      </c>
      <c r="N3838" s="31" t="e">
        <f>IF(AND(B3838=N$1),LOOKUP(9.99999999999999E+307,$N$2:N3837)+1,"")</f>
        <v>#REF!</v>
      </c>
      <c r="O3838" s="31" t="e">
        <f>IF(AND($B3838=O$1),LOOKUP(9.99999999999999E+307,$O$2:O3837)+1,"")</f>
        <v>#REF!</v>
      </c>
      <c r="P3838" s="31" t="e">
        <f>IF(AND($B3838=P$1),LOOKUP(9.99999999999999E+307,$P$2:P3837)+1,"")</f>
        <v>#REF!</v>
      </c>
      <c r="Q3838" s="31" t="e">
        <f>IF(AND($B3838=Q$1),LOOKUP(9.99999999999999E+307,$Q$2:Q3837)+1,"")</f>
        <v>#REF!</v>
      </c>
      <c r="R3838" s="31">
        <f>IF(AND($B3838=R$1),LOOKUP(9.99999999999999E+307,$R$2:R3837)+1,"")</f>
        <v>3672</v>
      </c>
      <c r="S3838" s="31">
        <f>IF(AND($B3838=S$1),LOOKUP(9.99999999999999E+307,$S$2:S3837)+1,"")</f>
        <v>3672</v>
      </c>
      <c r="T3838" s="265"/>
      <c r="AA3838" s="254" t="str">
        <f t="shared" si="423"/>
        <v/>
      </c>
      <c r="AB3838" s="254" t="str">
        <f t="shared" si="424"/>
        <v/>
      </c>
      <c r="AC3838" s="255">
        <f t="shared" si="425"/>
        <v>0</v>
      </c>
      <c r="AD3838" s="255">
        <f t="shared" si="426"/>
        <v>3836</v>
      </c>
      <c r="AE3838" s="256" t="str">
        <f t="shared" si="427"/>
        <v/>
      </c>
      <c r="AF3838" s="252" t="str">
        <f t="shared" si="428"/>
        <v>-</v>
      </c>
    </row>
    <row r="3839" spans="1:32" ht="20.149999999999999" customHeight="1" x14ac:dyDescent="0.75">
      <c r="A3839" s="31">
        <v>3837</v>
      </c>
      <c r="B3839" s="237"/>
      <c r="C3839" s="273"/>
      <c r="D3839" s="272"/>
      <c r="E3839" s="273"/>
      <c r="F3839" s="273"/>
      <c r="G3839" s="253" t="str">
        <f t="shared" si="429"/>
        <v/>
      </c>
      <c r="H3839" s="31" t="str">
        <f>IF(AND(B3839=H$1),LOOKUP(9.99999999999999E+307,$H$2:H3838)+1,"")</f>
        <v/>
      </c>
      <c r="I3839" s="31" t="str">
        <f>IF(AND(B3839=I$1),LOOKUP(9.99999999999999E+307,$I$2:I3838)+1,"")</f>
        <v/>
      </c>
      <c r="J3839" s="31">
        <f>IF(AND(B3839=J$1),LOOKUP(9.99999999999999E+307,$J$2:J3838)+1,"")</f>
        <v>3673</v>
      </c>
      <c r="K3839" s="31">
        <f>IF(AND(B3839=K$1),LOOKUP(9.99999999999999E+307,$K$2:K3838)+1,"")</f>
        <v>3673</v>
      </c>
      <c r="L3839" s="31">
        <f>IF(AND(B3839=L$1),LOOKUP(9.99999999999999E+307,$L$2:L3838)+1,"")</f>
        <v>3673</v>
      </c>
      <c r="M3839" s="31">
        <f>IF(AND(B3839=M$1),LOOKUP(9.99999999999999E+307,$M$2:M3838)+1,"")</f>
        <v>3673</v>
      </c>
      <c r="N3839" s="31" t="e">
        <f>IF(AND(B3839=N$1),LOOKUP(9.99999999999999E+307,$N$2:N3838)+1,"")</f>
        <v>#REF!</v>
      </c>
      <c r="O3839" s="31" t="e">
        <f>IF(AND($B3839=O$1),LOOKUP(9.99999999999999E+307,$O$2:O3838)+1,"")</f>
        <v>#REF!</v>
      </c>
      <c r="P3839" s="31" t="e">
        <f>IF(AND($B3839=P$1),LOOKUP(9.99999999999999E+307,$P$2:P3838)+1,"")</f>
        <v>#REF!</v>
      </c>
      <c r="Q3839" s="31" t="e">
        <f>IF(AND($B3839=Q$1),LOOKUP(9.99999999999999E+307,$Q$2:Q3838)+1,"")</f>
        <v>#REF!</v>
      </c>
      <c r="R3839" s="31">
        <f>IF(AND($B3839=R$1),LOOKUP(9.99999999999999E+307,$R$2:R3838)+1,"")</f>
        <v>3673</v>
      </c>
      <c r="S3839" s="31">
        <f>IF(AND($B3839=S$1),LOOKUP(9.99999999999999E+307,$S$2:S3838)+1,"")</f>
        <v>3673</v>
      </c>
      <c r="T3839" s="265"/>
      <c r="AA3839" s="254" t="str">
        <f t="shared" si="423"/>
        <v/>
      </c>
      <c r="AB3839" s="254" t="str">
        <f t="shared" si="424"/>
        <v/>
      </c>
      <c r="AC3839" s="255">
        <f t="shared" si="425"/>
        <v>0</v>
      </c>
      <c r="AD3839" s="255">
        <f t="shared" si="426"/>
        <v>3836</v>
      </c>
      <c r="AE3839" s="256" t="str">
        <f t="shared" si="427"/>
        <v/>
      </c>
      <c r="AF3839" s="252" t="str">
        <f t="shared" si="428"/>
        <v>-</v>
      </c>
    </row>
    <row r="3840" spans="1:32" ht="20.149999999999999" customHeight="1" x14ac:dyDescent="0.75">
      <c r="A3840" s="31">
        <v>3838</v>
      </c>
      <c r="B3840" s="237"/>
      <c r="C3840" s="273"/>
      <c r="D3840" s="272"/>
      <c r="E3840" s="273"/>
      <c r="F3840" s="273"/>
      <c r="G3840" s="253" t="str">
        <f t="shared" si="429"/>
        <v/>
      </c>
      <c r="H3840" s="31" t="str">
        <f>IF(AND(B3840=H$1),LOOKUP(9.99999999999999E+307,$H$2:H3839)+1,"")</f>
        <v/>
      </c>
      <c r="I3840" s="31" t="str">
        <f>IF(AND(B3840=I$1),LOOKUP(9.99999999999999E+307,$I$2:I3839)+1,"")</f>
        <v/>
      </c>
      <c r="J3840" s="31">
        <f>IF(AND(B3840=J$1),LOOKUP(9.99999999999999E+307,$J$2:J3839)+1,"")</f>
        <v>3674</v>
      </c>
      <c r="K3840" s="31">
        <f>IF(AND(B3840=K$1),LOOKUP(9.99999999999999E+307,$K$2:K3839)+1,"")</f>
        <v>3674</v>
      </c>
      <c r="L3840" s="31">
        <f>IF(AND(B3840=L$1),LOOKUP(9.99999999999999E+307,$L$2:L3839)+1,"")</f>
        <v>3674</v>
      </c>
      <c r="M3840" s="31">
        <f>IF(AND(B3840=M$1),LOOKUP(9.99999999999999E+307,$M$2:M3839)+1,"")</f>
        <v>3674</v>
      </c>
      <c r="N3840" s="31" t="e">
        <f>IF(AND(B3840=N$1),LOOKUP(9.99999999999999E+307,$N$2:N3839)+1,"")</f>
        <v>#REF!</v>
      </c>
      <c r="O3840" s="31" t="e">
        <f>IF(AND($B3840=O$1),LOOKUP(9.99999999999999E+307,$O$2:O3839)+1,"")</f>
        <v>#REF!</v>
      </c>
      <c r="P3840" s="31" t="e">
        <f>IF(AND($B3840=P$1),LOOKUP(9.99999999999999E+307,$P$2:P3839)+1,"")</f>
        <v>#REF!</v>
      </c>
      <c r="Q3840" s="31" t="e">
        <f>IF(AND($B3840=Q$1),LOOKUP(9.99999999999999E+307,$Q$2:Q3839)+1,"")</f>
        <v>#REF!</v>
      </c>
      <c r="R3840" s="31">
        <f>IF(AND($B3840=R$1),LOOKUP(9.99999999999999E+307,$R$2:R3839)+1,"")</f>
        <v>3674</v>
      </c>
      <c r="S3840" s="31">
        <f>IF(AND($B3840=S$1),LOOKUP(9.99999999999999E+307,$S$2:S3839)+1,"")</f>
        <v>3674</v>
      </c>
      <c r="T3840" s="265"/>
      <c r="AA3840" s="254" t="str">
        <f t="shared" si="423"/>
        <v/>
      </c>
      <c r="AB3840" s="254" t="str">
        <f t="shared" si="424"/>
        <v/>
      </c>
      <c r="AC3840" s="255">
        <f t="shared" si="425"/>
        <v>0</v>
      </c>
      <c r="AD3840" s="255">
        <f t="shared" si="426"/>
        <v>3836</v>
      </c>
      <c r="AE3840" s="256" t="str">
        <f t="shared" si="427"/>
        <v/>
      </c>
      <c r="AF3840" s="252" t="str">
        <f t="shared" si="428"/>
        <v>-</v>
      </c>
    </row>
    <row r="3841" spans="1:32" ht="20.149999999999999" customHeight="1" x14ac:dyDescent="0.75">
      <c r="A3841" s="31">
        <v>3839</v>
      </c>
      <c r="B3841" s="237"/>
      <c r="C3841" s="273"/>
      <c r="D3841" s="272"/>
      <c r="E3841" s="273"/>
      <c r="F3841" s="273"/>
      <c r="G3841" s="253" t="str">
        <f t="shared" si="429"/>
        <v/>
      </c>
      <c r="H3841" s="31" t="str">
        <f>IF(AND(B3841=H$1),LOOKUP(9.99999999999999E+307,$H$2:H3840)+1,"")</f>
        <v/>
      </c>
      <c r="I3841" s="31" t="str">
        <f>IF(AND(B3841=I$1),LOOKUP(9.99999999999999E+307,$I$2:I3840)+1,"")</f>
        <v/>
      </c>
      <c r="J3841" s="31">
        <f>IF(AND(B3841=J$1),LOOKUP(9.99999999999999E+307,$J$2:J3840)+1,"")</f>
        <v>3675</v>
      </c>
      <c r="K3841" s="31">
        <f>IF(AND(B3841=K$1),LOOKUP(9.99999999999999E+307,$K$2:K3840)+1,"")</f>
        <v>3675</v>
      </c>
      <c r="L3841" s="31">
        <f>IF(AND(B3841=L$1),LOOKUP(9.99999999999999E+307,$L$2:L3840)+1,"")</f>
        <v>3675</v>
      </c>
      <c r="M3841" s="31">
        <f>IF(AND(B3841=M$1),LOOKUP(9.99999999999999E+307,$M$2:M3840)+1,"")</f>
        <v>3675</v>
      </c>
      <c r="N3841" s="31" t="e">
        <f>IF(AND(B3841=N$1),LOOKUP(9.99999999999999E+307,$N$2:N3840)+1,"")</f>
        <v>#REF!</v>
      </c>
      <c r="O3841" s="31" t="e">
        <f>IF(AND($B3841=O$1),LOOKUP(9.99999999999999E+307,$O$2:O3840)+1,"")</f>
        <v>#REF!</v>
      </c>
      <c r="P3841" s="31" t="e">
        <f>IF(AND($B3841=P$1),LOOKUP(9.99999999999999E+307,$P$2:P3840)+1,"")</f>
        <v>#REF!</v>
      </c>
      <c r="Q3841" s="31" t="e">
        <f>IF(AND($B3841=Q$1),LOOKUP(9.99999999999999E+307,$Q$2:Q3840)+1,"")</f>
        <v>#REF!</v>
      </c>
      <c r="R3841" s="31">
        <f>IF(AND($B3841=R$1),LOOKUP(9.99999999999999E+307,$R$2:R3840)+1,"")</f>
        <v>3675</v>
      </c>
      <c r="S3841" s="31">
        <f>IF(AND($B3841=S$1),LOOKUP(9.99999999999999E+307,$S$2:S3840)+1,"")</f>
        <v>3675</v>
      </c>
      <c r="T3841" s="265"/>
      <c r="AA3841" s="254" t="str">
        <f t="shared" si="423"/>
        <v/>
      </c>
      <c r="AB3841" s="254" t="str">
        <f t="shared" si="424"/>
        <v/>
      </c>
      <c r="AC3841" s="255">
        <f t="shared" si="425"/>
        <v>0</v>
      </c>
      <c r="AD3841" s="255">
        <f t="shared" si="426"/>
        <v>3836</v>
      </c>
      <c r="AE3841" s="256" t="str">
        <f t="shared" si="427"/>
        <v/>
      </c>
      <c r="AF3841" s="252" t="str">
        <f t="shared" si="428"/>
        <v>-</v>
      </c>
    </row>
    <row r="3842" spans="1:32" ht="20.149999999999999" customHeight="1" x14ac:dyDescent="0.75">
      <c r="A3842" s="31">
        <v>3840</v>
      </c>
      <c r="B3842" s="237"/>
      <c r="C3842" s="273"/>
      <c r="D3842" s="272"/>
      <c r="E3842" s="273"/>
      <c r="F3842" s="273"/>
      <c r="G3842" s="253" t="str">
        <f t="shared" si="429"/>
        <v/>
      </c>
      <c r="H3842" s="31" t="str">
        <f>IF(AND(B3842=H$1),LOOKUP(9.99999999999999E+307,$H$2:H3841)+1,"")</f>
        <v/>
      </c>
      <c r="I3842" s="31" t="str">
        <f>IF(AND(B3842=I$1),LOOKUP(9.99999999999999E+307,$I$2:I3841)+1,"")</f>
        <v/>
      </c>
      <c r="J3842" s="31">
        <f>IF(AND(B3842=J$1),LOOKUP(9.99999999999999E+307,$J$2:J3841)+1,"")</f>
        <v>3676</v>
      </c>
      <c r="K3842" s="31">
        <f>IF(AND(B3842=K$1),LOOKUP(9.99999999999999E+307,$K$2:K3841)+1,"")</f>
        <v>3676</v>
      </c>
      <c r="L3842" s="31">
        <f>IF(AND(B3842=L$1),LOOKUP(9.99999999999999E+307,$L$2:L3841)+1,"")</f>
        <v>3676</v>
      </c>
      <c r="M3842" s="31">
        <f>IF(AND(B3842=M$1),LOOKUP(9.99999999999999E+307,$M$2:M3841)+1,"")</f>
        <v>3676</v>
      </c>
      <c r="N3842" s="31" t="e">
        <f>IF(AND(B3842=N$1),LOOKUP(9.99999999999999E+307,$N$2:N3841)+1,"")</f>
        <v>#REF!</v>
      </c>
      <c r="O3842" s="31" t="e">
        <f>IF(AND($B3842=O$1),LOOKUP(9.99999999999999E+307,$O$2:O3841)+1,"")</f>
        <v>#REF!</v>
      </c>
      <c r="P3842" s="31" t="e">
        <f>IF(AND($B3842=P$1),LOOKUP(9.99999999999999E+307,$P$2:P3841)+1,"")</f>
        <v>#REF!</v>
      </c>
      <c r="Q3842" s="31" t="e">
        <f>IF(AND($B3842=Q$1),LOOKUP(9.99999999999999E+307,$Q$2:Q3841)+1,"")</f>
        <v>#REF!</v>
      </c>
      <c r="R3842" s="31">
        <f>IF(AND($B3842=R$1),LOOKUP(9.99999999999999E+307,$R$2:R3841)+1,"")</f>
        <v>3676</v>
      </c>
      <c r="S3842" s="31">
        <f>IF(AND($B3842=S$1),LOOKUP(9.99999999999999E+307,$S$2:S3841)+1,"")</f>
        <v>3676</v>
      </c>
      <c r="T3842" s="265"/>
      <c r="AA3842" s="254" t="str">
        <f t="shared" si="423"/>
        <v/>
      </c>
      <c r="AB3842" s="254" t="str">
        <f t="shared" si="424"/>
        <v/>
      </c>
      <c r="AC3842" s="255">
        <f t="shared" si="425"/>
        <v>0</v>
      </c>
      <c r="AD3842" s="255">
        <f t="shared" si="426"/>
        <v>3836</v>
      </c>
      <c r="AE3842" s="256" t="str">
        <f t="shared" si="427"/>
        <v/>
      </c>
      <c r="AF3842" s="252" t="str">
        <f t="shared" si="428"/>
        <v>-</v>
      </c>
    </row>
    <row r="3843" spans="1:32" ht="20.149999999999999" customHeight="1" x14ac:dyDescent="0.75">
      <c r="A3843" s="31">
        <v>3841</v>
      </c>
      <c r="B3843" s="237"/>
      <c r="C3843" s="273"/>
      <c r="D3843" s="272"/>
      <c r="E3843" s="273"/>
      <c r="F3843" s="273"/>
      <c r="G3843" s="253" t="str">
        <f t="shared" si="429"/>
        <v/>
      </c>
      <c r="H3843" s="31" t="str">
        <f>IF(AND(B3843=H$1),LOOKUP(9.99999999999999E+307,$H$2:H3842)+1,"")</f>
        <v/>
      </c>
      <c r="I3843" s="31" t="str">
        <f>IF(AND(B3843=I$1),LOOKUP(9.99999999999999E+307,$I$2:I3842)+1,"")</f>
        <v/>
      </c>
      <c r="J3843" s="31">
        <f>IF(AND(B3843=J$1),LOOKUP(9.99999999999999E+307,$J$2:J3842)+1,"")</f>
        <v>3677</v>
      </c>
      <c r="K3843" s="31">
        <f>IF(AND(B3843=K$1),LOOKUP(9.99999999999999E+307,$K$2:K3842)+1,"")</f>
        <v>3677</v>
      </c>
      <c r="L3843" s="31">
        <f>IF(AND(B3843=L$1),LOOKUP(9.99999999999999E+307,$L$2:L3842)+1,"")</f>
        <v>3677</v>
      </c>
      <c r="M3843" s="31">
        <f>IF(AND(B3843=M$1),LOOKUP(9.99999999999999E+307,$M$2:M3842)+1,"")</f>
        <v>3677</v>
      </c>
      <c r="N3843" s="31" t="e">
        <f>IF(AND(B3843=N$1),LOOKUP(9.99999999999999E+307,$N$2:N3842)+1,"")</f>
        <v>#REF!</v>
      </c>
      <c r="O3843" s="31" t="e">
        <f>IF(AND($B3843=O$1),LOOKUP(9.99999999999999E+307,$O$2:O3842)+1,"")</f>
        <v>#REF!</v>
      </c>
      <c r="P3843" s="31" t="e">
        <f>IF(AND($B3843=P$1),LOOKUP(9.99999999999999E+307,$P$2:P3842)+1,"")</f>
        <v>#REF!</v>
      </c>
      <c r="Q3843" s="31" t="e">
        <f>IF(AND($B3843=Q$1),LOOKUP(9.99999999999999E+307,$Q$2:Q3842)+1,"")</f>
        <v>#REF!</v>
      </c>
      <c r="R3843" s="31">
        <f>IF(AND($B3843=R$1),LOOKUP(9.99999999999999E+307,$R$2:R3842)+1,"")</f>
        <v>3677</v>
      </c>
      <c r="S3843" s="31">
        <f>IF(AND($B3843=S$1),LOOKUP(9.99999999999999E+307,$S$2:S3842)+1,"")</f>
        <v>3677</v>
      </c>
      <c r="T3843" s="265"/>
      <c r="AA3843" s="254" t="str">
        <f t="shared" si="423"/>
        <v/>
      </c>
      <c r="AB3843" s="254" t="str">
        <f t="shared" si="424"/>
        <v/>
      </c>
      <c r="AC3843" s="255">
        <f t="shared" si="425"/>
        <v>0</v>
      </c>
      <c r="AD3843" s="255">
        <f t="shared" si="426"/>
        <v>3836</v>
      </c>
      <c r="AE3843" s="256" t="str">
        <f t="shared" si="427"/>
        <v/>
      </c>
      <c r="AF3843" s="252" t="str">
        <f t="shared" si="428"/>
        <v>-</v>
      </c>
    </row>
    <row r="3844" spans="1:32" ht="20.149999999999999" customHeight="1" x14ac:dyDescent="0.75">
      <c r="A3844" s="31">
        <v>3842</v>
      </c>
      <c r="B3844" s="237"/>
      <c r="C3844" s="273"/>
      <c r="D3844" s="272"/>
      <c r="E3844" s="273"/>
      <c r="F3844" s="273"/>
      <c r="G3844" s="253" t="str">
        <f t="shared" si="429"/>
        <v/>
      </c>
      <c r="H3844" s="31" t="str">
        <f>IF(AND(B3844=H$1),LOOKUP(9.99999999999999E+307,$H$2:H3843)+1,"")</f>
        <v/>
      </c>
      <c r="I3844" s="31" t="str">
        <f>IF(AND(B3844=I$1),LOOKUP(9.99999999999999E+307,$I$2:I3843)+1,"")</f>
        <v/>
      </c>
      <c r="J3844" s="31">
        <f>IF(AND(B3844=J$1),LOOKUP(9.99999999999999E+307,$J$2:J3843)+1,"")</f>
        <v>3678</v>
      </c>
      <c r="K3844" s="31">
        <f>IF(AND(B3844=K$1),LOOKUP(9.99999999999999E+307,$K$2:K3843)+1,"")</f>
        <v>3678</v>
      </c>
      <c r="L3844" s="31">
        <f>IF(AND(B3844=L$1),LOOKUP(9.99999999999999E+307,$L$2:L3843)+1,"")</f>
        <v>3678</v>
      </c>
      <c r="M3844" s="31">
        <f>IF(AND(B3844=M$1),LOOKUP(9.99999999999999E+307,$M$2:M3843)+1,"")</f>
        <v>3678</v>
      </c>
      <c r="N3844" s="31" t="e">
        <f>IF(AND(B3844=N$1),LOOKUP(9.99999999999999E+307,$N$2:N3843)+1,"")</f>
        <v>#REF!</v>
      </c>
      <c r="O3844" s="31" t="e">
        <f>IF(AND($B3844=O$1),LOOKUP(9.99999999999999E+307,$O$2:O3843)+1,"")</f>
        <v>#REF!</v>
      </c>
      <c r="P3844" s="31" t="e">
        <f>IF(AND($B3844=P$1),LOOKUP(9.99999999999999E+307,$P$2:P3843)+1,"")</f>
        <v>#REF!</v>
      </c>
      <c r="Q3844" s="31" t="e">
        <f>IF(AND($B3844=Q$1),LOOKUP(9.99999999999999E+307,$Q$2:Q3843)+1,"")</f>
        <v>#REF!</v>
      </c>
      <c r="R3844" s="31">
        <f>IF(AND($B3844=R$1),LOOKUP(9.99999999999999E+307,$R$2:R3843)+1,"")</f>
        <v>3678</v>
      </c>
      <c r="S3844" s="31">
        <f>IF(AND($B3844=S$1),LOOKUP(9.99999999999999E+307,$S$2:S3843)+1,"")</f>
        <v>3678</v>
      </c>
      <c r="T3844" s="265"/>
      <c r="AA3844" s="254" t="str">
        <f t="shared" si="423"/>
        <v/>
      </c>
      <c r="AB3844" s="254" t="str">
        <f t="shared" si="424"/>
        <v/>
      </c>
      <c r="AC3844" s="255">
        <f t="shared" si="425"/>
        <v>0</v>
      </c>
      <c r="AD3844" s="255">
        <f t="shared" si="426"/>
        <v>3836</v>
      </c>
      <c r="AE3844" s="256" t="str">
        <f t="shared" si="427"/>
        <v/>
      </c>
      <c r="AF3844" s="252" t="str">
        <f t="shared" si="428"/>
        <v>-</v>
      </c>
    </row>
    <row r="3845" spans="1:32" ht="20.149999999999999" customHeight="1" x14ac:dyDescent="0.75">
      <c r="A3845" s="31">
        <v>3843</v>
      </c>
      <c r="B3845" s="237"/>
      <c r="C3845" s="273"/>
      <c r="D3845" s="272"/>
      <c r="E3845" s="273"/>
      <c r="F3845" s="273"/>
      <c r="G3845" s="253" t="str">
        <f t="shared" si="429"/>
        <v/>
      </c>
      <c r="H3845" s="31" t="str">
        <f>IF(AND(B3845=H$1),LOOKUP(9.99999999999999E+307,$H$2:H3844)+1,"")</f>
        <v/>
      </c>
      <c r="I3845" s="31" t="str">
        <f>IF(AND(B3845=I$1),LOOKUP(9.99999999999999E+307,$I$2:I3844)+1,"")</f>
        <v/>
      </c>
      <c r="J3845" s="31">
        <f>IF(AND(B3845=J$1),LOOKUP(9.99999999999999E+307,$J$2:J3844)+1,"")</f>
        <v>3679</v>
      </c>
      <c r="K3845" s="31">
        <f>IF(AND(B3845=K$1),LOOKUP(9.99999999999999E+307,$K$2:K3844)+1,"")</f>
        <v>3679</v>
      </c>
      <c r="L3845" s="31">
        <f>IF(AND(B3845=L$1),LOOKUP(9.99999999999999E+307,$L$2:L3844)+1,"")</f>
        <v>3679</v>
      </c>
      <c r="M3845" s="31">
        <f>IF(AND(B3845=M$1),LOOKUP(9.99999999999999E+307,$M$2:M3844)+1,"")</f>
        <v>3679</v>
      </c>
      <c r="N3845" s="31" t="e">
        <f>IF(AND(B3845=N$1),LOOKUP(9.99999999999999E+307,$N$2:N3844)+1,"")</f>
        <v>#REF!</v>
      </c>
      <c r="O3845" s="31" t="e">
        <f>IF(AND($B3845=O$1),LOOKUP(9.99999999999999E+307,$O$2:O3844)+1,"")</f>
        <v>#REF!</v>
      </c>
      <c r="P3845" s="31" t="e">
        <f>IF(AND($B3845=P$1),LOOKUP(9.99999999999999E+307,$P$2:P3844)+1,"")</f>
        <v>#REF!</v>
      </c>
      <c r="Q3845" s="31" t="e">
        <f>IF(AND($B3845=Q$1),LOOKUP(9.99999999999999E+307,$Q$2:Q3844)+1,"")</f>
        <v>#REF!</v>
      </c>
      <c r="R3845" s="31">
        <f>IF(AND($B3845=R$1),LOOKUP(9.99999999999999E+307,$R$2:R3844)+1,"")</f>
        <v>3679</v>
      </c>
      <c r="S3845" s="31">
        <f>IF(AND($B3845=S$1),LOOKUP(9.99999999999999E+307,$S$2:S3844)+1,"")</f>
        <v>3679</v>
      </c>
      <c r="T3845" s="265"/>
      <c r="AA3845" s="254" t="str">
        <f t="shared" si="423"/>
        <v/>
      </c>
      <c r="AB3845" s="254" t="str">
        <f t="shared" si="424"/>
        <v/>
      </c>
      <c r="AC3845" s="255">
        <f t="shared" si="425"/>
        <v>0</v>
      </c>
      <c r="AD3845" s="255">
        <f t="shared" si="426"/>
        <v>3836</v>
      </c>
      <c r="AE3845" s="256" t="str">
        <f t="shared" si="427"/>
        <v/>
      </c>
      <c r="AF3845" s="252" t="str">
        <f t="shared" si="428"/>
        <v>-</v>
      </c>
    </row>
    <row r="3846" spans="1:32" ht="20.149999999999999" customHeight="1" x14ac:dyDescent="0.75">
      <c r="A3846" s="31">
        <v>3844</v>
      </c>
      <c r="B3846" s="237"/>
      <c r="C3846" s="273"/>
      <c r="D3846" s="272"/>
      <c r="E3846" s="273"/>
      <c r="F3846" s="273"/>
      <c r="G3846" s="253" t="str">
        <f t="shared" si="429"/>
        <v/>
      </c>
      <c r="H3846" s="31" t="str">
        <f>IF(AND(B3846=H$1),LOOKUP(9.99999999999999E+307,$H$2:H3845)+1,"")</f>
        <v/>
      </c>
      <c r="I3846" s="31" t="str">
        <f>IF(AND(B3846=I$1),LOOKUP(9.99999999999999E+307,$I$2:I3845)+1,"")</f>
        <v/>
      </c>
      <c r="J3846" s="31">
        <f>IF(AND(B3846=J$1),LOOKUP(9.99999999999999E+307,$J$2:J3845)+1,"")</f>
        <v>3680</v>
      </c>
      <c r="K3846" s="31">
        <f>IF(AND(B3846=K$1),LOOKUP(9.99999999999999E+307,$K$2:K3845)+1,"")</f>
        <v>3680</v>
      </c>
      <c r="L3846" s="31">
        <f>IF(AND(B3846=L$1),LOOKUP(9.99999999999999E+307,$L$2:L3845)+1,"")</f>
        <v>3680</v>
      </c>
      <c r="M3846" s="31">
        <f>IF(AND(B3846=M$1),LOOKUP(9.99999999999999E+307,$M$2:M3845)+1,"")</f>
        <v>3680</v>
      </c>
      <c r="N3846" s="31" t="e">
        <f>IF(AND(B3846=N$1),LOOKUP(9.99999999999999E+307,$N$2:N3845)+1,"")</f>
        <v>#REF!</v>
      </c>
      <c r="O3846" s="31" t="e">
        <f>IF(AND($B3846=O$1),LOOKUP(9.99999999999999E+307,$O$2:O3845)+1,"")</f>
        <v>#REF!</v>
      </c>
      <c r="P3846" s="31" t="e">
        <f>IF(AND($B3846=P$1),LOOKUP(9.99999999999999E+307,$P$2:P3845)+1,"")</f>
        <v>#REF!</v>
      </c>
      <c r="Q3846" s="31" t="e">
        <f>IF(AND($B3846=Q$1),LOOKUP(9.99999999999999E+307,$Q$2:Q3845)+1,"")</f>
        <v>#REF!</v>
      </c>
      <c r="R3846" s="31">
        <f>IF(AND($B3846=R$1),LOOKUP(9.99999999999999E+307,$R$2:R3845)+1,"")</f>
        <v>3680</v>
      </c>
      <c r="S3846" s="31">
        <f>IF(AND($B3846=S$1),LOOKUP(9.99999999999999E+307,$S$2:S3845)+1,"")</f>
        <v>3680</v>
      </c>
      <c r="T3846" s="265"/>
      <c r="AA3846" s="254" t="str">
        <f t="shared" si="423"/>
        <v/>
      </c>
      <c r="AB3846" s="254" t="str">
        <f t="shared" si="424"/>
        <v/>
      </c>
      <c r="AC3846" s="255">
        <f t="shared" si="425"/>
        <v>0</v>
      </c>
      <c r="AD3846" s="255">
        <f t="shared" si="426"/>
        <v>3836</v>
      </c>
      <c r="AE3846" s="256" t="str">
        <f t="shared" si="427"/>
        <v/>
      </c>
      <c r="AF3846" s="252" t="str">
        <f t="shared" si="428"/>
        <v>-</v>
      </c>
    </row>
    <row r="3847" spans="1:32" ht="20.149999999999999" customHeight="1" x14ac:dyDescent="0.75">
      <c r="A3847" s="31">
        <v>3845</v>
      </c>
      <c r="B3847" s="237"/>
      <c r="C3847" s="273"/>
      <c r="D3847" s="272"/>
      <c r="E3847" s="273"/>
      <c r="F3847" s="273"/>
      <c r="G3847" s="253" t="str">
        <f t="shared" si="429"/>
        <v/>
      </c>
      <c r="H3847" s="31" t="str">
        <f>IF(AND(B3847=H$1),LOOKUP(9.99999999999999E+307,$H$2:H3846)+1,"")</f>
        <v/>
      </c>
      <c r="I3847" s="31" t="str">
        <f>IF(AND(B3847=I$1),LOOKUP(9.99999999999999E+307,$I$2:I3846)+1,"")</f>
        <v/>
      </c>
      <c r="J3847" s="31">
        <f>IF(AND(B3847=J$1),LOOKUP(9.99999999999999E+307,$J$2:J3846)+1,"")</f>
        <v>3681</v>
      </c>
      <c r="K3847" s="31">
        <f>IF(AND(B3847=K$1),LOOKUP(9.99999999999999E+307,$K$2:K3846)+1,"")</f>
        <v>3681</v>
      </c>
      <c r="L3847" s="31">
        <f>IF(AND(B3847=L$1),LOOKUP(9.99999999999999E+307,$L$2:L3846)+1,"")</f>
        <v>3681</v>
      </c>
      <c r="M3847" s="31">
        <f>IF(AND(B3847=M$1),LOOKUP(9.99999999999999E+307,$M$2:M3846)+1,"")</f>
        <v>3681</v>
      </c>
      <c r="N3847" s="31" t="e">
        <f>IF(AND(B3847=N$1),LOOKUP(9.99999999999999E+307,$N$2:N3846)+1,"")</f>
        <v>#REF!</v>
      </c>
      <c r="O3847" s="31" t="e">
        <f>IF(AND($B3847=O$1),LOOKUP(9.99999999999999E+307,$O$2:O3846)+1,"")</f>
        <v>#REF!</v>
      </c>
      <c r="P3847" s="31" t="e">
        <f>IF(AND($B3847=P$1),LOOKUP(9.99999999999999E+307,$P$2:P3846)+1,"")</f>
        <v>#REF!</v>
      </c>
      <c r="Q3847" s="31" t="e">
        <f>IF(AND($B3847=Q$1),LOOKUP(9.99999999999999E+307,$Q$2:Q3846)+1,"")</f>
        <v>#REF!</v>
      </c>
      <c r="R3847" s="31">
        <f>IF(AND($B3847=R$1),LOOKUP(9.99999999999999E+307,$R$2:R3846)+1,"")</f>
        <v>3681</v>
      </c>
      <c r="S3847" s="31">
        <f>IF(AND($B3847=S$1),LOOKUP(9.99999999999999E+307,$S$2:S3846)+1,"")</f>
        <v>3681</v>
      </c>
      <c r="T3847" s="265"/>
      <c r="AA3847" s="254" t="str">
        <f t="shared" si="423"/>
        <v/>
      </c>
      <c r="AB3847" s="254" t="str">
        <f t="shared" si="424"/>
        <v/>
      </c>
      <c r="AC3847" s="255">
        <f t="shared" si="425"/>
        <v>0</v>
      </c>
      <c r="AD3847" s="255">
        <f t="shared" si="426"/>
        <v>3836</v>
      </c>
      <c r="AE3847" s="256" t="str">
        <f t="shared" si="427"/>
        <v/>
      </c>
      <c r="AF3847" s="252" t="str">
        <f t="shared" si="428"/>
        <v>-</v>
      </c>
    </row>
    <row r="3848" spans="1:32" ht="20.149999999999999" customHeight="1" x14ac:dyDescent="0.75">
      <c r="A3848" s="31">
        <v>3846</v>
      </c>
      <c r="B3848" s="237"/>
      <c r="C3848" s="273"/>
      <c r="D3848" s="272"/>
      <c r="E3848" s="273"/>
      <c r="F3848" s="273"/>
      <c r="G3848" s="253" t="str">
        <f t="shared" si="429"/>
        <v/>
      </c>
      <c r="H3848" s="31" t="str">
        <f>IF(AND(B3848=H$1),LOOKUP(9.99999999999999E+307,$H$2:H3847)+1,"")</f>
        <v/>
      </c>
      <c r="I3848" s="31" t="str">
        <f>IF(AND(B3848=I$1),LOOKUP(9.99999999999999E+307,$I$2:I3847)+1,"")</f>
        <v/>
      </c>
      <c r="J3848" s="31">
        <f>IF(AND(B3848=J$1),LOOKUP(9.99999999999999E+307,$J$2:J3847)+1,"")</f>
        <v>3682</v>
      </c>
      <c r="K3848" s="31">
        <f>IF(AND(B3848=K$1),LOOKUP(9.99999999999999E+307,$K$2:K3847)+1,"")</f>
        <v>3682</v>
      </c>
      <c r="L3848" s="31">
        <f>IF(AND(B3848=L$1),LOOKUP(9.99999999999999E+307,$L$2:L3847)+1,"")</f>
        <v>3682</v>
      </c>
      <c r="M3848" s="31">
        <f>IF(AND(B3848=M$1),LOOKUP(9.99999999999999E+307,$M$2:M3847)+1,"")</f>
        <v>3682</v>
      </c>
      <c r="N3848" s="31" t="e">
        <f>IF(AND(B3848=N$1),LOOKUP(9.99999999999999E+307,$N$2:N3847)+1,"")</f>
        <v>#REF!</v>
      </c>
      <c r="O3848" s="31" t="e">
        <f>IF(AND($B3848=O$1),LOOKUP(9.99999999999999E+307,$O$2:O3847)+1,"")</f>
        <v>#REF!</v>
      </c>
      <c r="P3848" s="31" t="e">
        <f>IF(AND($B3848=P$1),LOOKUP(9.99999999999999E+307,$P$2:P3847)+1,"")</f>
        <v>#REF!</v>
      </c>
      <c r="Q3848" s="31" t="e">
        <f>IF(AND($B3848=Q$1),LOOKUP(9.99999999999999E+307,$Q$2:Q3847)+1,"")</f>
        <v>#REF!</v>
      </c>
      <c r="R3848" s="31">
        <f>IF(AND($B3848=R$1),LOOKUP(9.99999999999999E+307,$R$2:R3847)+1,"")</f>
        <v>3682</v>
      </c>
      <c r="S3848" s="31">
        <f>IF(AND($B3848=S$1),LOOKUP(9.99999999999999E+307,$S$2:S3847)+1,"")</f>
        <v>3682</v>
      </c>
      <c r="T3848" s="265"/>
      <c r="AA3848" s="254" t="str">
        <f t="shared" si="423"/>
        <v/>
      </c>
      <c r="AB3848" s="254" t="str">
        <f t="shared" si="424"/>
        <v/>
      </c>
      <c r="AC3848" s="255">
        <f t="shared" si="425"/>
        <v>0</v>
      </c>
      <c r="AD3848" s="255">
        <f t="shared" si="426"/>
        <v>3836</v>
      </c>
      <c r="AE3848" s="256" t="str">
        <f t="shared" si="427"/>
        <v/>
      </c>
      <c r="AF3848" s="252" t="str">
        <f t="shared" si="428"/>
        <v>-</v>
      </c>
    </row>
    <row r="3849" spans="1:32" ht="20.149999999999999" customHeight="1" x14ac:dyDescent="0.75">
      <c r="A3849" s="31">
        <v>3847</v>
      </c>
      <c r="B3849" s="237"/>
      <c r="C3849" s="273"/>
      <c r="D3849" s="272"/>
      <c r="E3849" s="273"/>
      <c r="F3849" s="273"/>
      <c r="G3849" s="253" t="str">
        <f t="shared" si="429"/>
        <v/>
      </c>
      <c r="H3849" s="31" t="str">
        <f>IF(AND(B3849=H$1),LOOKUP(9.99999999999999E+307,$H$2:H3848)+1,"")</f>
        <v/>
      </c>
      <c r="I3849" s="31" t="str">
        <f>IF(AND(B3849=I$1),LOOKUP(9.99999999999999E+307,$I$2:I3848)+1,"")</f>
        <v/>
      </c>
      <c r="J3849" s="31">
        <f>IF(AND(B3849=J$1),LOOKUP(9.99999999999999E+307,$J$2:J3848)+1,"")</f>
        <v>3683</v>
      </c>
      <c r="K3849" s="31">
        <f>IF(AND(B3849=K$1),LOOKUP(9.99999999999999E+307,$K$2:K3848)+1,"")</f>
        <v>3683</v>
      </c>
      <c r="L3849" s="31">
        <f>IF(AND(B3849=L$1),LOOKUP(9.99999999999999E+307,$L$2:L3848)+1,"")</f>
        <v>3683</v>
      </c>
      <c r="M3849" s="31">
        <f>IF(AND(B3849=M$1),LOOKUP(9.99999999999999E+307,$M$2:M3848)+1,"")</f>
        <v>3683</v>
      </c>
      <c r="N3849" s="31" t="e">
        <f>IF(AND(B3849=N$1),LOOKUP(9.99999999999999E+307,$N$2:N3848)+1,"")</f>
        <v>#REF!</v>
      </c>
      <c r="O3849" s="31" t="e">
        <f>IF(AND($B3849=O$1),LOOKUP(9.99999999999999E+307,$O$2:O3848)+1,"")</f>
        <v>#REF!</v>
      </c>
      <c r="P3849" s="31" t="e">
        <f>IF(AND($B3849=P$1),LOOKUP(9.99999999999999E+307,$P$2:P3848)+1,"")</f>
        <v>#REF!</v>
      </c>
      <c r="Q3849" s="31" t="e">
        <f>IF(AND($B3849=Q$1),LOOKUP(9.99999999999999E+307,$Q$2:Q3848)+1,"")</f>
        <v>#REF!</v>
      </c>
      <c r="R3849" s="31">
        <f>IF(AND($B3849=R$1),LOOKUP(9.99999999999999E+307,$R$2:R3848)+1,"")</f>
        <v>3683</v>
      </c>
      <c r="S3849" s="31">
        <f>IF(AND($B3849=S$1),LOOKUP(9.99999999999999E+307,$S$2:S3848)+1,"")</f>
        <v>3683</v>
      </c>
      <c r="T3849" s="265"/>
      <c r="AA3849" s="254" t="str">
        <f t="shared" si="423"/>
        <v/>
      </c>
      <c r="AB3849" s="254" t="str">
        <f t="shared" si="424"/>
        <v/>
      </c>
      <c r="AC3849" s="255">
        <f t="shared" si="425"/>
        <v>0</v>
      </c>
      <c r="AD3849" s="255">
        <f t="shared" si="426"/>
        <v>3836</v>
      </c>
      <c r="AE3849" s="256" t="str">
        <f t="shared" si="427"/>
        <v/>
      </c>
      <c r="AF3849" s="252" t="str">
        <f t="shared" si="428"/>
        <v>-</v>
      </c>
    </row>
    <row r="3850" spans="1:32" ht="20.149999999999999" customHeight="1" x14ac:dyDescent="0.75">
      <c r="A3850" s="31">
        <v>3848</v>
      </c>
      <c r="B3850" s="237"/>
      <c r="C3850" s="273"/>
      <c r="D3850" s="272"/>
      <c r="E3850" s="273"/>
      <c r="F3850" s="273"/>
      <c r="G3850" s="253" t="str">
        <f t="shared" si="429"/>
        <v/>
      </c>
      <c r="H3850" s="31" t="str">
        <f>IF(AND(B3850=H$1),LOOKUP(9.99999999999999E+307,$H$2:H3849)+1,"")</f>
        <v/>
      </c>
      <c r="I3850" s="31" t="str">
        <f>IF(AND(B3850=I$1),LOOKUP(9.99999999999999E+307,$I$2:I3849)+1,"")</f>
        <v/>
      </c>
      <c r="J3850" s="31">
        <f>IF(AND(B3850=J$1),LOOKUP(9.99999999999999E+307,$J$2:J3849)+1,"")</f>
        <v>3684</v>
      </c>
      <c r="K3850" s="31">
        <f>IF(AND(B3850=K$1),LOOKUP(9.99999999999999E+307,$K$2:K3849)+1,"")</f>
        <v>3684</v>
      </c>
      <c r="L3850" s="31">
        <f>IF(AND(B3850=L$1),LOOKUP(9.99999999999999E+307,$L$2:L3849)+1,"")</f>
        <v>3684</v>
      </c>
      <c r="M3850" s="31">
        <f>IF(AND(B3850=M$1),LOOKUP(9.99999999999999E+307,$M$2:M3849)+1,"")</f>
        <v>3684</v>
      </c>
      <c r="N3850" s="31" t="e">
        <f>IF(AND(B3850=N$1),LOOKUP(9.99999999999999E+307,$N$2:N3849)+1,"")</f>
        <v>#REF!</v>
      </c>
      <c r="O3850" s="31" t="e">
        <f>IF(AND($B3850=O$1),LOOKUP(9.99999999999999E+307,$O$2:O3849)+1,"")</f>
        <v>#REF!</v>
      </c>
      <c r="P3850" s="31" t="e">
        <f>IF(AND($B3850=P$1),LOOKUP(9.99999999999999E+307,$P$2:P3849)+1,"")</f>
        <v>#REF!</v>
      </c>
      <c r="Q3850" s="31" t="e">
        <f>IF(AND($B3850=Q$1),LOOKUP(9.99999999999999E+307,$Q$2:Q3849)+1,"")</f>
        <v>#REF!</v>
      </c>
      <c r="R3850" s="31">
        <f>IF(AND($B3850=R$1),LOOKUP(9.99999999999999E+307,$R$2:R3849)+1,"")</f>
        <v>3684</v>
      </c>
      <c r="S3850" s="31">
        <f>IF(AND($B3850=S$1),LOOKUP(9.99999999999999E+307,$S$2:S3849)+1,"")</f>
        <v>3684</v>
      </c>
      <c r="T3850" s="265"/>
      <c r="AA3850" s="254" t="str">
        <f t="shared" si="423"/>
        <v/>
      </c>
      <c r="AB3850" s="254" t="str">
        <f t="shared" si="424"/>
        <v/>
      </c>
      <c r="AC3850" s="255">
        <f t="shared" si="425"/>
        <v>0</v>
      </c>
      <c r="AD3850" s="255">
        <f t="shared" si="426"/>
        <v>3836</v>
      </c>
      <c r="AE3850" s="256" t="str">
        <f t="shared" si="427"/>
        <v/>
      </c>
      <c r="AF3850" s="252" t="str">
        <f t="shared" si="428"/>
        <v>-</v>
      </c>
    </row>
    <row r="3851" spans="1:32" ht="20.149999999999999" customHeight="1" x14ac:dyDescent="0.75">
      <c r="A3851" s="31">
        <v>3849</v>
      </c>
      <c r="B3851" s="237"/>
      <c r="C3851" s="273"/>
      <c r="D3851" s="272"/>
      <c r="E3851" s="273"/>
      <c r="F3851" s="273"/>
      <c r="G3851" s="253" t="str">
        <f t="shared" si="429"/>
        <v/>
      </c>
      <c r="H3851" s="31" t="str">
        <f>IF(AND(B3851=H$1),LOOKUP(9.99999999999999E+307,$H$2:H3850)+1,"")</f>
        <v/>
      </c>
      <c r="I3851" s="31" t="str">
        <f>IF(AND(B3851=I$1),LOOKUP(9.99999999999999E+307,$I$2:I3850)+1,"")</f>
        <v/>
      </c>
      <c r="J3851" s="31">
        <f>IF(AND(B3851=J$1),LOOKUP(9.99999999999999E+307,$J$2:J3850)+1,"")</f>
        <v>3685</v>
      </c>
      <c r="K3851" s="31">
        <f>IF(AND(B3851=K$1),LOOKUP(9.99999999999999E+307,$K$2:K3850)+1,"")</f>
        <v>3685</v>
      </c>
      <c r="L3851" s="31">
        <f>IF(AND(B3851=L$1),LOOKUP(9.99999999999999E+307,$L$2:L3850)+1,"")</f>
        <v>3685</v>
      </c>
      <c r="M3851" s="31">
        <f>IF(AND(B3851=M$1),LOOKUP(9.99999999999999E+307,$M$2:M3850)+1,"")</f>
        <v>3685</v>
      </c>
      <c r="N3851" s="31" t="e">
        <f>IF(AND(B3851=N$1),LOOKUP(9.99999999999999E+307,$N$2:N3850)+1,"")</f>
        <v>#REF!</v>
      </c>
      <c r="O3851" s="31" t="e">
        <f>IF(AND($B3851=O$1),LOOKUP(9.99999999999999E+307,$O$2:O3850)+1,"")</f>
        <v>#REF!</v>
      </c>
      <c r="P3851" s="31" t="e">
        <f>IF(AND($B3851=P$1),LOOKUP(9.99999999999999E+307,$P$2:P3850)+1,"")</f>
        <v>#REF!</v>
      </c>
      <c r="Q3851" s="31" t="e">
        <f>IF(AND($B3851=Q$1),LOOKUP(9.99999999999999E+307,$Q$2:Q3850)+1,"")</f>
        <v>#REF!</v>
      </c>
      <c r="R3851" s="31">
        <f>IF(AND($B3851=R$1),LOOKUP(9.99999999999999E+307,$R$2:R3850)+1,"")</f>
        <v>3685</v>
      </c>
      <c r="S3851" s="31">
        <f>IF(AND($B3851=S$1),LOOKUP(9.99999999999999E+307,$S$2:S3850)+1,"")</f>
        <v>3685</v>
      </c>
      <c r="T3851" s="265"/>
      <c r="AA3851" s="254" t="str">
        <f t="shared" si="423"/>
        <v/>
      </c>
      <c r="AB3851" s="254" t="str">
        <f t="shared" si="424"/>
        <v/>
      </c>
      <c r="AC3851" s="255">
        <f t="shared" si="425"/>
        <v>0</v>
      </c>
      <c r="AD3851" s="255">
        <f t="shared" si="426"/>
        <v>3836</v>
      </c>
      <c r="AE3851" s="256" t="str">
        <f t="shared" si="427"/>
        <v/>
      </c>
      <c r="AF3851" s="252" t="str">
        <f t="shared" si="428"/>
        <v>-</v>
      </c>
    </row>
    <row r="3852" spans="1:32" ht="20.149999999999999" customHeight="1" x14ac:dyDescent="0.75">
      <c r="A3852" s="31">
        <v>3850</v>
      </c>
      <c r="B3852" s="237"/>
      <c r="C3852" s="273"/>
      <c r="D3852" s="272"/>
      <c r="E3852" s="273"/>
      <c r="F3852" s="273"/>
      <c r="G3852" s="253" t="str">
        <f t="shared" si="429"/>
        <v/>
      </c>
      <c r="H3852" s="31" t="str">
        <f>IF(AND(B3852=H$1),LOOKUP(9.99999999999999E+307,$H$2:H3851)+1,"")</f>
        <v/>
      </c>
      <c r="I3852" s="31" t="str">
        <f>IF(AND(B3852=I$1),LOOKUP(9.99999999999999E+307,$I$2:I3851)+1,"")</f>
        <v/>
      </c>
      <c r="J3852" s="31">
        <f>IF(AND(B3852=J$1),LOOKUP(9.99999999999999E+307,$J$2:J3851)+1,"")</f>
        <v>3686</v>
      </c>
      <c r="K3852" s="31">
        <f>IF(AND(B3852=K$1),LOOKUP(9.99999999999999E+307,$K$2:K3851)+1,"")</f>
        <v>3686</v>
      </c>
      <c r="L3852" s="31">
        <f>IF(AND(B3852=L$1),LOOKUP(9.99999999999999E+307,$L$2:L3851)+1,"")</f>
        <v>3686</v>
      </c>
      <c r="M3852" s="31">
        <f>IF(AND(B3852=M$1),LOOKUP(9.99999999999999E+307,$M$2:M3851)+1,"")</f>
        <v>3686</v>
      </c>
      <c r="N3852" s="31" t="e">
        <f>IF(AND(B3852=N$1),LOOKUP(9.99999999999999E+307,$N$2:N3851)+1,"")</f>
        <v>#REF!</v>
      </c>
      <c r="O3852" s="31" t="e">
        <f>IF(AND($B3852=O$1),LOOKUP(9.99999999999999E+307,$O$2:O3851)+1,"")</f>
        <v>#REF!</v>
      </c>
      <c r="P3852" s="31" t="e">
        <f>IF(AND($B3852=P$1),LOOKUP(9.99999999999999E+307,$P$2:P3851)+1,"")</f>
        <v>#REF!</v>
      </c>
      <c r="Q3852" s="31" t="e">
        <f>IF(AND($B3852=Q$1),LOOKUP(9.99999999999999E+307,$Q$2:Q3851)+1,"")</f>
        <v>#REF!</v>
      </c>
      <c r="R3852" s="31">
        <f>IF(AND($B3852=R$1),LOOKUP(9.99999999999999E+307,$R$2:R3851)+1,"")</f>
        <v>3686</v>
      </c>
      <c r="S3852" s="31">
        <f>IF(AND($B3852=S$1),LOOKUP(9.99999999999999E+307,$S$2:S3851)+1,"")</f>
        <v>3686</v>
      </c>
      <c r="T3852" s="265"/>
      <c r="AA3852" s="254" t="str">
        <f t="shared" si="423"/>
        <v/>
      </c>
      <c r="AB3852" s="254" t="str">
        <f t="shared" si="424"/>
        <v/>
      </c>
      <c r="AC3852" s="255">
        <f t="shared" si="425"/>
        <v>0</v>
      </c>
      <c r="AD3852" s="255">
        <f t="shared" si="426"/>
        <v>3836</v>
      </c>
      <c r="AE3852" s="256" t="str">
        <f t="shared" si="427"/>
        <v/>
      </c>
      <c r="AF3852" s="252" t="str">
        <f t="shared" si="428"/>
        <v>-</v>
      </c>
    </row>
    <row r="3853" spans="1:32" ht="20.149999999999999" customHeight="1" x14ac:dyDescent="0.75">
      <c r="A3853" s="31">
        <v>3851</v>
      </c>
      <c r="B3853" s="237"/>
      <c r="C3853" s="273"/>
      <c r="D3853" s="272"/>
      <c r="E3853" s="273"/>
      <c r="F3853" s="273"/>
      <c r="G3853" s="253" t="str">
        <f t="shared" si="429"/>
        <v/>
      </c>
      <c r="H3853" s="31" t="str">
        <f>IF(AND(B3853=H$1),LOOKUP(9.99999999999999E+307,$H$2:H3852)+1,"")</f>
        <v/>
      </c>
      <c r="I3853" s="31" t="str">
        <f>IF(AND(B3853=I$1),LOOKUP(9.99999999999999E+307,$I$2:I3852)+1,"")</f>
        <v/>
      </c>
      <c r="J3853" s="31">
        <f>IF(AND(B3853=J$1),LOOKUP(9.99999999999999E+307,$J$2:J3852)+1,"")</f>
        <v>3687</v>
      </c>
      <c r="K3853" s="31">
        <f>IF(AND(B3853=K$1),LOOKUP(9.99999999999999E+307,$K$2:K3852)+1,"")</f>
        <v>3687</v>
      </c>
      <c r="L3853" s="31">
        <f>IF(AND(B3853=L$1),LOOKUP(9.99999999999999E+307,$L$2:L3852)+1,"")</f>
        <v>3687</v>
      </c>
      <c r="M3853" s="31">
        <f>IF(AND(B3853=M$1),LOOKUP(9.99999999999999E+307,$M$2:M3852)+1,"")</f>
        <v>3687</v>
      </c>
      <c r="N3853" s="31" t="e">
        <f>IF(AND(B3853=N$1),LOOKUP(9.99999999999999E+307,$N$2:N3852)+1,"")</f>
        <v>#REF!</v>
      </c>
      <c r="O3853" s="31" t="e">
        <f>IF(AND($B3853=O$1),LOOKUP(9.99999999999999E+307,$O$2:O3852)+1,"")</f>
        <v>#REF!</v>
      </c>
      <c r="P3853" s="31" t="e">
        <f>IF(AND($B3853=P$1),LOOKUP(9.99999999999999E+307,$P$2:P3852)+1,"")</f>
        <v>#REF!</v>
      </c>
      <c r="Q3853" s="31" t="e">
        <f>IF(AND($B3853=Q$1),LOOKUP(9.99999999999999E+307,$Q$2:Q3852)+1,"")</f>
        <v>#REF!</v>
      </c>
      <c r="R3853" s="31">
        <f>IF(AND($B3853=R$1),LOOKUP(9.99999999999999E+307,$R$2:R3852)+1,"")</f>
        <v>3687</v>
      </c>
      <c r="S3853" s="31">
        <f>IF(AND($B3853=S$1),LOOKUP(9.99999999999999E+307,$S$2:S3852)+1,"")</f>
        <v>3687</v>
      </c>
      <c r="T3853" s="265"/>
      <c r="AA3853" s="254" t="str">
        <f t="shared" si="423"/>
        <v/>
      </c>
      <c r="AB3853" s="254" t="str">
        <f t="shared" si="424"/>
        <v/>
      </c>
      <c r="AC3853" s="255">
        <f t="shared" si="425"/>
        <v>0</v>
      </c>
      <c r="AD3853" s="255">
        <f t="shared" si="426"/>
        <v>3836</v>
      </c>
      <c r="AE3853" s="256" t="str">
        <f t="shared" si="427"/>
        <v/>
      </c>
      <c r="AF3853" s="252" t="str">
        <f t="shared" si="428"/>
        <v>-</v>
      </c>
    </row>
    <row r="3854" spans="1:32" ht="20.149999999999999" customHeight="1" x14ac:dyDescent="0.75">
      <c r="A3854" s="31">
        <v>3852</v>
      </c>
      <c r="B3854" s="237"/>
      <c r="C3854" s="273"/>
      <c r="D3854" s="272"/>
      <c r="E3854" s="273"/>
      <c r="F3854" s="273"/>
      <c r="G3854" s="253" t="str">
        <f t="shared" si="429"/>
        <v/>
      </c>
      <c r="H3854" s="31" t="str">
        <f>IF(AND(B3854=H$1),LOOKUP(9.99999999999999E+307,$H$2:H3853)+1,"")</f>
        <v/>
      </c>
      <c r="I3854" s="31" t="str">
        <f>IF(AND(B3854=I$1),LOOKUP(9.99999999999999E+307,$I$2:I3853)+1,"")</f>
        <v/>
      </c>
      <c r="J3854" s="31">
        <f>IF(AND(B3854=J$1),LOOKUP(9.99999999999999E+307,$J$2:J3853)+1,"")</f>
        <v>3688</v>
      </c>
      <c r="K3854" s="31">
        <f>IF(AND(B3854=K$1),LOOKUP(9.99999999999999E+307,$K$2:K3853)+1,"")</f>
        <v>3688</v>
      </c>
      <c r="L3854" s="31">
        <f>IF(AND(B3854=L$1),LOOKUP(9.99999999999999E+307,$L$2:L3853)+1,"")</f>
        <v>3688</v>
      </c>
      <c r="M3854" s="31">
        <f>IF(AND(B3854=M$1),LOOKUP(9.99999999999999E+307,$M$2:M3853)+1,"")</f>
        <v>3688</v>
      </c>
      <c r="N3854" s="31" t="e">
        <f>IF(AND(B3854=N$1),LOOKUP(9.99999999999999E+307,$N$2:N3853)+1,"")</f>
        <v>#REF!</v>
      </c>
      <c r="O3854" s="31" t="e">
        <f>IF(AND($B3854=O$1),LOOKUP(9.99999999999999E+307,$O$2:O3853)+1,"")</f>
        <v>#REF!</v>
      </c>
      <c r="P3854" s="31" t="e">
        <f>IF(AND($B3854=P$1),LOOKUP(9.99999999999999E+307,$P$2:P3853)+1,"")</f>
        <v>#REF!</v>
      </c>
      <c r="Q3854" s="31" t="e">
        <f>IF(AND($B3854=Q$1),LOOKUP(9.99999999999999E+307,$Q$2:Q3853)+1,"")</f>
        <v>#REF!</v>
      </c>
      <c r="R3854" s="31">
        <f>IF(AND($B3854=R$1),LOOKUP(9.99999999999999E+307,$R$2:R3853)+1,"")</f>
        <v>3688</v>
      </c>
      <c r="S3854" s="31">
        <f>IF(AND($B3854=S$1),LOOKUP(9.99999999999999E+307,$S$2:S3853)+1,"")</f>
        <v>3688</v>
      </c>
      <c r="T3854" s="265"/>
      <c r="AA3854" s="254" t="str">
        <f t="shared" si="423"/>
        <v/>
      </c>
      <c r="AB3854" s="254" t="str">
        <f t="shared" si="424"/>
        <v/>
      </c>
      <c r="AC3854" s="255">
        <f t="shared" si="425"/>
        <v>0</v>
      </c>
      <c r="AD3854" s="255">
        <f t="shared" si="426"/>
        <v>3836</v>
      </c>
      <c r="AE3854" s="256" t="str">
        <f t="shared" si="427"/>
        <v/>
      </c>
      <c r="AF3854" s="252" t="str">
        <f t="shared" si="428"/>
        <v>-</v>
      </c>
    </row>
    <row r="3855" spans="1:32" ht="20.149999999999999" customHeight="1" x14ac:dyDescent="0.75">
      <c r="A3855" s="31">
        <v>3853</v>
      </c>
      <c r="B3855" s="237"/>
      <c r="C3855" s="273"/>
      <c r="D3855" s="272"/>
      <c r="E3855" s="273"/>
      <c r="F3855" s="273"/>
      <c r="G3855" s="253" t="str">
        <f t="shared" si="429"/>
        <v/>
      </c>
      <c r="H3855" s="31" t="str">
        <f>IF(AND(B3855=H$1),LOOKUP(9.99999999999999E+307,$H$2:H3854)+1,"")</f>
        <v/>
      </c>
      <c r="I3855" s="31" t="str">
        <f>IF(AND(B3855=I$1),LOOKUP(9.99999999999999E+307,$I$2:I3854)+1,"")</f>
        <v/>
      </c>
      <c r="J3855" s="31">
        <f>IF(AND(B3855=J$1),LOOKUP(9.99999999999999E+307,$J$2:J3854)+1,"")</f>
        <v>3689</v>
      </c>
      <c r="K3855" s="31">
        <f>IF(AND(B3855=K$1),LOOKUP(9.99999999999999E+307,$K$2:K3854)+1,"")</f>
        <v>3689</v>
      </c>
      <c r="L3855" s="31">
        <f>IF(AND(B3855=L$1),LOOKUP(9.99999999999999E+307,$L$2:L3854)+1,"")</f>
        <v>3689</v>
      </c>
      <c r="M3855" s="31">
        <f>IF(AND(B3855=M$1),LOOKUP(9.99999999999999E+307,$M$2:M3854)+1,"")</f>
        <v>3689</v>
      </c>
      <c r="N3855" s="31" t="e">
        <f>IF(AND(B3855=N$1),LOOKUP(9.99999999999999E+307,$N$2:N3854)+1,"")</f>
        <v>#REF!</v>
      </c>
      <c r="O3855" s="31" t="e">
        <f>IF(AND($B3855=O$1),LOOKUP(9.99999999999999E+307,$O$2:O3854)+1,"")</f>
        <v>#REF!</v>
      </c>
      <c r="P3855" s="31" t="e">
        <f>IF(AND($B3855=P$1),LOOKUP(9.99999999999999E+307,$P$2:P3854)+1,"")</f>
        <v>#REF!</v>
      </c>
      <c r="Q3855" s="31" t="e">
        <f>IF(AND($B3855=Q$1),LOOKUP(9.99999999999999E+307,$Q$2:Q3854)+1,"")</f>
        <v>#REF!</v>
      </c>
      <c r="R3855" s="31">
        <f>IF(AND($B3855=R$1),LOOKUP(9.99999999999999E+307,$R$2:R3854)+1,"")</f>
        <v>3689</v>
      </c>
      <c r="S3855" s="31">
        <f>IF(AND($B3855=S$1),LOOKUP(9.99999999999999E+307,$S$2:S3854)+1,"")</f>
        <v>3689</v>
      </c>
      <c r="T3855" s="265"/>
      <c r="AA3855" s="254" t="str">
        <f t="shared" si="423"/>
        <v/>
      </c>
      <c r="AB3855" s="254" t="str">
        <f t="shared" si="424"/>
        <v/>
      </c>
      <c r="AC3855" s="255">
        <f t="shared" si="425"/>
        <v>0</v>
      </c>
      <c r="AD3855" s="255">
        <f t="shared" si="426"/>
        <v>3836</v>
      </c>
      <c r="AE3855" s="256" t="str">
        <f t="shared" si="427"/>
        <v/>
      </c>
      <c r="AF3855" s="252" t="str">
        <f t="shared" si="428"/>
        <v>-</v>
      </c>
    </row>
    <row r="3856" spans="1:32" ht="20.149999999999999" customHeight="1" x14ac:dyDescent="0.75">
      <c r="A3856" s="31">
        <v>3854</v>
      </c>
      <c r="B3856" s="237"/>
      <c r="C3856" s="273"/>
      <c r="D3856" s="272"/>
      <c r="E3856" s="273"/>
      <c r="F3856" s="273"/>
      <c r="G3856" s="253" t="str">
        <f t="shared" si="429"/>
        <v/>
      </c>
      <c r="H3856" s="31" t="str">
        <f>IF(AND(B3856=H$1),LOOKUP(9.99999999999999E+307,$H$2:H3855)+1,"")</f>
        <v/>
      </c>
      <c r="I3856" s="31" t="str">
        <f>IF(AND(B3856=I$1),LOOKUP(9.99999999999999E+307,$I$2:I3855)+1,"")</f>
        <v/>
      </c>
      <c r="J3856" s="31">
        <f>IF(AND(B3856=J$1),LOOKUP(9.99999999999999E+307,$J$2:J3855)+1,"")</f>
        <v>3690</v>
      </c>
      <c r="K3856" s="31">
        <f>IF(AND(B3856=K$1),LOOKUP(9.99999999999999E+307,$K$2:K3855)+1,"")</f>
        <v>3690</v>
      </c>
      <c r="L3856" s="31">
        <f>IF(AND(B3856=L$1),LOOKUP(9.99999999999999E+307,$L$2:L3855)+1,"")</f>
        <v>3690</v>
      </c>
      <c r="M3856" s="31">
        <f>IF(AND(B3856=M$1),LOOKUP(9.99999999999999E+307,$M$2:M3855)+1,"")</f>
        <v>3690</v>
      </c>
      <c r="N3856" s="31" t="e">
        <f>IF(AND(B3856=N$1),LOOKUP(9.99999999999999E+307,$N$2:N3855)+1,"")</f>
        <v>#REF!</v>
      </c>
      <c r="O3856" s="31" t="e">
        <f>IF(AND($B3856=O$1),LOOKUP(9.99999999999999E+307,$O$2:O3855)+1,"")</f>
        <v>#REF!</v>
      </c>
      <c r="P3856" s="31" t="e">
        <f>IF(AND($B3856=P$1),LOOKUP(9.99999999999999E+307,$P$2:P3855)+1,"")</f>
        <v>#REF!</v>
      </c>
      <c r="Q3856" s="31" t="e">
        <f>IF(AND($B3856=Q$1),LOOKUP(9.99999999999999E+307,$Q$2:Q3855)+1,"")</f>
        <v>#REF!</v>
      </c>
      <c r="R3856" s="31">
        <f>IF(AND($B3856=R$1),LOOKUP(9.99999999999999E+307,$R$2:R3855)+1,"")</f>
        <v>3690</v>
      </c>
      <c r="S3856" s="31">
        <f>IF(AND($B3856=S$1),LOOKUP(9.99999999999999E+307,$S$2:S3855)+1,"")</f>
        <v>3690</v>
      </c>
      <c r="T3856" s="265"/>
      <c r="AA3856" s="254" t="str">
        <f t="shared" si="423"/>
        <v/>
      </c>
      <c r="AB3856" s="254" t="str">
        <f t="shared" si="424"/>
        <v/>
      </c>
      <c r="AC3856" s="255">
        <f t="shared" si="425"/>
        <v>0</v>
      </c>
      <c r="AD3856" s="255">
        <f t="shared" si="426"/>
        <v>3836</v>
      </c>
      <c r="AE3856" s="256" t="str">
        <f t="shared" si="427"/>
        <v/>
      </c>
      <c r="AF3856" s="252" t="str">
        <f t="shared" si="428"/>
        <v>-</v>
      </c>
    </row>
    <row r="3857" spans="1:32" ht="20.149999999999999" customHeight="1" x14ac:dyDescent="0.75">
      <c r="A3857" s="31">
        <v>3855</v>
      </c>
      <c r="B3857" s="237"/>
      <c r="C3857" s="273"/>
      <c r="D3857" s="272"/>
      <c r="E3857" s="273"/>
      <c r="F3857" s="273"/>
      <c r="G3857" s="253" t="str">
        <f t="shared" si="429"/>
        <v/>
      </c>
      <c r="H3857" s="31" t="str">
        <f>IF(AND(B3857=H$1),LOOKUP(9.99999999999999E+307,$H$2:H3856)+1,"")</f>
        <v/>
      </c>
      <c r="I3857" s="31" t="str">
        <f>IF(AND(B3857=I$1),LOOKUP(9.99999999999999E+307,$I$2:I3856)+1,"")</f>
        <v/>
      </c>
      <c r="J3857" s="31">
        <f>IF(AND(B3857=J$1),LOOKUP(9.99999999999999E+307,$J$2:J3856)+1,"")</f>
        <v>3691</v>
      </c>
      <c r="K3857" s="31">
        <f>IF(AND(B3857=K$1),LOOKUP(9.99999999999999E+307,$K$2:K3856)+1,"")</f>
        <v>3691</v>
      </c>
      <c r="L3857" s="31">
        <f>IF(AND(B3857=L$1),LOOKUP(9.99999999999999E+307,$L$2:L3856)+1,"")</f>
        <v>3691</v>
      </c>
      <c r="M3857" s="31">
        <f>IF(AND(B3857=M$1),LOOKUP(9.99999999999999E+307,$M$2:M3856)+1,"")</f>
        <v>3691</v>
      </c>
      <c r="N3857" s="31" t="e">
        <f>IF(AND(B3857=N$1),LOOKUP(9.99999999999999E+307,$N$2:N3856)+1,"")</f>
        <v>#REF!</v>
      </c>
      <c r="O3857" s="31" t="e">
        <f>IF(AND($B3857=O$1),LOOKUP(9.99999999999999E+307,$O$2:O3856)+1,"")</f>
        <v>#REF!</v>
      </c>
      <c r="P3857" s="31" t="e">
        <f>IF(AND($B3857=P$1),LOOKUP(9.99999999999999E+307,$P$2:P3856)+1,"")</f>
        <v>#REF!</v>
      </c>
      <c r="Q3857" s="31" t="e">
        <f>IF(AND($B3857=Q$1),LOOKUP(9.99999999999999E+307,$Q$2:Q3856)+1,"")</f>
        <v>#REF!</v>
      </c>
      <c r="R3857" s="31">
        <f>IF(AND($B3857=R$1),LOOKUP(9.99999999999999E+307,$R$2:R3856)+1,"")</f>
        <v>3691</v>
      </c>
      <c r="S3857" s="31">
        <f>IF(AND($B3857=S$1),LOOKUP(9.99999999999999E+307,$S$2:S3856)+1,"")</f>
        <v>3691</v>
      </c>
      <c r="T3857" s="265"/>
      <c r="AA3857" s="254" t="str">
        <f t="shared" si="423"/>
        <v/>
      </c>
      <c r="AB3857" s="254" t="str">
        <f t="shared" si="424"/>
        <v/>
      </c>
      <c r="AC3857" s="255">
        <f t="shared" si="425"/>
        <v>0</v>
      </c>
      <c r="AD3857" s="255">
        <f t="shared" si="426"/>
        <v>3836</v>
      </c>
      <c r="AE3857" s="256" t="str">
        <f t="shared" si="427"/>
        <v/>
      </c>
      <c r="AF3857" s="252" t="str">
        <f t="shared" si="428"/>
        <v>-</v>
      </c>
    </row>
    <row r="3858" spans="1:32" ht="20.149999999999999" customHeight="1" x14ac:dyDescent="0.75">
      <c r="A3858" s="31">
        <v>3856</v>
      </c>
      <c r="B3858" s="237"/>
      <c r="C3858" s="273"/>
      <c r="D3858" s="272"/>
      <c r="E3858" s="273"/>
      <c r="F3858" s="273"/>
      <c r="G3858" s="253" t="str">
        <f t="shared" si="429"/>
        <v/>
      </c>
      <c r="H3858" s="31" t="str">
        <f>IF(AND(B3858=H$1),LOOKUP(9.99999999999999E+307,$H$2:H3857)+1,"")</f>
        <v/>
      </c>
      <c r="I3858" s="31" t="str">
        <f>IF(AND(B3858=I$1),LOOKUP(9.99999999999999E+307,$I$2:I3857)+1,"")</f>
        <v/>
      </c>
      <c r="J3858" s="31">
        <f>IF(AND(B3858=J$1),LOOKUP(9.99999999999999E+307,$J$2:J3857)+1,"")</f>
        <v>3692</v>
      </c>
      <c r="K3858" s="31">
        <f>IF(AND(B3858=K$1),LOOKUP(9.99999999999999E+307,$K$2:K3857)+1,"")</f>
        <v>3692</v>
      </c>
      <c r="L3858" s="31">
        <f>IF(AND(B3858=L$1),LOOKUP(9.99999999999999E+307,$L$2:L3857)+1,"")</f>
        <v>3692</v>
      </c>
      <c r="M3858" s="31">
        <f>IF(AND(B3858=M$1),LOOKUP(9.99999999999999E+307,$M$2:M3857)+1,"")</f>
        <v>3692</v>
      </c>
      <c r="N3858" s="31" t="e">
        <f>IF(AND(B3858=N$1),LOOKUP(9.99999999999999E+307,$N$2:N3857)+1,"")</f>
        <v>#REF!</v>
      </c>
      <c r="O3858" s="31" t="e">
        <f>IF(AND($B3858=O$1),LOOKUP(9.99999999999999E+307,$O$2:O3857)+1,"")</f>
        <v>#REF!</v>
      </c>
      <c r="P3858" s="31" t="e">
        <f>IF(AND($B3858=P$1),LOOKUP(9.99999999999999E+307,$P$2:P3857)+1,"")</f>
        <v>#REF!</v>
      </c>
      <c r="Q3858" s="31" t="e">
        <f>IF(AND($B3858=Q$1),LOOKUP(9.99999999999999E+307,$Q$2:Q3857)+1,"")</f>
        <v>#REF!</v>
      </c>
      <c r="R3858" s="31">
        <f>IF(AND($B3858=R$1),LOOKUP(9.99999999999999E+307,$R$2:R3857)+1,"")</f>
        <v>3692</v>
      </c>
      <c r="S3858" s="31">
        <f>IF(AND($B3858=S$1),LOOKUP(9.99999999999999E+307,$S$2:S3857)+1,"")</f>
        <v>3692</v>
      </c>
      <c r="T3858" s="265"/>
      <c r="AA3858" s="254" t="str">
        <f t="shared" si="423"/>
        <v/>
      </c>
      <c r="AB3858" s="254" t="str">
        <f t="shared" si="424"/>
        <v/>
      </c>
      <c r="AC3858" s="255">
        <f t="shared" si="425"/>
        <v>0</v>
      </c>
      <c r="AD3858" s="255">
        <f t="shared" si="426"/>
        <v>3836</v>
      </c>
      <c r="AE3858" s="256" t="str">
        <f t="shared" si="427"/>
        <v/>
      </c>
      <c r="AF3858" s="252" t="str">
        <f t="shared" si="428"/>
        <v>-</v>
      </c>
    </row>
    <row r="3859" spans="1:32" ht="20.149999999999999" customHeight="1" x14ac:dyDescent="0.75">
      <c r="A3859" s="31">
        <v>3857</v>
      </c>
      <c r="B3859" s="237"/>
      <c r="C3859" s="273"/>
      <c r="D3859" s="272"/>
      <c r="E3859" s="273"/>
      <c r="F3859" s="273"/>
      <c r="G3859" s="253" t="str">
        <f t="shared" si="429"/>
        <v/>
      </c>
      <c r="H3859" s="31" t="str">
        <f>IF(AND(B3859=H$1),LOOKUP(9.99999999999999E+307,$H$2:H3858)+1,"")</f>
        <v/>
      </c>
      <c r="I3859" s="31" t="str">
        <f>IF(AND(B3859=I$1),LOOKUP(9.99999999999999E+307,$I$2:I3858)+1,"")</f>
        <v/>
      </c>
      <c r="J3859" s="31">
        <f>IF(AND(B3859=J$1),LOOKUP(9.99999999999999E+307,$J$2:J3858)+1,"")</f>
        <v>3693</v>
      </c>
      <c r="K3859" s="31">
        <f>IF(AND(B3859=K$1),LOOKUP(9.99999999999999E+307,$K$2:K3858)+1,"")</f>
        <v>3693</v>
      </c>
      <c r="L3859" s="31">
        <f>IF(AND(B3859=L$1),LOOKUP(9.99999999999999E+307,$L$2:L3858)+1,"")</f>
        <v>3693</v>
      </c>
      <c r="M3859" s="31">
        <f>IF(AND(B3859=M$1),LOOKUP(9.99999999999999E+307,$M$2:M3858)+1,"")</f>
        <v>3693</v>
      </c>
      <c r="N3859" s="31" t="e">
        <f>IF(AND(B3859=N$1),LOOKUP(9.99999999999999E+307,$N$2:N3858)+1,"")</f>
        <v>#REF!</v>
      </c>
      <c r="O3859" s="31" t="e">
        <f>IF(AND($B3859=O$1),LOOKUP(9.99999999999999E+307,$O$2:O3858)+1,"")</f>
        <v>#REF!</v>
      </c>
      <c r="P3859" s="31" t="e">
        <f>IF(AND($B3859=P$1),LOOKUP(9.99999999999999E+307,$P$2:P3858)+1,"")</f>
        <v>#REF!</v>
      </c>
      <c r="Q3859" s="31" t="e">
        <f>IF(AND($B3859=Q$1),LOOKUP(9.99999999999999E+307,$Q$2:Q3858)+1,"")</f>
        <v>#REF!</v>
      </c>
      <c r="R3859" s="31">
        <f>IF(AND($B3859=R$1),LOOKUP(9.99999999999999E+307,$R$2:R3858)+1,"")</f>
        <v>3693</v>
      </c>
      <c r="S3859" s="31">
        <f>IF(AND($B3859=S$1),LOOKUP(9.99999999999999E+307,$S$2:S3858)+1,"")</f>
        <v>3693</v>
      </c>
      <c r="T3859" s="265"/>
      <c r="AA3859" s="254" t="str">
        <f t="shared" ref="AA3859:AA3922" si="430">IF(AD3859=2,"นักเรียนซ้ำ","")</f>
        <v/>
      </c>
      <c r="AB3859" s="254" t="str">
        <f t="shared" ref="AB3859:AB3922" si="431">IF(AC3859=2,"เลขประจำตัวซ้ำ","")</f>
        <v/>
      </c>
      <c r="AC3859" s="255">
        <f t="shared" si="425"/>
        <v>0</v>
      </c>
      <c r="AD3859" s="255">
        <f t="shared" si="426"/>
        <v>3836</v>
      </c>
      <c r="AE3859" s="256" t="str">
        <f t="shared" si="427"/>
        <v/>
      </c>
      <c r="AF3859" s="252" t="str">
        <f t="shared" si="428"/>
        <v>-</v>
      </c>
    </row>
    <row r="3860" spans="1:32" ht="20.149999999999999" customHeight="1" x14ac:dyDescent="0.75">
      <c r="A3860" s="31">
        <v>3858</v>
      </c>
      <c r="B3860" s="237"/>
      <c r="C3860" s="273"/>
      <c r="D3860" s="272"/>
      <c r="E3860" s="273"/>
      <c r="F3860" s="273"/>
      <c r="G3860" s="253" t="str">
        <f t="shared" si="429"/>
        <v/>
      </c>
      <c r="H3860" s="31" t="str">
        <f>IF(AND(B3860=H$1),LOOKUP(9.99999999999999E+307,$H$2:H3859)+1,"")</f>
        <v/>
      </c>
      <c r="I3860" s="31" t="str">
        <f>IF(AND(B3860=I$1),LOOKUP(9.99999999999999E+307,$I$2:I3859)+1,"")</f>
        <v/>
      </c>
      <c r="J3860" s="31">
        <f>IF(AND(B3860=J$1),LOOKUP(9.99999999999999E+307,$J$2:J3859)+1,"")</f>
        <v>3694</v>
      </c>
      <c r="K3860" s="31">
        <f>IF(AND(B3860=K$1),LOOKUP(9.99999999999999E+307,$K$2:K3859)+1,"")</f>
        <v>3694</v>
      </c>
      <c r="L3860" s="31">
        <f>IF(AND(B3860=L$1),LOOKUP(9.99999999999999E+307,$L$2:L3859)+1,"")</f>
        <v>3694</v>
      </c>
      <c r="M3860" s="31">
        <f>IF(AND(B3860=M$1),LOOKUP(9.99999999999999E+307,$M$2:M3859)+1,"")</f>
        <v>3694</v>
      </c>
      <c r="N3860" s="31" t="e">
        <f>IF(AND(B3860=N$1),LOOKUP(9.99999999999999E+307,$N$2:N3859)+1,"")</f>
        <v>#REF!</v>
      </c>
      <c r="O3860" s="31" t="e">
        <f>IF(AND($B3860=O$1),LOOKUP(9.99999999999999E+307,$O$2:O3859)+1,"")</f>
        <v>#REF!</v>
      </c>
      <c r="P3860" s="31" t="e">
        <f>IF(AND($B3860=P$1),LOOKUP(9.99999999999999E+307,$P$2:P3859)+1,"")</f>
        <v>#REF!</v>
      </c>
      <c r="Q3860" s="31" t="e">
        <f>IF(AND($B3860=Q$1),LOOKUP(9.99999999999999E+307,$Q$2:Q3859)+1,"")</f>
        <v>#REF!</v>
      </c>
      <c r="R3860" s="31">
        <f>IF(AND($B3860=R$1),LOOKUP(9.99999999999999E+307,$R$2:R3859)+1,"")</f>
        <v>3694</v>
      </c>
      <c r="S3860" s="31">
        <f>IF(AND($B3860=S$1),LOOKUP(9.99999999999999E+307,$S$2:S3859)+1,"")</f>
        <v>3694</v>
      </c>
      <c r="T3860" s="265"/>
      <c r="AA3860" s="254" t="str">
        <f t="shared" si="430"/>
        <v/>
      </c>
      <c r="AB3860" s="254" t="str">
        <f t="shared" si="431"/>
        <v/>
      </c>
      <c r="AC3860" s="255">
        <f t="shared" si="425"/>
        <v>0</v>
      </c>
      <c r="AD3860" s="255">
        <f t="shared" si="426"/>
        <v>3836</v>
      </c>
      <c r="AE3860" s="256" t="str">
        <f t="shared" si="427"/>
        <v/>
      </c>
      <c r="AF3860" s="252" t="str">
        <f t="shared" si="428"/>
        <v>-</v>
      </c>
    </row>
    <row r="3861" spans="1:32" ht="20.149999999999999" customHeight="1" x14ac:dyDescent="0.75">
      <c r="A3861" s="31">
        <v>3859</v>
      </c>
      <c r="B3861" s="237"/>
      <c r="C3861" s="273"/>
      <c r="D3861" s="272"/>
      <c r="E3861" s="273"/>
      <c r="F3861" s="273"/>
      <c r="G3861" s="253" t="str">
        <f t="shared" si="429"/>
        <v/>
      </c>
      <c r="H3861" s="31" t="str">
        <f>IF(AND(B3861=H$1),LOOKUP(9.99999999999999E+307,$H$2:H3860)+1,"")</f>
        <v/>
      </c>
      <c r="I3861" s="31" t="str">
        <f>IF(AND(B3861=I$1),LOOKUP(9.99999999999999E+307,$I$2:I3860)+1,"")</f>
        <v/>
      </c>
      <c r="J3861" s="31">
        <f>IF(AND(B3861=J$1),LOOKUP(9.99999999999999E+307,$J$2:J3860)+1,"")</f>
        <v>3695</v>
      </c>
      <c r="K3861" s="31">
        <f>IF(AND(B3861=K$1),LOOKUP(9.99999999999999E+307,$K$2:K3860)+1,"")</f>
        <v>3695</v>
      </c>
      <c r="L3861" s="31">
        <f>IF(AND(B3861=L$1),LOOKUP(9.99999999999999E+307,$L$2:L3860)+1,"")</f>
        <v>3695</v>
      </c>
      <c r="M3861" s="31">
        <f>IF(AND(B3861=M$1),LOOKUP(9.99999999999999E+307,$M$2:M3860)+1,"")</f>
        <v>3695</v>
      </c>
      <c r="N3861" s="31" t="e">
        <f>IF(AND(B3861=N$1),LOOKUP(9.99999999999999E+307,$N$2:N3860)+1,"")</f>
        <v>#REF!</v>
      </c>
      <c r="O3861" s="31" t="e">
        <f>IF(AND($B3861=O$1),LOOKUP(9.99999999999999E+307,$O$2:O3860)+1,"")</f>
        <v>#REF!</v>
      </c>
      <c r="P3861" s="31" t="e">
        <f>IF(AND($B3861=P$1),LOOKUP(9.99999999999999E+307,$P$2:P3860)+1,"")</f>
        <v>#REF!</v>
      </c>
      <c r="Q3861" s="31" t="e">
        <f>IF(AND($B3861=Q$1),LOOKUP(9.99999999999999E+307,$Q$2:Q3860)+1,"")</f>
        <v>#REF!</v>
      </c>
      <c r="R3861" s="31">
        <f>IF(AND($B3861=R$1),LOOKUP(9.99999999999999E+307,$R$2:R3860)+1,"")</f>
        <v>3695</v>
      </c>
      <c r="S3861" s="31">
        <f>IF(AND($B3861=S$1),LOOKUP(9.99999999999999E+307,$S$2:S3860)+1,"")</f>
        <v>3695</v>
      </c>
      <c r="T3861" s="265"/>
      <c r="AA3861" s="254" t="str">
        <f t="shared" si="430"/>
        <v/>
      </c>
      <c r="AB3861" s="254" t="str">
        <f t="shared" si="431"/>
        <v/>
      </c>
      <c r="AC3861" s="255">
        <f t="shared" si="425"/>
        <v>0</v>
      </c>
      <c r="AD3861" s="255">
        <f t="shared" si="426"/>
        <v>3836</v>
      </c>
      <c r="AE3861" s="256" t="str">
        <f t="shared" si="427"/>
        <v/>
      </c>
      <c r="AF3861" s="252" t="str">
        <f t="shared" si="428"/>
        <v>-</v>
      </c>
    </row>
    <row r="3862" spans="1:32" ht="20.149999999999999" customHeight="1" x14ac:dyDescent="0.75">
      <c r="A3862" s="31">
        <v>3860</v>
      </c>
      <c r="B3862" s="237"/>
      <c r="C3862" s="273"/>
      <c r="D3862" s="272"/>
      <c r="E3862" s="273"/>
      <c r="F3862" s="273"/>
      <c r="G3862" s="253" t="str">
        <f t="shared" si="429"/>
        <v/>
      </c>
      <c r="H3862" s="31" t="str">
        <f>IF(AND(B3862=H$1),LOOKUP(9.99999999999999E+307,$H$2:H3861)+1,"")</f>
        <v/>
      </c>
      <c r="I3862" s="31" t="str">
        <f>IF(AND(B3862=I$1),LOOKUP(9.99999999999999E+307,$I$2:I3861)+1,"")</f>
        <v/>
      </c>
      <c r="J3862" s="31">
        <f>IF(AND(B3862=J$1),LOOKUP(9.99999999999999E+307,$J$2:J3861)+1,"")</f>
        <v>3696</v>
      </c>
      <c r="K3862" s="31">
        <f>IF(AND(B3862=K$1),LOOKUP(9.99999999999999E+307,$K$2:K3861)+1,"")</f>
        <v>3696</v>
      </c>
      <c r="L3862" s="31">
        <f>IF(AND(B3862=L$1),LOOKUP(9.99999999999999E+307,$L$2:L3861)+1,"")</f>
        <v>3696</v>
      </c>
      <c r="M3862" s="31">
        <f>IF(AND(B3862=M$1),LOOKUP(9.99999999999999E+307,$M$2:M3861)+1,"")</f>
        <v>3696</v>
      </c>
      <c r="N3862" s="31" t="e">
        <f>IF(AND(B3862=N$1),LOOKUP(9.99999999999999E+307,$N$2:N3861)+1,"")</f>
        <v>#REF!</v>
      </c>
      <c r="O3862" s="31" t="e">
        <f>IF(AND($B3862=O$1),LOOKUP(9.99999999999999E+307,$O$2:O3861)+1,"")</f>
        <v>#REF!</v>
      </c>
      <c r="P3862" s="31" t="e">
        <f>IF(AND($B3862=P$1),LOOKUP(9.99999999999999E+307,$P$2:P3861)+1,"")</f>
        <v>#REF!</v>
      </c>
      <c r="Q3862" s="31" t="e">
        <f>IF(AND($B3862=Q$1),LOOKUP(9.99999999999999E+307,$Q$2:Q3861)+1,"")</f>
        <v>#REF!</v>
      </c>
      <c r="R3862" s="31">
        <f>IF(AND($B3862=R$1),LOOKUP(9.99999999999999E+307,$R$2:R3861)+1,"")</f>
        <v>3696</v>
      </c>
      <c r="S3862" s="31">
        <f>IF(AND($B3862=S$1),LOOKUP(9.99999999999999E+307,$S$2:S3861)+1,"")</f>
        <v>3696</v>
      </c>
      <c r="T3862" s="265"/>
      <c r="AA3862" s="254" t="str">
        <f t="shared" si="430"/>
        <v/>
      </c>
      <c r="AB3862" s="254" t="str">
        <f t="shared" si="431"/>
        <v/>
      </c>
      <c r="AC3862" s="255">
        <f t="shared" si="425"/>
        <v>0</v>
      </c>
      <c r="AD3862" s="255">
        <f t="shared" si="426"/>
        <v>3836</v>
      </c>
      <c r="AE3862" s="256" t="str">
        <f t="shared" si="427"/>
        <v/>
      </c>
      <c r="AF3862" s="252" t="str">
        <f t="shared" si="428"/>
        <v>-</v>
      </c>
    </row>
    <row r="3863" spans="1:32" ht="20.149999999999999" customHeight="1" x14ac:dyDescent="0.75">
      <c r="A3863" s="31">
        <v>3861</v>
      </c>
      <c r="B3863" s="237"/>
      <c r="C3863" s="273"/>
      <c r="D3863" s="272"/>
      <c r="E3863" s="273"/>
      <c r="F3863" s="273"/>
      <c r="G3863" s="253" t="str">
        <f t="shared" si="429"/>
        <v/>
      </c>
      <c r="H3863" s="31" t="str">
        <f>IF(AND(B3863=H$1),LOOKUP(9.99999999999999E+307,$H$2:H3862)+1,"")</f>
        <v/>
      </c>
      <c r="I3863" s="31" t="str">
        <f>IF(AND(B3863=I$1),LOOKUP(9.99999999999999E+307,$I$2:I3862)+1,"")</f>
        <v/>
      </c>
      <c r="J3863" s="31">
        <f>IF(AND(B3863=J$1),LOOKUP(9.99999999999999E+307,$J$2:J3862)+1,"")</f>
        <v>3697</v>
      </c>
      <c r="K3863" s="31">
        <f>IF(AND(B3863=K$1),LOOKUP(9.99999999999999E+307,$K$2:K3862)+1,"")</f>
        <v>3697</v>
      </c>
      <c r="L3863" s="31">
        <f>IF(AND(B3863=L$1),LOOKUP(9.99999999999999E+307,$L$2:L3862)+1,"")</f>
        <v>3697</v>
      </c>
      <c r="M3863" s="31">
        <f>IF(AND(B3863=M$1),LOOKUP(9.99999999999999E+307,$M$2:M3862)+1,"")</f>
        <v>3697</v>
      </c>
      <c r="N3863" s="31" t="e">
        <f>IF(AND(B3863=N$1),LOOKUP(9.99999999999999E+307,$N$2:N3862)+1,"")</f>
        <v>#REF!</v>
      </c>
      <c r="O3863" s="31" t="e">
        <f>IF(AND($B3863=O$1),LOOKUP(9.99999999999999E+307,$O$2:O3862)+1,"")</f>
        <v>#REF!</v>
      </c>
      <c r="P3863" s="31" t="e">
        <f>IF(AND($B3863=P$1),LOOKUP(9.99999999999999E+307,$P$2:P3862)+1,"")</f>
        <v>#REF!</v>
      </c>
      <c r="Q3863" s="31" t="e">
        <f>IF(AND($B3863=Q$1),LOOKUP(9.99999999999999E+307,$Q$2:Q3862)+1,"")</f>
        <v>#REF!</v>
      </c>
      <c r="R3863" s="31">
        <f>IF(AND($B3863=R$1),LOOKUP(9.99999999999999E+307,$R$2:R3862)+1,"")</f>
        <v>3697</v>
      </c>
      <c r="S3863" s="31">
        <f>IF(AND($B3863=S$1),LOOKUP(9.99999999999999E+307,$S$2:S3862)+1,"")</f>
        <v>3697</v>
      </c>
      <c r="T3863" s="265"/>
      <c r="AA3863" s="254" t="str">
        <f t="shared" si="430"/>
        <v/>
      </c>
      <c r="AB3863" s="254" t="str">
        <f t="shared" si="431"/>
        <v/>
      </c>
      <c r="AC3863" s="255">
        <f t="shared" ref="AC3863:AC3926" si="432">COUNTIF($C$3:$C$4002,C3863)</f>
        <v>0</v>
      </c>
      <c r="AD3863" s="255">
        <f t="shared" ref="AD3863:AD3926" si="433">SUMPRODUCT(--(E3863&amp;F3863=$E$3:$E$4002&amp;$F$3:$F$4002))</f>
        <v>3836</v>
      </c>
      <c r="AE3863" s="256" t="str">
        <f t="shared" ref="AE3863:AE3926" si="434">IF(D3863="เด็กชาย",1,IF(D3863="นาย",1,IF(D3863="เด็กหญิง",2,IF(D3863="นางสาว",2,IF(D3863="ด.ช.",1,IF(D3863="ด.ญ.",2,IF(D3863="น.ส.",2,"")))))))</f>
        <v/>
      </c>
      <c r="AF3863" s="252" t="str">
        <f t="shared" ref="AF3863:AF3926" si="435">CONCATENATE(B3863,"-",AE3863)</f>
        <v>-</v>
      </c>
    </row>
    <row r="3864" spans="1:32" ht="20.149999999999999" customHeight="1" x14ac:dyDescent="0.75">
      <c r="A3864" s="31">
        <v>3862</v>
      </c>
      <c r="B3864" s="237"/>
      <c r="C3864" s="273"/>
      <c r="D3864" s="272"/>
      <c r="E3864" s="273"/>
      <c r="F3864" s="273"/>
      <c r="G3864" s="253" t="str">
        <f t="shared" si="429"/>
        <v/>
      </c>
      <c r="H3864" s="31" t="str">
        <f>IF(AND(B3864=H$1),LOOKUP(9.99999999999999E+307,$H$2:H3863)+1,"")</f>
        <v/>
      </c>
      <c r="I3864" s="31" t="str">
        <f>IF(AND(B3864=I$1),LOOKUP(9.99999999999999E+307,$I$2:I3863)+1,"")</f>
        <v/>
      </c>
      <c r="J3864" s="31">
        <f>IF(AND(B3864=J$1),LOOKUP(9.99999999999999E+307,$J$2:J3863)+1,"")</f>
        <v>3698</v>
      </c>
      <c r="K3864" s="31">
        <f>IF(AND(B3864=K$1),LOOKUP(9.99999999999999E+307,$K$2:K3863)+1,"")</f>
        <v>3698</v>
      </c>
      <c r="L3864" s="31">
        <f>IF(AND(B3864=L$1),LOOKUP(9.99999999999999E+307,$L$2:L3863)+1,"")</f>
        <v>3698</v>
      </c>
      <c r="M3864" s="31">
        <f>IF(AND(B3864=M$1),LOOKUP(9.99999999999999E+307,$M$2:M3863)+1,"")</f>
        <v>3698</v>
      </c>
      <c r="N3864" s="31" t="e">
        <f>IF(AND(B3864=N$1),LOOKUP(9.99999999999999E+307,$N$2:N3863)+1,"")</f>
        <v>#REF!</v>
      </c>
      <c r="O3864" s="31" t="e">
        <f>IF(AND($B3864=O$1),LOOKUP(9.99999999999999E+307,$O$2:O3863)+1,"")</f>
        <v>#REF!</v>
      </c>
      <c r="P3864" s="31" t="e">
        <f>IF(AND($B3864=P$1),LOOKUP(9.99999999999999E+307,$P$2:P3863)+1,"")</f>
        <v>#REF!</v>
      </c>
      <c r="Q3864" s="31" t="e">
        <f>IF(AND($B3864=Q$1),LOOKUP(9.99999999999999E+307,$Q$2:Q3863)+1,"")</f>
        <v>#REF!</v>
      </c>
      <c r="R3864" s="31">
        <f>IF(AND($B3864=R$1),LOOKUP(9.99999999999999E+307,$R$2:R3863)+1,"")</f>
        <v>3698</v>
      </c>
      <c r="S3864" s="31">
        <f>IF(AND($B3864=S$1),LOOKUP(9.99999999999999E+307,$S$2:S3863)+1,"")</f>
        <v>3698</v>
      </c>
      <c r="T3864" s="265"/>
      <c r="AA3864" s="254" t="str">
        <f t="shared" si="430"/>
        <v/>
      </c>
      <c r="AB3864" s="254" t="str">
        <f t="shared" si="431"/>
        <v/>
      </c>
      <c r="AC3864" s="255">
        <f t="shared" si="432"/>
        <v>0</v>
      </c>
      <c r="AD3864" s="255">
        <f t="shared" si="433"/>
        <v>3836</v>
      </c>
      <c r="AE3864" s="256" t="str">
        <f t="shared" si="434"/>
        <v/>
      </c>
      <c r="AF3864" s="252" t="str">
        <f t="shared" si="435"/>
        <v>-</v>
      </c>
    </row>
    <row r="3865" spans="1:32" ht="20.149999999999999" customHeight="1" x14ac:dyDescent="0.75">
      <c r="A3865" s="31">
        <v>3863</v>
      </c>
      <c r="B3865" s="237"/>
      <c r="C3865" s="273"/>
      <c r="D3865" s="272"/>
      <c r="E3865" s="273"/>
      <c r="F3865" s="273"/>
      <c r="G3865" s="253" t="str">
        <f t="shared" si="429"/>
        <v/>
      </c>
      <c r="H3865" s="31" t="str">
        <f>IF(AND(B3865=H$1),LOOKUP(9.99999999999999E+307,$H$2:H3864)+1,"")</f>
        <v/>
      </c>
      <c r="I3865" s="31" t="str">
        <f>IF(AND(B3865=I$1),LOOKUP(9.99999999999999E+307,$I$2:I3864)+1,"")</f>
        <v/>
      </c>
      <c r="J3865" s="31">
        <f>IF(AND(B3865=J$1),LOOKUP(9.99999999999999E+307,$J$2:J3864)+1,"")</f>
        <v>3699</v>
      </c>
      <c r="K3865" s="31">
        <f>IF(AND(B3865=K$1),LOOKUP(9.99999999999999E+307,$K$2:K3864)+1,"")</f>
        <v>3699</v>
      </c>
      <c r="L3865" s="31">
        <f>IF(AND(B3865=L$1),LOOKUP(9.99999999999999E+307,$L$2:L3864)+1,"")</f>
        <v>3699</v>
      </c>
      <c r="M3865" s="31">
        <f>IF(AND(B3865=M$1),LOOKUP(9.99999999999999E+307,$M$2:M3864)+1,"")</f>
        <v>3699</v>
      </c>
      <c r="N3865" s="31" t="e">
        <f>IF(AND(B3865=N$1),LOOKUP(9.99999999999999E+307,$N$2:N3864)+1,"")</f>
        <v>#REF!</v>
      </c>
      <c r="O3865" s="31" t="e">
        <f>IF(AND($B3865=O$1),LOOKUP(9.99999999999999E+307,$O$2:O3864)+1,"")</f>
        <v>#REF!</v>
      </c>
      <c r="P3865" s="31" t="e">
        <f>IF(AND($B3865=P$1),LOOKUP(9.99999999999999E+307,$P$2:P3864)+1,"")</f>
        <v>#REF!</v>
      </c>
      <c r="Q3865" s="31" t="e">
        <f>IF(AND($B3865=Q$1),LOOKUP(9.99999999999999E+307,$Q$2:Q3864)+1,"")</f>
        <v>#REF!</v>
      </c>
      <c r="R3865" s="31">
        <f>IF(AND($B3865=R$1),LOOKUP(9.99999999999999E+307,$R$2:R3864)+1,"")</f>
        <v>3699</v>
      </c>
      <c r="S3865" s="31">
        <f>IF(AND($B3865=S$1),LOOKUP(9.99999999999999E+307,$S$2:S3864)+1,"")</f>
        <v>3699</v>
      </c>
      <c r="T3865" s="265"/>
      <c r="AA3865" s="254" t="str">
        <f t="shared" si="430"/>
        <v/>
      </c>
      <c r="AB3865" s="254" t="str">
        <f t="shared" si="431"/>
        <v/>
      </c>
      <c r="AC3865" s="255">
        <f t="shared" si="432"/>
        <v>0</v>
      </c>
      <c r="AD3865" s="255">
        <f t="shared" si="433"/>
        <v>3836</v>
      </c>
      <c r="AE3865" s="256" t="str">
        <f t="shared" si="434"/>
        <v/>
      </c>
      <c r="AF3865" s="252" t="str">
        <f t="shared" si="435"/>
        <v>-</v>
      </c>
    </row>
    <row r="3866" spans="1:32" ht="20.149999999999999" customHeight="1" x14ac:dyDescent="0.75">
      <c r="A3866" s="31">
        <v>3864</v>
      </c>
      <c r="B3866" s="237"/>
      <c r="C3866" s="273"/>
      <c r="D3866" s="272"/>
      <c r="E3866" s="273"/>
      <c r="F3866" s="273"/>
      <c r="G3866" s="253" t="str">
        <f t="shared" si="429"/>
        <v/>
      </c>
      <c r="H3866" s="31" t="str">
        <f>IF(AND(B3866=H$1),LOOKUP(9.99999999999999E+307,$H$2:H3865)+1,"")</f>
        <v/>
      </c>
      <c r="I3866" s="31" t="str">
        <f>IF(AND(B3866=I$1),LOOKUP(9.99999999999999E+307,$I$2:I3865)+1,"")</f>
        <v/>
      </c>
      <c r="J3866" s="31">
        <f>IF(AND(B3866=J$1),LOOKUP(9.99999999999999E+307,$J$2:J3865)+1,"")</f>
        <v>3700</v>
      </c>
      <c r="K3866" s="31">
        <f>IF(AND(B3866=K$1),LOOKUP(9.99999999999999E+307,$K$2:K3865)+1,"")</f>
        <v>3700</v>
      </c>
      <c r="L3866" s="31">
        <f>IF(AND(B3866=L$1),LOOKUP(9.99999999999999E+307,$L$2:L3865)+1,"")</f>
        <v>3700</v>
      </c>
      <c r="M3866" s="31">
        <f>IF(AND(B3866=M$1),LOOKUP(9.99999999999999E+307,$M$2:M3865)+1,"")</f>
        <v>3700</v>
      </c>
      <c r="N3866" s="31" t="e">
        <f>IF(AND(B3866=N$1),LOOKUP(9.99999999999999E+307,$N$2:N3865)+1,"")</f>
        <v>#REF!</v>
      </c>
      <c r="O3866" s="31" t="e">
        <f>IF(AND($B3866=O$1),LOOKUP(9.99999999999999E+307,$O$2:O3865)+1,"")</f>
        <v>#REF!</v>
      </c>
      <c r="P3866" s="31" t="e">
        <f>IF(AND($B3866=P$1),LOOKUP(9.99999999999999E+307,$P$2:P3865)+1,"")</f>
        <v>#REF!</v>
      </c>
      <c r="Q3866" s="31" t="e">
        <f>IF(AND($B3866=Q$1),LOOKUP(9.99999999999999E+307,$Q$2:Q3865)+1,"")</f>
        <v>#REF!</v>
      </c>
      <c r="R3866" s="31">
        <f>IF(AND($B3866=R$1),LOOKUP(9.99999999999999E+307,$R$2:R3865)+1,"")</f>
        <v>3700</v>
      </c>
      <c r="S3866" s="31">
        <f>IF(AND($B3866=S$1),LOOKUP(9.99999999999999E+307,$S$2:S3865)+1,"")</f>
        <v>3700</v>
      </c>
      <c r="T3866" s="265"/>
      <c r="AA3866" s="254" t="str">
        <f t="shared" si="430"/>
        <v/>
      </c>
      <c r="AB3866" s="254" t="str">
        <f t="shared" si="431"/>
        <v/>
      </c>
      <c r="AC3866" s="255">
        <f t="shared" si="432"/>
        <v>0</v>
      </c>
      <c r="AD3866" s="255">
        <f t="shared" si="433"/>
        <v>3836</v>
      </c>
      <c r="AE3866" s="256" t="str">
        <f t="shared" si="434"/>
        <v/>
      </c>
      <c r="AF3866" s="252" t="str">
        <f t="shared" si="435"/>
        <v>-</v>
      </c>
    </row>
    <row r="3867" spans="1:32" ht="20.149999999999999" customHeight="1" x14ac:dyDescent="0.75">
      <c r="A3867" s="31">
        <v>3865</v>
      </c>
      <c r="B3867" s="237"/>
      <c r="C3867" s="273"/>
      <c r="D3867" s="272"/>
      <c r="E3867" s="273"/>
      <c r="F3867" s="273"/>
      <c r="G3867" s="253" t="str">
        <f t="shared" si="429"/>
        <v/>
      </c>
      <c r="H3867" s="31" t="str">
        <f>IF(AND(B3867=H$1),LOOKUP(9.99999999999999E+307,$H$2:H3866)+1,"")</f>
        <v/>
      </c>
      <c r="I3867" s="31" t="str">
        <f>IF(AND(B3867=I$1),LOOKUP(9.99999999999999E+307,$I$2:I3866)+1,"")</f>
        <v/>
      </c>
      <c r="J3867" s="31">
        <f>IF(AND(B3867=J$1),LOOKUP(9.99999999999999E+307,$J$2:J3866)+1,"")</f>
        <v>3701</v>
      </c>
      <c r="K3867" s="31">
        <f>IF(AND(B3867=K$1),LOOKUP(9.99999999999999E+307,$K$2:K3866)+1,"")</f>
        <v>3701</v>
      </c>
      <c r="L3867" s="31">
        <f>IF(AND(B3867=L$1),LOOKUP(9.99999999999999E+307,$L$2:L3866)+1,"")</f>
        <v>3701</v>
      </c>
      <c r="M3867" s="31">
        <f>IF(AND(B3867=M$1),LOOKUP(9.99999999999999E+307,$M$2:M3866)+1,"")</f>
        <v>3701</v>
      </c>
      <c r="N3867" s="31" t="e">
        <f>IF(AND(B3867=N$1),LOOKUP(9.99999999999999E+307,$N$2:N3866)+1,"")</f>
        <v>#REF!</v>
      </c>
      <c r="O3867" s="31" t="e">
        <f>IF(AND($B3867=O$1),LOOKUP(9.99999999999999E+307,$O$2:O3866)+1,"")</f>
        <v>#REF!</v>
      </c>
      <c r="P3867" s="31" t="e">
        <f>IF(AND($B3867=P$1),LOOKUP(9.99999999999999E+307,$P$2:P3866)+1,"")</f>
        <v>#REF!</v>
      </c>
      <c r="Q3867" s="31" t="e">
        <f>IF(AND($B3867=Q$1),LOOKUP(9.99999999999999E+307,$Q$2:Q3866)+1,"")</f>
        <v>#REF!</v>
      </c>
      <c r="R3867" s="31">
        <f>IF(AND($B3867=R$1),LOOKUP(9.99999999999999E+307,$R$2:R3866)+1,"")</f>
        <v>3701</v>
      </c>
      <c r="S3867" s="31">
        <f>IF(AND($B3867=S$1),LOOKUP(9.99999999999999E+307,$S$2:S3866)+1,"")</f>
        <v>3701</v>
      </c>
      <c r="T3867" s="265"/>
      <c r="AA3867" s="254" t="str">
        <f t="shared" si="430"/>
        <v/>
      </c>
      <c r="AB3867" s="254" t="str">
        <f t="shared" si="431"/>
        <v/>
      </c>
      <c r="AC3867" s="255">
        <f t="shared" si="432"/>
        <v>0</v>
      </c>
      <c r="AD3867" s="255">
        <f t="shared" si="433"/>
        <v>3836</v>
      </c>
      <c r="AE3867" s="256" t="str">
        <f t="shared" si="434"/>
        <v/>
      </c>
      <c r="AF3867" s="252" t="str">
        <f t="shared" si="435"/>
        <v>-</v>
      </c>
    </row>
    <row r="3868" spans="1:32" ht="20.149999999999999" customHeight="1" x14ac:dyDescent="0.75">
      <c r="A3868" s="31">
        <v>3866</v>
      </c>
      <c r="B3868" s="237"/>
      <c r="C3868" s="273"/>
      <c r="D3868" s="272"/>
      <c r="E3868" s="273"/>
      <c r="F3868" s="273"/>
      <c r="G3868" s="253" t="str">
        <f t="shared" si="429"/>
        <v/>
      </c>
      <c r="H3868" s="31" t="str">
        <f>IF(AND(B3868=H$1),LOOKUP(9.99999999999999E+307,$H$2:H3867)+1,"")</f>
        <v/>
      </c>
      <c r="I3868" s="31" t="str">
        <f>IF(AND(B3868=I$1),LOOKUP(9.99999999999999E+307,$I$2:I3867)+1,"")</f>
        <v/>
      </c>
      <c r="J3868" s="31">
        <f>IF(AND(B3868=J$1),LOOKUP(9.99999999999999E+307,$J$2:J3867)+1,"")</f>
        <v>3702</v>
      </c>
      <c r="K3868" s="31">
        <f>IF(AND(B3868=K$1),LOOKUP(9.99999999999999E+307,$K$2:K3867)+1,"")</f>
        <v>3702</v>
      </c>
      <c r="L3868" s="31">
        <f>IF(AND(B3868=L$1),LOOKUP(9.99999999999999E+307,$L$2:L3867)+1,"")</f>
        <v>3702</v>
      </c>
      <c r="M3868" s="31">
        <f>IF(AND(B3868=M$1),LOOKUP(9.99999999999999E+307,$M$2:M3867)+1,"")</f>
        <v>3702</v>
      </c>
      <c r="N3868" s="31" t="e">
        <f>IF(AND(B3868=N$1),LOOKUP(9.99999999999999E+307,$N$2:N3867)+1,"")</f>
        <v>#REF!</v>
      </c>
      <c r="O3868" s="31" t="e">
        <f>IF(AND($B3868=O$1),LOOKUP(9.99999999999999E+307,$O$2:O3867)+1,"")</f>
        <v>#REF!</v>
      </c>
      <c r="P3868" s="31" t="e">
        <f>IF(AND($B3868=P$1),LOOKUP(9.99999999999999E+307,$P$2:P3867)+1,"")</f>
        <v>#REF!</v>
      </c>
      <c r="Q3868" s="31" t="e">
        <f>IF(AND($B3868=Q$1),LOOKUP(9.99999999999999E+307,$Q$2:Q3867)+1,"")</f>
        <v>#REF!</v>
      </c>
      <c r="R3868" s="31">
        <f>IF(AND($B3868=R$1),LOOKUP(9.99999999999999E+307,$R$2:R3867)+1,"")</f>
        <v>3702</v>
      </c>
      <c r="S3868" s="31">
        <f>IF(AND($B3868=S$1),LOOKUP(9.99999999999999E+307,$S$2:S3867)+1,"")</f>
        <v>3702</v>
      </c>
      <c r="T3868" s="265"/>
      <c r="AA3868" s="254" t="str">
        <f t="shared" si="430"/>
        <v/>
      </c>
      <c r="AB3868" s="254" t="str">
        <f t="shared" si="431"/>
        <v/>
      </c>
      <c r="AC3868" s="255">
        <f t="shared" si="432"/>
        <v>0</v>
      </c>
      <c r="AD3868" s="255">
        <f t="shared" si="433"/>
        <v>3836</v>
      </c>
      <c r="AE3868" s="256" t="str">
        <f t="shared" si="434"/>
        <v/>
      </c>
      <c r="AF3868" s="252" t="str">
        <f t="shared" si="435"/>
        <v>-</v>
      </c>
    </row>
    <row r="3869" spans="1:32" ht="20.149999999999999" customHeight="1" x14ac:dyDescent="0.75">
      <c r="A3869" s="31">
        <v>3867</v>
      </c>
      <c r="B3869" s="237"/>
      <c r="C3869" s="273"/>
      <c r="D3869" s="272"/>
      <c r="E3869" s="273"/>
      <c r="F3869" s="273"/>
      <c r="G3869" s="253" t="str">
        <f t="shared" si="429"/>
        <v/>
      </c>
      <c r="H3869" s="31" t="str">
        <f>IF(AND(B3869=H$1),LOOKUP(9.99999999999999E+307,$H$2:H3868)+1,"")</f>
        <v/>
      </c>
      <c r="I3869" s="31" t="str">
        <f>IF(AND(B3869=I$1),LOOKUP(9.99999999999999E+307,$I$2:I3868)+1,"")</f>
        <v/>
      </c>
      <c r="J3869" s="31">
        <f>IF(AND(B3869=J$1),LOOKUP(9.99999999999999E+307,$J$2:J3868)+1,"")</f>
        <v>3703</v>
      </c>
      <c r="K3869" s="31">
        <f>IF(AND(B3869=K$1),LOOKUP(9.99999999999999E+307,$K$2:K3868)+1,"")</f>
        <v>3703</v>
      </c>
      <c r="L3869" s="31">
        <f>IF(AND(B3869=L$1),LOOKUP(9.99999999999999E+307,$L$2:L3868)+1,"")</f>
        <v>3703</v>
      </c>
      <c r="M3869" s="31">
        <f>IF(AND(B3869=M$1),LOOKUP(9.99999999999999E+307,$M$2:M3868)+1,"")</f>
        <v>3703</v>
      </c>
      <c r="N3869" s="31" t="e">
        <f>IF(AND(B3869=N$1),LOOKUP(9.99999999999999E+307,$N$2:N3868)+1,"")</f>
        <v>#REF!</v>
      </c>
      <c r="O3869" s="31" t="e">
        <f>IF(AND($B3869=O$1),LOOKUP(9.99999999999999E+307,$O$2:O3868)+1,"")</f>
        <v>#REF!</v>
      </c>
      <c r="P3869" s="31" t="e">
        <f>IF(AND($B3869=P$1),LOOKUP(9.99999999999999E+307,$P$2:P3868)+1,"")</f>
        <v>#REF!</v>
      </c>
      <c r="Q3869" s="31" t="e">
        <f>IF(AND($B3869=Q$1),LOOKUP(9.99999999999999E+307,$Q$2:Q3868)+1,"")</f>
        <v>#REF!</v>
      </c>
      <c r="R3869" s="31">
        <f>IF(AND($B3869=R$1),LOOKUP(9.99999999999999E+307,$R$2:R3868)+1,"")</f>
        <v>3703</v>
      </c>
      <c r="S3869" s="31">
        <f>IF(AND($B3869=S$1),LOOKUP(9.99999999999999E+307,$S$2:S3868)+1,"")</f>
        <v>3703</v>
      </c>
      <c r="T3869" s="265"/>
      <c r="AA3869" s="254" t="str">
        <f t="shared" si="430"/>
        <v/>
      </c>
      <c r="AB3869" s="254" t="str">
        <f t="shared" si="431"/>
        <v/>
      </c>
      <c r="AC3869" s="255">
        <f t="shared" si="432"/>
        <v>0</v>
      </c>
      <c r="AD3869" s="255">
        <f t="shared" si="433"/>
        <v>3836</v>
      </c>
      <c r="AE3869" s="256" t="str">
        <f t="shared" si="434"/>
        <v/>
      </c>
      <c r="AF3869" s="252" t="str">
        <f t="shared" si="435"/>
        <v>-</v>
      </c>
    </row>
    <row r="3870" spans="1:32" ht="20.149999999999999" customHeight="1" x14ac:dyDescent="0.75">
      <c r="A3870" s="31">
        <v>3868</v>
      </c>
      <c r="B3870" s="237"/>
      <c r="C3870" s="273"/>
      <c r="D3870" s="272"/>
      <c r="E3870" s="273"/>
      <c r="F3870" s="273"/>
      <c r="G3870" s="253" t="str">
        <f t="shared" si="429"/>
        <v/>
      </c>
      <c r="H3870" s="31" t="str">
        <f>IF(AND(B3870=H$1),LOOKUP(9.99999999999999E+307,$H$2:H3869)+1,"")</f>
        <v/>
      </c>
      <c r="I3870" s="31" t="str">
        <f>IF(AND(B3870=I$1),LOOKUP(9.99999999999999E+307,$I$2:I3869)+1,"")</f>
        <v/>
      </c>
      <c r="J3870" s="31">
        <f>IF(AND(B3870=J$1),LOOKUP(9.99999999999999E+307,$J$2:J3869)+1,"")</f>
        <v>3704</v>
      </c>
      <c r="K3870" s="31">
        <f>IF(AND(B3870=K$1),LOOKUP(9.99999999999999E+307,$K$2:K3869)+1,"")</f>
        <v>3704</v>
      </c>
      <c r="L3870" s="31">
        <f>IF(AND(B3870=L$1),LOOKUP(9.99999999999999E+307,$L$2:L3869)+1,"")</f>
        <v>3704</v>
      </c>
      <c r="M3870" s="31">
        <f>IF(AND(B3870=M$1),LOOKUP(9.99999999999999E+307,$M$2:M3869)+1,"")</f>
        <v>3704</v>
      </c>
      <c r="N3870" s="31" t="e">
        <f>IF(AND(B3870=N$1),LOOKUP(9.99999999999999E+307,$N$2:N3869)+1,"")</f>
        <v>#REF!</v>
      </c>
      <c r="O3870" s="31" t="e">
        <f>IF(AND($B3870=O$1),LOOKUP(9.99999999999999E+307,$O$2:O3869)+1,"")</f>
        <v>#REF!</v>
      </c>
      <c r="P3870" s="31" t="e">
        <f>IF(AND($B3870=P$1),LOOKUP(9.99999999999999E+307,$P$2:P3869)+1,"")</f>
        <v>#REF!</v>
      </c>
      <c r="Q3870" s="31" t="e">
        <f>IF(AND($B3870=Q$1),LOOKUP(9.99999999999999E+307,$Q$2:Q3869)+1,"")</f>
        <v>#REF!</v>
      </c>
      <c r="R3870" s="31">
        <f>IF(AND($B3870=R$1),LOOKUP(9.99999999999999E+307,$R$2:R3869)+1,"")</f>
        <v>3704</v>
      </c>
      <c r="S3870" s="31">
        <f>IF(AND($B3870=S$1),LOOKUP(9.99999999999999E+307,$S$2:S3869)+1,"")</f>
        <v>3704</v>
      </c>
      <c r="T3870" s="265"/>
      <c r="AA3870" s="254" t="str">
        <f t="shared" si="430"/>
        <v/>
      </c>
      <c r="AB3870" s="254" t="str">
        <f t="shared" si="431"/>
        <v/>
      </c>
      <c r="AC3870" s="255">
        <f t="shared" si="432"/>
        <v>0</v>
      </c>
      <c r="AD3870" s="255">
        <f t="shared" si="433"/>
        <v>3836</v>
      </c>
      <c r="AE3870" s="256" t="str">
        <f t="shared" si="434"/>
        <v/>
      </c>
      <c r="AF3870" s="252" t="str">
        <f t="shared" si="435"/>
        <v>-</v>
      </c>
    </row>
    <row r="3871" spans="1:32" ht="20.149999999999999" customHeight="1" x14ac:dyDescent="0.75">
      <c r="A3871" s="31">
        <v>3869</v>
      </c>
      <c r="B3871" s="237"/>
      <c r="C3871" s="273"/>
      <c r="D3871" s="272"/>
      <c r="E3871" s="273"/>
      <c r="F3871" s="273"/>
      <c r="G3871" s="253" t="str">
        <f t="shared" si="429"/>
        <v/>
      </c>
      <c r="H3871" s="31" t="str">
        <f>IF(AND(B3871=H$1),LOOKUP(9.99999999999999E+307,$H$2:H3870)+1,"")</f>
        <v/>
      </c>
      <c r="I3871" s="31" t="str">
        <f>IF(AND(B3871=I$1),LOOKUP(9.99999999999999E+307,$I$2:I3870)+1,"")</f>
        <v/>
      </c>
      <c r="J3871" s="31">
        <f>IF(AND(B3871=J$1),LOOKUP(9.99999999999999E+307,$J$2:J3870)+1,"")</f>
        <v>3705</v>
      </c>
      <c r="K3871" s="31">
        <f>IF(AND(B3871=K$1),LOOKUP(9.99999999999999E+307,$K$2:K3870)+1,"")</f>
        <v>3705</v>
      </c>
      <c r="L3871" s="31">
        <f>IF(AND(B3871=L$1),LOOKUP(9.99999999999999E+307,$L$2:L3870)+1,"")</f>
        <v>3705</v>
      </c>
      <c r="M3871" s="31">
        <f>IF(AND(B3871=M$1),LOOKUP(9.99999999999999E+307,$M$2:M3870)+1,"")</f>
        <v>3705</v>
      </c>
      <c r="N3871" s="31" t="e">
        <f>IF(AND(B3871=N$1),LOOKUP(9.99999999999999E+307,$N$2:N3870)+1,"")</f>
        <v>#REF!</v>
      </c>
      <c r="O3871" s="31" t="e">
        <f>IF(AND($B3871=O$1),LOOKUP(9.99999999999999E+307,$O$2:O3870)+1,"")</f>
        <v>#REF!</v>
      </c>
      <c r="P3871" s="31" t="e">
        <f>IF(AND($B3871=P$1),LOOKUP(9.99999999999999E+307,$P$2:P3870)+1,"")</f>
        <v>#REF!</v>
      </c>
      <c r="Q3871" s="31" t="e">
        <f>IF(AND($B3871=Q$1),LOOKUP(9.99999999999999E+307,$Q$2:Q3870)+1,"")</f>
        <v>#REF!</v>
      </c>
      <c r="R3871" s="31">
        <f>IF(AND($B3871=R$1),LOOKUP(9.99999999999999E+307,$R$2:R3870)+1,"")</f>
        <v>3705</v>
      </c>
      <c r="S3871" s="31">
        <f>IF(AND($B3871=S$1),LOOKUP(9.99999999999999E+307,$S$2:S3870)+1,"")</f>
        <v>3705</v>
      </c>
      <c r="T3871" s="265"/>
      <c r="AA3871" s="254" t="str">
        <f t="shared" si="430"/>
        <v/>
      </c>
      <c r="AB3871" s="254" t="str">
        <f t="shared" si="431"/>
        <v/>
      </c>
      <c r="AC3871" s="255">
        <f t="shared" si="432"/>
        <v>0</v>
      </c>
      <c r="AD3871" s="255">
        <f t="shared" si="433"/>
        <v>3836</v>
      </c>
      <c r="AE3871" s="256" t="str">
        <f t="shared" si="434"/>
        <v/>
      </c>
      <c r="AF3871" s="252" t="str">
        <f t="shared" si="435"/>
        <v>-</v>
      </c>
    </row>
    <row r="3872" spans="1:32" ht="20.149999999999999" customHeight="1" x14ac:dyDescent="0.75">
      <c r="A3872" s="31">
        <v>3870</v>
      </c>
      <c r="B3872" s="237"/>
      <c r="C3872" s="273"/>
      <c r="D3872" s="272"/>
      <c r="E3872" s="273"/>
      <c r="F3872" s="273"/>
      <c r="G3872" s="253" t="str">
        <f t="shared" si="429"/>
        <v/>
      </c>
      <c r="H3872" s="31" t="str">
        <f>IF(AND(B3872=H$1),LOOKUP(9.99999999999999E+307,$H$2:H3871)+1,"")</f>
        <v/>
      </c>
      <c r="I3872" s="31" t="str">
        <f>IF(AND(B3872=I$1),LOOKUP(9.99999999999999E+307,$I$2:I3871)+1,"")</f>
        <v/>
      </c>
      <c r="J3872" s="31">
        <f>IF(AND(B3872=J$1),LOOKUP(9.99999999999999E+307,$J$2:J3871)+1,"")</f>
        <v>3706</v>
      </c>
      <c r="K3872" s="31">
        <f>IF(AND(B3872=K$1),LOOKUP(9.99999999999999E+307,$K$2:K3871)+1,"")</f>
        <v>3706</v>
      </c>
      <c r="L3872" s="31">
        <f>IF(AND(B3872=L$1),LOOKUP(9.99999999999999E+307,$L$2:L3871)+1,"")</f>
        <v>3706</v>
      </c>
      <c r="M3872" s="31">
        <f>IF(AND(B3872=M$1),LOOKUP(9.99999999999999E+307,$M$2:M3871)+1,"")</f>
        <v>3706</v>
      </c>
      <c r="N3872" s="31" t="e">
        <f>IF(AND(B3872=N$1),LOOKUP(9.99999999999999E+307,$N$2:N3871)+1,"")</f>
        <v>#REF!</v>
      </c>
      <c r="O3872" s="31" t="e">
        <f>IF(AND($B3872=O$1),LOOKUP(9.99999999999999E+307,$O$2:O3871)+1,"")</f>
        <v>#REF!</v>
      </c>
      <c r="P3872" s="31" t="e">
        <f>IF(AND($B3872=P$1),LOOKUP(9.99999999999999E+307,$P$2:P3871)+1,"")</f>
        <v>#REF!</v>
      </c>
      <c r="Q3872" s="31" t="e">
        <f>IF(AND($B3872=Q$1),LOOKUP(9.99999999999999E+307,$Q$2:Q3871)+1,"")</f>
        <v>#REF!</v>
      </c>
      <c r="R3872" s="31">
        <f>IF(AND($B3872=R$1),LOOKUP(9.99999999999999E+307,$R$2:R3871)+1,"")</f>
        <v>3706</v>
      </c>
      <c r="S3872" s="31">
        <f>IF(AND($B3872=S$1),LOOKUP(9.99999999999999E+307,$S$2:S3871)+1,"")</f>
        <v>3706</v>
      </c>
      <c r="T3872" s="265"/>
      <c r="AA3872" s="254" t="str">
        <f t="shared" si="430"/>
        <v/>
      </c>
      <c r="AB3872" s="254" t="str">
        <f t="shared" si="431"/>
        <v/>
      </c>
      <c r="AC3872" s="255">
        <f t="shared" si="432"/>
        <v>0</v>
      </c>
      <c r="AD3872" s="255">
        <f t="shared" si="433"/>
        <v>3836</v>
      </c>
      <c r="AE3872" s="256" t="str">
        <f t="shared" si="434"/>
        <v/>
      </c>
      <c r="AF3872" s="252" t="str">
        <f t="shared" si="435"/>
        <v>-</v>
      </c>
    </row>
    <row r="3873" spans="1:32" ht="20.149999999999999" customHeight="1" x14ac:dyDescent="0.75">
      <c r="A3873" s="31">
        <v>3871</v>
      </c>
      <c r="B3873" s="237"/>
      <c r="C3873" s="273"/>
      <c r="D3873" s="272"/>
      <c r="E3873" s="273"/>
      <c r="F3873" s="273"/>
      <c r="G3873" s="253" t="str">
        <f t="shared" si="429"/>
        <v/>
      </c>
      <c r="H3873" s="31" t="str">
        <f>IF(AND(B3873=H$1),LOOKUP(9.99999999999999E+307,$H$2:H3872)+1,"")</f>
        <v/>
      </c>
      <c r="I3873" s="31" t="str">
        <f>IF(AND(B3873=I$1),LOOKUP(9.99999999999999E+307,$I$2:I3872)+1,"")</f>
        <v/>
      </c>
      <c r="J3873" s="31">
        <f>IF(AND(B3873=J$1),LOOKUP(9.99999999999999E+307,$J$2:J3872)+1,"")</f>
        <v>3707</v>
      </c>
      <c r="K3873" s="31">
        <f>IF(AND(B3873=K$1),LOOKUP(9.99999999999999E+307,$K$2:K3872)+1,"")</f>
        <v>3707</v>
      </c>
      <c r="L3873" s="31">
        <f>IF(AND(B3873=L$1),LOOKUP(9.99999999999999E+307,$L$2:L3872)+1,"")</f>
        <v>3707</v>
      </c>
      <c r="M3873" s="31">
        <f>IF(AND(B3873=M$1),LOOKUP(9.99999999999999E+307,$M$2:M3872)+1,"")</f>
        <v>3707</v>
      </c>
      <c r="N3873" s="31" t="e">
        <f>IF(AND(B3873=N$1),LOOKUP(9.99999999999999E+307,$N$2:N3872)+1,"")</f>
        <v>#REF!</v>
      </c>
      <c r="O3873" s="31" t="e">
        <f>IF(AND($B3873=O$1),LOOKUP(9.99999999999999E+307,$O$2:O3872)+1,"")</f>
        <v>#REF!</v>
      </c>
      <c r="P3873" s="31" t="e">
        <f>IF(AND($B3873=P$1),LOOKUP(9.99999999999999E+307,$P$2:P3872)+1,"")</f>
        <v>#REF!</v>
      </c>
      <c r="Q3873" s="31" t="e">
        <f>IF(AND($B3873=Q$1),LOOKUP(9.99999999999999E+307,$Q$2:Q3872)+1,"")</f>
        <v>#REF!</v>
      </c>
      <c r="R3873" s="31">
        <f>IF(AND($B3873=R$1),LOOKUP(9.99999999999999E+307,$R$2:R3872)+1,"")</f>
        <v>3707</v>
      </c>
      <c r="S3873" s="31">
        <f>IF(AND($B3873=S$1),LOOKUP(9.99999999999999E+307,$S$2:S3872)+1,"")</f>
        <v>3707</v>
      </c>
      <c r="T3873" s="265"/>
      <c r="AA3873" s="254" t="str">
        <f t="shared" si="430"/>
        <v/>
      </c>
      <c r="AB3873" s="254" t="str">
        <f t="shared" si="431"/>
        <v/>
      </c>
      <c r="AC3873" s="255">
        <f t="shared" si="432"/>
        <v>0</v>
      </c>
      <c r="AD3873" s="255">
        <f t="shared" si="433"/>
        <v>3836</v>
      </c>
      <c r="AE3873" s="256" t="str">
        <f t="shared" si="434"/>
        <v/>
      </c>
      <c r="AF3873" s="252" t="str">
        <f t="shared" si="435"/>
        <v>-</v>
      </c>
    </row>
    <row r="3874" spans="1:32" ht="20.149999999999999" customHeight="1" x14ac:dyDescent="0.75">
      <c r="A3874" s="31">
        <v>3872</v>
      </c>
      <c r="B3874" s="237"/>
      <c r="C3874" s="273"/>
      <c r="D3874" s="272"/>
      <c r="E3874" s="273"/>
      <c r="F3874" s="273"/>
      <c r="G3874" s="253" t="str">
        <f t="shared" si="429"/>
        <v/>
      </c>
      <c r="H3874" s="31" t="str">
        <f>IF(AND(B3874=H$1),LOOKUP(9.99999999999999E+307,$H$2:H3873)+1,"")</f>
        <v/>
      </c>
      <c r="I3874" s="31" t="str">
        <f>IF(AND(B3874=I$1),LOOKUP(9.99999999999999E+307,$I$2:I3873)+1,"")</f>
        <v/>
      </c>
      <c r="J3874" s="31">
        <f>IF(AND(B3874=J$1),LOOKUP(9.99999999999999E+307,$J$2:J3873)+1,"")</f>
        <v>3708</v>
      </c>
      <c r="K3874" s="31">
        <f>IF(AND(B3874=K$1),LOOKUP(9.99999999999999E+307,$K$2:K3873)+1,"")</f>
        <v>3708</v>
      </c>
      <c r="L3874" s="31">
        <f>IF(AND(B3874=L$1),LOOKUP(9.99999999999999E+307,$L$2:L3873)+1,"")</f>
        <v>3708</v>
      </c>
      <c r="M3874" s="31">
        <f>IF(AND(B3874=M$1),LOOKUP(9.99999999999999E+307,$M$2:M3873)+1,"")</f>
        <v>3708</v>
      </c>
      <c r="N3874" s="31" t="e">
        <f>IF(AND(B3874=N$1),LOOKUP(9.99999999999999E+307,$N$2:N3873)+1,"")</f>
        <v>#REF!</v>
      </c>
      <c r="O3874" s="31" t="e">
        <f>IF(AND($B3874=O$1),LOOKUP(9.99999999999999E+307,$O$2:O3873)+1,"")</f>
        <v>#REF!</v>
      </c>
      <c r="P3874" s="31" t="e">
        <f>IF(AND($B3874=P$1),LOOKUP(9.99999999999999E+307,$P$2:P3873)+1,"")</f>
        <v>#REF!</v>
      </c>
      <c r="Q3874" s="31" t="e">
        <f>IF(AND($B3874=Q$1),LOOKUP(9.99999999999999E+307,$Q$2:Q3873)+1,"")</f>
        <v>#REF!</v>
      </c>
      <c r="R3874" s="31">
        <f>IF(AND($B3874=R$1),LOOKUP(9.99999999999999E+307,$R$2:R3873)+1,"")</f>
        <v>3708</v>
      </c>
      <c r="S3874" s="31">
        <f>IF(AND($B3874=S$1),LOOKUP(9.99999999999999E+307,$S$2:S3873)+1,"")</f>
        <v>3708</v>
      </c>
      <c r="T3874" s="265"/>
      <c r="AA3874" s="254" t="str">
        <f t="shared" si="430"/>
        <v/>
      </c>
      <c r="AB3874" s="254" t="str">
        <f t="shared" si="431"/>
        <v/>
      </c>
      <c r="AC3874" s="255">
        <f t="shared" si="432"/>
        <v>0</v>
      </c>
      <c r="AD3874" s="255">
        <f t="shared" si="433"/>
        <v>3836</v>
      </c>
      <c r="AE3874" s="256" t="str">
        <f t="shared" si="434"/>
        <v/>
      </c>
      <c r="AF3874" s="252" t="str">
        <f t="shared" si="435"/>
        <v>-</v>
      </c>
    </row>
    <row r="3875" spans="1:32" ht="20.149999999999999" customHeight="1" x14ac:dyDescent="0.75">
      <c r="A3875" s="31">
        <v>3873</v>
      </c>
      <c r="B3875" s="237"/>
      <c r="C3875" s="273"/>
      <c r="D3875" s="272"/>
      <c r="E3875" s="273"/>
      <c r="F3875" s="273"/>
      <c r="G3875" s="253" t="str">
        <f t="shared" si="429"/>
        <v/>
      </c>
      <c r="H3875" s="31" t="str">
        <f>IF(AND(B3875=H$1),LOOKUP(9.99999999999999E+307,$H$2:H3874)+1,"")</f>
        <v/>
      </c>
      <c r="I3875" s="31" t="str">
        <f>IF(AND(B3875=I$1),LOOKUP(9.99999999999999E+307,$I$2:I3874)+1,"")</f>
        <v/>
      </c>
      <c r="J3875" s="31">
        <f>IF(AND(B3875=J$1),LOOKUP(9.99999999999999E+307,$J$2:J3874)+1,"")</f>
        <v>3709</v>
      </c>
      <c r="K3875" s="31">
        <f>IF(AND(B3875=K$1),LOOKUP(9.99999999999999E+307,$K$2:K3874)+1,"")</f>
        <v>3709</v>
      </c>
      <c r="L3875" s="31">
        <f>IF(AND(B3875=L$1),LOOKUP(9.99999999999999E+307,$L$2:L3874)+1,"")</f>
        <v>3709</v>
      </c>
      <c r="M3875" s="31">
        <f>IF(AND(B3875=M$1),LOOKUP(9.99999999999999E+307,$M$2:M3874)+1,"")</f>
        <v>3709</v>
      </c>
      <c r="N3875" s="31" t="e">
        <f>IF(AND(B3875=N$1),LOOKUP(9.99999999999999E+307,$N$2:N3874)+1,"")</f>
        <v>#REF!</v>
      </c>
      <c r="O3875" s="31" t="e">
        <f>IF(AND($B3875=O$1),LOOKUP(9.99999999999999E+307,$O$2:O3874)+1,"")</f>
        <v>#REF!</v>
      </c>
      <c r="P3875" s="31" t="e">
        <f>IF(AND($B3875=P$1),LOOKUP(9.99999999999999E+307,$P$2:P3874)+1,"")</f>
        <v>#REF!</v>
      </c>
      <c r="Q3875" s="31" t="e">
        <f>IF(AND($B3875=Q$1),LOOKUP(9.99999999999999E+307,$Q$2:Q3874)+1,"")</f>
        <v>#REF!</v>
      </c>
      <c r="R3875" s="31">
        <f>IF(AND($B3875=R$1),LOOKUP(9.99999999999999E+307,$R$2:R3874)+1,"")</f>
        <v>3709</v>
      </c>
      <c r="S3875" s="31">
        <f>IF(AND($B3875=S$1),LOOKUP(9.99999999999999E+307,$S$2:S3874)+1,"")</f>
        <v>3709</v>
      </c>
      <c r="T3875" s="265"/>
      <c r="AA3875" s="254" t="str">
        <f t="shared" si="430"/>
        <v/>
      </c>
      <c r="AB3875" s="254" t="str">
        <f t="shared" si="431"/>
        <v/>
      </c>
      <c r="AC3875" s="255">
        <f t="shared" si="432"/>
        <v>0</v>
      </c>
      <c r="AD3875" s="255">
        <f t="shared" si="433"/>
        <v>3836</v>
      </c>
      <c r="AE3875" s="256" t="str">
        <f t="shared" si="434"/>
        <v/>
      </c>
      <c r="AF3875" s="252" t="str">
        <f t="shared" si="435"/>
        <v>-</v>
      </c>
    </row>
    <row r="3876" spans="1:32" ht="20.149999999999999" customHeight="1" x14ac:dyDescent="0.75">
      <c r="A3876" s="31">
        <v>3874</v>
      </c>
      <c r="B3876" s="237"/>
      <c r="C3876" s="273"/>
      <c r="D3876" s="272"/>
      <c r="E3876" s="273"/>
      <c r="F3876" s="273"/>
      <c r="G3876" s="253" t="str">
        <f t="shared" si="429"/>
        <v/>
      </c>
      <c r="H3876" s="31" t="str">
        <f>IF(AND(B3876=H$1),LOOKUP(9.99999999999999E+307,$H$2:H3875)+1,"")</f>
        <v/>
      </c>
      <c r="I3876" s="31" t="str">
        <f>IF(AND(B3876=I$1),LOOKUP(9.99999999999999E+307,$I$2:I3875)+1,"")</f>
        <v/>
      </c>
      <c r="J3876" s="31">
        <f>IF(AND(B3876=J$1),LOOKUP(9.99999999999999E+307,$J$2:J3875)+1,"")</f>
        <v>3710</v>
      </c>
      <c r="K3876" s="31">
        <f>IF(AND(B3876=K$1),LOOKUP(9.99999999999999E+307,$K$2:K3875)+1,"")</f>
        <v>3710</v>
      </c>
      <c r="L3876" s="31">
        <f>IF(AND(B3876=L$1),LOOKUP(9.99999999999999E+307,$L$2:L3875)+1,"")</f>
        <v>3710</v>
      </c>
      <c r="M3876" s="31">
        <f>IF(AND(B3876=M$1),LOOKUP(9.99999999999999E+307,$M$2:M3875)+1,"")</f>
        <v>3710</v>
      </c>
      <c r="N3876" s="31" t="e">
        <f>IF(AND(B3876=N$1),LOOKUP(9.99999999999999E+307,$N$2:N3875)+1,"")</f>
        <v>#REF!</v>
      </c>
      <c r="O3876" s="31" t="e">
        <f>IF(AND($B3876=O$1),LOOKUP(9.99999999999999E+307,$O$2:O3875)+1,"")</f>
        <v>#REF!</v>
      </c>
      <c r="P3876" s="31" t="e">
        <f>IF(AND($B3876=P$1),LOOKUP(9.99999999999999E+307,$P$2:P3875)+1,"")</f>
        <v>#REF!</v>
      </c>
      <c r="Q3876" s="31" t="e">
        <f>IF(AND($B3876=Q$1),LOOKUP(9.99999999999999E+307,$Q$2:Q3875)+1,"")</f>
        <v>#REF!</v>
      </c>
      <c r="R3876" s="31">
        <f>IF(AND($B3876=R$1),LOOKUP(9.99999999999999E+307,$R$2:R3875)+1,"")</f>
        <v>3710</v>
      </c>
      <c r="S3876" s="31">
        <f>IF(AND($B3876=S$1),LOOKUP(9.99999999999999E+307,$S$2:S3875)+1,"")</f>
        <v>3710</v>
      </c>
      <c r="T3876" s="265"/>
      <c r="AA3876" s="254" t="str">
        <f t="shared" si="430"/>
        <v/>
      </c>
      <c r="AB3876" s="254" t="str">
        <f t="shared" si="431"/>
        <v/>
      </c>
      <c r="AC3876" s="255">
        <f t="shared" si="432"/>
        <v>0</v>
      </c>
      <c r="AD3876" s="255">
        <f t="shared" si="433"/>
        <v>3836</v>
      </c>
      <c r="AE3876" s="256" t="str">
        <f t="shared" si="434"/>
        <v/>
      </c>
      <c r="AF3876" s="252" t="str">
        <f t="shared" si="435"/>
        <v>-</v>
      </c>
    </row>
    <row r="3877" spans="1:32" ht="20.149999999999999" customHeight="1" x14ac:dyDescent="0.75">
      <c r="A3877" s="31">
        <v>3875</v>
      </c>
      <c r="B3877" s="237"/>
      <c r="C3877" s="273"/>
      <c r="D3877" s="272"/>
      <c r="E3877" s="273"/>
      <c r="F3877" s="273"/>
      <c r="G3877" s="253" t="str">
        <f t="shared" si="429"/>
        <v/>
      </c>
      <c r="H3877" s="31" t="str">
        <f>IF(AND(B3877=H$1),LOOKUP(9.99999999999999E+307,$H$2:H3876)+1,"")</f>
        <v/>
      </c>
      <c r="I3877" s="31" t="str">
        <f>IF(AND(B3877=I$1),LOOKUP(9.99999999999999E+307,$I$2:I3876)+1,"")</f>
        <v/>
      </c>
      <c r="J3877" s="31">
        <f>IF(AND(B3877=J$1),LOOKUP(9.99999999999999E+307,$J$2:J3876)+1,"")</f>
        <v>3711</v>
      </c>
      <c r="K3877" s="31">
        <f>IF(AND(B3877=K$1),LOOKUP(9.99999999999999E+307,$K$2:K3876)+1,"")</f>
        <v>3711</v>
      </c>
      <c r="L3877" s="31">
        <f>IF(AND(B3877=L$1),LOOKUP(9.99999999999999E+307,$L$2:L3876)+1,"")</f>
        <v>3711</v>
      </c>
      <c r="M3877" s="31">
        <f>IF(AND(B3877=M$1),LOOKUP(9.99999999999999E+307,$M$2:M3876)+1,"")</f>
        <v>3711</v>
      </c>
      <c r="N3877" s="31" t="e">
        <f>IF(AND(B3877=N$1),LOOKUP(9.99999999999999E+307,$N$2:N3876)+1,"")</f>
        <v>#REF!</v>
      </c>
      <c r="O3877" s="31" t="e">
        <f>IF(AND($B3877=O$1),LOOKUP(9.99999999999999E+307,$O$2:O3876)+1,"")</f>
        <v>#REF!</v>
      </c>
      <c r="P3877" s="31" t="e">
        <f>IF(AND($B3877=P$1),LOOKUP(9.99999999999999E+307,$P$2:P3876)+1,"")</f>
        <v>#REF!</v>
      </c>
      <c r="Q3877" s="31" t="e">
        <f>IF(AND($B3877=Q$1),LOOKUP(9.99999999999999E+307,$Q$2:Q3876)+1,"")</f>
        <v>#REF!</v>
      </c>
      <c r="R3877" s="31">
        <f>IF(AND($B3877=R$1),LOOKUP(9.99999999999999E+307,$R$2:R3876)+1,"")</f>
        <v>3711</v>
      </c>
      <c r="S3877" s="31">
        <f>IF(AND($B3877=S$1),LOOKUP(9.99999999999999E+307,$S$2:S3876)+1,"")</f>
        <v>3711</v>
      </c>
      <c r="T3877" s="265"/>
      <c r="AA3877" s="254" t="str">
        <f t="shared" si="430"/>
        <v/>
      </c>
      <c r="AB3877" s="254" t="str">
        <f t="shared" si="431"/>
        <v/>
      </c>
      <c r="AC3877" s="255">
        <f t="shared" si="432"/>
        <v>0</v>
      </c>
      <c r="AD3877" s="255">
        <f t="shared" si="433"/>
        <v>3836</v>
      </c>
      <c r="AE3877" s="256" t="str">
        <f t="shared" si="434"/>
        <v/>
      </c>
      <c r="AF3877" s="252" t="str">
        <f t="shared" si="435"/>
        <v>-</v>
      </c>
    </row>
    <row r="3878" spans="1:32" ht="20.149999999999999" customHeight="1" x14ac:dyDescent="0.75">
      <c r="A3878" s="31">
        <v>3876</v>
      </c>
      <c r="B3878" s="237"/>
      <c r="C3878" s="273"/>
      <c r="D3878" s="272"/>
      <c r="E3878" s="273"/>
      <c r="F3878" s="273"/>
      <c r="G3878" s="253" t="str">
        <f t="shared" si="429"/>
        <v/>
      </c>
      <c r="H3878" s="31" t="str">
        <f>IF(AND(B3878=H$1),LOOKUP(9.99999999999999E+307,$H$2:H3877)+1,"")</f>
        <v/>
      </c>
      <c r="I3878" s="31" t="str">
        <f>IF(AND(B3878=I$1),LOOKUP(9.99999999999999E+307,$I$2:I3877)+1,"")</f>
        <v/>
      </c>
      <c r="J3878" s="31">
        <f>IF(AND(B3878=J$1),LOOKUP(9.99999999999999E+307,$J$2:J3877)+1,"")</f>
        <v>3712</v>
      </c>
      <c r="K3878" s="31">
        <f>IF(AND(B3878=K$1),LOOKUP(9.99999999999999E+307,$K$2:K3877)+1,"")</f>
        <v>3712</v>
      </c>
      <c r="L3878" s="31">
        <f>IF(AND(B3878=L$1),LOOKUP(9.99999999999999E+307,$L$2:L3877)+1,"")</f>
        <v>3712</v>
      </c>
      <c r="M3878" s="31">
        <f>IF(AND(B3878=M$1),LOOKUP(9.99999999999999E+307,$M$2:M3877)+1,"")</f>
        <v>3712</v>
      </c>
      <c r="N3878" s="31" t="e">
        <f>IF(AND(B3878=N$1),LOOKUP(9.99999999999999E+307,$N$2:N3877)+1,"")</f>
        <v>#REF!</v>
      </c>
      <c r="O3878" s="31" t="e">
        <f>IF(AND($B3878=O$1),LOOKUP(9.99999999999999E+307,$O$2:O3877)+1,"")</f>
        <v>#REF!</v>
      </c>
      <c r="P3878" s="31" t="e">
        <f>IF(AND($B3878=P$1),LOOKUP(9.99999999999999E+307,$P$2:P3877)+1,"")</f>
        <v>#REF!</v>
      </c>
      <c r="Q3878" s="31" t="e">
        <f>IF(AND($B3878=Q$1),LOOKUP(9.99999999999999E+307,$Q$2:Q3877)+1,"")</f>
        <v>#REF!</v>
      </c>
      <c r="R3878" s="31">
        <f>IF(AND($B3878=R$1),LOOKUP(9.99999999999999E+307,$R$2:R3877)+1,"")</f>
        <v>3712</v>
      </c>
      <c r="S3878" s="31">
        <f>IF(AND($B3878=S$1),LOOKUP(9.99999999999999E+307,$S$2:S3877)+1,"")</f>
        <v>3712</v>
      </c>
      <c r="T3878" s="265"/>
      <c r="AA3878" s="254" t="str">
        <f t="shared" si="430"/>
        <v/>
      </c>
      <c r="AB3878" s="254" t="str">
        <f t="shared" si="431"/>
        <v/>
      </c>
      <c r="AC3878" s="255">
        <f t="shared" si="432"/>
        <v>0</v>
      </c>
      <c r="AD3878" s="255">
        <f t="shared" si="433"/>
        <v>3836</v>
      </c>
      <c r="AE3878" s="256" t="str">
        <f t="shared" si="434"/>
        <v/>
      </c>
      <c r="AF3878" s="252" t="str">
        <f t="shared" si="435"/>
        <v>-</v>
      </c>
    </row>
    <row r="3879" spans="1:32" ht="20.149999999999999" customHeight="1" x14ac:dyDescent="0.75">
      <c r="A3879" s="31">
        <v>3877</v>
      </c>
      <c r="B3879" s="237"/>
      <c r="C3879" s="273"/>
      <c r="D3879" s="272"/>
      <c r="E3879" s="273"/>
      <c r="F3879" s="273"/>
      <c r="G3879" s="253" t="str">
        <f t="shared" si="429"/>
        <v/>
      </c>
      <c r="H3879" s="31" t="str">
        <f>IF(AND(B3879=H$1),LOOKUP(9.99999999999999E+307,$H$2:H3878)+1,"")</f>
        <v/>
      </c>
      <c r="I3879" s="31" t="str">
        <f>IF(AND(B3879=I$1),LOOKUP(9.99999999999999E+307,$I$2:I3878)+1,"")</f>
        <v/>
      </c>
      <c r="J3879" s="31">
        <f>IF(AND(B3879=J$1),LOOKUP(9.99999999999999E+307,$J$2:J3878)+1,"")</f>
        <v>3713</v>
      </c>
      <c r="K3879" s="31">
        <f>IF(AND(B3879=K$1),LOOKUP(9.99999999999999E+307,$K$2:K3878)+1,"")</f>
        <v>3713</v>
      </c>
      <c r="L3879" s="31">
        <f>IF(AND(B3879=L$1),LOOKUP(9.99999999999999E+307,$L$2:L3878)+1,"")</f>
        <v>3713</v>
      </c>
      <c r="M3879" s="31">
        <f>IF(AND(B3879=M$1),LOOKUP(9.99999999999999E+307,$M$2:M3878)+1,"")</f>
        <v>3713</v>
      </c>
      <c r="N3879" s="31" t="e">
        <f>IF(AND(B3879=N$1),LOOKUP(9.99999999999999E+307,$N$2:N3878)+1,"")</f>
        <v>#REF!</v>
      </c>
      <c r="O3879" s="31" t="e">
        <f>IF(AND($B3879=O$1),LOOKUP(9.99999999999999E+307,$O$2:O3878)+1,"")</f>
        <v>#REF!</v>
      </c>
      <c r="P3879" s="31" t="e">
        <f>IF(AND($B3879=P$1),LOOKUP(9.99999999999999E+307,$P$2:P3878)+1,"")</f>
        <v>#REF!</v>
      </c>
      <c r="Q3879" s="31" t="e">
        <f>IF(AND($B3879=Q$1),LOOKUP(9.99999999999999E+307,$Q$2:Q3878)+1,"")</f>
        <v>#REF!</v>
      </c>
      <c r="R3879" s="31">
        <f>IF(AND($B3879=R$1),LOOKUP(9.99999999999999E+307,$R$2:R3878)+1,"")</f>
        <v>3713</v>
      </c>
      <c r="S3879" s="31">
        <f>IF(AND($B3879=S$1),LOOKUP(9.99999999999999E+307,$S$2:S3878)+1,"")</f>
        <v>3713</v>
      </c>
      <c r="T3879" s="265"/>
      <c r="AA3879" s="254" t="str">
        <f t="shared" si="430"/>
        <v/>
      </c>
      <c r="AB3879" s="254" t="str">
        <f t="shared" si="431"/>
        <v/>
      </c>
      <c r="AC3879" s="255">
        <f t="shared" si="432"/>
        <v>0</v>
      </c>
      <c r="AD3879" s="255">
        <f t="shared" si="433"/>
        <v>3836</v>
      </c>
      <c r="AE3879" s="256" t="str">
        <f t="shared" si="434"/>
        <v/>
      </c>
      <c r="AF3879" s="252" t="str">
        <f t="shared" si="435"/>
        <v>-</v>
      </c>
    </row>
    <row r="3880" spans="1:32" ht="20.149999999999999" customHeight="1" x14ac:dyDescent="0.75">
      <c r="A3880" s="31">
        <v>3878</v>
      </c>
      <c r="B3880" s="237"/>
      <c r="C3880" s="273"/>
      <c r="D3880" s="272"/>
      <c r="E3880" s="273"/>
      <c r="F3880" s="273"/>
      <c r="G3880" s="253" t="str">
        <f t="shared" si="429"/>
        <v/>
      </c>
      <c r="H3880" s="31" t="str">
        <f>IF(AND(B3880=H$1),LOOKUP(9.99999999999999E+307,$H$2:H3879)+1,"")</f>
        <v/>
      </c>
      <c r="I3880" s="31" t="str">
        <f>IF(AND(B3880=I$1),LOOKUP(9.99999999999999E+307,$I$2:I3879)+1,"")</f>
        <v/>
      </c>
      <c r="J3880" s="31">
        <f>IF(AND(B3880=J$1),LOOKUP(9.99999999999999E+307,$J$2:J3879)+1,"")</f>
        <v>3714</v>
      </c>
      <c r="K3880" s="31">
        <f>IF(AND(B3880=K$1),LOOKUP(9.99999999999999E+307,$K$2:K3879)+1,"")</f>
        <v>3714</v>
      </c>
      <c r="L3880" s="31">
        <f>IF(AND(B3880=L$1),LOOKUP(9.99999999999999E+307,$L$2:L3879)+1,"")</f>
        <v>3714</v>
      </c>
      <c r="M3880" s="31">
        <f>IF(AND(B3880=M$1),LOOKUP(9.99999999999999E+307,$M$2:M3879)+1,"")</f>
        <v>3714</v>
      </c>
      <c r="N3880" s="31" t="e">
        <f>IF(AND(B3880=N$1),LOOKUP(9.99999999999999E+307,$N$2:N3879)+1,"")</f>
        <v>#REF!</v>
      </c>
      <c r="O3880" s="31" t="e">
        <f>IF(AND($B3880=O$1),LOOKUP(9.99999999999999E+307,$O$2:O3879)+1,"")</f>
        <v>#REF!</v>
      </c>
      <c r="P3880" s="31" t="e">
        <f>IF(AND($B3880=P$1),LOOKUP(9.99999999999999E+307,$P$2:P3879)+1,"")</f>
        <v>#REF!</v>
      </c>
      <c r="Q3880" s="31" t="e">
        <f>IF(AND($B3880=Q$1),LOOKUP(9.99999999999999E+307,$Q$2:Q3879)+1,"")</f>
        <v>#REF!</v>
      </c>
      <c r="R3880" s="31">
        <f>IF(AND($B3880=R$1),LOOKUP(9.99999999999999E+307,$R$2:R3879)+1,"")</f>
        <v>3714</v>
      </c>
      <c r="S3880" s="31">
        <f>IF(AND($B3880=S$1),LOOKUP(9.99999999999999E+307,$S$2:S3879)+1,"")</f>
        <v>3714</v>
      </c>
      <c r="T3880" s="265"/>
      <c r="AA3880" s="254" t="str">
        <f t="shared" si="430"/>
        <v/>
      </c>
      <c r="AB3880" s="254" t="str">
        <f t="shared" si="431"/>
        <v/>
      </c>
      <c r="AC3880" s="255">
        <f t="shared" si="432"/>
        <v>0</v>
      </c>
      <c r="AD3880" s="255">
        <f t="shared" si="433"/>
        <v>3836</v>
      </c>
      <c r="AE3880" s="256" t="str">
        <f t="shared" si="434"/>
        <v/>
      </c>
      <c r="AF3880" s="252" t="str">
        <f t="shared" si="435"/>
        <v>-</v>
      </c>
    </row>
    <row r="3881" spans="1:32" ht="20.149999999999999" customHeight="1" x14ac:dyDescent="0.75">
      <c r="A3881" s="31">
        <v>3879</v>
      </c>
      <c r="B3881" s="237"/>
      <c r="C3881" s="273"/>
      <c r="D3881" s="272"/>
      <c r="E3881" s="273"/>
      <c r="F3881" s="273"/>
      <c r="G3881" s="253" t="str">
        <f t="shared" si="429"/>
        <v/>
      </c>
      <c r="H3881" s="31" t="str">
        <f>IF(AND(B3881=H$1),LOOKUP(9.99999999999999E+307,$H$2:H3880)+1,"")</f>
        <v/>
      </c>
      <c r="I3881" s="31" t="str">
        <f>IF(AND(B3881=I$1),LOOKUP(9.99999999999999E+307,$I$2:I3880)+1,"")</f>
        <v/>
      </c>
      <c r="J3881" s="31">
        <f>IF(AND(B3881=J$1),LOOKUP(9.99999999999999E+307,$J$2:J3880)+1,"")</f>
        <v>3715</v>
      </c>
      <c r="K3881" s="31">
        <f>IF(AND(B3881=K$1),LOOKUP(9.99999999999999E+307,$K$2:K3880)+1,"")</f>
        <v>3715</v>
      </c>
      <c r="L3881" s="31">
        <f>IF(AND(B3881=L$1),LOOKUP(9.99999999999999E+307,$L$2:L3880)+1,"")</f>
        <v>3715</v>
      </c>
      <c r="M3881" s="31">
        <f>IF(AND(B3881=M$1),LOOKUP(9.99999999999999E+307,$M$2:M3880)+1,"")</f>
        <v>3715</v>
      </c>
      <c r="N3881" s="31" t="e">
        <f>IF(AND(B3881=N$1),LOOKUP(9.99999999999999E+307,$N$2:N3880)+1,"")</f>
        <v>#REF!</v>
      </c>
      <c r="O3881" s="31" t="e">
        <f>IF(AND($B3881=O$1),LOOKUP(9.99999999999999E+307,$O$2:O3880)+1,"")</f>
        <v>#REF!</v>
      </c>
      <c r="P3881" s="31" t="e">
        <f>IF(AND($B3881=P$1),LOOKUP(9.99999999999999E+307,$P$2:P3880)+1,"")</f>
        <v>#REF!</v>
      </c>
      <c r="Q3881" s="31" t="e">
        <f>IF(AND($B3881=Q$1),LOOKUP(9.99999999999999E+307,$Q$2:Q3880)+1,"")</f>
        <v>#REF!</v>
      </c>
      <c r="R3881" s="31">
        <f>IF(AND($B3881=R$1),LOOKUP(9.99999999999999E+307,$R$2:R3880)+1,"")</f>
        <v>3715</v>
      </c>
      <c r="S3881" s="31">
        <f>IF(AND($B3881=S$1),LOOKUP(9.99999999999999E+307,$S$2:S3880)+1,"")</f>
        <v>3715</v>
      </c>
      <c r="T3881" s="265"/>
      <c r="AA3881" s="254" t="str">
        <f t="shared" si="430"/>
        <v/>
      </c>
      <c r="AB3881" s="254" t="str">
        <f t="shared" si="431"/>
        <v/>
      </c>
      <c r="AC3881" s="255">
        <f t="shared" si="432"/>
        <v>0</v>
      </c>
      <c r="AD3881" s="255">
        <f t="shared" si="433"/>
        <v>3836</v>
      </c>
      <c r="AE3881" s="256" t="str">
        <f t="shared" si="434"/>
        <v/>
      </c>
      <c r="AF3881" s="252" t="str">
        <f t="shared" si="435"/>
        <v>-</v>
      </c>
    </row>
    <row r="3882" spans="1:32" ht="20.149999999999999" customHeight="1" x14ac:dyDescent="0.75">
      <c r="A3882" s="31">
        <v>3880</v>
      </c>
      <c r="B3882" s="237"/>
      <c r="C3882" s="273"/>
      <c r="D3882" s="272"/>
      <c r="E3882" s="273"/>
      <c r="F3882" s="273"/>
      <c r="G3882" s="253" t="str">
        <f t="shared" si="429"/>
        <v/>
      </c>
      <c r="H3882" s="31" t="str">
        <f>IF(AND(B3882=H$1),LOOKUP(9.99999999999999E+307,$H$2:H3881)+1,"")</f>
        <v/>
      </c>
      <c r="I3882" s="31" t="str">
        <f>IF(AND(B3882=I$1),LOOKUP(9.99999999999999E+307,$I$2:I3881)+1,"")</f>
        <v/>
      </c>
      <c r="J3882" s="31">
        <f>IF(AND(B3882=J$1),LOOKUP(9.99999999999999E+307,$J$2:J3881)+1,"")</f>
        <v>3716</v>
      </c>
      <c r="K3882" s="31">
        <f>IF(AND(B3882=K$1),LOOKUP(9.99999999999999E+307,$K$2:K3881)+1,"")</f>
        <v>3716</v>
      </c>
      <c r="L3882" s="31">
        <f>IF(AND(B3882=L$1),LOOKUP(9.99999999999999E+307,$L$2:L3881)+1,"")</f>
        <v>3716</v>
      </c>
      <c r="M3882" s="31">
        <f>IF(AND(B3882=M$1),LOOKUP(9.99999999999999E+307,$M$2:M3881)+1,"")</f>
        <v>3716</v>
      </c>
      <c r="N3882" s="31" t="e">
        <f>IF(AND(B3882=N$1),LOOKUP(9.99999999999999E+307,$N$2:N3881)+1,"")</f>
        <v>#REF!</v>
      </c>
      <c r="O3882" s="31" t="e">
        <f>IF(AND($B3882=O$1),LOOKUP(9.99999999999999E+307,$O$2:O3881)+1,"")</f>
        <v>#REF!</v>
      </c>
      <c r="P3882" s="31" t="e">
        <f>IF(AND($B3882=P$1),LOOKUP(9.99999999999999E+307,$P$2:P3881)+1,"")</f>
        <v>#REF!</v>
      </c>
      <c r="Q3882" s="31" t="e">
        <f>IF(AND($B3882=Q$1),LOOKUP(9.99999999999999E+307,$Q$2:Q3881)+1,"")</f>
        <v>#REF!</v>
      </c>
      <c r="R3882" s="31">
        <f>IF(AND($B3882=R$1),LOOKUP(9.99999999999999E+307,$R$2:R3881)+1,"")</f>
        <v>3716</v>
      </c>
      <c r="S3882" s="31">
        <f>IF(AND($B3882=S$1),LOOKUP(9.99999999999999E+307,$S$2:S3881)+1,"")</f>
        <v>3716</v>
      </c>
      <c r="T3882" s="265"/>
      <c r="AA3882" s="254" t="str">
        <f t="shared" si="430"/>
        <v/>
      </c>
      <c r="AB3882" s="254" t="str">
        <f t="shared" si="431"/>
        <v/>
      </c>
      <c r="AC3882" s="255">
        <f t="shared" si="432"/>
        <v>0</v>
      </c>
      <c r="AD3882" s="255">
        <f t="shared" si="433"/>
        <v>3836</v>
      </c>
      <c r="AE3882" s="256" t="str">
        <f t="shared" si="434"/>
        <v/>
      </c>
      <c r="AF3882" s="252" t="str">
        <f t="shared" si="435"/>
        <v>-</v>
      </c>
    </row>
    <row r="3883" spans="1:32" ht="20.149999999999999" customHeight="1" x14ac:dyDescent="0.75">
      <c r="A3883" s="31">
        <v>3881</v>
      </c>
      <c r="B3883" s="237"/>
      <c r="C3883" s="273"/>
      <c r="D3883" s="272"/>
      <c r="E3883" s="273"/>
      <c r="F3883" s="273"/>
      <c r="G3883" s="253" t="str">
        <f t="shared" ref="G3883:G3946" si="436">B3883&amp;C3883</f>
        <v/>
      </c>
      <c r="H3883" s="31" t="str">
        <f>IF(AND(B3883=H$1),LOOKUP(9.99999999999999E+307,$H$2:H3882)+1,"")</f>
        <v/>
      </c>
      <c r="I3883" s="31" t="str">
        <f>IF(AND(B3883=I$1),LOOKUP(9.99999999999999E+307,$I$2:I3882)+1,"")</f>
        <v/>
      </c>
      <c r="J3883" s="31">
        <f>IF(AND(B3883=J$1),LOOKUP(9.99999999999999E+307,$J$2:J3882)+1,"")</f>
        <v>3717</v>
      </c>
      <c r="K3883" s="31">
        <f>IF(AND(B3883=K$1),LOOKUP(9.99999999999999E+307,$K$2:K3882)+1,"")</f>
        <v>3717</v>
      </c>
      <c r="L3883" s="31">
        <f>IF(AND(B3883=L$1),LOOKUP(9.99999999999999E+307,$L$2:L3882)+1,"")</f>
        <v>3717</v>
      </c>
      <c r="M3883" s="31">
        <f>IF(AND(B3883=M$1),LOOKUP(9.99999999999999E+307,$M$2:M3882)+1,"")</f>
        <v>3717</v>
      </c>
      <c r="N3883" s="31" t="e">
        <f>IF(AND(B3883=N$1),LOOKUP(9.99999999999999E+307,$N$2:N3882)+1,"")</f>
        <v>#REF!</v>
      </c>
      <c r="O3883" s="31" t="e">
        <f>IF(AND($B3883=O$1),LOOKUP(9.99999999999999E+307,$O$2:O3882)+1,"")</f>
        <v>#REF!</v>
      </c>
      <c r="P3883" s="31" t="e">
        <f>IF(AND($B3883=P$1),LOOKUP(9.99999999999999E+307,$P$2:P3882)+1,"")</f>
        <v>#REF!</v>
      </c>
      <c r="Q3883" s="31" t="e">
        <f>IF(AND($B3883=Q$1),LOOKUP(9.99999999999999E+307,$Q$2:Q3882)+1,"")</f>
        <v>#REF!</v>
      </c>
      <c r="R3883" s="31">
        <f>IF(AND($B3883=R$1),LOOKUP(9.99999999999999E+307,$R$2:R3882)+1,"")</f>
        <v>3717</v>
      </c>
      <c r="S3883" s="31">
        <f>IF(AND($B3883=S$1),LOOKUP(9.99999999999999E+307,$S$2:S3882)+1,"")</f>
        <v>3717</v>
      </c>
      <c r="T3883" s="265"/>
      <c r="AA3883" s="254" t="str">
        <f t="shared" si="430"/>
        <v/>
      </c>
      <c r="AB3883" s="254" t="str">
        <f t="shared" si="431"/>
        <v/>
      </c>
      <c r="AC3883" s="255">
        <f t="shared" si="432"/>
        <v>0</v>
      </c>
      <c r="AD3883" s="255">
        <f t="shared" si="433"/>
        <v>3836</v>
      </c>
      <c r="AE3883" s="256" t="str">
        <f t="shared" si="434"/>
        <v/>
      </c>
      <c r="AF3883" s="252" t="str">
        <f t="shared" si="435"/>
        <v>-</v>
      </c>
    </row>
    <row r="3884" spans="1:32" ht="20.149999999999999" customHeight="1" x14ac:dyDescent="0.75">
      <c r="A3884" s="31">
        <v>3882</v>
      </c>
      <c r="B3884" s="237"/>
      <c r="C3884" s="273"/>
      <c r="D3884" s="272"/>
      <c r="E3884" s="273"/>
      <c r="F3884" s="273"/>
      <c r="G3884" s="253" t="str">
        <f t="shared" si="436"/>
        <v/>
      </c>
      <c r="H3884" s="31" t="str">
        <f>IF(AND(B3884=H$1),LOOKUP(9.99999999999999E+307,$H$2:H3883)+1,"")</f>
        <v/>
      </c>
      <c r="I3884" s="31" t="str">
        <f>IF(AND(B3884=I$1),LOOKUP(9.99999999999999E+307,$I$2:I3883)+1,"")</f>
        <v/>
      </c>
      <c r="J3884" s="31">
        <f>IF(AND(B3884=J$1),LOOKUP(9.99999999999999E+307,$J$2:J3883)+1,"")</f>
        <v>3718</v>
      </c>
      <c r="K3884" s="31">
        <f>IF(AND(B3884=K$1),LOOKUP(9.99999999999999E+307,$K$2:K3883)+1,"")</f>
        <v>3718</v>
      </c>
      <c r="L3884" s="31">
        <f>IF(AND(B3884=L$1),LOOKUP(9.99999999999999E+307,$L$2:L3883)+1,"")</f>
        <v>3718</v>
      </c>
      <c r="M3884" s="31">
        <f>IF(AND(B3884=M$1),LOOKUP(9.99999999999999E+307,$M$2:M3883)+1,"")</f>
        <v>3718</v>
      </c>
      <c r="N3884" s="31" t="e">
        <f>IF(AND(B3884=N$1),LOOKUP(9.99999999999999E+307,$N$2:N3883)+1,"")</f>
        <v>#REF!</v>
      </c>
      <c r="O3884" s="31" t="e">
        <f>IF(AND($B3884=O$1),LOOKUP(9.99999999999999E+307,$O$2:O3883)+1,"")</f>
        <v>#REF!</v>
      </c>
      <c r="P3884" s="31" t="e">
        <f>IF(AND($B3884=P$1),LOOKUP(9.99999999999999E+307,$P$2:P3883)+1,"")</f>
        <v>#REF!</v>
      </c>
      <c r="Q3884" s="31" t="e">
        <f>IF(AND($B3884=Q$1),LOOKUP(9.99999999999999E+307,$Q$2:Q3883)+1,"")</f>
        <v>#REF!</v>
      </c>
      <c r="R3884" s="31">
        <f>IF(AND($B3884=R$1),LOOKUP(9.99999999999999E+307,$R$2:R3883)+1,"")</f>
        <v>3718</v>
      </c>
      <c r="S3884" s="31">
        <f>IF(AND($B3884=S$1),LOOKUP(9.99999999999999E+307,$S$2:S3883)+1,"")</f>
        <v>3718</v>
      </c>
      <c r="T3884" s="265"/>
      <c r="AA3884" s="254" t="str">
        <f t="shared" si="430"/>
        <v/>
      </c>
      <c r="AB3884" s="254" t="str">
        <f t="shared" si="431"/>
        <v/>
      </c>
      <c r="AC3884" s="255">
        <f t="shared" si="432"/>
        <v>0</v>
      </c>
      <c r="AD3884" s="255">
        <f t="shared" si="433"/>
        <v>3836</v>
      </c>
      <c r="AE3884" s="256" t="str">
        <f t="shared" si="434"/>
        <v/>
      </c>
      <c r="AF3884" s="252" t="str">
        <f t="shared" si="435"/>
        <v>-</v>
      </c>
    </row>
    <row r="3885" spans="1:32" ht="20.149999999999999" customHeight="1" x14ac:dyDescent="0.75">
      <c r="A3885" s="31">
        <v>3883</v>
      </c>
      <c r="B3885" s="237"/>
      <c r="C3885" s="273"/>
      <c r="D3885" s="272"/>
      <c r="E3885" s="273"/>
      <c r="F3885" s="273"/>
      <c r="G3885" s="253" t="str">
        <f t="shared" si="436"/>
        <v/>
      </c>
      <c r="H3885" s="31" t="str">
        <f>IF(AND(B3885=H$1),LOOKUP(9.99999999999999E+307,$H$2:H3884)+1,"")</f>
        <v/>
      </c>
      <c r="I3885" s="31" t="str">
        <f>IF(AND(B3885=I$1),LOOKUP(9.99999999999999E+307,$I$2:I3884)+1,"")</f>
        <v/>
      </c>
      <c r="J3885" s="31">
        <f>IF(AND(B3885=J$1),LOOKUP(9.99999999999999E+307,$J$2:J3884)+1,"")</f>
        <v>3719</v>
      </c>
      <c r="K3885" s="31">
        <f>IF(AND(B3885=K$1),LOOKUP(9.99999999999999E+307,$K$2:K3884)+1,"")</f>
        <v>3719</v>
      </c>
      <c r="L3885" s="31">
        <f>IF(AND(B3885=L$1),LOOKUP(9.99999999999999E+307,$L$2:L3884)+1,"")</f>
        <v>3719</v>
      </c>
      <c r="M3885" s="31">
        <f>IF(AND(B3885=M$1),LOOKUP(9.99999999999999E+307,$M$2:M3884)+1,"")</f>
        <v>3719</v>
      </c>
      <c r="N3885" s="31" t="e">
        <f>IF(AND(B3885=N$1),LOOKUP(9.99999999999999E+307,$N$2:N3884)+1,"")</f>
        <v>#REF!</v>
      </c>
      <c r="O3885" s="31" t="e">
        <f>IF(AND($B3885=O$1),LOOKUP(9.99999999999999E+307,$O$2:O3884)+1,"")</f>
        <v>#REF!</v>
      </c>
      <c r="P3885" s="31" t="e">
        <f>IF(AND($B3885=P$1),LOOKUP(9.99999999999999E+307,$P$2:P3884)+1,"")</f>
        <v>#REF!</v>
      </c>
      <c r="Q3885" s="31" t="e">
        <f>IF(AND($B3885=Q$1),LOOKUP(9.99999999999999E+307,$Q$2:Q3884)+1,"")</f>
        <v>#REF!</v>
      </c>
      <c r="R3885" s="31">
        <f>IF(AND($B3885=R$1),LOOKUP(9.99999999999999E+307,$R$2:R3884)+1,"")</f>
        <v>3719</v>
      </c>
      <c r="S3885" s="31">
        <f>IF(AND($B3885=S$1),LOOKUP(9.99999999999999E+307,$S$2:S3884)+1,"")</f>
        <v>3719</v>
      </c>
      <c r="T3885" s="265"/>
      <c r="AA3885" s="254" t="str">
        <f t="shared" si="430"/>
        <v/>
      </c>
      <c r="AB3885" s="254" t="str">
        <f t="shared" si="431"/>
        <v/>
      </c>
      <c r="AC3885" s="255">
        <f t="shared" si="432"/>
        <v>0</v>
      </c>
      <c r="AD3885" s="255">
        <f t="shared" si="433"/>
        <v>3836</v>
      </c>
      <c r="AE3885" s="256" t="str">
        <f t="shared" si="434"/>
        <v/>
      </c>
      <c r="AF3885" s="252" t="str">
        <f t="shared" si="435"/>
        <v>-</v>
      </c>
    </row>
    <row r="3886" spans="1:32" ht="20.149999999999999" customHeight="1" x14ac:dyDescent="0.75">
      <c r="A3886" s="31">
        <v>3884</v>
      </c>
      <c r="B3886" s="237"/>
      <c r="C3886" s="273"/>
      <c r="D3886" s="272"/>
      <c r="E3886" s="273"/>
      <c r="F3886" s="273"/>
      <c r="G3886" s="253" t="str">
        <f t="shared" si="436"/>
        <v/>
      </c>
      <c r="H3886" s="31" t="str">
        <f>IF(AND(B3886=H$1),LOOKUP(9.99999999999999E+307,$H$2:H3885)+1,"")</f>
        <v/>
      </c>
      <c r="I3886" s="31" t="str">
        <f>IF(AND(B3886=I$1),LOOKUP(9.99999999999999E+307,$I$2:I3885)+1,"")</f>
        <v/>
      </c>
      <c r="J3886" s="31">
        <f>IF(AND(B3886=J$1),LOOKUP(9.99999999999999E+307,$J$2:J3885)+1,"")</f>
        <v>3720</v>
      </c>
      <c r="K3886" s="31">
        <f>IF(AND(B3886=K$1),LOOKUP(9.99999999999999E+307,$K$2:K3885)+1,"")</f>
        <v>3720</v>
      </c>
      <c r="L3886" s="31">
        <f>IF(AND(B3886=L$1),LOOKUP(9.99999999999999E+307,$L$2:L3885)+1,"")</f>
        <v>3720</v>
      </c>
      <c r="M3886" s="31">
        <f>IF(AND(B3886=M$1),LOOKUP(9.99999999999999E+307,$M$2:M3885)+1,"")</f>
        <v>3720</v>
      </c>
      <c r="N3886" s="31" t="e">
        <f>IF(AND(B3886=N$1),LOOKUP(9.99999999999999E+307,$N$2:N3885)+1,"")</f>
        <v>#REF!</v>
      </c>
      <c r="O3886" s="31" t="e">
        <f>IF(AND($B3886=O$1),LOOKUP(9.99999999999999E+307,$O$2:O3885)+1,"")</f>
        <v>#REF!</v>
      </c>
      <c r="P3886" s="31" t="e">
        <f>IF(AND($B3886=P$1),LOOKUP(9.99999999999999E+307,$P$2:P3885)+1,"")</f>
        <v>#REF!</v>
      </c>
      <c r="Q3886" s="31" t="e">
        <f>IF(AND($B3886=Q$1),LOOKUP(9.99999999999999E+307,$Q$2:Q3885)+1,"")</f>
        <v>#REF!</v>
      </c>
      <c r="R3886" s="31">
        <f>IF(AND($B3886=R$1),LOOKUP(9.99999999999999E+307,$R$2:R3885)+1,"")</f>
        <v>3720</v>
      </c>
      <c r="S3886" s="31">
        <f>IF(AND($B3886=S$1),LOOKUP(9.99999999999999E+307,$S$2:S3885)+1,"")</f>
        <v>3720</v>
      </c>
      <c r="T3886" s="265"/>
      <c r="AA3886" s="254" t="str">
        <f t="shared" si="430"/>
        <v/>
      </c>
      <c r="AB3886" s="254" t="str">
        <f t="shared" si="431"/>
        <v/>
      </c>
      <c r="AC3886" s="255">
        <f t="shared" si="432"/>
        <v>0</v>
      </c>
      <c r="AD3886" s="255">
        <f t="shared" si="433"/>
        <v>3836</v>
      </c>
      <c r="AE3886" s="256" t="str">
        <f t="shared" si="434"/>
        <v/>
      </c>
      <c r="AF3886" s="252" t="str">
        <f t="shared" si="435"/>
        <v>-</v>
      </c>
    </row>
    <row r="3887" spans="1:32" ht="20.149999999999999" customHeight="1" x14ac:dyDescent="0.75">
      <c r="A3887" s="31">
        <v>3885</v>
      </c>
      <c r="B3887" s="237"/>
      <c r="C3887" s="273"/>
      <c r="D3887" s="272"/>
      <c r="E3887" s="273"/>
      <c r="F3887" s="273"/>
      <c r="G3887" s="253" t="str">
        <f t="shared" si="436"/>
        <v/>
      </c>
      <c r="H3887" s="31" t="str">
        <f>IF(AND(B3887=H$1),LOOKUP(9.99999999999999E+307,$H$2:H3886)+1,"")</f>
        <v/>
      </c>
      <c r="I3887" s="31" t="str">
        <f>IF(AND(B3887=I$1),LOOKUP(9.99999999999999E+307,$I$2:I3886)+1,"")</f>
        <v/>
      </c>
      <c r="J3887" s="31">
        <f>IF(AND(B3887=J$1),LOOKUP(9.99999999999999E+307,$J$2:J3886)+1,"")</f>
        <v>3721</v>
      </c>
      <c r="K3887" s="31">
        <f>IF(AND(B3887=K$1),LOOKUP(9.99999999999999E+307,$K$2:K3886)+1,"")</f>
        <v>3721</v>
      </c>
      <c r="L3887" s="31">
        <f>IF(AND(B3887=L$1),LOOKUP(9.99999999999999E+307,$L$2:L3886)+1,"")</f>
        <v>3721</v>
      </c>
      <c r="M3887" s="31">
        <f>IF(AND(B3887=M$1),LOOKUP(9.99999999999999E+307,$M$2:M3886)+1,"")</f>
        <v>3721</v>
      </c>
      <c r="N3887" s="31" t="e">
        <f>IF(AND(B3887=N$1),LOOKUP(9.99999999999999E+307,$N$2:N3886)+1,"")</f>
        <v>#REF!</v>
      </c>
      <c r="O3887" s="31" t="e">
        <f>IF(AND($B3887=O$1),LOOKUP(9.99999999999999E+307,$O$2:O3886)+1,"")</f>
        <v>#REF!</v>
      </c>
      <c r="P3887" s="31" t="e">
        <f>IF(AND($B3887=P$1),LOOKUP(9.99999999999999E+307,$P$2:P3886)+1,"")</f>
        <v>#REF!</v>
      </c>
      <c r="Q3887" s="31" t="e">
        <f>IF(AND($B3887=Q$1),LOOKUP(9.99999999999999E+307,$Q$2:Q3886)+1,"")</f>
        <v>#REF!</v>
      </c>
      <c r="R3887" s="31">
        <f>IF(AND($B3887=R$1),LOOKUP(9.99999999999999E+307,$R$2:R3886)+1,"")</f>
        <v>3721</v>
      </c>
      <c r="S3887" s="31">
        <f>IF(AND($B3887=S$1),LOOKUP(9.99999999999999E+307,$S$2:S3886)+1,"")</f>
        <v>3721</v>
      </c>
      <c r="T3887" s="265"/>
      <c r="AA3887" s="254" t="str">
        <f t="shared" si="430"/>
        <v/>
      </c>
      <c r="AB3887" s="254" t="str">
        <f t="shared" si="431"/>
        <v/>
      </c>
      <c r="AC3887" s="255">
        <f t="shared" si="432"/>
        <v>0</v>
      </c>
      <c r="AD3887" s="255">
        <f t="shared" si="433"/>
        <v>3836</v>
      </c>
      <c r="AE3887" s="256" t="str">
        <f t="shared" si="434"/>
        <v/>
      </c>
      <c r="AF3887" s="252" t="str">
        <f t="shared" si="435"/>
        <v>-</v>
      </c>
    </row>
    <row r="3888" spans="1:32" ht="20.149999999999999" customHeight="1" x14ac:dyDescent="0.75">
      <c r="A3888" s="31">
        <v>3886</v>
      </c>
      <c r="B3888" s="237"/>
      <c r="C3888" s="273"/>
      <c r="D3888" s="272"/>
      <c r="E3888" s="273"/>
      <c r="F3888" s="273"/>
      <c r="G3888" s="253" t="str">
        <f t="shared" si="436"/>
        <v/>
      </c>
      <c r="H3888" s="31" t="str">
        <f>IF(AND(B3888=H$1),LOOKUP(9.99999999999999E+307,$H$2:H3887)+1,"")</f>
        <v/>
      </c>
      <c r="I3888" s="31" t="str">
        <f>IF(AND(B3888=I$1),LOOKUP(9.99999999999999E+307,$I$2:I3887)+1,"")</f>
        <v/>
      </c>
      <c r="J3888" s="31">
        <f>IF(AND(B3888=J$1),LOOKUP(9.99999999999999E+307,$J$2:J3887)+1,"")</f>
        <v>3722</v>
      </c>
      <c r="K3888" s="31">
        <f>IF(AND(B3888=K$1),LOOKUP(9.99999999999999E+307,$K$2:K3887)+1,"")</f>
        <v>3722</v>
      </c>
      <c r="L3888" s="31">
        <f>IF(AND(B3888=L$1),LOOKUP(9.99999999999999E+307,$L$2:L3887)+1,"")</f>
        <v>3722</v>
      </c>
      <c r="M3888" s="31">
        <f>IF(AND(B3888=M$1),LOOKUP(9.99999999999999E+307,$M$2:M3887)+1,"")</f>
        <v>3722</v>
      </c>
      <c r="N3888" s="31" t="e">
        <f>IF(AND(B3888=N$1),LOOKUP(9.99999999999999E+307,$N$2:N3887)+1,"")</f>
        <v>#REF!</v>
      </c>
      <c r="O3888" s="31" t="e">
        <f>IF(AND($B3888=O$1),LOOKUP(9.99999999999999E+307,$O$2:O3887)+1,"")</f>
        <v>#REF!</v>
      </c>
      <c r="P3888" s="31" t="e">
        <f>IF(AND($B3888=P$1),LOOKUP(9.99999999999999E+307,$P$2:P3887)+1,"")</f>
        <v>#REF!</v>
      </c>
      <c r="Q3888" s="31" t="e">
        <f>IF(AND($B3888=Q$1),LOOKUP(9.99999999999999E+307,$Q$2:Q3887)+1,"")</f>
        <v>#REF!</v>
      </c>
      <c r="R3888" s="31">
        <f>IF(AND($B3888=R$1),LOOKUP(9.99999999999999E+307,$R$2:R3887)+1,"")</f>
        <v>3722</v>
      </c>
      <c r="S3888" s="31">
        <f>IF(AND($B3888=S$1),LOOKUP(9.99999999999999E+307,$S$2:S3887)+1,"")</f>
        <v>3722</v>
      </c>
      <c r="T3888" s="265"/>
      <c r="AA3888" s="254" t="str">
        <f t="shared" si="430"/>
        <v/>
      </c>
      <c r="AB3888" s="254" t="str">
        <f t="shared" si="431"/>
        <v/>
      </c>
      <c r="AC3888" s="255">
        <f t="shared" si="432"/>
        <v>0</v>
      </c>
      <c r="AD3888" s="255">
        <f t="shared" si="433"/>
        <v>3836</v>
      </c>
      <c r="AE3888" s="256" t="str">
        <f t="shared" si="434"/>
        <v/>
      </c>
      <c r="AF3888" s="252" t="str">
        <f t="shared" si="435"/>
        <v>-</v>
      </c>
    </row>
    <row r="3889" spans="1:32" ht="20.149999999999999" customHeight="1" x14ac:dyDescent="0.75">
      <c r="A3889" s="31">
        <v>3887</v>
      </c>
      <c r="B3889" s="237"/>
      <c r="C3889" s="273"/>
      <c r="D3889" s="272"/>
      <c r="E3889" s="273"/>
      <c r="F3889" s="273"/>
      <c r="G3889" s="253" t="str">
        <f t="shared" si="436"/>
        <v/>
      </c>
      <c r="H3889" s="31" t="str">
        <f>IF(AND(B3889=H$1),LOOKUP(9.99999999999999E+307,$H$2:H3888)+1,"")</f>
        <v/>
      </c>
      <c r="I3889" s="31" t="str">
        <f>IF(AND(B3889=I$1),LOOKUP(9.99999999999999E+307,$I$2:I3888)+1,"")</f>
        <v/>
      </c>
      <c r="J3889" s="31">
        <f>IF(AND(B3889=J$1),LOOKUP(9.99999999999999E+307,$J$2:J3888)+1,"")</f>
        <v>3723</v>
      </c>
      <c r="K3889" s="31">
        <f>IF(AND(B3889=K$1),LOOKUP(9.99999999999999E+307,$K$2:K3888)+1,"")</f>
        <v>3723</v>
      </c>
      <c r="L3889" s="31">
        <f>IF(AND(B3889=L$1),LOOKUP(9.99999999999999E+307,$L$2:L3888)+1,"")</f>
        <v>3723</v>
      </c>
      <c r="M3889" s="31">
        <f>IF(AND(B3889=M$1),LOOKUP(9.99999999999999E+307,$M$2:M3888)+1,"")</f>
        <v>3723</v>
      </c>
      <c r="N3889" s="31" t="e">
        <f>IF(AND(B3889=N$1),LOOKUP(9.99999999999999E+307,$N$2:N3888)+1,"")</f>
        <v>#REF!</v>
      </c>
      <c r="O3889" s="31" t="e">
        <f>IF(AND($B3889=O$1),LOOKUP(9.99999999999999E+307,$O$2:O3888)+1,"")</f>
        <v>#REF!</v>
      </c>
      <c r="P3889" s="31" t="e">
        <f>IF(AND($B3889=P$1),LOOKUP(9.99999999999999E+307,$P$2:P3888)+1,"")</f>
        <v>#REF!</v>
      </c>
      <c r="Q3889" s="31" t="e">
        <f>IF(AND($B3889=Q$1),LOOKUP(9.99999999999999E+307,$Q$2:Q3888)+1,"")</f>
        <v>#REF!</v>
      </c>
      <c r="R3889" s="31">
        <f>IF(AND($B3889=R$1),LOOKUP(9.99999999999999E+307,$R$2:R3888)+1,"")</f>
        <v>3723</v>
      </c>
      <c r="S3889" s="31">
        <f>IF(AND($B3889=S$1),LOOKUP(9.99999999999999E+307,$S$2:S3888)+1,"")</f>
        <v>3723</v>
      </c>
      <c r="T3889" s="265"/>
      <c r="AA3889" s="254" t="str">
        <f t="shared" si="430"/>
        <v/>
      </c>
      <c r="AB3889" s="254" t="str">
        <f t="shared" si="431"/>
        <v/>
      </c>
      <c r="AC3889" s="255">
        <f t="shared" si="432"/>
        <v>0</v>
      </c>
      <c r="AD3889" s="255">
        <f t="shared" si="433"/>
        <v>3836</v>
      </c>
      <c r="AE3889" s="256" t="str">
        <f t="shared" si="434"/>
        <v/>
      </c>
      <c r="AF3889" s="252" t="str">
        <f t="shared" si="435"/>
        <v>-</v>
      </c>
    </row>
    <row r="3890" spans="1:32" ht="20.149999999999999" customHeight="1" x14ac:dyDescent="0.75">
      <c r="A3890" s="31">
        <v>3888</v>
      </c>
      <c r="B3890" s="237"/>
      <c r="C3890" s="273"/>
      <c r="D3890" s="272"/>
      <c r="E3890" s="273"/>
      <c r="F3890" s="273"/>
      <c r="G3890" s="253" t="str">
        <f t="shared" si="436"/>
        <v/>
      </c>
      <c r="H3890" s="31" t="str">
        <f>IF(AND(B3890=H$1),LOOKUP(9.99999999999999E+307,$H$2:H3889)+1,"")</f>
        <v/>
      </c>
      <c r="I3890" s="31" t="str">
        <f>IF(AND(B3890=I$1),LOOKUP(9.99999999999999E+307,$I$2:I3889)+1,"")</f>
        <v/>
      </c>
      <c r="J3890" s="31">
        <f>IF(AND(B3890=J$1),LOOKUP(9.99999999999999E+307,$J$2:J3889)+1,"")</f>
        <v>3724</v>
      </c>
      <c r="K3890" s="31">
        <f>IF(AND(B3890=K$1),LOOKUP(9.99999999999999E+307,$K$2:K3889)+1,"")</f>
        <v>3724</v>
      </c>
      <c r="L3890" s="31">
        <f>IF(AND(B3890=L$1),LOOKUP(9.99999999999999E+307,$L$2:L3889)+1,"")</f>
        <v>3724</v>
      </c>
      <c r="M3890" s="31">
        <f>IF(AND(B3890=M$1),LOOKUP(9.99999999999999E+307,$M$2:M3889)+1,"")</f>
        <v>3724</v>
      </c>
      <c r="N3890" s="31" t="e">
        <f>IF(AND(B3890=N$1),LOOKUP(9.99999999999999E+307,$N$2:N3889)+1,"")</f>
        <v>#REF!</v>
      </c>
      <c r="O3890" s="31" t="e">
        <f>IF(AND($B3890=O$1),LOOKUP(9.99999999999999E+307,$O$2:O3889)+1,"")</f>
        <v>#REF!</v>
      </c>
      <c r="P3890" s="31" t="e">
        <f>IF(AND($B3890=P$1),LOOKUP(9.99999999999999E+307,$P$2:P3889)+1,"")</f>
        <v>#REF!</v>
      </c>
      <c r="Q3890" s="31" t="e">
        <f>IF(AND($B3890=Q$1),LOOKUP(9.99999999999999E+307,$Q$2:Q3889)+1,"")</f>
        <v>#REF!</v>
      </c>
      <c r="R3890" s="31">
        <f>IF(AND($B3890=R$1),LOOKUP(9.99999999999999E+307,$R$2:R3889)+1,"")</f>
        <v>3724</v>
      </c>
      <c r="S3890" s="31">
        <f>IF(AND($B3890=S$1),LOOKUP(9.99999999999999E+307,$S$2:S3889)+1,"")</f>
        <v>3724</v>
      </c>
      <c r="T3890" s="265"/>
      <c r="AA3890" s="254" t="str">
        <f t="shared" si="430"/>
        <v/>
      </c>
      <c r="AB3890" s="254" t="str">
        <f t="shared" si="431"/>
        <v/>
      </c>
      <c r="AC3890" s="255">
        <f t="shared" si="432"/>
        <v>0</v>
      </c>
      <c r="AD3890" s="255">
        <f t="shared" si="433"/>
        <v>3836</v>
      </c>
      <c r="AE3890" s="256" t="str">
        <f t="shared" si="434"/>
        <v/>
      </c>
      <c r="AF3890" s="252" t="str">
        <f t="shared" si="435"/>
        <v>-</v>
      </c>
    </row>
    <row r="3891" spans="1:32" ht="20.149999999999999" customHeight="1" x14ac:dyDescent="0.75">
      <c r="A3891" s="31">
        <v>3889</v>
      </c>
      <c r="B3891" s="237"/>
      <c r="C3891" s="273"/>
      <c r="D3891" s="272"/>
      <c r="E3891" s="273"/>
      <c r="F3891" s="273"/>
      <c r="G3891" s="253" t="str">
        <f t="shared" si="436"/>
        <v/>
      </c>
      <c r="H3891" s="31" t="str">
        <f>IF(AND(B3891=H$1),LOOKUP(9.99999999999999E+307,$H$2:H3890)+1,"")</f>
        <v/>
      </c>
      <c r="I3891" s="31" t="str">
        <f>IF(AND(B3891=I$1),LOOKUP(9.99999999999999E+307,$I$2:I3890)+1,"")</f>
        <v/>
      </c>
      <c r="J3891" s="31">
        <f>IF(AND(B3891=J$1),LOOKUP(9.99999999999999E+307,$J$2:J3890)+1,"")</f>
        <v>3725</v>
      </c>
      <c r="K3891" s="31">
        <f>IF(AND(B3891=K$1),LOOKUP(9.99999999999999E+307,$K$2:K3890)+1,"")</f>
        <v>3725</v>
      </c>
      <c r="L3891" s="31">
        <f>IF(AND(B3891=L$1),LOOKUP(9.99999999999999E+307,$L$2:L3890)+1,"")</f>
        <v>3725</v>
      </c>
      <c r="M3891" s="31">
        <f>IF(AND(B3891=M$1),LOOKUP(9.99999999999999E+307,$M$2:M3890)+1,"")</f>
        <v>3725</v>
      </c>
      <c r="N3891" s="31" t="e">
        <f>IF(AND(B3891=N$1),LOOKUP(9.99999999999999E+307,$N$2:N3890)+1,"")</f>
        <v>#REF!</v>
      </c>
      <c r="O3891" s="31" t="e">
        <f>IF(AND($B3891=O$1),LOOKUP(9.99999999999999E+307,$O$2:O3890)+1,"")</f>
        <v>#REF!</v>
      </c>
      <c r="P3891" s="31" t="e">
        <f>IF(AND($B3891=P$1),LOOKUP(9.99999999999999E+307,$P$2:P3890)+1,"")</f>
        <v>#REF!</v>
      </c>
      <c r="Q3891" s="31" t="e">
        <f>IF(AND($B3891=Q$1),LOOKUP(9.99999999999999E+307,$Q$2:Q3890)+1,"")</f>
        <v>#REF!</v>
      </c>
      <c r="R3891" s="31">
        <f>IF(AND($B3891=R$1),LOOKUP(9.99999999999999E+307,$R$2:R3890)+1,"")</f>
        <v>3725</v>
      </c>
      <c r="S3891" s="31">
        <f>IF(AND($B3891=S$1),LOOKUP(9.99999999999999E+307,$S$2:S3890)+1,"")</f>
        <v>3725</v>
      </c>
      <c r="T3891" s="265"/>
      <c r="AA3891" s="254" t="str">
        <f t="shared" si="430"/>
        <v/>
      </c>
      <c r="AB3891" s="254" t="str">
        <f t="shared" si="431"/>
        <v/>
      </c>
      <c r="AC3891" s="255">
        <f t="shared" si="432"/>
        <v>0</v>
      </c>
      <c r="AD3891" s="255">
        <f t="shared" si="433"/>
        <v>3836</v>
      </c>
      <c r="AE3891" s="256" t="str">
        <f t="shared" si="434"/>
        <v/>
      </c>
      <c r="AF3891" s="252" t="str">
        <f t="shared" si="435"/>
        <v>-</v>
      </c>
    </row>
    <row r="3892" spans="1:32" ht="20.149999999999999" customHeight="1" x14ac:dyDescent="0.75">
      <c r="A3892" s="31">
        <v>3890</v>
      </c>
      <c r="B3892" s="237"/>
      <c r="C3892" s="273"/>
      <c r="D3892" s="272"/>
      <c r="E3892" s="273"/>
      <c r="F3892" s="273"/>
      <c r="G3892" s="253" t="str">
        <f t="shared" si="436"/>
        <v/>
      </c>
      <c r="H3892" s="31" t="str">
        <f>IF(AND(B3892=H$1),LOOKUP(9.99999999999999E+307,$H$2:H3891)+1,"")</f>
        <v/>
      </c>
      <c r="I3892" s="31" t="str">
        <f>IF(AND(B3892=I$1),LOOKUP(9.99999999999999E+307,$I$2:I3891)+1,"")</f>
        <v/>
      </c>
      <c r="J3892" s="31">
        <f>IF(AND(B3892=J$1),LOOKUP(9.99999999999999E+307,$J$2:J3891)+1,"")</f>
        <v>3726</v>
      </c>
      <c r="K3892" s="31">
        <f>IF(AND(B3892=K$1),LOOKUP(9.99999999999999E+307,$K$2:K3891)+1,"")</f>
        <v>3726</v>
      </c>
      <c r="L3892" s="31">
        <f>IF(AND(B3892=L$1),LOOKUP(9.99999999999999E+307,$L$2:L3891)+1,"")</f>
        <v>3726</v>
      </c>
      <c r="M3892" s="31">
        <f>IF(AND(B3892=M$1),LOOKUP(9.99999999999999E+307,$M$2:M3891)+1,"")</f>
        <v>3726</v>
      </c>
      <c r="N3892" s="31" t="e">
        <f>IF(AND(B3892=N$1),LOOKUP(9.99999999999999E+307,$N$2:N3891)+1,"")</f>
        <v>#REF!</v>
      </c>
      <c r="O3892" s="31" t="e">
        <f>IF(AND($B3892=O$1),LOOKUP(9.99999999999999E+307,$O$2:O3891)+1,"")</f>
        <v>#REF!</v>
      </c>
      <c r="P3892" s="31" t="e">
        <f>IF(AND($B3892=P$1),LOOKUP(9.99999999999999E+307,$P$2:P3891)+1,"")</f>
        <v>#REF!</v>
      </c>
      <c r="Q3892" s="31" t="e">
        <f>IF(AND($B3892=Q$1),LOOKUP(9.99999999999999E+307,$Q$2:Q3891)+1,"")</f>
        <v>#REF!</v>
      </c>
      <c r="R3892" s="31">
        <f>IF(AND($B3892=R$1),LOOKUP(9.99999999999999E+307,$R$2:R3891)+1,"")</f>
        <v>3726</v>
      </c>
      <c r="S3892" s="31">
        <f>IF(AND($B3892=S$1),LOOKUP(9.99999999999999E+307,$S$2:S3891)+1,"")</f>
        <v>3726</v>
      </c>
      <c r="T3892" s="265"/>
      <c r="AA3892" s="254" t="str">
        <f t="shared" si="430"/>
        <v/>
      </c>
      <c r="AB3892" s="254" t="str">
        <f t="shared" si="431"/>
        <v/>
      </c>
      <c r="AC3892" s="255">
        <f t="shared" si="432"/>
        <v>0</v>
      </c>
      <c r="AD3892" s="255">
        <f t="shared" si="433"/>
        <v>3836</v>
      </c>
      <c r="AE3892" s="256" t="str">
        <f t="shared" si="434"/>
        <v/>
      </c>
      <c r="AF3892" s="252" t="str">
        <f t="shared" si="435"/>
        <v>-</v>
      </c>
    </row>
    <row r="3893" spans="1:32" ht="20.149999999999999" customHeight="1" x14ac:dyDescent="0.75">
      <c r="A3893" s="31">
        <v>3891</v>
      </c>
      <c r="B3893" s="237"/>
      <c r="C3893" s="273"/>
      <c r="D3893" s="272"/>
      <c r="E3893" s="273"/>
      <c r="F3893" s="273"/>
      <c r="G3893" s="253" t="str">
        <f t="shared" si="436"/>
        <v/>
      </c>
      <c r="H3893" s="31" t="str">
        <f>IF(AND(B3893=H$1),LOOKUP(9.99999999999999E+307,$H$2:H3892)+1,"")</f>
        <v/>
      </c>
      <c r="I3893" s="31" t="str">
        <f>IF(AND(B3893=I$1),LOOKUP(9.99999999999999E+307,$I$2:I3892)+1,"")</f>
        <v/>
      </c>
      <c r="J3893" s="31">
        <f>IF(AND(B3893=J$1),LOOKUP(9.99999999999999E+307,$J$2:J3892)+1,"")</f>
        <v>3727</v>
      </c>
      <c r="K3893" s="31">
        <f>IF(AND(B3893=K$1),LOOKUP(9.99999999999999E+307,$K$2:K3892)+1,"")</f>
        <v>3727</v>
      </c>
      <c r="L3893" s="31">
        <f>IF(AND(B3893=L$1),LOOKUP(9.99999999999999E+307,$L$2:L3892)+1,"")</f>
        <v>3727</v>
      </c>
      <c r="M3893" s="31">
        <f>IF(AND(B3893=M$1),LOOKUP(9.99999999999999E+307,$M$2:M3892)+1,"")</f>
        <v>3727</v>
      </c>
      <c r="N3893" s="31" t="e">
        <f>IF(AND(B3893=N$1),LOOKUP(9.99999999999999E+307,$N$2:N3892)+1,"")</f>
        <v>#REF!</v>
      </c>
      <c r="O3893" s="31" t="e">
        <f>IF(AND($B3893=O$1),LOOKUP(9.99999999999999E+307,$O$2:O3892)+1,"")</f>
        <v>#REF!</v>
      </c>
      <c r="P3893" s="31" t="e">
        <f>IF(AND($B3893=P$1),LOOKUP(9.99999999999999E+307,$P$2:P3892)+1,"")</f>
        <v>#REF!</v>
      </c>
      <c r="Q3893" s="31" t="e">
        <f>IF(AND($B3893=Q$1),LOOKUP(9.99999999999999E+307,$Q$2:Q3892)+1,"")</f>
        <v>#REF!</v>
      </c>
      <c r="R3893" s="31">
        <f>IF(AND($B3893=R$1),LOOKUP(9.99999999999999E+307,$R$2:R3892)+1,"")</f>
        <v>3727</v>
      </c>
      <c r="S3893" s="31">
        <f>IF(AND($B3893=S$1),LOOKUP(9.99999999999999E+307,$S$2:S3892)+1,"")</f>
        <v>3727</v>
      </c>
      <c r="T3893" s="265"/>
      <c r="AA3893" s="254" t="str">
        <f t="shared" si="430"/>
        <v/>
      </c>
      <c r="AB3893" s="254" t="str">
        <f t="shared" si="431"/>
        <v/>
      </c>
      <c r="AC3893" s="255">
        <f t="shared" si="432"/>
        <v>0</v>
      </c>
      <c r="AD3893" s="255">
        <f t="shared" si="433"/>
        <v>3836</v>
      </c>
      <c r="AE3893" s="256" t="str">
        <f t="shared" si="434"/>
        <v/>
      </c>
      <c r="AF3893" s="252" t="str">
        <f t="shared" si="435"/>
        <v>-</v>
      </c>
    </row>
    <row r="3894" spans="1:32" ht="20.149999999999999" customHeight="1" x14ac:dyDescent="0.75">
      <c r="A3894" s="31">
        <v>3892</v>
      </c>
      <c r="B3894" s="237"/>
      <c r="C3894" s="273"/>
      <c r="D3894" s="272"/>
      <c r="E3894" s="273"/>
      <c r="F3894" s="273"/>
      <c r="G3894" s="253" t="str">
        <f t="shared" si="436"/>
        <v/>
      </c>
      <c r="H3894" s="31" t="str">
        <f>IF(AND(B3894=H$1),LOOKUP(9.99999999999999E+307,$H$2:H3893)+1,"")</f>
        <v/>
      </c>
      <c r="I3894" s="31" t="str">
        <f>IF(AND(B3894=I$1),LOOKUP(9.99999999999999E+307,$I$2:I3893)+1,"")</f>
        <v/>
      </c>
      <c r="J3894" s="31">
        <f>IF(AND(B3894=J$1),LOOKUP(9.99999999999999E+307,$J$2:J3893)+1,"")</f>
        <v>3728</v>
      </c>
      <c r="K3894" s="31">
        <f>IF(AND(B3894=K$1),LOOKUP(9.99999999999999E+307,$K$2:K3893)+1,"")</f>
        <v>3728</v>
      </c>
      <c r="L3894" s="31">
        <f>IF(AND(B3894=L$1),LOOKUP(9.99999999999999E+307,$L$2:L3893)+1,"")</f>
        <v>3728</v>
      </c>
      <c r="M3894" s="31">
        <f>IF(AND(B3894=M$1),LOOKUP(9.99999999999999E+307,$M$2:M3893)+1,"")</f>
        <v>3728</v>
      </c>
      <c r="N3894" s="31" t="e">
        <f>IF(AND(B3894=N$1),LOOKUP(9.99999999999999E+307,$N$2:N3893)+1,"")</f>
        <v>#REF!</v>
      </c>
      <c r="O3894" s="31" t="e">
        <f>IF(AND($B3894=O$1),LOOKUP(9.99999999999999E+307,$O$2:O3893)+1,"")</f>
        <v>#REF!</v>
      </c>
      <c r="P3894" s="31" t="e">
        <f>IF(AND($B3894=P$1),LOOKUP(9.99999999999999E+307,$P$2:P3893)+1,"")</f>
        <v>#REF!</v>
      </c>
      <c r="Q3894" s="31" t="e">
        <f>IF(AND($B3894=Q$1),LOOKUP(9.99999999999999E+307,$Q$2:Q3893)+1,"")</f>
        <v>#REF!</v>
      </c>
      <c r="R3894" s="31">
        <f>IF(AND($B3894=R$1),LOOKUP(9.99999999999999E+307,$R$2:R3893)+1,"")</f>
        <v>3728</v>
      </c>
      <c r="S3894" s="31">
        <f>IF(AND($B3894=S$1),LOOKUP(9.99999999999999E+307,$S$2:S3893)+1,"")</f>
        <v>3728</v>
      </c>
      <c r="T3894" s="265"/>
      <c r="AA3894" s="254" t="str">
        <f t="shared" si="430"/>
        <v/>
      </c>
      <c r="AB3894" s="254" t="str">
        <f t="shared" si="431"/>
        <v/>
      </c>
      <c r="AC3894" s="255">
        <f t="shared" si="432"/>
        <v>0</v>
      </c>
      <c r="AD3894" s="255">
        <f t="shared" si="433"/>
        <v>3836</v>
      </c>
      <c r="AE3894" s="256" t="str">
        <f t="shared" si="434"/>
        <v/>
      </c>
      <c r="AF3894" s="252" t="str">
        <f t="shared" si="435"/>
        <v>-</v>
      </c>
    </row>
    <row r="3895" spans="1:32" ht="20.149999999999999" customHeight="1" x14ac:dyDescent="0.75">
      <c r="A3895" s="31">
        <v>3893</v>
      </c>
      <c r="B3895" s="237"/>
      <c r="C3895" s="273"/>
      <c r="D3895" s="272"/>
      <c r="E3895" s="273"/>
      <c r="F3895" s="273"/>
      <c r="G3895" s="253" t="str">
        <f t="shared" si="436"/>
        <v/>
      </c>
      <c r="H3895" s="31" t="str">
        <f>IF(AND(B3895=H$1),LOOKUP(9.99999999999999E+307,$H$2:H3894)+1,"")</f>
        <v/>
      </c>
      <c r="I3895" s="31" t="str">
        <f>IF(AND(B3895=I$1),LOOKUP(9.99999999999999E+307,$I$2:I3894)+1,"")</f>
        <v/>
      </c>
      <c r="J3895" s="31">
        <f>IF(AND(B3895=J$1),LOOKUP(9.99999999999999E+307,$J$2:J3894)+1,"")</f>
        <v>3729</v>
      </c>
      <c r="K3895" s="31">
        <f>IF(AND(B3895=K$1),LOOKUP(9.99999999999999E+307,$K$2:K3894)+1,"")</f>
        <v>3729</v>
      </c>
      <c r="L3895" s="31">
        <f>IF(AND(B3895=L$1),LOOKUP(9.99999999999999E+307,$L$2:L3894)+1,"")</f>
        <v>3729</v>
      </c>
      <c r="M3895" s="31">
        <f>IF(AND(B3895=M$1),LOOKUP(9.99999999999999E+307,$M$2:M3894)+1,"")</f>
        <v>3729</v>
      </c>
      <c r="N3895" s="31" t="e">
        <f>IF(AND(B3895=N$1),LOOKUP(9.99999999999999E+307,$N$2:N3894)+1,"")</f>
        <v>#REF!</v>
      </c>
      <c r="O3895" s="31" t="e">
        <f>IF(AND($B3895=O$1),LOOKUP(9.99999999999999E+307,$O$2:O3894)+1,"")</f>
        <v>#REF!</v>
      </c>
      <c r="P3895" s="31" t="e">
        <f>IF(AND($B3895=P$1),LOOKUP(9.99999999999999E+307,$P$2:P3894)+1,"")</f>
        <v>#REF!</v>
      </c>
      <c r="Q3895" s="31" t="e">
        <f>IF(AND($B3895=Q$1),LOOKUP(9.99999999999999E+307,$Q$2:Q3894)+1,"")</f>
        <v>#REF!</v>
      </c>
      <c r="R3895" s="31">
        <f>IF(AND($B3895=R$1),LOOKUP(9.99999999999999E+307,$R$2:R3894)+1,"")</f>
        <v>3729</v>
      </c>
      <c r="S3895" s="31">
        <f>IF(AND($B3895=S$1),LOOKUP(9.99999999999999E+307,$S$2:S3894)+1,"")</f>
        <v>3729</v>
      </c>
      <c r="T3895" s="265"/>
      <c r="AA3895" s="254" t="str">
        <f t="shared" si="430"/>
        <v/>
      </c>
      <c r="AB3895" s="254" t="str">
        <f t="shared" si="431"/>
        <v/>
      </c>
      <c r="AC3895" s="255">
        <f t="shared" si="432"/>
        <v>0</v>
      </c>
      <c r="AD3895" s="255">
        <f t="shared" si="433"/>
        <v>3836</v>
      </c>
      <c r="AE3895" s="256" t="str">
        <f t="shared" si="434"/>
        <v/>
      </c>
      <c r="AF3895" s="252" t="str">
        <f t="shared" si="435"/>
        <v>-</v>
      </c>
    </row>
    <row r="3896" spans="1:32" ht="20.149999999999999" customHeight="1" x14ac:dyDescent="0.75">
      <c r="A3896" s="31">
        <v>3894</v>
      </c>
      <c r="B3896" s="237"/>
      <c r="C3896" s="273"/>
      <c r="D3896" s="272"/>
      <c r="E3896" s="273"/>
      <c r="F3896" s="273"/>
      <c r="G3896" s="253" t="str">
        <f t="shared" si="436"/>
        <v/>
      </c>
      <c r="H3896" s="31" t="str">
        <f>IF(AND(B3896=H$1),LOOKUP(9.99999999999999E+307,$H$2:H3895)+1,"")</f>
        <v/>
      </c>
      <c r="I3896" s="31" t="str">
        <f>IF(AND(B3896=I$1),LOOKUP(9.99999999999999E+307,$I$2:I3895)+1,"")</f>
        <v/>
      </c>
      <c r="J3896" s="31">
        <f>IF(AND(B3896=J$1),LOOKUP(9.99999999999999E+307,$J$2:J3895)+1,"")</f>
        <v>3730</v>
      </c>
      <c r="K3896" s="31">
        <f>IF(AND(B3896=K$1),LOOKUP(9.99999999999999E+307,$K$2:K3895)+1,"")</f>
        <v>3730</v>
      </c>
      <c r="L3896" s="31">
        <f>IF(AND(B3896=L$1),LOOKUP(9.99999999999999E+307,$L$2:L3895)+1,"")</f>
        <v>3730</v>
      </c>
      <c r="M3896" s="31">
        <f>IF(AND(B3896=M$1),LOOKUP(9.99999999999999E+307,$M$2:M3895)+1,"")</f>
        <v>3730</v>
      </c>
      <c r="N3896" s="31" t="e">
        <f>IF(AND(B3896=N$1),LOOKUP(9.99999999999999E+307,$N$2:N3895)+1,"")</f>
        <v>#REF!</v>
      </c>
      <c r="O3896" s="31" t="e">
        <f>IF(AND($B3896=O$1),LOOKUP(9.99999999999999E+307,$O$2:O3895)+1,"")</f>
        <v>#REF!</v>
      </c>
      <c r="P3896" s="31" t="e">
        <f>IF(AND($B3896=P$1),LOOKUP(9.99999999999999E+307,$P$2:P3895)+1,"")</f>
        <v>#REF!</v>
      </c>
      <c r="Q3896" s="31" t="e">
        <f>IF(AND($B3896=Q$1),LOOKUP(9.99999999999999E+307,$Q$2:Q3895)+1,"")</f>
        <v>#REF!</v>
      </c>
      <c r="R3896" s="31">
        <f>IF(AND($B3896=R$1),LOOKUP(9.99999999999999E+307,$R$2:R3895)+1,"")</f>
        <v>3730</v>
      </c>
      <c r="S3896" s="31">
        <f>IF(AND($B3896=S$1),LOOKUP(9.99999999999999E+307,$S$2:S3895)+1,"")</f>
        <v>3730</v>
      </c>
      <c r="T3896" s="265"/>
      <c r="AA3896" s="254" t="str">
        <f t="shared" si="430"/>
        <v/>
      </c>
      <c r="AB3896" s="254" t="str">
        <f t="shared" si="431"/>
        <v/>
      </c>
      <c r="AC3896" s="255">
        <f t="shared" si="432"/>
        <v>0</v>
      </c>
      <c r="AD3896" s="255">
        <f t="shared" si="433"/>
        <v>3836</v>
      </c>
      <c r="AE3896" s="256" t="str">
        <f t="shared" si="434"/>
        <v/>
      </c>
      <c r="AF3896" s="252" t="str">
        <f t="shared" si="435"/>
        <v>-</v>
      </c>
    </row>
    <row r="3897" spans="1:32" ht="20.149999999999999" customHeight="1" x14ac:dyDescent="0.75">
      <c r="A3897" s="31">
        <v>3895</v>
      </c>
      <c r="B3897" s="237"/>
      <c r="C3897" s="273"/>
      <c r="D3897" s="272"/>
      <c r="E3897" s="273"/>
      <c r="F3897" s="273"/>
      <c r="G3897" s="253" t="str">
        <f t="shared" si="436"/>
        <v/>
      </c>
      <c r="H3897" s="31" t="str">
        <f>IF(AND(B3897=H$1),LOOKUP(9.99999999999999E+307,$H$2:H3896)+1,"")</f>
        <v/>
      </c>
      <c r="I3897" s="31" t="str">
        <f>IF(AND(B3897=I$1),LOOKUP(9.99999999999999E+307,$I$2:I3896)+1,"")</f>
        <v/>
      </c>
      <c r="J3897" s="31">
        <f>IF(AND(B3897=J$1),LOOKUP(9.99999999999999E+307,$J$2:J3896)+1,"")</f>
        <v>3731</v>
      </c>
      <c r="K3897" s="31">
        <f>IF(AND(B3897=K$1),LOOKUP(9.99999999999999E+307,$K$2:K3896)+1,"")</f>
        <v>3731</v>
      </c>
      <c r="L3897" s="31">
        <f>IF(AND(B3897=L$1),LOOKUP(9.99999999999999E+307,$L$2:L3896)+1,"")</f>
        <v>3731</v>
      </c>
      <c r="M3897" s="31">
        <f>IF(AND(B3897=M$1),LOOKUP(9.99999999999999E+307,$M$2:M3896)+1,"")</f>
        <v>3731</v>
      </c>
      <c r="N3897" s="31" t="e">
        <f>IF(AND(B3897=N$1),LOOKUP(9.99999999999999E+307,$N$2:N3896)+1,"")</f>
        <v>#REF!</v>
      </c>
      <c r="O3897" s="31" t="e">
        <f>IF(AND($B3897=O$1),LOOKUP(9.99999999999999E+307,$O$2:O3896)+1,"")</f>
        <v>#REF!</v>
      </c>
      <c r="P3897" s="31" t="e">
        <f>IF(AND($B3897=P$1),LOOKUP(9.99999999999999E+307,$P$2:P3896)+1,"")</f>
        <v>#REF!</v>
      </c>
      <c r="Q3897" s="31" t="e">
        <f>IF(AND($B3897=Q$1),LOOKUP(9.99999999999999E+307,$Q$2:Q3896)+1,"")</f>
        <v>#REF!</v>
      </c>
      <c r="R3897" s="31">
        <f>IF(AND($B3897=R$1),LOOKUP(9.99999999999999E+307,$R$2:R3896)+1,"")</f>
        <v>3731</v>
      </c>
      <c r="S3897" s="31">
        <f>IF(AND($B3897=S$1),LOOKUP(9.99999999999999E+307,$S$2:S3896)+1,"")</f>
        <v>3731</v>
      </c>
      <c r="T3897" s="265"/>
      <c r="AA3897" s="254" t="str">
        <f t="shared" si="430"/>
        <v/>
      </c>
      <c r="AB3897" s="254" t="str">
        <f t="shared" si="431"/>
        <v/>
      </c>
      <c r="AC3897" s="255">
        <f t="shared" si="432"/>
        <v>0</v>
      </c>
      <c r="AD3897" s="255">
        <f t="shared" si="433"/>
        <v>3836</v>
      </c>
      <c r="AE3897" s="256" t="str">
        <f t="shared" si="434"/>
        <v/>
      </c>
      <c r="AF3897" s="252" t="str">
        <f t="shared" si="435"/>
        <v>-</v>
      </c>
    </row>
    <row r="3898" spans="1:32" ht="20.149999999999999" customHeight="1" x14ac:dyDescent="0.75">
      <c r="A3898" s="31">
        <v>3896</v>
      </c>
      <c r="B3898" s="237"/>
      <c r="C3898" s="273"/>
      <c r="D3898" s="272"/>
      <c r="E3898" s="273"/>
      <c r="F3898" s="273"/>
      <c r="G3898" s="253" t="str">
        <f t="shared" si="436"/>
        <v/>
      </c>
      <c r="H3898" s="31" t="str">
        <f>IF(AND(B3898=H$1),LOOKUP(9.99999999999999E+307,$H$2:H3897)+1,"")</f>
        <v/>
      </c>
      <c r="I3898" s="31" t="str">
        <f>IF(AND(B3898=I$1),LOOKUP(9.99999999999999E+307,$I$2:I3897)+1,"")</f>
        <v/>
      </c>
      <c r="J3898" s="31">
        <f>IF(AND(B3898=J$1),LOOKUP(9.99999999999999E+307,$J$2:J3897)+1,"")</f>
        <v>3732</v>
      </c>
      <c r="K3898" s="31">
        <f>IF(AND(B3898=K$1),LOOKUP(9.99999999999999E+307,$K$2:K3897)+1,"")</f>
        <v>3732</v>
      </c>
      <c r="L3898" s="31">
        <f>IF(AND(B3898=L$1),LOOKUP(9.99999999999999E+307,$L$2:L3897)+1,"")</f>
        <v>3732</v>
      </c>
      <c r="M3898" s="31">
        <f>IF(AND(B3898=M$1),LOOKUP(9.99999999999999E+307,$M$2:M3897)+1,"")</f>
        <v>3732</v>
      </c>
      <c r="N3898" s="31" t="e">
        <f>IF(AND(B3898=N$1),LOOKUP(9.99999999999999E+307,$N$2:N3897)+1,"")</f>
        <v>#REF!</v>
      </c>
      <c r="O3898" s="31" t="e">
        <f>IF(AND($B3898=O$1),LOOKUP(9.99999999999999E+307,$O$2:O3897)+1,"")</f>
        <v>#REF!</v>
      </c>
      <c r="P3898" s="31" t="e">
        <f>IF(AND($B3898=P$1),LOOKUP(9.99999999999999E+307,$P$2:P3897)+1,"")</f>
        <v>#REF!</v>
      </c>
      <c r="Q3898" s="31" t="e">
        <f>IF(AND($B3898=Q$1),LOOKUP(9.99999999999999E+307,$Q$2:Q3897)+1,"")</f>
        <v>#REF!</v>
      </c>
      <c r="R3898" s="31">
        <f>IF(AND($B3898=R$1),LOOKUP(9.99999999999999E+307,$R$2:R3897)+1,"")</f>
        <v>3732</v>
      </c>
      <c r="S3898" s="31">
        <f>IF(AND($B3898=S$1),LOOKUP(9.99999999999999E+307,$S$2:S3897)+1,"")</f>
        <v>3732</v>
      </c>
      <c r="T3898" s="265"/>
      <c r="AA3898" s="254" t="str">
        <f t="shared" si="430"/>
        <v/>
      </c>
      <c r="AB3898" s="254" t="str">
        <f t="shared" si="431"/>
        <v/>
      </c>
      <c r="AC3898" s="255">
        <f t="shared" si="432"/>
        <v>0</v>
      </c>
      <c r="AD3898" s="255">
        <f t="shared" si="433"/>
        <v>3836</v>
      </c>
      <c r="AE3898" s="256" t="str">
        <f t="shared" si="434"/>
        <v/>
      </c>
      <c r="AF3898" s="252" t="str">
        <f t="shared" si="435"/>
        <v>-</v>
      </c>
    </row>
    <row r="3899" spans="1:32" ht="20.149999999999999" customHeight="1" x14ac:dyDescent="0.75">
      <c r="A3899" s="31">
        <v>3897</v>
      </c>
      <c r="B3899" s="237"/>
      <c r="C3899" s="273"/>
      <c r="D3899" s="272"/>
      <c r="E3899" s="273"/>
      <c r="F3899" s="273"/>
      <c r="G3899" s="253" t="str">
        <f t="shared" si="436"/>
        <v/>
      </c>
      <c r="H3899" s="31" t="str">
        <f>IF(AND(B3899=H$1),LOOKUP(9.99999999999999E+307,$H$2:H3898)+1,"")</f>
        <v/>
      </c>
      <c r="I3899" s="31" t="str">
        <f>IF(AND(B3899=I$1),LOOKUP(9.99999999999999E+307,$I$2:I3898)+1,"")</f>
        <v/>
      </c>
      <c r="J3899" s="31">
        <f>IF(AND(B3899=J$1),LOOKUP(9.99999999999999E+307,$J$2:J3898)+1,"")</f>
        <v>3733</v>
      </c>
      <c r="K3899" s="31">
        <f>IF(AND(B3899=K$1),LOOKUP(9.99999999999999E+307,$K$2:K3898)+1,"")</f>
        <v>3733</v>
      </c>
      <c r="L3899" s="31">
        <f>IF(AND(B3899=L$1),LOOKUP(9.99999999999999E+307,$L$2:L3898)+1,"")</f>
        <v>3733</v>
      </c>
      <c r="M3899" s="31">
        <f>IF(AND(B3899=M$1),LOOKUP(9.99999999999999E+307,$M$2:M3898)+1,"")</f>
        <v>3733</v>
      </c>
      <c r="N3899" s="31" t="e">
        <f>IF(AND(B3899=N$1),LOOKUP(9.99999999999999E+307,$N$2:N3898)+1,"")</f>
        <v>#REF!</v>
      </c>
      <c r="O3899" s="31" t="e">
        <f>IF(AND($B3899=O$1),LOOKUP(9.99999999999999E+307,$O$2:O3898)+1,"")</f>
        <v>#REF!</v>
      </c>
      <c r="P3899" s="31" t="e">
        <f>IF(AND($B3899=P$1),LOOKUP(9.99999999999999E+307,$P$2:P3898)+1,"")</f>
        <v>#REF!</v>
      </c>
      <c r="Q3899" s="31" t="e">
        <f>IF(AND($B3899=Q$1),LOOKUP(9.99999999999999E+307,$Q$2:Q3898)+1,"")</f>
        <v>#REF!</v>
      </c>
      <c r="R3899" s="31">
        <f>IF(AND($B3899=R$1),LOOKUP(9.99999999999999E+307,$R$2:R3898)+1,"")</f>
        <v>3733</v>
      </c>
      <c r="S3899" s="31">
        <f>IF(AND($B3899=S$1),LOOKUP(9.99999999999999E+307,$S$2:S3898)+1,"")</f>
        <v>3733</v>
      </c>
      <c r="T3899" s="265"/>
      <c r="AA3899" s="254" t="str">
        <f t="shared" si="430"/>
        <v/>
      </c>
      <c r="AB3899" s="254" t="str">
        <f t="shared" si="431"/>
        <v/>
      </c>
      <c r="AC3899" s="255">
        <f t="shared" si="432"/>
        <v>0</v>
      </c>
      <c r="AD3899" s="255">
        <f t="shared" si="433"/>
        <v>3836</v>
      </c>
      <c r="AE3899" s="256" t="str">
        <f t="shared" si="434"/>
        <v/>
      </c>
      <c r="AF3899" s="252" t="str">
        <f t="shared" si="435"/>
        <v>-</v>
      </c>
    </row>
    <row r="3900" spans="1:32" ht="20.149999999999999" customHeight="1" x14ac:dyDescent="0.75">
      <c r="A3900" s="31">
        <v>3898</v>
      </c>
      <c r="B3900" s="237"/>
      <c r="C3900" s="273"/>
      <c r="D3900" s="272"/>
      <c r="E3900" s="273"/>
      <c r="F3900" s="273"/>
      <c r="G3900" s="253" t="str">
        <f t="shared" si="436"/>
        <v/>
      </c>
      <c r="H3900" s="31" t="str">
        <f>IF(AND(B3900=H$1),LOOKUP(9.99999999999999E+307,$H$2:H3899)+1,"")</f>
        <v/>
      </c>
      <c r="I3900" s="31" t="str">
        <f>IF(AND(B3900=I$1),LOOKUP(9.99999999999999E+307,$I$2:I3899)+1,"")</f>
        <v/>
      </c>
      <c r="J3900" s="31">
        <f>IF(AND(B3900=J$1),LOOKUP(9.99999999999999E+307,$J$2:J3899)+1,"")</f>
        <v>3734</v>
      </c>
      <c r="K3900" s="31">
        <f>IF(AND(B3900=K$1),LOOKUP(9.99999999999999E+307,$K$2:K3899)+1,"")</f>
        <v>3734</v>
      </c>
      <c r="L3900" s="31">
        <f>IF(AND(B3900=L$1),LOOKUP(9.99999999999999E+307,$L$2:L3899)+1,"")</f>
        <v>3734</v>
      </c>
      <c r="M3900" s="31">
        <f>IF(AND(B3900=M$1),LOOKUP(9.99999999999999E+307,$M$2:M3899)+1,"")</f>
        <v>3734</v>
      </c>
      <c r="N3900" s="31" t="e">
        <f>IF(AND(B3900=N$1),LOOKUP(9.99999999999999E+307,$N$2:N3899)+1,"")</f>
        <v>#REF!</v>
      </c>
      <c r="O3900" s="31" t="e">
        <f>IF(AND($B3900=O$1),LOOKUP(9.99999999999999E+307,$O$2:O3899)+1,"")</f>
        <v>#REF!</v>
      </c>
      <c r="P3900" s="31" t="e">
        <f>IF(AND($B3900=P$1),LOOKUP(9.99999999999999E+307,$P$2:P3899)+1,"")</f>
        <v>#REF!</v>
      </c>
      <c r="Q3900" s="31" t="e">
        <f>IF(AND($B3900=Q$1),LOOKUP(9.99999999999999E+307,$Q$2:Q3899)+1,"")</f>
        <v>#REF!</v>
      </c>
      <c r="R3900" s="31">
        <f>IF(AND($B3900=R$1),LOOKUP(9.99999999999999E+307,$R$2:R3899)+1,"")</f>
        <v>3734</v>
      </c>
      <c r="S3900" s="31">
        <f>IF(AND($B3900=S$1),LOOKUP(9.99999999999999E+307,$S$2:S3899)+1,"")</f>
        <v>3734</v>
      </c>
      <c r="T3900" s="265"/>
      <c r="AA3900" s="254" t="str">
        <f t="shared" si="430"/>
        <v/>
      </c>
      <c r="AB3900" s="254" t="str">
        <f t="shared" si="431"/>
        <v/>
      </c>
      <c r="AC3900" s="255">
        <f t="shared" si="432"/>
        <v>0</v>
      </c>
      <c r="AD3900" s="255">
        <f t="shared" si="433"/>
        <v>3836</v>
      </c>
      <c r="AE3900" s="256" t="str">
        <f t="shared" si="434"/>
        <v/>
      </c>
      <c r="AF3900" s="252" t="str">
        <f t="shared" si="435"/>
        <v>-</v>
      </c>
    </row>
    <row r="3901" spans="1:32" ht="20.149999999999999" customHeight="1" x14ac:dyDescent="0.75">
      <c r="A3901" s="31">
        <v>3899</v>
      </c>
      <c r="B3901" s="237"/>
      <c r="C3901" s="273"/>
      <c r="D3901" s="272"/>
      <c r="E3901" s="273"/>
      <c r="F3901" s="273"/>
      <c r="G3901" s="253" t="str">
        <f t="shared" si="436"/>
        <v/>
      </c>
      <c r="H3901" s="31" t="str">
        <f>IF(AND(B3901=H$1),LOOKUP(9.99999999999999E+307,$H$2:H3900)+1,"")</f>
        <v/>
      </c>
      <c r="I3901" s="31" t="str">
        <f>IF(AND(B3901=I$1),LOOKUP(9.99999999999999E+307,$I$2:I3900)+1,"")</f>
        <v/>
      </c>
      <c r="J3901" s="31">
        <f>IF(AND(B3901=J$1),LOOKUP(9.99999999999999E+307,$J$2:J3900)+1,"")</f>
        <v>3735</v>
      </c>
      <c r="K3901" s="31">
        <f>IF(AND(B3901=K$1),LOOKUP(9.99999999999999E+307,$K$2:K3900)+1,"")</f>
        <v>3735</v>
      </c>
      <c r="L3901" s="31">
        <f>IF(AND(B3901=L$1),LOOKUP(9.99999999999999E+307,$L$2:L3900)+1,"")</f>
        <v>3735</v>
      </c>
      <c r="M3901" s="31">
        <f>IF(AND(B3901=M$1),LOOKUP(9.99999999999999E+307,$M$2:M3900)+1,"")</f>
        <v>3735</v>
      </c>
      <c r="N3901" s="31" t="e">
        <f>IF(AND(B3901=N$1),LOOKUP(9.99999999999999E+307,$N$2:N3900)+1,"")</f>
        <v>#REF!</v>
      </c>
      <c r="O3901" s="31" t="e">
        <f>IF(AND($B3901=O$1),LOOKUP(9.99999999999999E+307,$O$2:O3900)+1,"")</f>
        <v>#REF!</v>
      </c>
      <c r="P3901" s="31" t="e">
        <f>IF(AND($B3901=P$1),LOOKUP(9.99999999999999E+307,$P$2:P3900)+1,"")</f>
        <v>#REF!</v>
      </c>
      <c r="Q3901" s="31" t="e">
        <f>IF(AND($B3901=Q$1),LOOKUP(9.99999999999999E+307,$Q$2:Q3900)+1,"")</f>
        <v>#REF!</v>
      </c>
      <c r="R3901" s="31">
        <f>IF(AND($B3901=R$1),LOOKUP(9.99999999999999E+307,$R$2:R3900)+1,"")</f>
        <v>3735</v>
      </c>
      <c r="S3901" s="31">
        <f>IF(AND($B3901=S$1),LOOKUP(9.99999999999999E+307,$S$2:S3900)+1,"")</f>
        <v>3735</v>
      </c>
      <c r="T3901" s="265"/>
      <c r="AA3901" s="254" t="str">
        <f t="shared" si="430"/>
        <v/>
      </c>
      <c r="AB3901" s="254" t="str">
        <f t="shared" si="431"/>
        <v/>
      </c>
      <c r="AC3901" s="255">
        <f t="shared" si="432"/>
        <v>0</v>
      </c>
      <c r="AD3901" s="255">
        <f t="shared" si="433"/>
        <v>3836</v>
      </c>
      <c r="AE3901" s="256" t="str">
        <f t="shared" si="434"/>
        <v/>
      </c>
      <c r="AF3901" s="252" t="str">
        <f t="shared" si="435"/>
        <v>-</v>
      </c>
    </row>
    <row r="3902" spans="1:32" ht="20.149999999999999" customHeight="1" x14ac:dyDescent="0.75">
      <c r="A3902" s="31">
        <v>3900</v>
      </c>
      <c r="B3902" s="237"/>
      <c r="C3902" s="273"/>
      <c r="D3902" s="272"/>
      <c r="E3902" s="273"/>
      <c r="F3902" s="273"/>
      <c r="G3902" s="253" t="str">
        <f t="shared" si="436"/>
        <v/>
      </c>
      <c r="H3902" s="31" t="str">
        <f>IF(AND(B3902=H$1),LOOKUP(9.99999999999999E+307,$H$2:H3901)+1,"")</f>
        <v/>
      </c>
      <c r="I3902" s="31" t="str">
        <f>IF(AND(B3902=I$1),LOOKUP(9.99999999999999E+307,$I$2:I3901)+1,"")</f>
        <v/>
      </c>
      <c r="J3902" s="31">
        <f>IF(AND(B3902=J$1),LOOKUP(9.99999999999999E+307,$J$2:J3901)+1,"")</f>
        <v>3736</v>
      </c>
      <c r="K3902" s="31">
        <f>IF(AND(B3902=K$1),LOOKUP(9.99999999999999E+307,$K$2:K3901)+1,"")</f>
        <v>3736</v>
      </c>
      <c r="L3902" s="31">
        <f>IF(AND(B3902=L$1),LOOKUP(9.99999999999999E+307,$L$2:L3901)+1,"")</f>
        <v>3736</v>
      </c>
      <c r="M3902" s="31">
        <f>IF(AND(B3902=M$1),LOOKUP(9.99999999999999E+307,$M$2:M3901)+1,"")</f>
        <v>3736</v>
      </c>
      <c r="N3902" s="31" t="e">
        <f>IF(AND(B3902=N$1),LOOKUP(9.99999999999999E+307,$N$2:N3901)+1,"")</f>
        <v>#REF!</v>
      </c>
      <c r="O3902" s="31" t="e">
        <f>IF(AND($B3902=O$1),LOOKUP(9.99999999999999E+307,$O$2:O3901)+1,"")</f>
        <v>#REF!</v>
      </c>
      <c r="P3902" s="31" t="e">
        <f>IF(AND($B3902=P$1),LOOKUP(9.99999999999999E+307,$P$2:P3901)+1,"")</f>
        <v>#REF!</v>
      </c>
      <c r="Q3902" s="31" t="e">
        <f>IF(AND($B3902=Q$1),LOOKUP(9.99999999999999E+307,$Q$2:Q3901)+1,"")</f>
        <v>#REF!</v>
      </c>
      <c r="R3902" s="31">
        <f>IF(AND($B3902=R$1),LOOKUP(9.99999999999999E+307,$R$2:R3901)+1,"")</f>
        <v>3736</v>
      </c>
      <c r="S3902" s="31">
        <f>IF(AND($B3902=S$1),LOOKUP(9.99999999999999E+307,$S$2:S3901)+1,"")</f>
        <v>3736</v>
      </c>
      <c r="T3902" s="265"/>
      <c r="AA3902" s="254" t="str">
        <f t="shared" si="430"/>
        <v/>
      </c>
      <c r="AB3902" s="254" t="str">
        <f t="shared" si="431"/>
        <v/>
      </c>
      <c r="AC3902" s="255">
        <f t="shared" si="432"/>
        <v>0</v>
      </c>
      <c r="AD3902" s="255">
        <f t="shared" si="433"/>
        <v>3836</v>
      </c>
      <c r="AE3902" s="256" t="str">
        <f t="shared" si="434"/>
        <v/>
      </c>
      <c r="AF3902" s="252" t="str">
        <f t="shared" si="435"/>
        <v>-</v>
      </c>
    </row>
    <row r="3903" spans="1:32" ht="20.149999999999999" customHeight="1" x14ac:dyDescent="0.75">
      <c r="A3903" s="31">
        <v>3901</v>
      </c>
      <c r="B3903" s="237"/>
      <c r="C3903" s="273"/>
      <c r="D3903" s="272"/>
      <c r="E3903" s="273"/>
      <c r="F3903" s="273"/>
      <c r="G3903" s="253" t="str">
        <f t="shared" si="436"/>
        <v/>
      </c>
      <c r="H3903" s="31" t="str">
        <f>IF(AND(B3903=H$1),LOOKUP(9.99999999999999E+307,$H$2:H3902)+1,"")</f>
        <v/>
      </c>
      <c r="I3903" s="31" t="str">
        <f>IF(AND(B3903=I$1),LOOKUP(9.99999999999999E+307,$I$2:I3902)+1,"")</f>
        <v/>
      </c>
      <c r="J3903" s="31">
        <f>IF(AND(B3903=J$1),LOOKUP(9.99999999999999E+307,$J$2:J3902)+1,"")</f>
        <v>3737</v>
      </c>
      <c r="K3903" s="31">
        <f>IF(AND(B3903=K$1),LOOKUP(9.99999999999999E+307,$K$2:K3902)+1,"")</f>
        <v>3737</v>
      </c>
      <c r="L3903" s="31">
        <f>IF(AND(B3903=L$1),LOOKUP(9.99999999999999E+307,$L$2:L3902)+1,"")</f>
        <v>3737</v>
      </c>
      <c r="M3903" s="31">
        <f>IF(AND(B3903=M$1),LOOKUP(9.99999999999999E+307,$M$2:M3902)+1,"")</f>
        <v>3737</v>
      </c>
      <c r="N3903" s="31" t="e">
        <f>IF(AND(B3903=N$1),LOOKUP(9.99999999999999E+307,$N$2:N3902)+1,"")</f>
        <v>#REF!</v>
      </c>
      <c r="O3903" s="31" t="e">
        <f>IF(AND($B3903=O$1),LOOKUP(9.99999999999999E+307,$O$2:O3902)+1,"")</f>
        <v>#REF!</v>
      </c>
      <c r="P3903" s="31" t="e">
        <f>IF(AND($B3903=P$1),LOOKUP(9.99999999999999E+307,$P$2:P3902)+1,"")</f>
        <v>#REF!</v>
      </c>
      <c r="Q3903" s="31" t="e">
        <f>IF(AND($B3903=Q$1),LOOKUP(9.99999999999999E+307,$Q$2:Q3902)+1,"")</f>
        <v>#REF!</v>
      </c>
      <c r="R3903" s="31">
        <f>IF(AND($B3903=R$1),LOOKUP(9.99999999999999E+307,$R$2:R3902)+1,"")</f>
        <v>3737</v>
      </c>
      <c r="S3903" s="31">
        <f>IF(AND($B3903=S$1),LOOKUP(9.99999999999999E+307,$S$2:S3902)+1,"")</f>
        <v>3737</v>
      </c>
      <c r="T3903" s="265"/>
      <c r="AA3903" s="254" t="str">
        <f t="shared" si="430"/>
        <v/>
      </c>
      <c r="AB3903" s="254" t="str">
        <f t="shared" si="431"/>
        <v/>
      </c>
      <c r="AC3903" s="255">
        <f t="shared" si="432"/>
        <v>0</v>
      </c>
      <c r="AD3903" s="255">
        <f t="shared" si="433"/>
        <v>3836</v>
      </c>
      <c r="AE3903" s="256" t="str">
        <f t="shared" si="434"/>
        <v/>
      </c>
      <c r="AF3903" s="252" t="str">
        <f t="shared" si="435"/>
        <v>-</v>
      </c>
    </row>
    <row r="3904" spans="1:32" ht="20.149999999999999" customHeight="1" x14ac:dyDescent="0.75">
      <c r="A3904" s="31">
        <v>3902</v>
      </c>
      <c r="B3904" s="237"/>
      <c r="C3904" s="273"/>
      <c r="D3904" s="272"/>
      <c r="E3904" s="273"/>
      <c r="F3904" s="273"/>
      <c r="G3904" s="253" t="str">
        <f t="shared" si="436"/>
        <v/>
      </c>
      <c r="H3904" s="31" t="str">
        <f>IF(AND(B3904=H$1),LOOKUP(9.99999999999999E+307,$H$2:H3903)+1,"")</f>
        <v/>
      </c>
      <c r="I3904" s="31" t="str">
        <f>IF(AND(B3904=I$1),LOOKUP(9.99999999999999E+307,$I$2:I3903)+1,"")</f>
        <v/>
      </c>
      <c r="J3904" s="31">
        <f>IF(AND(B3904=J$1),LOOKUP(9.99999999999999E+307,$J$2:J3903)+1,"")</f>
        <v>3738</v>
      </c>
      <c r="K3904" s="31">
        <f>IF(AND(B3904=K$1),LOOKUP(9.99999999999999E+307,$K$2:K3903)+1,"")</f>
        <v>3738</v>
      </c>
      <c r="L3904" s="31">
        <f>IF(AND(B3904=L$1),LOOKUP(9.99999999999999E+307,$L$2:L3903)+1,"")</f>
        <v>3738</v>
      </c>
      <c r="M3904" s="31">
        <f>IF(AND(B3904=M$1),LOOKUP(9.99999999999999E+307,$M$2:M3903)+1,"")</f>
        <v>3738</v>
      </c>
      <c r="N3904" s="31" t="e">
        <f>IF(AND(B3904=N$1),LOOKUP(9.99999999999999E+307,$N$2:N3903)+1,"")</f>
        <v>#REF!</v>
      </c>
      <c r="O3904" s="31" t="e">
        <f>IF(AND($B3904=O$1),LOOKUP(9.99999999999999E+307,$O$2:O3903)+1,"")</f>
        <v>#REF!</v>
      </c>
      <c r="P3904" s="31" t="e">
        <f>IF(AND($B3904=P$1),LOOKUP(9.99999999999999E+307,$P$2:P3903)+1,"")</f>
        <v>#REF!</v>
      </c>
      <c r="Q3904" s="31" t="e">
        <f>IF(AND($B3904=Q$1),LOOKUP(9.99999999999999E+307,$Q$2:Q3903)+1,"")</f>
        <v>#REF!</v>
      </c>
      <c r="R3904" s="31">
        <f>IF(AND($B3904=R$1),LOOKUP(9.99999999999999E+307,$R$2:R3903)+1,"")</f>
        <v>3738</v>
      </c>
      <c r="S3904" s="31">
        <f>IF(AND($B3904=S$1),LOOKUP(9.99999999999999E+307,$S$2:S3903)+1,"")</f>
        <v>3738</v>
      </c>
      <c r="T3904" s="265"/>
      <c r="AA3904" s="254" t="str">
        <f t="shared" si="430"/>
        <v/>
      </c>
      <c r="AB3904" s="254" t="str">
        <f t="shared" si="431"/>
        <v/>
      </c>
      <c r="AC3904" s="255">
        <f t="shared" si="432"/>
        <v>0</v>
      </c>
      <c r="AD3904" s="255">
        <f t="shared" si="433"/>
        <v>3836</v>
      </c>
      <c r="AE3904" s="256" t="str">
        <f t="shared" si="434"/>
        <v/>
      </c>
      <c r="AF3904" s="252" t="str">
        <f t="shared" si="435"/>
        <v>-</v>
      </c>
    </row>
    <row r="3905" spans="1:32" ht="20.149999999999999" customHeight="1" x14ac:dyDescent="0.75">
      <c r="A3905" s="31">
        <v>3903</v>
      </c>
      <c r="B3905" s="237"/>
      <c r="C3905" s="273"/>
      <c r="D3905" s="272"/>
      <c r="E3905" s="273"/>
      <c r="F3905" s="273"/>
      <c r="G3905" s="253" t="str">
        <f t="shared" si="436"/>
        <v/>
      </c>
      <c r="H3905" s="31" t="str">
        <f>IF(AND(B3905=H$1),LOOKUP(9.99999999999999E+307,$H$2:H3904)+1,"")</f>
        <v/>
      </c>
      <c r="I3905" s="31" t="str">
        <f>IF(AND(B3905=I$1),LOOKUP(9.99999999999999E+307,$I$2:I3904)+1,"")</f>
        <v/>
      </c>
      <c r="J3905" s="31">
        <f>IF(AND(B3905=J$1),LOOKUP(9.99999999999999E+307,$J$2:J3904)+1,"")</f>
        <v>3739</v>
      </c>
      <c r="K3905" s="31">
        <f>IF(AND(B3905=K$1),LOOKUP(9.99999999999999E+307,$K$2:K3904)+1,"")</f>
        <v>3739</v>
      </c>
      <c r="L3905" s="31">
        <f>IF(AND(B3905=L$1),LOOKUP(9.99999999999999E+307,$L$2:L3904)+1,"")</f>
        <v>3739</v>
      </c>
      <c r="M3905" s="31">
        <f>IF(AND(B3905=M$1),LOOKUP(9.99999999999999E+307,$M$2:M3904)+1,"")</f>
        <v>3739</v>
      </c>
      <c r="N3905" s="31" t="e">
        <f>IF(AND(B3905=N$1),LOOKUP(9.99999999999999E+307,$N$2:N3904)+1,"")</f>
        <v>#REF!</v>
      </c>
      <c r="O3905" s="31" t="e">
        <f>IF(AND($B3905=O$1),LOOKUP(9.99999999999999E+307,$O$2:O3904)+1,"")</f>
        <v>#REF!</v>
      </c>
      <c r="P3905" s="31" t="e">
        <f>IF(AND($B3905=P$1),LOOKUP(9.99999999999999E+307,$P$2:P3904)+1,"")</f>
        <v>#REF!</v>
      </c>
      <c r="Q3905" s="31" t="e">
        <f>IF(AND($B3905=Q$1),LOOKUP(9.99999999999999E+307,$Q$2:Q3904)+1,"")</f>
        <v>#REF!</v>
      </c>
      <c r="R3905" s="31">
        <f>IF(AND($B3905=R$1),LOOKUP(9.99999999999999E+307,$R$2:R3904)+1,"")</f>
        <v>3739</v>
      </c>
      <c r="S3905" s="31">
        <f>IF(AND($B3905=S$1),LOOKUP(9.99999999999999E+307,$S$2:S3904)+1,"")</f>
        <v>3739</v>
      </c>
      <c r="T3905" s="265"/>
      <c r="AA3905" s="254" t="str">
        <f t="shared" si="430"/>
        <v/>
      </c>
      <c r="AB3905" s="254" t="str">
        <f t="shared" si="431"/>
        <v/>
      </c>
      <c r="AC3905" s="255">
        <f t="shared" si="432"/>
        <v>0</v>
      </c>
      <c r="AD3905" s="255">
        <f t="shared" si="433"/>
        <v>3836</v>
      </c>
      <c r="AE3905" s="256" t="str">
        <f t="shared" si="434"/>
        <v/>
      </c>
      <c r="AF3905" s="252" t="str">
        <f t="shared" si="435"/>
        <v>-</v>
      </c>
    </row>
    <row r="3906" spans="1:32" ht="20.149999999999999" customHeight="1" x14ac:dyDescent="0.75">
      <c r="A3906" s="31">
        <v>3904</v>
      </c>
      <c r="B3906" s="237"/>
      <c r="C3906" s="273"/>
      <c r="D3906" s="272"/>
      <c r="E3906" s="273"/>
      <c r="F3906" s="273"/>
      <c r="G3906" s="253" t="str">
        <f t="shared" si="436"/>
        <v/>
      </c>
      <c r="H3906" s="31" t="str">
        <f>IF(AND(B3906=H$1),LOOKUP(9.99999999999999E+307,$H$2:H3905)+1,"")</f>
        <v/>
      </c>
      <c r="I3906" s="31" t="str">
        <f>IF(AND(B3906=I$1),LOOKUP(9.99999999999999E+307,$I$2:I3905)+1,"")</f>
        <v/>
      </c>
      <c r="J3906" s="31">
        <f>IF(AND(B3906=J$1),LOOKUP(9.99999999999999E+307,$J$2:J3905)+1,"")</f>
        <v>3740</v>
      </c>
      <c r="K3906" s="31">
        <f>IF(AND(B3906=K$1),LOOKUP(9.99999999999999E+307,$K$2:K3905)+1,"")</f>
        <v>3740</v>
      </c>
      <c r="L3906" s="31">
        <f>IF(AND(B3906=L$1),LOOKUP(9.99999999999999E+307,$L$2:L3905)+1,"")</f>
        <v>3740</v>
      </c>
      <c r="M3906" s="31">
        <f>IF(AND(B3906=M$1),LOOKUP(9.99999999999999E+307,$M$2:M3905)+1,"")</f>
        <v>3740</v>
      </c>
      <c r="N3906" s="31" t="e">
        <f>IF(AND(B3906=N$1),LOOKUP(9.99999999999999E+307,$N$2:N3905)+1,"")</f>
        <v>#REF!</v>
      </c>
      <c r="O3906" s="31" t="e">
        <f>IF(AND($B3906=O$1),LOOKUP(9.99999999999999E+307,$O$2:O3905)+1,"")</f>
        <v>#REF!</v>
      </c>
      <c r="P3906" s="31" t="e">
        <f>IF(AND($B3906=P$1),LOOKUP(9.99999999999999E+307,$P$2:P3905)+1,"")</f>
        <v>#REF!</v>
      </c>
      <c r="Q3906" s="31" t="e">
        <f>IF(AND($B3906=Q$1),LOOKUP(9.99999999999999E+307,$Q$2:Q3905)+1,"")</f>
        <v>#REF!</v>
      </c>
      <c r="R3906" s="31">
        <f>IF(AND($B3906=R$1),LOOKUP(9.99999999999999E+307,$R$2:R3905)+1,"")</f>
        <v>3740</v>
      </c>
      <c r="S3906" s="31">
        <f>IF(AND($B3906=S$1),LOOKUP(9.99999999999999E+307,$S$2:S3905)+1,"")</f>
        <v>3740</v>
      </c>
      <c r="T3906" s="265"/>
      <c r="AA3906" s="254" t="str">
        <f t="shared" si="430"/>
        <v/>
      </c>
      <c r="AB3906" s="254" t="str">
        <f t="shared" si="431"/>
        <v/>
      </c>
      <c r="AC3906" s="255">
        <f t="shared" si="432"/>
        <v>0</v>
      </c>
      <c r="AD3906" s="255">
        <f t="shared" si="433"/>
        <v>3836</v>
      </c>
      <c r="AE3906" s="256" t="str">
        <f t="shared" si="434"/>
        <v/>
      </c>
      <c r="AF3906" s="252" t="str">
        <f t="shared" si="435"/>
        <v>-</v>
      </c>
    </row>
    <row r="3907" spans="1:32" ht="20.149999999999999" customHeight="1" x14ac:dyDescent="0.75">
      <c r="A3907" s="31">
        <v>3905</v>
      </c>
      <c r="B3907" s="237"/>
      <c r="C3907" s="273"/>
      <c r="D3907" s="272"/>
      <c r="E3907" s="273"/>
      <c r="F3907" s="273"/>
      <c r="G3907" s="253" t="str">
        <f t="shared" si="436"/>
        <v/>
      </c>
      <c r="H3907" s="31" t="str">
        <f>IF(AND(B3907=H$1),LOOKUP(9.99999999999999E+307,$H$2:H3906)+1,"")</f>
        <v/>
      </c>
      <c r="I3907" s="31" t="str">
        <f>IF(AND(B3907=I$1),LOOKUP(9.99999999999999E+307,$I$2:I3906)+1,"")</f>
        <v/>
      </c>
      <c r="J3907" s="31">
        <f>IF(AND(B3907=J$1),LOOKUP(9.99999999999999E+307,$J$2:J3906)+1,"")</f>
        <v>3741</v>
      </c>
      <c r="K3907" s="31">
        <f>IF(AND(B3907=K$1),LOOKUP(9.99999999999999E+307,$K$2:K3906)+1,"")</f>
        <v>3741</v>
      </c>
      <c r="L3907" s="31">
        <f>IF(AND(B3907=L$1),LOOKUP(9.99999999999999E+307,$L$2:L3906)+1,"")</f>
        <v>3741</v>
      </c>
      <c r="M3907" s="31">
        <f>IF(AND(B3907=M$1),LOOKUP(9.99999999999999E+307,$M$2:M3906)+1,"")</f>
        <v>3741</v>
      </c>
      <c r="N3907" s="31" t="e">
        <f>IF(AND(B3907=N$1),LOOKUP(9.99999999999999E+307,$N$2:N3906)+1,"")</f>
        <v>#REF!</v>
      </c>
      <c r="O3907" s="31" t="e">
        <f>IF(AND($B3907=O$1),LOOKUP(9.99999999999999E+307,$O$2:O3906)+1,"")</f>
        <v>#REF!</v>
      </c>
      <c r="P3907" s="31" t="e">
        <f>IF(AND($B3907=P$1),LOOKUP(9.99999999999999E+307,$P$2:P3906)+1,"")</f>
        <v>#REF!</v>
      </c>
      <c r="Q3907" s="31" t="e">
        <f>IF(AND($B3907=Q$1),LOOKUP(9.99999999999999E+307,$Q$2:Q3906)+1,"")</f>
        <v>#REF!</v>
      </c>
      <c r="R3907" s="31">
        <f>IF(AND($B3907=R$1),LOOKUP(9.99999999999999E+307,$R$2:R3906)+1,"")</f>
        <v>3741</v>
      </c>
      <c r="S3907" s="31">
        <f>IF(AND($B3907=S$1),LOOKUP(9.99999999999999E+307,$S$2:S3906)+1,"")</f>
        <v>3741</v>
      </c>
      <c r="T3907" s="265"/>
      <c r="AA3907" s="254" t="str">
        <f t="shared" si="430"/>
        <v/>
      </c>
      <c r="AB3907" s="254" t="str">
        <f t="shared" si="431"/>
        <v/>
      </c>
      <c r="AC3907" s="255">
        <f t="shared" si="432"/>
        <v>0</v>
      </c>
      <c r="AD3907" s="255">
        <f t="shared" si="433"/>
        <v>3836</v>
      </c>
      <c r="AE3907" s="256" t="str">
        <f t="shared" si="434"/>
        <v/>
      </c>
      <c r="AF3907" s="252" t="str">
        <f t="shared" si="435"/>
        <v>-</v>
      </c>
    </row>
    <row r="3908" spans="1:32" ht="20.149999999999999" customHeight="1" x14ac:dyDescent="0.75">
      <c r="A3908" s="31">
        <v>3906</v>
      </c>
      <c r="B3908" s="237"/>
      <c r="C3908" s="273"/>
      <c r="D3908" s="272"/>
      <c r="E3908" s="273"/>
      <c r="F3908" s="273"/>
      <c r="G3908" s="253" t="str">
        <f t="shared" si="436"/>
        <v/>
      </c>
      <c r="H3908" s="31" t="str">
        <f>IF(AND(B3908=H$1),LOOKUP(9.99999999999999E+307,$H$2:H3907)+1,"")</f>
        <v/>
      </c>
      <c r="I3908" s="31" t="str">
        <f>IF(AND(B3908=I$1),LOOKUP(9.99999999999999E+307,$I$2:I3907)+1,"")</f>
        <v/>
      </c>
      <c r="J3908" s="31">
        <f>IF(AND(B3908=J$1),LOOKUP(9.99999999999999E+307,$J$2:J3907)+1,"")</f>
        <v>3742</v>
      </c>
      <c r="K3908" s="31">
        <f>IF(AND(B3908=K$1),LOOKUP(9.99999999999999E+307,$K$2:K3907)+1,"")</f>
        <v>3742</v>
      </c>
      <c r="L3908" s="31">
        <f>IF(AND(B3908=L$1),LOOKUP(9.99999999999999E+307,$L$2:L3907)+1,"")</f>
        <v>3742</v>
      </c>
      <c r="M3908" s="31">
        <f>IF(AND(B3908=M$1),LOOKUP(9.99999999999999E+307,$M$2:M3907)+1,"")</f>
        <v>3742</v>
      </c>
      <c r="N3908" s="31" t="e">
        <f>IF(AND(B3908=N$1),LOOKUP(9.99999999999999E+307,$N$2:N3907)+1,"")</f>
        <v>#REF!</v>
      </c>
      <c r="O3908" s="31" t="e">
        <f>IF(AND($B3908=O$1),LOOKUP(9.99999999999999E+307,$O$2:O3907)+1,"")</f>
        <v>#REF!</v>
      </c>
      <c r="P3908" s="31" t="e">
        <f>IF(AND($B3908=P$1),LOOKUP(9.99999999999999E+307,$P$2:P3907)+1,"")</f>
        <v>#REF!</v>
      </c>
      <c r="Q3908" s="31" t="e">
        <f>IF(AND($B3908=Q$1),LOOKUP(9.99999999999999E+307,$Q$2:Q3907)+1,"")</f>
        <v>#REF!</v>
      </c>
      <c r="R3908" s="31">
        <f>IF(AND($B3908=R$1),LOOKUP(9.99999999999999E+307,$R$2:R3907)+1,"")</f>
        <v>3742</v>
      </c>
      <c r="S3908" s="31">
        <f>IF(AND($B3908=S$1),LOOKUP(9.99999999999999E+307,$S$2:S3907)+1,"")</f>
        <v>3742</v>
      </c>
      <c r="T3908" s="265"/>
      <c r="AA3908" s="254" t="str">
        <f t="shared" si="430"/>
        <v/>
      </c>
      <c r="AB3908" s="254" t="str">
        <f t="shared" si="431"/>
        <v/>
      </c>
      <c r="AC3908" s="255">
        <f t="shared" si="432"/>
        <v>0</v>
      </c>
      <c r="AD3908" s="255">
        <f t="shared" si="433"/>
        <v>3836</v>
      </c>
      <c r="AE3908" s="256" t="str">
        <f t="shared" si="434"/>
        <v/>
      </c>
      <c r="AF3908" s="252" t="str">
        <f t="shared" si="435"/>
        <v>-</v>
      </c>
    </row>
    <row r="3909" spans="1:32" ht="20.149999999999999" customHeight="1" x14ac:dyDescent="0.75">
      <c r="A3909" s="31">
        <v>3907</v>
      </c>
      <c r="B3909" s="237"/>
      <c r="C3909" s="273"/>
      <c r="D3909" s="272"/>
      <c r="E3909" s="273"/>
      <c r="F3909" s="273"/>
      <c r="G3909" s="253" t="str">
        <f t="shared" si="436"/>
        <v/>
      </c>
      <c r="H3909" s="31" t="str">
        <f>IF(AND(B3909=H$1),LOOKUP(9.99999999999999E+307,$H$2:H3908)+1,"")</f>
        <v/>
      </c>
      <c r="I3909" s="31" t="str">
        <f>IF(AND(B3909=I$1),LOOKUP(9.99999999999999E+307,$I$2:I3908)+1,"")</f>
        <v/>
      </c>
      <c r="J3909" s="31">
        <f>IF(AND(B3909=J$1),LOOKUP(9.99999999999999E+307,$J$2:J3908)+1,"")</f>
        <v>3743</v>
      </c>
      <c r="K3909" s="31">
        <f>IF(AND(B3909=K$1),LOOKUP(9.99999999999999E+307,$K$2:K3908)+1,"")</f>
        <v>3743</v>
      </c>
      <c r="L3909" s="31">
        <f>IF(AND(B3909=L$1),LOOKUP(9.99999999999999E+307,$L$2:L3908)+1,"")</f>
        <v>3743</v>
      </c>
      <c r="M3909" s="31">
        <f>IF(AND(B3909=M$1),LOOKUP(9.99999999999999E+307,$M$2:M3908)+1,"")</f>
        <v>3743</v>
      </c>
      <c r="N3909" s="31" t="e">
        <f>IF(AND(B3909=N$1),LOOKUP(9.99999999999999E+307,$N$2:N3908)+1,"")</f>
        <v>#REF!</v>
      </c>
      <c r="O3909" s="31" t="e">
        <f>IF(AND($B3909=O$1),LOOKUP(9.99999999999999E+307,$O$2:O3908)+1,"")</f>
        <v>#REF!</v>
      </c>
      <c r="P3909" s="31" t="e">
        <f>IF(AND($B3909=P$1),LOOKUP(9.99999999999999E+307,$P$2:P3908)+1,"")</f>
        <v>#REF!</v>
      </c>
      <c r="Q3909" s="31" t="e">
        <f>IF(AND($B3909=Q$1),LOOKUP(9.99999999999999E+307,$Q$2:Q3908)+1,"")</f>
        <v>#REF!</v>
      </c>
      <c r="R3909" s="31">
        <f>IF(AND($B3909=R$1),LOOKUP(9.99999999999999E+307,$R$2:R3908)+1,"")</f>
        <v>3743</v>
      </c>
      <c r="S3909" s="31">
        <f>IF(AND($B3909=S$1),LOOKUP(9.99999999999999E+307,$S$2:S3908)+1,"")</f>
        <v>3743</v>
      </c>
      <c r="T3909" s="265"/>
      <c r="AA3909" s="254" t="str">
        <f t="shared" si="430"/>
        <v/>
      </c>
      <c r="AB3909" s="254" t="str">
        <f t="shared" si="431"/>
        <v/>
      </c>
      <c r="AC3909" s="255">
        <f t="shared" si="432"/>
        <v>0</v>
      </c>
      <c r="AD3909" s="255">
        <f t="shared" si="433"/>
        <v>3836</v>
      </c>
      <c r="AE3909" s="256" t="str">
        <f t="shared" si="434"/>
        <v/>
      </c>
      <c r="AF3909" s="252" t="str">
        <f t="shared" si="435"/>
        <v>-</v>
      </c>
    </row>
    <row r="3910" spans="1:32" ht="20.149999999999999" customHeight="1" x14ac:dyDescent="0.75">
      <c r="A3910" s="31">
        <v>3908</v>
      </c>
      <c r="B3910" s="237"/>
      <c r="C3910" s="273"/>
      <c r="D3910" s="272"/>
      <c r="E3910" s="273"/>
      <c r="F3910" s="273"/>
      <c r="G3910" s="253" t="str">
        <f t="shared" si="436"/>
        <v/>
      </c>
      <c r="H3910" s="31" t="str">
        <f>IF(AND(B3910=H$1),LOOKUP(9.99999999999999E+307,$H$2:H3909)+1,"")</f>
        <v/>
      </c>
      <c r="I3910" s="31" t="str">
        <f>IF(AND(B3910=I$1),LOOKUP(9.99999999999999E+307,$I$2:I3909)+1,"")</f>
        <v/>
      </c>
      <c r="J3910" s="31">
        <f>IF(AND(B3910=J$1),LOOKUP(9.99999999999999E+307,$J$2:J3909)+1,"")</f>
        <v>3744</v>
      </c>
      <c r="K3910" s="31">
        <f>IF(AND(B3910=K$1),LOOKUP(9.99999999999999E+307,$K$2:K3909)+1,"")</f>
        <v>3744</v>
      </c>
      <c r="L3910" s="31">
        <f>IF(AND(B3910=L$1),LOOKUP(9.99999999999999E+307,$L$2:L3909)+1,"")</f>
        <v>3744</v>
      </c>
      <c r="M3910" s="31">
        <f>IF(AND(B3910=M$1),LOOKUP(9.99999999999999E+307,$M$2:M3909)+1,"")</f>
        <v>3744</v>
      </c>
      <c r="N3910" s="31" t="e">
        <f>IF(AND(B3910=N$1),LOOKUP(9.99999999999999E+307,$N$2:N3909)+1,"")</f>
        <v>#REF!</v>
      </c>
      <c r="O3910" s="31" t="e">
        <f>IF(AND($B3910=O$1),LOOKUP(9.99999999999999E+307,$O$2:O3909)+1,"")</f>
        <v>#REF!</v>
      </c>
      <c r="P3910" s="31" t="e">
        <f>IF(AND($B3910=P$1),LOOKUP(9.99999999999999E+307,$P$2:P3909)+1,"")</f>
        <v>#REF!</v>
      </c>
      <c r="Q3910" s="31" t="e">
        <f>IF(AND($B3910=Q$1),LOOKUP(9.99999999999999E+307,$Q$2:Q3909)+1,"")</f>
        <v>#REF!</v>
      </c>
      <c r="R3910" s="31">
        <f>IF(AND($B3910=R$1),LOOKUP(9.99999999999999E+307,$R$2:R3909)+1,"")</f>
        <v>3744</v>
      </c>
      <c r="S3910" s="31">
        <f>IF(AND($B3910=S$1),LOOKUP(9.99999999999999E+307,$S$2:S3909)+1,"")</f>
        <v>3744</v>
      </c>
      <c r="T3910" s="265"/>
      <c r="AA3910" s="254" t="str">
        <f t="shared" si="430"/>
        <v/>
      </c>
      <c r="AB3910" s="254" t="str">
        <f t="shared" si="431"/>
        <v/>
      </c>
      <c r="AC3910" s="255">
        <f t="shared" si="432"/>
        <v>0</v>
      </c>
      <c r="AD3910" s="255">
        <f t="shared" si="433"/>
        <v>3836</v>
      </c>
      <c r="AE3910" s="256" t="str">
        <f t="shared" si="434"/>
        <v/>
      </c>
      <c r="AF3910" s="252" t="str">
        <f t="shared" si="435"/>
        <v>-</v>
      </c>
    </row>
    <row r="3911" spans="1:32" ht="20.149999999999999" customHeight="1" x14ac:dyDescent="0.75">
      <c r="A3911" s="31">
        <v>3909</v>
      </c>
      <c r="B3911" s="237"/>
      <c r="C3911" s="273"/>
      <c r="D3911" s="272"/>
      <c r="E3911" s="273"/>
      <c r="F3911" s="273"/>
      <c r="G3911" s="253" t="str">
        <f t="shared" si="436"/>
        <v/>
      </c>
      <c r="H3911" s="31" t="str">
        <f>IF(AND(B3911=H$1),LOOKUP(9.99999999999999E+307,$H$2:H3910)+1,"")</f>
        <v/>
      </c>
      <c r="I3911" s="31" t="str">
        <f>IF(AND(B3911=I$1),LOOKUP(9.99999999999999E+307,$I$2:I3910)+1,"")</f>
        <v/>
      </c>
      <c r="J3911" s="31">
        <f>IF(AND(B3911=J$1),LOOKUP(9.99999999999999E+307,$J$2:J3910)+1,"")</f>
        <v>3745</v>
      </c>
      <c r="K3911" s="31">
        <f>IF(AND(B3911=K$1),LOOKUP(9.99999999999999E+307,$K$2:K3910)+1,"")</f>
        <v>3745</v>
      </c>
      <c r="L3911" s="31">
        <f>IF(AND(B3911=L$1),LOOKUP(9.99999999999999E+307,$L$2:L3910)+1,"")</f>
        <v>3745</v>
      </c>
      <c r="M3911" s="31">
        <f>IF(AND(B3911=M$1),LOOKUP(9.99999999999999E+307,$M$2:M3910)+1,"")</f>
        <v>3745</v>
      </c>
      <c r="N3911" s="31" t="e">
        <f>IF(AND(B3911=N$1),LOOKUP(9.99999999999999E+307,$N$2:N3910)+1,"")</f>
        <v>#REF!</v>
      </c>
      <c r="O3911" s="31" t="e">
        <f>IF(AND($B3911=O$1),LOOKUP(9.99999999999999E+307,$O$2:O3910)+1,"")</f>
        <v>#REF!</v>
      </c>
      <c r="P3911" s="31" t="e">
        <f>IF(AND($B3911=P$1),LOOKUP(9.99999999999999E+307,$P$2:P3910)+1,"")</f>
        <v>#REF!</v>
      </c>
      <c r="Q3911" s="31" t="e">
        <f>IF(AND($B3911=Q$1),LOOKUP(9.99999999999999E+307,$Q$2:Q3910)+1,"")</f>
        <v>#REF!</v>
      </c>
      <c r="R3911" s="31">
        <f>IF(AND($B3911=R$1),LOOKUP(9.99999999999999E+307,$R$2:R3910)+1,"")</f>
        <v>3745</v>
      </c>
      <c r="S3911" s="31">
        <f>IF(AND($B3911=S$1),LOOKUP(9.99999999999999E+307,$S$2:S3910)+1,"")</f>
        <v>3745</v>
      </c>
      <c r="T3911" s="265"/>
      <c r="AA3911" s="254" t="str">
        <f t="shared" si="430"/>
        <v/>
      </c>
      <c r="AB3911" s="254" t="str">
        <f t="shared" si="431"/>
        <v/>
      </c>
      <c r="AC3911" s="255">
        <f t="shared" si="432"/>
        <v>0</v>
      </c>
      <c r="AD3911" s="255">
        <f t="shared" si="433"/>
        <v>3836</v>
      </c>
      <c r="AE3911" s="256" t="str">
        <f t="shared" si="434"/>
        <v/>
      </c>
      <c r="AF3911" s="252" t="str">
        <f t="shared" si="435"/>
        <v>-</v>
      </c>
    </row>
    <row r="3912" spans="1:32" ht="20.149999999999999" customHeight="1" x14ac:dyDescent="0.75">
      <c r="A3912" s="31">
        <v>3910</v>
      </c>
      <c r="B3912" s="237"/>
      <c r="C3912" s="273"/>
      <c r="D3912" s="272"/>
      <c r="E3912" s="273"/>
      <c r="F3912" s="273"/>
      <c r="G3912" s="253" t="str">
        <f t="shared" si="436"/>
        <v/>
      </c>
      <c r="H3912" s="31" t="str">
        <f>IF(AND(B3912=H$1),LOOKUP(9.99999999999999E+307,$H$2:H3911)+1,"")</f>
        <v/>
      </c>
      <c r="I3912" s="31" t="str">
        <f>IF(AND(B3912=I$1),LOOKUP(9.99999999999999E+307,$I$2:I3911)+1,"")</f>
        <v/>
      </c>
      <c r="J3912" s="31">
        <f>IF(AND(B3912=J$1),LOOKUP(9.99999999999999E+307,$J$2:J3911)+1,"")</f>
        <v>3746</v>
      </c>
      <c r="K3912" s="31">
        <f>IF(AND(B3912=K$1),LOOKUP(9.99999999999999E+307,$K$2:K3911)+1,"")</f>
        <v>3746</v>
      </c>
      <c r="L3912" s="31">
        <f>IF(AND(B3912=L$1),LOOKUP(9.99999999999999E+307,$L$2:L3911)+1,"")</f>
        <v>3746</v>
      </c>
      <c r="M3912" s="31">
        <f>IF(AND(B3912=M$1),LOOKUP(9.99999999999999E+307,$M$2:M3911)+1,"")</f>
        <v>3746</v>
      </c>
      <c r="N3912" s="31" t="e">
        <f>IF(AND(B3912=N$1),LOOKUP(9.99999999999999E+307,$N$2:N3911)+1,"")</f>
        <v>#REF!</v>
      </c>
      <c r="O3912" s="31" t="e">
        <f>IF(AND($B3912=O$1),LOOKUP(9.99999999999999E+307,$O$2:O3911)+1,"")</f>
        <v>#REF!</v>
      </c>
      <c r="P3912" s="31" t="e">
        <f>IF(AND($B3912=P$1),LOOKUP(9.99999999999999E+307,$P$2:P3911)+1,"")</f>
        <v>#REF!</v>
      </c>
      <c r="Q3912" s="31" t="e">
        <f>IF(AND($B3912=Q$1),LOOKUP(9.99999999999999E+307,$Q$2:Q3911)+1,"")</f>
        <v>#REF!</v>
      </c>
      <c r="R3912" s="31">
        <f>IF(AND($B3912=R$1),LOOKUP(9.99999999999999E+307,$R$2:R3911)+1,"")</f>
        <v>3746</v>
      </c>
      <c r="S3912" s="31">
        <f>IF(AND($B3912=S$1),LOOKUP(9.99999999999999E+307,$S$2:S3911)+1,"")</f>
        <v>3746</v>
      </c>
      <c r="T3912" s="265"/>
      <c r="AA3912" s="254" t="str">
        <f t="shared" si="430"/>
        <v/>
      </c>
      <c r="AB3912" s="254" t="str">
        <f t="shared" si="431"/>
        <v/>
      </c>
      <c r="AC3912" s="255">
        <f t="shared" si="432"/>
        <v>0</v>
      </c>
      <c r="AD3912" s="255">
        <f t="shared" si="433"/>
        <v>3836</v>
      </c>
      <c r="AE3912" s="256" t="str">
        <f t="shared" si="434"/>
        <v/>
      </c>
      <c r="AF3912" s="252" t="str">
        <f t="shared" si="435"/>
        <v>-</v>
      </c>
    </row>
    <row r="3913" spans="1:32" ht="20.149999999999999" customHeight="1" x14ac:dyDescent="0.75">
      <c r="A3913" s="31">
        <v>3911</v>
      </c>
      <c r="B3913" s="237"/>
      <c r="C3913" s="273"/>
      <c r="D3913" s="272"/>
      <c r="E3913" s="273"/>
      <c r="F3913" s="273"/>
      <c r="G3913" s="253" t="str">
        <f t="shared" si="436"/>
        <v/>
      </c>
      <c r="H3913" s="31" t="str">
        <f>IF(AND(B3913=H$1),LOOKUP(9.99999999999999E+307,$H$2:H3912)+1,"")</f>
        <v/>
      </c>
      <c r="I3913" s="31" t="str">
        <f>IF(AND(B3913=I$1),LOOKUP(9.99999999999999E+307,$I$2:I3912)+1,"")</f>
        <v/>
      </c>
      <c r="J3913" s="31">
        <f>IF(AND(B3913=J$1),LOOKUP(9.99999999999999E+307,$J$2:J3912)+1,"")</f>
        <v>3747</v>
      </c>
      <c r="K3913" s="31">
        <f>IF(AND(B3913=K$1),LOOKUP(9.99999999999999E+307,$K$2:K3912)+1,"")</f>
        <v>3747</v>
      </c>
      <c r="L3913" s="31">
        <f>IF(AND(B3913=L$1),LOOKUP(9.99999999999999E+307,$L$2:L3912)+1,"")</f>
        <v>3747</v>
      </c>
      <c r="M3913" s="31">
        <f>IF(AND(B3913=M$1),LOOKUP(9.99999999999999E+307,$M$2:M3912)+1,"")</f>
        <v>3747</v>
      </c>
      <c r="N3913" s="31" t="e">
        <f>IF(AND(B3913=N$1),LOOKUP(9.99999999999999E+307,$N$2:N3912)+1,"")</f>
        <v>#REF!</v>
      </c>
      <c r="O3913" s="31" t="e">
        <f>IF(AND($B3913=O$1),LOOKUP(9.99999999999999E+307,$O$2:O3912)+1,"")</f>
        <v>#REF!</v>
      </c>
      <c r="P3913" s="31" t="e">
        <f>IF(AND($B3913=P$1),LOOKUP(9.99999999999999E+307,$P$2:P3912)+1,"")</f>
        <v>#REF!</v>
      </c>
      <c r="Q3913" s="31" t="e">
        <f>IF(AND($B3913=Q$1),LOOKUP(9.99999999999999E+307,$Q$2:Q3912)+1,"")</f>
        <v>#REF!</v>
      </c>
      <c r="R3913" s="31">
        <f>IF(AND($B3913=R$1),LOOKUP(9.99999999999999E+307,$R$2:R3912)+1,"")</f>
        <v>3747</v>
      </c>
      <c r="S3913" s="31">
        <f>IF(AND($B3913=S$1),LOOKUP(9.99999999999999E+307,$S$2:S3912)+1,"")</f>
        <v>3747</v>
      </c>
      <c r="T3913" s="265"/>
      <c r="AA3913" s="254" t="str">
        <f t="shared" si="430"/>
        <v/>
      </c>
      <c r="AB3913" s="254" t="str">
        <f t="shared" si="431"/>
        <v/>
      </c>
      <c r="AC3913" s="255">
        <f t="shared" si="432"/>
        <v>0</v>
      </c>
      <c r="AD3913" s="255">
        <f t="shared" si="433"/>
        <v>3836</v>
      </c>
      <c r="AE3913" s="256" t="str">
        <f t="shared" si="434"/>
        <v/>
      </c>
      <c r="AF3913" s="252" t="str">
        <f t="shared" si="435"/>
        <v>-</v>
      </c>
    </row>
    <row r="3914" spans="1:32" ht="20.149999999999999" customHeight="1" x14ac:dyDescent="0.75">
      <c r="A3914" s="31">
        <v>3912</v>
      </c>
      <c r="B3914" s="237"/>
      <c r="C3914" s="273"/>
      <c r="D3914" s="272"/>
      <c r="E3914" s="273"/>
      <c r="F3914" s="273"/>
      <c r="G3914" s="253" t="str">
        <f t="shared" si="436"/>
        <v/>
      </c>
      <c r="H3914" s="31" t="str">
        <f>IF(AND(B3914=H$1),LOOKUP(9.99999999999999E+307,$H$2:H3913)+1,"")</f>
        <v/>
      </c>
      <c r="I3914" s="31" t="str">
        <f>IF(AND(B3914=I$1),LOOKUP(9.99999999999999E+307,$I$2:I3913)+1,"")</f>
        <v/>
      </c>
      <c r="J3914" s="31">
        <f>IF(AND(B3914=J$1),LOOKUP(9.99999999999999E+307,$J$2:J3913)+1,"")</f>
        <v>3748</v>
      </c>
      <c r="K3914" s="31">
        <f>IF(AND(B3914=K$1),LOOKUP(9.99999999999999E+307,$K$2:K3913)+1,"")</f>
        <v>3748</v>
      </c>
      <c r="L3914" s="31">
        <f>IF(AND(B3914=L$1),LOOKUP(9.99999999999999E+307,$L$2:L3913)+1,"")</f>
        <v>3748</v>
      </c>
      <c r="M3914" s="31">
        <f>IF(AND(B3914=M$1),LOOKUP(9.99999999999999E+307,$M$2:M3913)+1,"")</f>
        <v>3748</v>
      </c>
      <c r="N3914" s="31" t="e">
        <f>IF(AND(B3914=N$1),LOOKUP(9.99999999999999E+307,$N$2:N3913)+1,"")</f>
        <v>#REF!</v>
      </c>
      <c r="O3914" s="31" t="e">
        <f>IF(AND($B3914=O$1),LOOKUP(9.99999999999999E+307,$O$2:O3913)+1,"")</f>
        <v>#REF!</v>
      </c>
      <c r="P3914" s="31" t="e">
        <f>IF(AND($B3914=P$1),LOOKUP(9.99999999999999E+307,$P$2:P3913)+1,"")</f>
        <v>#REF!</v>
      </c>
      <c r="Q3914" s="31" t="e">
        <f>IF(AND($B3914=Q$1),LOOKUP(9.99999999999999E+307,$Q$2:Q3913)+1,"")</f>
        <v>#REF!</v>
      </c>
      <c r="R3914" s="31">
        <f>IF(AND($B3914=R$1),LOOKUP(9.99999999999999E+307,$R$2:R3913)+1,"")</f>
        <v>3748</v>
      </c>
      <c r="S3914" s="31">
        <f>IF(AND($B3914=S$1),LOOKUP(9.99999999999999E+307,$S$2:S3913)+1,"")</f>
        <v>3748</v>
      </c>
      <c r="T3914" s="265"/>
      <c r="AA3914" s="254" t="str">
        <f t="shared" si="430"/>
        <v/>
      </c>
      <c r="AB3914" s="254" t="str">
        <f t="shared" si="431"/>
        <v/>
      </c>
      <c r="AC3914" s="255">
        <f t="shared" si="432"/>
        <v>0</v>
      </c>
      <c r="AD3914" s="255">
        <f t="shared" si="433"/>
        <v>3836</v>
      </c>
      <c r="AE3914" s="256" t="str">
        <f t="shared" si="434"/>
        <v/>
      </c>
      <c r="AF3914" s="252" t="str">
        <f t="shared" si="435"/>
        <v>-</v>
      </c>
    </row>
    <row r="3915" spans="1:32" ht="20.149999999999999" customHeight="1" x14ac:dyDescent="0.75">
      <c r="A3915" s="31">
        <v>3913</v>
      </c>
      <c r="B3915" s="237"/>
      <c r="C3915" s="273"/>
      <c r="D3915" s="272"/>
      <c r="E3915" s="273"/>
      <c r="F3915" s="273"/>
      <c r="G3915" s="253" t="str">
        <f t="shared" si="436"/>
        <v/>
      </c>
      <c r="H3915" s="31" t="str">
        <f>IF(AND(B3915=H$1),LOOKUP(9.99999999999999E+307,$H$2:H3914)+1,"")</f>
        <v/>
      </c>
      <c r="I3915" s="31" t="str">
        <f>IF(AND(B3915=I$1),LOOKUP(9.99999999999999E+307,$I$2:I3914)+1,"")</f>
        <v/>
      </c>
      <c r="J3915" s="31">
        <f>IF(AND(B3915=J$1),LOOKUP(9.99999999999999E+307,$J$2:J3914)+1,"")</f>
        <v>3749</v>
      </c>
      <c r="K3915" s="31">
        <f>IF(AND(B3915=K$1),LOOKUP(9.99999999999999E+307,$K$2:K3914)+1,"")</f>
        <v>3749</v>
      </c>
      <c r="L3915" s="31">
        <f>IF(AND(B3915=L$1),LOOKUP(9.99999999999999E+307,$L$2:L3914)+1,"")</f>
        <v>3749</v>
      </c>
      <c r="M3915" s="31">
        <f>IF(AND(B3915=M$1),LOOKUP(9.99999999999999E+307,$M$2:M3914)+1,"")</f>
        <v>3749</v>
      </c>
      <c r="N3915" s="31" t="e">
        <f>IF(AND(B3915=N$1),LOOKUP(9.99999999999999E+307,$N$2:N3914)+1,"")</f>
        <v>#REF!</v>
      </c>
      <c r="O3915" s="31" t="e">
        <f>IF(AND($B3915=O$1),LOOKUP(9.99999999999999E+307,$O$2:O3914)+1,"")</f>
        <v>#REF!</v>
      </c>
      <c r="P3915" s="31" t="e">
        <f>IF(AND($B3915=P$1),LOOKUP(9.99999999999999E+307,$P$2:P3914)+1,"")</f>
        <v>#REF!</v>
      </c>
      <c r="Q3915" s="31" t="e">
        <f>IF(AND($B3915=Q$1),LOOKUP(9.99999999999999E+307,$Q$2:Q3914)+1,"")</f>
        <v>#REF!</v>
      </c>
      <c r="R3915" s="31">
        <f>IF(AND($B3915=R$1),LOOKUP(9.99999999999999E+307,$R$2:R3914)+1,"")</f>
        <v>3749</v>
      </c>
      <c r="S3915" s="31">
        <f>IF(AND($B3915=S$1),LOOKUP(9.99999999999999E+307,$S$2:S3914)+1,"")</f>
        <v>3749</v>
      </c>
      <c r="T3915" s="265"/>
      <c r="AA3915" s="254" t="str">
        <f t="shared" si="430"/>
        <v/>
      </c>
      <c r="AB3915" s="254" t="str">
        <f t="shared" si="431"/>
        <v/>
      </c>
      <c r="AC3915" s="255">
        <f t="shared" si="432"/>
        <v>0</v>
      </c>
      <c r="AD3915" s="255">
        <f t="shared" si="433"/>
        <v>3836</v>
      </c>
      <c r="AE3915" s="256" t="str">
        <f t="shared" si="434"/>
        <v/>
      </c>
      <c r="AF3915" s="252" t="str">
        <f t="shared" si="435"/>
        <v>-</v>
      </c>
    </row>
    <row r="3916" spans="1:32" ht="20.149999999999999" customHeight="1" x14ac:dyDescent="0.75">
      <c r="A3916" s="31">
        <v>3914</v>
      </c>
      <c r="B3916" s="237"/>
      <c r="C3916" s="273"/>
      <c r="D3916" s="272"/>
      <c r="E3916" s="273"/>
      <c r="F3916" s="273"/>
      <c r="G3916" s="253" t="str">
        <f t="shared" si="436"/>
        <v/>
      </c>
      <c r="H3916" s="31" t="str">
        <f>IF(AND(B3916=H$1),LOOKUP(9.99999999999999E+307,$H$2:H3915)+1,"")</f>
        <v/>
      </c>
      <c r="I3916" s="31" t="str">
        <f>IF(AND(B3916=I$1),LOOKUP(9.99999999999999E+307,$I$2:I3915)+1,"")</f>
        <v/>
      </c>
      <c r="J3916" s="31">
        <f>IF(AND(B3916=J$1),LOOKUP(9.99999999999999E+307,$J$2:J3915)+1,"")</f>
        <v>3750</v>
      </c>
      <c r="K3916" s="31">
        <f>IF(AND(B3916=K$1),LOOKUP(9.99999999999999E+307,$K$2:K3915)+1,"")</f>
        <v>3750</v>
      </c>
      <c r="L3916" s="31">
        <f>IF(AND(B3916=L$1),LOOKUP(9.99999999999999E+307,$L$2:L3915)+1,"")</f>
        <v>3750</v>
      </c>
      <c r="M3916" s="31">
        <f>IF(AND(B3916=M$1),LOOKUP(9.99999999999999E+307,$M$2:M3915)+1,"")</f>
        <v>3750</v>
      </c>
      <c r="N3916" s="31" t="e">
        <f>IF(AND(B3916=N$1),LOOKUP(9.99999999999999E+307,$N$2:N3915)+1,"")</f>
        <v>#REF!</v>
      </c>
      <c r="O3916" s="31" t="e">
        <f>IF(AND($B3916=O$1),LOOKUP(9.99999999999999E+307,$O$2:O3915)+1,"")</f>
        <v>#REF!</v>
      </c>
      <c r="P3916" s="31" t="e">
        <f>IF(AND($B3916=P$1),LOOKUP(9.99999999999999E+307,$P$2:P3915)+1,"")</f>
        <v>#REF!</v>
      </c>
      <c r="Q3916" s="31" t="e">
        <f>IF(AND($B3916=Q$1),LOOKUP(9.99999999999999E+307,$Q$2:Q3915)+1,"")</f>
        <v>#REF!</v>
      </c>
      <c r="R3916" s="31">
        <f>IF(AND($B3916=R$1),LOOKUP(9.99999999999999E+307,$R$2:R3915)+1,"")</f>
        <v>3750</v>
      </c>
      <c r="S3916" s="31">
        <f>IF(AND($B3916=S$1),LOOKUP(9.99999999999999E+307,$S$2:S3915)+1,"")</f>
        <v>3750</v>
      </c>
      <c r="T3916" s="265"/>
      <c r="AA3916" s="254" t="str">
        <f t="shared" si="430"/>
        <v/>
      </c>
      <c r="AB3916" s="254" t="str">
        <f t="shared" si="431"/>
        <v/>
      </c>
      <c r="AC3916" s="255">
        <f t="shared" si="432"/>
        <v>0</v>
      </c>
      <c r="AD3916" s="255">
        <f t="shared" si="433"/>
        <v>3836</v>
      </c>
      <c r="AE3916" s="256" t="str">
        <f t="shared" si="434"/>
        <v/>
      </c>
      <c r="AF3916" s="252" t="str">
        <f t="shared" si="435"/>
        <v>-</v>
      </c>
    </row>
    <row r="3917" spans="1:32" ht="20.149999999999999" customHeight="1" x14ac:dyDescent="0.75">
      <c r="A3917" s="31">
        <v>3915</v>
      </c>
      <c r="B3917" s="237"/>
      <c r="C3917" s="273"/>
      <c r="D3917" s="272"/>
      <c r="E3917" s="273"/>
      <c r="F3917" s="273"/>
      <c r="G3917" s="253" t="str">
        <f t="shared" si="436"/>
        <v/>
      </c>
      <c r="H3917" s="31" t="str">
        <f>IF(AND(B3917=H$1),LOOKUP(9.99999999999999E+307,$H$2:H3916)+1,"")</f>
        <v/>
      </c>
      <c r="I3917" s="31" t="str">
        <f>IF(AND(B3917=I$1),LOOKUP(9.99999999999999E+307,$I$2:I3916)+1,"")</f>
        <v/>
      </c>
      <c r="J3917" s="31">
        <f>IF(AND(B3917=J$1),LOOKUP(9.99999999999999E+307,$J$2:J3916)+1,"")</f>
        <v>3751</v>
      </c>
      <c r="K3917" s="31">
        <f>IF(AND(B3917=K$1),LOOKUP(9.99999999999999E+307,$K$2:K3916)+1,"")</f>
        <v>3751</v>
      </c>
      <c r="L3917" s="31">
        <f>IF(AND(B3917=L$1),LOOKUP(9.99999999999999E+307,$L$2:L3916)+1,"")</f>
        <v>3751</v>
      </c>
      <c r="M3917" s="31">
        <f>IF(AND(B3917=M$1),LOOKUP(9.99999999999999E+307,$M$2:M3916)+1,"")</f>
        <v>3751</v>
      </c>
      <c r="N3917" s="31" t="e">
        <f>IF(AND(B3917=N$1),LOOKUP(9.99999999999999E+307,$N$2:N3916)+1,"")</f>
        <v>#REF!</v>
      </c>
      <c r="O3917" s="31" t="e">
        <f>IF(AND($B3917=O$1),LOOKUP(9.99999999999999E+307,$O$2:O3916)+1,"")</f>
        <v>#REF!</v>
      </c>
      <c r="P3917" s="31" t="e">
        <f>IF(AND($B3917=P$1),LOOKUP(9.99999999999999E+307,$P$2:P3916)+1,"")</f>
        <v>#REF!</v>
      </c>
      <c r="Q3917" s="31" t="e">
        <f>IF(AND($B3917=Q$1),LOOKUP(9.99999999999999E+307,$Q$2:Q3916)+1,"")</f>
        <v>#REF!</v>
      </c>
      <c r="R3917" s="31">
        <f>IF(AND($B3917=R$1),LOOKUP(9.99999999999999E+307,$R$2:R3916)+1,"")</f>
        <v>3751</v>
      </c>
      <c r="S3917" s="31">
        <f>IF(AND($B3917=S$1),LOOKUP(9.99999999999999E+307,$S$2:S3916)+1,"")</f>
        <v>3751</v>
      </c>
      <c r="T3917" s="265"/>
      <c r="AA3917" s="254" t="str">
        <f t="shared" si="430"/>
        <v/>
      </c>
      <c r="AB3917" s="254" t="str">
        <f t="shared" si="431"/>
        <v/>
      </c>
      <c r="AC3917" s="255">
        <f t="shared" si="432"/>
        <v>0</v>
      </c>
      <c r="AD3917" s="255">
        <f t="shared" si="433"/>
        <v>3836</v>
      </c>
      <c r="AE3917" s="256" t="str">
        <f t="shared" si="434"/>
        <v/>
      </c>
      <c r="AF3917" s="252" t="str">
        <f t="shared" si="435"/>
        <v>-</v>
      </c>
    </row>
    <row r="3918" spans="1:32" ht="20.149999999999999" customHeight="1" x14ac:dyDescent="0.75">
      <c r="A3918" s="31">
        <v>3916</v>
      </c>
      <c r="B3918" s="237"/>
      <c r="C3918" s="273"/>
      <c r="D3918" s="272"/>
      <c r="E3918" s="273"/>
      <c r="F3918" s="273"/>
      <c r="G3918" s="253" t="str">
        <f t="shared" si="436"/>
        <v/>
      </c>
      <c r="H3918" s="31" t="str">
        <f>IF(AND(B3918=H$1),LOOKUP(9.99999999999999E+307,$H$2:H3917)+1,"")</f>
        <v/>
      </c>
      <c r="I3918" s="31" t="str">
        <f>IF(AND(B3918=I$1),LOOKUP(9.99999999999999E+307,$I$2:I3917)+1,"")</f>
        <v/>
      </c>
      <c r="J3918" s="31">
        <f>IF(AND(B3918=J$1),LOOKUP(9.99999999999999E+307,$J$2:J3917)+1,"")</f>
        <v>3752</v>
      </c>
      <c r="K3918" s="31">
        <f>IF(AND(B3918=K$1),LOOKUP(9.99999999999999E+307,$K$2:K3917)+1,"")</f>
        <v>3752</v>
      </c>
      <c r="L3918" s="31">
        <f>IF(AND(B3918=L$1),LOOKUP(9.99999999999999E+307,$L$2:L3917)+1,"")</f>
        <v>3752</v>
      </c>
      <c r="M3918" s="31">
        <f>IF(AND(B3918=M$1),LOOKUP(9.99999999999999E+307,$M$2:M3917)+1,"")</f>
        <v>3752</v>
      </c>
      <c r="N3918" s="31" t="e">
        <f>IF(AND(B3918=N$1),LOOKUP(9.99999999999999E+307,$N$2:N3917)+1,"")</f>
        <v>#REF!</v>
      </c>
      <c r="O3918" s="31" t="e">
        <f>IF(AND($B3918=O$1),LOOKUP(9.99999999999999E+307,$O$2:O3917)+1,"")</f>
        <v>#REF!</v>
      </c>
      <c r="P3918" s="31" t="e">
        <f>IF(AND($B3918=P$1),LOOKUP(9.99999999999999E+307,$P$2:P3917)+1,"")</f>
        <v>#REF!</v>
      </c>
      <c r="Q3918" s="31" t="e">
        <f>IF(AND($B3918=Q$1),LOOKUP(9.99999999999999E+307,$Q$2:Q3917)+1,"")</f>
        <v>#REF!</v>
      </c>
      <c r="R3918" s="31">
        <f>IF(AND($B3918=R$1),LOOKUP(9.99999999999999E+307,$R$2:R3917)+1,"")</f>
        <v>3752</v>
      </c>
      <c r="S3918" s="31">
        <f>IF(AND($B3918=S$1),LOOKUP(9.99999999999999E+307,$S$2:S3917)+1,"")</f>
        <v>3752</v>
      </c>
      <c r="T3918" s="265"/>
      <c r="AA3918" s="254" t="str">
        <f t="shared" si="430"/>
        <v/>
      </c>
      <c r="AB3918" s="254" t="str">
        <f t="shared" si="431"/>
        <v/>
      </c>
      <c r="AC3918" s="255">
        <f t="shared" si="432"/>
        <v>0</v>
      </c>
      <c r="AD3918" s="255">
        <f t="shared" si="433"/>
        <v>3836</v>
      </c>
      <c r="AE3918" s="256" t="str">
        <f t="shared" si="434"/>
        <v/>
      </c>
      <c r="AF3918" s="252" t="str">
        <f t="shared" si="435"/>
        <v>-</v>
      </c>
    </row>
    <row r="3919" spans="1:32" ht="20.149999999999999" customHeight="1" x14ac:dyDescent="0.75">
      <c r="A3919" s="31">
        <v>3917</v>
      </c>
      <c r="B3919" s="237"/>
      <c r="C3919" s="273"/>
      <c r="D3919" s="272"/>
      <c r="E3919" s="273"/>
      <c r="F3919" s="273"/>
      <c r="G3919" s="253" t="str">
        <f t="shared" si="436"/>
        <v/>
      </c>
      <c r="H3919" s="31" t="str">
        <f>IF(AND(B3919=H$1),LOOKUP(9.99999999999999E+307,$H$2:H3918)+1,"")</f>
        <v/>
      </c>
      <c r="I3919" s="31" t="str">
        <f>IF(AND(B3919=I$1),LOOKUP(9.99999999999999E+307,$I$2:I3918)+1,"")</f>
        <v/>
      </c>
      <c r="J3919" s="31">
        <f>IF(AND(B3919=J$1),LOOKUP(9.99999999999999E+307,$J$2:J3918)+1,"")</f>
        <v>3753</v>
      </c>
      <c r="K3919" s="31">
        <f>IF(AND(B3919=K$1),LOOKUP(9.99999999999999E+307,$K$2:K3918)+1,"")</f>
        <v>3753</v>
      </c>
      <c r="L3919" s="31">
        <f>IF(AND(B3919=L$1),LOOKUP(9.99999999999999E+307,$L$2:L3918)+1,"")</f>
        <v>3753</v>
      </c>
      <c r="M3919" s="31">
        <f>IF(AND(B3919=M$1),LOOKUP(9.99999999999999E+307,$M$2:M3918)+1,"")</f>
        <v>3753</v>
      </c>
      <c r="N3919" s="31" t="e">
        <f>IF(AND(B3919=N$1),LOOKUP(9.99999999999999E+307,$N$2:N3918)+1,"")</f>
        <v>#REF!</v>
      </c>
      <c r="O3919" s="31" t="e">
        <f>IF(AND($B3919=O$1),LOOKUP(9.99999999999999E+307,$O$2:O3918)+1,"")</f>
        <v>#REF!</v>
      </c>
      <c r="P3919" s="31" t="e">
        <f>IF(AND($B3919=P$1),LOOKUP(9.99999999999999E+307,$P$2:P3918)+1,"")</f>
        <v>#REF!</v>
      </c>
      <c r="Q3919" s="31" t="e">
        <f>IF(AND($B3919=Q$1),LOOKUP(9.99999999999999E+307,$Q$2:Q3918)+1,"")</f>
        <v>#REF!</v>
      </c>
      <c r="R3919" s="31">
        <f>IF(AND($B3919=R$1),LOOKUP(9.99999999999999E+307,$R$2:R3918)+1,"")</f>
        <v>3753</v>
      </c>
      <c r="S3919" s="31">
        <f>IF(AND($B3919=S$1),LOOKUP(9.99999999999999E+307,$S$2:S3918)+1,"")</f>
        <v>3753</v>
      </c>
      <c r="T3919" s="265"/>
      <c r="AA3919" s="254" t="str">
        <f t="shared" si="430"/>
        <v/>
      </c>
      <c r="AB3919" s="254" t="str">
        <f t="shared" si="431"/>
        <v/>
      </c>
      <c r="AC3919" s="255">
        <f t="shared" si="432"/>
        <v>0</v>
      </c>
      <c r="AD3919" s="255">
        <f t="shared" si="433"/>
        <v>3836</v>
      </c>
      <c r="AE3919" s="256" t="str">
        <f t="shared" si="434"/>
        <v/>
      </c>
      <c r="AF3919" s="252" t="str">
        <f t="shared" si="435"/>
        <v>-</v>
      </c>
    </row>
    <row r="3920" spans="1:32" ht="20.149999999999999" customHeight="1" x14ac:dyDescent="0.75">
      <c r="A3920" s="31">
        <v>3918</v>
      </c>
      <c r="B3920" s="237"/>
      <c r="C3920" s="273"/>
      <c r="D3920" s="272"/>
      <c r="E3920" s="273"/>
      <c r="F3920" s="273"/>
      <c r="G3920" s="253" t="str">
        <f t="shared" si="436"/>
        <v/>
      </c>
      <c r="H3920" s="31" t="str">
        <f>IF(AND(B3920=H$1),LOOKUP(9.99999999999999E+307,$H$2:H3919)+1,"")</f>
        <v/>
      </c>
      <c r="I3920" s="31" t="str">
        <f>IF(AND(B3920=I$1),LOOKUP(9.99999999999999E+307,$I$2:I3919)+1,"")</f>
        <v/>
      </c>
      <c r="J3920" s="31">
        <f>IF(AND(B3920=J$1),LOOKUP(9.99999999999999E+307,$J$2:J3919)+1,"")</f>
        <v>3754</v>
      </c>
      <c r="K3920" s="31">
        <f>IF(AND(B3920=K$1),LOOKUP(9.99999999999999E+307,$K$2:K3919)+1,"")</f>
        <v>3754</v>
      </c>
      <c r="L3920" s="31">
        <f>IF(AND(B3920=L$1),LOOKUP(9.99999999999999E+307,$L$2:L3919)+1,"")</f>
        <v>3754</v>
      </c>
      <c r="M3920" s="31">
        <f>IF(AND(B3920=M$1),LOOKUP(9.99999999999999E+307,$M$2:M3919)+1,"")</f>
        <v>3754</v>
      </c>
      <c r="N3920" s="31" t="e">
        <f>IF(AND(B3920=N$1),LOOKUP(9.99999999999999E+307,$N$2:N3919)+1,"")</f>
        <v>#REF!</v>
      </c>
      <c r="O3920" s="31" t="e">
        <f>IF(AND($B3920=O$1),LOOKUP(9.99999999999999E+307,$O$2:O3919)+1,"")</f>
        <v>#REF!</v>
      </c>
      <c r="P3920" s="31" t="e">
        <f>IF(AND($B3920=P$1),LOOKUP(9.99999999999999E+307,$P$2:P3919)+1,"")</f>
        <v>#REF!</v>
      </c>
      <c r="Q3920" s="31" t="e">
        <f>IF(AND($B3920=Q$1),LOOKUP(9.99999999999999E+307,$Q$2:Q3919)+1,"")</f>
        <v>#REF!</v>
      </c>
      <c r="R3920" s="31">
        <f>IF(AND($B3920=R$1),LOOKUP(9.99999999999999E+307,$R$2:R3919)+1,"")</f>
        <v>3754</v>
      </c>
      <c r="S3920" s="31">
        <f>IF(AND($B3920=S$1),LOOKUP(9.99999999999999E+307,$S$2:S3919)+1,"")</f>
        <v>3754</v>
      </c>
      <c r="T3920" s="265"/>
      <c r="AA3920" s="254" t="str">
        <f t="shared" si="430"/>
        <v/>
      </c>
      <c r="AB3920" s="254" t="str">
        <f t="shared" si="431"/>
        <v/>
      </c>
      <c r="AC3920" s="255">
        <f t="shared" si="432"/>
        <v>0</v>
      </c>
      <c r="AD3920" s="255">
        <f t="shared" si="433"/>
        <v>3836</v>
      </c>
      <c r="AE3920" s="256" t="str">
        <f t="shared" si="434"/>
        <v/>
      </c>
      <c r="AF3920" s="252" t="str">
        <f t="shared" si="435"/>
        <v>-</v>
      </c>
    </row>
    <row r="3921" spans="1:32" ht="20.149999999999999" customHeight="1" x14ac:dyDescent="0.75">
      <c r="A3921" s="31">
        <v>3919</v>
      </c>
      <c r="B3921" s="237"/>
      <c r="C3921" s="273"/>
      <c r="D3921" s="272"/>
      <c r="E3921" s="273"/>
      <c r="F3921" s="273"/>
      <c r="G3921" s="253" t="str">
        <f t="shared" si="436"/>
        <v/>
      </c>
      <c r="H3921" s="31" t="str">
        <f>IF(AND(B3921=H$1),LOOKUP(9.99999999999999E+307,$H$2:H3920)+1,"")</f>
        <v/>
      </c>
      <c r="I3921" s="31" t="str">
        <f>IF(AND(B3921=I$1),LOOKUP(9.99999999999999E+307,$I$2:I3920)+1,"")</f>
        <v/>
      </c>
      <c r="J3921" s="31">
        <f>IF(AND(B3921=J$1),LOOKUP(9.99999999999999E+307,$J$2:J3920)+1,"")</f>
        <v>3755</v>
      </c>
      <c r="K3921" s="31">
        <f>IF(AND(B3921=K$1),LOOKUP(9.99999999999999E+307,$K$2:K3920)+1,"")</f>
        <v>3755</v>
      </c>
      <c r="L3921" s="31">
        <f>IF(AND(B3921=L$1),LOOKUP(9.99999999999999E+307,$L$2:L3920)+1,"")</f>
        <v>3755</v>
      </c>
      <c r="M3921" s="31">
        <f>IF(AND(B3921=M$1),LOOKUP(9.99999999999999E+307,$M$2:M3920)+1,"")</f>
        <v>3755</v>
      </c>
      <c r="N3921" s="31" t="e">
        <f>IF(AND(B3921=N$1),LOOKUP(9.99999999999999E+307,$N$2:N3920)+1,"")</f>
        <v>#REF!</v>
      </c>
      <c r="O3921" s="31" t="e">
        <f>IF(AND($B3921=O$1),LOOKUP(9.99999999999999E+307,$O$2:O3920)+1,"")</f>
        <v>#REF!</v>
      </c>
      <c r="P3921" s="31" t="e">
        <f>IF(AND($B3921=P$1),LOOKUP(9.99999999999999E+307,$P$2:P3920)+1,"")</f>
        <v>#REF!</v>
      </c>
      <c r="Q3921" s="31" t="e">
        <f>IF(AND($B3921=Q$1),LOOKUP(9.99999999999999E+307,$Q$2:Q3920)+1,"")</f>
        <v>#REF!</v>
      </c>
      <c r="R3921" s="31">
        <f>IF(AND($B3921=R$1),LOOKUP(9.99999999999999E+307,$R$2:R3920)+1,"")</f>
        <v>3755</v>
      </c>
      <c r="S3921" s="31">
        <f>IF(AND($B3921=S$1),LOOKUP(9.99999999999999E+307,$S$2:S3920)+1,"")</f>
        <v>3755</v>
      </c>
      <c r="T3921" s="265"/>
      <c r="AA3921" s="254" t="str">
        <f t="shared" si="430"/>
        <v/>
      </c>
      <c r="AB3921" s="254" t="str">
        <f t="shared" si="431"/>
        <v/>
      </c>
      <c r="AC3921" s="255">
        <f t="shared" si="432"/>
        <v>0</v>
      </c>
      <c r="AD3921" s="255">
        <f t="shared" si="433"/>
        <v>3836</v>
      </c>
      <c r="AE3921" s="256" t="str">
        <f t="shared" si="434"/>
        <v/>
      </c>
      <c r="AF3921" s="252" t="str">
        <f t="shared" si="435"/>
        <v>-</v>
      </c>
    </row>
    <row r="3922" spans="1:32" ht="20.149999999999999" customHeight="1" x14ac:dyDescent="0.75">
      <c r="A3922" s="31">
        <v>3920</v>
      </c>
      <c r="B3922" s="237"/>
      <c r="C3922" s="273"/>
      <c r="D3922" s="272"/>
      <c r="E3922" s="273"/>
      <c r="F3922" s="273"/>
      <c r="G3922" s="253" t="str">
        <f t="shared" si="436"/>
        <v/>
      </c>
      <c r="H3922" s="31" t="str">
        <f>IF(AND(B3922=H$1),LOOKUP(9.99999999999999E+307,$H$2:H3921)+1,"")</f>
        <v/>
      </c>
      <c r="I3922" s="31" t="str">
        <f>IF(AND(B3922=I$1),LOOKUP(9.99999999999999E+307,$I$2:I3921)+1,"")</f>
        <v/>
      </c>
      <c r="J3922" s="31">
        <f>IF(AND(B3922=J$1),LOOKUP(9.99999999999999E+307,$J$2:J3921)+1,"")</f>
        <v>3756</v>
      </c>
      <c r="K3922" s="31">
        <f>IF(AND(B3922=K$1),LOOKUP(9.99999999999999E+307,$K$2:K3921)+1,"")</f>
        <v>3756</v>
      </c>
      <c r="L3922" s="31">
        <f>IF(AND(B3922=L$1),LOOKUP(9.99999999999999E+307,$L$2:L3921)+1,"")</f>
        <v>3756</v>
      </c>
      <c r="M3922" s="31">
        <f>IF(AND(B3922=M$1),LOOKUP(9.99999999999999E+307,$M$2:M3921)+1,"")</f>
        <v>3756</v>
      </c>
      <c r="N3922" s="31" t="e">
        <f>IF(AND(B3922=N$1),LOOKUP(9.99999999999999E+307,$N$2:N3921)+1,"")</f>
        <v>#REF!</v>
      </c>
      <c r="O3922" s="31" t="e">
        <f>IF(AND($B3922=O$1),LOOKUP(9.99999999999999E+307,$O$2:O3921)+1,"")</f>
        <v>#REF!</v>
      </c>
      <c r="P3922" s="31" t="e">
        <f>IF(AND($B3922=P$1),LOOKUP(9.99999999999999E+307,$P$2:P3921)+1,"")</f>
        <v>#REF!</v>
      </c>
      <c r="Q3922" s="31" t="e">
        <f>IF(AND($B3922=Q$1),LOOKUP(9.99999999999999E+307,$Q$2:Q3921)+1,"")</f>
        <v>#REF!</v>
      </c>
      <c r="R3922" s="31">
        <f>IF(AND($B3922=R$1),LOOKUP(9.99999999999999E+307,$R$2:R3921)+1,"")</f>
        <v>3756</v>
      </c>
      <c r="S3922" s="31">
        <f>IF(AND($B3922=S$1),LOOKUP(9.99999999999999E+307,$S$2:S3921)+1,"")</f>
        <v>3756</v>
      </c>
      <c r="T3922" s="265"/>
      <c r="AA3922" s="254" t="str">
        <f t="shared" si="430"/>
        <v/>
      </c>
      <c r="AB3922" s="254" t="str">
        <f t="shared" si="431"/>
        <v/>
      </c>
      <c r="AC3922" s="255">
        <f t="shared" si="432"/>
        <v>0</v>
      </c>
      <c r="AD3922" s="255">
        <f t="shared" si="433"/>
        <v>3836</v>
      </c>
      <c r="AE3922" s="256" t="str">
        <f t="shared" si="434"/>
        <v/>
      </c>
      <c r="AF3922" s="252" t="str">
        <f t="shared" si="435"/>
        <v>-</v>
      </c>
    </row>
    <row r="3923" spans="1:32" ht="20.149999999999999" customHeight="1" x14ac:dyDescent="0.75">
      <c r="A3923" s="31">
        <v>3921</v>
      </c>
      <c r="B3923" s="237"/>
      <c r="C3923" s="273"/>
      <c r="D3923" s="272"/>
      <c r="E3923" s="273"/>
      <c r="F3923" s="273"/>
      <c r="G3923" s="253" t="str">
        <f t="shared" si="436"/>
        <v/>
      </c>
      <c r="H3923" s="31" t="str">
        <f>IF(AND(B3923=H$1),LOOKUP(9.99999999999999E+307,$H$2:H3922)+1,"")</f>
        <v/>
      </c>
      <c r="I3923" s="31" t="str">
        <f>IF(AND(B3923=I$1),LOOKUP(9.99999999999999E+307,$I$2:I3922)+1,"")</f>
        <v/>
      </c>
      <c r="J3923" s="31">
        <f>IF(AND(B3923=J$1),LOOKUP(9.99999999999999E+307,$J$2:J3922)+1,"")</f>
        <v>3757</v>
      </c>
      <c r="K3923" s="31">
        <f>IF(AND(B3923=K$1),LOOKUP(9.99999999999999E+307,$K$2:K3922)+1,"")</f>
        <v>3757</v>
      </c>
      <c r="L3923" s="31">
        <f>IF(AND(B3923=L$1),LOOKUP(9.99999999999999E+307,$L$2:L3922)+1,"")</f>
        <v>3757</v>
      </c>
      <c r="M3923" s="31">
        <f>IF(AND(B3923=M$1),LOOKUP(9.99999999999999E+307,$M$2:M3922)+1,"")</f>
        <v>3757</v>
      </c>
      <c r="N3923" s="31" t="e">
        <f>IF(AND(B3923=N$1),LOOKUP(9.99999999999999E+307,$N$2:N3922)+1,"")</f>
        <v>#REF!</v>
      </c>
      <c r="O3923" s="31" t="e">
        <f>IF(AND($B3923=O$1),LOOKUP(9.99999999999999E+307,$O$2:O3922)+1,"")</f>
        <v>#REF!</v>
      </c>
      <c r="P3923" s="31" t="e">
        <f>IF(AND($B3923=P$1),LOOKUP(9.99999999999999E+307,$P$2:P3922)+1,"")</f>
        <v>#REF!</v>
      </c>
      <c r="Q3923" s="31" t="e">
        <f>IF(AND($B3923=Q$1),LOOKUP(9.99999999999999E+307,$Q$2:Q3922)+1,"")</f>
        <v>#REF!</v>
      </c>
      <c r="R3923" s="31">
        <f>IF(AND($B3923=R$1),LOOKUP(9.99999999999999E+307,$R$2:R3922)+1,"")</f>
        <v>3757</v>
      </c>
      <c r="S3923" s="31">
        <f>IF(AND($B3923=S$1),LOOKUP(9.99999999999999E+307,$S$2:S3922)+1,"")</f>
        <v>3757</v>
      </c>
      <c r="T3923" s="265"/>
      <c r="AA3923" s="254" t="str">
        <f t="shared" ref="AA3923:AA3986" si="437">IF(AD3923=2,"นักเรียนซ้ำ","")</f>
        <v/>
      </c>
      <c r="AB3923" s="254" t="str">
        <f t="shared" ref="AB3923:AB3986" si="438">IF(AC3923=2,"เลขประจำตัวซ้ำ","")</f>
        <v/>
      </c>
      <c r="AC3923" s="255">
        <f t="shared" si="432"/>
        <v>0</v>
      </c>
      <c r="AD3923" s="255">
        <f t="shared" si="433"/>
        <v>3836</v>
      </c>
      <c r="AE3923" s="256" t="str">
        <f t="shared" si="434"/>
        <v/>
      </c>
      <c r="AF3923" s="252" t="str">
        <f t="shared" si="435"/>
        <v>-</v>
      </c>
    </row>
    <row r="3924" spans="1:32" ht="20.149999999999999" customHeight="1" x14ac:dyDescent="0.75">
      <c r="A3924" s="31">
        <v>3922</v>
      </c>
      <c r="B3924" s="237"/>
      <c r="C3924" s="273"/>
      <c r="D3924" s="272"/>
      <c r="E3924" s="273"/>
      <c r="F3924" s="273"/>
      <c r="G3924" s="253" t="str">
        <f t="shared" si="436"/>
        <v/>
      </c>
      <c r="H3924" s="31" t="str">
        <f>IF(AND(B3924=H$1),LOOKUP(9.99999999999999E+307,$H$2:H3923)+1,"")</f>
        <v/>
      </c>
      <c r="I3924" s="31" t="str">
        <f>IF(AND(B3924=I$1),LOOKUP(9.99999999999999E+307,$I$2:I3923)+1,"")</f>
        <v/>
      </c>
      <c r="J3924" s="31">
        <f>IF(AND(B3924=J$1),LOOKUP(9.99999999999999E+307,$J$2:J3923)+1,"")</f>
        <v>3758</v>
      </c>
      <c r="K3924" s="31">
        <f>IF(AND(B3924=K$1),LOOKUP(9.99999999999999E+307,$K$2:K3923)+1,"")</f>
        <v>3758</v>
      </c>
      <c r="L3924" s="31">
        <f>IF(AND(B3924=L$1),LOOKUP(9.99999999999999E+307,$L$2:L3923)+1,"")</f>
        <v>3758</v>
      </c>
      <c r="M3924" s="31">
        <f>IF(AND(B3924=M$1),LOOKUP(9.99999999999999E+307,$M$2:M3923)+1,"")</f>
        <v>3758</v>
      </c>
      <c r="N3924" s="31" t="e">
        <f>IF(AND(B3924=N$1),LOOKUP(9.99999999999999E+307,$N$2:N3923)+1,"")</f>
        <v>#REF!</v>
      </c>
      <c r="O3924" s="31" t="e">
        <f>IF(AND($B3924=O$1),LOOKUP(9.99999999999999E+307,$O$2:O3923)+1,"")</f>
        <v>#REF!</v>
      </c>
      <c r="P3924" s="31" t="e">
        <f>IF(AND($B3924=P$1),LOOKUP(9.99999999999999E+307,$P$2:P3923)+1,"")</f>
        <v>#REF!</v>
      </c>
      <c r="Q3924" s="31" t="e">
        <f>IF(AND($B3924=Q$1),LOOKUP(9.99999999999999E+307,$Q$2:Q3923)+1,"")</f>
        <v>#REF!</v>
      </c>
      <c r="R3924" s="31">
        <f>IF(AND($B3924=R$1),LOOKUP(9.99999999999999E+307,$R$2:R3923)+1,"")</f>
        <v>3758</v>
      </c>
      <c r="S3924" s="31">
        <f>IF(AND($B3924=S$1),LOOKUP(9.99999999999999E+307,$S$2:S3923)+1,"")</f>
        <v>3758</v>
      </c>
      <c r="T3924" s="265"/>
      <c r="AA3924" s="254" t="str">
        <f t="shared" si="437"/>
        <v/>
      </c>
      <c r="AB3924" s="254" t="str">
        <f t="shared" si="438"/>
        <v/>
      </c>
      <c r="AC3924" s="255">
        <f t="shared" si="432"/>
        <v>0</v>
      </c>
      <c r="AD3924" s="255">
        <f t="shared" si="433"/>
        <v>3836</v>
      </c>
      <c r="AE3924" s="256" t="str">
        <f t="shared" si="434"/>
        <v/>
      </c>
      <c r="AF3924" s="252" t="str">
        <f t="shared" si="435"/>
        <v>-</v>
      </c>
    </row>
    <row r="3925" spans="1:32" ht="20.149999999999999" customHeight="1" x14ac:dyDescent="0.75">
      <c r="A3925" s="31">
        <v>3923</v>
      </c>
      <c r="B3925" s="237"/>
      <c r="C3925" s="273"/>
      <c r="D3925" s="272"/>
      <c r="E3925" s="273"/>
      <c r="F3925" s="273"/>
      <c r="G3925" s="253" t="str">
        <f t="shared" si="436"/>
        <v/>
      </c>
      <c r="H3925" s="31" t="str">
        <f>IF(AND(B3925=H$1),LOOKUP(9.99999999999999E+307,$H$2:H3924)+1,"")</f>
        <v/>
      </c>
      <c r="I3925" s="31" t="str">
        <f>IF(AND(B3925=I$1),LOOKUP(9.99999999999999E+307,$I$2:I3924)+1,"")</f>
        <v/>
      </c>
      <c r="J3925" s="31">
        <f>IF(AND(B3925=J$1),LOOKUP(9.99999999999999E+307,$J$2:J3924)+1,"")</f>
        <v>3759</v>
      </c>
      <c r="K3925" s="31">
        <f>IF(AND(B3925=K$1),LOOKUP(9.99999999999999E+307,$K$2:K3924)+1,"")</f>
        <v>3759</v>
      </c>
      <c r="L3925" s="31">
        <f>IF(AND(B3925=L$1),LOOKUP(9.99999999999999E+307,$L$2:L3924)+1,"")</f>
        <v>3759</v>
      </c>
      <c r="M3925" s="31">
        <f>IF(AND(B3925=M$1),LOOKUP(9.99999999999999E+307,$M$2:M3924)+1,"")</f>
        <v>3759</v>
      </c>
      <c r="N3925" s="31" t="e">
        <f>IF(AND(B3925=N$1),LOOKUP(9.99999999999999E+307,$N$2:N3924)+1,"")</f>
        <v>#REF!</v>
      </c>
      <c r="O3925" s="31" t="e">
        <f>IF(AND($B3925=O$1),LOOKUP(9.99999999999999E+307,$O$2:O3924)+1,"")</f>
        <v>#REF!</v>
      </c>
      <c r="P3925" s="31" t="e">
        <f>IF(AND($B3925=P$1),LOOKUP(9.99999999999999E+307,$P$2:P3924)+1,"")</f>
        <v>#REF!</v>
      </c>
      <c r="Q3925" s="31" t="e">
        <f>IF(AND($B3925=Q$1),LOOKUP(9.99999999999999E+307,$Q$2:Q3924)+1,"")</f>
        <v>#REF!</v>
      </c>
      <c r="R3925" s="31">
        <f>IF(AND($B3925=R$1),LOOKUP(9.99999999999999E+307,$R$2:R3924)+1,"")</f>
        <v>3759</v>
      </c>
      <c r="S3925" s="31">
        <f>IF(AND($B3925=S$1),LOOKUP(9.99999999999999E+307,$S$2:S3924)+1,"")</f>
        <v>3759</v>
      </c>
      <c r="T3925" s="265"/>
      <c r="AA3925" s="254" t="str">
        <f t="shared" si="437"/>
        <v/>
      </c>
      <c r="AB3925" s="254" t="str">
        <f t="shared" si="438"/>
        <v/>
      </c>
      <c r="AC3925" s="255">
        <f t="shared" si="432"/>
        <v>0</v>
      </c>
      <c r="AD3925" s="255">
        <f t="shared" si="433"/>
        <v>3836</v>
      </c>
      <c r="AE3925" s="256" t="str">
        <f t="shared" si="434"/>
        <v/>
      </c>
      <c r="AF3925" s="252" t="str">
        <f t="shared" si="435"/>
        <v>-</v>
      </c>
    </row>
    <row r="3926" spans="1:32" ht="20.149999999999999" customHeight="1" x14ac:dyDescent="0.75">
      <c r="A3926" s="31">
        <v>3924</v>
      </c>
      <c r="B3926" s="237"/>
      <c r="C3926" s="273"/>
      <c r="D3926" s="272"/>
      <c r="E3926" s="273"/>
      <c r="F3926" s="273"/>
      <c r="G3926" s="253" t="str">
        <f t="shared" si="436"/>
        <v/>
      </c>
      <c r="H3926" s="31" t="str">
        <f>IF(AND(B3926=H$1),LOOKUP(9.99999999999999E+307,$H$2:H3925)+1,"")</f>
        <v/>
      </c>
      <c r="I3926" s="31" t="str">
        <f>IF(AND(B3926=I$1),LOOKUP(9.99999999999999E+307,$I$2:I3925)+1,"")</f>
        <v/>
      </c>
      <c r="J3926" s="31">
        <f>IF(AND(B3926=J$1),LOOKUP(9.99999999999999E+307,$J$2:J3925)+1,"")</f>
        <v>3760</v>
      </c>
      <c r="K3926" s="31">
        <f>IF(AND(B3926=K$1),LOOKUP(9.99999999999999E+307,$K$2:K3925)+1,"")</f>
        <v>3760</v>
      </c>
      <c r="L3926" s="31">
        <f>IF(AND(B3926=L$1),LOOKUP(9.99999999999999E+307,$L$2:L3925)+1,"")</f>
        <v>3760</v>
      </c>
      <c r="M3926" s="31">
        <f>IF(AND(B3926=M$1),LOOKUP(9.99999999999999E+307,$M$2:M3925)+1,"")</f>
        <v>3760</v>
      </c>
      <c r="N3926" s="31" t="e">
        <f>IF(AND(B3926=N$1),LOOKUP(9.99999999999999E+307,$N$2:N3925)+1,"")</f>
        <v>#REF!</v>
      </c>
      <c r="O3926" s="31" t="e">
        <f>IF(AND($B3926=O$1),LOOKUP(9.99999999999999E+307,$O$2:O3925)+1,"")</f>
        <v>#REF!</v>
      </c>
      <c r="P3926" s="31" t="e">
        <f>IF(AND($B3926=P$1),LOOKUP(9.99999999999999E+307,$P$2:P3925)+1,"")</f>
        <v>#REF!</v>
      </c>
      <c r="Q3926" s="31" t="e">
        <f>IF(AND($B3926=Q$1),LOOKUP(9.99999999999999E+307,$Q$2:Q3925)+1,"")</f>
        <v>#REF!</v>
      </c>
      <c r="R3926" s="31">
        <f>IF(AND($B3926=R$1),LOOKUP(9.99999999999999E+307,$R$2:R3925)+1,"")</f>
        <v>3760</v>
      </c>
      <c r="S3926" s="31">
        <f>IF(AND($B3926=S$1),LOOKUP(9.99999999999999E+307,$S$2:S3925)+1,"")</f>
        <v>3760</v>
      </c>
      <c r="T3926" s="265"/>
      <c r="AA3926" s="254" t="str">
        <f t="shared" si="437"/>
        <v/>
      </c>
      <c r="AB3926" s="254" t="str">
        <f t="shared" si="438"/>
        <v/>
      </c>
      <c r="AC3926" s="255">
        <f t="shared" si="432"/>
        <v>0</v>
      </c>
      <c r="AD3926" s="255">
        <f t="shared" si="433"/>
        <v>3836</v>
      </c>
      <c r="AE3926" s="256" t="str">
        <f t="shared" si="434"/>
        <v/>
      </c>
      <c r="AF3926" s="252" t="str">
        <f t="shared" si="435"/>
        <v>-</v>
      </c>
    </row>
    <row r="3927" spans="1:32" ht="20.149999999999999" customHeight="1" x14ac:dyDescent="0.75">
      <c r="A3927" s="31">
        <v>3925</v>
      </c>
      <c r="B3927" s="237"/>
      <c r="C3927" s="273"/>
      <c r="D3927" s="272"/>
      <c r="E3927" s="273"/>
      <c r="F3927" s="273"/>
      <c r="G3927" s="253" t="str">
        <f t="shared" si="436"/>
        <v/>
      </c>
      <c r="H3927" s="31" t="str">
        <f>IF(AND(B3927=H$1),LOOKUP(9.99999999999999E+307,$H$2:H3926)+1,"")</f>
        <v/>
      </c>
      <c r="I3927" s="31" t="str">
        <f>IF(AND(B3927=I$1),LOOKUP(9.99999999999999E+307,$I$2:I3926)+1,"")</f>
        <v/>
      </c>
      <c r="J3927" s="31">
        <f>IF(AND(B3927=J$1),LOOKUP(9.99999999999999E+307,$J$2:J3926)+1,"")</f>
        <v>3761</v>
      </c>
      <c r="K3927" s="31">
        <f>IF(AND(B3927=K$1),LOOKUP(9.99999999999999E+307,$K$2:K3926)+1,"")</f>
        <v>3761</v>
      </c>
      <c r="L3927" s="31">
        <f>IF(AND(B3927=L$1),LOOKUP(9.99999999999999E+307,$L$2:L3926)+1,"")</f>
        <v>3761</v>
      </c>
      <c r="M3927" s="31">
        <f>IF(AND(B3927=M$1),LOOKUP(9.99999999999999E+307,$M$2:M3926)+1,"")</f>
        <v>3761</v>
      </c>
      <c r="N3927" s="31" t="e">
        <f>IF(AND(B3927=N$1),LOOKUP(9.99999999999999E+307,$N$2:N3926)+1,"")</f>
        <v>#REF!</v>
      </c>
      <c r="O3927" s="31" t="e">
        <f>IF(AND($B3927=O$1),LOOKUP(9.99999999999999E+307,$O$2:O3926)+1,"")</f>
        <v>#REF!</v>
      </c>
      <c r="P3927" s="31" t="e">
        <f>IF(AND($B3927=P$1),LOOKUP(9.99999999999999E+307,$P$2:P3926)+1,"")</f>
        <v>#REF!</v>
      </c>
      <c r="Q3927" s="31" t="e">
        <f>IF(AND($B3927=Q$1),LOOKUP(9.99999999999999E+307,$Q$2:Q3926)+1,"")</f>
        <v>#REF!</v>
      </c>
      <c r="R3927" s="31">
        <f>IF(AND($B3927=R$1),LOOKUP(9.99999999999999E+307,$R$2:R3926)+1,"")</f>
        <v>3761</v>
      </c>
      <c r="S3927" s="31">
        <f>IF(AND($B3927=S$1),LOOKUP(9.99999999999999E+307,$S$2:S3926)+1,"")</f>
        <v>3761</v>
      </c>
      <c r="T3927" s="265"/>
      <c r="AA3927" s="254" t="str">
        <f t="shared" si="437"/>
        <v/>
      </c>
      <c r="AB3927" s="254" t="str">
        <f t="shared" si="438"/>
        <v/>
      </c>
      <c r="AC3927" s="255">
        <f t="shared" ref="AC3927:AC3990" si="439">COUNTIF($C$3:$C$4002,C3927)</f>
        <v>0</v>
      </c>
      <c r="AD3927" s="255">
        <f t="shared" ref="AD3927:AD3990" si="440">SUMPRODUCT(--(E3927&amp;F3927=$E$3:$E$4002&amp;$F$3:$F$4002))</f>
        <v>3836</v>
      </c>
      <c r="AE3927" s="256" t="str">
        <f t="shared" ref="AE3927:AE3990" si="441">IF(D3927="เด็กชาย",1,IF(D3927="นาย",1,IF(D3927="เด็กหญิง",2,IF(D3927="นางสาว",2,IF(D3927="ด.ช.",1,IF(D3927="ด.ญ.",2,IF(D3927="น.ส.",2,"")))))))</f>
        <v/>
      </c>
      <c r="AF3927" s="252" t="str">
        <f t="shared" ref="AF3927:AF3990" si="442">CONCATENATE(B3927,"-",AE3927)</f>
        <v>-</v>
      </c>
    </row>
    <row r="3928" spans="1:32" ht="20.149999999999999" customHeight="1" x14ac:dyDescent="0.75">
      <c r="A3928" s="31">
        <v>3926</v>
      </c>
      <c r="B3928" s="237"/>
      <c r="C3928" s="273"/>
      <c r="D3928" s="272"/>
      <c r="E3928" s="273"/>
      <c r="F3928" s="273"/>
      <c r="G3928" s="253" t="str">
        <f t="shared" si="436"/>
        <v/>
      </c>
      <c r="H3928" s="31" t="str">
        <f>IF(AND(B3928=H$1),LOOKUP(9.99999999999999E+307,$H$2:H3927)+1,"")</f>
        <v/>
      </c>
      <c r="I3928" s="31" t="str">
        <f>IF(AND(B3928=I$1),LOOKUP(9.99999999999999E+307,$I$2:I3927)+1,"")</f>
        <v/>
      </c>
      <c r="J3928" s="31">
        <f>IF(AND(B3928=J$1),LOOKUP(9.99999999999999E+307,$J$2:J3927)+1,"")</f>
        <v>3762</v>
      </c>
      <c r="K3928" s="31">
        <f>IF(AND(B3928=K$1),LOOKUP(9.99999999999999E+307,$K$2:K3927)+1,"")</f>
        <v>3762</v>
      </c>
      <c r="L3928" s="31">
        <f>IF(AND(B3928=L$1),LOOKUP(9.99999999999999E+307,$L$2:L3927)+1,"")</f>
        <v>3762</v>
      </c>
      <c r="M3928" s="31">
        <f>IF(AND(B3928=M$1),LOOKUP(9.99999999999999E+307,$M$2:M3927)+1,"")</f>
        <v>3762</v>
      </c>
      <c r="N3928" s="31" t="e">
        <f>IF(AND(B3928=N$1),LOOKUP(9.99999999999999E+307,$N$2:N3927)+1,"")</f>
        <v>#REF!</v>
      </c>
      <c r="O3928" s="31" t="e">
        <f>IF(AND($B3928=O$1),LOOKUP(9.99999999999999E+307,$O$2:O3927)+1,"")</f>
        <v>#REF!</v>
      </c>
      <c r="P3928" s="31" t="e">
        <f>IF(AND($B3928=P$1),LOOKUP(9.99999999999999E+307,$P$2:P3927)+1,"")</f>
        <v>#REF!</v>
      </c>
      <c r="Q3928" s="31" t="e">
        <f>IF(AND($B3928=Q$1),LOOKUP(9.99999999999999E+307,$Q$2:Q3927)+1,"")</f>
        <v>#REF!</v>
      </c>
      <c r="R3928" s="31">
        <f>IF(AND($B3928=R$1),LOOKUP(9.99999999999999E+307,$R$2:R3927)+1,"")</f>
        <v>3762</v>
      </c>
      <c r="S3928" s="31">
        <f>IF(AND($B3928=S$1),LOOKUP(9.99999999999999E+307,$S$2:S3927)+1,"")</f>
        <v>3762</v>
      </c>
      <c r="T3928" s="265"/>
      <c r="AA3928" s="254" t="str">
        <f t="shared" si="437"/>
        <v/>
      </c>
      <c r="AB3928" s="254" t="str">
        <f t="shared" si="438"/>
        <v/>
      </c>
      <c r="AC3928" s="255">
        <f t="shared" si="439"/>
        <v>0</v>
      </c>
      <c r="AD3928" s="255">
        <f t="shared" si="440"/>
        <v>3836</v>
      </c>
      <c r="AE3928" s="256" t="str">
        <f t="shared" si="441"/>
        <v/>
      </c>
      <c r="AF3928" s="252" t="str">
        <f t="shared" si="442"/>
        <v>-</v>
      </c>
    </row>
    <row r="3929" spans="1:32" ht="20.149999999999999" customHeight="1" x14ac:dyDescent="0.75">
      <c r="A3929" s="31">
        <v>3927</v>
      </c>
      <c r="B3929" s="237"/>
      <c r="C3929" s="273"/>
      <c r="D3929" s="272"/>
      <c r="E3929" s="273"/>
      <c r="F3929" s="273"/>
      <c r="G3929" s="253" t="str">
        <f t="shared" si="436"/>
        <v/>
      </c>
      <c r="H3929" s="31" t="str">
        <f>IF(AND(B3929=H$1),LOOKUP(9.99999999999999E+307,$H$2:H3928)+1,"")</f>
        <v/>
      </c>
      <c r="I3929" s="31" t="str">
        <f>IF(AND(B3929=I$1),LOOKUP(9.99999999999999E+307,$I$2:I3928)+1,"")</f>
        <v/>
      </c>
      <c r="J3929" s="31">
        <f>IF(AND(B3929=J$1),LOOKUP(9.99999999999999E+307,$J$2:J3928)+1,"")</f>
        <v>3763</v>
      </c>
      <c r="K3929" s="31">
        <f>IF(AND(B3929=K$1),LOOKUP(9.99999999999999E+307,$K$2:K3928)+1,"")</f>
        <v>3763</v>
      </c>
      <c r="L3929" s="31">
        <f>IF(AND(B3929=L$1),LOOKUP(9.99999999999999E+307,$L$2:L3928)+1,"")</f>
        <v>3763</v>
      </c>
      <c r="M3929" s="31">
        <f>IF(AND(B3929=M$1),LOOKUP(9.99999999999999E+307,$M$2:M3928)+1,"")</f>
        <v>3763</v>
      </c>
      <c r="N3929" s="31" t="e">
        <f>IF(AND(B3929=N$1),LOOKUP(9.99999999999999E+307,$N$2:N3928)+1,"")</f>
        <v>#REF!</v>
      </c>
      <c r="O3929" s="31" t="e">
        <f>IF(AND($B3929=O$1),LOOKUP(9.99999999999999E+307,$O$2:O3928)+1,"")</f>
        <v>#REF!</v>
      </c>
      <c r="P3929" s="31" t="e">
        <f>IF(AND($B3929=P$1),LOOKUP(9.99999999999999E+307,$P$2:P3928)+1,"")</f>
        <v>#REF!</v>
      </c>
      <c r="Q3929" s="31" t="e">
        <f>IF(AND($B3929=Q$1),LOOKUP(9.99999999999999E+307,$Q$2:Q3928)+1,"")</f>
        <v>#REF!</v>
      </c>
      <c r="R3929" s="31">
        <f>IF(AND($B3929=R$1),LOOKUP(9.99999999999999E+307,$R$2:R3928)+1,"")</f>
        <v>3763</v>
      </c>
      <c r="S3929" s="31">
        <f>IF(AND($B3929=S$1),LOOKUP(9.99999999999999E+307,$S$2:S3928)+1,"")</f>
        <v>3763</v>
      </c>
      <c r="T3929" s="265"/>
      <c r="AA3929" s="254" t="str">
        <f t="shared" si="437"/>
        <v/>
      </c>
      <c r="AB3929" s="254" t="str">
        <f t="shared" si="438"/>
        <v/>
      </c>
      <c r="AC3929" s="255">
        <f t="shared" si="439"/>
        <v>0</v>
      </c>
      <c r="AD3929" s="255">
        <f t="shared" si="440"/>
        <v>3836</v>
      </c>
      <c r="AE3929" s="256" t="str">
        <f t="shared" si="441"/>
        <v/>
      </c>
      <c r="AF3929" s="252" t="str">
        <f t="shared" si="442"/>
        <v>-</v>
      </c>
    </row>
    <row r="3930" spans="1:32" ht="20.149999999999999" customHeight="1" x14ac:dyDescent="0.75">
      <c r="A3930" s="31">
        <v>3928</v>
      </c>
      <c r="B3930" s="237"/>
      <c r="C3930" s="273"/>
      <c r="D3930" s="272"/>
      <c r="E3930" s="273"/>
      <c r="F3930" s="273"/>
      <c r="G3930" s="253" t="str">
        <f t="shared" si="436"/>
        <v/>
      </c>
      <c r="H3930" s="31" t="str">
        <f>IF(AND(B3930=H$1),LOOKUP(9.99999999999999E+307,$H$2:H3929)+1,"")</f>
        <v/>
      </c>
      <c r="I3930" s="31" t="str">
        <f>IF(AND(B3930=I$1),LOOKUP(9.99999999999999E+307,$I$2:I3929)+1,"")</f>
        <v/>
      </c>
      <c r="J3930" s="31">
        <f>IF(AND(B3930=J$1),LOOKUP(9.99999999999999E+307,$J$2:J3929)+1,"")</f>
        <v>3764</v>
      </c>
      <c r="K3930" s="31">
        <f>IF(AND(B3930=K$1),LOOKUP(9.99999999999999E+307,$K$2:K3929)+1,"")</f>
        <v>3764</v>
      </c>
      <c r="L3930" s="31">
        <f>IF(AND(B3930=L$1),LOOKUP(9.99999999999999E+307,$L$2:L3929)+1,"")</f>
        <v>3764</v>
      </c>
      <c r="M3930" s="31">
        <f>IF(AND(B3930=M$1),LOOKUP(9.99999999999999E+307,$M$2:M3929)+1,"")</f>
        <v>3764</v>
      </c>
      <c r="N3930" s="31" t="e">
        <f>IF(AND(B3930=N$1),LOOKUP(9.99999999999999E+307,$N$2:N3929)+1,"")</f>
        <v>#REF!</v>
      </c>
      <c r="O3930" s="31" t="e">
        <f>IF(AND($B3930=O$1),LOOKUP(9.99999999999999E+307,$O$2:O3929)+1,"")</f>
        <v>#REF!</v>
      </c>
      <c r="P3930" s="31" t="e">
        <f>IF(AND($B3930=P$1),LOOKUP(9.99999999999999E+307,$P$2:P3929)+1,"")</f>
        <v>#REF!</v>
      </c>
      <c r="Q3930" s="31" t="e">
        <f>IF(AND($B3930=Q$1),LOOKUP(9.99999999999999E+307,$Q$2:Q3929)+1,"")</f>
        <v>#REF!</v>
      </c>
      <c r="R3930" s="31">
        <f>IF(AND($B3930=R$1),LOOKUP(9.99999999999999E+307,$R$2:R3929)+1,"")</f>
        <v>3764</v>
      </c>
      <c r="S3930" s="31">
        <f>IF(AND($B3930=S$1),LOOKUP(9.99999999999999E+307,$S$2:S3929)+1,"")</f>
        <v>3764</v>
      </c>
      <c r="T3930" s="265"/>
      <c r="AA3930" s="254" t="str">
        <f t="shared" si="437"/>
        <v/>
      </c>
      <c r="AB3930" s="254" t="str">
        <f t="shared" si="438"/>
        <v/>
      </c>
      <c r="AC3930" s="255">
        <f t="shared" si="439"/>
        <v>0</v>
      </c>
      <c r="AD3930" s="255">
        <f t="shared" si="440"/>
        <v>3836</v>
      </c>
      <c r="AE3930" s="256" t="str">
        <f t="shared" si="441"/>
        <v/>
      </c>
      <c r="AF3930" s="252" t="str">
        <f t="shared" si="442"/>
        <v>-</v>
      </c>
    </row>
    <row r="3931" spans="1:32" ht="20.149999999999999" customHeight="1" x14ac:dyDescent="0.75">
      <c r="A3931" s="31">
        <v>3929</v>
      </c>
      <c r="B3931" s="237"/>
      <c r="C3931" s="273"/>
      <c r="D3931" s="272"/>
      <c r="E3931" s="273"/>
      <c r="F3931" s="273"/>
      <c r="G3931" s="253" t="str">
        <f t="shared" si="436"/>
        <v/>
      </c>
      <c r="H3931" s="31" t="str">
        <f>IF(AND(B3931=H$1),LOOKUP(9.99999999999999E+307,$H$2:H3930)+1,"")</f>
        <v/>
      </c>
      <c r="I3931" s="31" t="str">
        <f>IF(AND(B3931=I$1),LOOKUP(9.99999999999999E+307,$I$2:I3930)+1,"")</f>
        <v/>
      </c>
      <c r="J3931" s="31">
        <f>IF(AND(B3931=J$1),LOOKUP(9.99999999999999E+307,$J$2:J3930)+1,"")</f>
        <v>3765</v>
      </c>
      <c r="K3931" s="31">
        <f>IF(AND(B3931=K$1),LOOKUP(9.99999999999999E+307,$K$2:K3930)+1,"")</f>
        <v>3765</v>
      </c>
      <c r="L3931" s="31">
        <f>IF(AND(B3931=L$1),LOOKUP(9.99999999999999E+307,$L$2:L3930)+1,"")</f>
        <v>3765</v>
      </c>
      <c r="M3931" s="31">
        <f>IF(AND(B3931=M$1),LOOKUP(9.99999999999999E+307,$M$2:M3930)+1,"")</f>
        <v>3765</v>
      </c>
      <c r="N3931" s="31" t="e">
        <f>IF(AND(B3931=N$1),LOOKUP(9.99999999999999E+307,$N$2:N3930)+1,"")</f>
        <v>#REF!</v>
      </c>
      <c r="O3931" s="31" t="e">
        <f>IF(AND($B3931=O$1),LOOKUP(9.99999999999999E+307,$O$2:O3930)+1,"")</f>
        <v>#REF!</v>
      </c>
      <c r="P3931" s="31" t="e">
        <f>IF(AND($B3931=P$1),LOOKUP(9.99999999999999E+307,$P$2:P3930)+1,"")</f>
        <v>#REF!</v>
      </c>
      <c r="Q3931" s="31" t="e">
        <f>IF(AND($B3931=Q$1),LOOKUP(9.99999999999999E+307,$Q$2:Q3930)+1,"")</f>
        <v>#REF!</v>
      </c>
      <c r="R3931" s="31">
        <f>IF(AND($B3931=R$1),LOOKUP(9.99999999999999E+307,$R$2:R3930)+1,"")</f>
        <v>3765</v>
      </c>
      <c r="S3931" s="31">
        <f>IF(AND($B3931=S$1),LOOKUP(9.99999999999999E+307,$S$2:S3930)+1,"")</f>
        <v>3765</v>
      </c>
      <c r="T3931" s="265"/>
      <c r="AA3931" s="254" t="str">
        <f t="shared" si="437"/>
        <v/>
      </c>
      <c r="AB3931" s="254" t="str">
        <f t="shared" si="438"/>
        <v/>
      </c>
      <c r="AC3931" s="255">
        <f t="shared" si="439"/>
        <v>0</v>
      </c>
      <c r="AD3931" s="255">
        <f t="shared" si="440"/>
        <v>3836</v>
      </c>
      <c r="AE3931" s="256" t="str">
        <f t="shared" si="441"/>
        <v/>
      </c>
      <c r="AF3931" s="252" t="str">
        <f t="shared" si="442"/>
        <v>-</v>
      </c>
    </row>
    <row r="3932" spans="1:32" ht="20.149999999999999" customHeight="1" x14ac:dyDescent="0.75">
      <c r="A3932" s="31">
        <v>3930</v>
      </c>
      <c r="B3932" s="237"/>
      <c r="C3932" s="273"/>
      <c r="D3932" s="272"/>
      <c r="E3932" s="273"/>
      <c r="F3932" s="273"/>
      <c r="G3932" s="253" t="str">
        <f t="shared" si="436"/>
        <v/>
      </c>
      <c r="H3932" s="31" t="str">
        <f>IF(AND(B3932=H$1),LOOKUP(9.99999999999999E+307,$H$2:H3931)+1,"")</f>
        <v/>
      </c>
      <c r="I3932" s="31" t="str">
        <f>IF(AND(B3932=I$1),LOOKUP(9.99999999999999E+307,$I$2:I3931)+1,"")</f>
        <v/>
      </c>
      <c r="J3932" s="31">
        <f>IF(AND(B3932=J$1),LOOKUP(9.99999999999999E+307,$J$2:J3931)+1,"")</f>
        <v>3766</v>
      </c>
      <c r="K3932" s="31">
        <f>IF(AND(B3932=K$1),LOOKUP(9.99999999999999E+307,$K$2:K3931)+1,"")</f>
        <v>3766</v>
      </c>
      <c r="L3932" s="31">
        <f>IF(AND(B3932=L$1),LOOKUP(9.99999999999999E+307,$L$2:L3931)+1,"")</f>
        <v>3766</v>
      </c>
      <c r="M3932" s="31">
        <f>IF(AND(B3932=M$1),LOOKUP(9.99999999999999E+307,$M$2:M3931)+1,"")</f>
        <v>3766</v>
      </c>
      <c r="N3932" s="31" t="e">
        <f>IF(AND(B3932=N$1),LOOKUP(9.99999999999999E+307,$N$2:N3931)+1,"")</f>
        <v>#REF!</v>
      </c>
      <c r="O3932" s="31" t="e">
        <f>IF(AND($B3932=O$1),LOOKUP(9.99999999999999E+307,$O$2:O3931)+1,"")</f>
        <v>#REF!</v>
      </c>
      <c r="P3932" s="31" t="e">
        <f>IF(AND($B3932=P$1),LOOKUP(9.99999999999999E+307,$P$2:P3931)+1,"")</f>
        <v>#REF!</v>
      </c>
      <c r="Q3932" s="31" t="e">
        <f>IF(AND($B3932=Q$1),LOOKUP(9.99999999999999E+307,$Q$2:Q3931)+1,"")</f>
        <v>#REF!</v>
      </c>
      <c r="R3932" s="31">
        <f>IF(AND($B3932=R$1),LOOKUP(9.99999999999999E+307,$R$2:R3931)+1,"")</f>
        <v>3766</v>
      </c>
      <c r="S3932" s="31">
        <f>IF(AND($B3932=S$1),LOOKUP(9.99999999999999E+307,$S$2:S3931)+1,"")</f>
        <v>3766</v>
      </c>
      <c r="T3932" s="265"/>
      <c r="AA3932" s="254" t="str">
        <f t="shared" si="437"/>
        <v/>
      </c>
      <c r="AB3932" s="254" t="str">
        <f t="shared" si="438"/>
        <v/>
      </c>
      <c r="AC3932" s="255">
        <f t="shared" si="439"/>
        <v>0</v>
      </c>
      <c r="AD3932" s="255">
        <f t="shared" si="440"/>
        <v>3836</v>
      </c>
      <c r="AE3932" s="256" t="str">
        <f t="shared" si="441"/>
        <v/>
      </c>
      <c r="AF3932" s="252" t="str">
        <f t="shared" si="442"/>
        <v>-</v>
      </c>
    </row>
    <row r="3933" spans="1:32" ht="20.149999999999999" customHeight="1" x14ac:dyDescent="0.75">
      <c r="A3933" s="31">
        <v>3931</v>
      </c>
      <c r="B3933" s="237"/>
      <c r="C3933" s="273"/>
      <c r="D3933" s="272"/>
      <c r="E3933" s="273"/>
      <c r="F3933" s="273"/>
      <c r="G3933" s="253" t="str">
        <f t="shared" si="436"/>
        <v/>
      </c>
      <c r="H3933" s="31" t="str">
        <f>IF(AND(B3933=H$1),LOOKUP(9.99999999999999E+307,$H$2:H3932)+1,"")</f>
        <v/>
      </c>
      <c r="I3933" s="31" t="str">
        <f>IF(AND(B3933=I$1),LOOKUP(9.99999999999999E+307,$I$2:I3932)+1,"")</f>
        <v/>
      </c>
      <c r="J3933" s="31">
        <f>IF(AND(B3933=J$1),LOOKUP(9.99999999999999E+307,$J$2:J3932)+1,"")</f>
        <v>3767</v>
      </c>
      <c r="K3933" s="31">
        <f>IF(AND(B3933=K$1),LOOKUP(9.99999999999999E+307,$K$2:K3932)+1,"")</f>
        <v>3767</v>
      </c>
      <c r="L3933" s="31">
        <f>IF(AND(B3933=L$1),LOOKUP(9.99999999999999E+307,$L$2:L3932)+1,"")</f>
        <v>3767</v>
      </c>
      <c r="M3933" s="31">
        <f>IF(AND(B3933=M$1),LOOKUP(9.99999999999999E+307,$M$2:M3932)+1,"")</f>
        <v>3767</v>
      </c>
      <c r="N3933" s="31" t="e">
        <f>IF(AND(B3933=N$1),LOOKUP(9.99999999999999E+307,$N$2:N3932)+1,"")</f>
        <v>#REF!</v>
      </c>
      <c r="O3933" s="31" t="e">
        <f>IF(AND($B3933=O$1),LOOKUP(9.99999999999999E+307,$O$2:O3932)+1,"")</f>
        <v>#REF!</v>
      </c>
      <c r="P3933" s="31" t="e">
        <f>IF(AND($B3933=P$1),LOOKUP(9.99999999999999E+307,$P$2:P3932)+1,"")</f>
        <v>#REF!</v>
      </c>
      <c r="Q3933" s="31" t="e">
        <f>IF(AND($B3933=Q$1),LOOKUP(9.99999999999999E+307,$Q$2:Q3932)+1,"")</f>
        <v>#REF!</v>
      </c>
      <c r="R3933" s="31">
        <f>IF(AND($B3933=R$1),LOOKUP(9.99999999999999E+307,$R$2:R3932)+1,"")</f>
        <v>3767</v>
      </c>
      <c r="S3933" s="31">
        <f>IF(AND($B3933=S$1),LOOKUP(9.99999999999999E+307,$S$2:S3932)+1,"")</f>
        <v>3767</v>
      </c>
      <c r="T3933" s="265"/>
      <c r="AA3933" s="254" t="str">
        <f t="shared" si="437"/>
        <v/>
      </c>
      <c r="AB3933" s="254" t="str">
        <f t="shared" si="438"/>
        <v/>
      </c>
      <c r="AC3933" s="255">
        <f t="shared" si="439"/>
        <v>0</v>
      </c>
      <c r="AD3933" s="255">
        <f t="shared" si="440"/>
        <v>3836</v>
      </c>
      <c r="AE3933" s="256" t="str">
        <f t="shared" si="441"/>
        <v/>
      </c>
      <c r="AF3933" s="252" t="str">
        <f t="shared" si="442"/>
        <v>-</v>
      </c>
    </row>
    <row r="3934" spans="1:32" ht="20.149999999999999" customHeight="1" x14ac:dyDescent="0.75">
      <c r="A3934" s="31">
        <v>3932</v>
      </c>
      <c r="B3934" s="237"/>
      <c r="C3934" s="273"/>
      <c r="D3934" s="272"/>
      <c r="E3934" s="273"/>
      <c r="F3934" s="273"/>
      <c r="G3934" s="253" t="str">
        <f t="shared" si="436"/>
        <v/>
      </c>
      <c r="H3934" s="31" t="str">
        <f>IF(AND(B3934=H$1),LOOKUP(9.99999999999999E+307,$H$2:H3933)+1,"")</f>
        <v/>
      </c>
      <c r="I3934" s="31" t="str">
        <f>IF(AND(B3934=I$1),LOOKUP(9.99999999999999E+307,$I$2:I3933)+1,"")</f>
        <v/>
      </c>
      <c r="J3934" s="31">
        <f>IF(AND(B3934=J$1),LOOKUP(9.99999999999999E+307,$J$2:J3933)+1,"")</f>
        <v>3768</v>
      </c>
      <c r="K3934" s="31">
        <f>IF(AND(B3934=K$1),LOOKUP(9.99999999999999E+307,$K$2:K3933)+1,"")</f>
        <v>3768</v>
      </c>
      <c r="L3934" s="31">
        <f>IF(AND(B3934=L$1),LOOKUP(9.99999999999999E+307,$L$2:L3933)+1,"")</f>
        <v>3768</v>
      </c>
      <c r="M3934" s="31">
        <f>IF(AND(B3934=M$1),LOOKUP(9.99999999999999E+307,$M$2:M3933)+1,"")</f>
        <v>3768</v>
      </c>
      <c r="N3934" s="31" t="e">
        <f>IF(AND(B3934=N$1),LOOKUP(9.99999999999999E+307,$N$2:N3933)+1,"")</f>
        <v>#REF!</v>
      </c>
      <c r="O3934" s="31" t="e">
        <f>IF(AND($B3934=O$1),LOOKUP(9.99999999999999E+307,$O$2:O3933)+1,"")</f>
        <v>#REF!</v>
      </c>
      <c r="P3934" s="31" t="e">
        <f>IF(AND($B3934=P$1),LOOKUP(9.99999999999999E+307,$P$2:P3933)+1,"")</f>
        <v>#REF!</v>
      </c>
      <c r="Q3934" s="31" t="e">
        <f>IF(AND($B3934=Q$1),LOOKUP(9.99999999999999E+307,$Q$2:Q3933)+1,"")</f>
        <v>#REF!</v>
      </c>
      <c r="R3934" s="31">
        <f>IF(AND($B3934=R$1),LOOKUP(9.99999999999999E+307,$R$2:R3933)+1,"")</f>
        <v>3768</v>
      </c>
      <c r="S3934" s="31">
        <f>IF(AND($B3934=S$1),LOOKUP(9.99999999999999E+307,$S$2:S3933)+1,"")</f>
        <v>3768</v>
      </c>
      <c r="T3934" s="265"/>
      <c r="AA3934" s="254" t="str">
        <f t="shared" si="437"/>
        <v/>
      </c>
      <c r="AB3934" s="254" t="str">
        <f t="shared" si="438"/>
        <v/>
      </c>
      <c r="AC3934" s="255">
        <f t="shared" si="439"/>
        <v>0</v>
      </c>
      <c r="AD3934" s="255">
        <f t="shared" si="440"/>
        <v>3836</v>
      </c>
      <c r="AE3934" s="256" t="str">
        <f t="shared" si="441"/>
        <v/>
      </c>
      <c r="AF3934" s="252" t="str">
        <f t="shared" si="442"/>
        <v>-</v>
      </c>
    </row>
    <row r="3935" spans="1:32" ht="20.149999999999999" customHeight="1" x14ac:dyDescent="0.75">
      <c r="A3935" s="31">
        <v>3933</v>
      </c>
      <c r="B3935" s="237"/>
      <c r="C3935" s="273"/>
      <c r="D3935" s="272"/>
      <c r="E3935" s="273"/>
      <c r="F3935" s="273"/>
      <c r="G3935" s="253" t="str">
        <f t="shared" si="436"/>
        <v/>
      </c>
      <c r="H3935" s="31" t="str">
        <f>IF(AND(B3935=H$1),LOOKUP(9.99999999999999E+307,$H$2:H3934)+1,"")</f>
        <v/>
      </c>
      <c r="I3935" s="31" t="str">
        <f>IF(AND(B3935=I$1),LOOKUP(9.99999999999999E+307,$I$2:I3934)+1,"")</f>
        <v/>
      </c>
      <c r="J3935" s="31">
        <f>IF(AND(B3935=J$1),LOOKUP(9.99999999999999E+307,$J$2:J3934)+1,"")</f>
        <v>3769</v>
      </c>
      <c r="K3935" s="31">
        <f>IF(AND(B3935=K$1),LOOKUP(9.99999999999999E+307,$K$2:K3934)+1,"")</f>
        <v>3769</v>
      </c>
      <c r="L3935" s="31">
        <f>IF(AND(B3935=L$1),LOOKUP(9.99999999999999E+307,$L$2:L3934)+1,"")</f>
        <v>3769</v>
      </c>
      <c r="M3935" s="31">
        <f>IF(AND(B3935=M$1),LOOKUP(9.99999999999999E+307,$M$2:M3934)+1,"")</f>
        <v>3769</v>
      </c>
      <c r="N3935" s="31" t="e">
        <f>IF(AND(B3935=N$1),LOOKUP(9.99999999999999E+307,$N$2:N3934)+1,"")</f>
        <v>#REF!</v>
      </c>
      <c r="O3935" s="31" t="e">
        <f>IF(AND($B3935=O$1),LOOKUP(9.99999999999999E+307,$O$2:O3934)+1,"")</f>
        <v>#REF!</v>
      </c>
      <c r="P3935" s="31" t="e">
        <f>IF(AND($B3935=P$1),LOOKUP(9.99999999999999E+307,$P$2:P3934)+1,"")</f>
        <v>#REF!</v>
      </c>
      <c r="Q3935" s="31" t="e">
        <f>IF(AND($B3935=Q$1),LOOKUP(9.99999999999999E+307,$Q$2:Q3934)+1,"")</f>
        <v>#REF!</v>
      </c>
      <c r="R3935" s="31">
        <f>IF(AND($B3935=R$1),LOOKUP(9.99999999999999E+307,$R$2:R3934)+1,"")</f>
        <v>3769</v>
      </c>
      <c r="S3935" s="31">
        <f>IF(AND($B3935=S$1),LOOKUP(9.99999999999999E+307,$S$2:S3934)+1,"")</f>
        <v>3769</v>
      </c>
      <c r="T3935" s="265"/>
      <c r="AA3935" s="254" t="str">
        <f t="shared" si="437"/>
        <v/>
      </c>
      <c r="AB3935" s="254" t="str">
        <f t="shared" si="438"/>
        <v/>
      </c>
      <c r="AC3935" s="255">
        <f t="shared" si="439"/>
        <v>0</v>
      </c>
      <c r="AD3935" s="255">
        <f t="shared" si="440"/>
        <v>3836</v>
      </c>
      <c r="AE3935" s="256" t="str">
        <f t="shared" si="441"/>
        <v/>
      </c>
      <c r="AF3935" s="252" t="str">
        <f t="shared" si="442"/>
        <v>-</v>
      </c>
    </row>
    <row r="3936" spans="1:32" ht="20.149999999999999" customHeight="1" x14ac:dyDescent="0.75">
      <c r="A3936" s="31">
        <v>3934</v>
      </c>
      <c r="B3936" s="237"/>
      <c r="C3936" s="273"/>
      <c r="D3936" s="272"/>
      <c r="E3936" s="273"/>
      <c r="F3936" s="273"/>
      <c r="G3936" s="253" t="str">
        <f t="shared" si="436"/>
        <v/>
      </c>
      <c r="H3936" s="31" t="str">
        <f>IF(AND(B3936=H$1),LOOKUP(9.99999999999999E+307,$H$2:H3935)+1,"")</f>
        <v/>
      </c>
      <c r="I3936" s="31" t="str">
        <f>IF(AND(B3936=I$1),LOOKUP(9.99999999999999E+307,$I$2:I3935)+1,"")</f>
        <v/>
      </c>
      <c r="J3936" s="31">
        <f>IF(AND(B3936=J$1),LOOKUP(9.99999999999999E+307,$J$2:J3935)+1,"")</f>
        <v>3770</v>
      </c>
      <c r="K3936" s="31">
        <f>IF(AND(B3936=K$1),LOOKUP(9.99999999999999E+307,$K$2:K3935)+1,"")</f>
        <v>3770</v>
      </c>
      <c r="L3936" s="31">
        <f>IF(AND(B3936=L$1),LOOKUP(9.99999999999999E+307,$L$2:L3935)+1,"")</f>
        <v>3770</v>
      </c>
      <c r="M3936" s="31">
        <f>IF(AND(B3936=M$1),LOOKUP(9.99999999999999E+307,$M$2:M3935)+1,"")</f>
        <v>3770</v>
      </c>
      <c r="N3936" s="31" t="e">
        <f>IF(AND(B3936=N$1),LOOKUP(9.99999999999999E+307,$N$2:N3935)+1,"")</f>
        <v>#REF!</v>
      </c>
      <c r="O3936" s="31" t="e">
        <f>IF(AND($B3936=O$1),LOOKUP(9.99999999999999E+307,$O$2:O3935)+1,"")</f>
        <v>#REF!</v>
      </c>
      <c r="P3936" s="31" t="e">
        <f>IF(AND($B3936=P$1),LOOKUP(9.99999999999999E+307,$P$2:P3935)+1,"")</f>
        <v>#REF!</v>
      </c>
      <c r="Q3936" s="31" t="e">
        <f>IF(AND($B3936=Q$1),LOOKUP(9.99999999999999E+307,$Q$2:Q3935)+1,"")</f>
        <v>#REF!</v>
      </c>
      <c r="R3936" s="31">
        <f>IF(AND($B3936=R$1),LOOKUP(9.99999999999999E+307,$R$2:R3935)+1,"")</f>
        <v>3770</v>
      </c>
      <c r="S3936" s="31">
        <f>IF(AND($B3936=S$1),LOOKUP(9.99999999999999E+307,$S$2:S3935)+1,"")</f>
        <v>3770</v>
      </c>
      <c r="T3936" s="265"/>
      <c r="AA3936" s="254" t="str">
        <f t="shared" si="437"/>
        <v/>
      </c>
      <c r="AB3936" s="254" t="str">
        <f t="shared" si="438"/>
        <v/>
      </c>
      <c r="AC3936" s="255">
        <f t="shared" si="439"/>
        <v>0</v>
      </c>
      <c r="AD3936" s="255">
        <f t="shared" si="440"/>
        <v>3836</v>
      </c>
      <c r="AE3936" s="256" t="str">
        <f t="shared" si="441"/>
        <v/>
      </c>
      <c r="AF3936" s="252" t="str">
        <f t="shared" si="442"/>
        <v>-</v>
      </c>
    </row>
    <row r="3937" spans="1:32" ht="20.149999999999999" customHeight="1" x14ac:dyDescent="0.75">
      <c r="A3937" s="31">
        <v>3935</v>
      </c>
      <c r="B3937" s="237"/>
      <c r="C3937" s="273"/>
      <c r="D3937" s="272"/>
      <c r="E3937" s="273"/>
      <c r="F3937" s="273"/>
      <c r="G3937" s="253" t="str">
        <f t="shared" si="436"/>
        <v/>
      </c>
      <c r="H3937" s="31" t="str">
        <f>IF(AND(B3937=H$1),LOOKUP(9.99999999999999E+307,$H$2:H3936)+1,"")</f>
        <v/>
      </c>
      <c r="I3937" s="31" t="str">
        <f>IF(AND(B3937=I$1),LOOKUP(9.99999999999999E+307,$I$2:I3936)+1,"")</f>
        <v/>
      </c>
      <c r="J3937" s="31">
        <f>IF(AND(B3937=J$1),LOOKUP(9.99999999999999E+307,$J$2:J3936)+1,"")</f>
        <v>3771</v>
      </c>
      <c r="K3937" s="31">
        <f>IF(AND(B3937=K$1),LOOKUP(9.99999999999999E+307,$K$2:K3936)+1,"")</f>
        <v>3771</v>
      </c>
      <c r="L3937" s="31">
        <f>IF(AND(B3937=L$1),LOOKUP(9.99999999999999E+307,$L$2:L3936)+1,"")</f>
        <v>3771</v>
      </c>
      <c r="M3937" s="31">
        <f>IF(AND(B3937=M$1),LOOKUP(9.99999999999999E+307,$M$2:M3936)+1,"")</f>
        <v>3771</v>
      </c>
      <c r="N3937" s="31" t="e">
        <f>IF(AND(B3937=N$1),LOOKUP(9.99999999999999E+307,$N$2:N3936)+1,"")</f>
        <v>#REF!</v>
      </c>
      <c r="O3937" s="31" t="e">
        <f>IF(AND($B3937=O$1),LOOKUP(9.99999999999999E+307,$O$2:O3936)+1,"")</f>
        <v>#REF!</v>
      </c>
      <c r="P3937" s="31" t="e">
        <f>IF(AND($B3937=P$1),LOOKUP(9.99999999999999E+307,$P$2:P3936)+1,"")</f>
        <v>#REF!</v>
      </c>
      <c r="Q3937" s="31" t="e">
        <f>IF(AND($B3937=Q$1),LOOKUP(9.99999999999999E+307,$Q$2:Q3936)+1,"")</f>
        <v>#REF!</v>
      </c>
      <c r="R3937" s="31">
        <f>IF(AND($B3937=R$1),LOOKUP(9.99999999999999E+307,$R$2:R3936)+1,"")</f>
        <v>3771</v>
      </c>
      <c r="S3937" s="31">
        <f>IF(AND($B3937=S$1),LOOKUP(9.99999999999999E+307,$S$2:S3936)+1,"")</f>
        <v>3771</v>
      </c>
      <c r="T3937" s="265"/>
      <c r="AA3937" s="254" t="str">
        <f t="shared" si="437"/>
        <v/>
      </c>
      <c r="AB3937" s="254" t="str">
        <f t="shared" si="438"/>
        <v/>
      </c>
      <c r="AC3937" s="255">
        <f t="shared" si="439"/>
        <v>0</v>
      </c>
      <c r="AD3937" s="255">
        <f t="shared" si="440"/>
        <v>3836</v>
      </c>
      <c r="AE3937" s="256" t="str">
        <f t="shared" si="441"/>
        <v/>
      </c>
      <c r="AF3937" s="252" t="str">
        <f t="shared" si="442"/>
        <v>-</v>
      </c>
    </row>
    <row r="3938" spans="1:32" ht="20.149999999999999" customHeight="1" x14ac:dyDescent="0.75">
      <c r="A3938" s="31">
        <v>3936</v>
      </c>
      <c r="B3938" s="237"/>
      <c r="C3938" s="273"/>
      <c r="D3938" s="272"/>
      <c r="E3938" s="273"/>
      <c r="F3938" s="273"/>
      <c r="G3938" s="253" t="str">
        <f t="shared" si="436"/>
        <v/>
      </c>
      <c r="H3938" s="31" t="str">
        <f>IF(AND(B3938=H$1),LOOKUP(9.99999999999999E+307,$H$2:H3937)+1,"")</f>
        <v/>
      </c>
      <c r="I3938" s="31" t="str">
        <f>IF(AND(B3938=I$1),LOOKUP(9.99999999999999E+307,$I$2:I3937)+1,"")</f>
        <v/>
      </c>
      <c r="J3938" s="31">
        <f>IF(AND(B3938=J$1),LOOKUP(9.99999999999999E+307,$J$2:J3937)+1,"")</f>
        <v>3772</v>
      </c>
      <c r="K3938" s="31">
        <f>IF(AND(B3938=K$1),LOOKUP(9.99999999999999E+307,$K$2:K3937)+1,"")</f>
        <v>3772</v>
      </c>
      <c r="L3938" s="31">
        <f>IF(AND(B3938=L$1),LOOKUP(9.99999999999999E+307,$L$2:L3937)+1,"")</f>
        <v>3772</v>
      </c>
      <c r="M3938" s="31">
        <f>IF(AND(B3938=M$1),LOOKUP(9.99999999999999E+307,$M$2:M3937)+1,"")</f>
        <v>3772</v>
      </c>
      <c r="N3938" s="31" t="e">
        <f>IF(AND(B3938=N$1),LOOKUP(9.99999999999999E+307,$N$2:N3937)+1,"")</f>
        <v>#REF!</v>
      </c>
      <c r="O3938" s="31" t="e">
        <f>IF(AND($B3938=O$1),LOOKUP(9.99999999999999E+307,$O$2:O3937)+1,"")</f>
        <v>#REF!</v>
      </c>
      <c r="P3938" s="31" t="e">
        <f>IF(AND($B3938=P$1),LOOKUP(9.99999999999999E+307,$P$2:P3937)+1,"")</f>
        <v>#REF!</v>
      </c>
      <c r="Q3938" s="31" t="e">
        <f>IF(AND($B3938=Q$1),LOOKUP(9.99999999999999E+307,$Q$2:Q3937)+1,"")</f>
        <v>#REF!</v>
      </c>
      <c r="R3938" s="31">
        <f>IF(AND($B3938=R$1),LOOKUP(9.99999999999999E+307,$R$2:R3937)+1,"")</f>
        <v>3772</v>
      </c>
      <c r="S3938" s="31">
        <f>IF(AND($B3938=S$1),LOOKUP(9.99999999999999E+307,$S$2:S3937)+1,"")</f>
        <v>3772</v>
      </c>
      <c r="T3938" s="265"/>
      <c r="AA3938" s="254" t="str">
        <f t="shared" si="437"/>
        <v/>
      </c>
      <c r="AB3938" s="254" t="str">
        <f t="shared" si="438"/>
        <v/>
      </c>
      <c r="AC3938" s="255">
        <f t="shared" si="439"/>
        <v>0</v>
      </c>
      <c r="AD3938" s="255">
        <f t="shared" si="440"/>
        <v>3836</v>
      </c>
      <c r="AE3938" s="256" t="str">
        <f t="shared" si="441"/>
        <v/>
      </c>
      <c r="AF3938" s="252" t="str">
        <f t="shared" si="442"/>
        <v>-</v>
      </c>
    </row>
    <row r="3939" spans="1:32" ht="20.149999999999999" customHeight="1" x14ac:dyDescent="0.75">
      <c r="A3939" s="31">
        <v>3937</v>
      </c>
      <c r="B3939" s="237"/>
      <c r="C3939" s="273"/>
      <c r="D3939" s="272"/>
      <c r="E3939" s="273"/>
      <c r="F3939" s="273"/>
      <c r="G3939" s="253" t="str">
        <f t="shared" si="436"/>
        <v/>
      </c>
      <c r="H3939" s="31" t="str">
        <f>IF(AND(B3939=H$1),LOOKUP(9.99999999999999E+307,$H$2:H3938)+1,"")</f>
        <v/>
      </c>
      <c r="I3939" s="31" t="str">
        <f>IF(AND(B3939=I$1),LOOKUP(9.99999999999999E+307,$I$2:I3938)+1,"")</f>
        <v/>
      </c>
      <c r="J3939" s="31">
        <f>IF(AND(B3939=J$1),LOOKUP(9.99999999999999E+307,$J$2:J3938)+1,"")</f>
        <v>3773</v>
      </c>
      <c r="K3939" s="31">
        <f>IF(AND(B3939=K$1),LOOKUP(9.99999999999999E+307,$K$2:K3938)+1,"")</f>
        <v>3773</v>
      </c>
      <c r="L3939" s="31">
        <f>IF(AND(B3939=L$1),LOOKUP(9.99999999999999E+307,$L$2:L3938)+1,"")</f>
        <v>3773</v>
      </c>
      <c r="M3939" s="31">
        <f>IF(AND(B3939=M$1),LOOKUP(9.99999999999999E+307,$M$2:M3938)+1,"")</f>
        <v>3773</v>
      </c>
      <c r="N3939" s="31" t="e">
        <f>IF(AND(B3939=N$1),LOOKUP(9.99999999999999E+307,$N$2:N3938)+1,"")</f>
        <v>#REF!</v>
      </c>
      <c r="O3939" s="31" t="e">
        <f>IF(AND($B3939=O$1),LOOKUP(9.99999999999999E+307,$O$2:O3938)+1,"")</f>
        <v>#REF!</v>
      </c>
      <c r="P3939" s="31" t="e">
        <f>IF(AND($B3939=P$1),LOOKUP(9.99999999999999E+307,$P$2:P3938)+1,"")</f>
        <v>#REF!</v>
      </c>
      <c r="Q3939" s="31" t="e">
        <f>IF(AND($B3939=Q$1),LOOKUP(9.99999999999999E+307,$Q$2:Q3938)+1,"")</f>
        <v>#REF!</v>
      </c>
      <c r="R3939" s="31">
        <f>IF(AND($B3939=R$1),LOOKUP(9.99999999999999E+307,$R$2:R3938)+1,"")</f>
        <v>3773</v>
      </c>
      <c r="S3939" s="31">
        <f>IF(AND($B3939=S$1),LOOKUP(9.99999999999999E+307,$S$2:S3938)+1,"")</f>
        <v>3773</v>
      </c>
      <c r="T3939" s="265"/>
      <c r="AA3939" s="254" t="str">
        <f t="shared" si="437"/>
        <v/>
      </c>
      <c r="AB3939" s="254" t="str">
        <f t="shared" si="438"/>
        <v/>
      </c>
      <c r="AC3939" s="255">
        <f t="shared" si="439"/>
        <v>0</v>
      </c>
      <c r="AD3939" s="255">
        <f t="shared" si="440"/>
        <v>3836</v>
      </c>
      <c r="AE3939" s="256" t="str">
        <f t="shared" si="441"/>
        <v/>
      </c>
      <c r="AF3939" s="252" t="str">
        <f t="shared" si="442"/>
        <v>-</v>
      </c>
    </row>
    <row r="3940" spans="1:32" ht="20.149999999999999" customHeight="1" x14ac:dyDescent="0.75">
      <c r="A3940" s="31">
        <v>3938</v>
      </c>
      <c r="B3940" s="237"/>
      <c r="C3940" s="273"/>
      <c r="D3940" s="272"/>
      <c r="E3940" s="273"/>
      <c r="F3940" s="273"/>
      <c r="G3940" s="253" t="str">
        <f t="shared" si="436"/>
        <v/>
      </c>
      <c r="H3940" s="31" t="str">
        <f>IF(AND(B3940=H$1),LOOKUP(9.99999999999999E+307,$H$2:H3939)+1,"")</f>
        <v/>
      </c>
      <c r="I3940" s="31" t="str">
        <f>IF(AND(B3940=I$1),LOOKUP(9.99999999999999E+307,$I$2:I3939)+1,"")</f>
        <v/>
      </c>
      <c r="J3940" s="31">
        <f>IF(AND(B3940=J$1),LOOKUP(9.99999999999999E+307,$J$2:J3939)+1,"")</f>
        <v>3774</v>
      </c>
      <c r="K3940" s="31">
        <f>IF(AND(B3940=K$1),LOOKUP(9.99999999999999E+307,$K$2:K3939)+1,"")</f>
        <v>3774</v>
      </c>
      <c r="L3940" s="31">
        <f>IF(AND(B3940=L$1),LOOKUP(9.99999999999999E+307,$L$2:L3939)+1,"")</f>
        <v>3774</v>
      </c>
      <c r="M3940" s="31">
        <f>IF(AND(B3940=M$1),LOOKUP(9.99999999999999E+307,$M$2:M3939)+1,"")</f>
        <v>3774</v>
      </c>
      <c r="N3940" s="31" t="e">
        <f>IF(AND(B3940=N$1),LOOKUP(9.99999999999999E+307,$N$2:N3939)+1,"")</f>
        <v>#REF!</v>
      </c>
      <c r="O3940" s="31" t="e">
        <f>IF(AND($B3940=O$1),LOOKUP(9.99999999999999E+307,$O$2:O3939)+1,"")</f>
        <v>#REF!</v>
      </c>
      <c r="P3940" s="31" t="e">
        <f>IF(AND($B3940=P$1),LOOKUP(9.99999999999999E+307,$P$2:P3939)+1,"")</f>
        <v>#REF!</v>
      </c>
      <c r="Q3940" s="31" t="e">
        <f>IF(AND($B3940=Q$1),LOOKUP(9.99999999999999E+307,$Q$2:Q3939)+1,"")</f>
        <v>#REF!</v>
      </c>
      <c r="R3940" s="31">
        <f>IF(AND($B3940=R$1),LOOKUP(9.99999999999999E+307,$R$2:R3939)+1,"")</f>
        <v>3774</v>
      </c>
      <c r="S3940" s="31">
        <f>IF(AND($B3940=S$1),LOOKUP(9.99999999999999E+307,$S$2:S3939)+1,"")</f>
        <v>3774</v>
      </c>
      <c r="T3940" s="265"/>
      <c r="AA3940" s="254" t="str">
        <f t="shared" si="437"/>
        <v/>
      </c>
      <c r="AB3940" s="254" t="str">
        <f t="shared" si="438"/>
        <v/>
      </c>
      <c r="AC3940" s="255">
        <f t="shared" si="439"/>
        <v>0</v>
      </c>
      <c r="AD3940" s="255">
        <f t="shared" si="440"/>
        <v>3836</v>
      </c>
      <c r="AE3940" s="256" t="str">
        <f t="shared" si="441"/>
        <v/>
      </c>
      <c r="AF3940" s="252" t="str">
        <f t="shared" si="442"/>
        <v>-</v>
      </c>
    </row>
    <row r="3941" spans="1:32" ht="20.149999999999999" customHeight="1" x14ac:dyDescent="0.75">
      <c r="A3941" s="31">
        <v>3939</v>
      </c>
      <c r="B3941" s="237"/>
      <c r="C3941" s="273"/>
      <c r="D3941" s="272"/>
      <c r="E3941" s="273"/>
      <c r="F3941" s="273"/>
      <c r="G3941" s="253" t="str">
        <f t="shared" si="436"/>
        <v/>
      </c>
      <c r="H3941" s="31" t="str">
        <f>IF(AND(B3941=H$1),LOOKUP(9.99999999999999E+307,$H$2:H3940)+1,"")</f>
        <v/>
      </c>
      <c r="I3941" s="31" t="str">
        <f>IF(AND(B3941=I$1),LOOKUP(9.99999999999999E+307,$I$2:I3940)+1,"")</f>
        <v/>
      </c>
      <c r="J3941" s="31">
        <f>IF(AND(B3941=J$1),LOOKUP(9.99999999999999E+307,$J$2:J3940)+1,"")</f>
        <v>3775</v>
      </c>
      <c r="K3941" s="31">
        <f>IF(AND(B3941=K$1),LOOKUP(9.99999999999999E+307,$K$2:K3940)+1,"")</f>
        <v>3775</v>
      </c>
      <c r="L3941" s="31">
        <f>IF(AND(B3941=L$1),LOOKUP(9.99999999999999E+307,$L$2:L3940)+1,"")</f>
        <v>3775</v>
      </c>
      <c r="M3941" s="31">
        <f>IF(AND(B3941=M$1),LOOKUP(9.99999999999999E+307,$M$2:M3940)+1,"")</f>
        <v>3775</v>
      </c>
      <c r="N3941" s="31" t="e">
        <f>IF(AND(B3941=N$1),LOOKUP(9.99999999999999E+307,$N$2:N3940)+1,"")</f>
        <v>#REF!</v>
      </c>
      <c r="O3941" s="31" t="e">
        <f>IF(AND($B3941=O$1),LOOKUP(9.99999999999999E+307,$O$2:O3940)+1,"")</f>
        <v>#REF!</v>
      </c>
      <c r="P3941" s="31" t="e">
        <f>IF(AND($B3941=P$1),LOOKUP(9.99999999999999E+307,$P$2:P3940)+1,"")</f>
        <v>#REF!</v>
      </c>
      <c r="Q3941" s="31" t="e">
        <f>IF(AND($B3941=Q$1),LOOKUP(9.99999999999999E+307,$Q$2:Q3940)+1,"")</f>
        <v>#REF!</v>
      </c>
      <c r="R3941" s="31">
        <f>IF(AND($B3941=R$1),LOOKUP(9.99999999999999E+307,$R$2:R3940)+1,"")</f>
        <v>3775</v>
      </c>
      <c r="S3941" s="31">
        <f>IF(AND($B3941=S$1),LOOKUP(9.99999999999999E+307,$S$2:S3940)+1,"")</f>
        <v>3775</v>
      </c>
      <c r="T3941" s="265"/>
      <c r="AA3941" s="254" t="str">
        <f t="shared" si="437"/>
        <v/>
      </c>
      <c r="AB3941" s="254" t="str">
        <f t="shared" si="438"/>
        <v/>
      </c>
      <c r="AC3941" s="255">
        <f t="shared" si="439"/>
        <v>0</v>
      </c>
      <c r="AD3941" s="255">
        <f t="shared" si="440"/>
        <v>3836</v>
      </c>
      <c r="AE3941" s="256" t="str">
        <f t="shared" si="441"/>
        <v/>
      </c>
      <c r="AF3941" s="252" t="str">
        <f t="shared" si="442"/>
        <v>-</v>
      </c>
    </row>
    <row r="3942" spans="1:32" ht="20.149999999999999" customHeight="1" x14ac:dyDescent="0.75">
      <c r="A3942" s="31">
        <v>3940</v>
      </c>
      <c r="B3942" s="237"/>
      <c r="C3942" s="273"/>
      <c r="D3942" s="272"/>
      <c r="E3942" s="273"/>
      <c r="F3942" s="273"/>
      <c r="G3942" s="253" t="str">
        <f t="shared" si="436"/>
        <v/>
      </c>
      <c r="H3942" s="31" t="str">
        <f>IF(AND(B3942=H$1),LOOKUP(9.99999999999999E+307,$H$2:H3941)+1,"")</f>
        <v/>
      </c>
      <c r="I3942" s="31" t="str">
        <f>IF(AND(B3942=I$1),LOOKUP(9.99999999999999E+307,$I$2:I3941)+1,"")</f>
        <v/>
      </c>
      <c r="J3942" s="31">
        <f>IF(AND(B3942=J$1),LOOKUP(9.99999999999999E+307,$J$2:J3941)+1,"")</f>
        <v>3776</v>
      </c>
      <c r="K3942" s="31">
        <f>IF(AND(B3942=K$1),LOOKUP(9.99999999999999E+307,$K$2:K3941)+1,"")</f>
        <v>3776</v>
      </c>
      <c r="L3942" s="31">
        <f>IF(AND(B3942=L$1),LOOKUP(9.99999999999999E+307,$L$2:L3941)+1,"")</f>
        <v>3776</v>
      </c>
      <c r="M3942" s="31">
        <f>IF(AND(B3942=M$1),LOOKUP(9.99999999999999E+307,$M$2:M3941)+1,"")</f>
        <v>3776</v>
      </c>
      <c r="N3942" s="31" t="e">
        <f>IF(AND(B3942=N$1),LOOKUP(9.99999999999999E+307,$N$2:N3941)+1,"")</f>
        <v>#REF!</v>
      </c>
      <c r="O3942" s="31" t="e">
        <f>IF(AND($B3942=O$1),LOOKUP(9.99999999999999E+307,$O$2:O3941)+1,"")</f>
        <v>#REF!</v>
      </c>
      <c r="P3942" s="31" t="e">
        <f>IF(AND($B3942=P$1),LOOKUP(9.99999999999999E+307,$P$2:P3941)+1,"")</f>
        <v>#REF!</v>
      </c>
      <c r="Q3942" s="31" t="e">
        <f>IF(AND($B3942=Q$1),LOOKUP(9.99999999999999E+307,$Q$2:Q3941)+1,"")</f>
        <v>#REF!</v>
      </c>
      <c r="R3942" s="31">
        <f>IF(AND($B3942=R$1),LOOKUP(9.99999999999999E+307,$R$2:R3941)+1,"")</f>
        <v>3776</v>
      </c>
      <c r="S3942" s="31">
        <f>IF(AND($B3942=S$1),LOOKUP(9.99999999999999E+307,$S$2:S3941)+1,"")</f>
        <v>3776</v>
      </c>
      <c r="T3942" s="265"/>
      <c r="AA3942" s="254" t="str">
        <f t="shared" si="437"/>
        <v/>
      </c>
      <c r="AB3942" s="254" t="str">
        <f t="shared" si="438"/>
        <v/>
      </c>
      <c r="AC3942" s="255">
        <f t="shared" si="439"/>
        <v>0</v>
      </c>
      <c r="AD3942" s="255">
        <f t="shared" si="440"/>
        <v>3836</v>
      </c>
      <c r="AE3942" s="256" t="str">
        <f t="shared" si="441"/>
        <v/>
      </c>
      <c r="AF3942" s="252" t="str">
        <f t="shared" si="442"/>
        <v>-</v>
      </c>
    </row>
    <row r="3943" spans="1:32" ht="20.149999999999999" customHeight="1" x14ac:dyDescent="0.75">
      <c r="A3943" s="31">
        <v>3941</v>
      </c>
      <c r="B3943" s="237"/>
      <c r="C3943" s="273"/>
      <c r="D3943" s="272"/>
      <c r="E3943" s="273"/>
      <c r="F3943" s="273"/>
      <c r="G3943" s="253" t="str">
        <f t="shared" si="436"/>
        <v/>
      </c>
      <c r="H3943" s="31" t="str">
        <f>IF(AND(B3943=H$1),LOOKUP(9.99999999999999E+307,$H$2:H3942)+1,"")</f>
        <v/>
      </c>
      <c r="I3943" s="31" t="str">
        <f>IF(AND(B3943=I$1),LOOKUP(9.99999999999999E+307,$I$2:I3942)+1,"")</f>
        <v/>
      </c>
      <c r="J3943" s="31">
        <f>IF(AND(B3943=J$1),LOOKUP(9.99999999999999E+307,$J$2:J3942)+1,"")</f>
        <v>3777</v>
      </c>
      <c r="K3943" s="31">
        <f>IF(AND(B3943=K$1),LOOKUP(9.99999999999999E+307,$K$2:K3942)+1,"")</f>
        <v>3777</v>
      </c>
      <c r="L3943" s="31">
        <f>IF(AND(B3943=L$1),LOOKUP(9.99999999999999E+307,$L$2:L3942)+1,"")</f>
        <v>3777</v>
      </c>
      <c r="M3943" s="31">
        <f>IF(AND(B3943=M$1),LOOKUP(9.99999999999999E+307,$M$2:M3942)+1,"")</f>
        <v>3777</v>
      </c>
      <c r="N3943" s="31" t="e">
        <f>IF(AND(B3943=N$1),LOOKUP(9.99999999999999E+307,$N$2:N3942)+1,"")</f>
        <v>#REF!</v>
      </c>
      <c r="O3943" s="31" t="e">
        <f>IF(AND($B3943=O$1),LOOKUP(9.99999999999999E+307,$O$2:O3942)+1,"")</f>
        <v>#REF!</v>
      </c>
      <c r="P3943" s="31" t="e">
        <f>IF(AND($B3943=P$1),LOOKUP(9.99999999999999E+307,$P$2:P3942)+1,"")</f>
        <v>#REF!</v>
      </c>
      <c r="Q3943" s="31" t="e">
        <f>IF(AND($B3943=Q$1),LOOKUP(9.99999999999999E+307,$Q$2:Q3942)+1,"")</f>
        <v>#REF!</v>
      </c>
      <c r="R3943" s="31">
        <f>IF(AND($B3943=R$1),LOOKUP(9.99999999999999E+307,$R$2:R3942)+1,"")</f>
        <v>3777</v>
      </c>
      <c r="S3943" s="31">
        <f>IF(AND($B3943=S$1),LOOKUP(9.99999999999999E+307,$S$2:S3942)+1,"")</f>
        <v>3777</v>
      </c>
      <c r="T3943" s="265"/>
      <c r="AA3943" s="254" t="str">
        <f t="shared" si="437"/>
        <v/>
      </c>
      <c r="AB3943" s="254" t="str">
        <f t="shared" si="438"/>
        <v/>
      </c>
      <c r="AC3943" s="255">
        <f t="shared" si="439"/>
        <v>0</v>
      </c>
      <c r="AD3943" s="255">
        <f t="shared" si="440"/>
        <v>3836</v>
      </c>
      <c r="AE3943" s="256" t="str">
        <f t="shared" si="441"/>
        <v/>
      </c>
      <c r="AF3943" s="252" t="str">
        <f t="shared" si="442"/>
        <v>-</v>
      </c>
    </row>
    <row r="3944" spans="1:32" ht="20.149999999999999" customHeight="1" x14ac:dyDescent="0.75">
      <c r="A3944" s="31">
        <v>3942</v>
      </c>
      <c r="B3944" s="237"/>
      <c r="C3944" s="273"/>
      <c r="D3944" s="272"/>
      <c r="E3944" s="273"/>
      <c r="F3944" s="273"/>
      <c r="G3944" s="253" t="str">
        <f t="shared" si="436"/>
        <v/>
      </c>
      <c r="H3944" s="31" t="str">
        <f>IF(AND(B3944=H$1),LOOKUP(9.99999999999999E+307,$H$2:H3943)+1,"")</f>
        <v/>
      </c>
      <c r="I3944" s="31" t="str">
        <f>IF(AND(B3944=I$1),LOOKUP(9.99999999999999E+307,$I$2:I3943)+1,"")</f>
        <v/>
      </c>
      <c r="J3944" s="31">
        <f>IF(AND(B3944=J$1),LOOKUP(9.99999999999999E+307,$J$2:J3943)+1,"")</f>
        <v>3778</v>
      </c>
      <c r="K3944" s="31">
        <f>IF(AND(B3944=K$1),LOOKUP(9.99999999999999E+307,$K$2:K3943)+1,"")</f>
        <v>3778</v>
      </c>
      <c r="L3944" s="31">
        <f>IF(AND(B3944=L$1),LOOKUP(9.99999999999999E+307,$L$2:L3943)+1,"")</f>
        <v>3778</v>
      </c>
      <c r="M3944" s="31">
        <f>IF(AND(B3944=M$1),LOOKUP(9.99999999999999E+307,$M$2:M3943)+1,"")</f>
        <v>3778</v>
      </c>
      <c r="N3944" s="31" t="e">
        <f>IF(AND(B3944=N$1),LOOKUP(9.99999999999999E+307,$N$2:N3943)+1,"")</f>
        <v>#REF!</v>
      </c>
      <c r="O3944" s="31" t="e">
        <f>IF(AND($B3944=O$1),LOOKUP(9.99999999999999E+307,$O$2:O3943)+1,"")</f>
        <v>#REF!</v>
      </c>
      <c r="P3944" s="31" t="e">
        <f>IF(AND($B3944=P$1),LOOKUP(9.99999999999999E+307,$P$2:P3943)+1,"")</f>
        <v>#REF!</v>
      </c>
      <c r="Q3944" s="31" t="e">
        <f>IF(AND($B3944=Q$1),LOOKUP(9.99999999999999E+307,$Q$2:Q3943)+1,"")</f>
        <v>#REF!</v>
      </c>
      <c r="R3944" s="31">
        <f>IF(AND($B3944=R$1),LOOKUP(9.99999999999999E+307,$R$2:R3943)+1,"")</f>
        <v>3778</v>
      </c>
      <c r="S3944" s="31">
        <f>IF(AND($B3944=S$1),LOOKUP(9.99999999999999E+307,$S$2:S3943)+1,"")</f>
        <v>3778</v>
      </c>
      <c r="T3944" s="265"/>
      <c r="AA3944" s="254" t="str">
        <f t="shared" si="437"/>
        <v/>
      </c>
      <c r="AB3944" s="254" t="str">
        <f t="shared" si="438"/>
        <v/>
      </c>
      <c r="AC3944" s="255">
        <f t="shared" si="439"/>
        <v>0</v>
      </c>
      <c r="AD3944" s="255">
        <f t="shared" si="440"/>
        <v>3836</v>
      </c>
      <c r="AE3944" s="256" t="str">
        <f t="shared" si="441"/>
        <v/>
      </c>
      <c r="AF3944" s="252" t="str">
        <f t="shared" si="442"/>
        <v>-</v>
      </c>
    </row>
    <row r="3945" spans="1:32" ht="20.149999999999999" customHeight="1" x14ac:dyDescent="0.75">
      <c r="A3945" s="31">
        <v>3943</v>
      </c>
      <c r="B3945" s="237"/>
      <c r="C3945" s="273"/>
      <c r="D3945" s="272"/>
      <c r="E3945" s="273"/>
      <c r="F3945" s="273"/>
      <c r="G3945" s="253" t="str">
        <f t="shared" si="436"/>
        <v/>
      </c>
      <c r="H3945" s="31" t="str">
        <f>IF(AND(B3945=H$1),LOOKUP(9.99999999999999E+307,$H$2:H3944)+1,"")</f>
        <v/>
      </c>
      <c r="I3945" s="31" t="str">
        <f>IF(AND(B3945=I$1),LOOKUP(9.99999999999999E+307,$I$2:I3944)+1,"")</f>
        <v/>
      </c>
      <c r="J3945" s="31">
        <f>IF(AND(B3945=J$1),LOOKUP(9.99999999999999E+307,$J$2:J3944)+1,"")</f>
        <v>3779</v>
      </c>
      <c r="K3945" s="31">
        <f>IF(AND(B3945=K$1),LOOKUP(9.99999999999999E+307,$K$2:K3944)+1,"")</f>
        <v>3779</v>
      </c>
      <c r="L3945" s="31">
        <f>IF(AND(B3945=L$1),LOOKUP(9.99999999999999E+307,$L$2:L3944)+1,"")</f>
        <v>3779</v>
      </c>
      <c r="M3945" s="31">
        <f>IF(AND(B3945=M$1),LOOKUP(9.99999999999999E+307,$M$2:M3944)+1,"")</f>
        <v>3779</v>
      </c>
      <c r="N3945" s="31" t="e">
        <f>IF(AND(B3945=N$1),LOOKUP(9.99999999999999E+307,$N$2:N3944)+1,"")</f>
        <v>#REF!</v>
      </c>
      <c r="O3945" s="31" t="e">
        <f>IF(AND($B3945=O$1),LOOKUP(9.99999999999999E+307,$O$2:O3944)+1,"")</f>
        <v>#REF!</v>
      </c>
      <c r="P3945" s="31" t="e">
        <f>IF(AND($B3945=P$1),LOOKUP(9.99999999999999E+307,$P$2:P3944)+1,"")</f>
        <v>#REF!</v>
      </c>
      <c r="Q3945" s="31" t="e">
        <f>IF(AND($B3945=Q$1),LOOKUP(9.99999999999999E+307,$Q$2:Q3944)+1,"")</f>
        <v>#REF!</v>
      </c>
      <c r="R3945" s="31">
        <f>IF(AND($B3945=R$1),LOOKUP(9.99999999999999E+307,$R$2:R3944)+1,"")</f>
        <v>3779</v>
      </c>
      <c r="S3945" s="31">
        <f>IF(AND($B3945=S$1),LOOKUP(9.99999999999999E+307,$S$2:S3944)+1,"")</f>
        <v>3779</v>
      </c>
      <c r="T3945" s="265"/>
      <c r="AA3945" s="254" t="str">
        <f t="shared" si="437"/>
        <v/>
      </c>
      <c r="AB3945" s="254" t="str">
        <f t="shared" si="438"/>
        <v/>
      </c>
      <c r="AC3945" s="255">
        <f t="shared" si="439"/>
        <v>0</v>
      </c>
      <c r="AD3945" s="255">
        <f t="shared" si="440"/>
        <v>3836</v>
      </c>
      <c r="AE3945" s="256" t="str">
        <f t="shared" si="441"/>
        <v/>
      </c>
      <c r="AF3945" s="252" t="str">
        <f t="shared" si="442"/>
        <v>-</v>
      </c>
    </row>
    <row r="3946" spans="1:32" ht="20.149999999999999" customHeight="1" x14ac:dyDescent="0.75">
      <c r="A3946" s="31">
        <v>3944</v>
      </c>
      <c r="B3946" s="237"/>
      <c r="C3946" s="273"/>
      <c r="D3946" s="272"/>
      <c r="E3946" s="273"/>
      <c r="F3946" s="273"/>
      <c r="G3946" s="253" t="str">
        <f t="shared" si="436"/>
        <v/>
      </c>
      <c r="H3946" s="31" t="str">
        <f>IF(AND(B3946=H$1),LOOKUP(9.99999999999999E+307,$H$2:H3945)+1,"")</f>
        <v/>
      </c>
      <c r="I3946" s="31" t="str">
        <f>IF(AND(B3946=I$1),LOOKUP(9.99999999999999E+307,$I$2:I3945)+1,"")</f>
        <v/>
      </c>
      <c r="J3946" s="31">
        <f>IF(AND(B3946=J$1),LOOKUP(9.99999999999999E+307,$J$2:J3945)+1,"")</f>
        <v>3780</v>
      </c>
      <c r="K3946" s="31">
        <f>IF(AND(B3946=K$1),LOOKUP(9.99999999999999E+307,$K$2:K3945)+1,"")</f>
        <v>3780</v>
      </c>
      <c r="L3946" s="31">
        <f>IF(AND(B3946=L$1),LOOKUP(9.99999999999999E+307,$L$2:L3945)+1,"")</f>
        <v>3780</v>
      </c>
      <c r="M3946" s="31">
        <f>IF(AND(B3946=M$1),LOOKUP(9.99999999999999E+307,$M$2:M3945)+1,"")</f>
        <v>3780</v>
      </c>
      <c r="N3946" s="31" t="e">
        <f>IF(AND(B3946=N$1),LOOKUP(9.99999999999999E+307,$N$2:N3945)+1,"")</f>
        <v>#REF!</v>
      </c>
      <c r="O3946" s="31" t="e">
        <f>IF(AND($B3946=O$1),LOOKUP(9.99999999999999E+307,$O$2:O3945)+1,"")</f>
        <v>#REF!</v>
      </c>
      <c r="P3946" s="31" t="e">
        <f>IF(AND($B3946=P$1),LOOKUP(9.99999999999999E+307,$P$2:P3945)+1,"")</f>
        <v>#REF!</v>
      </c>
      <c r="Q3946" s="31" t="e">
        <f>IF(AND($B3946=Q$1),LOOKUP(9.99999999999999E+307,$Q$2:Q3945)+1,"")</f>
        <v>#REF!</v>
      </c>
      <c r="R3946" s="31">
        <f>IF(AND($B3946=R$1),LOOKUP(9.99999999999999E+307,$R$2:R3945)+1,"")</f>
        <v>3780</v>
      </c>
      <c r="S3946" s="31">
        <f>IF(AND($B3946=S$1),LOOKUP(9.99999999999999E+307,$S$2:S3945)+1,"")</f>
        <v>3780</v>
      </c>
      <c r="T3946" s="265"/>
      <c r="AA3946" s="254" t="str">
        <f t="shared" si="437"/>
        <v/>
      </c>
      <c r="AB3946" s="254" t="str">
        <f t="shared" si="438"/>
        <v/>
      </c>
      <c r="AC3946" s="255">
        <f t="shared" si="439"/>
        <v>0</v>
      </c>
      <c r="AD3946" s="255">
        <f t="shared" si="440"/>
        <v>3836</v>
      </c>
      <c r="AE3946" s="256" t="str">
        <f t="shared" si="441"/>
        <v/>
      </c>
      <c r="AF3946" s="252" t="str">
        <f t="shared" si="442"/>
        <v>-</v>
      </c>
    </row>
    <row r="3947" spans="1:32" ht="20.149999999999999" customHeight="1" x14ac:dyDescent="0.75">
      <c r="A3947" s="31">
        <v>3945</v>
      </c>
      <c r="B3947" s="237"/>
      <c r="C3947" s="273"/>
      <c r="D3947" s="272"/>
      <c r="E3947" s="273"/>
      <c r="F3947" s="273"/>
      <c r="G3947" s="253" t="str">
        <f t="shared" ref="G3947:G4002" si="443">B3947&amp;C3947</f>
        <v/>
      </c>
      <c r="H3947" s="31" t="str">
        <f>IF(AND(B3947=H$1),LOOKUP(9.99999999999999E+307,$H$2:H3946)+1,"")</f>
        <v/>
      </c>
      <c r="I3947" s="31" t="str">
        <f>IF(AND(B3947=I$1),LOOKUP(9.99999999999999E+307,$I$2:I3946)+1,"")</f>
        <v/>
      </c>
      <c r="J3947" s="31">
        <f>IF(AND(B3947=J$1),LOOKUP(9.99999999999999E+307,$J$2:J3946)+1,"")</f>
        <v>3781</v>
      </c>
      <c r="K3947" s="31">
        <f>IF(AND(B3947=K$1),LOOKUP(9.99999999999999E+307,$K$2:K3946)+1,"")</f>
        <v>3781</v>
      </c>
      <c r="L3947" s="31">
        <f>IF(AND(B3947=L$1),LOOKUP(9.99999999999999E+307,$L$2:L3946)+1,"")</f>
        <v>3781</v>
      </c>
      <c r="M3947" s="31">
        <f>IF(AND(B3947=M$1),LOOKUP(9.99999999999999E+307,$M$2:M3946)+1,"")</f>
        <v>3781</v>
      </c>
      <c r="N3947" s="31" t="e">
        <f>IF(AND(B3947=N$1),LOOKUP(9.99999999999999E+307,$N$2:N3946)+1,"")</f>
        <v>#REF!</v>
      </c>
      <c r="O3947" s="31" t="e">
        <f>IF(AND($B3947=O$1),LOOKUP(9.99999999999999E+307,$O$2:O3946)+1,"")</f>
        <v>#REF!</v>
      </c>
      <c r="P3947" s="31" t="e">
        <f>IF(AND($B3947=P$1),LOOKUP(9.99999999999999E+307,$P$2:P3946)+1,"")</f>
        <v>#REF!</v>
      </c>
      <c r="Q3947" s="31" t="e">
        <f>IF(AND($B3947=Q$1),LOOKUP(9.99999999999999E+307,$Q$2:Q3946)+1,"")</f>
        <v>#REF!</v>
      </c>
      <c r="R3947" s="31">
        <f>IF(AND($B3947=R$1),LOOKUP(9.99999999999999E+307,$R$2:R3946)+1,"")</f>
        <v>3781</v>
      </c>
      <c r="S3947" s="31">
        <f>IF(AND($B3947=S$1),LOOKUP(9.99999999999999E+307,$S$2:S3946)+1,"")</f>
        <v>3781</v>
      </c>
      <c r="T3947" s="265"/>
      <c r="AA3947" s="254" t="str">
        <f t="shared" si="437"/>
        <v/>
      </c>
      <c r="AB3947" s="254" t="str">
        <f t="shared" si="438"/>
        <v/>
      </c>
      <c r="AC3947" s="255">
        <f t="shared" si="439"/>
        <v>0</v>
      </c>
      <c r="AD3947" s="255">
        <f t="shared" si="440"/>
        <v>3836</v>
      </c>
      <c r="AE3947" s="256" t="str">
        <f t="shared" si="441"/>
        <v/>
      </c>
      <c r="AF3947" s="252" t="str">
        <f t="shared" si="442"/>
        <v>-</v>
      </c>
    </row>
    <row r="3948" spans="1:32" ht="20.149999999999999" customHeight="1" x14ac:dyDescent="0.75">
      <c r="A3948" s="31">
        <v>3946</v>
      </c>
      <c r="B3948" s="237"/>
      <c r="C3948" s="273"/>
      <c r="D3948" s="272"/>
      <c r="E3948" s="273"/>
      <c r="F3948" s="273"/>
      <c r="G3948" s="253" t="str">
        <f t="shared" si="443"/>
        <v/>
      </c>
      <c r="H3948" s="31" t="str">
        <f>IF(AND(B3948=H$1),LOOKUP(9.99999999999999E+307,$H$2:H3947)+1,"")</f>
        <v/>
      </c>
      <c r="I3948" s="31" t="str">
        <f>IF(AND(B3948=I$1),LOOKUP(9.99999999999999E+307,$I$2:I3947)+1,"")</f>
        <v/>
      </c>
      <c r="J3948" s="31">
        <f>IF(AND(B3948=J$1),LOOKUP(9.99999999999999E+307,$J$2:J3947)+1,"")</f>
        <v>3782</v>
      </c>
      <c r="K3948" s="31">
        <f>IF(AND(B3948=K$1),LOOKUP(9.99999999999999E+307,$K$2:K3947)+1,"")</f>
        <v>3782</v>
      </c>
      <c r="L3948" s="31">
        <f>IF(AND(B3948=L$1),LOOKUP(9.99999999999999E+307,$L$2:L3947)+1,"")</f>
        <v>3782</v>
      </c>
      <c r="M3948" s="31">
        <f>IF(AND(B3948=M$1),LOOKUP(9.99999999999999E+307,$M$2:M3947)+1,"")</f>
        <v>3782</v>
      </c>
      <c r="N3948" s="31" t="e">
        <f>IF(AND(B3948=N$1),LOOKUP(9.99999999999999E+307,$N$2:N3947)+1,"")</f>
        <v>#REF!</v>
      </c>
      <c r="O3948" s="31" t="e">
        <f>IF(AND($B3948=O$1),LOOKUP(9.99999999999999E+307,$O$2:O3947)+1,"")</f>
        <v>#REF!</v>
      </c>
      <c r="P3948" s="31" t="e">
        <f>IF(AND($B3948=P$1),LOOKUP(9.99999999999999E+307,$P$2:P3947)+1,"")</f>
        <v>#REF!</v>
      </c>
      <c r="Q3948" s="31" t="e">
        <f>IF(AND($B3948=Q$1),LOOKUP(9.99999999999999E+307,$Q$2:Q3947)+1,"")</f>
        <v>#REF!</v>
      </c>
      <c r="R3948" s="31">
        <f>IF(AND($B3948=R$1),LOOKUP(9.99999999999999E+307,$R$2:R3947)+1,"")</f>
        <v>3782</v>
      </c>
      <c r="S3948" s="31">
        <f>IF(AND($B3948=S$1),LOOKUP(9.99999999999999E+307,$S$2:S3947)+1,"")</f>
        <v>3782</v>
      </c>
      <c r="T3948" s="265"/>
      <c r="AA3948" s="254" t="str">
        <f t="shared" si="437"/>
        <v/>
      </c>
      <c r="AB3948" s="254" t="str">
        <f t="shared" si="438"/>
        <v/>
      </c>
      <c r="AC3948" s="255">
        <f t="shared" si="439"/>
        <v>0</v>
      </c>
      <c r="AD3948" s="255">
        <f t="shared" si="440"/>
        <v>3836</v>
      </c>
      <c r="AE3948" s="256" t="str">
        <f t="shared" si="441"/>
        <v/>
      </c>
      <c r="AF3948" s="252" t="str">
        <f t="shared" si="442"/>
        <v>-</v>
      </c>
    </row>
    <row r="3949" spans="1:32" ht="20.149999999999999" customHeight="1" x14ac:dyDescent="0.75">
      <c r="A3949" s="31">
        <v>3947</v>
      </c>
      <c r="B3949" s="237"/>
      <c r="C3949" s="273"/>
      <c r="D3949" s="272"/>
      <c r="E3949" s="273"/>
      <c r="F3949" s="273"/>
      <c r="G3949" s="253" t="str">
        <f t="shared" si="443"/>
        <v/>
      </c>
      <c r="H3949" s="31" t="str">
        <f>IF(AND(B3949=H$1),LOOKUP(9.99999999999999E+307,$H$2:H3948)+1,"")</f>
        <v/>
      </c>
      <c r="I3949" s="31" t="str">
        <f>IF(AND(B3949=I$1),LOOKUP(9.99999999999999E+307,$I$2:I3948)+1,"")</f>
        <v/>
      </c>
      <c r="J3949" s="31">
        <f>IF(AND(B3949=J$1),LOOKUP(9.99999999999999E+307,$J$2:J3948)+1,"")</f>
        <v>3783</v>
      </c>
      <c r="K3949" s="31">
        <f>IF(AND(B3949=K$1),LOOKUP(9.99999999999999E+307,$K$2:K3948)+1,"")</f>
        <v>3783</v>
      </c>
      <c r="L3949" s="31">
        <f>IF(AND(B3949=L$1),LOOKUP(9.99999999999999E+307,$L$2:L3948)+1,"")</f>
        <v>3783</v>
      </c>
      <c r="M3949" s="31">
        <f>IF(AND(B3949=M$1),LOOKUP(9.99999999999999E+307,$M$2:M3948)+1,"")</f>
        <v>3783</v>
      </c>
      <c r="N3949" s="31" t="e">
        <f>IF(AND(B3949=N$1),LOOKUP(9.99999999999999E+307,$N$2:N3948)+1,"")</f>
        <v>#REF!</v>
      </c>
      <c r="O3949" s="31" t="e">
        <f>IF(AND($B3949=O$1),LOOKUP(9.99999999999999E+307,$O$2:O3948)+1,"")</f>
        <v>#REF!</v>
      </c>
      <c r="P3949" s="31" t="e">
        <f>IF(AND($B3949=P$1),LOOKUP(9.99999999999999E+307,$P$2:P3948)+1,"")</f>
        <v>#REF!</v>
      </c>
      <c r="Q3949" s="31" t="e">
        <f>IF(AND($B3949=Q$1),LOOKUP(9.99999999999999E+307,$Q$2:Q3948)+1,"")</f>
        <v>#REF!</v>
      </c>
      <c r="R3949" s="31">
        <f>IF(AND($B3949=R$1),LOOKUP(9.99999999999999E+307,$R$2:R3948)+1,"")</f>
        <v>3783</v>
      </c>
      <c r="S3949" s="31">
        <f>IF(AND($B3949=S$1),LOOKUP(9.99999999999999E+307,$S$2:S3948)+1,"")</f>
        <v>3783</v>
      </c>
      <c r="T3949" s="265"/>
      <c r="AA3949" s="254" t="str">
        <f t="shared" si="437"/>
        <v/>
      </c>
      <c r="AB3949" s="254" t="str">
        <f t="shared" si="438"/>
        <v/>
      </c>
      <c r="AC3949" s="255">
        <f t="shared" si="439"/>
        <v>0</v>
      </c>
      <c r="AD3949" s="255">
        <f t="shared" si="440"/>
        <v>3836</v>
      </c>
      <c r="AE3949" s="256" t="str">
        <f t="shared" si="441"/>
        <v/>
      </c>
      <c r="AF3949" s="252" t="str">
        <f t="shared" si="442"/>
        <v>-</v>
      </c>
    </row>
    <row r="3950" spans="1:32" ht="20.149999999999999" customHeight="1" x14ac:dyDescent="0.75">
      <c r="A3950" s="31">
        <v>3948</v>
      </c>
      <c r="B3950" s="237"/>
      <c r="C3950" s="273"/>
      <c r="D3950" s="272"/>
      <c r="E3950" s="273"/>
      <c r="F3950" s="273"/>
      <c r="G3950" s="253" t="str">
        <f t="shared" si="443"/>
        <v/>
      </c>
      <c r="H3950" s="31" t="str">
        <f>IF(AND(B3950=H$1),LOOKUP(9.99999999999999E+307,$H$2:H3949)+1,"")</f>
        <v/>
      </c>
      <c r="I3950" s="31" t="str">
        <f>IF(AND(B3950=I$1),LOOKUP(9.99999999999999E+307,$I$2:I3949)+1,"")</f>
        <v/>
      </c>
      <c r="J3950" s="31">
        <f>IF(AND(B3950=J$1),LOOKUP(9.99999999999999E+307,$J$2:J3949)+1,"")</f>
        <v>3784</v>
      </c>
      <c r="K3950" s="31">
        <f>IF(AND(B3950=K$1),LOOKUP(9.99999999999999E+307,$K$2:K3949)+1,"")</f>
        <v>3784</v>
      </c>
      <c r="L3950" s="31">
        <f>IF(AND(B3950=L$1),LOOKUP(9.99999999999999E+307,$L$2:L3949)+1,"")</f>
        <v>3784</v>
      </c>
      <c r="M3950" s="31">
        <f>IF(AND(B3950=M$1),LOOKUP(9.99999999999999E+307,$M$2:M3949)+1,"")</f>
        <v>3784</v>
      </c>
      <c r="N3950" s="31" t="e">
        <f>IF(AND(B3950=N$1),LOOKUP(9.99999999999999E+307,$N$2:N3949)+1,"")</f>
        <v>#REF!</v>
      </c>
      <c r="O3950" s="31" t="e">
        <f>IF(AND($B3950=O$1),LOOKUP(9.99999999999999E+307,$O$2:O3949)+1,"")</f>
        <v>#REF!</v>
      </c>
      <c r="P3950" s="31" t="e">
        <f>IF(AND($B3950=P$1),LOOKUP(9.99999999999999E+307,$P$2:P3949)+1,"")</f>
        <v>#REF!</v>
      </c>
      <c r="Q3950" s="31" t="e">
        <f>IF(AND($B3950=Q$1),LOOKUP(9.99999999999999E+307,$Q$2:Q3949)+1,"")</f>
        <v>#REF!</v>
      </c>
      <c r="R3950" s="31">
        <f>IF(AND($B3950=R$1),LOOKUP(9.99999999999999E+307,$R$2:R3949)+1,"")</f>
        <v>3784</v>
      </c>
      <c r="S3950" s="31">
        <f>IF(AND($B3950=S$1),LOOKUP(9.99999999999999E+307,$S$2:S3949)+1,"")</f>
        <v>3784</v>
      </c>
      <c r="T3950" s="265"/>
      <c r="AA3950" s="254" t="str">
        <f t="shared" si="437"/>
        <v/>
      </c>
      <c r="AB3950" s="254" t="str">
        <f t="shared" si="438"/>
        <v/>
      </c>
      <c r="AC3950" s="255">
        <f t="shared" si="439"/>
        <v>0</v>
      </c>
      <c r="AD3950" s="255">
        <f t="shared" si="440"/>
        <v>3836</v>
      </c>
      <c r="AE3950" s="256" t="str">
        <f t="shared" si="441"/>
        <v/>
      </c>
      <c r="AF3950" s="252" t="str">
        <f t="shared" si="442"/>
        <v>-</v>
      </c>
    </row>
    <row r="3951" spans="1:32" ht="20.149999999999999" customHeight="1" x14ac:dyDescent="0.75">
      <c r="A3951" s="31">
        <v>3949</v>
      </c>
      <c r="B3951" s="237"/>
      <c r="C3951" s="273"/>
      <c r="D3951" s="272"/>
      <c r="E3951" s="273"/>
      <c r="F3951" s="273"/>
      <c r="G3951" s="253" t="str">
        <f t="shared" si="443"/>
        <v/>
      </c>
      <c r="H3951" s="31" t="str">
        <f>IF(AND(B3951=H$1),LOOKUP(9.99999999999999E+307,$H$2:H3950)+1,"")</f>
        <v/>
      </c>
      <c r="I3951" s="31" t="str">
        <f>IF(AND(B3951=I$1),LOOKUP(9.99999999999999E+307,$I$2:I3950)+1,"")</f>
        <v/>
      </c>
      <c r="J3951" s="31">
        <f>IF(AND(B3951=J$1),LOOKUP(9.99999999999999E+307,$J$2:J3950)+1,"")</f>
        <v>3785</v>
      </c>
      <c r="K3951" s="31">
        <f>IF(AND(B3951=K$1),LOOKUP(9.99999999999999E+307,$K$2:K3950)+1,"")</f>
        <v>3785</v>
      </c>
      <c r="L3951" s="31">
        <f>IF(AND(B3951=L$1),LOOKUP(9.99999999999999E+307,$L$2:L3950)+1,"")</f>
        <v>3785</v>
      </c>
      <c r="M3951" s="31">
        <f>IF(AND(B3951=M$1),LOOKUP(9.99999999999999E+307,$M$2:M3950)+1,"")</f>
        <v>3785</v>
      </c>
      <c r="N3951" s="31" t="e">
        <f>IF(AND(B3951=N$1),LOOKUP(9.99999999999999E+307,$N$2:N3950)+1,"")</f>
        <v>#REF!</v>
      </c>
      <c r="O3951" s="31" t="e">
        <f>IF(AND($B3951=O$1),LOOKUP(9.99999999999999E+307,$O$2:O3950)+1,"")</f>
        <v>#REF!</v>
      </c>
      <c r="P3951" s="31" t="e">
        <f>IF(AND($B3951=P$1),LOOKUP(9.99999999999999E+307,$P$2:P3950)+1,"")</f>
        <v>#REF!</v>
      </c>
      <c r="Q3951" s="31" t="e">
        <f>IF(AND($B3951=Q$1),LOOKUP(9.99999999999999E+307,$Q$2:Q3950)+1,"")</f>
        <v>#REF!</v>
      </c>
      <c r="R3951" s="31">
        <f>IF(AND($B3951=R$1),LOOKUP(9.99999999999999E+307,$R$2:R3950)+1,"")</f>
        <v>3785</v>
      </c>
      <c r="S3951" s="31">
        <f>IF(AND($B3951=S$1),LOOKUP(9.99999999999999E+307,$S$2:S3950)+1,"")</f>
        <v>3785</v>
      </c>
      <c r="T3951" s="265"/>
      <c r="AA3951" s="254" t="str">
        <f t="shared" si="437"/>
        <v/>
      </c>
      <c r="AB3951" s="254" t="str">
        <f t="shared" si="438"/>
        <v/>
      </c>
      <c r="AC3951" s="255">
        <f t="shared" si="439"/>
        <v>0</v>
      </c>
      <c r="AD3951" s="255">
        <f t="shared" si="440"/>
        <v>3836</v>
      </c>
      <c r="AE3951" s="256" t="str">
        <f t="shared" si="441"/>
        <v/>
      </c>
      <c r="AF3951" s="252" t="str">
        <f t="shared" si="442"/>
        <v>-</v>
      </c>
    </row>
    <row r="3952" spans="1:32" ht="20.149999999999999" customHeight="1" x14ac:dyDescent="0.75">
      <c r="A3952" s="31">
        <v>3950</v>
      </c>
      <c r="B3952" s="237"/>
      <c r="C3952" s="273"/>
      <c r="D3952" s="272"/>
      <c r="E3952" s="273"/>
      <c r="F3952" s="273"/>
      <c r="G3952" s="253" t="str">
        <f t="shared" si="443"/>
        <v/>
      </c>
      <c r="H3952" s="31" t="str">
        <f>IF(AND(B3952=H$1),LOOKUP(9.99999999999999E+307,$H$2:H3951)+1,"")</f>
        <v/>
      </c>
      <c r="I3952" s="31" t="str">
        <f>IF(AND(B3952=I$1),LOOKUP(9.99999999999999E+307,$I$2:I3951)+1,"")</f>
        <v/>
      </c>
      <c r="J3952" s="31">
        <f>IF(AND(B3952=J$1),LOOKUP(9.99999999999999E+307,$J$2:J3951)+1,"")</f>
        <v>3786</v>
      </c>
      <c r="K3952" s="31">
        <f>IF(AND(B3952=K$1),LOOKUP(9.99999999999999E+307,$K$2:K3951)+1,"")</f>
        <v>3786</v>
      </c>
      <c r="L3952" s="31">
        <f>IF(AND(B3952=L$1),LOOKUP(9.99999999999999E+307,$L$2:L3951)+1,"")</f>
        <v>3786</v>
      </c>
      <c r="M3952" s="31">
        <f>IF(AND(B3952=M$1),LOOKUP(9.99999999999999E+307,$M$2:M3951)+1,"")</f>
        <v>3786</v>
      </c>
      <c r="N3952" s="31" t="e">
        <f>IF(AND(B3952=N$1),LOOKUP(9.99999999999999E+307,$N$2:N3951)+1,"")</f>
        <v>#REF!</v>
      </c>
      <c r="O3952" s="31" t="e">
        <f>IF(AND($B3952=O$1),LOOKUP(9.99999999999999E+307,$O$2:O3951)+1,"")</f>
        <v>#REF!</v>
      </c>
      <c r="P3952" s="31" t="e">
        <f>IF(AND($B3952=P$1),LOOKUP(9.99999999999999E+307,$P$2:P3951)+1,"")</f>
        <v>#REF!</v>
      </c>
      <c r="Q3952" s="31" t="e">
        <f>IF(AND($B3952=Q$1),LOOKUP(9.99999999999999E+307,$Q$2:Q3951)+1,"")</f>
        <v>#REF!</v>
      </c>
      <c r="R3952" s="31">
        <f>IF(AND($B3952=R$1),LOOKUP(9.99999999999999E+307,$R$2:R3951)+1,"")</f>
        <v>3786</v>
      </c>
      <c r="S3952" s="31">
        <f>IF(AND($B3952=S$1),LOOKUP(9.99999999999999E+307,$S$2:S3951)+1,"")</f>
        <v>3786</v>
      </c>
      <c r="T3952" s="265"/>
      <c r="AA3952" s="254" t="str">
        <f t="shared" si="437"/>
        <v/>
      </c>
      <c r="AB3952" s="254" t="str">
        <f t="shared" si="438"/>
        <v/>
      </c>
      <c r="AC3952" s="255">
        <f t="shared" si="439"/>
        <v>0</v>
      </c>
      <c r="AD3952" s="255">
        <f t="shared" si="440"/>
        <v>3836</v>
      </c>
      <c r="AE3952" s="256" t="str">
        <f t="shared" si="441"/>
        <v/>
      </c>
      <c r="AF3952" s="252" t="str">
        <f t="shared" si="442"/>
        <v>-</v>
      </c>
    </row>
    <row r="3953" spans="1:32" ht="20.149999999999999" customHeight="1" x14ac:dyDescent="0.75">
      <c r="A3953" s="31">
        <v>3951</v>
      </c>
      <c r="B3953" s="237"/>
      <c r="C3953" s="273"/>
      <c r="D3953" s="272"/>
      <c r="E3953" s="273"/>
      <c r="F3953" s="273"/>
      <c r="G3953" s="253" t="str">
        <f t="shared" si="443"/>
        <v/>
      </c>
      <c r="H3953" s="31" t="str">
        <f>IF(AND(B3953=H$1),LOOKUP(9.99999999999999E+307,$H$2:H3952)+1,"")</f>
        <v/>
      </c>
      <c r="I3953" s="31" t="str">
        <f>IF(AND(B3953=I$1),LOOKUP(9.99999999999999E+307,$I$2:I3952)+1,"")</f>
        <v/>
      </c>
      <c r="J3953" s="31">
        <f>IF(AND(B3953=J$1),LOOKUP(9.99999999999999E+307,$J$2:J3952)+1,"")</f>
        <v>3787</v>
      </c>
      <c r="K3953" s="31">
        <f>IF(AND(B3953=K$1),LOOKUP(9.99999999999999E+307,$K$2:K3952)+1,"")</f>
        <v>3787</v>
      </c>
      <c r="L3953" s="31">
        <f>IF(AND(B3953=L$1),LOOKUP(9.99999999999999E+307,$L$2:L3952)+1,"")</f>
        <v>3787</v>
      </c>
      <c r="M3953" s="31">
        <f>IF(AND(B3953=M$1),LOOKUP(9.99999999999999E+307,$M$2:M3952)+1,"")</f>
        <v>3787</v>
      </c>
      <c r="N3953" s="31" t="e">
        <f>IF(AND(B3953=N$1),LOOKUP(9.99999999999999E+307,$N$2:N3952)+1,"")</f>
        <v>#REF!</v>
      </c>
      <c r="O3953" s="31" t="e">
        <f>IF(AND($B3953=O$1),LOOKUP(9.99999999999999E+307,$O$2:O3952)+1,"")</f>
        <v>#REF!</v>
      </c>
      <c r="P3953" s="31" t="e">
        <f>IF(AND($B3953=P$1),LOOKUP(9.99999999999999E+307,$P$2:P3952)+1,"")</f>
        <v>#REF!</v>
      </c>
      <c r="Q3953" s="31" t="e">
        <f>IF(AND($B3953=Q$1),LOOKUP(9.99999999999999E+307,$Q$2:Q3952)+1,"")</f>
        <v>#REF!</v>
      </c>
      <c r="R3953" s="31">
        <f>IF(AND($B3953=R$1),LOOKUP(9.99999999999999E+307,$R$2:R3952)+1,"")</f>
        <v>3787</v>
      </c>
      <c r="S3953" s="31">
        <f>IF(AND($B3953=S$1),LOOKUP(9.99999999999999E+307,$S$2:S3952)+1,"")</f>
        <v>3787</v>
      </c>
      <c r="T3953" s="265"/>
      <c r="AA3953" s="254" t="str">
        <f t="shared" si="437"/>
        <v/>
      </c>
      <c r="AB3953" s="254" t="str">
        <f t="shared" si="438"/>
        <v/>
      </c>
      <c r="AC3953" s="255">
        <f t="shared" si="439"/>
        <v>0</v>
      </c>
      <c r="AD3953" s="255">
        <f t="shared" si="440"/>
        <v>3836</v>
      </c>
      <c r="AE3953" s="256" t="str">
        <f t="shared" si="441"/>
        <v/>
      </c>
      <c r="AF3953" s="252" t="str">
        <f t="shared" si="442"/>
        <v>-</v>
      </c>
    </row>
    <row r="3954" spans="1:32" ht="20.149999999999999" customHeight="1" x14ac:dyDescent="0.75">
      <c r="A3954" s="31">
        <v>3952</v>
      </c>
      <c r="B3954" s="237"/>
      <c r="C3954" s="273"/>
      <c r="D3954" s="272"/>
      <c r="E3954" s="273"/>
      <c r="F3954" s="273"/>
      <c r="G3954" s="253" t="str">
        <f t="shared" si="443"/>
        <v/>
      </c>
      <c r="H3954" s="31" t="str">
        <f>IF(AND(B3954=H$1),LOOKUP(9.99999999999999E+307,$H$2:H3953)+1,"")</f>
        <v/>
      </c>
      <c r="I3954" s="31" t="str">
        <f>IF(AND(B3954=I$1),LOOKUP(9.99999999999999E+307,$I$2:I3953)+1,"")</f>
        <v/>
      </c>
      <c r="J3954" s="31">
        <f>IF(AND(B3954=J$1),LOOKUP(9.99999999999999E+307,$J$2:J3953)+1,"")</f>
        <v>3788</v>
      </c>
      <c r="K3954" s="31">
        <f>IF(AND(B3954=K$1),LOOKUP(9.99999999999999E+307,$K$2:K3953)+1,"")</f>
        <v>3788</v>
      </c>
      <c r="L3954" s="31">
        <f>IF(AND(B3954=L$1),LOOKUP(9.99999999999999E+307,$L$2:L3953)+1,"")</f>
        <v>3788</v>
      </c>
      <c r="M3954" s="31">
        <f>IF(AND(B3954=M$1),LOOKUP(9.99999999999999E+307,$M$2:M3953)+1,"")</f>
        <v>3788</v>
      </c>
      <c r="N3954" s="31" t="e">
        <f>IF(AND(B3954=N$1),LOOKUP(9.99999999999999E+307,$N$2:N3953)+1,"")</f>
        <v>#REF!</v>
      </c>
      <c r="O3954" s="31" t="e">
        <f>IF(AND($B3954=O$1),LOOKUP(9.99999999999999E+307,$O$2:O3953)+1,"")</f>
        <v>#REF!</v>
      </c>
      <c r="P3954" s="31" t="e">
        <f>IF(AND($B3954=P$1),LOOKUP(9.99999999999999E+307,$P$2:P3953)+1,"")</f>
        <v>#REF!</v>
      </c>
      <c r="Q3954" s="31" t="e">
        <f>IF(AND($B3954=Q$1),LOOKUP(9.99999999999999E+307,$Q$2:Q3953)+1,"")</f>
        <v>#REF!</v>
      </c>
      <c r="R3954" s="31">
        <f>IF(AND($B3954=R$1),LOOKUP(9.99999999999999E+307,$R$2:R3953)+1,"")</f>
        <v>3788</v>
      </c>
      <c r="S3954" s="31">
        <f>IF(AND($B3954=S$1),LOOKUP(9.99999999999999E+307,$S$2:S3953)+1,"")</f>
        <v>3788</v>
      </c>
      <c r="T3954" s="265"/>
      <c r="AA3954" s="254" t="str">
        <f t="shared" si="437"/>
        <v/>
      </c>
      <c r="AB3954" s="254" t="str">
        <f t="shared" si="438"/>
        <v/>
      </c>
      <c r="AC3954" s="255">
        <f t="shared" si="439"/>
        <v>0</v>
      </c>
      <c r="AD3954" s="255">
        <f t="shared" si="440"/>
        <v>3836</v>
      </c>
      <c r="AE3954" s="256" t="str">
        <f t="shared" si="441"/>
        <v/>
      </c>
      <c r="AF3954" s="252" t="str">
        <f t="shared" si="442"/>
        <v>-</v>
      </c>
    </row>
    <row r="3955" spans="1:32" ht="20.149999999999999" customHeight="1" x14ac:dyDescent="0.75">
      <c r="A3955" s="31">
        <v>3953</v>
      </c>
      <c r="B3955" s="237"/>
      <c r="C3955" s="273"/>
      <c r="D3955" s="272"/>
      <c r="E3955" s="273"/>
      <c r="F3955" s="273"/>
      <c r="G3955" s="253" t="str">
        <f t="shared" si="443"/>
        <v/>
      </c>
      <c r="H3955" s="31" t="str">
        <f>IF(AND(B3955=H$1),LOOKUP(9.99999999999999E+307,$H$2:H3954)+1,"")</f>
        <v/>
      </c>
      <c r="I3955" s="31" t="str">
        <f>IF(AND(B3955=I$1),LOOKUP(9.99999999999999E+307,$I$2:I3954)+1,"")</f>
        <v/>
      </c>
      <c r="J3955" s="31">
        <f>IF(AND(B3955=J$1),LOOKUP(9.99999999999999E+307,$J$2:J3954)+1,"")</f>
        <v>3789</v>
      </c>
      <c r="K3955" s="31">
        <f>IF(AND(B3955=K$1),LOOKUP(9.99999999999999E+307,$K$2:K3954)+1,"")</f>
        <v>3789</v>
      </c>
      <c r="L3955" s="31">
        <f>IF(AND(B3955=L$1),LOOKUP(9.99999999999999E+307,$L$2:L3954)+1,"")</f>
        <v>3789</v>
      </c>
      <c r="M3955" s="31">
        <f>IF(AND(B3955=M$1),LOOKUP(9.99999999999999E+307,$M$2:M3954)+1,"")</f>
        <v>3789</v>
      </c>
      <c r="N3955" s="31" t="e">
        <f>IF(AND(B3955=N$1),LOOKUP(9.99999999999999E+307,$N$2:N3954)+1,"")</f>
        <v>#REF!</v>
      </c>
      <c r="O3955" s="31" t="e">
        <f>IF(AND($B3955=O$1),LOOKUP(9.99999999999999E+307,$O$2:O3954)+1,"")</f>
        <v>#REF!</v>
      </c>
      <c r="P3955" s="31" t="e">
        <f>IF(AND($B3955=P$1),LOOKUP(9.99999999999999E+307,$P$2:P3954)+1,"")</f>
        <v>#REF!</v>
      </c>
      <c r="Q3955" s="31" t="e">
        <f>IF(AND($B3955=Q$1),LOOKUP(9.99999999999999E+307,$Q$2:Q3954)+1,"")</f>
        <v>#REF!</v>
      </c>
      <c r="R3955" s="31">
        <f>IF(AND($B3955=R$1),LOOKUP(9.99999999999999E+307,$R$2:R3954)+1,"")</f>
        <v>3789</v>
      </c>
      <c r="S3955" s="31">
        <f>IF(AND($B3955=S$1),LOOKUP(9.99999999999999E+307,$S$2:S3954)+1,"")</f>
        <v>3789</v>
      </c>
      <c r="T3955" s="265"/>
      <c r="AA3955" s="254" t="str">
        <f t="shared" si="437"/>
        <v/>
      </c>
      <c r="AB3955" s="254" t="str">
        <f t="shared" si="438"/>
        <v/>
      </c>
      <c r="AC3955" s="255">
        <f t="shared" si="439"/>
        <v>0</v>
      </c>
      <c r="AD3955" s="255">
        <f t="shared" si="440"/>
        <v>3836</v>
      </c>
      <c r="AE3955" s="256" t="str">
        <f t="shared" si="441"/>
        <v/>
      </c>
      <c r="AF3955" s="252" t="str">
        <f t="shared" si="442"/>
        <v>-</v>
      </c>
    </row>
    <row r="3956" spans="1:32" ht="20.149999999999999" customHeight="1" x14ac:dyDescent="0.75">
      <c r="A3956" s="31">
        <v>3954</v>
      </c>
      <c r="B3956" s="237"/>
      <c r="C3956" s="273"/>
      <c r="D3956" s="272"/>
      <c r="E3956" s="273"/>
      <c r="F3956" s="273"/>
      <c r="G3956" s="253" t="str">
        <f t="shared" si="443"/>
        <v/>
      </c>
      <c r="H3956" s="31" t="str">
        <f>IF(AND(B3956=H$1),LOOKUP(9.99999999999999E+307,$H$2:H3955)+1,"")</f>
        <v/>
      </c>
      <c r="I3956" s="31" t="str">
        <f>IF(AND(B3956=I$1),LOOKUP(9.99999999999999E+307,$I$2:I3955)+1,"")</f>
        <v/>
      </c>
      <c r="J3956" s="31">
        <f>IF(AND(B3956=J$1),LOOKUP(9.99999999999999E+307,$J$2:J3955)+1,"")</f>
        <v>3790</v>
      </c>
      <c r="K3956" s="31">
        <f>IF(AND(B3956=K$1),LOOKUP(9.99999999999999E+307,$K$2:K3955)+1,"")</f>
        <v>3790</v>
      </c>
      <c r="L3956" s="31">
        <f>IF(AND(B3956=L$1),LOOKUP(9.99999999999999E+307,$L$2:L3955)+1,"")</f>
        <v>3790</v>
      </c>
      <c r="M3956" s="31">
        <f>IF(AND(B3956=M$1),LOOKUP(9.99999999999999E+307,$M$2:M3955)+1,"")</f>
        <v>3790</v>
      </c>
      <c r="N3956" s="31" t="e">
        <f>IF(AND(B3956=N$1),LOOKUP(9.99999999999999E+307,$N$2:N3955)+1,"")</f>
        <v>#REF!</v>
      </c>
      <c r="O3956" s="31" t="e">
        <f>IF(AND($B3956=O$1),LOOKUP(9.99999999999999E+307,$O$2:O3955)+1,"")</f>
        <v>#REF!</v>
      </c>
      <c r="P3956" s="31" t="e">
        <f>IF(AND($B3956=P$1),LOOKUP(9.99999999999999E+307,$P$2:P3955)+1,"")</f>
        <v>#REF!</v>
      </c>
      <c r="Q3956" s="31" t="e">
        <f>IF(AND($B3956=Q$1),LOOKUP(9.99999999999999E+307,$Q$2:Q3955)+1,"")</f>
        <v>#REF!</v>
      </c>
      <c r="R3956" s="31">
        <f>IF(AND($B3956=R$1),LOOKUP(9.99999999999999E+307,$R$2:R3955)+1,"")</f>
        <v>3790</v>
      </c>
      <c r="S3956" s="31">
        <f>IF(AND($B3956=S$1),LOOKUP(9.99999999999999E+307,$S$2:S3955)+1,"")</f>
        <v>3790</v>
      </c>
      <c r="T3956" s="265"/>
      <c r="AA3956" s="254" t="str">
        <f t="shared" si="437"/>
        <v/>
      </c>
      <c r="AB3956" s="254" t="str">
        <f t="shared" si="438"/>
        <v/>
      </c>
      <c r="AC3956" s="255">
        <f t="shared" si="439"/>
        <v>0</v>
      </c>
      <c r="AD3956" s="255">
        <f t="shared" si="440"/>
        <v>3836</v>
      </c>
      <c r="AE3956" s="256" t="str">
        <f t="shared" si="441"/>
        <v/>
      </c>
      <c r="AF3956" s="252" t="str">
        <f t="shared" si="442"/>
        <v>-</v>
      </c>
    </row>
    <row r="3957" spans="1:32" ht="20.149999999999999" customHeight="1" x14ac:dyDescent="0.75">
      <c r="A3957" s="31">
        <v>3955</v>
      </c>
      <c r="B3957" s="237"/>
      <c r="C3957" s="273"/>
      <c r="D3957" s="272"/>
      <c r="E3957" s="273"/>
      <c r="F3957" s="273"/>
      <c r="G3957" s="253" t="str">
        <f t="shared" si="443"/>
        <v/>
      </c>
      <c r="H3957" s="31" t="str">
        <f>IF(AND(B3957=H$1),LOOKUP(9.99999999999999E+307,$H$2:H3956)+1,"")</f>
        <v/>
      </c>
      <c r="I3957" s="31" t="str">
        <f>IF(AND(B3957=I$1),LOOKUP(9.99999999999999E+307,$I$2:I3956)+1,"")</f>
        <v/>
      </c>
      <c r="J3957" s="31">
        <f>IF(AND(B3957=J$1),LOOKUP(9.99999999999999E+307,$J$2:J3956)+1,"")</f>
        <v>3791</v>
      </c>
      <c r="K3957" s="31">
        <f>IF(AND(B3957=K$1),LOOKUP(9.99999999999999E+307,$K$2:K3956)+1,"")</f>
        <v>3791</v>
      </c>
      <c r="L3957" s="31">
        <f>IF(AND(B3957=L$1),LOOKUP(9.99999999999999E+307,$L$2:L3956)+1,"")</f>
        <v>3791</v>
      </c>
      <c r="M3957" s="31">
        <f>IF(AND(B3957=M$1),LOOKUP(9.99999999999999E+307,$M$2:M3956)+1,"")</f>
        <v>3791</v>
      </c>
      <c r="N3957" s="31" t="e">
        <f>IF(AND(B3957=N$1),LOOKUP(9.99999999999999E+307,$N$2:N3956)+1,"")</f>
        <v>#REF!</v>
      </c>
      <c r="O3957" s="31" t="e">
        <f>IF(AND($B3957=O$1),LOOKUP(9.99999999999999E+307,$O$2:O3956)+1,"")</f>
        <v>#REF!</v>
      </c>
      <c r="P3957" s="31" t="e">
        <f>IF(AND($B3957=P$1),LOOKUP(9.99999999999999E+307,$P$2:P3956)+1,"")</f>
        <v>#REF!</v>
      </c>
      <c r="Q3957" s="31" t="e">
        <f>IF(AND($B3957=Q$1),LOOKUP(9.99999999999999E+307,$Q$2:Q3956)+1,"")</f>
        <v>#REF!</v>
      </c>
      <c r="R3957" s="31">
        <f>IF(AND($B3957=R$1),LOOKUP(9.99999999999999E+307,$R$2:R3956)+1,"")</f>
        <v>3791</v>
      </c>
      <c r="S3957" s="31">
        <f>IF(AND($B3957=S$1),LOOKUP(9.99999999999999E+307,$S$2:S3956)+1,"")</f>
        <v>3791</v>
      </c>
      <c r="T3957" s="265"/>
      <c r="AA3957" s="254" t="str">
        <f t="shared" si="437"/>
        <v/>
      </c>
      <c r="AB3957" s="254" t="str">
        <f t="shared" si="438"/>
        <v/>
      </c>
      <c r="AC3957" s="255">
        <f t="shared" si="439"/>
        <v>0</v>
      </c>
      <c r="AD3957" s="255">
        <f t="shared" si="440"/>
        <v>3836</v>
      </c>
      <c r="AE3957" s="256" t="str">
        <f t="shared" si="441"/>
        <v/>
      </c>
      <c r="AF3957" s="252" t="str">
        <f t="shared" si="442"/>
        <v>-</v>
      </c>
    </row>
    <row r="3958" spans="1:32" ht="20.149999999999999" customHeight="1" x14ac:dyDescent="0.75">
      <c r="A3958" s="31">
        <v>3956</v>
      </c>
      <c r="B3958" s="237"/>
      <c r="C3958" s="273"/>
      <c r="D3958" s="272"/>
      <c r="E3958" s="273"/>
      <c r="F3958" s="273"/>
      <c r="G3958" s="253" t="str">
        <f t="shared" si="443"/>
        <v/>
      </c>
      <c r="H3958" s="31" t="str">
        <f>IF(AND(B3958=H$1),LOOKUP(9.99999999999999E+307,$H$2:H3957)+1,"")</f>
        <v/>
      </c>
      <c r="I3958" s="31" t="str">
        <f>IF(AND(B3958=I$1),LOOKUP(9.99999999999999E+307,$I$2:I3957)+1,"")</f>
        <v/>
      </c>
      <c r="J3958" s="31">
        <f>IF(AND(B3958=J$1),LOOKUP(9.99999999999999E+307,$J$2:J3957)+1,"")</f>
        <v>3792</v>
      </c>
      <c r="K3958" s="31">
        <f>IF(AND(B3958=K$1),LOOKUP(9.99999999999999E+307,$K$2:K3957)+1,"")</f>
        <v>3792</v>
      </c>
      <c r="L3958" s="31">
        <f>IF(AND(B3958=L$1),LOOKUP(9.99999999999999E+307,$L$2:L3957)+1,"")</f>
        <v>3792</v>
      </c>
      <c r="M3958" s="31">
        <f>IF(AND(B3958=M$1),LOOKUP(9.99999999999999E+307,$M$2:M3957)+1,"")</f>
        <v>3792</v>
      </c>
      <c r="N3958" s="31" t="e">
        <f>IF(AND(B3958=N$1),LOOKUP(9.99999999999999E+307,$N$2:N3957)+1,"")</f>
        <v>#REF!</v>
      </c>
      <c r="O3958" s="31" t="e">
        <f>IF(AND($B3958=O$1),LOOKUP(9.99999999999999E+307,$O$2:O3957)+1,"")</f>
        <v>#REF!</v>
      </c>
      <c r="P3958" s="31" t="e">
        <f>IF(AND($B3958=P$1),LOOKUP(9.99999999999999E+307,$P$2:P3957)+1,"")</f>
        <v>#REF!</v>
      </c>
      <c r="Q3958" s="31" t="e">
        <f>IF(AND($B3958=Q$1),LOOKUP(9.99999999999999E+307,$Q$2:Q3957)+1,"")</f>
        <v>#REF!</v>
      </c>
      <c r="R3958" s="31">
        <f>IF(AND($B3958=R$1),LOOKUP(9.99999999999999E+307,$R$2:R3957)+1,"")</f>
        <v>3792</v>
      </c>
      <c r="S3958" s="31">
        <f>IF(AND($B3958=S$1),LOOKUP(9.99999999999999E+307,$S$2:S3957)+1,"")</f>
        <v>3792</v>
      </c>
      <c r="T3958" s="265"/>
      <c r="AA3958" s="254" t="str">
        <f t="shared" si="437"/>
        <v/>
      </c>
      <c r="AB3958" s="254" t="str">
        <f t="shared" si="438"/>
        <v/>
      </c>
      <c r="AC3958" s="255">
        <f t="shared" si="439"/>
        <v>0</v>
      </c>
      <c r="AD3958" s="255">
        <f t="shared" si="440"/>
        <v>3836</v>
      </c>
      <c r="AE3958" s="256" t="str">
        <f t="shared" si="441"/>
        <v/>
      </c>
      <c r="AF3958" s="252" t="str">
        <f t="shared" si="442"/>
        <v>-</v>
      </c>
    </row>
    <row r="3959" spans="1:32" ht="20.149999999999999" customHeight="1" x14ac:dyDescent="0.75">
      <c r="A3959" s="31">
        <v>3957</v>
      </c>
      <c r="B3959" s="237"/>
      <c r="C3959" s="273"/>
      <c r="D3959" s="272"/>
      <c r="E3959" s="273"/>
      <c r="F3959" s="273"/>
      <c r="G3959" s="253" t="str">
        <f t="shared" si="443"/>
        <v/>
      </c>
      <c r="H3959" s="31" t="str">
        <f>IF(AND(B3959=H$1),LOOKUP(9.99999999999999E+307,$H$2:H3958)+1,"")</f>
        <v/>
      </c>
      <c r="I3959" s="31" t="str">
        <f>IF(AND(B3959=I$1),LOOKUP(9.99999999999999E+307,$I$2:I3958)+1,"")</f>
        <v/>
      </c>
      <c r="J3959" s="31">
        <f>IF(AND(B3959=J$1),LOOKUP(9.99999999999999E+307,$J$2:J3958)+1,"")</f>
        <v>3793</v>
      </c>
      <c r="K3959" s="31">
        <f>IF(AND(B3959=K$1),LOOKUP(9.99999999999999E+307,$K$2:K3958)+1,"")</f>
        <v>3793</v>
      </c>
      <c r="L3959" s="31">
        <f>IF(AND(B3959=L$1),LOOKUP(9.99999999999999E+307,$L$2:L3958)+1,"")</f>
        <v>3793</v>
      </c>
      <c r="M3959" s="31">
        <f>IF(AND(B3959=M$1),LOOKUP(9.99999999999999E+307,$M$2:M3958)+1,"")</f>
        <v>3793</v>
      </c>
      <c r="N3959" s="31" t="e">
        <f>IF(AND(B3959=N$1),LOOKUP(9.99999999999999E+307,$N$2:N3958)+1,"")</f>
        <v>#REF!</v>
      </c>
      <c r="O3959" s="31" t="e">
        <f>IF(AND($B3959=O$1),LOOKUP(9.99999999999999E+307,$O$2:O3958)+1,"")</f>
        <v>#REF!</v>
      </c>
      <c r="P3959" s="31" t="e">
        <f>IF(AND($B3959=P$1),LOOKUP(9.99999999999999E+307,$P$2:P3958)+1,"")</f>
        <v>#REF!</v>
      </c>
      <c r="Q3959" s="31" t="e">
        <f>IF(AND($B3959=Q$1),LOOKUP(9.99999999999999E+307,$Q$2:Q3958)+1,"")</f>
        <v>#REF!</v>
      </c>
      <c r="R3959" s="31">
        <f>IF(AND($B3959=R$1),LOOKUP(9.99999999999999E+307,$R$2:R3958)+1,"")</f>
        <v>3793</v>
      </c>
      <c r="S3959" s="31">
        <f>IF(AND($B3959=S$1),LOOKUP(9.99999999999999E+307,$S$2:S3958)+1,"")</f>
        <v>3793</v>
      </c>
      <c r="T3959" s="265"/>
      <c r="AA3959" s="254" t="str">
        <f t="shared" si="437"/>
        <v/>
      </c>
      <c r="AB3959" s="254" t="str">
        <f t="shared" si="438"/>
        <v/>
      </c>
      <c r="AC3959" s="255">
        <f t="shared" si="439"/>
        <v>0</v>
      </c>
      <c r="AD3959" s="255">
        <f t="shared" si="440"/>
        <v>3836</v>
      </c>
      <c r="AE3959" s="256" t="str">
        <f t="shared" si="441"/>
        <v/>
      </c>
      <c r="AF3959" s="252" t="str">
        <f t="shared" si="442"/>
        <v>-</v>
      </c>
    </row>
    <row r="3960" spans="1:32" ht="20.149999999999999" customHeight="1" x14ac:dyDescent="0.75">
      <c r="A3960" s="31">
        <v>3958</v>
      </c>
      <c r="B3960" s="237"/>
      <c r="C3960" s="273"/>
      <c r="D3960" s="272"/>
      <c r="E3960" s="273"/>
      <c r="F3960" s="273"/>
      <c r="G3960" s="253" t="str">
        <f t="shared" si="443"/>
        <v/>
      </c>
      <c r="H3960" s="31" t="str">
        <f>IF(AND(B3960=H$1),LOOKUP(9.99999999999999E+307,$H$2:H3959)+1,"")</f>
        <v/>
      </c>
      <c r="I3960" s="31" t="str">
        <f>IF(AND(B3960=I$1),LOOKUP(9.99999999999999E+307,$I$2:I3959)+1,"")</f>
        <v/>
      </c>
      <c r="J3960" s="31">
        <f>IF(AND(B3960=J$1),LOOKUP(9.99999999999999E+307,$J$2:J3959)+1,"")</f>
        <v>3794</v>
      </c>
      <c r="K3960" s="31">
        <f>IF(AND(B3960=K$1),LOOKUP(9.99999999999999E+307,$K$2:K3959)+1,"")</f>
        <v>3794</v>
      </c>
      <c r="L3960" s="31">
        <f>IF(AND(B3960=L$1),LOOKUP(9.99999999999999E+307,$L$2:L3959)+1,"")</f>
        <v>3794</v>
      </c>
      <c r="M3960" s="31">
        <f>IF(AND(B3960=M$1),LOOKUP(9.99999999999999E+307,$M$2:M3959)+1,"")</f>
        <v>3794</v>
      </c>
      <c r="N3960" s="31" t="e">
        <f>IF(AND(B3960=N$1),LOOKUP(9.99999999999999E+307,$N$2:N3959)+1,"")</f>
        <v>#REF!</v>
      </c>
      <c r="O3960" s="31" t="e">
        <f>IF(AND($B3960=O$1),LOOKUP(9.99999999999999E+307,$O$2:O3959)+1,"")</f>
        <v>#REF!</v>
      </c>
      <c r="P3960" s="31" t="e">
        <f>IF(AND($B3960=P$1),LOOKUP(9.99999999999999E+307,$P$2:P3959)+1,"")</f>
        <v>#REF!</v>
      </c>
      <c r="Q3960" s="31" t="e">
        <f>IF(AND($B3960=Q$1),LOOKUP(9.99999999999999E+307,$Q$2:Q3959)+1,"")</f>
        <v>#REF!</v>
      </c>
      <c r="R3960" s="31">
        <f>IF(AND($B3960=R$1),LOOKUP(9.99999999999999E+307,$R$2:R3959)+1,"")</f>
        <v>3794</v>
      </c>
      <c r="S3960" s="31">
        <f>IF(AND($B3960=S$1),LOOKUP(9.99999999999999E+307,$S$2:S3959)+1,"")</f>
        <v>3794</v>
      </c>
      <c r="T3960" s="265"/>
      <c r="AA3960" s="254" t="str">
        <f t="shared" si="437"/>
        <v/>
      </c>
      <c r="AB3960" s="254" t="str">
        <f t="shared" si="438"/>
        <v/>
      </c>
      <c r="AC3960" s="255">
        <f t="shared" si="439"/>
        <v>0</v>
      </c>
      <c r="AD3960" s="255">
        <f t="shared" si="440"/>
        <v>3836</v>
      </c>
      <c r="AE3960" s="256" t="str">
        <f t="shared" si="441"/>
        <v/>
      </c>
      <c r="AF3960" s="252" t="str">
        <f t="shared" si="442"/>
        <v>-</v>
      </c>
    </row>
    <row r="3961" spans="1:32" ht="20.149999999999999" customHeight="1" x14ac:dyDescent="0.75">
      <c r="A3961" s="31">
        <v>3959</v>
      </c>
      <c r="B3961" s="237"/>
      <c r="C3961" s="273"/>
      <c r="D3961" s="272"/>
      <c r="E3961" s="273"/>
      <c r="F3961" s="273"/>
      <c r="G3961" s="253" t="str">
        <f t="shared" si="443"/>
        <v/>
      </c>
      <c r="H3961" s="31" t="str">
        <f>IF(AND(B3961=H$1),LOOKUP(9.99999999999999E+307,$H$2:H3960)+1,"")</f>
        <v/>
      </c>
      <c r="I3961" s="31" t="str">
        <f>IF(AND(B3961=I$1),LOOKUP(9.99999999999999E+307,$I$2:I3960)+1,"")</f>
        <v/>
      </c>
      <c r="J3961" s="31">
        <f>IF(AND(B3961=J$1),LOOKUP(9.99999999999999E+307,$J$2:J3960)+1,"")</f>
        <v>3795</v>
      </c>
      <c r="K3961" s="31">
        <f>IF(AND(B3961=K$1),LOOKUP(9.99999999999999E+307,$K$2:K3960)+1,"")</f>
        <v>3795</v>
      </c>
      <c r="L3961" s="31">
        <f>IF(AND(B3961=L$1),LOOKUP(9.99999999999999E+307,$L$2:L3960)+1,"")</f>
        <v>3795</v>
      </c>
      <c r="M3961" s="31">
        <f>IF(AND(B3961=M$1),LOOKUP(9.99999999999999E+307,$M$2:M3960)+1,"")</f>
        <v>3795</v>
      </c>
      <c r="N3961" s="31" t="e">
        <f>IF(AND(B3961=N$1),LOOKUP(9.99999999999999E+307,$N$2:N3960)+1,"")</f>
        <v>#REF!</v>
      </c>
      <c r="O3961" s="31" t="e">
        <f>IF(AND($B3961=O$1),LOOKUP(9.99999999999999E+307,$O$2:O3960)+1,"")</f>
        <v>#REF!</v>
      </c>
      <c r="P3961" s="31" t="e">
        <f>IF(AND($B3961=P$1),LOOKUP(9.99999999999999E+307,$P$2:P3960)+1,"")</f>
        <v>#REF!</v>
      </c>
      <c r="Q3961" s="31" t="e">
        <f>IF(AND($B3961=Q$1),LOOKUP(9.99999999999999E+307,$Q$2:Q3960)+1,"")</f>
        <v>#REF!</v>
      </c>
      <c r="R3961" s="31">
        <f>IF(AND($B3961=R$1),LOOKUP(9.99999999999999E+307,$R$2:R3960)+1,"")</f>
        <v>3795</v>
      </c>
      <c r="S3961" s="31">
        <f>IF(AND($B3961=S$1),LOOKUP(9.99999999999999E+307,$S$2:S3960)+1,"")</f>
        <v>3795</v>
      </c>
      <c r="T3961" s="265"/>
      <c r="AA3961" s="254" t="str">
        <f t="shared" si="437"/>
        <v/>
      </c>
      <c r="AB3961" s="254" t="str">
        <f t="shared" si="438"/>
        <v/>
      </c>
      <c r="AC3961" s="255">
        <f t="shared" si="439"/>
        <v>0</v>
      </c>
      <c r="AD3961" s="255">
        <f t="shared" si="440"/>
        <v>3836</v>
      </c>
      <c r="AE3961" s="256" t="str">
        <f t="shared" si="441"/>
        <v/>
      </c>
      <c r="AF3961" s="252" t="str">
        <f t="shared" si="442"/>
        <v>-</v>
      </c>
    </row>
    <row r="3962" spans="1:32" ht="20.149999999999999" customHeight="1" x14ac:dyDescent="0.75">
      <c r="A3962" s="31">
        <v>3960</v>
      </c>
      <c r="B3962" s="237"/>
      <c r="C3962" s="273"/>
      <c r="D3962" s="272"/>
      <c r="E3962" s="273"/>
      <c r="F3962" s="273"/>
      <c r="G3962" s="253" t="str">
        <f t="shared" si="443"/>
        <v/>
      </c>
      <c r="H3962" s="31" t="str">
        <f>IF(AND(B3962=H$1),LOOKUP(9.99999999999999E+307,$H$2:H3961)+1,"")</f>
        <v/>
      </c>
      <c r="I3962" s="31" t="str">
        <f>IF(AND(B3962=I$1),LOOKUP(9.99999999999999E+307,$I$2:I3961)+1,"")</f>
        <v/>
      </c>
      <c r="J3962" s="31">
        <f>IF(AND(B3962=J$1),LOOKUP(9.99999999999999E+307,$J$2:J3961)+1,"")</f>
        <v>3796</v>
      </c>
      <c r="K3962" s="31">
        <f>IF(AND(B3962=K$1),LOOKUP(9.99999999999999E+307,$K$2:K3961)+1,"")</f>
        <v>3796</v>
      </c>
      <c r="L3962" s="31">
        <f>IF(AND(B3962=L$1),LOOKUP(9.99999999999999E+307,$L$2:L3961)+1,"")</f>
        <v>3796</v>
      </c>
      <c r="M3962" s="31">
        <f>IF(AND(B3962=M$1),LOOKUP(9.99999999999999E+307,$M$2:M3961)+1,"")</f>
        <v>3796</v>
      </c>
      <c r="N3962" s="31" t="e">
        <f>IF(AND(B3962=N$1),LOOKUP(9.99999999999999E+307,$N$2:N3961)+1,"")</f>
        <v>#REF!</v>
      </c>
      <c r="O3962" s="31" t="e">
        <f>IF(AND($B3962=O$1),LOOKUP(9.99999999999999E+307,$O$2:O3961)+1,"")</f>
        <v>#REF!</v>
      </c>
      <c r="P3962" s="31" t="e">
        <f>IF(AND($B3962=P$1),LOOKUP(9.99999999999999E+307,$P$2:P3961)+1,"")</f>
        <v>#REF!</v>
      </c>
      <c r="Q3962" s="31" t="e">
        <f>IF(AND($B3962=Q$1),LOOKUP(9.99999999999999E+307,$Q$2:Q3961)+1,"")</f>
        <v>#REF!</v>
      </c>
      <c r="R3962" s="31">
        <f>IF(AND($B3962=R$1),LOOKUP(9.99999999999999E+307,$R$2:R3961)+1,"")</f>
        <v>3796</v>
      </c>
      <c r="S3962" s="31">
        <f>IF(AND($B3962=S$1),LOOKUP(9.99999999999999E+307,$S$2:S3961)+1,"")</f>
        <v>3796</v>
      </c>
      <c r="T3962" s="265"/>
      <c r="AA3962" s="254" t="str">
        <f t="shared" si="437"/>
        <v/>
      </c>
      <c r="AB3962" s="254" t="str">
        <f t="shared" si="438"/>
        <v/>
      </c>
      <c r="AC3962" s="255">
        <f t="shared" si="439"/>
        <v>0</v>
      </c>
      <c r="AD3962" s="255">
        <f t="shared" si="440"/>
        <v>3836</v>
      </c>
      <c r="AE3962" s="256" t="str">
        <f t="shared" si="441"/>
        <v/>
      </c>
      <c r="AF3962" s="252" t="str">
        <f t="shared" si="442"/>
        <v>-</v>
      </c>
    </row>
    <row r="3963" spans="1:32" ht="20.149999999999999" customHeight="1" x14ac:dyDescent="0.75">
      <c r="A3963" s="31">
        <v>3961</v>
      </c>
      <c r="B3963" s="237"/>
      <c r="C3963" s="273"/>
      <c r="D3963" s="272"/>
      <c r="E3963" s="273"/>
      <c r="F3963" s="273"/>
      <c r="G3963" s="253" t="str">
        <f t="shared" si="443"/>
        <v/>
      </c>
      <c r="H3963" s="31" t="str">
        <f>IF(AND(B3963=H$1),LOOKUP(9.99999999999999E+307,$H$2:H3962)+1,"")</f>
        <v/>
      </c>
      <c r="I3963" s="31" t="str">
        <f>IF(AND(B3963=I$1),LOOKUP(9.99999999999999E+307,$I$2:I3962)+1,"")</f>
        <v/>
      </c>
      <c r="J3963" s="31">
        <f>IF(AND(B3963=J$1),LOOKUP(9.99999999999999E+307,$J$2:J3962)+1,"")</f>
        <v>3797</v>
      </c>
      <c r="K3963" s="31">
        <f>IF(AND(B3963=K$1),LOOKUP(9.99999999999999E+307,$K$2:K3962)+1,"")</f>
        <v>3797</v>
      </c>
      <c r="L3963" s="31">
        <f>IF(AND(B3963=L$1),LOOKUP(9.99999999999999E+307,$L$2:L3962)+1,"")</f>
        <v>3797</v>
      </c>
      <c r="M3963" s="31">
        <f>IF(AND(B3963=M$1),LOOKUP(9.99999999999999E+307,$M$2:M3962)+1,"")</f>
        <v>3797</v>
      </c>
      <c r="N3963" s="31" t="e">
        <f>IF(AND(B3963=N$1),LOOKUP(9.99999999999999E+307,$N$2:N3962)+1,"")</f>
        <v>#REF!</v>
      </c>
      <c r="O3963" s="31" t="e">
        <f>IF(AND($B3963=O$1),LOOKUP(9.99999999999999E+307,$O$2:O3962)+1,"")</f>
        <v>#REF!</v>
      </c>
      <c r="P3963" s="31" t="e">
        <f>IF(AND($B3963=P$1),LOOKUP(9.99999999999999E+307,$P$2:P3962)+1,"")</f>
        <v>#REF!</v>
      </c>
      <c r="Q3963" s="31" t="e">
        <f>IF(AND($B3963=Q$1),LOOKUP(9.99999999999999E+307,$Q$2:Q3962)+1,"")</f>
        <v>#REF!</v>
      </c>
      <c r="R3963" s="31">
        <f>IF(AND($B3963=R$1),LOOKUP(9.99999999999999E+307,$R$2:R3962)+1,"")</f>
        <v>3797</v>
      </c>
      <c r="S3963" s="31">
        <f>IF(AND($B3963=S$1),LOOKUP(9.99999999999999E+307,$S$2:S3962)+1,"")</f>
        <v>3797</v>
      </c>
      <c r="T3963" s="265"/>
      <c r="AA3963" s="254" t="str">
        <f t="shared" si="437"/>
        <v/>
      </c>
      <c r="AB3963" s="254" t="str">
        <f t="shared" si="438"/>
        <v/>
      </c>
      <c r="AC3963" s="255">
        <f t="shared" si="439"/>
        <v>0</v>
      </c>
      <c r="AD3963" s="255">
        <f t="shared" si="440"/>
        <v>3836</v>
      </c>
      <c r="AE3963" s="256" t="str">
        <f t="shared" si="441"/>
        <v/>
      </c>
      <c r="AF3963" s="252" t="str">
        <f t="shared" si="442"/>
        <v>-</v>
      </c>
    </row>
    <row r="3964" spans="1:32" ht="20.149999999999999" customHeight="1" x14ac:dyDescent="0.75">
      <c r="A3964" s="31">
        <v>3962</v>
      </c>
      <c r="B3964" s="237"/>
      <c r="C3964" s="273"/>
      <c r="D3964" s="272"/>
      <c r="E3964" s="273"/>
      <c r="F3964" s="273"/>
      <c r="G3964" s="253" t="str">
        <f t="shared" si="443"/>
        <v/>
      </c>
      <c r="H3964" s="31" t="str">
        <f>IF(AND(B3964=H$1),LOOKUP(9.99999999999999E+307,$H$2:H3963)+1,"")</f>
        <v/>
      </c>
      <c r="I3964" s="31" t="str">
        <f>IF(AND(B3964=I$1),LOOKUP(9.99999999999999E+307,$I$2:I3963)+1,"")</f>
        <v/>
      </c>
      <c r="J3964" s="31">
        <f>IF(AND(B3964=J$1),LOOKUP(9.99999999999999E+307,$J$2:J3963)+1,"")</f>
        <v>3798</v>
      </c>
      <c r="K3964" s="31">
        <f>IF(AND(B3964=K$1),LOOKUP(9.99999999999999E+307,$K$2:K3963)+1,"")</f>
        <v>3798</v>
      </c>
      <c r="L3964" s="31">
        <f>IF(AND(B3964=L$1),LOOKUP(9.99999999999999E+307,$L$2:L3963)+1,"")</f>
        <v>3798</v>
      </c>
      <c r="M3964" s="31">
        <f>IF(AND(B3964=M$1),LOOKUP(9.99999999999999E+307,$M$2:M3963)+1,"")</f>
        <v>3798</v>
      </c>
      <c r="N3964" s="31" t="e">
        <f>IF(AND(B3964=N$1),LOOKUP(9.99999999999999E+307,$N$2:N3963)+1,"")</f>
        <v>#REF!</v>
      </c>
      <c r="O3964" s="31" t="e">
        <f>IF(AND($B3964=O$1),LOOKUP(9.99999999999999E+307,$O$2:O3963)+1,"")</f>
        <v>#REF!</v>
      </c>
      <c r="P3964" s="31" t="e">
        <f>IF(AND($B3964=P$1),LOOKUP(9.99999999999999E+307,$P$2:P3963)+1,"")</f>
        <v>#REF!</v>
      </c>
      <c r="Q3964" s="31" t="e">
        <f>IF(AND($B3964=Q$1),LOOKUP(9.99999999999999E+307,$Q$2:Q3963)+1,"")</f>
        <v>#REF!</v>
      </c>
      <c r="R3964" s="31">
        <f>IF(AND($B3964=R$1),LOOKUP(9.99999999999999E+307,$R$2:R3963)+1,"")</f>
        <v>3798</v>
      </c>
      <c r="S3964" s="31">
        <f>IF(AND($B3964=S$1),LOOKUP(9.99999999999999E+307,$S$2:S3963)+1,"")</f>
        <v>3798</v>
      </c>
      <c r="T3964" s="265"/>
      <c r="AA3964" s="254" t="str">
        <f t="shared" si="437"/>
        <v/>
      </c>
      <c r="AB3964" s="254" t="str">
        <f t="shared" si="438"/>
        <v/>
      </c>
      <c r="AC3964" s="255">
        <f t="shared" si="439"/>
        <v>0</v>
      </c>
      <c r="AD3964" s="255">
        <f t="shared" si="440"/>
        <v>3836</v>
      </c>
      <c r="AE3964" s="256" t="str">
        <f t="shared" si="441"/>
        <v/>
      </c>
      <c r="AF3964" s="252" t="str">
        <f t="shared" si="442"/>
        <v>-</v>
      </c>
    </row>
    <row r="3965" spans="1:32" ht="20.149999999999999" customHeight="1" x14ac:dyDescent="0.75">
      <c r="A3965" s="31">
        <v>3963</v>
      </c>
      <c r="B3965" s="237"/>
      <c r="C3965" s="273"/>
      <c r="D3965" s="272"/>
      <c r="E3965" s="273"/>
      <c r="F3965" s="273"/>
      <c r="G3965" s="253" t="str">
        <f t="shared" si="443"/>
        <v/>
      </c>
      <c r="H3965" s="31" t="str">
        <f>IF(AND(B3965=H$1),LOOKUP(9.99999999999999E+307,$H$2:H3964)+1,"")</f>
        <v/>
      </c>
      <c r="I3965" s="31" t="str">
        <f>IF(AND(B3965=I$1),LOOKUP(9.99999999999999E+307,$I$2:I3964)+1,"")</f>
        <v/>
      </c>
      <c r="J3965" s="31">
        <f>IF(AND(B3965=J$1),LOOKUP(9.99999999999999E+307,$J$2:J3964)+1,"")</f>
        <v>3799</v>
      </c>
      <c r="K3965" s="31">
        <f>IF(AND(B3965=K$1),LOOKUP(9.99999999999999E+307,$K$2:K3964)+1,"")</f>
        <v>3799</v>
      </c>
      <c r="L3965" s="31">
        <f>IF(AND(B3965=L$1),LOOKUP(9.99999999999999E+307,$L$2:L3964)+1,"")</f>
        <v>3799</v>
      </c>
      <c r="M3965" s="31">
        <f>IF(AND(B3965=M$1),LOOKUP(9.99999999999999E+307,$M$2:M3964)+1,"")</f>
        <v>3799</v>
      </c>
      <c r="N3965" s="31" t="e">
        <f>IF(AND(B3965=N$1),LOOKUP(9.99999999999999E+307,$N$2:N3964)+1,"")</f>
        <v>#REF!</v>
      </c>
      <c r="O3965" s="31" t="e">
        <f>IF(AND($B3965=O$1),LOOKUP(9.99999999999999E+307,$O$2:O3964)+1,"")</f>
        <v>#REF!</v>
      </c>
      <c r="P3965" s="31" t="e">
        <f>IF(AND($B3965=P$1),LOOKUP(9.99999999999999E+307,$P$2:P3964)+1,"")</f>
        <v>#REF!</v>
      </c>
      <c r="Q3965" s="31" t="e">
        <f>IF(AND($B3965=Q$1),LOOKUP(9.99999999999999E+307,$Q$2:Q3964)+1,"")</f>
        <v>#REF!</v>
      </c>
      <c r="R3965" s="31">
        <f>IF(AND($B3965=R$1),LOOKUP(9.99999999999999E+307,$R$2:R3964)+1,"")</f>
        <v>3799</v>
      </c>
      <c r="S3965" s="31">
        <f>IF(AND($B3965=S$1),LOOKUP(9.99999999999999E+307,$S$2:S3964)+1,"")</f>
        <v>3799</v>
      </c>
      <c r="T3965" s="265"/>
      <c r="AA3965" s="254" t="str">
        <f t="shared" si="437"/>
        <v/>
      </c>
      <c r="AB3965" s="254" t="str">
        <f t="shared" si="438"/>
        <v/>
      </c>
      <c r="AC3965" s="255">
        <f t="shared" si="439"/>
        <v>0</v>
      </c>
      <c r="AD3965" s="255">
        <f t="shared" si="440"/>
        <v>3836</v>
      </c>
      <c r="AE3965" s="256" t="str">
        <f t="shared" si="441"/>
        <v/>
      </c>
      <c r="AF3965" s="252" t="str">
        <f t="shared" si="442"/>
        <v>-</v>
      </c>
    </row>
    <row r="3966" spans="1:32" ht="20.149999999999999" customHeight="1" x14ac:dyDescent="0.75">
      <c r="A3966" s="31">
        <v>3964</v>
      </c>
      <c r="B3966" s="237"/>
      <c r="C3966" s="273"/>
      <c r="D3966" s="272"/>
      <c r="E3966" s="273"/>
      <c r="F3966" s="273"/>
      <c r="G3966" s="253" t="str">
        <f t="shared" si="443"/>
        <v/>
      </c>
      <c r="H3966" s="31" t="str">
        <f>IF(AND(B3966=H$1),LOOKUP(9.99999999999999E+307,$H$2:H3965)+1,"")</f>
        <v/>
      </c>
      <c r="I3966" s="31" t="str">
        <f>IF(AND(B3966=I$1),LOOKUP(9.99999999999999E+307,$I$2:I3965)+1,"")</f>
        <v/>
      </c>
      <c r="J3966" s="31">
        <f>IF(AND(B3966=J$1),LOOKUP(9.99999999999999E+307,$J$2:J3965)+1,"")</f>
        <v>3800</v>
      </c>
      <c r="K3966" s="31">
        <f>IF(AND(B3966=K$1),LOOKUP(9.99999999999999E+307,$K$2:K3965)+1,"")</f>
        <v>3800</v>
      </c>
      <c r="L3966" s="31">
        <f>IF(AND(B3966=L$1),LOOKUP(9.99999999999999E+307,$L$2:L3965)+1,"")</f>
        <v>3800</v>
      </c>
      <c r="M3966" s="31">
        <f>IF(AND(B3966=M$1),LOOKUP(9.99999999999999E+307,$M$2:M3965)+1,"")</f>
        <v>3800</v>
      </c>
      <c r="N3966" s="31" t="e">
        <f>IF(AND(B3966=N$1),LOOKUP(9.99999999999999E+307,$N$2:N3965)+1,"")</f>
        <v>#REF!</v>
      </c>
      <c r="O3966" s="31" t="e">
        <f>IF(AND($B3966=O$1),LOOKUP(9.99999999999999E+307,$O$2:O3965)+1,"")</f>
        <v>#REF!</v>
      </c>
      <c r="P3966" s="31" t="e">
        <f>IF(AND($B3966=P$1),LOOKUP(9.99999999999999E+307,$P$2:P3965)+1,"")</f>
        <v>#REF!</v>
      </c>
      <c r="Q3966" s="31" t="e">
        <f>IF(AND($B3966=Q$1),LOOKUP(9.99999999999999E+307,$Q$2:Q3965)+1,"")</f>
        <v>#REF!</v>
      </c>
      <c r="R3966" s="31">
        <f>IF(AND($B3966=R$1),LOOKUP(9.99999999999999E+307,$R$2:R3965)+1,"")</f>
        <v>3800</v>
      </c>
      <c r="S3966" s="31">
        <f>IF(AND($B3966=S$1),LOOKUP(9.99999999999999E+307,$S$2:S3965)+1,"")</f>
        <v>3800</v>
      </c>
      <c r="T3966" s="265"/>
      <c r="AA3966" s="254" t="str">
        <f t="shared" si="437"/>
        <v/>
      </c>
      <c r="AB3966" s="254" t="str">
        <f t="shared" si="438"/>
        <v/>
      </c>
      <c r="AC3966" s="255">
        <f t="shared" si="439"/>
        <v>0</v>
      </c>
      <c r="AD3966" s="255">
        <f t="shared" si="440"/>
        <v>3836</v>
      </c>
      <c r="AE3966" s="256" t="str">
        <f t="shared" si="441"/>
        <v/>
      </c>
      <c r="AF3966" s="252" t="str">
        <f t="shared" si="442"/>
        <v>-</v>
      </c>
    </row>
    <row r="3967" spans="1:32" ht="20.149999999999999" customHeight="1" x14ac:dyDescent="0.75">
      <c r="A3967" s="31">
        <v>3965</v>
      </c>
      <c r="B3967" s="237"/>
      <c r="C3967" s="273"/>
      <c r="D3967" s="272"/>
      <c r="E3967" s="273"/>
      <c r="F3967" s="273"/>
      <c r="G3967" s="253" t="str">
        <f t="shared" si="443"/>
        <v/>
      </c>
      <c r="H3967" s="31" t="str">
        <f>IF(AND(B3967=H$1),LOOKUP(9.99999999999999E+307,$H$2:H3966)+1,"")</f>
        <v/>
      </c>
      <c r="I3967" s="31" t="str">
        <f>IF(AND(B3967=I$1),LOOKUP(9.99999999999999E+307,$I$2:I3966)+1,"")</f>
        <v/>
      </c>
      <c r="J3967" s="31">
        <f>IF(AND(B3967=J$1),LOOKUP(9.99999999999999E+307,$J$2:J3966)+1,"")</f>
        <v>3801</v>
      </c>
      <c r="K3967" s="31">
        <f>IF(AND(B3967=K$1),LOOKUP(9.99999999999999E+307,$K$2:K3966)+1,"")</f>
        <v>3801</v>
      </c>
      <c r="L3967" s="31">
        <f>IF(AND(B3967=L$1),LOOKUP(9.99999999999999E+307,$L$2:L3966)+1,"")</f>
        <v>3801</v>
      </c>
      <c r="M3967" s="31">
        <f>IF(AND(B3967=M$1),LOOKUP(9.99999999999999E+307,$M$2:M3966)+1,"")</f>
        <v>3801</v>
      </c>
      <c r="N3967" s="31" t="e">
        <f>IF(AND(B3967=N$1),LOOKUP(9.99999999999999E+307,$N$2:N3966)+1,"")</f>
        <v>#REF!</v>
      </c>
      <c r="O3967" s="31" t="e">
        <f>IF(AND($B3967=O$1),LOOKUP(9.99999999999999E+307,$O$2:O3966)+1,"")</f>
        <v>#REF!</v>
      </c>
      <c r="P3967" s="31" t="e">
        <f>IF(AND($B3967=P$1),LOOKUP(9.99999999999999E+307,$P$2:P3966)+1,"")</f>
        <v>#REF!</v>
      </c>
      <c r="Q3967" s="31" t="e">
        <f>IF(AND($B3967=Q$1),LOOKUP(9.99999999999999E+307,$Q$2:Q3966)+1,"")</f>
        <v>#REF!</v>
      </c>
      <c r="R3967" s="31">
        <f>IF(AND($B3967=R$1),LOOKUP(9.99999999999999E+307,$R$2:R3966)+1,"")</f>
        <v>3801</v>
      </c>
      <c r="S3967" s="31">
        <f>IF(AND($B3967=S$1),LOOKUP(9.99999999999999E+307,$S$2:S3966)+1,"")</f>
        <v>3801</v>
      </c>
      <c r="T3967" s="265"/>
      <c r="AA3967" s="254" t="str">
        <f t="shared" si="437"/>
        <v/>
      </c>
      <c r="AB3967" s="254" t="str">
        <f t="shared" si="438"/>
        <v/>
      </c>
      <c r="AC3967" s="255">
        <f t="shared" si="439"/>
        <v>0</v>
      </c>
      <c r="AD3967" s="255">
        <f t="shared" si="440"/>
        <v>3836</v>
      </c>
      <c r="AE3967" s="256" t="str">
        <f t="shared" si="441"/>
        <v/>
      </c>
      <c r="AF3967" s="252" t="str">
        <f t="shared" si="442"/>
        <v>-</v>
      </c>
    </row>
    <row r="3968" spans="1:32" ht="20.149999999999999" customHeight="1" x14ac:dyDescent="0.75">
      <c r="A3968" s="31">
        <v>3966</v>
      </c>
      <c r="B3968" s="237"/>
      <c r="C3968" s="273"/>
      <c r="D3968" s="272"/>
      <c r="E3968" s="273"/>
      <c r="F3968" s="273"/>
      <c r="G3968" s="253" t="str">
        <f t="shared" si="443"/>
        <v/>
      </c>
      <c r="H3968" s="31" t="str">
        <f>IF(AND(B3968=H$1),LOOKUP(9.99999999999999E+307,$H$2:H3967)+1,"")</f>
        <v/>
      </c>
      <c r="I3968" s="31" t="str">
        <f>IF(AND(B3968=I$1),LOOKUP(9.99999999999999E+307,$I$2:I3967)+1,"")</f>
        <v/>
      </c>
      <c r="J3968" s="31">
        <f>IF(AND(B3968=J$1),LOOKUP(9.99999999999999E+307,$J$2:J3967)+1,"")</f>
        <v>3802</v>
      </c>
      <c r="K3968" s="31">
        <f>IF(AND(B3968=K$1),LOOKUP(9.99999999999999E+307,$K$2:K3967)+1,"")</f>
        <v>3802</v>
      </c>
      <c r="L3968" s="31">
        <f>IF(AND(B3968=L$1),LOOKUP(9.99999999999999E+307,$L$2:L3967)+1,"")</f>
        <v>3802</v>
      </c>
      <c r="M3968" s="31">
        <f>IF(AND(B3968=M$1),LOOKUP(9.99999999999999E+307,$M$2:M3967)+1,"")</f>
        <v>3802</v>
      </c>
      <c r="N3968" s="31" t="e">
        <f>IF(AND(B3968=N$1),LOOKUP(9.99999999999999E+307,$N$2:N3967)+1,"")</f>
        <v>#REF!</v>
      </c>
      <c r="O3968" s="31" t="e">
        <f>IF(AND($B3968=O$1),LOOKUP(9.99999999999999E+307,$O$2:O3967)+1,"")</f>
        <v>#REF!</v>
      </c>
      <c r="P3968" s="31" t="e">
        <f>IF(AND($B3968=P$1),LOOKUP(9.99999999999999E+307,$P$2:P3967)+1,"")</f>
        <v>#REF!</v>
      </c>
      <c r="Q3968" s="31" t="e">
        <f>IF(AND($B3968=Q$1),LOOKUP(9.99999999999999E+307,$Q$2:Q3967)+1,"")</f>
        <v>#REF!</v>
      </c>
      <c r="R3968" s="31">
        <f>IF(AND($B3968=R$1),LOOKUP(9.99999999999999E+307,$R$2:R3967)+1,"")</f>
        <v>3802</v>
      </c>
      <c r="S3968" s="31">
        <f>IF(AND($B3968=S$1),LOOKUP(9.99999999999999E+307,$S$2:S3967)+1,"")</f>
        <v>3802</v>
      </c>
      <c r="T3968" s="265"/>
      <c r="AA3968" s="254" t="str">
        <f t="shared" si="437"/>
        <v/>
      </c>
      <c r="AB3968" s="254" t="str">
        <f t="shared" si="438"/>
        <v/>
      </c>
      <c r="AC3968" s="255">
        <f t="shared" si="439"/>
        <v>0</v>
      </c>
      <c r="AD3968" s="255">
        <f t="shared" si="440"/>
        <v>3836</v>
      </c>
      <c r="AE3968" s="256" t="str">
        <f t="shared" si="441"/>
        <v/>
      </c>
      <c r="AF3968" s="252" t="str">
        <f t="shared" si="442"/>
        <v>-</v>
      </c>
    </row>
    <row r="3969" spans="1:32" ht="20.149999999999999" customHeight="1" x14ac:dyDescent="0.75">
      <c r="A3969" s="31">
        <v>3967</v>
      </c>
      <c r="B3969" s="237"/>
      <c r="C3969" s="273"/>
      <c r="D3969" s="272"/>
      <c r="E3969" s="273"/>
      <c r="F3969" s="273"/>
      <c r="G3969" s="253" t="str">
        <f t="shared" si="443"/>
        <v/>
      </c>
      <c r="H3969" s="31" t="str">
        <f>IF(AND(B3969=H$1),LOOKUP(9.99999999999999E+307,$H$2:H3968)+1,"")</f>
        <v/>
      </c>
      <c r="I3969" s="31" t="str">
        <f>IF(AND(B3969=I$1),LOOKUP(9.99999999999999E+307,$I$2:I3968)+1,"")</f>
        <v/>
      </c>
      <c r="J3969" s="31">
        <f>IF(AND(B3969=J$1),LOOKUP(9.99999999999999E+307,$J$2:J3968)+1,"")</f>
        <v>3803</v>
      </c>
      <c r="K3969" s="31">
        <f>IF(AND(B3969=K$1),LOOKUP(9.99999999999999E+307,$K$2:K3968)+1,"")</f>
        <v>3803</v>
      </c>
      <c r="L3969" s="31">
        <f>IF(AND(B3969=L$1),LOOKUP(9.99999999999999E+307,$L$2:L3968)+1,"")</f>
        <v>3803</v>
      </c>
      <c r="M3969" s="31">
        <f>IF(AND(B3969=M$1),LOOKUP(9.99999999999999E+307,$M$2:M3968)+1,"")</f>
        <v>3803</v>
      </c>
      <c r="N3969" s="31" t="e">
        <f>IF(AND(B3969=N$1),LOOKUP(9.99999999999999E+307,$N$2:N3968)+1,"")</f>
        <v>#REF!</v>
      </c>
      <c r="O3969" s="31" t="e">
        <f>IF(AND($B3969=O$1),LOOKUP(9.99999999999999E+307,$O$2:O3968)+1,"")</f>
        <v>#REF!</v>
      </c>
      <c r="P3969" s="31" t="e">
        <f>IF(AND($B3969=P$1),LOOKUP(9.99999999999999E+307,$P$2:P3968)+1,"")</f>
        <v>#REF!</v>
      </c>
      <c r="Q3969" s="31" t="e">
        <f>IF(AND($B3969=Q$1),LOOKUP(9.99999999999999E+307,$Q$2:Q3968)+1,"")</f>
        <v>#REF!</v>
      </c>
      <c r="R3969" s="31">
        <f>IF(AND($B3969=R$1),LOOKUP(9.99999999999999E+307,$R$2:R3968)+1,"")</f>
        <v>3803</v>
      </c>
      <c r="S3969" s="31">
        <f>IF(AND($B3969=S$1),LOOKUP(9.99999999999999E+307,$S$2:S3968)+1,"")</f>
        <v>3803</v>
      </c>
      <c r="T3969" s="265"/>
      <c r="AA3969" s="254" t="str">
        <f t="shared" si="437"/>
        <v/>
      </c>
      <c r="AB3969" s="254" t="str">
        <f t="shared" si="438"/>
        <v/>
      </c>
      <c r="AC3969" s="255">
        <f t="shared" si="439"/>
        <v>0</v>
      </c>
      <c r="AD3969" s="255">
        <f t="shared" si="440"/>
        <v>3836</v>
      </c>
      <c r="AE3969" s="256" t="str">
        <f t="shared" si="441"/>
        <v/>
      </c>
      <c r="AF3969" s="252" t="str">
        <f t="shared" si="442"/>
        <v>-</v>
      </c>
    </row>
    <row r="3970" spans="1:32" ht="20.149999999999999" customHeight="1" x14ac:dyDescent="0.75">
      <c r="A3970" s="31">
        <v>3968</v>
      </c>
      <c r="B3970" s="237"/>
      <c r="C3970" s="273"/>
      <c r="D3970" s="272"/>
      <c r="E3970" s="273"/>
      <c r="F3970" s="273"/>
      <c r="G3970" s="253" t="str">
        <f t="shared" si="443"/>
        <v/>
      </c>
      <c r="H3970" s="31" t="str">
        <f>IF(AND(B3970=H$1),LOOKUP(9.99999999999999E+307,$H$2:H3969)+1,"")</f>
        <v/>
      </c>
      <c r="I3970" s="31" t="str">
        <f>IF(AND(B3970=I$1),LOOKUP(9.99999999999999E+307,$I$2:I3969)+1,"")</f>
        <v/>
      </c>
      <c r="J3970" s="31">
        <f>IF(AND(B3970=J$1),LOOKUP(9.99999999999999E+307,$J$2:J3969)+1,"")</f>
        <v>3804</v>
      </c>
      <c r="K3970" s="31">
        <f>IF(AND(B3970=K$1),LOOKUP(9.99999999999999E+307,$K$2:K3969)+1,"")</f>
        <v>3804</v>
      </c>
      <c r="L3970" s="31">
        <f>IF(AND(B3970=L$1),LOOKUP(9.99999999999999E+307,$L$2:L3969)+1,"")</f>
        <v>3804</v>
      </c>
      <c r="M3970" s="31">
        <f>IF(AND(B3970=M$1),LOOKUP(9.99999999999999E+307,$M$2:M3969)+1,"")</f>
        <v>3804</v>
      </c>
      <c r="N3970" s="31" t="e">
        <f>IF(AND(B3970=N$1),LOOKUP(9.99999999999999E+307,$N$2:N3969)+1,"")</f>
        <v>#REF!</v>
      </c>
      <c r="O3970" s="31" t="e">
        <f>IF(AND($B3970=O$1),LOOKUP(9.99999999999999E+307,$O$2:O3969)+1,"")</f>
        <v>#REF!</v>
      </c>
      <c r="P3970" s="31" t="e">
        <f>IF(AND($B3970=P$1),LOOKUP(9.99999999999999E+307,$P$2:P3969)+1,"")</f>
        <v>#REF!</v>
      </c>
      <c r="Q3970" s="31" t="e">
        <f>IF(AND($B3970=Q$1),LOOKUP(9.99999999999999E+307,$Q$2:Q3969)+1,"")</f>
        <v>#REF!</v>
      </c>
      <c r="R3970" s="31">
        <f>IF(AND($B3970=R$1),LOOKUP(9.99999999999999E+307,$R$2:R3969)+1,"")</f>
        <v>3804</v>
      </c>
      <c r="S3970" s="31">
        <f>IF(AND($B3970=S$1),LOOKUP(9.99999999999999E+307,$S$2:S3969)+1,"")</f>
        <v>3804</v>
      </c>
      <c r="T3970" s="265"/>
      <c r="AA3970" s="254" t="str">
        <f t="shared" si="437"/>
        <v/>
      </c>
      <c r="AB3970" s="254" t="str">
        <f t="shared" si="438"/>
        <v/>
      </c>
      <c r="AC3970" s="255">
        <f t="shared" si="439"/>
        <v>0</v>
      </c>
      <c r="AD3970" s="255">
        <f t="shared" si="440"/>
        <v>3836</v>
      </c>
      <c r="AE3970" s="256" t="str">
        <f t="shared" si="441"/>
        <v/>
      </c>
      <c r="AF3970" s="252" t="str">
        <f t="shared" si="442"/>
        <v>-</v>
      </c>
    </row>
    <row r="3971" spans="1:32" ht="20.149999999999999" customHeight="1" x14ac:dyDescent="0.75">
      <c r="A3971" s="31">
        <v>3969</v>
      </c>
      <c r="B3971" s="237"/>
      <c r="C3971" s="273"/>
      <c r="D3971" s="272"/>
      <c r="E3971" s="273"/>
      <c r="F3971" s="273"/>
      <c r="G3971" s="253" t="str">
        <f t="shared" si="443"/>
        <v/>
      </c>
      <c r="H3971" s="31" t="str">
        <f>IF(AND(B3971=H$1),LOOKUP(9.99999999999999E+307,$H$2:H3970)+1,"")</f>
        <v/>
      </c>
      <c r="I3971" s="31" t="str">
        <f>IF(AND(B3971=I$1),LOOKUP(9.99999999999999E+307,$I$2:I3970)+1,"")</f>
        <v/>
      </c>
      <c r="J3971" s="31">
        <f>IF(AND(B3971=J$1),LOOKUP(9.99999999999999E+307,$J$2:J3970)+1,"")</f>
        <v>3805</v>
      </c>
      <c r="K3971" s="31">
        <f>IF(AND(B3971=K$1),LOOKUP(9.99999999999999E+307,$K$2:K3970)+1,"")</f>
        <v>3805</v>
      </c>
      <c r="L3971" s="31">
        <f>IF(AND(B3971=L$1),LOOKUP(9.99999999999999E+307,$L$2:L3970)+1,"")</f>
        <v>3805</v>
      </c>
      <c r="M3971" s="31">
        <f>IF(AND(B3971=M$1),LOOKUP(9.99999999999999E+307,$M$2:M3970)+1,"")</f>
        <v>3805</v>
      </c>
      <c r="N3971" s="31" t="e">
        <f>IF(AND(B3971=N$1),LOOKUP(9.99999999999999E+307,$N$2:N3970)+1,"")</f>
        <v>#REF!</v>
      </c>
      <c r="O3971" s="31" t="e">
        <f>IF(AND($B3971=O$1),LOOKUP(9.99999999999999E+307,$O$2:O3970)+1,"")</f>
        <v>#REF!</v>
      </c>
      <c r="P3971" s="31" t="e">
        <f>IF(AND($B3971=P$1),LOOKUP(9.99999999999999E+307,$P$2:P3970)+1,"")</f>
        <v>#REF!</v>
      </c>
      <c r="Q3971" s="31" t="e">
        <f>IF(AND($B3971=Q$1),LOOKUP(9.99999999999999E+307,$Q$2:Q3970)+1,"")</f>
        <v>#REF!</v>
      </c>
      <c r="R3971" s="31">
        <f>IF(AND($B3971=R$1),LOOKUP(9.99999999999999E+307,$R$2:R3970)+1,"")</f>
        <v>3805</v>
      </c>
      <c r="S3971" s="31">
        <f>IF(AND($B3971=S$1),LOOKUP(9.99999999999999E+307,$S$2:S3970)+1,"")</f>
        <v>3805</v>
      </c>
      <c r="T3971" s="265"/>
      <c r="AA3971" s="254" t="str">
        <f t="shared" si="437"/>
        <v/>
      </c>
      <c r="AB3971" s="254" t="str">
        <f t="shared" si="438"/>
        <v/>
      </c>
      <c r="AC3971" s="255">
        <f t="shared" si="439"/>
        <v>0</v>
      </c>
      <c r="AD3971" s="255">
        <f t="shared" si="440"/>
        <v>3836</v>
      </c>
      <c r="AE3971" s="256" t="str">
        <f t="shared" si="441"/>
        <v/>
      </c>
      <c r="AF3971" s="252" t="str">
        <f t="shared" si="442"/>
        <v>-</v>
      </c>
    </row>
    <row r="3972" spans="1:32" ht="20.149999999999999" customHeight="1" x14ac:dyDescent="0.75">
      <c r="A3972" s="31">
        <v>3970</v>
      </c>
      <c r="B3972" s="237"/>
      <c r="C3972" s="273"/>
      <c r="D3972" s="272"/>
      <c r="E3972" s="273"/>
      <c r="F3972" s="273"/>
      <c r="G3972" s="253" t="str">
        <f t="shared" si="443"/>
        <v/>
      </c>
      <c r="H3972" s="31" t="str">
        <f>IF(AND(B3972=H$1),LOOKUP(9.99999999999999E+307,$H$2:H3971)+1,"")</f>
        <v/>
      </c>
      <c r="I3972" s="31" t="str">
        <f>IF(AND(B3972=I$1),LOOKUP(9.99999999999999E+307,$I$2:I3971)+1,"")</f>
        <v/>
      </c>
      <c r="J3972" s="31">
        <f>IF(AND(B3972=J$1),LOOKUP(9.99999999999999E+307,$J$2:J3971)+1,"")</f>
        <v>3806</v>
      </c>
      <c r="K3972" s="31">
        <f>IF(AND(B3972=K$1),LOOKUP(9.99999999999999E+307,$K$2:K3971)+1,"")</f>
        <v>3806</v>
      </c>
      <c r="L3972" s="31">
        <f>IF(AND(B3972=L$1),LOOKUP(9.99999999999999E+307,$L$2:L3971)+1,"")</f>
        <v>3806</v>
      </c>
      <c r="M3972" s="31">
        <f>IF(AND(B3972=M$1),LOOKUP(9.99999999999999E+307,$M$2:M3971)+1,"")</f>
        <v>3806</v>
      </c>
      <c r="N3972" s="31" t="e">
        <f>IF(AND(B3972=N$1),LOOKUP(9.99999999999999E+307,$N$2:N3971)+1,"")</f>
        <v>#REF!</v>
      </c>
      <c r="O3972" s="31" t="e">
        <f>IF(AND($B3972=O$1),LOOKUP(9.99999999999999E+307,$O$2:O3971)+1,"")</f>
        <v>#REF!</v>
      </c>
      <c r="P3972" s="31" t="e">
        <f>IF(AND($B3972=P$1),LOOKUP(9.99999999999999E+307,$P$2:P3971)+1,"")</f>
        <v>#REF!</v>
      </c>
      <c r="Q3972" s="31" t="e">
        <f>IF(AND($B3972=Q$1),LOOKUP(9.99999999999999E+307,$Q$2:Q3971)+1,"")</f>
        <v>#REF!</v>
      </c>
      <c r="R3972" s="31">
        <f>IF(AND($B3972=R$1),LOOKUP(9.99999999999999E+307,$R$2:R3971)+1,"")</f>
        <v>3806</v>
      </c>
      <c r="S3972" s="31">
        <f>IF(AND($B3972=S$1),LOOKUP(9.99999999999999E+307,$S$2:S3971)+1,"")</f>
        <v>3806</v>
      </c>
      <c r="T3972" s="265"/>
      <c r="AA3972" s="254" t="str">
        <f t="shared" si="437"/>
        <v/>
      </c>
      <c r="AB3972" s="254" t="str">
        <f t="shared" si="438"/>
        <v/>
      </c>
      <c r="AC3972" s="255">
        <f t="shared" si="439"/>
        <v>0</v>
      </c>
      <c r="AD3972" s="255">
        <f t="shared" si="440"/>
        <v>3836</v>
      </c>
      <c r="AE3972" s="256" t="str">
        <f t="shared" si="441"/>
        <v/>
      </c>
      <c r="AF3972" s="252" t="str">
        <f t="shared" si="442"/>
        <v>-</v>
      </c>
    </row>
    <row r="3973" spans="1:32" ht="20.149999999999999" customHeight="1" x14ac:dyDescent="0.75">
      <c r="A3973" s="31">
        <v>3971</v>
      </c>
      <c r="B3973" s="237"/>
      <c r="C3973" s="273"/>
      <c r="D3973" s="272"/>
      <c r="E3973" s="273"/>
      <c r="F3973" s="273"/>
      <c r="G3973" s="253" t="str">
        <f t="shared" si="443"/>
        <v/>
      </c>
      <c r="H3973" s="31" t="str">
        <f>IF(AND(B3973=H$1),LOOKUP(9.99999999999999E+307,$H$2:H3972)+1,"")</f>
        <v/>
      </c>
      <c r="I3973" s="31" t="str">
        <f>IF(AND(B3973=I$1),LOOKUP(9.99999999999999E+307,$I$2:I3972)+1,"")</f>
        <v/>
      </c>
      <c r="J3973" s="31">
        <f>IF(AND(B3973=J$1),LOOKUP(9.99999999999999E+307,$J$2:J3972)+1,"")</f>
        <v>3807</v>
      </c>
      <c r="K3973" s="31">
        <f>IF(AND(B3973=K$1),LOOKUP(9.99999999999999E+307,$K$2:K3972)+1,"")</f>
        <v>3807</v>
      </c>
      <c r="L3973" s="31">
        <f>IF(AND(B3973=L$1),LOOKUP(9.99999999999999E+307,$L$2:L3972)+1,"")</f>
        <v>3807</v>
      </c>
      <c r="M3973" s="31">
        <f>IF(AND(B3973=M$1),LOOKUP(9.99999999999999E+307,$M$2:M3972)+1,"")</f>
        <v>3807</v>
      </c>
      <c r="N3973" s="31" t="e">
        <f>IF(AND(B3973=N$1),LOOKUP(9.99999999999999E+307,$N$2:N3972)+1,"")</f>
        <v>#REF!</v>
      </c>
      <c r="O3973" s="31" t="e">
        <f>IF(AND($B3973=O$1),LOOKUP(9.99999999999999E+307,$O$2:O3972)+1,"")</f>
        <v>#REF!</v>
      </c>
      <c r="P3973" s="31" t="e">
        <f>IF(AND($B3973=P$1),LOOKUP(9.99999999999999E+307,$P$2:P3972)+1,"")</f>
        <v>#REF!</v>
      </c>
      <c r="Q3973" s="31" t="e">
        <f>IF(AND($B3973=Q$1),LOOKUP(9.99999999999999E+307,$Q$2:Q3972)+1,"")</f>
        <v>#REF!</v>
      </c>
      <c r="R3973" s="31">
        <f>IF(AND($B3973=R$1),LOOKUP(9.99999999999999E+307,$R$2:R3972)+1,"")</f>
        <v>3807</v>
      </c>
      <c r="S3973" s="31">
        <f>IF(AND($B3973=S$1),LOOKUP(9.99999999999999E+307,$S$2:S3972)+1,"")</f>
        <v>3807</v>
      </c>
      <c r="T3973" s="265"/>
      <c r="AA3973" s="254" t="str">
        <f t="shared" si="437"/>
        <v/>
      </c>
      <c r="AB3973" s="254" t="str">
        <f t="shared" si="438"/>
        <v/>
      </c>
      <c r="AC3973" s="255">
        <f t="shared" si="439"/>
        <v>0</v>
      </c>
      <c r="AD3973" s="255">
        <f t="shared" si="440"/>
        <v>3836</v>
      </c>
      <c r="AE3973" s="256" t="str">
        <f t="shared" si="441"/>
        <v/>
      </c>
      <c r="AF3973" s="252" t="str">
        <f t="shared" si="442"/>
        <v>-</v>
      </c>
    </row>
    <row r="3974" spans="1:32" ht="20.149999999999999" customHeight="1" x14ac:dyDescent="0.75">
      <c r="A3974" s="31">
        <v>3972</v>
      </c>
      <c r="B3974" s="237"/>
      <c r="C3974" s="273"/>
      <c r="D3974" s="272"/>
      <c r="E3974" s="273"/>
      <c r="F3974" s="273"/>
      <c r="G3974" s="253" t="str">
        <f t="shared" si="443"/>
        <v/>
      </c>
      <c r="H3974" s="31" t="str">
        <f>IF(AND(B3974=H$1),LOOKUP(9.99999999999999E+307,$H$2:H3973)+1,"")</f>
        <v/>
      </c>
      <c r="I3974" s="31" t="str">
        <f>IF(AND(B3974=I$1),LOOKUP(9.99999999999999E+307,$I$2:I3973)+1,"")</f>
        <v/>
      </c>
      <c r="J3974" s="31">
        <f>IF(AND(B3974=J$1),LOOKUP(9.99999999999999E+307,$J$2:J3973)+1,"")</f>
        <v>3808</v>
      </c>
      <c r="K3974" s="31">
        <f>IF(AND(B3974=K$1),LOOKUP(9.99999999999999E+307,$K$2:K3973)+1,"")</f>
        <v>3808</v>
      </c>
      <c r="L3974" s="31">
        <f>IF(AND(B3974=L$1),LOOKUP(9.99999999999999E+307,$L$2:L3973)+1,"")</f>
        <v>3808</v>
      </c>
      <c r="M3974" s="31">
        <f>IF(AND(B3974=M$1),LOOKUP(9.99999999999999E+307,$M$2:M3973)+1,"")</f>
        <v>3808</v>
      </c>
      <c r="N3974" s="31" t="e">
        <f>IF(AND(B3974=N$1),LOOKUP(9.99999999999999E+307,$N$2:N3973)+1,"")</f>
        <v>#REF!</v>
      </c>
      <c r="O3974" s="31" t="e">
        <f>IF(AND($B3974=O$1),LOOKUP(9.99999999999999E+307,$O$2:O3973)+1,"")</f>
        <v>#REF!</v>
      </c>
      <c r="P3974" s="31" t="e">
        <f>IF(AND($B3974=P$1),LOOKUP(9.99999999999999E+307,$P$2:P3973)+1,"")</f>
        <v>#REF!</v>
      </c>
      <c r="Q3974" s="31" t="e">
        <f>IF(AND($B3974=Q$1),LOOKUP(9.99999999999999E+307,$Q$2:Q3973)+1,"")</f>
        <v>#REF!</v>
      </c>
      <c r="R3974" s="31">
        <f>IF(AND($B3974=R$1),LOOKUP(9.99999999999999E+307,$R$2:R3973)+1,"")</f>
        <v>3808</v>
      </c>
      <c r="S3974" s="31">
        <f>IF(AND($B3974=S$1),LOOKUP(9.99999999999999E+307,$S$2:S3973)+1,"")</f>
        <v>3808</v>
      </c>
      <c r="T3974" s="265"/>
      <c r="AA3974" s="254" t="str">
        <f t="shared" si="437"/>
        <v/>
      </c>
      <c r="AB3974" s="254" t="str">
        <f t="shared" si="438"/>
        <v/>
      </c>
      <c r="AC3974" s="255">
        <f t="shared" si="439"/>
        <v>0</v>
      </c>
      <c r="AD3974" s="255">
        <f t="shared" si="440"/>
        <v>3836</v>
      </c>
      <c r="AE3974" s="256" t="str">
        <f t="shared" si="441"/>
        <v/>
      </c>
      <c r="AF3974" s="252" t="str">
        <f t="shared" si="442"/>
        <v>-</v>
      </c>
    </row>
    <row r="3975" spans="1:32" ht="20.149999999999999" customHeight="1" x14ac:dyDescent="0.75">
      <c r="A3975" s="31">
        <v>3973</v>
      </c>
      <c r="B3975" s="237"/>
      <c r="C3975" s="273"/>
      <c r="D3975" s="272"/>
      <c r="E3975" s="273"/>
      <c r="F3975" s="273"/>
      <c r="G3975" s="253" t="str">
        <f t="shared" si="443"/>
        <v/>
      </c>
      <c r="H3975" s="31" t="str">
        <f>IF(AND(B3975=H$1),LOOKUP(9.99999999999999E+307,$H$2:H3974)+1,"")</f>
        <v/>
      </c>
      <c r="I3975" s="31" t="str">
        <f>IF(AND(B3975=I$1),LOOKUP(9.99999999999999E+307,$I$2:I3974)+1,"")</f>
        <v/>
      </c>
      <c r="J3975" s="31">
        <f>IF(AND(B3975=J$1),LOOKUP(9.99999999999999E+307,$J$2:J3974)+1,"")</f>
        <v>3809</v>
      </c>
      <c r="K3975" s="31">
        <f>IF(AND(B3975=K$1),LOOKUP(9.99999999999999E+307,$K$2:K3974)+1,"")</f>
        <v>3809</v>
      </c>
      <c r="L3975" s="31">
        <f>IF(AND(B3975=L$1),LOOKUP(9.99999999999999E+307,$L$2:L3974)+1,"")</f>
        <v>3809</v>
      </c>
      <c r="M3975" s="31">
        <f>IF(AND(B3975=M$1),LOOKUP(9.99999999999999E+307,$M$2:M3974)+1,"")</f>
        <v>3809</v>
      </c>
      <c r="N3975" s="31" t="e">
        <f>IF(AND(B3975=N$1),LOOKUP(9.99999999999999E+307,$N$2:N3974)+1,"")</f>
        <v>#REF!</v>
      </c>
      <c r="O3975" s="31" t="e">
        <f>IF(AND($B3975=O$1),LOOKUP(9.99999999999999E+307,$O$2:O3974)+1,"")</f>
        <v>#REF!</v>
      </c>
      <c r="P3975" s="31" t="e">
        <f>IF(AND($B3975=P$1),LOOKUP(9.99999999999999E+307,$P$2:P3974)+1,"")</f>
        <v>#REF!</v>
      </c>
      <c r="Q3975" s="31" t="e">
        <f>IF(AND($B3975=Q$1),LOOKUP(9.99999999999999E+307,$Q$2:Q3974)+1,"")</f>
        <v>#REF!</v>
      </c>
      <c r="R3975" s="31">
        <f>IF(AND($B3975=R$1),LOOKUP(9.99999999999999E+307,$R$2:R3974)+1,"")</f>
        <v>3809</v>
      </c>
      <c r="S3975" s="31">
        <f>IF(AND($B3975=S$1),LOOKUP(9.99999999999999E+307,$S$2:S3974)+1,"")</f>
        <v>3809</v>
      </c>
      <c r="T3975" s="265"/>
      <c r="AA3975" s="254" t="str">
        <f t="shared" si="437"/>
        <v/>
      </c>
      <c r="AB3975" s="254" t="str">
        <f t="shared" si="438"/>
        <v/>
      </c>
      <c r="AC3975" s="255">
        <f t="shared" si="439"/>
        <v>0</v>
      </c>
      <c r="AD3975" s="255">
        <f t="shared" si="440"/>
        <v>3836</v>
      </c>
      <c r="AE3975" s="256" t="str">
        <f t="shared" si="441"/>
        <v/>
      </c>
      <c r="AF3975" s="252" t="str">
        <f t="shared" si="442"/>
        <v>-</v>
      </c>
    </row>
    <row r="3976" spans="1:32" ht="20.149999999999999" customHeight="1" x14ac:dyDescent="0.75">
      <c r="A3976" s="31">
        <v>3974</v>
      </c>
      <c r="B3976" s="237"/>
      <c r="C3976" s="273"/>
      <c r="D3976" s="272"/>
      <c r="E3976" s="273"/>
      <c r="F3976" s="273"/>
      <c r="G3976" s="253" t="str">
        <f t="shared" si="443"/>
        <v/>
      </c>
      <c r="H3976" s="31" t="str">
        <f>IF(AND(B3976=H$1),LOOKUP(9.99999999999999E+307,$H$2:H3975)+1,"")</f>
        <v/>
      </c>
      <c r="I3976" s="31" t="str">
        <f>IF(AND(B3976=I$1),LOOKUP(9.99999999999999E+307,$I$2:I3975)+1,"")</f>
        <v/>
      </c>
      <c r="J3976" s="31">
        <f>IF(AND(B3976=J$1),LOOKUP(9.99999999999999E+307,$J$2:J3975)+1,"")</f>
        <v>3810</v>
      </c>
      <c r="K3976" s="31">
        <f>IF(AND(B3976=K$1),LOOKUP(9.99999999999999E+307,$K$2:K3975)+1,"")</f>
        <v>3810</v>
      </c>
      <c r="L3976" s="31">
        <f>IF(AND(B3976=L$1),LOOKUP(9.99999999999999E+307,$L$2:L3975)+1,"")</f>
        <v>3810</v>
      </c>
      <c r="M3976" s="31">
        <f>IF(AND(B3976=M$1),LOOKUP(9.99999999999999E+307,$M$2:M3975)+1,"")</f>
        <v>3810</v>
      </c>
      <c r="N3976" s="31" t="e">
        <f>IF(AND(B3976=N$1),LOOKUP(9.99999999999999E+307,$N$2:N3975)+1,"")</f>
        <v>#REF!</v>
      </c>
      <c r="O3976" s="31" t="e">
        <f>IF(AND($B3976=O$1),LOOKUP(9.99999999999999E+307,$O$2:O3975)+1,"")</f>
        <v>#REF!</v>
      </c>
      <c r="P3976" s="31" t="e">
        <f>IF(AND($B3976=P$1),LOOKUP(9.99999999999999E+307,$P$2:P3975)+1,"")</f>
        <v>#REF!</v>
      </c>
      <c r="Q3976" s="31" t="e">
        <f>IF(AND($B3976=Q$1),LOOKUP(9.99999999999999E+307,$Q$2:Q3975)+1,"")</f>
        <v>#REF!</v>
      </c>
      <c r="R3976" s="31">
        <f>IF(AND($B3976=R$1),LOOKUP(9.99999999999999E+307,$R$2:R3975)+1,"")</f>
        <v>3810</v>
      </c>
      <c r="S3976" s="31">
        <f>IF(AND($B3976=S$1),LOOKUP(9.99999999999999E+307,$S$2:S3975)+1,"")</f>
        <v>3810</v>
      </c>
      <c r="T3976" s="265"/>
      <c r="AA3976" s="254" t="str">
        <f t="shared" si="437"/>
        <v/>
      </c>
      <c r="AB3976" s="254" t="str">
        <f t="shared" si="438"/>
        <v/>
      </c>
      <c r="AC3976" s="255">
        <f t="shared" si="439"/>
        <v>0</v>
      </c>
      <c r="AD3976" s="255">
        <f t="shared" si="440"/>
        <v>3836</v>
      </c>
      <c r="AE3976" s="256" t="str">
        <f t="shared" si="441"/>
        <v/>
      </c>
      <c r="AF3976" s="252" t="str">
        <f t="shared" si="442"/>
        <v>-</v>
      </c>
    </row>
    <row r="3977" spans="1:32" ht="20.149999999999999" customHeight="1" x14ac:dyDescent="0.75">
      <c r="A3977" s="31">
        <v>3975</v>
      </c>
      <c r="B3977" s="237"/>
      <c r="C3977" s="273"/>
      <c r="D3977" s="272"/>
      <c r="E3977" s="273"/>
      <c r="F3977" s="273"/>
      <c r="G3977" s="253" t="str">
        <f t="shared" si="443"/>
        <v/>
      </c>
      <c r="H3977" s="31" t="str">
        <f>IF(AND(B3977=H$1),LOOKUP(9.99999999999999E+307,$H$2:H3976)+1,"")</f>
        <v/>
      </c>
      <c r="I3977" s="31" t="str">
        <f>IF(AND(B3977=I$1),LOOKUP(9.99999999999999E+307,$I$2:I3976)+1,"")</f>
        <v/>
      </c>
      <c r="J3977" s="31">
        <f>IF(AND(B3977=J$1),LOOKUP(9.99999999999999E+307,$J$2:J3976)+1,"")</f>
        <v>3811</v>
      </c>
      <c r="K3977" s="31">
        <f>IF(AND(B3977=K$1),LOOKUP(9.99999999999999E+307,$K$2:K3976)+1,"")</f>
        <v>3811</v>
      </c>
      <c r="L3977" s="31">
        <f>IF(AND(B3977=L$1),LOOKUP(9.99999999999999E+307,$L$2:L3976)+1,"")</f>
        <v>3811</v>
      </c>
      <c r="M3977" s="31">
        <f>IF(AND(B3977=M$1),LOOKUP(9.99999999999999E+307,$M$2:M3976)+1,"")</f>
        <v>3811</v>
      </c>
      <c r="N3977" s="31" t="e">
        <f>IF(AND(B3977=N$1),LOOKUP(9.99999999999999E+307,$N$2:N3976)+1,"")</f>
        <v>#REF!</v>
      </c>
      <c r="O3977" s="31" t="e">
        <f>IF(AND($B3977=O$1),LOOKUP(9.99999999999999E+307,$O$2:O3976)+1,"")</f>
        <v>#REF!</v>
      </c>
      <c r="P3977" s="31" t="e">
        <f>IF(AND($B3977=P$1),LOOKUP(9.99999999999999E+307,$P$2:P3976)+1,"")</f>
        <v>#REF!</v>
      </c>
      <c r="Q3977" s="31" t="e">
        <f>IF(AND($B3977=Q$1),LOOKUP(9.99999999999999E+307,$Q$2:Q3976)+1,"")</f>
        <v>#REF!</v>
      </c>
      <c r="R3977" s="31">
        <f>IF(AND($B3977=R$1),LOOKUP(9.99999999999999E+307,$R$2:R3976)+1,"")</f>
        <v>3811</v>
      </c>
      <c r="S3977" s="31">
        <f>IF(AND($B3977=S$1),LOOKUP(9.99999999999999E+307,$S$2:S3976)+1,"")</f>
        <v>3811</v>
      </c>
      <c r="T3977" s="265"/>
      <c r="AA3977" s="254" t="str">
        <f t="shared" si="437"/>
        <v/>
      </c>
      <c r="AB3977" s="254" t="str">
        <f t="shared" si="438"/>
        <v/>
      </c>
      <c r="AC3977" s="255">
        <f t="shared" si="439"/>
        <v>0</v>
      </c>
      <c r="AD3977" s="255">
        <f t="shared" si="440"/>
        <v>3836</v>
      </c>
      <c r="AE3977" s="256" t="str">
        <f t="shared" si="441"/>
        <v/>
      </c>
      <c r="AF3977" s="252" t="str">
        <f t="shared" si="442"/>
        <v>-</v>
      </c>
    </row>
    <row r="3978" spans="1:32" ht="20.149999999999999" customHeight="1" x14ac:dyDescent="0.75">
      <c r="A3978" s="31">
        <v>3976</v>
      </c>
      <c r="B3978" s="237"/>
      <c r="C3978" s="273"/>
      <c r="D3978" s="272"/>
      <c r="E3978" s="273"/>
      <c r="F3978" s="273"/>
      <c r="G3978" s="253" t="str">
        <f t="shared" si="443"/>
        <v/>
      </c>
      <c r="H3978" s="31" t="str">
        <f>IF(AND(B3978=H$1),LOOKUP(9.99999999999999E+307,$H$2:H3977)+1,"")</f>
        <v/>
      </c>
      <c r="I3978" s="31" t="str">
        <f>IF(AND(B3978=I$1),LOOKUP(9.99999999999999E+307,$I$2:I3977)+1,"")</f>
        <v/>
      </c>
      <c r="J3978" s="31">
        <f>IF(AND(B3978=J$1),LOOKUP(9.99999999999999E+307,$J$2:J3977)+1,"")</f>
        <v>3812</v>
      </c>
      <c r="K3978" s="31">
        <f>IF(AND(B3978=K$1),LOOKUP(9.99999999999999E+307,$K$2:K3977)+1,"")</f>
        <v>3812</v>
      </c>
      <c r="L3978" s="31">
        <f>IF(AND(B3978=L$1),LOOKUP(9.99999999999999E+307,$L$2:L3977)+1,"")</f>
        <v>3812</v>
      </c>
      <c r="M3978" s="31">
        <f>IF(AND(B3978=M$1),LOOKUP(9.99999999999999E+307,$M$2:M3977)+1,"")</f>
        <v>3812</v>
      </c>
      <c r="N3978" s="31" t="e">
        <f>IF(AND(B3978=N$1),LOOKUP(9.99999999999999E+307,$N$2:N3977)+1,"")</f>
        <v>#REF!</v>
      </c>
      <c r="O3978" s="31" t="e">
        <f>IF(AND($B3978=O$1),LOOKUP(9.99999999999999E+307,$O$2:O3977)+1,"")</f>
        <v>#REF!</v>
      </c>
      <c r="P3978" s="31" t="e">
        <f>IF(AND($B3978=P$1),LOOKUP(9.99999999999999E+307,$P$2:P3977)+1,"")</f>
        <v>#REF!</v>
      </c>
      <c r="Q3978" s="31" t="e">
        <f>IF(AND($B3978=Q$1),LOOKUP(9.99999999999999E+307,$Q$2:Q3977)+1,"")</f>
        <v>#REF!</v>
      </c>
      <c r="R3978" s="31">
        <f>IF(AND($B3978=R$1),LOOKUP(9.99999999999999E+307,$R$2:R3977)+1,"")</f>
        <v>3812</v>
      </c>
      <c r="S3978" s="31">
        <f>IF(AND($B3978=S$1),LOOKUP(9.99999999999999E+307,$S$2:S3977)+1,"")</f>
        <v>3812</v>
      </c>
      <c r="T3978" s="265"/>
      <c r="AA3978" s="254" t="str">
        <f t="shared" si="437"/>
        <v/>
      </c>
      <c r="AB3978" s="254" t="str">
        <f t="shared" si="438"/>
        <v/>
      </c>
      <c r="AC3978" s="255">
        <f t="shared" si="439"/>
        <v>0</v>
      </c>
      <c r="AD3978" s="255">
        <f t="shared" si="440"/>
        <v>3836</v>
      </c>
      <c r="AE3978" s="256" t="str">
        <f t="shared" si="441"/>
        <v/>
      </c>
      <c r="AF3978" s="252" t="str">
        <f t="shared" si="442"/>
        <v>-</v>
      </c>
    </row>
    <row r="3979" spans="1:32" ht="20.149999999999999" customHeight="1" x14ac:dyDescent="0.75">
      <c r="A3979" s="31">
        <v>3977</v>
      </c>
      <c r="B3979" s="237"/>
      <c r="C3979" s="273"/>
      <c r="D3979" s="272"/>
      <c r="E3979" s="273"/>
      <c r="F3979" s="273"/>
      <c r="G3979" s="253" t="str">
        <f t="shared" si="443"/>
        <v/>
      </c>
      <c r="H3979" s="31" t="str">
        <f>IF(AND(B3979=H$1),LOOKUP(9.99999999999999E+307,$H$2:H3978)+1,"")</f>
        <v/>
      </c>
      <c r="I3979" s="31" t="str">
        <f>IF(AND(B3979=I$1),LOOKUP(9.99999999999999E+307,$I$2:I3978)+1,"")</f>
        <v/>
      </c>
      <c r="J3979" s="31">
        <f>IF(AND(B3979=J$1),LOOKUP(9.99999999999999E+307,$J$2:J3978)+1,"")</f>
        <v>3813</v>
      </c>
      <c r="K3979" s="31">
        <f>IF(AND(B3979=K$1),LOOKUP(9.99999999999999E+307,$K$2:K3978)+1,"")</f>
        <v>3813</v>
      </c>
      <c r="L3979" s="31">
        <f>IF(AND(B3979=L$1),LOOKUP(9.99999999999999E+307,$L$2:L3978)+1,"")</f>
        <v>3813</v>
      </c>
      <c r="M3979" s="31">
        <f>IF(AND(B3979=M$1),LOOKUP(9.99999999999999E+307,$M$2:M3978)+1,"")</f>
        <v>3813</v>
      </c>
      <c r="N3979" s="31" t="e">
        <f>IF(AND(B3979=N$1),LOOKUP(9.99999999999999E+307,$N$2:N3978)+1,"")</f>
        <v>#REF!</v>
      </c>
      <c r="O3979" s="31" t="e">
        <f>IF(AND($B3979=O$1),LOOKUP(9.99999999999999E+307,$O$2:O3978)+1,"")</f>
        <v>#REF!</v>
      </c>
      <c r="P3979" s="31" t="e">
        <f>IF(AND($B3979=P$1),LOOKUP(9.99999999999999E+307,$P$2:P3978)+1,"")</f>
        <v>#REF!</v>
      </c>
      <c r="Q3979" s="31" t="e">
        <f>IF(AND($B3979=Q$1),LOOKUP(9.99999999999999E+307,$Q$2:Q3978)+1,"")</f>
        <v>#REF!</v>
      </c>
      <c r="R3979" s="31">
        <f>IF(AND($B3979=R$1),LOOKUP(9.99999999999999E+307,$R$2:R3978)+1,"")</f>
        <v>3813</v>
      </c>
      <c r="S3979" s="31">
        <f>IF(AND($B3979=S$1),LOOKUP(9.99999999999999E+307,$S$2:S3978)+1,"")</f>
        <v>3813</v>
      </c>
      <c r="T3979" s="265"/>
      <c r="AA3979" s="254" t="str">
        <f t="shared" si="437"/>
        <v/>
      </c>
      <c r="AB3979" s="254" t="str">
        <f t="shared" si="438"/>
        <v/>
      </c>
      <c r="AC3979" s="255">
        <f t="shared" si="439"/>
        <v>0</v>
      </c>
      <c r="AD3979" s="255">
        <f t="shared" si="440"/>
        <v>3836</v>
      </c>
      <c r="AE3979" s="256" t="str">
        <f t="shared" si="441"/>
        <v/>
      </c>
      <c r="AF3979" s="252" t="str">
        <f t="shared" si="442"/>
        <v>-</v>
      </c>
    </row>
    <row r="3980" spans="1:32" ht="20.149999999999999" customHeight="1" x14ac:dyDescent="0.75">
      <c r="A3980" s="31">
        <v>3978</v>
      </c>
      <c r="B3980" s="237"/>
      <c r="C3980" s="273"/>
      <c r="D3980" s="272"/>
      <c r="E3980" s="273"/>
      <c r="F3980" s="273"/>
      <c r="G3980" s="253" t="str">
        <f t="shared" si="443"/>
        <v/>
      </c>
      <c r="H3980" s="31" t="str">
        <f>IF(AND(B3980=H$1),LOOKUP(9.99999999999999E+307,$H$2:H3979)+1,"")</f>
        <v/>
      </c>
      <c r="I3980" s="31" t="str">
        <f>IF(AND(B3980=I$1),LOOKUP(9.99999999999999E+307,$I$2:I3979)+1,"")</f>
        <v/>
      </c>
      <c r="J3980" s="31">
        <f>IF(AND(B3980=J$1),LOOKUP(9.99999999999999E+307,$J$2:J3979)+1,"")</f>
        <v>3814</v>
      </c>
      <c r="K3980" s="31">
        <f>IF(AND(B3980=K$1),LOOKUP(9.99999999999999E+307,$K$2:K3979)+1,"")</f>
        <v>3814</v>
      </c>
      <c r="L3980" s="31">
        <f>IF(AND(B3980=L$1),LOOKUP(9.99999999999999E+307,$L$2:L3979)+1,"")</f>
        <v>3814</v>
      </c>
      <c r="M3980" s="31">
        <f>IF(AND(B3980=M$1),LOOKUP(9.99999999999999E+307,$M$2:M3979)+1,"")</f>
        <v>3814</v>
      </c>
      <c r="N3980" s="31" t="e">
        <f>IF(AND(B3980=N$1),LOOKUP(9.99999999999999E+307,$N$2:N3979)+1,"")</f>
        <v>#REF!</v>
      </c>
      <c r="O3980" s="31" t="e">
        <f>IF(AND($B3980=O$1),LOOKUP(9.99999999999999E+307,$O$2:O3979)+1,"")</f>
        <v>#REF!</v>
      </c>
      <c r="P3980" s="31" t="e">
        <f>IF(AND($B3980=P$1),LOOKUP(9.99999999999999E+307,$P$2:P3979)+1,"")</f>
        <v>#REF!</v>
      </c>
      <c r="Q3980" s="31" t="e">
        <f>IF(AND($B3980=Q$1),LOOKUP(9.99999999999999E+307,$Q$2:Q3979)+1,"")</f>
        <v>#REF!</v>
      </c>
      <c r="R3980" s="31">
        <f>IF(AND($B3980=R$1),LOOKUP(9.99999999999999E+307,$R$2:R3979)+1,"")</f>
        <v>3814</v>
      </c>
      <c r="S3980" s="31">
        <f>IF(AND($B3980=S$1),LOOKUP(9.99999999999999E+307,$S$2:S3979)+1,"")</f>
        <v>3814</v>
      </c>
      <c r="T3980" s="265"/>
      <c r="AA3980" s="254" t="str">
        <f t="shared" si="437"/>
        <v/>
      </c>
      <c r="AB3980" s="254" t="str">
        <f t="shared" si="438"/>
        <v/>
      </c>
      <c r="AC3980" s="255">
        <f t="shared" si="439"/>
        <v>0</v>
      </c>
      <c r="AD3980" s="255">
        <f t="shared" si="440"/>
        <v>3836</v>
      </c>
      <c r="AE3980" s="256" t="str">
        <f t="shared" si="441"/>
        <v/>
      </c>
      <c r="AF3980" s="252" t="str">
        <f t="shared" si="442"/>
        <v>-</v>
      </c>
    </row>
    <row r="3981" spans="1:32" ht="20.149999999999999" customHeight="1" x14ac:dyDescent="0.75">
      <c r="A3981" s="31">
        <v>3979</v>
      </c>
      <c r="B3981" s="237"/>
      <c r="C3981" s="273"/>
      <c r="D3981" s="272"/>
      <c r="E3981" s="273"/>
      <c r="F3981" s="273"/>
      <c r="G3981" s="253" t="str">
        <f t="shared" si="443"/>
        <v/>
      </c>
      <c r="H3981" s="31" t="str">
        <f>IF(AND(B3981=H$1),LOOKUP(9.99999999999999E+307,$H$2:H3980)+1,"")</f>
        <v/>
      </c>
      <c r="I3981" s="31" t="str">
        <f>IF(AND(B3981=I$1),LOOKUP(9.99999999999999E+307,$I$2:I3980)+1,"")</f>
        <v/>
      </c>
      <c r="J3981" s="31">
        <f>IF(AND(B3981=J$1),LOOKUP(9.99999999999999E+307,$J$2:J3980)+1,"")</f>
        <v>3815</v>
      </c>
      <c r="K3981" s="31">
        <f>IF(AND(B3981=K$1),LOOKUP(9.99999999999999E+307,$K$2:K3980)+1,"")</f>
        <v>3815</v>
      </c>
      <c r="L3981" s="31">
        <f>IF(AND(B3981=L$1),LOOKUP(9.99999999999999E+307,$L$2:L3980)+1,"")</f>
        <v>3815</v>
      </c>
      <c r="M3981" s="31">
        <f>IF(AND(B3981=M$1),LOOKUP(9.99999999999999E+307,$M$2:M3980)+1,"")</f>
        <v>3815</v>
      </c>
      <c r="N3981" s="31" t="e">
        <f>IF(AND(B3981=N$1),LOOKUP(9.99999999999999E+307,$N$2:N3980)+1,"")</f>
        <v>#REF!</v>
      </c>
      <c r="O3981" s="31" t="e">
        <f>IF(AND($B3981=O$1),LOOKUP(9.99999999999999E+307,$O$2:O3980)+1,"")</f>
        <v>#REF!</v>
      </c>
      <c r="P3981" s="31" t="e">
        <f>IF(AND($B3981=P$1),LOOKUP(9.99999999999999E+307,$P$2:P3980)+1,"")</f>
        <v>#REF!</v>
      </c>
      <c r="Q3981" s="31" t="e">
        <f>IF(AND($B3981=Q$1),LOOKUP(9.99999999999999E+307,$Q$2:Q3980)+1,"")</f>
        <v>#REF!</v>
      </c>
      <c r="R3981" s="31">
        <f>IF(AND($B3981=R$1),LOOKUP(9.99999999999999E+307,$R$2:R3980)+1,"")</f>
        <v>3815</v>
      </c>
      <c r="S3981" s="31">
        <f>IF(AND($B3981=S$1),LOOKUP(9.99999999999999E+307,$S$2:S3980)+1,"")</f>
        <v>3815</v>
      </c>
      <c r="T3981" s="265"/>
      <c r="AA3981" s="254" t="str">
        <f t="shared" si="437"/>
        <v/>
      </c>
      <c r="AB3981" s="254" t="str">
        <f t="shared" si="438"/>
        <v/>
      </c>
      <c r="AC3981" s="255">
        <f t="shared" si="439"/>
        <v>0</v>
      </c>
      <c r="AD3981" s="255">
        <f t="shared" si="440"/>
        <v>3836</v>
      </c>
      <c r="AE3981" s="256" t="str">
        <f t="shared" si="441"/>
        <v/>
      </c>
      <c r="AF3981" s="252" t="str">
        <f t="shared" si="442"/>
        <v>-</v>
      </c>
    </row>
    <row r="3982" spans="1:32" ht="20.149999999999999" customHeight="1" x14ac:dyDescent="0.75">
      <c r="A3982" s="31">
        <v>3980</v>
      </c>
      <c r="B3982" s="237"/>
      <c r="C3982" s="273"/>
      <c r="D3982" s="272"/>
      <c r="E3982" s="273"/>
      <c r="F3982" s="273"/>
      <c r="G3982" s="253" t="str">
        <f t="shared" si="443"/>
        <v/>
      </c>
      <c r="H3982" s="31" t="str">
        <f>IF(AND(B3982=H$1),LOOKUP(9.99999999999999E+307,$H$2:H3981)+1,"")</f>
        <v/>
      </c>
      <c r="I3982" s="31" t="str">
        <f>IF(AND(B3982=I$1),LOOKUP(9.99999999999999E+307,$I$2:I3981)+1,"")</f>
        <v/>
      </c>
      <c r="J3982" s="31">
        <f>IF(AND(B3982=J$1),LOOKUP(9.99999999999999E+307,$J$2:J3981)+1,"")</f>
        <v>3816</v>
      </c>
      <c r="K3982" s="31">
        <f>IF(AND(B3982=K$1),LOOKUP(9.99999999999999E+307,$K$2:K3981)+1,"")</f>
        <v>3816</v>
      </c>
      <c r="L3982" s="31">
        <f>IF(AND(B3982=L$1),LOOKUP(9.99999999999999E+307,$L$2:L3981)+1,"")</f>
        <v>3816</v>
      </c>
      <c r="M3982" s="31">
        <f>IF(AND(B3982=M$1),LOOKUP(9.99999999999999E+307,$M$2:M3981)+1,"")</f>
        <v>3816</v>
      </c>
      <c r="N3982" s="31" t="e">
        <f>IF(AND(B3982=N$1),LOOKUP(9.99999999999999E+307,$N$2:N3981)+1,"")</f>
        <v>#REF!</v>
      </c>
      <c r="O3982" s="31" t="e">
        <f>IF(AND($B3982=O$1),LOOKUP(9.99999999999999E+307,$O$2:O3981)+1,"")</f>
        <v>#REF!</v>
      </c>
      <c r="P3982" s="31" t="e">
        <f>IF(AND($B3982=P$1),LOOKUP(9.99999999999999E+307,$P$2:P3981)+1,"")</f>
        <v>#REF!</v>
      </c>
      <c r="Q3982" s="31" t="e">
        <f>IF(AND($B3982=Q$1),LOOKUP(9.99999999999999E+307,$Q$2:Q3981)+1,"")</f>
        <v>#REF!</v>
      </c>
      <c r="R3982" s="31">
        <f>IF(AND($B3982=R$1),LOOKUP(9.99999999999999E+307,$R$2:R3981)+1,"")</f>
        <v>3816</v>
      </c>
      <c r="S3982" s="31">
        <f>IF(AND($B3982=S$1),LOOKUP(9.99999999999999E+307,$S$2:S3981)+1,"")</f>
        <v>3816</v>
      </c>
      <c r="T3982" s="265"/>
      <c r="AA3982" s="254" t="str">
        <f t="shared" si="437"/>
        <v/>
      </c>
      <c r="AB3982" s="254" t="str">
        <f t="shared" si="438"/>
        <v/>
      </c>
      <c r="AC3982" s="255">
        <f t="shared" si="439"/>
        <v>0</v>
      </c>
      <c r="AD3982" s="255">
        <f t="shared" si="440"/>
        <v>3836</v>
      </c>
      <c r="AE3982" s="256" t="str">
        <f t="shared" si="441"/>
        <v/>
      </c>
      <c r="AF3982" s="252" t="str">
        <f t="shared" si="442"/>
        <v>-</v>
      </c>
    </row>
    <row r="3983" spans="1:32" ht="20.149999999999999" customHeight="1" x14ac:dyDescent="0.75">
      <c r="A3983" s="31">
        <v>3981</v>
      </c>
      <c r="B3983" s="237"/>
      <c r="C3983" s="273"/>
      <c r="D3983" s="272"/>
      <c r="E3983" s="273"/>
      <c r="F3983" s="273"/>
      <c r="G3983" s="253" t="str">
        <f t="shared" si="443"/>
        <v/>
      </c>
      <c r="H3983" s="31" t="str">
        <f>IF(AND(B3983=H$1),LOOKUP(9.99999999999999E+307,$H$2:H3982)+1,"")</f>
        <v/>
      </c>
      <c r="I3983" s="31" t="str">
        <f>IF(AND(B3983=I$1),LOOKUP(9.99999999999999E+307,$I$2:I3982)+1,"")</f>
        <v/>
      </c>
      <c r="J3983" s="31">
        <f>IF(AND(B3983=J$1),LOOKUP(9.99999999999999E+307,$J$2:J3982)+1,"")</f>
        <v>3817</v>
      </c>
      <c r="K3983" s="31">
        <f>IF(AND(B3983=K$1),LOOKUP(9.99999999999999E+307,$K$2:K3982)+1,"")</f>
        <v>3817</v>
      </c>
      <c r="L3983" s="31">
        <f>IF(AND(B3983=L$1),LOOKUP(9.99999999999999E+307,$L$2:L3982)+1,"")</f>
        <v>3817</v>
      </c>
      <c r="M3983" s="31">
        <f>IF(AND(B3983=M$1),LOOKUP(9.99999999999999E+307,$M$2:M3982)+1,"")</f>
        <v>3817</v>
      </c>
      <c r="N3983" s="31" t="e">
        <f>IF(AND(B3983=N$1),LOOKUP(9.99999999999999E+307,$N$2:N3982)+1,"")</f>
        <v>#REF!</v>
      </c>
      <c r="O3983" s="31" t="e">
        <f>IF(AND($B3983=O$1),LOOKUP(9.99999999999999E+307,$O$2:O3982)+1,"")</f>
        <v>#REF!</v>
      </c>
      <c r="P3983" s="31" t="e">
        <f>IF(AND($B3983=P$1),LOOKUP(9.99999999999999E+307,$P$2:P3982)+1,"")</f>
        <v>#REF!</v>
      </c>
      <c r="Q3983" s="31" t="e">
        <f>IF(AND($B3983=Q$1),LOOKUP(9.99999999999999E+307,$Q$2:Q3982)+1,"")</f>
        <v>#REF!</v>
      </c>
      <c r="R3983" s="31">
        <f>IF(AND($B3983=R$1),LOOKUP(9.99999999999999E+307,$R$2:R3982)+1,"")</f>
        <v>3817</v>
      </c>
      <c r="S3983" s="31">
        <f>IF(AND($B3983=S$1),LOOKUP(9.99999999999999E+307,$S$2:S3982)+1,"")</f>
        <v>3817</v>
      </c>
      <c r="T3983" s="265"/>
      <c r="AA3983" s="254" t="str">
        <f t="shared" si="437"/>
        <v/>
      </c>
      <c r="AB3983" s="254" t="str">
        <f t="shared" si="438"/>
        <v/>
      </c>
      <c r="AC3983" s="255">
        <f t="shared" si="439"/>
        <v>0</v>
      </c>
      <c r="AD3983" s="255">
        <f t="shared" si="440"/>
        <v>3836</v>
      </c>
      <c r="AE3983" s="256" t="str">
        <f t="shared" si="441"/>
        <v/>
      </c>
      <c r="AF3983" s="252" t="str">
        <f t="shared" si="442"/>
        <v>-</v>
      </c>
    </row>
    <row r="3984" spans="1:32" ht="20.149999999999999" customHeight="1" x14ac:dyDescent="0.75">
      <c r="A3984" s="31">
        <v>3982</v>
      </c>
      <c r="B3984" s="237"/>
      <c r="C3984" s="273"/>
      <c r="D3984" s="272"/>
      <c r="E3984" s="273"/>
      <c r="F3984" s="273"/>
      <c r="G3984" s="253" t="str">
        <f t="shared" si="443"/>
        <v/>
      </c>
      <c r="H3984" s="31" t="str">
        <f>IF(AND(B3984=H$1),LOOKUP(9.99999999999999E+307,$H$2:H3983)+1,"")</f>
        <v/>
      </c>
      <c r="I3984" s="31" t="str">
        <f>IF(AND(B3984=I$1),LOOKUP(9.99999999999999E+307,$I$2:I3983)+1,"")</f>
        <v/>
      </c>
      <c r="J3984" s="31">
        <f>IF(AND(B3984=J$1),LOOKUP(9.99999999999999E+307,$J$2:J3983)+1,"")</f>
        <v>3818</v>
      </c>
      <c r="K3984" s="31">
        <f>IF(AND(B3984=K$1),LOOKUP(9.99999999999999E+307,$K$2:K3983)+1,"")</f>
        <v>3818</v>
      </c>
      <c r="L3984" s="31">
        <f>IF(AND(B3984=L$1),LOOKUP(9.99999999999999E+307,$L$2:L3983)+1,"")</f>
        <v>3818</v>
      </c>
      <c r="M3984" s="31">
        <f>IF(AND(B3984=M$1),LOOKUP(9.99999999999999E+307,$M$2:M3983)+1,"")</f>
        <v>3818</v>
      </c>
      <c r="N3984" s="31" t="e">
        <f>IF(AND(B3984=N$1),LOOKUP(9.99999999999999E+307,$N$2:N3983)+1,"")</f>
        <v>#REF!</v>
      </c>
      <c r="O3984" s="31" t="e">
        <f>IF(AND($B3984=O$1),LOOKUP(9.99999999999999E+307,$O$2:O3983)+1,"")</f>
        <v>#REF!</v>
      </c>
      <c r="P3984" s="31" t="e">
        <f>IF(AND($B3984=P$1),LOOKUP(9.99999999999999E+307,$P$2:P3983)+1,"")</f>
        <v>#REF!</v>
      </c>
      <c r="Q3984" s="31" t="e">
        <f>IF(AND($B3984=Q$1),LOOKUP(9.99999999999999E+307,$Q$2:Q3983)+1,"")</f>
        <v>#REF!</v>
      </c>
      <c r="R3984" s="31">
        <f>IF(AND($B3984=R$1),LOOKUP(9.99999999999999E+307,$R$2:R3983)+1,"")</f>
        <v>3818</v>
      </c>
      <c r="S3984" s="31">
        <f>IF(AND($B3984=S$1),LOOKUP(9.99999999999999E+307,$S$2:S3983)+1,"")</f>
        <v>3818</v>
      </c>
      <c r="T3984" s="265"/>
      <c r="AA3984" s="254" t="str">
        <f t="shared" si="437"/>
        <v/>
      </c>
      <c r="AB3984" s="254" t="str">
        <f t="shared" si="438"/>
        <v/>
      </c>
      <c r="AC3984" s="255">
        <f t="shared" si="439"/>
        <v>0</v>
      </c>
      <c r="AD3984" s="255">
        <f t="shared" si="440"/>
        <v>3836</v>
      </c>
      <c r="AE3984" s="256" t="str">
        <f t="shared" si="441"/>
        <v/>
      </c>
      <c r="AF3984" s="252" t="str">
        <f t="shared" si="442"/>
        <v>-</v>
      </c>
    </row>
    <row r="3985" spans="1:32" ht="20.149999999999999" customHeight="1" x14ac:dyDescent="0.75">
      <c r="A3985" s="31">
        <v>3983</v>
      </c>
      <c r="B3985" s="237"/>
      <c r="C3985" s="273"/>
      <c r="D3985" s="272"/>
      <c r="E3985" s="273"/>
      <c r="F3985" s="273"/>
      <c r="G3985" s="253" t="str">
        <f t="shared" si="443"/>
        <v/>
      </c>
      <c r="H3985" s="31" t="str">
        <f>IF(AND(B3985=H$1),LOOKUP(9.99999999999999E+307,$H$2:H3984)+1,"")</f>
        <v/>
      </c>
      <c r="I3985" s="31" t="str">
        <f>IF(AND(B3985=I$1),LOOKUP(9.99999999999999E+307,$I$2:I3984)+1,"")</f>
        <v/>
      </c>
      <c r="J3985" s="31">
        <f>IF(AND(B3985=J$1),LOOKUP(9.99999999999999E+307,$J$2:J3984)+1,"")</f>
        <v>3819</v>
      </c>
      <c r="K3985" s="31">
        <f>IF(AND(B3985=K$1),LOOKUP(9.99999999999999E+307,$K$2:K3984)+1,"")</f>
        <v>3819</v>
      </c>
      <c r="L3985" s="31">
        <f>IF(AND(B3985=L$1),LOOKUP(9.99999999999999E+307,$L$2:L3984)+1,"")</f>
        <v>3819</v>
      </c>
      <c r="M3985" s="31">
        <f>IF(AND(B3985=M$1),LOOKUP(9.99999999999999E+307,$M$2:M3984)+1,"")</f>
        <v>3819</v>
      </c>
      <c r="N3985" s="31" t="e">
        <f>IF(AND(B3985=N$1),LOOKUP(9.99999999999999E+307,$N$2:N3984)+1,"")</f>
        <v>#REF!</v>
      </c>
      <c r="O3985" s="31" t="e">
        <f>IF(AND($B3985=O$1),LOOKUP(9.99999999999999E+307,$O$2:O3984)+1,"")</f>
        <v>#REF!</v>
      </c>
      <c r="P3985" s="31" t="e">
        <f>IF(AND($B3985=P$1),LOOKUP(9.99999999999999E+307,$P$2:P3984)+1,"")</f>
        <v>#REF!</v>
      </c>
      <c r="Q3985" s="31" t="e">
        <f>IF(AND($B3985=Q$1),LOOKUP(9.99999999999999E+307,$Q$2:Q3984)+1,"")</f>
        <v>#REF!</v>
      </c>
      <c r="R3985" s="31">
        <f>IF(AND($B3985=R$1),LOOKUP(9.99999999999999E+307,$R$2:R3984)+1,"")</f>
        <v>3819</v>
      </c>
      <c r="S3985" s="31">
        <f>IF(AND($B3985=S$1),LOOKUP(9.99999999999999E+307,$S$2:S3984)+1,"")</f>
        <v>3819</v>
      </c>
      <c r="T3985" s="265"/>
      <c r="AA3985" s="254" t="str">
        <f t="shared" si="437"/>
        <v/>
      </c>
      <c r="AB3985" s="254" t="str">
        <f t="shared" si="438"/>
        <v/>
      </c>
      <c r="AC3985" s="255">
        <f t="shared" si="439"/>
        <v>0</v>
      </c>
      <c r="AD3985" s="255">
        <f t="shared" si="440"/>
        <v>3836</v>
      </c>
      <c r="AE3985" s="256" t="str">
        <f t="shared" si="441"/>
        <v/>
      </c>
      <c r="AF3985" s="252" t="str">
        <f t="shared" si="442"/>
        <v>-</v>
      </c>
    </row>
    <row r="3986" spans="1:32" ht="20.149999999999999" customHeight="1" x14ac:dyDescent="0.75">
      <c r="A3986" s="31">
        <v>3984</v>
      </c>
      <c r="B3986" s="237"/>
      <c r="C3986" s="273"/>
      <c r="D3986" s="272"/>
      <c r="E3986" s="273"/>
      <c r="F3986" s="273"/>
      <c r="G3986" s="253" t="str">
        <f t="shared" si="443"/>
        <v/>
      </c>
      <c r="H3986" s="31" t="str">
        <f>IF(AND(B3986=H$1),LOOKUP(9.99999999999999E+307,$H$2:H3985)+1,"")</f>
        <v/>
      </c>
      <c r="I3986" s="31" t="str">
        <f>IF(AND(B3986=I$1),LOOKUP(9.99999999999999E+307,$I$2:I3985)+1,"")</f>
        <v/>
      </c>
      <c r="J3986" s="31">
        <f>IF(AND(B3986=J$1),LOOKUP(9.99999999999999E+307,$J$2:J3985)+1,"")</f>
        <v>3820</v>
      </c>
      <c r="K3986" s="31">
        <f>IF(AND(B3986=K$1),LOOKUP(9.99999999999999E+307,$K$2:K3985)+1,"")</f>
        <v>3820</v>
      </c>
      <c r="L3986" s="31">
        <f>IF(AND(B3986=L$1),LOOKUP(9.99999999999999E+307,$L$2:L3985)+1,"")</f>
        <v>3820</v>
      </c>
      <c r="M3986" s="31">
        <f>IF(AND(B3986=M$1),LOOKUP(9.99999999999999E+307,$M$2:M3985)+1,"")</f>
        <v>3820</v>
      </c>
      <c r="N3986" s="31" t="e">
        <f>IF(AND(B3986=N$1),LOOKUP(9.99999999999999E+307,$N$2:N3985)+1,"")</f>
        <v>#REF!</v>
      </c>
      <c r="O3986" s="31" t="e">
        <f>IF(AND($B3986=O$1),LOOKUP(9.99999999999999E+307,$O$2:O3985)+1,"")</f>
        <v>#REF!</v>
      </c>
      <c r="P3986" s="31" t="e">
        <f>IF(AND($B3986=P$1),LOOKUP(9.99999999999999E+307,$P$2:P3985)+1,"")</f>
        <v>#REF!</v>
      </c>
      <c r="Q3986" s="31" t="e">
        <f>IF(AND($B3986=Q$1),LOOKUP(9.99999999999999E+307,$Q$2:Q3985)+1,"")</f>
        <v>#REF!</v>
      </c>
      <c r="R3986" s="31">
        <f>IF(AND($B3986=R$1),LOOKUP(9.99999999999999E+307,$R$2:R3985)+1,"")</f>
        <v>3820</v>
      </c>
      <c r="S3986" s="31">
        <f>IF(AND($B3986=S$1),LOOKUP(9.99999999999999E+307,$S$2:S3985)+1,"")</f>
        <v>3820</v>
      </c>
      <c r="T3986" s="265"/>
      <c r="AA3986" s="254" t="str">
        <f t="shared" si="437"/>
        <v/>
      </c>
      <c r="AB3986" s="254" t="str">
        <f t="shared" si="438"/>
        <v/>
      </c>
      <c r="AC3986" s="255">
        <f t="shared" si="439"/>
        <v>0</v>
      </c>
      <c r="AD3986" s="255">
        <f t="shared" si="440"/>
        <v>3836</v>
      </c>
      <c r="AE3986" s="256" t="str">
        <f t="shared" si="441"/>
        <v/>
      </c>
      <c r="AF3986" s="252" t="str">
        <f t="shared" si="442"/>
        <v>-</v>
      </c>
    </row>
    <row r="3987" spans="1:32" ht="20.149999999999999" customHeight="1" x14ac:dyDescent="0.75">
      <c r="A3987" s="31">
        <v>3985</v>
      </c>
      <c r="B3987" s="237"/>
      <c r="C3987" s="273"/>
      <c r="D3987" s="272"/>
      <c r="E3987" s="273"/>
      <c r="F3987" s="273"/>
      <c r="G3987" s="253" t="str">
        <f t="shared" si="443"/>
        <v/>
      </c>
      <c r="H3987" s="31" t="str">
        <f>IF(AND(B3987=H$1),LOOKUP(9.99999999999999E+307,$H$2:H3986)+1,"")</f>
        <v/>
      </c>
      <c r="I3987" s="31" t="str">
        <f>IF(AND(B3987=I$1),LOOKUP(9.99999999999999E+307,$I$2:I3986)+1,"")</f>
        <v/>
      </c>
      <c r="J3987" s="31">
        <f>IF(AND(B3987=J$1),LOOKUP(9.99999999999999E+307,$J$2:J3986)+1,"")</f>
        <v>3821</v>
      </c>
      <c r="K3987" s="31">
        <f>IF(AND(B3987=K$1),LOOKUP(9.99999999999999E+307,$K$2:K3986)+1,"")</f>
        <v>3821</v>
      </c>
      <c r="L3987" s="31">
        <f>IF(AND(B3987=L$1),LOOKUP(9.99999999999999E+307,$L$2:L3986)+1,"")</f>
        <v>3821</v>
      </c>
      <c r="M3987" s="31">
        <f>IF(AND(B3987=M$1),LOOKUP(9.99999999999999E+307,$M$2:M3986)+1,"")</f>
        <v>3821</v>
      </c>
      <c r="N3987" s="31" t="e">
        <f>IF(AND(B3987=N$1),LOOKUP(9.99999999999999E+307,$N$2:N3986)+1,"")</f>
        <v>#REF!</v>
      </c>
      <c r="O3987" s="31" t="e">
        <f>IF(AND($B3987=O$1),LOOKUP(9.99999999999999E+307,$O$2:O3986)+1,"")</f>
        <v>#REF!</v>
      </c>
      <c r="P3987" s="31" t="e">
        <f>IF(AND($B3987=P$1),LOOKUP(9.99999999999999E+307,$P$2:P3986)+1,"")</f>
        <v>#REF!</v>
      </c>
      <c r="Q3987" s="31" t="e">
        <f>IF(AND($B3987=Q$1),LOOKUP(9.99999999999999E+307,$Q$2:Q3986)+1,"")</f>
        <v>#REF!</v>
      </c>
      <c r="R3987" s="31">
        <f>IF(AND($B3987=R$1),LOOKUP(9.99999999999999E+307,$R$2:R3986)+1,"")</f>
        <v>3821</v>
      </c>
      <c r="S3987" s="31">
        <f>IF(AND($B3987=S$1),LOOKUP(9.99999999999999E+307,$S$2:S3986)+1,"")</f>
        <v>3821</v>
      </c>
      <c r="T3987" s="265"/>
      <c r="AA3987" s="254" t="str">
        <f t="shared" ref="AA3987:AA4003" si="444">IF(AD3987=2,"นักเรียนซ้ำ","")</f>
        <v/>
      </c>
      <c r="AB3987" s="254" t="str">
        <f t="shared" ref="AB3987:AB4003" si="445">IF(AC3987=2,"เลขประจำตัวซ้ำ","")</f>
        <v/>
      </c>
      <c r="AC3987" s="255">
        <f t="shared" si="439"/>
        <v>0</v>
      </c>
      <c r="AD3987" s="255">
        <f t="shared" si="440"/>
        <v>3836</v>
      </c>
      <c r="AE3987" s="256" t="str">
        <f t="shared" si="441"/>
        <v/>
      </c>
      <c r="AF3987" s="252" t="str">
        <f t="shared" si="442"/>
        <v>-</v>
      </c>
    </row>
    <row r="3988" spans="1:32" ht="20.149999999999999" customHeight="1" x14ac:dyDescent="0.75">
      <c r="A3988" s="31">
        <v>3986</v>
      </c>
      <c r="B3988" s="237"/>
      <c r="C3988" s="273"/>
      <c r="D3988" s="272"/>
      <c r="E3988" s="273"/>
      <c r="F3988" s="273"/>
      <c r="G3988" s="253" t="str">
        <f t="shared" si="443"/>
        <v/>
      </c>
      <c r="H3988" s="31" t="str">
        <f>IF(AND(B3988=H$1),LOOKUP(9.99999999999999E+307,$H$2:H3987)+1,"")</f>
        <v/>
      </c>
      <c r="I3988" s="31" t="str">
        <f>IF(AND(B3988=I$1),LOOKUP(9.99999999999999E+307,$I$2:I3987)+1,"")</f>
        <v/>
      </c>
      <c r="J3988" s="31">
        <f>IF(AND(B3988=J$1),LOOKUP(9.99999999999999E+307,$J$2:J3987)+1,"")</f>
        <v>3822</v>
      </c>
      <c r="K3988" s="31">
        <f>IF(AND(B3988=K$1),LOOKUP(9.99999999999999E+307,$K$2:K3987)+1,"")</f>
        <v>3822</v>
      </c>
      <c r="L3988" s="31">
        <f>IF(AND(B3988=L$1),LOOKUP(9.99999999999999E+307,$L$2:L3987)+1,"")</f>
        <v>3822</v>
      </c>
      <c r="M3988" s="31">
        <f>IF(AND(B3988=M$1),LOOKUP(9.99999999999999E+307,$M$2:M3987)+1,"")</f>
        <v>3822</v>
      </c>
      <c r="N3988" s="31" t="e">
        <f>IF(AND(B3988=N$1),LOOKUP(9.99999999999999E+307,$N$2:N3987)+1,"")</f>
        <v>#REF!</v>
      </c>
      <c r="O3988" s="31" t="e">
        <f>IF(AND($B3988=O$1),LOOKUP(9.99999999999999E+307,$O$2:O3987)+1,"")</f>
        <v>#REF!</v>
      </c>
      <c r="P3988" s="31" t="e">
        <f>IF(AND($B3988=P$1),LOOKUP(9.99999999999999E+307,$P$2:P3987)+1,"")</f>
        <v>#REF!</v>
      </c>
      <c r="Q3988" s="31" t="e">
        <f>IF(AND($B3988=Q$1),LOOKUP(9.99999999999999E+307,$Q$2:Q3987)+1,"")</f>
        <v>#REF!</v>
      </c>
      <c r="R3988" s="31">
        <f>IF(AND($B3988=R$1),LOOKUP(9.99999999999999E+307,$R$2:R3987)+1,"")</f>
        <v>3822</v>
      </c>
      <c r="S3988" s="31">
        <f>IF(AND($B3988=S$1),LOOKUP(9.99999999999999E+307,$S$2:S3987)+1,"")</f>
        <v>3822</v>
      </c>
      <c r="T3988" s="265"/>
      <c r="AA3988" s="254" t="str">
        <f t="shared" si="444"/>
        <v/>
      </c>
      <c r="AB3988" s="254" t="str">
        <f t="shared" si="445"/>
        <v/>
      </c>
      <c r="AC3988" s="255">
        <f t="shared" si="439"/>
        <v>0</v>
      </c>
      <c r="AD3988" s="255">
        <f t="shared" si="440"/>
        <v>3836</v>
      </c>
      <c r="AE3988" s="256" t="str">
        <f t="shared" si="441"/>
        <v/>
      </c>
      <c r="AF3988" s="252" t="str">
        <f t="shared" si="442"/>
        <v>-</v>
      </c>
    </row>
    <row r="3989" spans="1:32" ht="20.149999999999999" customHeight="1" x14ac:dyDescent="0.75">
      <c r="A3989" s="31">
        <v>3987</v>
      </c>
      <c r="B3989" s="237"/>
      <c r="C3989" s="273"/>
      <c r="D3989" s="272"/>
      <c r="E3989" s="273"/>
      <c r="F3989" s="273"/>
      <c r="G3989" s="253" t="str">
        <f t="shared" si="443"/>
        <v/>
      </c>
      <c r="H3989" s="31" t="str">
        <f>IF(AND(B3989=H$1),LOOKUP(9.99999999999999E+307,$H$2:H3988)+1,"")</f>
        <v/>
      </c>
      <c r="I3989" s="31" t="str">
        <f>IF(AND(B3989=I$1),LOOKUP(9.99999999999999E+307,$I$2:I3988)+1,"")</f>
        <v/>
      </c>
      <c r="J3989" s="31">
        <f>IF(AND(B3989=J$1),LOOKUP(9.99999999999999E+307,$J$2:J3988)+1,"")</f>
        <v>3823</v>
      </c>
      <c r="K3989" s="31">
        <f>IF(AND(B3989=K$1),LOOKUP(9.99999999999999E+307,$K$2:K3988)+1,"")</f>
        <v>3823</v>
      </c>
      <c r="L3989" s="31">
        <f>IF(AND(B3989=L$1),LOOKUP(9.99999999999999E+307,$L$2:L3988)+1,"")</f>
        <v>3823</v>
      </c>
      <c r="M3989" s="31">
        <f>IF(AND(B3989=M$1),LOOKUP(9.99999999999999E+307,$M$2:M3988)+1,"")</f>
        <v>3823</v>
      </c>
      <c r="N3989" s="31" t="e">
        <f>IF(AND(B3989=N$1),LOOKUP(9.99999999999999E+307,$N$2:N3988)+1,"")</f>
        <v>#REF!</v>
      </c>
      <c r="O3989" s="31" t="e">
        <f>IF(AND($B3989=O$1),LOOKUP(9.99999999999999E+307,$O$2:O3988)+1,"")</f>
        <v>#REF!</v>
      </c>
      <c r="P3989" s="31" t="e">
        <f>IF(AND($B3989=P$1),LOOKUP(9.99999999999999E+307,$P$2:P3988)+1,"")</f>
        <v>#REF!</v>
      </c>
      <c r="Q3989" s="31" t="e">
        <f>IF(AND($B3989=Q$1),LOOKUP(9.99999999999999E+307,$Q$2:Q3988)+1,"")</f>
        <v>#REF!</v>
      </c>
      <c r="R3989" s="31">
        <f>IF(AND($B3989=R$1),LOOKUP(9.99999999999999E+307,$R$2:R3988)+1,"")</f>
        <v>3823</v>
      </c>
      <c r="S3989" s="31">
        <f>IF(AND($B3989=S$1),LOOKUP(9.99999999999999E+307,$S$2:S3988)+1,"")</f>
        <v>3823</v>
      </c>
      <c r="T3989" s="265"/>
      <c r="AA3989" s="254" t="str">
        <f t="shared" si="444"/>
        <v/>
      </c>
      <c r="AB3989" s="254" t="str">
        <f t="shared" si="445"/>
        <v/>
      </c>
      <c r="AC3989" s="255">
        <f t="shared" si="439"/>
        <v>0</v>
      </c>
      <c r="AD3989" s="255">
        <f t="shared" si="440"/>
        <v>3836</v>
      </c>
      <c r="AE3989" s="256" t="str">
        <f t="shared" si="441"/>
        <v/>
      </c>
      <c r="AF3989" s="252" t="str">
        <f t="shared" si="442"/>
        <v>-</v>
      </c>
    </row>
    <row r="3990" spans="1:32" ht="20.149999999999999" customHeight="1" x14ac:dyDescent="0.75">
      <c r="A3990" s="31">
        <v>3988</v>
      </c>
      <c r="B3990" s="237"/>
      <c r="C3990" s="273"/>
      <c r="D3990" s="272"/>
      <c r="E3990" s="273"/>
      <c r="F3990" s="273"/>
      <c r="G3990" s="253" t="str">
        <f t="shared" si="443"/>
        <v/>
      </c>
      <c r="H3990" s="31" t="str">
        <f>IF(AND(B3990=H$1),LOOKUP(9.99999999999999E+307,$H$2:H3989)+1,"")</f>
        <v/>
      </c>
      <c r="I3990" s="31" t="str">
        <f>IF(AND(B3990=I$1),LOOKUP(9.99999999999999E+307,$I$2:I3989)+1,"")</f>
        <v/>
      </c>
      <c r="J3990" s="31">
        <f>IF(AND(B3990=J$1),LOOKUP(9.99999999999999E+307,$J$2:J3989)+1,"")</f>
        <v>3824</v>
      </c>
      <c r="K3990" s="31">
        <f>IF(AND(B3990=K$1),LOOKUP(9.99999999999999E+307,$K$2:K3989)+1,"")</f>
        <v>3824</v>
      </c>
      <c r="L3990" s="31">
        <f>IF(AND(B3990=L$1),LOOKUP(9.99999999999999E+307,$L$2:L3989)+1,"")</f>
        <v>3824</v>
      </c>
      <c r="M3990" s="31">
        <f>IF(AND(B3990=M$1),LOOKUP(9.99999999999999E+307,$M$2:M3989)+1,"")</f>
        <v>3824</v>
      </c>
      <c r="N3990" s="31" t="e">
        <f>IF(AND(B3990=N$1),LOOKUP(9.99999999999999E+307,$N$2:N3989)+1,"")</f>
        <v>#REF!</v>
      </c>
      <c r="O3990" s="31" t="e">
        <f>IF(AND($B3990=O$1),LOOKUP(9.99999999999999E+307,$O$2:O3989)+1,"")</f>
        <v>#REF!</v>
      </c>
      <c r="P3990" s="31" t="e">
        <f>IF(AND($B3990=P$1),LOOKUP(9.99999999999999E+307,$P$2:P3989)+1,"")</f>
        <v>#REF!</v>
      </c>
      <c r="Q3990" s="31" t="e">
        <f>IF(AND($B3990=Q$1),LOOKUP(9.99999999999999E+307,$Q$2:Q3989)+1,"")</f>
        <v>#REF!</v>
      </c>
      <c r="R3990" s="31">
        <f>IF(AND($B3990=R$1),LOOKUP(9.99999999999999E+307,$R$2:R3989)+1,"")</f>
        <v>3824</v>
      </c>
      <c r="S3990" s="31">
        <f>IF(AND($B3990=S$1),LOOKUP(9.99999999999999E+307,$S$2:S3989)+1,"")</f>
        <v>3824</v>
      </c>
      <c r="T3990" s="265"/>
      <c r="AA3990" s="254" t="str">
        <f t="shared" si="444"/>
        <v/>
      </c>
      <c r="AB3990" s="254" t="str">
        <f t="shared" si="445"/>
        <v/>
      </c>
      <c r="AC3990" s="255">
        <f t="shared" si="439"/>
        <v>0</v>
      </c>
      <c r="AD3990" s="255">
        <f t="shared" si="440"/>
        <v>3836</v>
      </c>
      <c r="AE3990" s="256" t="str">
        <f t="shared" si="441"/>
        <v/>
      </c>
      <c r="AF3990" s="252" t="str">
        <f t="shared" si="442"/>
        <v>-</v>
      </c>
    </row>
    <row r="3991" spans="1:32" ht="20.149999999999999" customHeight="1" x14ac:dyDescent="0.75">
      <c r="A3991" s="31">
        <v>3989</v>
      </c>
      <c r="B3991" s="237"/>
      <c r="C3991" s="273"/>
      <c r="D3991" s="272"/>
      <c r="E3991" s="273"/>
      <c r="F3991" s="273"/>
      <c r="G3991" s="253" t="str">
        <f t="shared" si="443"/>
        <v/>
      </c>
      <c r="H3991" s="31" t="str">
        <f>IF(AND(B3991=H$1),LOOKUP(9.99999999999999E+307,$H$2:H3990)+1,"")</f>
        <v/>
      </c>
      <c r="I3991" s="31" t="str">
        <f>IF(AND(B3991=I$1),LOOKUP(9.99999999999999E+307,$I$2:I3990)+1,"")</f>
        <v/>
      </c>
      <c r="J3991" s="31">
        <f>IF(AND(B3991=J$1),LOOKUP(9.99999999999999E+307,$J$2:J3990)+1,"")</f>
        <v>3825</v>
      </c>
      <c r="K3991" s="31">
        <f>IF(AND(B3991=K$1),LOOKUP(9.99999999999999E+307,$K$2:K3990)+1,"")</f>
        <v>3825</v>
      </c>
      <c r="L3991" s="31">
        <f>IF(AND(B3991=L$1),LOOKUP(9.99999999999999E+307,$L$2:L3990)+1,"")</f>
        <v>3825</v>
      </c>
      <c r="M3991" s="31">
        <f>IF(AND(B3991=M$1),LOOKUP(9.99999999999999E+307,$M$2:M3990)+1,"")</f>
        <v>3825</v>
      </c>
      <c r="N3991" s="31" t="e">
        <f>IF(AND(B3991=N$1),LOOKUP(9.99999999999999E+307,$N$2:N3990)+1,"")</f>
        <v>#REF!</v>
      </c>
      <c r="O3991" s="31" t="e">
        <f>IF(AND($B3991=O$1),LOOKUP(9.99999999999999E+307,$O$2:O3990)+1,"")</f>
        <v>#REF!</v>
      </c>
      <c r="P3991" s="31" t="e">
        <f>IF(AND($B3991=P$1),LOOKUP(9.99999999999999E+307,$P$2:P3990)+1,"")</f>
        <v>#REF!</v>
      </c>
      <c r="Q3991" s="31" t="e">
        <f>IF(AND($B3991=Q$1),LOOKUP(9.99999999999999E+307,$Q$2:Q3990)+1,"")</f>
        <v>#REF!</v>
      </c>
      <c r="R3991" s="31">
        <f>IF(AND($B3991=R$1),LOOKUP(9.99999999999999E+307,$R$2:R3990)+1,"")</f>
        <v>3825</v>
      </c>
      <c r="S3991" s="31">
        <f>IF(AND($B3991=S$1),LOOKUP(9.99999999999999E+307,$S$2:S3990)+1,"")</f>
        <v>3825</v>
      </c>
      <c r="T3991" s="265"/>
      <c r="AA3991" s="254" t="str">
        <f t="shared" si="444"/>
        <v/>
      </c>
      <c r="AB3991" s="254" t="str">
        <f t="shared" si="445"/>
        <v/>
      </c>
      <c r="AC3991" s="255">
        <f t="shared" ref="AC3991:AC4002" si="446">COUNTIF($C$3:$C$4002,C3991)</f>
        <v>0</v>
      </c>
      <c r="AD3991" s="255">
        <f t="shared" ref="AD3991:AD4002" si="447">SUMPRODUCT(--(E3991&amp;F3991=$E$3:$E$4002&amp;$F$3:$F$4002))</f>
        <v>3836</v>
      </c>
      <c r="AE3991" s="256" t="str">
        <f t="shared" ref="AE3991:AE4002" si="448">IF(D3991="เด็กชาย",1,IF(D3991="นาย",1,IF(D3991="เด็กหญิง",2,IF(D3991="นางสาว",2,IF(D3991="ด.ช.",1,IF(D3991="ด.ญ.",2,IF(D3991="น.ส.",2,"")))))))</f>
        <v/>
      </c>
      <c r="AF3991" s="252" t="str">
        <f t="shared" ref="AF3991:AF4002" si="449">CONCATENATE(B3991,"-",AE3991)</f>
        <v>-</v>
      </c>
    </row>
    <row r="3992" spans="1:32" ht="20.149999999999999" customHeight="1" x14ac:dyDescent="0.75">
      <c r="A3992" s="31">
        <v>3990</v>
      </c>
      <c r="B3992" s="237"/>
      <c r="C3992" s="273"/>
      <c r="D3992" s="272"/>
      <c r="E3992" s="273"/>
      <c r="F3992" s="273"/>
      <c r="G3992" s="253" t="str">
        <f t="shared" si="443"/>
        <v/>
      </c>
      <c r="H3992" s="31" t="str">
        <f>IF(AND(B3992=H$1),LOOKUP(9.99999999999999E+307,$H$2:H3991)+1,"")</f>
        <v/>
      </c>
      <c r="I3992" s="31" t="str">
        <f>IF(AND(B3992=I$1),LOOKUP(9.99999999999999E+307,$I$2:I3991)+1,"")</f>
        <v/>
      </c>
      <c r="J3992" s="31">
        <f>IF(AND(B3992=J$1),LOOKUP(9.99999999999999E+307,$J$2:J3991)+1,"")</f>
        <v>3826</v>
      </c>
      <c r="K3992" s="31">
        <f>IF(AND(B3992=K$1),LOOKUP(9.99999999999999E+307,$K$2:K3991)+1,"")</f>
        <v>3826</v>
      </c>
      <c r="L3992" s="31">
        <f>IF(AND(B3992=L$1),LOOKUP(9.99999999999999E+307,$L$2:L3991)+1,"")</f>
        <v>3826</v>
      </c>
      <c r="M3992" s="31">
        <f>IF(AND(B3992=M$1),LOOKUP(9.99999999999999E+307,$M$2:M3991)+1,"")</f>
        <v>3826</v>
      </c>
      <c r="N3992" s="31" t="e">
        <f>IF(AND(B3992=N$1),LOOKUP(9.99999999999999E+307,$N$2:N3991)+1,"")</f>
        <v>#REF!</v>
      </c>
      <c r="O3992" s="31" t="e">
        <f>IF(AND($B3992=O$1),LOOKUP(9.99999999999999E+307,$O$2:O3991)+1,"")</f>
        <v>#REF!</v>
      </c>
      <c r="P3992" s="31" t="e">
        <f>IF(AND($B3992=P$1),LOOKUP(9.99999999999999E+307,$P$2:P3991)+1,"")</f>
        <v>#REF!</v>
      </c>
      <c r="Q3992" s="31" t="e">
        <f>IF(AND($B3992=Q$1),LOOKUP(9.99999999999999E+307,$Q$2:Q3991)+1,"")</f>
        <v>#REF!</v>
      </c>
      <c r="R3992" s="31">
        <f>IF(AND($B3992=R$1),LOOKUP(9.99999999999999E+307,$R$2:R3991)+1,"")</f>
        <v>3826</v>
      </c>
      <c r="S3992" s="31">
        <f>IF(AND($B3992=S$1),LOOKUP(9.99999999999999E+307,$S$2:S3991)+1,"")</f>
        <v>3826</v>
      </c>
      <c r="T3992" s="265"/>
      <c r="AA3992" s="254" t="str">
        <f t="shared" si="444"/>
        <v/>
      </c>
      <c r="AB3992" s="254" t="str">
        <f t="shared" si="445"/>
        <v/>
      </c>
      <c r="AC3992" s="255">
        <f t="shared" si="446"/>
        <v>0</v>
      </c>
      <c r="AD3992" s="255">
        <f t="shared" si="447"/>
        <v>3836</v>
      </c>
      <c r="AE3992" s="256" t="str">
        <f t="shared" si="448"/>
        <v/>
      </c>
      <c r="AF3992" s="252" t="str">
        <f t="shared" si="449"/>
        <v>-</v>
      </c>
    </row>
    <row r="3993" spans="1:32" ht="20.149999999999999" customHeight="1" x14ac:dyDescent="0.75">
      <c r="A3993" s="31">
        <v>3991</v>
      </c>
      <c r="B3993" s="237"/>
      <c r="C3993" s="273"/>
      <c r="D3993" s="272"/>
      <c r="E3993" s="273"/>
      <c r="F3993" s="273"/>
      <c r="G3993" s="253" t="str">
        <f t="shared" si="443"/>
        <v/>
      </c>
      <c r="H3993" s="31" t="str">
        <f>IF(AND(B3993=H$1),LOOKUP(9.99999999999999E+307,$H$2:H3992)+1,"")</f>
        <v/>
      </c>
      <c r="I3993" s="31" t="str">
        <f>IF(AND(B3993=I$1),LOOKUP(9.99999999999999E+307,$I$2:I3992)+1,"")</f>
        <v/>
      </c>
      <c r="J3993" s="31">
        <f>IF(AND(B3993=J$1),LOOKUP(9.99999999999999E+307,$J$2:J3992)+1,"")</f>
        <v>3827</v>
      </c>
      <c r="K3993" s="31">
        <f>IF(AND(B3993=K$1),LOOKUP(9.99999999999999E+307,$K$2:K3992)+1,"")</f>
        <v>3827</v>
      </c>
      <c r="L3993" s="31">
        <f>IF(AND(B3993=L$1),LOOKUP(9.99999999999999E+307,$L$2:L3992)+1,"")</f>
        <v>3827</v>
      </c>
      <c r="M3993" s="31">
        <f>IF(AND(B3993=M$1),LOOKUP(9.99999999999999E+307,$M$2:M3992)+1,"")</f>
        <v>3827</v>
      </c>
      <c r="N3993" s="31" t="e">
        <f>IF(AND(B3993=N$1),LOOKUP(9.99999999999999E+307,$N$2:N3992)+1,"")</f>
        <v>#REF!</v>
      </c>
      <c r="O3993" s="31" t="e">
        <f>IF(AND($B3993=O$1),LOOKUP(9.99999999999999E+307,$O$2:O3992)+1,"")</f>
        <v>#REF!</v>
      </c>
      <c r="P3993" s="31" t="e">
        <f>IF(AND($B3993=P$1),LOOKUP(9.99999999999999E+307,$P$2:P3992)+1,"")</f>
        <v>#REF!</v>
      </c>
      <c r="Q3993" s="31" t="e">
        <f>IF(AND($B3993=Q$1),LOOKUP(9.99999999999999E+307,$Q$2:Q3992)+1,"")</f>
        <v>#REF!</v>
      </c>
      <c r="R3993" s="31">
        <f>IF(AND($B3993=R$1),LOOKUP(9.99999999999999E+307,$R$2:R3992)+1,"")</f>
        <v>3827</v>
      </c>
      <c r="S3993" s="31">
        <f>IF(AND($B3993=S$1),LOOKUP(9.99999999999999E+307,$S$2:S3992)+1,"")</f>
        <v>3827</v>
      </c>
      <c r="T3993" s="265"/>
      <c r="AA3993" s="254" t="str">
        <f t="shared" si="444"/>
        <v/>
      </c>
      <c r="AB3993" s="254" t="str">
        <f t="shared" si="445"/>
        <v/>
      </c>
      <c r="AC3993" s="255">
        <f t="shared" si="446"/>
        <v>0</v>
      </c>
      <c r="AD3993" s="255">
        <f t="shared" si="447"/>
        <v>3836</v>
      </c>
      <c r="AE3993" s="256" t="str">
        <f t="shared" si="448"/>
        <v/>
      </c>
      <c r="AF3993" s="252" t="str">
        <f t="shared" si="449"/>
        <v>-</v>
      </c>
    </row>
    <row r="3994" spans="1:32" ht="20.149999999999999" customHeight="1" x14ac:dyDescent="0.75">
      <c r="A3994" s="31">
        <v>3992</v>
      </c>
      <c r="B3994" s="237"/>
      <c r="C3994" s="273"/>
      <c r="D3994" s="272"/>
      <c r="E3994" s="273"/>
      <c r="F3994" s="273"/>
      <c r="G3994" s="253" t="str">
        <f t="shared" si="443"/>
        <v/>
      </c>
      <c r="H3994" s="31" t="str">
        <f>IF(AND(B3994=H$1),LOOKUP(9.99999999999999E+307,$H$2:H3993)+1,"")</f>
        <v/>
      </c>
      <c r="I3994" s="31" t="str">
        <f>IF(AND(B3994=I$1),LOOKUP(9.99999999999999E+307,$I$2:I3993)+1,"")</f>
        <v/>
      </c>
      <c r="J3994" s="31">
        <f>IF(AND(B3994=J$1),LOOKUP(9.99999999999999E+307,$J$2:J3993)+1,"")</f>
        <v>3828</v>
      </c>
      <c r="K3994" s="31">
        <f>IF(AND(B3994=K$1),LOOKUP(9.99999999999999E+307,$K$2:K3993)+1,"")</f>
        <v>3828</v>
      </c>
      <c r="L3994" s="31">
        <f>IF(AND(B3994=L$1),LOOKUP(9.99999999999999E+307,$L$2:L3993)+1,"")</f>
        <v>3828</v>
      </c>
      <c r="M3994" s="31">
        <f>IF(AND(B3994=M$1),LOOKUP(9.99999999999999E+307,$M$2:M3993)+1,"")</f>
        <v>3828</v>
      </c>
      <c r="N3994" s="31" t="e">
        <f>IF(AND(B3994=N$1),LOOKUP(9.99999999999999E+307,$N$2:N3993)+1,"")</f>
        <v>#REF!</v>
      </c>
      <c r="O3994" s="31" t="e">
        <f>IF(AND($B3994=O$1),LOOKUP(9.99999999999999E+307,$O$2:O3993)+1,"")</f>
        <v>#REF!</v>
      </c>
      <c r="P3994" s="31" t="e">
        <f>IF(AND($B3994=P$1),LOOKUP(9.99999999999999E+307,$P$2:P3993)+1,"")</f>
        <v>#REF!</v>
      </c>
      <c r="Q3994" s="31" t="e">
        <f>IF(AND($B3994=Q$1),LOOKUP(9.99999999999999E+307,$Q$2:Q3993)+1,"")</f>
        <v>#REF!</v>
      </c>
      <c r="R3994" s="31">
        <f>IF(AND($B3994=R$1),LOOKUP(9.99999999999999E+307,$R$2:R3993)+1,"")</f>
        <v>3828</v>
      </c>
      <c r="S3994" s="31">
        <f>IF(AND($B3994=S$1),LOOKUP(9.99999999999999E+307,$S$2:S3993)+1,"")</f>
        <v>3828</v>
      </c>
      <c r="T3994" s="265"/>
      <c r="AA3994" s="254" t="str">
        <f t="shared" si="444"/>
        <v/>
      </c>
      <c r="AB3994" s="254" t="str">
        <f t="shared" si="445"/>
        <v/>
      </c>
      <c r="AC3994" s="255">
        <f t="shared" si="446"/>
        <v>0</v>
      </c>
      <c r="AD3994" s="255">
        <f t="shared" si="447"/>
        <v>3836</v>
      </c>
      <c r="AE3994" s="256" t="str">
        <f t="shared" si="448"/>
        <v/>
      </c>
      <c r="AF3994" s="252" t="str">
        <f t="shared" si="449"/>
        <v>-</v>
      </c>
    </row>
    <row r="3995" spans="1:32" ht="20.149999999999999" customHeight="1" x14ac:dyDescent="0.75">
      <c r="A3995" s="31">
        <v>3993</v>
      </c>
      <c r="B3995" s="237"/>
      <c r="C3995" s="273"/>
      <c r="D3995" s="272"/>
      <c r="E3995" s="273"/>
      <c r="F3995" s="273"/>
      <c r="G3995" s="253" t="str">
        <f t="shared" si="443"/>
        <v/>
      </c>
      <c r="H3995" s="31" t="str">
        <f>IF(AND(B3995=H$1),LOOKUP(9.99999999999999E+307,$H$2:H3994)+1,"")</f>
        <v/>
      </c>
      <c r="I3995" s="31" t="str">
        <f>IF(AND(B3995=I$1),LOOKUP(9.99999999999999E+307,$I$2:I3994)+1,"")</f>
        <v/>
      </c>
      <c r="J3995" s="31">
        <f>IF(AND(B3995=J$1),LOOKUP(9.99999999999999E+307,$J$2:J3994)+1,"")</f>
        <v>3829</v>
      </c>
      <c r="K3995" s="31">
        <f>IF(AND(B3995=K$1),LOOKUP(9.99999999999999E+307,$K$2:K3994)+1,"")</f>
        <v>3829</v>
      </c>
      <c r="L3995" s="31">
        <f>IF(AND(B3995=L$1),LOOKUP(9.99999999999999E+307,$L$2:L3994)+1,"")</f>
        <v>3829</v>
      </c>
      <c r="M3995" s="31">
        <f>IF(AND(B3995=M$1),LOOKUP(9.99999999999999E+307,$M$2:M3994)+1,"")</f>
        <v>3829</v>
      </c>
      <c r="N3995" s="31" t="e">
        <f>IF(AND(B3995=N$1),LOOKUP(9.99999999999999E+307,$N$2:N3994)+1,"")</f>
        <v>#REF!</v>
      </c>
      <c r="O3995" s="31" t="e">
        <f>IF(AND($B3995=O$1),LOOKUP(9.99999999999999E+307,$O$2:O3994)+1,"")</f>
        <v>#REF!</v>
      </c>
      <c r="P3995" s="31" t="e">
        <f>IF(AND($B3995=P$1),LOOKUP(9.99999999999999E+307,$P$2:P3994)+1,"")</f>
        <v>#REF!</v>
      </c>
      <c r="Q3995" s="31" t="e">
        <f>IF(AND($B3995=Q$1),LOOKUP(9.99999999999999E+307,$Q$2:Q3994)+1,"")</f>
        <v>#REF!</v>
      </c>
      <c r="R3995" s="31">
        <f>IF(AND($B3995=R$1),LOOKUP(9.99999999999999E+307,$R$2:R3994)+1,"")</f>
        <v>3829</v>
      </c>
      <c r="S3995" s="31">
        <f>IF(AND($B3995=S$1),LOOKUP(9.99999999999999E+307,$S$2:S3994)+1,"")</f>
        <v>3829</v>
      </c>
      <c r="T3995" s="265"/>
      <c r="AA3995" s="254" t="str">
        <f t="shared" si="444"/>
        <v/>
      </c>
      <c r="AB3995" s="254" t="str">
        <f t="shared" si="445"/>
        <v/>
      </c>
      <c r="AC3995" s="255">
        <f t="shared" si="446"/>
        <v>0</v>
      </c>
      <c r="AD3995" s="255">
        <f t="shared" si="447"/>
        <v>3836</v>
      </c>
      <c r="AE3995" s="256" t="str">
        <f t="shared" si="448"/>
        <v/>
      </c>
      <c r="AF3995" s="252" t="str">
        <f t="shared" si="449"/>
        <v>-</v>
      </c>
    </row>
    <row r="3996" spans="1:32" ht="20.149999999999999" customHeight="1" x14ac:dyDescent="0.75">
      <c r="A3996" s="31">
        <v>3994</v>
      </c>
      <c r="B3996" s="237"/>
      <c r="C3996" s="273"/>
      <c r="D3996" s="272"/>
      <c r="E3996" s="273"/>
      <c r="F3996" s="273"/>
      <c r="G3996" s="253" t="str">
        <f t="shared" si="443"/>
        <v/>
      </c>
      <c r="H3996" s="31" t="str">
        <f>IF(AND(B3996=H$1),LOOKUP(9.99999999999999E+307,$H$2:H3995)+1,"")</f>
        <v/>
      </c>
      <c r="I3996" s="31" t="str">
        <f>IF(AND(B3996=I$1),LOOKUP(9.99999999999999E+307,$I$2:I3995)+1,"")</f>
        <v/>
      </c>
      <c r="J3996" s="31">
        <f>IF(AND(B3996=J$1),LOOKUP(9.99999999999999E+307,$J$2:J3995)+1,"")</f>
        <v>3830</v>
      </c>
      <c r="K3996" s="31">
        <f>IF(AND(B3996=K$1),LOOKUP(9.99999999999999E+307,$K$2:K3995)+1,"")</f>
        <v>3830</v>
      </c>
      <c r="L3996" s="31">
        <f>IF(AND(B3996=L$1),LOOKUP(9.99999999999999E+307,$L$2:L3995)+1,"")</f>
        <v>3830</v>
      </c>
      <c r="M3996" s="31">
        <f>IF(AND(B3996=M$1),LOOKUP(9.99999999999999E+307,$M$2:M3995)+1,"")</f>
        <v>3830</v>
      </c>
      <c r="N3996" s="31" t="e">
        <f>IF(AND(B3996=N$1),LOOKUP(9.99999999999999E+307,$N$2:N3995)+1,"")</f>
        <v>#REF!</v>
      </c>
      <c r="O3996" s="31" t="e">
        <f>IF(AND($B3996=O$1),LOOKUP(9.99999999999999E+307,$O$2:O3995)+1,"")</f>
        <v>#REF!</v>
      </c>
      <c r="P3996" s="31" t="e">
        <f>IF(AND($B3996=P$1),LOOKUP(9.99999999999999E+307,$P$2:P3995)+1,"")</f>
        <v>#REF!</v>
      </c>
      <c r="Q3996" s="31" t="e">
        <f>IF(AND($B3996=Q$1),LOOKUP(9.99999999999999E+307,$Q$2:Q3995)+1,"")</f>
        <v>#REF!</v>
      </c>
      <c r="R3996" s="31">
        <f>IF(AND($B3996=R$1),LOOKUP(9.99999999999999E+307,$R$2:R3995)+1,"")</f>
        <v>3830</v>
      </c>
      <c r="S3996" s="31">
        <f>IF(AND($B3996=S$1),LOOKUP(9.99999999999999E+307,$S$2:S3995)+1,"")</f>
        <v>3830</v>
      </c>
      <c r="T3996" s="265"/>
      <c r="AA3996" s="254" t="str">
        <f t="shared" si="444"/>
        <v/>
      </c>
      <c r="AB3996" s="254" t="str">
        <f t="shared" si="445"/>
        <v/>
      </c>
      <c r="AC3996" s="255">
        <f t="shared" si="446"/>
        <v>0</v>
      </c>
      <c r="AD3996" s="255">
        <f t="shared" si="447"/>
        <v>3836</v>
      </c>
      <c r="AE3996" s="256" t="str">
        <f t="shared" si="448"/>
        <v/>
      </c>
      <c r="AF3996" s="252" t="str">
        <f t="shared" si="449"/>
        <v>-</v>
      </c>
    </row>
    <row r="3997" spans="1:32" ht="20.149999999999999" customHeight="1" x14ac:dyDescent="0.75">
      <c r="A3997" s="31">
        <v>3995</v>
      </c>
      <c r="B3997" s="237"/>
      <c r="C3997" s="273"/>
      <c r="D3997" s="272"/>
      <c r="E3997" s="273"/>
      <c r="F3997" s="273"/>
      <c r="G3997" s="253" t="str">
        <f t="shared" si="443"/>
        <v/>
      </c>
      <c r="H3997" s="31" t="str">
        <f>IF(AND(B3997=H$1),LOOKUP(9.99999999999999E+307,$H$2:H3996)+1,"")</f>
        <v/>
      </c>
      <c r="I3997" s="31" t="str">
        <f>IF(AND(B3997=I$1),LOOKUP(9.99999999999999E+307,$I$2:I3996)+1,"")</f>
        <v/>
      </c>
      <c r="J3997" s="31">
        <f>IF(AND(B3997=J$1),LOOKUP(9.99999999999999E+307,$J$2:J3996)+1,"")</f>
        <v>3831</v>
      </c>
      <c r="K3997" s="31">
        <f>IF(AND(B3997=K$1),LOOKUP(9.99999999999999E+307,$K$2:K3996)+1,"")</f>
        <v>3831</v>
      </c>
      <c r="L3997" s="31">
        <f>IF(AND(B3997=L$1),LOOKUP(9.99999999999999E+307,$L$2:L3996)+1,"")</f>
        <v>3831</v>
      </c>
      <c r="M3997" s="31">
        <f>IF(AND(B3997=M$1),LOOKUP(9.99999999999999E+307,$M$2:M3996)+1,"")</f>
        <v>3831</v>
      </c>
      <c r="N3997" s="31" t="e">
        <f>IF(AND(B3997=N$1),LOOKUP(9.99999999999999E+307,$N$2:N3996)+1,"")</f>
        <v>#REF!</v>
      </c>
      <c r="O3997" s="31" t="e">
        <f>IF(AND($B3997=O$1),LOOKUP(9.99999999999999E+307,$O$2:O3996)+1,"")</f>
        <v>#REF!</v>
      </c>
      <c r="P3997" s="31" t="e">
        <f>IF(AND($B3997=P$1),LOOKUP(9.99999999999999E+307,$P$2:P3996)+1,"")</f>
        <v>#REF!</v>
      </c>
      <c r="Q3997" s="31" t="e">
        <f>IF(AND($B3997=Q$1),LOOKUP(9.99999999999999E+307,$Q$2:Q3996)+1,"")</f>
        <v>#REF!</v>
      </c>
      <c r="R3997" s="31">
        <f>IF(AND($B3997=R$1),LOOKUP(9.99999999999999E+307,$R$2:R3996)+1,"")</f>
        <v>3831</v>
      </c>
      <c r="S3997" s="31">
        <f>IF(AND($B3997=S$1),LOOKUP(9.99999999999999E+307,$S$2:S3996)+1,"")</f>
        <v>3831</v>
      </c>
      <c r="T3997" s="265"/>
      <c r="AA3997" s="254" t="str">
        <f t="shared" si="444"/>
        <v/>
      </c>
      <c r="AB3997" s="254" t="str">
        <f t="shared" si="445"/>
        <v/>
      </c>
      <c r="AC3997" s="255">
        <f t="shared" si="446"/>
        <v>0</v>
      </c>
      <c r="AD3997" s="255">
        <f t="shared" si="447"/>
        <v>3836</v>
      </c>
      <c r="AE3997" s="256" t="str">
        <f t="shared" si="448"/>
        <v/>
      </c>
      <c r="AF3997" s="252" t="str">
        <f t="shared" si="449"/>
        <v>-</v>
      </c>
    </row>
    <row r="3998" spans="1:32" ht="20.149999999999999" customHeight="1" x14ac:dyDescent="0.75">
      <c r="A3998" s="31">
        <v>3996</v>
      </c>
      <c r="B3998" s="237"/>
      <c r="C3998" s="273"/>
      <c r="D3998" s="272"/>
      <c r="E3998" s="273"/>
      <c r="F3998" s="273"/>
      <c r="G3998" s="253" t="str">
        <f t="shared" si="443"/>
        <v/>
      </c>
      <c r="H3998" s="31" t="str">
        <f>IF(AND(B3998=H$1),LOOKUP(9.99999999999999E+307,$H$2:H3997)+1,"")</f>
        <v/>
      </c>
      <c r="I3998" s="31" t="str">
        <f>IF(AND(B3998=I$1),LOOKUP(9.99999999999999E+307,$I$2:I3997)+1,"")</f>
        <v/>
      </c>
      <c r="J3998" s="31">
        <f>IF(AND(B3998=J$1),LOOKUP(9.99999999999999E+307,$J$2:J3997)+1,"")</f>
        <v>3832</v>
      </c>
      <c r="K3998" s="31">
        <f>IF(AND(B3998=K$1),LOOKUP(9.99999999999999E+307,$K$2:K3997)+1,"")</f>
        <v>3832</v>
      </c>
      <c r="L3998" s="31">
        <f>IF(AND(B3998=L$1),LOOKUP(9.99999999999999E+307,$L$2:L3997)+1,"")</f>
        <v>3832</v>
      </c>
      <c r="M3998" s="31">
        <f>IF(AND(B3998=M$1),LOOKUP(9.99999999999999E+307,$M$2:M3997)+1,"")</f>
        <v>3832</v>
      </c>
      <c r="N3998" s="31" t="e">
        <f>IF(AND(B3998=N$1),LOOKUP(9.99999999999999E+307,$N$2:N3997)+1,"")</f>
        <v>#REF!</v>
      </c>
      <c r="O3998" s="31" t="e">
        <f>IF(AND($B3998=O$1),LOOKUP(9.99999999999999E+307,$O$2:O3997)+1,"")</f>
        <v>#REF!</v>
      </c>
      <c r="P3998" s="31" t="e">
        <f>IF(AND($B3998=P$1),LOOKUP(9.99999999999999E+307,$P$2:P3997)+1,"")</f>
        <v>#REF!</v>
      </c>
      <c r="Q3998" s="31" t="e">
        <f>IF(AND($B3998=Q$1),LOOKUP(9.99999999999999E+307,$Q$2:Q3997)+1,"")</f>
        <v>#REF!</v>
      </c>
      <c r="R3998" s="31">
        <f>IF(AND($B3998=R$1),LOOKUP(9.99999999999999E+307,$R$2:R3997)+1,"")</f>
        <v>3832</v>
      </c>
      <c r="S3998" s="31">
        <f>IF(AND($B3998=S$1),LOOKUP(9.99999999999999E+307,$S$2:S3997)+1,"")</f>
        <v>3832</v>
      </c>
      <c r="T3998" s="265"/>
      <c r="AA3998" s="254" t="str">
        <f t="shared" si="444"/>
        <v/>
      </c>
      <c r="AB3998" s="254" t="str">
        <f t="shared" si="445"/>
        <v/>
      </c>
      <c r="AC3998" s="255">
        <f t="shared" si="446"/>
        <v>0</v>
      </c>
      <c r="AD3998" s="255">
        <f t="shared" si="447"/>
        <v>3836</v>
      </c>
      <c r="AE3998" s="256" t="str">
        <f t="shared" si="448"/>
        <v/>
      </c>
      <c r="AF3998" s="252" t="str">
        <f t="shared" si="449"/>
        <v>-</v>
      </c>
    </row>
    <row r="3999" spans="1:32" ht="20.149999999999999" customHeight="1" x14ac:dyDescent="0.75">
      <c r="A3999" s="31">
        <v>3997</v>
      </c>
      <c r="B3999" s="237"/>
      <c r="C3999" s="273"/>
      <c r="D3999" s="272"/>
      <c r="E3999" s="273"/>
      <c r="F3999" s="273"/>
      <c r="G3999" s="253" t="str">
        <f t="shared" si="443"/>
        <v/>
      </c>
      <c r="H3999" s="31" t="str">
        <f>IF(AND(B3999=H$1),LOOKUP(9.99999999999999E+307,$H$2:H3998)+1,"")</f>
        <v/>
      </c>
      <c r="I3999" s="31" t="str">
        <f>IF(AND(B3999=I$1),LOOKUP(9.99999999999999E+307,$I$2:I3998)+1,"")</f>
        <v/>
      </c>
      <c r="J3999" s="31">
        <f>IF(AND(B3999=J$1),LOOKUP(9.99999999999999E+307,$J$2:J3998)+1,"")</f>
        <v>3833</v>
      </c>
      <c r="K3999" s="31">
        <f>IF(AND(B3999=K$1),LOOKUP(9.99999999999999E+307,$K$2:K3998)+1,"")</f>
        <v>3833</v>
      </c>
      <c r="L3999" s="31">
        <f>IF(AND(B3999=L$1),LOOKUP(9.99999999999999E+307,$L$2:L3998)+1,"")</f>
        <v>3833</v>
      </c>
      <c r="M3999" s="31">
        <f>IF(AND(B3999=M$1),LOOKUP(9.99999999999999E+307,$M$2:M3998)+1,"")</f>
        <v>3833</v>
      </c>
      <c r="N3999" s="31" t="e">
        <f>IF(AND(B3999=N$1),LOOKUP(9.99999999999999E+307,$N$2:N3998)+1,"")</f>
        <v>#REF!</v>
      </c>
      <c r="O3999" s="31" t="e">
        <f>IF(AND($B3999=O$1),LOOKUP(9.99999999999999E+307,$O$2:O3998)+1,"")</f>
        <v>#REF!</v>
      </c>
      <c r="P3999" s="31" t="e">
        <f>IF(AND($B3999=P$1),LOOKUP(9.99999999999999E+307,$P$2:P3998)+1,"")</f>
        <v>#REF!</v>
      </c>
      <c r="Q3999" s="31" t="e">
        <f>IF(AND($B3999=Q$1),LOOKUP(9.99999999999999E+307,$Q$2:Q3998)+1,"")</f>
        <v>#REF!</v>
      </c>
      <c r="R3999" s="31">
        <f>IF(AND($B3999=R$1),LOOKUP(9.99999999999999E+307,$R$2:R3998)+1,"")</f>
        <v>3833</v>
      </c>
      <c r="S3999" s="31">
        <f>IF(AND($B3999=S$1),LOOKUP(9.99999999999999E+307,$S$2:S3998)+1,"")</f>
        <v>3833</v>
      </c>
      <c r="T3999" s="265"/>
      <c r="AA3999" s="254" t="str">
        <f t="shared" si="444"/>
        <v/>
      </c>
      <c r="AB3999" s="254" t="str">
        <f t="shared" si="445"/>
        <v/>
      </c>
      <c r="AC3999" s="255">
        <f t="shared" si="446"/>
        <v>0</v>
      </c>
      <c r="AD3999" s="255">
        <f t="shared" si="447"/>
        <v>3836</v>
      </c>
      <c r="AE3999" s="256" t="str">
        <f t="shared" si="448"/>
        <v/>
      </c>
      <c r="AF3999" s="252" t="str">
        <f t="shared" si="449"/>
        <v>-</v>
      </c>
    </row>
    <row r="4000" spans="1:32" ht="20.149999999999999" customHeight="1" x14ac:dyDescent="0.75">
      <c r="A4000" s="31">
        <v>3998</v>
      </c>
      <c r="B4000" s="237"/>
      <c r="C4000" s="273"/>
      <c r="D4000" s="272"/>
      <c r="E4000" s="273"/>
      <c r="F4000" s="273"/>
      <c r="G4000" s="253" t="str">
        <f t="shared" si="443"/>
        <v/>
      </c>
      <c r="H4000" s="31" t="str">
        <f>IF(AND(B4000=H$1),LOOKUP(9.99999999999999E+307,$H$2:H3999)+1,"")</f>
        <v/>
      </c>
      <c r="I4000" s="31" t="str">
        <f>IF(AND(B4000=I$1),LOOKUP(9.99999999999999E+307,$I$2:I3999)+1,"")</f>
        <v/>
      </c>
      <c r="J4000" s="31">
        <f>IF(AND(B4000=J$1),LOOKUP(9.99999999999999E+307,$J$2:J3999)+1,"")</f>
        <v>3834</v>
      </c>
      <c r="K4000" s="31">
        <f>IF(AND(B4000=K$1),LOOKUP(9.99999999999999E+307,$K$2:K3999)+1,"")</f>
        <v>3834</v>
      </c>
      <c r="L4000" s="31">
        <f>IF(AND(B4000=L$1),LOOKUP(9.99999999999999E+307,$L$2:L3999)+1,"")</f>
        <v>3834</v>
      </c>
      <c r="M4000" s="31">
        <f>IF(AND(B4000=M$1),LOOKUP(9.99999999999999E+307,$M$2:M3999)+1,"")</f>
        <v>3834</v>
      </c>
      <c r="N4000" s="31" t="e">
        <f>IF(AND(B4000=N$1),LOOKUP(9.99999999999999E+307,$N$2:N3999)+1,"")</f>
        <v>#REF!</v>
      </c>
      <c r="O4000" s="31" t="e">
        <f>IF(AND($B4000=O$1),LOOKUP(9.99999999999999E+307,$O$2:O3999)+1,"")</f>
        <v>#REF!</v>
      </c>
      <c r="P4000" s="31" t="e">
        <f>IF(AND($B4000=P$1),LOOKUP(9.99999999999999E+307,$P$2:P3999)+1,"")</f>
        <v>#REF!</v>
      </c>
      <c r="Q4000" s="31" t="e">
        <f>IF(AND($B4000=Q$1),LOOKUP(9.99999999999999E+307,$Q$2:Q3999)+1,"")</f>
        <v>#REF!</v>
      </c>
      <c r="R4000" s="31">
        <f>IF(AND($B4000=R$1),LOOKUP(9.99999999999999E+307,$R$2:R3999)+1,"")</f>
        <v>3834</v>
      </c>
      <c r="S4000" s="31">
        <f>IF(AND($B4000=S$1),LOOKUP(9.99999999999999E+307,$S$2:S3999)+1,"")</f>
        <v>3834</v>
      </c>
      <c r="T4000" s="265"/>
      <c r="AA4000" s="254" t="str">
        <f t="shared" si="444"/>
        <v/>
      </c>
      <c r="AB4000" s="254" t="str">
        <f t="shared" si="445"/>
        <v/>
      </c>
      <c r="AC4000" s="255">
        <f t="shared" si="446"/>
        <v>0</v>
      </c>
      <c r="AD4000" s="255">
        <f t="shared" si="447"/>
        <v>3836</v>
      </c>
      <c r="AE4000" s="256" t="str">
        <f t="shared" si="448"/>
        <v/>
      </c>
      <c r="AF4000" s="252" t="str">
        <f t="shared" si="449"/>
        <v>-</v>
      </c>
    </row>
    <row r="4001" spans="1:32" ht="20.149999999999999" customHeight="1" x14ac:dyDescent="0.75">
      <c r="A4001" s="31">
        <v>3999</v>
      </c>
      <c r="B4001" s="237"/>
      <c r="C4001" s="273"/>
      <c r="D4001" s="272"/>
      <c r="E4001" s="273"/>
      <c r="F4001" s="273"/>
      <c r="G4001" s="253" t="str">
        <f t="shared" si="443"/>
        <v/>
      </c>
      <c r="H4001" s="31" t="str">
        <f>IF(AND(B4001=H$1),LOOKUP(9.99999999999999E+307,$H$2:H4000)+1,"")</f>
        <v/>
      </c>
      <c r="I4001" s="31" t="str">
        <f>IF(AND(B4001=I$1),LOOKUP(9.99999999999999E+307,$I$2:I4000)+1,"")</f>
        <v/>
      </c>
      <c r="J4001" s="31">
        <f>IF(AND(B4001=J$1),LOOKUP(9.99999999999999E+307,$J$2:J4000)+1,"")</f>
        <v>3835</v>
      </c>
      <c r="K4001" s="31">
        <f>IF(AND(B4001=K$1),LOOKUP(9.99999999999999E+307,$K$2:K4000)+1,"")</f>
        <v>3835</v>
      </c>
      <c r="L4001" s="31">
        <f>IF(AND(B4001=L$1),LOOKUP(9.99999999999999E+307,$L$2:L4000)+1,"")</f>
        <v>3835</v>
      </c>
      <c r="M4001" s="31">
        <f>IF(AND(B4001=M$1),LOOKUP(9.99999999999999E+307,$M$2:M4000)+1,"")</f>
        <v>3835</v>
      </c>
      <c r="N4001" s="31" t="e">
        <f>IF(AND(B4001=N$1),LOOKUP(9.99999999999999E+307,$N$2:N4000)+1,"")</f>
        <v>#REF!</v>
      </c>
      <c r="O4001" s="31" t="e">
        <f>IF(AND($B4001=O$1),LOOKUP(9.99999999999999E+307,$O$2:O4000)+1,"")</f>
        <v>#REF!</v>
      </c>
      <c r="P4001" s="31" t="e">
        <f>IF(AND($B4001=P$1),LOOKUP(9.99999999999999E+307,$P$2:P4000)+1,"")</f>
        <v>#REF!</v>
      </c>
      <c r="Q4001" s="31" t="e">
        <f>IF(AND($B4001=Q$1),LOOKUP(9.99999999999999E+307,$Q$2:Q4000)+1,"")</f>
        <v>#REF!</v>
      </c>
      <c r="R4001" s="31">
        <f>IF(AND($B4001=R$1),LOOKUP(9.99999999999999E+307,$R$2:R4000)+1,"")</f>
        <v>3835</v>
      </c>
      <c r="S4001" s="31">
        <f>IF(AND($B4001=S$1),LOOKUP(9.99999999999999E+307,$S$2:S4000)+1,"")</f>
        <v>3835</v>
      </c>
      <c r="T4001" s="265"/>
      <c r="AA4001" s="254" t="str">
        <f t="shared" si="444"/>
        <v/>
      </c>
      <c r="AB4001" s="254" t="str">
        <f t="shared" si="445"/>
        <v/>
      </c>
      <c r="AC4001" s="255">
        <f t="shared" si="446"/>
        <v>0</v>
      </c>
      <c r="AD4001" s="255">
        <f t="shared" si="447"/>
        <v>3836</v>
      </c>
      <c r="AE4001" s="256" t="str">
        <f t="shared" si="448"/>
        <v/>
      </c>
      <c r="AF4001" s="252" t="str">
        <f t="shared" si="449"/>
        <v>-</v>
      </c>
    </row>
    <row r="4002" spans="1:32" ht="20.149999999999999" customHeight="1" x14ac:dyDescent="0.75">
      <c r="A4002" s="31">
        <v>4000</v>
      </c>
      <c r="B4002" s="237"/>
      <c r="C4002" s="273"/>
      <c r="D4002" s="272"/>
      <c r="E4002" s="273"/>
      <c r="F4002" s="273"/>
      <c r="G4002" s="253" t="str">
        <f t="shared" si="443"/>
        <v/>
      </c>
      <c r="H4002" s="31" t="str">
        <f>IF(AND(B4002=H$1),LOOKUP(9.99999999999999E+307,$H$2:H4001)+1,"")</f>
        <v/>
      </c>
      <c r="I4002" s="31" t="str">
        <f>IF(AND(B4002=I$1),LOOKUP(9.99999999999999E+307,$I$2:I4001)+1,"")</f>
        <v/>
      </c>
      <c r="J4002" s="31">
        <f>IF(AND(B4002=J$1),LOOKUP(9.99999999999999E+307,$J$2:J4001)+1,"")</f>
        <v>3836</v>
      </c>
      <c r="K4002" s="31">
        <f>IF(AND(B4002=K$1),LOOKUP(9.99999999999999E+307,$K$2:K4001)+1,"")</f>
        <v>3836</v>
      </c>
      <c r="L4002" s="31">
        <f>IF(AND(B4002=L$1),LOOKUP(9.99999999999999E+307,$L$2:L4001)+1,"")</f>
        <v>3836</v>
      </c>
      <c r="M4002" s="31">
        <f>IF(AND(B4002=M$1),LOOKUP(9.99999999999999E+307,$M$2:M4001)+1,"")</f>
        <v>3836</v>
      </c>
      <c r="N4002" s="31" t="e">
        <f>IF(AND(B4002=N$1),LOOKUP(9.99999999999999E+307,$N$2:N4001)+1,"")</f>
        <v>#REF!</v>
      </c>
      <c r="O4002" s="31" t="e">
        <f>IF(AND($B4002=O$1),LOOKUP(9.99999999999999E+307,$O$2:O4001)+1,"")</f>
        <v>#REF!</v>
      </c>
      <c r="P4002" s="31" t="e">
        <f>IF(AND($B4002=P$1),LOOKUP(9.99999999999999E+307,$P$2:P4001)+1,"")</f>
        <v>#REF!</v>
      </c>
      <c r="Q4002" s="31" t="e">
        <f>IF(AND($B4002=Q$1),LOOKUP(9.99999999999999E+307,$Q$2:Q4001)+1,"")</f>
        <v>#REF!</v>
      </c>
      <c r="R4002" s="31">
        <f>IF(AND($B4002=R$1),LOOKUP(9.99999999999999E+307,$R$2:R4001)+1,"")</f>
        <v>3836</v>
      </c>
      <c r="S4002" s="31">
        <f>IF(AND($B4002=S$1),LOOKUP(9.99999999999999E+307,$S$2:S4001)+1,"")</f>
        <v>3836</v>
      </c>
      <c r="T4002" s="265"/>
      <c r="AA4002" s="254" t="str">
        <f t="shared" si="444"/>
        <v/>
      </c>
      <c r="AB4002" s="254" t="str">
        <f t="shared" si="445"/>
        <v/>
      </c>
      <c r="AC4002" s="255">
        <f t="shared" si="446"/>
        <v>0</v>
      </c>
      <c r="AD4002" s="255">
        <f t="shared" si="447"/>
        <v>3836</v>
      </c>
      <c r="AE4002" s="256" t="str">
        <f t="shared" si="448"/>
        <v/>
      </c>
      <c r="AF4002" s="252" t="str">
        <f t="shared" si="449"/>
        <v>-</v>
      </c>
    </row>
    <row r="4003" spans="1:32" ht="20.149999999999999" customHeight="1" x14ac:dyDescent="0.35">
      <c r="AA4003" s="254" t="str">
        <f t="shared" si="444"/>
        <v/>
      </c>
      <c r="AB4003" s="254" t="str">
        <f t="shared" si="445"/>
        <v/>
      </c>
    </row>
  </sheetData>
  <sheetProtection algorithmName="SHA-512" hashValue="G1hLuJ3e7IE+5XOQghRaK4rF3mDW1Y5ka4SostwyWi14GBouOqvhY6o4sScmLzEwD8xEXh4J4LpkwmCkSB/O6g==" saltValue="DRejMhfigC/29/C5ZKJnvg==" spinCount="100000" sheet="1" selectLockedCells="1"/>
  <dataConsolidate/>
  <phoneticPr fontId="99" type="noConversion"/>
  <dataValidations count="3">
    <dataValidation type="custom" showInputMessage="1" showErrorMessage="1" errorTitle="ตรวจสอบข้อมูล" error="กรุณากรอกรหัสประจำตัวนักเรียนด้วยครับ" sqref="E3:E47" xr:uid="{00000000-0002-0000-1000-000000000000}">
      <formula1>C3&lt;&gt;""</formula1>
    </dataValidation>
    <dataValidation type="custom" allowBlank="1" showInputMessage="1" showErrorMessage="1" sqref="C1306:C1308 C1310:C1316" xr:uid="{00000000-0002-0000-1000-000001000000}">
      <formula1>COUNTIF($C$3:$C$1502,C1304)=1</formula1>
    </dataValidation>
    <dataValidation type="custom" allowBlank="1" showInputMessage="1" showErrorMessage="1" errorTitle="ข้อมูลซ้ำ" error="รหัสนักเรียนซ้ำ" sqref="C1305 C1309" xr:uid="{00000000-0002-0000-1000-000002000000}">
      <formula1>COUNTIF($C$3:$C$1502,C1305)=1</formula1>
    </dataValidation>
  </dataValidations>
  <pageMargins left="0.7" right="0.7" top="0.75" bottom="0.75" header="0.3" footer="0.3"/>
  <pageSetup paperSize="9" orientation="portrait" horizontalDpi="4294967293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T58"/>
  <sheetViews>
    <sheetView zoomScale="70" zoomScaleNormal="7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1" sqref="F1"/>
    </sheetView>
  </sheetViews>
  <sheetFormatPr defaultColWidth="9.09765625" defaultRowHeight="21.5" x14ac:dyDescent="0.75"/>
  <cols>
    <col min="1" max="1" width="4.09765625" style="22" customWidth="1"/>
    <col min="2" max="2" width="6" style="22" bestFit="1" customWidth="1"/>
    <col min="3" max="3" width="10.3984375" style="22" customWidth="1"/>
    <col min="4" max="4" width="6.59765625" style="22" customWidth="1"/>
    <col min="5" max="5" width="16.09765625" style="22" customWidth="1"/>
    <col min="6" max="6" width="14.59765625" style="22" customWidth="1"/>
    <col min="7" max="7" width="4.8984375" style="22" customWidth="1"/>
    <col min="8" max="8" width="5.09765625" style="22" customWidth="1"/>
    <col min="9" max="9" width="10.3984375" style="22" customWidth="1"/>
    <col min="10" max="10" width="6.59765625" style="22" customWidth="1"/>
    <col min="11" max="11" width="16.09765625" style="22" customWidth="1"/>
    <col min="12" max="12" width="14.59765625" style="22" customWidth="1"/>
    <col min="13" max="13" width="3.59765625" style="24" customWidth="1"/>
    <col min="14" max="14" width="5.09765625" style="22" customWidth="1"/>
    <col min="15" max="15" width="10.3984375" style="22" customWidth="1"/>
    <col min="16" max="16" width="6.59765625" style="22" bestFit="1" customWidth="1"/>
    <col min="17" max="17" width="16.09765625" style="22" bestFit="1" customWidth="1"/>
    <col min="18" max="18" width="14.59765625" style="22" bestFit="1" customWidth="1"/>
    <col min="19" max="19" width="3.09765625" style="24" customWidth="1"/>
    <col min="20" max="20" width="5.09765625" style="22" customWidth="1"/>
    <col min="21" max="21" width="10.3984375" style="22" customWidth="1"/>
    <col min="22" max="22" width="6.59765625" style="22" bestFit="1" customWidth="1"/>
    <col min="23" max="23" width="16.09765625" style="22" bestFit="1" customWidth="1"/>
    <col min="24" max="24" width="14.59765625" style="22" bestFit="1" customWidth="1"/>
    <col min="25" max="25" width="3" style="24" customWidth="1"/>
    <col min="26" max="26" width="5.09765625" style="22" customWidth="1"/>
    <col min="27" max="27" width="10.3984375" style="22" customWidth="1"/>
    <col min="28" max="28" width="6.59765625" style="22" bestFit="1" customWidth="1"/>
    <col min="29" max="29" width="16.09765625" style="22" bestFit="1" customWidth="1"/>
    <col min="30" max="30" width="14.59765625" style="22" bestFit="1" customWidth="1"/>
    <col min="31" max="31" width="5.19921875" style="24" customWidth="1"/>
    <col min="32" max="32" width="5.09765625" style="22" customWidth="1"/>
    <col min="33" max="33" width="10.3984375" style="22" customWidth="1"/>
    <col min="34" max="34" width="6.59765625" style="22" bestFit="1" customWidth="1"/>
    <col min="35" max="35" width="16.09765625" style="22" bestFit="1" customWidth="1"/>
    <col min="36" max="36" width="14.59765625" style="22" bestFit="1" customWidth="1"/>
    <col min="37" max="37" width="5.19921875" style="24" customWidth="1"/>
    <col min="38" max="38" width="5.09765625" style="22" customWidth="1"/>
    <col min="39" max="39" width="10.3984375" style="22" customWidth="1"/>
    <col min="40" max="40" width="6.59765625" style="22" bestFit="1" customWidth="1"/>
    <col min="41" max="41" width="16.09765625" style="22" bestFit="1" customWidth="1"/>
    <col min="42" max="42" width="14.59765625" style="22" bestFit="1" customWidth="1"/>
    <col min="43" max="43" width="5.3984375" style="24" customWidth="1"/>
    <col min="44" max="44" width="5.09765625" style="22" customWidth="1"/>
    <col min="45" max="45" width="10.3984375" style="22" customWidth="1"/>
    <col min="46" max="46" width="6.59765625" style="22" bestFit="1" customWidth="1"/>
    <col min="47" max="47" width="16.09765625" style="22" bestFit="1" customWidth="1"/>
    <col min="48" max="48" width="14.59765625" style="22" bestFit="1" customWidth="1"/>
    <col min="49" max="49" width="5.19921875" style="24" customWidth="1"/>
    <col min="50" max="50" width="5.09765625" style="22" customWidth="1"/>
    <col min="51" max="51" width="10.3984375" style="22" customWidth="1"/>
    <col min="52" max="52" width="6.59765625" style="22" bestFit="1" customWidth="1"/>
    <col min="53" max="53" width="16.09765625" style="22" bestFit="1" customWidth="1"/>
    <col min="54" max="54" width="14.59765625" style="22" bestFit="1" customWidth="1"/>
    <col min="55" max="55" width="9.09765625" style="24"/>
    <col min="56" max="56" width="5.09765625" style="22" customWidth="1"/>
    <col min="57" max="57" width="10.3984375" style="22" customWidth="1"/>
    <col min="58" max="58" width="6.59765625" style="22" bestFit="1" customWidth="1"/>
    <col min="59" max="59" width="16.09765625" style="22" bestFit="1" customWidth="1"/>
    <col min="60" max="60" width="14.59765625" style="22" bestFit="1" customWidth="1"/>
    <col min="61" max="61" width="5.19921875" style="24" customWidth="1"/>
    <col min="62" max="62" width="5.09765625" style="22" customWidth="1"/>
    <col min="63" max="63" width="10.3984375" style="22" customWidth="1"/>
    <col min="64" max="64" width="6.59765625" style="22" bestFit="1" customWidth="1"/>
    <col min="65" max="65" width="16.09765625" style="22" bestFit="1" customWidth="1"/>
    <col min="66" max="66" width="14.59765625" style="22" bestFit="1" customWidth="1"/>
    <col min="67" max="67" width="6.3984375" style="24" customWidth="1"/>
    <col min="68" max="68" width="5.09765625" style="22" customWidth="1"/>
    <col min="69" max="69" width="10.3984375" style="22" customWidth="1"/>
    <col min="70" max="70" width="6.59765625" style="22" bestFit="1" customWidth="1"/>
    <col min="71" max="71" width="16.09765625" style="22" bestFit="1" customWidth="1"/>
    <col min="72" max="72" width="14.59765625" style="22" bestFit="1" customWidth="1"/>
    <col min="73" max="16384" width="9.09765625" style="24"/>
  </cols>
  <sheetData>
    <row r="1" spans="1:72" x14ac:dyDescent="0.75">
      <c r="B1" s="580" t="str">
        <f>student!H1</f>
        <v>ป.4/1</v>
      </c>
      <c r="C1" s="581"/>
      <c r="D1" s="581"/>
      <c r="E1" s="581"/>
      <c r="F1" s="23">
        <f>LOOKUP(9.99999999999999E+307,student!H:H)</f>
        <v>27</v>
      </c>
      <c r="H1" s="580" t="str">
        <f>student!I1</f>
        <v>ป.4/2</v>
      </c>
      <c r="I1" s="581"/>
      <c r="J1" s="581"/>
      <c r="K1" s="581"/>
      <c r="L1" s="23">
        <f>LOOKUP(9.99999999999999E+307,student!I:I)</f>
        <v>25</v>
      </c>
      <c r="N1" s="580">
        <f>student!J1</f>
        <v>0</v>
      </c>
      <c r="O1" s="581"/>
      <c r="P1" s="581"/>
      <c r="Q1" s="581"/>
      <c r="R1" s="23">
        <f>LOOKUP(9.99999999999999E+307,student!J:J)</f>
        <v>3836</v>
      </c>
      <c r="T1" s="580">
        <f>student!K1</f>
        <v>0</v>
      </c>
      <c r="U1" s="581"/>
      <c r="V1" s="581"/>
      <c r="W1" s="581"/>
      <c r="X1" s="23">
        <f>LOOKUP(9.99999999999999E+307,student!K:K)</f>
        <v>3836</v>
      </c>
      <c r="Z1" s="580">
        <f>student!L1</f>
        <v>0</v>
      </c>
      <c r="AA1" s="581"/>
      <c r="AB1" s="581"/>
      <c r="AC1" s="581"/>
      <c r="AD1" s="23">
        <f>LOOKUP(9.99999999999999E+307,student!L:L)</f>
        <v>3836</v>
      </c>
      <c r="AF1" s="580">
        <f>student!M1</f>
        <v>0</v>
      </c>
      <c r="AG1" s="581"/>
      <c r="AH1" s="581"/>
      <c r="AI1" s="581"/>
      <c r="AJ1" s="23">
        <f>LOOKUP(9.99999999999999E+307,student!M:M)</f>
        <v>3836</v>
      </c>
      <c r="AL1" s="580" t="e">
        <f>student!N1</f>
        <v>#REF!</v>
      </c>
      <c r="AM1" s="581"/>
      <c r="AN1" s="581"/>
      <c r="AO1" s="581"/>
      <c r="AP1" s="23">
        <f>LOOKUP(9.99999999999999E+307,student!N:N)</f>
        <v>0</v>
      </c>
      <c r="AR1" s="580" t="e">
        <f>student!O1</f>
        <v>#REF!</v>
      </c>
      <c r="AS1" s="581"/>
      <c r="AT1" s="581"/>
      <c r="AU1" s="581"/>
      <c r="AV1" s="23">
        <f>LOOKUP(9.99999999999999E+307,student!O:O)</f>
        <v>0</v>
      </c>
      <c r="AX1" s="580" t="e">
        <f>student!P1</f>
        <v>#REF!</v>
      </c>
      <c r="AY1" s="581"/>
      <c r="AZ1" s="581"/>
      <c r="BA1" s="581"/>
      <c r="BB1" s="23">
        <f>LOOKUP(9.99999999999999E+307,student!P:P)</f>
        <v>0</v>
      </c>
      <c r="BD1" s="580" t="e">
        <f>student!Q1</f>
        <v>#REF!</v>
      </c>
      <c r="BE1" s="581"/>
      <c r="BF1" s="581"/>
      <c r="BG1" s="581"/>
      <c r="BH1" s="23">
        <f>LOOKUP(9.99999999999999E+307,student!Q:Q)</f>
        <v>0</v>
      </c>
      <c r="BJ1" s="580">
        <f>student!R1</f>
        <v>0</v>
      </c>
      <c r="BK1" s="581"/>
      <c r="BL1" s="581"/>
      <c r="BM1" s="581"/>
      <c r="BN1" s="23">
        <f>LOOKUP(9.99999999999999E+307,student!R:R)</f>
        <v>3836</v>
      </c>
      <c r="BP1" s="580">
        <f>student!S1</f>
        <v>0</v>
      </c>
      <c r="BQ1" s="581"/>
      <c r="BR1" s="581"/>
      <c r="BS1" s="581"/>
      <c r="BT1" s="23">
        <f>LOOKUP(9.99999999999999E+307,student!S:S)</f>
        <v>3836</v>
      </c>
    </row>
    <row r="2" spans="1:72" x14ac:dyDescent="0.75">
      <c r="E2" s="25"/>
      <c r="F2" s="25"/>
      <c r="K2" s="25"/>
      <c r="L2" s="25"/>
      <c r="Q2" s="25"/>
      <c r="R2" s="25"/>
      <c r="W2" s="25"/>
      <c r="X2" s="25"/>
      <c r="AC2" s="25"/>
      <c r="AD2" s="25"/>
      <c r="AI2" s="25"/>
      <c r="AJ2" s="25"/>
      <c r="AO2" s="25"/>
      <c r="AP2" s="25"/>
      <c r="AU2" s="25"/>
      <c r="AV2" s="25"/>
      <c r="BA2" s="25"/>
      <c r="BB2" s="25"/>
      <c r="BG2" s="25"/>
      <c r="BH2" s="25"/>
      <c r="BM2" s="25"/>
      <c r="BN2" s="25"/>
      <c r="BS2" s="25"/>
      <c r="BT2" s="25"/>
    </row>
    <row r="3" spans="1:72" x14ac:dyDescent="0.75">
      <c r="A3" s="26"/>
      <c r="B3" s="27" t="s">
        <v>0</v>
      </c>
      <c r="C3" s="27" t="s">
        <v>18</v>
      </c>
      <c r="D3" s="577" t="s">
        <v>1</v>
      </c>
      <c r="E3" s="578"/>
      <c r="F3" s="578"/>
      <c r="G3" s="26"/>
      <c r="H3" s="28" t="s">
        <v>0</v>
      </c>
      <c r="I3" s="28" t="s">
        <v>18</v>
      </c>
      <c r="J3" s="573" t="s">
        <v>1</v>
      </c>
      <c r="K3" s="574"/>
      <c r="L3" s="574"/>
      <c r="N3" s="27" t="s">
        <v>0</v>
      </c>
      <c r="O3" s="27" t="s">
        <v>18</v>
      </c>
      <c r="P3" s="577" t="s">
        <v>1</v>
      </c>
      <c r="Q3" s="578"/>
      <c r="R3" s="578"/>
      <c r="T3" s="28" t="s">
        <v>0</v>
      </c>
      <c r="U3" s="28" t="s">
        <v>18</v>
      </c>
      <c r="V3" s="573" t="s">
        <v>1</v>
      </c>
      <c r="W3" s="574"/>
      <c r="X3" s="574"/>
      <c r="Z3" s="27" t="s">
        <v>0</v>
      </c>
      <c r="AA3" s="27" t="s">
        <v>18</v>
      </c>
      <c r="AB3" s="577" t="s">
        <v>1</v>
      </c>
      <c r="AC3" s="578"/>
      <c r="AD3" s="578"/>
      <c r="AF3" s="28" t="s">
        <v>0</v>
      </c>
      <c r="AG3" s="28" t="s">
        <v>18</v>
      </c>
      <c r="AH3" s="573" t="s">
        <v>1</v>
      </c>
      <c r="AI3" s="574"/>
      <c r="AJ3" s="574"/>
      <c r="AL3" s="27" t="s">
        <v>0</v>
      </c>
      <c r="AM3" s="27" t="s">
        <v>18</v>
      </c>
      <c r="AN3" s="577" t="s">
        <v>1</v>
      </c>
      <c r="AO3" s="578"/>
      <c r="AP3" s="578"/>
      <c r="AR3" s="28" t="s">
        <v>0</v>
      </c>
      <c r="AS3" s="28" t="s">
        <v>18</v>
      </c>
      <c r="AT3" s="573" t="s">
        <v>1</v>
      </c>
      <c r="AU3" s="574"/>
      <c r="AV3" s="574"/>
      <c r="AX3" s="27" t="s">
        <v>0</v>
      </c>
      <c r="AY3" s="27" t="s">
        <v>18</v>
      </c>
      <c r="AZ3" s="577" t="s">
        <v>1</v>
      </c>
      <c r="BA3" s="578"/>
      <c r="BB3" s="578"/>
      <c r="BD3" s="28" t="s">
        <v>0</v>
      </c>
      <c r="BE3" s="28" t="s">
        <v>18</v>
      </c>
      <c r="BF3" s="573" t="s">
        <v>1</v>
      </c>
      <c r="BG3" s="574"/>
      <c r="BH3" s="574"/>
      <c r="BJ3" s="27" t="s">
        <v>0</v>
      </c>
      <c r="BK3" s="27" t="s">
        <v>18</v>
      </c>
      <c r="BL3" s="577" t="s">
        <v>1</v>
      </c>
      <c r="BM3" s="578"/>
      <c r="BN3" s="578"/>
      <c r="BP3" s="28" t="s">
        <v>0</v>
      </c>
      <c r="BQ3" s="28" t="s">
        <v>18</v>
      </c>
      <c r="BR3" s="573" t="s">
        <v>1</v>
      </c>
      <c r="BS3" s="574"/>
      <c r="BT3" s="574"/>
    </row>
    <row r="4" spans="1:72" x14ac:dyDescent="0.75">
      <c r="A4" s="26">
        <v>1</v>
      </c>
      <c r="B4" s="29">
        <f>IF(C4="","",SUBTOTAL(3,$C$4:C4))</f>
        <v>1</v>
      </c>
      <c r="C4" s="18">
        <f>IF(ROWS(C$4:C4)&gt;$F$1,"",LOOKUP(ROWS(C$4:C4),student!$H$3:$H$4002,student!$C$3:$C$4002))</f>
        <v>3812</v>
      </c>
      <c r="D4" s="19" t="str">
        <f>IF(ROWS(B$4:B4)&gt;$F$1,"",LOOKUP(ROWS(B$4:B4),student!$H$3:$H$4002,student!$D$3:$D$4002))</f>
        <v>เด็กชาย</v>
      </c>
      <c r="E4" s="19" t="str">
        <f>IF(ROWS(C$4:C4)&gt;$F$1,"",LOOKUP(ROWS(C$4:C4),student!$H$3:$H$4002,student!$E$3:$E$4002))</f>
        <v>กันตวิชญ์</v>
      </c>
      <c r="F4" s="19" t="str">
        <f>IF(ROWS(E$4:E4)&gt;$F$1,"",LOOKUP(ROWS(E$4:E4),student!$H$3:$H$4002,student!$F$3:$F$4002))</f>
        <v>วงค์ตัน</v>
      </c>
      <c r="G4" s="26"/>
      <c r="H4" s="30">
        <f>IF(I4="","",SUBTOTAL(3,$I$4:I4))</f>
        <v>1</v>
      </c>
      <c r="I4" s="20">
        <f>IF(ROWS(I$4:I4)&gt;$L$1,"",LOOKUP(ROWS(I$4:I4),student!$I$3:$I$4002,student!$C$3:$C$4002))</f>
        <v>3746</v>
      </c>
      <c r="J4" s="21" t="str">
        <f>IF(ROWS(H$4:H4)&gt;$L$1,"",LOOKUP(ROWS(H$4:H4),student!$I$3:$I$4002,student!$D$3:$D$4002))</f>
        <v>เด็กชาย</v>
      </c>
      <c r="K4" s="21" t="str">
        <f>IF(ROWS(I$4:I4)&gt;$L$1,"",LOOKUP(ROWS(I$4:I4),student!$I$3:$I$4002,student!$E$3:$E$4002))</f>
        <v>ภคภัทร</v>
      </c>
      <c r="L4" s="21" t="str">
        <f>IF(ROWS(K$4:K4)&gt;$L$1,"",LOOKUP(ROWS(K$4:K4),student!$I$3:$I$4002,student!$F$3:$F$4002))</f>
        <v>จิรหิรัญโชค</v>
      </c>
      <c r="N4" s="29">
        <f>IF(O4="","",SUBTOTAL(3,$O$4:O4))</f>
        <v>1</v>
      </c>
      <c r="O4" s="18">
        <f>IF(ROWS(O$4:O4)&gt;$R$1,"",LOOKUP(ROWS(O$4:O4),student!$J$3:$J$4002,student!$C$3:$C$4002))</f>
        <v>0</v>
      </c>
      <c r="P4" s="19">
        <f>IF(ROWS(N$4:N4)&gt;$R$1,"",LOOKUP(ROWS(N$4:N4),student!$J$3:$J$4002,student!$D$3:$D$4002))</f>
        <v>0</v>
      </c>
      <c r="Q4" s="19">
        <f>IF(ROWS(O$4:O4)&gt;$R$1,"",LOOKUP(ROWS(O$4:O4),student!$J$3:$J$4002,student!$E$3:$E$4002))</f>
        <v>0</v>
      </c>
      <c r="R4" s="19">
        <f>IF(ROWS(Q$4:Q4)&gt;$R$1,"",LOOKUP(ROWS(Q$4:Q4),student!$J$3:$J$4002,student!$F$3:$F$4002))</f>
        <v>0</v>
      </c>
      <c r="T4" s="30">
        <f>IF(U4="","",SUBTOTAL(3,$U$4:U4))</f>
        <v>1</v>
      </c>
      <c r="U4" s="20">
        <f>IF(ROWS(U$4:U4)&gt;$X$1,"",LOOKUP(ROWS(U$4:U4),student!$K$3:$K$4002,student!$C$3:$C$4002))</f>
        <v>0</v>
      </c>
      <c r="V4" s="21">
        <f>IF(ROWS(T$4:T4)&gt;$X$1,"",LOOKUP(ROWS(T$4:T4),student!$K$3:$K$4002,student!$D$3:$D$4002))</f>
        <v>0</v>
      </c>
      <c r="W4" s="21">
        <f>IF(ROWS(U$4:U4)&gt;$X$1,"",LOOKUP(ROWS(U$4:U4),student!$K$3:$K$4002,student!$E$3:$E$4002))</f>
        <v>0</v>
      </c>
      <c r="X4" s="21">
        <f>IF(ROWS(W$4:W4)&gt;$X$1,"",LOOKUP(ROWS(W$4:W4),student!$K$3:$K$4002,student!$F$3:$F$4002))</f>
        <v>0</v>
      </c>
      <c r="Z4" s="29">
        <f>IF(AA4="","",SUBTOTAL(3,$AA$4:AA4))</f>
        <v>1</v>
      </c>
      <c r="AA4" s="18">
        <f>IF(ROWS(AA$4:AA4)&gt;$AD$1,"",LOOKUP(ROWS(AA$4:AA4),student!$L$3:$L$4002,student!$C$3:$C$4002))</f>
        <v>0</v>
      </c>
      <c r="AB4" s="19">
        <f>IF(ROWS(Z$4:Z4)&gt;$AD$1,"",LOOKUP(ROWS(Z$4:Z4),student!$L$3:$L$4002,student!$D$3:$D$4002))</f>
        <v>0</v>
      </c>
      <c r="AC4" s="19">
        <f>IF(ROWS(AA$4:AA4)&gt;$AD$1,"",LOOKUP(ROWS(AA$4:AA4),student!$L$3:$L$4002,student!$E$3:$E$4002))</f>
        <v>0</v>
      </c>
      <c r="AD4" s="19">
        <f>IF(ROWS(AC$4:AC4)&gt;$AD$1,"",LOOKUP(ROWS(AC$4:AC4),student!$L$3:$L$4002,student!$F$3:$F$4002))</f>
        <v>0</v>
      </c>
      <c r="AF4" s="30">
        <f>IF(AG4="","",SUBTOTAL(3,$AG$4:AG4))</f>
        <v>1</v>
      </c>
      <c r="AG4" s="20">
        <f>IF(ROWS(AG$4:AG4)&gt;$AJ$1,"",LOOKUP(ROWS(AG$4:AG4),student!$M$3:$M$4002,student!$C$3:$C$4002))</f>
        <v>0</v>
      </c>
      <c r="AH4" s="21">
        <f>IF(ROWS(AF$4:AF4)&gt;$AJ$1,"",LOOKUP(ROWS(AF$4:AF4),student!$M$3:$M$4002,student!$D$3:$D$4002))</f>
        <v>0</v>
      </c>
      <c r="AI4" s="21">
        <f>IF(ROWS(AG$4:AG4)&gt;$AJ$1,"",LOOKUP(ROWS(AG$4:AG4),student!$M$3:$M$4002,student!$E$3:$E$4002))</f>
        <v>0</v>
      </c>
      <c r="AJ4" s="21">
        <f>IF(ROWS(AI$4:AI4)&gt;$AJ$1,"",LOOKUP(ROWS(AI$4:AI4),student!$M$3:$M$4002,student!$F$3:$F$4002))</f>
        <v>0</v>
      </c>
      <c r="AL4" s="29" t="str">
        <f>IF(AM4="","",SUBTOTAL(3,$AM$4:AM4))</f>
        <v/>
      </c>
      <c r="AM4" s="18" t="str">
        <f>IF(ROWS(AM$4:AM4)&gt;$AP$1,"",LOOKUP(ROWS(AM$4:AM4),student!$N$3:$N$4002,student!$C$3:$C$4002))</f>
        <v/>
      </c>
      <c r="AN4" s="19" t="str">
        <f>IF(ROWS(AL$4:AL4)&gt;$AP$1,"",LOOKUP(ROWS(AL$4:AL4),student!$N$3:$N$4002,student!$D$3:$D$4002))</f>
        <v/>
      </c>
      <c r="AO4" s="19" t="str">
        <f>IF(ROWS(AM$4:AM4)&gt;$AP$1,"",LOOKUP(ROWS(AM$4:AM4),student!$N$3:$N$4002,student!$E$3:$E$4002))</f>
        <v/>
      </c>
      <c r="AP4" s="19" t="str">
        <f>IF(ROWS(AO$4:AO4)&gt;$AP$1,"",LOOKUP(ROWS(AO$4:AO4),student!$N$3:$N$4002,student!$F$3:$F$4002))</f>
        <v/>
      </c>
      <c r="AR4" s="30" t="str">
        <f>IF(AS4="","",SUBTOTAL(3,$AS$4:AS4))</f>
        <v/>
      </c>
      <c r="AS4" s="20" t="str">
        <f>IF(ROWS(AS$4:AS4)&gt;$AV$1,"",LOOKUP(ROWS(AS$4:AS4),student!$O$3:$O$4002,student!$C$3:$C$4002))</f>
        <v/>
      </c>
      <c r="AT4" s="21" t="str">
        <f>IF(ROWS(AR$4:AR4)&gt;$AV$1,"",LOOKUP(ROWS(AR$4:AR4),student!$O$3:$O$4002,student!$D$3:$D$4002))</f>
        <v/>
      </c>
      <c r="AU4" s="21" t="str">
        <f>IF(ROWS(AS$4:AS4)&gt;$AV$1,"",LOOKUP(ROWS(AS$4:AS4),student!$O$3:$O$4002,student!$E$3:$E$4002))</f>
        <v/>
      </c>
      <c r="AV4" s="21" t="str">
        <f>IF(ROWS(AU$4:AU4)&gt;$AV$1,"",LOOKUP(ROWS(AU$4:AU4),student!$O$3:$O$4002,student!$F$3:$F$4002))</f>
        <v/>
      </c>
      <c r="AX4" s="29" t="str">
        <f>IF(AY4="","",SUBTOTAL(3,$AY$4:AY4))</f>
        <v/>
      </c>
      <c r="AY4" s="18" t="str">
        <f>IF(ROWS(AY$4:AY4)&gt;$BB$1,"",LOOKUP(ROWS(AY$4:AY4),student!$P$3:$P$4002,student!$C$3:$C$4002))</f>
        <v/>
      </c>
      <c r="AZ4" s="19" t="str">
        <f>IF(ROWS(AX$4:AX4)&gt;$BB$1,"",LOOKUP(ROWS(AX$4:AX4),student!$P$3:$P$4002,student!$D$3:$D$4002))</f>
        <v/>
      </c>
      <c r="BA4" s="19" t="str">
        <f>IF(ROWS(AY$4:AY4)&gt;$BB$1,"",LOOKUP(ROWS(AY$4:AY4),student!$P$3:$P$4002,student!$E$3:$E$4002))</f>
        <v/>
      </c>
      <c r="BB4" s="19" t="str">
        <f>IF(ROWS(BA$4:BA4)&gt;$BB$1,"",LOOKUP(ROWS(BA$4:BA4),student!$P$3:$P$4002,student!$F$3:$F$4002))</f>
        <v/>
      </c>
      <c r="BD4" s="30" t="str">
        <f>IF(BE4="","",SUBTOTAL(3,$BE$4:BE4))</f>
        <v/>
      </c>
      <c r="BE4" s="20" t="str">
        <f>IF(ROWS(BE$4:BE4)&gt;$BH$1,"",LOOKUP(ROWS(BE$4:BE4),student!$Q$3:$Q$4002,student!$C$3:$C$4002))</f>
        <v/>
      </c>
      <c r="BF4" s="21" t="str">
        <f>IF(ROWS(BD$4:BD4)&gt;$BH$1,"",LOOKUP(ROWS(BD$4:BD4),student!$Q$3:$Q$4002,student!$D$3:$D$4002))</f>
        <v/>
      </c>
      <c r="BG4" s="21" t="str">
        <f>IF(ROWS(BE$4:BE4)&gt;$BH$1,"",LOOKUP(ROWS(BE$4:BE4),student!$Q$3:$Q$4002,student!$E$3:$E$4002))</f>
        <v/>
      </c>
      <c r="BH4" s="21" t="str">
        <f>IF(ROWS(BG$4:BG4)&gt;$BH$1,"",LOOKUP(ROWS(BG$4:BG4),student!$Q$3:$Q$4002,student!$F$3:$F$4002))</f>
        <v/>
      </c>
      <c r="BJ4" s="29">
        <f>IF(BK4="","",SUBTOTAL(3,$BK$4:BK4))</f>
        <v>1</v>
      </c>
      <c r="BK4" s="18">
        <f>IF(ROWS(BK$4:BK4)&gt;$BN$1,"",LOOKUP(ROWS(BK$4:BK4),student!$R$3:$R$4002,student!$C$3:$C$4002))</f>
        <v>0</v>
      </c>
      <c r="BL4" s="19">
        <f>IF(ROWS(BJ$4:BJ4)&gt;$BN$1,"",LOOKUP(ROWS(BJ$4:BJ4),student!$R$3:$R$4002,student!$D$3:$D$4002))</f>
        <v>0</v>
      </c>
      <c r="BM4" s="19">
        <f>IF(ROWS(BK$4:BK4)&gt;$BN$1,"",LOOKUP(ROWS(BK$4:BK4),student!$R$3:$R$4002,student!$E$3:$E$4002))</f>
        <v>0</v>
      </c>
      <c r="BN4" s="19">
        <f>IF(ROWS(BM$4:BM4)&gt;$BN$1,"",LOOKUP(ROWS(BM$4:BM4),student!$R$3:$R$4002,student!$F$3:$F$4002))</f>
        <v>0</v>
      </c>
      <c r="BP4" s="30">
        <f>IF(BQ4="","",SUBTOTAL(3,$BQ$4:BQ4))</f>
        <v>1</v>
      </c>
      <c r="BQ4" s="20">
        <f>IF(ROWS(BQ$4:BQ4)&gt;$BT$1,"",LOOKUP(ROWS(BQ$4:BQ4),student!$S$3:$S$4002,student!$C$3:$C$4002))</f>
        <v>0</v>
      </c>
      <c r="BR4" s="21">
        <f>IF(ROWS(BP$4:BP4)&gt;$BT$1,"",LOOKUP(ROWS(BP$4:BP4),student!$S$3:$S$4002,student!$D$3:$D$4002))</f>
        <v>0</v>
      </c>
      <c r="BS4" s="21">
        <f>IF(ROWS(BQ$4:BQ4)&gt;$BT$1,"",LOOKUP(ROWS(BQ$4:BQ4),student!$S$3:$S$4002,student!$E$3:$E$4002))</f>
        <v>0</v>
      </c>
      <c r="BT4" s="21">
        <f>IF(ROWS(BS$4:BS4)&gt;$BT$1,"",LOOKUP(ROWS(BS$4:BS4),student!$S$3:$S$4002,student!$F$3:$F$4002))</f>
        <v>0</v>
      </c>
    </row>
    <row r="5" spans="1:72" x14ac:dyDescent="0.75">
      <c r="A5" s="26">
        <v>2</v>
      </c>
      <c r="B5" s="29">
        <f>IF(C5="","",SUBTOTAL(3,$C$4:C5))</f>
        <v>2</v>
      </c>
      <c r="C5" s="18">
        <f>IF(ROWS(C$4:C5)&gt;$F$1,"",LOOKUP(ROWS(C$4:C5),student!$H$3:$H$4002,student!$C$3:$C$4002))</f>
        <v>3815</v>
      </c>
      <c r="D5" s="19" t="str">
        <f>IF(ROWS(B$4:B5)&gt;$F$1,"",LOOKUP(ROWS(B$4:B5),student!$H$3:$H$4002,student!$D$3:$D$4002))</f>
        <v>เด็กชาย</v>
      </c>
      <c r="E5" s="19" t="str">
        <f>IF(ROWS(C$4:C5)&gt;$F$1,"",LOOKUP(ROWS(C$4:C5),student!$H$3:$H$4002,student!$E$3:$E$4002))</f>
        <v>วุฒิพงษ์</v>
      </c>
      <c r="F5" s="19" t="str">
        <f>IF(ROWS(E$4:E5)&gt;$F$1,"",LOOKUP(ROWS(E$4:E5),student!$H$3:$H$4002,student!$F$3:$F$4002))</f>
        <v>แสงทอง</v>
      </c>
      <c r="G5" s="26"/>
      <c r="H5" s="30">
        <f>IF(I5="","",SUBTOTAL(3,$I$4:I5))</f>
        <v>2</v>
      </c>
      <c r="I5" s="20">
        <f>IF(ROWS(I$4:I5)&gt;$L$1,"",LOOKUP(ROWS(I$4:I5),student!$I$3:$I$4002,student!$C$3:$C$4002))</f>
        <v>3799</v>
      </c>
      <c r="J5" s="21" t="str">
        <f>IF(ROWS(H$4:H5)&gt;$L$1,"",LOOKUP(ROWS(H$4:H5),student!$I$3:$I$4002,student!$D$3:$D$4002))</f>
        <v>เด็กชาย</v>
      </c>
      <c r="K5" s="21" t="str">
        <f>IF(ROWS(I$4:I5)&gt;$L$1,"",LOOKUP(ROWS(I$4:I5),student!$I$3:$I$4002,student!$E$3:$E$4002))</f>
        <v>ศุภวุฒิ</v>
      </c>
      <c r="L5" s="21" t="str">
        <f>IF(ROWS(K$4:K5)&gt;$L$1,"",LOOKUP(ROWS(K$4:K5),student!$I$3:$I$4002,student!$F$3:$F$4002))</f>
        <v>ก๋องอ้าย</v>
      </c>
      <c r="N5" s="29">
        <f>IF(O5="","",SUBTOTAL(3,$O$4:O5))</f>
        <v>2</v>
      </c>
      <c r="O5" s="18">
        <f>IF(ROWS(O$4:O5)&gt;$R$1,"",LOOKUP(ROWS(O$4:O5),student!$J$3:$J$4002,student!$C$3:$C$4002))</f>
        <v>0</v>
      </c>
      <c r="P5" s="19">
        <f>IF(ROWS(N$4:N5)&gt;$R$1,"",LOOKUP(ROWS(N$4:N5),student!$J$3:$J$4002,student!$D$3:$D$4002))</f>
        <v>0</v>
      </c>
      <c r="Q5" s="19">
        <f>IF(ROWS(O$4:O5)&gt;$R$1,"",LOOKUP(ROWS(O$4:O5),student!$J$3:$J$4002,student!$E$3:$E$4002))</f>
        <v>0</v>
      </c>
      <c r="R5" s="19">
        <f>IF(ROWS(Q$4:Q5)&gt;$R$1,"",LOOKUP(ROWS(Q$4:Q5),student!$J$3:$J$4002,student!$F$3:$F$4002))</f>
        <v>0</v>
      </c>
      <c r="T5" s="30">
        <f>IF(U5="","",SUBTOTAL(3,$U$4:U5))</f>
        <v>2</v>
      </c>
      <c r="U5" s="20">
        <f>IF(ROWS(U$4:U5)&gt;$X$1,"",LOOKUP(ROWS(U$4:U5),student!$K$3:$K$4002,student!$C$3:$C$4002))</f>
        <v>0</v>
      </c>
      <c r="V5" s="21">
        <f>IF(ROWS(T$4:T5)&gt;$X$1,"",LOOKUP(ROWS(T$4:T5),student!$K$3:$K$4002,student!$D$3:$D$4002))</f>
        <v>0</v>
      </c>
      <c r="W5" s="21">
        <f>IF(ROWS(U$4:U5)&gt;$X$1,"",LOOKUP(ROWS(U$4:U5),student!$K$3:$K$4002,student!$E$3:$E$4002))</f>
        <v>0</v>
      </c>
      <c r="X5" s="21">
        <f>IF(ROWS(W$4:W5)&gt;$X$1,"",LOOKUP(ROWS(W$4:W5),student!$K$3:$K$4002,student!$F$3:$F$4002))</f>
        <v>0</v>
      </c>
      <c r="Z5" s="29">
        <f>IF(AA5="","",SUBTOTAL(3,$AA$4:AA5))</f>
        <v>2</v>
      </c>
      <c r="AA5" s="18">
        <f>IF(ROWS(AA$4:AA5)&gt;$AD$1,"",LOOKUP(ROWS(AA$4:AA5),student!$L$3:$L$4002,student!$C$3:$C$4002))</f>
        <v>0</v>
      </c>
      <c r="AB5" s="19">
        <f>IF(ROWS(Z$4:Z5)&gt;$AD$1,"",LOOKUP(ROWS(Z$4:Z5),student!$L$3:$L$4002,student!$D$3:$D$4002))</f>
        <v>0</v>
      </c>
      <c r="AC5" s="19">
        <f>IF(ROWS(AA$4:AA5)&gt;$AD$1,"",LOOKUP(ROWS(AA$4:AA5),student!$L$3:$L$4002,student!$E$3:$E$4002))</f>
        <v>0</v>
      </c>
      <c r="AD5" s="19">
        <f>IF(ROWS(AC$4:AC5)&gt;$AD$1,"",LOOKUP(ROWS(AC$4:AC5),student!$L$3:$L$4002,student!$F$3:$F$4002))</f>
        <v>0</v>
      </c>
      <c r="AF5" s="30">
        <f>IF(AG5="","",SUBTOTAL(3,$AG$4:AG5))</f>
        <v>2</v>
      </c>
      <c r="AG5" s="20">
        <f>IF(ROWS(AG$4:AG5)&gt;$AJ$1,"",LOOKUP(ROWS(AG$4:AG5),student!$M$3:$M$4002,student!$C$3:$C$4002))</f>
        <v>0</v>
      </c>
      <c r="AH5" s="21">
        <f>IF(ROWS(AF$4:AF5)&gt;$AJ$1,"",LOOKUP(ROWS(AF$4:AF5),student!$M$3:$M$4002,student!$D$3:$D$4002))</f>
        <v>0</v>
      </c>
      <c r="AI5" s="21">
        <f>IF(ROWS(AG$4:AG5)&gt;$AJ$1,"",LOOKUP(ROWS(AG$4:AG5),student!$M$3:$M$4002,student!$E$3:$E$4002))</f>
        <v>0</v>
      </c>
      <c r="AJ5" s="21">
        <f>IF(ROWS(AI$4:AI5)&gt;$AJ$1,"",LOOKUP(ROWS(AI$4:AI5),student!$M$3:$M$4002,student!$F$3:$F$4002))</f>
        <v>0</v>
      </c>
      <c r="AL5" s="29" t="str">
        <f>IF(AM5="","",SUBTOTAL(3,$AM$4:AM5))</f>
        <v/>
      </c>
      <c r="AM5" s="18" t="str">
        <f>IF(ROWS(AM$4:AM5)&gt;$AP$1,"",LOOKUP(ROWS(AM$4:AM5),student!$N$3:$N$4002,student!$C$3:$C$4002))</f>
        <v/>
      </c>
      <c r="AN5" s="19" t="str">
        <f>IF(ROWS(AL$4:AL5)&gt;$AP$1,"",LOOKUP(ROWS(AL$4:AL5),student!$N$3:$N$4002,student!$D$3:$D$4002))</f>
        <v/>
      </c>
      <c r="AO5" s="19" t="str">
        <f>IF(ROWS(AM$4:AM5)&gt;$AP$1,"",LOOKUP(ROWS(AM$4:AM5),student!$N$3:$N$4002,student!$E$3:$E$4002))</f>
        <v/>
      </c>
      <c r="AP5" s="19" t="str">
        <f>IF(ROWS(AO$4:AO5)&gt;$AP$1,"",LOOKUP(ROWS(AO$4:AO5),student!$N$3:$N$4002,student!$F$3:$F$4002))</f>
        <v/>
      </c>
      <c r="AR5" s="30" t="str">
        <f>IF(AS5="","",SUBTOTAL(3,$AS$4:AS5))</f>
        <v/>
      </c>
      <c r="AS5" s="20" t="str">
        <f>IF(ROWS(AS$4:AS5)&gt;$AV$1,"",LOOKUP(ROWS(AS$4:AS5),student!$O$3:$O$4002,student!$C$3:$C$4002))</f>
        <v/>
      </c>
      <c r="AT5" s="21" t="str">
        <f>IF(ROWS(AR$4:AR5)&gt;$AV$1,"",LOOKUP(ROWS(AR$4:AR5),student!$O$3:$O$4002,student!$D$3:$D$4002))</f>
        <v/>
      </c>
      <c r="AU5" s="21" t="str">
        <f>IF(ROWS(AS$4:AS5)&gt;$AV$1,"",LOOKUP(ROWS(AS$4:AS5),student!$O$3:$O$4002,student!$E$3:$E$4002))</f>
        <v/>
      </c>
      <c r="AV5" s="21" t="str">
        <f>IF(ROWS(AU$4:AU5)&gt;$AV$1,"",LOOKUP(ROWS(AU$4:AU5),student!$O$3:$O$4002,student!$F$3:$F$4002))</f>
        <v/>
      </c>
      <c r="AX5" s="29" t="str">
        <f>IF(AY5="","",SUBTOTAL(3,$AY$4:AY5))</f>
        <v/>
      </c>
      <c r="AY5" s="18" t="str">
        <f>IF(ROWS(AY$4:AY5)&gt;$BB$1,"",LOOKUP(ROWS(AY$4:AY5),student!$P$3:$P$4002,student!$C$3:$C$4002))</f>
        <v/>
      </c>
      <c r="AZ5" s="19" t="str">
        <f>IF(ROWS(AX$4:AX5)&gt;$BB$1,"",LOOKUP(ROWS(AX$4:AX5),student!$P$3:$P$4002,student!$D$3:$D$4002))</f>
        <v/>
      </c>
      <c r="BA5" s="19" t="str">
        <f>IF(ROWS(AY$4:AY5)&gt;$BB$1,"",LOOKUP(ROWS(AY$4:AY5),student!$P$3:$P$4002,student!$E$3:$E$4002))</f>
        <v/>
      </c>
      <c r="BB5" s="19" t="str">
        <f>IF(ROWS(BA$4:BA5)&gt;$BB$1,"",LOOKUP(ROWS(BA$4:BA5),student!$P$3:$P$4002,student!$F$3:$F$4002))</f>
        <v/>
      </c>
      <c r="BD5" s="30" t="str">
        <f>IF(BE5="","",SUBTOTAL(3,$BE$4:BE5))</f>
        <v/>
      </c>
      <c r="BE5" s="20" t="str">
        <f>IF(ROWS(BE$4:BE5)&gt;$BH$1,"",LOOKUP(ROWS(BE$4:BE5),student!$Q$3:$Q$4002,student!$C$3:$C$4002))</f>
        <v/>
      </c>
      <c r="BF5" s="21" t="str">
        <f>IF(ROWS(BD$4:BD5)&gt;$BH$1,"",LOOKUP(ROWS(BD$4:BD5),student!$Q$3:$Q$4002,student!$D$3:$D$4002))</f>
        <v/>
      </c>
      <c r="BG5" s="21" t="str">
        <f>IF(ROWS(BE$4:BE5)&gt;$BH$1,"",LOOKUP(ROWS(BE$4:BE5),student!$Q$3:$Q$4002,student!$E$3:$E$4002))</f>
        <v/>
      </c>
      <c r="BH5" s="21" t="str">
        <f>IF(ROWS(BG$4:BG5)&gt;$BH$1,"",LOOKUP(ROWS(BG$4:BG5),student!$Q$3:$Q$4002,student!$F$3:$F$4002))</f>
        <v/>
      </c>
      <c r="BJ5" s="29">
        <f>IF(BK5="","",SUBTOTAL(3,$BK$4:BK5))</f>
        <v>2</v>
      </c>
      <c r="BK5" s="18">
        <f>IF(ROWS(BK$4:BK5)&gt;$BN$1,"",LOOKUP(ROWS(BK$4:BK5),student!$R$3:$R$4002,student!$C$3:$C$4002))</f>
        <v>0</v>
      </c>
      <c r="BL5" s="19">
        <f>IF(ROWS(BJ$4:BJ5)&gt;$BN$1,"",LOOKUP(ROWS(BJ$4:BJ5),student!$R$3:$R$4002,student!$D$3:$D$4002))</f>
        <v>0</v>
      </c>
      <c r="BM5" s="19">
        <f>IF(ROWS(BK$4:BK5)&gt;$BN$1,"",LOOKUP(ROWS(BK$4:BK5),student!$R$3:$R$4002,student!$E$3:$E$4002))</f>
        <v>0</v>
      </c>
      <c r="BN5" s="19">
        <f>IF(ROWS(BM$4:BM5)&gt;$BN$1,"",LOOKUP(ROWS(BM$4:BM5),student!$R$3:$R$4002,student!$F$3:$F$4002))</f>
        <v>0</v>
      </c>
      <c r="BP5" s="30">
        <f>IF(BQ5="","",SUBTOTAL(3,$BQ$4:BQ5))</f>
        <v>2</v>
      </c>
      <c r="BQ5" s="20">
        <f>IF(ROWS(BQ$4:BQ5)&gt;$BT$1,"",LOOKUP(ROWS(BQ$4:BQ5),student!$S$3:$S$4002,student!$C$3:$C$4002))</f>
        <v>0</v>
      </c>
      <c r="BR5" s="21">
        <f>IF(ROWS(BP$4:BP5)&gt;$BT$1,"",LOOKUP(ROWS(BP$4:BP5),student!$S$3:$S$4002,student!$D$3:$D$4002))</f>
        <v>0</v>
      </c>
      <c r="BS5" s="21">
        <f>IF(ROWS(BQ$4:BQ5)&gt;$BT$1,"",LOOKUP(ROWS(BQ$4:BQ5),student!$S$3:$S$4002,student!$E$3:$E$4002))</f>
        <v>0</v>
      </c>
      <c r="BT5" s="21">
        <f>IF(ROWS(BS$4:BS5)&gt;$BT$1,"",LOOKUP(ROWS(BS$4:BS5),student!$S$3:$S$4002,student!$F$3:$F$4002))</f>
        <v>0</v>
      </c>
    </row>
    <row r="6" spans="1:72" x14ac:dyDescent="0.75">
      <c r="A6" s="26">
        <v>3</v>
      </c>
      <c r="B6" s="29">
        <f>IF(C6="","",SUBTOTAL(3,$C$4:C6))</f>
        <v>3</v>
      </c>
      <c r="C6" s="18">
        <f>IF(ROWS(C$4:C6)&gt;$F$1,"",LOOKUP(ROWS(C$4:C6),student!$H$3:$H$4002,student!$C$3:$C$4002))</f>
        <v>3843</v>
      </c>
      <c r="D6" s="19" t="str">
        <f>IF(ROWS(B$4:B6)&gt;$F$1,"",LOOKUP(ROWS(B$4:B6),student!$H$3:$H$4002,student!$D$3:$D$4002))</f>
        <v>เด็กชาย</v>
      </c>
      <c r="E6" s="19" t="str">
        <f>IF(ROWS(C$4:C6)&gt;$F$1,"",LOOKUP(ROWS(C$4:C6),student!$H$3:$H$4002,student!$E$3:$E$4002))</f>
        <v>ธนบดี</v>
      </c>
      <c r="F6" s="19" t="str">
        <f>IF(ROWS(E$4:E6)&gt;$F$1,"",LOOKUP(ROWS(E$4:E6),student!$H$3:$H$4002,student!$F$3:$F$4002))</f>
        <v>มณีรัตน์</v>
      </c>
      <c r="G6" s="26"/>
      <c r="H6" s="30">
        <f>IF(I6="","",SUBTOTAL(3,$I$4:I6))</f>
        <v>3</v>
      </c>
      <c r="I6" s="20">
        <f>IF(ROWS(I$4:I6)&gt;$L$1,"",LOOKUP(ROWS(I$4:I6),student!$I$3:$I$4002,student!$C$3:$C$4002))</f>
        <v>3825</v>
      </c>
      <c r="J6" s="21" t="str">
        <f>IF(ROWS(H$4:H6)&gt;$L$1,"",LOOKUP(ROWS(H$4:H6),student!$I$3:$I$4002,student!$D$3:$D$4002))</f>
        <v>เด็กชาย</v>
      </c>
      <c r="K6" s="21" t="str">
        <f>IF(ROWS(I$4:I6)&gt;$L$1,"",LOOKUP(ROWS(I$4:I6),student!$I$3:$I$4002,student!$E$3:$E$4002))</f>
        <v>วีรภัทร</v>
      </c>
      <c r="L6" s="21" t="str">
        <f>IF(ROWS(K$4:K6)&gt;$L$1,"",LOOKUP(ROWS(K$4:K6),student!$I$3:$I$4002,student!$F$3:$F$4002))</f>
        <v>อ้วนแก้ว</v>
      </c>
      <c r="N6" s="29">
        <f>IF(O6="","",SUBTOTAL(3,$O$4:O6))</f>
        <v>3</v>
      </c>
      <c r="O6" s="18">
        <f>IF(ROWS(O$4:O6)&gt;$R$1,"",LOOKUP(ROWS(O$4:O6),student!$J$3:$J$4002,student!$C$3:$C$4002))</f>
        <v>0</v>
      </c>
      <c r="P6" s="19">
        <f>IF(ROWS(N$4:N6)&gt;$R$1,"",LOOKUP(ROWS(N$4:N6),student!$J$3:$J$4002,student!$D$3:$D$4002))</f>
        <v>0</v>
      </c>
      <c r="Q6" s="19">
        <f>IF(ROWS(O$4:O6)&gt;$R$1,"",LOOKUP(ROWS(O$4:O6),student!$J$3:$J$4002,student!$E$3:$E$4002))</f>
        <v>0</v>
      </c>
      <c r="R6" s="19">
        <f>IF(ROWS(Q$4:Q6)&gt;$R$1,"",LOOKUP(ROWS(Q$4:Q6),student!$J$3:$J$4002,student!$F$3:$F$4002))</f>
        <v>0</v>
      </c>
      <c r="T6" s="30">
        <f>IF(U6="","",SUBTOTAL(3,$U$4:U6))</f>
        <v>3</v>
      </c>
      <c r="U6" s="20">
        <f>IF(ROWS(U$4:U6)&gt;$X$1,"",LOOKUP(ROWS(U$4:U6),student!$K$3:$K$4002,student!$C$3:$C$4002))</f>
        <v>0</v>
      </c>
      <c r="V6" s="21">
        <f>IF(ROWS(T$4:T6)&gt;$X$1,"",LOOKUP(ROWS(T$4:T6),student!$K$3:$K$4002,student!$D$3:$D$4002))</f>
        <v>0</v>
      </c>
      <c r="W6" s="21">
        <f>IF(ROWS(U$4:U6)&gt;$X$1,"",LOOKUP(ROWS(U$4:U6),student!$K$3:$K$4002,student!$E$3:$E$4002))</f>
        <v>0</v>
      </c>
      <c r="X6" s="21">
        <f>IF(ROWS(W$4:W6)&gt;$X$1,"",LOOKUP(ROWS(W$4:W6),student!$K$3:$K$4002,student!$F$3:$F$4002))</f>
        <v>0</v>
      </c>
      <c r="Z6" s="29">
        <f>IF(AA6="","",SUBTOTAL(3,$AA$4:AA6))</f>
        <v>3</v>
      </c>
      <c r="AA6" s="18">
        <f>IF(ROWS(AA$4:AA6)&gt;$AD$1,"",LOOKUP(ROWS(AA$4:AA6),student!$L$3:$L$4002,student!$C$3:$C$4002))</f>
        <v>0</v>
      </c>
      <c r="AB6" s="19">
        <f>IF(ROWS(Z$4:Z6)&gt;$AD$1,"",LOOKUP(ROWS(Z$4:Z6),student!$L$3:$L$4002,student!$D$3:$D$4002))</f>
        <v>0</v>
      </c>
      <c r="AC6" s="19">
        <f>IF(ROWS(AA$4:AA6)&gt;$AD$1,"",LOOKUP(ROWS(AA$4:AA6),student!$L$3:$L$4002,student!$E$3:$E$4002))</f>
        <v>0</v>
      </c>
      <c r="AD6" s="19">
        <f>IF(ROWS(AC$4:AC6)&gt;$AD$1,"",LOOKUP(ROWS(AC$4:AC6),student!$L$3:$L$4002,student!$F$3:$F$4002))</f>
        <v>0</v>
      </c>
      <c r="AF6" s="30">
        <f>IF(AG6="","",SUBTOTAL(3,$AG$4:AG6))</f>
        <v>3</v>
      </c>
      <c r="AG6" s="20">
        <f>IF(ROWS(AG$4:AG6)&gt;$AJ$1,"",LOOKUP(ROWS(AG$4:AG6),student!$M$3:$M$4002,student!$C$3:$C$4002))</f>
        <v>0</v>
      </c>
      <c r="AH6" s="21">
        <f>IF(ROWS(AF$4:AF6)&gt;$AJ$1,"",LOOKUP(ROWS(AF$4:AF6),student!$M$3:$M$4002,student!$D$3:$D$4002))</f>
        <v>0</v>
      </c>
      <c r="AI6" s="21">
        <f>IF(ROWS(AG$4:AG6)&gt;$AJ$1,"",LOOKUP(ROWS(AG$4:AG6),student!$M$3:$M$4002,student!$E$3:$E$4002))</f>
        <v>0</v>
      </c>
      <c r="AJ6" s="21">
        <f>IF(ROWS(AI$4:AI6)&gt;$AJ$1,"",LOOKUP(ROWS(AI$4:AI6),student!$M$3:$M$4002,student!$F$3:$F$4002))</f>
        <v>0</v>
      </c>
      <c r="AL6" s="29" t="str">
        <f>IF(AM6="","",SUBTOTAL(3,$AM$4:AM6))</f>
        <v/>
      </c>
      <c r="AM6" s="18" t="str">
        <f>IF(ROWS(AM$4:AM6)&gt;$AP$1,"",LOOKUP(ROWS(AM$4:AM6),student!$N$3:$N$4002,student!$C$3:$C$4002))</f>
        <v/>
      </c>
      <c r="AN6" s="19" t="str">
        <f>IF(ROWS(AL$4:AL6)&gt;$AP$1,"",LOOKUP(ROWS(AL$4:AL6),student!$N$3:$N$4002,student!$D$3:$D$4002))</f>
        <v/>
      </c>
      <c r="AO6" s="19" t="str">
        <f>IF(ROWS(AM$4:AM6)&gt;$AP$1,"",LOOKUP(ROWS(AM$4:AM6),student!$N$3:$N$4002,student!$E$3:$E$4002))</f>
        <v/>
      </c>
      <c r="AP6" s="19" t="str">
        <f>IF(ROWS(AO$4:AO6)&gt;$AP$1,"",LOOKUP(ROWS(AO$4:AO6),student!$N$3:$N$4002,student!$F$3:$F$4002))</f>
        <v/>
      </c>
      <c r="AR6" s="30" t="str">
        <f>IF(AS6="","",SUBTOTAL(3,$AS$4:AS6))</f>
        <v/>
      </c>
      <c r="AS6" s="20" t="str">
        <f>IF(ROWS(AS$4:AS6)&gt;$AV$1,"",LOOKUP(ROWS(AS$4:AS6),student!$O$3:$O$4002,student!$C$3:$C$4002))</f>
        <v/>
      </c>
      <c r="AT6" s="21" t="str">
        <f>IF(ROWS(AR$4:AR6)&gt;$AV$1,"",LOOKUP(ROWS(AR$4:AR6),student!$O$3:$O$4002,student!$D$3:$D$4002))</f>
        <v/>
      </c>
      <c r="AU6" s="21" t="str">
        <f>IF(ROWS(AS$4:AS6)&gt;$AV$1,"",LOOKUP(ROWS(AS$4:AS6),student!$O$3:$O$4002,student!$E$3:$E$4002))</f>
        <v/>
      </c>
      <c r="AV6" s="21" t="str">
        <f>IF(ROWS(AU$4:AU6)&gt;$AV$1,"",LOOKUP(ROWS(AU$4:AU6),student!$O$3:$O$4002,student!$F$3:$F$4002))</f>
        <v/>
      </c>
      <c r="AX6" s="29" t="str">
        <f>IF(AY6="","",SUBTOTAL(3,$AY$4:AY6))</f>
        <v/>
      </c>
      <c r="AY6" s="18" t="str">
        <f>IF(ROWS(AY$4:AY6)&gt;$BB$1,"",LOOKUP(ROWS(AY$4:AY6),student!$P$3:$P$4002,student!$C$3:$C$4002))</f>
        <v/>
      </c>
      <c r="AZ6" s="19" t="str">
        <f>IF(ROWS(AX$4:AX6)&gt;$BB$1,"",LOOKUP(ROWS(AX$4:AX6),student!$P$3:$P$4002,student!$D$3:$D$4002))</f>
        <v/>
      </c>
      <c r="BA6" s="19" t="str">
        <f>IF(ROWS(AY$4:AY6)&gt;$BB$1,"",LOOKUP(ROWS(AY$4:AY6),student!$P$3:$P$4002,student!$E$3:$E$4002))</f>
        <v/>
      </c>
      <c r="BB6" s="19" t="str">
        <f>IF(ROWS(BA$4:BA6)&gt;$BB$1,"",LOOKUP(ROWS(BA$4:BA6),student!$P$3:$P$4002,student!$F$3:$F$4002))</f>
        <v/>
      </c>
      <c r="BD6" s="30" t="str">
        <f>IF(BE6="","",SUBTOTAL(3,$BE$4:BE6))</f>
        <v/>
      </c>
      <c r="BE6" s="20" t="str">
        <f>IF(ROWS(BE$4:BE6)&gt;$BH$1,"",LOOKUP(ROWS(BE$4:BE6),student!$Q$3:$Q$4002,student!$C$3:$C$4002))</f>
        <v/>
      </c>
      <c r="BF6" s="21" t="str">
        <f>IF(ROWS(BD$4:BD6)&gt;$BH$1,"",LOOKUP(ROWS(BD$4:BD6),student!$Q$3:$Q$4002,student!$D$3:$D$4002))</f>
        <v/>
      </c>
      <c r="BG6" s="21" t="str">
        <f>IF(ROWS(BE$4:BE6)&gt;$BH$1,"",LOOKUP(ROWS(BE$4:BE6),student!$Q$3:$Q$4002,student!$E$3:$E$4002))</f>
        <v/>
      </c>
      <c r="BH6" s="21" t="str">
        <f>IF(ROWS(BG$4:BG6)&gt;$BH$1,"",LOOKUP(ROWS(BG$4:BG6),student!$Q$3:$Q$4002,student!$F$3:$F$4002))</f>
        <v/>
      </c>
      <c r="BJ6" s="29">
        <f>IF(BK6="","",SUBTOTAL(3,$BK$4:BK6))</f>
        <v>3</v>
      </c>
      <c r="BK6" s="18">
        <f>IF(ROWS(BK$4:BK6)&gt;$BN$1,"",LOOKUP(ROWS(BK$4:BK6),student!$R$3:$R$4002,student!$C$3:$C$4002))</f>
        <v>0</v>
      </c>
      <c r="BL6" s="19">
        <f>IF(ROWS(BJ$4:BJ6)&gt;$BN$1,"",LOOKUP(ROWS(BJ$4:BJ6),student!$R$3:$R$4002,student!$D$3:$D$4002))</f>
        <v>0</v>
      </c>
      <c r="BM6" s="19">
        <f>IF(ROWS(BK$4:BK6)&gt;$BN$1,"",LOOKUP(ROWS(BK$4:BK6),student!$R$3:$R$4002,student!$E$3:$E$4002))</f>
        <v>0</v>
      </c>
      <c r="BN6" s="19">
        <f>IF(ROWS(BM$4:BM6)&gt;$BN$1,"",LOOKUP(ROWS(BM$4:BM6),student!$R$3:$R$4002,student!$F$3:$F$4002))</f>
        <v>0</v>
      </c>
      <c r="BP6" s="30">
        <f>IF(BQ6="","",SUBTOTAL(3,$BQ$4:BQ6))</f>
        <v>3</v>
      </c>
      <c r="BQ6" s="20">
        <f>IF(ROWS(BQ$4:BQ6)&gt;$BT$1,"",LOOKUP(ROWS(BQ$4:BQ6),student!$S$3:$S$4002,student!$C$3:$C$4002))</f>
        <v>0</v>
      </c>
      <c r="BR6" s="21">
        <f>IF(ROWS(BP$4:BP6)&gt;$BT$1,"",LOOKUP(ROWS(BP$4:BP6),student!$S$3:$S$4002,student!$D$3:$D$4002))</f>
        <v>0</v>
      </c>
      <c r="BS6" s="21">
        <f>IF(ROWS(BQ$4:BQ6)&gt;$BT$1,"",LOOKUP(ROWS(BQ$4:BQ6),student!$S$3:$S$4002,student!$E$3:$E$4002))</f>
        <v>0</v>
      </c>
      <c r="BT6" s="21">
        <f>IF(ROWS(BS$4:BS6)&gt;$BT$1,"",LOOKUP(ROWS(BS$4:BS6),student!$S$3:$S$4002,student!$F$3:$F$4002))</f>
        <v>0</v>
      </c>
    </row>
    <row r="7" spans="1:72" x14ac:dyDescent="0.75">
      <c r="A7" s="26">
        <v>4</v>
      </c>
      <c r="B7" s="29">
        <f>IF(C7="","",SUBTOTAL(3,$C$4:C7))</f>
        <v>4</v>
      </c>
      <c r="C7" s="18">
        <f>IF(ROWS(C$4:C7)&gt;$F$1,"",LOOKUP(ROWS(C$4:C7),student!$H$3:$H$4002,student!$C$3:$C$4002))</f>
        <v>3846</v>
      </c>
      <c r="D7" s="19" t="str">
        <f>IF(ROWS(B$4:B7)&gt;$F$1,"",LOOKUP(ROWS(B$4:B7),student!$H$3:$H$4002,student!$D$3:$D$4002))</f>
        <v>เด็กชาย</v>
      </c>
      <c r="E7" s="19" t="str">
        <f>IF(ROWS(C$4:C7)&gt;$F$1,"",LOOKUP(ROWS(C$4:C7),student!$H$3:$H$4002,student!$E$3:$E$4002))</f>
        <v>รัชชานนท์</v>
      </c>
      <c r="F7" s="19" t="str">
        <f>IF(ROWS(E$4:E7)&gt;$F$1,"",LOOKUP(ROWS(E$4:E7),student!$H$3:$H$4002,student!$F$3:$F$4002))</f>
        <v>ก๋าซ้อน</v>
      </c>
      <c r="G7" s="26"/>
      <c r="H7" s="30">
        <f>IF(I7="","",SUBTOTAL(3,$I$4:I7))</f>
        <v>4</v>
      </c>
      <c r="I7" s="20">
        <f>IF(ROWS(I$4:I7)&gt;$L$1,"",LOOKUP(ROWS(I$4:I7),student!$I$3:$I$4002,student!$C$3:$C$4002))</f>
        <v>3835</v>
      </c>
      <c r="J7" s="21" t="str">
        <f>IF(ROWS(H$4:H7)&gt;$L$1,"",LOOKUP(ROWS(H$4:H7),student!$I$3:$I$4002,student!$D$3:$D$4002))</f>
        <v>เด็กชาย</v>
      </c>
      <c r="K7" s="21" t="str">
        <f>IF(ROWS(I$4:I7)&gt;$L$1,"",LOOKUP(ROWS(I$4:I7),student!$I$3:$I$4002,student!$E$3:$E$4002))</f>
        <v>นะโม</v>
      </c>
      <c r="L7" s="21" t="str">
        <f>IF(ROWS(K$4:K7)&gt;$L$1,"",LOOKUP(ROWS(K$4:K7),student!$I$3:$I$4002,student!$F$3:$F$4002))</f>
        <v>เววน</v>
      </c>
      <c r="N7" s="29">
        <f>IF(O7="","",SUBTOTAL(3,$O$4:O7))</f>
        <v>4</v>
      </c>
      <c r="O7" s="18">
        <f>IF(ROWS(O$4:O7)&gt;$R$1,"",LOOKUP(ROWS(O$4:O7),student!$J$3:$J$4002,student!$C$3:$C$4002))</f>
        <v>0</v>
      </c>
      <c r="P7" s="19">
        <f>IF(ROWS(N$4:N7)&gt;$R$1,"",LOOKUP(ROWS(N$4:N7),student!$J$3:$J$4002,student!$D$3:$D$4002))</f>
        <v>0</v>
      </c>
      <c r="Q7" s="19">
        <f>IF(ROWS(O$4:O7)&gt;$R$1,"",LOOKUP(ROWS(O$4:O7),student!$J$3:$J$4002,student!$E$3:$E$4002))</f>
        <v>0</v>
      </c>
      <c r="R7" s="19">
        <f>IF(ROWS(Q$4:Q7)&gt;$R$1,"",LOOKUP(ROWS(Q$4:Q7),student!$J$3:$J$4002,student!$F$3:$F$4002))</f>
        <v>0</v>
      </c>
      <c r="T7" s="30">
        <f>IF(U7="","",SUBTOTAL(3,$U$4:U7))</f>
        <v>4</v>
      </c>
      <c r="U7" s="20">
        <f>IF(ROWS(U$4:U7)&gt;$X$1,"",LOOKUP(ROWS(U$4:U7),student!$K$3:$K$4002,student!$C$3:$C$4002))</f>
        <v>0</v>
      </c>
      <c r="V7" s="21">
        <f>IF(ROWS(T$4:T7)&gt;$X$1,"",LOOKUP(ROWS(T$4:T7),student!$K$3:$K$4002,student!$D$3:$D$4002))</f>
        <v>0</v>
      </c>
      <c r="W7" s="21">
        <f>IF(ROWS(U$4:U7)&gt;$X$1,"",LOOKUP(ROWS(U$4:U7),student!$K$3:$K$4002,student!$E$3:$E$4002))</f>
        <v>0</v>
      </c>
      <c r="X7" s="21">
        <f>IF(ROWS(W$4:W7)&gt;$X$1,"",LOOKUP(ROWS(W$4:W7),student!$K$3:$K$4002,student!$F$3:$F$4002))</f>
        <v>0</v>
      </c>
      <c r="Z7" s="29">
        <f>IF(AA7="","",SUBTOTAL(3,$AA$4:AA7))</f>
        <v>4</v>
      </c>
      <c r="AA7" s="18">
        <f>IF(ROWS(AA$4:AA7)&gt;$AD$1,"",LOOKUP(ROWS(AA$4:AA7),student!$L$3:$L$4002,student!$C$3:$C$4002))</f>
        <v>0</v>
      </c>
      <c r="AB7" s="19">
        <f>IF(ROWS(Z$4:Z7)&gt;$AD$1,"",LOOKUP(ROWS(Z$4:Z7),student!$L$3:$L$4002,student!$D$3:$D$4002))</f>
        <v>0</v>
      </c>
      <c r="AC7" s="19">
        <f>IF(ROWS(AA$4:AA7)&gt;$AD$1,"",LOOKUP(ROWS(AA$4:AA7),student!$L$3:$L$4002,student!$E$3:$E$4002))</f>
        <v>0</v>
      </c>
      <c r="AD7" s="19">
        <f>IF(ROWS(AC$4:AC7)&gt;$AD$1,"",LOOKUP(ROWS(AC$4:AC7),student!$L$3:$L$4002,student!$F$3:$F$4002))</f>
        <v>0</v>
      </c>
      <c r="AF7" s="30">
        <f>IF(AG7="","",SUBTOTAL(3,$AG$4:AG7))</f>
        <v>4</v>
      </c>
      <c r="AG7" s="20">
        <f>IF(ROWS(AG$4:AG7)&gt;$AJ$1,"",LOOKUP(ROWS(AG$4:AG7),student!$M$3:$M$4002,student!$C$3:$C$4002))</f>
        <v>0</v>
      </c>
      <c r="AH7" s="21">
        <f>IF(ROWS(AF$4:AF7)&gt;$AJ$1,"",LOOKUP(ROWS(AF$4:AF7),student!$M$3:$M$4002,student!$D$3:$D$4002))</f>
        <v>0</v>
      </c>
      <c r="AI7" s="21">
        <f>IF(ROWS(AG$4:AG7)&gt;$AJ$1,"",LOOKUP(ROWS(AG$4:AG7),student!$M$3:$M$4002,student!$E$3:$E$4002))</f>
        <v>0</v>
      </c>
      <c r="AJ7" s="21">
        <f>IF(ROWS(AI$4:AI7)&gt;$AJ$1,"",LOOKUP(ROWS(AI$4:AI7),student!$M$3:$M$4002,student!$F$3:$F$4002))</f>
        <v>0</v>
      </c>
      <c r="AL7" s="29" t="str">
        <f>IF(AM7="","",SUBTOTAL(3,$AM$4:AM7))</f>
        <v/>
      </c>
      <c r="AM7" s="18" t="str">
        <f>IF(ROWS(AM$4:AM7)&gt;$AP$1,"",LOOKUP(ROWS(AM$4:AM7),student!$N$3:$N$4002,student!$C$3:$C$4002))</f>
        <v/>
      </c>
      <c r="AN7" s="19" t="str">
        <f>IF(ROWS(AL$4:AL7)&gt;$AP$1,"",LOOKUP(ROWS(AL$4:AL7),student!$N$3:$N$4002,student!$D$3:$D$4002))</f>
        <v/>
      </c>
      <c r="AO7" s="19" t="str">
        <f>IF(ROWS(AM$4:AM7)&gt;$AP$1,"",LOOKUP(ROWS(AM$4:AM7),student!$N$3:$N$4002,student!$E$3:$E$4002))</f>
        <v/>
      </c>
      <c r="AP7" s="19" t="str">
        <f>IF(ROWS(AO$4:AO7)&gt;$AP$1,"",LOOKUP(ROWS(AO$4:AO7),student!$N$3:$N$4002,student!$F$3:$F$4002))</f>
        <v/>
      </c>
      <c r="AR7" s="30" t="str">
        <f>IF(AS7="","",SUBTOTAL(3,$AS$4:AS7))</f>
        <v/>
      </c>
      <c r="AS7" s="20" t="str">
        <f>IF(ROWS(AS$4:AS7)&gt;$AV$1,"",LOOKUP(ROWS(AS$4:AS7),student!$O$3:$O$4002,student!$C$3:$C$4002))</f>
        <v/>
      </c>
      <c r="AT7" s="21" t="str">
        <f>IF(ROWS(AR$4:AR7)&gt;$AV$1,"",LOOKUP(ROWS(AR$4:AR7),student!$O$3:$O$4002,student!$D$3:$D$4002))</f>
        <v/>
      </c>
      <c r="AU7" s="21" t="str">
        <f>IF(ROWS(AS$4:AS7)&gt;$AV$1,"",LOOKUP(ROWS(AS$4:AS7),student!$O$3:$O$4002,student!$E$3:$E$4002))</f>
        <v/>
      </c>
      <c r="AV7" s="21" t="str">
        <f>IF(ROWS(AU$4:AU7)&gt;$AV$1,"",LOOKUP(ROWS(AU$4:AU7),student!$O$3:$O$4002,student!$F$3:$F$4002))</f>
        <v/>
      </c>
      <c r="AX7" s="29" t="str">
        <f>IF(AY7="","",SUBTOTAL(3,$AY$4:AY7))</f>
        <v/>
      </c>
      <c r="AY7" s="18" t="str">
        <f>IF(ROWS(AY$4:AY7)&gt;$BB$1,"",LOOKUP(ROWS(AY$4:AY7),student!$P$3:$P$4002,student!$C$3:$C$4002))</f>
        <v/>
      </c>
      <c r="AZ7" s="19" t="str">
        <f>IF(ROWS(AX$4:AX7)&gt;$BB$1,"",LOOKUP(ROWS(AX$4:AX7),student!$P$3:$P$4002,student!$D$3:$D$4002))</f>
        <v/>
      </c>
      <c r="BA7" s="19" t="str">
        <f>IF(ROWS(AY$4:AY7)&gt;$BB$1,"",LOOKUP(ROWS(AY$4:AY7),student!$P$3:$P$4002,student!$E$3:$E$4002))</f>
        <v/>
      </c>
      <c r="BB7" s="19" t="str">
        <f>IF(ROWS(BA$4:BA7)&gt;$BB$1,"",LOOKUP(ROWS(BA$4:BA7),student!$P$3:$P$4002,student!$F$3:$F$4002))</f>
        <v/>
      </c>
      <c r="BD7" s="30" t="str">
        <f>IF(BE7="","",SUBTOTAL(3,$BE$4:BE7))</f>
        <v/>
      </c>
      <c r="BE7" s="20" t="str">
        <f>IF(ROWS(BE$4:BE7)&gt;$BH$1,"",LOOKUP(ROWS(BE$4:BE7),student!$Q$3:$Q$4002,student!$C$3:$C$4002))</f>
        <v/>
      </c>
      <c r="BF7" s="21" t="str">
        <f>IF(ROWS(BD$4:BD7)&gt;$BH$1,"",LOOKUP(ROWS(BD$4:BD7),student!$Q$3:$Q$4002,student!$D$3:$D$4002))</f>
        <v/>
      </c>
      <c r="BG7" s="21" t="str">
        <f>IF(ROWS(BE$4:BE7)&gt;$BH$1,"",LOOKUP(ROWS(BE$4:BE7),student!$Q$3:$Q$4002,student!$E$3:$E$4002))</f>
        <v/>
      </c>
      <c r="BH7" s="21" t="str">
        <f>IF(ROWS(BG$4:BG7)&gt;$BH$1,"",LOOKUP(ROWS(BG$4:BG7),student!$Q$3:$Q$4002,student!$F$3:$F$4002))</f>
        <v/>
      </c>
      <c r="BJ7" s="29">
        <f>IF(BK7="","",SUBTOTAL(3,$BK$4:BK7))</f>
        <v>4</v>
      </c>
      <c r="BK7" s="18">
        <f>IF(ROWS(BK$4:BK7)&gt;$BN$1,"",LOOKUP(ROWS(BK$4:BK7),student!$R$3:$R$4002,student!$C$3:$C$4002))</f>
        <v>0</v>
      </c>
      <c r="BL7" s="19">
        <f>IF(ROWS(BJ$4:BJ7)&gt;$BN$1,"",LOOKUP(ROWS(BJ$4:BJ7),student!$R$3:$R$4002,student!$D$3:$D$4002))</f>
        <v>0</v>
      </c>
      <c r="BM7" s="19">
        <f>IF(ROWS(BK$4:BK7)&gt;$BN$1,"",LOOKUP(ROWS(BK$4:BK7),student!$R$3:$R$4002,student!$E$3:$E$4002))</f>
        <v>0</v>
      </c>
      <c r="BN7" s="19">
        <f>IF(ROWS(BM$4:BM7)&gt;$BN$1,"",LOOKUP(ROWS(BM$4:BM7),student!$R$3:$R$4002,student!$F$3:$F$4002))</f>
        <v>0</v>
      </c>
      <c r="BP7" s="30">
        <f>IF(BQ7="","",SUBTOTAL(3,$BQ$4:BQ7))</f>
        <v>4</v>
      </c>
      <c r="BQ7" s="20">
        <f>IF(ROWS(BQ$4:BQ7)&gt;$BT$1,"",LOOKUP(ROWS(BQ$4:BQ7),student!$S$3:$S$4002,student!$C$3:$C$4002))</f>
        <v>0</v>
      </c>
      <c r="BR7" s="21">
        <f>IF(ROWS(BP$4:BP7)&gt;$BT$1,"",LOOKUP(ROWS(BP$4:BP7),student!$S$3:$S$4002,student!$D$3:$D$4002))</f>
        <v>0</v>
      </c>
      <c r="BS7" s="21">
        <f>IF(ROWS(BQ$4:BQ7)&gt;$BT$1,"",LOOKUP(ROWS(BQ$4:BQ7),student!$S$3:$S$4002,student!$E$3:$E$4002))</f>
        <v>0</v>
      </c>
      <c r="BT7" s="21">
        <f>IF(ROWS(BS$4:BS7)&gt;$BT$1,"",LOOKUP(ROWS(BS$4:BS7),student!$S$3:$S$4002,student!$F$3:$F$4002))</f>
        <v>0</v>
      </c>
    </row>
    <row r="8" spans="1:72" x14ac:dyDescent="0.75">
      <c r="A8" s="26">
        <v>5</v>
      </c>
      <c r="B8" s="29">
        <f>IF(C8="","",SUBTOTAL(3,$C$4:C8))</f>
        <v>5</v>
      </c>
      <c r="C8" s="18">
        <f>IF(ROWS(C$4:C8)&gt;$F$1,"",LOOKUP(ROWS(C$4:C8),student!$H$3:$H$4002,student!$C$3:$C$4002))</f>
        <v>3848</v>
      </c>
      <c r="D8" s="19" t="str">
        <f>IF(ROWS(B$4:B8)&gt;$F$1,"",LOOKUP(ROWS(B$4:B8),student!$H$3:$H$4002,student!$D$3:$D$4002))</f>
        <v>เด็กชาย</v>
      </c>
      <c r="E8" s="19" t="str">
        <f>IF(ROWS(C$4:C8)&gt;$F$1,"",LOOKUP(ROWS(C$4:C8),student!$H$3:$H$4002,student!$E$3:$E$4002))</f>
        <v>ปภิณวิช</v>
      </c>
      <c r="F8" s="19" t="str">
        <f>IF(ROWS(E$4:E8)&gt;$F$1,"",LOOKUP(ROWS(E$4:E8),student!$H$3:$H$4002,student!$F$3:$F$4002))</f>
        <v>ฟองใจ</v>
      </c>
      <c r="G8" s="26"/>
      <c r="H8" s="30">
        <f>IF(I8="","",SUBTOTAL(3,$I$4:I8))</f>
        <v>5</v>
      </c>
      <c r="I8" s="20">
        <f>IF(ROWS(I$4:I8)&gt;$L$1,"",LOOKUP(ROWS(I$4:I8),student!$I$3:$I$4002,student!$C$3:$C$4002))</f>
        <v>3904</v>
      </c>
      <c r="J8" s="21" t="str">
        <f>IF(ROWS(H$4:H8)&gt;$L$1,"",LOOKUP(ROWS(H$4:H8),student!$I$3:$I$4002,student!$D$3:$D$4002))</f>
        <v>เด็กชาย</v>
      </c>
      <c r="K8" s="21" t="str">
        <f>IF(ROWS(I$4:I8)&gt;$L$1,"",LOOKUP(ROWS(I$4:I8),student!$I$3:$I$4002,student!$E$3:$E$4002))</f>
        <v>สุญตา</v>
      </c>
      <c r="L8" s="21" t="str">
        <f>IF(ROWS(K$4:K8)&gt;$L$1,"",LOOKUP(ROWS(K$4:K8),student!$I$3:$I$4002,student!$F$3:$F$4002))</f>
        <v>อู่ทอง</v>
      </c>
      <c r="N8" s="29">
        <f>IF(O8="","",SUBTOTAL(3,$O$4:O8))</f>
        <v>5</v>
      </c>
      <c r="O8" s="18">
        <f>IF(ROWS(O$4:O8)&gt;$R$1,"",LOOKUP(ROWS(O$4:O8),student!$J$3:$J$4002,student!$C$3:$C$4002))</f>
        <v>0</v>
      </c>
      <c r="P8" s="19">
        <f>IF(ROWS(N$4:N8)&gt;$R$1,"",LOOKUP(ROWS(N$4:N8),student!$J$3:$J$4002,student!$D$3:$D$4002))</f>
        <v>0</v>
      </c>
      <c r="Q8" s="19">
        <f>IF(ROWS(O$4:O8)&gt;$R$1,"",LOOKUP(ROWS(O$4:O8),student!$J$3:$J$4002,student!$E$3:$E$4002))</f>
        <v>0</v>
      </c>
      <c r="R8" s="19">
        <f>IF(ROWS(Q$4:Q8)&gt;$R$1,"",LOOKUP(ROWS(Q$4:Q8),student!$J$3:$J$4002,student!$F$3:$F$4002))</f>
        <v>0</v>
      </c>
      <c r="T8" s="30">
        <f>IF(U8="","",SUBTOTAL(3,$U$4:U8))</f>
        <v>5</v>
      </c>
      <c r="U8" s="20">
        <f>IF(ROWS(U$4:U8)&gt;$X$1,"",LOOKUP(ROWS(U$4:U8),student!$K$3:$K$4002,student!$C$3:$C$4002))</f>
        <v>0</v>
      </c>
      <c r="V8" s="21">
        <f>IF(ROWS(T$4:T8)&gt;$X$1,"",LOOKUP(ROWS(T$4:T8),student!$K$3:$K$4002,student!$D$3:$D$4002))</f>
        <v>0</v>
      </c>
      <c r="W8" s="21">
        <f>IF(ROWS(U$4:U8)&gt;$X$1,"",LOOKUP(ROWS(U$4:U8),student!$K$3:$K$4002,student!$E$3:$E$4002))</f>
        <v>0</v>
      </c>
      <c r="X8" s="21">
        <f>IF(ROWS(W$4:W8)&gt;$X$1,"",LOOKUP(ROWS(W$4:W8),student!$K$3:$K$4002,student!$F$3:$F$4002))</f>
        <v>0</v>
      </c>
      <c r="Z8" s="29">
        <f>IF(AA8="","",SUBTOTAL(3,$AA$4:AA8))</f>
        <v>5</v>
      </c>
      <c r="AA8" s="18">
        <f>IF(ROWS(AA$4:AA8)&gt;$AD$1,"",LOOKUP(ROWS(AA$4:AA8),student!$L$3:$L$4002,student!$C$3:$C$4002))</f>
        <v>0</v>
      </c>
      <c r="AB8" s="19">
        <f>IF(ROWS(Z$4:Z8)&gt;$AD$1,"",LOOKUP(ROWS(Z$4:Z8),student!$L$3:$L$4002,student!$D$3:$D$4002))</f>
        <v>0</v>
      </c>
      <c r="AC8" s="19">
        <f>IF(ROWS(AA$4:AA8)&gt;$AD$1,"",LOOKUP(ROWS(AA$4:AA8),student!$L$3:$L$4002,student!$E$3:$E$4002))</f>
        <v>0</v>
      </c>
      <c r="AD8" s="19">
        <f>IF(ROWS(AC$4:AC8)&gt;$AD$1,"",LOOKUP(ROWS(AC$4:AC8),student!$L$3:$L$4002,student!$F$3:$F$4002))</f>
        <v>0</v>
      </c>
      <c r="AF8" s="30">
        <f>IF(AG8="","",SUBTOTAL(3,$AG$4:AG8))</f>
        <v>5</v>
      </c>
      <c r="AG8" s="20">
        <f>IF(ROWS(AG$4:AG8)&gt;$AJ$1,"",LOOKUP(ROWS(AG$4:AG8),student!$M$3:$M$4002,student!$C$3:$C$4002))</f>
        <v>0</v>
      </c>
      <c r="AH8" s="21">
        <f>IF(ROWS(AF$4:AF8)&gt;$AJ$1,"",LOOKUP(ROWS(AF$4:AF8),student!$M$3:$M$4002,student!$D$3:$D$4002))</f>
        <v>0</v>
      </c>
      <c r="AI8" s="21">
        <f>IF(ROWS(AG$4:AG8)&gt;$AJ$1,"",LOOKUP(ROWS(AG$4:AG8),student!$M$3:$M$4002,student!$E$3:$E$4002))</f>
        <v>0</v>
      </c>
      <c r="AJ8" s="21">
        <f>IF(ROWS(AI$4:AI8)&gt;$AJ$1,"",LOOKUP(ROWS(AI$4:AI8),student!$M$3:$M$4002,student!$F$3:$F$4002))</f>
        <v>0</v>
      </c>
      <c r="AL8" s="29" t="str">
        <f>IF(AM8="","",SUBTOTAL(3,$AM$4:AM8))</f>
        <v/>
      </c>
      <c r="AM8" s="18" t="str">
        <f>IF(ROWS(AM$4:AM8)&gt;$AP$1,"",LOOKUP(ROWS(AM$4:AM8),student!$N$3:$N$4002,student!$C$3:$C$4002))</f>
        <v/>
      </c>
      <c r="AN8" s="19" t="str">
        <f>IF(ROWS(AL$4:AL8)&gt;$AP$1,"",LOOKUP(ROWS(AL$4:AL8),student!$N$3:$N$4002,student!$D$3:$D$4002))</f>
        <v/>
      </c>
      <c r="AO8" s="19" t="str">
        <f>IF(ROWS(AM$4:AM8)&gt;$AP$1,"",LOOKUP(ROWS(AM$4:AM8),student!$N$3:$N$4002,student!$E$3:$E$4002))</f>
        <v/>
      </c>
      <c r="AP8" s="19" t="str">
        <f>IF(ROWS(AO$4:AO8)&gt;$AP$1,"",LOOKUP(ROWS(AO$4:AO8),student!$N$3:$N$4002,student!$F$3:$F$4002))</f>
        <v/>
      </c>
      <c r="AR8" s="30" t="str">
        <f>IF(AS8="","",SUBTOTAL(3,$AS$4:AS8))</f>
        <v/>
      </c>
      <c r="AS8" s="20" t="str">
        <f>IF(ROWS(AS$4:AS8)&gt;$AV$1,"",LOOKUP(ROWS(AS$4:AS8),student!$O$3:$O$4002,student!$C$3:$C$4002))</f>
        <v/>
      </c>
      <c r="AT8" s="21" t="str">
        <f>IF(ROWS(AR$4:AR8)&gt;$AV$1,"",LOOKUP(ROWS(AR$4:AR8),student!$O$3:$O$4002,student!$D$3:$D$4002))</f>
        <v/>
      </c>
      <c r="AU8" s="21" t="str">
        <f>IF(ROWS(AS$4:AS8)&gt;$AV$1,"",LOOKUP(ROWS(AS$4:AS8),student!$O$3:$O$4002,student!$E$3:$E$4002))</f>
        <v/>
      </c>
      <c r="AV8" s="21" t="str">
        <f>IF(ROWS(AU$4:AU8)&gt;$AV$1,"",LOOKUP(ROWS(AU$4:AU8),student!$O$3:$O$4002,student!$F$3:$F$4002))</f>
        <v/>
      </c>
      <c r="AX8" s="29" t="str">
        <f>IF(AY8="","",SUBTOTAL(3,$AY$4:AY8))</f>
        <v/>
      </c>
      <c r="AY8" s="18" t="str">
        <f>IF(ROWS(AY$4:AY8)&gt;$BB$1,"",LOOKUP(ROWS(AY$4:AY8),student!$P$3:$P$4002,student!$C$3:$C$4002))</f>
        <v/>
      </c>
      <c r="AZ8" s="19" t="str">
        <f>IF(ROWS(AX$4:AX8)&gt;$BB$1,"",LOOKUP(ROWS(AX$4:AX8),student!$P$3:$P$4002,student!$D$3:$D$4002))</f>
        <v/>
      </c>
      <c r="BA8" s="19" t="str">
        <f>IF(ROWS(AY$4:AY8)&gt;$BB$1,"",LOOKUP(ROWS(AY$4:AY8),student!$P$3:$P$4002,student!$E$3:$E$4002))</f>
        <v/>
      </c>
      <c r="BB8" s="19" t="str">
        <f>IF(ROWS(BA$4:BA8)&gt;$BB$1,"",LOOKUP(ROWS(BA$4:BA8),student!$P$3:$P$4002,student!$F$3:$F$4002))</f>
        <v/>
      </c>
      <c r="BD8" s="30" t="str">
        <f>IF(BE8="","",SUBTOTAL(3,$BE$4:BE8))</f>
        <v/>
      </c>
      <c r="BE8" s="20" t="str">
        <f>IF(ROWS(BE$4:BE8)&gt;$BH$1,"",LOOKUP(ROWS(BE$4:BE8),student!$Q$3:$Q$4002,student!$C$3:$C$4002))</f>
        <v/>
      </c>
      <c r="BF8" s="21" t="str">
        <f>IF(ROWS(BD$4:BD8)&gt;$BH$1,"",LOOKUP(ROWS(BD$4:BD8),student!$Q$3:$Q$4002,student!$D$3:$D$4002))</f>
        <v/>
      </c>
      <c r="BG8" s="21" t="str">
        <f>IF(ROWS(BE$4:BE8)&gt;$BH$1,"",LOOKUP(ROWS(BE$4:BE8),student!$Q$3:$Q$4002,student!$E$3:$E$4002))</f>
        <v/>
      </c>
      <c r="BH8" s="21" t="str">
        <f>IF(ROWS(BG$4:BG8)&gt;$BH$1,"",LOOKUP(ROWS(BG$4:BG8),student!$Q$3:$Q$4002,student!$F$3:$F$4002))</f>
        <v/>
      </c>
      <c r="BJ8" s="29">
        <f>IF(BK8="","",SUBTOTAL(3,$BK$4:BK8))</f>
        <v>5</v>
      </c>
      <c r="BK8" s="18">
        <f>IF(ROWS(BK$4:BK8)&gt;$BN$1,"",LOOKUP(ROWS(BK$4:BK8),student!$R$3:$R$4002,student!$C$3:$C$4002))</f>
        <v>0</v>
      </c>
      <c r="BL8" s="19">
        <f>IF(ROWS(BJ$4:BJ8)&gt;$BN$1,"",LOOKUP(ROWS(BJ$4:BJ8),student!$R$3:$R$4002,student!$D$3:$D$4002))</f>
        <v>0</v>
      </c>
      <c r="BM8" s="19">
        <f>IF(ROWS(BK$4:BK8)&gt;$BN$1,"",LOOKUP(ROWS(BK$4:BK8),student!$R$3:$R$4002,student!$E$3:$E$4002))</f>
        <v>0</v>
      </c>
      <c r="BN8" s="19">
        <f>IF(ROWS(BM$4:BM8)&gt;$BN$1,"",LOOKUP(ROWS(BM$4:BM8),student!$R$3:$R$4002,student!$F$3:$F$4002))</f>
        <v>0</v>
      </c>
      <c r="BP8" s="30">
        <f>IF(BQ8="","",SUBTOTAL(3,$BQ$4:BQ8))</f>
        <v>5</v>
      </c>
      <c r="BQ8" s="20">
        <f>IF(ROWS(BQ$4:BQ8)&gt;$BT$1,"",LOOKUP(ROWS(BQ$4:BQ8),student!$S$3:$S$4002,student!$C$3:$C$4002))</f>
        <v>0</v>
      </c>
      <c r="BR8" s="21">
        <f>IF(ROWS(BP$4:BP8)&gt;$BT$1,"",LOOKUP(ROWS(BP$4:BP8),student!$S$3:$S$4002,student!$D$3:$D$4002))</f>
        <v>0</v>
      </c>
      <c r="BS8" s="21">
        <f>IF(ROWS(BQ$4:BQ8)&gt;$BT$1,"",LOOKUP(ROWS(BQ$4:BQ8),student!$S$3:$S$4002,student!$E$3:$E$4002))</f>
        <v>0</v>
      </c>
      <c r="BT8" s="21">
        <f>IF(ROWS(BS$4:BS8)&gt;$BT$1,"",LOOKUP(ROWS(BS$4:BS8),student!$S$3:$S$4002,student!$F$3:$F$4002))</f>
        <v>0</v>
      </c>
    </row>
    <row r="9" spans="1:72" x14ac:dyDescent="0.75">
      <c r="A9" s="26">
        <v>6</v>
      </c>
      <c r="B9" s="29">
        <f>IF(C9="","",SUBTOTAL(3,$C$4:C9))</f>
        <v>6</v>
      </c>
      <c r="C9" s="18">
        <f>IF(ROWS(C$4:C9)&gt;$F$1,"",LOOKUP(ROWS(C$4:C9),student!$H$3:$H$4002,student!$C$3:$C$4002))</f>
        <v>3896</v>
      </c>
      <c r="D9" s="19" t="str">
        <f>IF(ROWS(B$4:B9)&gt;$F$1,"",LOOKUP(ROWS(B$4:B9),student!$H$3:$H$4002,student!$D$3:$D$4002))</f>
        <v>เด็กชาย</v>
      </c>
      <c r="E9" s="19" t="str">
        <f>IF(ROWS(C$4:C9)&gt;$F$1,"",LOOKUP(ROWS(C$4:C9),student!$H$3:$H$4002,student!$E$3:$E$4002))</f>
        <v>ธิติวัฒน์</v>
      </c>
      <c r="F9" s="19" t="str">
        <f>IF(ROWS(E$4:E9)&gt;$F$1,"",LOOKUP(ROWS(E$4:E9),student!$H$3:$H$4002,student!$F$3:$F$4002))</f>
        <v>จันเที่ยง</v>
      </c>
      <c r="G9" s="26"/>
      <c r="H9" s="30">
        <f>IF(I9="","",SUBTOTAL(3,$I$4:I9))</f>
        <v>6</v>
      </c>
      <c r="I9" s="20">
        <f>IF(ROWS(I$4:I9)&gt;$L$1,"",LOOKUP(ROWS(I$4:I9),student!$I$3:$I$4002,student!$C$3:$C$4002))</f>
        <v>3905</v>
      </c>
      <c r="J9" s="21" t="str">
        <f>IF(ROWS(H$4:H9)&gt;$L$1,"",LOOKUP(ROWS(H$4:H9),student!$I$3:$I$4002,student!$D$3:$D$4002))</f>
        <v>เด็กชาย</v>
      </c>
      <c r="K9" s="21" t="str">
        <f>IF(ROWS(I$4:I9)&gt;$L$1,"",LOOKUP(ROWS(I$4:I9),student!$I$3:$I$4002,student!$E$3:$E$4002))</f>
        <v>ภูวภัทร</v>
      </c>
      <c r="L9" s="21" t="str">
        <f>IF(ROWS(K$4:K9)&gt;$L$1,"",LOOKUP(ROWS(K$4:K9),student!$I$3:$I$4002,student!$F$3:$F$4002))</f>
        <v>บุญเรือง</v>
      </c>
      <c r="N9" s="29">
        <f>IF(O9="","",SUBTOTAL(3,$O$4:O9))</f>
        <v>6</v>
      </c>
      <c r="O9" s="18">
        <f>IF(ROWS(O$4:O9)&gt;$R$1,"",LOOKUP(ROWS(O$4:O9),student!$J$3:$J$4002,student!$C$3:$C$4002))</f>
        <v>0</v>
      </c>
      <c r="P9" s="19">
        <f>IF(ROWS(N$4:N9)&gt;$R$1,"",LOOKUP(ROWS(N$4:N9),student!$J$3:$J$4002,student!$D$3:$D$4002))</f>
        <v>0</v>
      </c>
      <c r="Q9" s="19">
        <f>IF(ROWS(O$4:O9)&gt;$R$1,"",LOOKUP(ROWS(O$4:O9),student!$J$3:$J$4002,student!$E$3:$E$4002))</f>
        <v>0</v>
      </c>
      <c r="R9" s="19">
        <f>IF(ROWS(Q$4:Q9)&gt;$R$1,"",LOOKUP(ROWS(Q$4:Q9),student!$J$3:$J$4002,student!$F$3:$F$4002))</f>
        <v>0</v>
      </c>
      <c r="T9" s="30">
        <f>IF(U9="","",SUBTOTAL(3,$U$4:U9))</f>
        <v>6</v>
      </c>
      <c r="U9" s="20">
        <f>IF(ROWS(U$4:U9)&gt;$X$1,"",LOOKUP(ROWS(U$4:U9),student!$K$3:$K$4002,student!$C$3:$C$4002))</f>
        <v>0</v>
      </c>
      <c r="V9" s="21">
        <f>IF(ROWS(T$4:T9)&gt;$X$1,"",LOOKUP(ROWS(T$4:T9),student!$K$3:$K$4002,student!$D$3:$D$4002))</f>
        <v>0</v>
      </c>
      <c r="W9" s="21">
        <f>IF(ROWS(U$4:U9)&gt;$X$1,"",LOOKUP(ROWS(U$4:U9),student!$K$3:$K$4002,student!$E$3:$E$4002))</f>
        <v>0</v>
      </c>
      <c r="X9" s="21">
        <f>IF(ROWS(W$4:W9)&gt;$X$1,"",LOOKUP(ROWS(W$4:W9),student!$K$3:$K$4002,student!$F$3:$F$4002))</f>
        <v>0</v>
      </c>
      <c r="Z9" s="29">
        <f>IF(AA9="","",SUBTOTAL(3,$AA$4:AA9))</f>
        <v>6</v>
      </c>
      <c r="AA9" s="18">
        <f>IF(ROWS(AA$4:AA9)&gt;$AD$1,"",LOOKUP(ROWS(AA$4:AA9),student!$L$3:$L$4002,student!$C$3:$C$4002))</f>
        <v>0</v>
      </c>
      <c r="AB9" s="19">
        <f>IF(ROWS(Z$4:Z9)&gt;$AD$1,"",LOOKUP(ROWS(Z$4:Z9),student!$L$3:$L$4002,student!$D$3:$D$4002))</f>
        <v>0</v>
      </c>
      <c r="AC9" s="19">
        <f>IF(ROWS(AA$4:AA9)&gt;$AD$1,"",LOOKUP(ROWS(AA$4:AA9),student!$L$3:$L$4002,student!$E$3:$E$4002))</f>
        <v>0</v>
      </c>
      <c r="AD9" s="19">
        <f>IF(ROWS(AC$4:AC9)&gt;$AD$1,"",LOOKUP(ROWS(AC$4:AC9),student!$L$3:$L$4002,student!$F$3:$F$4002))</f>
        <v>0</v>
      </c>
      <c r="AF9" s="30">
        <f>IF(AG9="","",SUBTOTAL(3,$AG$4:AG9))</f>
        <v>6</v>
      </c>
      <c r="AG9" s="20">
        <f>IF(ROWS(AG$4:AG9)&gt;$AJ$1,"",LOOKUP(ROWS(AG$4:AG9),student!$M$3:$M$4002,student!$C$3:$C$4002))</f>
        <v>0</v>
      </c>
      <c r="AH9" s="21">
        <f>IF(ROWS(AF$4:AF9)&gt;$AJ$1,"",LOOKUP(ROWS(AF$4:AF9),student!$M$3:$M$4002,student!$D$3:$D$4002))</f>
        <v>0</v>
      </c>
      <c r="AI9" s="21">
        <f>IF(ROWS(AG$4:AG9)&gt;$AJ$1,"",LOOKUP(ROWS(AG$4:AG9),student!$M$3:$M$4002,student!$E$3:$E$4002))</f>
        <v>0</v>
      </c>
      <c r="AJ9" s="21">
        <f>IF(ROWS(AI$4:AI9)&gt;$AJ$1,"",LOOKUP(ROWS(AI$4:AI9),student!$M$3:$M$4002,student!$F$3:$F$4002))</f>
        <v>0</v>
      </c>
      <c r="AL9" s="29" t="str">
        <f>IF(AM9="","",SUBTOTAL(3,$AM$4:AM9))</f>
        <v/>
      </c>
      <c r="AM9" s="18" t="str">
        <f>IF(ROWS(AM$4:AM9)&gt;$AP$1,"",LOOKUP(ROWS(AM$4:AM9),student!$N$3:$N$4002,student!$C$3:$C$4002))</f>
        <v/>
      </c>
      <c r="AN9" s="19" t="str">
        <f>IF(ROWS(AL$4:AL9)&gt;$AP$1,"",LOOKUP(ROWS(AL$4:AL9),student!$N$3:$N$4002,student!$D$3:$D$4002))</f>
        <v/>
      </c>
      <c r="AO9" s="19" t="str">
        <f>IF(ROWS(AM$4:AM9)&gt;$AP$1,"",LOOKUP(ROWS(AM$4:AM9),student!$N$3:$N$4002,student!$E$3:$E$4002))</f>
        <v/>
      </c>
      <c r="AP9" s="19" t="str">
        <f>IF(ROWS(AO$4:AO9)&gt;$AP$1,"",LOOKUP(ROWS(AO$4:AO9),student!$N$3:$N$4002,student!$F$3:$F$4002))</f>
        <v/>
      </c>
      <c r="AR9" s="30" t="str">
        <f>IF(AS9="","",SUBTOTAL(3,$AS$4:AS9))</f>
        <v/>
      </c>
      <c r="AS9" s="20" t="str">
        <f>IF(ROWS(AS$4:AS9)&gt;$AV$1,"",LOOKUP(ROWS(AS$4:AS9),student!$O$3:$O$4002,student!$C$3:$C$4002))</f>
        <v/>
      </c>
      <c r="AT9" s="21" t="str">
        <f>IF(ROWS(AR$4:AR9)&gt;$AV$1,"",LOOKUP(ROWS(AR$4:AR9),student!$O$3:$O$4002,student!$D$3:$D$4002))</f>
        <v/>
      </c>
      <c r="AU9" s="21" t="str">
        <f>IF(ROWS(AS$4:AS9)&gt;$AV$1,"",LOOKUP(ROWS(AS$4:AS9),student!$O$3:$O$4002,student!$E$3:$E$4002))</f>
        <v/>
      </c>
      <c r="AV9" s="21" t="str">
        <f>IF(ROWS(AU$4:AU9)&gt;$AV$1,"",LOOKUP(ROWS(AU$4:AU9),student!$O$3:$O$4002,student!$F$3:$F$4002))</f>
        <v/>
      </c>
      <c r="AX9" s="29" t="str">
        <f>IF(AY9="","",SUBTOTAL(3,$AY$4:AY9))</f>
        <v/>
      </c>
      <c r="AY9" s="18" t="str">
        <f>IF(ROWS(AY$4:AY9)&gt;$BB$1,"",LOOKUP(ROWS(AY$4:AY9),student!$P$3:$P$4002,student!$C$3:$C$4002))</f>
        <v/>
      </c>
      <c r="AZ9" s="19" t="str">
        <f>IF(ROWS(AX$4:AX9)&gt;$BB$1,"",LOOKUP(ROWS(AX$4:AX9),student!$P$3:$P$4002,student!$D$3:$D$4002))</f>
        <v/>
      </c>
      <c r="BA9" s="19" t="str">
        <f>IF(ROWS(AY$4:AY9)&gt;$BB$1,"",LOOKUP(ROWS(AY$4:AY9),student!$P$3:$P$4002,student!$E$3:$E$4002))</f>
        <v/>
      </c>
      <c r="BB9" s="19" t="str">
        <f>IF(ROWS(BA$4:BA9)&gt;$BB$1,"",LOOKUP(ROWS(BA$4:BA9),student!$P$3:$P$4002,student!$F$3:$F$4002))</f>
        <v/>
      </c>
      <c r="BD9" s="30" t="str">
        <f>IF(BE9="","",SUBTOTAL(3,$BE$4:BE9))</f>
        <v/>
      </c>
      <c r="BE9" s="20" t="str">
        <f>IF(ROWS(BE$4:BE9)&gt;$BH$1,"",LOOKUP(ROWS(BE$4:BE9),student!$Q$3:$Q$4002,student!$C$3:$C$4002))</f>
        <v/>
      </c>
      <c r="BF9" s="21" t="str">
        <f>IF(ROWS(BD$4:BD9)&gt;$BH$1,"",LOOKUP(ROWS(BD$4:BD9),student!$Q$3:$Q$4002,student!$D$3:$D$4002))</f>
        <v/>
      </c>
      <c r="BG9" s="21" t="str">
        <f>IF(ROWS(BE$4:BE9)&gt;$BH$1,"",LOOKUP(ROWS(BE$4:BE9),student!$Q$3:$Q$4002,student!$E$3:$E$4002))</f>
        <v/>
      </c>
      <c r="BH9" s="21" t="str">
        <f>IF(ROWS(BG$4:BG9)&gt;$BH$1,"",LOOKUP(ROWS(BG$4:BG9),student!$Q$3:$Q$4002,student!$F$3:$F$4002))</f>
        <v/>
      </c>
      <c r="BJ9" s="29">
        <f>IF(BK9="","",SUBTOTAL(3,$BK$4:BK9))</f>
        <v>6</v>
      </c>
      <c r="BK9" s="18">
        <f>IF(ROWS(BK$4:BK9)&gt;$BN$1,"",LOOKUP(ROWS(BK$4:BK9),student!$R$3:$R$4002,student!$C$3:$C$4002))</f>
        <v>0</v>
      </c>
      <c r="BL9" s="19">
        <f>IF(ROWS(BJ$4:BJ9)&gt;$BN$1,"",LOOKUP(ROWS(BJ$4:BJ9),student!$R$3:$R$4002,student!$D$3:$D$4002))</f>
        <v>0</v>
      </c>
      <c r="BM9" s="19">
        <f>IF(ROWS(BK$4:BK9)&gt;$BN$1,"",LOOKUP(ROWS(BK$4:BK9),student!$R$3:$R$4002,student!$E$3:$E$4002))</f>
        <v>0</v>
      </c>
      <c r="BN9" s="19">
        <f>IF(ROWS(BM$4:BM9)&gt;$BN$1,"",LOOKUP(ROWS(BM$4:BM9),student!$R$3:$R$4002,student!$F$3:$F$4002))</f>
        <v>0</v>
      </c>
      <c r="BP9" s="30">
        <f>IF(BQ9="","",SUBTOTAL(3,$BQ$4:BQ9))</f>
        <v>6</v>
      </c>
      <c r="BQ9" s="20">
        <f>IF(ROWS(BQ$4:BQ9)&gt;$BT$1,"",LOOKUP(ROWS(BQ$4:BQ9),student!$S$3:$S$4002,student!$C$3:$C$4002))</f>
        <v>0</v>
      </c>
      <c r="BR9" s="21">
        <f>IF(ROWS(BP$4:BP9)&gt;$BT$1,"",LOOKUP(ROWS(BP$4:BP9),student!$S$3:$S$4002,student!$D$3:$D$4002))</f>
        <v>0</v>
      </c>
      <c r="BS9" s="21">
        <f>IF(ROWS(BQ$4:BQ9)&gt;$BT$1,"",LOOKUP(ROWS(BQ$4:BQ9),student!$S$3:$S$4002,student!$E$3:$E$4002))</f>
        <v>0</v>
      </c>
      <c r="BT9" s="21">
        <f>IF(ROWS(BS$4:BS9)&gt;$BT$1,"",LOOKUP(ROWS(BS$4:BS9),student!$S$3:$S$4002,student!$F$3:$F$4002))</f>
        <v>0</v>
      </c>
    </row>
    <row r="10" spans="1:72" x14ac:dyDescent="0.75">
      <c r="A10" s="26">
        <v>7</v>
      </c>
      <c r="B10" s="29">
        <f>IF(C10="","",SUBTOTAL(3,$C$4:C10))</f>
        <v>7</v>
      </c>
      <c r="C10" s="18">
        <f>IF(ROWS(C$4:C10)&gt;$F$1,"",LOOKUP(ROWS(C$4:C10),student!$H$3:$H$4002,student!$C$3:$C$4002))</f>
        <v>3927</v>
      </c>
      <c r="D10" s="19" t="str">
        <f>IF(ROWS(B$4:B10)&gt;$F$1,"",LOOKUP(ROWS(B$4:B10),student!$H$3:$H$4002,student!$D$3:$D$4002))</f>
        <v>เด็กชาย</v>
      </c>
      <c r="E10" s="19" t="str">
        <f>IF(ROWS(C$4:C10)&gt;$F$1,"",LOOKUP(ROWS(C$4:C10),student!$H$3:$H$4002,student!$E$3:$E$4002))</f>
        <v>ธนดล</v>
      </c>
      <c r="F10" s="19" t="str">
        <f>IF(ROWS(E$4:E10)&gt;$F$1,"",LOOKUP(ROWS(E$4:E10),student!$H$3:$H$4002,student!$F$3:$F$4002))</f>
        <v>ดวงวรรณา</v>
      </c>
      <c r="G10" s="26"/>
      <c r="H10" s="30">
        <f>IF(I10="","",SUBTOTAL(3,$I$4:I10))</f>
        <v>7</v>
      </c>
      <c r="I10" s="20">
        <f>IF(ROWS(I$4:I10)&gt;$L$1,"",LOOKUP(ROWS(I$4:I10),student!$I$3:$I$4002,student!$C$3:$C$4002))</f>
        <v>3946</v>
      </c>
      <c r="J10" s="21" t="str">
        <f>IF(ROWS(H$4:H10)&gt;$L$1,"",LOOKUP(ROWS(H$4:H10),student!$I$3:$I$4002,student!$D$3:$D$4002))</f>
        <v>เด็กชาย</v>
      </c>
      <c r="K10" s="21" t="str">
        <f>IF(ROWS(I$4:I10)&gt;$L$1,"",LOOKUP(ROWS(I$4:I10),student!$I$3:$I$4002,student!$E$3:$E$4002))</f>
        <v>วรเมธ</v>
      </c>
      <c r="L10" s="21" t="str">
        <f>IF(ROWS(K$4:K10)&gt;$L$1,"",LOOKUP(ROWS(K$4:K10),student!$I$3:$I$4002,student!$F$3:$F$4002))</f>
        <v>ปินตานา</v>
      </c>
      <c r="N10" s="29">
        <f>IF(O10="","",SUBTOTAL(3,$O$4:O10))</f>
        <v>7</v>
      </c>
      <c r="O10" s="18">
        <f>IF(ROWS(O$4:O10)&gt;$R$1,"",LOOKUP(ROWS(O$4:O10),student!$J$3:$J$4002,student!$C$3:$C$4002))</f>
        <v>0</v>
      </c>
      <c r="P10" s="19">
        <f>IF(ROWS(N$4:N10)&gt;$R$1,"",LOOKUP(ROWS(N$4:N10),student!$J$3:$J$4002,student!$D$3:$D$4002))</f>
        <v>0</v>
      </c>
      <c r="Q10" s="19">
        <f>IF(ROWS(O$4:O10)&gt;$R$1,"",LOOKUP(ROWS(O$4:O10),student!$J$3:$J$4002,student!$E$3:$E$4002))</f>
        <v>0</v>
      </c>
      <c r="R10" s="19">
        <f>IF(ROWS(Q$4:Q10)&gt;$R$1,"",LOOKUP(ROWS(Q$4:Q10),student!$J$3:$J$4002,student!$F$3:$F$4002))</f>
        <v>0</v>
      </c>
      <c r="T10" s="30">
        <f>IF(U10="","",SUBTOTAL(3,$U$4:U10))</f>
        <v>7</v>
      </c>
      <c r="U10" s="20">
        <f>IF(ROWS(U$4:U10)&gt;$X$1,"",LOOKUP(ROWS(U$4:U10),student!$K$3:$K$4002,student!$C$3:$C$4002))</f>
        <v>0</v>
      </c>
      <c r="V10" s="21">
        <f>IF(ROWS(T$4:T10)&gt;$X$1,"",LOOKUP(ROWS(T$4:T10),student!$K$3:$K$4002,student!$D$3:$D$4002))</f>
        <v>0</v>
      </c>
      <c r="W10" s="21">
        <f>IF(ROWS(U$4:U10)&gt;$X$1,"",LOOKUP(ROWS(U$4:U10),student!$K$3:$K$4002,student!$E$3:$E$4002))</f>
        <v>0</v>
      </c>
      <c r="X10" s="21">
        <f>IF(ROWS(W$4:W10)&gt;$X$1,"",LOOKUP(ROWS(W$4:W10),student!$K$3:$K$4002,student!$F$3:$F$4002))</f>
        <v>0</v>
      </c>
      <c r="Z10" s="29">
        <f>IF(AA10="","",SUBTOTAL(3,$AA$4:AA10))</f>
        <v>7</v>
      </c>
      <c r="AA10" s="18">
        <f>IF(ROWS(AA$4:AA10)&gt;$AD$1,"",LOOKUP(ROWS(AA$4:AA10),student!$L$3:$L$4002,student!$C$3:$C$4002))</f>
        <v>0</v>
      </c>
      <c r="AB10" s="19">
        <f>IF(ROWS(Z$4:Z10)&gt;$AD$1,"",LOOKUP(ROWS(Z$4:Z10),student!$L$3:$L$4002,student!$D$3:$D$4002))</f>
        <v>0</v>
      </c>
      <c r="AC10" s="19">
        <f>IF(ROWS(AA$4:AA10)&gt;$AD$1,"",LOOKUP(ROWS(AA$4:AA10),student!$L$3:$L$4002,student!$E$3:$E$4002))</f>
        <v>0</v>
      </c>
      <c r="AD10" s="19">
        <f>IF(ROWS(AC$4:AC10)&gt;$AD$1,"",LOOKUP(ROWS(AC$4:AC10),student!$L$3:$L$4002,student!$F$3:$F$4002))</f>
        <v>0</v>
      </c>
      <c r="AF10" s="30">
        <f>IF(AG10="","",SUBTOTAL(3,$AG$4:AG10))</f>
        <v>7</v>
      </c>
      <c r="AG10" s="20">
        <f>IF(ROWS(AG$4:AG10)&gt;$AJ$1,"",LOOKUP(ROWS(AG$4:AG10),student!$M$3:$M$4002,student!$C$3:$C$4002))</f>
        <v>0</v>
      </c>
      <c r="AH10" s="21">
        <f>IF(ROWS(AF$4:AF10)&gt;$AJ$1,"",LOOKUP(ROWS(AF$4:AF10),student!$M$3:$M$4002,student!$D$3:$D$4002))</f>
        <v>0</v>
      </c>
      <c r="AI10" s="21">
        <f>IF(ROWS(AG$4:AG10)&gt;$AJ$1,"",LOOKUP(ROWS(AG$4:AG10),student!$M$3:$M$4002,student!$E$3:$E$4002))</f>
        <v>0</v>
      </c>
      <c r="AJ10" s="21">
        <f>IF(ROWS(AI$4:AI10)&gt;$AJ$1,"",LOOKUP(ROWS(AI$4:AI10),student!$M$3:$M$4002,student!$F$3:$F$4002))</f>
        <v>0</v>
      </c>
      <c r="AL10" s="29" t="str">
        <f>IF(AM10="","",SUBTOTAL(3,$AM$4:AM10))</f>
        <v/>
      </c>
      <c r="AM10" s="18" t="str">
        <f>IF(ROWS(AM$4:AM10)&gt;$AP$1,"",LOOKUP(ROWS(AM$4:AM10),student!$N$3:$N$4002,student!$C$3:$C$4002))</f>
        <v/>
      </c>
      <c r="AN10" s="19" t="str">
        <f>IF(ROWS(AL$4:AL10)&gt;$AP$1,"",LOOKUP(ROWS(AL$4:AL10),student!$N$3:$N$4002,student!$D$3:$D$4002))</f>
        <v/>
      </c>
      <c r="AO10" s="19" t="str">
        <f>IF(ROWS(AM$4:AM10)&gt;$AP$1,"",LOOKUP(ROWS(AM$4:AM10),student!$N$3:$N$4002,student!$E$3:$E$4002))</f>
        <v/>
      </c>
      <c r="AP10" s="19" t="str">
        <f>IF(ROWS(AO$4:AO10)&gt;$AP$1,"",LOOKUP(ROWS(AO$4:AO10),student!$N$3:$N$4002,student!$F$3:$F$4002))</f>
        <v/>
      </c>
      <c r="AR10" s="30" t="str">
        <f>IF(AS10="","",SUBTOTAL(3,$AS$4:AS10))</f>
        <v/>
      </c>
      <c r="AS10" s="20" t="str">
        <f>IF(ROWS(AS$4:AS10)&gt;$AV$1,"",LOOKUP(ROWS(AS$4:AS10),student!$O$3:$O$4002,student!$C$3:$C$4002))</f>
        <v/>
      </c>
      <c r="AT10" s="21" t="str">
        <f>IF(ROWS(AR$4:AR10)&gt;$AV$1,"",LOOKUP(ROWS(AR$4:AR10),student!$O$3:$O$4002,student!$D$3:$D$4002))</f>
        <v/>
      </c>
      <c r="AU10" s="21" t="str">
        <f>IF(ROWS(AS$4:AS10)&gt;$AV$1,"",LOOKUP(ROWS(AS$4:AS10),student!$O$3:$O$4002,student!$E$3:$E$4002))</f>
        <v/>
      </c>
      <c r="AV10" s="21" t="str">
        <f>IF(ROWS(AU$4:AU10)&gt;$AV$1,"",LOOKUP(ROWS(AU$4:AU10),student!$O$3:$O$4002,student!$F$3:$F$4002))</f>
        <v/>
      </c>
      <c r="AX10" s="29" t="str">
        <f>IF(AY10="","",SUBTOTAL(3,$AY$4:AY10))</f>
        <v/>
      </c>
      <c r="AY10" s="18" t="str">
        <f>IF(ROWS(AY$4:AY10)&gt;$BB$1,"",LOOKUP(ROWS(AY$4:AY10),student!$P$3:$P$4002,student!$C$3:$C$4002))</f>
        <v/>
      </c>
      <c r="AZ10" s="19" t="str">
        <f>IF(ROWS(AX$4:AX10)&gt;$BB$1,"",LOOKUP(ROWS(AX$4:AX10),student!$P$3:$P$4002,student!$D$3:$D$4002))</f>
        <v/>
      </c>
      <c r="BA10" s="19" t="str">
        <f>IF(ROWS(AY$4:AY10)&gt;$BB$1,"",LOOKUP(ROWS(AY$4:AY10),student!$P$3:$P$4002,student!$E$3:$E$4002))</f>
        <v/>
      </c>
      <c r="BB10" s="19" t="str">
        <f>IF(ROWS(BA$4:BA10)&gt;$BB$1,"",LOOKUP(ROWS(BA$4:BA10),student!$P$3:$P$4002,student!$F$3:$F$4002))</f>
        <v/>
      </c>
      <c r="BD10" s="30" t="str">
        <f>IF(BE10="","",SUBTOTAL(3,$BE$4:BE10))</f>
        <v/>
      </c>
      <c r="BE10" s="20" t="str">
        <f>IF(ROWS(BE$4:BE10)&gt;$BH$1,"",LOOKUP(ROWS(BE$4:BE10),student!$Q$3:$Q$4002,student!$C$3:$C$4002))</f>
        <v/>
      </c>
      <c r="BF10" s="21" t="str">
        <f>IF(ROWS(BD$4:BD10)&gt;$BH$1,"",LOOKUP(ROWS(BD$4:BD10),student!$Q$3:$Q$4002,student!$D$3:$D$4002))</f>
        <v/>
      </c>
      <c r="BG10" s="21" t="str">
        <f>IF(ROWS(BE$4:BE10)&gt;$BH$1,"",LOOKUP(ROWS(BE$4:BE10),student!$Q$3:$Q$4002,student!$E$3:$E$4002))</f>
        <v/>
      </c>
      <c r="BH10" s="21" t="str">
        <f>IF(ROWS(BG$4:BG10)&gt;$BH$1,"",LOOKUP(ROWS(BG$4:BG10),student!$Q$3:$Q$4002,student!$F$3:$F$4002))</f>
        <v/>
      </c>
      <c r="BJ10" s="29">
        <f>IF(BK10="","",SUBTOTAL(3,$BK$4:BK10))</f>
        <v>7</v>
      </c>
      <c r="BK10" s="18">
        <f>IF(ROWS(BK$4:BK10)&gt;$BN$1,"",LOOKUP(ROWS(BK$4:BK10),student!$R$3:$R$4002,student!$C$3:$C$4002))</f>
        <v>0</v>
      </c>
      <c r="BL10" s="19">
        <f>IF(ROWS(BJ$4:BJ10)&gt;$BN$1,"",LOOKUP(ROWS(BJ$4:BJ10),student!$R$3:$R$4002,student!$D$3:$D$4002))</f>
        <v>0</v>
      </c>
      <c r="BM10" s="19">
        <f>IF(ROWS(BK$4:BK10)&gt;$BN$1,"",LOOKUP(ROWS(BK$4:BK10),student!$R$3:$R$4002,student!$E$3:$E$4002))</f>
        <v>0</v>
      </c>
      <c r="BN10" s="19">
        <f>IF(ROWS(BM$4:BM10)&gt;$BN$1,"",LOOKUP(ROWS(BM$4:BM10),student!$R$3:$R$4002,student!$F$3:$F$4002))</f>
        <v>0</v>
      </c>
      <c r="BP10" s="30">
        <f>IF(BQ10="","",SUBTOTAL(3,$BQ$4:BQ10))</f>
        <v>7</v>
      </c>
      <c r="BQ10" s="20">
        <f>IF(ROWS(BQ$4:BQ10)&gt;$BT$1,"",LOOKUP(ROWS(BQ$4:BQ10),student!$S$3:$S$4002,student!$C$3:$C$4002))</f>
        <v>0</v>
      </c>
      <c r="BR10" s="21">
        <f>IF(ROWS(BP$4:BP10)&gt;$BT$1,"",LOOKUP(ROWS(BP$4:BP10),student!$S$3:$S$4002,student!$D$3:$D$4002))</f>
        <v>0</v>
      </c>
      <c r="BS10" s="21">
        <f>IF(ROWS(BQ$4:BQ10)&gt;$BT$1,"",LOOKUP(ROWS(BQ$4:BQ10),student!$S$3:$S$4002,student!$E$3:$E$4002))</f>
        <v>0</v>
      </c>
      <c r="BT10" s="21">
        <f>IF(ROWS(BS$4:BS10)&gt;$BT$1,"",LOOKUP(ROWS(BS$4:BS10),student!$S$3:$S$4002,student!$F$3:$F$4002))</f>
        <v>0</v>
      </c>
    </row>
    <row r="11" spans="1:72" x14ac:dyDescent="0.75">
      <c r="A11" s="26">
        <v>8</v>
      </c>
      <c r="B11" s="29">
        <f>IF(C11="","",SUBTOTAL(3,$C$4:C11))</f>
        <v>8</v>
      </c>
      <c r="C11" s="18">
        <f>IF(ROWS(C$4:C11)&gt;$F$1,"",LOOKUP(ROWS(C$4:C11),student!$H$3:$H$4002,student!$C$3:$C$4002))</f>
        <v>3956</v>
      </c>
      <c r="D11" s="19" t="str">
        <f>IF(ROWS(B$4:B11)&gt;$F$1,"",LOOKUP(ROWS(B$4:B11),student!$H$3:$H$4002,student!$D$3:$D$4002))</f>
        <v>เด็กชาย</v>
      </c>
      <c r="E11" s="19" t="str">
        <f>IF(ROWS(C$4:C11)&gt;$F$1,"",LOOKUP(ROWS(C$4:C11),student!$H$3:$H$4002,student!$E$3:$E$4002))</f>
        <v>อัษฎาวุธ</v>
      </c>
      <c r="F11" s="19" t="str">
        <f>IF(ROWS(E$4:E11)&gt;$F$1,"",LOOKUP(ROWS(E$4:E11),student!$H$3:$H$4002,student!$F$3:$F$4002))</f>
        <v>สิงห์คะนัน</v>
      </c>
      <c r="G11" s="26"/>
      <c r="H11" s="30">
        <f>IF(I11="","",SUBTOTAL(3,$I$4:I11))</f>
        <v>8</v>
      </c>
      <c r="I11" s="20">
        <f>IF(ROWS(I$4:I11)&gt;$L$1,"",LOOKUP(ROWS(I$4:I11),student!$I$3:$I$4002,student!$C$3:$C$4002))</f>
        <v>4098</v>
      </c>
      <c r="J11" s="21" t="str">
        <f>IF(ROWS(H$4:H11)&gt;$L$1,"",LOOKUP(ROWS(H$4:H11),student!$I$3:$I$4002,student!$D$3:$D$4002))</f>
        <v>เด็กชาย</v>
      </c>
      <c r="K11" s="21" t="str">
        <f>IF(ROWS(I$4:I11)&gt;$L$1,"",LOOKUP(ROWS(I$4:I11),student!$I$3:$I$4002,student!$E$3:$E$4002))</f>
        <v>พงษ์พิชญ์</v>
      </c>
      <c r="L11" s="21" t="str">
        <f>IF(ROWS(K$4:K11)&gt;$L$1,"",LOOKUP(ROWS(K$4:K11),student!$I$3:$I$4002,student!$F$3:$F$4002))</f>
        <v>เรือนแก้ว</v>
      </c>
      <c r="N11" s="29">
        <f>IF(O11="","",SUBTOTAL(3,$O$4:O11))</f>
        <v>8</v>
      </c>
      <c r="O11" s="18">
        <f>IF(ROWS(O$4:O11)&gt;$R$1,"",LOOKUP(ROWS(O$4:O11),student!$J$3:$J$4002,student!$C$3:$C$4002))</f>
        <v>0</v>
      </c>
      <c r="P11" s="19">
        <f>IF(ROWS(N$4:N11)&gt;$R$1,"",LOOKUP(ROWS(N$4:N11),student!$J$3:$J$4002,student!$D$3:$D$4002))</f>
        <v>0</v>
      </c>
      <c r="Q11" s="19">
        <f>IF(ROWS(O$4:O11)&gt;$R$1,"",LOOKUP(ROWS(O$4:O11),student!$J$3:$J$4002,student!$E$3:$E$4002))</f>
        <v>0</v>
      </c>
      <c r="R11" s="19">
        <f>IF(ROWS(Q$4:Q11)&gt;$R$1,"",LOOKUP(ROWS(Q$4:Q11),student!$J$3:$J$4002,student!$F$3:$F$4002))</f>
        <v>0</v>
      </c>
      <c r="T11" s="30">
        <f>IF(U11="","",SUBTOTAL(3,$U$4:U11))</f>
        <v>8</v>
      </c>
      <c r="U11" s="20">
        <f>IF(ROWS(U$4:U11)&gt;$X$1,"",LOOKUP(ROWS(U$4:U11),student!$K$3:$K$4002,student!$C$3:$C$4002))</f>
        <v>0</v>
      </c>
      <c r="V11" s="21">
        <f>IF(ROWS(T$4:T11)&gt;$X$1,"",LOOKUP(ROWS(T$4:T11),student!$K$3:$K$4002,student!$D$3:$D$4002))</f>
        <v>0</v>
      </c>
      <c r="W11" s="21">
        <f>IF(ROWS(U$4:U11)&gt;$X$1,"",LOOKUP(ROWS(U$4:U11),student!$K$3:$K$4002,student!$E$3:$E$4002))</f>
        <v>0</v>
      </c>
      <c r="X11" s="21">
        <f>IF(ROWS(W$4:W11)&gt;$X$1,"",LOOKUP(ROWS(W$4:W11),student!$K$3:$K$4002,student!$F$3:$F$4002))</f>
        <v>0</v>
      </c>
      <c r="Z11" s="29">
        <f>IF(AA11="","",SUBTOTAL(3,$AA$4:AA11))</f>
        <v>8</v>
      </c>
      <c r="AA11" s="18">
        <f>IF(ROWS(AA$4:AA11)&gt;$AD$1,"",LOOKUP(ROWS(AA$4:AA11),student!$L$3:$L$4002,student!$C$3:$C$4002))</f>
        <v>0</v>
      </c>
      <c r="AB11" s="19">
        <f>IF(ROWS(Z$4:Z11)&gt;$AD$1,"",LOOKUP(ROWS(Z$4:Z11),student!$L$3:$L$4002,student!$D$3:$D$4002))</f>
        <v>0</v>
      </c>
      <c r="AC11" s="19">
        <f>IF(ROWS(AA$4:AA11)&gt;$AD$1,"",LOOKUP(ROWS(AA$4:AA11),student!$L$3:$L$4002,student!$E$3:$E$4002))</f>
        <v>0</v>
      </c>
      <c r="AD11" s="19">
        <f>IF(ROWS(AC$4:AC11)&gt;$AD$1,"",LOOKUP(ROWS(AC$4:AC11),student!$L$3:$L$4002,student!$F$3:$F$4002))</f>
        <v>0</v>
      </c>
      <c r="AF11" s="30">
        <f>IF(AG11="","",SUBTOTAL(3,$AG$4:AG11))</f>
        <v>8</v>
      </c>
      <c r="AG11" s="20">
        <f>IF(ROWS(AG$4:AG11)&gt;$AJ$1,"",LOOKUP(ROWS(AG$4:AG11),student!$M$3:$M$4002,student!$C$3:$C$4002))</f>
        <v>0</v>
      </c>
      <c r="AH11" s="21">
        <f>IF(ROWS(AF$4:AF11)&gt;$AJ$1,"",LOOKUP(ROWS(AF$4:AF11),student!$M$3:$M$4002,student!$D$3:$D$4002))</f>
        <v>0</v>
      </c>
      <c r="AI11" s="21">
        <f>IF(ROWS(AG$4:AG11)&gt;$AJ$1,"",LOOKUP(ROWS(AG$4:AG11),student!$M$3:$M$4002,student!$E$3:$E$4002))</f>
        <v>0</v>
      </c>
      <c r="AJ11" s="21">
        <f>IF(ROWS(AI$4:AI11)&gt;$AJ$1,"",LOOKUP(ROWS(AI$4:AI11),student!$M$3:$M$4002,student!$F$3:$F$4002))</f>
        <v>0</v>
      </c>
      <c r="AL11" s="29" t="str">
        <f>IF(AM11="","",SUBTOTAL(3,$AM$4:AM11))</f>
        <v/>
      </c>
      <c r="AM11" s="18" t="str">
        <f>IF(ROWS(AM$4:AM11)&gt;$AP$1,"",LOOKUP(ROWS(AM$4:AM11),student!$N$3:$N$4002,student!$C$3:$C$4002))</f>
        <v/>
      </c>
      <c r="AN11" s="19" t="str">
        <f>IF(ROWS(AL$4:AL11)&gt;$AP$1,"",LOOKUP(ROWS(AL$4:AL11),student!$N$3:$N$4002,student!$D$3:$D$4002))</f>
        <v/>
      </c>
      <c r="AO11" s="19" t="str">
        <f>IF(ROWS(AM$4:AM11)&gt;$AP$1,"",LOOKUP(ROWS(AM$4:AM11),student!$N$3:$N$4002,student!$E$3:$E$4002))</f>
        <v/>
      </c>
      <c r="AP11" s="19" t="str">
        <f>IF(ROWS(AO$4:AO11)&gt;$AP$1,"",LOOKUP(ROWS(AO$4:AO11),student!$N$3:$N$4002,student!$F$3:$F$4002))</f>
        <v/>
      </c>
      <c r="AR11" s="30" t="str">
        <f>IF(AS11="","",SUBTOTAL(3,$AS$4:AS11))</f>
        <v/>
      </c>
      <c r="AS11" s="20" t="str">
        <f>IF(ROWS(AS$4:AS11)&gt;$AV$1,"",LOOKUP(ROWS(AS$4:AS11),student!$O$3:$O$4002,student!$C$3:$C$4002))</f>
        <v/>
      </c>
      <c r="AT11" s="21" t="str">
        <f>IF(ROWS(AR$4:AR11)&gt;$AV$1,"",LOOKUP(ROWS(AR$4:AR11),student!$O$3:$O$4002,student!$D$3:$D$4002))</f>
        <v/>
      </c>
      <c r="AU11" s="21" t="str">
        <f>IF(ROWS(AS$4:AS11)&gt;$AV$1,"",LOOKUP(ROWS(AS$4:AS11),student!$O$3:$O$4002,student!$E$3:$E$4002))</f>
        <v/>
      </c>
      <c r="AV11" s="21" t="str">
        <f>IF(ROWS(AU$4:AU11)&gt;$AV$1,"",LOOKUP(ROWS(AU$4:AU11),student!$O$3:$O$4002,student!$F$3:$F$4002))</f>
        <v/>
      </c>
      <c r="AX11" s="29" t="str">
        <f>IF(AY11="","",SUBTOTAL(3,$AY$4:AY11))</f>
        <v/>
      </c>
      <c r="AY11" s="18" t="str">
        <f>IF(ROWS(AY$4:AY11)&gt;$BB$1,"",LOOKUP(ROWS(AY$4:AY11),student!$P$3:$P$4002,student!$C$3:$C$4002))</f>
        <v/>
      </c>
      <c r="AZ11" s="19" t="str">
        <f>IF(ROWS(AX$4:AX11)&gt;$BB$1,"",LOOKUP(ROWS(AX$4:AX11),student!$P$3:$P$4002,student!$D$3:$D$4002))</f>
        <v/>
      </c>
      <c r="BA11" s="19" t="str">
        <f>IF(ROWS(AY$4:AY11)&gt;$BB$1,"",LOOKUP(ROWS(AY$4:AY11),student!$P$3:$P$4002,student!$E$3:$E$4002))</f>
        <v/>
      </c>
      <c r="BB11" s="19" t="str">
        <f>IF(ROWS(BA$4:BA11)&gt;$BB$1,"",LOOKUP(ROWS(BA$4:BA11),student!$P$3:$P$4002,student!$F$3:$F$4002))</f>
        <v/>
      </c>
      <c r="BD11" s="30" t="str">
        <f>IF(BE11="","",SUBTOTAL(3,$BE$4:BE11))</f>
        <v/>
      </c>
      <c r="BE11" s="20" t="str">
        <f>IF(ROWS(BE$4:BE11)&gt;$BH$1,"",LOOKUP(ROWS(BE$4:BE11),student!$Q$3:$Q$4002,student!$C$3:$C$4002))</f>
        <v/>
      </c>
      <c r="BF11" s="21" t="str">
        <f>IF(ROWS(BD$4:BD11)&gt;$BH$1,"",LOOKUP(ROWS(BD$4:BD11),student!$Q$3:$Q$4002,student!$D$3:$D$4002))</f>
        <v/>
      </c>
      <c r="BG11" s="21" t="str">
        <f>IF(ROWS(BE$4:BE11)&gt;$BH$1,"",LOOKUP(ROWS(BE$4:BE11),student!$Q$3:$Q$4002,student!$E$3:$E$4002))</f>
        <v/>
      </c>
      <c r="BH11" s="21" t="str">
        <f>IF(ROWS(BG$4:BG11)&gt;$BH$1,"",LOOKUP(ROWS(BG$4:BG11),student!$Q$3:$Q$4002,student!$F$3:$F$4002))</f>
        <v/>
      </c>
      <c r="BJ11" s="29">
        <f>IF(BK11="","",SUBTOTAL(3,$BK$4:BK11))</f>
        <v>8</v>
      </c>
      <c r="BK11" s="18">
        <f>IF(ROWS(BK$4:BK11)&gt;$BN$1,"",LOOKUP(ROWS(BK$4:BK11),student!$R$3:$R$4002,student!$C$3:$C$4002))</f>
        <v>0</v>
      </c>
      <c r="BL11" s="19">
        <f>IF(ROWS(BJ$4:BJ11)&gt;$BN$1,"",LOOKUP(ROWS(BJ$4:BJ11),student!$R$3:$R$4002,student!$D$3:$D$4002))</f>
        <v>0</v>
      </c>
      <c r="BM11" s="19">
        <f>IF(ROWS(BK$4:BK11)&gt;$BN$1,"",LOOKUP(ROWS(BK$4:BK11),student!$R$3:$R$4002,student!$E$3:$E$4002))</f>
        <v>0</v>
      </c>
      <c r="BN11" s="19">
        <f>IF(ROWS(BM$4:BM11)&gt;$BN$1,"",LOOKUP(ROWS(BM$4:BM11),student!$R$3:$R$4002,student!$F$3:$F$4002))</f>
        <v>0</v>
      </c>
      <c r="BP11" s="30">
        <f>IF(BQ11="","",SUBTOTAL(3,$BQ$4:BQ11))</f>
        <v>8</v>
      </c>
      <c r="BQ11" s="20">
        <f>IF(ROWS(BQ$4:BQ11)&gt;$BT$1,"",LOOKUP(ROWS(BQ$4:BQ11),student!$S$3:$S$4002,student!$C$3:$C$4002))</f>
        <v>0</v>
      </c>
      <c r="BR11" s="21">
        <f>IF(ROWS(BP$4:BP11)&gt;$BT$1,"",LOOKUP(ROWS(BP$4:BP11),student!$S$3:$S$4002,student!$D$3:$D$4002))</f>
        <v>0</v>
      </c>
      <c r="BS11" s="21">
        <f>IF(ROWS(BQ$4:BQ11)&gt;$BT$1,"",LOOKUP(ROWS(BQ$4:BQ11),student!$S$3:$S$4002,student!$E$3:$E$4002))</f>
        <v>0</v>
      </c>
      <c r="BT11" s="21">
        <f>IF(ROWS(BS$4:BS11)&gt;$BT$1,"",LOOKUP(ROWS(BS$4:BS11),student!$S$3:$S$4002,student!$F$3:$F$4002))</f>
        <v>0</v>
      </c>
    </row>
    <row r="12" spans="1:72" x14ac:dyDescent="0.75">
      <c r="A12" s="26">
        <v>9</v>
      </c>
      <c r="B12" s="29">
        <f>IF(C12="","",SUBTOTAL(3,$C$4:C12))</f>
        <v>9</v>
      </c>
      <c r="C12" s="18">
        <f>IF(ROWS(C$4:C12)&gt;$F$1,"",LOOKUP(ROWS(C$4:C12),student!$H$3:$H$4002,student!$C$3:$C$4002))</f>
        <v>4081</v>
      </c>
      <c r="D12" s="19" t="str">
        <f>IF(ROWS(B$4:B12)&gt;$F$1,"",LOOKUP(ROWS(B$4:B12),student!$H$3:$H$4002,student!$D$3:$D$4002))</f>
        <v>เด็กชาย</v>
      </c>
      <c r="E12" s="19" t="str">
        <f>IF(ROWS(C$4:C12)&gt;$F$1,"",LOOKUP(ROWS(C$4:C12),student!$H$3:$H$4002,student!$E$3:$E$4002))</f>
        <v>ธาม</v>
      </c>
      <c r="F12" s="19" t="str">
        <f>IF(ROWS(E$4:E12)&gt;$F$1,"",LOOKUP(ROWS(E$4:E12),student!$H$3:$H$4002,student!$F$3:$F$4002))</f>
        <v>เทียนชัย</v>
      </c>
      <c r="G12" s="26"/>
      <c r="H12" s="30">
        <f>IF(I12="","",SUBTOTAL(3,$I$4:I12))</f>
        <v>9</v>
      </c>
      <c r="I12" s="20">
        <f>IF(ROWS(I$4:I12)&gt;$L$1,"",LOOKUP(ROWS(I$4:I12),student!$I$3:$I$4002,student!$C$3:$C$4002))</f>
        <v>4206</v>
      </c>
      <c r="J12" s="21" t="str">
        <f>IF(ROWS(H$4:H12)&gt;$L$1,"",LOOKUP(ROWS(H$4:H12),student!$I$3:$I$4002,student!$D$3:$D$4002))</f>
        <v>เด็กชาย</v>
      </c>
      <c r="K12" s="21" t="str">
        <f>IF(ROWS(I$4:I12)&gt;$L$1,"",LOOKUP(ROWS(I$4:I12),student!$I$3:$I$4002,student!$E$3:$E$4002))</f>
        <v>นาวา</v>
      </c>
      <c r="L12" s="21" t="str">
        <f>IF(ROWS(K$4:K12)&gt;$L$1,"",LOOKUP(ROWS(K$4:K12),student!$I$3:$I$4002,student!$F$3:$F$4002))</f>
        <v>ศรียอด</v>
      </c>
      <c r="N12" s="29">
        <f>IF(O12="","",SUBTOTAL(3,$O$4:O12))</f>
        <v>9</v>
      </c>
      <c r="O12" s="18">
        <f>IF(ROWS(O$4:O12)&gt;$R$1,"",LOOKUP(ROWS(O$4:O12),student!$J$3:$J$4002,student!$C$3:$C$4002))</f>
        <v>0</v>
      </c>
      <c r="P12" s="19">
        <f>IF(ROWS(N$4:N12)&gt;$R$1,"",LOOKUP(ROWS(N$4:N12),student!$J$3:$J$4002,student!$D$3:$D$4002))</f>
        <v>0</v>
      </c>
      <c r="Q12" s="19">
        <f>IF(ROWS(O$4:O12)&gt;$R$1,"",LOOKUP(ROWS(O$4:O12),student!$J$3:$J$4002,student!$E$3:$E$4002))</f>
        <v>0</v>
      </c>
      <c r="R12" s="19">
        <f>IF(ROWS(Q$4:Q12)&gt;$R$1,"",LOOKUP(ROWS(Q$4:Q12),student!$J$3:$J$4002,student!$F$3:$F$4002))</f>
        <v>0</v>
      </c>
      <c r="T12" s="30">
        <f>IF(U12="","",SUBTOTAL(3,$U$4:U12))</f>
        <v>9</v>
      </c>
      <c r="U12" s="20">
        <f>IF(ROWS(U$4:U12)&gt;$X$1,"",LOOKUP(ROWS(U$4:U12),student!$K$3:$K$4002,student!$C$3:$C$4002))</f>
        <v>0</v>
      </c>
      <c r="V12" s="21">
        <f>IF(ROWS(T$4:T12)&gt;$X$1,"",LOOKUP(ROWS(T$4:T12),student!$K$3:$K$4002,student!$D$3:$D$4002))</f>
        <v>0</v>
      </c>
      <c r="W12" s="21">
        <f>IF(ROWS(U$4:U12)&gt;$X$1,"",LOOKUP(ROWS(U$4:U12),student!$K$3:$K$4002,student!$E$3:$E$4002))</f>
        <v>0</v>
      </c>
      <c r="X12" s="21">
        <f>IF(ROWS(W$4:W12)&gt;$X$1,"",LOOKUP(ROWS(W$4:W12),student!$K$3:$K$4002,student!$F$3:$F$4002))</f>
        <v>0</v>
      </c>
      <c r="Z12" s="29">
        <f>IF(AA12="","",SUBTOTAL(3,$AA$4:AA12))</f>
        <v>9</v>
      </c>
      <c r="AA12" s="18">
        <f>IF(ROWS(AA$4:AA12)&gt;$AD$1,"",LOOKUP(ROWS(AA$4:AA12),student!$L$3:$L$4002,student!$C$3:$C$4002))</f>
        <v>0</v>
      </c>
      <c r="AB12" s="19">
        <f>IF(ROWS(Z$4:Z12)&gt;$AD$1,"",LOOKUP(ROWS(Z$4:Z12),student!$L$3:$L$4002,student!$D$3:$D$4002))</f>
        <v>0</v>
      </c>
      <c r="AC12" s="19">
        <f>IF(ROWS(AA$4:AA12)&gt;$AD$1,"",LOOKUP(ROWS(AA$4:AA12),student!$L$3:$L$4002,student!$E$3:$E$4002))</f>
        <v>0</v>
      </c>
      <c r="AD12" s="19">
        <f>IF(ROWS(AC$4:AC12)&gt;$AD$1,"",LOOKUP(ROWS(AC$4:AC12),student!$L$3:$L$4002,student!$F$3:$F$4002))</f>
        <v>0</v>
      </c>
      <c r="AF12" s="30">
        <f>IF(AG12="","",SUBTOTAL(3,$AG$4:AG12))</f>
        <v>9</v>
      </c>
      <c r="AG12" s="20">
        <f>IF(ROWS(AG$4:AG12)&gt;$AJ$1,"",LOOKUP(ROWS(AG$4:AG12),student!$M$3:$M$4002,student!$C$3:$C$4002))</f>
        <v>0</v>
      </c>
      <c r="AH12" s="21">
        <f>IF(ROWS(AF$4:AF12)&gt;$AJ$1,"",LOOKUP(ROWS(AF$4:AF12),student!$M$3:$M$4002,student!$D$3:$D$4002))</f>
        <v>0</v>
      </c>
      <c r="AI12" s="21">
        <f>IF(ROWS(AG$4:AG12)&gt;$AJ$1,"",LOOKUP(ROWS(AG$4:AG12),student!$M$3:$M$4002,student!$E$3:$E$4002))</f>
        <v>0</v>
      </c>
      <c r="AJ12" s="21">
        <f>IF(ROWS(AI$4:AI12)&gt;$AJ$1,"",LOOKUP(ROWS(AI$4:AI12),student!$M$3:$M$4002,student!$F$3:$F$4002))</f>
        <v>0</v>
      </c>
      <c r="AL12" s="29" t="str">
        <f>IF(AM12="","",SUBTOTAL(3,$AM$4:AM12))</f>
        <v/>
      </c>
      <c r="AM12" s="18" t="str">
        <f>IF(ROWS(AM$4:AM12)&gt;$AP$1,"",LOOKUP(ROWS(AM$4:AM12),student!$N$3:$N$4002,student!$C$3:$C$4002))</f>
        <v/>
      </c>
      <c r="AN12" s="19" t="str">
        <f>IF(ROWS(AL$4:AL12)&gt;$AP$1,"",LOOKUP(ROWS(AL$4:AL12),student!$N$3:$N$4002,student!$D$3:$D$4002))</f>
        <v/>
      </c>
      <c r="AO12" s="19" t="str">
        <f>IF(ROWS(AM$4:AM12)&gt;$AP$1,"",LOOKUP(ROWS(AM$4:AM12),student!$N$3:$N$4002,student!$E$3:$E$4002))</f>
        <v/>
      </c>
      <c r="AP12" s="19" t="str">
        <f>IF(ROWS(AO$4:AO12)&gt;$AP$1,"",LOOKUP(ROWS(AO$4:AO12),student!$N$3:$N$4002,student!$F$3:$F$4002))</f>
        <v/>
      </c>
      <c r="AR12" s="30" t="str">
        <f>IF(AS12="","",SUBTOTAL(3,$AS$4:AS12))</f>
        <v/>
      </c>
      <c r="AS12" s="20" t="str">
        <f>IF(ROWS(AS$4:AS12)&gt;$AV$1,"",LOOKUP(ROWS(AS$4:AS12),student!$O$3:$O$4002,student!$C$3:$C$4002))</f>
        <v/>
      </c>
      <c r="AT12" s="21" t="str">
        <f>IF(ROWS(AR$4:AR12)&gt;$AV$1,"",LOOKUP(ROWS(AR$4:AR12),student!$O$3:$O$4002,student!$D$3:$D$4002))</f>
        <v/>
      </c>
      <c r="AU12" s="21" t="str">
        <f>IF(ROWS(AS$4:AS12)&gt;$AV$1,"",LOOKUP(ROWS(AS$4:AS12),student!$O$3:$O$4002,student!$E$3:$E$4002))</f>
        <v/>
      </c>
      <c r="AV12" s="21" t="str">
        <f>IF(ROWS(AU$4:AU12)&gt;$AV$1,"",LOOKUP(ROWS(AU$4:AU12),student!$O$3:$O$4002,student!$F$3:$F$4002))</f>
        <v/>
      </c>
      <c r="AX12" s="29" t="str">
        <f>IF(AY12="","",SUBTOTAL(3,$AY$4:AY12))</f>
        <v/>
      </c>
      <c r="AY12" s="18" t="str">
        <f>IF(ROWS(AY$4:AY12)&gt;$BB$1,"",LOOKUP(ROWS(AY$4:AY12),student!$P$3:$P$4002,student!$C$3:$C$4002))</f>
        <v/>
      </c>
      <c r="AZ12" s="19" t="str">
        <f>IF(ROWS(AX$4:AX12)&gt;$BB$1,"",LOOKUP(ROWS(AX$4:AX12),student!$P$3:$P$4002,student!$D$3:$D$4002))</f>
        <v/>
      </c>
      <c r="BA12" s="19" t="str">
        <f>IF(ROWS(AY$4:AY12)&gt;$BB$1,"",LOOKUP(ROWS(AY$4:AY12),student!$P$3:$P$4002,student!$E$3:$E$4002))</f>
        <v/>
      </c>
      <c r="BB12" s="19" t="str">
        <f>IF(ROWS(BA$4:BA12)&gt;$BB$1,"",LOOKUP(ROWS(BA$4:BA12),student!$P$3:$P$4002,student!$F$3:$F$4002))</f>
        <v/>
      </c>
      <c r="BD12" s="30" t="str">
        <f>IF(BE12="","",SUBTOTAL(3,$BE$4:BE12))</f>
        <v/>
      </c>
      <c r="BE12" s="20" t="str">
        <f>IF(ROWS(BE$4:BE12)&gt;$BH$1,"",LOOKUP(ROWS(BE$4:BE12),student!$Q$3:$Q$4002,student!$C$3:$C$4002))</f>
        <v/>
      </c>
      <c r="BF12" s="21" t="str">
        <f>IF(ROWS(BD$4:BD12)&gt;$BH$1,"",LOOKUP(ROWS(BD$4:BD12),student!$Q$3:$Q$4002,student!$D$3:$D$4002))</f>
        <v/>
      </c>
      <c r="BG12" s="21" t="str">
        <f>IF(ROWS(BE$4:BE12)&gt;$BH$1,"",LOOKUP(ROWS(BE$4:BE12),student!$Q$3:$Q$4002,student!$E$3:$E$4002))</f>
        <v/>
      </c>
      <c r="BH12" s="21" t="str">
        <f>IF(ROWS(BG$4:BG12)&gt;$BH$1,"",LOOKUP(ROWS(BG$4:BG12),student!$Q$3:$Q$4002,student!$F$3:$F$4002))</f>
        <v/>
      </c>
      <c r="BJ12" s="29">
        <f>IF(BK12="","",SUBTOTAL(3,$BK$4:BK12))</f>
        <v>9</v>
      </c>
      <c r="BK12" s="18">
        <f>IF(ROWS(BK$4:BK12)&gt;$BN$1,"",LOOKUP(ROWS(BK$4:BK12),student!$R$3:$R$4002,student!$C$3:$C$4002))</f>
        <v>0</v>
      </c>
      <c r="BL12" s="19">
        <f>IF(ROWS(BJ$4:BJ12)&gt;$BN$1,"",LOOKUP(ROWS(BJ$4:BJ12),student!$R$3:$R$4002,student!$D$3:$D$4002))</f>
        <v>0</v>
      </c>
      <c r="BM12" s="19">
        <f>IF(ROWS(BK$4:BK12)&gt;$BN$1,"",LOOKUP(ROWS(BK$4:BK12),student!$R$3:$R$4002,student!$E$3:$E$4002))</f>
        <v>0</v>
      </c>
      <c r="BN12" s="19">
        <f>IF(ROWS(BM$4:BM12)&gt;$BN$1,"",LOOKUP(ROWS(BM$4:BM12),student!$R$3:$R$4002,student!$F$3:$F$4002))</f>
        <v>0</v>
      </c>
      <c r="BP12" s="30">
        <f>IF(BQ12="","",SUBTOTAL(3,$BQ$4:BQ12))</f>
        <v>9</v>
      </c>
      <c r="BQ12" s="20">
        <f>IF(ROWS(BQ$4:BQ12)&gt;$BT$1,"",LOOKUP(ROWS(BQ$4:BQ12),student!$S$3:$S$4002,student!$C$3:$C$4002))</f>
        <v>0</v>
      </c>
      <c r="BR12" s="21">
        <f>IF(ROWS(BP$4:BP12)&gt;$BT$1,"",LOOKUP(ROWS(BP$4:BP12),student!$S$3:$S$4002,student!$D$3:$D$4002))</f>
        <v>0</v>
      </c>
      <c r="BS12" s="21">
        <f>IF(ROWS(BQ$4:BQ12)&gt;$BT$1,"",LOOKUP(ROWS(BQ$4:BQ12),student!$S$3:$S$4002,student!$E$3:$E$4002))</f>
        <v>0</v>
      </c>
      <c r="BT12" s="21">
        <f>IF(ROWS(BS$4:BS12)&gt;$BT$1,"",LOOKUP(ROWS(BS$4:BS12),student!$S$3:$S$4002,student!$F$3:$F$4002))</f>
        <v>0</v>
      </c>
    </row>
    <row r="13" spans="1:72" x14ac:dyDescent="0.75">
      <c r="A13" s="26">
        <v>10</v>
      </c>
      <c r="B13" s="29">
        <f>IF(C13="","",SUBTOTAL(3,$C$4:C13))</f>
        <v>10</v>
      </c>
      <c r="C13" s="18">
        <f>IF(ROWS(C$4:C13)&gt;$F$1,"",LOOKUP(ROWS(C$4:C13),student!$H$3:$H$4002,student!$C$3:$C$4002))</f>
        <v>4099</v>
      </c>
      <c r="D13" s="19" t="str">
        <f>IF(ROWS(B$4:B13)&gt;$F$1,"",LOOKUP(ROWS(B$4:B13),student!$H$3:$H$4002,student!$D$3:$D$4002))</f>
        <v>เด็กชาย</v>
      </c>
      <c r="E13" s="19" t="str">
        <f>IF(ROWS(C$4:C13)&gt;$F$1,"",LOOKUP(ROWS(C$4:C13),student!$H$3:$H$4002,student!$E$3:$E$4002))</f>
        <v>ณัฐภูมิ</v>
      </c>
      <c r="F13" s="19" t="str">
        <f>IF(ROWS(E$4:E13)&gt;$F$1,"",LOOKUP(ROWS(E$4:E13),student!$H$3:$H$4002,student!$F$3:$F$4002))</f>
        <v>มโนวรรณ</v>
      </c>
      <c r="G13" s="26"/>
      <c r="H13" s="30">
        <f>IF(I13="","",SUBTOTAL(3,$I$4:I13))</f>
        <v>10</v>
      </c>
      <c r="I13" s="20">
        <f>IF(ROWS(I$4:I13)&gt;$L$1,"",LOOKUP(ROWS(I$4:I13),student!$I$3:$I$4002,student!$C$3:$C$4002))</f>
        <v>4306</v>
      </c>
      <c r="J13" s="21" t="str">
        <f>IF(ROWS(H$4:H13)&gt;$L$1,"",LOOKUP(ROWS(H$4:H13),student!$I$3:$I$4002,student!$D$3:$D$4002))</f>
        <v>เด็กชาย</v>
      </c>
      <c r="K13" s="21" t="str">
        <f>IF(ROWS(I$4:I13)&gt;$L$1,"",LOOKUP(ROWS(I$4:I13),student!$I$3:$I$4002,student!$E$3:$E$4002))</f>
        <v>ชียวน</v>
      </c>
      <c r="L13" s="21" t="str">
        <f>IF(ROWS(K$4:K13)&gt;$L$1,"",LOOKUP(ROWS(K$4:K13),student!$I$3:$I$4002,student!$F$3:$F$4002))</f>
        <v>เตียว</v>
      </c>
      <c r="N13" s="29">
        <f>IF(O13="","",SUBTOTAL(3,$O$4:O13))</f>
        <v>10</v>
      </c>
      <c r="O13" s="18">
        <f>IF(ROWS(O$4:O13)&gt;$R$1,"",LOOKUP(ROWS(O$4:O13),student!$J$3:$J$4002,student!$C$3:$C$4002))</f>
        <v>0</v>
      </c>
      <c r="P13" s="19">
        <f>IF(ROWS(N$4:N13)&gt;$R$1,"",LOOKUP(ROWS(N$4:N13),student!$J$3:$J$4002,student!$D$3:$D$4002))</f>
        <v>0</v>
      </c>
      <c r="Q13" s="19">
        <f>IF(ROWS(O$4:O13)&gt;$R$1,"",LOOKUP(ROWS(O$4:O13),student!$J$3:$J$4002,student!$E$3:$E$4002))</f>
        <v>0</v>
      </c>
      <c r="R13" s="19">
        <f>IF(ROWS(Q$4:Q13)&gt;$R$1,"",LOOKUP(ROWS(Q$4:Q13),student!$J$3:$J$4002,student!$F$3:$F$4002))</f>
        <v>0</v>
      </c>
      <c r="T13" s="30">
        <f>IF(U13="","",SUBTOTAL(3,$U$4:U13))</f>
        <v>10</v>
      </c>
      <c r="U13" s="20">
        <f>IF(ROWS(U$4:U13)&gt;$X$1,"",LOOKUP(ROWS(U$4:U13),student!$K$3:$K$4002,student!$C$3:$C$4002))</f>
        <v>0</v>
      </c>
      <c r="V13" s="21">
        <f>IF(ROWS(T$4:T13)&gt;$X$1,"",LOOKUP(ROWS(T$4:T13),student!$K$3:$K$4002,student!$D$3:$D$4002))</f>
        <v>0</v>
      </c>
      <c r="W13" s="21">
        <f>IF(ROWS(U$4:U13)&gt;$X$1,"",LOOKUP(ROWS(U$4:U13),student!$K$3:$K$4002,student!$E$3:$E$4002))</f>
        <v>0</v>
      </c>
      <c r="X13" s="21">
        <f>IF(ROWS(W$4:W13)&gt;$X$1,"",LOOKUP(ROWS(W$4:W13),student!$K$3:$K$4002,student!$F$3:$F$4002))</f>
        <v>0</v>
      </c>
      <c r="Z13" s="29">
        <f>IF(AA13="","",SUBTOTAL(3,$AA$4:AA13))</f>
        <v>10</v>
      </c>
      <c r="AA13" s="18">
        <f>IF(ROWS(AA$4:AA13)&gt;$AD$1,"",LOOKUP(ROWS(AA$4:AA13),student!$L$3:$L$4002,student!$C$3:$C$4002))</f>
        <v>0</v>
      </c>
      <c r="AB13" s="19">
        <f>IF(ROWS(Z$4:Z13)&gt;$AD$1,"",LOOKUP(ROWS(Z$4:Z13),student!$L$3:$L$4002,student!$D$3:$D$4002))</f>
        <v>0</v>
      </c>
      <c r="AC13" s="19">
        <f>IF(ROWS(AA$4:AA13)&gt;$AD$1,"",LOOKUP(ROWS(AA$4:AA13),student!$L$3:$L$4002,student!$E$3:$E$4002))</f>
        <v>0</v>
      </c>
      <c r="AD13" s="19">
        <f>IF(ROWS(AC$4:AC13)&gt;$AD$1,"",LOOKUP(ROWS(AC$4:AC13),student!$L$3:$L$4002,student!$F$3:$F$4002))</f>
        <v>0</v>
      </c>
      <c r="AF13" s="30">
        <f>IF(AG13="","",SUBTOTAL(3,$AG$4:AG13))</f>
        <v>10</v>
      </c>
      <c r="AG13" s="20">
        <f>IF(ROWS(AG$4:AG13)&gt;$AJ$1,"",LOOKUP(ROWS(AG$4:AG13),student!$M$3:$M$4002,student!$C$3:$C$4002))</f>
        <v>0</v>
      </c>
      <c r="AH13" s="21">
        <f>IF(ROWS(AF$4:AF13)&gt;$AJ$1,"",LOOKUP(ROWS(AF$4:AF13),student!$M$3:$M$4002,student!$D$3:$D$4002))</f>
        <v>0</v>
      </c>
      <c r="AI13" s="21">
        <f>IF(ROWS(AG$4:AG13)&gt;$AJ$1,"",LOOKUP(ROWS(AG$4:AG13),student!$M$3:$M$4002,student!$E$3:$E$4002))</f>
        <v>0</v>
      </c>
      <c r="AJ13" s="21">
        <f>IF(ROWS(AI$4:AI13)&gt;$AJ$1,"",LOOKUP(ROWS(AI$4:AI13),student!$M$3:$M$4002,student!$F$3:$F$4002))</f>
        <v>0</v>
      </c>
      <c r="AL13" s="29" t="str">
        <f>IF(AM13="","",SUBTOTAL(3,$AM$4:AM13))</f>
        <v/>
      </c>
      <c r="AM13" s="18" t="str">
        <f>IF(ROWS(AM$4:AM13)&gt;$AP$1,"",LOOKUP(ROWS(AM$4:AM13),student!$N$3:$N$4002,student!$C$3:$C$4002))</f>
        <v/>
      </c>
      <c r="AN13" s="19" t="str">
        <f>IF(ROWS(AL$4:AL13)&gt;$AP$1,"",LOOKUP(ROWS(AL$4:AL13),student!$N$3:$N$4002,student!$D$3:$D$4002))</f>
        <v/>
      </c>
      <c r="AO13" s="19" t="str">
        <f>IF(ROWS(AM$4:AM13)&gt;$AP$1,"",LOOKUP(ROWS(AM$4:AM13),student!$N$3:$N$4002,student!$E$3:$E$4002))</f>
        <v/>
      </c>
      <c r="AP13" s="19" t="str">
        <f>IF(ROWS(AO$4:AO13)&gt;$AP$1,"",LOOKUP(ROWS(AO$4:AO13),student!$N$3:$N$4002,student!$F$3:$F$4002))</f>
        <v/>
      </c>
      <c r="AR13" s="30" t="str">
        <f>IF(AS13="","",SUBTOTAL(3,$AS$4:AS13))</f>
        <v/>
      </c>
      <c r="AS13" s="20" t="str">
        <f>IF(ROWS(AS$4:AS13)&gt;$AV$1,"",LOOKUP(ROWS(AS$4:AS13),student!$O$3:$O$4002,student!$C$3:$C$4002))</f>
        <v/>
      </c>
      <c r="AT13" s="21" t="str">
        <f>IF(ROWS(AR$4:AR13)&gt;$AV$1,"",LOOKUP(ROWS(AR$4:AR13),student!$O$3:$O$4002,student!$D$3:$D$4002))</f>
        <v/>
      </c>
      <c r="AU13" s="21" t="str">
        <f>IF(ROWS(AS$4:AS13)&gt;$AV$1,"",LOOKUP(ROWS(AS$4:AS13),student!$O$3:$O$4002,student!$E$3:$E$4002))</f>
        <v/>
      </c>
      <c r="AV13" s="21" t="str">
        <f>IF(ROWS(AU$4:AU13)&gt;$AV$1,"",LOOKUP(ROWS(AU$4:AU13),student!$O$3:$O$4002,student!$F$3:$F$4002))</f>
        <v/>
      </c>
      <c r="AX13" s="29" t="str">
        <f>IF(AY13="","",SUBTOTAL(3,$AY$4:AY13))</f>
        <v/>
      </c>
      <c r="AY13" s="18" t="str">
        <f>IF(ROWS(AY$4:AY13)&gt;$BB$1,"",LOOKUP(ROWS(AY$4:AY13),student!$P$3:$P$4002,student!$C$3:$C$4002))</f>
        <v/>
      </c>
      <c r="AZ13" s="19" t="str">
        <f>IF(ROWS(AX$4:AX13)&gt;$BB$1,"",LOOKUP(ROWS(AX$4:AX13),student!$P$3:$P$4002,student!$D$3:$D$4002))</f>
        <v/>
      </c>
      <c r="BA13" s="19" t="str">
        <f>IF(ROWS(AY$4:AY13)&gt;$BB$1,"",LOOKUP(ROWS(AY$4:AY13),student!$P$3:$P$4002,student!$E$3:$E$4002))</f>
        <v/>
      </c>
      <c r="BB13" s="19" t="str">
        <f>IF(ROWS(BA$4:BA13)&gt;$BB$1,"",LOOKUP(ROWS(BA$4:BA13),student!$P$3:$P$4002,student!$F$3:$F$4002))</f>
        <v/>
      </c>
      <c r="BD13" s="30" t="str">
        <f>IF(BE13="","",SUBTOTAL(3,$BE$4:BE13))</f>
        <v/>
      </c>
      <c r="BE13" s="20" t="str">
        <f>IF(ROWS(BE$4:BE13)&gt;$BH$1,"",LOOKUP(ROWS(BE$4:BE13),student!$Q$3:$Q$4002,student!$C$3:$C$4002))</f>
        <v/>
      </c>
      <c r="BF13" s="21" t="str">
        <f>IF(ROWS(BD$4:BD13)&gt;$BH$1,"",LOOKUP(ROWS(BD$4:BD13),student!$Q$3:$Q$4002,student!$D$3:$D$4002))</f>
        <v/>
      </c>
      <c r="BG13" s="21" t="str">
        <f>IF(ROWS(BE$4:BE13)&gt;$BH$1,"",LOOKUP(ROWS(BE$4:BE13),student!$Q$3:$Q$4002,student!$E$3:$E$4002))</f>
        <v/>
      </c>
      <c r="BH13" s="21" t="str">
        <f>IF(ROWS(BG$4:BG13)&gt;$BH$1,"",LOOKUP(ROWS(BG$4:BG13),student!$Q$3:$Q$4002,student!$F$3:$F$4002))</f>
        <v/>
      </c>
      <c r="BJ13" s="29">
        <f>IF(BK13="","",SUBTOTAL(3,$BK$4:BK13))</f>
        <v>10</v>
      </c>
      <c r="BK13" s="18">
        <f>IF(ROWS(BK$4:BK13)&gt;$BN$1,"",LOOKUP(ROWS(BK$4:BK13),student!$R$3:$R$4002,student!$C$3:$C$4002))</f>
        <v>0</v>
      </c>
      <c r="BL13" s="19">
        <f>IF(ROWS(BJ$4:BJ13)&gt;$BN$1,"",LOOKUP(ROWS(BJ$4:BJ13),student!$R$3:$R$4002,student!$D$3:$D$4002))</f>
        <v>0</v>
      </c>
      <c r="BM13" s="19">
        <f>IF(ROWS(BK$4:BK13)&gt;$BN$1,"",LOOKUP(ROWS(BK$4:BK13),student!$R$3:$R$4002,student!$E$3:$E$4002))</f>
        <v>0</v>
      </c>
      <c r="BN13" s="19">
        <f>IF(ROWS(BM$4:BM13)&gt;$BN$1,"",LOOKUP(ROWS(BM$4:BM13),student!$R$3:$R$4002,student!$F$3:$F$4002))</f>
        <v>0</v>
      </c>
      <c r="BP13" s="30">
        <f>IF(BQ13="","",SUBTOTAL(3,$BQ$4:BQ13))</f>
        <v>10</v>
      </c>
      <c r="BQ13" s="20">
        <f>IF(ROWS(BQ$4:BQ13)&gt;$BT$1,"",LOOKUP(ROWS(BQ$4:BQ13),student!$S$3:$S$4002,student!$C$3:$C$4002))</f>
        <v>0</v>
      </c>
      <c r="BR13" s="21">
        <f>IF(ROWS(BP$4:BP13)&gt;$BT$1,"",LOOKUP(ROWS(BP$4:BP13),student!$S$3:$S$4002,student!$D$3:$D$4002))</f>
        <v>0</v>
      </c>
      <c r="BS13" s="21">
        <f>IF(ROWS(BQ$4:BQ13)&gt;$BT$1,"",LOOKUP(ROWS(BQ$4:BQ13),student!$S$3:$S$4002,student!$E$3:$E$4002))</f>
        <v>0</v>
      </c>
      <c r="BT13" s="21">
        <f>IF(ROWS(BS$4:BS13)&gt;$BT$1,"",LOOKUP(ROWS(BS$4:BS13),student!$S$3:$S$4002,student!$F$3:$F$4002))</f>
        <v>0</v>
      </c>
    </row>
    <row r="14" spans="1:72" x14ac:dyDescent="0.75">
      <c r="A14" s="26">
        <v>11</v>
      </c>
      <c r="B14" s="29">
        <f>IF(C14="","",SUBTOTAL(3,$C$4:C14))</f>
        <v>11</v>
      </c>
      <c r="C14" s="18">
        <f>IF(ROWS(C$4:C14)&gt;$F$1,"",LOOKUP(ROWS(C$4:C14),student!$H$3:$H$4002,student!$C$3:$C$4002))</f>
        <v>4101</v>
      </c>
      <c r="D14" s="19" t="str">
        <f>IF(ROWS(B$4:B14)&gt;$F$1,"",LOOKUP(ROWS(B$4:B14),student!$H$3:$H$4002,student!$D$3:$D$4002))</f>
        <v>เด็กชาย</v>
      </c>
      <c r="E14" s="19" t="str">
        <f>IF(ROWS(C$4:C14)&gt;$F$1,"",LOOKUP(ROWS(C$4:C14),student!$H$3:$H$4002,student!$E$3:$E$4002))</f>
        <v>จิรเมธ</v>
      </c>
      <c r="F14" s="19" t="str">
        <f>IF(ROWS(E$4:E14)&gt;$F$1,"",LOOKUP(ROWS(E$4:E14),student!$H$3:$H$4002,student!$F$3:$F$4002))</f>
        <v>ยมนา</v>
      </c>
      <c r="G14" s="26"/>
      <c r="H14" s="30">
        <f>IF(I14="","",SUBTOTAL(3,$I$4:I14))</f>
        <v>11</v>
      </c>
      <c r="I14" s="20">
        <f>IF(ROWS(I$4:I14)&gt;$L$1,"",LOOKUP(ROWS(I$4:I14),student!$I$3:$I$4002,student!$C$3:$C$4002))</f>
        <v>3802</v>
      </c>
      <c r="J14" s="21" t="str">
        <f>IF(ROWS(H$4:H14)&gt;$L$1,"",LOOKUP(ROWS(H$4:H14),student!$I$3:$I$4002,student!$D$3:$D$4002))</f>
        <v>เด็กหญิง</v>
      </c>
      <c r="K14" s="21" t="str">
        <f>IF(ROWS(I$4:I14)&gt;$L$1,"",LOOKUP(ROWS(I$4:I14),student!$I$3:$I$4002,student!$E$3:$E$4002))</f>
        <v>ณดารัตน์</v>
      </c>
      <c r="L14" s="21" t="str">
        <f>IF(ROWS(K$4:K14)&gt;$L$1,"",LOOKUP(ROWS(K$4:K14),student!$I$3:$I$4002,student!$F$3:$F$4002))</f>
        <v>ยูลึ</v>
      </c>
      <c r="N14" s="29">
        <f>IF(O14="","",SUBTOTAL(3,$O$4:O14))</f>
        <v>11</v>
      </c>
      <c r="O14" s="18">
        <f>IF(ROWS(O$4:O14)&gt;$R$1,"",LOOKUP(ROWS(O$4:O14),student!$J$3:$J$4002,student!$C$3:$C$4002))</f>
        <v>0</v>
      </c>
      <c r="P14" s="19">
        <f>IF(ROWS(N$4:N14)&gt;$R$1,"",LOOKUP(ROWS(N$4:N14),student!$J$3:$J$4002,student!$D$3:$D$4002))</f>
        <v>0</v>
      </c>
      <c r="Q14" s="19">
        <f>IF(ROWS(O$4:O14)&gt;$R$1,"",LOOKUP(ROWS(O$4:O14),student!$J$3:$J$4002,student!$E$3:$E$4002))</f>
        <v>0</v>
      </c>
      <c r="R14" s="19">
        <f>IF(ROWS(Q$4:Q14)&gt;$R$1,"",LOOKUP(ROWS(Q$4:Q14),student!$J$3:$J$4002,student!$F$3:$F$4002))</f>
        <v>0</v>
      </c>
      <c r="T14" s="30">
        <f>IF(U14="","",SUBTOTAL(3,$U$4:U14))</f>
        <v>11</v>
      </c>
      <c r="U14" s="20">
        <f>IF(ROWS(U$4:U14)&gt;$X$1,"",LOOKUP(ROWS(U$4:U14),student!$K$3:$K$4002,student!$C$3:$C$4002))</f>
        <v>0</v>
      </c>
      <c r="V14" s="21">
        <f>IF(ROWS(T$4:T14)&gt;$X$1,"",LOOKUP(ROWS(T$4:T14),student!$K$3:$K$4002,student!$D$3:$D$4002))</f>
        <v>0</v>
      </c>
      <c r="W14" s="21">
        <f>IF(ROWS(U$4:U14)&gt;$X$1,"",LOOKUP(ROWS(U$4:U14),student!$K$3:$K$4002,student!$E$3:$E$4002))</f>
        <v>0</v>
      </c>
      <c r="X14" s="21">
        <f>IF(ROWS(W$4:W14)&gt;$X$1,"",LOOKUP(ROWS(W$4:W14),student!$K$3:$K$4002,student!$F$3:$F$4002))</f>
        <v>0</v>
      </c>
      <c r="Z14" s="29">
        <f>IF(AA14="","",SUBTOTAL(3,$AA$4:AA14))</f>
        <v>11</v>
      </c>
      <c r="AA14" s="18">
        <f>IF(ROWS(AA$4:AA14)&gt;$AD$1,"",LOOKUP(ROWS(AA$4:AA14),student!$L$3:$L$4002,student!$C$3:$C$4002))</f>
        <v>0</v>
      </c>
      <c r="AB14" s="19">
        <f>IF(ROWS(Z$4:Z14)&gt;$AD$1,"",LOOKUP(ROWS(Z$4:Z14),student!$L$3:$L$4002,student!$D$3:$D$4002))</f>
        <v>0</v>
      </c>
      <c r="AC14" s="19">
        <f>IF(ROWS(AA$4:AA14)&gt;$AD$1,"",LOOKUP(ROWS(AA$4:AA14),student!$L$3:$L$4002,student!$E$3:$E$4002))</f>
        <v>0</v>
      </c>
      <c r="AD14" s="19">
        <f>IF(ROWS(AC$4:AC14)&gt;$AD$1,"",LOOKUP(ROWS(AC$4:AC14),student!$L$3:$L$4002,student!$F$3:$F$4002))</f>
        <v>0</v>
      </c>
      <c r="AF14" s="30">
        <f>IF(AG14="","",SUBTOTAL(3,$AG$4:AG14))</f>
        <v>11</v>
      </c>
      <c r="AG14" s="20">
        <f>IF(ROWS(AG$4:AG14)&gt;$AJ$1,"",LOOKUP(ROWS(AG$4:AG14),student!$M$3:$M$4002,student!$C$3:$C$4002))</f>
        <v>0</v>
      </c>
      <c r="AH14" s="21">
        <f>IF(ROWS(AF$4:AF14)&gt;$AJ$1,"",LOOKUP(ROWS(AF$4:AF14),student!$M$3:$M$4002,student!$D$3:$D$4002))</f>
        <v>0</v>
      </c>
      <c r="AI14" s="21">
        <f>IF(ROWS(AG$4:AG14)&gt;$AJ$1,"",LOOKUP(ROWS(AG$4:AG14),student!$M$3:$M$4002,student!$E$3:$E$4002))</f>
        <v>0</v>
      </c>
      <c r="AJ14" s="21">
        <f>IF(ROWS(AI$4:AI14)&gt;$AJ$1,"",LOOKUP(ROWS(AI$4:AI14),student!$M$3:$M$4002,student!$F$3:$F$4002))</f>
        <v>0</v>
      </c>
      <c r="AL14" s="29" t="str">
        <f>IF(AM14="","",SUBTOTAL(3,$AM$4:AM14))</f>
        <v/>
      </c>
      <c r="AM14" s="18" t="str">
        <f>IF(ROWS(AM$4:AM14)&gt;$AP$1,"",LOOKUP(ROWS(AM$4:AM14),student!$N$3:$N$4002,student!$C$3:$C$4002))</f>
        <v/>
      </c>
      <c r="AN14" s="19" t="str">
        <f>IF(ROWS(AL$4:AL14)&gt;$AP$1,"",LOOKUP(ROWS(AL$4:AL14),student!$N$3:$N$4002,student!$D$3:$D$4002))</f>
        <v/>
      </c>
      <c r="AO14" s="19" t="str">
        <f>IF(ROWS(AM$4:AM14)&gt;$AP$1,"",LOOKUP(ROWS(AM$4:AM14),student!$N$3:$N$4002,student!$E$3:$E$4002))</f>
        <v/>
      </c>
      <c r="AP14" s="19" t="str">
        <f>IF(ROWS(AO$4:AO14)&gt;$AP$1,"",LOOKUP(ROWS(AO$4:AO14),student!$N$3:$N$4002,student!$F$3:$F$4002))</f>
        <v/>
      </c>
      <c r="AR14" s="30" t="str">
        <f>IF(AS14="","",SUBTOTAL(3,$AS$4:AS14))</f>
        <v/>
      </c>
      <c r="AS14" s="20" t="str">
        <f>IF(ROWS(AS$4:AS14)&gt;$AV$1,"",LOOKUP(ROWS(AS$4:AS14),student!$O$3:$O$4002,student!$C$3:$C$4002))</f>
        <v/>
      </c>
      <c r="AT14" s="21" t="str">
        <f>IF(ROWS(AR$4:AR14)&gt;$AV$1,"",LOOKUP(ROWS(AR$4:AR14),student!$O$3:$O$4002,student!$D$3:$D$4002))</f>
        <v/>
      </c>
      <c r="AU14" s="21" t="str">
        <f>IF(ROWS(AS$4:AS14)&gt;$AV$1,"",LOOKUP(ROWS(AS$4:AS14),student!$O$3:$O$4002,student!$E$3:$E$4002))</f>
        <v/>
      </c>
      <c r="AV14" s="21" t="str">
        <f>IF(ROWS(AU$4:AU14)&gt;$AV$1,"",LOOKUP(ROWS(AU$4:AU14),student!$O$3:$O$4002,student!$F$3:$F$4002))</f>
        <v/>
      </c>
      <c r="AX14" s="29" t="str">
        <f>IF(AY14="","",SUBTOTAL(3,$AY$4:AY14))</f>
        <v/>
      </c>
      <c r="AY14" s="18" t="str">
        <f>IF(ROWS(AY$4:AY14)&gt;$BB$1,"",LOOKUP(ROWS(AY$4:AY14),student!$P$3:$P$4002,student!$C$3:$C$4002))</f>
        <v/>
      </c>
      <c r="AZ14" s="19" t="str">
        <f>IF(ROWS(AX$4:AX14)&gt;$BB$1,"",LOOKUP(ROWS(AX$4:AX14),student!$P$3:$P$4002,student!$D$3:$D$4002))</f>
        <v/>
      </c>
      <c r="BA14" s="19" t="str">
        <f>IF(ROWS(AY$4:AY14)&gt;$BB$1,"",LOOKUP(ROWS(AY$4:AY14),student!$P$3:$P$4002,student!$E$3:$E$4002))</f>
        <v/>
      </c>
      <c r="BB14" s="19" t="str">
        <f>IF(ROWS(BA$4:BA14)&gt;$BB$1,"",LOOKUP(ROWS(BA$4:BA14),student!$P$3:$P$4002,student!$F$3:$F$4002))</f>
        <v/>
      </c>
      <c r="BD14" s="30" t="str">
        <f>IF(BE14="","",SUBTOTAL(3,$BE$4:BE14))</f>
        <v/>
      </c>
      <c r="BE14" s="20" t="str">
        <f>IF(ROWS(BE$4:BE14)&gt;$BH$1,"",LOOKUP(ROWS(BE$4:BE14),student!$Q$3:$Q$4002,student!$C$3:$C$4002))</f>
        <v/>
      </c>
      <c r="BF14" s="21" t="str">
        <f>IF(ROWS(BD$4:BD14)&gt;$BH$1,"",LOOKUP(ROWS(BD$4:BD14),student!$Q$3:$Q$4002,student!$D$3:$D$4002))</f>
        <v/>
      </c>
      <c r="BG14" s="21" t="str">
        <f>IF(ROWS(BE$4:BE14)&gt;$BH$1,"",LOOKUP(ROWS(BE$4:BE14),student!$Q$3:$Q$4002,student!$E$3:$E$4002))</f>
        <v/>
      </c>
      <c r="BH14" s="21" t="str">
        <f>IF(ROWS(BG$4:BG14)&gt;$BH$1,"",LOOKUP(ROWS(BG$4:BG14),student!$Q$3:$Q$4002,student!$F$3:$F$4002))</f>
        <v/>
      </c>
      <c r="BJ14" s="29">
        <f>IF(BK14="","",SUBTOTAL(3,$BK$4:BK14))</f>
        <v>11</v>
      </c>
      <c r="BK14" s="18">
        <f>IF(ROWS(BK$4:BK14)&gt;$BN$1,"",LOOKUP(ROWS(BK$4:BK14),student!$R$3:$R$4002,student!$C$3:$C$4002))</f>
        <v>0</v>
      </c>
      <c r="BL14" s="19">
        <f>IF(ROWS(BJ$4:BJ14)&gt;$BN$1,"",LOOKUP(ROWS(BJ$4:BJ14),student!$R$3:$R$4002,student!$D$3:$D$4002))</f>
        <v>0</v>
      </c>
      <c r="BM14" s="19">
        <f>IF(ROWS(BK$4:BK14)&gt;$BN$1,"",LOOKUP(ROWS(BK$4:BK14),student!$R$3:$R$4002,student!$E$3:$E$4002))</f>
        <v>0</v>
      </c>
      <c r="BN14" s="19">
        <f>IF(ROWS(BM$4:BM14)&gt;$BN$1,"",LOOKUP(ROWS(BM$4:BM14),student!$R$3:$R$4002,student!$F$3:$F$4002))</f>
        <v>0</v>
      </c>
      <c r="BP14" s="30">
        <f>IF(BQ14="","",SUBTOTAL(3,$BQ$4:BQ14))</f>
        <v>11</v>
      </c>
      <c r="BQ14" s="20">
        <f>IF(ROWS(BQ$4:BQ14)&gt;$BT$1,"",LOOKUP(ROWS(BQ$4:BQ14),student!$S$3:$S$4002,student!$C$3:$C$4002))</f>
        <v>0</v>
      </c>
      <c r="BR14" s="21">
        <f>IF(ROWS(BP$4:BP14)&gt;$BT$1,"",LOOKUP(ROWS(BP$4:BP14),student!$S$3:$S$4002,student!$D$3:$D$4002))</f>
        <v>0</v>
      </c>
      <c r="BS14" s="21">
        <f>IF(ROWS(BQ$4:BQ14)&gt;$BT$1,"",LOOKUP(ROWS(BQ$4:BQ14),student!$S$3:$S$4002,student!$E$3:$E$4002))</f>
        <v>0</v>
      </c>
      <c r="BT14" s="21">
        <f>IF(ROWS(BS$4:BS14)&gt;$BT$1,"",LOOKUP(ROWS(BS$4:BS14),student!$S$3:$S$4002,student!$F$3:$F$4002))</f>
        <v>0</v>
      </c>
    </row>
    <row r="15" spans="1:72" x14ac:dyDescent="0.75">
      <c r="A15" s="26">
        <v>12</v>
      </c>
      <c r="B15" s="29">
        <f>IF(C15="","",SUBTOTAL(3,$C$4:C15))</f>
        <v>12</v>
      </c>
      <c r="C15" s="18">
        <f>IF(ROWS(C$4:C15)&gt;$F$1,"",LOOKUP(ROWS(C$4:C15),student!$H$3:$H$4002,student!$C$3:$C$4002))</f>
        <v>4275</v>
      </c>
      <c r="D15" s="19" t="str">
        <f>IF(ROWS(B$4:B15)&gt;$F$1,"",LOOKUP(ROWS(B$4:B15),student!$H$3:$H$4002,student!$D$3:$D$4002))</f>
        <v>เด็กชาย</v>
      </c>
      <c r="E15" s="19" t="str">
        <f>IF(ROWS(C$4:C15)&gt;$F$1,"",LOOKUP(ROWS(C$4:C15),student!$H$3:$H$4002,student!$E$3:$E$4002))</f>
        <v>ฤทธิกร</v>
      </c>
      <c r="F15" s="19" t="str">
        <f>IF(ROWS(E$4:E15)&gt;$F$1,"",LOOKUP(ROWS(E$4:E15),student!$H$3:$H$4002,student!$F$3:$F$4002))</f>
        <v>ยาวิลาศ</v>
      </c>
      <c r="G15" s="26"/>
      <c r="H15" s="30">
        <f>IF(I15="","",SUBTOTAL(3,$I$4:I15))</f>
        <v>12</v>
      </c>
      <c r="I15" s="20">
        <f>IF(ROWS(I$4:I15)&gt;$L$1,"",LOOKUP(ROWS(I$4:I15),student!$I$3:$I$4002,student!$C$3:$C$4002))</f>
        <v>3809</v>
      </c>
      <c r="J15" s="21" t="str">
        <f>IF(ROWS(H$4:H15)&gt;$L$1,"",LOOKUP(ROWS(H$4:H15),student!$I$3:$I$4002,student!$D$3:$D$4002))</f>
        <v>เด็กหญิง</v>
      </c>
      <c r="K15" s="21" t="str">
        <f>IF(ROWS(I$4:I15)&gt;$L$1,"",LOOKUP(ROWS(I$4:I15),student!$I$3:$I$4002,student!$E$3:$E$4002))</f>
        <v>ชนกานต์</v>
      </c>
      <c r="L15" s="21" t="str">
        <f>IF(ROWS(K$4:K15)&gt;$L$1,"",LOOKUP(ROWS(K$4:K15),student!$I$3:$I$4002,student!$F$3:$F$4002))</f>
        <v>ยืนยิ่ง</v>
      </c>
      <c r="N15" s="29">
        <f>IF(O15="","",SUBTOTAL(3,$O$4:O15))</f>
        <v>12</v>
      </c>
      <c r="O15" s="18">
        <f>IF(ROWS(O$4:O15)&gt;$R$1,"",LOOKUP(ROWS(O$4:O15),student!$J$3:$J$4002,student!$C$3:$C$4002))</f>
        <v>0</v>
      </c>
      <c r="P15" s="19">
        <f>IF(ROWS(N$4:N15)&gt;$R$1,"",LOOKUP(ROWS(N$4:N15),student!$J$3:$J$4002,student!$D$3:$D$4002))</f>
        <v>0</v>
      </c>
      <c r="Q15" s="19">
        <f>IF(ROWS(O$4:O15)&gt;$R$1,"",LOOKUP(ROWS(O$4:O15),student!$J$3:$J$4002,student!$E$3:$E$4002))</f>
        <v>0</v>
      </c>
      <c r="R15" s="19">
        <f>IF(ROWS(Q$4:Q15)&gt;$R$1,"",LOOKUP(ROWS(Q$4:Q15),student!$J$3:$J$4002,student!$F$3:$F$4002))</f>
        <v>0</v>
      </c>
      <c r="T15" s="30">
        <f>IF(U15="","",SUBTOTAL(3,$U$4:U15))</f>
        <v>12</v>
      </c>
      <c r="U15" s="20">
        <f>IF(ROWS(U$4:U15)&gt;$X$1,"",LOOKUP(ROWS(U$4:U15),student!$K$3:$K$4002,student!$C$3:$C$4002))</f>
        <v>0</v>
      </c>
      <c r="V15" s="21">
        <f>IF(ROWS(T$4:T15)&gt;$X$1,"",LOOKUP(ROWS(T$4:T15),student!$K$3:$K$4002,student!$D$3:$D$4002))</f>
        <v>0</v>
      </c>
      <c r="W15" s="21">
        <f>IF(ROWS(U$4:U15)&gt;$X$1,"",LOOKUP(ROWS(U$4:U15),student!$K$3:$K$4002,student!$E$3:$E$4002))</f>
        <v>0</v>
      </c>
      <c r="X15" s="21">
        <f>IF(ROWS(W$4:W15)&gt;$X$1,"",LOOKUP(ROWS(W$4:W15),student!$K$3:$K$4002,student!$F$3:$F$4002))</f>
        <v>0</v>
      </c>
      <c r="Z15" s="29">
        <f>IF(AA15="","",SUBTOTAL(3,$AA$4:AA15))</f>
        <v>12</v>
      </c>
      <c r="AA15" s="18">
        <f>IF(ROWS(AA$4:AA15)&gt;$AD$1,"",LOOKUP(ROWS(AA$4:AA15),student!$L$3:$L$4002,student!$C$3:$C$4002))</f>
        <v>0</v>
      </c>
      <c r="AB15" s="19">
        <f>IF(ROWS(Z$4:Z15)&gt;$AD$1,"",LOOKUP(ROWS(Z$4:Z15),student!$L$3:$L$4002,student!$D$3:$D$4002))</f>
        <v>0</v>
      </c>
      <c r="AC15" s="19">
        <f>IF(ROWS(AA$4:AA15)&gt;$AD$1,"",LOOKUP(ROWS(AA$4:AA15),student!$L$3:$L$4002,student!$E$3:$E$4002))</f>
        <v>0</v>
      </c>
      <c r="AD15" s="19">
        <f>IF(ROWS(AC$4:AC15)&gt;$AD$1,"",LOOKUP(ROWS(AC$4:AC15),student!$L$3:$L$4002,student!$F$3:$F$4002))</f>
        <v>0</v>
      </c>
      <c r="AF15" s="30">
        <f>IF(AG15="","",SUBTOTAL(3,$AG$4:AG15))</f>
        <v>12</v>
      </c>
      <c r="AG15" s="20">
        <f>IF(ROWS(AG$4:AG15)&gt;$AJ$1,"",LOOKUP(ROWS(AG$4:AG15),student!$M$3:$M$4002,student!$C$3:$C$4002))</f>
        <v>0</v>
      </c>
      <c r="AH15" s="21">
        <f>IF(ROWS(AF$4:AF15)&gt;$AJ$1,"",LOOKUP(ROWS(AF$4:AF15),student!$M$3:$M$4002,student!$D$3:$D$4002))</f>
        <v>0</v>
      </c>
      <c r="AI15" s="21">
        <f>IF(ROWS(AG$4:AG15)&gt;$AJ$1,"",LOOKUP(ROWS(AG$4:AG15),student!$M$3:$M$4002,student!$E$3:$E$4002))</f>
        <v>0</v>
      </c>
      <c r="AJ15" s="21">
        <f>IF(ROWS(AI$4:AI15)&gt;$AJ$1,"",LOOKUP(ROWS(AI$4:AI15),student!$M$3:$M$4002,student!$F$3:$F$4002))</f>
        <v>0</v>
      </c>
      <c r="AL15" s="29" t="str">
        <f>IF(AM15="","",SUBTOTAL(3,$AM$4:AM15))</f>
        <v/>
      </c>
      <c r="AM15" s="18" t="str">
        <f>IF(ROWS(AM$4:AM15)&gt;$AP$1,"",LOOKUP(ROWS(AM$4:AM15),student!$N$3:$N$4002,student!$C$3:$C$4002))</f>
        <v/>
      </c>
      <c r="AN15" s="19" t="str">
        <f>IF(ROWS(AL$4:AL15)&gt;$AP$1,"",LOOKUP(ROWS(AL$4:AL15),student!$N$3:$N$4002,student!$D$3:$D$4002))</f>
        <v/>
      </c>
      <c r="AO15" s="19" t="str">
        <f>IF(ROWS(AM$4:AM15)&gt;$AP$1,"",LOOKUP(ROWS(AM$4:AM15),student!$N$3:$N$4002,student!$E$3:$E$4002))</f>
        <v/>
      </c>
      <c r="AP15" s="19" t="str">
        <f>IF(ROWS(AO$4:AO15)&gt;$AP$1,"",LOOKUP(ROWS(AO$4:AO15),student!$N$3:$N$4002,student!$F$3:$F$4002))</f>
        <v/>
      </c>
      <c r="AR15" s="30" t="str">
        <f>IF(AS15="","",SUBTOTAL(3,$AS$4:AS15))</f>
        <v/>
      </c>
      <c r="AS15" s="20" t="str">
        <f>IF(ROWS(AS$4:AS15)&gt;$AV$1,"",LOOKUP(ROWS(AS$4:AS15),student!$O$3:$O$4002,student!$C$3:$C$4002))</f>
        <v/>
      </c>
      <c r="AT15" s="21" t="str">
        <f>IF(ROWS(AR$4:AR15)&gt;$AV$1,"",LOOKUP(ROWS(AR$4:AR15),student!$O$3:$O$4002,student!$D$3:$D$4002))</f>
        <v/>
      </c>
      <c r="AU15" s="21" t="str">
        <f>IF(ROWS(AS$4:AS15)&gt;$AV$1,"",LOOKUP(ROWS(AS$4:AS15),student!$O$3:$O$4002,student!$E$3:$E$4002))</f>
        <v/>
      </c>
      <c r="AV15" s="21" t="str">
        <f>IF(ROWS(AU$4:AU15)&gt;$AV$1,"",LOOKUP(ROWS(AU$4:AU15),student!$O$3:$O$4002,student!$F$3:$F$4002))</f>
        <v/>
      </c>
      <c r="AX15" s="29" t="str">
        <f>IF(AY15="","",SUBTOTAL(3,$AY$4:AY15))</f>
        <v/>
      </c>
      <c r="AY15" s="18" t="str">
        <f>IF(ROWS(AY$4:AY15)&gt;$BB$1,"",LOOKUP(ROWS(AY$4:AY15),student!$P$3:$P$4002,student!$C$3:$C$4002))</f>
        <v/>
      </c>
      <c r="AZ15" s="19" t="str">
        <f>IF(ROWS(AX$4:AX15)&gt;$BB$1,"",LOOKUP(ROWS(AX$4:AX15),student!$P$3:$P$4002,student!$D$3:$D$4002))</f>
        <v/>
      </c>
      <c r="BA15" s="19" t="str">
        <f>IF(ROWS(AY$4:AY15)&gt;$BB$1,"",LOOKUP(ROWS(AY$4:AY15),student!$P$3:$P$4002,student!$E$3:$E$4002))</f>
        <v/>
      </c>
      <c r="BB15" s="19" t="str">
        <f>IF(ROWS(BA$4:BA15)&gt;$BB$1,"",LOOKUP(ROWS(BA$4:BA15),student!$P$3:$P$4002,student!$F$3:$F$4002))</f>
        <v/>
      </c>
      <c r="BD15" s="30" t="str">
        <f>IF(BE15="","",SUBTOTAL(3,$BE$4:BE15))</f>
        <v/>
      </c>
      <c r="BE15" s="20" t="str">
        <f>IF(ROWS(BE$4:BE15)&gt;$BH$1,"",LOOKUP(ROWS(BE$4:BE15),student!$Q$3:$Q$4002,student!$C$3:$C$4002))</f>
        <v/>
      </c>
      <c r="BF15" s="21" t="str">
        <f>IF(ROWS(BD$4:BD15)&gt;$BH$1,"",LOOKUP(ROWS(BD$4:BD15),student!$Q$3:$Q$4002,student!$D$3:$D$4002))</f>
        <v/>
      </c>
      <c r="BG15" s="21" t="str">
        <f>IF(ROWS(BE$4:BE15)&gt;$BH$1,"",LOOKUP(ROWS(BE$4:BE15),student!$Q$3:$Q$4002,student!$E$3:$E$4002))</f>
        <v/>
      </c>
      <c r="BH15" s="21" t="str">
        <f>IF(ROWS(BG$4:BG15)&gt;$BH$1,"",LOOKUP(ROWS(BG$4:BG15),student!$Q$3:$Q$4002,student!$F$3:$F$4002))</f>
        <v/>
      </c>
      <c r="BJ15" s="29">
        <f>IF(BK15="","",SUBTOTAL(3,$BK$4:BK15))</f>
        <v>12</v>
      </c>
      <c r="BK15" s="18">
        <f>IF(ROWS(BK$4:BK15)&gt;$BN$1,"",LOOKUP(ROWS(BK$4:BK15),student!$R$3:$R$4002,student!$C$3:$C$4002))</f>
        <v>0</v>
      </c>
      <c r="BL15" s="19">
        <f>IF(ROWS(BJ$4:BJ15)&gt;$BN$1,"",LOOKUP(ROWS(BJ$4:BJ15),student!$R$3:$R$4002,student!$D$3:$D$4002))</f>
        <v>0</v>
      </c>
      <c r="BM15" s="19">
        <f>IF(ROWS(BK$4:BK15)&gt;$BN$1,"",LOOKUP(ROWS(BK$4:BK15),student!$R$3:$R$4002,student!$E$3:$E$4002))</f>
        <v>0</v>
      </c>
      <c r="BN15" s="19">
        <f>IF(ROWS(BM$4:BM15)&gt;$BN$1,"",LOOKUP(ROWS(BM$4:BM15),student!$R$3:$R$4002,student!$F$3:$F$4002))</f>
        <v>0</v>
      </c>
      <c r="BP15" s="30">
        <f>IF(BQ15="","",SUBTOTAL(3,$BQ$4:BQ15))</f>
        <v>12</v>
      </c>
      <c r="BQ15" s="20">
        <f>IF(ROWS(BQ$4:BQ15)&gt;$BT$1,"",LOOKUP(ROWS(BQ$4:BQ15),student!$S$3:$S$4002,student!$C$3:$C$4002))</f>
        <v>0</v>
      </c>
      <c r="BR15" s="21">
        <f>IF(ROWS(BP$4:BP15)&gt;$BT$1,"",LOOKUP(ROWS(BP$4:BP15),student!$S$3:$S$4002,student!$D$3:$D$4002))</f>
        <v>0</v>
      </c>
      <c r="BS15" s="21">
        <f>IF(ROWS(BQ$4:BQ15)&gt;$BT$1,"",LOOKUP(ROWS(BQ$4:BQ15),student!$S$3:$S$4002,student!$E$3:$E$4002))</f>
        <v>0</v>
      </c>
      <c r="BT15" s="21">
        <f>IF(ROWS(BS$4:BS15)&gt;$BT$1,"",LOOKUP(ROWS(BS$4:BS15),student!$S$3:$S$4002,student!$F$3:$F$4002))</f>
        <v>0</v>
      </c>
    </row>
    <row r="16" spans="1:72" x14ac:dyDescent="0.75">
      <c r="A16" s="26">
        <v>13</v>
      </c>
      <c r="B16" s="29">
        <f>IF(C16="","",SUBTOTAL(3,$C$4:C16))</f>
        <v>13</v>
      </c>
      <c r="C16" s="18">
        <f>IF(ROWS(C$4:C16)&gt;$F$1,"",LOOKUP(ROWS(C$4:C16),student!$H$3:$H$4002,student!$C$3:$C$4002))</f>
        <v>3744</v>
      </c>
      <c r="D16" s="19" t="str">
        <f>IF(ROWS(B$4:B16)&gt;$F$1,"",LOOKUP(ROWS(B$4:B16),student!$H$3:$H$4002,student!$D$3:$D$4002))</f>
        <v>เด็กหญิง</v>
      </c>
      <c r="E16" s="19" t="str">
        <f>IF(ROWS(C$4:C16)&gt;$F$1,"",LOOKUP(ROWS(C$4:C16),student!$H$3:$H$4002,student!$E$3:$E$4002))</f>
        <v>รัชนก</v>
      </c>
      <c r="F16" s="19" t="str">
        <f>IF(ROWS(E$4:E16)&gt;$F$1,"",LOOKUP(ROWS(E$4:E16),student!$H$3:$H$4002,student!$F$3:$F$4002))</f>
        <v>บัวงาม</v>
      </c>
      <c r="G16" s="26"/>
      <c r="H16" s="30">
        <f>IF(I16="","",SUBTOTAL(3,$I$4:I16))</f>
        <v>13</v>
      </c>
      <c r="I16" s="20">
        <f>IF(ROWS(I$4:I16)&gt;$L$1,"",LOOKUP(ROWS(I$4:I16),student!$I$3:$I$4002,student!$C$3:$C$4002))</f>
        <v>3811</v>
      </c>
      <c r="J16" s="21" t="str">
        <f>IF(ROWS(H$4:H16)&gt;$L$1,"",LOOKUP(ROWS(H$4:H16),student!$I$3:$I$4002,student!$D$3:$D$4002))</f>
        <v>เด็กหญิง</v>
      </c>
      <c r="K16" s="21" t="str">
        <f>IF(ROWS(I$4:I16)&gt;$L$1,"",LOOKUP(ROWS(I$4:I16),student!$I$3:$I$4002,student!$E$3:$E$4002))</f>
        <v>กุลประกาย</v>
      </c>
      <c r="L16" s="21" t="str">
        <f>IF(ROWS(K$4:K16)&gt;$L$1,"",LOOKUP(ROWS(K$4:K16),student!$I$3:$I$4002,student!$F$3:$F$4002))</f>
        <v>สุบิน</v>
      </c>
      <c r="N16" s="29">
        <f>IF(O16="","",SUBTOTAL(3,$O$4:O16))</f>
        <v>13</v>
      </c>
      <c r="O16" s="18">
        <f>IF(ROWS(O$4:O16)&gt;$R$1,"",LOOKUP(ROWS(O$4:O16),student!$J$3:$J$4002,student!$C$3:$C$4002))</f>
        <v>0</v>
      </c>
      <c r="P16" s="19">
        <f>IF(ROWS(N$4:N16)&gt;$R$1,"",LOOKUP(ROWS(N$4:N16),student!$J$3:$J$4002,student!$D$3:$D$4002))</f>
        <v>0</v>
      </c>
      <c r="Q16" s="19">
        <f>IF(ROWS(O$4:O16)&gt;$R$1,"",LOOKUP(ROWS(O$4:O16),student!$J$3:$J$4002,student!$E$3:$E$4002))</f>
        <v>0</v>
      </c>
      <c r="R16" s="19">
        <f>IF(ROWS(Q$4:Q16)&gt;$R$1,"",LOOKUP(ROWS(Q$4:Q16),student!$J$3:$J$4002,student!$F$3:$F$4002))</f>
        <v>0</v>
      </c>
      <c r="T16" s="30">
        <f>IF(U16="","",SUBTOTAL(3,$U$4:U16))</f>
        <v>13</v>
      </c>
      <c r="U16" s="20">
        <f>IF(ROWS(U$4:U16)&gt;$X$1,"",LOOKUP(ROWS(U$4:U16),student!$K$3:$K$4002,student!$C$3:$C$4002))</f>
        <v>0</v>
      </c>
      <c r="V16" s="21">
        <f>IF(ROWS(T$4:T16)&gt;$X$1,"",LOOKUP(ROWS(T$4:T16),student!$K$3:$K$4002,student!$D$3:$D$4002))</f>
        <v>0</v>
      </c>
      <c r="W16" s="21">
        <f>IF(ROWS(U$4:U16)&gt;$X$1,"",LOOKUP(ROWS(U$4:U16),student!$K$3:$K$4002,student!$E$3:$E$4002))</f>
        <v>0</v>
      </c>
      <c r="X16" s="21">
        <f>IF(ROWS(W$4:W16)&gt;$X$1,"",LOOKUP(ROWS(W$4:W16),student!$K$3:$K$4002,student!$F$3:$F$4002))</f>
        <v>0</v>
      </c>
      <c r="Z16" s="29">
        <f>IF(AA16="","",SUBTOTAL(3,$AA$4:AA16))</f>
        <v>13</v>
      </c>
      <c r="AA16" s="18">
        <f>IF(ROWS(AA$4:AA16)&gt;$AD$1,"",LOOKUP(ROWS(AA$4:AA16),student!$L$3:$L$4002,student!$C$3:$C$4002))</f>
        <v>0</v>
      </c>
      <c r="AB16" s="19">
        <f>IF(ROWS(Z$4:Z16)&gt;$AD$1,"",LOOKUP(ROWS(Z$4:Z16),student!$L$3:$L$4002,student!$D$3:$D$4002))</f>
        <v>0</v>
      </c>
      <c r="AC16" s="19">
        <f>IF(ROWS(AA$4:AA16)&gt;$AD$1,"",LOOKUP(ROWS(AA$4:AA16),student!$L$3:$L$4002,student!$E$3:$E$4002))</f>
        <v>0</v>
      </c>
      <c r="AD16" s="19">
        <f>IF(ROWS(AC$4:AC16)&gt;$AD$1,"",LOOKUP(ROWS(AC$4:AC16),student!$L$3:$L$4002,student!$F$3:$F$4002))</f>
        <v>0</v>
      </c>
      <c r="AF16" s="30">
        <f>IF(AG16="","",SUBTOTAL(3,$AG$4:AG16))</f>
        <v>13</v>
      </c>
      <c r="AG16" s="20">
        <f>IF(ROWS(AG$4:AG16)&gt;$AJ$1,"",LOOKUP(ROWS(AG$4:AG16),student!$M$3:$M$4002,student!$C$3:$C$4002))</f>
        <v>0</v>
      </c>
      <c r="AH16" s="21">
        <f>IF(ROWS(AF$4:AF16)&gt;$AJ$1,"",LOOKUP(ROWS(AF$4:AF16),student!$M$3:$M$4002,student!$D$3:$D$4002))</f>
        <v>0</v>
      </c>
      <c r="AI16" s="21">
        <f>IF(ROWS(AG$4:AG16)&gt;$AJ$1,"",LOOKUP(ROWS(AG$4:AG16),student!$M$3:$M$4002,student!$E$3:$E$4002))</f>
        <v>0</v>
      </c>
      <c r="AJ16" s="21">
        <f>IF(ROWS(AI$4:AI16)&gt;$AJ$1,"",LOOKUP(ROWS(AI$4:AI16),student!$M$3:$M$4002,student!$F$3:$F$4002))</f>
        <v>0</v>
      </c>
      <c r="AL16" s="29" t="str">
        <f>IF(AM16="","",SUBTOTAL(3,$AM$4:AM16))</f>
        <v/>
      </c>
      <c r="AM16" s="18" t="str">
        <f>IF(ROWS(AM$4:AM16)&gt;$AP$1,"",LOOKUP(ROWS(AM$4:AM16),student!$N$3:$N$4002,student!$C$3:$C$4002))</f>
        <v/>
      </c>
      <c r="AN16" s="19" t="str">
        <f>IF(ROWS(AL$4:AL16)&gt;$AP$1,"",LOOKUP(ROWS(AL$4:AL16),student!$N$3:$N$4002,student!$D$3:$D$4002))</f>
        <v/>
      </c>
      <c r="AO16" s="19" t="str">
        <f>IF(ROWS(AM$4:AM16)&gt;$AP$1,"",LOOKUP(ROWS(AM$4:AM16),student!$N$3:$N$4002,student!$E$3:$E$4002))</f>
        <v/>
      </c>
      <c r="AP16" s="19" t="str">
        <f>IF(ROWS(AO$4:AO16)&gt;$AP$1,"",LOOKUP(ROWS(AO$4:AO16),student!$N$3:$N$4002,student!$F$3:$F$4002))</f>
        <v/>
      </c>
      <c r="AR16" s="30" t="str">
        <f>IF(AS16="","",SUBTOTAL(3,$AS$4:AS16))</f>
        <v/>
      </c>
      <c r="AS16" s="20" t="str">
        <f>IF(ROWS(AS$4:AS16)&gt;$AV$1,"",LOOKUP(ROWS(AS$4:AS16),student!$O$3:$O$4002,student!$C$3:$C$4002))</f>
        <v/>
      </c>
      <c r="AT16" s="21" t="str">
        <f>IF(ROWS(AR$4:AR16)&gt;$AV$1,"",LOOKUP(ROWS(AR$4:AR16),student!$O$3:$O$4002,student!$D$3:$D$4002))</f>
        <v/>
      </c>
      <c r="AU16" s="21" t="str">
        <f>IF(ROWS(AS$4:AS16)&gt;$AV$1,"",LOOKUP(ROWS(AS$4:AS16),student!$O$3:$O$4002,student!$E$3:$E$4002))</f>
        <v/>
      </c>
      <c r="AV16" s="21" t="str">
        <f>IF(ROWS(AU$4:AU16)&gt;$AV$1,"",LOOKUP(ROWS(AU$4:AU16),student!$O$3:$O$4002,student!$F$3:$F$4002))</f>
        <v/>
      </c>
      <c r="AX16" s="29" t="str">
        <f>IF(AY16="","",SUBTOTAL(3,$AY$4:AY16))</f>
        <v/>
      </c>
      <c r="AY16" s="18" t="str">
        <f>IF(ROWS(AY$4:AY16)&gt;$BB$1,"",LOOKUP(ROWS(AY$4:AY16),student!$P$3:$P$4002,student!$C$3:$C$4002))</f>
        <v/>
      </c>
      <c r="AZ16" s="19" t="str">
        <f>IF(ROWS(AX$4:AX16)&gt;$BB$1,"",LOOKUP(ROWS(AX$4:AX16),student!$P$3:$P$4002,student!$D$3:$D$4002))</f>
        <v/>
      </c>
      <c r="BA16" s="19" t="str">
        <f>IF(ROWS(AY$4:AY16)&gt;$BB$1,"",LOOKUP(ROWS(AY$4:AY16),student!$P$3:$P$4002,student!$E$3:$E$4002))</f>
        <v/>
      </c>
      <c r="BB16" s="19" t="str">
        <f>IF(ROWS(BA$4:BA16)&gt;$BB$1,"",LOOKUP(ROWS(BA$4:BA16),student!$P$3:$P$4002,student!$F$3:$F$4002))</f>
        <v/>
      </c>
      <c r="BD16" s="30" t="str">
        <f>IF(BE16="","",SUBTOTAL(3,$BE$4:BE16))</f>
        <v/>
      </c>
      <c r="BE16" s="20" t="str">
        <f>IF(ROWS(BE$4:BE16)&gt;$BH$1,"",LOOKUP(ROWS(BE$4:BE16),student!$Q$3:$Q$4002,student!$C$3:$C$4002))</f>
        <v/>
      </c>
      <c r="BF16" s="21" t="str">
        <f>IF(ROWS(BD$4:BD16)&gt;$BH$1,"",LOOKUP(ROWS(BD$4:BD16),student!$Q$3:$Q$4002,student!$D$3:$D$4002))</f>
        <v/>
      </c>
      <c r="BG16" s="21" t="str">
        <f>IF(ROWS(BE$4:BE16)&gt;$BH$1,"",LOOKUP(ROWS(BE$4:BE16),student!$Q$3:$Q$4002,student!$E$3:$E$4002))</f>
        <v/>
      </c>
      <c r="BH16" s="21" t="str">
        <f>IF(ROWS(BG$4:BG16)&gt;$BH$1,"",LOOKUP(ROWS(BG$4:BG16),student!$Q$3:$Q$4002,student!$F$3:$F$4002))</f>
        <v/>
      </c>
      <c r="BJ16" s="29">
        <f>IF(BK16="","",SUBTOTAL(3,$BK$4:BK16))</f>
        <v>13</v>
      </c>
      <c r="BK16" s="18">
        <f>IF(ROWS(BK$4:BK16)&gt;$BN$1,"",LOOKUP(ROWS(BK$4:BK16),student!$R$3:$R$4002,student!$C$3:$C$4002))</f>
        <v>0</v>
      </c>
      <c r="BL16" s="19">
        <f>IF(ROWS(BJ$4:BJ16)&gt;$BN$1,"",LOOKUP(ROWS(BJ$4:BJ16),student!$R$3:$R$4002,student!$D$3:$D$4002))</f>
        <v>0</v>
      </c>
      <c r="BM16" s="19">
        <f>IF(ROWS(BK$4:BK16)&gt;$BN$1,"",LOOKUP(ROWS(BK$4:BK16),student!$R$3:$R$4002,student!$E$3:$E$4002))</f>
        <v>0</v>
      </c>
      <c r="BN16" s="19">
        <f>IF(ROWS(BM$4:BM16)&gt;$BN$1,"",LOOKUP(ROWS(BM$4:BM16),student!$R$3:$R$4002,student!$F$3:$F$4002))</f>
        <v>0</v>
      </c>
      <c r="BP16" s="30">
        <f>IF(BQ16="","",SUBTOTAL(3,$BQ$4:BQ16))</f>
        <v>13</v>
      </c>
      <c r="BQ16" s="20">
        <f>IF(ROWS(BQ$4:BQ16)&gt;$BT$1,"",LOOKUP(ROWS(BQ$4:BQ16),student!$S$3:$S$4002,student!$C$3:$C$4002))</f>
        <v>0</v>
      </c>
      <c r="BR16" s="21">
        <f>IF(ROWS(BP$4:BP16)&gt;$BT$1,"",LOOKUP(ROWS(BP$4:BP16),student!$S$3:$S$4002,student!$D$3:$D$4002))</f>
        <v>0</v>
      </c>
      <c r="BS16" s="21">
        <f>IF(ROWS(BQ$4:BQ16)&gt;$BT$1,"",LOOKUP(ROWS(BQ$4:BQ16),student!$S$3:$S$4002,student!$E$3:$E$4002))</f>
        <v>0</v>
      </c>
      <c r="BT16" s="21">
        <f>IF(ROWS(BS$4:BS16)&gt;$BT$1,"",LOOKUP(ROWS(BS$4:BS16),student!$S$3:$S$4002,student!$F$3:$F$4002))</f>
        <v>0</v>
      </c>
    </row>
    <row r="17" spans="1:72" x14ac:dyDescent="0.75">
      <c r="A17" s="26">
        <v>14</v>
      </c>
      <c r="B17" s="29">
        <f>IF(C17="","",SUBTOTAL(3,$C$4:C17))</f>
        <v>14</v>
      </c>
      <c r="C17" s="18">
        <f>IF(ROWS(C$4:C17)&gt;$F$1,"",LOOKUP(ROWS(C$4:C17),student!$H$3:$H$4002,student!$C$3:$C$4002))</f>
        <v>3814</v>
      </c>
      <c r="D17" s="19" t="str">
        <f>IF(ROWS(B$4:B17)&gt;$F$1,"",LOOKUP(ROWS(B$4:B17),student!$H$3:$H$4002,student!$D$3:$D$4002))</f>
        <v>เด็กหญิง</v>
      </c>
      <c r="E17" s="19" t="str">
        <f>IF(ROWS(C$4:C17)&gt;$F$1,"",LOOKUP(ROWS(C$4:C17),student!$H$3:$H$4002,student!$E$3:$E$4002))</f>
        <v>ธัญญารัตน์</v>
      </c>
      <c r="F17" s="19" t="str">
        <f>IF(ROWS(E$4:E17)&gt;$F$1,"",LOOKUP(ROWS(E$4:E17),student!$H$3:$H$4002,student!$F$3:$F$4002))</f>
        <v>ศรีแพร</v>
      </c>
      <c r="G17" s="26"/>
      <c r="H17" s="30">
        <f>IF(I17="","",SUBTOTAL(3,$I$4:I17))</f>
        <v>14</v>
      </c>
      <c r="I17" s="20">
        <f>IF(ROWS(I$4:I17)&gt;$L$1,"",LOOKUP(ROWS(I$4:I17),student!$I$3:$I$4002,student!$C$3:$C$4002))</f>
        <v>3816</v>
      </c>
      <c r="J17" s="21" t="str">
        <f>IF(ROWS(H$4:H17)&gt;$L$1,"",LOOKUP(ROWS(H$4:H17),student!$I$3:$I$4002,student!$D$3:$D$4002))</f>
        <v>เด็กหญิง</v>
      </c>
      <c r="K17" s="21" t="str">
        <f>IF(ROWS(I$4:I17)&gt;$L$1,"",LOOKUP(ROWS(I$4:I17),student!$I$3:$I$4002,student!$E$3:$E$4002))</f>
        <v>เอวารินทร์</v>
      </c>
      <c r="L17" s="21" t="str">
        <f>IF(ROWS(K$4:K17)&gt;$L$1,"",LOOKUP(ROWS(K$4:K17),student!$I$3:$I$4002,student!$F$3:$F$4002))</f>
        <v>สุขเกษม</v>
      </c>
      <c r="N17" s="29">
        <f>IF(O17="","",SUBTOTAL(3,$O$4:O17))</f>
        <v>14</v>
      </c>
      <c r="O17" s="18">
        <f>IF(ROWS(O$4:O17)&gt;$R$1,"",LOOKUP(ROWS(O$4:O17),student!$J$3:$J$4002,student!$C$3:$C$4002))</f>
        <v>0</v>
      </c>
      <c r="P17" s="19">
        <f>IF(ROWS(N$4:N17)&gt;$R$1,"",LOOKUP(ROWS(N$4:N17),student!$J$3:$J$4002,student!$D$3:$D$4002))</f>
        <v>0</v>
      </c>
      <c r="Q17" s="19">
        <f>IF(ROWS(O$4:O17)&gt;$R$1,"",LOOKUP(ROWS(O$4:O17),student!$J$3:$J$4002,student!$E$3:$E$4002))</f>
        <v>0</v>
      </c>
      <c r="R17" s="19">
        <f>IF(ROWS(Q$4:Q17)&gt;$R$1,"",LOOKUP(ROWS(Q$4:Q17),student!$J$3:$J$4002,student!$F$3:$F$4002))</f>
        <v>0</v>
      </c>
      <c r="T17" s="30">
        <f>IF(U17="","",SUBTOTAL(3,$U$4:U17))</f>
        <v>14</v>
      </c>
      <c r="U17" s="20">
        <f>IF(ROWS(U$4:U17)&gt;$X$1,"",LOOKUP(ROWS(U$4:U17),student!$K$3:$K$4002,student!$C$3:$C$4002))</f>
        <v>0</v>
      </c>
      <c r="V17" s="21">
        <f>IF(ROWS(T$4:T17)&gt;$X$1,"",LOOKUP(ROWS(T$4:T17),student!$K$3:$K$4002,student!$D$3:$D$4002))</f>
        <v>0</v>
      </c>
      <c r="W17" s="21">
        <f>IF(ROWS(U$4:U17)&gt;$X$1,"",LOOKUP(ROWS(U$4:U17),student!$K$3:$K$4002,student!$E$3:$E$4002))</f>
        <v>0</v>
      </c>
      <c r="X17" s="21">
        <f>IF(ROWS(W$4:W17)&gt;$X$1,"",LOOKUP(ROWS(W$4:W17),student!$K$3:$K$4002,student!$F$3:$F$4002))</f>
        <v>0</v>
      </c>
      <c r="Z17" s="29">
        <f>IF(AA17="","",SUBTOTAL(3,$AA$4:AA17))</f>
        <v>14</v>
      </c>
      <c r="AA17" s="18">
        <f>IF(ROWS(AA$4:AA17)&gt;$AD$1,"",LOOKUP(ROWS(AA$4:AA17),student!$L$3:$L$4002,student!$C$3:$C$4002))</f>
        <v>0</v>
      </c>
      <c r="AB17" s="19">
        <f>IF(ROWS(Z$4:Z17)&gt;$AD$1,"",LOOKUP(ROWS(Z$4:Z17),student!$L$3:$L$4002,student!$D$3:$D$4002))</f>
        <v>0</v>
      </c>
      <c r="AC17" s="19">
        <f>IF(ROWS(AA$4:AA17)&gt;$AD$1,"",LOOKUP(ROWS(AA$4:AA17),student!$L$3:$L$4002,student!$E$3:$E$4002))</f>
        <v>0</v>
      </c>
      <c r="AD17" s="19">
        <f>IF(ROWS(AC$4:AC17)&gt;$AD$1,"",LOOKUP(ROWS(AC$4:AC17),student!$L$3:$L$4002,student!$F$3:$F$4002))</f>
        <v>0</v>
      </c>
      <c r="AF17" s="30">
        <f>IF(AG17="","",SUBTOTAL(3,$AG$4:AG17))</f>
        <v>14</v>
      </c>
      <c r="AG17" s="20">
        <f>IF(ROWS(AG$4:AG17)&gt;$AJ$1,"",LOOKUP(ROWS(AG$4:AG17),student!$M$3:$M$4002,student!$C$3:$C$4002))</f>
        <v>0</v>
      </c>
      <c r="AH17" s="21">
        <f>IF(ROWS(AF$4:AF17)&gt;$AJ$1,"",LOOKUP(ROWS(AF$4:AF17),student!$M$3:$M$4002,student!$D$3:$D$4002))</f>
        <v>0</v>
      </c>
      <c r="AI17" s="21">
        <f>IF(ROWS(AG$4:AG17)&gt;$AJ$1,"",LOOKUP(ROWS(AG$4:AG17),student!$M$3:$M$4002,student!$E$3:$E$4002))</f>
        <v>0</v>
      </c>
      <c r="AJ17" s="21">
        <f>IF(ROWS(AI$4:AI17)&gt;$AJ$1,"",LOOKUP(ROWS(AI$4:AI17),student!$M$3:$M$4002,student!$F$3:$F$4002))</f>
        <v>0</v>
      </c>
      <c r="AL17" s="29" t="str">
        <f>IF(AM17="","",SUBTOTAL(3,$AM$4:AM17))</f>
        <v/>
      </c>
      <c r="AM17" s="18" t="str">
        <f>IF(ROWS(AM$4:AM17)&gt;$AP$1,"",LOOKUP(ROWS(AM$4:AM17),student!$N$3:$N$4002,student!$C$3:$C$4002))</f>
        <v/>
      </c>
      <c r="AN17" s="19" t="str">
        <f>IF(ROWS(AL$4:AL17)&gt;$AP$1,"",LOOKUP(ROWS(AL$4:AL17),student!$N$3:$N$4002,student!$D$3:$D$4002))</f>
        <v/>
      </c>
      <c r="AO17" s="19" t="str">
        <f>IF(ROWS(AM$4:AM17)&gt;$AP$1,"",LOOKUP(ROWS(AM$4:AM17),student!$N$3:$N$4002,student!$E$3:$E$4002))</f>
        <v/>
      </c>
      <c r="AP17" s="19" t="str">
        <f>IF(ROWS(AO$4:AO17)&gt;$AP$1,"",LOOKUP(ROWS(AO$4:AO17),student!$N$3:$N$4002,student!$F$3:$F$4002))</f>
        <v/>
      </c>
      <c r="AR17" s="30" t="str">
        <f>IF(AS17="","",SUBTOTAL(3,$AS$4:AS17))</f>
        <v/>
      </c>
      <c r="AS17" s="20" t="str">
        <f>IF(ROWS(AS$4:AS17)&gt;$AV$1,"",LOOKUP(ROWS(AS$4:AS17),student!$O$3:$O$4002,student!$C$3:$C$4002))</f>
        <v/>
      </c>
      <c r="AT17" s="21" t="str">
        <f>IF(ROWS(AR$4:AR17)&gt;$AV$1,"",LOOKUP(ROWS(AR$4:AR17),student!$O$3:$O$4002,student!$D$3:$D$4002))</f>
        <v/>
      </c>
      <c r="AU17" s="21" t="str">
        <f>IF(ROWS(AS$4:AS17)&gt;$AV$1,"",LOOKUP(ROWS(AS$4:AS17),student!$O$3:$O$4002,student!$E$3:$E$4002))</f>
        <v/>
      </c>
      <c r="AV17" s="21" t="str">
        <f>IF(ROWS(AU$4:AU17)&gt;$AV$1,"",LOOKUP(ROWS(AU$4:AU17),student!$O$3:$O$4002,student!$F$3:$F$4002))</f>
        <v/>
      </c>
      <c r="AX17" s="29" t="str">
        <f>IF(AY17="","",SUBTOTAL(3,$AY$4:AY17))</f>
        <v/>
      </c>
      <c r="AY17" s="18" t="str">
        <f>IF(ROWS(AY$4:AY17)&gt;$BB$1,"",LOOKUP(ROWS(AY$4:AY17),student!$P$3:$P$4002,student!$C$3:$C$4002))</f>
        <v/>
      </c>
      <c r="AZ17" s="19" t="str">
        <f>IF(ROWS(AX$4:AX17)&gt;$BB$1,"",LOOKUP(ROWS(AX$4:AX17),student!$P$3:$P$4002,student!$D$3:$D$4002))</f>
        <v/>
      </c>
      <c r="BA17" s="19" t="str">
        <f>IF(ROWS(AY$4:AY17)&gt;$BB$1,"",LOOKUP(ROWS(AY$4:AY17),student!$P$3:$P$4002,student!$E$3:$E$4002))</f>
        <v/>
      </c>
      <c r="BB17" s="19" t="str">
        <f>IF(ROWS(BA$4:BA17)&gt;$BB$1,"",LOOKUP(ROWS(BA$4:BA17),student!$P$3:$P$4002,student!$F$3:$F$4002))</f>
        <v/>
      </c>
      <c r="BD17" s="30" t="str">
        <f>IF(BE17="","",SUBTOTAL(3,$BE$4:BE17))</f>
        <v/>
      </c>
      <c r="BE17" s="20" t="str">
        <f>IF(ROWS(BE$4:BE17)&gt;$BH$1,"",LOOKUP(ROWS(BE$4:BE17),student!$Q$3:$Q$4002,student!$C$3:$C$4002))</f>
        <v/>
      </c>
      <c r="BF17" s="21" t="str">
        <f>IF(ROWS(BD$4:BD17)&gt;$BH$1,"",LOOKUP(ROWS(BD$4:BD17),student!$Q$3:$Q$4002,student!$D$3:$D$4002))</f>
        <v/>
      </c>
      <c r="BG17" s="21" t="str">
        <f>IF(ROWS(BE$4:BE17)&gt;$BH$1,"",LOOKUP(ROWS(BE$4:BE17),student!$Q$3:$Q$4002,student!$E$3:$E$4002))</f>
        <v/>
      </c>
      <c r="BH17" s="21" t="str">
        <f>IF(ROWS(BG$4:BG17)&gt;$BH$1,"",LOOKUP(ROWS(BG$4:BG17),student!$Q$3:$Q$4002,student!$F$3:$F$4002))</f>
        <v/>
      </c>
      <c r="BJ17" s="29">
        <f>IF(BK17="","",SUBTOTAL(3,$BK$4:BK17))</f>
        <v>14</v>
      </c>
      <c r="BK17" s="18">
        <f>IF(ROWS(BK$4:BK17)&gt;$BN$1,"",LOOKUP(ROWS(BK$4:BK17),student!$R$3:$R$4002,student!$C$3:$C$4002))</f>
        <v>0</v>
      </c>
      <c r="BL17" s="19">
        <f>IF(ROWS(BJ$4:BJ17)&gt;$BN$1,"",LOOKUP(ROWS(BJ$4:BJ17),student!$R$3:$R$4002,student!$D$3:$D$4002))</f>
        <v>0</v>
      </c>
      <c r="BM17" s="19">
        <f>IF(ROWS(BK$4:BK17)&gt;$BN$1,"",LOOKUP(ROWS(BK$4:BK17),student!$R$3:$R$4002,student!$E$3:$E$4002))</f>
        <v>0</v>
      </c>
      <c r="BN17" s="19">
        <f>IF(ROWS(BM$4:BM17)&gt;$BN$1,"",LOOKUP(ROWS(BM$4:BM17),student!$R$3:$R$4002,student!$F$3:$F$4002))</f>
        <v>0</v>
      </c>
      <c r="BP17" s="30">
        <f>IF(BQ17="","",SUBTOTAL(3,$BQ$4:BQ17))</f>
        <v>14</v>
      </c>
      <c r="BQ17" s="20">
        <f>IF(ROWS(BQ$4:BQ17)&gt;$BT$1,"",LOOKUP(ROWS(BQ$4:BQ17),student!$S$3:$S$4002,student!$C$3:$C$4002))</f>
        <v>0</v>
      </c>
      <c r="BR17" s="21">
        <f>IF(ROWS(BP$4:BP17)&gt;$BT$1,"",LOOKUP(ROWS(BP$4:BP17),student!$S$3:$S$4002,student!$D$3:$D$4002))</f>
        <v>0</v>
      </c>
      <c r="BS17" s="21">
        <f>IF(ROWS(BQ$4:BQ17)&gt;$BT$1,"",LOOKUP(ROWS(BQ$4:BQ17),student!$S$3:$S$4002,student!$E$3:$E$4002))</f>
        <v>0</v>
      </c>
      <c r="BT17" s="21">
        <f>IF(ROWS(BS$4:BS17)&gt;$BT$1,"",LOOKUP(ROWS(BS$4:BS17),student!$S$3:$S$4002,student!$F$3:$F$4002))</f>
        <v>0</v>
      </c>
    </row>
    <row r="18" spans="1:72" x14ac:dyDescent="0.75">
      <c r="A18" s="26">
        <v>15</v>
      </c>
      <c r="B18" s="29">
        <f>IF(C18="","",SUBTOTAL(3,$C$4:C18))</f>
        <v>15</v>
      </c>
      <c r="C18" s="18">
        <f>IF(ROWS(C$4:C18)&gt;$F$1,"",LOOKUP(ROWS(C$4:C18),student!$H$3:$H$4002,student!$C$3:$C$4002))</f>
        <v>3826</v>
      </c>
      <c r="D18" s="19" t="str">
        <f>IF(ROWS(B$4:B18)&gt;$F$1,"",LOOKUP(ROWS(B$4:B18),student!$H$3:$H$4002,student!$D$3:$D$4002))</f>
        <v>เด็กหญิง</v>
      </c>
      <c r="E18" s="19" t="str">
        <f>IF(ROWS(C$4:C18)&gt;$F$1,"",LOOKUP(ROWS(C$4:C18),student!$H$3:$H$4002,student!$E$3:$E$4002))</f>
        <v>ณัฐชา</v>
      </c>
      <c r="F18" s="19" t="str">
        <f>IF(ROWS(E$4:E18)&gt;$F$1,"",LOOKUP(ROWS(E$4:E18),student!$H$3:$H$4002,student!$F$3:$F$4002))</f>
        <v>บังเกิดลาภ</v>
      </c>
      <c r="G18" s="26"/>
      <c r="H18" s="30">
        <f>IF(I18="","",SUBTOTAL(3,$I$4:I18))</f>
        <v>15</v>
      </c>
      <c r="I18" s="20">
        <f>IF(ROWS(I$4:I18)&gt;$L$1,"",LOOKUP(ROWS(I$4:I18),student!$I$3:$I$4002,student!$C$3:$C$4002))</f>
        <v>3853</v>
      </c>
      <c r="J18" s="21" t="str">
        <f>IF(ROWS(H$4:H18)&gt;$L$1,"",LOOKUP(ROWS(H$4:H18),student!$I$3:$I$4002,student!$D$3:$D$4002))</f>
        <v>เด็กหญิง</v>
      </c>
      <c r="K18" s="21" t="str">
        <f>IF(ROWS(I$4:I18)&gt;$L$1,"",LOOKUP(ROWS(I$4:I18),student!$I$3:$I$4002,student!$E$3:$E$4002))</f>
        <v>วิยะดา</v>
      </c>
      <c r="L18" s="21" t="str">
        <f>IF(ROWS(K$4:K18)&gt;$L$1,"",LOOKUP(ROWS(K$4:K18),student!$I$3:$I$4002,student!$F$3:$F$4002))</f>
        <v>สิมมา</v>
      </c>
      <c r="N18" s="29">
        <f>IF(O18="","",SUBTOTAL(3,$O$4:O18))</f>
        <v>15</v>
      </c>
      <c r="O18" s="18">
        <f>IF(ROWS(O$4:O18)&gt;$R$1,"",LOOKUP(ROWS(O$4:O18),student!$J$3:$J$4002,student!$C$3:$C$4002))</f>
        <v>0</v>
      </c>
      <c r="P18" s="19">
        <f>IF(ROWS(N$4:N18)&gt;$R$1,"",LOOKUP(ROWS(N$4:N18),student!$J$3:$J$4002,student!$D$3:$D$4002))</f>
        <v>0</v>
      </c>
      <c r="Q18" s="19">
        <f>IF(ROWS(O$4:O18)&gt;$R$1,"",LOOKUP(ROWS(O$4:O18),student!$J$3:$J$4002,student!$E$3:$E$4002))</f>
        <v>0</v>
      </c>
      <c r="R18" s="19">
        <f>IF(ROWS(Q$4:Q18)&gt;$R$1,"",LOOKUP(ROWS(Q$4:Q18),student!$J$3:$J$4002,student!$F$3:$F$4002))</f>
        <v>0</v>
      </c>
      <c r="T18" s="30">
        <f>IF(U18="","",SUBTOTAL(3,$U$4:U18))</f>
        <v>15</v>
      </c>
      <c r="U18" s="20">
        <f>IF(ROWS(U$4:U18)&gt;$X$1,"",LOOKUP(ROWS(U$4:U18),student!$K$3:$K$4002,student!$C$3:$C$4002))</f>
        <v>0</v>
      </c>
      <c r="V18" s="21">
        <f>IF(ROWS(T$4:T18)&gt;$X$1,"",LOOKUP(ROWS(T$4:T18),student!$K$3:$K$4002,student!$D$3:$D$4002))</f>
        <v>0</v>
      </c>
      <c r="W18" s="21">
        <f>IF(ROWS(U$4:U18)&gt;$X$1,"",LOOKUP(ROWS(U$4:U18),student!$K$3:$K$4002,student!$E$3:$E$4002))</f>
        <v>0</v>
      </c>
      <c r="X18" s="21">
        <f>IF(ROWS(W$4:W18)&gt;$X$1,"",LOOKUP(ROWS(W$4:W18),student!$K$3:$K$4002,student!$F$3:$F$4002))</f>
        <v>0</v>
      </c>
      <c r="Z18" s="29">
        <f>IF(AA18="","",SUBTOTAL(3,$AA$4:AA18))</f>
        <v>15</v>
      </c>
      <c r="AA18" s="18">
        <f>IF(ROWS(AA$4:AA18)&gt;$AD$1,"",LOOKUP(ROWS(AA$4:AA18),student!$L$3:$L$4002,student!$C$3:$C$4002))</f>
        <v>0</v>
      </c>
      <c r="AB18" s="19">
        <f>IF(ROWS(Z$4:Z18)&gt;$AD$1,"",LOOKUP(ROWS(Z$4:Z18),student!$L$3:$L$4002,student!$D$3:$D$4002))</f>
        <v>0</v>
      </c>
      <c r="AC18" s="19">
        <f>IF(ROWS(AA$4:AA18)&gt;$AD$1,"",LOOKUP(ROWS(AA$4:AA18),student!$L$3:$L$4002,student!$E$3:$E$4002))</f>
        <v>0</v>
      </c>
      <c r="AD18" s="19">
        <f>IF(ROWS(AC$4:AC18)&gt;$AD$1,"",LOOKUP(ROWS(AC$4:AC18),student!$L$3:$L$4002,student!$F$3:$F$4002))</f>
        <v>0</v>
      </c>
      <c r="AF18" s="30">
        <f>IF(AG18="","",SUBTOTAL(3,$AG$4:AG18))</f>
        <v>15</v>
      </c>
      <c r="AG18" s="20">
        <f>IF(ROWS(AG$4:AG18)&gt;$AJ$1,"",LOOKUP(ROWS(AG$4:AG18),student!$M$3:$M$4002,student!$C$3:$C$4002))</f>
        <v>0</v>
      </c>
      <c r="AH18" s="21">
        <f>IF(ROWS(AF$4:AF18)&gt;$AJ$1,"",LOOKUP(ROWS(AF$4:AF18),student!$M$3:$M$4002,student!$D$3:$D$4002))</f>
        <v>0</v>
      </c>
      <c r="AI18" s="21">
        <f>IF(ROWS(AG$4:AG18)&gt;$AJ$1,"",LOOKUP(ROWS(AG$4:AG18),student!$M$3:$M$4002,student!$E$3:$E$4002))</f>
        <v>0</v>
      </c>
      <c r="AJ18" s="21">
        <f>IF(ROWS(AI$4:AI18)&gt;$AJ$1,"",LOOKUP(ROWS(AI$4:AI18),student!$M$3:$M$4002,student!$F$3:$F$4002))</f>
        <v>0</v>
      </c>
      <c r="AL18" s="29" t="str">
        <f>IF(AM18="","",SUBTOTAL(3,$AM$4:AM18))</f>
        <v/>
      </c>
      <c r="AM18" s="18" t="str">
        <f>IF(ROWS(AM$4:AM18)&gt;$AP$1,"",LOOKUP(ROWS(AM$4:AM18),student!$N$3:$N$4002,student!$C$3:$C$4002))</f>
        <v/>
      </c>
      <c r="AN18" s="19" t="str">
        <f>IF(ROWS(AL$4:AL18)&gt;$AP$1,"",LOOKUP(ROWS(AL$4:AL18),student!$N$3:$N$4002,student!$D$3:$D$4002))</f>
        <v/>
      </c>
      <c r="AO18" s="19" t="str">
        <f>IF(ROWS(AM$4:AM18)&gt;$AP$1,"",LOOKUP(ROWS(AM$4:AM18),student!$N$3:$N$4002,student!$E$3:$E$4002))</f>
        <v/>
      </c>
      <c r="AP18" s="19" t="str">
        <f>IF(ROWS(AO$4:AO18)&gt;$AP$1,"",LOOKUP(ROWS(AO$4:AO18),student!$N$3:$N$4002,student!$F$3:$F$4002))</f>
        <v/>
      </c>
      <c r="AR18" s="30" t="str">
        <f>IF(AS18="","",SUBTOTAL(3,$AS$4:AS18))</f>
        <v/>
      </c>
      <c r="AS18" s="20" t="str">
        <f>IF(ROWS(AS$4:AS18)&gt;$AV$1,"",LOOKUP(ROWS(AS$4:AS18),student!$O$3:$O$4002,student!$C$3:$C$4002))</f>
        <v/>
      </c>
      <c r="AT18" s="21" t="str">
        <f>IF(ROWS(AR$4:AR18)&gt;$AV$1,"",LOOKUP(ROWS(AR$4:AR18),student!$O$3:$O$4002,student!$D$3:$D$4002))</f>
        <v/>
      </c>
      <c r="AU18" s="21" t="str">
        <f>IF(ROWS(AS$4:AS18)&gt;$AV$1,"",LOOKUP(ROWS(AS$4:AS18),student!$O$3:$O$4002,student!$E$3:$E$4002))</f>
        <v/>
      </c>
      <c r="AV18" s="21" t="str">
        <f>IF(ROWS(AU$4:AU18)&gt;$AV$1,"",LOOKUP(ROWS(AU$4:AU18),student!$O$3:$O$4002,student!$F$3:$F$4002))</f>
        <v/>
      </c>
      <c r="AX18" s="29" t="str">
        <f>IF(AY18="","",SUBTOTAL(3,$AY$4:AY18))</f>
        <v/>
      </c>
      <c r="AY18" s="18" t="str">
        <f>IF(ROWS(AY$4:AY18)&gt;$BB$1,"",LOOKUP(ROWS(AY$4:AY18),student!$P$3:$P$4002,student!$C$3:$C$4002))</f>
        <v/>
      </c>
      <c r="AZ18" s="19" t="str">
        <f>IF(ROWS(AX$4:AX18)&gt;$BB$1,"",LOOKUP(ROWS(AX$4:AX18),student!$P$3:$P$4002,student!$D$3:$D$4002))</f>
        <v/>
      </c>
      <c r="BA18" s="19" t="str">
        <f>IF(ROWS(AY$4:AY18)&gt;$BB$1,"",LOOKUP(ROWS(AY$4:AY18),student!$P$3:$P$4002,student!$E$3:$E$4002))</f>
        <v/>
      </c>
      <c r="BB18" s="19" t="str">
        <f>IF(ROWS(BA$4:BA18)&gt;$BB$1,"",LOOKUP(ROWS(BA$4:BA18),student!$P$3:$P$4002,student!$F$3:$F$4002))</f>
        <v/>
      </c>
      <c r="BD18" s="30" t="str">
        <f>IF(BE18="","",SUBTOTAL(3,$BE$4:BE18))</f>
        <v/>
      </c>
      <c r="BE18" s="20" t="str">
        <f>IF(ROWS(BE$4:BE18)&gt;$BH$1,"",LOOKUP(ROWS(BE$4:BE18),student!$Q$3:$Q$4002,student!$C$3:$C$4002))</f>
        <v/>
      </c>
      <c r="BF18" s="21" t="str">
        <f>IF(ROWS(BD$4:BD18)&gt;$BH$1,"",LOOKUP(ROWS(BD$4:BD18),student!$Q$3:$Q$4002,student!$D$3:$D$4002))</f>
        <v/>
      </c>
      <c r="BG18" s="21" t="str">
        <f>IF(ROWS(BE$4:BE18)&gt;$BH$1,"",LOOKUP(ROWS(BE$4:BE18),student!$Q$3:$Q$4002,student!$E$3:$E$4002))</f>
        <v/>
      </c>
      <c r="BH18" s="21" t="str">
        <f>IF(ROWS(BG$4:BG18)&gt;$BH$1,"",LOOKUP(ROWS(BG$4:BG18),student!$Q$3:$Q$4002,student!$F$3:$F$4002))</f>
        <v/>
      </c>
      <c r="BJ18" s="29">
        <f>IF(BK18="","",SUBTOTAL(3,$BK$4:BK18))</f>
        <v>15</v>
      </c>
      <c r="BK18" s="18">
        <f>IF(ROWS(BK$4:BK18)&gt;$BN$1,"",LOOKUP(ROWS(BK$4:BK18),student!$R$3:$R$4002,student!$C$3:$C$4002))</f>
        <v>0</v>
      </c>
      <c r="BL18" s="19">
        <f>IF(ROWS(BJ$4:BJ18)&gt;$BN$1,"",LOOKUP(ROWS(BJ$4:BJ18),student!$R$3:$R$4002,student!$D$3:$D$4002))</f>
        <v>0</v>
      </c>
      <c r="BM18" s="19">
        <f>IF(ROWS(BK$4:BK18)&gt;$BN$1,"",LOOKUP(ROWS(BK$4:BK18),student!$R$3:$R$4002,student!$E$3:$E$4002))</f>
        <v>0</v>
      </c>
      <c r="BN18" s="19">
        <f>IF(ROWS(BM$4:BM18)&gt;$BN$1,"",LOOKUP(ROWS(BM$4:BM18),student!$R$3:$R$4002,student!$F$3:$F$4002))</f>
        <v>0</v>
      </c>
      <c r="BP18" s="30">
        <f>IF(BQ18="","",SUBTOTAL(3,$BQ$4:BQ18))</f>
        <v>15</v>
      </c>
      <c r="BQ18" s="20">
        <f>IF(ROWS(BQ$4:BQ18)&gt;$BT$1,"",LOOKUP(ROWS(BQ$4:BQ18),student!$S$3:$S$4002,student!$C$3:$C$4002))</f>
        <v>0</v>
      </c>
      <c r="BR18" s="21">
        <f>IF(ROWS(BP$4:BP18)&gt;$BT$1,"",LOOKUP(ROWS(BP$4:BP18),student!$S$3:$S$4002,student!$D$3:$D$4002))</f>
        <v>0</v>
      </c>
      <c r="BS18" s="21">
        <f>IF(ROWS(BQ$4:BQ18)&gt;$BT$1,"",LOOKUP(ROWS(BQ$4:BQ18),student!$S$3:$S$4002,student!$E$3:$E$4002))</f>
        <v>0</v>
      </c>
      <c r="BT18" s="21">
        <f>IF(ROWS(BS$4:BS18)&gt;$BT$1,"",LOOKUP(ROWS(BS$4:BS18),student!$S$3:$S$4002,student!$F$3:$F$4002))</f>
        <v>0</v>
      </c>
    </row>
    <row r="19" spans="1:72" x14ac:dyDescent="0.75">
      <c r="A19" s="26">
        <v>16</v>
      </c>
      <c r="B19" s="29">
        <f>IF(C19="","",SUBTOTAL(3,$C$4:C19))</f>
        <v>16</v>
      </c>
      <c r="C19" s="18">
        <f>IF(ROWS(C$4:C19)&gt;$F$1,"",LOOKUP(ROWS(C$4:C19),student!$H$3:$H$4002,student!$C$3:$C$4002))</f>
        <v>3828</v>
      </c>
      <c r="D19" s="19" t="str">
        <f>IF(ROWS(B$4:B19)&gt;$F$1,"",LOOKUP(ROWS(B$4:B19),student!$H$3:$H$4002,student!$D$3:$D$4002))</f>
        <v>เด็กหญิง</v>
      </c>
      <c r="E19" s="19" t="str">
        <f>IF(ROWS(C$4:C19)&gt;$F$1,"",LOOKUP(ROWS(C$4:C19),student!$H$3:$H$4002,student!$E$3:$E$4002))</f>
        <v>สายธาร</v>
      </c>
      <c r="F19" s="19" t="str">
        <f>IF(ROWS(E$4:E19)&gt;$F$1,"",LOOKUP(ROWS(E$4:E19),student!$H$3:$H$4002,student!$F$3:$F$4002))</f>
        <v>บุญเรือง</v>
      </c>
      <c r="G19" s="26"/>
      <c r="H19" s="30">
        <f>IF(I19="","",SUBTOTAL(3,$I$4:I19))</f>
        <v>16</v>
      </c>
      <c r="I19" s="20">
        <f>IF(ROWS(I$4:I19)&gt;$L$1,"",LOOKUP(ROWS(I$4:I19),student!$I$3:$I$4002,student!$C$3:$C$4002))</f>
        <v>3854</v>
      </c>
      <c r="J19" s="21" t="str">
        <f>IF(ROWS(H$4:H19)&gt;$L$1,"",LOOKUP(ROWS(H$4:H19),student!$I$3:$I$4002,student!$D$3:$D$4002))</f>
        <v>เด็กหญิง</v>
      </c>
      <c r="K19" s="21" t="str">
        <f>IF(ROWS(I$4:I19)&gt;$L$1,"",LOOKUP(ROWS(I$4:I19),student!$I$3:$I$4002,student!$E$3:$E$4002))</f>
        <v>ณัฐกมล</v>
      </c>
      <c r="L19" s="21" t="str">
        <f>IF(ROWS(K$4:K19)&gt;$L$1,"",LOOKUP(ROWS(K$4:K19),student!$I$3:$I$4002,student!$F$3:$F$4002))</f>
        <v>สอนง่าย</v>
      </c>
      <c r="N19" s="29">
        <f>IF(O19="","",SUBTOTAL(3,$O$4:O19))</f>
        <v>16</v>
      </c>
      <c r="O19" s="18">
        <f>IF(ROWS(O$4:O19)&gt;$R$1,"",LOOKUP(ROWS(O$4:O19),student!$J$3:$J$4002,student!$C$3:$C$4002))</f>
        <v>0</v>
      </c>
      <c r="P19" s="19">
        <f>IF(ROWS(N$4:N19)&gt;$R$1,"",LOOKUP(ROWS(N$4:N19),student!$J$3:$J$4002,student!$D$3:$D$4002))</f>
        <v>0</v>
      </c>
      <c r="Q19" s="19">
        <f>IF(ROWS(O$4:O19)&gt;$R$1,"",LOOKUP(ROWS(O$4:O19),student!$J$3:$J$4002,student!$E$3:$E$4002))</f>
        <v>0</v>
      </c>
      <c r="R19" s="19">
        <f>IF(ROWS(Q$4:Q19)&gt;$R$1,"",LOOKUP(ROWS(Q$4:Q19),student!$J$3:$J$4002,student!$F$3:$F$4002))</f>
        <v>0</v>
      </c>
      <c r="T19" s="30">
        <f>IF(U19="","",SUBTOTAL(3,$U$4:U19))</f>
        <v>16</v>
      </c>
      <c r="U19" s="20">
        <f>IF(ROWS(U$4:U19)&gt;$X$1,"",LOOKUP(ROWS(U$4:U19),student!$K$3:$K$4002,student!$C$3:$C$4002))</f>
        <v>0</v>
      </c>
      <c r="V19" s="21">
        <f>IF(ROWS(T$4:T19)&gt;$X$1,"",LOOKUP(ROWS(T$4:T19),student!$K$3:$K$4002,student!$D$3:$D$4002))</f>
        <v>0</v>
      </c>
      <c r="W19" s="21">
        <f>IF(ROWS(U$4:U19)&gt;$X$1,"",LOOKUP(ROWS(U$4:U19),student!$K$3:$K$4002,student!$E$3:$E$4002))</f>
        <v>0</v>
      </c>
      <c r="X19" s="21">
        <f>IF(ROWS(W$4:W19)&gt;$X$1,"",LOOKUP(ROWS(W$4:W19),student!$K$3:$K$4002,student!$F$3:$F$4002))</f>
        <v>0</v>
      </c>
      <c r="Z19" s="29">
        <f>IF(AA19="","",SUBTOTAL(3,$AA$4:AA19))</f>
        <v>16</v>
      </c>
      <c r="AA19" s="18">
        <f>IF(ROWS(AA$4:AA19)&gt;$AD$1,"",LOOKUP(ROWS(AA$4:AA19),student!$L$3:$L$4002,student!$C$3:$C$4002))</f>
        <v>0</v>
      </c>
      <c r="AB19" s="19">
        <f>IF(ROWS(Z$4:Z19)&gt;$AD$1,"",LOOKUP(ROWS(Z$4:Z19),student!$L$3:$L$4002,student!$D$3:$D$4002))</f>
        <v>0</v>
      </c>
      <c r="AC19" s="19">
        <f>IF(ROWS(AA$4:AA19)&gt;$AD$1,"",LOOKUP(ROWS(AA$4:AA19),student!$L$3:$L$4002,student!$E$3:$E$4002))</f>
        <v>0</v>
      </c>
      <c r="AD19" s="19">
        <f>IF(ROWS(AC$4:AC19)&gt;$AD$1,"",LOOKUP(ROWS(AC$4:AC19),student!$L$3:$L$4002,student!$F$3:$F$4002))</f>
        <v>0</v>
      </c>
      <c r="AF19" s="30">
        <f>IF(AG19="","",SUBTOTAL(3,$AG$4:AG19))</f>
        <v>16</v>
      </c>
      <c r="AG19" s="20">
        <f>IF(ROWS(AG$4:AG19)&gt;$AJ$1,"",LOOKUP(ROWS(AG$4:AG19),student!$M$3:$M$4002,student!$C$3:$C$4002))</f>
        <v>0</v>
      </c>
      <c r="AH19" s="21">
        <f>IF(ROWS(AF$4:AF19)&gt;$AJ$1,"",LOOKUP(ROWS(AF$4:AF19),student!$M$3:$M$4002,student!$D$3:$D$4002))</f>
        <v>0</v>
      </c>
      <c r="AI19" s="21">
        <f>IF(ROWS(AG$4:AG19)&gt;$AJ$1,"",LOOKUP(ROWS(AG$4:AG19),student!$M$3:$M$4002,student!$E$3:$E$4002))</f>
        <v>0</v>
      </c>
      <c r="AJ19" s="21">
        <f>IF(ROWS(AI$4:AI19)&gt;$AJ$1,"",LOOKUP(ROWS(AI$4:AI19),student!$M$3:$M$4002,student!$F$3:$F$4002))</f>
        <v>0</v>
      </c>
      <c r="AL19" s="29" t="str">
        <f>IF(AM19="","",SUBTOTAL(3,$AM$4:AM19))</f>
        <v/>
      </c>
      <c r="AM19" s="18" t="str">
        <f>IF(ROWS(AM$4:AM19)&gt;$AP$1,"",LOOKUP(ROWS(AM$4:AM19),student!$N$3:$N$4002,student!$C$3:$C$4002))</f>
        <v/>
      </c>
      <c r="AN19" s="19" t="str">
        <f>IF(ROWS(AL$4:AL19)&gt;$AP$1,"",LOOKUP(ROWS(AL$4:AL19),student!$N$3:$N$4002,student!$D$3:$D$4002))</f>
        <v/>
      </c>
      <c r="AO19" s="19" t="str">
        <f>IF(ROWS(AM$4:AM19)&gt;$AP$1,"",LOOKUP(ROWS(AM$4:AM19),student!$N$3:$N$4002,student!$E$3:$E$4002))</f>
        <v/>
      </c>
      <c r="AP19" s="19" t="str">
        <f>IF(ROWS(AO$4:AO19)&gt;$AP$1,"",LOOKUP(ROWS(AO$4:AO19),student!$N$3:$N$4002,student!$F$3:$F$4002))</f>
        <v/>
      </c>
      <c r="AR19" s="30" t="str">
        <f>IF(AS19="","",SUBTOTAL(3,$AS$4:AS19))</f>
        <v/>
      </c>
      <c r="AS19" s="20" t="str">
        <f>IF(ROWS(AS$4:AS19)&gt;$AV$1,"",LOOKUP(ROWS(AS$4:AS19),student!$O$3:$O$4002,student!$C$3:$C$4002))</f>
        <v/>
      </c>
      <c r="AT19" s="21" t="str">
        <f>IF(ROWS(AR$4:AR19)&gt;$AV$1,"",LOOKUP(ROWS(AR$4:AR19),student!$O$3:$O$4002,student!$D$3:$D$4002))</f>
        <v/>
      </c>
      <c r="AU19" s="21" t="str">
        <f>IF(ROWS(AS$4:AS19)&gt;$AV$1,"",LOOKUP(ROWS(AS$4:AS19),student!$O$3:$O$4002,student!$E$3:$E$4002))</f>
        <v/>
      </c>
      <c r="AV19" s="21" t="str">
        <f>IF(ROWS(AU$4:AU19)&gt;$AV$1,"",LOOKUP(ROWS(AU$4:AU19),student!$O$3:$O$4002,student!$F$3:$F$4002))</f>
        <v/>
      </c>
      <c r="AX19" s="29" t="str">
        <f>IF(AY19="","",SUBTOTAL(3,$AY$4:AY19))</f>
        <v/>
      </c>
      <c r="AY19" s="18" t="str">
        <f>IF(ROWS(AY$4:AY19)&gt;$BB$1,"",LOOKUP(ROWS(AY$4:AY19),student!$P$3:$P$4002,student!$C$3:$C$4002))</f>
        <v/>
      </c>
      <c r="AZ19" s="19" t="str">
        <f>IF(ROWS(AX$4:AX19)&gt;$BB$1,"",LOOKUP(ROWS(AX$4:AX19),student!$P$3:$P$4002,student!$D$3:$D$4002))</f>
        <v/>
      </c>
      <c r="BA19" s="19" t="str">
        <f>IF(ROWS(AY$4:AY19)&gt;$BB$1,"",LOOKUP(ROWS(AY$4:AY19),student!$P$3:$P$4002,student!$E$3:$E$4002))</f>
        <v/>
      </c>
      <c r="BB19" s="19" t="str">
        <f>IF(ROWS(BA$4:BA19)&gt;$BB$1,"",LOOKUP(ROWS(BA$4:BA19),student!$P$3:$P$4002,student!$F$3:$F$4002))</f>
        <v/>
      </c>
      <c r="BD19" s="30" t="str">
        <f>IF(BE19="","",SUBTOTAL(3,$BE$4:BE19))</f>
        <v/>
      </c>
      <c r="BE19" s="20" t="str">
        <f>IF(ROWS(BE$4:BE19)&gt;$BH$1,"",LOOKUP(ROWS(BE$4:BE19),student!$Q$3:$Q$4002,student!$C$3:$C$4002))</f>
        <v/>
      </c>
      <c r="BF19" s="21" t="str">
        <f>IF(ROWS(BD$4:BD19)&gt;$BH$1,"",LOOKUP(ROWS(BD$4:BD19),student!$Q$3:$Q$4002,student!$D$3:$D$4002))</f>
        <v/>
      </c>
      <c r="BG19" s="21" t="str">
        <f>IF(ROWS(BE$4:BE19)&gt;$BH$1,"",LOOKUP(ROWS(BE$4:BE19),student!$Q$3:$Q$4002,student!$E$3:$E$4002))</f>
        <v/>
      </c>
      <c r="BH19" s="21" t="str">
        <f>IF(ROWS(BG$4:BG19)&gt;$BH$1,"",LOOKUP(ROWS(BG$4:BG19),student!$Q$3:$Q$4002,student!$F$3:$F$4002))</f>
        <v/>
      </c>
      <c r="BJ19" s="29">
        <f>IF(BK19="","",SUBTOTAL(3,$BK$4:BK19))</f>
        <v>16</v>
      </c>
      <c r="BK19" s="18">
        <f>IF(ROWS(BK$4:BK19)&gt;$BN$1,"",LOOKUP(ROWS(BK$4:BK19),student!$R$3:$R$4002,student!$C$3:$C$4002))</f>
        <v>0</v>
      </c>
      <c r="BL19" s="19">
        <f>IF(ROWS(BJ$4:BJ19)&gt;$BN$1,"",LOOKUP(ROWS(BJ$4:BJ19),student!$R$3:$R$4002,student!$D$3:$D$4002))</f>
        <v>0</v>
      </c>
      <c r="BM19" s="19">
        <f>IF(ROWS(BK$4:BK19)&gt;$BN$1,"",LOOKUP(ROWS(BK$4:BK19),student!$R$3:$R$4002,student!$E$3:$E$4002))</f>
        <v>0</v>
      </c>
      <c r="BN19" s="19">
        <f>IF(ROWS(BM$4:BM19)&gt;$BN$1,"",LOOKUP(ROWS(BM$4:BM19),student!$R$3:$R$4002,student!$F$3:$F$4002))</f>
        <v>0</v>
      </c>
      <c r="BP19" s="30">
        <f>IF(BQ19="","",SUBTOTAL(3,$BQ$4:BQ19))</f>
        <v>16</v>
      </c>
      <c r="BQ19" s="20">
        <f>IF(ROWS(BQ$4:BQ19)&gt;$BT$1,"",LOOKUP(ROWS(BQ$4:BQ19),student!$S$3:$S$4002,student!$C$3:$C$4002))</f>
        <v>0</v>
      </c>
      <c r="BR19" s="21">
        <f>IF(ROWS(BP$4:BP19)&gt;$BT$1,"",LOOKUP(ROWS(BP$4:BP19),student!$S$3:$S$4002,student!$D$3:$D$4002))</f>
        <v>0</v>
      </c>
      <c r="BS19" s="21">
        <f>IF(ROWS(BQ$4:BQ19)&gt;$BT$1,"",LOOKUP(ROWS(BQ$4:BQ19),student!$S$3:$S$4002,student!$E$3:$E$4002))</f>
        <v>0</v>
      </c>
      <c r="BT19" s="21">
        <f>IF(ROWS(BS$4:BS19)&gt;$BT$1,"",LOOKUP(ROWS(BS$4:BS19),student!$S$3:$S$4002,student!$F$3:$F$4002))</f>
        <v>0</v>
      </c>
    </row>
    <row r="20" spans="1:72" x14ac:dyDescent="0.75">
      <c r="A20" s="26">
        <v>17</v>
      </c>
      <c r="B20" s="29">
        <f>IF(C20="","",SUBTOTAL(3,$C$4:C20))</f>
        <v>17</v>
      </c>
      <c r="C20" s="18">
        <f>IF(ROWS(C$4:C20)&gt;$F$1,"",LOOKUP(ROWS(C$4:C20),student!$H$3:$H$4002,student!$C$3:$C$4002))</f>
        <v>3845</v>
      </c>
      <c r="D20" s="19" t="str">
        <f>IF(ROWS(B$4:B20)&gt;$F$1,"",LOOKUP(ROWS(B$4:B20),student!$H$3:$H$4002,student!$D$3:$D$4002))</f>
        <v>เด็กหญิง</v>
      </c>
      <c r="E20" s="19" t="str">
        <f>IF(ROWS(C$4:C20)&gt;$F$1,"",LOOKUP(ROWS(C$4:C20),student!$H$3:$H$4002,student!$E$3:$E$4002))</f>
        <v>วาริศา</v>
      </c>
      <c r="F20" s="19" t="str">
        <f>IF(ROWS(E$4:E20)&gt;$F$1,"",LOOKUP(ROWS(E$4:E20),student!$H$3:$H$4002,student!$F$3:$F$4002))</f>
        <v>พลเยี่ยม</v>
      </c>
      <c r="G20" s="26"/>
      <c r="H20" s="30">
        <f>IF(I20="","",SUBTOTAL(3,$I$4:I20))</f>
        <v>17</v>
      </c>
      <c r="I20" s="20">
        <f>IF(ROWS(I$4:I20)&gt;$L$1,"",LOOKUP(ROWS(I$4:I20),student!$I$3:$I$4002,student!$C$3:$C$4002))</f>
        <v>3933</v>
      </c>
      <c r="J20" s="21" t="str">
        <f>IF(ROWS(H$4:H20)&gt;$L$1,"",LOOKUP(ROWS(H$4:H20),student!$I$3:$I$4002,student!$D$3:$D$4002))</f>
        <v>เด็กหญิง</v>
      </c>
      <c r="K20" s="21" t="str">
        <f>IF(ROWS(I$4:I20)&gt;$L$1,"",LOOKUP(ROWS(I$4:I20),student!$I$3:$I$4002,student!$E$3:$E$4002))</f>
        <v>อัจฉรินทร์ธร</v>
      </c>
      <c r="L20" s="21" t="str">
        <f>IF(ROWS(K$4:K20)&gt;$L$1,"",LOOKUP(ROWS(K$4:K20),student!$I$3:$I$4002,student!$F$3:$F$4002))</f>
        <v>คำอ้อย</v>
      </c>
      <c r="N20" s="29">
        <f>IF(O20="","",SUBTOTAL(3,$O$4:O20))</f>
        <v>17</v>
      </c>
      <c r="O20" s="18">
        <f>IF(ROWS(O$4:O20)&gt;$R$1,"",LOOKUP(ROWS(O$4:O20),student!$J$3:$J$4002,student!$C$3:$C$4002))</f>
        <v>0</v>
      </c>
      <c r="P20" s="19">
        <f>IF(ROWS(N$4:N20)&gt;$R$1,"",LOOKUP(ROWS(N$4:N20),student!$J$3:$J$4002,student!$D$3:$D$4002))</f>
        <v>0</v>
      </c>
      <c r="Q20" s="19">
        <f>IF(ROWS(O$4:O20)&gt;$R$1,"",LOOKUP(ROWS(O$4:O20),student!$J$3:$J$4002,student!$E$3:$E$4002))</f>
        <v>0</v>
      </c>
      <c r="R20" s="19">
        <f>IF(ROWS(Q$4:Q20)&gt;$R$1,"",LOOKUP(ROWS(Q$4:Q20),student!$J$3:$J$4002,student!$F$3:$F$4002))</f>
        <v>0</v>
      </c>
      <c r="T20" s="30">
        <f>IF(U20="","",SUBTOTAL(3,$U$4:U20))</f>
        <v>17</v>
      </c>
      <c r="U20" s="20">
        <f>IF(ROWS(U$4:U20)&gt;$X$1,"",LOOKUP(ROWS(U$4:U20),student!$K$3:$K$4002,student!$C$3:$C$4002))</f>
        <v>0</v>
      </c>
      <c r="V20" s="21">
        <f>IF(ROWS(T$4:T20)&gt;$X$1,"",LOOKUP(ROWS(T$4:T20),student!$K$3:$K$4002,student!$D$3:$D$4002))</f>
        <v>0</v>
      </c>
      <c r="W20" s="21">
        <f>IF(ROWS(U$4:U20)&gt;$X$1,"",LOOKUP(ROWS(U$4:U20),student!$K$3:$K$4002,student!$E$3:$E$4002))</f>
        <v>0</v>
      </c>
      <c r="X20" s="21">
        <f>IF(ROWS(W$4:W20)&gt;$X$1,"",LOOKUP(ROWS(W$4:W20),student!$K$3:$K$4002,student!$F$3:$F$4002))</f>
        <v>0</v>
      </c>
      <c r="Z20" s="29">
        <f>IF(AA20="","",SUBTOTAL(3,$AA$4:AA20))</f>
        <v>17</v>
      </c>
      <c r="AA20" s="18">
        <f>IF(ROWS(AA$4:AA20)&gt;$AD$1,"",LOOKUP(ROWS(AA$4:AA20),student!$L$3:$L$4002,student!$C$3:$C$4002))</f>
        <v>0</v>
      </c>
      <c r="AB20" s="19">
        <f>IF(ROWS(Z$4:Z20)&gt;$AD$1,"",LOOKUP(ROWS(Z$4:Z20),student!$L$3:$L$4002,student!$D$3:$D$4002))</f>
        <v>0</v>
      </c>
      <c r="AC20" s="19">
        <f>IF(ROWS(AA$4:AA20)&gt;$AD$1,"",LOOKUP(ROWS(AA$4:AA20),student!$L$3:$L$4002,student!$E$3:$E$4002))</f>
        <v>0</v>
      </c>
      <c r="AD20" s="19">
        <f>IF(ROWS(AC$4:AC20)&gt;$AD$1,"",LOOKUP(ROWS(AC$4:AC20),student!$L$3:$L$4002,student!$F$3:$F$4002))</f>
        <v>0</v>
      </c>
      <c r="AF20" s="30">
        <f>IF(AG20="","",SUBTOTAL(3,$AG$4:AG20))</f>
        <v>17</v>
      </c>
      <c r="AG20" s="20">
        <f>IF(ROWS(AG$4:AG20)&gt;$AJ$1,"",LOOKUP(ROWS(AG$4:AG20),student!$M$3:$M$4002,student!$C$3:$C$4002))</f>
        <v>0</v>
      </c>
      <c r="AH20" s="21">
        <f>IF(ROWS(AF$4:AF20)&gt;$AJ$1,"",LOOKUP(ROWS(AF$4:AF20),student!$M$3:$M$4002,student!$D$3:$D$4002))</f>
        <v>0</v>
      </c>
      <c r="AI20" s="21">
        <f>IF(ROWS(AG$4:AG20)&gt;$AJ$1,"",LOOKUP(ROWS(AG$4:AG20),student!$M$3:$M$4002,student!$E$3:$E$4002))</f>
        <v>0</v>
      </c>
      <c r="AJ20" s="21">
        <f>IF(ROWS(AI$4:AI20)&gt;$AJ$1,"",LOOKUP(ROWS(AI$4:AI20),student!$M$3:$M$4002,student!$F$3:$F$4002))</f>
        <v>0</v>
      </c>
      <c r="AL20" s="29" t="str">
        <f>IF(AM20="","",SUBTOTAL(3,$AM$4:AM20))</f>
        <v/>
      </c>
      <c r="AM20" s="18" t="str">
        <f>IF(ROWS(AM$4:AM20)&gt;$AP$1,"",LOOKUP(ROWS(AM$4:AM20),student!$N$3:$N$4002,student!$C$3:$C$4002))</f>
        <v/>
      </c>
      <c r="AN20" s="19" t="str">
        <f>IF(ROWS(AL$4:AL20)&gt;$AP$1,"",LOOKUP(ROWS(AL$4:AL20),student!$N$3:$N$4002,student!$D$3:$D$4002))</f>
        <v/>
      </c>
      <c r="AO20" s="19" t="str">
        <f>IF(ROWS(AM$4:AM20)&gt;$AP$1,"",LOOKUP(ROWS(AM$4:AM20),student!$N$3:$N$4002,student!$E$3:$E$4002))</f>
        <v/>
      </c>
      <c r="AP20" s="19" t="str">
        <f>IF(ROWS(AO$4:AO20)&gt;$AP$1,"",LOOKUP(ROWS(AO$4:AO20),student!$N$3:$N$4002,student!$F$3:$F$4002))</f>
        <v/>
      </c>
      <c r="AR20" s="30" t="str">
        <f>IF(AS20="","",SUBTOTAL(3,$AS$4:AS20))</f>
        <v/>
      </c>
      <c r="AS20" s="20" t="str">
        <f>IF(ROWS(AS$4:AS20)&gt;$AV$1,"",LOOKUP(ROWS(AS$4:AS20),student!$O$3:$O$4002,student!$C$3:$C$4002))</f>
        <v/>
      </c>
      <c r="AT20" s="21" t="str">
        <f>IF(ROWS(AR$4:AR20)&gt;$AV$1,"",LOOKUP(ROWS(AR$4:AR20),student!$O$3:$O$4002,student!$D$3:$D$4002))</f>
        <v/>
      </c>
      <c r="AU20" s="21" t="str">
        <f>IF(ROWS(AS$4:AS20)&gt;$AV$1,"",LOOKUP(ROWS(AS$4:AS20),student!$O$3:$O$4002,student!$E$3:$E$4002))</f>
        <v/>
      </c>
      <c r="AV20" s="21" t="str">
        <f>IF(ROWS(AU$4:AU20)&gt;$AV$1,"",LOOKUP(ROWS(AU$4:AU20),student!$O$3:$O$4002,student!$F$3:$F$4002))</f>
        <v/>
      </c>
      <c r="AX20" s="29" t="str">
        <f>IF(AY20="","",SUBTOTAL(3,$AY$4:AY20))</f>
        <v/>
      </c>
      <c r="AY20" s="18" t="str">
        <f>IF(ROWS(AY$4:AY20)&gt;$BB$1,"",LOOKUP(ROWS(AY$4:AY20),student!$P$3:$P$4002,student!$C$3:$C$4002))</f>
        <v/>
      </c>
      <c r="AZ20" s="19" t="str">
        <f>IF(ROWS(AX$4:AX20)&gt;$BB$1,"",LOOKUP(ROWS(AX$4:AX20),student!$P$3:$P$4002,student!$D$3:$D$4002))</f>
        <v/>
      </c>
      <c r="BA20" s="19" t="str">
        <f>IF(ROWS(AY$4:AY20)&gt;$BB$1,"",LOOKUP(ROWS(AY$4:AY20),student!$P$3:$P$4002,student!$E$3:$E$4002))</f>
        <v/>
      </c>
      <c r="BB20" s="19" t="str">
        <f>IF(ROWS(BA$4:BA20)&gt;$BB$1,"",LOOKUP(ROWS(BA$4:BA20),student!$P$3:$P$4002,student!$F$3:$F$4002))</f>
        <v/>
      </c>
      <c r="BD20" s="30" t="str">
        <f>IF(BE20="","",SUBTOTAL(3,$BE$4:BE20))</f>
        <v/>
      </c>
      <c r="BE20" s="20" t="str">
        <f>IF(ROWS(BE$4:BE20)&gt;$BH$1,"",LOOKUP(ROWS(BE$4:BE20),student!$Q$3:$Q$4002,student!$C$3:$C$4002))</f>
        <v/>
      </c>
      <c r="BF20" s="21" t="str">
        <f>IF(ROWS(BD$4:BD20)&gt;$BH$1,"",LOOKUP(ROWS(BD$4:BD20),student!$Q$3:$Q$4002,student!$D$3:$D$4002))</f>
        <v/>
      </c>
      <c r="BG20" s="21" t="str">
        <f>IF(ROWS(BE$4:BE20)&gt;$BH$1,"",LOOKUP(ROWS(BE$4:BE20),student!$Q$3:$Q$4002,student!$E$3:$E$4002))</f>
        <v/>
      </c>
      <c r="BH20" s="21" t="str">
        <f>IF(ROWS(BG$4:BG20)&gt;$BH$1,"",LOOKUP(ROWS(BG$4:BG20),student!$Q$3:$Q$4002,student!$F$3:$F$4002))</f>
        <v/>
      </c>
      <c r="BJ20" s="29">
        <f>IF(BK20="","",SUBTOTAL(3,$BK$4:BK20))</f>
        <v>17</v>
      </c>
      <c r="BK20" s="18">
        <f>IF(ROWS(BK$4:BK20)&gt;$BN$1,"",LOOKUP(ROWS(BK$4:BK20),student!$R$3:$R$4002,student!$C$3:$C$4002))</f>
        <v>0</v>
      </c>
      <c r="BL20" s="19">
        <f>IF(ROWS(BJ$4:BJ20)&gt;$BN$1,"",LOOKUP(ROWS(BJ$4:BJ20),student!$R$3:$R$4002,student!$D$3:$D$4002))</f>
        <v>0</v>
      </c>
      <c r="BM20" s="19">
        <f>IF(ROWS(BK$4:BK20)&gt;$BN$1,"",LOOKUP(ROWS(BK$4:BK20),student!$R$3:$R$4002,student!$E$3:$E$4002))</f>
        <v>0</v>
      </c>
      <c r="BN20" s="19">
        <f>IF(ROWS(BM$4:BM20)&gt;$BN$1,"",LOOKUP(ROWS(BM$4:BM20),student!$R$3:$R$4002,student!$F$3:$F$4002))</f>
        <v>0</v>
      </c>
      <c r="BP20" s="30">
        <f>IF(BQ20="","",SUBTOTAL(3,$BQ$4:BQ20))</f>
        <v>17</v>
      </c>
      <c r="BQ20" s="20">
        <f>IF(ROWS(BQ$4:BQ20)&gt;$BT$1,"",LOOKUP(ROWS(BQ$4:BQ20),student!$S$3:$S$4002,student!$C$3:$C$4002))</f>
        <v>0</v>
      </c>
      <c r="BR20" s="21">
        <f>IF(ROWS(BP$4:BP20)&gt;$BT$1,"",LOOKUP(ROWS(BP$4:BP20),student!$S$3:$S$4002,student!$D$3:$D$4002))</f>
        <v>0</v>
      </c>
      <c r="BS20" s="21">
        <f>IF(ROWS(BQ$4:BQ20)&gt;$BT$1,"",LOOKUP(ROWS(BQ$4:BQ20),student!$S$3:$S$4002,student!$E$3:$E$4002))</f>
        <v>0</v>
      </c>
      <c r="BT20" s="21">
        <f>IF(ROWS(BS$4:BS20)&gt;$BT$1,"",LOOKUP(ROWS(BS$4:BS20),student!$S$3:$S$4002,student!$F$3:$F$4002))</f>
        <v>0</v>
      </c>
    </row>
    <row r="21" spans="1:72" x14ac:dyDescent="0.75">
      <c r="A21" s="26">
        <v>18</v>
      </c>
      <c r="B21" s="29">
        <f>IF(C21="","",SUBTOTAL(3,$C$4:C21))</f>
        <v>18</v>
      </c>
      <c r="C21" s="18">
        <f>IF(ROWS(C$4:C21)&gt;$F$1,"",LOOKUP(ROWS(C$4:C21),student!$H$3:$H$4002,student!$C$3:$C$4002))</f>
        <v>3897</v>
      </c>
      <c r="D21" s="19" t="str">
        <f>IF(ROWS(B$4:B21)&gt;$F$1,"",LOOKUP(ROWS(B$4:B21),student!$H$3:$H$4002,student!$D$3:$D$4002))</f>
        <v>เด็กหญิง</v>
      </c>
      <c r="E21" s="19" t="str">
        <f>IF(ROWS(C$4:C21)&gt;$F$1,"",LOOKUP(ROWS(C$4:C21),student!$H$3:$H$4002,student!$E$3:$E$4002))</f>
        <v>ญาดา</v>
      </c>
      <c r="F21" s="19" t="str">
        <f>IF(ROWS(E$4:E21)&gt;$F$1,"",LOOKUP(ROWS(E$4:E21),student!$H$3:$H$4002,student!$F$3:$F$4002))</f>
        <v>ชอบธรรม</v>
      </c>
      <c r="G21" s="26"/>
      <c r="H21" s="30">
        <f>IF(I21="","",SUBTOTAL(3,$I$4:I21))</f>
        <v>18</v>
      </c>
      <c r="I21" s="20">
        <f>IF(ROWS(I$4:I21)&gt;$L$1,"",LOOKUP(ROWS(I$4:I21),student!$I$3:$I$4002,student!$C$3:$C$4002))</f>
        <v>3939</v>
      </c>
      <c r="J21" s="21" t="str">
        <f>IF(ROWS(H$4:H21)&gt;$L$1,"",LOOKUP(ROWS(H$4:H21),student!$I$3:$I$4002,student!$D$3:$D$4002))</f>
        <v>เด็กหญิง</v>
      </c>
      <c r="K21" s="21" t="str">
        <f>IF(ROWS(I$4:I21)&gt;$L$1,"",LOOKUP(ROWS(I$4:I21),student!$I$3:$I$4002,student!$E$3:$E$4002))</f>
        <v>ผุสดี</v>
      </c>
      <c r="L21" s="21" t="str">
        <f>IF(ROWS(K$4:K21)&gt;$L$1,"",LOOKUP(ROWS(K$4:K21),student!$I$3:$I$4002,student!$F$3:$F$4002))</f>
        <v>สมรัก</v>
      </c>
      <c r="N21" s="29">
        <f>IF(O21="","",SUBTOTAL(3,$O$4:O21))</f>
        <v>18</v>
      </c>
      <c r="O21" s="18">
        <f>IF(ROWS(O$4:O21)&gt;$R$1,"",LOOKUP(ROWS(O$4:O21),student!$J$3:$J$4002,student!$C$3:$C$4002))</f>
        <v>0</v>
      </c>
      <c r="P21" s="19">
        <f>IF(ROWS(N$4:N21)&gt;$R$1,"",LOOKUP(ROWS(N$4:N21),student!$J$3:$J$4002,student!$D$3:$D$4002))</f>
        <v>0</v>
      </c>
      <c r="Q21" s="19">
        <f>IF(ROWS(O$4:O21)&gt;$R$1,"",LOOKUP(ROWS(O$4:O21),student!$J$3:$J$4002,student!$E$3:$E$4002))</f>
        <v>0</v>
      </c>
      <c r="R21" s="19">
        <f>IF(ROWS(Q$4:Q21)&gt;$R$1,"",LOOKUP(ROWS(Q$4:Q21),student!$J$3:$J$4002,student!$F$3:$F$4002))</f>
        <v>0</v>
      </c>
      <c r="T21" s="30">
        <f>IF(U21="","",SUBTOTAL(3,$U$4:U21))</f>
        <v>18</v>
      </c>
      <c r="U21" s="20">
        <f>IF(ROWS(U$4:U21)&gt;$X$1,"",LOOKUP(ROWS(U$4:U21),student!$K$3:$K$4002,student!$C$3:$C$4002))</f>
        <v>0</v>
      </c>
      <c r="V21" s="21">
        <f>IF(ROWS(T$4:T21)&gt;$X$1,"",LOOKUP(ROWS(T$4:T21),student!$K$3:$K$4002,student!$D$3:$D$4002))</f>
        <v>0</v>
      </c>
      <c r="W21" s="21">
        <f>IF(ROWS(U$4:U21)&gt;$X$1,"",LOOKUP(ROWS(U$4:U21),student!$K$3:$K$4002,student!$E$3:$E$4002))</f>
        <v>0</v>
      </c>
      <c r="X21" s="21">
        <f>IF(ROWS(W$4:W21)&gt;$X$1,"",LOOKUP(ROWS(W$4:W21),student!$K$3:$K$4002,student!$F$3:$F$4002))</f>
        <v>0</v>
      </c>
      <c r="Z21" s="29">
        <f>IF(AA21="","",SUBTOTAL(3,$AA$4:AA21))</f>
        <v>18</v>
      </c>
      <c r="AA21" s="18">
        <f>IF(ROWS(AA$4:AA21)&gt;$AD$1,"",LOOKUP(ROWS(AA$4:AA21),student!$L$3:$L$4002,student!$C$3:$C$4002))</f>
        <v>0</v>
      </c>
      <c r="AB21" s="19">
        <f>IF(ROWS(Z$4:Z21)&gt;$AD$1,"",LOOKUP(ROWS(Z$4:Z21),student!$L$3:$L$4002,student!$D$3:$D$4002))</f>
        <v>0</v>
      </c>
      <c r="AC21" s="19">
        <f>IF(ROWS(AA$4:AA21)&gt;$AD$1,"",LOOKUP(ROWS(AA$4:AA21),student!$L$3:$L$4002,student!$E$3:$E$4002))</f>
        <v>0</v>
      </c>
      <c r="AD21" s="19">
        <f>IF(ROWS(AC$4:AC21)&gt;$AD$1,"",LOOKUP(ROWS(AC$4:AC21),student!$L$3:$L$4002,student!$F$3:$F$4002))</f>
        <v>0</v>
      </c>
      <c r="AF21" s="30">
        <f>IF(AG21="","",SUBTOTAL(3,$AG$4:AG21))</f>
        <v>18</v>
      </c>
      <c r="AG21" s="20">
        <f>IF(ROWS(AG$4:AG21)&gt;$AJ$1,"",LOOKUP(ROWS(AG$4:AG21),student!$M$3:$M$4002,student!$C$3:$C$4002))</f>
        <v>0</v>
      </c>
      <c r="AH21" s="21">
        <f>IF(ROWS(AF$4:AF21)&gt;$AJ$1,"",LOOKUP(ROWS(AF$4:AF21),student!$M$3:$M$4002,student!$D$3:$D$4002))</f>
        <v>0</v>
      </c>
      <c r="AI21" s="21">
        <f>IF(ROWS(AG$4:AG21)&gt;$AJ$1,"",LOOKUP(ROWS(AG$4:AG21),student!$M$3:$M$4002,student!$E$3:$E$4002))</f>
        <v>0</v>
      </c>
      <c r="AJ21" s="21">
        <f>IF(ROWS(AI$4:AI21)&gt;$AJ$1,"",LOOKUP(ROWS(AI$4:AI21),student!$M$3:$M$4002,student!$F$3:$F$4002))</f>
        <v>0</v>
      </c>
      <c r="AL21" s="29" t="str">
        <f>IF(AM21="","",SUBTOTAL(3,$AM$4:AM21))</f>
        <v/>
      </c>
      <c r="AM21" s="18" t="str">
        <f>IF(ROWS(AM$4:AM21)&gt;$AP$1,"",LOOKUP(ROWS(AM$4:AM21),student!$N$3:$N$4002,student!$C$3:$C$4002))</f>
        <v/>
      </c>
      <c r="AN21" s="19" t="str">
        <f>IF(ROWS(AL$4:AL21)&gt;$AP$1,"",LOOKUP(ROWS(AL$4:AL21),student!$N$3:$N$4002,student!$D$3:$D$4002))</f>
        <v/>
      </c>
      <c r="AO21" s="19" t="str">
        <f>IF(ROWS(AM$4:AM21)&gt;$AP$1,"",LOOKUP(ROWS(AM$4:AM21),student!$N$3:$N$4002,student!$E$3:$E$4002))</f>
        <v/>
      </c>
      <c r="AP21" s="19" t="str">
        <f>IF(ROWS(AO$4:AO21)&gt;$AP$1,"",LOOKUP(ROWS(AO$4:AO21),student!$N$3:$N$4002,student!$F$3:$F$4002))</f>
        <v/>
      </c>
      <c r="AR21" s="30" t="str">
        <f>IF(AS21="","",SUBTOTAL(3,$AS$4:AS21))</f>
        <v/>
      </c>
      <c r="AS21" s="20" t="str">
        <f>IF(ROWS(AS$4:AS21)&gt;$AV$1,"",LOOKUP(ROWS(AS$4:AS21),student!$O$3:$O$4002,student!$C$3:$C$4002))</f>
        <v/>
      </c>
      <c r="AT21" s="21" t="str">
        <f>IF(ROWS(AR$4:AR21)&gt;$AV$1,"",LOOKUP(ROWS(AR$4:AR21),student!$O$3:$O$4002,student!$D$3:$D$4002))</f>
        <v/>
      </c>
      <c r="AU21" s="21" t="str">
        <f>IF(ROWS(AS$4:AS21)&gt;$AV$1,"",LOOKUP(ROWS(AS$4:AS21),student!$O$3:$O$4002,student!$E$3:$E$4002))</f>
        <v/>
      </c>
      <c r="AV21" s="21" t="str">
        <f>IF(ROWS(AU$4:AU21)&gt;$AV$1,"",LOOKUP(ROWS(AU$4:AU21),student!$O$3:$O$4002,student!$F$3:$F$4002))</f>
        <v/>
      </c>
      <c r="AX21" s="29" t="str">
        <f>IF(AY21="","",SUBTOTAL(3,$AY$4:AY21))</f>
        <v/>
      </c>
      <c r="AY21" s="18" t="str">
        <f>IF(ROWS(AY$4:AY21)&gt;$BB$1,"",LOOKUP(ROWS(AY$4:AY21),student!$P$3:$P$4002,student!$C$3:$C$4002))</f>
        <v/>
      </c>
      <c r="AZ21" s="19" t="str">
        <f>IF(ROWS(AX$4:AX21)&gt;$BB$1,"",LOOKUP(ROWS(AX$4:AX21),student!$P$3:$P$4002,student!$D$3:$D$4002))</f>
        <v/>
      </c>
      <c r="BA21" s="19" t="str">
        <f>IF(ROWS(AY$4:AY21)&gt;$BB$1,"",LOOKUP(ROWS(AY$4:AY21),student!$P$3:$P$4002,student!$E$3:$E$4002))</f>
        <v/>
      </c>
      <c r="BB21" s="19" t="str">
        <f>IF(ROWS(BA$4:BA21)&gt;$BB$1,"",LOOKUP(ROWS(BA$4:BA21),student!$P$3:$P$4002,student!$F$3:$F$4002))</f>
        <v/>
      </c>
      <c r="BD21" s="30" t="str">
        <f>IF(BE21="","",SUBTOTAL(3,$BE$4:BE21))</f>
        <v/>
      </c>
      <c r="BE21" s="20" t="str">
        <f>IF(ROWS(BE$4:BE21)&gt;$BH$1,"",LOOKUP(ROWS(BE$4:BE21),student!$Q$3:$Q$4002,student!$C$3:$C$4002))</f>
        <v/>
      </c>
      <c r="BF21" s="21" t="str">
        <f>IF(ROWS(BD$4:BD21)&gt;$BH$1,"",LOOKUP(ROWS(BD$4:BD21),student!$Q$3:$Q$4002,student!$D$3:$D$4002))</f>
        <v/>
      </c>
      <c r="BG21" s="21" t="str">
        <f>IF(ROWS(BE$4:BE21)&gt;$BH$1,"",LOOKUP(ROWS(BE$4:BE21),student!$Q$3:$Q$4002,student!$E$3:$E$4002))</f>
        <v/>
      </c>
      <c r="BH21" s="21" t="str">
        <f>IF(ROWS(BG$4:BG21)&gt;$BH$1,"",LOOKUP(ROWS(BG$4:BG21),student!$Q$3:$Q$4002,student!$F$3:$F$4002))</f>
        <v/>
      </c>
      <c r="BJ21" s="29">
        <f>IF(BK21="","",SUBTOTAL(3,$BK$4:BK21))</f>
        <v>18</v>
      </c>
      <c r="BK21" s="18">
        <f>IF(ROWS(BK$4:BK21)&gt;$BN$1,"",LOOKUP(ROWS(BK$4:BK21),student!$R$3:$R$4002,student!$C$3:$C$4002))</f>
        <v>0</v>
      </c>
      <c r="BL21" s="19">
        <f>IF(ROWS(BJ$4:BJ21)&gt;$BN$1,"",LOOKUP(ROWS(BJ$4:BJ21),student!$R$3:$R$4002,student!$D$3:$D$4002))</f>
        <v>0</v>
      </c>
      <c r="BM21" s="19">
        <f>IF(ROWS(BK$4:BK21)&gt;$BN$1,"",LOOKUP(ROWS(BK$4:BK21),student!$R$3:$R$4002,student!$E$3:$E$4002))</f>
        <v>0</v>
      </c>
      <c r="BN21" s="19">
        <f>IF(ROWS(BM$4:BM21)&gt;$BN$1,"",LOOKUP(ROWS(BM$4:BM21),student!$R$3:$R$4002,student!$F$3:$F$4002))</f>
        <v>0</v>
      </c>
      <c r="BP21" s="30">
        <f>IF(BQ21="","",SUBTOTAL(3,$BQ$4:BQ21))</f>
        <v>18</v>
      </c>
      <c r="BQ21" s="20">
        <f>IF(ROWS(BQ$4:BQ21)&gt;$BT$1,"",LOOKUP(ROWS(BQ$4:BQ21),student!$S$3:$S$4002,student!$C$3:$C$4002))</f>
        <v>0</v>
      </c>
      <c r="BR21" s="21">
        <f>IF(ROWS(BP$4:BP21)&gt;$BT$1,"",LOOKUP(ROWS(BP$4:BP21),student!$S$3:$S$4002,student!$D$3:$D$4002))</f>
        <v>0</v>
      </c>
      <c r="BS21" s="21">
        <f>IF(ROWS(BQ$4:BQ21)&gt;$BT$1,"",LOOKUP(ROWS(BQ$4:BQ21),student!$S$3:$S$4002,student!$E$3:$E$4002))</f>
        <v>0</v>
      </c>
      <c r="BT21" s="21">
        <f>IF(ROWS(BS$4:BS21)&gt;$BT$1,"",LOOKUP(ROWS(BS$4:BS21),student!$S$3:$S$4002,student!$F$3:$F$4002))</f>
        <v>0</v>
      </c>
    </row>
    <row r="22" spans="1:72" x14ac:dyDescent="0.75">
      <c r="A22" s="26">
        <v>19</v>
      </c>
      <c r="B22" s="29">
        <f>IF(C22="","",SUBTOTAL(3,$C$4:C22))</f>
        <v>19</v>
      </c>
      <c r="C22" s="18">
        <f>IF(ROWS(C$4:C22)&gt;$F$1,"",LOOKUP(ROWS(C$4:C22),student!$H$3:$H$4002,student!$C$3:$C$4002))</f>
        <v>3919</v>
      </c>
      <c r="D22" s="19" t="str">
        <f>IF(ROWS(B$4:B22)&gt;$F$1,"",LOOKUP(ROWS(B$4:B22),student!$H$3:$H$4002,student!$D$3:$D$4002))</f>
        <v>เด็กหญิง</v>
      </c>
      <c r="E22" s="19" t="str">
        <f>IF(ROWS(C$4:C22)&gt;$F$1,"",LOOKUP(ROWS(C$4:C22),student!$H$3:$H$4002,student!$E$3:$E$4002))</f>
        <v>ณัฐนันทน์</v>
      </c>
      <c r="F22" s="19" t="str">
        <f>IF(ROWS(E$4:E22)&gt;$F$1,"",LOOKUP(ROWS(E$4:E22),student!$H$3:$H$4002,student!$F$3:$F$4002))</f>
        <v>อ้ายดวง</v>
      </c>
      <c r="G22" s="26"/>
      <c r="H22" s="30">
        <f>IF(I22="","",SUBTOTAL(3,$I$4:I22))</f>
        <v>19</v>
      </c>
      <c r="I22" s="20">
        <f>IF(ROWS(I$4:I22)&gt;$L$1,"",LOOKUP(ROWS(I$4:I22),student!$I$3:$I$4002,student!$C$3:$C$4002))</f>
        <v>3948</v>
      </c>
      <c r="J22" s="21" t="str">
        <f>IF(ROWS(H$4:H22)&gt;$L$1,"",LOOKUP(ROWS(H$4:H22),student!$I$3:$I$4002,student!$D$3:$D$4002))</f>
        <v>เด็กหญิง</v>
      </c>
      <c r="K22" s="21" t="str">
        <f>IF(ROWS(I$4:I22)&gt;$L$1,"",LOOKUP(ROWS(I$4:I22),student!$I$3:$I$4002,student!$E$3:$E$4002))</f>
        <v>บัณฑิตา</v>
      </c>
      <c r="L22" s="21">
        <f>IF(ROWS(K$4:K22)&gt;$L$1,"",LOOKUP(ROWS(K$4:K22),student!$I$3:$I$4002,student!$F$3:$F$4002))</f>
        <v>0</v>
      </c>
      <c r="N22" s="29">
        <f>IF(O22="","",SUBTOTAL(3,$O$4:O22))</f>
        <v>19</v>
      </c>
      <c r="O22" s="18">
        <f>IF(ROWS(O$4:O22)&gt;$R$1,"",LOOKUP(ROWS(O$4:O22),student!$J$3:$J$4002,student!$C$3:$C$4002))</f>
        <v>0</v>
      </c>
      <c r="P22" s="19">
        <f>IF(ROWS(N$4:N22)&gt;$R$1,"",LOOKUP(ROWS(N$4:N22),student!$J$3:$J$4002,student!$D$3:$D$4002))</f>
        <v>0</v>
      </c>
      <c r="Q22" s="19">
        <f>IF(ROWS(O$4:O22)&gt;$R$1,"",LOOKUP(ROWS(O$4:O22),student!$J$3:$J$4002,student!$E$3:$E$4002))</f>
        <v>0</v>
      </c>
      <c r="R22" s="19">
        <f>IF(ROWS(Q$4:Q22)&gt;$R$1,"",LOOKUP(ROWS(Q$4:Q22),student!$J$3:$J$4002,student!$F$3:$F$4002))</f>
        <v>0</v>
      </c>
      <c r="T22" s="30">
        <f>IF(U22="","",SUBTOTAL(3,$U$4:U22))</f>
        <v>19</v>
      </c>
      <c r="U22" s="20">
        <f>IF(ROWS(U$4:U22)&gt;$X$1,"",LOOKUP(ROWS(U$4:U22),student!$K$3:$K$4002,student!$C$3:$C$4002))</f>
        <v>0</v>
      </c>
      <c r="V22" s="21">
        <f>IF(ROWS(T$4:T22)&gt;$X$1,"",LOOKUP(ROWS(T$4:T22),student!$K$3:$K$4002,student!$D$3:$D$4002))</f>
        <v>0</v>
      </c>
      <c r="W22" s="21">
        <f>IF(ROWS(U$4:U22)&gt;$X$1,"",LOOKUP(ROWS(U$4:U22),student!$K$3:$K$4002,student!$E$3:$E$4002))</f>
        <v>0</v>
      </c>
      <c r="X22" s="21">
        <f>IF(ROWS(W$4:W22)&gt;$X$1,"",LOOKUP(ROWS(W$4:W22),student!$K$3:$K$4002,student!$F$3:$F$4002))</f>
        <v>0</v>
      </c>
      <c r="Z22" s="29">
        <f>IF(AA22="","",SUBTOTAL(3,$AA$4:AA22))</f>
        <v>19</v>
      </c>
      <c r="AA22" s="18">
        <f>IF(ROWS(AA$4:AA22)&gt;$AD$1,"",LOOKUP(ROWS(AA$4:AA22),student!$L$3:$L$4002,student!$C$3:$C$4002))</f>
        <v>0</v>
      </c>
      <c r="AB22" s="19">
        <f>IF(ROWS(Z$4:Z22)&gt;$AD$1,"",LOOKUP(ROWS(Z$4:Z22),student!$L$3:$L$4002,student!$D$3:$D$4002))</f>
        <v>0</v>
      </c>
      <c r="AC22" s="19">
        <f>IF(ROWS(AA$4:AA22)&gt;$AD$1,"",LOOKUP(ROWS(AA$4:AA22),student!$L$3:$L$4002,student!$E$3:$E$4002))</f>
        <v>0</v>
      </c>
      <c r="AD22" s="19">
        <f>IF(ROWS(AC$4:AC22)&gt;$AD$1,"",LOOKUP(ROWS(AC$4:AC22),student!$L$3:$L$4002,student!$F$3:$F$4002))</f>
        <v>0</v>
      </c>
      <c r="AF22" s="30">
        <f>IF(AG22="","",SUBTOTAL(3,$AG$4:AG22))</f>
        <v>19</v>
      </c>
      <c r="AG22" s="20">
        <f>IF(ROWS(AG$4:AG22)&gt;$AJ$1,"",LOOKUP(ROWS(AG$4:AG22),student!$M$3:$M$4002,student!$C$3:$C$4002))</f>
        <v>0</v>
      </c>
      <c r="AH22" s="21">
        <f>IF(ROWS(AF$4:AF22)&gt;$AJ$1,"",LOOKUP(ROWS(AF$4:AF22),student!$M$3:$M$4002,student!$D$3:$D$4002))</f>
        <v>0</v>
      </c>
      <c r="AI22" s="21">
        <f>IF(ROWS(AG$4:AG22)&gt;$AJ$1,"",LOOKUP(ROWS(AG$4:AG22),student!$M$3:$M$4002,student!$E$3:$E$4002))</f>
        <v>0</v>
      </c>
      <c r="AJ22" s="21">
        <f>IF(ROWS(AI$4:AI22)&gt;$AJ$1,"",LOOKUP(ROWS(AI$4:AI22),student!$M$3:$M$4002,student!$F$3:$F$4002))</f>
        <v>0</v>
      </c>
      <c r="AL22" s="29" t="str">
        <f>IF(AM22="","",SUBTOTAL(3,$AM$4:AM22))</f>
        <v/>
      </c>
      <c r="AM22" s="18" t="str">
        <f>IF(ROWS(AM$4:AM22)&gt;$AP$1,"",LOOKUP(ROWS(AM$4:AM22),student!$N$3:$N$4002,student!$C$3:$C$4002))</f>
        <v/>
      </c>
      <c r="AN22" s="19" t="str">
        <f>IF(ROWS(AL$4:AL22)&gt;$AP$1,"",LOOKUP(ROWS(AL$4:AL22),student!$N$3:$N$4002,student!$D$3:$D$4002))</f>
        <v/>
      </c>
      <c r="AO22" s="19" t="str">
        <f>IF(ROWS(AM$4:AM22)&gt;$AP$1,"",LOOKUP(ROWS(AM$4:AM22),student!$N$3:$N$4002,student!$E$3:$E$4002))</f>
        <v/>
      </c>
      <c r="AP22" s="19" t="str">
        <f>IF(ROWS(AO$4:AO22)&gt;$AP$1,"",LOOKUP(ROWS(AO$4:AO22),student!$N$3:$N$4002,student!$F$3:$F$4002))</f>
        <v/>
      </c>
      <c r="AR22" s="30" t="str">
        <f>IF(AS22="","",SUBTOTAL(3,$AS$4:AS22))</f>
        <v/>
      </c>
      <c r="AS22" s="20" t="str">
        <f>IF(ROWS(AS$4:AS22)&gt;$AV$1,"",LOOKUP(ROWS(AS$4:AS22),student!$O$3:$O$4002,student!$C$3:$C$4002))</f>
        <v/>
      </c>
      <c r="AT22" s="21" t="str">
        <f>IF(ROWS(AR$4:AR22)&gt;$AV$1,"",LOOKUP(ROWS(AR$4:AR22),student!$O$3:$O$4002,student!$D$3:$D$4002))</f>
        <v/>
      </c>
      <c r="AU22" s="21" t="str">
        <f>IF(ROWS(AS$4:AS22)&gt;$AV$1,"",LOOKUP(ROWS(AS$4:AS22),student!$O$3:$O$4002,student!$E$3:$E$4002))</f>
        <v/>
      </c>
      <c r="AV22" s="21" t="str">
        <f>IF(ROWS(AU$4:AU22)&gt;$AV$1,"",LOOKUP(ROWS(AU$4:AU22),student!$O$3:$O$4002,student!$F$3:$F$4002))</f>
        <v/>
      </c>
      <c r="AX22" s="29" t="str">
        <f>IF(AY22="","",SUBTOTAL(3,$AY$4:AY22))</f>
        <v/>
      </c>
      <c r="AY22" s="18" t="str">
        <f>IF(ROWS(AY$4:AY22)&gt;$BB$1,"",LOOKUP(ROWS(AY$4:AY22),student!$P$3:$P$4002,student!$C$3:$C$4002))</f>
        <v/>
      </c>
      <c r="AZ22" s="19" t="str">
        <f>IF(ROWS(AX$4:AX22)&gt;$BB$1,"",LOOKUP(ROWS(AX$4:AX22),student!$P$3:$P$4002,student!$D$3:$D$4002))</f>
        <v/>
      </c>
      <c r="BA22" s="19" t="str">
        <f>IF(ROWS(AY$4:AY22)&gt;$BB$1,"",LOOKUP(ROWS(AY$4:AY22),student!$P$3:$P$4002,student!$E$3:$E$4002))</f>
        <v/>
      </c>
      <c r="BB22" s="19" t="str">
        <f>IF(ROWS(BA$4:BA22)&gt;$BB$1,"",LOOKUP(ROWS(BA$4:BA22),student!$P$3:$P$4002,student!$F$3:$F$4002))</f>
        <v/>
      </c>
      <c r="BD22" s="30" t="str">
        <f>IF(BE22="","",SUBTOTAL(3,$BE$4:BE22))</f>
        <v/>
      </c>
      <c r="BE22" s="20" t="str">
        <f>IF(ROWS(BE$4:BE22)&gt;$BH$1,"",LOOKUP(ROWS(BE$4:BE22),student!$Q$3:$Q$4002,student!$C$3:$C$4002))</f>
        <v/>
      </c>
      <c r="BF22" s="21" t="str">
        <f>IF(ROWS(BD$4:BD22)&gt;$BH$1,"",LOOKUP(ROWS(BD$4:BD22),student!$Q$3:$Q$4002,student!$D$3:$D$4002))</f>
        <v/>
      </c>
      <c r="BG22" s="21" t="str">
        <f>IF(ROWS(BE$4:BE22)&gt;$BH$1,"",LOOKUP(ROWS(BE$4:BE22),student!$Q$3:$Q$4002,student!$E$3:$E$4002))</f>
        <v/>
      </c>
      <c r="BH22" s="21" t="str">
        <f>IF(ROWS(BG$4:BG22)&gt;$BH$1,"",LOOKUP(ROWS(BG$4:BG22),student!$Q$3:$Q$4002,student!$F$3:$F$4002))</f>
        <v/>
      </c>
      <c r="BJ22" s="29">
        <f>IF(BK22="","",SUBTOTAL(3,$BK$4:BK22))</f>
        <v>19</v>
      </c>
      <c r="BK22" s="18">
        <f>IF(ROWS(BK$4:BK22)&gt;$BN$1,"",LOOKUP(ROWS(BK$4:BK22),student!$R$3:$R$4002,student!$C$3:$C$4002))</f>
        <v>0</v>
      </c>
      <c r="BL22" s="19">
        <f>IF(ROWS(BJ$4:BJ22)&gt;$BN$1,"",LOOKUP(ROWS(BJ$4:BJ22),student!$R$3:$R$4002,student!$D$3:$D$4002))</f>
        <v>0</v>
      </c>
      <c r="BM22" s="19">
        <f>IF(ROWS(BK$4:BK22)&gt;$BN$1,"",LOOKUP(ROWS(BK$4:BK22),student!$R$3:$R$4002,student!$E$3:$E$4002))</f>
        <v>0</v>
      </c>
      <c r="BN22" s="19">
        <f>IF(ROWS(BM$4:BM22)&gt;$BN$1,"",LOOKUP(ROWS(BM$4:BM22),student!$R$3:$R$4002,student!$F$3:$F$4002))</f>
        <v>0</v>
      </c>
      <c r="BP22" s="30">
        <f>IF(BQ22="","",SUBTOTAL(3,$BQ$4:BQ22))</f>
        <v>19</v>
      </c>
      <c r="BQ22" s="20">
        <f>IF(ROWS(BQ$4:BQ22)&gt;$BT$1,"",LOOKUP(ROWS(BQ$4:BQ22),student!$S$3:$S$4002,student!$C$3:$C$4002))</f>
        <v>0</v>
      </c>
      <c r="BR22" s="21">
        <f>IF(ROWS(BP$4:BP22)&gt;$BT$1,"",LOOKUP(ROWS(BP$4:BP22),student!$S$3:$S$4002,student!$D$3:$D$4002))</f>
        <v>0</v>
      </c>
      <c r="BS22" s="21">
        <f>IF(ROWS(BQ$4:BQ22)&gt;$BT$1,"",LOOKUP(ROWS(BQ$4:BQ22),student!$S$3:$S$4002,student!$E$3:$E$4002))</f>
        <v>0</v>
      </c>
      <c r="BT22" s="21">
        <f>IF(ROWS(BS$4:BS22)&gt;$BT$1,"",LOOKUP(ROWS(BS$4:BS22),student!$S$3:$S$4002,student!$F$3:$F$4002))</f>
        <v>0</v>
      </c>
    </row>
    <row r="23" spans="1:72" x14ac:dyDescent="0.75">
      <c r="A23" s="26">
        <v>20</v>
      </c>
      <c r="B23" s="29">
        <f>IF(C23="","",SUBTOTAL(3,$C$4:C23))</f>
        <v>20</v>
      </c>
      <c r="C23" s="18">
        <f>IF(ROWS(C$4:C23)&gt;$F$1,"",LOOKUP(ROWS(C$4:C23),student!$H$3:$H$4002,student!$C$3:$C$4002))</f>
        <v>3925</v>
      </c>
      <c r="D23" s="19" t="str">
        <f>IF(ROWS(B$4:B23)&gt;$F$1,"",LOOKUP(ROWS(B$4:B23),student!$H$3:$H$4002,student!$D$3:$D$4002))</f>
        <v>เด็กหญิง</v>
      </c>
      <c r="E23" s="19" t="str">
        <f>IF(ROWS(C$4:C23)&gt;$F$1,"",LOOKUP(ROWS(C$4:C23),student!$H$3:$H$4002,student!$E$3:$E$4002))</f>
        <v>พัชรดา</v>
      </c>
      <c r="F23" s="19" t="str">
        <f>IF(ROWS(E$4:E23)&gt;$F$1,"",LOOKUP(ROWS(E$4:E23),student!$H$3:$H$4002,student!$F$3:$F$4002))</f>
        <v>ตาคำ</v>
      </c>
      <c r="G23" s="26"/>
      <c r="H23" s="30">
        <f>IF(I23="","",SUBTOTAL(3,$I$4:I23))</f>
        <v>20</v>
      </c>
      <c r="I23" s="20">
        <f>IF(ROWS(I$4:I23)&gt;$L$1,"",LOOKUP(ROWS(I$4:I23),student!$I$3:$I$4002,student!$C$3:$C$4002))</f>
        <v>3954</v>
      </c>
      <c r="J23" s="21" t="str">
        <f>IF(ROWS(H$4:H23)&gt;$L$1,"",LOOKUP(ROWS(H$4:H23),student!$I$3:$I$4002,student!$D$3:$D$4002))</f>
        <v>เด็กหญิง</v>
      </c>
      <c r="K23" s="21" t="str">
        <f>IF(ROWS(I$4:I23)&gt;$L$1,"",LOOKUP(ROWS(I$4:I23),student!$I$3:$I$4002,student!$E$3:$E$4002))</f>
        <v>สุภัชชา</v>
      </c>
      <c r="L23" s="21" t="str">
        <f>IF(ROWS(K$4:K23)&gt;$L$1,"",LOOKUP(ROWS(K$4:K23),student!$I$3:$I$4002,student!$F$3:$F$4002))</f>
        <v>คารวะสมบัติ</v>
      </c>
      <c r="N23" s="29">
        <f>IF(O23="","",SUBTOTAL(3,$O$4:O23))</f>
        <v>20</v>
      </c>
      <c r="O23" s="18">
        <f>IF(ROWS(O$4:O23)&gt;$R$1,"",LOOKUP(ROWS(O$4:O23),student!$J$3:$J$4002,student!$C$3:$C$4002))</f>
        <v>0</v>
      </c>
      <c r="P23" s="19">
        <f>IF(ROWS(N$4:N23)&gt;$R$1,"",LOOKUP(ROWS(N$4:N23),student!$J$3:$J$4002,student!$D$3:$D$4002))</f>
        <v>0</v>
      </c>
      <c r="Q23" s="19">
        <f>IF(ROWS(O$4:O23)&gt;$R$1,"",LOOKUP(ROWS(O$4:O23),student!$J$3:$J$4002,student!$E$3:$E$4002))</f>
        <v>0</v>
      </c>
      <c r="R23" s="19">
        <f>IF(ROWS(Q$4:Q23)&gt;$R$1,"",LOOKUP(ROWS(Q$4:Q23),student!$J$3:$J$4002,student!$F$3:$F$4002))</f>
        <v>0</v>
      </c>
      <c r="T23" s="30">
        <f>IF(U23="","",SUBTOTAL(3,$U$4:U23))</f>
        <v>20</v>
      </c>
      <c r="U23" s="20">
        <f>IF(ROWS(U$4:U23)&gt;$X$1,"",LOOKUP(ROWS(U$4:U23),student!$K$3:$K$4002,student!$C$3:$C$4002))</f>
        <v>0</v>
      </c>
      <c r="V23" s="21">
        <f>IF(ROWS(T$4:T23)&gt;$X$1,"",LOOKUP(ROWS(T$4:T23),student!$K$3:$K$4002,student!$D$3:$D$4002))</f>
        <v>0</v>
      </c>
      <c r="W23" s="21">
        <f>IF(ROWS(U$4:U23)&gt;$X$1,"",LOOKUP(ROWS(U$4:U23),student!$K$3:$K$4002,student!$E$3:$E$4002))</f>
        <v>0</v>
      </c>
      <c r="X23" s="21">
        <f>IF(ROWS(W$4:W23)&gt;$X$1,"",LOOKUP(ROWS(W$4:W23),student!$K$3:$K$4002,student!$F$3:$F$4002))</f>
        <v>0</v>
      </c>
      <c r="Z23" s="29">
        <f>IF(AA23="","",SUBTOTAL(3,$AA$4:AA23))</f>
        <v>20</v>
      </c>
      <c r="AA23" s="18">
        <f>IF(ROWS(AA$4:AA23)&gt;$AD$1,"",LOOKUP(ROWS(AA$4:AA23),student!$L$3:$L$4002,student!$C$3:$C$4002))</f>
        <v>0</v>
      </c>
      <c r="AB23" s="19">
        <f>IF(ROWS(Z$4:Z23)&gt;$AD$1,"",LOOKUP(ROWS(Z$4:Z23),student!$L$3:$L$4002,student!$D$3:$D$4002))</f>
        <v>0</v>
      </c>
      <c r="AC23" s="19">
        <f>IF(ROWS(AA$4:AA23)&gt;$AD$1,"",LOOKUP(ROWS(AA$4:AA23),student!$L$3:$L$4002,student!$E$3:$E$4002))</f>
        <v>0</v>
      </c>
      <c r="AD23" s="19">
        <f>IF(ROWS(AC$4:AC23)&gt;$AD$1,"",LOOKUP(ROWS(AC$4:AC23),student!$L$3:$L$4002,student!$F$3:$F$4002))</f>
        <v>0</v>
      </c>
      <c r="AF23" s="30">
        <f>IF(AG23="","",SUBTOTAL(3,$AG$4:AG23))</f>
        <v>20</v>
      </c>
      <c r="AG23" s="20">
        <f>IF(ROWS(AG$4:AG23)&gt;$AJ$1,"",LOOKUP(ROWS(AG$4:AG23),student!$M$3:$M$4002,student!$C$3:$C$4002))</f>
        <v>0</v>
      </c>
      <c r="AH23" s="21">
        <f>IF(ROWS(AF$4:AF23)&gt;$AJ$1,"",LOOKUP(ROWS(AF$4:AF23),student!$M$3:$M$4002,student!$D$3:$D$4002))</f>
        <v>0</v>
      </c>
      <c r="AI23" s="21">
        <f>IF(ROWS(AG$4:AG23)&gt;$AJ$1,"",LOOKUP(ROWS(AG$4:AG23),student!$M$3:$M$4002,student!$E$3:$E$4002))</f>
        <v>0</v>
      </c>
      <c r="AJ23" s="21">
        <f>IF(ROWS(AI$4:AI23)&gt;$AJ$1,"",LOOKUP(ROWS(AI$4:AI23),student!$M$3:$M$4002,student!$F$3:$F$4002))</f>
        <v>0</v>
      </c>
      <c r="AL23" s="29" t="str">
        <f>IF(AM23="","",SUBTOTAL(3,$AM$4:AM23))</f>
        <v/>
      </c>
      <c r="AM23" s="18" t="str">
        <f>IF(ROWS(AM$4:AM23)&gt;$AP$1,"",LOOKUP(ROWS(AM$4:AM23),student!$N$3:$N$4002,student!$C$3:$C$4002))</f>
        <v/>
      </c>
      <c r="AN23" s="19" t="str">
        <f>IF(ROWS(AL$4:AL23)&gt;$AP$1,"",LOOKUP(ROWS(AL$4:AL23),student!$N$3:$N$4002,student!$D$3:$D$4002))</f>
        <v/>
      </c>
      <c r="AO23" s="19" t="str">
        <f>IF(ROWS(AM$4:AM23)&gt;$AP$1,"",LOOKUP(ROWS(AM$4:AM23),student!$N$3:$N$4002,student!$E$3:$E$4002))</f>
        <v/>
      </c>
      <c r="AP23" s="19" t="str">
        <f>IF(ROWS(AO$4:AO23)&gt;$AP$1,"",LOOKUP(ROWS(AO$4:AO23),student!$N$3:$N$4002,student!$F$3:$F$4002))</f>
        <v/>
      </c>
      <c r="AR23" s="30" t="str">
        <f>IF(AS23="","",SUBTOTAL(3,$AS$4:AS23))</f>
        <v/>
      </c>
      <c r="AS23" s="20" t="str">
        <f>IF(ROWS(AS$4:AS23)&gt;$AV$1,"",LOOKUP(ROWS(AS$4:AS23),student!$O$3:$O$4002,student!$C$3:$C$4002))</f>
        <v/>
      </c>
      <c r="AT23" s="21" t="str">
        <f>IF(ROWS(AR$4:AR23)&gt;$AV$1,"",LOOKUP(ROWS(AR$4:AR23),student!$O$3:$O$4002,student!$D$3:$D$4002))</f>
        <v/>
      </c>
      <c r="AU23" s="21" t="str">
        <f>IF(ROWS(AS$4:AS23)&gt;$AV$1,"",LOOKUP(ROWS(AS$4:AS23),student!$O$3:$O$4002,student!$E$3:$E$4002))</f>
        <v/>
      </c>
      <c r="AV23" s="21" t="str">
        <f>IF(ROWS(AU$4:AU23)&gt;$AV$1,"",LOOKUP(ROWS(AU$4:AU23),student!$O$3:$O$4002,student!$F$3:$F$4002))</f>
        <v/>
      </c>
      <c r="AX23" s="29" t="str">
        <f>IF(AY23="","",SUBTOTAL(3,$AY$4:AY23))</f>
        <v/>
      </c>
      <c r="AY23" s="18" t="str">
        <f>IF(ROWS(AY$4:AY23)&gt;$BB$1,"",LOOKUP(ROWS(AY$4:AY23),student!$P$3:$P$4002,student!$C$3:$C$4002))</f>
        <v/>
      </c>
      <c r="AZ23" s="19" t="str">
        <f>IF(ROWS(AX$4:AX23)&gt;$BB$1,"",LOOKUP(ROWS(AX$4:AX23),student!$P$3:$P$4002,student!$D$3:$D$4002))</f>
        <v/>
      </c>
      <c r="BA23" s="19" t="str">
        <f>IF(ROWS(AY$4:AY23)&gt;$BB$1,"",LOOKUP(ROWS(AY$4:AY23),student!$P$3:$P$4002,student!$E$3:$E$4002))</f>
        <v/>
      </c>
      <c r="BB23" s="19" t="str">
        <f>IF(ROWS(BA$4:BA23)&gt;$BB$1,"",LOOKUP(ROWS(BA$4:BA23),student!$P$3:$P$4002,student!$F$3:$F$4002))</f>
        <v/>
      </c>
      <c r="BD23" s="30" t="str">
        <f>IF(BE23="","",SUBTOTAL(3,$BE$4:BE23))</f>
        <v/>
      </c>
      <c r="BE23" s="20" t="str">
        <f>IF(ROWS(BE$4:BE23)&gt;$BH$1,"",LOOKUP(ROWS(BE$4:BE23),student!$Q$3:$Q$4002,student!$C$3:$C$4002))</f>
        <v/>
      </c>
      <c r="BF23" s="21" t="str">
        <f>IF(ROWS(BD$4:BD23)&gt;$BH$1,"",LOOKUP(ROWS(BD$4:BD23),student!$Q$3:$Q$4002,student!$D$3:$D$4002))</f>
        <v/>
      </c>
      <c r="BG23" s="21" t="str">
        <f>IF(ROWS(BE$4:BE23)&gt;$BH$1,"",LOOKUP(ROWS(BE$4:BE23),student!$Q$3:$Q$4002,student!$E$3:$E$4002))</f>
        <v/>
      </c>
      <c r="BH23" s="21" t="str">
        <f>IF(ROWS(BG$4:BG23)&gt;$BH$1,"",LOOKUP(ROWS(BG$4:BG23),student!$Q$3:$Q$4002,student!$F$3:$F$4002))</f>
        <v/>
      </c>
      <c r="BJ23" s="29">
        <f>IF(BK23="","",SUBTOTAL(3,$BK$4:BK23))</f>
        <v>20</v>
      </c>
      <c r="BK23" s="18">
        <f>IF(ROWS(BK$4:BK23)&gt;$BN$1,"",LOOKUP(ROWS(BK$4:BK23),student!$R$3:$R$4002,student!$C$3:$C$4002))</f>
        <v>0</v>
      </c>
      <c r="BL23" s="19">
        <f>IF(ROWS(BJ$4:BJ23)&gt;$BN$1,"",LOOKUP(ROWS(BJ$4:BJ23),student!$R$3:$R$4002,student!$D$3:$D$4002))</f>
        <v>0</v>
      </c>
      <c r="BM23" s="19">
        <f>IF(ROWS(BK$4:BK23)&gt;$BN$1,"",LOOKUP(ROWS(BK$4:BK23),student!$R$3:$R$4002,student!$E$3:$E$4002))</f>
        <v>0</v>
      </c>
      <c r="BN23" s="19">
        <f>IF(ROWS(BM$4:BM23)&gt;$BN$1,"",LOOKUP(ROWS(BM$4:BM23),student!$R$3:$R$4002,student!$F$3:$F$4002))</f>
        <v>0</v>
      </c>
      <c r="BP23" s="30">
        <f>IF(BQ23="","",SUBTOTAL(3,$BQ$4:BQ23))</f>
        <v>20</v>
      </c>
      <c r="BQ23" s="20">
        <f>IF(ROWS(BQ$4:BQ23)&gt;$BT$1,"",LOOKUP(ROWS(BQ$4:BQ23),student!$S$3:$S$4002,student!$C$3:$C$4002))</f>
        <v>0</v>
      </c>
      <c r="BR23" s="21">
        <f>IF(ROWS(BP$4:BP23)&gt;$BT$1,"",LOOKUP(ROWS(BP$4:BP23),student!$S$3:$S$4002,student!$D$3:$D$4002))</f>
        <v>0</v>
      </c>
      <c r="BS23" s="21">
        <f>IF(ROWS(BQ$4:BQ23)&gt;$BT$1,"",LOOKUP(ROWS(BQ$4:BQ23),student!$S$3:$S$4002,student!$E$3:$E$4002))</f>
        <v>0</v>
      </c>
      <c r="BT23" s="21">
        <f>IF(ROWS(BS$4:BS23)&gt;$BT$1,"",LOOKUP(ROWS(BS$4:BS23),student!$S$3:$S$4002,student!$F$3:$F$4002))</f>
        <v>0</v>
      </c>
    </row>
    <row r="24" spans="1:72" x14ac:dyDescent="0.75">
      <c r="A24" s="26">
        <v>21</v>
      </c>
      <c r="B24" s="29">
        <f>IF(C24="","",SUBTOTAL(3,$C$4:C24))</f>
        <v>21</v>
      </c>
      <c r="C24" s="18">
        <f>IF(ROWS(C$4:C24)&gt;$F$1,"",LOOKUP(ROWS(C$4:C24),student!$H$3:$H$4002,student!$C$3:$C$4002))</f>
        <v>3926</v>
      </c>
      <c r="D24" s="19" t="str">
        <f>IF(ROWS(B$4:B24)&gt;$F$1,"",LOOKUP(ROWS(B$4:B24),student!$H$3:$H$4002,student!$D$3:$D$4002))</f>
        <v>เด็กหญิง</v>
      </c>
      <c r="E24" s="19" t="str">
        <f>IF(ROWS(C$4:C24)&gt;$F$1,"",LOOKUP(ROWS(C$4:C24),student!$H$3:$H$4002,student!$E$3:$E$4002))</f>
        <v>เบญญาพร</v>
      </c>
      <c r="F24" s="19" t="str">
        <f>IF(ROWS(E$4:E24)&gt;$F$1,"",LOOKUP(ROWS(E$4:E24),student!$H$3:$H$4002,student!$F$3:$F$4002))</f>
        <v>เครือคำ</v>
      </c>
      <c r="G24" s="26"/>
      <c r="H24" s="30">
        <f>IF(I24="","",SUBTOTAL(3,$I$4:I24))</f>
        <v>21</v>
      </c>
      <c r="I24" s="20">
        <f>IF(ROWS(I$4:I24)&gt;$L$1,"",LOOKUP(ROWS(I$4:I24),student!$I$3:$I$4002,student!$C$3:$C$4002))</f>
        <v>4077</v>
      </c>
      <c r="J24" s="21" t="str">
        <f>IF(ROWS(H$4:H24)&gt;$L$1,"",LOOKUP(ROWS(H$4:H24),student!$I$3:$I$4002,student!$D$3:$D$4002))</f>
        <v>เด็กหญิง</v>
      </c>
      <c r="K24" s="21" t="str">
        <f>IF(ROWS(I$4:I24)&gt;$L$1,"",LOOKUP(ROWS(I$4:I24),student!$I$3:$I$4002,student!$E$3:$E$4002))</f>
        <v>บุญนิสา</v>
      </c>
      <c r="L24" s="21" t="str">
        <f>IF(ROWS(K$4:K24)&gt;$L$1,"",LOOKUP(ROWS(K$4:K24),student!$I$3:$I$4002,student!$F$3:$F$4002))</f>
        <v>สอนปัญญา</v>
      </c>
      <c r="N24" s="29">
        <f>IF(O24="","",SUBTOTAL(3,$O$4:O24))</f>
        <v>21</v>
      </c>
      <c r="O24" s="18">
        <f>IF(ROWS(O$4:O24)&gt;$R$1,"",LOOKUP(ROWS(O$4:O24),student!$J$3:$J$4002,student!$C$3:$C$4002))</f>
        <v>0</v>
      </c>
      <c r="P24" s="19">
        <f>IF(ROWS(N$4:N24)&gt;$R$1,"",LOOKUP(ROWS(N$4:N24),student!$J$3:$J$4002,student!$D$3:$D$4002))</f>
        <v>0</v>
      </c>
      <c r="Q24" s="19">
        <f>IF(ROWS(O$4:O24)&gt;$R$1,"",LOOKUP(ROWS(O$4:O24),student!$J$3:$J$4002,student!$E$3:$E$4002))</f>
        <v>0</v>
      </c>
      <c r="R24" s="19">
        <f>IF(ROWS(Q$4:Q24)&gt;$R$1,"",LOOKUP(ROWS(Q$4:Q24),student!$J$3:$J$4002,student!$F$3:$F$4002))</f>
        <v>0</v>
      </c>
      <c r="T24" s="30">
        <f>IF(U24="","",SUBTOTAL(3,$U$4:U24))</f>
        <v>21</v>
      </c>
      <c r="U24" s="20">
        <f>IF(ROWS(U$4:U24)&gt;$X$1,"",LOOKUP(ROWS(U$4:U24),student!$K$3:$K$4002,student!$C$3:$C$4002))</f>
        <v>0</v>
      </c>
      <c r="V24" s="21">
        <f>IF(ROWS(T$4:T24)&gt;$X$1,"",LOOKUP(ROWS(T$4:T24),student!$K$3:$K$4002,student!$D$3:$D$4002))</f>
        <v>0</v>
      </c>
      <c r="W24" s="21">
        <f>IF(ROWS(U$4:U24)&gt;$X$1,"",LOOKUP(ROWS(U$4:U24),student!$K$3:$K$4002,student!$E$3:$E$4002))</f>
        <v>0</v>
      </c>
      <c r="X24" s="21">
        <f>IF(ROWS(W$4:W24)&gt;$X$1,"",LOOKUP(ROWS(W$4:W24),student!$K$3:$K$4002,student!$F$3:$F$4002))</f>
        <v>0</v>
      </c>
      <c r="Z24" s="29">
        <f>IF(AA24="","",SUBTOTAL(3,$AA$4:AA24))</f>
        <v>21</v>
      </c>
      <c r="AA24" s="18">
        <f>IF(ROWS(AA$4:AA24)&gt;$AD$1,"",LOOKUP(ROWS(AA$4:AA24),student!$L$3:$L$4002,student!$C$3:$C$4002))</f>
        <v>0</v>
      </c>
      <c r="AB24" s="19">
        <f>IF(ROWS(Z$4:Z24)&gt;$AD$1,"",LOOKUP(ROWS(Z$4:Z24),student!$L$3:$L$4002,student!$D$3:$D$4002))</f>
        <v>0</v>
      </c>
      <c r="AC24" s="19">
        <f>IF(ROWS(AA$4:AA24)&gt;$AD$1,"",LOOKUP(ROWS(AA$4:AA24),student!$L$3:$L$4002,student!$E$3:$E$4002))</f>
        <v>0</v>
      </c>
      <c r="AD24" s="19">
        <f>IF(ROWS(AC$4:AC24)&gt;$AD$1,"",LOOKUP(ROWS(AC$4:AC24),student!$L$3:$L$4002,student!$F$3:$F$4002))</f>
        <v>0</v>
      </c>
      <c r="AF24" s="30">
        <f>IF(AG24="","",SUBTOTAL(3,$AG$4:AG24))</f>
        <v>21</v>
      </c>
      <c r="AG24" s="20">
        <f>IF(ROWS(AG$4:AG24)&gt;$AJ$1,"",LOOKUP(ROWS(AG$4:AG24),student!$M$3:$M$4002,student!$C$3:$C$4002))</f>
        <v>0</v>
      </c>
      <c r="AH24" s="21">
        <f>IF(ROWS(AF$4:AF24)&gt;$AJ$1,"",LOOKUP(ROWS(AF$4:AF24),student!$M$3:$M$4002,student!$D$3:$D$4002))</f>
        <v>0</v>
      </c>
      <c r="AI24" s="21">
        <f>IF(ROWS(AG$4:AG24)&gt;$AJ$1,"",LOOKUP(ROWS(AG$4:AG24),student!$M$3:$M$4002,student!$E$3:$E$4002))</f>
        <v>0</v>
      </c>
      <c r="AJ24" s="21">
        <f>IF(ROWS(AI$4:AI24)&gt;$AJ$1,"",LOOKUP(ROWS(AI$4:AI24),student!$M$3:$M$4002,student!$F$3:$F$4002))</f>
        <v>0</v>
      </c>
      <c r="AL24" s="29" t="str">
        <f>IF(AM24="","",SUBTOTAL(3,$AM$4:AM24))</f>
        <v/>
      </c>
      <c r="AM24" s="18" t="str">
        <f>IF(ROWS(AM$4:AM24)&gt;$AP$1,"",LOOKUP(ROWS(AM$4:AM24),student!$N$3:$N$4002,student!$C$3:$C$4002))</f>
        <v/>
      </c>
      <c r="AN24" s="19" t="str">
        <f>IF(ROWS(AL$4:AL24)&gt;$AP$1,"",LOOKUP(ROWS(AL$4:AL24),student!$N$3:$N$4002,student!$D$3:$D$4002))</f>
        <v/>
      </c>
      <c r="AO24" s="19" t="str">
        <f>IF(ROWS(AM$4:AM24)&gt;$AP$1,"",LOOKUP(ROWS(AM$4:AM24),student!$N$3:$N$4002,student!$E$3:$E$4002))</f>
        <v/>
      </c>
      <c r="AP24" s="19" t="str">
        <f>IF(ROWS(AO$4:AO24)&gt;$AP$1,"",LOOKUP(ROWS(AO$4:AO24),student!$N$3:$N$4002,student!$F$3:$F$4002))</f>
        <v/>
      </c>
      <c r="AR24" s="30" t="str">
        <f>IF(AS24="","",SUBTOTAL(3,$AS$4:AS24))</f>
        <v/>
      </c>
      <c r="AS24" s="20" t="str">
        <f>IF(ROWS(AS$4:AS24)&gt;$AV$1,"",LOOKUP(ROWS(AS$4:AS24),student!$O$3:$O$4002,student!$C$3:$C$4002))</f>
        <v/>
      </c>
      <c r="AT24" s="21" t="str">
        <f>IF(ROWS(AR$4:AR24)&gt;$AV$1,"",LOOKUP(ROWS(AR$4:AR24),student!$O$3:$O$4002,student!$D$3:$D$4002))</f>
        <v/>
      </c>
      <c r="AU24" s="21" t="str">
        <f>IF(ROWS(AS$4:AS24)&gt;$AV$1,"",LOOKUP(ROWS(AS$4:AS24),student!$O$3:$O$4002,student!$E$3:$E$4002))</f>
        <v/>
      </c>
      <c r="AV24" s="21" t="str">
        <f>IF(ROWS(AU$4:AU24)&gt;$AV$1,"",LOOKUP(ROWS(AU$4:AU24),student!$O$3:$O$4002,student!$F$3:$F$4002))</f>
        <v/>
      </c>
      <c r="AX24" s="29" t="str">
        <f>IF(AY24="","",SUBTOTAL(3,$AY$4:AY24))</f>
        <v/>
      </c>
      <c r="AY24" s="18" t="str">
        <f>IF(ROWS(AY$4:AY24)&gt;$BB$1,"",LOOKUP(ROWS(AY$4:AY24),student!$P$3:$P$4002,student!$C$3:$C$4002))</f>
        <v/>
      </c>
      <c r="AZ24" s="19" t="str">
        <f>IF(ROWS(AX$4:AX24)&gt;$BB$1,"",LOOKUP(ROWS(AX$4:AX24),student!$P$3:$P$4002,student!$D$3:$D$4002))</f>
        <v/>
      </c>
      <c r="BA24" s="19" t="str">
        <f>IF(ROWS(AY$4:AY24)&gt;$BB$1,"",LOOKUP(ROWS(AY$4:AY24),student!$P$3:$P$4002,student!$E$3:$E$4002))</f>
        <v/>
      </c>
      <c r="BB24" s="19" t="str">
        <f>IF(ROWS(BA$4:BA24)&gt;$BB$1,"",LOOKUP(ROWS(BA$4:BA24),student!$P$3:$P$4002,student!$F$3:$F$4002))</f>
        <v/>
      </c>
      <c r="BD24" s="30" t="str">
        <f>IF(BE24="","",SUBTOTAL(3,$BE$4:BE24))</f>
        <v/>
      </c>
      <c r="BE24" s="20" t="str">
        <f>IF(ROWS(BE$4:BE24)&gt;$BH$1,"",LOOKUP(ROWS(BE$4:BE24),student!$Q$3:$Q$4002,student!$C$3:$C$4002))</f>
        <v/>
      </c>
      <c r="BF24" s="21" t="str">
        <f>IF(ROWS(BD$4:BD24)&gt;$BH$1,"",LOOKUP(ROWS(BD$4:BD24),student!$Q$3:$Q$4002,student!$D$3:$D$4002))</f>
        <v/>
      </c>
      <c r="BG24" s="21" t="str">
        <f>IF(ROWS(BE$4:BE24)&gt;$BH$1,"",LOOKUP(ROWS(BE$4:BE24),student!$Q$3:$Q$4002,student!$E$3:$E$4002))</f>
        <v/>
      </c>
      <c r="BH24" s="21" t="str">
        <f>IF(ROWS(BG$4:BG24)&gt;$BH$1,"",LOOKUP(ROWS(BG$4:BG24),student!$Q$3:$Q$4002,student!$F$3:$F$4002))</f>
        <v/>
      </c>
      <c r="BJ24" s="29">
        <f>IF(BK24="","",SUBTOTAL(3,$BK$4:BK24))</f>
        <v>21</v>
      </c>
      <c r="BK24" s="18">
        <f>IF(ROWS(BK$4:BK24)&gt;$BN$1,"",LOOKUP(ROWS(BK$4:BK24),student!$R$3:$R$4002,student!$C$3:$C$4002))</f>
        <v>0</v>
      </c>
      <c r="BL24" s="19">
        <f>IF(ROWS(BJ$4:BJ24)&gt;$BN$1,"",LOOKUP(ROWS(BJ$4:BJ24),student!$R$3:$R$4002,student!$D$3:$D$4002))</f>
        <v>0</v>
      </c>
      <c r="BM24" s="19">
        <f>IF(ROWS(BK$4:BK24)&gt;$BN$1,"",LOOKUP(ROWS(BK$4:BK24),student!$R$3:$R$4002,student!$E$3:$E$4002))</f>
        <v>0</v>
      </c>
      <c r="BN24" s="19">
        <f>IF(ROWS(BM$4:BM24)&gt;$BN$1,"",LOOKUP(ROWS(BM$4:BM24),student!$R$3:$R$4002,student!$F$3:$F$4002))</f>
        <v>0</v>
      </c>
      <c r="BP24" s="30">
        <f>IF(BQ24="","",SUBTOTAL(3,$BQ$4:BQ24))</f>
        <v>21</v>
      </c>
      <c r="BQ24" s="20">
        <f>IF(ROWS(BQ$4:BQ24)&gt;$BT$1,"",LOOKUP(ROWS(BQ$4:BQ24),student!$S$3:$S$4002,student!$C$3:$C$4002))</f>
        <v>0</v>
      </c>
      <c r="BR24" s="21">
        <f>IF(ROWS(BP$4:BP24)&gt;$BT$1,"",LOOKUP(ROWS(BP$4:BP24),student!$S$3:$S$4002,student!$D$3:$D$4002))</f>
        <v>0</v>
      </c>
      <c r="BS24" s="21">
        <f>IF(ROWS(BQ$4:BQ24)&gt;$BT$1,"",LOOKUP(ROWS(BQ$4:BQ24),student!$S$3:$S$4002,student!$E$3:$E$4002))</f>
        <v>0</v>
      </c>
      <c r="BT24" s="21">
        <f>IF(ROWS(BS$4:BS24)&gt;$BT$1,"",LOOKUP(ROWS(BS$4:BS24),student!$S$3:$S$4002,student!$F$3:$F$4002))</f>
        <v>0</v>
      </c>
    </row>
    <row r="25" spans="1:72" x14ac:dyDescent="0.75">
      <c r="A25" s="26">
        <v>22</v>
      </c>
      <c r="B25" s="29">
        <f>IF(C25="","",SUBTOTAL(3,$C$4:C25))</f>
        <v>22</v>
      </c>
      <c r="C25" s="18">
        <f>IF(ROWS(C$4:C25)&gt;$F$1,"",LOOKUP(ROWS(C$4:C25),student!$H$3:$H$4002,student!$C$3:$C$4002))</f>
        <v>3947</v>
      </c>
      <c r="D25" s="19" t="str">
        <f>IF(ROWS(B$4:B25)&gt;$F$1,"",LOOKUP(ROWS(B$4:B25),student!$H$3:$H$4002,student!$D$3:$D$4002))</f>
        <v>เด็กหญิง</v>
      </c>
      <c r="E25" s="19" t="str">
        <f>IF(ROWS(C$4:C25)&gt;$F$1,"",LOOKUP(ROWS(C$4:C25),student!$H$3:$H$4002,student!$E$3:$E$4002))</f>
        <v>ภาพิมล</v>
      </c>
      <c r="F25" s="19" t="str">
        <f>IF(ROWS(E$4:E25)&gt;$F$1,"",LOOKUP(ROWS(E$4:E25),student!$H$3:$H$4002,student!$F$3:$F$4002))</f>
        <v>เสารังษี</v>
      </c>
      <c r="G25" s="26"/>
      <c r="H25" s="30">
        <f>IF(I25="","",SUBTOTAL(3,$I$4:I25))</f>
        <v>22</v>
      </c>
      <c r="I25" s="20">
        <f>IF(ROWS(I$4:I25)&gt;$L$1,"",LOOKUP(ROWS(I$4:I25),student!$I$3:$I$4002,student!$C$3:$C$4002))</f>
        <v>4078</v>
      </c>
      <c r="J25" s="21" t="str">
        <f>IF(ROWS(H$4:H25)&gt;$L$1,"",LOOKUP(ROWS(H$4:H25),student!$I$3:$I$4002,student!$D$3:$D$4002))</f>
        <v>เด็กหญิง</v>
      </c>
      <c r="K25" s="21" t="str">
        <f>IF(ROWS(I$4:I25)&gt;$L$1,"",LOOKUP(ROWS(I$4:I25),student!$I$3:$I$4002,student!$E$3:$E$4002))</f>
        <v>กัญญาพัชร</v>
      </c>
      <c r="L25" s="21" t="str">
        <f>IF(ROWS(K$4:K25)&gt;$L$1,"",LOOKUP(ROWS(K$4:K25),student!$I$3:$I$4002,student!$F$3:$F$4002))</f>
        <v>เทียนแก้ว</v>
      </c>
      <c r="N25" s="29">
        <f>IF(O25="","",SUBTOTAL(3,$O$4:O25))</f>
        <v>22</v>
      </c>
      <c r="O25" s="18">
        <f>IF(ROWS(O$4:O25)&gt;$R$1,"",LOOKUP(ROWS(O$4:O25),student!$J$3:$J$4002,student!$C$3:$C$4002))</f>
        <v>0</v>
      </c>
      <c r="P25" s="19">
        <f>IF(ROWS(N$4:N25)&gt;$R$1,"",LOOKUP(ROWS(N$4:N25),student!$J$3:$J$4002,student!$D$3:$D$4002))</f>
        <v>0</v>
      </c>
      <c r="Q25" s="19">
        <f>IF(ROWS(O$4:O25)&gt;$R$1,"",LOOKUP(ROWS(O$4:O25),student!$J$3:$J$4002,student!$E$3:$E$4002))</f>
        <v>0</v>
      </c>
      <c r="R25" s="19">
        <f>IF(ROWS(Q$4:Q25)&gt;$R$1,"",LOOKUP(ROWS(Q$4:Q25),student!$J$3:$J$4002,student!$F$3:$F$4002))</f>
        <v>0</v>
      </c>
      <c r="T25" s="30">
        <f>IF(U25="","",SUBTOTAL(3,$U$4:U25))</f>
        <v>22</v>
      </c>
      <c r="U25" s="20">
        <f>IF(ROWS(U$4:U25)&gt;$X$1,"",LOOKUP(ROWS(U$4:U25),student!$K$3:$K$4002,student!$C$3:$C$4002))</f>
        <v>0</v>
      </c>
      <c r="V25" s="21">
        <f>IF(ROWS(T$4:T25)&gt;$X$1,"",LOOKUP(ROWS(T$4:T25),student!$K$3:$K$4002,student!$D$3:$D$4002))</f>
        <v>0</v>
      </c>
      <c r="W25" s="21">
        <f>IF(ROWS(U$4:U25)&gt;$X$1,"",LOOKUP(ROWS(U$4:U25),student!$K$3:$K$4002,student!$E$3:$E$4002))</f>
        <v>0</v>
      </c>
      <c r="X25" s="21">
        <f>IF(ROWS(W$4:W25)&gt;$X$1,"",LOOKUP(ROWS(W$4:W25),student!$K$3:$K$4002,student!$F$3:$F$4002))</f>
        <v>0</v>
      </c>
      <c r="Z25" s="29">
        <f>IF(AA25="","",SUBTOTAL(3,$AA$4:AA25))</f>
        <v>22</v>
      </c>
      <c r="AA25" s="18">
        <f>IF(ROWS(AA$4:AA25)&gt;$AD$1,"",LOOKUP(ROWS(AA$4:AA25),student!$L$3:$L$4002,student!$C$3:$C$4002))</f>
        <v>0</v>
      </c>
      <c r="AB25" s="19">
        <f>IF(ROWS(Z$4:Z25)&gt;$AD$1,"",LOOKUP(ROWS(Z$4:Z25),student!$L$3:$L$4002,student!$D$3:$D$4002))</f>
        <v>0</v>
      </c>
      <c r="AC25" s="19">
        <f>IF(ROWS(AA$4:AA25)&gt;$AD$1,"",LOOKUP(ROWS(AA$4:AA25),student!$L$3:$L$4002,student!$E$3:$E$4002))</f>
        <v>0</v>
      </c>
      <c r="AD25" s="19">
        <f>IF(ROWS(AC$4:AC25)&gt;$AD$1,"",LOOKUP(ROWS(AC$4:AC25),student!$L$3:$L$4002,student!$F$3:$F$4002))</f>
        <v>0</v>
      </c>
      <c r="AF25" s="30">
        <f>IF(AG25="","",SUBTOTAL(3,$AG$4:AG25))</f>
        <v>22</v>
      </c>
      <c r="AG25" s="20">
        <f>IF(ROWS(AG$4:AG25)&gt;$AJ$1,"",LOOKUP(ROWS(AG$4:AG25),student!$M$3:$M$4002,student!$C$3:$C$4002))</f>
        <v>0</v>
      </c>
      <c r="AH25" s="21">
        <f>IF(ROWS(AF$4:AF25)&gt;$AJ$1,"",LOOKUP(ROWS(AF$4:AF25),student!$M$3:$M$4002,student!$D$3:$D$4002))</f>
        <v>0</v>
      </c>
      <c r="AI25" s="21">
        <f>IF(ROWS(AG$4:AG25)&gt;$AJ$1,"",LOOKUP(ROWS(AG$4:AG25),student!$M$3:$M$4002,student!$E$3:$E$4002))</f>
        <v>0</v>
      </c>
      <c r="AJ25" s="21">
        <f>IF(ROWS(AI$4:AI25)&gt;$AJ$1,"",LOOKUP(ROWS(AI$4:AI25),student!$M$3:$M$4002,student!$F$3:$F$4002))</f>
        <v>0</v>
      </c>
      <c r="AL25" s="29" t="str">
        <f>IF(AM25="","",SUBTOTAL(3,$AM$4:AM25))</f>
        <v/>
      </c>
      <c r="AM25" s="18" t="str">
        <f>IF(ROWS(AM$4:AM25)&gt;$AP$1,"",LOOKUP(ROWS(AM$4:AM25),student!$N$3:$N$4002,student!$C$3:$C$4002))</f>
        <v/>
      </c>
      <c r="AN25" s="19" t="str">
        <f>IF(ROWS(AL$4:AL25)&gt;$AP$1,"",LOOKUP(ROWS(AL$4:AL25),student!$N$3:$N$4002,student!$D$3:$D$4002))</f>
        <v/>
      </c>
      <c r="AO25" s="19" t="str">
        <f>IF(ROWS(AM$4:AM25)&gt;$AP$1,"",LOOKUP(ROWS(AM$4:AM25),student!$N$3:$N$4002,student!$E$3:$E$4002))</f>
        <v/>
      </c>
      <c r="AP25" s="19" t="str">
        <f>IF(ROWS(AO$4:AO25)&gt;$AP$1,"",LOOKUP(ROWS(AO$4:AO25),student!$N$3:$N$4002,student!$F$3:$F$4002))</f>
        <v/>
      </c>
      <c r="AR25" s="30" t="str">
        <f>IF(AS25="","",SUBTOTAL(3,$AS$4:AS25))</f>
        <v/>
      </c>
      <c r="AS25" s="20" t="str">
        <f>IF(ROWS(AS$4:AS25)&gt;$AV$1,"",LOOKUP(ROWS(AS$4:AS25),student!$O$3:$O$4002,student!$C$3:$C$4002))</f>
        <v/>
      </c>
      <c r="AT25" s="21" t="str">
        <f>IF(ROWS(AR$4:AR25)&gt;$AV$1,"",LOOKUP(ROWS(AR$4:AR25),student!$O$3:$O$4002,student!$D$3:$D$4002))</f>
        <v/>
      </c>
      <c r="AU25" s="21" t="str">
        <f>IF(ROWS(AS$4:AS25)&gt;$AV$1,"",LOOKUP(ROWS(AS$4:AS25),student!$O$3:$O$4002,student!$E$3:$E$4002))</f>
        <v/>
      </c>
      <c r="AV25" s="21" t="str">
        <f>IF(ROWS(AU$4:AU25)&gt;$AV$1,"",LOOKUP(ROWS(AU$4:AU25),student!$O$3:$O$4002,student!$F$3:$F$4002))</f>
        <v/>
      </c>
      <c r="AX25" s="29" t="str">
        <f>IF(AY25="","",SUBTOTAL(3,$AY$4:AY25))</f>
        <v/>
      </c>
      <c r="AY25" s="18" t="str">
        <f>IF(ROWS(AY$4:AY25)&gt;$BB$1,"",LOOKUP(ROWS(AY$4:AY25),student!$P$3:$P$4002,student!$C$3:$C$4002))</f>
        <v/>
      </c>
      <c r="AZ25" s="19" t="str">
        <f>IF(ROWS(AX$4:AX25)&gt;$BB$1,"",LOOKUP(ROWS(AX$4:AX25),student!$P$3:$P$4002,student!$D$3:$D$4002))</f>
        <v/>
      </c>
      <c r="BA25" s="19" t="str">
        <f>IF(ROWS(AY$4:AY25)&gt;$BB$1,"",LOOKUP(ROWS(AY$4:AY25),student!$P$3:$P$4002,student!$E$3:$E$4002))</f>
        <v/>
      </c>
      <c r="BB25" s="19" t="str">
        <f>IF(ROWS(BA$4:BA25)&gt;$BB$1,"",LOOKUP(ROWS(BA$4:BA25),student!$P$3:$P$4002,student!$F$3:$F$4002))</f>
        <v/>
      </c>
      <c r="BD25" s="30" t="str">
        <f>IF(BE25="","",SUBTOTAL(3,$BE$4:BE25))</f>
        <v/>
      </c>
      <c r="BE25" s="20" t="str">
        <f>IF(ROWS(BE$4:BE25)&gt;$BH$1,"",LOOKUP(ROWS(BE$4:BE25),student!$Q$3:$Q$4002,student!$C$3:$C$4002))</f>
        <v/>
      </c>
      <c r="BF25" s="21" t="str">
        <f>IF(ROWS(BD$4:BD25)&gt;$BH$1,"",LOOKUP(ROWS(BD$4:BD25),student!$Q$3:$Q$4002,student!$D$3:$D$4002))</f>
        <v/>
      </c>
      <c r="BG25" s="21" t="str">
        <f>IF(ROWS(BE$4:BE25)&gt;$BH$1,"",LOOKUP(ROWS(BE$4:BE25),student!$Q$3:$Q$4002,student!$E$3:$E$4002))</f>
        <v/>
      </c>
      <c r="BH25" s="21" t="str">
        <f>IF(ROWS(BG$4:BG25)&gt;$BH$1,"",LOOKUP(ROWS(BG$4:BG25),student!$Q$3:$Q$4002,student!$F$3:$F$4002))</f>
        <v/>
      </c>
      <c r="BJ25" s="29">
        <f>IF(BK25="","",SUBTOTAL(3,$BK$4:BK25))</f>
        <v>22</v>
      </c>
      <c r="BK25" s="18">
        <f>IF(ROWS(BK$4:BK25)&gt;$BN$1,"",LOOKUP(ROWS(BK$4:BK25),student!$R$3:$R$4002,student!$C$3:$C$4002))</f>
        <v>0</v>
      </c>
      <c r="BL25" s="19">
        <f>IF(ROWS(BJ$4:BJ25)&gt;$BN$1,"",LOOKUP(ROWS(BJ$4:BJ25),student!$R$3:$R$4002,student!$D$3:$D$4002))</f>
        <v>0</v>
      </c>
      <c r="BM25" s="19">
        <f>IF(ROWS(BK$4:BK25)&gt;$BN$1,"",LOOKUP(ROWS(BK$4:BK25),student!$R$3:$R$4002,student!$E$3:$E$4002))</f>
        <v>0</v>
      </c>
      <c r="BN25" s="19">
        <f>IF(ROWS(BM$4:BM25)&gt;$BN$1,"",LOOKUP(ROWS(BM$4:BM25),student!$R$3:$R$4002,student!$F$3:$F$4002))</f>
        <v>0</v>
      </c>
      <c r="BP25" s="30">
        <f>IF(BQ25="","",SUBTOTAL(3,$BQ$4:BQ25))</f>
        <v>22</v>
      </c>
      <c r="BQ25" s="20">
        <f>IF(ROWS(BQ$4:BQ25)&gt;$BT$1,"",LOOKUP(ROWS(BQ$4:BQ25),student!$S$3:$S$4002,student!$C$3:$C$4002))</f>
        <v>0</v>
      </c>
      <c r="BR25" s="21">
        <f>IF(ROWS(BP$4:BP25)&gt;$BT$1,"",LOOKUP(ROWS(BP$4:BP25),student!$S$3:$S$4002,student!$D$3:$D$4002))</f>
        <v>0</v>
      </c>
      <c r="BS25" s="21">
        <f>IF(ROWS(BQ$4:BQ25)&gt;$BT$1,"",LOOKUP(ROWS(BQ$4:BQ25),student!$S$3:$S$4002,student!$E$3:$E$4002))</f>
        <v>0</v>
      </c>
      <c r="BT25" s="21">
        <f>IF(ROWS(BS$4:BS25)&gt;$BT$1,"",LOOKUP(ROWS(BS$4:BS25),student!$S$3:$S$4002,student!$F$3:$F$4002))</f>
        <v>0</v>
      </c>
    </row>
    <row r="26" spans="1:72" x14ac:dyDescent="0.75">
      <c r="A26" s="26">
        <v>23</v>
      </c>
      <c r="B26" s="29">
        <f>IF(C26="","",SUBTOTAL(3,$C$4:C26))</f>
        <v>23</v>
      </c>
      <c r="C26" s="18">
        <f>IF(ROWS(C$4:C26)&gt;$F$1,"",LOOKUP(ROWS(C$4:C26),student!$H$3:$H$4002,student!$C$3:$C$4002))</f>
        <v>4091</v>
      </c>
      <c r="D26" s="19" t="str">
        <f>IF(ROWS(B$4:B26)&gt;$F$1,"",LOOKUP(ROWS(B$4:B26),student!$H$3:$H$4002,student!$D$3:$D$4002))</f>
        <v>เด็กหญิง</v>
      </c>
      <c r="E26" s="19" t="str">
        <f>IF(ROWS(C$4:C26)&gt;$F$1,"",LOOKUP(ROWS(C$4:C26),student!$H$3:$H$4002,student!$E$3:$E$4002))</f>
        <v>ครองขวัญ</v>
      </c>
      <c r="F26" s="19" t="str">
        <f>IF(ROWS(E$4:E26)&gt;$F$1,"",LOOKUP(ROWS(E$4:E26),student!$H$3:$H$4002,student!$F$3:$F$4002))</f>
        <v>มะรอเซะ</v>
      </c>
      <c r="G26" s="26"/>
      <c r="H26" s="30">
        <f>IF(I26="","",SUBTOTAL(3,$I$4:I26))</f>
        <v>23</v>
      </c>
      <c r="I26" s="20">
        <f>IF(ROWS(I$4:I26)&gt;$L$1,"",LOOKUP(ROWS(I$4:I26),student!$I$3:$I$4002,student!$C$3:$C$4002))</f>
        <v>4085</v>
      </c>
      <c r="J26" s="21" t="str">
        <f>IF(ROWS(H$4:H26)&gt;$L$1,"",LOOKUP(ROWS(H$4:H26),student!$I$3:$I$4002,student!$D$3:$D$4002))</f>
        <v>เด็กหญิง</v>
      </c>
      <c r="K26" s="21" t="str">
        <f>IF(ROWS(I$4:I26)&gt;$L$1,"",LOOKUP(ROWS(I$4:I26),student!$I$3:$I$4002,student!$E$3:$E$4002))</f>
        <v>ณัฐนิล</v>
      </c>
      <c r="L26" s="21" t="str">
        <f>IF(ROWS(K$4:K26)&gt;$L$1,"",LOOKUP(ROWS(K$4:K26),student!$I$3:$I$4002,student!$F$3:$F$4002))</f>
        <v>ตะเรือน</v>
      </c>
      <c r="N26" s="29">
        <f>IF(O26="","",SUBTOTAL(3,$O$4:O26))</f>
        <v>23</v>
      </c>
      <c r="O26" s="18">
        <f>IF(ROWS(O$4:O26)&gt;$R$1,"",LOOKUP(ROWS(O$4:O26),student!$J$3:$J$4002,student!$C$3:$C$4002))</f>
        <v>0</v>
      </c>
      <c r="P26" s="19">
        <f>IF(ROWS(N$4:N26)&gt;$R$1,"",LOOKUP(ROWS(N$4:N26),student!$J$3:$J$4002,student!$D$3:$D$4002))</f>
        <v>0</v>
      </c>
      <c r="Q26" s="19">
        <f>IF(ROWS(O$4:O26)&gt;$R$1,"",LOOKUP(ROWS(O$4:O26),student!$J$3:$J$4002,student!$E$3:$E$4002))</f>
        <v>0</v>
      </c>
      <c r="R26" s="19">
        <f>IF(ROWS(Q$4:Q26)&gt;$R$1,"",LOOKUP(ROWS(Q$4:Q26),student!$J$3:$J$4002,student!$F$3:$F$4002))</f>
        <v>0</v>
      </c>
      <c r="T26" s="30">
        <f>IF(U26="","",SUBTOTAL(3,$U$4:U26))</f>
        <v>23</v>
      </c>
      <c r="U26" s="20">
        <f>IF(ROWS(U$4:U26)&gt;$X$1,"",LOOKUP(ROWS(U$4:U26),student!$K$3:$K$4002,student!$C$3:$C$4002))</f>
        <v>0</v>
      </c>
      <c r="V26" s="21">
        <f>IF(ROWS(T$4:T26)&gt;$X$1,"",LOOKUP(ROWS(T$4:T26),student!$K$3:$K$4002,student!$D$3:$D$4002))</f>
        <v>0</v>
      </c>
      <c r="W26" s="21">
        <f>IF(ROWS(U$4:U26)&gt;$X$1,"",LOOKUP(ROWS(U$4:U26),student!$K$3:$K$4002,student!$E$3:$E$4002))</f>
        <v>0</v>
      </c>
      <c r="X26" s="21">
        <f>IF(ROWS(W$4:W26)&gt;$X$1,"",LOOKUP(ROWS(W$4:W26),student!$K$3:$K$4002,student!$F$3:$F$4002))</f>
        <v>0</v>
      </c>
      <c r="Z26" s="29">
        <f>IF(AA26="","",SUBTOTAL(3,$AA$4:AA26))</f>
        <v>23</v>
      </c>
      <c r="AA26" s="18">
        <f>IF(ROWS(AA$4:AA26)&gt;$AD$1,"",LOOKUP(ROWS(AA$4:AA26),student!$L$3:$L$4002,student!$C$3:$C$4002))</f>
        <v>0</v>
      </c>
      <c r="AB26" s="19">
        <f>IF(ROWS(Z$4:Z26)&gt;$AD$1,"",LOOKUP(ROWS(Z$4:Z26),student!$L$3:$L$4002,student!$D$3:$D$4002))</f>
        <v>0</v>
      </c>
      <c r="AC26" s="19">
        <f>IF(ROWS(AA$4:AA26)&gt;$AD$1,"",LOOKUP(ROWS(AA$4:AA26),student!$L$3:$L$4002,student!$E$3:$E$4002))</f>
        <v>0</v>
      </c>
      <c r="AD26" s="19">
        <f>IF(ROWS(AC$4:AC26)&gt;$AD$1,"",LOOKUP(ROWS(AC$4:AC26),student!$L$3:$L$4002,student!$F$3:$F$4002))</f>
        <v>0</v>
      </c>
      <c r="AF26" s="30">
        <f>IF(AG26="","",SUBTOTAL(3,$AG$4:AG26))</f>
        <v>23</v>
      </c>
      <c r="AG26" s="20">
        <f>IF(ROWS(AG$4:AG26)&gt;$AJ$1,"",LOOKUP(ROWS(AG$4:AG26),student!$M$3:$M$4002,student!$C$3:$C$4002))</f>
        <v>0</v>
      </c>
      <c r="AH26" s="21">
        <f>IF(ROWS(AF$4:AF26)&gt;$AJ$1,"",LOOKUP(ROWS(AF$4:AF26),student!$M$3:$M$4002,student!$D$3:$D$4002))</f>
        <v>0</v>
      </c>
      <c r="AI26" s="21">
        <f>IF(ROWS(AG$4:AG26)&gt;$AJ$1,"",LOOKUP(ROWS(AG$4:AG26),student!$M$3:$M$4002,student!$E$3:$E$4002))</f>
        <v>0</v>
      </c>
      <c r="AJ26" s="21">
        <f>IF(ROWS(AI$4:AI26)&gt;$AJ$1,"",LOOKUP(ROWS(AI$4:AI26),student!$M$3:$M$4002,student!$F$3:$F$4002))</f>
        <v>0</v>
      </c>
      <c r="AL26" s="29" t="str">
        <f>IF(AM26="","",SUBTOTAL(3,$AM$4:AM26))</f>
        <v/>
      </c>
      <c r="AM26" s="18" t="str">
        <f>IF(ROWS(AM$4:AM26)&gt;$AP$1,"",LOOKUP(ROWS(AM$4:AM26),student!$N$3:$N$4002,student!$C$3:$C$4002))</f>
        <v/>
      </c>
      <c r="AN26" s="19" t="str">
        <f>IF(ROWS(AL$4:AL26)&gt;$AP$1,"",LOOKUP(ROWS(AL$4:AL26),student!$N$3:$N$4002,student!$D$3:$D$4002))</f>
        <v/>
      </c>
      <c r="AO26" s="19" t="str">
        <f>IF(ROWS(AM$4:AM26)&gt;$AP$1,"",LOOKUP(ROWS(AM$4:AM26),student!$N$3:$N$4002,student!$E$3:$E$4002))</f>
        <v/>
      </c>
      <c r="AP26" s="19" t="str">
        <f>IF(ROWS(AO$4:AO26)&gt;$AP$1,"",LOOKUP(ROWS(AO$4:AO26),student!$N$3:$N$4002,student!$F$3:$F$4002))</f>
        <v/>
      </c>
      <c r="AR26" s="30" t="str">
        <f>IF(AS26="","",SUBTOTAL(3,$AS$4:AS26))</f>
        <v/>
      </c>
      <c r="AS26" s="20" t="str">
        <f>IF(ROWS(AS$4:AS26)&gt;$AV$1,"",LOOKUP(ROWS(AS$4:AS26),student!$O$3:$O$4002,student!$C$3:$C$4002))</f>
        <v/>
      </c>
      <c r="AT26" s="21" t="str">
        <f>IF(ROWS(AR$4:AR26)&gt;$AV$1,"",LOOKUP(ROWS(AR$4:AR26),student!$O$3:$O$4002,student!$D$3:$D$4002))</f>
        <v/>
      </c>
      <c r="AU26" s="21" t="str">
        <f>IF(ROWS(AS$4:AS26)&gt;$AV$1,"",LOOKUP(ROWS(AS$4:AS26),student!$O$3:$O$4002,student!$E$3:$E$4002))</f>
        <v/>
      </c>
      <c r="AV26" s="21" t="str">
        <f>IF(ROWS(AU$4:AU26)&gt;$AV$1,"",LOOKUP(ROWS(AU$4:AU26),student!$O$3:$O$4002,student!$F$3:$F$4002))</f>
        <v/>
      </c>
      <c r="AX26" s="29" t="str">
        <f>IF(AY26="","",SUBTOTAL(3,$AY$4:AY26))</f>
        <v/>
      </c>
      <c r="AY26" s="18" t="str">
        <f>IF(ROWS(AY$4:AY26)&gt;$BB$1,"",LOOKUP(ROWS(AY$4:AY26),student!$P$3:$P$4002,student!$C$3:$C$4002))</f>
        <v/>
      </c>
      <c r="AZ26" s="19" t="str">
        <f>IF(ROWS(AX$4:AX26)&gt;$BB$1,"",LOOKUP(ROWS(AX$4:AX26),student!$P$3:$P$4002,student!$D$3:$D$4002))</f>
        <v/>
      </c>
      <c r="BA26" s="19" t="str">
        <f>IF(ROWS(AY$4:AY26)&gt;$BB$1,"",LOOKUP(ROWS(AY$4:AY26),student!$P$3:$P$4002,student!$E$3:$E$4002))</f>
        <v/>
      </c>
      <c r="BB26" s="19" t="str">
        <f>IF(ROWS(BA$4:BA26)&gt;$BB$1,"",LOOKUP(ROWS(BA$4:BA26),student!$P$3:$P$4002,student!$F$3:$F$4002))</f>
        <v/>
      </c>
      <c r="BD26" s="30" t="str">
        <f>IF(BE26="","",SUBTOTAL(3,$BE$4:BE26))</f>
        <v/>
      </c>
      <c r="BE26" s="20" t="str">
        <f>IF(ROWS(BE$4:BE26)&gt;$BH$1,"",LOOKUP(ROWS(BE$4:BE26),student!$Q$3:$Q$4002,student!$C$3:$C$4002))</f>
        <v/>
      </c>
      <c r="BF26" s="21" t="str">
        <f>IF(ROWS(BD$4:BD26)&gt;$BH$1,"",LOOKUP(ROWS(BD$4:BD26),student!$Q$3:$Q$4002,student!$D$3:$D$4002))</f>
        <v/>
      </c>
      <c r="BG26" s="21" t="str">
        <f>IF(ROWS(BE$4:BE26)&gt;$BH$1,"",LOOKUP(ROWS(BE$4:BE26),student!$Q$3:$Q$4002,student!$E$3:$E$4002))</f>
        <v/>
      </c>
      <c r="BH26" s="21" t="str">
        <f>IF(ROWS(BG$4:BG26)&gt;$BH$1,"",LOOKUP(ROWS(BG$4:BG26),student!$Q$3:$Q$4002,student!$F$3:$F$4002))</f>
        <v/>
      </c>
      <c r="BJ26" s="29">
        <f>IF(BK26="","",SUBTOTAL(3,$BK$4:BK26))</f>
        <v>23</v>
      </c>
      <c r="BK26" s="18">
        <f>IF(ROWS(BK$4:BK26)&gt;$BN$1,"",LOOKUP(ROWS(BK$4:BK26),student!$R$3:$R$4002,student!$C$3:$C$4002))</f>
        <v>0</v>
      </c>
      <c r="BL26" s="19">
        <f>IF(ROWS(BJ$4:BJ26)&gt;$BN$1,"",LOOKUP(ROWS(BJ$4:BJ26),student!$R$3:$R$4002,student!$D$3:$D$4002))</f>
        <v>0</v>
      </c>
      <c r="BM26" s="19">
        <f>IF(ROWS(BK$4:BK26)&gt;$BN$1,"",LOOKUP(ROWS(BK$4:BK26),student!$R$3:$R$4002,student!$E$3:$E$4002))</f>
        <v>0</v>
      </c>
      <c r="BN26" s="19">
        <f>IF(ROWS(BM$4:BM26)&gt;$BN$1,"",LOOKUP(ROWS(BM$4:BM26),student!$R$3:$R$4002,student!$F$3:$F$4002))</f>
        <v>0</v>
      </c>
      <c r="BP26" s="30">
        <f>IF(BQ26="","",SUBTOTAL(3,$BQ$4:BQ26))</f>
        <v>23</v>
      </c>
      <c r="BQ26" s="20">
        <f>IF(ROWS(BQ$4:BQ26)&gt;$BT$1,"",LOOKUP(ROWS(BQ$4:BQ26),student!$S$3:$S$4002,student!$C$3:$C$4002))</f>
        <v>0</v>
      </c>
      <c r="BR26" s="21">
        <f>IF(ROWS(BP$4:BP26)&gt;$BT$1,"",LOOKUP(ROWS(BP$4:BP26),student!$S$3:$S$4002,student!$D$3:$D$4002))</f>
        <v>0</v>
      </c>
      <c r="BS26" s="21">
        <f>IF(ROWS(BQ$4:BQ26)&gt;$BT$1,"",LOOKUP(ROWS(BQ$4:BQ26),student!$S$3:$S$4002,student!$E$3:$E$4002))</f>
        <v>0</v>
      </c>
      <c r="BT26" s="21">
        <f>IF(ROWS(BS$4:BS26)&gt;$BT$1,"",LOOKUP(ROWS(BS$4:BS26),student!$S$3:$S$4002,student!$F$3:$F$4002))</f>
        <v>0</v>
      </c>
    </row>
    <row r="27" spans="1:72" x14ac:dyDescent="0.75">
      <c r="A27" s="26">
        <v>24</v>
      </c>
      <c r="B27" s="29">
        <f>IF(C27="","",SUBTOTAL(3,$C$4:C27))</f>
        <v>24</v>
      </c>
      <c r="C27" s="18">
        <f>IF(ROWS(C$4:C27)&gt;$F$1,"",LOOKUP(ROWS(C$4:C27),student!$H$3:$H$4002,student!$C$3:$C$4002))</f>
        <v>4097</v>
      </c>
      <c r="D27" s="19" t="str">
        <f>IF(ROWS(B$4:B27)&gt;$F$1,"",LOOKUP(ROWS(B$4:B27),student!$H$3:$H$4002,student!$D$3:$D$4002))</f>
        <v>เด็กหญิง</v>
      </c>
      <c r="E27" s="19" t="str">
        <f>IF(ROWS(C$4:C27)&gt;$F$1,"",LOOKUP(ROWS(C$4:C27),student!$H$3:$H$4002,student!$E$3:$E$4002))</f>
        <v>กัญญาภัทร</v>
      </c>
      <c r="F27" s="19" t="str">
        <f>IF(ROWS(E$4:E27)&gt;$F$1,"",LOOKUP(ROWS(E$4:E27),student!$H$3:$H$4002,student!$F$3:$F$4002))</f>
        <v>ใจปิน</v>
      </c>
      <c r="G27" s="26"/>
      <c r="H27" s="30">
        <f>IF(I27="","",SUBTOTAL(3,$I$4:I27))</f>
        <v>24</v>
      </c>
      <c r="I27" s="20">
        <f>IF(ROWS(I$4:I27)&gt;$L$1,"",LOOKUP(ROWS(I$4:I27),student!$I$3:$I$4002,student!$C$3:$C$4002))</f>
        <v>4092</v>
      </c>
      <c r="J27" s="21" t="str">
        <f>IF(ROWS(H$4:H27)&gt;$L$1,"",LOOKUP(ROWS(H$4:H27),student!$I$3:$I$4002,student!$D$3:$D$4002))</f>
        <v>เด็กหญิง</v>
      </c>
      <c r="K27" s="21" t="str">
        <f>IF(ROWS(I$4:I27)&gt;$L$1,"",LOOKUP(ROWS(I$4:I27),student!$I$3:$I$4002,student!$E$3:$E$4002))</f>
        <v>นารา</v>
      </c>
      <c r="L27" s="21" t="str">
        <f>IF(ROWS(K$4:K27)&gt;$L$1,"",LOOKUP(ROWS(K$4:K27),student!$I$3:$I$4002,student!$F$3:$F$4002))</f>
        <v>พงษ์ตันกุล</v>
      </c>
      <c r="N27" s="29">
        <f>IF(O27="","",SUBTOTAL(3,$O$4:O27))</f>
        <v>24</v>
      </c>
      <c r="O27" s="18">
        <f>IF(ROWS(O$4:O27)&gt;$R$1,"",LOOKUP(ROWS(O$4:O27),student!$J$3:$J$4002,student!$C$3:$C$4002))</f>
        <v>0</v>
      </c>
      <c r="P27" s="19">
        <f>IF(ROWS(N$4:N27)&gt;$R$1,"",LOOKUP(ROWS(N$4:N27),student!$J$3:$J$4002,student!$D$3:$D$4002))</f>
        <v>0</v>
      </c>
      <c r="Q27" s="19">
        <f>IF(ROWS(O$4:O27)&gt;$R$1,"",LOOKUP(ROWS(O$4:O27),student!$J$3:$J$4002,student!$E$3:$E$4002))</f>
        <v>0</v>
      </c>
      <c r="R27" s="19">
        <f>IF(ROWS(Q$4:Q27)&gt;$R$1,"",LOOKUP(ROWS(Q$4:Q27),student!$J$3:$J$4002,student!$F$3:$F$4002))</f>
        <v>0</v>
      </c>
      <c r="T27" s="30">
        <f>IF(U27="","",SUBTOTAL(3,$U$4:U27))</f>
        <v>24</v>
      </c>
      <c r="U27" s="20">
        <f>IF(ROWS(U$4:U27)&gt;$X$1,"",LOOKUP(ROWS(U$4:U27),student!$K$3:$K$4002,student!$C$3:$C$4002))</f>
        <v>0</v>
      </c>
      <c r="V27" s="21">
        <f>IF(ROWS(T$4:T27)&gt;$X$1,"",LOOKUP(ROWS(T$4:T27),student!$K$3:$K$4002,student!$D$3:$D$4002))</f>
        <v>0</v>
      </c>
      <c r="W27" s="21">
        <f>IF(ROWS(U$4:U27)&gt;$X$1,"",LOOKUP(ROWS(U$4:U27),student!$K$3:$K$4002,student!$E$3:$E$4002))</f>
        <v>0</v>
      </c>
      <c r="X27" s="21">
        <f>IF(ROWS(W$4:W27)&gt;$X$1,"",LOOKUP(ROWS(W$4:W27),student!$K$3:$K$4002,student!$F$3:$F$4002))</f>
        <v>0</v>
      </c>
      <c r="Z27" s="29">
        <f>IF(AA27="","",SUBTOTAL(3,$AA$4:AA27))</f>
        <v>24</v>
      </c>
      <c r="AA27" s="18">
        <f>IF(ROWS(AA$4:AA27)&gt;$AD$1,"",LOOKUP(ROWS(AA$4:AA27),student!$L$3:$L$4002,student!$C$3:$C$4002))</f>
        <v>0</v>
      </c>
      <c r="AB27" s="19">
        <f>IF(ROWS(Z$4:Z27)&gt;$AD$1,"",LOOKUP(ROWS(Z$4:Z27),student!$L$3:$L$4002,student!$D$3:$D$4002))</f>
        <v>0</v>
      </c>
      <c r="AC27" s="19">
        <f>IF(ROWS(AA$4:AA27)&gt;$AD$1,"",LOOKUP(ROWS(AA$4:AA27),student!$L$3:$L$4002,student!$E$3:$E$4002))</f>
        <v>0</v>
      </c>
      <c r="AD27" s="19">
        <f>IF(ROWS(AC$4:AC27)&gt;$AD$1,"",LOOKUP(ROWS(AC$4:AC27),student!$L$3:$L$4002,student!$F$3:$F$4002))</f>
        <v>0</v>
      </c>
      <c r="AF27" s="30">
        <f>IF(AG27="","",SUBTOTAL(3,$AG$4:AG27))</f>
        <v>24</v>
      </c>
      <c r="AG27" s="20">
        <f>IF(ROWS(AG$4:AG27)&gt;$AJ$1,"",LOOKUP(ROWS(AG$4:AG27),student!$M$3:$M$4002,student!$C$3:$C$4002))</f>
        <v>0</v>
      </c>
      <c r="AH27" s="21">
        <f>IF(ROWS(AF$4:AF27)&gt;$AJ$1,"",LOOKUP(ROWS(AF$4:AF27),student!$M$3:$M$4002,student!$D$3:$D$4002))</f>
        <v>0</v>
      </c>
      <c r="AI27" s="21">
        <f>IF(ROWS(AG$4:AG27)&gt;$AJ$1,"",LOOKUP(ROWS(AG$4:AG27),student!$M$3:$M$4002,student!$E$3:$E$4002))</f>
        <v>0</v>
      </c>
      <c r="AJ27" s="21">
        <f>IF(ROWS(AI$4:AI27)&gt;$AJ$1,"",LOOKUP(ROWS(AI$4:AI27),student!$M$3:$M$4002,student!$F$3:$F$4002))</f>
        <v>0</v>
      </c>
      <c r="AL27" s="29" t="str">
        <f>IF(AM27="","",SUBTOTAL(3,$AM$4:AM27))</f>
        <v/>
      </c>
      <c r="AM27" s="18" t="str">
        <f>IF(ROWS(AM$4:AM27)&gt;$AP$1,"",LOOKUP(ROWS(AM$4:AM27),student!$N$3:$N$4002,student!$C$3:$C$4002))</f>
        <v/>
      </c>
      <c r="AN27" s="19" t="str">
        <f>IF(ROWS(AL$4:AL27)&gt;$AP$1,"",LOOKUP(ROWS(AL$4:AL27),student!$N$3:$N$4002,student!$D$3:$D$4002))</f>
        <v/>
      </c>
      <c r="AO27" s="19" t="str">
        <f>IF(ROWS(AM$4:AM27)&gt;$AP$1,"",LOOKUP(ROWS(AM$4:AM27),student!$N$3:$N$4002,student!$E$3:$E$4002))</f>
        <v/>
      </c>
      <c r="AP27" s="19" t="str">
        <f>IF(ROWS(AO$4:AO27)&gt;$AP$1,"",LOOKUP(ROWS(AO$4:AO27),student!$N$3:$N$4002,student!$F$3:$F$4002))</f>
        <v/>
      </c>
      <c r="AR27" s="30" t="str">
        <f>IF(AS27="","",SUBTOTAL(3,$AS$4:AS27))</f>
        <v/>
      </c>
      <c r="AS27" s="20" t="str">
        <f>IF(ROWS(AS$4:AS27)&gt;$AV$1,"",LOOKUP(ROWS(AS$4:AS27),student!$O$3:$O$4002,student!$C$3:$C$4002))</f>
        <v/>
      </c>
      <c r="AT27" s="21" t="str">
        <f>IF(ROWS(AR$4:AR27)&gt;$AV$1,"",LOOKUP(ROWS(AR$4:AR27),student!$O$3:$O$4002,student!$D$3:$D$4002))</f>
        <v/>
      </c>
      <c r="AU27" s="21" t="str">
        <f>IF(ROWS(AS$4:AS27)&gt;$AV$1,"",LOOKUP(ROWS(AS$4:AS27),student!$O$3:$O$4002,student!$E$3:$E$4002))</f>
        <v/>
      </c>
      <c r="AV27" s="21" t="str">
        <f>IF(ROWS(AU$4:AU27)&gt;$AV$1,"",LOOKUP(ROWS(AU$4:AU27),student!$O$3:$O$4002,student!$F$3:$F$4002))</f>
        <v/>
      </c>
      <c r="AX27" s="29" t="str">
        <f>IF(AY27="","",SUBTOTAL(3,$AY$4:AY27))</f>
        <v/>
      </c>
      <c r="AY27" s="18" t="str">
        <f>IF(ROWS(AY$4:AY27)&gt;$BB$1,"",LOOKUP(ROWS(AY$4:AY27),student!$P$3:$P$4002,student!$C$3:$C$4002))</f>
        <v/>
      </c>
      <c r="AZ27" s="19" t="str">
        <f>IF(ROWS(AX$4:AX27)&gt;$BB$1,"",LOOKUP(ROWS(AX$4:AX27),student!$P$3:$P$4002,student!$D$3:$D$4002))</f>
        <v/>
      </c>
      <c r="BA27" s="19" t="str">
        <f>IF(ROWS(AY$4:AY27)&gt;$BB$1,"",LOOKUP(ROWS(AY$4:AY27),student!$P$3:$P$4002,student!$E$3:$E$4002))</f>
        <v/>
      </c>
      <c r="BB27" s="19" t="str">
        <f>IF(ROWS(BA$4:BA27)&gt;$BB$1,"",LOOKUP(ROWS(BA$4:BA27),student!$P$3:$P$4002,student!$F$3:$F$4002))</f>
        <v/>
      </c>
      <c r="BD27" s="30" t="str">
        <f>IF(BE27="","",SUBTOTAL(3,$BE$4:BE27))</f>
        <v/>
      </c>
      <c r="BE27" s="20" t="str">
        <f>IF(ROWS(BE$4:BE27)&gt;$BH$1,"",LOOKUP(ROWS(BE$4:BE27),student!$Q$3:$Q$4002,student!$C$3:$C$4002))</f>
        <v/>
      </c>
      <c r="BF27" s="21" t="str">
        <f>IF(ROWS(BD$4:BD27)&gt;$BH$1,"",LOOKUP(ROWS(BD$4:BD27),student!$Q$3:$Q$4002,student!$D$3:$D$4002))</f>
        <v/>
      </c>
      <c r="BG27" s="21" t="str">
        <f>IF(ROWS(BE$4:BE27)&gt;$BH$1,"",LOOKUP(ROWS(BE$4:BE27),student!$Q$3:$Q$4002,student!$E$3:$E$4002))</f>
        <v/>
      </c>
      <c r="BH27" s="21" t="str">
        <f>IF(ROWS(BG$4:BG27)&gt;$BH$1,"",LOOKUP(ROWS(BG$4:BG27),student!$Q$3:$Q$4002,student!$F$3:$F$4002))</f>
        <v/>
      </c>
      <c r="BJ27" s="29">
        <f>IF(BK27="","",SUBTOTAL(3,$BK$4:BK27))</f>
        <v>24</v>
      </c>
      <c r="BK27" s="18">
        <f>IF(ROWS(BK$4:BK27)&gt;$BN$1,"",LOOKUP(ROWS(BK$4:BK27),student!$R$3:$R$4002,student!$C$3:$C$4002))</f>
        <v>0</v>
      </c>
      <c r="BL27" s="19">
        <f>IF(ROWS(BJ$4:BJ27)&gt;$BN$1,"",LOOKUP(ROWS(BJ$4:BJ27),student!$R$3:$R$4002,student!$D$3:$D$4002))</f>
        <v>0</v>
      </c>
      <c r="BM27" s="19">
        <f>IF(ROWS(BK$4:BK27)&gt;$BN$1,"",LOOKUP(ROWS(BK$4:BK27),student!$R$3:$R$4002,student!$E$3:$E$4002))</f>
        <v>0</v>
      </c>
      <c r="BN27" s="19">
        <f>IF(ROWS(BM$4:BM27)&gt;$BN$1,"",LOOKUP(ROWS(BM$4:BM27),student!$R$3:$R$4002,student!$F$3:$F$4002))</f>
        <v>0</v>
      </c>
      <c r="BP27" s="30">
        <f>IF(BQ27="","",SUBTOTAL(3,$BQ$4:BQ27))</f>
        <v>24</v>
      </c>
      <c r="BQ27" s="20">
        <f>IF(ROWS(BQ$4:BQ27)&gt;$BT$1,"",LOOKUP(ROWS(BQ$4:BQ27),student!$S$3:$S$4002,student!$C$3:$C$4002))</f>
        <v>0</v>
      </c>
      <c r="BR27" s="21">
        <f>IF(ROWS(BP$4:BP27)&gt;$BT$1,"",LOOKUP(ROWS(BP$4:BP27),student!$S$3:$S$4002,student!$D$3:$D$4002))</f>
        <v>0</v>
      </c>
      <c r="BS27" s="21">
        <f>IF(ROWS(BQ$4:BQ27)&gt;$BT$1,"",LOOKUP(ROWS(BQ$4:BQ27),student!$S$3:$S$4002,student!$E$3:$E$4002))</f>
        <v>0</v>
      </c>
      <c r="BT27" s="21">
        <f>IF(ROWS(BS$4:BS27)&gt;$BT$1,"",LOOKUP(ROWS(BS$4:BS27),student!$S$3:$S$4002,student!$F$3:$F$4002))</f>
        <v>0</v>
      </c>
    </row>
    <row r="28" spans="1:72" x14ac:dyDescent="0.75">
      <c r="A28" s="26">
        <v>25</v>
      </c>
      <c r="B28" s="29">
        <f>IF(C28="","",SUBTOTAL(3,$C$4:C28))</f>
        <v>25</v>
      </c>
      <c r="C28" s="18">
        <f>IF(ROWS(C$4:C28)&gt;$F$1,"",LOOKUP(ROWS(C$4:C28),student!$H$3:$H$4002,student!$C$3:$C$4002))</f>
        <v>4305</v>
      </c>
      <c r="D28" s="19" t="str">
        <f>IF(ROWS(B$4:B28)&gt;$F$1,"",LOOKUP(ROWS(B$4:B28),student!$H$3:$H$4002,student!$D$3:$D$4002))</f>
        <v>เด็กหญิง</v>
      </c>
      <c r="E28" s="19" t="str">
        <f>IF(ROWS(C$4:C28)&gt;$F$1,"",LOOKUP(ROWS(C$4:C28),student!$H$3:$H$4002,student!$E$3:$E$4002))</f>
        <v>อริยดา</v>
      </c>
      <c r="F28" s="19" t="str">
        <f>IF(ROWS(E$4:E28)&gt;$F$1,"",LOOKUP(ROWS(E$4:E28),student!$H$3:$H$4002,student!$F$3:$F$4002))</f>
        <v>เพรียจิต</v>
      </c>
      <c r="G28" s="26"/>
      <c r="H28" s="30">
        <f>IF(I28="","",SUBTOTAL(3,$I$4:I28))</f>
        <v>25</v>
      </c>
      <c r="I28" s="20">
        <f>IF(ROWS(I$4:I28)&gt;$L$1,"",LOOKUP(ROWS(I$4:I28),student!$I$3:$I$4002,student!$C$3:$C$4002))</f>
        <v>4279</v>
      </c>
      <c r="J28" s="21" t="str">
        <f>IF(ROWS(H$4:H28)&gt;$L$1,"",LOOKUP(ROWS(H$4:H28),student!$I$3:$I$4002,student!$D$3:$D$4002))</f>
        <v>เด็กหญิง</v>
      </c>
      <c r="K28" s="21" t="str">
        <f>IF(ROWS(I$4:I28)&gt;$L$1,"",LOOKUP(ROWS(I$4:I28),student!$I$3:$I$4002,student!$E$3:$E$4002))</f>
        <v>พิชามญชุ์</v>
      </c>
      <c r="L28" s="21" t="str">
        <f>IF(ROWS(K$4:K28)&gt;$L$1,"",LOOKUP(ROWS(K$4:K28),student!$I$3:$I$4002,student!$F$3:$F$4002))</f>
        <v>คำเขื่อน</v>
      </c>
      <c r="N28" s="29">
        <f>IF(O28="","",SUBTOTAL(3,$O$4:O28))</f>
        <v>25</v>
      </c>
      <c r="O28" s="18">
        <f>IF(ROWS(O$4:O28)&gt;$R$1,"",LOOKUP(ROWS(O$4:O28),student!$J$3:$J$4002,student!$C$3:$C$4002))</f>
        <v>0</v>
      </c>
      <c r="P28" s="19">
        <f>IF(ROWS(N$4:N28)&gt;$R$1,"",LOOKUP(ROWS(N$4:N28),student!$J$3:$J$4002,student!$D$3:$D$4002))</f>
        <v>0</v>
      </c>
      <c r="Q28" s="19">
        <f>IF(ROWS(O$4:O28)&gt;$R$1,"",LOOKUP(ROWS(O$4:O28),student!$J$3:$J$4002,student!$E$3:$E$4002))</f>
        <v>0</v>
      </c>
      <c r="R28" s="19">
        <f>IF(ROWS(Q$4:Q28)&gt;$R$1,"",LOOKUP(ROWS(Q$4:Q28),student!$J$3:$J$4002,student!$F$3:$F$4002))</f>
        <v>0</v>
      </c>
      <c r="T28" s="30">
        <f>IF(U28="","",SUBTOTAL(3,$U$4:U28))</f>
        <v>25</v>
      </c>
      <c r="U28" s="20">
        <f>IF(ROWS(U$4:U28)&gt;$X$1,"",LOOKUP(ROWS(U$4:U28),student!$K$3:$K$4002,student!$C$3:$C$4002))</f>
        <v>0</v>
      </c>
      <c r="V28" s="21">
        <f>IF(ROWS(T$4:T28)&gt;$X$1,"",LOOKUP(ROWS(T$4:T28),student!$K$3:$K$4002,student!$D$3:$D$4002))</f>
        <v>0</v>
      </c>
      <c r="W28" s="21">
        <f>IF(ROWS(U$4:U28)&gt;$X$1,"",LOOKUP(ROWS(U$4:U28),student!$K$3:$K$4002,student!$E$3:$E$4002))</f>
        <v>0</v>
      </c>
      <c r="X28" s="21">
        <f>IF(ROWS(W$4:W28)&gt;$X$1,"",LOOKUP(ROWS(W$4:W28),student!$K$3:$K$4002,student!$F$3:$F$4002))</f>
        <v>0</v>
      </c>
      <c r="Z28" s="29">
        <f>IF(AA28="","",SUBTOTAL(3,$AA$4:AA28))</f>
        <v>25</v>
      </c>
      <c r="AA28" s="18">
        <f>IF(ROWS(AA$4:AA28)&gt;$AD$1,"",LOOKUP(ROWS(AA$4:AA28),student!$L$3:$L$4002,student!$C$3:$C$4002))</f>
        <v>0</v>
      </c>
      <c r="AB28" s="19">
        <f>IF(ROWS(Z$4:Z28)&gt;$AD$1,"",LOOKUP(ROWS(Z$4:Z28),student!$L$3:$L$4002,student!$D$3:$D$4002))</f>
        <v>0</v>
      </c>
      <c r="AC28" s="19">
        <f>IF(ROWS(AA$4:AA28)&gt;$AD$1,"",LOOKUP(ROWS(AA$4:AA28),student!$L$3:$L$4002,student!$E$3:$E$4002))</f>
        <v>0</v>
      </c>
      <c r="AD28" s="19">
        <f>IF(ROWS(AC$4:AC28)&gt;$AD$1,"",LOOKUP(ROWS(AC$4:AC28),student!$L$3:$L$4002,student!$F$3:$F$4002))</f>
        <v>0</v>
      </c>
      <c r="AF28" s="30">
        <f>IF(AG28="","",SUBTOTAL(3,$AG$4:AG28))</f>
        <v>25</v>
      </c>
      <c r="AG28" s="20">
        <f>IF(ROWS(AG$4:AG28)&gt;$AJ$1,"",LOOKUP(ROWS(AG$4:AG28),student!$M$3:$M$4002,student!$C$3:$C$4002))</f>
        <v>0</v>
      </c>
      <c r="AH28" s="21">
        <f>IF(ROWS(AF$4:AF28)&gt;$AJ$1,"",LOOKUP(ROWS(AF$4:AF28),student!$M$3:$M$4002,student!$D$3:$D$4002))</f>
        <v>0</v>
      </c>
      <c r="AI28" s="21">
        <f>IF(ROWS(AG$4:AG28)&gt;$AJ$1,"",LOOKUP(ROWS(AG$4:AG28),student!$M$3:$M$4002,student!$E$3:$E$4002))</f>
        <v>0</v>
      </c>
      <c r="AJ28" s="21">
        <f>IF(ROWS(AI$4:AI28)&gt;$AJ$1,"",LOOKUP(ROWS(AI$4:AI28),student!$M$3:$M$4002,student!$F$3:$F$4002))</f>
        <v>0</v>
      </c>
      <c r="AL28" s="29" t="str">
        <f>IF(AM28="","",SUBTOTAL(3,$AM$4:AM28))</f>
        <v/>
      </c>
      <c r="AM28" s="18" t="str">
        <f>IF(ROWS(AM$4:AM28)&gt;$AP$1,"",LOOKUP(ROWS(AM$4:AM28),student!$N$3:$N$4002,student!$C$3:$C$4002))</f>
        <v/>
      </c>
      <c r="AN28" s="19" t="str">
        <f>IF(ROWS(AL$4:AL28)&gt;$AP$1,"",LOOKUP(ROWS(AL$4:AL28),student!$N$3:$N$4002,student!$D$3:$D$4002))</f>
        <v/>
      </c>
      <c r="AO28" s="19" t="str">
        <f>IF(ROWS(AM$4:AM28)&gt;$AP$1,"",LOOKUP(ROWS(AM$4:AM28),student!$N$3:$N$4002,student!$E$3:$E$4002))</f>
        <v/>
      </c>
      <c r="AP28" s="19" t="str">
        <f>IF(ROWS(AO$4:AO28)&gt;$AP$1,"",LOOKUP(ROWS(AO$4:AO28),student!$N$3:$N$4002,student!$F$3:$F$4002))</f>
        <v/>
      </c>
      <c r="AR28" s="30" t="str">
        <f>IF(AS28="","",SUBTOTAL(3,$AS$4:AS28))</f>
        <v/>
      </c>
      <c r="AS28" s="20" t="str">
        <f>IF(ROWS(AS$4:AS28)&gt;$AV$1,"",LOOKUP(ROWS(AS$4:AS28),student!$O$3:$O$4002,student!$C$3:$C$4002))</f>
        <v/>
      </c>
      <c r="AT28" s="21" t="str">
        <f>IF(ROWS(AR$4:AR28)&gt;$AV$1,"",LOOKUP(ROWS(AR$4:AR28),student!$O$3:$O$4002,student!$D$3:$D$4002))</f>
        <v/>
      </c>
      <c r="AU28" s="21" t="str">
        <f>IF(ROWS(AS$4:AS28)&gt;$AV$1,"",LOOKUP(ROWS(AS$4:AS28),student!$O$3:$O$4002,student!$E$3:$E$4002))</f>
        <v/>
      </c>
      <c r="AV28" s="21" t="str">
        <f>IF(ROWS(AU$4:AU28)&gt;$AV$1,"",LOOKUP(ROWS(AU$4:AU28),student!$O$3:$O$4002,student!$F$3:$F$4002))</f>
        <v/>
      </c>
      <c r="AX28" s="29" t="str">
        <f>IF(AY28="","",SUBTOTAL(3,$AY$4:AY28))</f>
        <v/>
      </c>
      <c r="AY28" s="18" t="str">
        <f>IF(ROWS(AY$4:AY28)&gt;$BB$1,"",LOOKUP(ROWS(AY$4:AY28),student!$P$3:$P$4002,student!$C$3:$C$4002))</f>
        <v/>
      </c>
      <c r="AZ28" s="19" t="str">
        <f>IF(ROWS(AX$4:AX28)&gt;$BB$1,"",LOOKUP(ROWS(AX$4:AX28),student!$P$3:$P$4002,student!$D$3:$D$4002))</f>
        <v/>
      </c>
      <c r="BA28" s="19" t="str">
        <f>IF(ROWS(AY$4:AY28)&gt;$BB$1,"",LOOKUP(ROWS(AY$4:AY28),student!$P$3:$P$4002,student!$E$3:$E$4002))</f>
        <v/>
      </c>
      <c r="BB28" s="19" t="str">
        <f>IF(ROWS(BA$4:BA28)&gt;$BB$1,"",LOOKUP(ROWS(BA$4:BA28),student!$P$3:$P$4002,student!$F$3:$F$4002))</f>
        <v/>
      </c>
      <c r="BD28" s="30" t="str">
        <f>IF(BE28="","",SUBTOTAL(3,$BE$4:BE28))</f>
        <v/>
      </c>
      <c r="BE28" s="20" t="str">
        <f>IF(ROWS(BE$4:BE28)&gt;$BH$1,"",LOOKUP(ROWS(BE$4:BE28),student!$Q$3:$Q$4002,student!$C$3:$C$4002))</f>
        <v/>
      </c>
      <c r="BF28" s="21" t="str">
        <f>IF(ROWS(BD$4:BD28)&gt;$BH$1,"",LOOKUP(ROWS(BD$4:BD28),student!$Q$3:$Q$4002,student!$D$3:$D$4002))</f>
        <v/>
      </c>
      <c r="BG28" s="21" t="str">
        <f>IF(ROWS(BE$4:BE28)&gt;$BH$1,"",LOOKUP(ROWS(BE$4:BE28),student!$Q$3:$Q$4002,student!$E$3:$E$4002))</f>
        <v/>
      </c>
      <c r="BH28" s="21" t="str">
        <f>IF(ROWS(BG$4:BG28)&gt;$BH$1,"",LOOKUP(ROWS(BG$4:BG28),student!$Q$3:$Q$4002,student!$F$3:$F$4002))</f>
        <v/>
      </c>
      <c r="BJ28" s="29">
        <f>IF(BK28="","",SUBTOTAL(3,$BK$4:BK28))</f>
        <v>25</v>
      </c>
      <c r="BK28" s="18">
        <f>IF(ROWS(BK$4:BK28)&gt;$BN$1,"",LOOKUP(ROWS(BK$4:BK28),student!$R$3:$R$4002,student!$C$3:$C$4002))</f>
        <v>0</v>
      </c>
      <c r="BL28" s="19">
        <f>IF(ROWS(BJ$4:BJ28)&gt;$BN$1,"",LOOKUP(ROWS(BJ$4:BJ28),student!$R$3:$R$4002,student!$D$3:$D$4002))</f>
        <v>0</v>
      </c>
      <c r="BM28" s="19">
        <f>IF(ROWS(BK$4:BK28)&gt;$BN$1,"",LOOKUP(ROWS(BK$4:BK28),student!$R$3:$R$4002,student!$E$3:$E$4002))</f>
        <v>0</v>
      </c>
      <c r="BN28" s="19">
        <f>IF(ROWS(BM$4:BM28)&gt;$BN$1,"",LOOKUP(ROWS(BM$4:BM28),student!$R$3:$R$4002,student!$F$3:$F$4002))</f>
        <v>0</v>
      </c>
      <c r="BP28" s="30">
        <f>IF(BQ28="","",SUBTOTAL(3,$BQ$4:BQ28))</f>
        <v>25</v>
      </c>
      <c r="BQ28" s="20">
        <f>IF(ROWS(BQ$4:BQ28)&gt;$BT$1,"",LOOKUP(ROWS(BQ$4:BQ28),student!$S$3:$S$4002,student!$C$3:$C$4002))</f>
        <v>0</v>
      </c>
      <c r="BR28" s="21">
        <f>IF(ROWS(BP$4:BP28)&gt;$BT$1,"",LOOKUP(ROWS(BP$4:BP28),student!$S$3:$S$4002,student!$D$3:$D$4002))</f>
        <v>0</v>
      </c>
      <c r="BS28" s="21">
        <f>IF(ROWS(BQ$4:BQ28)&gt;$BT$1,"",LOOKUP(ROWS(BQ$4:BQ28),student!$S$3:$S$4002,student!$E$3:$E$4002))</f>
        <v>0</v>
      </c>
      <c r="BT28" s="21">
        <f>IF(ROWS(BS$4:BS28)&gt;$BT$1,"",LOOKUP(ROWS(BS$4:BS28),student!$S$3:$S$4002,student!$F$3:$F$4002))</f>
        <v>0</v>
      </c>
    </row>
    <row r="29" spans="1:72" x14ac:dyDescent="0.75">
      <c r="A29" s="26">
        <v>26</v>
      </c>
      <c r="B29" s="29">
        <f>IF(C29="","",SUBTOTAL(3,$C$4:C29))</f>
        <v>26</v>
      </c>
      <c r="C29" s="18">
        <f>IF(ROWS(C$4:C29)&gt;$F$1,"",LOOKUP(ROWS(C$4:C29),student!$H$3:$H$4002,student!$C$3:$C$4002))</f>
        <v>4360</v>
      </c>
      <c r="D29" s="19" t="str">
        <f>IF(ROWS(B$4:B29)&gt;$F$1,"",LOOKUP(ROWS(B$4:B29),student!$H$3:$H$4002,student!$D$3:$D$4002))</f>
        <v>เด็กชาย</v>
      </c>
      <c r="E29" s="19" t="str">
        <f>IF(ROWS(C$4:C29)&gt;$F$1,"",LOOKUP(ROWS(C$4:C29),student!$H$3:$H$4002,student!$E$3:$E$4002))</f>
        <v>ธีรกฤต</v>
      </c>
      <c r="F29" s="19" t="str">
        <f>IF(ROWS(E$4:E29)&gt;$F$1,"",LOOKUP(ROWS(E$4:E29),student!$H$3:$H$4002,student!$F$3:$F$4002))</f>
        <v>รินเที่ยง</v>
      </c>
      <c r="G29" s="26"/>
      <c r="H29" s="30" t="str">
        <f>IF(I29="","",SUBTOTAL(3,$I$4:I29))</f>
        <v/>
      </c>
      <c r="I29" s="20" t="str">
        <f>IF(ROWS(I$4:I29)&gt;$L$1,"",LOOKUP(ROWS(I$4:I29),student!$I$3:$I$4002,student!$C$3:$C$4002))</f>
        <v/>
      </c>
      <c r="J29" s="21" t="str">
        <f>IF(ROWS(H$4:H29)&gt;$L$1,"",LOOKUP(ROWS(H$4:H29),student!$I$3:$I$4002,student!$D$3:$D$4002))</f>
        <v/>
      </c>
      <c r="K29" s="21" t="str">
        <f>IF(ROWS(I$4:I29)&gt;$L$1,"",LOOKUP(ROWS(I$4:I29),student!$I$3:$I$4002,student!$E$3:$E$4002))</f>
        <v/>
      </c>
      <c r="L29" s="21" t="str">
        <f>IF(ROWS(K$4:K29)&gt;$L$1,"",LOOKUP(ROWS(K$4:K29),student!$I$3:$I$4002,student!$F$3:$F$4002))</f>
        <v/>
      </c>
      <c r="N29" s="29">
        <f>IF(O29="","",SUBTOTAL(3,$O$4:O29))</f>
        <v>26</v>
      </c>
      <c r="O29" s="18">
        <f>IF(ROWS(O$4:O29)&gt;$R$1,"",LOOKUP(ROWS(O$4:O29),student!$J$3:$J$4002,student!$C$3:$C$4002))</f>
        <v>0</v>
      </c>
      <c r="P29" s="19">
        <f>IF(ROWS(N$4:N29)&gt;$R$1,"",LOOKUP(ROWS(N$4:N29),student!$J$3:$J$4002,student!$D$3:$D$4002))</f>
        <v>0</v>
      </c>
      <c r="Q29" s="19">
        <f>IF(ROWS(O$4:O29)&gt;$R$1,"",LOOKUP(ROWS(O$4:O29),student!$J$3:$J$4002,student!$E$3:$E$4002))</f>
        <v>0</v>
      </c>
      <c r="R29" s="19">
        <f>IF(ROWS(Q$4:Q29)&gt;$R$1,"",LOOKUP(ROWS(Q$4:Q29),student!$J$3:$J$4002,student!$F$3:$F$4002))</f>
        <v>0</v>
      </c>
      <c r="T29" s="30">
        <f>IF(U29="","",SUBTOTAL(3,$U$4:U29))</f>
        <v>26</v>
      </c>
      <c r="U29" s="20">
        <f>IF(ROWS(U$4:U29)&gt;$X$1,"",LOOKUP(ROWS(U$4:U29),student!$K$3:$K$4002,student!$C$3:$C$4002))</f>
        <v>0</v>
      </c>
      <c r="V29" s="21">
        <f>IF(ROWS(T$4:T29)&gt;$X$1,"",LOOKUP(ROWS(T$4:T29),student!$K$3:$K$4002,student!$D$3:$D$4002))</f>
        <v>0</v>
      </c>
      <c r="W29" s="21">
        <f>IF(ROWS(U$4:U29)&gt;$X$1,"",LOOKUP(ROWS(U$4:U29),student!$K$3:$K$4002,student!$E$3:$E$4002))</f>
        <v>0</v>
      </c>
      <c r="X29" s="21">
        <f>IF(ROWS(W$4:W29)&gt;$X$1,"",LOOKUP(ROWS(W$4:W29),student!$K$3:$K$4002,student!$F$3:$F$4002))</f>
        <v>0</v>
      </c>
      <c r="Z29" s="29">
        <f>IF(AA29="","",SUBTOTAL(3,$AA$4:AA29))</f>
        <v>26</v>
      </c>
      <c r="AA29" s="18">
        <f>IF(ROWS(AA$4:AA29)&gt;$AD$1,"",LOOKUP(ROWS(AA$4:AA29),student!$L$3:$L$4002,student!$C$3:$C$4002))</f>
        <v>0</v>
      </c>
      <c r="AB29" s="19">
        <f>IF(ROWS(Z$4:Z29)&gt;$AD$1,"",LOOKUP(ROWS(Z$4:Z29),student!$L$3:$L$4002,student!$D$3:$D$4002))</f>
        <v>0</v>
      </c>
      <c r="AC29" s="19">
        <f>IF(ROWS(AA$4:AA29)&gt;$AD$1,"",LOOKUP(ROWS(AA$4:AA29),student!$L$3:$L$4002,student!$E$3:$E$4002))</f>
        <v>0</v>
      </c>
      <c r="AD29" s="19">
        <f>IF(ROWS(AC$4:AC29)&gt;$AD$1,"",LOOKUP(ROWS(AC$4:AC29),student!$L$3:$L$4002,student!$F$3:$F$4002))</f>
        <v>0</v>
      </c>
      <c r="AF29" s="30">
        <f>IF(AG29="","",SUBTOTAL(3,$AG$4:AG29))</f>
        <v>26</v>
      </c>
      <c r="AG29" s="20">
        <f>IF(ROWS(AG$4:AG29)&gt;$AJ$1,"",LOOKUP(ROWS(AG$4:AG29),student!$M$3:$M$4002,student!$C$3:$C$4002))</f>
        <v>0</v>
      </c>
      <c r="AH29" s="21">
        <f>IF(ROWS(AF$4:AF29)&gt;$AJ$1,"",LOOKUP(ROWS(AF$4:AF29),student!$M$3:$M$4002,student!$D$3:$D$4002))</f>
        <v>0</v>
      </c>
      <c r="AI29" s="21">
        <f>IF(ROWS(AG$4:AG29)&gt;$AJ$1,"",LOOKUP(ROWS(AG$4:AG29),student!$M$3:$M$4002,student!$E$3:$E$4002))</f>
        <v>0</v>
      </c>
      <c r="AJ29" s="21">
        <f>IF(ROWS(AI$4:AI29)&gt;$AJ$1,"",LOOKUP(ROWS(AI$4:AI29),student!$M$3:$M$4002,student!$F$3:$F$4002))</f>
        <v>0</v>
      </c>
      <c r="AL29" s="29" t="str">
        <f>IF(AM29="","",SUBTOTAL(3,$AM$4:AM29))</f>
        <v/>
      </c>
      <c r="AM29" s="18" t="str">
        <f>IF(ROWS(AM$4:AM29)&gt;$AP$1,"",LOOKUP(ROWS(AM$4:AM29),student!$N$3:$N$4002,student!$C$3:$C$4002))</f>
        <v/>
      </c>
      <c r="AN29" s="19" t="str">
        <f>IF(ROWS(AL$4:AL29)&gt;$AP$1,"",LOOKUP(ROWS(AL$4:AL29),student!$N$3:$N$4002,student!$D$3:$D$4002))</f>
        <v/>
      </c>
      <c r="AO29" s="19" t="str">
        <f>IF(ROWS(AM$4:AM29)&gt;$AP$1,"",LOOKUP(ROWS(AM$4:AM29),student!$N$3:$N$4002,student!$E$3:$E$4002))</f>
        <v/>
      </c>
      <c r="AP29" s="19" t="str">
        <f>IF(ROWS(AO$4:AO29)&gt;$AP$1,"",LOOKUP(ROWS(AO$4:AO29),student!$N$3:$N$4002,student!$F$3:$F$4002))</f>
        <v/>
      </c>
      <c r="AR29" s="30" t="str">
        <f>IF(AS29="","",SUBTOTAL(3,$AS$4:AS29))</f>
        <v/>
      </c>
      <c r="AS29" s="20" t="str">
        <f>IF(ROWS(AS$4:AS29)&gt;$AV$1,"",LOOKUP(ROWS(AS$4:AS29),student!$O$3:$O$4002,student!$C$3:$C$4002))</f>
        <v/>
      </c>
      <c r="AT29" s="21" t="str">
        <f>IF(ROWS(AR$4:AR29)&gt;$AV$1,"",LOOKUP(ROWS(AR$4:AR29),student!$O$3:$O$4002,student!$D$3:$D$4002))</f>
        <v/>
      </c>
      <c r="AU29" s="21" t="str">
        <f>IF(ROWS(AS$4:AS29)&gt;$AV$1,"",LOOKUP(ROWS(AS$4:AS29),student!$O$3:$O$4002,student!$E$3:$E$4002))</f>
        <v/>
      </c>
      <c r="AV29" s="21" t="str">
        <f>IF(ROWS(AU$4:AU29)&gt;$AV$1,"",LOOKUP(ROWS(AU$4:AU29),student!$O$3:$O$4002,student!$F$3:$F$4002))</f>
        <v/>
      </c>
      <c r="AX29" s="29" t="str">
        <f>IF(AY29="","",SUBTOTAL(3,$AY$4:AY29))</f>
        <v/>
      </c>
      <c r="AY29" s="18" t="str">
        <f>IF(ROWS(AY$4:AY29)&gt;$BB$1,"",LOOKUP(ROWS(AY$4:AY29),student!$P$3:$P$4002,student!$C$3:$C$4002))</f>
        <v/>
      </c>
      <c r="AZ29" s="19" t="str">
        <f>IF(ROWS(AX$4:AX29)&gt;$BB$1,"",LOOKUP(ROWS(AX$4:AX29),student!$P$3:$P$4002,student!$D$3:$D$4002))</f>
        <v/>
      </c>
      <c r="BA29" s="19" t="str">
        <f>IF(ROWS(AY$4:AY29)&gt;$BB$1,"",LOOKUP(ROWS(AY$4:AY29),student!$P$3:$P$4002,student!$E$3:$E$4002))</f>
        <v/>
      </c>
      <c r="BB29" s="19" t="str">
        <f>IF(ROWS(BA$4:BA29)&gt;$BB$1,"",LOOKUP(ROWS(BA$4:BA29),student!$P$3:$P$4002,student!$F$3:$F$4002))</f>
        <v/>
      </c>
      <c r="BD29" s="30" t="str">
        <f>IF(BE29="","",SUBTOTAL(3,$BE$4:BE29))</f>
        <v/>
      </c>
      <c r="BE29" s="20" t="str">
        <f>IF(ROWS(BE$4:BE29)&gt;$BH$1,"",LOOKUP(ROWS(BE$4:BE29),student!$Q$3:$Q$4002,student!$C$3:$C$4002))</f>
        <v/>
      </c>
      <c r="BF29" s="21" t="str">
        <f>IF(ROWS(BD$4:BD29)&gt;$BH$1,"",LOOKUP(ROWS(BD$4:BD29),student!$Q$3:$Q$4002,student!$D$3:$D$4002))</f>
        <v/>
      </c>
      <c r="BG29" s="21" t="str">
        <f>IF(ROWS(BE$4:BE29)&gt;$BH$1,"",LOOKUP(ROWS(BE$4:BE29),student!$Q$3:$Q$4002,student!$E$3:$E$4002))</f>
        <v/>
      </c>
      <c r="BH29" s="21" t="str">
        <f>IF(ROWS(BG$4:BG29)&gt;$BH$1,"",LOOKUP(ROWS(BG$4:BG29),student!$Q$3:$Q$4002,student!$F$3:$F$4002))</f>
        <v/>
      </c>
      <c r="BJ29" s="29">
        <f>IF(BK29="","",SUBTOTAL(3,$BK$4:BK29))</f>
        <v>26</v>
      </c>
      <c r="BK29" s="18">
        <f>IF(ROWS(BK$4:BK29)&gt;$BN$1,"",LOOKUP(ROWS(BK$4:BK29),student!$R$3:$R$4002,student!$C$3:$C$4002))</f>
        <v>0</v>
      </c>
      <c r="BL29" s="19">
        <f>IF(ROWS(BJ$4:BJ29)&gt;$BN$1,"",LOOKUP(ROWS(BJ$4:BJ29),student!$R$3:$R$4002,student!$D$3:$D$4002))</f>
        <v>0</v>
      </c>
      <c r="BM29" s="19">
        <f>IF(ROWS(BK$4:BK29)&gt;$BN$1,"",LOOKUP(ROWS(BK$4:BK29),student!$R$3:$R$4002,student!$E$3:$E$4002))</f>
        <v>0</v>
      </c>
      <c r="BN29" s="19">
        <f>IF(ROWS(BM$4:BM29)&gt;$BN$1,"",LOOKUP(ROWS(BM$4:BM29),student!$R$3:$R$4002,student!$F$3:$F$4002))</f>
        <v>0</v>
      </c>
      <c r="BP29" s="30">
        <f>IF(BQ29="","",SUBTOTAL(3,$BQ$4:BQ29))</f>
        <v>26</v>
      </c>
      <c r="BQ29" s="20">
        <f>IF(ROWS(BQ$4:BQ29)&gt;$BT$1,"",LOOKUP(ROWS(BQ$4:BQ29),student!$S$3:$S$4002,student!$C$3:$C$4002))</f>
        <v>0</v>
      </c>
      <c r="BR29" s="21">
        <f>IF(ROWS(BP$4:BP29)&gt;$BT$1,"",LOOKUP(ROWS(BP$4:BP29),student!$S$3:$S$4002,student!$D$3:$D$4002))</f>
        <v>0</v>
      </c>
      <c r="BS29" s="21">
        <f>IF(ROWS(BQ$4:BQ29)&gt;$BT$1,"",LOOKUP(ROWS(BQ$4:BQ29),student!$S$3:$S$4002,student!$E$3:$E$4002))</f>
        <v>0</v>
      </c>
      <c r="BT29" s="21">
        <f>IF(ROWS(BS$4:BS29)&gt;$BT$1,"",LOOKUP(ROWS(BS$4:BS29),student!$S$3:$S$4002,student!$F$3:$F$4002))</f>
        <v>0</v>
      </c>
    </row>
    <row r="30" spans="1:72" x14ac:dyDescent="0.75">
      <c r="A30" s="26">
        <v>27</v>
      </c>
      <c r="B30" s="29">
        <f>IF(C30="","",SUBTOTAL(3,$C$4:C30))</f>
        <v>27</v>
      </c>
      <c r="C30" s="18">
        <f>IF(ROWS(C$4:C30)&gt;$F$1,"",LOOKUP(ROWS(C$4:C30),student!$H$3:$H$4002,student!$C$3:$C$4002))</f>
        <v>4433</v>
      </c>
      <c r="D30" s="19" t="str">
        <f>IF(ROWS(B$4:B30)&gt;$F$1,"",LOOKUP(ROWS(B$4:B30),student!$H$3:$H$4002,student!$D$3:$D$4002))</f>
        <v>เด็กหญิง</v>
      </c>
      <c r="E30" s="19" t="str">
        <f>IF(ROWS(C$4:C30)&gt;$F$1,"",LOOKUP(ROWS(C$4:C30),student!$H$3:$H$4002,student!$E$3:$E$4002))</f>
        <v>มินลดา</v>
      </c>
      <c r="F30" s="19" t="str">
        <f>IF(ROWS(E$4:E30)&gt;$F$1,"",LOOKUP(ROWS(E$4:E30),student!$H$3:$H$4002,student!$F$3:$F$4002))</f>
        <v>เชื้อเมืองพาน</v>
      </c>
      <c r="G30" s="26"/>
      <c r="H30" s="30" t="str">
        <f>IF(I30="","",SUBTOTAL(3,$I$4:I30))</f>
        <v/>
      </c>
      <c r="I30" s="20" t="str">
        <f>IF(ROWS(I$4:I30)&gt;$L$1,"",LOOKUP(ROWS(I$4:I30),student!$I$3:$I$4002,student!$C$3:$C$4002))</f>
        <v/>
      </c>
      <c r="J30" s="21" t="str">
        <f>IF(ROWS(H$4:H30)&gt;$L$1,"",LOOKUP(ROWS(H$4:H30),student!$I$3:$I$4002,student!$D$3:$D$4002))</f>
        <v/>
      </c>
      <c r="K30" s="21" t="str">
        <f>IF(ROWS(I$4:I30)&gt;$L$1,"",LOOKUP(ROWS(I$4:I30),student!$I$3:$I$4002,student!$E$3:$E$4002))</f>
        <v/>
      </c>
      <c r="L30" s="21" t="str">
        <f>IF(ROWS(K$4:K30)&gt;$L$1,"",LOOKUP(ROWS(K$4:K30),student!$I$3:$I$4002,student!$F$3:$F$4002))</f>
        <v/>
      </c>
      <c r="N30" s="29">
        <f>IF(O30="","",SUBTOTAL(3,$O$4:O30))</f>
        <v>27</v>
      </c>
      <c r="O30" s="18">
        <f>IF(ROWS(O$4:O30)&gt;$R$1,"",LOOKUP(ROWS(O$4:O30),student!$J$3:$J$4002,student!$C$3:$C$4002))</f>
        <v>0</v>
      </c>
      <c r="P30" s="19">
        <f>IF(ROWS(N$4:N30)&gt;$R$1,"",LOOKUP(ROWS(N$4:N30),student!$J$3:$J$4002,student!$D$3:$D$4002))</f>
        <v>0</v>
      </c>
      <c r="Q30" s="19">
        <f>IF(ROWS(O$4:O30)&gt;$R$1,"",LOOKUP(ROWS(O$4:O30),student!$J$3:$J$4002,student!$E$3:$E$4002))</f>
        <v>0</v>
      </c>
      <c r="R30" s="19">
        <f>IF(ROWS(Q$4:Q30)&gt;$R$1,"",LOOKUP(ROWS(Q$4:Q30),student!$J$3:$J$4002,student!$F$3:$F$4002))</f>
        <v>0</v>
      </c>
      <c r="T30" s="30">
        <f>IF(U30="","",SUBTOTAL(3,$U$4:U30))</f>
        <v>27</v>
      </c>
      <c r="U30" s="20">
        <f>IF(ROWS(U$4:U30)&gt;$X$1,"",LOOKUP(ROWS(U$4:U30),student!$K$3:$K$4002,student!$C$3:$C$4002))</f>
        <v>0</v>
      </c>
      <c r="V30" s="21">
        <f>IF(ROWS(T$4:T30)&gt;$X$1,"",LOOKUP(ROWS(T$4:T30),student!$K$3:$K$4002,student!$D$3:$D$4002))</f>
        <v>0</v>
      </c>
      <c r="W30" s="21">
        <f>IF(ROWS(U$4:U30)&gt;$X$1,"",LOOKUP(ROWS(U$4:U30),student!$K$3:$K$4002,student!$E$3:$E$4002))</f>
        <v>0</v>
      </c>
      <c r="X30" s="21">
        <f>IF(ROWS(W$4:W30)&gt;$X$1,"",LOOKUP(ROWS(W$4:W30),student!$K$3:$K$4002,student!$F$3:$F$4002))</f>
        <v>0</v>
      </c>
      <c r="Z30" s="29">
        <f>IF(AA30="","",SUBTOTAL(3,$AA$4:AA30))</f>
        <v>27</v>
      </c>
      <c r="AA30" s="18">
        <f>IF(ROWS(AA$4:AA30)&gt;$AD$1,"",LOOKUP(ROWS(AA$4:AA30),student!$L$3:$L$4002,student!$C$3:$C$4002))</f>
        <v>0</v>
      </c>
      <c r="AB30" s="19">
        <f>IF(ROWS(Z$4:Z30)&gt;$AD$1,"",LOOKUP(ROWS(Z$4:Z30),student!$L$3:$L$4002,student!$D$3:$D$4002))</f>
        <v>0</v>
      </c>
      <c r="AC30" s="19">
        <f>IF(ROWS(AA$4:AA30)&gt;$AD$1,"",LOOKUP(ROWS(AA$4:AA30),student!$L$3:$L$4002,student!$E$3:$E$4002))</f>
        <v>0</v>
      </c>
      <c r="AD30" s="19">
        <f>IF(ROWS(AC$4:AC30)&gt;$AD$1,"",LOOKUP(ROWS(AC$4:AC30),student!$L$3:$L$4002,student!$F$3:$F$4002))</f>
        <v>0</v>
      </c>
      <c r="AF30" s="30">
        <f>IF(AG30="","",SUBTOTAL(3,$AG$4:AG30))</f>
        <v>27</v>
      </c>
      <c r="AG30" s="20">
        <f>IF(ROWS(AG$4:AG30)&gt;$AJ$1,"",LOOKUP(ROWS(AG$4:AG30),student!$M$3:$M$4002,student!$C$3:$C$4002))</f>
        <v>0</v>
      </c>
      <c r="AH30" s="21">
        <f>IF(ROWS(AF$4:AF30)&gt;$AJ$1,"",LOOKUP(ROWS(AF$4:AF30),student!$M$3:$M$4002,student!$D$3:$D$4002))</f>
        <v>0</v>
      </c>
      <c r="AI30" s="21">
        <f>IF(ROWS(AG$4:AG30)&gt;$AJ$1,"",LOOKUP(ROWS(AG$4:AG30),student!$M$3:$M$4002,student!$E$3:$E$4002))</f>
        <v>0</v>
      </c>
      <c r="AJ30" s="21">
        <f>IF(ROWS(AI$4:AI30)&gt;$AJ$1,"",LOOKUP(ROWS(AI$4:AI30),student!$M$3:$M$4002,student!$F$3:$F$4002))</f>
        <v>0</v>
      </c>
      <c r="AL30" s="29" t="str">
        <f>IF(AM30="","",SUBTOTAL(3,$AM$4:AM30))</f>
        <v/>
      </c>
      <c r="AM30" s="18" t="str">
        <f>IF(ROWS(AM$4:AM30)&gt;$AP$1,"",LOOKUP(ROWS(AM$4:AM30),student!$N$3:$N$4002,student!$C$3:$C$4002))</f>
        <v/>
      </c>
      <c r="AN30" s="19" t="str">
        <f>IF(ROWS(AL$4:AL30)&gt;$AP$1,"",LOOKUP(ROWS(AL$4:AL30),student!$N$3:$N$4002,student!$D$3:$D$4002))</f>
        <v/>
      </c>
      <c r="AO30" s="19" t="str">
        <f>IF(ROWS(AM$4:AM30)&gt;$AP$1,"",LOOKUP(ROWS(AM$4:AM30),student!$N$3:$N$4002,student!$E$3:$E$4002))</f>
        <v/>
      </c>
      <c r="AP30" s="19" t="str">
        <f>IF(ROWS(AO$4:AO30)&gt;$AP$1,"",LOOKUP(ROWS(AO$4:AO30),student!$N$3:$N$4002,student!$F$3:$F$4002))</f>
        <v/>
      </c>
      <c r="AR30" s="30" t="str">
        <f>IF(AS30="","",SUBTOTAL(3,$AS$4:AS30))</f>
        <v/>
      </c>
      <c r="AS30" s="20" t="str">
        <f>IF(ROWS(AS$4:AS30)&gt;$AV$1,"",LOOKUP(ROWS(AS$4:AS30),student!$O$3:$O$4002,student!$C$3:$C$4002))</f>
        <v/>
      </c>
      <c r="AT30" s="21" t="str">
        <f>IF(ROWS(AR$4:AR30)&gt;$AV$1,"",LOOKUP(ROWS(AR$4:AR30),student!$O$3:$O$4002,student!$D$3:$D$4002))</f>
        <v/>
      </c>
      <c r="AU30" s="21" t="str">
        <f>IF(ROWS(AS$4:AS30)&gt;$AV$1,"",LOOKUP(ROWS(AS$4:AS30),student!$O$3:$O$4002,student!$E$3:$E$4002))</f>
        <v/>
      </c>
      <c r="AV30" s="21" t="str">
        <f>IF(ROWS(AU$4:AU30)&gt;$AV$1,"",LOOKUP(ROWS(AU$4:AU30),student!$O$3:$O$4002,student!$F$3:$F$4002))</f>
        <v/>
      </c>
      <c r="AX30" s="29" t="str">
        <f>IF(AY30="","",SUBTOTAL(3,$AY$4:AY30))</f>
        <v/>
      </c>
      <c r="AY30" s="18" t="str">
        <f>IF(ROWS(AY$4:AY30)&gt;$BB$1,"",LOOKUP(ROWS(AY$4:AY30),student!$P$3:$P$4002,student!$C$3:$C$4002))</f>
        <v/>
      </c>
      <c r="AZ30" s="19" t="str">
        <f>IF(ROWS(AX$4:AX30)&gt;$BB$1,"",LOOKUP(ROWS(AX$4:AX30),student!$P$3:$P$4002,student!$D$3:$D$4002))</f>
        <v/>
      </c>
      <c r="BA30" s="19" t="str">
        <f>IF(ROWS(AY$4:AY30)&gt;$BB$1,"",LOOKUP(ROWS(AY$4:AY30),student!$P$3:$P$4002,student!$E$3:$E$4002))</f>
        <v/>
      </c>
      <c r="BB30" s="19" t="str">
        <f>IF(ROWS(BA$4:BA30)&gt;$BB$1,"",LOOKUP(ROWS(BA$4:BA30),student!$P$3:$P$4002,student!$F$3:$F$4002))</f>
        <v/>
      </c>
      <c r="BD30" s="30" t="str">
        <f>IF(BE30="","",SUBTOTAL(3,$BE$4:BE30))</f>
        <v/>
      </c>
      <c r="BE30" s="20" t="str">
        <f>IF(ROWS(BE$4:BE30)&gt;$BH$1,"",LOOKUP(ROWS(BE$4:BE30),student!$Q$3:$Q$4002,student!$C$3:$C$4002))</f>
        <v/>
      </c>
      <c r="BF30" s="21" t="str">
        <f>IF(ROWS(BD$4:BD30)&gt;$BH$1,"",LOOKUP(ROWS(BD$4:BD30),student!$Q$3:$Q$4002,student!$D$3:$D$4002))</f>
        <v/>
      </c>
      <c r="BG30" s="21" t="str">
        <f>IF(ROWS(BE$4:BE30)&gt;$BH$1,"",LOOKUP(ROWS(BE$4:BE30),student!$Q$3:$Q$4002,student!$E$3:$E$4002))</f>
        <v/>
      </c>
      <c r="BH30" s="21" t="str">
        <f>IF(ROWS(BG$4:BG30)&gt;$BH$1,"",LOOKUP(ROWS(BG$4:BG30),student!$Q$3:$Q$4002,student!$F$3:$F$4002))</f>
        <v/>
      </c>
      <c r="BJ30" s="29">
        <f>IF(BK30="","",SUBTOTAL(3,$BK$4:BK30))</f>
        <v>27</v>
      </c>
      <c r="BK30" s="18">
        <f>IF(ROWS(BK$4:BK30)&gt;$BN$1,"",LOOKUP(ROWS(BK$4:BK30),student!$R$3:$R$4002,student!$C$3:$C$4002))</f>
        <v>0</v>
      </c>
      <c r="BL30" s="19">
        <f>IF(ROWS(BJ$4:BJ30)&gt;$BN$1,"",LOOKUP(ROWS(BJ$4:BJ30),student!$R$3:$R$4002,student!$D$3:$D$4002))</f>
        <v>0</v>
      </c>
      <c r="BM30" s="19">
        <f>IF(ROWS(BK$4:BK30)&gt;$BN$1,"",LOOKUP(ROWS(BK$4:BK30),student!$R$3:$R$4002,student!$E$3:$E$4002))</f>
        <v>0</v>
      </c>
      <c r="BN30" s="19">
        <f>IF(ROWS(BM$4:BM30)&gt;$BN$1,"",LOOKUP(ROWS(BM$4:BM30),student!$R$3:$R$4002,student!$F$3:$F$4002))</f>
        <v>0</v>
      </c>
      <c r="BP30" s="30">
        <f>IF(BQ30="","",SUBTOTAL(3,$BQ$4:BQ30))</f>
        <v>27</v>
      </c>
      <c r="BQ30" s="20">
        <f>IF(ROWS(BQ$4:BQ30)&gt;$BT$1,"",LOOKUP(ROWS(BQ$4:BQ30),student!$S$3:$S$4002,student!$C$3:$C$4002))</f>
        <v>0</v>
      </c>
      <c r="BR30" s="21">
        <f>IF(ROWS(BP$4:BP30)&gt;$BT$1,"",LOOKUP(ROWS(BP$4:BP30),student!$S$3:$S$4002,student!$D$3:$D$4002))</f>
        <v>0</v>
      </c>
      <c r="BS30" s="21">
        <f>IF(ROWS(BQ$4:BQ30)&gt;$BT$1,"",LOOKUP(ROWS(BQ$4:BQ30),student!$S$3:$S$4002,student!$E$3:$E$4002))</f>
        <v>0</v>
      </c>
      <c r="BT30" s="21">
        <f>IF(ROWS(BS$4:BS30)&gt;$BT$1,"",LOOKUP(ROWS(BS$4:BS30),student!$S$3:$S$4002,student!$F$3:$F$4002))</f>
        <v>0</v>
      </c>
    </row>
    <row r="31" spans="1:72" x14ac:dyDescent="0.75">
      <c r="A31" s="26">
        <v>28</v>
      </c>
      <c r="B31" s="29" t="str">
        <f>IF(C31="","",SUBTOTAL(3,$C$4:C31))</f>
        <v/>
      </c>
      <c r="C31" s="18" t="str">
        <f>IF(ROWS(C$4:C31)&gt;$F$1,"",LOOKUP(ROWS(C$4:C31),student!$H$3:$H$4002,student!$C$3:$C$4002))</f>
        <v/>
      </c>
      <c r="D31" s="19" t="str">
        <f>IF(ROWS(B$4:B31)&gt;$F$1,"",LOOKUP(ROWS(B$4:B31),student!$H$3:$H$4002,student!$D$3:$D$4002))</f>
        <v/>
      </c>
      <c r="E31" s="19" t="str">
        <f>IF(ROWS(C$4:C31)&gt;$F$1,"",LOOKUP(ROWS(C$4:C31),student!$H$3:$H$4002,student!$E$3:$E$4002))</f>
        <v/>
      </c>
      <c r="F31" s="19" t="str">
        <f>IF(ROWS(E$4:E31)&gt;$F$1,"",LOOKUP(ROWS(E$4:E31),student!$H$3:$H$4002,student!$F$3:$F$4002))</f>
        <v/>
      </c>
      <c r="G31" s="26"/>
      <c r="H31" s="30" t="str">
        <f>IF(I31="","",SUBTOTAL(3,$I$4:I31))</f>
        <v/>
      </c>
      <c r="I31" s="20" t="str">
        <f>IF(ROWS(I$4:I31)&gt;$L$1,"",LOOKUP(ROWS(I$4:I31),student!$I$3:$I$4002,student!$C$3:$C$4002))</f>
        <v/>
      </c>
      <c r="J31" s="21" t="str">
        <f>IF(ROWS(H$4:H31)&gt;$L$1,"",LOOKUP(ROWS(H$4:H31),student!$I$3:$I$4002,student!$D$3:$D$4002))</f>
        <v/>
      </c>
      <c r="K31" s="21" t="str">
        <f>IF(ROWS(I$4:I31)&gt;$L$1,"",LOOKUP(ROWS(I$4:I31),student!$I$3:$I$4002,student!$E$3:$E$4002))</f>
        <v/>
      </c>
      <c r="L31" s="21" t="str">
        <f>IF(ROWS(K$4:K31)&gt;$L$1,"",LOOKUP(ROWS(K$4:K31),student!$I$3:$I$4002,student!$F$3:$F$4002))</f>
        <v/>
      </c>
      <c r="N31" s="29">
        <f>IF(O31="","",SUBTOTAL(3,$O$4:O31))</f>
        <v>28</v>
      </c>
      <c r="O31" s="18">
        <f>IF(ROWS(O$4:O31)&gt;$R$1,"",LOOKUP(ROWS(O$4:O31),student!$J$3:$J$4002,student!$C$3:$C$4002))</f>
        <v>0</v>
      </c>
      <c r="P31" s="19">
        <f>IF(ROWS(N$4:N31)&gt;$R$1,"",LOOKUP(ROWS(N$4:N31),student!$J$3:$J$4002,student!$D$3:$D$4002))</f>
        <v>0</v>
      </c>
      <c r="Q31" s="19">
        <f>IF(ROWS(O$4:O31)&gt;$R$1,"",LOOKUP(ROWS(O$4:O31),student!$J$3:$J$4002,student!$E$3:$E$4002))</f>
        <v>0</v>
      </c>
      <c r="R31" s="19">
        <f>IF(ROWS(Q$4:Q31)&gt;$R$1,"",LOOKUP(ROWS(Q$4:Q31),student!$J$3:$J$4002,student!$F$3:$F$4002))</f>
        <v>0</v>
      </c>
      <c r="T31" s="30">
        <f>IF(U31="","",SUBTOTAL(3,$U$4:U31))</f>
        <v>28</v>
      </c>
      <c r="U31" s="20">
        <f>IF(ROWS(U$4:U31)&gt;$X$1,"",LOOKUP(ROWS(U$4:U31),student!$K$3:$K$4002,student!$C$3:$C$4002))</f>
        <v>0</v>
      </c>
      <c r="V31" s="21">
        <f>IF(ROWS(T$4:T31)&gt;$X$1,"",LOOKUP(ROWS(T$4:T31),student!$K$3:$K$4002,student!$D$3:$D$4002))</f>
        <v>0</v>
      </c>
      <c r="W31" s="21">
        <f>IF(ROWS(U$4:U31)&gt;$X$1,"",LOOKUP(ROWS(U$4:U31),student!$K$3:$K$4002,student!$E$3:$E$4002))</f>
        <v>0</v>
      </c>
      <c r="X31" s="21">
        <f>IF(ROWS(W$4:W31)&gt;$X$1,"",LOOKUP(ROWS(W$4:W31),student!$K$3:$K$4002,student!$F$3:$F$4002))</f>
        <v>0</v>
      </c>
      <c r="Z31" s="29">
        <f>IF(AA31="","",SUBTOTAL(3,$AA$4:AA31))</f>
        <v>28</v>
      </c>
      <c r="AA31" s="18">
        <f>IF(ROWS(AA$4:AA31)&gt;$AD$1,"",LOOKUP(ROWS(AA$4:AA31),student!$L$3:$L$4002,student!$C$3:$C$4002))</f>
        <v>0</v>
      </c>
      <c r="AB31" s="19">
        <f>IF(ROWS(Z$4:Z31)&gt;$AD$1,"",LOOKUP(ROWS(Z$4:Z31),student!$L$3:$L$4002,student!$D$3:$D$4002))</f>
        <v>0</v>
      </c>
      <c r="AC31" s="19">
        <f>IF(ROWS(AA$4:AA31)&gt;$AD$1,"",LOOKUP(ROWS(AA$4:AA31),student!$L$3:$L$4002,student!$E$3:$E$4002))</f>
        <v>0</v>
      </c>
      <c r="AD31" s="19">
        <f>IF(ROWS(AC$4:AC31)&gt;$AD$1,"",LOOKUP(ROWS(AC$4:AC31),student!$L$3:$L$4002,student!$F$3:$F$4002))</f>
        <v>0</v>
      </c>
      <c r="AF31" s="30">
        <f>IF(AG31="","",SUBTOTAL(3,$AG$4:AG31))</f>
        <v>28</v>
      </c>
      <c r="AG31" s="20">
        <f>IF(ROWS(AG$4:AG31)&gt;$AJ$1,"",LOOKUP(ROWS(AG$4:AG31),student!$M$3:$M$4002,student!$C$3:$C$4002))</f>
        <v>0</v>
      </c>
      <c r="AH31" s="21">
        <f>IF(ROWS(AF$4:AF31)&gt;$AJ$1,"",LOOKUP(ROWS(AF$4:AF31),student!$M$3:$M$4002,student!$D$3:$D$4002))</f>
        <v>0</v>
      </c>
      <c r="AI31" s="21">
        <f>IF(ROWS(AG$4:AG31)&gt;$AJ$1,"",LOOKUP(ROWS(AG$4:AG31),student!$M$3:$M$4002,student!$E$3:$E$4002))</f>
        <v>0</v>
      </c>
      <c r="AJ31" s="21">
        <f>IF(ROWS(AI$4:AI31)&gt;$AJ$1,"",LOOKUP(ROWS(AI$4:AI31),student!$M$3:$M$4002,student!$F$3:$F$4002))</f>
        <v>0</v>
      </c>
      <c r="AL31" s="29" t="str">
        <f>IF(AM31="","",SUBTOTAL(3,$AM$4:AM31))</f>
        <v/>
      </c>
      <c r="AM31" s="18" t="str">
        <f>IF(ROWS(AM$4:AM31)&gt;$AP$1,"",LOOKUP(ROWS(AM$4:AM31),student!$N$3:$N$4002,student!$C$3:$C$4002))</f>
        <v/>
      </c>
      <c r="AN31" s="19" t="str">
        <f>IF(ROWS(AL$4:AL31)&gt;$AP$1,"",LOOKUP(ROWS(AL$4:AL31),student!$N$3:$N$4002,student!$D$3:$D$4002))</f>
        <v/>
      </c>
      <c r="AO31" s="19" t="str">
        <f>IF(ROWS(AM$4:AM31)&gt;$AP$1,"",LOOKUP(ROWS(AM$4:AM31),student!$N$3:$N$4002,student!$E$3:$E$4002))</f>
        <v/>
      </c>
      <c r="AP31" s="19" t="str">
        <f>IF(ROWS(AO$4:AO31)&gt;$AP$1,"",LOOKUP(ROWS(AO$4:AO31),student!$N$3:$N$4002,student!$F$3:$F$4002))</f>
        <v/>
      </c>
      <c r="AR31" s="30" t="str">
        <f>IF(AS31="","",SUBTOTAL(3,$AS$4:AS31))</f>
        <v/>
      </c>
      <c r="AS31" s="20" t="str">
        <f>IF(ROWS(AS$4:AS31)&gt;$AV$1,"",LOOKUP(ROWS(AS$4:AS31),student!$O$3:$O$4002,student!$C$3:$C$4002))</f>
        <v/>
      </c>
      <c r="AT31" s="21" t="str">
        <f>IF(ROWS(AR$4:AR31)&gt;$AV$1,"",LOOKUP(ROWS(AR$4:AR31),student!$O$3:$O$4002,student!$D$3:$D$4002))</f>
        <v/>
      </c>
      <c r="AU31" s="21" t="str">
        <f>IF(ROWS(AS$4:AS31)&gt;$AV$1,"",LOOKUP(ROWS(AS$4:AS31),student!$O$3:$O$4002,student!$E$3:$E$4002))</f>
        <v/>
      </c>
      <c r="AV31" s="21" t="str">
        <f>IF(ROWS(AU$4:AU31)&gt;$AV$1,"",LOOKUP(ROWS(AU$4:AU31),student!$O$3:$O$4002,student!$F$3:$F$4002))</f>
        <v/>
      </c>
      <c r="AX31" s="29" t="str">
        <f>IF(AY31="","",SUBTOTAL(3,$AY$4:AY31))</f>
        <v/>
      </c>
      <c r="AY31" s="18" t="str">
        <f>IF(ROWS(AY$4:AY31)&gt;$BB$1,"",LOOKUP(ROWS(AY$4:AY31),student!$P$3:$P$4002,student!$C$3:$C$4002))</f>
        <v/>
      </c>
      <c r="AZ31" s="19" t="str">
        <f>IF(ROWS(AX$4:AX31)&gt;$BB$1,"",LOOKUP(ROWS(AX$4:AX31),student!$P$3:$P$4002,student!$D$3:$D$4002))</f>
        <v/>
      </c>
      <c r="BA31" s="19" t="str">
        <f>IF(ROWS(AY$4:AY31)&gt;$BB$1,"",LOOKUP(ROWS(AY$4:AY31),student!$P$3:$P$4002,student!$E$3:$E$4002))</f>
        <v/>
      </c>
      <c r="BB31" s="19" t="str">
        <f>IF(ROWS(BA$4:BA31)&gt;$BB$1,"",LOOKUP(ROWS(BA$4:BA31),student!$P$3:$P$4002,student!$F$3:$F$4002))</f>
        <v/>
      </c>
      <c r="BD31" s="30" t="str">
        <f>IF(BE31="","",SUBTOTAL(3,$BE$4:BE31))</f>
        <v/>
      </c>
      <c r="BE31" s="20" t="str">
        <f>IF(ROWS(BE$4:BE31)&gt;$BH$1,"",LOOKUP(ROWS(BE$4:BE31),student!$Q$3:$Q$4002,student!$C$3:$C$4002))</f>
        <v/>
      </c>
      <c r="BF31" s="21" t="str">
        <f>IF(ROWS(BD$4:BD31)&gt;$BH$1,"",LOOKUP(ROWS(BD$4:BD31),student!$Q$3:$Q$4002,student!$D$3:$D$4002))</f>
        <v/>
      </c>
      <c r="BG31" s="21" t="str">
        <f>IF(ROWS(BE$4:BE31)&gt;$BH$1,"",LOOKUP(ROWS(BE$4:BE31),student!$Q$3:$Q$4002,student!$E$3:$E$4002))</f>
        <v/>
      </c>
      <c r="BH31" s="21" t="str">
        <f>IF(ROWS(BG$4:BG31)&gt;$BH$1,"",LOOKUP(ROWS(BG$4:BG31),student!$Q$3:$Q$4002,student!$F$3:$F$4002))</f>
        <v/>
      </c>
      <c r="BJ31" s="29">
        <f>IF(BK31="","",SUBTOTAL(3,$BK$4:BK31))</f>
        <v>28</v>
      </c>
      <c r="BK31" s="18">
        <f>IF(ROWS(BK$4:BK31)&gt;$BN$1,"",LOOKUP(ROWS(BK$4:BK31),student!$R$3:$R$4002,student!$C$3:$C$4002))</f>
        <v>0</v>
      </c>
      <c r="BL31" s="19">
        <f>IF(ROWS(BJ$4:BJ31)&gt;$BN$1,"",LOOKUP(ROWS(BJ$4:BJ31),student!$R$3:$R$4002,student!$D$3:$D$4002))</f>
        <v>0</v>
      </c>
      <c r="BM31" s="19">
        <f>IF(ROWS(BK$4:BK31)&gt;$BN$1,"",LOOKUP(ROWS(BK$4:BK31),student!$R$3:$R$4002,student!$E$3:$E$4002))</f>
        <v>0</v>
      </c>
      <c r="BN31" s="19">
        <f>IF(ROWS(BM$4:BM31)&gt;$BN$1,"",LOOKUP(ROWS(BM$4:BM31),student!$R$3:$R$4002,student!$F$3:$F$4002))</f>
        <v>0</v>
      </c>
      <c r="BP31" s="30">
        <f>IF(BQ31="","",SUBTOTAL(3,$BQ$4:BQ31))</f>
        <v>28</v>
      </c>
      <c r="BQ31" s="20">
        <f>IF(ROWS(BQ$4:BQ31)&gt;$BT$1,"",LOOKUP(ROWS(BQ$4:BQ31),student!$S$3:$S$4002,student!$C$3:$C$4002))</f>
        <v>0</v>
      </c>
      <c r="BR31" s="21">
        <f>IF(ROWS(BP$4:BP31)&gt;$BT$1,"",LOOKUP(ROWS(BP$4:BP31),student!$S$3:$S$4002,student!$D$3:$D$4002))</f>
        <v>0</v>
      </c>
      <c r="BS31" s="21">
        <f>IF(ROWS(BQ$4:BQ31)&gt;$BT$1,"",LOOKUP(ROWS(BQ$4:BQ31),student!$S$3:$S$4002,student!$E$3:$E$4002))</f>
        <v>0</v>
      </c>
      <c r="BT31" s="21">
        <f>IF(ROWS(BS$4:BS31)&gt;$BT$1,"",LOOKUP(ROWS(BS$4:BS31),student!$S$3:$S$4002,student!$F$3:$F$4002))</f>
        <v>0</v>
      </c>
    </row>
    <row r="32" spans="1:72" x14ac:dyDescent="0.75">
      <c r="A32" s="26">
        <v>29</v>
      </c>
      <c r="B32" s="29" t="str">
        <f>IF(C32="","",SUBTOTAL(3,$C$4:C32))</f>
        <v/>
      </c>
      <c r="C32" s="18" t="str">
        <f>IF(ROWS(C$4:C32)&gt;$F$1,"",LOOKUP(ROWS(C$4:C32),student!$H$3:$H$4002,student!$C$3:$C$4002))</f>
        <v/>
      </c>
      <c r="D32" s="19" t="str">
        <f>IF(ROWS(B$4:B32)&gt;$F$1,"",LOOKUP(ROWS(B$4:B32),student!$H$3:$H$4002,student!$D$3:$D$4002))</f>
        <v/>
      </c>
      <c r="E32" s="19" t="str">
        <f>IF(ROWS(C$4:C32)&gt;$F$1,"",LOOKUP(ROWS(C$4:C32),student!$H$3:$H$4002,student!$E$3:$E$4002))</f>
        <v/>
      </c>
      <c r="F32" s="19" t="str">
        <f>IF(ROWS(E$4:E32)&gt;$F$1,"",LOOKUP(ROWS(E$4:E32),student!$H$3:$H$4002,student!$F$3:$F$4002))</f>
        <v/>
      </c>
      <c r="G32" s="26"/>
      <c r="H32" s="30" t="str">
        <f>IF(I32="","",SUBTOTAL(3,$I$4:I32))</f>
        <v/>
      </c>
      <c r="I32" s="20" t="str">
        <f>IF(ROWS(I$4:I32)&gt;$L$1,"",LOOKUP(ROWS(I$4:I32),student!$I$3:$I$4002,student!$C$3:$C$4002))</f>
        <v/>
      </c>
      <c r="J32" s="21" t="str">
        <f>IF(ROWS(H$4:H32)&gt;$L$1,"",LOOKUP(ROWS(H$4:H32),student!$I$3:$I$4002,student!$D$3:$D$4002))</f>
        <v/>
      </c>
      <c r="K32" s="21" t="str">
        <f>IF(ROWS(I$4:I32)&gt;$L$1,"",LOOKUP(ROWS(I$4:I32),student!$I$3:$I$4002,student!$E$3:$E$4002))</f>
        <v/>
      </c>
      <c r="L32" s="21" t="str">
        <f>IF(ROWS(K$4:K32)&gt;$L$1,"",LOOKUP(ROWS(K$4:K32),student!$I$3:$I$4002,student!$F$3:$F$4002))</f>
        <v/>
      </c>
      <c r="N32" s="29">
        <f>IF(O32="","",SUBTOTAL(3,$O$4:O32))</f>
        <v>29</v>
      </c>
      <c r="O32" s="18">
        <f>IF(ROWS(O$4:O32)&gt;$R$1,"",LOOKUP(ROWS(O$4:O32),student!$J$3:$J$4002,student!$C$3:$C$4002))</f>
        <v>0</v>
      </c>
      <c r="P32" s="19">
        <f>IF(ROWS(N$4:N32)&gt;$R$1,"",LOOKUP(ROWS(N$4:N32),student!$J$3:$J$4002,student!$D$3:$D$4002))</f>
        <v>0</v>
      </c>
      <c r="Q32" s="19">
        <f>IF(ROWS(O$4:O32)&gt;$R$1,"",LOOKUP(ROWS(O$4:O32),student!$J$3:$J$4002,student!$E$3:$E$4002))</f>
        <v>0</v>
      </c>
      <c r="R32" s="19">
        <f>IF(ROWS(Q$4:Q32)&gt;$R$1,"",LOOKUP(ROWS(Q$4:Q32),student!$J$3:$J$4002,student!$F$3:$F$4002))</f>
        <v>0</v>
      </c>
      <c r="T32" s="30">
        <f>IF(U32="","",SUBTOTAL(3,$U$4:U32))</f>
        <v>29</v>
      </c>
      <c r="U32" s="20">
        <f>IF(ROWS(U$4:U32)&gt;$X$1,"",LOOKUP(ROWS(U$4:U32),student!$K$3:$K$4002,student!$C$3:$C$4002))</f>
        <v>0</v>
      </c>
      <c r="V32" s="21">
        <f>IF(ROWS(T$4:T32)&gt;$X$1,"",LOOKUP(ROWS(T$4:T32),student!$K$3:$K$4002,student!$D$3:$D$4002))</f>
        <v>0</v>
      </c>
      <c r="W32" s="21">
        <f>IF(ROWS(U$4:U32)&gt;$X$1,"",LOOKUP(ROWS(U$4:U32),student!$K$3:$K$4002,student!$E$3:$E$4002))</f>
        <v>0</v>
      </c>
      <c r="X32" s="21">
        <f>IF(ROWS(W$4:W32)&gt;$X$1,"",LOOKUP(ROWS(W$4:W32),student!$K$3:$K$4002,student!$F$3:$F$4002))</f>
        <v>0</v>
      </c>
      <c r="Z32" s="29">
        <f>IF(AA32="","",SUBTOTAL(3,$AA$4:AA32))</f>
        <v>29</v>
      </c>
      <c r="AA32" s="18">
        <f>IF(ROWS(AA$4:AA32)&gt;$AD$1,"",LOOKUP(ROWS(AA$4:AA32),student!$L$3:$L$4002,student!$C$3:$C$4002))</f>
        <v>0</v>
      </c>
      <c r="AB32" s="19">
        <f>IF(ROWS(Z$4:Z32)&gt;$AD$1,"",LOOKUP(ROWS(Z$4:Z32),student!$L$3:$L$4002,student!$D$3:$D$4002))</f>
        <v>0</v>
      </c>
      <c r="AC32" s="19">
        <f>IF(ROWS(AA$4:AA32)&gt;$AD$1,"",LOOKUP(ROWS(AA$4:AA32),student!$L$3:$L$4002,student!$E$3:$E$4002))</f>
        <v>0</v>
      </c>
      <c r="AD32" s="19">
        <f>IF(ROWS(AC$4:AC32)&gt;$AD$1,"",LOOKUP(ROWS(AC$4:AC32),student!$L$3:$L$4002,student!$F$3:$F$4002))</f>
        <v>0</v>
      </c>
      <c r="AF32" s="30">
        <f>IF(AG32="","",SUBTOTAL(3,$AG$4:AG32))</f>
        <v>29</v>
      </c>
      <c r="AG32" s="20">
        <f>IF(ROWS(AG$4:AG32)&gt;$AJ$1,"",LOOKUP(ROWS(AG$4:AG32),student!$M$3:$M$4002,student!$C$3:$C$4002))</f>
        <v>0</v>
      </c>
      <c r="AH32" s="21">
        <f>IF(ROWS(AF$4:AF32)&gt;$AJ$1,"",LOOKUP(ROWS(AF$4:AF32),student!$M$3:$M$4002,student!$D$3:$D$4002))</f>
        <v>0</v>
      </c>
      <c r="AI32" s="21">
        <f>IF(ROWS(AG$4:AG32)&gt;$AJ$1,"",LOOKUP(ROWS(AG$4:AG32),student!$M$3:$M$4002,student!$E$3:$E$4002))</f>
        <v>0</v>
      </c>
      <c r="AJ32" s="21">
        <f>IF(ROWS(AI$4:AI32)&gt;$AJ$1,"",LOOKUP(ROWS(AI$4:AI32),student!$M$3:$M$4002,student!$F$3:$F$4002))</f>
        <v>0</v>
      </c>
      <c r="AL32" s="29" t="str">
        <f>IF(AM32="","",SUBTOTAL(3,$AM$4:AM32))</f>
        <v/>
      </c>
      <c r="AM32" s="18" t="str">
        <f>IF(ROWS(AM$4:AM32)&gt;$AP$1,"",LOOKUP(ROWS(AM$4:AM32),student!$N$3:$N$4002,student!$C$3:$C$4002))</f>
        <v/>
      </c>
      <c r="AN32" s="19" t="str">
        <f>IF(ROWS(AL$4:AL32)&gt;$AP$1,"",LOOKUP(ROWS(AL$4:AL32),student!$N$3:$N$4002,student!$D$3:$D$4002))</f>
        <v/>
      </c>
      <c r="AO32" s="19" t="str">
        <f>IF(ROWS(AM$4:AM32)&gt;$AP$1,"",LOOKUP(ROWS(AM$4:AM32),student!$N$3:$N$4002,student!$E$3:$E$4002))</f>
        <v/>
      </c>
      <c r="AP32" s="19" t="str">
        <f>IF(ROWS(AO$4:AO32)&gt;$AP$1,"",LOOKUP(ROWS(AO$4:AO32),student!$N$3:$N$4002,student!$F$3:$F$4002))</f>
        <v/>
      </c>
      <c r="AR32" s="30" t="str">
        <f>IF(AS32="","",SUBTOTAL(3,$AS$4:AS32))</f>
        <v/>
      </c>
      <c r="AS32" s="20" t="str">
        <f>IF(ROWS(AS$4:AS32)&gt;$AV$1,"",LOOKUP(ROWS(AS$4:AS32),student!$O$3:$O$4002,student!$C$3:$C$4002))</f>
        <v/>
      </c>
      <c r="AT32" s="21" t="str">
        <f>IF(ROWS(AR$4:AR32)&gt;$AV$1,"",LOOKUP(ROWS(AR$4:AR32),student!$O$3:$O$4002,student!$D$3:$D$4002))</f>
        <v/>
      </c>
      <c r="AU32" s="21" t="str">
        <f>IF(ROWS(AS$4:AS32)&gt;$AV$1,"",LOOKUP(ROWS(AS$4:AS32),student!$O$3:$O$4002,student!$E$3:$E$4002))</f>
        <v/>
      </c>
      <c r="AV32" s="21" t="str">
        <f>IF(ROWS(AU$4:AU32)&gt;$AV$1,"",LOOKUP(ROWS(AU$4:AU32),student!$O$3:$O$4002,student!$F$3:$F$4002))</f>
        <v/>
      </c>
      <c r="AX32" s="29" t="str">
        <f>IF(AY32="","",SUBTOTAL(3,$AY$4:AY32))</f>
        <v/>
      </c>
      <c r="AY32" s="18" t="str">
        <f>IF(ROWS(AY$4:AY32)&gt;$BB$1,"",LOOKUP(ROWS(AY$4:AY32),student!$P$3:$P$4002,student!$C$3:$C$4002))</f>
        <v/>
      </c>
      <c r="AZ32" s="19" t="str">
        <f>IF(ROWS(AX$4:AX32)&gt;$BB$1,"",LOOKUP(ROWS(AX$4:AX32),student!$P$3:$P$4002,student!$D$3:$D$4002))</f>
        <v/>
      </c>
      <c r="BA32" s="19" t="str">
        <f>IF(ROWS(AY$4:AY32)&gt;$BB$1,"",LOOKUP(ROWS(AY$4:AY32),student!$P$3:$P$4002,student!$E$3:$E$4002))</f>
        <v/>
      </c>
      <c r="BB32" s="19" t="str">
        <f>IF(ROWS(BA$4:BA32)&gt;$BB$1,"",LOOKUP(ROWS(BA$4:BA32),student!$P$3:$P$4002,student!$F$3:$F$4002))</f>
        <v/>
      </c>
      <c r="BD32" s="30" t="str">
        <f>IF(BE32="","",SUBTOTAL(3,$BE$4:BE32))</f>
        <v/>
      </c>
      <c r="BE32" s="20" t="str">
        <f>IF(ROWS(BE$4:BE32)&gt;$BH$1,"",LOOKUP(ROWS(BE$4:BE32),student!$Q$3:$Q$4002,student!$C$3:$C$4002))</f>
        <v/>
      </c>
      <c r="BF32" s="21" t="str">
        <f>IF(ROWS(BD$4:BD32)&gt;$BH$1,"",LOOKUP(ROWS(BD$4:BD32),student!$Q$3:$Q$4002,student!$D$3:$D$4002))</f>
        <v/>
      </c>
      <c r="BG32" s="21" t="str">
        <f>IF(ROWS(BE$4:BE32)&gt;$BH$1,"",LOOKUP(ROWS(BE$4:BE32),student!$Q$3:$Q$4002,student!$E$3:$E$4002))</f>
        <v/>
      </c>
      <c r="BH32" s="21" t="str">
        <f>IF(ROWS(BG$4:BG32)&gt;$BH$1,"",LOOKUP(ROWS(BG$4:BG32),student!$Q$3:$Q$4002,student!$F$3:$F$4002))</f>
        <v/>
      </c>
      <c r="BJ32" s="29">
        <f>IF(BK32="","",SUBTOTAL(3,$BK$4:BK32))</f>
        <v>29</v>
      </c>
      <c r="BK32" s="18">
        <f>IF(ROWS(BK$4:BK32)&gt;$BN$1,"",LOOKUP(ROWS(BK$4:BK32),student!$R$3:$R$4002,student!$C$3:$C$4002))</f>
        <v>0</v>
      </c>
      <c r="BL32" s="19">
        <f>IF(ROWS(BJ$4:BJ32)&gt;$BN$1,"",LOOKUP(ROWS(BJ$4:BJ32),student!$R$3:$R$4002,student!$D$3:$D$4002))</f>
        <v>0</v>
      </c>
      <c r="BM32" s="19">
        <f>IF(ROWS(BK$4:BK32)&gt;$BN$1,"",LOOKUP(ROWS(BK$4:BK32),student!$R$3:$R$4002,student!$E$3:$E$4002))</f>
        <v>0</v>
      </c>
      <c r="BN32" s="19">
        <f>IF(ROWS(BM$4:BM32)&gt;$BN$1,"",LOOKUP(ROWS(BM$4:BM32),student!$R$3:$R$4002,student!$F$3:$F$4002))</f>
        <v>0</v>
      </c>
      <c r="BP32" s="30">
        <f>IF(BQ32="","",SUBTOTAL(3,$BQ$4:BQ32))</f>
        <v>29</v>
      </c>
      <c r="BQ32" s="20">
        <f>IF(ROWS(BQ$4:BQ32)&gt;$BT$1,"",LOOKUP(ROWS(BQ$4:BQ32),student!$S$3:$S$4002,student!$C$3:$C$4002))</f>
        <v>0</v>
      </c>
      <c r="BR32" s="21">
        <f>IF(ROWS(BP$4:BP32)&gt;$BT$1,"",LOOKUP(ROWS(BP$4:BP32),student!$S$3:$S$4002,student!$D$3:$D$4002))</f>
        <v>0</v>
      </c>
      <c r="BS32" s="21">
        <f>IF(ROWS(BQ$4:BQ32)&gt;$BT$1,"",LOOKUP(ROWS(BQ$4:BQ32),student!$S$3:$S$4002,student!$E$3:$E$4002))</f>
        <v>0</v>
      </c>
      <c r="BT32" s="21">
        <f>IF(ROWS(BS$4:BS32)&gt;$BT$1,"",LOOKUP(ROWS(BS$4:BS32),student!$S$3:$S$4002,student!$F$3:$F$4002))</f>
        <v>0</v>
      </c>
    </row>
    <row r="33" spans="1:72" x14ac:dyDescent="0.75">
      <c r="A33" s="26">
        <v>30</v>
      </c>
      <c r="B33" s="29" t="str">
        <f>IF(C33="","",SUBTOTAL(3,$C$4:C33))</f>
        <v/>
      </c>
      <c r="C33" s="18" t="str">
        <f>IF(ROWS(C$4:C33)&gt;$F$1,"",LOOKUP(ROWS(C$4:C33),student!$H$3:$H$4002,student!$C$3:$C$4002))</f>
        <v/>
      </c>
      <c r="D33" s="19" t="str">
        <f>IF(ROWS(B$4:B33)&gt;$F$1,"",LOOKUP(ROWS(B$4:B33),student!$H$3:$H$4002,student!$D$3:$D$4002))</f>
        <v/>
      </c>
      <c r="E33" s="19" t="str">
        <f>IF(ROWS(C$4:C33)&gt;$F$1,"",LOOKUP(ROWS(C$4:C33),student!$H$3:$H$4002,student!$E$3:$E$4002))</f>
        <v/>
      </c>
      <c r="F33" s="19" t="str">
        <f>IF(ROWS(E$4:E33)&gt;$F$1,"",LOOKUP(ROWS(E$4:E33),student!$H$3:$H$4002,student!$F$3:$F$4002))</f>
        <v/>
      </c>
      <c r="G33" s="26"/>
      <c r="H33" s="30" t="str">
        <f>IF(I33="","",SUBTOTAL(3,$I$4:I33))</f>
        <v/>
      </c>
      <c r="I33" s="20" t="str">
        <f>IF(ROWS(I$4:I33)&gt;$L$1,"",LOOKUP(ROWS(I$4:I33),student!$I$3:$I$4002,student!$C$3:$C$4002))</f>
        <v/>
      </c>
      <c r="J33" s="21" t="str">
        <f>IF(ROWS(H$4:H33)&gt;$L$1,"",LOOKUP(ROWS(H$4:H33),student!$I$3:$I$4002,student!$D$3:$D$4002))</f>
        <v/>
      </c>
      <c r="K33" s="21" t="str">
        <f>IF(ROWS(I$4:I33)&gt;$L$1,"",LOOKUP(ROWS(I$4:I33),student!$I$3:$I$4002,student!$E$3:$E$4002))</f>
        <v/>
      </c>
      <c r="L33" s="21" t="str">
        <f>IF(ROWS(K$4:K33)&gt;$L$1,"",LOOKUP(ROWS(K$4:K33),student!$I$3:$I$4002,student!$F$3:$F$4002))</f>
        <v/>
      </c>
      <c r="N33" s="29">
        <f>IF(O33="","",SUBTOTAL(3,$O$4:O33))</f>
        <v>30</v>
      </c>
      <c r="O33" s="18">
        <f>IF(ROWS(O$4:O33)&gt;$R$1,"",LOOKUP(ROWS(O$4:O33),student!$J$3:$J$4002,student!$C$3:$C$4002))</f>
        <v>0</v>
      </c>
      <c r="P33" s="19">
        <f>IF(ROWS(N$4:N33)&gt;$R$1,"",LOOKUP(ROWS(N$4:N33),student!$J$3:$J$4002,student!$D$3:$D$4002))</f>
        <v>0</v>
      </c>
      <c r="Q33" s="19">
        <f>IF(ROWS(O$4:O33)&gt;$R$1,"",LOOKUP(ROWS(O$4:O33),student!$J$3:$J$4002,student!$E$3:$E$4002))</f>
        <v>0</v>
      </c>
      <c r="R33" s="19">
        <f>IF(ROWS(Q$4:Q33)&gt;$R$1,"",LOOKUP(ROWS(Q$4:Q33),student!$J$3:$J$4002,student!$F$3:$F$4002))</f>
        <v>0</v>
      </c>
      <c r="T33" s="30">
        <f>IF(U33="","",SUBTOTAL(3,$U$4:U33))</f>
        <v>30</v>
      </c>
      <c r="U33" s="20">
        <f>IF(ROWS(U$4:U33)&gt;$X$1,"",LOOKUP(ROWS(U$4:U33),student!$K$3:$K$4002,student!$C$3:$C$4002))</f>
        <v>0</v>
      </c>
      <c r="V33" s="21">
        <f>IF(ROWS(T$4:T33)&gt;$X$1,"",LOOKUP(ROWS(T$4:T33),student!$K$3:$K$4002,student!$D$3:$D$4002))</f>
        <v>0</v>
      </c>
      <c r="W33" s="21">
        <f>IF(ROWS(U$4:U33)&gt;$X$1,"",LOOKUP(ROWS(U$4:U33),student!$K$3:$K$4002,student!$E$3:$E$4002))</f>
        <v>0</v>
      </c>
      <c r="X33" s="21">
        <f>IF(ROWS(W$4:W33)&gt;$X$1,"",LOOKUP(ROWS(W$4:W33),student!$K$3:$K$4002,student!$F$3:$F$4002))</f>
        <v>0</v>
      </c>
      <c r="Z33" s="29">
        <f>IF(AA33="","",SUBTOTAL(3,$AA$4:AA33))</f>
        <v>30</v>
      </c>
      <c r="AA33" s="18">
        <f>IF(ROWS(AA$4:AA33)&gt;$AD$1,"",LOOKUP(ROWS(AA$4:AA33),student!$L$3:$L$4002,student!$C$3:$C$4002))</f>
        <v>0</v>
      </c>
      <c r="AB33" s="19">
        <f>IF(ROWS(Z$4:Z33)&gt;$AD$1,"",LOOKUP(ROWS(Z$4:Z33),student!$L$3:$L$4002,student!$D$3:$D$4002))</f>
        <v>0</v>
      </c>
      <c r="AC33" s="19">
        <f>IF(ROWS(AA$4:AA33)&gt;$AD$1,"",LOOKUP(ROWS(AA$4:AA33),student!$L$3:$L$4002,student!$E$3:$E$4002))</f>
        <v>0</v>
      </c>
      <c r="AD33" s="19">
        <f>IF(ROWS(AC$4:AC33)&gt;$AD$1,"",LOOKUP(ROWS(AC$4:AC33),student!$L$3:$L$4002,student!$F$3:$F$4002))</f>
        <v>0</v>
      </c>
      <c r="AF33" s="30">
        <f>IF(AG33="","",SUBTOTAL(3,$AG$4:AG33))</f>
        <v>30</v>
      </c>
      <c r="AG33" s="20">
        <f>IF(ROWS(AG$4:AG33)&gt;$AJ$1,"",LOOKUP(ROWS(AG$4:AG33),student!$M$3:$M$4002,student!$C$3:$C$4002))</f>
        <v>0</v>
      </c>
      <c r="AH33" s="21">
        <f>IF(ROWS(AF$4:AF33)&gt;$AJ$1,"",LOOKUP(ROWS(AF$4:AF33),student!$M$3:$M$4002,student!$D$3:$D$4002))</f>
        <v>0</v>
      </c>
      <c r="AI33" s="21">
        <f>IF(ROWS(AG$4:AG33)&gt;$AJ$1,"",LOOKUP(ROWS(AG$4:AG33),student!$M$3:$M$4002,student!$E$3:$E$4002))</f>
        <v>0</v>
      </c>
      <c r="AJ33" s="21">
        <f>IF(ROWS(AI$4:AI33)&gt;$AJ$1,"",LOOKUP(ROWS(AI$4:AI33),student!$M$3:$M$4002,student!$F$3:$F$4002))</f>
        <v>0</v>
      </c>
      <c r="AL33" s="29" t="str">
        <f>IF(AM33="","",SUBTOTAL(3,$AM$4:AM33))</f>
        <v/>
      </c>
      <c r="AM33" s="18" t="str">
        <f>IF(ROWS(AM$4:AM33)&gt;$AP$1,"",LOOKUP(ROWS(AM$4:AM33),student!$N$3:$N$4002,student!$C$3:$C$4002))</f>
        <v/>
      </c>
      <c r="AN33" s="19" t="str">
        <f>IF(ROWS(AL$4:AL33)&gt;$AP$1,"",LOOKUP(ROWS(AL$4:AL33),student!$N$3:$N$4002,student!$D$3:$D$4002))</f>
        <v/>
      </c>
      <c r="AO33" s="19" t="str">
        <f>IF(ROWS(AM$4:AM33)&gt;$AP$1,"",LOOKUP(ROWS(AM$4:AM33),student!$N$3:$N$4002,student!$E$3:$E$4002))</f>
        <v/>
      </c>
      <c r="AP33" s="19" t="str">
        <f>IF(ROWS(AO$4:AO33)&gt;$AP$1,"",LOOKUP(ROWS(AO$4:AO33),student!$N$3:$N$4002,student!$F$3:$F$4002))</f>
        <v/>
      </c>
      <c r="AR33" s="30" t="str">
        <f>IF(AS33="","",SUBTOTAL(3,$AS$4:AS33))</f>
        <v/>
      </c>
      <c r="AS33" s="20" t="str">
        <f>IF(ROWS(AS$4:AS33)&gt;$AV$1,"",LOOKUP(ROWS(AS$4:AS33),student!$O$3:$O$4002,student!$C$3:$C$4002))</f>
        <v/>
      </c>
      <c r="AT33" s="21" t="str">
        <f>IF(ROWS(AR$4:AR33)&gt;$AV$1,"",LOOKUP(ROWS(AR$4:AR33),student!$O$3:$O$4002,student!$D$3:$D$4002))</f>
        <v/>
      </c>
      <c r="AU33" s="21" t="str">
        <f>IF(ROWS(AS$4:AS33)&gt;$AV$1,"",LOOKUP(ROWS(AS$4:AS33),student!$O$3:$O$4002,student!$E$3:$E$4002))</f>
        <v/>
      </c>
      <c r="AV33" s="21" t="str">
        <f>IF(ROWS(AU$4:AU33)&gt;$AV$1,"",LOOKUP(ROWS(AU$4:AU33),student!$O$3:$O$4002,student!$F$3:$F$4002))</f>
        <v/>
      </c>
      <c r="AX33" s="29" t="str">
        <f>IF(AY33="","",SUBTOTAL(3,$AY$4:AY33))</f>
        <v/>
      </c>
      <c r="AY33" s="18" t="str">
        <f>IF(ROWS(AY$4:AY33)&gt;$BB$1,"",LOOKUP(ROWS(AY$4:AY33),student!$P$3:$P$4002,student!$C$3:$C$4002))</f>
        <v/>
      </c>
      <c r="AZ33" s="19" t="str">
        <f>IF(ROWS(AX$4:AX33)&gt;$BB$1,"",LOOKUP(ROWS(AX$4:AX33),student!$P$3:$P$4002,student!$D$3:$D$4002))</f>
        <v/>
      </c>
      <c r="BA33" s="19" t="str">
        <f>IF(ROWS(AY$4:AY33)&gt;$BB$1,"",LOOKUP(ROWS(AY$4:AY33),student!$P$3:$P$4002,student!$E$3:$E$4002))</f>
        <v/>
      </c>
      <c r="BB33" s="19" t="str">
        <f>IF(ROWS(BA$4:BA33)&gt;$BB$1,"",LOOKUP(ROWS(BA$4:BA33),student!$P$3:$P$4002,student!$F$3:$F$4002))</f>
        <v/>
      </c>
      <c r="BD33" s="30" t="str">
        <f>IF(BE33="","",SUBTOTAL(3,$BE$4:BE33))</f>
        <v/>
      </c>
      <c r="BE33" s="20" t="str">
        <f>IF(ROWS(BE$4:BE33)&gt;$BH$1,"",LOOKUP(ROWS(BE$4:BE33),student!$Q$3:$Q$4002,student!$C$3:$C$4002))</f>
        <v/>
      </c>
      <c r="BF33" s="21" t="str">
        <f>IF(ROWS(BD$4:BD33)&gt;$BH$1,"",LOOKUP(ROWS(BD$4:BD33),student!$Q$3:$Q$4002,student!$D$3:$D$4002))</f>
        <v/>
      </c>
      <c r="BG33" s="21" t="str">
        <f>IF(ROWS(BE$4:BE33)&gt;$BH$1,"",LOOKUP(ROWS(BE$4:BE33),student!$Q$3:$Q$4002,student!$E$3:$E$4002))</f>
        <v/>
      </c>
      <c r="BH33" s="21" t="str">
        <f>IF(ROWS(BG$4:BG33)&gt;$BH$1,"",LOOKUP(ROWS(BG$4:BG33),student!$Q$3:$Q$4002,student!$F$3:$F$4002))</f>
        <v/>
      </c>
      <c r="BJ33" s="29">
        <f>IF(BK33="","",SUBTOTAL(3,$BK$4:BK33))</f>
        <v>30</v>
      </c>
      <c r="BK33" s="18">
        <f>IF(ROWS(BK$4:BK33)&gt;$BN$1,"",LOOKUP(ROWS(BK$4:BK33),student!$R$3:$R$4002,student!$C$3:$C$4002))</f>
        <v>0</v>
      </c>
      <c r="BL33" s="19">
        <f>IF(ROWS(BJ$4:BJ33)&gt;$BN$1,"",LOOKUP(ROWS(BJ$4:BJ33),student!$R$3:$R$4002,student!$D$3:$D$4002))</f>
        <v>0</v>
      </c>
      <c r="BM33" s="19">
        <f>IF(ROWS(BK$4:BK33)&gt;$BN$1,"",LOOKUP(ROWS(BK$4:BK33),student!$R$3:$R$4002,student!$E$3:$E$4002))</f>
        <v>0</v>
      </c>
      <c r="BN33" s="19">
        <f>IF(ROWS(BM$4:BM33)&gt;$BN$1,"",LOOKUP(ROWS(BM$4:BM33),student!$R$3:$R$4002,student!$F$3:$F$4002))</f>
        <v>0</v>
      </c>
      <c r="BP33" s="30">
        <f>IF(BQ33="","",SUBTOTAL(3,$BQ$4:BQ33))</f>
        <v>30</v>
      </c>
      <c r="BQ33" s="20">
        <f>IF(ROWS(BQ$4:BQ33)&gt;$BT$1,"",LOOKUP(ROWS(BQ$4:BQ33),student!$S$3:$S$4002,student!$C$3:$C$4002))</f>
        <v>0</v>
      </c>
      <c r="BR33" s="21">
        <f>IF(ROWS(BP$4:BP33)&gt;$BT$1,"",LOOKUP(ROWS(BP$4:BP33),student!$S$3:$S$4002,student!$D$3:$D$4002))</f>
        <v>0</v>
      </c>
      <c r="BS33" s="21">
        <f>IF(ROWS(BQ$4:BQ33)&gt;$BT$1,"",LOOKUP(ROWS(BQ$4:BQ33),student!$S$3:$S$4002,student!$E$3:$E$4002))</f>
        <v>0</v>
      </c>
      <c r="BT33" s="21">
        <f>IF(ROWS(BS$4:BS33)&gt;$BT$1,"",LOOKUP(ROWS(BS$4:BS33),student!$S$3:$S$4002,student!$F$3:$F$4002))</f>
        <v>0</v>
      </c>
    </row>
    <row r="34" spans="1:72" x14ac:dyDescent="0.75">
      <c r="A34" s="26">
        <v>31</v>
      </c>
      <c r="B34" s="29" t="str">
        <f>IF(C34="","",SUBTOTAL(3,$C$4:C34))</f>
        <v/>
      </c>
      <c r="C34" s="18" t="str">
        <f>IF(ROWS(C$4:C34)&gt;$F$1,"",LOOKUP(ROWS(C$4:C34),student!$H$3:$H$4002,student!$C$3:$C$4002))</f>
        <v/>
      </c>
      <c r="D34" s="19" t="str">
        <f>IF(ROWS(B$4:B34)&gt;$F$1,"",LOOKUP(ROWS(B$4:B34),student!$H$3:$H$4002,student!$D$3:$D$4002))</f>
        <v/>
      </c>
      <c r="E34" s="19" t="str">
        <f>IF(ROWS(C$4:C34)&gt;$F$1,"",LOOKUP(ROWS(C$4:C34),student!$H$3:$H$4002,student!$E$3:$E$4002))</f>
        <v/>
      </c>
      <c r="F34" s="19" t="str">
        <f>IF(ROWS(E$4:E34)&gt;$F$1,"",LOOKUP(ROWS(E$4:E34),student!$H$3:$H$4002,student!$F$3:$F$4002))</f>
        <v/>
      </c>
      <c r="G34" s="26"/>
      <c r="H34" s="30" t="str">
        <f>IF(I34="","",SUBTOTAL(3,$I$4:I34))</f>
        <v/>
      </c>
      <c r="I34" s="20" t="str">
        <f>IF(ROWS(I$4:I34)&gt;$L$1,"",LOOKUP(ROWS(I$4:I34),student!$I$3:$I$4002,student!$C$3:$C$4002))</f>
        <v/>
      </c>
      <c r="J34" s="21" t="str">
        <f>IF(ROWS(H$4:H34)&gt;$L$1,"",LOOKUP(ROWS(H$4:H34),student!$I$3:$I$4002,student!$D$3:$D$4002))</f>
        <v/>
      </c>
      <c r="K34" s="21" t="str">
        <f>IF(ROWS(I$4:I34)&gt;$L$1,"",LOOKUP(ROWS(I$4:I34),student!$I$3:$I$4002,student!$E$3:$E$4002))</f>
        <v/>
      </c>
      <c r="L34" s="21" t="str">
        <f>IF(ROWS(K$4:K34)&gt;$L$1,"",LOOKUP(ROWS(K$4:K34),student!$I$3:$I$4002,student!$F$3:$F$4002))</f>
        <v/>
      </c>
      <c r="N34" s="29">
        <f>IF(O34="","",SUBTOTAL(3,$O$4:O34))</f>
        <v>31</v>
      </c>
      <c r="O34" s="18">
        <f>IF(ROWS(O$4:O34)&gt;$R$1,"",LOOKUP(ROWS(O$4:O34),student!$J$3:$J$4002,student!$C$3:$C$4002))</f>
        <v>0</v>
      </c>
      <c r="P34" s="19">
        <f>IF(ROWS(N$4:N34)&gt;$R$1,"",LOOKUP(ROWS(N$4:N34),student!$J$3:$J$4002,student!$D$3:$D$4002))</f>
        <v>0</v>
      </c>
      <c r="Q34" s="19">
        <f>IF(ROWS(O$4:O34)&gt;$R$1,"",LOOKUP(ROWS(O$4:O34),student!$J$3:$J$4002,student!$E$3:$E$4002))</f>
        <v>0</v>
      </c>
      <c r="R34" s="19">
        <f>IF(ROWS(Q$4:Q34)&gt;$R$1,"",LOOKUP(ROWS(Q$4:Q34),student!$J$3:$J$4002,student!$F$3:$F$4002))</f>
        <v>0</v>
      </c>
      <c r="T34" s="30">
        <f>IF(U34="","",SUBTOTAL(3,$U$4:U34))</f>
        <v>31</v>
      </c>
      <c r="U34" s="20">
        <f>IF(ROWS(U$4:U34)&gt;$X$1,"",LOOKUP(ROWS(U$4:U34),student!$K$3:$K$4002,student!$C$3:$C$4002))</f>
        <v>0</v>
      </c>
      <c r="V34" s="21">
        <f>IF(ROWS(T$4:T34)&gt;$X$1,"",LOOKUP(ROWS(T$4:T34),student!$K$3:$K$4002,student!$D$3:$D$4002))</f>
        <v>0</v>
      </c>
      <c r="W34" s="21">
        <f>IF(ROWS(U$4:U34)&gt;$X$1,"",LOOKUP(ROWS(U$4:U34),student!$K$3:$K$4002,student!$E$3:$E$4002))</f>
        <v>0</v>
      </c>
      <c r="X34" s="21">
        <f>IF(ROWS(W$4:W34)&gt;$X$1,"",LOOKUP(ROWS(W$4:W34),student!$K$3:$K$4002,student!$F$3:$F$4002))</f>
        <v>0</v>
      </c>
      <c r="Z34" s="29">
        <f>IF(AA34="","",SUBTOTAL(3,$AA$4:AA34))</f>
        <v>31</v>
      </c>
      <c r="AA34" s="18">
        <f>IF(ROWS(AA$4:AA34)&gt;$AD$1,"",LOOKUP(ROWS(AA$4:AA34),student!$L$3:$L$4002,student!$C$3:$C$4002))</f>
        <v>0</v>
      </c>
      <c r="AB34" s="19">
        <f>IF(ROWS(Z$4:Z34)&gt;$AD$1,"",LOOKUP(ROWS(Z$4:Z34),student!$L$3:$L$4002,student!$D$3:$D$4002))</f>
        <v>0</v>
      </c>
      <c r="AC34" s="19">
        <f>IF(ROWS(AA$4:AA34)&gt;$AD$1,"",LOOKUP(ROWS(AA$4:AA34),student!$L$3:$L$4002,student!$E$3:$E$4002))</f>
        <v>0</v>
      </c>
      <c r="AD34" s="19">
        <f>IF(ROWS(AC$4:AC34)&gt;$AD$1,"",LOOKUP(ROWS(AC$4:AC34),student!$L$3:$L$4002,student!$F$3:$F$4002))</f>
        <v>0</v>
      </c>
      <c r="AF34" s="30">
        <f>IF(AG34="","",SUBTOTAL(3,$AG$4:AG34))</f>
        <v>31</v>
      </c>
      <c r="AG34" s="20">
        <f>IF(ROWS(AG$4:AG34)&gt;$AJ$1,"",LOOKUP(ROWS(AG$4:AG34),student!$M$3:$M$4002,student!$C$3:$C$4002))</f>
        <v>0</v>
      </c>
      <c r="AH34" s="21">
        <f>IF(ROWS(AF$4:AF34)&gt;$AJ$1,"",LOOKUP(ROWS(AF$4:AF34),student!$M$3:$M$4002,student!$D$3:$D$4002))</f>
        <v>0</v>
      </c>
      <c r="AI34" s="21">
        <f>IF(ROWS(AG$4:AG34)&gt;$AJ$1,"",LOOKUP(ROWS(AG$4:AG34),student!$M$3:$M$4002,student!$E$3:$E$4002))</f>
        <v>0</v>
      </c>
      <c r="AJ34" s="21">
        <f>IF(ROWS(AI$4:AI34)&gt;$AJ$1,"",LOOKUP(ROWS(AI$4:AI34),student!$M$3:$M$4002,student!$F$3:$F$4002))</f>
        <v>0</v>
      </c>
      <c r="AL34" s="29" t="str">
        <f>IF(AM34="","",SUBTOTAL(3,$AM$4:AM34))</f>
        <v/>
      </c>
      <c r="AM34" s="18" t="str">
        <f>IF(ROWS(AM$4:AM34)&gt;$AP$1,"",LOOKUP(ROWS(AM$4:AM34),student!$N$3:$N$4002,student!$C$3:$C$4002))</f>
        <v/>
      </c>
      <c r="AN34" s="19" t="str">
        <f>IF(ROWS(AL$4:AL34)&gt;$AP$1,"",LOOKUP(ROWS(AL$4:AL34),student!$N$3:$N$4002,student!$D$3:$D$4002))</f>
        <v/>
      </c>
      <c r="AO34" s="19" t="str">
        <f>IF(ROWS(AM$4:AM34)&gt;$AP$1,"",LOOKUP(ROWS(AM$4:AM34),student!$N$3:$N$4002,student!$E$3:$E$4002))</f>
        <v/>
      </c>
      <c r="AP34" s="19" t="str">
        <f>IF(ROWS(AO$4:AO34)&gt;$AP$1,"",LOOKUP(ROWS(AO$4:AO34),student!$N$3:$N$4002,student!$F$3:$F$4002))</f>
        <v/>
      </c>
      <c r="AR34" s="30" t="str">
        <f>IF(AS34="","",SUBTOTAL(3,$AS$4:AS34))</f>
        <v/>
      </c>
      <c r="AS34" s="20" t="str">
        <f>IF(ROWS(AS$4:AS34)&gt;$AV$1,"",LOOKUP(ROWS(AS$4:AS34),student!$O$3:$O$4002,student!$C$3:$C$4002))</f>
        <v/>
      </c>
      <c r="AT34" s="21" t="str">
        <f>IF(ROWS(AR$4:AR34)&gt;$AV$1,"",LOOKUP(ROWS(AR$4:AR34),student!$O$3:$O$4002,student!$D$3:$D$4002))</f>
        <v/>
      </c>
      <c r="AU34" s="21" t="str">
        <f>IF(ROWS(AS$4:AS34)&gt;$AV$1,"",LOOKUP(ROWS(AS$4:AS34),student!$O$3:$O$4002,student!$E$3:$E$4002))</f>
        <v/>
      </c>
      <c r="AV34" s="21" t="str">
        <f>IF(ROWS(AU$4:AU34)&gt;$AV$1,"",LOOKUP(ROWS(AU$4:AU34),student!$O$3:$O$4002,student!$F$3:$F$4002))</f>
        <v/>
      </c>
      <c r="AX34" s="29" t="str">
        <f>IF(AY34="","",SUBTOTAL(3,$AY$4:AY34))</f>
        <v/>
      </c>
      <c r="AY34" s="18" t="str">
        <f>IF(ROWS(AY$4:AY34)&gt;$BB$1,"",LOOKUP(ROWS(AY$4:AY34),student!$P$3:$P$4002,student!$C$3:$C$4002))</f>
        <v/>
      </c>
      <c r="AZ34" s="19" t="str">
        <f>IF(ROWS(AX$4:AX34)&gt;$BB$1,"",LOOKUP(ROWS(AX$4:AX34),student!$P$3:$P$4002,student!$D$3:$D$4002))</f>
        <v/>
      </c>
      <c r="BA34" s="19" t="str">
        <f>IF(ROWS(AY$4:AY34)&gt;$BB$1,"",LOOKUP(ROWS(AY$4:AY34),student!$P$3:$P$4002,student!$E$3:$E$4002))</f>
        <v/>
      </c>
      <c r="BB34" s="19" t="str">
        <f>IF(ROWS(BA$4:BA34)&gt;$BB$1,"",LOOKUP(ROWS(BA$4:BA34),student!$P$3:$P$4002,student!$F$3:$F$4002))</f>
        <v/>
      </c>
      <c r="BD34" s="30" t="str">
        <f>IF(BE34="","",SUBTOTAL(3,$BE$4:BE34))</f>
        <v/>
      </c>
      <c r="BE34" s="20" t="str">
        <f>IF(ROWS(BE$4:BE34)&gt;$BH$1,"",LOOKUP(ROWS(BE$4:BE34),student!$Q$3:$Q$4002,student!$C$3:$C$4002))</f>
        <v/>
      </c>
      <c r="BF34" s="21" t="str">
        <f>IF(ROWS(BD$4:BD34)&gt;$BH$1,"",LOOKUP(ROWS(BD$4:BD34),student!$Q$3:$Q$4002,student!$D$3:$D$4002))</f>
        <v/>
      </c>
      <c r="BG34" s="21" t="str">
        <f>IF(ROWS(BE$4:BE34)&gt;$BH$1,"",LOOKUP(ROWS(BE$4:BE34),student!$Q$3:$Q$4002,student!$E$3:$E$4002))</f>
        <v/>
      </c>
      <c r="BH34" s="21" t="str">
        <f>IF(ROWS(BG$4:BG34)&gt;$BH$1,"",LOOKUP(ROWS(BG$4:BG34),student!$Q$3:$Q$4002,student!$F$3:$F$4002))</f>
        <v/>
      </c>
      <c r="BJ34" s="29">
        <f>IF(BK34="","",SUBTOTAL(3,$BK$4:BK34))</f>
        <v>31</v>
      </c>
      <c r="BK34" s="18">
        <f>IF(ROWS(BK$4:BK34)&gt;$BN$1,"",LOOKUP(ROWS(BK$4:BK34),student!$R$3:$R$4002,student!$C$3:$C$4002))</f>
        <v>0</v>
      </c>
      <c r="BL34" s="19">
        <f>IF(ROWS(BJ$4:BJ34)&gt;$BN$1,"",LOOKUP(ROWS(BJ$4:BJ34),student!$R$3:$R$4002,student!$D$3:$D$4002))</f>
        <v>0</v>
      </c>
      <c r="BM34" s="19">
        <f>IF(ROWS(BK$4:BK34)&gt;$BN$1,"",LOOKUP(ROWS(BK$4:BK34),student!$R$3:$R$4002,student!$E$3:$E$4002))</f>
        <v>0</v>
      </c>
      <c r="BN34" s="19">
        <f>IF(ROWS(BM$4:BM34)&gt;$BN$1,"",LOOKUP(ROWS(BM$4:BM34),student!$R$3:$R$4002,student!$F$3:$F$4002))</f>
        <v>0</v>
      </c>
      <c r="BP34" s="30">
        <f>IF(BQ34="","",SUBTOTAL(3,$BQ$4:BQ34))</f>
        <v>31</v>
      </c>
      <c r="BQ34" s="20">
        <f>IF(ROWS(BQ$4:BQ34)&gt;$BT$1,"",LOOKUP(ROWS(BQ$4:BQ34),student!$S$3:$S$4002,student!$C$3:$C$4002))</f>
        <v>0</v>
      </c>
      <c r="BR34" s="21">
        <f>IF(ROWS(BP$4:BP34)&gt;$BT$1,"",LOOKUP(ROWS(BP$4:BP34),student!$S$3:$S$4002,student!$D$3:$D$4002))</f>
        <v>0</v>
      </c>
      <c r="BS34" s="21">
        <f>IF(ROWS(BQ$4:BQ34)&gt;$BT$1,"",LOOKUP(ROWS(BQ$4:BQ34),student!$S$3:$S$4002,student!$E$3:$E$4002))</f>
        <v>0</v>
      </c>
      <c r="BT34" s="21">
        <f>IF(ROWS(BS$4:BS34)&gt;$BT$1,"",LOOKUP(ROWS(BS$4:BS34),student!$S$3:$S$4002,student!$F$3:$F$4002))</f>
        <v>0</v>
      </c>
    </row>
    <row r="35" spans="1:72" x14ac:dyDescent="0.75">
      <c r="A35" s="26">
        <v>32</v>
      </c>
      <c r="B35" s="29" t="str">
        <f>IF(C35="","",SUBTOTAL(3,$C$4:C35))</f>
        <v/>
      </c>
      <c r="C35" s="18" t="str">
        <f>IF(ROWS(C$4:C35)&gt;$F$1,"",LOOKUP(ROWS(C$4:C35),student!$H$3:$H$4002,student!$C$3:$C$4002))</f>
        <v/>
      </c>
      <c r="D35" s="19" t="str">
        <f>IF(ROWS(B$4:B35)&gt;$F$1,"",LOOKUP(ROWS(B$4:B35),student!$H$3:$H$4002,student!$D$3:$D$4002))</f>
        <v/>
      </c>
      <c r="E35" s="19" t="str">
        <f>IF(ROWS(C$4:C35)&gt;$F$1,"",LOOKUP(ROWS(C$4:C35),student!$H$3:$H$4002,student!$E$3:$E$4002))</f>
        <v/>
      </c>
      <c r="F35" s="19" t="str">
        <f>IF(ROWS(E$4:E35)&gt;$F$1,"",LOOKUP(ROWS(E$4:E35),student!$H$3:$H$4002,student!$F$3:$F$4002))</f>
        <v/>
      </c>
      <c r="G35" s="26"/>
      <c r="H35" s="30" t="str">
        <f>IF(I35="","",SUBTOTAL(3,$I$4:I35))</f>
        <v/>
      </c>
      <c r="I35" s="20" t="str">
        <f>IF(ROWS(I$4:I35)&gt;$L$1,"",LOOKUP(ROWS(I$4:I35),student!$I$3:$I$4002,student!$C$3:$C$4002))</f>
        <v/>
      </c>
      <c r="J35" s="21" t="str">
        <f>IF(ROWS(H$4:H35)&gt;$L$1,"",LOOKUP(ROWS(H$4:H35),student!$I$3:$I$4002,student!$D$3:$D$4002))</f>
        <v/>
      </c>
      <c r="K35" s="21" t="str">
        <f>IF(ROWS(I$4:I35)&gt;$L$1,"",LOOKUP(ROWS(I$4:I35),student!$I$3:$I$4002,student!$E$3:$E$4002))</f>
        <v/>
      </c>
      <c r="L35" s="21" t="str">
        <f>IF(ROWS(K$4:K35)&gt;$L$1,"",LOOKUP(ROWS(K$4:K35),student!$I$3:$I$4002,student!$F$3:$F$4002))</f>
        <v/>
      </c>
      <c r="N35" s="29">
        <f>IF(O35="","",SUBTOTAL(3,$O$4:O35))</f>
        <v>32</v>
      </c>
      <c r="O35" s="18">
        <f>IF(ROWS(O$4:O35)&gt;$R$1,"",LOOKUP(ROWS(O$4:O35),student!$J$3:$J$4002,student!$C$3:$C$4002))</f>
        <v>0</v>
      </c>
      <c r="P35" s="19">
        <f>IF(ROWS(N$4:N35)&gt;$R$1,"",LOOKUP(ROWS(N$4:N35),student!$J$3:$J$4002,student!$D$3:$D$4002))</f>
        <v>0</v>
      </c>
      <c r="Q35" s="19">
        <f>IF(ROWS(O$4:O35)&gt;$R$1,"",LOOKUP(ROWS(O$4:O35),student!$J$3:$J$4002,student!$E$3:$E$4002))</f>
        <v>0</v>
      </c>
      <c r="R35" s="19">
        <f>IF(ROWS(Q$4:Q35)&gt;$R$1,"",LOOKUP(ROWS(Q$4:Q35),student!$J$3:$J$4002,student!$F$3:$F$4002))</f>
        <v>0</v>
      </c>
      <c r="T35" s="30">
        <f>IF(U35="","",SUBTOTAL(3,$U$4:U35))</f>
        <v>32</v>
      </c>
      <c r="U35" s="20">
        <f>IF(ROWS(U$4:U35)&gt;$X$1,"",LOOKUP(ROWS(U$4:U35),student!$K$3:$K$4002,student!$C$3:$C$4002))</f>
        <v>0</v>
      </c>
      <c r="V35" s="21">
        <f>IF(ROWS(T$4:T35)&gt;$X$1,"",LOOKUP(ROWS(T$4:T35),student!$K$3:$K$4002,student!$D$3:$D$4002))</f>
        <v>0</v>
      </c>
      <c r="W35" s="21">
        <f>IF(ROWS(U$4:U35)&gt;$X$1,"",LOOKUP(ROWS(U$4:U35),student!$K$3:$K$4002,student!$E$3:$E$4002))</f>
        <v>0</v>
      </c>
      <c r="X35" s="21">
        <f>IF(ROWS(W$4:W35)&gt;$X$1,"",LOOKUP(ROWS(W$4:W35),student!$K$3:$K$4002,student!$F$3:$F$4002))</f>
        <v>0</v>
      </c>
      <c r="Z35" s="29">
        <f>IF(AA35="","",SUBTOTAL(3,$AA$4:AA35))</f>
        <v>32</v>
      </c>
      <c r="AA35" s="18">
        <f>IF(ROWS(AA$4:AA35)&gt;$AD$1,"",LOOKUP(ROWS(AA$4:AA35),student!$L$3:$L$4002,student!$C$3:$C$4002))</f>
        <v>0</v>
      </c>
      <c r="AB35" s="19">
        <f>IF(ROWS(Z$4:Z35)&gt;$AD$1,"",LOOKUP(ROWS(Z$4:Z35),student!$L$3:$L$4002,student!$D$3:$D$4002))</f>
        <v>0</v>
      </c>
      <c r="AC35" s="19">
        <f>IF(ROWS(AA$4:AA35)&gt;$AD$1,"",LOOKUP(ROWS(AA$4:AA35),student!$L$3:$L$4002,student!$E$3:$E$4002))</f>
        <v>0</v>
      </c>
      <c r="AD35" s="19">
        <f>IF(ROWS(AC$4:AC35)&gt;$AD$1,"",LOOKUP(ROWS(AC$4:AC35),student!$L$3:$L$4002,student!$F$3:$F$4002))</f>
        <v>0</v>
      </c>
      <c r="AF35" s="30">
        <f>IF(AG35="","",SUBTOTAL(3,$AG$4:AG35))</f>
        <v>32</v>
      </c>
      <c r="AG35" s="20">
        <f>IF(ROWS(AG$4:AG35)&gt;$AJ$1,"",LOOKUP(ROWS(AG$4:AG35),student!$M$3:$M$4002,student!$C$3:$C$4002))</f>
        <v>0</v>
      </c>
      <c r="AH35" s="21">
        <f>IF(ROWS(AF$4:AF35)&gt;$AJ$1,"",LOOKUP(ROWS(AF$4:AF35),student!$M$3:$M$4002,student!$D$3:$D$4002))</f>
        <v>0</v>
      </c>
      <c r="AI35" s="21">
        <f>IF(ROWS(AG$4:AG35)&gt;$AJ$1,"",LOOKUP(ROWS(AG$4:AG35),student!$M$3:$M$4002,student!$E$3:$E$4002))</f>
        <v>0</v>
      </c>
      <c r="AJ35" s="21">
        <f>IF(ROWS(AI$4:AI35)&gt;$AJ$1,"",LOOKUP(ROWS(AI$4:AI35),student!$M$3:$M$4002,student!$F$3:$F$4002))</f>
        <v>0</v>
      </c>
      <c r="AL35" s="29" t="str">
        <f>IF(AM35="","",SUBTOTAL(3,$AM$4:AM35))</f>
        <v/>
      </c>
      <c r="AM35" s="18" t="str">
        <f>IF(ROWS(AM$4:AM35)&gt;$AP$1,"",LOOKUP(ROWS(AM$4:AM35),student!$N$3:$N$4002,student!$C$3:$C$4002))</f>
        <v/>
      </c>
      <c r="AN35" s="19" t="str">
        <f>IF(ROWS(AL$4:AL35)&gt;$AP$1,"",LOOKUP(ROWS(AL$4:AL35),student!$N$3:$N$4002,student!$D$3:$D$4002))</f>
        <v/>
      </c>
      <c r="AO35" s="19" t="str">
        <f>IF(ROWS(AM$4:AM35)&gt;$AP$1,"",LOOKUP(ROWS(AM$4:AM35),student!$N$3:$N$4002,student!$E$3:$E$4002))</f>
        <v/>
      </c>
      <c r="AP35" s="19" t="str">
        <f>IF(ROWS(AO$4:AO35)&gt;$AP$1,"",LOOKUP(ROWS(AO$4:AO35),student!$N$3:$N$4002,student!$F$3:$F$4002))</f>
        <v/>
      </c>
      <c r="AR35" s="30" t="str">
        <f>IF(AS35="","",SUBTOTAL(3,$AS$4:AS35))</f>
        <v/>
      </c>
      <c r="AS35" s="20" t="str">
        <f>IF(ROWS(AS$4:AS35)&gt;$AV$1,"",LOOKUP(ROWS(AS$4:AS35),student!$O$3:$O$4002,student!$C$3:$C$4002))</f>
        <v/>
      </c>
      <c r="AT35" s="21" t="str">
        <f>IF(ROWS(AR$4:AR35)&gt;$AV$1,"",LOOKUP(ROWS(AR$4:AR35),student!$O$3:$O$4002,student!$D$3:$D$4002))</f>
        <v/>
      </c>
      <c r="AU35" s="21" t="str">
        <f>IF(ROWS(AS$4:AS35)&gt;$AV$1,"",LOOKUP(ROWS(AS$4:AS35),student!$O$3:$O$4002,student!$E$3:$E$4002))</f>
        <v/>
      </c>
      <c r="AV35" s="21" t="str">
        <f>IF(ROWS(AU$4:AU35)&gt;$AV$1,"",LOOKUP(ROWS(AU$4:AU35),student!$O$3:$O$4002,student!$F$3:$F$4002))</f>
        <v/>
      </c>
      <c r="AX35" s="29" t="str">
        <f>IF(AY35="","",SUBTOTAL(3,$AY$4:AY35))</f>
        <v/>
      </c>
      <c r="AY35" s="18" t="str">
        <f>IF(ROWS(AY$4:AY35)&gt;$BB$1,"",LOOKUP(ROWS(AY$4:AY35),student!$P$3:$P$4002,student!$C$3:$C$4002))</f>
        <v/>
      </c>
      <c r="AZ35" s="19" t="str">
        <f>IF(ROWS(AX$4:AX35)&gt;$BB$1,"",LOOKUP(ROWS(AX$4:AX35),student!$P$3:$P$4002,student!$D$3:$D$4002))</f>
        <v/>
      </c>
      <c r="BA35" s="19" t="str">
        <f>IF(ROWS(AY$4:AY35)&gt;$BB$1,"",LOOKUP(ROWS(AY$4:AY35),student!$P$3:$P$4002,student!$E$3:$E$4002))</f>
        <v/>
      </c>
      <c r="BB35" s="19" t="str">
        <f>IF(ROWS(BA$4:BA35)&gt;$BB$1,"",LOOKUP(ROWS(BA$4:BA35),student!$P$3:$P$4002,student!$F$3:$F$4002))</f>
        <v/>
      </c>
      <c r="BD35" s="30" t="str">
        <f>IF(BE35="","",SUBTOTAL(3,$BE$4:BE35))</f>
        <v/>
      </c>
      <c r="BE35" s="20" t="str">
        <f>IF(ROWS(BE$4:BE35)&gt;$BH$1,"",LOOKUP(ROWS(BE$4:BE35),student!$Q$3:$Q$4002,student!$C$3:$C$4002))</f>
        <v/>
      </c>
      <c r="BF35" s="21" t="str">
        <f>IF(ROWS(BD$4:BD35)&gt;$BH$1,"",LOOKUP(ROWS(BD$4:BD35),student!$Q$3:$Q$4002,student!$D$3:$D$4002))</f>
        <v/>
      </c>
      <c r="BG35" s="21" t="str">
        <f>IF(ROWS(BE$4:BE35)&gt;$BH$1,"",LOOKUP(ROWS(BE$4:BE35),student!$Q$3:$Q$4002,student!$E$3:$E$4002))</f>
        <v/>
      </c>
      <c r="BH35" s="21" t="str">
        <f>IF(ROWS(BG$4:BG35)&gt;$BH$1,"",LOOKUP(ROWS(BG$4:BG35),student!$Q$3:$Q$4002,student!$F$3:$F$4002))</f>
        <v/>
      </c>
      <c r="BJ35" s="29">
        <f>IF(BK35="","",SUBTOTAL(3,$BK$4:BK35))</f>
        <v>32</v>
      </c>
      <c r="BK35" s="18">
        <f>IF(ROWS(BK$4:BK35)&gt;$BN$1,"",LOOKUP(ROWS(BK$4:BK35),student!$R$3:$R$4002,student!$C$3:$C$4002))</f>
        <v>0</v>
      </c>
      <c r="BL35" s="19">
        <f>IF(ROWS(BJ$4:BJ35)&gt;$BN$1,"",LOOKUP(ROWS(BJ$4:BJ35),student!$R$3:$R$4002,student!$D$3:$D$4002))</f>
        <v>0</v>
      </c>
      <c r="BM35" s="19">
        <f>IF(ROWS(BK$4:BK35)&gt;$BN$1,"",LOOKUP(ROWS(BK$4:BK35),student!$R$3:$R$4002,student!$E$3:$E$4002))</f>
        <v>0</v>
      </c>
      <c r="BN35" s="19">
        <f>IF(ROWS(BM$4:BM35)&gt;$BN$1,"",LOOKUP(ROWS(BM$4:BM35),student!$R$3:$R$4002,student!$F$3:$F$4002))</f>
        <v>0</v>
      </c>
      <c r="BP35" s="30">
        <f>IF(BQ35="","",SUBTOTAL(3,$BQ$4:BQ35))</f>
        <v>32</v>
      </c>
      <c r="BQ35" s="20">
        <f>IF(ROWS(BQ$4:BQ35)&gt;$BT$1,"",LOOKUP(ROWS(BQ$4:BQ35),student!$S$3:$S$4002,student!$C$3:$C$4002))</f>
        <v>0</v>
      </c>
      <c r="BR35" s="21">
        <f>IF(ROWS(BP$4:BP35)&gt;$BT$1,"",LOOKUP(ROWS(BP$4:BP35),student!$S$3:$S$4002,student!$D$3:$D$4002))</f>
        <v>0</v>
      </c>
      <c r="BS35" s="21">
        <f>IF(ROWS(BQ$4:BQ35)&gt;$BT$1,"",LOOKUP(ROWS(BQ$4:BQ35),student!$S$3:$S$4002,student!$E$3:$E$4002))</f>
        <v>0</v>
      </c>
      <c r="BT35" s="21">
        <f>IF(ROWS(BS$4:BS35)&gt;$BT$1,"",LOOKUP(ROWS(BS$4:BS35),student!$S$3:$S$4002,student!$F$3:$F$4002))</f>
        <v>0</v>
      </c>
    </row>
    <row r="36" spans="1:72" x14ac:dyDescent="0.75">
      <c r="A36" s="26">
        <v>33</v>
      </c>
      <c r="B36" s="29" t="str">
        <f>IF(C36="","",SUBTOTAL(3,$C$4:C36))</f>
        <v/>
      </c>
      <c r="C36" s="18" t="str">
        <f>IF(ROWS(C$4:C36)&gt;$F$1,"",LOOKUP(ROWS(C$4:C36),student!$H$3:$H$4002,student!$C$3:$C$4002))</f>
        <v/>
      </c>
      <c r="D36" s="19" t="str">
        <f>IF(ROWS(B$4:B36)&gt;$F$1,"",LOOKUP(ROWS(B$4:B36),student!$H$3:$H$4002,student!$D$3:$D$4002))</f>
        <v/>
      </c>
      <c r="E36" s="19" t="str">
        <f>IF(ROWS(C$4:C36)&gt;$F$1,"",LOOKUP(ROWS(C$4:C36),student!$H$3:$H$4002,student!$E$3:$E$4002))</f>
        <v/>
      </c>
      <c r="F36" s="19" t="str">
        <f>IF(ROWS(E$4:E36)&gt;$F$1,"",LOOKUP(ROWS(E$4:E36),student!$H$3:$H$4002,student!$F$3:$F$4002))</f>
        <v/>
      </c>
      <c r="G36" s="26"/>
      <c r="H36" s="30" t="str">
        <f>IF(I36="","",SUBTOTAL(3,$I$4:I36))</f>
        <v/>
      </c>
      <c r="I36" s="20" t="str">
        <f>IF(ROWS(I$4:I36)&gt;$L$1,"",LOOKUP(ROWS(I$4:I36),student!$I$3:$I$4002,student!$C$3:$C$4002))</f>
        <v/>
      </c>
      <c r="J36" s="21" t="str">
        <f>IF(ROWS(H$4:H36)&gt;$L$1,"",LOOKUP(ROWS(H$4:H36),student!$I$3:$I$4002,student!$D$3:$D$4002))</f>
        <v/>
      </c>
      <c r="K36" s="21" t="str">
        <f>IF(ROWS(I$4:I36)&gt;$L$1,"",LOOKUP(ROWS(I$4:I36),student!$I$3:$I$4002,student!$E$3:$E$4002))</f>
        <v/>
      </c>
      <c r="L36" s="21" t="str">
        <f>IF(ROWS(K$4:K36)&gt;$L$1,"",LOOKUP(ROWS(K$4:K36),student!$I$3:$I$4002,student!$F$3:$F$4002))</f>
        <v/>
      </c>
      <c r="N36" s="29">
        <f>IF(O36="","",SUBTOTAL(3,$O$4:O36))</f>
        <v>33</v>
      </c>
      <c r="O36" s="18">
        <f>IF(ROWS(O$4:O36)&gt;$R$1,"",LOOKUP(ROWS(O$4:O36),student!$J$3:$J$4002,student!$C$3:$C$4002))</f>
        <v>0</v>
      </c>
      <c r="P36" s="19">
        <f>IF(ROWS(N$4:N36)&gt;$R$1,"",LOOKUP(ROWS(N$4:N36),student!$J$3:$J$4002,student!$D$3:$D$4002))</f>
        <v>0</v>
      </c>
      <c r="Q36" s="19">
        <f>IF(ROWS(O$4:O36)&gt;$R$1,"",LOOKUP(ROWS(O$4:O36),student!$J$3:$J$4002,student!$E$3:$E$4002))</f>
        <v>0</v>
      </c>
      <c r="R36" s="19">
        <f>IF(ROWS(Q$4:Q36)&gt;$R$1,"",LOOKUP(ROWS(Q$4:Q36),student!$J$3:$J$4002,student!$F$3:$F$4002))</f>
        <v>0</v>
      </c>
      <c r="T36" s="30">
        <f>IF(U36="","",SUBTOTAL(3,$U$4:U36))</f>
        <v>33</v>
      </c>
      <c r="U36" s="20">
        <f>IF(ROWS(U$4:U36)&gt;$X$1,"",LOOKUP(ROWS(U$4:U36),student!$K$3:$K$4002,student!$C$3:$C$4002))</f>
        <v>0</v>
      </c>
      <c r="V36" s="21">
        <f>IF(ROWS(T$4:T36)&gt;$X$1,"",LOOKUP(ROWS(T$4:T36),student!$K$3:$K$4002,student!$D$3:$D$4002))</f>
        <v>0</v>
      </c>
      <c r="W36" s="21">
        <f>IF(ROWS(U$4:U36)&gt;$X$1,"",LOOKUP(ROWS(U$4:U36),student!$K$3:$K$4002,student!$E$3:$E$4002))</f>
        <v>0</v>
      </c>
      <c r="X36" s="21">
        <f>IF(ROWS(W$4:W36)&gt;$X$1,"",LOOKUP(ROWS(W$4:W36),student!$K$3:$K$4002,student!$F$3:$F$4002))</f>
        <v>0</v>
      </c>
      <c r="Z36" s="29">
        <f>IF(AA36="","",SUBTOTAL(3,$AA$4:AA36))</f>
        <v>33</v>
      </c>
      <c r="AA36" s="18">
        <f>IF(ROWS(AA$4:AA36)&gt;$AD$1,"",LOOKUP(ROWS(AA$4:AA36),student!$L$3:$L$4002,student!$C$3:$C$4002))</f>
        <v>0</v>
      </c>
      <c r="AB36" s="19">
        <f>IF(ROWS(Z$4:Z36)&gt;$AD$1,"",LOOKUP(ROWS(Z$4:Z36),student!$L$3:$L$4002,student!$D$3:$D$4002))</f>
        <v>0</v>
      </c>
      <c r="AC36" s="19">
        <f>IF(ROWS(AA$4:AA36)&gt;$AD$1,"",LOOKUP(ROWS(AA$4:AA36),student!$L$3:$L$4002,student!$E$3:$E$4002))</f>
        <v>0</v>
      </c>
      <c r="AD36" s="19">
        <f>IF(ROWS(AC$4:AC36)&gt;$AD$1,"",LOOKUP(ROWS(AC$4:AC36),student!$L$3:$L$4002,student!$F$3:$F$4002))</f>
        <v>0</v>
      </c>
      <c r="AF36" s="30">
        <f>IF(AG36="","",SUBTOTAL(3,$AG$4:AG36))</f>
        <v>33</v>
      </c>
      <c r="AG36" s="20">
        <f>IF(ROWS(AG$4:AG36)&gt;$AJ$1,"",LOOKUP(ROWS(AG$4:AG36),student!$M$3:$M$4002,student!$C$3:$C$4002))</f>
        <v>0</v>
      </c>
      <c r="AH36" s="21">
        <f>IF(ROWS(AF$4:AF36)&gt;$AJ$1,"",LOOKUP(ROWS(AF$4:AF36),student!$M$3:$M$4002,student!$D$3:$D$4002))</f>
        <v>0</v>
      </c>
      <c r="AI36" s="21">
        <f>IF(ROWS(AG$4:AG36)&gt;$AJ$1,"",LOOKUP(ROWS(AG$4:AG36),student!$M$3:$M$4002,student!$E$3:$E$4002))</f>
        <v>0</v>
      </c>
      <c r="AJ36" s="21">
        <f>IF(ROWS(AI$4:AI36)&gt;$AJ$1,"",LOOKUP(ROWS(AI$4:AI36),student!$M$3:$M$4002,student!$F$3:$F$4002))</f>
        <v>0</v>
      </c>
      <c r="AL36" s="29" t="str">
        <f>IF(AM36="","",SUBTOTAL(3,$AM$4:AM36))</f>
        <v/>
      </c>
      <c r="AM36" s="18" t="str">
        <f>IF(ROWS(AM$4:AM36)&gt;$AP$1,"",LOOKUP(ROWS(AM$4:AM36),student!$N$3:$N$4002,student!$C$3:$C$4002))</f>
        <v/>
      </c>
      <c r="AN36" s="19" t="str">
        <f>IF(ROWS(AL$4:AL36)&gt;$AP$1,"",LOOKUP(ROWS(AL$4:AL36),student!$N$3:$N$4002,student!$D$3:$D$4002))</f>
        <v/>
      </c>
      <c r="AO36" s="19" t="str">
        <f>IF(ROWS(AM$4:AM36)&gt;$AP$1,"",LOOKUP(ROWS(AM$4:AM36),student!$N$3:$N$4002,student!$E$3:$E$4002))</f>
        <v/>
      </c>
      <c r="AP36" s="19" t="str">
        <f>IF(ROWS(AO$4:AO36)&gt;$AP$1,"",LOOKUP(ROWS(AO$4:AO36),student!$N$3:$N$4002,student!$F$3:$F$4002))</f>
        <v/>
      </c>
      <c r="AR36" s="30" t="str">
        <f>IF(AS36="","",SUBTOTAL(3,$AS$4:AS36))</f>
        <v/>
      </c>
      <c r="AS36" s="20" t="str">
        <f>IF(ROWS(AS$4:AS36)&gt;$AV$1,"",LOOKUP(ROWS(AS$4:AS36),student!$O$3:$O$4002,student!$C$3:$C$4002))</f>
        <v/>
      </c>
      <c r="AT36" s="21" t="str">
        <f>IF(ROWS(AR$4:AR36)&gt;$AV$1,"",LOOKUP(ROWS(AR$4:AR36),student!$O$3:$O$4002,student!$D$3:$D$4002))</f>
        <v/>
      </c>
      <c r="AU36" s="21" t="str">
        <f>IF(ROWS(AS$4:AS36)&gt;$AV$1,"",LOOKUP(ROWS(AS$4:AS36),student!$O$3:$O$4002,student!$E$3:$E$4002))</f>
        <v/>
      </c>
      <c r="AV36" s="21" t="str">
        <f>IF(ROWS(AU$4:AU36)&gt;$AV$1,"",LOOKUP(ROWS(AU$4:AU36),student!$O$3:$O$4002,student!$F$3:$F$4002))</f>
        <v/>
      </c>
      <c r="AX36" s="29" t="str">
        <f>IF(AY36="","",SUBTOTAL(3,$AY$4:AY36))</f>
        <v/>
      </c>
      <c r="AY36" s="18" t="str">
        <f>IF(ROWS(AY$4:AY36)&gt;$BB$1,"",LOOKUP(ROWS(AY$4:AY36),student!$P$3:$P$4002,student!$C$3:$C$4002))</f>
        <v/>
      </c>
      <c r="AZ36" s="19" t="str">
        <f>IF(ROWS(AX$4:AX36)&gt;$BB$1,"",LOOKUP(ROWS(AX$4:AX36),student!$P$3:$P$4002,student!$D$3:$D$4002))</f>
        <v/>
      </c>
      <c r="BA36" s="19" t="str">
        <f>IF(ROWS(AY$4:AY36)&gt;$BB$1,"",LOOKUP(ROWS(AY$4:AY36),student!$P$3:$P$4002,student!$E$3:$E$4002))</f>
        <v/>
      </c>
      <c r="BB36" s="19" t="str">
        <f>IF(ROWS(BA$4:BA36)&gt;$BB$1,"",LOOKUP(ROWS(BA$4:BA36),student!$P$3:$P$4002,student!$F$3:$F$4002))</f>
        <v/>
      </c>
      <c r="BD36" s="30" t="str">
        <f>IF(BE36="","",SUBTOTAL(3,$BE$4:BE36))</f>
        <v/>
      </c>
      <c r="BE36" s="20" t="str">
        <f>IF(ROWS(BE$4:BE36)&gt;$BH$1,"",LOOKUP(ROWS(BE$4:BE36),student!$Q$3:$Q$4002,student!$C$3:$C$4002))</f>
        <v/>
      </c>
      <c r="BF36" s="21" t="str">
        <f>IF(ROWS(BD$4:BD36)&gt;$BH$1,"",LOOKUP(ROWS(BD$4:BD36),student!$Q$3:$Q$4002,student!$D$3:$D$4002))</f>
        <v/>
      </c>
      <c r="BG36" s="21" t="str">
        <f>IF(ROWS(BE$4:BE36)&gt;$BH$1,"",LOOKUP(ROWS(BE$4:BE36),student!$Q$3:$Q$4002,student!$E$3:$E$4002))</f>
        <v/>
      </c>
      <c r="BH36" s="21" t="str">
        <f>IF(ROWS(BG$4:BG36)&gt;$BH$1,"",LOOKUP(ROWS(BG$4:BG36),student!$Q$3:$Q$4002,student!$F$3:$F$4002))</f>
        <v/>
      </c>
      <c r="BJ36" s="29">
        <f>IF(BK36="","",SUBTOTAL(3,$BK$4:BK36))</f>
        <v>33</v>
      </c>
      <c r="BK36" s="18">
        <f>IF(ROWS(BK$4:BK36)&gt;$BN$1,"",LOOKUP(ROWS(BK$4:BK36),student!$R$3:$R$4002,student!$C$3:$C$4002))</f>
        <v>0</v>
      </c>
      <c r="BL36" s="19">
        <f>IF(ROWS(BJ$4:BJ36)&gt;$BN$1,"",LOOKUP(ROWS(BJ$4:BJ36),student!$R$3:$R$4002,student!$D$3:$D$4002))</f>
        <v>0</v>
      </c>
      <c r="BM36" s="19">
        <f>IF(ROWS(BK$4:BK36)&gt;$BN$1,"",LOOKUP(ROWS(BK$4:BK36),student!$R$3:$R$4002,student!$E$3:$E$4002))</f>
        <v>0</v>
      </c>
      <c r="BN36" s="19">
        <f>IF(ROWS(BM$4:BM36)&gt;$BN$1,"",LOOKUP(ROWS(BM$4:BM36),student!$R$3:$R$4002,student!$F$3:$F$4002))</f>
        <v>0</v>
      </c>
      <c r="BP36" s="30">
        <f>IF(BQ36="","",SUBTOTAL(3,$BQ$4:BQ36))</f>
        <v>33</v>
      </c>
      <c r="BQ36" s="20">
        <f>IF(ROWS(BQ$4:BQ36)&gt;$BT$1,"",LOOKUP(ROWS(BQ$4:BQ36),student!$S$3:$S$4002,student!$C$3:$C$4002))</f>
        <v>0</v>
      </c>
      <c r="BR36" s="21">
        <f>IF(ROWS(BP$4:BP36)&gt;$BT$1,"",LOOKUP(ROWS(BP$4:BP36),student!$S$3:$S$4002,student!$D$3:$D$4002))</f>
        <v>0</v>
      </c>
      <c r="BS36" s="21">
        <f>IF(ROWS(BQ$4:BQ36)&gt;$BT$1,"",LOOKUP(ROWS(BQ$4:BQ36),student!$S$3:$S$4002,student!$E$3:$E$4002))</f>
        <v>0</v>
      </c>
      <c r="BT36" s="21">
        <f>IF(ROWS(BS$4:BS36)&gt;$BT$1,"",LOOKUP(ROWS(BS$4:BS36),student!$S$3:$S$4002,student!$F$3:$F$4002))</f>
        <v>0</v>
      </c>
    </row>
    <row r="37" spans="1:72" x14ac:dyDescent="0.75">
      <c r="A37" s="26">
        <v>34</v>
      </c>
      <c r="B37" s="29" t="str">
        <f>IF(C37="","",SUBTOTAL(3,$C$4:C37))</f>
        <v/>
      </c>
      <c r="C37" s="18" t="str">
        <f>IF(ROWS(C$4:C37)&gt;$F$1,"",LOOKUP(ROWS(C$4:C37),student!$H$3:$H$4002,student!$C$3:$C$4002))</f>
        <v/>
      </c>
      <c r="D37" s="19" t="str">
        <f>IF(ROWS(B$4:B37)&gt;$F$1,"",LOOKUP(ROWS(B$4:B37),student!$H$3:$H$4002,student!$D$3:$D$4002))</f>
        <v/>
      </c>
      <c r="E37" s="19" t="str">
        <f>IF(ROWS(C$4:C37)&gt;$F$1,"",LOOKUP(ROWS(C$4:C37),student!$H$3:$H$4002,student!$E$3:$E$4002))</f>
        <v/>
      </c>
      <c r="F37" s="19" t="str">
        <f>IF(ROWS(E$4:E37)&gt;$F$1,"",LOOKUP(ROWS(E$4:E37),student!$H$3:$H$4002,student!$F$3:$F$4002))</f>
        <v/>
      </c>
      <c r="G37" s="26"/>
      <c r="H37" s="30" t="str">
        <f>IF(I37="","",SUBTOTAL(3,$I$4:I37))</f>
        <v/>
      </c>
      <c r="I37" s="20" t="str">
        <f>IF(ROWS(I$4:I37)&gt;$L$1,"",LOOKUP(ROWS(I$4:I37),student!$I$3:$I$4002,student!$C$3:$C$4002))</f>
        <v/>
      </c>
      <c r="J37" s="21" t="str">
        <f>IF(ROWS(H$4:H37)&gt;$L$1,"",LOOKUP(ROWS(H$4:H37),student!$I$3:$I$4002,student!$D$3:$D$4002))</f>
        <v/>
      </c>
      <c r="K37" s="21" t="str">
        <f>IF(ROWS(I$4:I37)&gt;$L$1,"",LOOKUP(ROWS(I$4:I37),student!$I$3:$I$4002,student!$E$3:$E$4002))</f>
        <v/>
      </c>
      <c r="L37" s="21" t="str">
        <f>IF(ROWS(K$4:K37)&gt;$L$1,"",LOOKUP(ROWS(K$4:K37),student!$I$3:$I$4002,student!$F$3:$F$4002))</f>
        <v/>
      </c>
      <c r="N37" s="29">
        <f>IF(O37="","",SUBTOTAL(3,$O$4:O37))</f>
        <v>34</v>
      </c>
      <c r="O37" s="18">
        <f>IF(ROWS(O$4:O37)&gt;$R$1,"",LOOKUP(ROWS(O$4:O37),student!$J$3:$J$4002,student!$C$3:$C$4002))</f>
        <v>0</v>
      </c>
      <c r="P37" s="19">
        <f>IF(ROWS(N$4:N37)&gt;$R$1,"",LOOKUP(ROWS(N$4:N37),student!$J$3:$J$4002,student!$D$3:$D$4002))</f>
        <v>0</v>
      </c>
      <c r="Q37" s="19">
        <f>IF(ROWS(O$4:O37)&gt;$R$1,"",LOOKUP(ROWS(O$4:O37),student!$J$3:$J$4002,student!$E$3:$E$4002))</f>
        <v>0</v>
      </c>
      <c r="R37" s="19">
        <f>IF(ROWS(Q$4:Q37)&gt;$R$1,"",LOOKUP(ROWS(Q$4:Q37),student!$J$3:$J$4002,student!$F$3:$F$4002))</f>
        <v>0</v>
      </c>
      <c r="T37" s="30">
        <f>IF(U37="","",SUBTOTAL(3,$U$4:U37))</f>
        <v>34</v>
      </c>
      <c r="U37" s="20">
        <f>IF(ROWS(U$4:U37)&gt;$X$1,"",LOOKUP(ROWS(U$4:U37),student!$K$3:$K$4002,student!$C$3:$C$4002))</f>
        <v>0</v>
      </c>
      <c r="V37" s="21">
        <f>IF(ROWS(T$4:T37)&gt;$X$1,"",LOOKUP(ROWS(T$4:T37),student!$K$3:$K$4002,student!$D$3:$D$4002))</f>
        <v>0</v>
      </c>
      <c r="W37" s="21">
        <f>IF(ROWS(U$4:U37)&gt;$X$1,"",LOOKUP(ROWS(U$4:U37),student!$K$3:$K$4002,student!$E$3:$E$4002))</f>
        <v>0</v>
      </c>
      <c r="X37" s="21">
        <f>IF(ROWS(W$4:W37)&gt;$X$1,"",LOOKUP(ROWS(W$4:W37),student!$K$3:$K$4002,student!$F$3:$F$4002))</f>
        <v>0</v>
      </c>
      <c r="Z37" s="29">
        <f>IF(AA37="","",SUBTOTAL(3,$AA$4:AA37))</f>
        <v>34</v>
      </c>
      <c r="AA37" s="18">
        <f>IF(ROWS(AA$4:AA37)&gt;$AD$1,"",LOOKUP(ROWS(AA$4:AA37),student!$L$3:$L$4002,student!$C$3:$C$4002))</f>
        <v>0</v>
      </c>
      <c r="AB37" s="19">
        <f>IF(ROWS(Z$4:Z37)&gt;$AD$1,"",LOOKUP(ROWS(Z$4:Z37),student!$L$3:$L$4002,student!$D$3:$D$4002))</f>
        <v>0</v>
      </c>
      <c r="AC37" s="19">
        <f>IF(ROWS(AA$4:AA37)&gt;$AD$1,"",LOOKUP(ROWS(AA$4:AA37),student!$L$3:$L$4002,student!$E$3:$E$4002))</f>
        <v>0</v>
      </c>
      <c r="AD37" s="19">
        <f>IF(ROWS(AC$4:AC37)&gt;$AD$1,"",LOOKUP(ROWS(AC$4:AC37),student!$L$3:$L$4002,student!$F$3:$F$4002))</f>
        <v>0</v>
      </c>
      <c r="AF37" s="30">
        <f>IF(AG37="","",SUBTOTAL(3,$AG$4:AG37))</f>
        <v>34</v>
      </c>
      <c r="AG37" s="20">
        <f>IF(ROWS(AG$4:AG37)&gt;$AJ$1,"",LOOKUP(ROWS(AG$4:AG37),student!$M$3:$M$4002,student!$C$3:$C$4002))</f>
        <v>0</v>
      </c>
      <c r="AH37" s="21">
        <f>IF(ROWS(AF$4:AF37)&gt;$AJ$1,"",LOOKUP(ROWS(AF$4:AF37),student!$M$3:$M$4002,student!$D$3:$D$4002))</f>
        <v>0</v>
      </c>
      <c r="AI37" s="21">
        <f>IF(ROWS(AG$4:AG37)&gt;$AJ$1,"",LOOKUP(ROWS(AG$4:AG37),student!$M$3:$M$4002,student!$E$3:$E$4002))</f>
        <v>0</v>
      </c>
      <c r="AJ37" s="21">
        <f>IF(ROWS(AI$4:AI37)&gt;$AJ$1,"",LOOKUP(ROWS(AI$4:AI37),student!$M$3:$M$4002,student!$F$3:$F$4002))</f>
        <v>0</v>
      </c>
      <c r="AL37" s="29" t="str">
        <f>IF(AM37="","",SUBTOTAL(3,$AM$4:AM37))</f>
        <v/>
      </c>
      <c r="AM37" s="18" t="str">
        <f>IF(ROWS(AM$4:AM37)&gt;$AP$1,"",LOOKUP(ROWS(AM$4:AM37),student!$N$3:$N$4002,student!$C$3:$C$4002))</f>
        <v/>
      </c>
      <c r="AN37" s="19" t="str">
        <f>IF(ROWS(AL$4:AL37)&gt;$AP$1,"",LOOKUP(ROWS(AL$4:AL37),student!$N$3:$N$4002,student!$D$3:$D$4002))</f>
        <v/>
      </c>
      <c r="AO37" s="19" t="str">
        <f>IF(ROWS(AM$4:AM37)&gt;$AP$1,"",LOOKUP(ROWS(AM$4:AM37),student!$N$3:$N$4002,student!$E$3:$E$4002))</f>
        <v/>
      </c>
      <c r="AP37" s="19" t="str">
        <f>IF(ROWS(AO$4:AO37)&gt;$AP$1,"",LOOKUP(ROWS(AO$4:AO37),student!$N$3:$N$4002,student!$F$3:$F$4002))</f>
        <v/>
      </c>
      <c r="AR37" s="30" t="str">
        <f>IF(AS37="","",SUBTOTAL(3,$AS$4:AS37))</f>
        <v/>
      </c>
      <c r="AS37" s="20" t="str">
        <f>IF(ROWS(AS$4:AS37)&gt;$AV$1,"",LOOKUP(ROWS(AS$4:AS37),student!$O$3:$O$4002,student!$C$3:$C$4002))</f>
        <v/>
      </c>
      <c r="AT37" s="21" t="str">
        <f>IF(ROWS(AR$4:AR37)&gt;$AV$1,"",LOOKUP(ROWS(AR$4:AR37),student!$O$3:$O$4002,student!$D$3:$D$4002))</f>
        <v/>
      </c>
      <c r="AU37" s="21" t="str">
        <f>IF(ROWS(AS$4:AS37)&gt;$AV$1,"",LOOKUP(ROWS(AS$4:AS37),student!$O$3:$O$4002,student!$E$3:$E$4002))</f>
        <v/>
      </c>
      <c r="AV37" s="21" t="str">
        <f>IF(ROWS(AU$4:AU37)&gt;$AV$1,"",LOOKUP(ROWS(AU$4:AU37),student!$O$3:$O$4002,student!$F$3:$F$4002))</f>
        <v/>
      </c>
      <c r="AX37" s="29" t="str">
        <f>IF(AY37="","",SUBTOTAL(3,$AY$4:AY37))</f>
        <v/>
      </c>
      <c r="AY37" s="18" t="str">
        <f>IF(ROWS(AY$4:AY37)&gt;$BB$1,"",LOOKUP(ROWS(AY$4:AY37),student!$P$3:$P$4002,student!$C$3:$C$4002))</f>
        <v/>
      </c>
      <c r="AZ37" s="19" t="str">
        <f>IF(ROWS(AX$4:AX37)&gt;$BB$1,"",LOOKUP(ROWS(AX$4:AX37),student!$P$3:$P$4002,student!$D$3:$D$4002))</f>
        <v/>
      </c>
      <c r="BA37" s="19" t="str">
        <f>IF(ROWS(AY$4:AY37)&gt;$BB$1,"",LOOKUP(ROWS(AY$4:AY37),student!$P$3:$P$4002,student!$E$3:$E$4002))</f>
        <v/>
      </c>
      <c r="BB37" s="19" t="str">
        <f>IF(ROWS(BA$4:BA37)&gt;$BB$1,"",LOOKUP(ROWS(BA$4:BA37),student!$P$3:$P$4002,student!$F$3:$F$4002))</f>
        <v/>
      </c>
      <c r="BD37" s="30" t="str">
        <f>IF(BE37="","",SUBTOTAL(3,$BE$4:BE37))</f>
        <v/>
      </c>
      <c r="BE37" s="20" t="str">
        <f>IF(ROWS(BE$4:BE37)&gt;$BH$1,"",LOOKUP(ROWS(BE$4:BE37),student!$Q$3:$Q$4002,student!$C$3:$C$4002))</f>
        <v/>
      </c>
      <c r="BF37" s="21" t="str">
        <f>IF(ROWS(BD$4:BD37)&gt;$BH$1,"",LOOKUP(ROWS(BD$4:BD37),student!$Q$3:$Q$4002,student!$D$3:$D$4002))</f>
        <v/>
      </c>
      <c r="BG37" s="21" t="str">
        <f>IF(ROWS(BE$4:BE37)&gt;$BH$1,"",LOOKUP(ROWS(BE$4:BE37),student!$Q$3:$Q$4002,student!$E$3:$E$4002))</f>
        <v/>
      </c>
      <c r="BH37" s="21" t="str">
        <f>IF(ROWS(BG$4:BG37)&gt;$BH$1,"",LOOKUP(ROWS(BG$4:BG37),student!$Q$3:$Q$4002,student!$F$3:$F$4002))</f>
        <v/>
      </c>
      <c r="BJ37" s="29">
        <f>IF(BK37="","",SUBTOTAL(3,$BK$4:BK37))</f>
        <v>34</v>
      </c>
      <c r="BK37" s="18">
        <f>IF(ROWS(BK$4:BK37)&gt;$BN$1,"",LOOKUP(ROWS(BK$4:BK37),student!$R$3:$R$4002,student!$C$3:$C$4002))</f>
        <v>0</v>
      </c>
      <c r="BL37" s="19">
        <f>IF(ROWS(BJ$4:BJ37)&gt;$BN$1,"",LOOKUP(ROWS(BJ$4:BJ37),student!$R$3:$R$4002,student!$D$3:$D$4002))</f>
        <v>0</v>
      </c>
      <c r="BM37" s="19">
        <f>IF(ROWS(BK$4:BK37)&gt;$BN$1,"",LOOKUP(ROWS(BK$4:BK37),student!$R$3:$R$4002,student!$E$3:$E$4002))</f>
        <v>0</v>
      </c>
      <c r="BN37" s="19">
        <f>IF(ROWS(BM$4:BM37)&gt;$BN$1,"",LOOKUP(ROWS(BM$4:BM37),student!$R$3:$R$4002,student!$F$3:$F$4002))</f>
        <v>0</v>
      </c>
      <c r="BP37" s="30">
        <f>IF(BQ37="","",SUBTOTAL(3,$BQ$4:BQ37))</f>
        <v>34</v>
      </c>
      <c r="BQ37" s="20">
        <f>IF(ROWS(BQ$4:BQ37)&gt;$BT$1,"",LOOKUP(ROWS(BQ$4:BQ37),student!$S$3:$S$4002,student!$C$3:$C$4002))</f>
        <v>0</v>
      </c>
      <c r="BR37" s="21">
        <f>IF(ROWS(BP$4:BP37)&gt;$BT$1,"",LOOKUP(ROWS(BP$4:BP37),student!$S$3:$S$4002,student!$D$3:$D$4002))</f>
        <v>0</v>
      </c>
      <c r="BS37" s="21">
        <f>IF(ROWS(BQ$4:BQ37)&gt;$BT$1,"",LOOKUP(ROWS(BQ$4:BQ37),student!$S$3:$S$4002,student!$E$3:$E$4002))</f>
        <v>0</v>
      </c>
      <c r="BT37" s="21">
        <f>IF(ROWS(BS$4:BS37)&gt;$BT$1,"",LOOKUP(ROWS(BS$4:BS37),student!$S$3:$S$4002,student!$F$3:$F$4002))</f>
        <v>0</v>
      </c>
    </row>
    <row r="38" spans="1:72" x14ac:dyDescent="0.75">
      <c r="A38" s="26">
        <v>35</v>
      </c>
      <c r="B38" s="29" t="str">
        <f>IF(C38="","",SUBTOTAL(3,$C$4:C38))</f>
        <v/>
      </c>
      <c r="C38" s="18" t="str">
        <f>IF(ROWS(C$4:C38)&gt;$F$1,"",LOOKUP(ROWS(C$4:C38),student!$H$3:$H$4002,student!$C$3:$C$4002))</f>
        <v/>
      </c>
      <c r="D38" s="19" t="str">
        <f>IF(ROWS(B$4:B38)&gt;$F$1,"",LOOKUP(ROWS(B$4:B38),student!$H$3:$H$4002,student!$D$3:$D$4002))</f>
        <v/>
      </c>
      <c r="E38" s="19" t="str">
        <f>IF(ROWS(C$4:C38)&gt;$F$1,"",LOOKUP(ROWS(C$4:C38),student!$H$3:$H$4002,student!$E$3:$E$4002))</f>
        <v/>
      </c>
      <c r="F38" s="19" t="str">
        <f>IF(ROWS(E$4:E38)&gt;$F$1,"",LOOKUP(ROWS(E$4:E38),student!$H$3:$H$4002,student!$F$3:$F$4002))</f>
        <v/>
      </c>
      <c r="G38" s="26"/>
      <c r="H38" s="30" t="str">
        <f>IF(I38="","",SUBTOTAL(3,$I$4:I38))</f>
        <v/>
      </c>
      <c r="I38" s="20" t="str">
        <f>IF(ROWS(I$4:I38)&gt;$L$1,"",LOOKUP(ROWS(I$4:I38),student!$I$3:$I$4002,student!$C$3:$C$4002))</f>
        <v/>
      </c>
      <c r="J38" s="21" t="str">
        <f>IF(ROWS(H$4:H38)&gt;$L$1,"",LOOKUP(ROWS(H$4:H38),student!$I$3:$I$4002,student!$D$3:$D$4002))</f>
        <v/>
      </c>
      <c r="K38" s="21" t="str">
        <f>IF(ROWS(I$4:I38)&gt;$L$1,"",LOOKUP(ROWS(I$4:I38),student!$I$3:$I$4002,student!$E$3:$E$4002))</f>
        <v/>
      </c>
      <c r="L38" s="21" t="str">
        <f>IF(ROWS(K$4:K38)&gt;$L$1,"",LOOKUP(ROWS(K$4:K38),student!$I$3:$I$4002,student!$F$3:$F$4002))</f>
        <v/>
      </c>
      <c r="N38" s="29">
        <f>IF(O38="","",SUBTOTAL(3,$O$4:O38))</f>
        <v>35</v>
      </c>
      <c r="O38" s="18">
        <f>IF(ROWS(O$4:O38)&gt;$R$1,"",LOOKUP(ROWS(O$4:O38),student!$J$3:$J$4002,student!$C$3:$C$4002))</f>
        <v>0</v>
      </c>
      <c r="P38" s="19">
        <f>IF(ROWS(N$4:N38)&gt;$R$1,"",LOOKUP(ROWS(N$4:N38),student!$J$3:$J$4002,student!$D$3:$D$4002))</f>
        <v>0</v>
      </c>
      <c r="Q38" s="19">
        <f>IF(ROWS(O$4:O38)&gt;$R$1,"",LOOKUP(ROWS(O$4:O38),student!$J$3:$J$4002,student!$E$3:$E$4002))</f>
        <v>0</v>
      </c>
      <c r="R38" s="19">
        <f>IF(ROWS(Q$4:Q38)&gt;$R$1,"",LOOKUP(ROWS(Q$4:Q38),student!$J$3:$J$4002,student!$F$3:$F$4002))</f>
        <v>0</v>
      </c>
      <c r="T38" s="30">
        <f>IF(U38="","",SUBTOTAL(3,$U$4:U38))</f>
        <v>35</v>
      </c>
      <c r="U38" s="20">
        <f>IF(ROWS(U$4:U38)&gt;$X$1,"",LOOKUP(ROWS(U$4:U38),student!$K$3:$K$4002,student!$C$3:$C$4002))</f>
        <v>0</v>
      </c>
      <c r="V38" s="21">
        <f>IF(ROWS(T$4:T38)&gt;$X$1,"",LOOKUP(ROWS(T$4:T38),student!$K$3:$K$4002,student!$D$3:$D$4002))</f>
        <v>0</v>
      </c>
      <c r="W38" s="21">
        <f>IF(ROWS(U$4:U38)&gt;$X$1,"",LOOKUP(ROWS(U$4:U38),student!$K$3:$K$4002,student!$E$3:$E$4002))</f>
        <v>0</v>
      </c>
      <c r="X38" s="21">
        <f>IF(ROWS(W$4:W38)&gt;$X$1,"",LOOKUP(ROWS(W$4:W38),student!$K$3:$K$4002,student!$F$3:$F$4002))</f>
        <v>0</v>
      </c>
      <c r="Z38" s="29">
        <f>IF(AA38="","",SUBTOTAL(3,$AA$4:AA38))</f>
        <v>35</v>
      </c>
      <c r="AA38" s="18">
        <f>IF(ROWS(AA$4:AA38)&gt;$AD$1,"",LOOKUP(ROWS(AA$4:AA38),student!$L$3:$L$4002,student!$C$3:$C$4002))</f>
        <v>0</v>
      </c>
      <c r="AB38" s="19">
        <f>IF(ROWS(Z$4:Z38)&gt;$AD$1,"",LOOKUP(ROWS(Z$4:Z38),student!$L$3:$L$4002,student!$D$3:$D$4002))</f>
        <v>0</v>
      </c>
      <c r="AC38" s="19">
        <f>IF(ROWS(AA$4:AA38)&gt;$AD$1,"",LOOKUP(ROWS(AA$4:AA38),student!$L$3:$L$4002,student!$E$3:$E$4002))</f>
        <v>0</v>
      </c>
      <c r="AD38" s="19">
        <f>IF(ROWS(AC$4:AC38)&gt;$AD$1,"",LOOKUP(ROWS(AC$4:AC38),student!$L$3:$L$4002,student!$F$3:$F$4002))</f>
        <v>0</v>
      </c>
      <c r="AF38" s="30">
        <f>IF(AG38="","",SUBTOTAL(3,$AG$4:AG38))</f>
        <v>35</v>
      </c>
      <c r="AG38" s="20">
        <f>IF(ROWS(AG$4:AG38)&gt;$AJ$1,"",LOOKUP(ROWS(AG$4:AG38),student!$M$3:$M$4002,student!$C$3:$C$4002))</f>
        <v>0</v>
      </c>
      <c r="AH38" s="21">
        <f>IF(ROWS(AF$4:AF38)&gt;$AJ$1,"",LOOKUP(ROWS(AF$4:AF38),student!$M$3:$M$4002,student!$D$3:$D$4002))</f>
        <v>0</v>
      </c>
      <c r="AI38" s="21">
        <f>IF(ROWS(AG$4:AG38)&gt;$AJ$1,"",LOOKUP(ROWS(AG$4:AG38),student!$M$3:$M$4002,student!$E$3:$E$4002))</f>
        <v>0</v>
      </c>
      <c r="AJ38" s="21">
        <f>IF(ROWS(AI$4:AI38)&gt;$AJ$1,"",LOOKUP(ROWS(AI$4:AI38),student!$M$3:$M$4002,student!$F$3:$F$4002))</f>
        <v>0</v>
      </c>
      <c r="AL38" s="29" t="str">
        <f>IF(AM38="","",SUBTOTAL(3,$AM$4:AM38))</f>
        <v/>
      </c>
      <c r="AM38" s="18" t="str">
        <f>IF(ROWS(AM$4:AM38)&gt;$AP$1,"",LOOKUP(ROWS(AM$4:AM38),student!$N$3:$N$4002,student!$C$3:$C$4002))</f>
        <v/>
      </c>
      <c r="AN38" s="19" t="str">
        <f>IF(ROWS(AL$4:AL38)&gt;$AP$1,"",LOOKUP(ROWS(AL$4:AL38),student!$N$3:$N$4002,student!$D$3:$D$4002))</f>
        <v/>
      </c>
      <c r="AO38" s="19" t="str">
        <f>IF(ROWS(AM$4:AM38)&gt;$AP$1,"",LOOKUP(ROWS(AM$4:AM38),student!$N$3:$N$4002,student!$E$3:$E$4002))</f>
        <v/>
      </c>
      <c r="AP38" s="19" t="str">
        <f>IF(ROWS(AO$4:AO38)&gt;$AP$1,"",LOOKUP(ROWS(AO$4:AO38),student!$N$3:$N$4002,student!$F$3:$F$4002))</f>
        <v/>
      </c>
      <c r="AR38" s="30" t="str">
        <f>IF(AS38="","",SUBTOTAL(3,$AS$4:AS38))</f>
        <v/>
      </c>
      <c r="AS38" s="20" t="str">
        <f>IF(ROWS(AS$4:AS38)&gt;$AV$1,"",LOOKUP(ROWS(AS$4:AS38),student!$O$3:$O$4002,student!$C$3:$C$4002))</f>
        <v/>
      </c>
      <c r="AT38" s="21" t="str">
        <f>IF(ROWS(AR$4:AR38)&gt;$AV$1,"",LOOKUP(ROWS(AR$4:AR38),student!$O$3:$O$4002,student!$D$3:$D$4002))</f>
        <v/>
      </c>
      <c r="AU38" s="21" t="str">
        <f>IF(ROWS(AS$4:AS38)&gt;$AV$1,"",LOOKUP(ROWS(AS$4:AS38),student!$O$3:$O$4002,student!$E$3:$E$4002))</f>
        <v/>
      </c>
      <c r="AV38" s="21" t="str">
        <f>IF(ROWS(AU$4:AU38)&gt;$AV$1,"",LOOKUP(ROWS(AU$4:AU38),student!$O$3:$O$4002,student!$F$3:$F$4002))</f>
        <v/>
      </c>
      <c r="AX38" s="29" t="str">
        <f>IF(AY38="","",SUBTOTAL(3,$AY$4:AY38))</f>
        <v/>
      </c>
      <c r="AY38" s="18" t="str">
        <f>IF(ROWS(AY$4:AY38)&gt;$BB$1,"",LOOKUP(ROWS(AY$4:AY38),student!$P$3:$P$4002,student!$C$3:$C$4002))</f>
        <v/>
      </c>
      <c r="AZ38" s="19" t="str">
        <f>IF(ROWS(AX$4:AX38)&gt;$BB$1,"",LOOKUP(ROWS(AX$4:AX38),student!$P$3:$P$4002,student!$D$3:$D$4002))</f>
        <v/>
      </c>
      <c r="BA38" s="19" t="str">
        <f>IF(ROWS(AY$4:AY38)&gt;$BB$1,"",LOOKUP(ROWS(AY$4:AY38),student!$P$3:$P$4002,student!$E$3:$E$4002))</f>
        <v/>
      </c>
      <c r="BB38" s="19" t="str">
        <f>IF(ROWS(BA$4:BA38)&gt;$BB$1,"",LOOKUP(ROWS(BA$4:BA38),student!$P$3:$P$4002,student!$F$3:$F$4002))</f>
        <v/>
      </c>
      <c r="BD38" s="30" t="str">
        <f>IF(BE38="","",SUBTOTAL(3,$BE$4:BE38))</f>
        <v/>
      </c>
      <c r="BE38" s="20" t="str">
        <f>IF(ROWS(BE$4:BE38)&gt;$BH$1,"",LOOKUP(ROWS(BE$4:BE38),student!$Q$3:$Q$4002,student!$C$3:$C$4002))</f>
        <v/>
      </c>
      <c r="BF38" s="21" t="str">
        <f>IF(ROWS(BD$4:BD38)&gt;$BH$1,"",LOOKUP(ROWS(BD$4:BD38),student!$Q$3:$Q$4002,student!$D$3:$D$4002))</f>
        <v/>
      </c>
      <c r="BG38" s="21" t="str">
        <f>IF(ROWS(BE$4:BE38)&gt;$BH$1,"",LOOKUP(ROWS(BE$4:BE38),student!$Q$3:$Q$4002,student!$E$3:$E$4002))</f>
        <v/>
      </c>
      <c r="BH38" s="21" t="str">
        <f>IF(ROWS(BG$4:BG38)&gt;$BH$1,"",LOOKUP(ROWS(BG$4:BG38),student!$Q$3:$Q$4002,student!$F$3:$F$4002))</f>
        <v/>
      </c>
      <c r="BJ38" s="29">
        <f>IF(BK38="","",SUBTOTAL(3,$BK$4:BK38))</f>
        <v>35</v>
      </c>
      <c r="BK38" s="18">
        <f>IF(ROWS(BK$4:BK38)&gt;$BN$1,"",LOOKUP(ROWS(BK$4:BK38),student!$R$3:$R$4002,student!$C$3:$C$4002))</f>
        <v>0</v>
      </c>
      <c r="BL38" s="19">
        <f>IF(ROWS(BJ$4:BJ38)&gt;$BN$1,"",LOOKUP(ROWS(BJ$4:BJ38),student!$R$3:$R$4002,student!$D$3:$D$4002))</f>
        <v>0</v>
      </c>
      <c r="BM38" s="19">
        <f>IF(ROWS(BK$4:BK38)&gt;$BN$1,"",LOOKUP(ROWS(BK$4:BK38),student!$R$3:$R$4002,student!$E$3:$E$4002))</f>
        <v>0</v>
      </c>
      <c r="BN38" s="19">
        <f>IF(ROWS(BM$4:BM38)&gt;$BN$1,"",LOOKUP(ROWS(BM$4:BM38),student!$R$3:$R$4002,student!$F$3:$F$4002))</f>
        <v>0</v>
      </c>
      <c r="BP38" s="30">
        <f>IF(BQ38="","",SUBTOTAL(3,$BQ$4:BQ38))</f>
        <v>35</v>
      </c>
      <c r="BQ38" s="20">
        <f>IF(ROWS(BQ$4:BQ38)&gt;$BT$1,"",LOOKUP(ROWS(BQ$4:BQ38),student!$S$3:$S$4002,student!$C$3:$C$4002))</f>
        <v>0</v>
      </c>
      <c r="BR38" s="21">
        <f>IF(ROWS(BP$4:BP38)&gt;$BT$1,"",LOOKUP(ROWS(BP$4:BP38),student!$S$3:$S$4002,student!$D$3:$D$4002))</f>
        <v>0</v>
      </c>
      <c r="BS38" s="21">
        <f>IF(ROWS(BQ$4:BQ38)&gt;$BT$1,"",LOOKUP(ROWS(BQ$4:BQ38),student!$S$3:$S$4002,student!$E$3:$E$4002))</f>
        <v>0</v>
      </c>
      <c r="BT38" s="21">
        <f>IF(ROWS(BS$4:BS38)&gt;$BT$1,"",LOOKUP(ROWS(BS$4:BS38),student!$S$3:$S$4002,student!$F$3:$F$4002))</f>
        <v>0</v>
      </c>
    </row>
    <row r="39" spans="1:72" x14ac:dyDescent="0.75">
      <c r="A39" s="26">
        <v>36</v>
      </c>
      <c r="B39" s="29" t="str">
        <f>IF(C39="","",SUBTOTAL(3,$C$4:C39))</f>
        <v/>
      </c>
      <c r="C39" s="18" t="str">
        <f>IF(ROWS(C$4:C39)&gt;$F$1,"",LOOKUP(ROWS(C$4:C39),student!$H$3:$H$4002,student!$C$3:$C$4002))</f>
        <v/>
      </c>
      <c r="D39" s="19" t="str">
        <f>IF(ROWS(B$4:B39)&gt;$F$1,"",LOOKUP(ROWS(B$4:B39),student!$H$3:$H$4002,student!$D$3:$D$4002))</f>
        <v/>
      </c>
      <c r="E39" s="19" t="str">
        <f>IF(ROWS(C$4:C39)&gt;$F$1,"",LOOKUP(ROWS(C$4:C39),student!$H$3:$H$4002,student!$E$3:$E$4002))</f>
        <v/>
      </c>
      <c r="F39" s="19" t="str">
        <f>IF(ROWS(E$4:E39)&gt;$F$1,"",LOOKUP(ROWS(E$4:E39),student!$H$3:$H$4002,student!$F$3:$F$4002))</f>
        <v/>
      </c>
      <c r="G39" s="26"/>
      <c r="H39" s="30" t="str">
        <f>IF(I39="","",SUBTOTAL(3,$I$4:I39))</f>
        <v/>
      </c>
      <c r="I39" s="20" t="str">
        <f>IF(ROWS(I$4:I39)&gt;$L$1,"",LOOKUP(ROWS(I$4:I39),student!$I$3:$I$4002,student!$C$3:$C$4002))</f>
        <v/>
      </c>
      <c r="J39" s="21" t="str">
        <f>IF(ROWS(H$4:H39)&gt;$L$1,"",LOOKUP(ROWS(H$4:H39),student!$I$3:$I$4002,student!$D$3:$D$4002))</f>
        <v/>
      </c>
      <c r="K39" s="21" t="str">
        <f>IF(ROWS(I$4:I39)&gt;$L$1,"",LOOKUP(ROWS(I$4:I39),student!$I$3:$I$4002,student!$E$3:$E$4002))</f>
        <v/>
      </c>
      <c r="L39" s="21" t="str">
        <f>IF(ROWS(K$4:K39)&gt;$L$1,"",LOOKUP(ROWS(K$4:K39),student!$I$3:$I$4002,student!$F$3:$F$4002))</f>
        <v/>
      </c>
      <c r="N39" s="29">
        <f>IF(O39="","",SUBTOTAL(3,$O$4:O39))</f>
        <v>36</v>
      </c>
      <c r="O39" s="18">
        <f>IF(ROWS(O$4:O39)&gt;$R$1,"",LOOKUP(ROWS(O$4:O39),student!$J$3:$J$4002,student!$C$3:$C$4002))</f>
        <v>0</v>
      </c>
      <c r="P39" s="19">
        <f>IF(ROWS(N$4:N39)&gt;$R$1,"",LOOKUP(ROWS(N$4:N39),student!$J$3:$J$4002,student!$D$3:$D$4002))</f>
        <v>0</v>
      </c>
      <c r="Q39" s="19">
        <f>IF(ROWS(O$4:O39)&gt;$R$1,"",LOOKUP(ROWS(O$4:O39),student!$J$3:$J$4002,student!$E$3:$E$4002))</f>
        <v>0</v>
      </c>
      <c r="R39" s="19">
        <f>IF(ROWS(Q$4:Q39)&gt;$R$1,"",LOOKUP(ROWS(Q$4:Q39),student!$J$3:$J$4002,student!$F$3:$F$4002))</f>
        <v>0</v>
      </c>
      <c r="T39" s="30">
        <f>IF(U39="","",SUBTOTAL(3,$U$4:U39))</f>
        <v>36</v>
      </c>
      <c r="U39" s="20">
        <f>IF(ROWS(U$4:U39)&gt;$X$1,"",LOOKUP(ROWS(U$4:U39),student!$K$3:$K$4002,student!$C$3:$C$4002))</f>
        <v>0</v>
      </c>
      <c r="V39" s="21">
        <f>IF(ROWS(T$4:T39)&gt;$X$1,"",LOOKUP(ROWS(T$4:T39),student!$K$3:$K$4002,student!$D$3:$D$4002))</f>
        <v>0</v>
      </c>
      <c r="W39" s="21">
        <f>IF(ROWS(U$4:U39)&gt;$X$1,"",LOOKUP(ROWS(U$4:U39),student!$K$3:$K$4002,student!$E$3:$E$4002))</f>
        <v>0</v>
      </c>
      <c r="X39" s="21">
        <f>IF(ROWS(W$4:W39)&gt;$X$1,"",LOOKUP(ROWS(W$4:W39),student!$K$3:$K$4002,student!$F$3:$F$4002))</f>
        <v>0</v>
      </c>
      <c r="Z39" s="29">
        <f>IF(AA39="","",SUBTOTAL(3,$AA$4:AA39))</f>
        <v>36</v>
      </c>
      <c r="AA39" s="18">
        <f>IF(ROWS(AA$4:AA39)&gt;$AD$1,"",LOOKUP(ROWS(AA$4:AA39),student!$L$3:$L$4002,student!$C$3:$C$4002))</f>
        <v>0</v>
      </c>
      <c r="AB39" s="19">
        <f>IF(ROWS(Z$4:Z39)&gt;$AD$1,"",LOOKUP(ROWS(Z$4:Z39),student!$L$3:$L$4002,student!$D$3:$D$4002))</f>
        <v>0</v>
      </c>
      <c r="AC39" s="19">
        <f>IF(ROWS(AA$4:AA39)&gt;$AD$1,"",LOOKUP(ROWS(AA$4:AA39),student!$L$3:$L$4002,student!$E$3:$E$4002))</f>
        <v>0</v>
      </c>
      <c r="AD39" s="19">
        <f>IF(ROWS(AC$4:AC39)&gt;$AD$1,"",LOOKUP(ROWS(AC$4:AC39),student!$L$3:$L$4002,student!$F$3:$F$4002))</f>
        <v>0</v>
      </c>
      <c r="AF39" s="30">
        <f>IF(AG39="","",SUBTOTAL(3,$AG$4:AG39))</f>
        <v>36</v>
      </c>
      <c r="AG39" s="20">
        <f>IF(ROWS(AG$4:AG39)&gt;$AJ$1,"",LOOKUP(ROWS(AG$4:AG39),student!$M$3:$M$4002,student!$C$3:$C$4002))</f>
        <v>0</v>
      </c>
      <c r="AH39" s="21">
        <f>IF(ROWS(AF$4:AF39)&gt;$AJ$1,"",LOOKUP(ROWS(AF$4:AF39),student!$M$3:$M$4002,student!$D$3:$D$4002))</f>
        <v>0</v>
      </c>
      <c r="AI39" s="21">
        <f>IF(ROWS(AG$4:AG39)&gt;$AJ$1,"",LOOKUP(ROWS(AG$4:AG39),student!$M$3:$M$4002,student!$E$3:$E$4002))</f>
        <v>0</v>
      </c>
      <c r="AJ39" s="21">
        <f>IF(ROWS(AI$4:AI39)&gt;$AJ$1,"",LOOKUP(ROWS(AI$4:AI39),student!$M$3:$M$4002,student!$F$3:$F$4002))</f>
        <v>0</v>
      </c>
      <c r="AL39" s="29" t="str">
        <f>IF(AM39="","",SUBTOTAL(3,$AM$4:AM39))</f>
        <v/>
      </c>
      <c r="AM39" s="18" t="str">
        <f>IF(ROWS(AM$4:AM39)&gt;$AP$1,"",LOOKUP(ROWS(AM$4:AM39),student!$N$3:$N$4002,student!$C$3:$C$4002))</f>
        <v/>
      </c>
      <c r="AN39" s="19" t="str">
        <f>IF(ROWS(AL$4:AL39)&gt;$AP$1,"",LOOKUP(ROWS(AL$4:AL39),student!$N$3:$N$4002,student!$D$3:$D$4002))</f>
        <v/>
      </c>
      <c r="AO39" s="19" t="str">
        <f>IF(ROWS(AM$4:AM39)&gt;$AP$1,"",LOOKUP(ROWS(AM$4:AM39),student!$N$3:$N$4002,student!$E$3:$E$4002))</f>
        <v/>
      </c>
      <c r="AP39" s="19" t="str">
        <f>IF(ROWS(AO$4:AO39)&gt;$AP$1,"",LOOKUP(ROWS(AO$4:AO39),student!$N$3:$N$4002,student!$F$3:$F$4002))</f>
        <v/>
      </c>
      <c r="AR39" s="30" t="str">
        <f>IF(AS39="","",SUBTOTAL(3,$AS$4:AS39))</f>
        <v/>
      </c>
      <c r="AS39" s="20" t="str">
        <f>IF(ROWS(AS$4:AS39)&gt;$AV$1,"",LOOKUP(ROWS(AS$4:AS39),student!$O$3:$O$4002,student!$C$3:$C$4002))</f>
        <v/>
      </c>
      <c r="AT39" s="21" t="str">
        <f>IF(ROWS(AR$4:AR39)&gt;$AV$1,"",LOOKUP(ROWS(AR$4:AR39),student!$O$3:$O$4002,student!$D$3:$D$4002))</f>
        <v/>
      </c>
      <c r="AU39" s="21" t="str">
        <f>IF(ROWS(AS$4:AS39)&gt;$AV$1,"",LOOKUP(ROWS(AS$4:AS39),student!$O$3:$O$4002,student!$E$3:$E$4002))</f>
        <v/>
      </c>
      <c r="AV39" s="21" t="str">
        <f>IF(ROWS(AU$4:AU39)&gt;$AV$1,"",LOOKUP(ROWS(AU$4:AU39),student!$O$3:$O$4002,student!$F$3:$F$4002))</f>
        <v/>
      </c>
      <c r="AX39" s="29" t="str">
        <f>IF(AY39="","",SUBTOTAL(3,$AY$4:AY39))</f>
        <v/>
      </c>
      <c r="AY39" s="18" t="str">
        <f>IF(ROWS(AY$4:AY39)&gt;$BB$1,"",LOOKUP(ROWS(AY$4:AY39),student!$P$3:$P$4002,student!$C$3:$C$4002))</f>
        <v/>
      </c>
      <c r="AZ39" s="19" t="str">
        <f>IF(ROWS(AX$4:AX39)&gt;$BB$1,"",LOOKUP(ROWS(AX$4:AX39),student!$P$3:$P$4002,student!$D$3:$D$4002))</f>
        <v/>
      </c>
      <c r="BA39" s="19" t="str">
        <f>IF(ROWS(AY$4:AY39)&gt;$BB$1,"",LOOKUP(ROWS(AY$4:AY39),student!$P$3:$P$4002,student!$E$3:$E$4002))</f>
        <v/>
      </c>
      <c r="BB39" s="19" t="str">
        <f>IF(ROWS(BA$4:BA39)&gt;$BB$1,"",LOOKUP(ROWS(BA$4:BA39),student!$P$3:$P$4002,student!$F$3:$F$4002))</f>
        <v/>
      </c>
      <c r="BD39" s="30" t="str">
        <f>IF(BE39="","",SUBTOTAL(3,$BE$4:BE39))</f>
        <v/>
      </c>
      <c r="BE39" s="20" t="str">
        <f>IF(ROWS(BE$4:BE39)&gt;$BH$1,"",LOOKUP(ROWS(BE$4:BE39),student!$Q$3:$Q$4002,student!$C$3:$C$4002))</f>
        <v/>
      </c>
      <c r="BF39" s="21" t="str">
        <f>IF(ROWS(BD$4:BD39)&gt;$BH$1,"",LOOKUP(ROWS(BD$4:BD39),student!$Q$3:$Q$4002,student!$D$3:$D$4002))</f>
        <v/>
      </c>
      <c r="BG39" s="21" t="str">
        <f>IF(ROWS(BE$4:BE39)&gt;$BH$1,"",LOOKUP(ROWS(BE$4:BE39),student!$Q$3:$Q$4002,student!$E$3:$E$4002))</f>
        <v/>
      </c>
      <c r="BH39" s="21" t="str">
        <f>IF(ROWS(BG$4:BG39)&gt;$BH$1,"",LOOKUP(ROWS(BG$4:BG39),student!$Q$3:$Q$4002,student!$F$3:$F$4002))</f>
        <v/>
      </c>
      <c r="BJ39" s="29">
        <f>IF(BK39="","",SUBTOTAL(3,$BK$4:BK39))</f>
        <v>36</v>
      </c>
      <c r="BK39" s="18">
        <f>IF(ROWS(BK$4:BK39)&gt;$BN$1,"",LOOKUP(ROWS(BK$4:BK39),student!$R$3:$R$4002,student!$C$3:$C$4002))</f>
        <v>0</v>
      </c>
      <c r="BL39" s="19">
        <f>IF(ROWS(BJ$4:BJ39)&gt;$BN$1,"",LOOKUP(ROWS(BJ$4:BJ39),student!$R$3:$R$4002,student!$D$3:$D$4002))</f>
        <v>0</v>
      </c>
      <c r="BM39" s="19">
        <f>IF(ROWS(BK$4:BK39)&gt;$BN$1,"",LOOKUP(ROWS(BK$4:BK39),student!$R$3:$R$4002,student!$E$3:$E$4002))</f>
        <v>0</v>
      </c>
      <c r="BN39" s="19">
        <f>IF(ROWS(BM$4:BM39)&gt;$BN$1,"",LOOKUP(ROWS(BM$4:BM39),student!$R$3:$R$4002,student!$F$3:$F$4002))</f>
        <v>0</v>
      </c>
      <c r="BP39" s="30">
        <f>IF(BQ39="","",SUBTOTAL(3,$BQ$4:BQ39))</f>
        <v>36</v>
      </c>
      <c r="BQ39" s="20">
        <f>IF(ROWS(BQ$4:BQ39)&gt;$BT$1,"",LOOKUP(ROWS(BQ$4:BQ39),student!$S$3:$S$4002,student!$C$3:$C$4002))</f>
        <v>0</v>
      </c>
      <c r="BR39" s="21">
        <f>IF(ROWS(BP$4:BP39)&gt;$BT$1,"",LOOKUP(ROWS(BP$4:BP39),student!$S$3:$S$4002,student!$D$3:$D$4002))</f>
        <v>0</v>
      </c>
      <c r="BS39" s="21">
        <f>IF(ROWS(BQ$4:BQ39)&gt;$BT$1,"",LOOKUP(ROWS(BQ$4:BQ39),student!$S$3:$S$4002,student!$E$3:$E$4002))</f>
        <v>0</v>
      </c>
      <c r="BT39" s="21">
        <f>IF(ROWS(BS$4:BS39)&gt;$BT$1,"",LOOKUP(ROWS(BS$4:BS39),student!$S$3:$S$4002,student!$F$3:$F$4002))</f>
        <v>0</v>
      </c>
    </row>
    <row r="40" spans="1:72" x14ac:dyDescent="0.75">
      <c r="A40" s="26">
        <v>37</v>
      </c>
      <c r="B40" s="29" t="str">
        <f>IF(C40="","",SUBTOTAL(3,$C$4:C40))</f>
        <v/>
      </c>
      <c r="C40" s="18" t="str">
        <f>IF(ROWS(C$4:C40)&gt;$F$1,"",LOOKUP(ROWS(C$4:C40),student!$H$3:$H$4002,student!$C$3:$C$4002))</f>
        <v/>
      </c>
      <c r="D40" s="19" t="str">
        <f>IF(ROWS(B$4:B40)&gt;$F$1,"",LOOKUP(ROWS(B$4:B40),student!$H$3:$H$4002,student!$D$3:$D$4002))</f>
        <v/>
      </c>
      <c r="E40" s="19" t="str">
        <f>IF(ROWS(C$4:C40)&gt;$F$1,"",LOOKUP(ROWS(C$4:C40),student!$H$3:$H$4002,student!$E$3:$E$4002))</f>
        <v/>
      </c>
      <c r="F40" s="19" t="str">
        <f>IF(ROWS(E$4:E40)&gt;$F$1,"",LOOKUP(ROWS(E$4:E40),student!$H$3:$H$4002,student!$F$3:$F$4002))</f>
        <v/>
      </c>
      <c r="G40" s="26"/>
      <c r="H40" s="30" t="str">
        <f>IF(I40="","",SUBTOTAL(3,$I$4:I40))</f>
        <v/>
      </c>
      <c r="I40" s="20" t="str">
        <f>IF(ROWS(I$4:I40)&gt;$L$1,"",LOOKUP(ROWS(I$4:I40),student!$I$3:$I$4002,student!$C$3:$C$4002))</f>
        <v/>
      </c>
      <c r="J40" s="21" t="str">
        <f>IF(ROWS(H$4:H40)&gt;$L$1,"",LOOKUP(ROWS(H$4:H40),student!$I$3:$I$4002,student!$D$3:$D$4002))</f>
        <v/>
      </c>
      <c r="K40" s="21" t="str">
        <f>IF(ROWS(I$4:I40)&gt;$L$1,"",LOOKUP(ROWS(I$4:I40),student!$I$3:$I$4002,student!$E$3:$E$4002))</f>
        <v/>
      </c>
      <c r="L40" s="21" t="str">
        <f>IF(ROWS(K$4:K40)&gt;$L$1,"",LOOKUP(ROWS(K$4:K40),student!$I$3:$I$4002,student!$F$3:$F$4002))</f>
        <v/>
      </c>
      <c r="N40" s="29">
        <f>IF(O40="","",SUBTOTAL(3,$O$4:O40))</f>
        <v>37</v>
      </c>
      <c r="O40" s="18">
        <f>IF(ROWS(O$4:O40)&gt;$R$1,"",LOOKUP(ROWS(O$4:O40),student!$J$3:$J$4002,student!$C$3:$C$4002))</f>
        <v>0</v>
      </c>
      <c r="P40" s="19">
        <f>IF(ROWS(N$4:N40)&gt;$R$1,"",LOOKUP(ROWS(N$4:N40),student!$J$3:$J$4002,student!$D$3:$D$4002))</f>
        <v>0</v>
      </c>
      <c r="Q40" s="19">
        <f>IF(ROWS(O$4:O40)&gt;$R$1,"",LOOKUP(ROWS(O$4:O40),student!$J$3:$J$4002,student!$E$3:$E$4002))</f>
        <v>0</v>
      </c>
      <c r="R40" s="19">
        <f>IF(ROWS(Q$4:Q40)&gt;$R$1,"",LOOKUP(ROWS(Q$4:Q40),student!$J$3:$J$4002,student!$F$3:$F$4002))</f>
        <v>0</v>
      </c>
      <c r="T40" s="30">
        <f>IF(U40="","",SUBTOTAL(3,$U$4:U40))</f>
        <v>37</v>
      </c>
      <c r="U40" s="20">
        <f>IF(ROWS(U$4:U40)&gt;$X$1,"",LOOKUP(ROWS(U$4:U40),student!$K$3:$K$4002,student!$C$3:$C$4002))</f>
        <v>0</v>
      </c>
      <c r="V40" s="21">
        <f>IF(ROWS(T$4:T40)&gt;$X$1,"",LOOKUP(ROWS(T$4:T40),student!$K$3:$K$4002,student!$D$3:$D$4002))</f>
        <v>0</v>
      </c>
      <c r="W40" s="21">
        <f>IF(ROWS(U$4:U40)&gt;$X$1,"",LOOKUP(ROWS(U$4:U40),student!$K$3:$K$4002,student!$E$3:$E$4002))</f>
        <v>0</v>
      </c>
      <c r="X40" s="21">
        <f>IF(ROWS(W$4:W40)&gt;$X$1,"",LOOKUP(ROWS(W$4:W40),student!$K$3:$K$4002,student!$F$3:$F$4002))</f>
        <v>0</v>
      </c>
      <c r="Z40" s="29">
        <f>IF(AA40="","",SUBTOTAL(3,$AA$4:AA40))</f>
        <v>37</v>
      </c>
      <c r="AA40" s="18">
        <f>IF(ROWS(AA$4:AA40)&gt;$AD$1,"",LOOKUP(ROWS(AA$4:AA40),student!$L$3:$L$4002,student!$C$3:$C$4002))</f>
        <v>0</v>
      </c>
      <c r="AB40" s="19">
        <f>IF(ROWS(Z$4:Z40)&gt;$AD$1,"",LOOKUP(ROWS(Z$4:Z40),student!$L$3:$L$4002,student!$D$3:$D$4002))</f>
        <v>0</v>
      </c>
      <c r="AC40" s="19">
        <f>IF(ROWS(AA$4:AA40)&gt;$AD$1,"",LOOKUP(ROWS(AA$4:AA40),student!$L$3:$L$4002,student!$E$3:$E$4002))</f>
        <v>0</v>
      </c>
      <c r="AD40" s="19">
        <f>IF(ROWS(AC$4:AC40)&gt;$AD$1,"",LOOKUP(ROWS(AC$4:AC40),student!$L$3:$L$4002,student!$F$3:$F$4002))</f>
        <v>0</v>
      </c>
      <c r="AF40" s="30">
        <f>IF(AG40="","",SUBTOTAL(3,$AG$4:AG40))</f>
        <v>37</v>
      </c>
      <c r="AG40" s="20">
        <f>IF(ROWS(AG$4:AG40)&gt;$AJ$1,"",LOOKUP(ROWS(AG$4:AG40),student!$M$3:$M$4002,student!$C$3:$C$4002))</f>
        <v>0</v>
      </c>
      <c r="AH40" s="21">
        <f>IF(ROWS(AF$4:AF40)&gt;$AJ$1,"",LOOKUP(ROWS(AF$4:AF40),student!$M$3:$M$4002,student!$D$3:$D$4002))</f>
        <v>0</v>
      </c>
      <c r="AI40" s="21">
        <f>IF(ROWS(AG$4:AG40)&gt;$AJ$1,"",LOOKUP(ROWS(AG$4:AG40),student!$M$3:$M$4002,student!$E$3:$E$4002))</f>
        <v>0</v>
      </c>
      <c r="AJ40" s="21">
        <f>IF(ROWS(AI$4:AI40)&gt;$AJ$1,"",LOOKUP(ROWS(AI$4:AI40),student!$M$3:$M$4002,student!$F$3:$F$4002))</f>
        <v>0</v>
      </c>
      <c r="AL40" s="29" t="str">
        <f>IF(AM40="","",SUBTOTAL(3,$AM$4:AM40))</f>
        <v/>
      </c>
      <c r="AM40" s="18" t="str">
        <f>IF(ROWS(AM$4:AM40)&gt;$AP$1,"",LOOKUP(ROWS(AM$4:AM40),student!$N$3:$N$4002,student!$C$3:$C$4002))</f>
        <v/>
      </c>
      <c r="AN40" s="19" t="str">
        <f>IF(ROWS(AL$4:AL40)&gt;$AP$1,"",LOOKUP(ROWS(AL$4:AL40),student!$N$3:$N$4002,student!$D$3:$D$4002))</f>
        <v/>
      </c>
      <c r="AO40" s="19" t="str">
        <f>IF(ROWS(AM$4:AM40)&gt;$AP$1,"",LOOKUP(ROWS(AM$4:AM40),student!$N$3:$N$4002,student!$E$3:$E$4002))</f>
        <v/>
      </c>
      <c r="AP40" s="19" t="str">
        <f>IF(ROWS(AO$4:AO40)&gt;$AP$1,"",LOOKUP(ROWS(AO$4:AO40),student!$N$3:$N$4002,student!$F$3:$F$4002))</f>
        <v/>
      </c>
      <c r="AR40" s="30" t="str">
        <f>IF(AS40="","",SUBTOTAL(3,$AS$4:AS40))</f>
        <v/>
      </c>
      <c r="AS40" s="20" t="str">
        <f>IF(ROWS(AS$4:AS40)&gt;$AV$1,"",LOOKUP(ROWS(AS$4:AS40),student!$O$3:$O$4002,student!$C$3:$C$4002))</f>
        <v/>
      </c>
      <c r="AT40" s="21" t="str">
        <f>IF(ROWS(AR$4:AR40)&gt;$AV$1,"",LOOKUP(ROWS(AR$4:AR40),student!$O$3:$O$4002,student!$D$3:$D$4002))</f>
        <v/>
      </c>
      <c r="AU40" s="21" t="str">
        <f>IF(ROWS(AS$4:AS40)&gt;$AV$1,"",LOOKUP(ROWS(AS$4:AS40),student!$O$3:$O$4002,student!$E$3:$E$4002))</f>
        <v/>
      </c>
      <c r="AV40" s="21" t="str">
        <f>IF(ROWS(AU$4:AU40)&gt;$AV$1,"",LOOKUP(ROWS(AU$4:AU40),student!$O$3:$O$4002,student!$F$3:$F$4002))</f>
        <v/>
      </c>
      <c r="AX40" s="29" t="str">
        <f>IF(AY40="","",SUBTOTAL(3,$AY$4:AY40))</f>
        <v/>
      </c>
      <c r="AY40" s="18" t="str">
        <f>IF(ROWS(AY$4:AY40)&gt;$BB$1,"",LOOKUP(ROWS(AY$4:AY40),student!$P$3:$P$4002,student!$C$3:$C$4002))</f>
        <v/>
      </c>
      <c r="AZ40" s="19" t="str">
        <f>IF(ROWS(AX$4:AX40)&gt;$BB$1,"",LOOKUP(ROWS(AX$4:AX40),student!$P$3:$P$4002,student!$D$3:$D$4002))</f>
        <v/>
      </c>
      <c r="BA40" s="19" t="str">
        <f>IF(ROWS(AY$4:AY40)&gt;$BB$1,"",LOOKUP(ROWS(AY$4:AY40),student!$P$3:$P$4002,student!$E$3:$E$4002))</f>
        <v/>
      </c>
      <c r="BB40" s="19" t="str">
        <f>IF(ROWS(BA$4:BA40)&gt;$BB$1,"",LOOKUP(ROWS(BA$4:BA40),student!$P$3:$P$4002,student!$F$3:$F$4002))</f>
        <v/>
      </c>
      <c r="BD40" s="30" t="str">
        <f>IF(BE40="","",SUBTOTAL(3,$BE$4:BE40))</f>
        <v/>
      </c>
      <c r="BE40" s="20" t="str">
        <f>IF(ROWS(BE$4:BE40)&gt;$BH$1,"",LOOKUP(ROWS(BE$4:BE40),student!$Q$3:$Q$4002,student!$C$3:$C$4002))</f>
        <v/>
      </c>
      <c r="BF40" s="21" t="str">
        <f>IF(ROWS(BD$4:BD40)&gt;$BH$1,"",LOOKUP(ROWS(BD$4:BD40),student!$Q$3:$Q$4002,student!$D$3:$D$4002))</f>
        <v/>
      </c>
      <c r="BG40" s="21" t="str">
        <f>IF(ROWS(BE$4:BE40)&gt;$BH$1,"",LOOKUP(ROWS(BE$4:BE40),student!$Q$3:$Q$4002,student!$E$3:$E$4002))</f>
        <v/>
      </c>
      <c r="BH40" s="21" t="str">
        <f>IF(ROWS(BG$4:BG40)&gt;$BH$1,"",LOOKUP(ROWS(BG$4:BG40),student!$Q$3:$Q$4002,student!$F$3:$F$4002))</f>
        <v/>
      </c>
      <c r="BJ40" s="29">
        <f>IF(BK40="","",SUBTOTAL(3,$BK$4:BK40))</f>
        <v>37</v>
      </c>
      <c r="BK40" s="18">
        <f>IF(ROWS(BK$4:BK40)&gt;$BN$1,"",LOOKUP(ROWS(BK$4:BK40),student!$R$3:$R$4002,student!$C$3:$C$4002))</f>
        <v>0</v>
      </c>
      <c r="BL40" s="19">
        <f>IF(ROWS(BJ$4:BJ40)&gt;$BN$1,"",LOOKUP(ROWS(BJ$4:BJ40),student!$R$3:$R$4002,student!$D$3:$D$4002))</f>
        <v>0</v>
      </c>
      <c r="BM40" s="19">
        <f>IF(ROWS(BK$4:BK40)&gt;$BN$1,"",LOOKUP(ROWS(BK$4:BK40),student!$R$3:$R$4002,student!$E$3:$E$4002))</f>
        <v>0</v>
      </c>
      <c r="BN40" s="19">
        <f>IF(ROWS(BM$4:BM40)&gt;$BN$1,"",LOOKUP(ROWS(BM$4:BM40),student!$R$3:$R$4002,student!$F$3:$F$4002))</f>
        <v>0</v>
      </c>
      <c r="BP40" s="30">
        <f>IF(BQ40="","",SUBTOTAL(3,$BQ$4:BQ40))</f>
        <v>37</v>
      </c>
      <c r="BQ40" s="20">
        <f>IF(ROWS(BQ$4:BQ40)&gt;$BT$1,"",LOOKUP(ROWS(BQ$4:BQ40),student!$S$3:$S$4002,student!$C$3:$C$4002))</f>
        <v>0</v>
      </c>
      <c r="BR40" s="21">
        <f>IF(ROWS(BP$4:BP40)&gt;$BT$1,"",LOOKUP(ROWS(BP$4:BP40),student!$S$3:$S$4002,student!$D$3:$D$4002))</f>
        <v>0</v>
      </c>
      <c r="BS40" s="21">
        <f>IF(ROWS(BQ$4:BQ40)&gt;$BT$1,"",LOOKUP(ROWS(BQ$4:BQ40),student!$S$3:$S$4002,student!$E$3:$E$4002))</f>
        <v>0</v>
      </c>
      <c r="BT40" s="21">
        <f>IF(ROWS(BS$4:BS40)&gt;$BT$1,"",LOOKUP(ROWS(BS$4:BS40),student!$S$3:$S$4002,student!$F$3:$F$4002))</f>
        <v>0</v>
      </c>
    </row>
    <row r="41" spans="1:72" x14ac:dyDescent="0.75">
      <c r="A41" s="26">
        <v>38</v>
      </c>
      <c r="B41" s="29" t="str">
        <f>IF(C41="","",SUBTOTAL(3,$C$4:C41))</f>
        <v/>
      </c>
      <c r="C41" s="18" t="str">
        <f>IF(ROWS(C$4:C41)&gt;$F$1,"",LOOKUP(ROWS(C$4:C41),student!$H$3:$H$4002,student!$C$3:$C$4002))</f>
        <v/>
      </c>
      <c r="D41" s="19" t="str">
        <f>IF(ROWS(B$4:B41)&gt;$F$1,"",LOOKUP(ROWS(B$4:B41),student!$H$3:$H$4002,student!$D$3:$D$4002))</f>
        <v/>
      </c>
      <c r="E41" s="19" t="str">
        <f>IF(ROWS(C$4:C41)&gt;$F$1,"",LOOKUP(ROWS(C$4:C41),student!$H$3:$H$4002,student!$E$3:$E$4002))</f>
        <v/>
      </c>
      <c r="F41" s="19" t="str">
        <f>IF(ROWS(E$4:E41)&gt;$F$1,"",LOOKUP(ROWS(E$4:E41),student!$H$3:$H$4002,student!$F$3:$F$4002))</f>
        <v/>
      </c>
      <c r="G41" s="26"/>
      <c r="H41" s="30" t="str">
        <f>IF(I41="","",SUBTOTAL(3,$I$4:I41))</f>
        <v/>
      </c>
      <c r="I41" s="20" t="str">
        <f>IF(ROWS(I$4:I41)&gt;$L$1,"",LOOKUP(ROWS(I$4:I41),student!$I$3:$I$4002,student!$C$3:$C$4002))</f>
        <v/>
      </c>
      <c r="J41" s="21" t="str">
        <f>IF(ROWS(H$4:H41)&gt;$L$1,"",LOOKUP(ROWS(H$4:H41),student!$I$3:$I$4002,student!$D$3:$D$4002))</f>
        <v/>
      </c>
      <c r="K41" s="21" t="str">
        <f>IF(ROWS(I$4:I41)&gt;$L$1,"",LOOKUP(ROWS(I$4:I41),student!$I$3:$I$4002,student!$E$3:$E$4002))</f>
        <v/>
      </c>
      <c r="L41" s="21" t="str">
        <f>IF(ROWS(K$4:K41)&gt;$L$1,"",LOOKUP(ROWS(K$4:K41),student!$I$3:$I$4002,student!$F$3:$F$4002))</f>
        <v/>
      </c>
      <c r="N41" s="29">
        <f>IF(O41="","",SUBTOTAL(3,$O$4:O41))</f>
        <v>38</v>
      </c>
      <c r="O41" s="18">
        <f>IF(ROWS(O$4:O41)&gt;$R$1,"",LOOKUP(ROWS(O$4:O41),student!$J$3:$J$4002,student!$C$3:$C$4002))</f>
        <v>0</v>
      </c>
      <c r="P41" s="19">
        <f>IF(ROWS(N$4:N41)&gt;$R$1,"",LOOKUP(ROWS(N$4:N41),student!$J$3:$J$4002,student!$D$3:$D$4002))</f>
        <v>0</v>
      </c>
      <c r="Q41" s="19">
        <f>IF(ROWS(O$4:O41)&gt;$R$1,"",LOOKUP(ROWS(O$4:O41),student!$J$3:$J$4002,student!$E$3:$E$4002))</f>
        <v>0</v>
      </c>
      <c r="R41" s="19">
        <f>IF(ROWS(Q$4:Q41)&gt;$R$1,"",LOOKUP(ROWS(Q$4:Q41),student!$J$3:$J$4002,student!$F$3:$F$4002))</f>
        <v>0</v>
      </c>
      <c r="T41" s="30">
        <f>IF(U41="","",SUBTOTAL(3,$U$4:U41))</f>
        <v>38</v>
      </c>
      <c r="U41" s="20">
        <f>IF(ROWS(U$4:U41)&gt;$X$1,"",LOOKUP(ROWS(U$4:U41),student!$K$3:$K$4002,student!$C$3:$C$4002))</f>
        <v>0</v>
      </c>
      <c r="V41" s="21">
        <f>IF(ROWS(T$4:T41)&gt;$X$1,"",LOOKUP(ROWS(T$4:T41),student!$K$3:$K$4002,student!$D$3:$D$4002))</f>
        <v>0</v>
      </c>
      <c r="W41" s="21">
        <f>IF(ROWS(U$4:U41)&gt;$X$1,"",LOOKUP(ROWS(U$4:U41),student!$K$3:$K$4002,student!$E$3:$E$4002))</f>
        <v>0</v>
      </c>
      <c r="X41" s="21">
        <f>IF(ROWS(W$4:W41)&gt;$X$1,"",LOOKUP(ROWS(W$4:W41),student!$K$3:$K$4002,student!$F$3:$F$4002))</f>
        <v>0</v>
      </c>
      <c r="Z41" s="29">
        <f>IF(AA41="","",SUBTOTAL(3,$AA$4:AA41))</f>
        <v>38</v>
      </c>
      <c r="AA41" s="18">
        <f>IF(ROWS(AA$4:AA41)&gt;$AD$1,"",LOOKUP(ROWS(AA$4:AA41),student!$L$3:$L$4002,student!$C$3:$C$4002))</f>
        <v>0</v>
      </c>
      <c r="AB41" s="19">
        <f>IF(ROWS(Z$4:Z41)&gt;$AD$1,"",LOOKUP(ROWS(Z$4:Z41),student!$L$3:$L$4002,student!$D$3:$D$4002))</f>
        <v>0</v>
      </c>
      <c r="AC41" s="19">
        <f>IF(ROWS(AA$4:AA41)&gt;$AD$1,"",LOOKUP(ROWS(AA$4:AA41),student!$L$3:$L$4002,student!$E$3:$E$4002))</f>
        <v>0</v>
      </c>
      <c r="AD41" s="19">
        <f>IF(ROWS(AC$4:AC41)&gt;$AD$1,"",LOOKUP(ROWS(AC$4:AC41),student!$L$3:$L$4002,student!$F$3:$F$4002))</f>
        <v>0</v>
      </c>
      <c r="AF41" s="30">
        <f>IF(AG41="","",SUBTOTAL(3,$AG$4:AG41))</f>
        <v>38</v>
      </c>
      <c r="AG41" s="20">
        <f>IF(ROWS(AG$4:AG41)&gt;$AJ$1,"",LOOKUP(ROWS(AG$4:AG41),student!$M$3:$M$4002,student!$C$3:$C$4002))</f>
        <v>0</v>
      </c>
      <c r="AH41" s="21">
        <f>IF(ROWS(AF$4:AF41)&gt;$AJ$1,"",LOOKUP(ROWS(AF$4:AF41),student!$M$3:$M$4002,student!$D$3:$D$4002))</f>
        <v>0</v>
      </c>
      <c r="AI41" s="21">
        <f>IF(ROWS(AG$4:AG41)&gt;$AJ$1,"",LOOKUP(ROWS(AG$4:AG41),student!$M$3:$M$4002,student!$E$3:$E$4002))</f>
        <v>0</v>
      </c>
      <c r="AJ41" s="21">
        <f>IF(ROWS(AI$4:AI41)&gt;$AJ$1,"",LOOKUP(ROWS(AI$4:AI41),student!$M$3:$M$4002,student!$F$3:$F$4002))</f>
        <v>0</v>
      </c>
      <c r="AL41" s="29" t="str">
        <f>IF(AM41="","",SUBTOTAL(3,$AM$4:AM41))</f>
        <v/>
      </c>
      <c r="AM41" s="18" t="str">
        <f>IF(ROWS(AM$4:AM41)&gt;$AP$1,"",LOOKUP(ROWS(AM$4:AM41),student!$N$3:$N$4002,student!$C$3:$C$4002))</f>
        <v/>
      </c>
      <c r="AN41" s="19" t="str">
        <f>IF(ROWS(AL$4:AL41)&gt;$AP$1,"",LOOKUP(ROWS(AL$4:AL41),student!$N$3:$N$4002,student!$D$3:$D$4002))</f>
        <v/>
      </c>
      <c r="AO41" s="19" t="str">
        <f>IF(ROWS(AM$4:AM41)&gt;$AP$1,"",LOOKUP(ROWS(AM$4:AM41),student!$N$3:$N$4002,student!$E$3:$E$4002))</f>
        <v/>
      </c>
      <c r="AP41" s="19" t="str">
        <f>IF(ROWS(AO$4:AO41)&gt;$AP$1,"",LOOKUP(ROWS(AO$4:AO41),student!$N$3:$N$4002,student!$F$3:$F$4002))</f>
        <v/>
      </c>
      <c r="AR41" s="30" t="str">
        <f>IF(AS41="","",SUBTOTAL(3,$AS$4:AS41))</f>
        <v/>
      </c>
      <c r="AS41" s="20" t="str">
        <f>IF(ROWS(AS$4:AS41)&gt;$AV$1,"",LOOKUP(ROWS(AS$4:AS41),student!$O$3:$O$4002,student!$C$3:$C$4002))</f>
        <v/>
      </c>
      <c r="AT41" s="21" t="str">
        <f>IF(ROWS(AR$4:AR41)&gt;$AV$1,"",LOOKUP(ROWS(AR$4:AR41),student!$O$3:$O$4002,student!$D$3:$D$4002))</f>
        <v/>
      </c>
      <c r="AU41" s="21" t="str">
        <f>IF(ROWS(AS$4:AS41)&gt;$AV$1,"",LOOKUP(ROWS(AS$4:AS41),student!$O$3:$O$4002,student!$E$3:$E$4002))</f>
        <v/>
      </c>
      <c r="AV41" s="21" t="str">
        <f>IF(ROWS(AU$4:AU41)&gt;$AV$1,"",LOOKUP(ROWS(AU$4:AU41),student!$O$3:$O$4002,student!$F$3:$F$4002))</f>
        <v/>
      </c>
      <c r="AX41" s="29" t="str">
        <f>IF(AY41="","",SUBTOTAL(3,$AY$4:AY41))</f>
        <v/>
      </c>
      <c r="AY41" s="18" t="str">
        <f>IF(ROWS(AY$4:AY41)&gt;$BB$1,"",LOOKUP(ROWS(AY$4:AY41),student!$P$3:$P$4002,student!$C$3:$C$4002))</f>
        <v/>
      </c>
      <c r="AZ41" s="19" t="str">
        <f>IF(ROWS(AX$4:AX41)&gt;$BB$1,"",LOOKUP(ROWS(AX$4:AX41),student!$P$3:$P$4002,student!$D$3:$D$4002))</f>
        <v/>
      </c>
      <c r="BA41" s="19" t="str">
        <f>IF(ROWS(AY$4:AY41)&gt;$BB$1,"",LOOKUP(ROWS(AY$4:AY41),student!$P$3:$P$4002,student!$E$3:$E$4002))</f>
        <v/>
      </c>
      <c r="BB41" s="19" t="str">
        <f>IF(ROWS(BA$4:BA41)&gt;$BB$1,"",LOOKUP(ROWS(BA$4:BA41),student!$P$3:$P$4002,student!$F$3:$F$4002))</f>
        <v/>
      </c>
      <c r="BD41" s="30" t="str">
        <f>IF(BE41="","",SUBTOTAL(3,$BE$4:BE41))</f>
        <v/>
      </c>
      <c r="BE41" s="20" t="str">
        <f>IF(ROWS(BE$4:BE41)&gt;$BH$1,"",LOOKUP(ROWS(BE$4:BE41),student!$Q$3:$Q$4002,student!$C$3:$C$4002))</f>
        <v/>
      </c>
      <c r="BF41" s="21" t="str">
        <f>IF(ROWS(BD$4:BD41)&gt;$BH$1,"",LOOKUP(ROWS(BD$4:BD41),student!$Q$3:$Q$4002,student!$D$3:$D$4002))</f>
        <v/>
      </c>
      <c r="BG41" s="21" t="str">
        <f>IF(ROWS(BE$4:BE41)&gt;$BH$1,"",LOOKUP(ROWS(BE$4:BE41),student!$Q$3:$Q$4002,student!$E$3:$E$4002))</f>
        <v/>
      </c>
      <c r="BH41" s="21" t="str">
        <f>IF(ROWS(BG$4:BG41)&gt;$BH$1,"",LOOKUP(ROWS(BG$4:BG41),student!$Q$3:$Q$4002,student!$F$3:$F$4002))</f>
        <v/>
      </c>
      <c r="BJ41" s="29">
        <f>IF(BK41="","",SUBTOTAL(3,$BK$4:BK41))</f>
        <v>38</v>
      </c>
      <c r="BK41" s="18">
        <f>IF(ROWS(BK$4:BK41)&gt;$BN$1,"",LOOKUP(ROWS(BK$4:BK41),student!$R$3:$R$4002,student!$C$3:$C$4002))</f>
        <v>0</v>
      </c>
      <c r="BL41" s="19">
        <f>IF(ROWS(BJ$4:BJ41)&gt;$BN$1,"",LOOKUP(ROWS(BJ$4:BJ41),student!$R$3:$R$4002,student!$D$3:$D$4002))</f>
        <v>0</v>
      </c>
      <c r="BM41" s="19">
        <f>IF(ROWS(BK$4:BK41)&gt;$BN$1,"",LOOKUP(ROWS(BK$4:BK41),student!$R$3:$R$4002,student!$E$3:$E$4002))</f>
        <v>0</v>
      </c>
      <c r="BN41" s="19">
        <f>IF(ROWS(BM$4:BM41)&gt;$BN$1,"",LOOKUP(ROWS(BM$4:BM41),student!$R$3:$R$4002,student!$F$3:$F$4002))</f>
        <v>0</v>
      </c>
      <c r="BP41" s="30">
        <f>IF(BQ41="","",SUBTOTAL(3,$BQ$4:BQ41))</f>
        <v>38</v>
      </c>
      <c r="BQ41" s="20">
        <f>IF(ROWS(BQ$4:BQ41)&gt;$BT$1,"",LOOKUP(ROWS(BQ$4:BQ41),student!$S$3:$S$4002,student!$C$3:$C$4002))</f>
        <v>0</v>
      </c>
      <c r="BR41" s="21">
        <f>IF(ROWS(BP$4:BP41)&gt;$BT$1,"",LOOKUP(ROWS(BP$4:BP41),student!$S$3:$S$4002,student!$D$3:$D$4002))</f>
        <v>0</v>
      </c>
      <c r="BS41" s="21">
        <f>IF(ROWS(BQ$4:BQ41)&gt;$BT$1,"",LOOKUP(ROWS(BQ$4:BQ41),student!$S$3:$S$4002,student!$E$3:$E$4002))</f>
        <v>0</v>
      </c>
      <c r="BT41" s="21">
        <f>IF(ROWS(BS$4:BS41)&gt;$BT$1,"",LOOKUP(ROWS(BS$4:BS41),student!$S$3:$S$4002,student!$F$3:$F$4002))</f>
        <v>0</v>
      </c>
    </row>
    <row r="42" spans="1:72" x14ac:dyDescent="0.75">
      <c r="A42" s="26">
        <v>39</v>
      </c>
      <c r="B42" s="29" t="str">
        <f>IF(C42="","",SUBTOTAL(3,$C$4:C42))</f>
        <v/>
      </c>
      <c r="C42" s="18" t="str">
        <f>IF(ROWS(C$4:C42)&gt;$F$1,"",LOOKUP(ROWS(C$4:C42),student!$H$3:$H$4002,student!$C$3:$C$4002))</f>
        <v/>
      </c>
      <c r="D42" s="19" t="str">
        <f>IF(ROWS(B$4:B42)&gt;$F$1,"",LOOKUP(ROWS(B$4:B42),student!$H$3:$H$4002,student!$D$3:$D$4002))</f>
        <v/>
      </c>
      <c r="E42" s="19" t="str">
        <f>IF(ROWS(C$4:C42)&gt;$F$1,"",LOOKUP(ROWS(C$4:C42),student!$H$3:$H$4002,student!$E$3:$E$4002))</f>
        <v/>
      </c>
      <c r="F42" s="19" t="str">
        <f>IF(ROWS(E$4:E42)&gt;$F$1,"",LOOKUP(ROWS(E$4:E42),student!$H$3:$H$4002,student!$F$3:$F$4002))</f>
        <v/>
      </c>
      <c r="G42" s="26"/>
      <c r="H42" s="30" t="str">
        <f>IF(I42="","",SUBTOTAL(3,$I$4:I42))</f>
        <v/>
      </c>
      <c r="I42" s="20" t="str">
        <f>IF(ROWS(I$4:I42)&gt;$L$1,"",LOOKUP(ROWS(I$4:I42),student!$I$3:$I$4002,student!$C$3:$C$4002))</f>
        <v/>
      </c>
      <c r="J42" s="21" t="str">
        <f>IF(ROWS(H$4:H42)&gt;$L$1,"",LOOKUP(ROWS(H$4:H42),student!$I$3:$I$4002,student!$D$3:$D$4002))</f>
        <v/>
      </c>
      <c r="K42" s="21" t="str">
        <f>IF(ROWS(I$4:I42)&gt;$L$1,"",LOOKUP(ROWS(I$4:I42),student!$I$3:$I$4002,student!$E$3:$E$4002))</f>
        <v/>
      </c>
      <c r="L42" s="21" t="str">
        <f>IF(ROWS(K$4:K42)&gt;$L$1,"",LOOKUP(ROWS(K$4:K42),student!$I$3:$I$4002,student!$F$3:$F$4002))</f>
        <v/>
      </c>
      <c r="N42" s="29">
        <f>IF(O42="","",SUBTOTAL(3,$O$4:O42))</f>
        <v>39</v>
      </c>
      <c r="O42" s="18">
        <f>IF(ROWS(O$4:O42)&gt;$R$1,"",LOOKUP(ROWS(O$4:O42),student!$J$3:$J$4002,student!$C$3:$C$4002))</f>
        <v>0</v>
      </c>
      <c r="P42" s="19">
        <f>IF(ROWS(N$4:N42)&gt;$R$1,"",LOOKUP(ROWS(N$4:N42),student!$J$3:$J$4002,student!$D$3:$D$4002))</f>
        <v>0</v>
      </c>
      <c r="Q42" s="19">
        <f>IF(ROWS(O$4:O42)&gt;$R$1,"",LOOKUP(ROWS(O$4:O42),student!$J$3:$J$4002,student!$E$3:$E$4002))</f>
        <v>0</v>
      </c>
      <c r="R42" s="19">
        <f>IF(ROWS(Q$4:Q42)&gt;$R$1,"",LOOKUP(ROWS(Q$4:Q42),student!$J$3:$J$4002,student!$F$3:$F$4002))</f>
        <v>0</v>
      </c>
      <c r="T42" s="30">
        <f>IF(U42="","",SUBTOTAL(3,$U$4:U42))</f>
        <v>39</v>
      </c>
      <c r="U42" s="20">
        <f>IF(ROWS(U$4:U42)&gt;$X$1,"",LOOKUP(ROWS(U$4:U42),student!$K$3:$K$4002,student!$C$3:$C$4002))</f>
        <v>0</v>
      </c>
      <c r="V42" s="21">
        <f>IF(ROWS(T$4:T42)&gt;$X$1,"",LOOKUP(ROWS(T$4:T42),student!$K$3:$K$4002,student!$D$3:$D$4002))</f>
        <v>0</v>
      </c>
      <c r="W42" s="21">
        <f>IF(ROWS(U$4:U42)&gt;$X$1,"",LOOKUP(ROWS(U$4:U42),student!$K$3:$K$4002,student!$E$3:$E$4002))</f>
        <v>0</v>
      </c>
      <c r="X42" s="21">
        <f>IF(ROWS(W$4:W42)&gt;$X$1,"",LOOKUP(ROWS(W$4:W42),student!$K$3:$K$4002,student!$F$3:$F$4002))</f>
        <v>0</v>
      </c>
      <c r="Z42" s="29">
        <f>IF(AA42="","",SUBTOTAL(3,$AA$4:AA42))</f>
        <v>39</v>
      </c>
      <c r="AA42" s="18">
        <f>IF(ROWS(AA$4:AA42)&gt;$AD$1,"",LOOKUP(ROWS(AA$4:AA42),student!$L$3:$L$4002,student!$C$3:$C$4002))</f>
        <v>0</v>
      </c>
      <c r="AB42" s="19">
        <f>IF(ROWS(Z$4:Z42)&gt;$AD$1,"",LOOKUP(ROWS(Z$4:Z42),student!$L$3:$L$4002,student!$D$3:$D$4002))</f>
        <v>0</v>
      </c>
      <c r="AC42" s="19">
        <f>IF(ROWS(AA$4:AA42)&gt;$AD$1,"",LOOKUP(ROWS(AA$4:AA42),student!$L$3:$L$4002,student!$E$3:$E$4002))</f>
        <v>0</v>
      </c>
      <c r="AD42" s="19">
        <f>IF(ROWS(AC$4:AC42)&gt;$AD$1,"",LOOKUP(ROWS(AC$4:AC42),student!$L$3:$L$4002,student!$F$3:$F$4002))</f>
        <v>0</v>
      </c>
      <c r="AF42" s="30">
        <f>IF(AG42="","",SUBTOTAL(3,$AG$4:AG42))</f>
        <v>39</v>
      </c>
      <c r="AG42" s="20">
        <f>IF(ROWS(AG$4:AG42)&gt;$AJ$1,"",LOOKUP(ROWS(AG$4:AG42),student!$M$3:$M$4002,student!$C$3:$C$4002))</f>
        <v>0</v>
      </c>
      <c r="AH42" s="21">
        <f>IF(ROWS(AF$4:AF42)&gt;$AJ$1,"",LOOKUP(ROWS(AF$4:AF42),student!$M$3:$M$4002,student!$D$3:$D$4002))</f>
        <v>0</v>
      </c>
      <c r="AI42" s="21">
        <f>IF(ROWS(AG$4:AG42)&gt;$AJ$1,"",LOOKUP(ROWS(AG$4:AG42),student!$M$3:$M$4002,student!$E$3:$E$4002))</f>
        <v>0</v>
      </c>
      <c r="AJ42" s="21">
        <f>IF(ROWS(AI$4:AI42)&gt;$AJ$1,"",LOOKUP(ROWS(AI$4:AI42),student!$M$3:$M$4002,student!$F$3:$F$4002))</f>
        <v>0</v>
      </c>
      <c r="AL42" s="29" t="str">
        <f>IF(AM42="","",SUBTOTAL(3,$AM$4:AM42))</f>
        <v/>
      </c>
      <c r="AM42" s="18" t="str">
        <f>IF(ROWS(AM$4:AM42)&gt;$AP$1,"",LOOKUP(ROWS(AM$4:AM42),student!$N$3:$N$4002,student!$C$3:$C$4002))</f>
        <v/>
      </c>
      <c r="AN42" s="19" t="str">
        <f>IF(ROWS(AL$4:AL42)&gt;$AP$1,"",LOOKUP(ROWS(AL$4:AL42),student!$N$3:$N$4002,student!$D$3:$D$4002))</f>
        <v/>
      </c>
      <c r="AO42" s="19" t="str">
        <f>IF(ROWS(AM$4:AM42)&gt;$AP$1,"",LOOKUP(ROWS(AM$4:AM42),student!$N$3:$N$4002,student!$E$3:$E$4002))</f>
        <v/>
      </c>
      <c r="AP42" s="19" t="str">
        <f>IF(ROWS(AO$4:AO42)&gt;$AP$1,"",LOOKUP(ROWS(AO$4:AO42),student!$N$3:$N$4002,student!$F$3:$F$4002))</f>
        <v/>
      </c>
      <c r="AR42" s="30" t="str">
        <f>IF(AS42="","",SUBTOTAL(3,$AS$4:AS42))</f>
        <v/>
      </c>
      <c r="AS42" s="20" t="str">
        <f>IF(ROWS(AS$4:AS42)&gt;$AV$1,"",LOOKUP(ROWS(AS$4:AS42),student!$O$3:$O$4002,student!$C$3:$C$4002))</f>
        <v/>
      </c>
      <c r="AT42" s="21" t="str">
        <f>IF(ROWS(AR$4:AR42)&gt;$AV$1,"",LOOKUP(ROWS(AR$4:AR42),student!$O$3:$O$4002,student!$D$3:$D$4002))</f>
        <v/>
      </c>
      <c r="AU42" s="21" t="str">
        <f>IF(ROWS(AS$4:AS42)&gt;$AV$1,"",LOOKUP(ROWS(AS$4:AS42),student!$O$3:$O$4002,student!$E$3:$E$4002))</f>
        <v/>
      </c>
      <c r="AV42" s="21" t="str">
        <f>IF(ROWS(AU$4:AU42)&gt;$AV$1,"",LOOKUP(ROWS(AU$4:AU42),student!$O$3:$O$4002,student!$F$3:$F$4002))</f>
        <v/>
      </c>
      <c r="AX42" s="29" t="str">
        <f>IF(AY42="","",SUBTOTAL(3,$AY$4:AY42))</f>
        <v/>
      </c>
      <c r="AY42" s="18" t="str">
        <f>IF(ROWS(AY$4:AY42)&gt;$BB$1,"",LOOKUP(ROWS(AY$4:AY42),student!$P$3:$P$4002,student!$C$3:$C$4002))</f>
        <v/>
      </c>
      <c r="AZ42" s="19" t="str">
        <f>IF(ROWS(AX$4:AX42)&gt;$BB$1,"",LOOKUP(ROWS(AX$4:AX42),student!$P$3:$P$4002,student!$D$3:$D$4002))</f>
        <v/>
      </c>
      <c r="BA42" s="19" t="str">
        <f>IF(ROWS(AY$4:AY42)&gt;$BB$1,"",LOOKUP(ROWS(AY$4:AY42),student!$P$3:$P$4002,student!$E$3:$E$4002))</f>
        <v/>
      </c>
      <c r="BB42" s="19" t="str">
        <f>IF(ROWS(BA$4:BA42)&gt;$BB$1,"",LOOKUP(ROWS(BA$4:BA42),student!$P$3:$P$4002,student!$F$3:$F$4002))</f>
        <v/>
      </c>
      <c r="BD42" s="30" t="str">
        <f>IF(BE42="","",SUBTOTAL(3,$BE$4:BE42))</f>
        <v/>
      </c>
      <c r="BE42" s="20" t="str">
        <f>IF(ROWS(BE$4:BE42)&gt;$BH$1,"",LOOKUP(ROWS(BE$4:BE42),student!$Q$3:$Q$4002,student!$C$3:$C$4002))</f>
        <v/>
      </c>
      <c r="BF42" s="21" t="str">
        <f>IF(ROWS(BD$4:BD42)&gt;$BH$1,"",LOOKUP(ROWS(BD$4:BD42),student!$Q$3:$Q$4002,student!$D$3:$D$4002))</f>
        <v/>
      </c>
      <c r="BG42" s="21" t="str">
        <f>IF(ROWS(BE$4:BE42)&gt;$BH$1,"",LOOKUP(ROWS(BE$4:BE42),student!$Q$3:$Q$4002,student!$E$3:$E$4002))</f>
        <v/>
      </c>
      <c r="BH42" s="21" t="str">
        <f>IF(ROWS(BG$4:BG42)&gt;$BH$1,"",LOOKUP(ROWS(BG$4:BG42),student!$Q$3:$Q$4002,student!$F$3:$F$4002))</f>
        <v/>
      </c>
      <c r="BJ42" s="29">
        <f>IF(BK42="","",SUBTOTAL(3,$BK$4:BK42))</f>
        <v>39</v>
      </c>
      <c r="BK42" s="18">
        <f>IF(ROWS(BK$4:BK42)&gt;$BN$1,"",LOOKUP(ROWS(BK$4:BK42),student!$R$3:$R$4002,student!$C$3:$C$4002))</f>
        <v>0</v>
      </c>
      <c r="BL42" s="19">
        <f>IF(ROWS(BJ$4:BJ42)&gt;$BN$1,"",LOOKUP(ROWS(BJ$4:BJ42),student!$R$3:$R$4002,student!$D$3:$D$4002))</f>
        <v>0</v>
      </c>
      <c r="BM42" s="19">
        <f>IF(ROWS(BK$4:BK42)&gt;$BN$1,"",LOOKUP(ROWS(BK$4:BK42),student!$R$3:$R$4002,student!$E$3:$E$4002))</f>
        <v>0</v>
      </c>
      <c r="BN42" s="19">
        <f>IF(ROWS(BM$4:BM42)&gt;$BN$1,"",LOOKUP(ROWS(BM$4:BM42),student!$R$3:$R$4002,student!$F$3:$F$4002))</f>
        <v>0</v>
      </c>
      <c r="BP42" s="30">
        <f>IF(BQ42="","",SUBTOTAL(3,$BQ$4:BQ42))</f>
        <v>39</v>
      </c>
      <c r="BQ42" s="20">
        <f>IF(ROWS(BQ$4:BQ42)&gt;$BT$1,"",LOOKUP(ROWS(BQ$4:BQ42),student!$S$3:$S$4002,student!$C$3:$C$4002))</f>
        <v>0</v>
      </c>
      <c r="BR42" s="21">
        <f>IF(ROWS(BP$4:BP42)&gt;$BT$1,"",LOOKUP(ROWS(BP$4:BP42),student!$S$3:$S$4002,student!$D$3:$D$4002))</f>
        <v>0</v>
      </c>
      <c r="BS42" s="21">
        <f>IF(ROWS(BQ$4:BQ42)&gt;$BT$1,"",LOOKUP(ROWS(BQ$4:BQ42),student!$S$3:$S$4002,student!$E$3:$E$4002))</f>
        <v>0</v>
      </c>
      <c r="BT42" s="21">
        <f>IF(ROWS(BS$4:BS42)&gt;$BT$1,"",LOOKUP(ROWS(BS$4:BS42),student!$S$3:$S$4002,student!$F$3:$F$4002))</f>
        <v>0</v>
      </c>
    </row>
    <row r="43" spans="1:72" x14ac:dyDescent="0.75">
      <c r="A43" s="26">
        <v>40</v>
      </c>
      <c r="B43" s="29" t="str">
        <f>IF(C43="","",SUBTOTAL(3,$C$4:C43))</f>
        <v/>
      </c>
      <c r="C43" s="18" t="str">
        <f>IF(ROWS(C$4:C43)&gt;$F$1,"",LOOKUP(ROWS(C$4:C43),student!$H$3:$H$4002,student!$C$3:$C$4002))</f>
        <v/>
      </c>
      <c r="D43" s="19" t="str">
        <f>IF(ROWS(B$4:B43)&gt;$F$1,"",LOOKUP(ROWS(B$4:B43),student!$H$3:$H$4002,student!$D$3:$D$4002))</f>
        <v/>
      </c>
      <c r="E43" s="19" t="str">
        <f>IF(ROWS(C$4:C43)&gt;$F$1,"",LOOKUP(ROWS(C$4:C43),student!$H$3:$H$4002,student!$E$3:$E$4002))</f>
        <v/>
      </c>
      <c r="F43" s="19" t="str">
        <f>IF(ROWS(E$4:E43)&gt;$F$1,"",LOOKUP(ROWS(E$4:E43),student!$H$3:$H$4002,student!$F$3:$F$4002))</f>
        <v/>
      </c>
      <c r="G43" s="26"/>
      <c r="H43" s="30" t="str">
        <f>IF(I43="","",SUBTOTAL(3,$I$4:I43))</f>
        <v/>
      </c>
      <c r="I43" s="20" t="str">
        <f>IF(ROWS(I$4:I43)&gt;$L$1,"",LOOKUP(ROWS(I$4:I43),student!$I$3:$I$4002,student!$C$3:$C$4002))</f>
        <v/>
      </c>
      <c r="J43" s="21" t="str">
        <f>IF(ROWS(H$4:H43)&gt;$L$1,"",LOOKUP(ROWS(H$4:H43),student!$I$3:$I$4002,student!$D$3:$D$4002))</f>
        <v/>
      </c>
      <c r="K43" s="21" t="str">
        <f>IF(ROWS(I$4:I43)&gt;$L$1,"",LOOKUP(ROWS(I$4:I43),student!$I$3:$I$4002,student!$E$3:$E$4002))</f>
        <v/>
      </c>
      <c r="L43" s="21" t="str">
        <f>IF(ROWS(K$4:K43)&gt;$L$1,"",LOOKUP(ROWS(K$4:K43),student!$I$3:$I$4002,student!$F$3:$F$4002))</f>
        <v/>
      </c>
      <c r="N43" s="29">
        <f>IF(O43="","",SUBTOTAL(3,$O$4:O43))</f>
        <v>40</v>
      </c>
      <c r="O43" s="18">
        <f>IF(ROWS(O$4:O43)&gt;$R$1,"",LOOKUP(ROWS(O$4:O43),student!$J$3:$J$4002,student!$C$3:$C$4002))</f>
        <v>0</v>
      </c>
      <c r="P43" s="19">
        <f>IF(ROWS(N$4:N43)&gt;$R$1,"",LOOKUP(ROWS(N$4:N43),student!$J$3:$J$4002,student!$D$3:$D$4002))</f>
        <v>0</v>
      </c>
      <c r="Q43" s="19">
        <f>IF(ROWS(O$4:O43)&gt;$R$1,"",LOOKUP(ROWS(O$4:O43),student!$J$3:$J$4002,student!$E$3:$E$4002))</f>
        <v>0</v>
      </c>
      <c r="R43" s="19">
        <f>IF(ROWS(Q$4:Q43)&gt;$R$1,"",LOOKUP(ROWS(Q$4:Q43),student!$J$3:$J$4002,student!$F$3:$F$4002))</f>
        <v>0</v>
      </c>
      <c r="T43" s="30">
        <f>IF(U43="","",SUBTOTAL(3,$U$4:U43))</f>
        <v>40</v>
      </c>
      <c r="U43" s="20">
        <f>IF(ROWS(U$4:U43)&gt;$X$1,"",LOOKUP(ROWS(U$4:U43),student!$K$3:$K$4002,student!$C$3:$C$4002))</f>
        <v>0</v>
      </c>
      <c r="V43" s="21">
        <f>IF(ROWS(T$4:T43)&gt;$X$1,"",LOOKUP(ROWS(T$4:T43),student!$K$3:$K$4002,student!$D$3:$D$4002))</f>
        <v>0</v>
      </c>
      <c r="W43" s="21">
        <f>IF(ROWS(U$4:U43)&gt;$X$1,"",LOOKUP(ROWS(U$4:U43),student!$K$3:$K$4002,student!$E$3:$E$4002))</f>
        <v>0</v>
      </c>
      <c r="X43" s="21">
        <f>IF(ROWS(W$4:W43)&gt;$X$1,"",LOOKUP(ROWS(W$4:W43),student!$K$3:$K$4002,student!$F$3:$F$4002))</f>
        <v>0</v>
      </c>
      <c r="Z43" s="29">
        <f>IF(AA43="","",SUBTOTAL(3,$AA$4:AA43))</f>
        <v>40</v>
      </c>
      <c r="AA43" s="18">
        <f>IF(ROWS(AA$4:AA43)&gt;$AD$1,"",LOOKUP(ROWS(AA$4:AA43),student!$L$3:$L$4002,student!$C$3:$C$4002))</f>
        <v>0</v>
      </c>
      <c r="AB43" s="19">
        <f>IF(ROWS(Z$4:Z43)&gt;$AD$1,"",LOOKUP(ROWS(Z$4:Z43),student!$L$3:$L$4002,student!$D$3:$D$4002))</f>
        <v>0</v>
      </c>
      <c r="AC43" s="19">
        <f>IF(ROWS(AA$4:AA43)&gt;$AD$1,"",LOOKUP(ROWS(AA$4:AA43),student!$L$3:$L$4002,student!$E$3:$E$4002))</f>
        <v>0</v>
      </c>
      <c r="AD43" s="19">
        <f>IF(ROWS(AC$4:AC43)&gt;$AD$1,"",LOOKUP(ROWS(AC$4:AC43),student!$L$3:$L$4002,student!$F$3:$F$4002))</f>
        <v>0</v>
      </c>
      <c r="AF43" s="30">
        <f>IF(AG43="","",SUBTOTAL(3,$AG$4:AG43))</f>
        <v>40</v>
      </c>
      <c r="AG43" s="20">
        <f>IF(ROWS(AG$4:AG43)&gt;$AJ$1,"",LOOKUP(ROWS(AG$4:AG43),student!$M$3:$M$4002,student!$C$3:$C$4002))</f>
        <v>0</v>
      </c>
      <c r="AH43" s="21">
        <f>IF(ROWS(AF$4:AF43)&gt;$AJ$1,"",LOOKUP(ROWS(AF$4:AF43),student!$M$3:$M$4002,student!$D$3:$D$4002))</f>
        <v>0</v>
      </c>
      <c r="AI43" s="21">
        <f>IF(ROWS(AG$4:AG43)&gt;$AJ$1,"",LOOKUP(ROWS(AG$4:AG43),student!$M$3:$M$4002,student!$E$3:$E$4002))</f>
        <v>0</v>
      </c>
      <c r="AJ43" s="21">
        <f>IF(ROWS(AI$4:AI43)&gt;$AJ$1,"",LOOKUP(ROWS(AI$4:AI43),student!$M$3:$M$4002,student!$F$3:$F$4002))</f>
        <v>0</v>
      </c>
      <c r="AL43" s="29" t="str">
        <f>IF(AM43="","",SUBTOTAL(3,$AM$4:AM43))</f>
        <v/>
      </c>
      <c r="AM43" s="18" t="str">
        <f>IF(ROWS(AM$4:AM43)&gt;$AP$1,"",LOOKUP(ROWS(AM$4:AM43),student!$N$3:$N$4002,student!$C$3:$C$4002))</f>
        <v/>
      </c>
      <c r="AN43" s="19" t="str">
        <f>IF(ROWS(AL$4:AL43)&gt;$AP$1,"",LOOKUP(ROWS(AL$4:AL43),student!$N$3:$N$4002,student!$D$3:$D$4002))</f>
        <v/>
      </c>
      <c r="AO43" s="19" t="str">
        <f>IF(ROWS(AM$4:AM43)&gt;$AP$1,"",LOOKUP(ROWS(AM$4:AM43),student!$N$3:$N$4002,student!$E$3:$E$4002))</f>
        <v/>
      </c>
      <c r="AP43" s="19" t="str">
        <f>IF(ROWS(AO$4:AO43)&gt;$AP$1,"",LOOKUP(ROWS(AO$4:AO43),student!$N$3:$N$4002,student!$F$3:$F$4002))</f>
        <v/>
      </c>
      <c r="AR43" s="30" t="str">
        <f>IF(AS43="","",SUBTOTAL(3,$AS$4:AS43))</f>
        <v/>
      </c>
      <c r="AS43" s="20" t="str">
        <f>IF(ROWS(AS$4:AS43)&gt;$AV$1,"",LOOKUP(ROWS(AS$4:AS43),student!$O$3:$O$4002,student!$C$3:$C$4002))</f>
        <v/>
      </c>
      <c r="AT43" s="21" t="str">
        <f>IF(ROWS(AR$4:AR43)&gt;$AV$1,"",LOOKUP(ROWS(AR$4:AR43),student!$O$3:$O$4002,student!$D$3:$D$4002))</f>
        <v/>
      </c>
      <c r="AU43" s="21" t="str">
        <f>IF(ROWS(AS$4:AS43)&gt;$AV$1,"",LOOKUP(ROWS(AS$4:AS43),student!$O$3:$O$4002,student!$E$3:$E$4002))</f>
        <v/>
      </c>
      <c r="AV43" s="21" t="str">
        <f>IF(ROWS(AU$4:AU43)&gt;$AV$1,"",LOOKUP(ROWS(AU$4:AU43),student!$O$3:$O$4002,student!$F$3:$F$4002))</f>
        <v/>
      </c>
      <c r="AX43" s="29" t="str">
        <f>IF(AY43="","",SUBTOTAL(3,$AY$4:AY43))</f>
        <v/>
      </c>
      <c r="AY43" s="18" t="str">
        <f>IF(ROWS(AY$4:AY43)&gt;$BB$1,"",LOOKUP(ROWS(AY$4:AY43),student!$P$3:$P$4002,student!$C$3:$C$4002))</f>
        <v/>
      </c>
      <c r="AZ43" s="19" t="str">
        <f>IF(ROWS(AX$4:AX43)&gt;$BB$1,"",LOOKUP(ROWS(AX$4:AX43),student!$P$3:$P$4002,student!$D$3:$D$4002))</f>
        <v/>
      </c>
      <c r="BA43" s="19" t="str">
        <f>IF(ROWS(AY$4:AY43)&gt;$BB$1,"",LOOKUP(ROWS(AY$4:AY43),student!$P$3:$P$4002,student!$E$3:$E$4002))</f>
        <v/>
      </c>
      <c r="BB43" s="19" t="str">
        <f>IF(ROWS(BA$4:BA43)&gt;$BB$1,"",LOOKUP(ROWS(BA$4:BA43),student!$P$3:$P$4002,student!$F$3:$F$4002))</f>
        <v/>
      </c>
      <c r="BD43" s="30" t="str">
        <f>IF(BE43="","",SUBTOTAL(3,$BE$4:BE43))</f>
        <v/>
      </c>
      <c r="BE43" s="20" t="str">
        <f>IF(ROWS(BE$4:BE43)&gt;$BH$1,"",LOOKUP(ROWS(BE$4:BE43),student!$Q$3:$Q$4002,student!$C$3:$C$4002))</f>
        <v/>
      </c>
      <c r="BF43" s="21" t="str">
        <f>IF(ROWS(BD$4:BD43)&gt;$BH$1,"",LOOKUP(ROWS(BD$4:BD43),student!$Q$3:$Q$4002,student!$D$3:$D$4002))</f>
        <v/>
      </c>
      <c r="BG43" s="21" t="str">
        <f>IF(ROWS(BE$4:BE43)&gt;$BH$1,"",LOOKUP(ROWS(BE$4:BE43),student!$Q$3:$Q$4002,student!$E$3:$E$4002))</f>
        <v/>
      </c>
      <c r="BH43" s="21" t="str">
        <f>IF(ROWS(BG$4:BG43)&gt;$BH$1,"",LOOKUP(ROWS(BG$4:BG43),student!$Q$3:$Q$4002,student!$F$3:$F$4002))</f>
        <v/>
      </c>
      <c r="BJ43" s="29">
        <f>IF(BK43="","",SUBTOTAL(3,$BK$4:BK43))</f>
        <v>40</v>
      </c>
      <c r="BK43" s="18">
        <f>IF(ROWS(BK$4:BK43)&gt;$BN$1,"",LOOKUP(ROWS(BK$4:BK43),student!$R$3:$R$4002,student!$C$3:$C$4002))</f>
        <v>0</v>
      </c>
      <c r="BL43" s="19">
        <f>IF(ROWS(BJ$4:BJ43)&gt;$BN$1,"",LOOKUP(ROWS(BJ$4:BJ43),student!$R$3:$R$4002,student!$D$3:$D$4002))</f>
        <v>0</v>
      </c>
      <c r="BM43" s="19">
        <f>IF(ROWS(BK$4:BK43)&gt;$BN$1,"",LOOKUP(ROWS(BK$4:BK43),student!$R$3:$R$4002,student!$E$3:$E$4002))</f>
        <v>0</v>
      </c>
      <c r="BN43" s="19">
        <f>IF(ROWS(BM$4:BM43)&gt;$BN$1,"",LOOKUP(ROWS(BM$4:BM43),student!$R$3:$R$4002,student!$F$3:$F$4002))</f>
        <v>0</v>
      </c>
      <c r="BP43" s="30">
        <f>IF(BQ43="","",SUBTOTAL(3,$BQ$4:BQ43))</f>
        <v>40</v>
      </c>
      <c r="BQ43" s="20">
        <f>IF(ROWS(BQ$4:BQ43)&gt;$BT$1,"",LOOKUP(ROWS(BQ$4:BQ43),student!$S$3:$S$4002,student!$C$3:$C$4002))</f>
        <v>0</v>
      </c>
      <c r="BR43" s="21">
        <f>IF(ROWS(BP$4:BP43)&gt;$BT$1,"",LOOKUP(ROWS(BP$4:BP43),student!$S$3:$S$4002,student!$D$3:$D$4002))</f>
        <v>0</v>
      </c>
      <c r="BS43" s="21">
        <f>IF(ROWS(BQ$4:BQ43)&gt;$BT$1,"",LOOKUP(ROWS(BQ$4:BQ43),student!$S$3:$S$4002,student!$E$3:$E$4002))</f>
        <v>0</v>
      </c>
      <c r="BT43" s="21">
        <f>IF(ROWS(BS$4:BS43)&gt;$BT$1,"",LOOKUP(ROWS(BS$4:BS43),student!$S$3:$S$4002,student!$F$3:$F$4002))</f>
        <v>0</v>
      </c>
    </row>
    <row r="44" spans="1:72" x14ac:dyDescent="0.75">
      <c r="A44" s="26">
        <v>41</v>
      </c>
      <c r="B44" s="29" t="str">
        <f>IF(C44="","",SUBTOTAL(3,$C$4:C44))</f>
        <v/>
      </c>
      <c r="C44" s="18" t="str">
        <f>IF(ROWS(C$4:C44)&gt;$F$1,"",LOOKUP(ROWS(C$4:C44),student!$H$3:$H$4002,student!$C$3:$C$4002))</f>
        <v/>
      </c>
      <c r="D44" s="19" t="str">
        <f>IF(ROWS(B$4:B44)&gt;$F$1,"",LOOKUP(ROWS(B$4:B44),student!$H$3:$H$4002,student!$D$3:$D$4002))</f>
        <v/>
      </c>
      <c r="E44" s="19" t="str">
        <f>IF(ROWS(C$4:C44)&gt;$F$1,"",LOOKUP(ROWS(C$4:C44),student!$H$3:$H$4002,student!$E$3:$E$4002))</f>
        <v/>
      </c>
      <c r="F44" s="19" t="str">
        <f>IF(ROWS(E$4:E44)&gt;$F$1,"",LOOKUP(ROWS(E$4:E44),student!$H$3:$H$4002,student!$F$3:$F$4002))</f>
        <v/>
      </c>
      <c r="G44" s="26"/>
      <c r="H44" s="30" t="str">
        <f>IF(I44="","",SUBTOTAL(3,$I$4:I44))</f>
        <v/>
      </c>
      <c r="I44" s="20" t="str">
        <f>IF(ROWS(I$4:I44)&gt;$L$1,"",LOOKUP(ROWS(I$4:I44),student!$I$3:$I$4002,student!$C$3:$C$4002))</f>
        <v/>
      </c>
      <c r="J44" s="21" t="str">
        <f>IF(ROWS(H$4:H44)&gt;$L$1,"",LOOKUP(ROWS(H$4:H44),student!$I$3:$I$4002,student!$D$3:$D$4002))</f>
        <v/>
      </c>
      <c r="K44" s="21" t="str">
        <f>IF(ROWS(I$4:I44)&gt;$L$1,"",LOOKUP(ROWS(I$4:I44),student!$I$3:$I$4002,student!$E$3:$E$4002))</f>
        <v/>
      </c>
      <c r="L44" s="21" t="str">
        <f>IF(ROWS(K$4:K44)&gt;$L$1,"",LOOKUP(ROWS(K$4:K44),student!$I$3:$I$4002,student!$F$3:$F$4002))</f>
        <v/>
      </c>
      <c r="N44" s="29">
        <f>IF(O44="","",SUBTOTAL(3,$O$4:O44))</f>
        <v>41</v>
      </c>
      <c r="O44" s="18">
        <f>IF(ROWS(O$4:O44)&gt;$R$1,"",LOOKUP(ROWS(O$4:O44),student!$J$3:$J$4002,student!$C$3:$C$4002))</f>
        <v>0</v>
      </c>
      <c r="P44" s="19">
        <f>IF(ROWS(N$4:N44)&gt;$R$1,"",LOOKUP(ROWS(N$4:N44),student!$J$3:$J$4002,student!$D$3:$D$4002))</f>
        <v>0</v>
      </c>
      <c r="Q44" s="19">
        <f>IF(ROWS(O$4:O44)&gt;$R$1,"",LOOKUP(ROWS(O$4:O44),student!$J$3:$J$4002,student!$E$3:$E$4002))</f>
        <v>0</v>
      </c>
      <c r="R44" s="19">
        <f>IF(ROWS(Q$4:Q44)&gt;$R$1,"",LOOKUP(ROWS(Q$4:Q44),student!$J$3:$J$4002,student!$F$3:$F$4002))</f>
        <v>0</v>
      </c>
      <c r="T44" s="30">
        <f>IF(U44="","",SUBTOTAL(3,$U$4:U44))</f>
        <v>41</v>
      </c>
      <c r="U44" s="20">
        <f>IF(ROWS(U$4:U44)&gt;$X$1,"",LOOKUP(ROWS(U$4:U44),student!$K$3:$K$4002,student!$C$3:$C$4002))</f>
        <v>0</v>
      </c>
      <c r="V44" s="21">
        <f>IF(ROWS(T$4:T44)&gt;$X$1,"",LOOKUP(ROWS(T$4:T44),student!$K$3:$K$4002,student!$D$3:$D$4002))</f>
        <v>0</v>
      </c>
      <c r="W44" s="21">
        <f>IF(ROWS(U$4:U44)&gt;$X$1,"",LOOKUP(ROWS(U$4:U44),student!$K$3:$K$4002,student!$E$3:$E$4002))</f>
        <v>0</v>
      </c>
      <c r="X44" s="21">
        <f>IF(ROWS(W$4:W44)&gt;$X$1,"",LOOKUP(ROWS(W$4:W44),student!$K$3:$K$4002,student!$F$3:$F$4002))</f>
        <v>0</v>
      </c>
      <c r="Z44" s="29">
        <f>IF(AA44="","",SUBTOTAL(3,$AA$4:AA44))</f>
        <v>41</v>
      </c>
      <c r="AA44" s="18">
        <f>IF(ROWS(AA$4:AA44)&gt;$AD$1,"",LOOKUP(ROWS(AA$4:AA44),student!$L$3:$L$4002,student!$C$3:$C$4002))</f>
        <v>0</v>
      </c>
      <c r="AB44" s="19">
        <f>IF(ROWS(Z$4:Z44)&gt;$AD$1,"",LOOKUP(ROWS(Z$4:Z44),student!$L$3:$L$4002,student!$D$3:$D$4002))</f>
        <v>0</v>
      </c>
      <c r="AC44" s="19">
        <f>IF(ROWS(AA$4:AA44)&gt;$AD$1,"",LOOKUP(ROWS(AA$4:AA44),student!$L$3:$L$4002,student!$E$3:$E$4002))</f>
        <v>0</v>
      </c>
      <c r="AD44" s="19">
        <f>IF(ROWS(AC$4:AC44)&gt;$AD$1,"",LOOKUP(ROWS(AC$4:AC44),student!$L$3:$L$4002,student!$F$3:$F$4002))</f>
        <v>0</v>
      </c>
      <c r="AF44" s="30">
        <f>IF(AG44="","",SUBTOTAL(3,$AG$4:AG44))</f>
        <v>41</v>
      </c>
      <c r="AG44" s="20">
        <f>IF(ROWS(AG$4:AG44)&gt;$AJ$1,"",LOOKUP(ROWS(AG$4:AG44),student!$M$3:$M$4002,student!$C$3:$C$4002))</f>
        <v>0</v>
      </c>
      <c r="AH44" s="21">
        <f>IF(ROWS(AF$4:AF44)&gt;$AJ$1,"",LOOKUP(ROWS(AF$4:AF44),student!$M$3:$M$4002,student!$D$3:$D$4002))</f>
        <v>0</v>
      </c>
      <c r="AI44" s="21">
        <f>IF(ROWS(AG$4:AG44)&gt;$AJ$1,"",LOOKUP(ROWS(AG$4:AG44),student!$M$3:$M$4002,student!$E$3:$E$4002))</f>
        <v>0</v>
      </c>
      <c r="AJ44" s="21">
        <f>IF(ROWS(AI$4:AI44)&gt;$AJ$1,"",LOOKUP(ROWS(AI$4:AI44),student!$M$3:$M$4002,student!$F$3:$F$4002))</f>
        <v>0</v>
      </c>
      <c r="AL44" s="29" t="str">
        <f>IF(AM44="","",SUBTOTAL(3,$AM$4:AM44))</f>
        <v/>
      </c>
      <c r="AM44" s="18" t="str">
        <f>IF(ROWS(AM$4:AM44)&gt;$AP$1,"",LOOKUP(ROWS(AM$4:AM44),student!$N$3:$N$4002,student!$C$3:$C$4002))</f>
        <v/>
      </c>
      <c r="AN44" s="19" t="str">
        <f>IF(ROWS(AL$4:AL44)&gt;$AP$1,"",LOOKUP(ROWS(AL$4:AL44),student!$N$3:$N$4002,student!$D$3:$D$4002))</f>
        <v/>
      </c>
      <c r="AO44" s="19" t="str">
        <f>IF(ROWS(AM$4:AM44)&gt;$AP$1,"",LOOKUP(ROWS(AM$4:AM44),student!$N$3:$N$4002,student!$E$3:$E$4002))</f>
        <v/>
      </c>
      <c r="AP44" s="19" t="str">
        <f>IF(ROWS(AO$4:AO44)&gt;$AP$1,"",LOOKUP(ROWS(AO$4:AO44),student!$N$3:$N$4002,student!$F$3:$F$4002))</f>
        <v/>
      </c>
      <c r="AR44" s="30" t="str">
        <f>IF(AS44="","",SUBTOTAL(3,$AS$4:AS44))</f>
        <v/>
      </c>
      <c r="AS44" s="20" t="str">
        <f>IF(ROWS(AS$4:AS44)&gt;$AV$1,"",LOOKUP(ROWS(AS$4:AS44),student!$O$3:$O$4002,student!$C$3:$C$4002))</f>
        <v/>
      </c>
      <c r="AT44" s="21" t="str">
        <f>IF(ROWS(AR$4:AR44)&gt;$AV$1,"",LOOKUP(ROWS(AR$4:AR44),student!$O$3:$O$4002,student!$D$3:$D$4002))</f>
        <v/>
      </c>
      <c r="AU44" s="21" t="str">
        <f>IF(ROWS(AS$4:AS44)&gt;$AV$1,"",LOOKUP(ROWS(AS$4:AS44),student!$O$3:$O$4002,student!$E$3:$E$4002))</f>
        <v/>
      </c>
      <c r="AV44" s="21" t="str">
        <f>IF(ROWS(AU$4:AU44)&gt;$AV$1,"",LOOKUP(ROWS(AU$4:AU44),student!$O$3:$O$4002,student!$F$3:$F$4002))</f>
        <v/>
      </c>
      <c r="AX44" s="29" t="str">
        <f>IF(AY44="","",SUBTOTAL(3,$AY$4:AY44))</f>
        <v/>
      </c>
      <c r="AY44" s="18" t="str">
        <f>IF(ROWS(AY$4:AY44)&gt;$BB$1,"",LOOKUP(ROWS(AY$4:AY44),student!$P$3:$P$4002,student!$C$3:$C$4002))</f>
        <v/>
      </c>
      <c r="AZ44" s="19" t="str">
        <f>IF(ROWS(AX$4:AX44)&gt;$BB$1,"",LOOKUP(ROWS(AX$4:AX44),student!$P$3:$P$4002,student!$D$3:$D$4002))</f>
        <v/>
      </c>
      <c r="BA44" s="19" t="str">
        <f>IF(ROWS(AY$4:AY44)&gt;$BB$1,"",LOOKUP(ROWS(AY$4:AY44),student!$P$3:$P$4002,student!$E$3:$E$4002))</f>
        <v/>
      </c>
      <c r="BB44" s="19" t="str">
        <f>IF(ROWS(BA$4:BA44)&gt;$BB$1,"",LOOKUP(ROWS(BA$4:BA44),student!$P$3:$P$4002,student!$F$3:$F$4002))</f>
        <v/>
      </c>
      <c r="BD44" s="30" t="str">
        <f>IF(BE44="","",SUBTOTAL(3,$BE$4:BE44))</f>
        <v/>
      </c>
      <c r="BE44" s="20" t="str">
        <f>IF(ROWS(BE$4:BE44)&gt;$BH$1,"",LOOKUP(ROWS(BE$4:BE44),student!$Q$3:$Q$4002,student!$C$3:$C$4002))</f>
        <v/>
      </c>
      <c r="BF44" s="21" t="str">
        <f>IF(ROWS(BD$4:BD44)&gt;$BH$1,"",LOOKUP(ROWS(BD$4:BD44),student!$Q$3:$Q$4002,student!$D$3:$D$4002))</f>
        <v/>
      </c>
      <c r="BG44" s="21" t="str">
        <f>IF(ROWS(BE$4:BE44)&gt;$BH$1,"",LOOKUP(ROWS(BE$4:BE44),student!$Q$3:$Q$4002,student!$E$3:$E$4002))</f>
        <v/>
      </c>
      <c r="BH44" s="21" t="str">
        <f>IF(ROWS(BG$4:BG44)&gt;$BH$1,"",LOOKUP(ROWS(BG$4:BG44),student!$Q$3:$Q$4002,student!$F$3:$F$4002))</f>
        <v/>
      </c>
      <c r="BJ44" s="29">
        <f>IF(BK44="","",SUBTOTAL(3,$BK$4:BK44))</f>
        <v>41</v>
      </c>
      <c r="BK44" s="18">
        <f>IF(ROWS(BK$4:BK44)&gt;$BN$1,"",LOOKUP(ROWS(BK$4:BK44),student!$R$3:$R$4002,student!$C$3:$C$4002))</f>
        <v>0</v>
      </c>
      <c r="BL44" s="19">
        <f>IF(ROWS(BJ$4:BJ44)&gt;$BN$1,"",LOOKUP(ROWS(BJ$4:BJ44),student!$R$3:$R$4002,student!$D$3:$D$4002))</f>
        <v>0</v>
      </c>
      <c r="BM44" s="19">
        <f>IF(ROWS(BK$4:BK44)&gt;$BN$1,"",LOOKUP(ROWS(BK$4:BK44),student!$R$3:$R$4002,student!$E$3:$E$4002))</f>
        <v>0</v>
      </c>
      <c r="BN44" s="19">
        <f>IF(ROWS(BM$4:BM44)&gt;$BN$1,"",LOOKUP(ROWS(BM$4:BM44),student!$R$3:$R$4002,student!$F$3:$F$4002))</f>
        <v>0</v>
      </c>
      <c r="BP44" s="30">
        <f>IF(BQ44="","",SUBTOTAL(3,$BQ$4:BQ44))</f>
        <v>41</v>
      </c>
      <c r="BQ44" s="20">
        <f>IF(ROWS(BQ$4:BQ44)&gt;$BT$1,"",LOOKUP(ROWS(BQ$4:BQ44),student!$S$3:$S$4002,student!$C$3:$C$4002))</f>
        <v>0</v>
      </c>
      <c r="BR44" s="21">
        <f>IF(ROWS(BP$4:BP44)&gt;$BT$1,"",LOOKUP(ROWS(BP$4:BP44),student!$S$3:$S$4002,student!$D$3:$D$4002))</f>
        <v>0</v>
      </c>
      <c r="BS44" s="21">
        <f>IF(ROWS(BQ$4:BQ44)&gt;$BT$1,"",LOOKUP(ROWS(BQ$4:BQ44),student!$S$3:$S$4002,student!$E$3:$E$4002))</f>
        <v>0</v>
      </c>
      <c r="BT44" s="21">
        <f>IF(ROWS(BS$4:BS44)&gt;$BT$1,"",LOOKUP(ROWS(BS$4:BS44),student!$S$3:$S$4002,student!$F$3:$F$4002))</f>
        <v>0</v>
      </c>
    </row>
    <row r="45" spans="1:72" x14ac:dyDescent="0.75">
      <c r="A45" s="26">
        <v>42</v>
      </c>
      <c r="B45" s="29" t="str">
        <f>IF(C45="","",SUBTOTAL(3,$C$4:C45))</f>
        <v/>
      </c>
      <c r="C45" s="18" t="str">
        <f>IF(ROWS(C$4:C45)&gt;$F$1,"",LOOKUP(ROWS(C$4:C45),student!$H$3:$H$4002,student!$C$3:$C$4002))</f>
        <v/>
      </c>
      <c r="D45" s="19" t="str">
        <f>IF(ROWS(B$4:B45)&gt;$F$1,"",LOOKUP(ROWS(B$4:B45),student!$H$3:$H$4002,student!$D$3:$D$4002))</f>
        <v/>
      </c>
      <c r="E45" s="19" t="str">
        <f>IF(ROWS(C$4:C45)&gt;$F$1,"",LOOKUP(ROWS(C$4:C45),student!$H$3:$H$4002,student!$E$3:$E$4002))</f>
        <v/>
      </c>
      <c r="F45" s="19" t="str">
        <f>IF(ROWS(E$4:E45)&gt;$F$1,"",LOOKUP(ROWS(E$4:E45),student!$H$3:$H$4002,student!$F$3:$F$4002))</f>
        <v/>
      </c>
      <c r="G45" s="26"/>
      <c r="H45" s="30" t="str">
        <f>IF(I45="","",SUBTOTAL(3,$I$4:I45))</f>
        <v/>
      </c>
      <c r="I45" s="20" t="str">
        <f>IF(ROWS(I$4:I45)&gt;$L$1,"",LOOKUP(ROWS(I$4:I45),student!$I$3:$I$4002,student!$C$3:$C$4002))</f>
        <v/>
      </c>
      <c r="J45" s="21" t="str">
        <f>IF(ROWS(H$4:H45)&gt;$L$1,"",LOOKUP(ROWS(H$4:H45),student!$I$3:$I$4002,student!$D$3:$D$4002))</f>
        <v/>
      </c>
      <c r="K45" s="21" t="str">
        <f>IF(ROWS(I$4:I45)&gt;$L$1,"",LOOKUP(ROWS(I$4:I45),student!$I$3:$I$4002,student!$E$3:$E$4002))</f>
        <v/>
      </c>
      <c r="L45" s="21" t="str">
        <f>IF(ROWS(K$4:K45)&gt;$L$1,"",LOOKUP(ROWS(K$4:K45),student!$I$3:$I$4002,student!$F$3:$F$4002))</f>
        <v/>
      </c>
      <c r="N45" s="29">
        <f>IF(O45="","",SUBTOTAL(3,$O$4:O45))</f>
        <v>42</v>
      </c>
      <c r="O45" s="18">
        <f>IF(ROWS(O$4:O45)&gt;$R$1,"",LOOKUP(ROWS(O$4:O45),student!$J$3:$J$4002,student!$C$3:$C$4002))</f>
        <v>0</v>
      </c>
      <c r="P45" s="19">
        <f>IF(ROWS(N$4:N45)&gt;$R$1,"",LOOKUP(ROWS(N$4:N45),student!$J$3:$J$4002,student!$D$3:$D$4002))</f>
        <v>0</v>
      </c>
      <c r="Q45" s="19">
        <f>IF(ROWS(O$4:O45)&gt;$R$1,"",LOOKUP(ROWS(O$4:O45),student!$J$3:$J$4002,student!$E$3:$E$4002))</f>
        <v>0</v>
      </c>
      <c r="R45" s="19">
        <f>IF(ROWS(Q$4:Q45)&gt;$R$1,"",LOOKUP(ROWS(Q$4:Q45),student!$J$3:$J$4002,student!$F$3:$F$4002))</f>
        <v>0</v>
      </c>
      <c r="T45" s="30">
        <f>IF(U45="","",SUBTOTAL(3,$U$4:U45))</f>
        <v>42</v>
      </c>
      <c r="U45" s="20">
        <f>IF(ROWS(U$4:U45)&gt;$X$1,"",LOOKUP(ROWS(U$4:U45),student!$K$3:$K$4002,student!$C$3:$C$4002))</f>
        <v>0</v>
      </c>
      <c r="V45" s="21">
        <f>IF(ROWS(T$4:T45)&gt;$X$1,"",LOOKUP(ROWS(T$4:T45),student!$K$3:$K$4002,student!$D$3:$D$4002))</f>
        <v>0</v>
      </c>
      <c r="W45" s="21">
        <f>IF(ROWS(U$4:U45)&gt;$X$1,"",LOOKUP(ROWS(U$4:U45),student!$K$3:$K$4002,student!$E$3:$E$4002))</f>
        <v>0</v>
      </c>
      <c r="X45" s="21">
        <f>IF(ROWS(W$4:W45)&gt;$X$1,"",LOOKUP(ROWS(W$4:W45),student!$K$3:$K$4002,student!$F$3:$F$4002))</f>
        <v>0</v>
      </c>
      <c r="Z45" s="29">
        <f>IF(AA45="","",SUBTOTAL(3,$AA$4:AA45))</f>
        <v>42</v>
      </c>
      <c r="AA45" s="18">
        <f>IF(ROWS(AA$4:AA45)&gt;$AD$1,"",LOOKUP(ROWS(AA$4:AA45),student!$L$3:$L$4002,student!$C$3:$C$4002))</f>
        <v>0</v>
      </c>
      <c r="AB45" s="19">
        <f>IF(ROWS(Z$4:Z45)&gt;$AD$1,"",LOOKUP(ROWS(Z$4:Z45),student!$L$3:$L$4002,student!$D$3:$D$4002))</f>
        <v>0</v>
      </c>
      <c r="AC45" s="19">
        <f>IF(ROWS(AA$4:AA45)&gt;$AD$1,"",LOOKUP(ROWS(AA$4:AA45),student!$L$3:$L$4002,student!$E$3:$E$4002))</f>
        <v>0</v>
      </c>
      <c r="AD45" s="19">
        <f>IF(ROWS(AC$4:AC45)&gt;$AD$1,"",LOOKUP(ROWS(AC$4:AC45),student!$L$3:$L$4002,student!$F$3:$F$4002))</f>
        <v>0</v>
      </c>
      <c r="AF45" s="30">
        <f>IF(AG45="","",SUBTOTAL(3,$AG$4:AG45))</f>
        <v>42</v>
      </c>
      <c r="AG45" s="20">
        <f>IF(ROWS(AG$4:AG45)&gt;$AJ$1,"",LOOKUP(ROWS(AG$4:AG45),student!$M$3:$M$4002,student!$C$3:$C$4002))</f>
        <v>0</v>
      </c>
      <c r="AH45" s="21">
        <f>IF(ROWS(AF$4:AF45)&gt;$AJ$1,"",LOOKUP(ROWS(AF$4:AF45),student!$M$3:$M$4002,student!$D$3:$D$4002))</f>
        <v>0</v>
      </c>
      <c r="AI45" s="21">
        <f>IF(ROWS(AG$4:AG45)&gt;$AJ$1,"",LOOKUP(ROWS(AG$4:AG45),student!$M$3:$M$4002,student!$E$3:$E$4002))</f>
        <v>0</v>
      </c>
      <c r="AJ45" s="21">
        <f>IF(ROWS(AI$4:AI45)&gt;$AJ$1,"",LOOKUP(ROWS(AI$4:AI45),student!$M$3:$M$4002,student!$F$3:$F$4002))</f>
        <v>0</v>
      </c>
      <c r="AL45" s="29" t="str">
        <f>IF(AM45="","",SUBTOTAL(3,$AM$4:AM45))</f>
        <v/>
      </c>
      <c r="AM45" s="18" t="str">
        <f>IF(ROWS(AM$4:AM45)&gt;$AP$1,"",LOOKUP(ROWS(AM$4:AM45),student!$N$3:$N$4002,student!$C$3:$C$4002))</f>
        <v/>
      </c>
      <c r="AN45" s="19" t="str">
        <f>IF(ROWS(AL$4:AL45)&gt;$AP$1,"",LOOKUP(ROWS(AL$4:AL45),student!$N$3:$N$4002,student!$D$3:$D$4002))</f>
        <v/>
      </c>
      <c r="AO45" s="19" t="str">
        <f>IF(ROWS(AM$4:AM45)&gt;$AP$1,"",LOOKUP(ROWS(AM$4:AM45),student!$N$3:$N$4002,student!$E$3:$E$4002))</f>
        <v/>
      </c>
      <c r="AP45" s="19" t="str">
        <f>IF(ROWS(AO$4:AO45)&gt;$AP$1,"",LOOKUP(ROWS(AO$4:AO45),student!$N$3:$N$4002,student!$F$3:$F$4002))</f>
        <v/>
      </c>
      <c r="AR45" s="30" t="str">
        <f>IF(AS45="","",SUBTOTAL(3,$AS$4:AS45))</f>
        <v/>
      </c>
      <c r="AS45" s="20" t="str">
        <f>IF(ROWS(AS$4:AS45)&gt;$AV$1,"",LOOKUP(ROWS(AS$4:AS45),student!$O$3:$O$4002,student!$C$3:$C$4002))</f>
        <v/>
      </c>
      <c r="AT45" s="21" t="str">
        <f>IF(ROWS(AR$4:AR45)&gt;$AV$1,"",LOOKUP(ROWS(AR$4:AR45),student!$O$3:$O$4002,student!$D$3:$D$4002))</f>
        <v/>
      </c>
      <c r="AU45" s="21" t="str">
        <f>IF(ROWS(AS$4:AS45)&gt;$AV$1,"",LOOKUP(ROWS(AS$4:AS45),student!$O$3:$O$4002,student!$E$3:$E$4002))</f>
        <v/>
      </c>
      <c r="AV45" s="21" t="str">
        <f>IF(ROWS(AU$4:AU45)&gt;$AV$1,"",LOOKUP(ROWS(AU$4:AU45),student!$O$3:$O$4002,student!$F$3:$F$4002))</f>
        <v/>
      </c>
      <c r="AX45" s="29" t="str">
        <f>IF(AY45="","",SUBTOTAL(3,$AY$4:AY45))</f>
        <v/>
      </c>
      <c r="AY45" s="18" t="str">
        <f>IF(ROWS(AY$4:AY45)&gt;$BB$1,"",LOOKUP(ROWS(AY$4:AY45),student!$P$3:$P$4002,student!$C$3:$C$4002))</f>
        <v/>
      </c>
      <c r="AZ45" s="19" t="str">
        <f>IF(ROWS(AX$4:AX45)&gt;$BB$1,"",LOOKUP(ROWS(AX$4:AX45),student!$P$3:$P$4002,student!$D$3:$D$4002))</f>
        <v/>
      </c>
      <c r="BA45" s="19" t="str">
        <f>IF(ROWS(AY$4:AY45)&gt;$BB$1,"",LOOKUP(ROWS(AY$4:AY45),student!$P$3:$P$4002,student!$E$3:$E$4002))</f>
        <v/>
      </c>
      <c r="BB45" s="19" t="str">
        <f>IF(ROWS(BA$4:BA45)&gt;$BB$1,"",LOOKUP(ROWS(BA$4:BA45),student!$P$3:$P$4002,student!$F$3:$F$4002))</f>
        <v/>
      </c>
      <c r="BD45" s="30" t="str">
        <f>IF(BE45="","",SUBTOTAL(3,$BE$4:BE45))</f>
        <v/>
      </c>
      <c r="BE45" s="20" t="str">
        <f>IF(ROWS(BE$4:BE45)&gt;$BH$1,"",LOOKUP(ROWS(BE$4:BE45),student!$Q$3:$Q$4002,student!$C$3:$C$4002))</f>
        <v/>
      </c>
      <c r="BF45" s="21" t="str">
        <f>IF(ROWS(BD$4:BD45)&gt;$BH$1,"",LOOKUP(ROWS(BD$4:BD45),student!$Q$3:$Q$4002,student!$D$3:$D$4002))</f>
        <v/>
      </c>
      <c r="BG45" s="21" t="str">
        <f>IF(ROWS(BE$4:BE45)&gt;$BH$1,"",LOOKUP(ROWS(BE$4:BE45),student!$Q$3:$Q$4002,student!$E$3:$E$4002))</f>
        <v/>
      </c>
      <c r="BH45" s="21" t="str">
        <f>IF(ROWS(BG$4:BG45)&gt;$BH$1,"",LOOKUP(ROWS(BG$4:BG45),student!$Q$3:$Q$4002,student!$F$3:$F$4002))</f>
        <v/>
      </c>
      <c r="BJ45" s="29">
        <f>IF(BK45="","",SUBTOTAL(3,$BK$4:BK45))</f>
        <v>42</v>
      </c>
      <c r="BK45" s="18">
        <f>IF(ROWS(BK$4:BK45)&gt;$BN$1,"",LOOKUP(ROWS(BK$4:BK45),student!$R$3:$R$4002,student!$C$3:$C$4002))</f>
        <v>0</v>
      </c>
      <c r="BL45" s="19">
        <f>IF(ROWS(BJ$4:BJ45)&gt;$BN$1,"",LOOKUP(ROWS(BJ$4:BJ45),student!$R$3:$R$4002,student!$D$3:$D$4002))</f>
        <v>0</v>
      </c>
      <c r="BM45" s="19">
        <f>IF(ROWS(BK$4:BK45)&gt;$BN$1,"",LOOKUP(ROWS(BK$4:BK45),student!$R$3:$R$4002,student!$E$3:$E$4002))</f>
        <v>0</v>
      </c>
      <c r="BN45" s="19">
        <f>IF(ROWS(BM$4:BM45)&gt;$BN$1,"",LOOKUP(ROWS(BM$4:BM45),student!$R$3:$R$4002,student!$F$3:$F$4002))</f>
        <v>0</v>
      </c>
      <c r="BP45" s="30">
        <f>IF(BQ45="","",SUBTOTAL(3,$BQ$4:BQ45))</f>
        <v>42</v>
      </c>
      <c r="BQ45" s="20">
        <f>IF(ROWS(BQ$4:BQ45)&gt;$BT$1,"",LOOKUP(ROWS(BQ$4:BQ45),student!$S$3:$S$4002,student!$C$3:$C$4002))</f>
        <v>0</v>
      </c>
      <c r="BR45" s="21">
        <f>IF(ROWS(BP$4:BP45)&gt;$BT$1,"",LOOKUP(ROWS(BP$4:BP45),student!$S$3:$S$4002,student!$D$3:$D$4002))</f>
        <v>0</v>
      </c>
      <c r="BS45" s="21">
        <f>IF(ROWS(BQ$4:BQ45)&gt;$BT$1,"",LOOKUP(ROWS(BQ$4:BQ45),student!$S$3:$S$4002,student!$E$3:$E$4002))</f>
        <v>0</v>
      </c>
      <c r="BT45" s="21">
        <f>IF(ROWS(BS$4:BS45)&gt;$BT$1,"",LOOKUP(ROWS(BS$4:BS45),student!$S$3:$S$4002,student!$F$3:$F$4002))</f>
        <v>0</v>
      </c>
    </row>
    <row r="46" spans="1:72" x14ac:dyDescent="0.75">
      <c r="A46" s="26">
        <v>43</v>
      </c>
      <c r="B46" s="29" t="str">
        <f>IF(C46="","",SUBTOTAL(3,$C$4:C46))</f>
        <v/>
      </c>
      <c r="C46" s="18" t="str">
        <f>IF(ROWS(C$4:C46)&gt;$F$1,"",LOOKUP(ROWS(C$4:C46),student!$H$3:$H$4002,student!$C$3:$C$4002))</f>
        <v/>
      </c>
      <c r="D46" s="19" t="str">
        <f>IF(ROWS(B$4:B46)&gt;$F$1,"",LOOKUP(ROWS(B$4:B46),student!$H$3:$H$4002,student!$D$3:$D$4002))</f>
        <v/>
      </c>
      <c r="E46" s="19" t="str">
        <f>IF(ROWS(C$4:C46)&gt;$F$1,"",LOOKUP(ROWS(C$4:C46),student!$H$3:$H$4002,student!$E$3:$E$4002))</f>
        <v/>
      </c>
      <c r="F46" s="19" t="str">
        <f>IF(ROWS(E$4:E46)&gt;$F$1,"",LOOKUP(ROWS(E$4:E46),student!$H$3:$H$4002,student!$F$3:$F$4002))</f>
        <v/>
      </c>
      <c r="G46" s="26"/>
      <c r="H46" s="30" t="str">
        <f>IF(I46="","",SUBTOTAL(3,$I$4:I46))</f>
        <v/>
      </c>
      <c r="I46" s="20" t="str">
        <f>IF(ROWS(I$4:I46)&gt;$L$1,"",LOOKUP(ROWS(I$4:I46),student!$I$3:$I$4002,student!$C$3:$C$4002))</f>
        <v/>
      </c>
      <c r="J46" s="21" t="str">
        <f>IF(ROWS(H$4:H46)&gt;$L$1,"",LOOKUP(ROWS(H$4:H46),student!$I$3:$I$4002,student!$D$3:$D$4002))</f>
        <v/>
      </c>
      <c r="K46" s="21" t="str">
        <f>IF(ROWS(I$4:I46)&gt;$L$1,"",LOOKUP(ROWS(I$4:I46),student!$I$3:$I$4002,student!$E$3:$E$4002))</f>
        <v/>
      </c>
      <c r="L46" s="21" t="str">
        <f>IF(ROWS(K$4:K46)&gt;$L$1,"",LOOKUP(ROWS(K$4:K46),student!$I$3:$I$4002,student!$F$3:$F$4002))</f>
        <v/>
      </c>
      <c r="N46" s="29">
        <f>IF(O46="","",SUBTOTAL(3,$O$4:O46))</f>
        <v>43</v>
      </c>
      <c r="O46" s="18">
        <f>IF(ROWS(O$4:O46)&gt;$R$1,"",LOOKUP(ROWS(O$4:O46),student!$J$3:$J$4002,student!$C$3:$C$4002))</f>
        <v>0</v>
      </c>
      <c r="P46" s="19">
        <f>IF(ROWS(N$4:N46)&gt;$R$1,"",LOOKUP(ROWS(N$4:N46),student!$J$3:$J$4002,student!$D$3:$D$4002))</f>
        <v>0</v>
      </c>
      <c r="Q46" s="19">
        <f>IF(ROWS(O$4:O46)&gt;$R$1,"",LOOKUP(ROWS(O$4:O46),student!$J$3:$J$4002,student!$E$3:$E$4002))</f>
        <v>0</v>
      </c>
      <c r="R46" s="19">
        <f>IF(ROWS(Q$4:Q46)&gt;$R$1,"",LOOKUP(ROWS(Q$4:Q46),student!$J$3:$J$4002,student!$F$3:$F$4002))</f>
        <v>0</v>
      </c>
      <c r="T46" s="30">
        <f>IF(U46="","",SUBTOTAL(3,$U$4:U46))</f>
        <v>43</v>
      </c>
      <c r="U46" s="20">
        <f>IF(ROWS(U$4:U46)&gt;$X$1,"",LOOKUP(ROWS(U$4:U46),student!$K$3:$K$4002,student!$C$3:$C$4002))</f>
        <v>0</v>
      </c>
      <c r="V46" s="21">
        <f>IF(ROWS(T$4:T46)&gt;$X$1,"",LOOKUP(ROWS(T$4:T46),student!$K$3:$K$4002,student!$D$3:$D$4002))</f>
        <v>0</v>
      </c>
      <c r="W46" s="21">
        <f>IF(ROWS(U$4:U46)&gt;$X$1,"",LOOKUP(ROWS(U$4:U46),student!$K$3:$K$4002,student!$E$3:$E$4002))</f>
        <v>0</v>
      </c>
      <c r="X46" s="21">
        <f>IF(ROWS(W$4:W46)&gt;$X$1,"",LOOKUP(ROWS(W$4:W46),student!$K$3:$K$4002,student!$F$3:$F$4002))</f>
        <v>0</v>
      </c>
      <c r="Z46" s="29">
        <f>IF(AA46="","",SUBTOTAL(3,$AA$4:AA46))</f>
        <v>43</v>
      </c>
      <c r="AA46" s="18">
        <f>IF(ROWS(AA$4:AA46)&gt;$AD$1,"",LOOKUP(ROWS(AA$4:AA46),student!$L$3:$L$4002,student!$C$3:$C$4002))</f>
        <v>0</v>
      </c>
      <c r="AB46" s="19">
        <f>IF(ROWS(Z$4:Z46)&gt;$AD$1,"",LOOKUP(ROWS(Z$4:Z46),student!$L$3:$L$4002,student!$D$3:$D$4002))</f>
        <v>0</v>
      </c>
      <c r="AC46" s="19">
        <f>IF(ROWS(AA$4:AA46)&gt;$AD$1,"",LOOKUP(ROWS(AA$4:AA46),student!$L$3:$L$4002,student!$E$3:$E$4002))</f>
        <v>0</v>
      </c>
      <c r="AD46" s="19">
        <f>IF(ROWS(AC$4:AC46)&gt;$AD$1,"",LOOKUP(ROWS(AC$4:AC46),student!$L$3:$L$4002,student!$F$3:$F$4002))</f>
        <v>0</v>
      </c>
      <c r="AF46" s="30">
        <f>IF(AG46="","",SUBTOTAL(3,$AG$4:AG46))</f>
        <v>43</v>
      </c>
      <c r="AG46" s="20">
        <f>IF(ROWS(AG$4:AG46)&gt;$AJ$1,"",LOOKUP(ROWS(AG$4:AG46),student!$M$3:$M$4002,student!$C$3:$C$4002))</f>
        <v>0</v>
      </c>
      <c r="AH46" s="21">
        <f>IF(ROWS(AF$4:AF46)&gt;$AJ$1,"",LOOKUP(ROWS(AF$4:AF46),student!$M$3:$M$4002,student!$D$3:$D$4002))</f>
        <v>0</v>
      </c>
      <c r="AI46" s="21">
        <f>IF(ROWS(AG$4:AG46)&gt;$AJ$1,"",LOOKUP(ROWS(AG$4:AG46),student!$M$3:$M$4002,student!$E$3:$E$4002))</f>
        <v>0</v>
      </c>
      <c r="AJ46" s="21">
        <f>IF(ROWS(AI$4:AI46)&gt;$AJ$1,"",LOOKUP(ROWS(AI$4:AI46),student!$M$3:$M$4002,student!$F$3:$F$4002))</f>
        <v>0</v>
      </c>
      <c r="AL46" s="29" t="str">
        <f>IF(AM46="","",SUBTOTAL(3,$AM$4:AM46))</f>
        <v/>
      </c>
      <c r="AM46" s="18" t="str">
        <f>IF(ROWS(AM$4:AM46)&gt;$AP$1,"",LOOKUP(ROWS(AM$4:AM46),student!$N$3:$N$4002,student!$C$3:$C$4002))</f>
        <v/>
      </c>
      <c r="AN46" s="19" t="str">
        <f>IF(ROWS(AL$4:AL46)&gt;$AP$1,"",LOOKUP(ROWS(AL$4:AL46),student!$N$3:$N$4002,student!$D$3:$D$4002))</f>
        <v/>
      </c>
      <c r="AO46" s="19" t="str">
        <f>IF(ROWS(AM$4:AM46)&gt;$AP$1,"",LOOKUP(ROWS(AM$4:AM46),student!$N$3:$N$4002,student!$E$3:$E$4002))</f>
        <v/>
      </c>
      <c r="AP46" s="19" t="str">
        <f>IF(ROWS(AO$4:AO46)&gt;$AP$1,"",LOOKUP(ROWS(AO$4:AO46),student!$N$3:$N$4002,student!$F$3:$F$4002))</f>
        <v/>
      </c>
      <c r="AR46" s="30" t="str">
        <f>IF(AS46="","",SUBTOTAL(3,$AS$4:AS46))</f>
        <v/>
      </c>
      <c r="AS46" s="20" t="str">
        <f>IF(ROWS(AS$4:AS46)&gt;$AV$1,"",LOOKUP(ROWS(AS$4:AS46),student!$O$3:$O$4002,student!$C$3:$C$4002))</f>
        <v/>
      </c>
      <c r="AT46" s="21" t="str">
        <f>IF(ROWS(AR$4:AR46)&gt;$AV$1,"",LOOKUP(ROWS(AR$4:AR46),student!$O$3:$O$4002,student!$D$3:$D$4002))</f>
        <v/>
      </c>
      <c r="AU46" s="21" t="str">
        <f>IF(ROWS(AS$4:AS46)&gt;$AV$1,"",LOOKUP(ROWS(AS$4:AS46),student!$O$3:$O$4002,student!$E$3:$E$4002))</f>
        <v/>
      </c>
      <c r="AV46" s="21" t="str">
        <f>IF(ROWS(AU$4:AU46)&gt;$AV$1,"",LOOKUP(ROWS(AU$4:AU46),student!$O$3:$O$4002,student!$F$3:$F$4002))</f>
        <v/>
      </c>
      <c r="AX46" s="29" t="str">
        <f>IF(AY46="","",SUBTOTAL(3,$AY$4:AY46))</f>
        <v/>
      </c>
      <c r="AY46" s="18" t="str">
        <f>IF(ROWS(AY$4:AY46)&gt;$BB$1,"",LOOKUP(ROWS(AY$4:AY46),student!$P$3:$P$4002,student!$C$3:$C$4002))</f>
        <v/>
      </c>
      <c r="AZ46" s="19" t="str">
        <f>IF(ROWS(AX$4:AX46)&gt;$BB$1,"",LOOKUP(ROWS(AX$4:AX46),student!$P$3:$P$4002,student!$D$3:$D$4002))</f>
        <v/>
      </c>
      <c r="BA46" s="19" t="str">
        <f>IF(ROWS(AY$4:AY46)&gt;$BB$1,"",LOOKUP(ROWS(AY$4:AY46),student!$P$3:$P$4002,student!$E$3:$E$4002))</f>
        <v/>
      </c>
      <c r="BB46" s="19" t="str">
        <f>IF(ROWS(BA$4:BA46)&gt;$BB$1,"",LOOKUP(ROWS(BA$4:BA46),student!$P$3:$P$4002,student!$F$3:$F$4002))</f>
        <v/>
      </c>
      <c r="BD46" s="30" t="str">
        <f>IF(BE46="","",SUBTOTAL(3,$BE$4:BE46))</f>
        <v/>
      </c>
      <c r="BE46" s="20" t="str">
        <f>IF(ROWS(BE$4:BE46)&gt;$BH$1,"",LOOKUP(ROWS(BE$4:BE46),student!$Q$3:$Q$4002,student!$C$3:$C$4002))</f>
        <v/>
      </c>
      <c r="BF46" s="21" t="str">
        <f>IF(ROWS(BD$4:BD46)&gt;$BH$1,"",LOOKUP(ROWS(BD$4:BD46),student!$Q$3:$Q$4002,student!$D$3:$D$4002))</f>
        <v/>
      </c>
      <c r="BG46" s="21" t="str">
        <f>IF(ROWS(BE$4:BE46)&gt;$BH$1,"",LOOKUP(ROWS(BE$4:BE46),student!$Q$3:$Q$4002,student!$E$3:$E$4002))</f>
        <v/>
      </c>
      <c r="BH46" s="21" t="str">
        <f>IF(ROWS(BG$4:BG46)&gt;$BH$1,"",LOOKUP(ROWS(BG$4:BG46),student!$Q$3:$Q$4002,student!$F$3:$F$4002))</f>
        <v/>
      </c>
      <c r="BJ46" s="29">
        <f>IF(BK46="","",SUBTOTAL(3,$BK$4:BK46))</f>
        <v>43</v>
      </c>
      <c r="BK46" s="18">
        <f>IF(ROWS(BK$4:BK46)&gt;$BN$1,"",LOOKUP(ROWS(BK$4:BK46),student!$R$3:$R$4002,student!$C$3:$C$4002))</f>
        <v>0</v>
      </c>
      <c r="BL46" s="19">
        <f>IF(ROWS(BJ$4:BJ46)&gt;$BN$1,"",LOOKUP(ROWS(BJ$4:BJ46),student!$R$3:$R$4002,student!$D$3:$D$4002))</f>
        <v>0</v>
      </c>
      <c r="BM46" s="19">
        <f>IF(ROWS(BK$4:BK46)&gt;$BN$1,"",LOOKUP(ROWS(BK$4:BK46),student!$R$3:$R$4002,student!$E$3:$E$4002))</f>
        <v>0</v>
      </c>
      <c r="BN46" s="19">
        <f>IF(ROWS(BM$4:BM46)&gt;$BN$1,"",LOOKUP(ROWS(BM$4:BM46),student!$R$3:$R$4002,student!$F$3:$F$4002))</f>
        <v>0</v>
      </c>
      <c r="BP46" s="30">
        <f>IF(BQ46="","",SUBTOTAL(3,$BQ$4:BQ46))</f>
        <v>43</v>
      </c>
      <c r="BQ46" s="20">
        <f>IF(ROWS(BQ$4:BQ46)&gt;$BT$1,"",LOOKUP(ROWS(BQ$4:BQ46),student!$S$3:$S$4002,student!$C$3:$C$4002))</f>
        <v>0</v>
      </c>
      <c r="BR46" s="21">
        <f>IF(ROWS(BP$4:BP46)&gt;$BT$1,"",LOOKUP(ROWS(BP$4:BP46),student!$S$3:$S$4002,student!$D$3:$D$4002))</f>
        <v>0</v>
      </c>
      <c r="BS46" s="21">
        <f>IF(ROWS(BQ$4:BQ46)&gt;$BT$1,"",LOOKUP(ROWS(BQ$4:BQ46),student!$S$3:$S$4002,student!$E$3:$E$4002))</f>
        <v>0</v>
      </c>
      <c r="BT46" s="21">
        <f>IF(ROWS(BS$4:BS46)&gt;$BT$1,"",LOOKUP(ROWS(BS$4:BS46),student!$S$3:$S$4002,student!$F$3:$F$4002))</f>
        <v>0</v>
      </c>
    </row>
    <row r="47" spans="1:72" x14ac:dyDescent="0.75">
      <c r="A47" s="26">
        <v>44</v>
      </c>
      <c r="B47" s="29" t="str">
        <f>IF(C47="","",SUBTOTAL(3,$C$4:C47))</f>
        <v/>
      </c>
      <c r="C47" s="18" t="str">
        <f>IF(ROWS(C$4:C47)&gt;$F$1,"",LOOKUP(ROWS(C$4:C47),student!$H$3:$H$4002,student!$C$3:$C$4002))</f>
        <v/>
      </c>
      <c r="D47" s="19" t="str">
        <f>IF(ROWS(B$4:B47)&gt;$F$1,"",LOOKUP(ROWS(B$4:B47),student!$H$3:$H$4002,student!$D$3:$D$4002))</f>
        <v/>
      </c>
      <c r="E47" s="19" t="str">
        <f>IF(ROWS(C$4:C47)&gt;$F$1,"",LOOKUP(ROWS(C$4:C47),student!$H$3:$H$4002,student!$E$3:$E$4002))</f>
        <v/>
      </c>
      <c r="F47" s="19" t="str">
        <f>IF(ROWS(E$4:E47)&gt;$F$1,"",LOOKUP(ROWS(E$4:E47),student!$H$3:$H$4002,student!$F$3:$F$4002))</f>
        <v/>
      </c>
      <c r="G47" s="26"/>
      <c r="H47" s="30" t="str">
        <f>IF(I47="","",SUBTOTAL(3,$I$4:I47))</f>
        <v/>
      </c>
      <c r="I47" s="20" t="str">
        <f>IF(ROWS(I$4:I47)&gt;$L$1,"",LOOKUP(ROWS(I$4:I47),student!$I$3:$I$4002,student!$C$3:$C$4002))</f>
        <v/>
      </c>
      <c r="J47" s="21" t="str">
        <f>IF(ROWS(H$4:H47)&gt;$L$1,"",LOOKUP(ROWS(H$4:H47),student!$I$3:$I$4002,student!$D$3:$D$4002))</f>
        <v/>
      </c>
      <c r="K47" s="21" t="str">
        <f>IF(ROWS(I$4:I47)&gt;$L$1,"",LOOKUP(ROWS(I$4:I47),student!$I$3:$I$4002,student!$E$3:$E$4002))</f>
        <v/>
      </c>
      <c r="L47" s="21" t="str">
        <f>IF(ROWS(K$4:K47)&gt;$L$1,"",LOOKUP(ROWS(K$4:K47),student!$I$3:$I$4002,student!$F$3:$F$4002))</f>
        <v/>
      </c>
      <c r="N47" s="29">
        <f>IF(O47="","",SUBTOTAL(3,$O$4:O47))</f>
        <v>44</v>
      </c>
      <c r="O47" s="18">
        <f>IF(ROWS(O$4:O47)&gt;$R$1,"",LOOKUP(ROWS(O$4:O47),student!$J$3:$J$4002,student!$C$3:$C$4002))</f>
        <v>0</v>
      </c>
      <c r="P47" s="19">
        <f>IF(ROWS(N$4:N47)&gt;$R$1,"",LOOKUP(ROWS(N$4:N47),student!$J$3:$J$4002,student!$D$3:$D$4002))</f>
        <v>0</v>
      </c>
      <c r="Q47" s="19">
        <f>IF(ROWS(O$4:O47)&gt;$R$1,"",LOOKUP(ROWS(O$4:O47),student!$J$3:$J$4002,student!$E$3:$E$4002))</f>
        <v>0</v>
      </c>
      <c r="R47" s="19">
        <f>IF(ROWS(Q$4:Q47)&gt;$R$1,"",LOOKUP(ROWS(Q$4:Q47),student!$J$3:$J$4002,student!$F$3:$F$4002))</f>
        <v>0</v>
      </c>
      <c r="T47" s="30">
        <f>IF(U47="","",SUBTOTAL(3,$U$4:U47))</f>
        <v>44</v>
      </c>
      <c r="U47" s="20">
        <f>IF(ROWS(U$4:U47)&gt;$X$1,"",LOOKUP(ROWS(U$4:U47),student!$K$3:$K$4002,student!$C$3:$C$4002))</f>
        <v>0</v>
      </c>
      <c r="V47" s="21">
        <f>IF(ROWS(T$4:T47)&gt;$X$1,"",LOOKUP(ROWS(T$4:T47),student!$K$3:$K$4002,student!$D$3:$D$4002))</f>
        <v>0</v>
      </c>
      <c r="W47" s="21">
        <f>IF(ROWS(U$4:U47)&gt;$X$1,"",LOOKUP(ROWS(U$4:U47),student!$K$3:$K$4002,student!$E$3:$E$4002))</f>
        <v>0</v>
      </c>
      <c r="X47" s="21">
        <f>IF(ROWS(W$4:W47)&gt;$X$1,"",LOOKUP(ROWS(W$4:W47),student!$K$3:$K$4002,student!$F$3:$F$4002))</f>
        <v>0</v>
      </c>
      <c r="Z47" s="29">
        <f>IF(AA47="","",SUBTOTAL(3,$AA$4:AA47))</f>
        <v>44</v>
      </c>
      <c r="AA47" s="18">
        <f>IF(ROWS(AA$4:AA47)&gt;$AD$1,"",LOOKUP(ROWS(AA$4:AA47),student!$L$3:$L$4002,student!$C$3:$C$4002))</f>
        <v>0</v>
      </c>
      <c r="AB47" s="19">
        <f>IF(ROWS(Z$4:Z47)&gt;$AD$1,"",LOOKUP(ROWS(Z$4:Z47),student!$L$3:$L$4002,student!$D$3:$D$4002))</f>
        <v>0</v>
      </c>
      <c r="AC47" s="19">
        <f>IF(ROWS(AA$4:AA47)&gt;$AD$1,"",LOOKUP(ROWS(AA$4:AA47),student!$L$3:$L$4002,student!$E$3:$E$4002))</f>
        <v>0</v>
      </c>
      <c r="AD47" s="19">
        <f>IF(ROWS(AC$4:AC47)&gt;$AD$1,"",LOOKUP(ROWS(AC$4:AC47),student!$L$3:$L$4002,student!$F$3:$F$4002))</f>
        <v>0</v>
      </c>
      <c r="AF47" s="30">
        <f>IF(AG47="","",SUBTOTAL(3,$AG$4:AG47))</f>
        <v>44</v>
      </c>
      <c r="AG47" s="20">
        <f>IF(ROWS(AG$4:AG47)&gt;$AJ$1,"",LOOKUP(ROWS(AG$4:AG47),student!$M$3:$M$4002,student!$C$3:$C$4002))</f>
        <v>0</v>
      </c>
      <c r="AH47" s="21">
        <f>IF(ROWS(AF$4:AF47)&gt;$AJ$1,"",LOOKUP(ROWS(AF$4:AF47),student!$M$3:$M$4002,student!$D$3:$D$4002))</f>
        <v>0</v>
      </c>
      <c r="AI47" s="21">
        <f>IF(ROWS(AG$4:AG47)&gt;$AJ$1,"",LOOKUP(ROWS(AG$4:AG47),student!$M$3:$M$4002,student!$E$3:$E$4002))</f>
        <v>0</v>
      </c>
      <c r="AJ47" s="21">
        <f>IF(ROWS(AI$4:AI47)&gt;$AJ$1,"",LOOKUP(ROWS(AI$4:AI47),student!$M$3:$M$4002,student!$F$3:$F$4002))</f>
        <v>0</v>
      </c>
      <c r="AL47" s="29" t="str">
        <f>IF(AM47="","",SUBTOTAL(3,$AM$4:AM47))</f>
        <v/>
      </c>
      <c r="AM47" s="18" t="str">
        <f>IF(ROWS(AM$4:AM47)&gt;$AP$1,"",LOOKUP(ROWS(AM$4:AM47),student!$N$3:$N$4002,student!$C$3:$C$4002))</f>
        <v/>
      </c>
      <c r="AN47" s="19" t="str">
        <f>IF(ROWS(AL$4:AL47)&gt;$AP$1,"",LOOKUP(ROWS(AL$4:AL47),student!$N$3:$N$4002,student!$D$3:$D$4002))</f>
        <v/>
      </c>
      <c r="AO47" s="19" t="str">
        <f>IF(ROWS(AM$4:AM47)&gt;$AP$1,"",LOOKUP(ROWS(AM$4:AM47),student!$N$3:$N$4002,student!$E$3:$E$4002))</f>
        <v/>
      </c>
      <c r="AP47" s="19" t="str">
        <f>IF(ROWS(AO$4:AO47)&gt;$AP$1,"",LOOKUP(ROWS(AO$4:AO47),student!$N$3:$N$4002,student!$F$3:$F$4002))</f>
        <v/>
      </c>
      <c r="AR47" s="30" t="str">
        <f>IF(AS47="","",SUBTOTAL(3,$AS$4:AS47))</f>
        <v/>
      </c>
      <c r="AS47" s="20" t="str">
        <f>IF(ROWS(AS$4:AS47)&gt;$AV$1,"",LOOKUP(ROWS(AS$4:AS47),student!$O$3:$O$4002,student!$C$3:$C$4002))</f>
        <v/>
      </c>
      <c r="AT47" s="21" t="str">
        <f>IF(ROWS(AR$4:AR47)&gt;$AV$1,"",LOOKUP(ROWS(AR$4:AR47),student!$O$3:$O$4002,student!$D$3:$D$4002))</f>
        <v/>
      </c>
      <c r="AU47" s="21" t="str">
        <f>IF(ROWS(AS$4:AS47)&gt;$AV$1,"",LOOKUP(ROWS(AS$4:AS47),student!$O$3:$O$4002,student!$E$3:$E$4002))</f>
        <v/>
      </c>
      <c r="AV47" s="21" t="str">
        <f>IF(ROWS(AU$4:AU47)&gt;$AV$1,"",LOOKUP(ROWS(AU$4:AU47),student!$O$3:$O$4002,student!$F$3:$F$4002))</f>
        <v/>
      </c>
      <c r="AX47" s="29" t="str">
        <f>IF(AY47="","",SUBTOTAL(3,$AY$4:AY47))</f>
        <v/>
      </c>
      <c r="AY47" s="18" t="str">
        <f>IF(ROWS(AY$4:AY47)&gt;$BB$1,"",LOOKUP(ROWS(AY$4:AY47),student!$P$3:$P$4002,student!$C$3:$C$4002))</f>
        <v/>
      </c>
      <c r="AZ47" s="19" t="str">
        <f>IF(ROWS(AX$4:AX47)&gt;$BB$1,"",LOOKUP(ROWS(AX$4:AX47),student!$P$3:$P$4002,student!$D$3:$D$4002))</f>
        <v/>
      </c>
      <c r="BA47" s="19" t="str">
        <f>IF(ROWS(AY$4:AY47)&gt;$BB$1,"",LOOKUP(ROWS(AY$4:AY47),student!$P$3:$P$4002,student!$E$3:$E$4002))</f>
        <v/>
      </c>
      <c r="BB47" s="19" t="str">
        <f>IF(ROWS(BA$4:BA47)&gt;$BB$1,"",LOOKUP(ROWS(BA$4:BA47),student!$P$3:$P$4002,student!$F$3:$F$4002))</f>
        <v/>
      </c>
      <c r="BD47" s="30" t="str">
        <f>IF(BE47="","",SUBTOTAL(3,$BE$4:BE47))</f>
        <v/>
      </c>
      <c r="BE47" s="20" t="str">
        <f>IF(ROWS(BE$4:BE47)&gt;$BH$1,"",LOOKUP(ROWS(BE$4:BE47),student!$Q$3:$Q$4002,student!$C$3:$C$4002))</f>
        <v/>
      </c>
      <c r="BF47" s="21" t="str">
        <f>IF(ROWS(BD$4:BD47)&gt;$BH$1,"",LOOKUP(ROWS(BD$4:BD47),student!$Q$3:$Q$4002,student!$D$3:$D$4002))</f>
        <v/>
      </c>
      <c r="BG47" s="21" t="str">
        <f>IF(ROWS(BE$4:BE47)&gt;$BH$1,"",LOOKUP(ROWS(BE$4:BE47),student!$Q$3:$Q$4002,student!$E$3:$E$4002))</f>
        <v/>
      </c>
      <c r="BH47" s="21" t="str">
        <f>IF(ROWS(BG$4:BG47)&gt;$BH$1,"",LOOKUP(ROWS(BG$4:BG47),student!$Q$3:$Q$4002,student!$F$3:$F$4002))</f>
        <v/>
      </c>
      <c r="BJ47" s="29">
        <f>IF(BK47="","",SUBTOTAL(3,$BK$4:BK47))</f>
        <v>44</v>
      </c>
      <c r="BK47" s="18">
        <f>IF(ROWS(BK$4:BK47)&gt;$BN$1,"",LOOKUP(ROWS(BK$4:BK47),student!$R$3:$R$4002,student!$C$3:$C$4002))</f>
        <v>0</v>
      </c>
      <c r="BL47" s="19">
        <f>IF(ROWS(BJ$4:BJ47)&gt;$BN$1,"",LOOKUP(ROWS(BJ$4:BJ47),student!$R$3:$R$4002,student!$D$3:$D$4002))</f>
        <v>0</v>
      </c>
      <c r="BM47" s="19">
        <f>IF(ROWS(BK$4:BK47)&gt;$BN$1,"",LOOKUP(ROWS(BK$4:BK47),student!$R$3:$R$4002,student!$E$3:$E$4002))</f>
        <v>0</v>
      </c>
      <c r="BN47" s="19">
        <f>IF(ROWS(BM$4:BM47)&gt;$BN$1,"",LOOKUP(ROWS(BM$4:BM47),student!$R$3:$R$4002,student!$F$3:$F$4002))</f>
        <v>0</v>
      </c>
      <c r="BP47" s="30">
        <f>IF(BQ47="","",SUBTOTAL(3,$BQ$4:BQ47))</f>
        <v>44</v>
      </c>
      <c r="BQ47" s="20">
        <f>IF(ROWS(BQ$4:BQ47)&gt;$BT$1,"",LOOKUP(ROWS(BQ$4:BQ47),student!$S$3:$S$4002,student!$C$3:$C$4002))</f>
        <v>0</v>
      </c>
      <c r="BR47" s="21">
        <f>IF(ROWS(BP$4:BP47)&gt;$BT$1,"",LOOKUP(ROWS(BP$4:BP47),student!$S$3:$S$4002,student!$D$3:$D$4002))</f>
        <v>0</v>
      </c>
      <c r="BS47" s="21">
        <f>IF(ROWS(BQ$4:BQ47)&gt;$BT$1,"",LOOKUP(ROWS(BQ$4:BQ47),student!$S$3:$S$4002,student!$E$3:$E$4002))</f>
        <v>0</v>
      </c>
      <c r="BT47" s="21">
        <f>IF(ROWS(BS$4:BS47)&gt;$BT$1,"",LOOKUP(ROWS(BS$4:BS47),student!$S$3:$S$4002,student!$F$3:$F$4002))</f>
        <v>0</v>
      </c>
    </row>
    <row r="48" spans="1:72" x14ac:dyDescent="0.75">
      <c r="A48" s="26">
        <v>45</v>
      </c>
      <c r="B48" s="29" t="str">
        <f>IF(C48="","",SUBTOTAL(3,$C$4:C48))</f>
        <v/>
      </c>
      <c r="C48" s="18" t="str">
        <f>IF(ROWS(C$4:C48)&gt;$F$1,"",LOOKUP(ROWS(C$4:C48),student!$H$3:$H$4002,student!$C$3:$C$4002))</f>
        <v/>
      </c>
      <c r="D48" s="19" t="str">
        <f>IF(ROWS(B$4:B48)&gt;$F$1,"",LOOKUP(ROWS(B$4:B48),student!$H$3:$H$4002,student!$D$3:$D$4002))</f>
        <v/>
      </c>
      <c r="E48" s="19" t="str">
        <f>IF(ROWS(C$4:C48)&gt;$F$1,"",LOOKUP(ROWS(C$4:C48),student!$H$3:$H$4002,student!$E$3:$E$4002))</f>
        <v/>
      </c>
      <c r="F48" s="19" t="str">
        <f>IF(ROWS(E$4:E48)&gt;$F$1,"",LOOKUP(ROWS(E$4:E48),student!$H$3:$H$4002,student!$F$3:$F$4002))</f>
        <v/>
      </c>
      <c r="G48" s="26"/>
      <c r="H48" s="30" t="str">
        <f>IF(I48="","",SUBTOTAL(3,$I$4:I48))</f>
        <v/>
      </c>
      <c r="I48" s="20" t="str">
        <f>IF(ROWS(I$4:I48)&gt;$L$1,"",LOOKUP(ROWS(I$4:I48),student!$I$3:$I$4002,student!$C$3:$C$4002))</f>
        <v/>
      </c>
      <c r="J48" s="21" t="str">
        <f>IF(ROWS(H$4:H48)&gt;$L$1,"",LOOKUP(ROWS(H$4:H48),student!$I$3:$I$4002,student!$D$3:$D$4002))</f>
        <v/>
      </c>
      <c r="K48" s="21" t="str">
        <f>IF(ROWS(I$4:I48)&gt;$L$1,"",LOOKUP(ROWS(I$4:I48),student!$I$3:$I$4002,student!$E$3:$E$4002))</f>
        <v/>
      </c>
      <c r="L48" s="21" t="str">
        <f>IF(ROWS(K$4:K48)&gt;$L$1,"",LOOKUP(ROWS(K$4:K48),student!$I$3:$I$4002,student!$F$3:$F$4002))</f>
        <v/>
      </c>
      <c r="N48" s="29">
        <f>IF(O48="","",SUBTOTAL(3,$O$4:O48))</f>
        <v>45</v>
      </c>
      <c r="O48" s="18">
        <f>IF(ROWS(O$4:O48)&gt;$R$1,"",LOOKUP(ROWS(O$4:O48),student!$J$3:$J$4002,student!$C$3:$C$4002))</f>
        <v>0</v>
      </c>
      <c r="P48" s="19">
        <f>IF(ROWS(N$4:N48)&gt;$R$1,"",LOOKUP(ROWS(N$4:N48),student!$J$3:$J$4002,student!$D$3:$D$4002))</f>
        <v>0</v>
      </c>
      <c r="Q48" s="19">
        <f>IF(ROWS(O$4:O48)&gt;$R$1,"",LOOKUP(ROWS(O$4:O48),student!$J$3:$J$4002,student!$E$3:$E$4002))</f>
        <v>0</v>
      </c>
      <c r="R48" s="19">
        <f>IF(ROWS(Q$4:Q48)&gt;$R$1,"",LOOKUP(ROWS(Q$4:Q48),student!$J$3:$J$4002,student!$F$3:$F$4002))</f>
        <v>0</v>
      </c>
      <c r="T48" s="30">
        <f>IF(U48="","",SUBTOTAL(3,$U$4:U48))</f>
        <v>45</v>
      </c>
      <c r="U48" s="20">
        <f>IF(ROWS(U$4:U48)&gt;$X$1,"",LOOKUP(ROWS(U$4:U48),student!$K$3:$K$4002,student!$C$3:$C$4002))</f>
        <v>0</v>
      </c>
      <c r="V48" s="21">
        <f>IF(ROWS(T$4:T48)&gt;$X$1,"",LOOKUP(ROWS(T$4:T48),student!$K$3:$K$4002,student!$D$3:$D$4002))</f>
        <v>0</v>
      </c>
      <c r="W48" s="21">
        <f>IF(ROWS(U$4:U48)&gt;$X$1,"",LOOKUP(ROWS(U$4:U48),student!$K$3:$K$4002,student!$E$3:$E$4002))</f>
        <v>0</v>
      </c>
      <c r="X48" s="21">
        <f>IF(ROWS(W$4:W48)&gt;$X$1,"",LOOKUP(ROWS(W$4:W48),student!$K$3:$K$4002,student!$F$3:$F$4002))</f>
        <v>0</v>
      </c>
      <c r="Z48" s="29">
        <f>IF(AA48="","",SUBTOTAL(3,$AA$4:AA48))</f>
        <v>45</v>
      </c>
      <c r="AA48" s="18">
        <f>IF(ROWS(AA$4:AA48)&gt;$AD$1,"",LOOKUP(ROWS(AA$4:AA48),student!$L$3:$L$4002,student!$C$3:$C$4002))</f>
        <v>0</v>
      </c>
      <c r="AB48" s="19">
        <f>IF(ROWS(Z$4:Z48)&gt;$AD$1,"",LOOKUP(ROWS(Z$4:Z48),student!$L$3:$L$4002,student!$D$3:$D$4002))</f>
        <v>0</v>
      </c>
      <c r="AC48" s="19">
        <f>IF(ROWS(AA$4:AA48)&gt;$AD$1,"",LOOKUP(ROWS(AA$4:AA48),student!$L$3:$L$4002,student!$E$3:$E$4002))</f>
        <v>0</v>
      </c>
      <c r="AD48" s="19">
        <f>IF(ROWS(AC$4:AC48)&gt;$AD$1,"",LOOKUP(ROWS(AC$4:AC48),student!$L$3:$L$4002,student!$F$3:$F$4002))</f>
        <v>0</v>
      </c>
      <c r="AF48" s="30">
        <f>IF(AG48="","",SUBTOTAL(3,$AG$4:AG48))</f>
        <v>45</v>
      </c>
      <c r="AG48" s="20">
        <f>IF(ROWS(AG$4:AG48)&gt;$AJ$1,"",LOOKUP(ROWS(AG$4:AG48),student!$M$3:$M$4002,student!$C$3:$C$4002))</f>
        <v>0</v>
      </c>
      <c r="AH48" s="21">
        <f>IF(ROWS(AF$4:AF48)&gt;$AJ$1,"",LOOKUP(ROWS(AF$4:AF48),student!$M$3:$M$4002,student!$D$3:$D$4002))</f>
        <v>0</v>
      </c>
      <c r="AI48" s="21">
        <f>IF(ROWS(AG$4:AG48)&gt;$AJ$1,"",LOOKUP(ROWS(AG$4:AG48),student!$M$3:$M$4002,student!$E$3:$E$4002))</f>
        <v>0</v>
      </c>
      <c r="AJ48" s="21">
        <f>IF(ROWS(AI$4:AI48)&gt;$AJ$1,"",LOOKUP(ROWS(AI$4:AI48),student!$M$3:$M$4002,student!$F$3:$F$4002))</f>
        <v>0</v>
      </c>
      <c r="AL48" s="29" t="str">
        <f>IF(AM48="","",SUBTOTAL(3,$AM$4:AM48))</f>
        <v/>
      </c>
      <c r="AM48" s="18" t="str">
        <f>IF(ROWS(AM$4:AM48)&gt;$AP$1,"",LOOKUP(ROWS(AM$4:AM48),student!$N$3:$N$4002,student!$C$3:$C$4002))</f>
        <v/>
      </c>
      <c r="AN48" s="19" t="str">
        <f>IF(ROWS(AL$4:AL48)&gt;$AP$1,"",LOOKUP(ROWS(AL$4:AL48),student!$N$3:$N$4002,student!$D$3:$D$4002))</f>
        <v/>
      </c>
      <c r="AO48" s="19" t="str">
        <f>IF(ROWS(AM$4:AM48)&gt;$AP$1,"",LOOKUP(ROWS(AM$4:AM48),student!$N$3:$N$4002,student!$E$3:$E$4002))</f>
        <v/>
      </c>
      <c r="AP48" s="19" t="str">
        <f>IF(ROWS(AO$4:AO48)&gt;$AP$1,"",LOOKUP(ROWS(AO$4:AO48),student!$N$3:$N$4002,student!$F$3:$F$4002))</f>
        <v/>
      </c>
      <c r="AR48" s="30" t="str">
        <f>IF(AS48="","",SUBTOTAL(3,$AS$4:AS48))</f>
        <v/>
      </c>
      <c r="AS48" s="20" t="str">
        <f>IF(ROWS(AS$4:AS48)&gt;$AV$1,"",LOOKUP(ROWS(AS$4:AS48),student!$O$3:$O$4002,student!$C$3:$C$4002))</f>
        <v/>
      </c>
      <c r="AT48" s="21" t="str">
        <f>IF(ROWS(AR$4:AR48)&gt;$AV$1,"",LOOKUP(ROWS(AR$4:AR48),student!$O$3:$O$4002,student!$D$3:$D$4002))</f>
        <v/>
      </c>
      <c r="AU48" s="21" t="str">
        <f>IF(ROWS(AS$4:AS48)&gt;$AV$1,"",LOOKUP(ROWS(AS$4:AS48),student!$O$3:$O$4002,student!$E$3:$E$4002))</f>
        <v/>
      </c>
      <c r="AV48" s="21" t="str">
        <f>IF(ROWS(AU$4:AU48)&gt;$AV$1,"",LOOKUP(ROWS(AU$4:AU48),student!$O$3:$O$4002,student!$F$3:$F$4002))</f>
        <v/>
      </c>
      <c r="AX48" s="29" t="str">
        <f>IF(AY48="","",SUBTOTAL(3,$AY$4:AY48))</f>
        <v/>
      </c>
      <c r="AY48" s="18" t="str">
        <f>IF(ROWS(AY$4:AY48)&gt;$BB$1,"",LOOKUP(ROWS(AY$4:AY48),student!$P$3:$P$4002,student!$C$3:$C$4002))</f>
        <v/>
      </c>
      <c r="AZ48" s="19" t="str">
        <f>IF(ROWS(AX$4:AX48)&gt;$BB$1,"",LOOKUP(ROWS(AX$4:AX48),student!$P$3:$P$4002,student!$D$3:$D$4002))</f>
        <v/>
      </c>
      <c r="BA48" s="19" t="str">
        <f>IF(ROWS(AY$4:AY48)&gt;$BB$1,"",LOOKUP(ROWS(AY$4:AY48),student!$P$3:$P$4002,student!$E$3:$E$4002))</f>
        <v/>
      </c>
      <c r="BB48" s="19" t="str">
        <f>IF(ROWS(BA$4:BA48)&gt;$BB$1,"",LOOKUP(ROWS(BA$4:BA48),student!$P$3:$P$4002,student!$F$3:$F$4002))</f>
        <v/>
      </c>
      <c r="BD48" s="30" t="str">
        <f>IF(BE48="","",SUBTOTAL(3,$BE$4:BE48))</f>
        <v/>
      </c>
      <c r="BE48" s="20" t="str">
        <f>IF(ROWS(BE$4:BE48)&gt;$BH$1,"",LOOKUP(ROWS(BE$4:BE48),student!$Q$3:$Q$4002,student!$C$3:$C$4002))</f>
        <v/>
      </c>
      <c r="BF48" s="21" t="str">
        <f>IF(ROWS(BD$4:BD48)&gt;$BH$1,"",LOOKUP(ROWS(BD$4:BD48),student!$Q$3:$Q$4002,student!$D$3:$D$4002))</f>
        <v/>
      </c>
      <c r="BG48" s="21" t="str">
        <f>IF(ROWS(BE$4:BE48)&gt;$BH$1,"",LOOKUP(ROWS(BE$4:BE48),student!$Q$3:$Q$4002,student!$E$3:$E$4002))</f>
        <v/>
      </c>
      <c r="BH48" s="21" t="str">
        <f>IF(ROWS(BG$4:BG48)&gt;$BH$1,"",LOOKUP(ROWS(BG$4:BG48),student!$Q$3:$Q$4002,student!$F$3:$F$4002))</f>
        <v/>
      </c>
      <c r="BJ48" s="29">
        <f>IF(BK48="","",SUBTOTAL(3,$BK$4:BK48))</f>
        <v>45</v>
      </c>
      <c r="BK48" s="18">
        <f>IF(ROWS(BK$4:BK48)&gt;$BN$1,"",LOOKUP(ROWS(BK$4:BK48),student!$R$3:$R$4002,student!$C$3:$C$4002))</f>
        <v>0</v>
      </c>
      <c r="BL48" s="19">
        <f>IF(ROWS(BJ$4:BJ48)&gt;$BN$1,"",LOOKUP(ROWS(BJ$4:BJ48),student!$R$3:$R$4002,student!$D$3:$D$4002))</f>
        <v>0</v>
      </c>
      <c r="BM48" s="19">
        <f>IF(ROWS(BK$4:BK48)&gt;$BN$1,"",LOOKUP(ROWS(BK$4:BK48),student!$R$3:$R$4002,student!$E$3:$E$4002))</f>
        <v>0</v>
      </c>
      <c r="BN48" s="19">
        <f>IF(ROWS(BM$4:BM48)&gt;$BN$1,"",LOOKUP(ROWS(BM$4:BM48),student!$R$3:$R$4002,student!$F$3:$F$4002))</f>
        <v>0</v>
      </c>
      <c r="BP48" s="30">
        <f>IF(BQ48="","",SUBTOTAL(3,$BQ$4:BQ48))</f>
        <v>45</v>
      </c>
      <c r="BQ48" s="20">
        <f>IF(ROWS(BQ$4:BQ48)&gt;$BT$1,"",LOOKUP(ROWS(BQ$4:BQ48),student!$S$3:$S$4002,student!$C$3:$C$4002))</f>
        <v>0</v>
      </c>
      <c r="BR48" s="21">
        <f>IF(ROWS(BP$4:BP48)&gt;$BT$1,"",LOOKUP(ROWS(BP$4:BP48),student!$S$3:$S$4002,student!$D$3:$D$4002))</f>
        <v>0</v>
      </c>
      <c r="BS48" s="21">
        <f>IF(ROWS(BQ$4:BQ48)&gt;$BT$1,"",LOOKUP(ROWS(BQ$4:BQ48),student!$S$3:$S$4002,student!$E$3:$E$4002))</f>
        <v>0</v>
      </c>
      <c r="BT48" s="21">
        <f>IF(ROWS(BS$4:BS48)&gt;$BT$1,"",LOOKUP(ROWS(BS$4:BS48),student!$S$3:$S$4002,student!$F$3:$F$4002))</f>
        <v>0</v>
      </c>
    </row>
    <row r="49" spans="1:72" x14ac:dyDescent="0.75">
      <c r="A49" s="26">
        <v>46</v>
      </c>
      <c r="B49" s="29" t="str">
        <f>IF(C49="","",SUBTOTAL(3,$C$4:C49))</f>
        <v/>
      </c>
      <c r="C49" s="18" t="str">
        <f>IF(ROWS(C$4:C49)&gt;$F$1,"",LOOKUP(ROWS(C$4:C49),student!$H$3:$H$4002,student!$C$3:$C$4002))</f>
        <v/>
      </c>
      <c r="D49" s="19" t="str">
        <f>IF(ROWS(B$4:B49)&gt;$F$1,"",LOOKUP(ROWS(B$4:B49),student!$H$3:$H$4002,student!$D$3:$D$4002))</f>
        <v/>
      </c>
      <c r="E49" s="19" t="str">
        <f>IF(ROWS(C$4:C49)&gt;$F$1,"",LOOKUP(ROWS(C$4:C49),student!$H$3:$H$4002,student!$E$3:$E$4002))</f>
        <v/>
      </c>
      <c r="F49" s="19" t="str">
        <f>IF(ROWS(E$4:E49)&gt;$F$1,"",LOOKUP(ROWS(E$4:E49),student!$H$3:$H$4002,student!$F$3:$F$4002))</f>
        <v/>
      </c>
      <c r="G49" s="26"/>
      <c r="H49" s="30" t="str">
        <f>IF(I49="","",SUBTOTAL(3,$I$4:I49))</f>
        <v/>
      </c>
      <c r="I49" s="20" t="str">
        <f>IF(ROWS(I$4:I49)&gt;$L$1,"",LOOKUP(ROWS(I$4:I49),student!$I$3:$I$4002,student!$C$3:$C$4002))</f>
        <v/>
      </c>
      <c r="J49" s="21" t="str">
        <f>IF(ROWS(H$4:H49)&gt;$L$1,"",LOOKUP(ROWS(H$4:H49),student!$I$3:$I$4002,student!$D$3:$D$4002))</f>
        <v/>
      </c>
      <c r="K49" s="21" t="str">
        <f>IF(ROWS(I$4:I49)&gt;$L$1,"",LOOKUP(ROWS(I$4:I49),student!$I$3:$I$4002,student!$E$3:$E$4002))</f>
        <v/>
      </c>
      <c r="L49" s="21" t="str">
        <f>IF(ROWS(K$4:K49)&gt;$L$1,"",LOOKUP(ROWS(K$4:K49),student!$I$3:$I$4002,student!$F$3:$F$4002))</f>
        <v/>
      </c>
      <c r="N49" s="29">
        <f>IF(O49="","",SUBTOTAL(3,$O$4:O49))</f>
        <v>46</v>
      </c>
      <c r="O49" s="18">
        <f>IF(ROWS(O$4:O49)&gt;$R$1,"",LOOKUP(ROWS(O$4:O49),student!$J$3:$J$4002,student!$C$3:$C$4002))</f>
        <v>0</v>
      </c>
      <c r="P49" s="19">
        <f>IF(ROWS(N$4:N49)&gt;$R$1,"",LOOKUP(ROWS(N$4:N49),student!$J$3:$J$4002,student!$D$3:$D$4002))</f>
        <v>0</v>
      </c>
      <c r="Q49" s="19">
        <f>IF(ROWS(O$4:O49)&gt;$R$1,"",LOOKUP(ROWS(O$4:O49),student!$J$3:$J$4002,student!$E$3:$E$4002))</f>
        <v>0</v>
      </c>
      <c r="R49" s="19">
        <f>IF(ROWS(Q$4:Q49)&gt;$R$1,"",LOOKUP(ROWS(Q$4:Q49),student!$J$3:$J$4002,student!$F$3:$F$4002))</f>
        <v>0</v>
      </c>
      <c r="T49" s="30">
        <f>IF(U49="","",SUBTOTAL(3,$U$4:U49))</f>
        <v>46</v>
      </c>
      <c r="U49" s="20">
        <f>IF(ROWS(U$4:U49)&gt;$X$1,"",LOOKUP(ROWS(U$4:U49),student!$K$3:$K$4002,student!$C$3:$C$4002))</f>
        <v>0</v>
      </c>
      <c r="V49" s="21">
        <f>IF(ROWS(T$4:T49)&gt;$X$1,"",LOOKUP(ROWS(T$4:T49),student!$K$3:$K$4002,student!$D$3:$D$4002))</f>
        <v>0</v>
      </c>
      <c r="W49" s="21">
        <f>IF(ROWS(U$4:U49)&gt;$X$1,"",LOOKUP(ROWS(U$4:U49),student!$K$3:$K$4002,student!$E$3:$E$4002))</f>
        <v>0</v>
      </c>
      <c r="X49" s="21">
        <f>IF(ROWS(W$4:W49)&gt;$X$1,"",LOOKUP(ROWS(W$4:W49),student!$K$3:$K$4002,student!$F$3:$F$4002))</f>
        <v>0</v>
      </c>
      <c r="Z49" s="29">
        <f>IF(AA49="","",SUBTOTAL(3,$AA$4:AA49))</f>
        <v>46</v>
      </c>
      <c r="AA49" s="18">
        <f>IF(ROWS(AA$4:AA49)&gt;$AD$1,"",LOOKUP(ROWS(AA$4:AA49),student!$L$3:$L$4002,student!$C$3:$C$4002))</f>
        <v>0</v>
      </c>
      <c r="AB49" s="19">
        <f>IF(ROWS(Z$4:Z49)&gt;$AD$1,"",LOOKUP(ROWS(Z$4:Z49),student!$L$3:$L$4002,student!$D$3:$D$4002))</f>
        <v>0</v>
      </c>
      <c r="AC49" s="19">
        <f>IF(ROWS(AA$4:AA49)&gt;$AD$1,"",LOOKUP(ROWS(AA$4:AA49),student!$L$3:$L$4002,student!$E$3:$E$4002))</f>
        <v>0</v>
      </c>
      <c r="AD49" s="19">
        <f>IF(ROWS(AC$4:AC49)&gt;$AD$1,"",LOOKUP(ROWS(AC$4:AC49),student!$L$3:$L$4002,student!$F$3:$F$4002))</f>
        <v>0</v>
      </c>
      <c r="AF49" s="30">
        <f>IF(AG49="","",SUBTOTAL(3,$AG$4:AG49))</f>
        <v>46</v>
      </c>
      <c r="AG49" s="20">
        <f>IF(ROWS(AG$4:AG49)&gt;$AJ$1,"",LOOKUP(ROWS(AG$4:AG49),student!$M$3:$M$4002,student!$C$3:$C$4002))</f>
        <v>0</v>
      </c>
      <c r="AH49" s="21">
        <f>IF(ROWS(AF$4:AF49)&gt;$AJ$1,"",LOOKUP(ROWS(AF$4:AF49),student!$M$3:$M$4002,student!$D$3:$D$4002))</f>
        <v>0</v>
      </c>
      <c r="AI49" s="21">
        <f>IF(ROWS(AG$4:AG49)&gt;$AJ$1,"",LOOKUP(ROWS(AG$4:AG49),student!$M$3:$M$4002,student!$E$3:$E$4002))</f>
        <v>0</v>
      </c>
      <c r="AJ49" s="21">
        <f>IF(ROWS(AI$4:AI49)&gt;$AJ$1,"",LOOKUP(ROWS(AI$4:AI49),student!$M$3:$M$4002,student!$F$3:$F$4002))</f>
        <v>0</v>
      </c>
      <c r="AL49" s="29" t="str">
        <f>IF(AM49="","",SUBTOTAL(3,$AM$4:AM49))</f>
        <v/>
      </c>
      <c r="AM49" s="18" t="str">
        <f>IF(ROWS(AM$4:AM49)&gt;$AP$1,"",LOOKUP(ROWS(AM$4:AM49),student!$N$3:$N$4002,student!$C$3:$C$4002))</f>
        <v/>
      </c>
      <c r="AN49" s="19" t="str">
        <f>IF(ROWS(AL$4:AL49)&gt;$AP$1,"",LOOKUP(ROWS(AL$4:AL49),student!$N$3:$N$4002,student!$D$3:$D$4002))</f>
        <v/>
      </c>
      <c r="AO49" s="19" t="str">
        <f>IF(ROWS(AM$4:AM49)&gt;$AP$1,"",LOOKUP(ROWS(AM$4:AM49),student!$N$3:$N$4002,student!$E$3:$E$4002))</f>
        <v/>
      </c>
      <c r="AP49" s="19" t="str">
        <f>IF(ROWS(AO$4:AO49)&gt;$AP$1,"",LOOKUP(ROWS(AO$4:AO49),student!$N$3:$N$4002,student!$F$3:$F$4002))</f>
        <v/>
      </c>
      <c r="AR49" s="30" t="str">
        <f>IF(AS49="","",SUBTOTAL(3,$AS$4:AS49))</f>
        <v/>
      </c>
      <c r="AS49" s="20" t="str">
        <f>IF(ROWS(AS$4:AS49)&gt;$AV$1,"",LOOKUP(ROWS(AS$4:AS49),student!$O$3:$O$4002,student!$C$3:$C$4002))</f>
        <v/>
      </c>
      <c r="AT49" s="21" t="str">
        <f>IF(ROWS(AR$4:AR49)&gt;$AV$1,"",LOOKUP(ROWS(AR$4:AR49),student!$O$3:$O$4002,student!$D$3:$D$4002))</f>
        <v/>
      </c>
      <c r="AU49" s="21" t="str">
        <f>IF(ROWS(AS$4:AS49)&gt;$AV$1,"",LOOKUP(ROWS(AS$4:AS49),student!$O$3:$O$4002,student!$E$3:$E$4002))</f>
        <v/>
      </c>
      <c r="AV49" s="21" t="str">
        <f>IF(ROWS(AU$4:AU49)&gt;$AV$1,"",LOOKUP(ROWS(AU$4:AU49),student!$O$3:$O$4002,student!$F$3:$F$4002))</f>
        <v/>
      </c>
      <c r="AX49" s="29" t="str">
        <f>IF(AY49="","",SUBTOTAL(3,$AY$4:AY49))</f>
        <v/>
      </c>
      <c r="AY49" s="18" t="str">
        <f>IF(ROWS(AY$4:AY49)&gt;$BB$1,"",LOOKUP(ROWS(AY$4:AY49),student!$P$3:$P$4002,student!$C$3:$C$4002))</f>
        <v/>
      </c>
      <c r="AZ49" s="19" t="str">
        <f>IF(ROWS(AX$4:AX49)&gt;$BB$1,"",LOOKUP(ROWS(AX$4:AX49),student!$P$3:$P$4002,student!$D$3:$D$4002))</f>
        <v/>
      </c>
      <c r="BA49" s="19" t="str">
        <f>IF(ROWS(AY$4:AY49)&gt;$BB$1,"",LOOKUP(ROWS(AY$4:AY49),student!$P$3:$P$4002,student!$E$3:$E$4002))</f>
        <v/>
      </c>
      <c r="BB49" s="19" t="str">
        <f>IF(ROWS(BA$4:BA49)&gt;$BB$1,"",LOOKUP(ROWS(BA$4:BA49),student!$P$3:$P$4002,student!$F$3:$F$4002))</f>
        <v/>
      </c>
      <c r="BD49" s="30" t="str">
        <f>IF(BE49="","",SUBTOTAL(3,$BE$4:BE49))</f>
        <v/>
      </c>
      <c r="BE49" s="20" t="str">
        <f>IF(ROWS(BE$4:BE49)&gt;$BH$1,"",LOOKUP(ROWS(BE$4:BE49),student!$Q$3:$Q$4002,student!$C$3:$C$4002))</f>
        <v/>
      </c>
      <c r="BF49" s="21" t="str">
        <f>IF(ROWS(BD$4:BD49)&gt;$BH$1,"",LOOKUP(ROWS(BD$4:BD49),student!$Q$3:$Q$4002,student!$D$3:$D$4002))</f>
        <v/>
      </c>
      <c r="BG49" s="21" t="str">
        <f>IF(ROWS(BE$4:BE49)&gt;$BH$1,"",LOOKUP(ROWS(BE$4:BE49),student!$Q$3:$Q$4002,student!$E$3:$E$4002))</f>
        <v/>
      </c>
      <c r="BH49" s="21" t="str">
        <f>IF(ROWS(BG$4:BG49)&gt;$BH$1,"",LOOKUP(ROWS(BG$4:BG49),student!$Q$3:$Q$4002,student!$F$3:$F$4002))</f>
        <v/>
      </c>
      <c r="BJ49" s="29">
        <f>IF(BK49="","",SUBTOTAL(3,$BK$4:BK49))</f>
        <v>46</v>
      </c>
      <c r="BK49" s="18">
        <f>IF(ROWS(BK$4:BK49)&gt;$BN$1,"",LOOKUP(ROWS(BK$4:BK49),student!$R$3:$R$4002,student!$C$3:$C$4002))</f>
        <v>0</v>
      </c>
      <c r="BL49" s="19">
        <f>IF(ROWS(BJ$4:BJ49)&gt;$BN$1,"",LOOKUP(ROWS(BJ$4:BJ49),student!$R$3:$R$4002,student!$D$3:$D$4002))</f>
        <v>0</v>
      </c>
      <c r="BM49" s="19">
        <f>IF(ROWS(BK$4:BK49)&gt;$BN$1,"",LOOKUP(ROWS(BK$4:BK49),student!$R$3:$R$4002,student!$E$3:$E$4002))</f>
        <v>0</v>
      </c>
      <c r="BN49" s="19">
        <f>IF(ROWS(BM$4:BM49)&gt;$BN$1,"",LOOKUP(ROWS(BM$4:BM49),student!$R$3:$R$4002,student!$F$3:$F$4002))</f>
        <v>0</v>
      </c>
      <c r="BP49" s="30">
        <f>IF(BQ49="","",SUBTOTAL(3,$BQ$4:BQ49))</f>
        <v>46</v>
      </c>
      <c r="BQ49" s="20">
        <f>IF(ROWS(BQ$4:BQ49)&gt;$BT$1,"",LOOKUP(ROWS(BQ$4:BQ49),student!$S$3:$S$4002,student!$C$3:$C$4002))</f>
        <v>0</v>
      </c>
      <c r="BR49" s="21">
        <f>IF(ROWS(BP$4:BP49)&gt;$BT$1,"",LOOKUP(ROWS(BP$4:BP49),student!$S$3:$S$4002,student!$D$3:$D$4002))</f>
        <v>0</v>
      </c>
      <c r="BS49" s="21">
        <f>IF(ROWS(BQ$4:BQ49)&gt;$BT$1,"",LOOKUP(ROWS(BQ$4:BQ49),student!$S$3:$S$4002,student!$E$3:$E$4002))</f>
        <v>0</v>
      </c>
      <c r="BT49" s="21">
        <f>IF(ROWS(BS$4:BS49)&gt;$BT$1,"",LOOKUP(ROWS(BS$4:BS49),student!$S$3:$S$4002,student!$F$3:$F$4002))</f>
        <v>0</v>
      </c>
    </row>
    <row r="50" spans="1:72" x14ac:dyDescent="0.75">
      <c r="A50" s="26">
        <v>47</v>
      </c>
      <c r="B50" s="29" t="str">
        <f>IF(C50="","",SUBTOTAL(3,$C$4:C50))</f>
        <v/>
      </c>
      <c r="C50" s="18" t="str">
        <f>IF(ROWS(C$4:C50)&gt;$F$1,"",LOOKUP(ROWS(C$4:C50),student!$H$3:$H$4002,student!$C$3:$C$4002))</f>
        <v/>
      </c>
      <c r="D50" s="19" t="str">
        <f>IF(ROWS(B$4:B50)&gt;$F$1,"",LOOKUP(ROWS(B$4:B50),student!$H$3:$H$4002,student!$D$3:$D$4002))</f>
        <v/>
      </c>
      <c r="E50" s="19" t="str">
        <f>IF(ROWS(C$4:C50)&gt;$F$1,"",LOOKUP(ROWS(C$4:C50),student!$H$3:$H$4002,student!$E$3:$E$4002))</f>
        <v/>
      </c>
      <c r="F50" s="19" t="str">
        <f>IF(ROWS(E$4:E50)&gt;$F$1,"",LOOKUP(ROWS(E$4:E50),student!$H$3:$H$4002,student!$F$3:$F$4002))</f>
        <v/>
      </c>
      <c r="G50" s="26"/>
      <c r="H50" s="30" t="str">
        <f>IF(I50="","",SUBTOTAL(3,$I$4:I50))</f>
        <v/>
      </c>
      <c r="I50" s="20" t="str">
        <f>IF(ROWS(I$4:I50)&gt;$L$1,"",LOOKUP(ROWS(I$4:I50),student!$I$3:$I$4002,student!$C$3:$C$4002))</f>
        <v/>
      </c>
      <c r="J50" s="21" t="str">
        <f>IF(ROWS(H$4:H50)&gt;$L$1,"",LOOKUP(ROWS(H$4:H50),student!$I$3:$I$4002,student!$D$3:$D$4002))</f>
        <v/>
      </c>
      <c r="K50" s="21" t="str">
        <f>IF(ROWS(I$4:I50)&gt;$L$1,"",LOOKUP(ROWS(I$4:I50),student!$I$3:$I$4002,student!$E$3:$E$4002))</f>
        <v/>
      </c>
      <c r="L50" s="21" t="str">
        <f>IF(ROWS(K$4:K50)&gt;$L$1,"",LOOKUP(ROWS(K$4:K50),student!$I$3:$I$4002,student!$F$3:$F$4002))</f>
        <v/>
      </c>
      <c r="N50" s="29">
        <f>IF(O50="","",SUBTOTAL(3,$O$4:O50))</f>
        <v>47</v>
      </c>
      <c r="O50" s="18">
        <f>IF(ROWS(O$4:O50)&gt;$R$1,"",LOOKUP(ROWS(O$4:O50),student!$J$3:$J$4002,student!$C$3:$C$4002))</f>
        <v>0</v>
      </c>
      <c r="P50" s="19">
        <f>IF(ROWS(N$4:N50)&gt;$R$1,"",LOOKUP(ROWS(N$4:N50),student!$J$3:$J$4002,student!$D$3:$D$4002))</f>
        <v>0</v>
      </c>
      <c r="Q50" s="19">
        <f>IF(ROWS(O$4:O50)&gt;$R$1,"",LOOKUP(ROWS(O$4:O50),student!$J$3:$J$4002,student!$E$3:$E$4002))</f>
        <v>0</v>
      </c>
      <c r="R50" s="19">
        <f>IF(ROWS(Q$4:Q50)&gt;$R$1,"",LOOKUP(ROWS(Q$4:Q50),student!$J$3:$J$4002,student!$F$3:$F$4002))</f>
        <v>0</v>
      </c>
      <c r="T50" s="30">
        <f>IF(U50="","",SUBTOTAL(3,$U$4:U50))</f>
        <v>47</v>
      </c>
      <c r="U50" s="20">
        <f>IF(ROWS(U$4:U50)&gt;$X$1,"",LOOKUP(ROWS(U$4:U50),student!$K$3:$K$4002,student!$C$3:$C$4002))</f>
        <v>0</v>
      </c>
      <c r="V50" s="21">
        <f>IF(ROWS(T$4:T50)&gt;$X$1,"",LOOKUP(ROWS(T$4:T50),student!$K$3:$K$4002,student!$D$3:$D$4002))</f>
        <v>0</v>
      </c>
      <c r="W50" s="21">
        <f>IF(ROWS(U$4:U50)&gt;$X$1,"",LOOKUP(ROWS(U$4:U50),student!$K$3:$K$4002,student!$E$3:$E$4002))</f>
        <v>0</v>
      </c>
      <c r="X50" s="21">
        <f>IF(ROWS(W$4:W50)&gt;$X$1,"",LOOKUP(ROWS(W$4:W50),student!$K$3:$K$4002,student!$F$3:$F$4002))</f>
        <v>0</v>
      </c>
      <c r="Z50" s="29">
        <f>IF(AA50="","",SUBTOTAL(3,$AA$4:AA50))</f>
        <v>47</v>
      </c>
      <c r="AA50" s="18">
        <f>IF(ROWS(AA$4:AA50)&gt;$AD$1,"",LOOKUP(ROWS(AA$4:AA50),student!$L$3:$L$4002,student!$C$3:$C$4002))</f>
        <v>0</v>
      </c>
      <c r="AB50" s="19">
        <f>IF(ROWS(Z$4:Z50)&gt;$AD$1,"",LOOKUP(ROWS(Z$4:Z50),student!$L$3:$L$4002,student!$D$3:$D$4002))</f>
        <v>0</v>
      </c>
      <c r="AC50" s="19">
        <f>IF(ROWS(AA$4:AA50)&gt;$AD$1,"",LOOKUP(ROWS(AA$4:AA50),student!$L$3:$L$4002,student!$E$3:$E$4002))</f>
        <v>0</v>
      </c>
      <c r="AD50" s="19">
        <f>IF(ROWS(AC$4:AC50)&gt;$AD$1,"",LOOKUP(ROWS(AC$4:AC50),student!$L$3:$L$4002,student!$F$3:$F$4002))</f>
        <v>0</v>
      </c>
      <c r="AF50" s="30">
        <f>IF(AG50="","",SUBTOTAL(3,$AG$4:AG50))</f>
        <v>47</v>
      </c>
      <c r="AG50" s="20">
        <f>IF(ROWS(AG$4:AG50)&gt;$AJ$1,"",LOOKUP(ROWS(AG$4:AG50),student!$M$3:$M$4002,student!$C$3:$C$4002))</f>
        <v>0</v>
      </c>
      <c r="AH50" s="21">
        <f>IF(ROWS(AF$4:AF50)&gt;$AJ$1,"",LOOKUP(ROWS(AF$4:AF50),student!$M$3:$M$4002,student!$D$3:$D$4002))</f>
        <v>0</v>
      </c>
      <c r="AI50" s="21">
        <f>IF(ROWS(AG$4:AG50)&gt;$AJ$1,"",LOOKUP(ROWS(AG$4:AG50),student!$M$3:$M$4002,student!$E$3:$E$4002))</f>
        <v>0</v>
      </c>
      <c r="AJ50" s="21">
        <f>IF(ROWS(AI$4:AI50)&gt;$AJ$1,"",LOOKUP(ROWS(AI$4:AI50),student!$M$3:$M$4002,student!$F$3:$F$4002))</f>
        <v>0</v>
      </c>
      <c r="AL50" s="29" t="str">
        <f>IF(AM50="","",SUBTOTAL(3,$AM$4:AM50))</f>
        <v/>
      </c>
      <c r="AM50" s="18" t="str">
        <f>IF(ROWS(AM$4:AM50)&gt;$AP$1,"",LOOKUP(ROWS(AM$4:AM50),student!$N$3:$N$4002,student!$C$3:$C$4002))</f>
        <v/>
      </c>
      <c r="AN50" s="19" t="str">
        <f>IF(ROWS(AL$4:AL50)&gt;$AP$1,"",LOOKUP(ROWS(AL$4:AL50),student!$N$3:$N$4002,student!$D$3:$D$4002))</f>
        <v/>
      </c>
      <c r="AO50" s="19" t="str">
        <f>IF(ROWS(AM$4:AM50)&gt;$AP$1,"",LOOKUP(ROWS(AM$4:AM50),student!$N$3:$N$4002,student!$E$3:$E$4002))</f>
        <v/>
      </c>
      <c r="AP50" s="19" t="str">
        <f>IF(ROWS(AO$4:AO50)&gt;$AP$1,"",LOOKUP(ROWS(AO$4:AO50),student!$N$3:$N$4002,student!$F$3:$F$4002))</f>
        <v/>
      </c>
      <c r="AR50" s="30" t="str">
        <f>IF(AS50="","",SUBTOTAL(3,$AS$4:AS50))</f>
        <v/>
      </c>
      <c r="AS50" s="20" t="str">
        <f>IF(ROWS(AS$4:AS50)&gt;$AV$1,"",LOOKUP(ROWS(AS$4:AS50),student!$O$3:$O$4002,student!$C$3:$C$4002))</f>
        <v/>
      </c>
      <c r="AT50" s="21" t="str">
        <f>IF(ROWS(AR$4:AR50)&gt;$AV$1,"",LOOKUP(ROWS(AR$4:AR50),student!$O$3:$O$4002,student!$D$3:$D$4002))</f>
        <v/>
      </c>
      <c r="AU50" s="21" t="str">
        <f>IF(ROWS(AS$4:AS50)&gt;$AV$1,"",LOOKUP(ROWS(AS$4:AS50),student!$O$3:$O$4002,student!$E$3:$E$4002))</f>
        <v/>
      </c>
      <c r="AV50" s="21" t="str">
        <f>IF(ROWS(AU$4:AU50)&gt;$AV$1,"",LOOKUP(ROWS(AU$4:AU50),student!$O$3:$O$4002,student!$F$3:$F$4002))</f>
        <v/>
      </c>
      <c r="AX50" s="29" t="str">
        <f>IF(AY50="","",SUBTOTAL(3,$AY$4:AY50))</f>
        <v/>
      </c>
      <c r="AY50" s="18" t="str">
        <f>IF(ROWS(AY$4:AY50)&gt;$BB$1,"",LOOKUP(ROWS(AY$4:AY50),student!$P$3:$P$4002,student!$C$3:$C$4002))</f>
        <v/>
      </c>
      <c r="AZ50" s="19" t="str">
        <f>IF(ROWS(AX$4:AX50)&gt;$BB$1,"",LOOKUP(ROWS(AX$4:AX50),student!$P$3:$P$4002,student!$D$3:$D$4002))</f>
        <v/>
      </c>
      <c r="BA50" s="19" t="str">
        <f>IF(ROWS(AY$4:AY50)&gt;$BB$1,"",LOOKUP(ROWS(AY$4:AY50),student!$P$3:$P$4002,student!$E$3:$E$4002))</f>
        <v/>
      </c>
      <c r="BB50" s="19" t="str">
        <f>IF(ROWS(BA$4:BA50)&gt;$BB$1,"",LOOKUP(ROWS(BA$4:BA50),student!$P$3:$P$4002,student!$F$3:$F$4002))</f>
        <v/>
      </c>
      <c r="BD50" s="30" t="str">
        <f>IF(BE50="","",SUBTOTAL(3,$BE$4:BE50))</f>
        <v/>
      </c>
      <c r="BE50" s="20" t="str">
        <f>IF(ROWS(BE$4:BE50)&gt;$BH$1,"",LOOKUP(ROWS(BE$4:BE50),student!$Q$3:$Q$4002,student!$C$3:$C$4002))</f>
        <v/>
      </c>
      <c r="BF50" s="21" t="str">
        <f>IF(ROWS(BD$4:BD50)&gt;$BH$1,"",LOOKUP(ROWS(BD$4:BD50),student!$Q$3:$Q$4002,student!$D$3:$D$4002))</f>
        <v/>
      </c>
      <c r="BG50" s="21" t="str">
        <f>IF(ROWS(BE$4:BE50)&gt;$BH$1,"",LOOKUP(ROWS(BE$4:BE50),student!$Q$3:$Q$4002,student!$E$3:$E$4002))</f>
        <v/>
      </c>
      <c r="BH50" s="21" t="str">
        <f>IF(ROWS(BG$4:BG50)&gt;$BH$1,"",LOOKUP(ROWS(BG$4:BG50),student!$Q$3:$Q$4002,student!$F$3:$F$4002))</f>
        <v/>
      </c>
      <c r="BJ50" s="29">
        <f>IF(BK50="","",SUBTOTAL(3,$BK$4:BK50))</f>
        <v>47</v>
      </c>
      <c r="BK50" s="18">
        <f>IF(ROWS(BK$4:BK50)&gt;$BN$1,"",LOOKUP(ROWS(BK$4:BK50),student!$R$3:$R$4002,student!$C$3:$C$4002))</f>
        <v>0</v>
      </c>
      <c r="BL50" s="19">
        <f>IF(ROWS(BJ$4:BJ50)&gt;$BN$1,"",LOOKUP(ROWS(BJ$4:BJ50),student!$R$3:$R$4002,student!$D$3:$D$4002))</f>
        <v>0</v>
      </c>
      <c r="BM50" s="19">
        <f>IF(ROWS(BK$4:BK50)&gt;$BN$1,"",LOOKUP(ROWS(BK$4:BK50),student!$R$3:$R$4002,student!$E$3:$E$4002))</f>
        <v>0</v>
      </c>
      <c r="BN50" s="19">
        <f>IF(ROWS(BM$4:BM50)&gt;$BN$1,"",LOOKUP(ROWS(BM$4:BM50),student!$R$3:$R$4002,student!$F$3:$F$4002))</f>
        <v>0</v>
      </c>
      <c r="BP50" s="30">
        <f>IF(BQ50="","",SUBTOTAL(3,$BQ$4:BQ50))</f>
        <v>47</v>
      </c>
      <c r="BQ50" s="20">
        <f>IF(ROWS(BQ$4:BQ50)&gt;$BT$1,"",LOOKUP(ROWS(BQ$4:BQ50),student!$S$3:$S$4002,student!$C$3:$C$4002))</f>
        <v>0</v>
      </c>
      <c r="BR50" s="21">
        <f>IF(ROWS(BP$4:BP50)&gt;$BT$1,"",LOOKUP(ROWS(BP$4:BP50),student!$S$3:$S$4002,student!$D$3:$D$4002))</f>
        <v>0</v>
      </c>
      <c r="BS50" s="21">
        <f>IF(ROWS(BQ$4:BQ50)&gt;$BT$1,"",LOOKUP(ROWS(BQ$4:BQ50),student!$S$3:$S$4002,student!$E$3:$E$4002))</f>
        <v>0</v>
      </c>
      <c r="BT50" s="21">
        <f>IF(ROWS(BS$4:BS50)&gt;$BT$1,"",LOOKUP(ROWS(BS$4:BS50),student!$S$3:$S$4002,student!$F$3:$F$4002))</f>
        <v>0</v>
      </c>
    </row>
    <row r="51" spans="1:72" x14ac:dyDescent="0.75">
      <c r="A51" s="26">
        <v>48</v>
      </c>
      <c r="B51" s="29" t="str">
        <f>IF(C51="","",SUBTOTAL(3,$C$4:C51))</f>
        <v/>
      </c>
      <c r="C51" s="18" t="str">
        <f>IF(ROWS(C$4:C51)&gt;$F$1,"",LOOKUP(ROWS(C$4:C51),student!$H$3:$H$4002,student!$C$3:$C$4002))</f>
        <v/>
      </c>
      <c r="D51" s="19" t="str">
        <f>IF(ROWS(B$4:B51)&gt;$F$1,"",LOOKUP(ROWS(B$4:B51),student!$H$3:$H$4002,student!$D$3:$D$4002))</f>
        <v/>
      </c>
      <c r="E51" s="19" t="str">
        <f>IF(ROWS(C$4:C51)&gt;$F$1,"",LOOKUP(ROWS(C$4:C51),student!$H$3:$H$4002,student!$E$3:$E$4002))</f>
        <v/>
      </c>
      <c r="F51" s="19" t="str">
        <f>IF(ROWS(E$4:E51)&gt;$F$1,"",LOOKUP(ROWS(E$4:E51),student!$H$3:$H$4002,student!$F$3:$F$4002))</f>
        <v/>
      </c>
      <c r="G51" s="26"/>
      <c r="H51" s="30" t="str">
        <f>IF(I51="","",SUBTOTAL(3,$I$4:I51))</f>
        <v/>
      </c>
      <c r="I51" s="20" t="str">
        <f>IF(ROWS(I$4:I51)&gt;$L$1,"",LOOKUP(ROWS(I$4:I51),student!$I$3:$I$4002,student!$C$3:$C$4002))</f>
        <v/>
      </c>
      <c r="J51" s="21" t="str">
        <f>IF(ROWS(H$4:H51)&gt;$L$1,"",LOOKUP(ROWS(H$4:H51),student!$I$3:$I$4002,student!$D$3:$D$4002))</f>
        <v/>
      </c>
      <c r="K51" s="21" t="str">
        <f>IF(ROWS(I$4:I51)&gt;$L$1,"",LOOKUP(ROWS(I$4:I51),student!$I$3:$I$4002,student!$E$3:$E$4002))</f>
        <v/>
      </c>
      <c r="L51" s="21" t="str">
        <f>IF(ROWS(K$4:K51)&gt;$L$1,"",LOOKUP(ROWS(K$4:K51),student!$I$3:$I$4002,student!$F$3:$F$4002))</f>
        <v/>
      </c>
      <c r="N51" s="29">
        <f>IF(O51="","",SUBTOTAL(3,$O$4:O51))</f>
        <v>48</v>
      </c>
      <c r="O51" s="18">
        <f>IF(ROWS(O$4:O51)&gt;$R$1,"",LOOKUP(ROWS(O$4:O51),student!$J$3:$J$4002,student!$C$3:$C$4002))</f>
        <v>0</v>
      </c>
      <c r="P51" s="19">
        <f>IF(ROWS(N$4:N51)&gt;$R$1,"",LOOKUP(ROWS(N$4:N51),student!$J$3:$J$4002,student!$D$3:$D$4002))</f>
        <v>0</v>
      </c>
      <c r="Q51" s="19">
        <f>IF(ROWS(O$4:O51)&gt;$R$1,"",LOOKUP(ROWS(O$4:O51),student!$J$3:$J$4002,student!$E$3:$E$4002))</f>
        <v>0</v>
      </c>
      <c r="R51" s="19">
        <f>IF(ROWS(Q$4:Q51)&gt;$R$1,"",LOOKUP(ROWS(Q$4:Q51),student!$J$3:$J$4002,student!$F$3:$F$4002))</f>
        <v>0</v>
      </c>
      <c r="T51" s="30">
        <f>IF(U51="","",SUBTOTAL(3,$U$4:U51))</f>
        <v>48</v>
      </c>
      <c r="U51" s="20">
        <f>IF(ROWS(U$4:U51)&gt;$X$1,"",LOOKUP(ROWS(U$4:U51),student!$K$3:$K$4002,student!$C$3:$C$4002))</f>
        <v>0</v>
      </c>
      <c r="V51" s="21">
        <f>IF(ROWS(T$4:T51)&gt;$X$1,"",LOOKUP(ROWS(T$4:T51),student!$K$3:$K$4002,student!$D$3:$D$4002))</f>
        <v>0</v>
      </c>
      <c r="W51" s="21">
        <f>IF(ROWS(U$4:U51)&gt;$X$1,"",LOOKUP(ROWS(U$4:U51),student!$K$3:$K$4002,student!$E$3:$E$4002))</f>
        <v>0</v>
      </c>
      <c r="X51" s="21">
        <f>IF(ROWS(W$4:W51)&gt;$X$1,"",LOOKUP(ROWS(W$4:W51),student!$K$3:$K$4002,student!$F$3:$F$4002))</f>
        <v>0</v>
      </c>
      <c r="Z51" s="29">
        <f>IF(AA51="","",SUBTOTAL(3,$AA$4:AA51))</f>
        <v>48</v>
      </c>
      <c r="AA51" s="18">
        <f>IF(ROWS(AA$4:AA51)&gt;$AD$1,"",LOOKUP(ROWS(AA$4:AA51),student!$L$3:$L$4002,student!$C$3:$C$4002))</f>
        <v>0</v>
      </c>
      <c r="AB51" s="19">
        <f>IF(ROWS(Z$4:Z51)&gt;$AD$1,"",LOOKUP(ROWS(Z$4:Z51),student!$L$3:$L$4002,student!$D$3:$D$4002))</f>
        <v>0</v>
      </c>
      <c r="AC51" s="19">
        <f>IF(ROWS(AA$4:AA51)&gt;$AD$1,"",LOOKUP(ROWS(AA$4:AA51),student!$L$3:$L$4002,student!$E$3:$E$4002))</f>
        <v>0</v>
      </c>
      <c r="AD51" s="19">
        <f>IF(ROWS(AC$4:AC51)&gt;$AD$1,"",LOOKUP(ROWS(AC$4:AC51),student!$L$3:$L$4002,student!$F$3:$F$4002))</f>
        <v>0</v>
      </c>
      <c r="AF51" s="30">
        <f>IF(AG51="","",SUBTOTAL(3,$AG$4:AG51))</f>
        <v>48</v>
      </c>
      <c r="AG51" s="20">
        <f>IF(ROWS(AG$4:AG51)&gt;$AJ$1,"",LOOKUP(ROWS(AG$4:AG51),student!$M$3:$M$4002,student!$C$3:$C$4002))</f>
        <v>0</v>
      </c>
      <c r="AH51" s="21">
        <f>IF(ROWS(AF$4:AF51)&gt;$AJ$1,"",LOOKUP(ROWS(AF$4:AF51),student!$M$3:$M$4002,student!$D$3:$D$4002))</f>
        <v>0</v>
      </c>
      <c r="AI51" s="21">
        <f>IF(ROWS(AG$4:AG51)&gt;$AJ$1,"",LOOKUP(ROWS(AG$4:AG51),student!$M$3:$M$4002,student!$E$3:$E$4002))</f>
        <v>0</v>
      </c>
      <c r="AJ51" s="21">
        <f>IF(ROWS(AI$4:AI51)&gt;$AJ$1,"",LOOKUP(ROWS(AI$4:AI51),student!$M$3:$M$4002,student!$F$3:$F$4002))</f>
        <v>0</v>
      </c>
      <c r="AL51" s="29" t="str">
        <f>IF(AM51="","",SUBTOTAL(3,$AM$4:AM51))</f>
        <v/>
      </c>
      <c r="AM51" s="18" t="str">
        <f>IF(ROWS(AM$4:AM51)&gt;$AP$1,"",LOOKUP(ROWS(AM$4:AM51),student!$N$3:$N$4002,student!$C$3:$C$4002))</f>
        <v/>
      </c>
      <c r="AN51" s="19" t="str">
        <f>IF(ROWS(AL$4:AL51)&gt;$AP$1,"",LOOKUP(ROWS(AL$4:AL51),student!$N$3:$N$4002,student!$D$3:$D$4002))</f>
        <v/>
      </c>
      <c r="AO51" s="19" t="str">
        <f>IF(ROWS(AM$4:AM51)&gt;$AP$1,"",LOOKUP(ROWS(AM$4:AM51),student!$N$3:$N$4002,student!$E$3:$E$4002))</f>
        <v/>
      </c>
      <c r="AP51" s="19" t="str">
        <f>IF(ROWS(AO$4:AO51)&gt;$AP$1,"",LOOKUP(ROWS(AO$4:AO51),student!$N$3:$N$4002,student!$F$3:$F$4002))</f>
        <v/>
      </c>
      <c r="AR51" s="30" t="str">
        <f>IF(AS51="","",SUBTOTAL(3,$AS$4:AS51))</f>
        <v/>
      </c>
      <c r="AS51" s="20" t="str">
        <f>IF(ROWS(AS$4:AS51)&gt;$AV$1,"",LOOKUP(ROWS(AS$4:AS51),student!$O$3:$O$4002,student!$C$3:$C$4002))</f>
        <v/>
      </c>
      <c r="AT51" s="21" t="str">
        <f>IF(ROWS(AR$4:AR51)&gt;$AV$1,"",LOOKUP(ROWS(AR$4:AR51),student!$O$3:$O$4002,student!$D$3:$D$4002))</f>
        <v/>
      </c>
      <c r="AU51" s="21" t="str">
        <f>IF(ROWS(AS$4:AS51)&gt;$AV$1,"",LOOKUP(ROWS(AS$4:AS51),student!$O$3:$O$4002,student!$E$3:$E$4002))</f>
        <v/>
      </c>
      <c r="AV51" s="21" t="str">
        <f>IF(ROWS(AU$4:AU51)&gt;$AV$1,"",LOOKUP(ROWS(AU$4:AU51),student!$O$3:$O$4002,student!$F$3:$F$4002))</f>
        <v/>
      </c>
      <c r="AX51" s="29" t="str">
        <f>IF(AY51="","",SUBTOTAL(3,$AY$4:AY51))</f>
        <v/>
      </c>
      <c r="AY51" s="18" t="str">
        <f>IF(ROWS(AY$4:AY51)&gt;$BB$1,"",LOOKUP(ROWS(AY$4:AY51),student!$P$3:$P$4002,student!$C$3:$C$4002))</f>
        <v/>
      </c>
      <c r="AZ51" s="19" t="str">
        <f>IF(ROWS(AX$4:AX51)&gt;$BB$1,"",LOOKUP(ROWS(AX$4:AX51),student!$P$3:$P$4002,student!$D$3:$D$4002))</f>
        <v/>
      </c>
      <c r="BA51" s="19" t="str">
        <f>IF(ROWS(AY$4:AY51)&gt;$BB$1,"",LOOKUP(ROWS(AY$4:AY51),student!$P$3:$P$4002,student!$E$3:$E$4002))</f>
        <v/>
      </c>
      <c r="BB51" s="19" t="str">
        <f>IF(ROWS(BA$4:BA51)&gt;$BB$1,"",LOOKUP(ROWS(BA$4:BA51),student!$P$3:$P$4002,student!$F$3:$F$4002))</f>
        <v/>
      </c>
      <c r="BD51" s="30" t="str">
        <f>IF(BE51="","",SUBTOTAL(3,$BE$4:BE51))</f>
        <v/>
      </c>
      <c r="BE51" s="20" t="str">
        <f>IF(ROWS(BE$4:BE51)&gt;$BH$1,"",LOOKUP(ROWS(BE$4:BE51),student!$Q$3:$Q$4002,student!$C$3:$C$4002))</f>
        <v/>
      </c>
      <c r="BF51" s="21" t="str">
        <f>IF(ROWS(BD$4:BD51)&gt;$BH$1,"",LOOKUP(ROWS(BD$4:BD51),student!$Q$3:$Q$4002,student!$D$3:$D$4002))</f>
        <v/>
      </c>
      <c r="BG51" s="21" t="str">
        <f>IF(ROWS(BE$4:BE51)&gt;$BH$1,"",LOOKUP(ROWS(BE$4:BE51),student!$Q$3:$Q$4002,student!$E$3:$E$4002))</f>
        <v/>
      </c>
      <c r="BH51" s="21" t="str">
        <f>IF(ROWS(BG$4:BG51)&gt;$BH$1,"",LOOKUP(ROWS(BG$4:BG51),student!$Q$3:$Q$4002,student!$F$3:$F$4002))</f>
        <v/>
      </c>
      <c r="BJ51" s="29">
        <f>IF(BK51="","",SUBTOTAL(3,$BK$4:BK51))</f>
        <v>48</v>
      </c>
      <c r="BK51" s="18">
        <f>IF(ROWS(BK$4:BK51)&gt;$BN$1,"",LOOKUP(ROWS(BK$4:BK51),student!$R$3:$R$4002,student!$C$3:$C$4002))</f>
        <v>0</v>
      </c>
      <c r="BL51" s="19">
        <f>IF(ROWS(BJ$4:BJ51)&gt;$BN$1,"",LOOKUP(ROWS(BJ$4:BJ51),student!$R$3:$R$4002,student!$D$3:$D$4002))</f>
        <v>0</v>
      </c>
      <c r="BM51" s="19">
        <f>IF(ROWS(BK$4:BK51)&gt;$BN$1,"",LOOKUP(ROWS(BK$4:BK51),student!$R$3:$R$4002,student!$E$3:$E$4002))</f>
        <v>0</v>
      </c>
      <c r="BN51" s="19">
        <f>IF(ROWS(BM$4:BM51)&gt;$BN$1,"",LOOKUP(ROWS(BM$4:BM51),student!$R$3:$R$4002,student!$F$3:$F$4002))</f>
        <v>0</v>
      </c>
      <c r="BP51" s="30">
        <f>IF(BQ51="","",SUBTOTAL(3,$BQ$4:BQ51))</f>
        <v>48</v>
      </c>
      <c r="BQ51" s="20">
        <f>IF(ROWS(BQ$4:BQ51)&gt;$BT$1,"",LOOKUP(ROWS(BQ$4:BQ51),student!$S$3:$S$4002,student!$C$3:$C$4002))</f>
        <v>0</v>
      </c>
      <c r="BR51" s="21">
        <f>IF(ROWS(BP$4:BP51)&gt;$BT$1,"",LOOKUP(ROWS(BP$4:BP51),student!$S$3:$S$4002,student!$D$3:$D$4002))</f>
        <v>0</v>
      </c>
      <c r="BS51" s="21">
        <f>IF(ROWS(BQ$4:BQ51)&gt;$BT$1,"",LOOKUP(ROWS(BQ$4:BQ51),student!$S$3:$S$4002,student!$E$3:$E$4002))</f>
        <v>0</v>
      </c>
      <c r="BT51" s="21">
        <f>IF(ROWS(BS$4:BS51)&gt;$BT$1,"",LOOKUP(ROWS(BS$4:BS51),student!$S$3:$S$4002,student!$F$3:$F$4002))</f>
        <v>0</v>
      </c>
    </row>
    <row r="52" spans="1:72" x14ac:dyDescent="0.75">
      <c r="A52" s="26">
        <v>49</v>
      </c>
      <c r="B52" s="29" t="str">
        <f>IF(C52="","",SUBTOTAL(3,$C$4:C52))</f>
        <v/>
      </c>
      <c r="C52" s="18" t="str">
        <f>IF(ROWS(C$4:C52)&gt;$F$1,"",LOOKUP(ROWS(C$4:C52),student!$H$3:$H$4002,student!$C$3:$C$4002))</f>
        <v/>
      </c>
      <c r="D52" s="19" t="str">
        <f>IF(ROWS(B$4:B52)&gt;$F$1,"",LOOKUP(ROWS(B$4:B52),student!$H$3:$H$4002,student!$D$3:$D$4002))</f>
        <v/>
      </c>
      <c r="E52" s="19" t="str">
        <f>IF(ROWS(C$4:C52)&gt;$F$1,"",LOOKUP(ROWS(C$4:C52),student!$H$3:$H$4002,student!$E$3:$E$4002))</f>
        <v/>
      </c>
      <c r="F52" s="19" t="str">
        <f>IF(ROWS(E$4:E52)&gt;$F$1,"",LOOKUP(ROWS(E$4:E52),student!$H$3:$H$4002,student!$F$3:$F$4002))</f>
        <v/>
      </c>
      <c r="G52" s="26"/>
      <c r="H52" s="30" t="str">
        <f>IF(I52="","",SUBTOTAL(3,$I$4:I52))</f>
        <v/>
      </c>
      <c r="I52" s="20" t="str">
        <f>IF(ROWS(I$4:I52)&gt;$L$1,"",LOOKUP(ROWS(I$4:I52),student!$I$3:$I$4002,student!$C$3:$C$4002))</f>
        <v/>
      </c>
      <c r="J52" s="21" t="str">
        <f>IF(ROWS(H$4:H52)&gt;$L$1,"",LOOKUP(ROWS(H$4:H52),student!$I$3:$I$4002,student!$D$3:$D$4002))</f>
        <v/>
      </c>
      <c r="K52" s="21" t="str">
        <f>IF(ROWS(I$4:I52)&gt;$L$1,"",LOOKUP(ROWS(I$4:I52),student!$I$3:$I$4002,student!$E$3:$E$4002))</f>
        <v/>
      </c>
      <c r="L52" s="21" t="str">
        <f>IF(ROWS(K$4:K52)&gt;$L$1,"",LOOKUP(ROWS(K$4:K52),student!$I$3:$I$4002,student!$F$3:$F$4002))</f>
        <v/>
      </c>
      <c r="N52" s="29">
        <f>IF(O52="","",SUBTOTAL(3,$O$4:O52))</f>
        <v>49</v>
      </c>
      <c r="O52" s="18">
        <f>IF(ROWS(O$4:O52)&gt;$R$1,"",LOOKUP(ROWS(O$4:O52),student!$J$3:$J$4002,student!$C$3:$C$4002))</f>
        <v>0</v>
      </c>
      <c r="P52" s="19">
        <f>IF(ROWS(N$4:N52)&gt;$R$1,"",LOOKUP(ROWS(N$4:N52),student!$J$3:$J$4002,student!$D$3:$D$4002))</f>
        <v>0</v>
      </c>
      <c r="Q52" s="19">
        <f>IF(ROWS(O$4:O52)&gt;$R$1,"",LOOKUP(ROWS(O$4:O52),student!$J$3:$J$4002,student!$E$3:$E$4002))</f>
        <v>0</v>
      </c>
      <c r="R52" s="19">
        <f>IF(ROWS(Q$4:Q52)&gt;$R$1,"",LOOKUP(ROWS(Q$4:Q52),student!$J$3:$J$4002,student!$F$3:$F$4002))</f>
        <v>0</v>
      </c>
      <c r="T52" s="30">
        <f>IF(U52="","",SUBTOTAL(3,$U$4:U52))</f>
        <v>49</v>
      </c>
      <c r="U52" s="20">
        <f>IF(ROWS(U$4:U52)&gt;$X$1,"",LOOKUP(ROWS(U$4:U52),student!$K$3:$K$4002,student!$C$3:$C$4002))</f>
        <v>0</v>
      </c>
      <c r="V52" s="21">
        <f>IF(ROWS(T$4:T52)&gt;$X$1,"",LOOKUP(ROWS(T$4:T52),student!$K$3:$K$4002,student!$D$3:$D$4002))</f>
        <v>0</v>
      </c>
      <c r="W52" s="21">
        <f>IF(ROWS(U$4:U52)&gt;$X$1,"",LOOKUP(ROWS(U$4:U52),student!$K$3:$K$4002,student!$E$3:$E$4002))</f>
        <v>0</v>
      </c>
      <c r="X52" s="21">
        <f>IF(ROWS(W$4:W52)&gt;$X$1,"",LOOKUP(ROWS(W$4:W52),student!$K$3:$K$4002,student!$F$3:$F$4002))</f>
        <v>0</v>
      </c>
      <c r="Z52" s="29">
        <f>IF(AA52="","",SUBTOTAL(3,$AA$4:AA52))</f>
        <v>49</v>
      </c>
      <c r="AA52" s="18">
        <f>IF(ROWS(AA$4:AA52)&gt;$AD$1,"",LOOKUP(ROWS(AA$4:AA52),student!$L$3:$L$4002,student!$C$3:$C$4002))</f>
        <v>0</v>
      </c>
      <c r="AB52" s="19">
        <f>IF(ROWS(Z$4:Z52)&gt;$AD$1,"",LOOKUP(ROWS(Z$4:Z52),student!$L$3:$L$4002,student!$D$3:$D$4002))</f>
        <v>0</v>
      </c>
      <c r="AC52" s="19">
        <f>IF(ROWS(AA$4:AA52)&gt;$AD$1,"",LOOKUP(ROWS(AA$4:AA52),student!$L$3:$L$4002,student!$E$3:$E$4002))</f>
        <v>0</v>
      </c>
      <c r="AD52" s="19">
        <f>IF(ROWS(AC$4:AC52)&gt;$AD$1,"",LOOKUP(ROWS(AC$4:AC52),student!$L$3:$L$4002,student!$F$3:$F$4002))</f>
        <v>0</v>
      </c>
      <c r="AF52" s="30">
        <f>IF(AG52="","",SUBTOTAL(3,$AG$4:AG52))</f>
        <v>49</v>
      </c>
      <c r="AG52" s="20">
        <f>IF(ROWS(AG$4:AG52)&gt;$AJ$1,"",LOOKUP(ROWS(AG$4:AG52),student!$M$3:$M$4002,student!$C$3:$C$4002))</f>
        <v>0</v>
      </c>
      <c r="AH52" s="21">
        <f>IF(ROWS(AF$4:AF52)&gt;$AJ$1,"",LOOKUP(ROWS(AF$4:AF52),student!$M$3:$M$4002,student!$D$3:$D$4002))</f>
        <v>0</v>
      </c>
      <c r="AI52" s="21">
        <f>IF(ROWS(AG$4:AG52)&gt;$AJ$1,"",LOOKUP(ROWS(AG$4:AG52),student!$M$3:$M$4002,student!$E$3:$E$4002))</f>
        <v>0</v>
      </c>
      <c r="AJ52" s="21">
        <f>IF(ROWS(AI$4:AI52)&gt;$AJ$1,"",LOOKUP(ROWS(AI$4:AI52),student!$M$3:$M$4002,student!$F$3:$F$4002))</f>
        <v>0</v>
      </c>
      <c r="AL52" s="29" t="str">
        <f>IF(AM52="","",SUBTOTAL(3,$AM$4:AM52))</f>
        <v/>
      </c>
      <c r="AM52" s="18" t="str">
        <f>IF(ROWS(AM$4:AM52)&gt;$AP$1,"",LOOKUP(ROWS(AM$4:AM52),student!$N$3:$N$4002,student!$C$3:$C$4002))</f>
        <v/>
      </c>
      <c r="AN52" s="19" t="str">
        <f>IF(ROWS(AL$4:AL52)&gt;$AP$1,"",LOOKUP(ROWS(AL$4:AL52),student!$N$3:$N$4002,student!$D$3:$D$4002))</f>
        <v/>
      </c>
      <c r="AO52" s="19" t="str">
        <f>IF(ROWS(AM$4:AM52)&gt;$AP$1,"",LOOKUP(ROWS(AM$4:AM52),student!$N$3:$N$4002,student!$E$3:$E$4002))</f>
        <v/>
      </c>
      <c r="AP52" s="19" t="str">
        <f>IF(ROWS(AO$4:AO52)&gt;$AP$1,"",LOOKUP(ROWS(AO$4:AO52),student!$N$3:$N$4002,student!$F$3:$F$4002))</f>
        <v/>
      </c>
      <c r="AR52" s="30" t="str">
        <f>IF(AS52="","",SUBTOTAL(3,$AS$4:AS52))</f>
        <v/>
      </c>
      <c r="AS52" s="20" t="str">
        <f>IF(ROWS(AS$4:AS52)&gt;$AV$1,"",LOOKUP(ROWS(AS$4:AS52),student!$O$3:$O$4002,student!$C$3:$C$4002))</f>
        <v/>
      </c>
      <c r="AT52" s="21" t="str">
        <f>IF(ROWS(AR$4:AR52)&gt;$AV$1,"",LOOKUP(ROWS(AR$4:AR52),student!$O$3:$O$4002,student!$D$3:$D$4002))</f>
        <v/>
      </c>
      <c r="AU52" s="21" t="str">
        <f>IF(ROWS(AS$4:AS52)&gt;$AV$1,"",LOOKUP(ROWS(AS$4:AS52),student!$O$3:$O$4002,student!$E$3:$E$4002))</f>
        <v/>
      </c>
      <c r="AV52" s="21" t="str">
        <f>IF(ROWS(AU$4:AU52)&gt;$AV$1,"",LOOKUP(ROWS(AU$4:AU52),student!$O$3:$O$4002,student!$F$3:$F$4002))</f>
        <v/>
      </c>
      <c r="AX52" s="29" t="str">
        <f>IF(AY52="","",SUBTOTAL(3,$AY$4:AY52))</f>
        <v/>
      </c>
      <c r="AY52" s="18" t="str">
        <f>IF(ROWS(AY$4:AY52)&gt;$BB$1,"",LOOKUP(ROWS(AY$4:AY52),student!$P$3:$P$4002,student!$C$3:$C$4002))</f>
        <v/>
      </c>
      <c r="AZ52" s="19" t="str">
        <f>IF(ROWS(AX$4:AX52)&gt;$BB$1,"",LOOKUP(ROWS(AX$4:AX52),student!$P$3:$P$4002,student!$D$3:$D$4002))</f>
        <v/>
      </c>
      <c r="BA52" s="19" t="str">
        <f>IF(ROWS(AY$4:AY52)&gt;$BB$1,"",LOOKUP(ROWS(AY$4:AY52),student!$P$3:$P$4002,student!$E$3:$E$4002))</f>
        <v/>
      </c>
      <c r="BB52" s="19" t="str">
        <f>IF(ROWS(BA$4:BA52)&gt;$BB$1,"",LOOKUP(ROWS(BA$4:BA52),student!$P$3:$P$4002,student!$F$3:$F$4002))</f>
        <v/>
      </c>
      <c r="BD52" s="30" t="str">
        <f>IF(BE52="","",SUBTOTAL(3,$BE$4:BE52))</f>
        <v/>
      </c>
      <c r="BE52" s="20" t="str">
        <f>IF(ROWS(BE$4:BE52)&gt;$BH$1,"",LOOKUP(ROWS(BE$4:BE52),student!$Q$3:$Q$4002,student!$C$3:$C$4002))</f>
        <v/>
      </c>
      <c r="BF52" s="21" t="str">
        <f>IF(ROWS(BD$4:BD52)&gt;$BH$1,"",LOOKUP(ROWS(BD$4:BD52),student!$Q$3:$Q$4002,student!$D$3:$D$4002))</f>
        <v/>
      </c>
      <c r="BG52" s="21" t="str">
        <f>IF(ROWS(BE$4:BE52)&gt;$BH$1,"",LOOKUP(ROWS(BE$4:BE52),student!$Q$3:$Q$4002,student!$E$3:$E$4002))</f>
        <v/>
      </c>
      <c r="BH52" s="21" t="str">
        <f>IF(ROWS(BG$4:BG52)&gt;$BH$1,"",LOOKUP(ROWS(BG$4:BG52),student!$Q$3:$Q$4002,student!$F$3:$F$4002))</f>
        <v/>
      </c>
      <c r="BJ52" s="29">
        <f>IF(BK52="","",SUBTOTAL(3,$BK$4:BK52))</f>
        <v>49</v>
      </c>
      <c r="BK52" s="18">
        <f>IF(ROWS(BK$4:BK52)&gt;$BN$1,"",LOOKUP(ROWS(BK$4:BK52),student!$R$3:$R$4002,student!$C$3:$C$4002))</f>
        <v>0</v>
      </c>
      <c r="BL52" s="19">
        <f>IF(ROWS(BJ$4:BJ52)&gt;$BN$1,"",LOOKUP(ROWS(BJ$4:BJ52),student!$R$3:$R$4002,student!$D$3:$D$4002))</f>
        <v>0</v>
      </c>
      <c r="BM52" s="19">
        <f>IF(ROWS(BK$4:BK52)&gt;$BN$1,"",LOOKUP(ROWS(BK$4:BK52),student!$R$3:$R$4002,student!$E$3:$E$4002))</f>
        <v>0</v>
      </c>
      <c r="BN52" s="19">
        <f>IF(ROWS(BM$4:BM52)&gt;$BN$1,"",LOOKUP(ROWS(BM$4:BM52),student!$R$3:$R$4002,student!$F$3:$F$4002))</f>
        <v>0</v>
      </c>
      <c r="BP52" s="30">
        <f>IF(BQ52="","",SUBTOTAL(3,$BQ$4:BQ52))</f>
        <v>49</v>
      </c>
      <c r="BQ52" s="20">
        <f>IF(ROWS(BQ$4:BQ52)&gt;$BT$1,"",LOOKUP(ROWS(BQ$4:BQ52),student!$S$3:$S$4002,student!$C$3:$C$4002))</f>
        <v>0</v>
      </c>
      <c r="BR52" s="21">
        <f>IF(ROWS(BP$4:BP52)&gt;$BT$1,"",LOOKUP(ROWS(BP$4:BP52),student!$S$3:$S$4002,student!$D$3:$D$4002))</f>
        <v>0</v>
      </c>
      <c r="BS52" s="21">
        <f>IF(ROWS(BQ$4:BQ52)&gt;$BT$1,"",LOOKUP(ROWS(BQ$4:BQ52),student!$S$3:$S$4002,student!$E$3:$E$4002))</f>
        <v>0</v>
      </c>
      <c r="BT52" s="21">
        <f>IF(ROWS(BS$4:BS52)&gt;$BT$1,"",LOOKUP(ROWS(BS$4:BS52),student!$S$3:$S$4002,student!$F$3:$F$4002))</f>
        <v>0</v>
      </c>
    </row>
    <row r="53" spans="1:72" x14ac:dyDescent="0.75">
      <c r="A53" s="26">
        <v>50</v>
      </c>
      <c r="B53" s="29" t="str">
        <f>IF(C53="","",SUBTOTAL(3,$C$4:C53))</f>
        <v/>
      </c>
      <c r="C53" s="18" t="str">
        <f>IF(ROWS(C$4:C53)&gt;$F$1,"",LOOKUP(ROWS(C$4:C53),student!$H$3:$H$4002,student!$C$3:$C$4002))</f>
        <v/>
      </c>
      <c r="D53" s="19" t="str">
        <f>IF(ROWS(B$4:B53)&gt;$F$1,"",LOOKUP(ROWS(B$4:B53),student!$H$3:$H$4002,student!$D$3:$D$4002))</f>
        <v/>
      </c>
      <c r="E53" s="19" t="str">
        <f>IF(ROWS(C$4:C53)&gt;$F$1,"",LOOKUP(ROWS(C$4:C53),student!$H$3:$H$4002,student!$E$3:$E$4002))</f>
        <v/>
      </c>
      <c r="F53" s="19" t="str">
        <f>IF(ROWS(E$4:E53)&gt;$F$1,"",LOOKUP(ROWS(E$4:E53),student!$H$3:$H$4002,student!$F$3:$F$4002))</f>
        <v/>
      </c>
      <c r="G53" s="26"/>
      <c r="H53" s="30" t="str">
        <f>IF(I53="","",SUBTOTAL(3,$I$4:I53))</f>
        <v/>
      </c>
      <c r="I53" s="20" t="str">
        <f>IF(ROWS(I$4:I53)&gt;$L$1,"",LOOKUP(ROWS(I$4:I53),student!$I$3:$I$4002,student!$C$3:$C$4002))</f>
        <v/>
      </c>
      <c r="J53" s="21" t="str">
        <f>IF(ROWS(H$4:H53)&gt;$L$1,"",LOOKUP(ROWS(H$4:H53),student!$I$3:$I$4002,student!$D$3:$D$4002))</f>
        <v/>
      </c>
      <c r="K53" s="21" t="str">
        <f>IF(ROWS(I$4:I53)&gt;$L$1,"",LOOKUP(ROWS(I$4:I53),student!$I$3:$I$4002,student!$E$3:$E$4002))</f>
        <v/>
      </c>
      <c r="L53" s="21" t="str">
        <f>IF(ROWS(K$4:K53)&gt;$L$1,"",LOOKUP(ROWS(K$4:K53),student!$I$3:$I$4002,student!$F$3:$F$4002))</f>
        <v/>
      </c>
      <c r="N53" s="29">
        <f>IF(O53="","",SUBTOTAL(3,$O$4:O53))</f>
        <v>50</v>
      </c>
      <c r="O53" s="18">
        <f>IF(ROWS(O$4:O53)&gt;$R$1,"",LOOKUP(ROWS(O$4:O53),student!$J$3:$J$4002,student!$C$3:$C$4002))</f>
        <v>0</v>
      </c>
      <c r="P53" s="19">
        <f>IF(ROWS(N$4:N53)&gt;$R$1,"",LOOKUP(ROWS(N$4:N53),student!$J$3:$J$4002,student!$D$3:$D$4002))</f>
        <v>0</v>
      </c>
      <c r="Q53" s="19">
        <f>IF(ROWS(O$4:O53)&gt;$R$1,"",LOOKUP(ROWS(O$4:O53),student!$J$3:$J$4002,student!$E$3:$E$4002))</f>
        <v>0</v>
      </c>
      <c r="R53" s="19">
        <f>IF(ROWS(Q$4:Q53)&gt;$R$1,"",LOOKUP(ROWS(Q$4:Q53),student!$J$3:$J$4002,student!$F$3:$F$4002))</f>
        <v>0</v>
      </c>
      <c r="T53" s="30">
        <f>IF(U53="","",SUBTOTAL(3,$U$4:U53))</f>
        <v>50</v>
      </c>
      <c r="U53" s="20">
        <f>IF(ROWS(U$4:U53)&gt;$X$1,"",LOOKUP(ROWS(U$4:U53),student!$K$3:$K$4002,student!$C$3:$C$4002))</f>
        <v>0</v>
      </c>
      <c r="V53" s="21">
        <f>IF(ROWS(T$4:T53)&gt;$X$1,"",LOOKUP(ROWS(T$4:T53),student!$K$3:$K$4002,student!$D$3:$D$4002))</f>
        <v>0</v>
      </c>
      <c r="W53" s="21">
        <f>IF(ROWS(U$4:U53)&gt;$X$1,"",LOOKUP(ROWS(U$4:U53),student!$K$3:$K$4002,student!$E$3:$E$4002))</f>
        <v>0</v>
      </c>
      <c r="X53" s="21">
        <f>IF(ROWS(W$4:W53)&gt;$X$1,"",LOOKUP(ROWS(W$4:W53),student!$K$3:$K$4002,student!$F$3:$F$4002))</f>
        <v>0</v>
      </c>
      <c r="Z53" s="29">
        <f>IF(AA53="","",SUBTOTAL(3,$AA$4:AA53))</f>
        <v>50</v>
      </c>
      <c r="AA53" s="18">
        <f>IF(ROWS(AA$4:AA53)&gt;$AD$1,"",LOOKUP(ROWS(AA$4:AA53),student!$L$3:$L$4002,student!$C$3:$C$4002))</f>
        <v>0</v>
      </c>
      <c r="AB53" s="19">
        <f>IF(ROWS(Z$4:Z53)&gt;$AD$1,"",LOOKUP(ROWS(Z$4:Z53),student!$L$3:$L$4002,student!$D$3:$D$4002))</f>
        <v>0</v>
      </c>
      <c r="AC53" s="19">
        <f>IF(ROWS(AA$4:AA53)&gt;$AD$1,"",LOOKUP(ROWS(AA$4:AA53),student!$L$3:$L$4002,student!$E$3:$E$4002))</f>
        <v>0</v>
      </c>
      <c r="AD53" s="19">
        <f>IF(ROWS(AC$4:AC53)&gt;$AD$1,"",LOOKUP(ROWS(AC$4:AC53),student!$L$3:$L$4002,student!$F$3:$F$4002))</f>
        <v>0</v>
      </c>
      <c r="AF53" s="30">
        <f>IF(AG53="","",SUBTOTAL(3,$AG$4:AG53))</f>
        <v>50</v>
      </c>
      <c r="AG53" s="20">
        <f>IF(ROWS(AG$4:AG53)&gt;$AJ$1,"",LOOKUP(ROWS(AG$4:AG53),student!$M$3:$M$4002,student!$C$3:$C$4002))</f>
        <v>0</v>
      </c>
      <c r="AH53" s="21">
        <f>IF(ROWS(AF$4:AF53)&gt;$AJ$1,"",LOOKUP(ROWS(AF$4:AF53),student!$M$3:$M$4002,student!$D$3:$D$4002))</f>
        <v>0</v>
      </c>
      <c r="AI53" s="21">
        <f>IF(ROWS(AG$4:AG53)&gt;$AJ$1,"",LOOKUP(ROWS(AG$4:AG53),student!$M$3:$M$4002,student!$E$3:$E$4002))</f>
        <v>0</v>
      </c>
      <c r="AJ53" s="21">
        <f>IF(ROWS(AI$4:AI53)&gt;$AJ$1,"",LOOKUP(ROWS(AI$4:AI53),student!$M$3:$M$4002,student!$F$3:$F$4002))</f>
        <v>0</v>
      </c>
      <c r="AL53" s="29" t="str">
        <f>IF(AM53="","",SUBTOTAL(3,$AM$4:AM53))</f>
        <v/>
      </c>
      <c r="AM53" s="18" t="str">
        <f>IF(ROWS(AM$4:AM53)&gt;$AP$1,"",LOOKUP(ROWS(AM$4:AM53),student!$N$3:$N$4002,student!$C$3:$C$4002))</f>
        <v/>
      </c>
      <c r="AN53" s="19" t="str">
        <f>IF(ROWS(AL$4:AL53)&gt;$AP$1,"",LOOKUP(ROWS(AL$4:AL53),student!$N$3:$N$4002,student!$D$3:$D$4002))</f>
        <v/>
      </c>
      <c r="AO53" s="19" t="str">
        <f>IF(ROWS(AM$4:AM53)&gt;$AP$1,"",LOOKUP(ROWS(AM$4:AM53),student!$N$3:$N$4002,student!$E$3:$E$4002))</f>
        <v/>
      </c>
      <c r="AP53" s="19" t="str">
        <f>IF(ROWS(AO$4:AO53)&gt;$AP$1,"",LOOKUP(ROWS(AO$4:AO53),student!$N$3:$N$4002,student!$F$3:$F$4002))</f>
        <v/>
      </c>
      <c r="AR53" s="30" t="str">
        <f>IF(AS53="","",SUBTOTAL(3,$AS$4:AS53))</f>
        <v/>
      </c>
      <c r="AS53" s="20" t="str">
        <f>IF(ROWS(AS$4:AS53)&gt;$AV$1,"",LOOKUP(ROWS(AS$4:AS53),student!$O$3:$O$4002,student!$C$3:$C$4002))</f>
        <v/>
      </c>
      <c r="AT53" s="21" t="str">
        <f>IF(ROWS(AR$4:AR53)&gt;$AV$1,"",LOOKUP(ROWS(AR$4:AR53),student!$O$3:$O$4002,student!$D$3:$D$4002))</f>
        <v/>
      </c>
      <c r="AU53" s="21" t="str">
        <f>IF(ROWS(AS$4:AS53)&gt;$AV$1,"",LOOKUP(ROWS(AS$4:AS53),student!$O$3:$O$4002,student!$E$3:$E$4002))</f>
        <v/>
      </c>
      <c r="AV53" s="21" t="str">
        <f>IF(ROWS(AU$4:AU53)&gt;$AV$1,"",LOOKUP(ROWS(AU$4:AU53),student!$O$3:$O$4002,student!$F$3:$F$4002))</f>
        <v/>
      </c>
      <c r="AX53" s="29" t="str">
        <f>IF(AY53="","",SUBTOTAL(3,$AY$4:AY53))</f>
        <v/>
      </c>
      <c r="AY53" s="18" t="str">
        <f>IF(ROWS(AY$4:AY53)&gt;$BB$1,"",LOOKUP(ROWS(AY$4:AY53),student!$P$3:$P$4002,student!$C$3:$C$4002))</f>
        <v/>
      </c>
      <c r="AZ53" s="19" t="str">
        <f>IF(ROWS(AX$4:AX53)&gt;$BB$1,"",LOOKUP(ROWS(AX$4:AX53),student!$P$3:$P$4002,student!$D$3:$D$4002))</f>
        <v/>
      </c>
      <c r="BA53" s="19" t="str">
        <f>IF(ROWS(AY$4:AY53)&gt;$BB$1,"",LOOKUP(ROWS(AY$4:AY53),student!$P$3:$P$4002,student!$E$3:$E$4002))</f>
        <v/>
      </c>
      <c r="BB53" s="19" t="str">
        <f>IF(ROWS(BA$4:BA53)&gt;$BB$1,"",LOOKUP(ROWS(BA$4:BA53),student!$P$3:$P$4002,student!$F$3:$F$4002))</f>
        <v/>
      </c>
      <c r="BD53" s="30" t="str">
        <f>IF(BE53="","",SUBTOTAL(3,$BE$4:BE53))</f>
        <v/>
      </c>
      <c r="BE53" s="20" t="str">
        <f>IF(ROWS(BE$4:BE53)&gt;$BH$1,"",LOOKUP(ROWS(BE$4:BE53),student!$Q$3:$Q$4002,student!$C$3:$C$4002))</f>
        <v/>
      </c>
      <c r="BF53" s="21" t="str">
        <f>IF(ROWS(BD$4:BD53)&gt;$BH$1,"",LOOKUP(ROWS(BD$4:BD53),student!$Q$3:$Q$4002,student!$D$3:$D$4002))</f>
        <v/>
      </c>
      <c r="BG53" s="21" t="str">
        <f>IF(ROWS(BE$4:BE53)&gt;$BH$1,"",LOOKUP(ROWS(BE$4:BE53),student!$Q$3:$Q$4002,student!$E$3:$E$4002))</f>
        <v/>
      </c>
      <c r="BH53" s="21" t="str">
        <f>IF(ROWS(BG$4:BG53)&gt;$BH$1,"",LOOKUP(ROWS(BG$4:BG53),student!$Q$3:$Q$4002,student!$F$3:$F$4002))</f>
        <v/>
      </c>
      <c r="BJ53" s="29">
        <f>IF(BK53="","",SUBTOTAL(3,$BK$4:BK53))</f>
        <v>50</v>
      </c>
      <c r="BK53" s="18">
        <f>IF(ROWS(BK$4:BK53)&gt;$BN$1,"",LOOKUP(ROWS(BK$4:BK53),student!$R$3:$R$4002,student!$C$3:$C$4002))</f>
        <v>0</v>
      </c>
      <c r="BL53" s="19">
        <f>IF(ROWS(BJ$4:BJ53)&gt;$BN$1,"",LOOKUP(ROWS(BJ$4:BJ53),student!$R$3:$R$4002,student!$D$3:$D$4002))</f>
        <v>0</v>
      </c>
      <c r="BM53" s="19">
        <f>IF(ROWS(BK$4:BK53)&gt;$BN$1,"",LOOKUP(ROWS(BK$4:BK53),student!$R$3:$R$4002,student!$E$3:$E$4002))</f>
        <v>0</v>
      </c>
      <c r="BN53" s="19">
        <f>IF(ROWS(BM$4:BM53)&gt;$BN$1,"",LOOKUP(ROWS(BM$4:BM53),student!$R$3:$R$4002,student!$F$3:$F$4002))</f>
        <v>0</v>
      </c>
      <c r="BP53" s="30">
        <f>IF(BQ53="","",SUBTOTAL(3,$BQ$4:BQ53))</f>
        <v>50</v>
      </c>
      <c r="BQ53" s="20">
        <f>IF(ROWS(BQ$4:BQ53)&gt;$BT$1,"",LOOKUP(ROWS(BQ$4:BQ53),student!$S$3:$S$4002,student!$C$3:$C$4002))</f>
        <v>0</v>
      </c>
      <c r="BR53" s="21">
        <f>IF(ROWS(BP$4:BP53)&gt;$BT$1,"",LOOKUP(ROWS(BP$4:BP53),student!$S$3:$S$4002,student!$D$3:$D$4002))</f>
        <v>0</v>
      </c>
      <c r="BS53" s="21">
        <f>IF(ROWS(BQ$4:BQ53)&gt;$BT$1,"",LOOKUP(ROWS(BQ$4:BQ53),student!$S$3:$S$4002,student!$E$3:$E$4002))</f>
        <v>0</v>
      </c>
      <c r="BT53" s="21">
        <f>IF(ROWS(BS$4:BS53)&gt;$BT$1,"",LOOKUP(ROWS(BS$4:BS53),student!$S$3:$S$4002,student!$F$3:$F$4002))</f>
        <v>0</v>
      </c>
    </row>
    <row r="54" spans="1:72" x14ac:dyDescent="0.75">
      <c r="A54" s="26">
        <v>51</v>
      </c>
      <c r="B54" s="29" t="str">
        <f>IF(C54="","",SUBTOTAL(3,$C$4:C54))</f>
        <v/>
      </c>
      <c r="C54" s="18" t="str">
        <f>IF(ROWS(C$4:C54)&gt;$F$1,"",LOOKUP(ROWS(C$4:C54),student!$H$3:$H$4002,student!$C$3:$C$4002))</f>
        <v/>
      </c>
      <c r="D54" s="19" t="str">
        <f>IF(ROWS(B$4:B54)&gt;$F$1,"",LOOKUP(ROWS(B$4:B54),student!$H$3:$H$4002,student!$D$3:$D$4002))</f>
        <v/>
      </c>
      <c r="E54" s="19" t="str">
        <f>IF(ROWS(C$4:C54)&gt;$F$1,"",LOOKUP(ROWS(C$4:C54),student!$H$3:$H$4002,student!$E$3:$E$4002))</f>
        <v/>
      </c>
      <c r="F54" s="19" t="str">
        <f>IF(ROWS(E$4:E54)&gt;$F$1,"",LOOKUP(ROWS(E$4:E54),student!$H$3:$H$4002,student!$F$3:$F$4002))</f>
        <v/>
      </c>
      <c r="G54" s="26"/>
      <c r="H54" s="30" t="str">
        <f>IF(I54="","",SUBTOTAL(3,$I$4:I54))</f>
        <v/>
      </c>
      <c r="I54" s="20" t="str">
        <f>IF(ROWS(I$4:I54)&gt;$L$1,"",LOOKUP(ROWS(I$4:I54),student!$I$3:$I$4002,student!$C$3:$C$4002))</f>
        <v/>
      </c>
      <c r="J54" s="21" t="str">
        <f>IF(ROWS(H$4:H54)&gt;$L$1,"",LOOKUP(ROWS(H$4:H54),student!$I$3:$I$4002,student!$D$3:$D$4002))</f>
        <v/>
      </c>
      <c r="K54" s="21" t="str">
        <f>IF(ROWS(I$4:I54)&gt;$L$1,"",LOOKUP(ROWS(I$4:I54),student!$I$3:$I$4002,student!$E$3:$E$4002))</f>
        <v/>
      </c>
      <c r="L54" s="21" t="str">
        <f>IF(ROWS(K$4:K54)&gt;$L$1,"",LOOKUP(ROWS(K$4:K54),student!$I$3:$I$4002,student!$F$3:$F$4002))</f>
        <v/>
      </c>
      <c r="N54" s="29">
        <f>IF(O54="","",SUBTOTAL(3,$O$4:O54))</f>
        <v>51</v>
      </c>
      <c r="O54" s="18">
        <f>IF(ROWS(O$4:O54)&gt;$R$1,"",LOOKUP(ROWS(O$4:O54),student!$J$3:$J$4002,student!$C$3:$C$4002))</f>
        <v>0</v>
      </c>
      <c r="P54" s="19">
        <f>IF(ROWS(N$4:N54)&gt;$R$1,"",LOOKUP(ROWS(N$4:N54),student!$J$3:$J$4002,student!$D$3:$D$4002))</f>
        <v>0</v>
      </c>
      <c r="Q54" s="19">
        <f>IF(ROWS(O$4:O54)&gt;$R$1,"",LOOKUP(ROWS(O$4:O54),student!$J$3:$J$4002,student!$E$3:$E$4002))</f>
        <v>0</v>
      </c>
      <c r="R54" s="19">
        <f>IF(ROWS(Q$4:Q54)&gt;$R$1,"",LOOKUP(ROWS(Q$4:Q54),student!$J$3:$J$4002,student!$F$3:$F$4002))</f>
        <v>0</v>
      </c>
      <c r="T54" s="30">
        <f>IF(U54="","",SUBTOTAL(3,$U$4:U54))</f>
        <v>51</v>
      </c>
      <c r="U54" s="20">
        <f>IF(ROWS(U$4:U54)&gt;$X$1,"",LOOKUP(ROWS(U$4:U54),student!$K$3:$K$4002,student!$C$3:$C$4002))</f>
        <v>0</v>
      </c>
      <c r="V54" s="21">
        <f>IF(ROWS(T$4:T54)&gt;$X$1,"",LOOKUP(ROWS(T$4:T54),student!$K$3:$K$4002,student!$D$3:$D$4002))</f>
        <v>0</v>
      </c>
      <c r="W54" s="21">
        <f>IF(ROWS(U$4:U54)&gt;$X$1,"",LOOKUP(ROWS(U$4:U54),student!$K$3:$K$4002,student!$E$3:$E$4002))</f>
        <v>0</v>
      </c>
      <c r="X54" s="21">
        <f>IF(ROWS(W$4:W54)&gt;$X$1,"",LOOKUP(ROWS(W$4:W54),student!$K$3:$K$4002,student!$F$3:$F$4002))</f>
        <v>0</v>
      </c>
      <c r="Z54" s="29">
        <f>IF(AA54="","",SUBTOTAL(3,$AA$4:AA54))</f>
        <v>51</v>
      </c>
      <c r="AA54" s="18">
        <f>IF(ROWS(AA$4:AA54)&gt;$AD$1,"",LOOKUP(ROWS(AA$4:AA54),student!$L$3:$L$4002,student!$C$3:$C$4002))</f>
        <v>0</v>
      </c>
      <c r="AB54" s="19">
        <f>IF(ROWS(Z$4:Z54)&gt;$AD$1,"",LOOKUP(ROWS(Z$4:Z54),student!$L$3:$L$4002,student!$D$3:$D$4002))</f>
        <v>0</v>
      </c>
      <c r="AC54" s="19">
        <f>IF(ROWS(AA$4:AA54)&gt;$AD$1,"",LOOKUP(ROWS(AA$4:AA54),student!$L$3:$L$4002,student!$E$3:$E$4002))</f>
        <v>0</v>
      </c>
      <c r="AD54" s="19">
        <f>IF(ROWS(AC$4:AC54)&gt;$AD$1,"",LOOKUP(ROWS(AC$4:AC54),student!$L$3:$L$4002,student!$F$3:$F$4002))</f>
        <v>0</v>
      </c>
      <c r="AF54" s="30">
        <f>IF(AG54="","",SUBTOTAL(3,$AG$4:AG54))</f>
        <v>51</v>
      </c>
      <c r="AG54" s="20">
        <f>IF(ROWS(AG$4:AG54)&gt;$AJ$1,"",LOOKUP(ROWS(AG$4:AG54),student!$M$3:$M$4002,student!$C$3:$C$4002))</f>
        <v>0</v>
      </c>
      <c r="AH54" s="21">
        <f>IF(ROWS(AF$4:AF54)&gt;$AJ$1,"",LOOKUP(ROWS(AF$4:AF54),student!$M$3:$M$4002,student!$D$3:$D$4002))</f>
        <v>0</v>
      </c>
      <c r="AI54" s="21">
        <f>IF(ROWS(AG$4:AG54)&gt;$AJ$1,"",LOOKUP(ROWS(AG$4:AG54),student!$M$3:$M$4002,student!$E$3:$E$4002))</f>
        <v>0</v>
      </c>
      <c r="AJ54" s="21">
        <f>IF(ROWS(AI$4:AI54)&gt;$AJ$1,"",LOOKUP(ROWS(AI$4:AI54),student!$M$3:$M$4002,student!$F$3:$F$4002))</f>
        <v>0</v>
      </c>
      <c r="AL54" s="29" t="str">
        <f>IF(AM54="","",SUBTOTAL(3,$AM$4:AM54))</f>
        <v/>
      </c>
      <c r="AM54" s="18" t="str">
        <f>IF(ROWS(AM$4:AM54)&gt;$AP$1,"",LOOKUP(ROWS(AM$4:AM54),student!$N$3:$N$4002,student!$C$3:$C$4002))</f>
        <v/>
      </c>
      <c r="AN54" s="19" t="str">
        <f>IF(ROWS(AL$4:AL54)&gt;$AP$1,"",LOOKUP(ROWS(AL$4:AL54),student!$N$3:$N$4002,student!$D$3:$D$4002))</f>
        <v/>
      </c>
      <c r="AO54" s="19" t="str">
        <f>IF(ROWS(AM$4:AM54)&gt;$AP$1,"",LOOKUP(ROWS(AM$4:AM54),student!$N$3:$N$4002,student!$E$3:$E$4002))</f>
        <v/>
      </c>
      <c r="AP54" s="19" t="str">
        <f>IF(ROWS(AO$4:AO54)&gt;$AP$1,"",LOOKUP(ROWS(AO$4:AO54),student!$N$3:$N$4002,student!$F$3:$F$4002))</f>
        <v/>
      </c>
      <c r="AR54" s="30" t="str">
        <f>IF(AS54="","",SUBTOTAL(3,$AS$4:AS54))</f>
        <v/>
      </c>
      <c r="AS54" s="20" t="str">
        <f>IF(ROWS(AS$4:AS54)&gt;$AV$1,"",LOOKUP(ROWS(AS$4:AS54),student!$O$3:$O$4002,student!$C$3:$C$4002))</f>
        <v/>
      </c>
      <c r="AT54" s="21" t="str">
        <f>IF(ROWS(AR$4:AR54)&gt;$AV$1,"",LOOKUP(ROWS(AR$4:AR54),student!$O$3:$O$4002,student!$D$3:$D$4002))</f>
        <v/>
      </c>
      <c r="AU54" s="21" t="str">
        <f>IF(ROWS(AS$4:AS54)&gt;$AV$1,"",LOOKUP(ROWS(AS$4:AS54),student!$O$3:$O$4002,student!$E$3:$E$4002))</f>
        <v/>
      </c>
      <c r="AV54" s="21" t="str">
        <f>IF(ROWS(AU$4:AU54)&gt;$AV$1,"",LOOKUP(ROWS(AU$4:AU54),student!$O$3:$O$4002,student!$F$3:$F$4002))</f>
        <v/>
      </c>
      <c r="AX54" s="29" t="str">
        <f>IF(AY54="","",SUBTOTAL(3,$AY$4:AY54))</f>
        <v/>
      </c>
      <c r="AY54" s="18" t="str">
        <f>IF(ROWS(AY$4:AY54)&gt;$BB$1,"",LOOKUP(ROWS(AY$4:AY54),student!$P$3:$P$4002,student!$C$3:$C$4002))</f>
        <v/>
      </c>
      <c r="AZ54" s="19" t="str">
        <f>IF(ROWS(AX$4:AX54)&gt;$BB$1,"",LOOKUP(ROWS(AX$4:AX54),student!$P$3:$P$4002,student!$D$3:$D$4002))</f>
        <v/>
      </c>
      <c r="BA54" s="19" t="str">
        <f>IF(ROWS(AY$4:AY54)&gt;$BB$1,"",LOOKUP(ROWS(AY$4:AY54),student!$P$3:$P$4002,student!$E$3:$E$4002))</f>
        <v/>
      </c>
      <c r="BB54" s="19" t="str">
        <f>IF(ROWS(BA$4:BA54)&gt;$BB$1,"",LOOKUP(ROWS(BA$4:BA54),student!$P$3:$P$4002,student!$F$3:$F$4002))</f>
        <v/>
      </c>
      <c r="BD54" s="30" t="str">
        <f>IF(BE54="","",SUBTOTAL(3,$BE$4:BE54))</f>
        <v/>
      </c>
      <c r="BE54" s="20" t="str">
        <f>IF(ROWS(BE$4:BE54)&gt;$BH$1,"",LOOKUP(ROWS(BE$4:BE54),student!$Q$3:$Q$4002,student!$C$3:$C$4002))</f>
        <v/>
      </c>
      <c r="BF54" s="21" t="str">
        <f>IF(ROWS(BD$4:BD54)&gt;$BH$1,"",LOOKUP(ROWS(BD$4:BD54),student!$Q$3:$Q$4002,student!$D$3:$D$4002))</f>
        <v/>
      </c>
      <c r="BG54" s="21" t="str">
        <f>IF(ROWS(BE$4:BE54)&gt;$BH$1,"",LOOKUP(ROWS(BE$4:BE54),student!$Q$3:$Q$4002,student!$E$3:$E$4002))</f>
        <v/>
      </c>
      <c r="BH54" s="21" t="str">
        <f>IF(ROWS(BG$4:BG54)&gt;$BH$1,"",LOOKUP(ROWS(BG$4:BG54),student!$Q$3:$Q$4002,student!$F$3:$F$4002))</f>
        <v/>
      </c>
      <c r="BJ54" s="29">
        <f>IF(BK54="","",SUBTOTAL(3,$BK$4:BK54))</f>
        <v>51</v>
      </c>
      <c r="BK54" s="18">
        <f>IF(ROWS(BK$4:BK54)&gt;$BN$1,"",LOOKUP(ROWS(BK$4:BK54),student!$R$3:$R$4002,student!$C$3:$C$4002))</f>
        <v>0</v>
      </c>
      <c r="BL54" s="19">
        <f>IF(ROWS(BJ$4:BJ54)&gt;$BN$1,"",LOOKUP(ROWS(BJ$4:BJ54),student!$R$3:$R$4002,student!$D$3:$D$4002))</f>
        <v>0</v>
      </c>
      <c r="BM54" s="19">
        <f>IF(ROWS(BK$4:BK54)&gt;$BN$1,"",LOOKUP(ROWS(BK$4:BK54),student!$R$3:$R$4002,student!$E$3:$E$4002))</f>
        <v>0</v>
      </c>
      <c r="BN54" s="19">
        <f>IF(ROWS(BM$4:BM54)&gt;$BN$1,"",LOOKUP(ROWS(BM$4:BM54),student!$R$3:$R$4002,student!$F$3:$F$4002))</f>
        <v>0</v>
      </c>
      <c r="BP54" s="30">
        <f>IF(BQ54="","",SUBTOTAL(3,$BQ$4:BQ54))</f>
        <v>51</v>
      </c>
      <c r="BQ54" s="20">
        <f>IF(ROWS(BQ$4:BQ54)&gt;$BT$1,"",LOOKUP(ROWS(BQ$4:BQ54),student!$S$3:$S$4002,student!$C$3:$C$4002))</f>
        <v>0</v>
      </c>
      <c r="BR54" s="21">
        <f>IF(ROWS(BP$4:BP54)&gt;$BT$1,"",LOOKUP(ROWS(BP$4:BP54),student!$S$3:$S$4002,student!$D$3:$D$4002))</f>
        <v>0</v>
      </c>
      <c r="BS54" s="21">
        <f>IF(ROWS(BQ$4:BQ54)&gt;$BT$1,"",LOOKUP(ROWS(BQ$4:BQ54),student!$S$3:$S$4002,student!$E$3:$E$4002))</f>
        <v>0</v>
      </c>
      <c r="BT54" s="21">
        <f>IF(ROWS(BS$4:BS54)&gt;$BT$1,"",LOOKUP(ROWS(BS$4:BS54),student!$S$3:$S$4002,student!$F$3:$F$4002))</f>
        <v>0</v>
      </c>
    </row>
    <row r="55" spans="1:72" x14ac:dyDescent="0.75">
      <c r="A55" s="26">
        <v>52</v>
      </c>
      <c r="B55" s="29" t="str">
        <f>IF(C55="","",SUBTOTAL(3,$C$4:C55))</f>
        <v/>
      </c>
      <c r="C55" s="18" t="str">
        <f>IF(ROWS(C$4:C55)&gt;$F$1,"",LOOKUP(ROWS(C$4:C55),student!$H$3:$H$4002,student!$C$3:$C$4002))</f>
        <v/>
      </c>
      <c r="D55" s="19" t="str">
        <f>IF(ROWS(B$4:B55)&gt;$F$1,"",LOOKUP(ROWS(B$4:B55),student!$H$3:$H$4002,student!$D$3:$D$4002))</f>
        <v/>
      </c>
      <c r="E55" s="19" t="str">
        <f>IF(ROWS(C$4:C55)&gt;$F$1,"",LOOKUP(ROWS(C$4:C55),student!$H$3:$H$4002,student!$E$3:$E$4002))</f>
        <v/>
      </c>
      <c r="F55" s="19" t="str">
        <f>IF(ROWS(E$4:E55)&gt;$F$1,"",LOOKUP(ROWS(E$4:E55),student!$H$3:$H$4002,student!$F$3:$F$4002))</f>
        <v/>
      </c>
      <c r="H55" s="30" t="str">
        <f>IF(I55="","",SUBTOTAL(3,$I$4:I55))</f>
        <v/>
      </c>
      <c r="I55" s="20" t="str">
        <f>IF(ROWS(I$4:I55)&gt;$L$1,"",LOOKUP(ROWS(I$4:I55),student!$I$3:$I$4002,student!$C$3:$C$4002))</f>
        <v/>
      </c>
      <c r="J55" s="21" t="str">
        <f>IF(ROWS(H$4:H55)&gt;$L$1,"",LOOKUP(ROWS(H$4:H55),student!$I$3:$I$4002,student!$D$3:$D$4002))</f>
        <v/>
      </c>
      <c r="K55" s="21" t="str">
        <f>IF(ROWS(I$4:I55)&gt;$L$1,"",LOOKUP(ROWS(I$4:I55),student!$I$3:$I$4002,student!$E$3:$E$4002))</f>
        <v/>
      </c>
      <c r="L55" s="21" t="str">
        <f>IF(ROWS(K$4:K55)&gt;$L$1,"",LOOKUP(ROWS(K$4:K55),student!$I$3:$I$4002,student!$F$3:$F$4002))</f>
        <v/>
      </c>
      <c r="N55" s="29">
        <f>IF(O55="","",SUBTOTAL(3,$O$4:O55))</f>
        <v>52</v>
      </c>
      <c r="O55" s="18">
        <f>IF(ROWS(O$4:O55)&gt;$R$1,"",LOOKUP(ROWS(O$4:O55),student!$J$3:$J$4002,student!$C$3:$C$4002))</f>
        <v>0</v>
      </c>
      <c r="P55" s="19">
        <f>IF(ROWS(N$4:N55)&gt;$R$1,"",LOOKUP(ROWS(N$4:N55),student!$J$3:$J$4002,student!$D$3:$D$4002))</f>
        <v>0</v>
      </c>
      <c r="Q55" s="19">
        <f>IF(ROWS(O$4:O55)&gt;$R$1,"",LOOKUP(ROWS(O$4:O55),student!$J$3:$J$4002,student!$E$3:$E$4002))</f>
        <v>0</v>
      </c>
      <c r="R55" s="19">
        <f>IF(ROWS(Q$4:Q55)&gt;$R$1,"",LOOKUP(ROWS(Q$4:Q55),student!$J$3:$J$4002,student!$F$3:$F$4002))</f>
        <v>0</v>
      </c>
      <c r="T55" s="30">
        <f>IF(U55="","",SUBTOTAL(3,$U$4:U55))</f>
        <v>52</v>
      </c>
      <c r="U55" s="20">
        <f>IF(ROWS(U$4:U55)&gt;$X$1,"",LOOKUP(ROWS(U$4:U55),student!$K$3:$K$4002,student!$C$3:$C$4002))</f>
        <v>0</v>
      </c>
      <c r="V55" s="21">
        <f>IF(ROWS(T$4:T55)&gt;$X$1,"",LOOKUP(ROWS(T$4:T55),student!$K$3:$K$4002,student!$D$3:$D$4002))</f>
        <v>0</v>
      </c>
      <c r="W55" s="21">
        <f>IF(ROWS(U$4:U55)&gt;$X$1,"",LOOKUP(ROWS(U$4:U55),student!$K$3:$K$4002,student!$E$3:$E$4002))</f>
        <v>0</v>
      </c>
      <c r="X55" s="21">
        <f>IF(ROWS(W$4:W55)&gt;$X$1,"",LOOKUP(ROWS(W$4:W55),student!$K$3:$K$4002,student!$F$3:$F$4002))</f>
        <v>0</v>
      </c>
      <c r="Z55" s="29">
        <f>IF(AA55="","",SUBTOTAL(3,$AA$4:AA55))</f>
        <v>52</v>
      </c>
      <c r="AA55" s="18">
        <f>IF(ROWS(AA$4:AA55)&gt;$AD$1,"",LOOKUP(ROWS(AA$4:AA55),student!$L$3:$L$4002,student!$C$3:$C$4002))</f>
        <v>0</v>
      </c>
      <c r="AB55" s="19">
        <f>IF(ROWS(Z$4:Z55)&gt;$AD$1,"",LOOKUP(ROWS(Z$4:Z55),student!$L$3:$L$4002,student!$D$3:$D$4002))</f>
        <v>0</v>
      </c>
      <c r="AC55" s="19">
        <f>IF(ROWS(AA$4:AA55)&gt;$AD$1,"",LOOKUP(ROWS(AA$4:AA55),student!$L$3:$L$4002,student!$E$3:$E$4002))</f>
        <v>0</v>
      </c>
      <c r="AD55" s="19">
        <f>IF(ROWS(AC$4:AC55)&gt;$AD$1,"",LOOKUP(ROWS(AC$4:AC55),student!$L$3:$L$4002,student!$F$3:$F$4002))</f>
        <v>0</v>
      </c>
      <c r="AF55" s="30">
        <f>IF(AG55="","",SUBTOTAL(3,$AG$4:AG55))</f>
        <v>52</v>
      </c>
      <c r="AG55" s="20">
        <f>IF(ROWS(AG$4:AG55)&gt;$AJ$1,"",LOOKUP(ROWS(AG$4:AG55),student!$M$3:$M$4002,student!$C$3:$C$4002))</f>
        <v>0</v>
      </c>
      <c r="AH55" s="21">
        <f>IF(ROWS(AF$4:AF55)&gt;$AJ$1,"",LOOKUP(ROWS(AF$4:AF55),student!$M$3:$M$4002,student!$D$3:$D$4002))</f>
        <v>0</v>
      </c>
      <c r="AI55" s="21">
        <f>IF(ROWS(AG$4:AG55)&gt;$AJ$1,"",LOOKUP(ROWS(AG$4:AG55),student!$M$3:$M$4002,student!$E$3:$E$4002))</f>
        <v>0</v>
      </c>
      <c r="AJ55" s="21">
        <f>IF(ROWS(AI$4:AI55)&gt;$AJ$1,"",LOOKUP(ROWS(AI$4:AI55),student!$M$3:$M$4002,student!$F$3:$F$4002))</f>
        <v>0</v>
      </c>
      <c r="AL55" s="29" t="str">
        <f>IF(AM55="","",SUBTOTAL(3,$AM$4:AM55))</f>
        <v/>
      </c>
      <c r="AM55" s="18" t="str">
        <f>IF(ROWS(AM$4:AM55)&gt;$AP$1,"",LOOKUP(ROWS(AM$4:AM55),student!$N$3:$N$4002,student!$C$3:$C$4002))</f>
        <v/>
      </c>
      <c r="AN55" s="19" t="str">
        <f>IF(ROWS(AL$4:AL55)&gt;$AP$1,"",LOOKUP(ROWS(AL$4:AL55),student!$N$3:$N$4002,student!$D$3:$D$4002))</f>
        <v/>
      </c>
      <c r="AO55" s="19" t="str">
        <f>IF(ROWS(AM$4:AM55)&gt;$AP$1,"",LOOKUP(ROWS(AM$4:AM55),student!$N$3:$N$4002,student!$E$3:$E$4002))</f>
        <v/>
      </c>
      <c r="AP55" s="19" t="str">
        <f>IF(ROWS(AO$4:AO55)&gt;$AP$1,"",LOOKUP(ROWS(AO$4:AO55),student!$N$3:$N$4002,student!$F$3:$F$4002))</f>
        <v/>
      </c>
      <c r="AR55" s="30" t="str">
        <f>IF(AS55="","",SUBTOTAL(3,$AS$4:AS55))</f>
        <v/>
      </c>
      <c r="AS55" s="20" t="str">
        <f>IF(ROWS(AS$4:AS55)&gt;$AV$1,"",LOOKUP(ROWS(AS$4:AS55),student!$O$3:$O$4002,student!$C$3:$C$4002))</f>
        <v/>
      </c>
      <c r="AT55" s="21" t="str">
        <f>IF(ROWS(AR$4:AR55)&gt;$AV$1,"",LOOKUP(ROWS(AR$4:AR55),student!$O$3:$O$4002,student!$D$3:$D$4002))</f>
        <v/>
      </c>
      <c r="AU55" s="21" t="str">
        <f>IF(ROWS(AS$4:AS55)&gt;$AV$1,"",LOOKUP(ROWS(AS$4:AS55),student!$O$3:$O$4002,student!$E$3:$E$4002))</f>
        <v/>
      </c>
      <c r="AV55" s="21" t="str">
        <f>IF(ROWS(AU$4:AU55)&gt;$AV$1,"",LOOKUP(ROWS(AU$4:AU55),student!$O$3:$O$4002,student!$F$3:$F$4002))</f>
        <v/>
      </c>
      <c r="AX55" s="29" t="str">
        <f>IF(AY55="","",SUBTOTAL(3,$AY$4:AY55))</f>
        <v/>
      </c>
      <c r="AY55" s="18" t="str">
        <f>IF(ROWS(AY$4:AY55)&gt;$BB$1,"",LOOKUP(ROWS(AY$4:AY55),student!$P$3:$P$4002,student!$C$3:$C$4002))</f>
        <v/>
      </c>
      <c r="AZ55" s="19" t="str">
        <f>IF(ROWS(AX$4:AX55)&gt;$BB$1,"",LOOKUP(ROWS(AX$4:AX55),student!$P$3:$P$4002,student!$D$3:$D$4002))</f>
        <v/>
      </c>
      <c r="BA55" s="19" t="str">
        <f>IF(ROWS(AY$4:AY55)&gt;$BB$1,"",LOOKUP(ROWS(AY$4:AY55),student!$P$3:$P$4002,student!$E$3:$E$4002))</f>
        <v/>
      </c>
      <c r="BB55" s="19" t="str">
        <f>IF(ROWS(BA$4:BA55)&gt;$BB$1,"",LOOKUP(ROWS(BA$4:BA55),student!$P$3:$P$4002,student!$F$3:$F$4002))</f>
        <v/>
      </c>
      <c r="BD55" s="30" t="str">
        <f>IF(BE55="","",SUBTOTAL(3,$BE$4:BE55))</f>
        <v/>
      </c>
      <c r="BE55" s="20" t="str">
        <f>IF(ROWS(BE$4:BE55)&gt;$BH$1,"",LOOKUP(ROWS(BE$4:BE55),student!$Q$3:$Q$4002,student!$C$3:$C$4002))</f>
        <v/>
      </c>
      <c r="BF55" s="21" t="str">
        <f>IF(ROWS(BD$4:BD55)&gt;$BH$1,"",LOOKUP(ROWS(BD$4:BD55),student!$Q$3:$Q$4002,student!$D$3:$D$4002))</f>
        <v/>
      </c>
      <c r="BG55" s="21" t="str">
        <f>IF(ROWS(BE$4:BE55)&gt;$BH$1,"",LOOKUP(ROWS(BE$4:BE55),student!$Q$3:$Q$4002,student!$E$3:$E$4002))</f>
        <v/>
      </c>
      <c r="BH55" s="21" t="str">
        <f>IF(ROWS(BG$4:BG55)&gt;$BH$1,"",LOOKUP(ROWS(BG$4:BG55),student!$Q$3:$Q$4002,student!$F$3:$F$4002))</f>
        <v/>
      </c>
      <c r="BJ55" s="29">
        <f>IF(BK55="","",SUBTOTAL(3,$BK$4:BK55))</f>
        <v>52</v>
      </c>
      <c r="BK55" s="18">
        <f>IF(ROWS(BK$4:BK55)&gt;$BN$1,"",LOOKUP(ROWS(BK$4:BK55),student!$R$3:$R$4002,student!$C$3:$C$4002))</f>
        <v>0</v>
      </c>
      <c r="BL55" s="19">
        <f>IF(ROWS(BJ$4:BJ55)&gt;$BN$1,"",LOOKUP(ROWS(BJ$4:BJ55),student!$R$3:$R$4002,student!$D$3:$D$4002))</f>
        <v>0</v>
      </c>
      <c r="BM55" s="19">
        <f>IF(ROWS(BK$4:BK55)&gt;$BN$1,"",LOOKUP(ROWS(BK$4:BK55),student!$R$3:$R$4002,student!$E$3:$E$4002))</f>
        <v>0</v>
      </c>
      <c r="BN55" s="19">
        <f>IF(ROWS(BM$4:BM55)&gt;$BN$1,"",LOOKUP(ROWS(BM$4:BM55),student!$R$3:$R$4002,student!$F$3:$F$4002))</f>
        <v>0</v>
      </c>
      <c r="BP55" s="30">
        <f>IF(BQ55="","",SUBTOTAL(3,$BQ$4:BQ55))</f>
        <v>52</v>
      </c>
      <c r="BQ55" s="20">
        <f>IF(ROWS(BQ$4:BQ55)&gt;$BT$1,"",LOOKUP(ROWS(BQ$4:BQ55),student!$S$3:$S$4002,student!$C$3:$C$4002))</f>
        <v>0</v>
      </c>
      <c r="BR55" s="21">
        <f>IF(ROWS(BP$4:BP55)&gt;$BT$1,"",LOOKUP(ROWS(BP$4:BP55),student!$S$3:$S$4002,student!$D$3:$D$4002))</f>
        <v>0</v>
      </c>
      <c r="BS55" s="21">
        <f>IF(ROWS(BQ$4:BQ55)&gt;$BT$1,"",LOOKUP(ROWS(BQ$4:BQ55),student!$S$3:$S$4002,student!$E$3:$E$4002))</f>
        <v>0</v>
      </c>
      <c r="BT55" s="21">
        <f>IF(ROWS(BS$4:BS55)&gt;$BT$1,"",LOOKUP(ROWS(BS$4:BS55),student!$S$3:$S$4002,student!$F$3:$F$4002))</f>
        <v>0</v>
      </c>
    </row>
    <row r="56" spans="1:72" x14ac:dyDescent="0.75">
      <c r="A56" s="26">
        <v>53</v>
      </c>
      <c r="B56" s="29" t="str">
        <f>IF(C56="","",SUBTOTAL(3,$C$4:C56))</f>
        <v/>
      </c>
      <c r="C56" s="18" t="str">
        <f>IF(ROWS(C$4:C56)&gt;$F$1,"",LOOKUP(ROWS(C$4:C56),student!$H$3:$H$4002,student!$C$3:$C$4002))</f>
        <v/>
      </c>
      <c r="D56" s="19" t="str">
        <f>IF(ROWS(B$4:B56)&gt;$F$1,"",LOOKUP(ROWS(B$4:B56),student!$H$3:$H$4002,student!$D$3:$D$4002))</f>
        <v/>
      </c>
      <c r="E56" s="19" t="str">
        <f>IF(ROWS(C$4:C56)&gt;$F$1,"",LOOKUP(ROWS(C$4:C56),student!$H$3:$H$4002,student!$E$3:$E$4002))</f>
        <v/>
      </c>
      <c r="F56" s="19" t="str">
        <f>IF(ROWS(E$4:E56)&gt;$F$1,"",LOOKUP(ROWS(E$4:E56),student!$H$3:$H$4002,student!$F$3:$F$4002))</f>
        <v/>
      </c>
      <c r="H56" s="30" t="str">
        <f>IF(I56="","",SUBTOTAL(3,$I$4:I56))</f>
        <v/>
      </c>
      <c r="I56" s="20" t="str">
        <f>IF(ROWS(I$4:I56)&gt;$L$1,"",LOOKUP(ROWS(I$4:I56),student!$I$3:$I$4002,student!$C$3:$C$4002))</f>
        <v/>
      </c>
      <c r="J56" s="21" t="str">
        <f>IF(ROWS(H$4:H56)&gt;$L$1,"",LOOKUP(ROWS(H$4:H56),student!$I$3:$I$4002,student!$D$3:$D$4002))</f>
        <v/>
      </c>
      <c r="K56" s="21" t="str">
        <f>IF(ROWS(I$4:I56)&gt;$L$1,"",LOOKUP(ROWS(I$4:I56),student!$I$3:$I$4002,student!$E$3:$E$4002))</f>
        <v/>
      </c>
      <c r="L56" s="21" t="str">
        <f>IF(ROWS(K$4:K56)&gt;$L$1,"",LOOKUP(ROWS(K$4:K56),student!$I$3:$I$4002,student!$F$3:$F$4002))</f>
        <v/>
      </c>
      <c r="N56" s="29">
        <f>IF(O56="","",SUBTOTAL(3,$O$4:O56))</f>
        <v>53</v>
      </c>
      <c r="O56" s="18">
        <f>IF(ROWS(O$4:O56)&gt;$R$1,"",LOOKUP(ROWS(O$4:O56),student!$J$3:$J$4002,student!$C$3:$C$4002))</f>
        <v>0</v>
      </c>
      <c r="P56" s="19">
        <f>IF(ROWS(N$4:N56)&gt;$R$1,"",LOOKUP(ROWS(N$4:N56),student!$J$3:$J$4002,student!$D$3:$D$4002))</f>
        <v>0</v>
      </c>
      <c r="Q56" s="19">
        <f>IF(ROWS(O$4:O56)&gt;$R$1,"",LOOKUP(ROWS(O$4:O56),student!$J$3:$J$4002,student!$E$3:$E$4002))</f>
        <v>0</v>
      </c>
      <c r="R56" s="19">
        <f>IF(ROWS(Q$4:Q56)&gt;$R$1,"",LOOKUP(ROWS(Q$4:Q56),student!$J$3:$J$4002,student!$F$3:$F$4002))</f>
        <v>0</v>
      </c>
      <c r="T56" s="30">
        <f>IF(U56="","",SUBTOTAL(3,$U$4:U56))</f>
        <v>53</v>
      </c>
      <c r="U56" s="20">
        <f>IF(ROWS(U$4:U56)&gt;$X$1,"",LOOKUP(ROWS(U$4:U56),student!$K$3:$K$4002,student!$C$3:$C$4002))</f>
        <v>0</v>
      </c>
      <c r="V56" s="21">
        <f>IF(ROWS(T$4:T56)&gt;$X$1,"",LOOKUP(ROWS(T$4:T56),student!$K$3:$K$4002,student!$D$3:$D$4002))</f>
        <v>0</v>
      </c>
      <c r="W56" s="21">
        <f>IF(ROWS(U$4:U56)&gt;$X$1,"",LOOKUP(ROWS(U$4:U56),student!$K$3:$K$4002,student!$E$3:$E$4002))</f>
        <v>0</v>
      </c>
      <c r="X56" s="21">
        <f>IF(ROWS(W$4:W56)&gt;$X$1,"",LOOKUP(ROWS(W$4:W56),student!$K$3:$K$4002,student!$F$3:$F$4002))</f>
        <v>0</v>
      </c>
      <c r="Z56" s="29">
        <f>IF(AA56="","",SUBTOTAL(3,$AA$4:AA56))</f>
        <v>53</v>
      </c>
      <c r="AA56" s="18">
        <f>IF(ROWS(AA$4:AA56)&gt;$AD$1,"",LOOKUP(ROWS(AA$4:AA56),student!$L$3:$L$4002,student!$C$3:$C$4002))</f>
        <v>0</v>
      </c>
      <c r="AB56" s="19">
        <f>IF(ROWS(Z$4:Z56)&gt;$AD$1,"",LOOKUP(ROWS(Z$4:Z56),student!$L$3:$L$4002,student!$D$3:$D$4002))</f>
        <v>0</v>
      </c>
      <c r="AC56" s="19">
        <f>IF(ROWS(AA$4:AA56)&gt;$AD$1,"",LOOKUP(ROWS(AA$4:AA56),student!$L$3:$L$4002,student!$E$3:$E$4002))</f>
        <v>0</v>
      </c>
      <c r="AD56" s="19">
        <f>IF(ROWS(AC$4:AC56)&gt;$AD$1,"",LOOKUP(ROWS(AC$4:AC56),student!$L$3:$L$4002,student!$F$3:$F$4002))</f>
        <v>0</v>
      </c>
      <c r="AF56" s="30">
        <f>IF(AG56="","",SUBTOTAL(3,$AG$4:AG56))</f>
        <v>53</v>
      </c>
      <c r="AG56" s="20">
        <f>IF(ROWS(AG$4:AG56)&gt;$AJ$1,"",LOOKUP(ROWS(AG$4:AG56),student!$M$3:$M$4002,student!$C$3:$C$4002))</f>
        <v>0</v>
      </c>
      <c r="AH56" s="21">
        <f>IF(ROWS(AF$4:AF56)&gt;$AJ$1,"",LOOKUP(ROWS(AF$4:AF56),student!$M$3:$M$4002,student!$D$3:$D$4002))</f>
        <v>0</v>
      </c>
      <c r="AI56" s="21">
        <f>IF(ROWS(AG$4:AG56)&gt;$AJ$1,"",LOOKUP(ROWS(AG$4:AG56),student!$M$3:$M$4002,student!$E$3:$E$4002))</f>
        <v>0</v>
      </c>
      <c r="AJ56" s="21">
        <f>IF(ROWS(AI$4:AI56)&gt;$AJ$1,"",LOOKUP(ROWS(AI$4:AI56),student!$M$3:$M$4002,student!$F$3:$F$4002))</f>
        <v>0</v>
      </c>
      <c r="AL56" s="29" t="str">
        <f>IF(AM56="","",SUBTOTAL(3,$AM$4:AM56))</f>
        <v/>
      </c>
      <c r="AM56" s="18" t="str">
        <f>IF(ROWS(AM$4:AM56)&gt;$AP$1,"",LOOKUP(ROWS(AM$4:AM56),student!$N$3:$N$4002,student!$C$3:$C$4002))</f>
        <v/>
      </c>
      <c r="AN56" s="19" t="str">
        <f>IF(ROWS(AL$4:AL56)&gt;$AP$1,"",LOOKUP(ROWS(AL$4:AL56),student!$N$3:$N$4002,student!$D$3:$D$4002))</f>
        <v/>
      </c>
      <c r="AO56" s="19" t="str">
        <f>IF(ROWS(AM$4:AM56)&gt;$AP$1,"",LOOKUP(ROWS(AM$4:AM56),student!$N$3:$N$4002,student!$E$3:$E$4002))</f>
        <v/>
      </c>
      <c r="AP56" s="19" t="str">
        <f>IF(ROWS(AO$4:AO56)&gt;$AP$1,"",LOOKUP(ROWS(AO$4:AO56),student!$N$3:$N$4002,student!$F$3:$F$4002))</f>
        <v/>
      </c>
      <c r="AR56" s="30" t="str">
        <f>IF(AS56="","",SUBTOTAL(3,$AS$4:AS56))</f>
        <v/>
      </c>
      <c r="AS56" s="20" t="str">
        <f>IF(ROWS(AS$4:AS56)&gt;$AV$1,"",LOOKUP(ROWS(AS$4:AS56),student!$O$3:$O$4002,student!$C$3:$C$4002))</f>
        <v/>
      </c>
      <c r="AT56" s="21" t="str">
        <f>IF(ROWS(AR$4:AR56)&gt;$AV$1,"",LOOKUP(ROWS(AR$4:AR56),student!$O$3:$O$4002,student!$D$3:$D$4002))</f>
        <v/>
      </c>
      <c r="AU56" s="21" t="str">
        <f>IF(ROWS(AS$4:AS56)&gt;$AV$1,"",LOOKUP(ROWS(AS$4:AS56),student!$O$3:$O$4002,student!$E$3:$E$4002))</f>
        <v/>
      </c>
      <c r="AV56" s="21" t="str">
        <f>IF(ROWS(AU$4:AU56)&gt;$AV$1,"",LOOKUP(ROWS(AU$4:AU56),student!$O$3:$O$4002,student!$F$3:$F$4002))</f>
        <v/>
      </c>
      <c r="AX56" s="29" t="str">
        <f>IF(AY56="","",SUBTOTAL(3,$AY$4:AY56))</f>
        <v/>
      </c>
      <c r="AY56" s="18" t="str">
        <f>IF(ROWS(AY$4:AY56)&gt;$BB$1,"",LOOKUP(ROWS(AY$4:AY56),student!$P$3:$P$4002,student!$C$3:$C$4002))</f>
        <v/>
      </c>
      <c r="AZ56" s="19" t="str">
        <f>IF(ROWS(AX$4:AX56)&gt;$BB$1,"",LOOKUP(ROWS(AX$4:AX56),student!$P$3:$P$4002,student!$D$3:$D$4002))</f>
        <v/>
      </c>
      <c r="BA56" s="19" t="str">
        <f>IF(ROWS(AY$4:AY56)&gt;$BB$1,"",LOOKUP(ROWS(AY$4:AY56),student!$P$3:$P$4002,student!$E$3:$E$4002))</f>
        <v/>
      </c>
      <c r="BB56" s="19" t="str">
        <f>IF(ROWS(BA$4:BA56)&gt;$BB$1,"",LOOKUP(ROWS(BA$4:BA56),student!$P$3:$P$4002,student!$F$3:$F$4002))</f>
        <v/>
      </c>
      <c r="BD56" s="30" t="str">
        <f>IF(BE56="","",SUBTOTAL(3,$BE$4:BE56))</f>
        <v/>
      </c>
      <c r="BE56" s="20" t="str">
        <f>IF(ROWS(BE$4:BE56)&gt;$BH$1,"",LOOKUP(ROWS(BE$4:BE56),student!$Q$3:$Q$4002,student!$C$3:$C$4002))</f>
        <v/>
      </c>
      <c r="BF56" s="21" t="str">
        <f>IF(ROWS(BD$4:BD56)&gt;$BH$1,"",LOOKUP(ROWS(BD$4:BD56),student!$Q$3:$Q$4002,student!$D$3:$D$4002))</f>
        <v/>
      </c>
      <c r="BG56" s="21" t="str">
        <f>IF(ROWS(BE$4:BE56)&gt;$BH$1,"",LOOKUP(ROWS(BE$4:BE56),student!$Q$3:$Q$4002,student!$E$3:$E$4002))</f>
        <v/>
      </c>
      <c r="BH56" s="21" t="str">
        <f>IF(ROWS(BG$4:BG56)&gt;$BH$1,"",LOOKUP(ROWS(BG$4:BG56),student!$Q$3:$Q$4002,student!$F$3:$F$4002))</f>
        <v/>
      </c>
      <c r="BJ56" s="29">
        <f>IF(BK56="","",SUBTOTAL(3,$BK$4:BK56))</f>
        <v>53</v>
      </c>
      <c r="BK56" s="18">
        <f>IF(ROWS(BK$4:BK56)&gt;$BN$1,"",LOOKUP(ROWS(BK$4:BK56),student!$R$3:$R$4002,student!$C$3:$C$4002))</f>
        <v>0</v>
      </c>
      <c r="BL56" s="19">
        <f>IF(ROWS(BJ$4:BJ56)&gt;$BN$1,"",LOOKUP(ROWS(BJ$4:BJ56),student!$R$3:$R$4002,student!$D$3:$D$4002))</f>
        <v>0</v>
      </c>
      <c r="BM56" s="19">
        <f>IF(ROWS(BK$4:BK56)&gt;$BN$1,"",LOOKUP(ROWS(BK$4:BK56),student!$R$3:$R$4002,student!$E$3:$E$4002))</f>
        <v>0</v>
      </c>
      <c r="BN56" s="19">
        <f>IF(ROWS(BM$4:BM56)&gt;$BN$1,"",LOOKUP(ROWS(BM$4:BM56),student!$R$3:$R$4002,student!$F$3:$F$4002))</f>
        <v>0</v>
      </c>
      <c r="BP56" s="30">
        <f>IF(BQ56="","",SUBTOTAL(3,$BQ$4:BQ56))</f>
        <v>53</v>
      </c>
      <c r="BQ56" s="20">
        <f>IF(ROWS(BQ$4:BQ56)&gt;$BT$1,"",LOOKUP(ROWS(BQ$4:BQ56),student!$S$3:$S$4002,student!$C$3:$C$4002))</f>
        <v>0</v>
      </c>
      <c r="BR56" s="21">
        <f>IF(ROWS(BP$4:BP56)&gt;$BT$1,"",LOOKUP(ROWS(BP$4:BP56),student!$S$3:$S$4002,student!$D$3:$D$4002))</f>
        <v>0</v>
      </c>
      <c r="BS56" s="21">
        <f>IF(ROWS(BQ$4:BQ56)&gt;$BT$1,"",LOOKUP(ROWS(BQ$4:BQ56),student!$S$3:$S$4002,student!$E$3:$E$4002))</f>
        <v>0</v>
      </c>
      <c r="BT56" s="21">
        <f>IF(ROWS(BS$4:BS56)&gt;$BT$1,"",LOOKUP(ROWS(BS$4:BS56),student!$S$3:$S$4002,student!$F$3:$F$4002))</f>
        <v>0</v>
      </c>
    </row>
    <row r="57" spans="1:72" x14ac:dyDescent="0.75">
      <c r="A57" s="26">
        <v>54</v>
      </c>
      <c r="B57" s="29" t="str">
        <f>IF(C57="","",SUBTOTAL(3,$C$4:C57))</f>
        <v/>
      </c>
      <c r="C57" s="18" t="str">
        <f>IF(ROWS(C$4:C57)&gt;$F$1,"",LOOKUP(ROWS(C$4:C57),student!$H$3:$H$4002,student!$C$3:$C$4002))</f>
        <v/>
      </c>
      <c r="D57" s="19" t="str">
        <f>IF(ROWS(B$4:B57)&gt;$F$1,"",LOOKUP(ROWS(B$4:B57),student!$H$3:$H$4002,student!$D$3:$D$4002))</f>
        <v/>
      </c>
      <c r="E57" s="19" t="str">
        <f>IF(ROWS(C$4:C57)&gt;$F$1,"",LOOKUP(ROWS(C$4:C57),student!$H$3:$H$4002,student!$E$3:$E$4002))</f>
        <v/>
      </c>
      <c r="F57" s="19" t="str">
        <f>IF(ROWS(E$4:E57)&gt;$F$1,"",LOOKUP(ROWS(E$4:E57),student!$H$3:$H$4002,student!$F$3:$F$4002))</f>
        <v/>
      </c>
      <c r="H57" s="30" t="str">
        <f>IF(I57="","",SUBTOTAL(3,$I$4:I57))</f>
        <v/>
      </c>
      <c r="I57" s="20" t="str">
        <f>IF(ROWS(I$4:I57)&gt;$L$1,"",LOOKUP(ROWS(I$4:I57),student!$I$3:$I$4002,student!$C$3:$C$4002))</f>
        <v/>
      </c>
      <c r="J57" s="21" t="str">
        <f>IF(ROWS(H$4:H57)&gt;$L$1,"",LOOKUP(ROWS(H$4:H57),student!$I$3:$I$4002,student!$D$3:$D$4002))</f>
        <v/>
      </c>
      <c r="K57" s="21" t="str">
        <f>IF(ROWS(I$4:I57)&gt;$L$1,"",LOOKUP(ROWS(I$4:I57),student!$I$3:$I$4002,student!$E$3:$E$4002))</f>
        <v/>
      </c>
      <c r="L57" s="21" t="str">
        <f>IF(ROWS(K$4:K57)&gt;$L$1,"",LOOKUP(ROWS(K$4:K57),student!$I$3:$I$4002,student!$F$3:$F$4002))</f>
        <v/>
      </c>
      <c r="N57" s="29">
        <f>IF(O57="","",SUBTOTAL(3,$O$4:O57))</f>
        <v>54</v>
      </c>
      <c r="O57" s="18">
        <f>IF(ROWS(O$4:O57)&gt;$R$1,"",LOOKUP(ROWS(O$4:O57),student!$J$3:$J$4002,student!$C$3:$C$4002))</f>
        <v>0</v>
      </c>
      <c r="P57" s="19">
        <f>IF(ROWS(N$4:N57)&gt;$R$1,"",LOOKUP(ROWS(N$4:N57),student!$J$3:$J$4002,student!$D$3:$D$4002))</f>
        <v>0</v>
      </c>
      <c r="Q57" s="19">
        <f>IF(ROWS(O$4:O57)&gt;$R$1,"",LOOKUP(ROWS(O$4:O57),student!$J$3:$J$4002,student!$E$3:$E$4002))</f>
        <v>0</v>
      </c>
      <c r="R57" s="19">
        <f>IF(ROWS(Q$4:Q57)&gt;$R$1,"",LOOKUP(ROWS(Q$4:Q57),student!$J$3:$J$4002,student!$F$3:$F$4002))</f>
        <v>0</v>
      </c>
      <c r="T57" s="30">
        <f>IF(U57="","",SUBTOTAL(3,$U$4:U57))</f>
        <v>54</v>
      </c>
      <c r="U57" s="20">
        <f>IF(ROWS(U$4:U57)&gt;$X$1,"",LOOKUP(ROWS(U$4:U57),student!$K$3:$K$4002,student!$C$3:$C$4002))</f>
        <v>0</v>
      </c>
      <c r="V57" s="21">
        <f>IF(ROWS(T$4:T57)&gt;$X$1,"",LOOKUP(ROWS(T$4:T57),student!$K$3:$K$4002,student!$D$3:$D$4002))</f>
        <v>0</v>
      </c>
      <c r="W57" s="21">
        <f>IF(ROWS(U$4:U57)&gt;$X$1,"",LOOKUP(ROWS(U$4:U57),student!$K$3:$K$4002,student!$E$3:$E$4002))</f>
        <v>0</v>
      </c>
      <c r="X57" s="21">
        <f>IF(ROWS(W$4:W57)&gt;$X$1,"",LOOKUP(ROWS(W$4:W57),student!$K$3:$K$4002,student!$F$3:$F$4002))</f>
        <v>0</v>
      </c>
      <c r="Z57" s="29">
        <f>IF(AA57="","",SUBTOTAL(3,$AA$4:AA57))</f>
        <v>54</v>
      </c>
      <c r="AA57" s="18">
        <f>IF(ROWS(AA$4:AA57)&gt;$AD$1,"",LOOKUP(ROWS(AA$4:AA57),student!$L$3:$L$4002,student!$C$3:$C$4002))</f>
        <v>0</v>
      </c>
      <c r="AB57" s="19">
        <f>IF(ROWS(Z$4:Z57)&gt;$AD$1,"",LOOKUP(ROWS(Z$4:Z57),student!$L$3:$L$4002,student!$D$3:$D$4002))</f>
        <v>0</v>
      </c>
      <c r="AC57" s="19">
        <f>IF(ROWS(AA$4:AA57)&gt;$AD$1,"",LOOKUP(ROWS(AA$4:AA57),student!$L$3:$L$4002,student!$E$3:$E$4002))</f>
        <v>0</v>
      </c>
      <c r="AD57" s="19">
        <f>IF(ROWS(AC$4:AC57)&gt;$AD$1,"",LOOKUP(ROWS(AC$4:AC57),student!$L$3:$L$4002,student!$F$3:$F$4002))</f>
        <v>0</v>
      </c>
      <c r="AF57" s="30">
        <f>IF(AG57="","",SUBTOTAL(3,$AG$4:AG57))</f>
        <v>54</v>
      </c>
      <c r="AG57" s="20">
        <f>IF(ROWS(AG$4:AG57)&gt;$AJ$1,"",LOOKUP(ROWS(AG$4:AG57),student!$M$3:$M$4002,student!$C$3:$C$4002))</f>
        <v>0</v>
      </c>
      <c r="AH57" s="21">
        <f>IF(ROWS(AF$4:AF57)&gt;$AJ$1,"",LOOKUP(ROWS(AF$4:AF57),student!$M$3:$M$4002,student!$D$3:$D$4002))</f>
        <v>0</v>
      </c>
      <c r="AI57" s="21">
        <f>IF(ROWS(AG$4:AG57)&gt;$AJ$1,"",LOOKUP(ROWS(AG$4:AG57),student!$M$3:$M$4002,student!$E$3:$E$4002))</f>
        <v>0</v>
      </c>
      <c r="AJ57" s="21">
        <f>IF(ROWS(AI$4:AI57)&gt;$AJ$1,"",LOOKUP(ROWS(AI$4:AI57),student!$M$3:$M$4002,student!$F$3:$F$4002))</f>
        <v>0</v>
      </c>
      <c r="AL57" s="29" t="str">
        <f>IF(AM57="","",SUBTOTAL(3,$AM$4:AM57))</f>
        <v/>
      </c>
      <c r="AM57" s="18" t="str">
        <f>IF(ROWS(AM$4:AM57)&gt;$AP$1,"",LOOKUP(ROWS(AM$4:AM57),student!$N$3:$N$4002,student!$C$3:$C$4002))</f>
        <v/>
      </c>
      <c r="AN57" s="19" t="str">
        <f>IF(ROWS(AL$4:AL57)&gt;$AP$1,"",LOOKUP(ROWS(AL$4:AL57),student!$N$3:$N$4002,student!$D$3:$D$4002))</f>
        <v/>
      </c>
      <c r="AO57" s="19" t="str">
        <f>IF(ROWS(AM$4:AM57)&gt;$AP$1,"",LOOKUP(ROWS(AM$4:AM57),student!$N$3:$N$4002,student!$E$3:$E$4002))</f>
        <v/>
      </c>
      <c r="AP57" s="19" t="str">
        <f>IF(ROWS(AO$4:AO57)&gt;$AP$1,"",LOOKUP(ROWS(AO$4:AO57),student!$N$3:$N$4002,student!$F$3:$F$4002))</f>
        <v/>
      </c>
      <c r="AR57" s="30" t="str">
        <f>IF(AS57="","",SUBTOTAL(3,$AS$4:AS57))</f>
        <v/>
      </c>
      <c r="AS57" s="20" t="str">
        <f>IF(ROWS(AS$4:AS57)&gt;$AV$1,"",LOOKUP(ROWS(AS$4:AS57),student!$O$3:$O$4002,student!$C$3:$C$4002))</f>
        <v/>
      </c>
      <c r="AT57" s="21" t="str">
        <f>IF(ROWS(AR$4:AR57)&gt;$AV$1,"",LOOKUP(ROWS(AR$4:AR57),student!$O$3:$O$4002,student!$D$3:$D$4002))</f>
        <v/>
      </c>
      <c r="AU57" s="21" t="str">
        <f>IF(ROWS(AS$4:AS57)&gt;$AV$1,"",LOOKUP(ROWS(AS$4:AS57),student!$O$3:$O$4002,student!$E$3:$E$4002))</f>
        <v/>
      </c>
      <c r="AV57" s="21" t="str">
        <f>IF(ROWS(AU$4:AU57)&gt;$AV$1,"",LOOKUP(ROWS(AU$4:AU57),student!$O$3:$O$4002,student!$F$3:$F$4002))</f>
        <v/>
      </c>
      <c r="AX57" s="29" t="str">
        <f>IF(AY57="","",SUBTOTAL(3,$AY$4:AY57))</f>
        <v/>
      </c>
      <c r="AY57" s="18" t="str">
        <f>IF(ROWS(AY$4:AY57)&gt;$BB$1,"",LOOKUP(ROWS(AY$4:AY57),student!$P$3:$P$4002,student!$C$3:$C$4002))</f>
        <v/>
      </c>
      <c r="AZ57" s="19" t="str">
        <f>IF(ROWS(AX$4:AX57)&gt;$BB$1,"",LOOKUP(ROWS(AX$4:AX57),student!$P$3:$P$4002,student!$D$3:$D$4002))</f>
        <v/>
      </c>
      <c r="BA57" s="19" t="str">
        <f>IF(ROWS(AY$4:AY57)&gt;$BB$1,"",LOOKUP(ROWS(AY$4:AY57),student!$P$3:$P$4002,student!$E$3:$E$4002))</f>
        <v/>
      </c>
      <c r="BB57" s="19" t="str">
        <f>IF(ROWS(BA$4:BA57)&gt;$BB$1,"",LOOKUP(ROWS(BA$4:BA57),student!$P$3:$P$4002,student!$F$3:$F$4002))</f>
        <v/>
      </c>
      <c r="BD57" s="30" t="str">
        <f>IF(BE57="","",SUBTOTAL(3,$BE$4:BE57))</f>
        <v/>
      </c>
      <c r="BE57" s="20" t="str">
        <f>IF(ROWS(BE$4:BE57)&gt;$BH$1,"",LOOKUP(ROWS(BE$4:BE57),student!$Q$3:$Q$4002,student!$C$3:$C$4002))</f>
        <v/>
      </c>
      <c r="BF57" s="21" t="str">
        <f>IF(ROWS(BD$4:BD57)&gt;$BH$1,"",LOOKUP(ROWS(BD$4:BD57),student!$Q$3:$Q$4002,student!$D$3:$D$4002))</f>
        <v/>
      </c>
      <c r="BG57" s="21" t="str">
        <f>IF(ROWS(BE$4:BE57)&gt;$BH$1,"",LOOKUP(ROWS(BE$4:BE57),student!$Q$3:$Q$4002,student!$E$3:$E$4002))</f>
        <v/>
      </c>
      <c r="BH57" s="21" t="str">
        <f>IF(ROWS(BG$4:BG57)&gt;$BH$1,"",LOOKUP(ROWS(BG$4:BG57),student!$Q$3:$Q$4002,student!$F$3:$F$4002))</f>
        <v/>
      </c>
      <c r="BJ57" s="29">
        <f>IF(BK57="","",SUBTOTAL(3,$BK$4:BK57))</f>
        <v>54</v>
      </c>
      <c r="BK57" s="18">
        <f>IF(ROWS(BK$4:BK57)&gt;$BN$1,"",LOOKUP(ROWS(BK$4:BK57),student!$R$3:$R$4002,student!$C$3:$C$4002))</f>
        <v>0</v>
      </c>
      <c r="BL57" s="19">
        <f>IF(ROWS(BJ$4:BJ57)&gt;$BN$1,"",LOOKUP(ROWS(BJ$4:BJ57),student!$R$3:$R$4002,student!$D$3:$D$4002))</f>
        <v>0</v>
      </c>
      <c r="BM57" s="19">
        <f>IF(ROWS(BK$4:BK57)&gt;$BN$1,"",LOOKUP(ROWS(BK$4:BK57),student!$R$3:$R$4002,student!$E$3:$E$4002))</f>
        <v>0</v>
      </c>
      <c r="BN57" s="19">
        <f>IF(ROWS(BM$4:BM57)&gt;$BN$1,"",LOOKUP(ROWS(BM$4:BM57),student!$R$3:$R$4002,student!$F$3:$F$4002))</f>
        <v>0</v>
      </c>
      <c r="BP57" s="30">
        <f>IF(BQ57="","",SUBTOTAL(3,$BQ$4:BQ57))</f>
        <v>54</v>
      </c>
      <c r="BQ57" s="20">
        <f>IF(ROWS(BQ$4:BQ57)&gt;$BT$1,"",LOOKUP(ROWS(BQ$4:BQ57),student!$S$3:$S$4002,student!$C$3:$C$4002))</f>
        <v>0</v>
      </c>
      <c r="BR57" s="21">
        <f>IF(ROWS(BP$4:BP57)&gt;$BT$1,"",LOOKUP(ROWS(BP$4:BP57),student!$S$3:$S$4002,student!$D$3:$D$4002))</f>
        <v>0</v>
      </c>
      <c r="BS57" s="21">
        <f>IF(ROWS(BQ$4:BQ57)&gt;$BT$1,"",LOOKUP(ROWS(BQ$4:BQ57),student!$S$3:$S$4002,student!$E$3:$E$4002))</f>
        <v>0</v>
      </c>
      <c r="BT57" s="21">
        <f>IF(ROWS(BS$4:BS57)&gt;$BT$1,"",LOOKUP(ROWS(BS$4:BS57),student!$S$3:$S$4002,student!$F$3:$F$4002))</f>
        <v>0</v>
      </c>
    </row>
    <row r="58" spans="1:72" x14ac:dyDescent="0.75">
      <c r="A58" s="26">
        <v>55</v>
      </c>
      <c r="B58" s="29" t="str">
        <f>IF(C58="","",SUBTOTAL(3,$C$4:C58))</f>
        <v/>
      </c>
      <c r="C58" s="18" t="str">
        <f>IF(ROWS(C$4:C58)&gt;$F$1,"",LOOKUP(ROWS(C$4:C58),student!$H$3:$H$4002,student!$C$3:$C$4002))</f>
        <v/>
      </c>
      <c r="D58" s="19" t="str">
        <f>IF(ROWS(B$4:B58)&gt;$F$1,"",LOOKUP(ROWS(B$4:B58),student!$H$3:$H$4002,student!$D$3:$D$4002))</f>
        <v/>
      </c>
      <c r="E58" s="19" t="str">
        <f>IF(ROWS(C$4:C58)&gt;$F$1,"",LOOKUP(ROWS(C$4:C58),student!$H$3:$H$4002,student!$E$3:$E$4002))</f>
        <v/>
      </c>
      <c r="F58" s="19" t="str">
        <f>IF(ROWS(E$4:E58)&gt;$F$1,"",LOOKUP(ROWS(E$4:E58),student!$H$3:$H$4002,student!$F$3:$F$4002))</f>
        <v/>
      </c>
      <c r="H58" s="30" t="str">
        <f>IF(I58="","",SUBTOTAL(3,$I$4:I58))</f>
        <v/>
      </c>
      <c r="I58" s="20" t="str">
        <f>IF(ROWS(I$4:I58)&gt;$L$1,"",LOOKUP(ROWS(I$4:I58),student!$I$3:$I$4002,student!$C$3:$C$4002))</f>
        <v/>
      </c>
      <c r="J58" s="21" t="str">
        <f>IF(ROWS(H$4:H58)&gt;$L$1,"",LOOKUP(ROWS(H$4:H58),student!$I$3:$I$4002,student!$D$3:$D$4002))</f>
        <v/>
      </c>
      <c r="K58" s="21" t="str">
        <f>IF(ROWS(I$4:I58)&gt;$L$1,"",LOOKUP(ROWS(I$4:I58),student!$I$3:$I$4002,student!$E$3:$E$4002))</f>
        <v/>
      </c>
      <c r="L58" s="21" t="str">
        <f>IF(ROWS(K$4:K58)&gt;$L$1,"",LOOKUP(ROWS(K$4:K58),student!$I$3:$I$4002,student!$F$3:$F$4002))</f>
        <v/>
      </c>
      <c r="N58" s="29">
        <f>IF(O58="","",SUBTOTAL(3,$O$4:O58))</f>
        <v>55</v>
      </c>
      <c r="O58" s="18">
        <f>IF(ROWS(O$4:O58)&gt;$R$1,"",LOOKUP(ROWS(O$4:O58),student!$J$3:$J$4002,student!$C$3:$C$4002))</f>
        <v>0</v>
      </c>
      <c r="P58" s="19">
        <f>IF(ROWS(N$4:N58)&gt;$R$1,"",LOOKUP(ROWS(N$4:N58),student!$J$3:$J$4002,student!$D$3:$D$4002))</f>
        <v>0</v>
      </c>
      <c r="Q58" s="19">
        <f>IF(ROWS(O$4:O58)&gt;$R$1,"",LOOKUP(ROWS(O$4:O58),student!$J$3:$J$4002,student!$E$3:$E$4002))</f>
        <v>0</v>
      </c>
      <c r="R58" s="19">
        <f>IF(ROWS(Q$4:Q58)&gt;$R$1,"",LOOKUP(ROWS(Q$4:Q58),student!$J$3:$J$4002,student!$F$3:$F$4002))</f>
        <v>0</v>
      </c>
      <c r="T58" s="30">
        <f>IF(U58="","",SUBTOTAL(3,$U$4:U58))</f>
        <v>55</v>
      </c>
      <c r="U58" s="20">
        <f>IF(ROWS(U$4:U58)&gt;$X$1,"",LOOKUP(ROWS(U$4:U58),student!$K$3:$K$4002,student!$C$3:$C$4002))</f>
        <v>0</v>
      </c>
      <c r="V58" s="21">
        <f>IF(ROWS(T$4:T58)&gt;$X$1,"",LOOKUP(ROWS(T$4:T58),student!$K$3:$K$4002,student!$D$3:$D$4002))</f>
        <v>0</v>
      </c>
      <c r="W58" s="21">
        <f>IF(ROWS(U$4:U58)&gt;$X$1,"",LOOKUP(ROWS(U$4:U58),student!$K$3:$K$4002,student!$E$3:$E$4002))</f>
        <v>0</v>
      </c>
      <c r="X58" s="21">
        <f>IF(ROWS(W$4:W58)&gt;$X$1,"",LOOKUP(ROWS(W$4:W58),student!$K$3:$K$4002,student!$F$3:$F$4002))</f>
        <v>0</v>
      </c>
      <c r="Z58" s="29">
        <f>IF(AA58="","",SUBTOTAL(3,$AA$4:AA58))</f>
        <v>55</v>
      </c>
      <c r="AA58" s="18">
        <f>IF(ROWS(AA$4:AA58)&gt;$AD$1,"",LOOKUP(ROWS(AA$4:AA58),student!$L$3:$L$4002,student!$C$3:$C$4002))</f>
        <v>0</v>
      </c>
      <c r="AB58" s="19">
        <f>IF(ROWS(Z$4:Z58)&gt;$AD$1,"",LOOKUP(ROWS(Z$4:Z58),student!$L$3:$L$4002,student!$D$3:$D$4002))</f>
        <v>0</v>
      </c>
      <c r="AC58" s="19">
        <f>IF(ROWS(AA$4:AA58)&gt;$AD$1,"",LOOKUP(ROWS(AA$4:AA58),student!$L$3:$L$4002,student!$E$3:$E$4002))</f>
        <v>0</v>
      </c>
      <c r="AD58" s="19">
        <f>IF(ROWS(AC$4:AC58)&gt;$AD$1,"",LOOKUP(ROWS(AC$4:AC58),student!$L$3:$L$4002,student!$F$3:$F$4002))</f>
        <v>0</v>
      </c>
      <c r="AF58" s="30">
        <f>IF(AG58="","",SUBTOTAL(3,$AG$4:AG58))</f>
        <v>55</v>
      </c>
      <c r="AG58" s="20">
        <f>IF(ROWS(AG$4:AG58)&gt;$AJ$1,"",LOOKUP(ROWS(AG$4:AG58),student!$M$3:$M$4002,student!$C$3:$C$4002))</f>
        <v>0</v>
      </c>
      <c r="AH58" s="21">
        <f>IF(ROWS(AF$4:AF58)&gt;$AJ$1,"",LOOKUP(ROWS(AF$4:AF58),student!$M$3:$M$4002,student!$D$3:$D$4002))</f>
        <v>0</v>
      </c>
      <c r="AI58" s="21">
        <f>IF(ROWS(AG$4:AG58)&gt;$AJ$1,"",LOOKUP(ROWS(AG$4:AG58),student!$M$3:$M$4002,student!$E$3:$E$4002))</f>
        <v>0</v>
      </c>
      <c r="AJ58" s="21">
        <f>IF(ROWS(AI$4:AI58)&gt;$AJ$1,"",LOOKUP(ROWS(AI$4:AI58),student!$M$3:$M$4002,student!$F$3:$F$4002))</f>
        <v>0</v>
      </c>
      <c r="AL58" s="29" t="str">
        <f>IF(AM58="","",SUBTOTAL(3,$AM$4:AM58))</f>
        <v/>
      </c>
      <c r="AM58" s="18" t="str">
        <f>IF(ROWS(AM$4:AM58)&gt;$AP$1,"",LOOKUP(ROWS(AM$4:AM58),student!$N$3:$N$4002,student!$C$3:$C$4002))</f>
        <v/>
      </c>
      <c r="AN58" s="19" t="str">
        <f>IF(ROWS(AL$4:AL58)&gt;$AP$1,"",LOOKUP(ROWS(AL$4:AL58),student!$N$3:$N$4002,student!$D$3:$D$4002))</f>
        <v/>
      </c>
      <c r="AO58" s="19" t="str">
        <f>IF(ROWS(AM$4:AM58)&gt;$AP$1,"",LOOKUP(ROWS(AM$4:AM58),student!$N$3:$N$4002,student!$E$3:$E$4002))</f>
        <v/>
      </c>
      <c r="AP58" s="19" t="str">
        <f>IF(ROWS(AO$4:AO58)&gt;$AP$1,"",LOOKUP(ROWS(AO$4:AO58),student!$N$3:$N$4002,student!$F$3:$F$4002))</f>
        <v/>
      </c>
      <c r="AR58" s="30" t="str">
        <f>IF(AS58="","",SUBTOTAL(3,$AS$4:AS58))</f>
        <v/>
      </c>
      <c r="AS58" s="20" t="str">
        <f>IF(ROWS(AS$4:AS58)&gt;$AV$1,"",LOOKUP(ROWS(AS$4:AS58),student!$O$3:$O$4002,student!$C$3:$C$4002))</f>
        <v/>
      </c>
      <c r="AT58" s="21" t="str">
        <f>IF(ROWS(AR$4:AR58)&gt;$AV$1,"",LOOKUP(ROWS(AR$4:AR58),student!$O$3:$O$4002,student!$D$3:$D$4002))</f>
        <v/>
      </c>
      <c r="AU58" s="21" t="str">
        <f>IF(ROWS(AS$4:AS58)&gt;$AV$1,"",LOOKUP(ROWS(AS$4:AS58),student!$O$3:$O$4002,student!$E$3:$E$4002))</f>
        <v/>
      </c>
      <c r="AV58" s="21" t="str">
        <f>IF(ROWS(AU$4:AU58)&gt;$AV$1,"",LOOKUP(ROWS(AU$4:AU58),student!$O$3:$O$4002,student!$F$3:$F$4002))</f>
        <v/>
      </c>
      <c r="AX58" s="29" t="str">
        <f>IF(AY58="","",SUBTOTAL(3,$AY$4:AY58))</f>
        <v/>
      </c>
      <c r="AY58" s="18" t="str">
        <f>IF(ROWS(AY$4:AY58)&gt;$BB$1,"",LOOKUP(ROWS(AY$4:AY58),student!$P$3:$P$4002,student!$C$3:$C$4002))</f>
        <v/>
      </c>
      <c r="AZ58" s="19" t="str">
        <f>IF(ROWS(AX$4:AX58)&gt;$BB$1,"",LOOKUP(ROWS(AX$4:AX58),student!$P$3:$P$4002,student!$D$3:$D$4002))</f>
        <v/>
      </c>
      <c r="BA58" s="19" t="str">
        <f>IF(ROWS(AY$4:AY58)&gt;$BB$1,"",LOOKUP(ROWS(AY$4:AY58),student!$P$3:$P$4002,student!$E$3:$E$4002))</f>
        <v/>
      </c>
      <c r="BB58" s="19" t="str">
        <f>IF(ROWS(BA$4:BA58)&gt;$BB$1,"",LOOKUP(ROWS(BA$4:BA58),student!$P$3:$P$4002,student!$F$3:$F$4002))</f>
        <v/>
      </c>
      <c r="BD58" s="30" t="str">
        <f>IF(BE58="","",SUBTOTAL(3,$BE$4:BE58))</f>
        <v/>
      </c>
      <c r="BE58" s="20" t="str">
        <f>IF(ROWS(BE$4:BE58)&gt;$BH$1,"",LOOKUP(ROWS(BE$4:BE58),student!$Q$3:$Q$4002,student!$C$3:$C$4002))</f>
        <v/>
      </c>
      <c r="BF58" s="21" t="str">
        <f>IF(ROWS(BD$4:BD58)&gt;$BH$1,"",LOOKUP(ROWS(BD$4:BD58),student!$Q$3:$Q$4002,student!$D$3:$D$4002))</f>
        <v/>
      </c>
      <c r="BG58" s="21" t="str">
        <f>IF(ROWS(BE$4:BE58)&gt;$BH$1,"",LOOKUP(ROWS(BE$4:BE58),student!$Q$3:$Q$4002,student!$E$3:$E$4002))</f>
        <v/>
      </c>
      <c r="BH58" s="21" t="str">
        <f>IF(ROWS(BG$4:BG58)&gt;$BH$1,"",LOOKUP(ROWS(BG$4:BG58),student!$Q$3:$Q$4002,student!$F$3:$F$4002))</f>
        <v/>
      </c>
      <c r="BJ58" s="29">
        <f>IF(BK58="","",SUBTOTAL(3,$BK$4:BK58))</f>
        <v>55</v>
      </c>
      <c r="BK58" s="18">
        <f>IF(ROWS(BK$4:BK58)&gt;$BN$1,"",LOOKUP(ROWS(BK$4:BK58),student!$R$3:$R$4002,student!$C$3:$C$4002))</f>
        <v>0</v>
      </c>
      <c r="BL58" s="19">
        <f>IF(ROWS(BJ$4:BJ58)&gt;$BN$1,"",LOOKUP(ROWS(BJ$4:BJ58),student!$R$3:$R$4002,student!$D$3:$D$4002))</f>
        <v>0</v>
      </c>
      <c r="BM58" s="19">
        <f>IF(ROWS(BK$4:BK58)&gt;$BN$1,"",LOOKUP(ROWS(BK$4:BK58),student!$R$3:$R$4002,student!$E$3:$E$4002))</f>
        <v>0</v>
      </c>
      <c r="BN58" s="19">
        <f>IF(ROWS(BM$4:BM58)&gt;$BN$1,"",LOOKUP(ROWS(BM$4:BM58),student!$R$3:$R$4002,student!$F$3:$F$4002))</f>
        <v>0</v>
      </c>
      <c r="BP58" s="30">
        <f>IF(BQ58="","",SUBTOTAL(3,$BQ$4:BQ58))</f>
        <v>55</v>
      </c>
      <c r="BQ58" s="20">
        <f>IF(ROWS(BQ$4:BQ58)&gt;$BT$1,"",LOOKUP(ROWS(BQ$4:BQ58),student!$S$3:$S$4002,student!$C$3:$C$4002))</f>
        <v>0</v>
      </c>
      <c r="BR58" s="21">
        <f>IF(ROWS(BP$4:BP58)&gt;$BT$1,"",LOOKUP(ROWS(BP$4:BP58),student!$S$3:$S$4002,student!$D$3:$D$4002))</f>
        <v>0</v>
      </c>
      <c r="BS58" s="21">
        <f>IF(ROWS(BQ$4:BQ58)&gt;$BT$1,"",LOOKUP(ROWS(BQ$4:BQ58),student!$S$3:$S$4002,student!$E$3:$E$4002))</f>
        <v>0</v>
      </c>
      <c r="BT58" s="21">
        <f>IF(ROWS(BS$4:BS58)&gt;$BT$1,"",LOOKUP(ROWS(BS$4:BS58),student!$S$3:$S$4002,student!$F$3:$F$4002))</f>
        <v>0</v>
      </c>
    </row>
  </sheetData>
  <sheetProtection password="CEAB" sheet="1" objects="1" scenarios="1" selectLockedCells="1"/>
  <mergeCells count="24">
    <mergeCell ref="BJ1:BM1"/>
    <mergeCell ref="BF3:BH3"/>
    <mergeCell ref="BL3:BN3"/>
    <mergeCell ref="BP1:BS1"/>
    <mergeCell ref="BR3:BT3"/>
    <mergeCell ref="AR1:AU1"/>
    <mergeCell ref="AX1:BA1"/>
    <mergeCell ref="AT3:AV3"/>
    <mergeCell ref="AZ3:BB3"/>
    <mergeCell ref="BD1:BG1"/>
    <mergeCell ref="B1:E1"/>
    <mergeCell ref="H1:K1"/>
    <mergeCell ref="N1:Q1"/>
    <mergeCell ref="D3:F3"/>
    <mergeCell ref="J3:L3"/>
    <mergeCell ref="P3:R3"/>
    <mergeCell ref="AF1:AI1"/>
    <mergeCell ref="AH3:AJ3"/>
    <mergeCell ref="AL1:AO1"/>
    <mergeCell ref="AN3:AP3"/>
    <mergeCell ref="T1:W1"/>
    <mergeCell ref="V3:X3"/>
    <mergeCell ref="Z1:AC1"/>
    <mergeCell ref="AB3:AD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2DF7B-D69E-43CE-B940-7909D58BAE69}">
  <sheetPr>
    <tabColor rgb="FFFFC000"/>
  </sheetPr>
  <dimension ref="A1:AF85"/>
  <sheetViews>
    <sheetView showGridLines="0" showRowColHeaders="0" showZeros="0" view="pageBreakPreview" zoomScaleNormal="100" zoomScaleSheetLayoutView="100" workbookViewId="0">
      <pane xSplit="7" ySplit="5" topLeftCell="H6" activePane="bottomRight" state="frozen"/>
      <selection activeCell="G38" sqref="G38:K38"/>
      <selection pane="topRight" activeCell="G38" sqref="G38:K38"/>
      <selection pane="bottomLeft" activeCell="G38" sqref="G38:K38"/>
      <selection pane="bottomRight" activeCell="I6" sqref="I6"/>
    </sheetView>
  </sheetViews>
  <sheetFormatPr defaultColWidth="9.09765625" defaultRowHeight="23" x14ac:dyDescent="0.7"/>
  <cols>
    <col min="1" max="1" width="11.3984375" style="406" customWidth="1"/>
    <col min="2" max="2" width="4.69921875" style="420" bestFit="1" customWidth="1"/>
    <col min="3" max="3" width="3" style="420" bestFit="1" customWidth="1"/>
    <col min="4" max="4" width="7" style="420" customWidth="1"/>
    <col min="5" max="5" width="7.09765625" style="421" bestFit="1" customWidth="1"/>
    <col min="6" max="6" width="14" style="421" customWidth="1"/>
    <col min="7" max="7" width="12.59765625" style="421" customWidth="1"/>
    <col min="8" max="8" width="9.09765625" style="406" hidden="1" customWidth="1"/>
    <col min="9" max="32" width="4.69921875" style="406" customWidth="1"/>
    <col min="33" max="16384" width="9.09765625" style="406"/>
  </cols>
  <sheetData>
    <row r="1" spans="1:32" ht="29" x14ac:dyDescent="0.9">
      <c r="B1" s="448" t="str">
        <f>"แบบประเมินสมรรถนะสำคัญของผู้เรียน "&amp;ข้อมูลเบื้องต้น!F8&amp;"  วิชา"&amp;ข้อมูลเบื้องต้น!F10</f>
        <v>แบบประเมินสมรรถนะสำคัญของผู้เรียน ป.4  วิชาการป้องกันการทุจริต 4</v>
      </c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  <c r="R1" s="448"/>
      <c r="S1" s="448"/>
      <c r="T1" s="448"/>
      <c r="U1" s="448"/>
      <c r="V1" s="448"/>
      <c r="W1" s="448"/>
      <c r="X1" s="448"/>
      <c r="Y1" s="448"/>
      <c r="Z1" s="448"/>
      <c r="AA1" s="448"/>
      <c r="AB1" s="448"/>
      <c r="AC1" s="448"/>
      <c r="AD1" s="448"/>
      <c r="AE1" s="448"/>
      <c r="AF1" s="448"/>
    </row>
    <row r="2" spans="1:32" ht="15.75" customHeight="1" x14ac:dyDescent="0.9">
      <c r="B2" s="407"/>
      <c r="C2" s="407"/>
      <c r="D2" s="407"/>
      <c r="E2" s="407"/>
      <c r="F2" s="407"/>
      <c r="G2" s="445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407"/>
      <c r="S2" s="407"/>
      <c r="T2" s="407"/>
      <c r="U2" s="407"/>
      <c r="V2" s="407"/>
      <c r="W2" s="407"/>
      <c r="X2" s="407"/>
      <c r="Y2" s="407"/>
      <c r="Z2" s="407"/>
      <c r="AA2" s="407"/>
      <c r="AB2" s="407"/>
      <c r="AC2" s="407"/>
      <c r="AD2" s="407"/>
      <c r="AE2" s="407"/>
      <c r="AF2" s="407"/>
    </row>
    <row r="3" spans="1:32" x14ac:dyDescent="0.7">
      <c r="B3" s="452" t="s">
        <v>715</v>
      </c>
      <c r="C3" s="452"/>
      <c r="D3" s="452"/>
      <c r="E3" s="452"/>
      <c r="F3" s="452"/>
      <c r="G3" s="452"/>
      <c r="H3" s="452"/>
      <c r="I3" s="452"/>
      <c r="J3" s="452"/>
      <c r="K3" s="452"/>
      <c r="L3" s="452"/>
      <c r="M3" s="452"/>
      <c r="N3" s="452"/>
      <c r="O3" s="452"/>
      <c r="P3" s="452"/>
      <c r="Q3" s="452"/>
      <c r="R3" s="452"/>
      <c r="S3" s="452"/>
      <c r="T3" s="452"/>
      <c r="U3" s="452"/>
      <c r="V3" s="452"/>
      <c r="W3" s="452"/>
      <c r="X3" s="452"/>
      <c r="Y3" s="452"/>
      <c r="Z3" s="452"/>
      <c r="AA3" s="452"/>
      <c r="AB3" s="452"/>
      <c r="AC3" s="452"/>
      <c r="AD3" s="452"/>
      <c r="AE3" s="452"/>
      <c r="AF3" s="452"/>
    </row>
    <row r="4" spans="1:32" ht="25.5" customHeight="1" x14ac:dyDescent="0.55000000000000004">
      <c r="B4" s="660" t="s">
        <v>64</v>
      </c>
      <c r="C4" s="660" t="s">
        <v>71</v>
      </c>
      <c r="D4" s="408" t="s">
        <v>177</v>
      </c>
      <c r="E4" s="453" t="s">
        <v>1</v>
      </c>
      <c r="F4" s="453"/>
      <c r="G4" s="453"/>
      <c r="H4" s="406" t="s">
        <v>716</v>
      </c>
      <c r="I4" s="661" t="s">
        <v>717</v>
      </c>
      <c r="J4" s="661"/>
      <c r="K4" s="661"/>
      <c r="L4" s="661"/>
      <c r="M4" s="661"/>
      <c r="N4" s="662" t="s">
        <v>718</v>
      </c>
      <c r="O4" s="662"/>
      <c r="P4" s="662"/>
      <c r="Q4" s="662"/>
      <c r="R4" s="662"/>
      <c r="S4" s="661" t="s">
        <v>719</v>
      </c>
      <c r="T4" s="661"/>
      <c r="U4" s="661"/>
      <c r="V4" s="661"/>
      <c r="W4" s="662" t="s">
        <v>720</v>
      </c>
      <c r="X4" s="662"/>
      <c r="Y4" s="662"/>
      <c r="Z4" s="662"/>
      <c r="AA4" s="662"/>
      <c r="AB4" s="661" t="s">
        <v>721</v>
      </c>
      <c r="AC4" s="661"/>
      <c r="AD4" s="661"/>
      <c r="AE4" s="661"/>
      <c r="AF4" s="661"/>
    </row>
    <row r="5" spans="1:32" ht="23.25" customHeight="1" x14ac:dyDescent="0.7">
      <c r="B5" s="660"/>
      <c r="C5" s="660"/>
      <c r="D5" s="410" t="s">
        <v>10</v>
      </c>
      <c r="E5" s="453"/>
      <c r="F5" s="453"/>
      <c r="G5" s="453"/>
      <c r="H5" s="406" t="s">
        <v>722</v>
      </c>
      <c r="I5" s="411">
        <v>1.1000000000000001</v>
      </c>
      <c r="J5" s="411" t="s">
        <v>723</v>
      </c>
      <c r="K5" s="411" t="s">
        <v>724</v>
      </c>
      <c r="L5" s="411" t="s">
        <v>725</v>
      </c>
      <c r="M5" s="411" t="s">
        <v>726</v>
      </c>
      <c r="N5" s="412">
        <v>2.1</v>
      </c>
      <c r="O5" s="412">
        <v>2.2000000000000002</v>
      </c>
      <c r="P5" s="412">
        <v>2.2999999999999998</v>
      </c>
      <c r="Q5" s="412">
        <v>2.4</v>
      </c>
      <c r="R5" s="412">
        <v>2.5</v>
      </c>
      <c r="S5" s="411">
        <v>3.1</v>
      </c>
      <c r="T5" s="411">
        <v>3.2</v>
      </c>
      <c r="U5" s="411">
        <v>3.3</v>
      </c>
      <c r="V5" s="411">
        <v>3.4</v>
      </c>
      <c r="W5" s="412">
        <v>4.0999999999999996</v>
      </c>
      <c r="X5" s="412">
        <v>4.2</v>
      </c>
      <c r="Y5" s="412">
        <v>4.3</v>
      </c>
      <c r="Z5" s="412">
        <v>4.4000000000000004</v>
      </c>
      <c r="AA5" s="412">
        <v>4.5</v>
      </c>
      <c r="AB5" s="411">
        <v>5.0999999999999996</v>
      </c>
      <c r="AC5" s="411">
        <v>5.2</v>
      </c>
      <c r="AD5" s="411">
        <v>5.3</v>
      </c>
      <c r="AE5" s="411">
        <v>5.4</v>
      </c>
      <c r="AF5" s="411">
        <v>5.5</v>
      </c>
    </row>
    <row r="6" spans="1:32" ht="23.4" customHeight="1" x14ac:dyDescent="0.7">
      <c r="B6" s="413" t="str">
        <f>'คะแนนเทอม 1'!B6</f>
        <v>ป.4/1</v>
      </c>
      <c r="C6" s="413">
        <f>'คะแนนเทอม 1'!C6</f>
        <v>1</v>
      </c>
      <c r="D6" s="413">
        <f>'คะแนนเทอม 1'!D6</f>
        <v>3812</v>
      </c>
      <c r="E6" s="414" t="str">
        <f>'คะแนนเทอม 1'!E6</f>
        <v>เด็กชาย</v>
      </c>
      <c r="F6" s="415" t="str">
        <f>'คะแนนเทอม 1'!F6</f>
        <v>กันตวิชญ์</v>
      </c>
      <c r="G6" s="416" t="str">
        <f>'คะแนนเทอม 1'!G6</f>
        <v>วงค์ตัน</v>
      </c>
      <c r="I6" s="417">
        <v>3</v>
      </c>
      <c r="J6" s="417">
        <v>3</v>
      </c>
      <c r="K6" s="417">
        <v>2</v>
      </c>
      <c r="L6" s="417">
        <v>2</v>
      </c>
      <c r="M6" s="417">
        <v>3</v>
      </c>
      <c r="N6" s="418">
        <v>3</v>
      </c>
      <c r="O6" s="418">
        <v>3</v>
      </c>
      <c r="P6" s="418">
        <v>3</v>
      </c>
      <c r="Q6" s="418">
        <v>2</v>
      </c>
      <c r="R6" s="418">
        <v>2</v>
      </c>
      <c r="S6" s="417">
        <v>2</v>
      </c>
      <c r="T6" s="417">
        <v>2</v>
      </c>
      <c r="U6" s="417">
        <v>2</v>
      </c>
      <c r="V6" s="417">
        <v>2</v>
      </c>
      <c r="W6" s="418">
        <v>3</v>
      </c>
      <c r="X6" s="418">
        <v>3</v>
      </c>
      <c r="Y6" s="418">
        <v>3</v>
      </c>
      <c r="Z6" s="418">
        <v>3</v>
      </c>
      <c r="AA6" s="418">
        <v>3</v>
      </c>
      <c r="AB6" s="417">
        <v>3</v>
      </c>
      <c r="AC6" s="417">
        <v>3</v>
      </c>
      <c r="AD6" s="417">
        <v>3</v>
      </c>
      <c r="AE6" s="417">
        <v>3</v>
      </c>
      <c r="AF6" s="417">
        <v>2</v>
      </c>
    </row>
    <row r="7" spans="1:32" ht="23.4" customHeight="1" x14ac:dyDescent="0.7">
      <c r="B7" s="413" t="str">
        <f>'คะแนนเทอม 1'!B7</f>
        <v>ป.4/1</v>
      </c>
      <c r="C7" s="413">
        <f>'คะแนนเทอม 1'!C7</f>
        <v>2</v>
      </c>
      <c r="D7" s="413">
        <f>'คะแนนเทอม 1'!D7</f>
        <v>3815</v>
      </c>
      <c r="E7" s="414" t="str">
        <f>'คะแนนเทอม 1'!E7</f>
        <v>เด็กชาย</v>
      </c>
      <c r="F7" s="415" t="str">
        <f>'คะแนนเทอม 1'!F7</f>
        <v>วุฒิพงษ์</v>
      </c>
      <c r="G7" s="416" t="str">
        <f>'คะแนนเทอม 1'!G7</f>
        <v>แสงทอง</v>
      </c>
      <c r="I7" s="417">
        <v>2</v>
      </c>
      <c r="J7" s="417">
        <v>2</v>
      </c>
      <c r="K7" s="417">
        <v>2</v>
      </c>
      <c r="L7" s="417">
        <v>2</v>
      </c>
      <c r="M7" s="417">
        <v>3</v>
      </c>
      <c r="N7" s="418">
        <v>3</v>
      </c>
      <c r="O7" s="418">
        <v>3</v>
      </c>
      <c r="P7" s="418">
        <v>3</v>
      </c>
      <c r="Q7" s="418">
        <v>2</v>
      </c>
      <c r="R7" s="418">
        <v>2</v>
      </c>
      <c r="S7" s="417">
        <v>2</v>
      </c>
      <c r="T7" s="417">
        <v>2</v>
      </c>
      <c r="U7" s="417">
        <v>2</v>
      </c>
      <c r="V7" s="417">
        <v>3</v>
      </c>
      <c r="W7" s="418">
        <v>3</v>
      </c>
      <c r="X7" s="418">
        <v>2</v>
      </c>
      <c r="Y7" s="418">
        <v>2</v>
      </c>
      <c r="Z7" s="418">
        <v>2</v>
      </c>
      <c r="AA7" s="418">
        <v>2</v>
      </c>
      <c r="AB7" s="417">
        <v>2</v>
      </c>
      <c r="AC7" s="417">
        <v>2</v>
      </c>
      <c r="AD7" s="417">
        <v>2</v>
      </c>
      <c r="AE7" s="417">
        <v>2</v>
      </c>
      <c r="AF7" s="417">
        <v>3</v>
      </c>
    </row>
    <row r="8" spans="1:32" ht="23.4" customHeight="1" x14ac:dyDescent="0.7">
      <c r="A8" s="419">
        <f>DAY(A5)</f>
        <v>0</v>
      </c>
      <c r="B8" s="413" t="str">
        <f>'คะแนนเทอม 1'!B8</f>
        <v>ป.4/1</v>
      </c>
      <c r="C8" s="413">
        <f>'คะแนนเทอม 1'!C8</f>
        <v>3</v>
      </c>
      <c r="D8" s="413">
        <f>'คะแนนเทอม 1'!D8</f>
        <v>3843</v>
      </c>
      <c r="E8" s="414" t="str">
        <f>'คะแนนเทอม 1'!E8</f>
        <v>เด็กชาย</v>
      </c>
      <c r="F8" s="415" t="str">
        <f>'คะแนนเทอม 1'!F8</f>
        <v>ธนบดี</v>
      </c>
      <c r="G8" s="416" t="str">
        <f>'คะแนนเทอม 1'!G8</f>
        <v>มณีรัตน์</v>
      </c>
      <c r="I8" s="417"/>
      <c r="J8" s="417"/>
      <c r="K8" s="417"/>
      <c r="L8" s="417"/>
      <c r="M8" s="417"/>
      <c r="N8" s="418"/>
      <c r="O8" s="418"/>
      <c r="P8" s="418"/>
      <c r="Q8" s="418"/>
      <c r="R8" s="418"/>
      <c r="S8" s="417"/>
      <c r="T8" s="417"/>
      <c r="U8" s="417"/>
      <c r="V8" s="417"/>
      <c r="W8" s="418"/>
      <c r="X8" s="418"/>
      <c r="Y8" s="418"/>
      <c r="Z8" s="418"/>
      <c r="AA8" s="418"/>
      <c r="AB8" s="417"/>
      <c r="AC8" s="417"/>
      <c r="AD8" s="417"/>
      <c r="AE8" s="417"/>
      <c r="AF8" s="417"/>
    </row>
    <row r="9" spans="1:32" ht="23.4" customHeight="1" x14ac:dyDescent="0.7">
      <c r="A9" s="419">
        <f>MONTH(A5)</f>
        <v>1</v>
      </c>
      <c r="B9" s="413" t="str">
        <f>'คะแนนเทอม 1'!B9</f>
        <v>ป.4/1</v>
      </c>
      <c r="C9" s="413">
        <f>'คะแนนเทอม 1'!C9</f>
        <v>4</v>
      </c>
      <c r="D9" s="413">
        <f>'คะแนนเทอม 1'!D9</f>
        <v>3846</v>
      </c>
      <c r="E9" s="414" t="str">
        <f>'คะแนนเทอม 1'!E9</f>
        <v>เด็กชาย</v>
      </c>
      <c r="F9" s="415" t="str">
        <f>'คะแนนเทอม 1'!F9</f>
        <v>รัชชานนท์</v>
      </c>
      <c r="G9" s="416" t="str">
        <f>'คะแนนเทอม 1'!G9</f>
        <v>ก๋าซ้อน</v>
      </c>
      <c r="I9" s="417"/>
      <c r="J9" s="417"/>
      <c r="K9" s="417"/>
      <c r="L9" s="417"/>
      <c r="M9" s="417"/>
      <c r="N9" s="418"/>
      <c r="O9" s="418"/>
      <c r="P9" s="418"/>
      <c r="Q9" s="418"/>
      <c r="R9" s="418"/>
      <c r="S9" s="417"/>
      <c r="T9" s="417"/>
      <c r="U9" s="417"/>
      <c r="V9" s="417"/>
      <c r="W9" s="418"/>
      <c r="X9" s="418"/>
      <c r="Y9" s="418"/>
      <c r="Z9" s="418"/>
      <c r="AA9" s="418"/>
      <c r="AB9" s="417"/>
      <c r="AC9" s="417"/>
      <c r="AD9" s="417"/>
      <c r="AE9" s="417"/>
      <c r="AF9" s="417"/>
    </row>
    <row r="10" spans="1:32" ht="23.4" customHeight="1" x14ac:dyDescent="0.7">
      <c r="A10" s="419">
        <f>YEAR(A5)</f>
        <v>1900</v>
      </c>
      <c r="B10" s="413" t="str">
        <f>'คะแนนเทอม 1'!B10</f>
        <v>ป.4/1</v>
      </c>
      <c r="C10" s="413">
        <f>'คะแนนเทอม 1'!C10</f>
        <v>5</v>
      </c>
      <c r="D10" s="413">
        <f>'คะแนนเทอม 1'!D10</f>
        <v>3848</v>
      </c>
      <c r="E10" s="414" t="str">
        <f>'คะแนนเทอม 1'!E10</f>
        <v>เด็กชาย</v>
      </c>
      <c r="F10" s="415" t="str">
        <f>'คะแนนเทอม 1'!F10</f>
        <v>ปภิณวิช</v>
      </c>
      <c r="G10" s="416" t="str">
        <f>'คะแนนเทอม 1'!G10</f>
        <v>ฟองใจ</v>
      </c>
      <c r="I10" s="417"/>
      <c r="J10" s="417"/>
      <c r="K10" s="417"/>
      <c r="L10" s="417"/>
      <c r="M10" s="417"/>
      <c r="N10" s="418"/>
      <c r="O10" s="418"/>
      <c r="P10" s="418"/>
      <c r="Q10" s="418"/>
      <c r="R10" s="418"/>
      <c r="S10" s="417"/>
      <c r="T10" s="417"/>
      <c r="U10" s="417"/>
      <c r="V10" s="417"/>
      <c r="W10" s="418"/>
      <c r="X10" s="418"/>
      <c r="Y10" s="418"/>
      <c r="Z10" s="418"/>
      <c r="AA10" s="418"/>
      <c r="AB10" s="417"/>
      <c r="AC10" s="417"/>
      <c r="AD10" s="417"/>
      <c r="AE10" s="417"/>
      <c r="AF10" s="417"/>
    </row>
    <row r="11" spans="1:32" ht="23.4" customHeight="1" x14ac:dyDescent="0.7">
      <c r="A11" s="419">
        <f>A10+543</f>
        <v>2443</v>
      </c>
      <c r="B11" s="413" t="str">
        <f>'คะแนนเทอม 1'!B11</f>
        <v>ป.4/1</v>
      </c>
      <c r="C11" s="413">
        <f>'คะแนนเทอม 1'!C11</f>
        <v>6</v>
      </c>
      <c r="D11" s="413">
        <f>'คะแนนเทอม 1'!D11</f>
        <v>3896</v>
      </c>
      <c r="E11" s="414" t="str">
        <f>'คะแนนเทอม 1'!E11</f>
        <v>เด็กชาย</v>
      </c>
      <c r="F11" s="415" t="str">
        <f>'คะแนนเทอม 1'!F11</f>
        <v>ธิติวัฒน์</v>
      </c>
      <c r="G11" s="416" t="str">
        <f>'คะแนนเทอม 1'!G11</f>
        <v>จันเที่ยง</v>
      </c>
      <c r="I11" s="417"/>
      <c r="J11" s="417"/>
      <c r="K11" s="417"/>
      <c r="L11" s="417"/>
      <c r="M11" s="417"/>
      <c r="N11" s="418"/>
      <c r="O11" s="418"/>
      <c r="P11" s="418"/>
      <c r="Q11" s="418"/>
      <c r="R11" s="418"/>
      <c r="S11" s="417"/>
      <c r="T11" s="417"/>
      <c r="U11" s="417"/>
      <c r="V11" s="417"/>
      <c r="W11" s="418"/>
      <c r="X11" s="418"/>
      <c r="Y11" s="418"/>
      <c r="Z11" s="418"/>
      <c r="AA11" s="418"/>
      <c r="AB11" s="417"/>
      <c r="AC11" s="417"/>
      <c r="AD11" s="417"/>
      <c r="AE11" s="417"/>
      <c r="AF11" s="417"/>
    </row>
    <row r="12" spans="1:32" ht="23.4" customHeight="1" x14ac:dyDescent="0.7">
      <c r="A12" s="419" t="str">
        <f>VLOOKUP(A9,[4]Sheet1!J6:K17,2)</f>
        <v>มกราคม</v>
      </c>
      <c r="B12" s="413" t="str">
        <f>'คะแนนเทอม 1'!B12</f>
        <v>ป.4/1</v>
      </c>
      <c r="C12" s="413">
        <f>'คะแนนเทอม 1'!C12</f>
        <v>7</v>
      </c>
      <c r="D12" s="413">
        <f>'คะแนนเทอม 1'!D12</f>
        <v>3927</v>
      </c>
      <c r="E12" s="414" t="str">
        <f>'คะแนนเทอม 1'!E12</f>
        <v>เด็กชาย</v>
      </c>
      <c r="F12" s="415" t="str">
        <f>'คะแนนเทอม 1'!F12</f>
        <v>ธนดล</v>
      </c>
      <c r="G12" s="416" t="str">
        <f>'คะแนนเทอม 1'!G12</f>
        <v>ดวงวรรณา</v>
      </c>
      <c r="I12" s="417"/>
      <c r="J12" s="417"/>
      <c r="K12" s="417"/>
      <c r="L12" s="417"/>
      <c r="M12" s="417"/>
      <c r="N12" s="418"/>
      <c r="O12" s="418"/>
      <c r="P12" s="418"/>
      <c r="Q12" s="418"/>
      <c r="R12" s="418"/>
      <c r="S12" s="417"/>
      <c r="T12" s="417"/>
      <c r="U12" s="417"/>
      <c r="V12" s="417"/>
      <c r="W12" s="418"/>
      <c r="X12" s="418"/>
      <c r="Y12" s="418"/>
      <c r="Z12" s="418"/>
      <c r="AA12" s="418"/>
      <c r="AB12" s="417"/>
      <c r="AC12" s="417"/>
      <c r="AD12" s="417"/>
      <c r="AE12" s="417"/>
      <c r="AF12" s="417"/>
    </row>
    <row r="13" spans="1:32" ht="23.4" customHeight="1" x14ac:dyDescent="0.7">
      <c r="B13" s="413" t="str">
        <f>'คะแนนเทอม 1'!B13</f>
        <v>ป.4/1</v>
      </c>
      <c r="C13" s="413">
        <f>'คะแนนเทอม 1'!C13</f>
        <v>8</v>
      </c>
      <c r="D13" s="413">
        <f>'คะแนนเทอม 1'!D13</f>
        <v>3956</v>
      </c>
      <c r="E13" s="414" t="str">
        <f>'คะแนนเทอม 1'!E13</f>
        <v>เด็กชาย</v>
      </c>
      <c r="F13" s="415" t="str">
        <f>'คะแนนเทอม 1'!F13</f>
        <v>อัษฎาวุธ</v>
      </c>
      <c r="G13" s="416" t="str">
        <f>'คะแนนเทอม 1'!G13</f>
        <v>สิงห์คะนัน</v>
      </c>
      <c r="I13" s="417"/>
      <c r="J13" s="417"/>
      <c r="K13" s="417"/>
      <c r="L13" s="417"/>
      <c r="M13" s="417"/>
      <c r="N13" s="418"/>
      <c r="O13" s="418"/>
      <c r="P13" s="418"/>
      <c r="Q13" s="418"/>
      <c r="R13" s="418"/>
      <c r="S13" s="417"/>
      <c r="T13" s="417"/>
      <c r="U13" s="417"/>
      <c r="V13" s="417"/>
      <c r="W13" s="418"/>
      <c r="X13" s="418"/>
      <c r="Y13" s="418"/>
      <c r="Z13" s="418"/>
      <c r="AA13" s="418"/>
      <c r="AB13" s="417"/>
      <c r="AC13" s="417"/>
      <c r="AD13" s="417"/>
      <c r="AE13" s="417"/>
      <c r="AF13" s="417"/>
    </row>
    <row r="14" spans="1:32" ht="23.4" customHeight="1" x14ac:dyDescent="0.7">
      <c r="B14" s="413" t="str">
        <f>'คะแนนเทอม 1'!B14</f>
        <v>ป.4/1</v>
      </c>
      <c r="C14" s="413">
        <f>'คะแนนเทอม 1'!C14</f>
        <v>9</v>
      </c>
      <c r="D14" s="413">
        <f>'คะแนนเทอม 1'!D14</f>
        <v>4081</v>
      </c>
      <c r="E14" s="414" t="str">
        <f>'คะแนนเทอม 1'!E14</f>
        <v>เด็กชาย</v>
      </c>
      <c r="F14" s="415" t="str">
        <f>'คะแนนเทอม 1'!F14</f>
        <v>ธาม</v>
      </c>
      <c r="G14" s="416" t="str">
        <f>'คะแนนเทอม 1'!G14</f>
        <v>เทียนชัย</v>
      </c>
      <c r="I14" s="417"/>
      <c r="J14" s="417"/>
      <c r="K14" s="417"/>
      <c r="L14" s="417"/>
      <c r="M14" s="417"/>
      <c r="N14" s="418"/>
      <c r="O14" s="418"/>
      <c r="P14" s="418"/>
      <c r="Q14" s="418"/>
      <c r="R14" s="418"/>
      <c r="S14" s="417"/>
      <c r="T14" s="417"/>
      <c r="U14" s="417"/>
      <c r="V14" s="417"/>
      <c r="W14" s="418"/>
      <c r="X14" s="418"/>
      <c r="Y14" s="418"/>
      <c r="Z14" s="418"/>
      <c r="AA14" s="418"/>
      <c r="AB14" s="417"/>
      <c r="AC14" s="417"/>
      <c r="AD14" s="417"/>
      <c r="AE14" s="417"/>
      <c r="AF14" s="417"/>
    </row>
    <row r="15" spans="1:32" ht="23.4" customHeight="1" x14ac:dyDescent="0.7">
      <c r="B15" s="413" t="str">
        <f>'คะแนนเทอม 1'!B15</f>
        <v>ป.4/1</v>
      </c>
      <c r="C15" s="413">
        <f>'คะแนนเทอม 1'!C15</f>
        <v>10</v>
      </c>
      <c r="D15" s="413">
        <f>'คะแนนเทอม 1'!D15</f>
        <v>4099</v>
      </c>
      <c r="E15" s="414" t="str">
        <f>'คะแนนเทอม 1'!E15</f>
        <v>เด็กชาย</v>
      </c>
      <c r="F15" s="415" t="str">
        <f>'คะแนนเทอม 1'!F15</f>
        <v>ณัฐภูมิ</v>
      </c>
      <c r="G15" s="416" t="str">
        <f>'คะแนนเทอม 1'!G15</f>
        <v>มโนวรรณ</v>
      </c>
      <c r="I15" s="417"/>
      <c r="J15" s="417"/>
      <c r="K15" s="417"/>
      <c r="L15" s="417"/>
      <c r="M15" s="417"/>
      <c r="N15" s="418"/>
      <c r="O15" s="418"/>
      <c r="P15" s="418"/>
      <c r="Q15" s="418"/>
      <c r="R15" s="418"/>
      <c r="S15" s="417"/>
      <c r="T15" s="417"/>
      <c r="U15" s="417"/>
      <c r="V15" s="417"/>
      <c r="W15" s="418"/>
      <c r="X15" s="418"/>
      <c r="Y15" s="418"/>
      <c r="Z15" s="418"/>
      <c r="AA15" s="418"/>
      <c r="AB15" s="417"/>
      <c r="AC15" s="417"/>
      <c r="AD15" s="417"/>
      <c r="AE15" s="417"/>
      <c r="AF15" s="417"/>
    </row>
    <row r="16" spans="1:32" ht="23.4" customHeight="1" x14ac:dyDescent="0.7">
      <c r="B16" s="413" t="str">
        <f>'คะแนนเทอม 1'!B16</f>
        <v>ป.4/1</v>
      </c>
      <c r="C16" s="413">
        <f>'คะแนนเทอม 1'!C16</f>
        <v>11</v>
      </c>
      <c r="D16" s="413">
        <f>'คะแนนเทอม 1'!D16</f>
        <v>4101</v>
      </c>
      <c r="E16" s="414" t="str">
        <f>'คะแนนเทอม 1'!E16</f>
        <v>เด็กชาย</v>
      </c>
      <c r="F16" s="415" t="str">
        <f>'คะแนนเทอม 1'!F16</f>
        <v>จิรเมธ</v>
      </c>
      <c r="G16" s="416" t="str">
        <f>'คะแนนเทอม 1'!G16</f>
        <v>ยมนา</v>
      </c>
      <c r="I16" s="417"/>
      <c r="J16" s="417"/>
      <c r="K16" s="417"/>
      <c r="L16" s="417"/>
      <c r="M16" s="417"/>
      <c r="N16" s="418"/>
      <c r="O16" s="418"/>
      <c r="P16" s="418"/>
      <c r="Q16" s="418"/>
      <c r="R16" s="418"/>
      <c r="S16" s="417"/>
      <c r="T16" s="417"/>
      <c r="U16" s="417"/>
      <c r="V16" s="417"/>
      <c r="W16" s="418"/>
      <c r="X16" s="418"/>
      <c r="Y16" s="418"/>
      <c r="Z16" s="418"/>
      <c r="AA16" s="418"/>
      <c r="AB16" s="417"/>
      <c r="AC16" s="417"/>
      <c r="AD16" s="417"/>
      <c r="AE16" s="417"/>
      <c r="AF16" s="417"/>
    </row>
    <row r="17" spans="2:32" ht="23.4" customHeight="1" x14ac:dyDescent="0.7">
      <c r="B17" s="413" t="str">
        <f>'คะแนนเทอม 1'!B17</f>
        <v>ป.4/1</v>
      </c>
      <c r="C17" s="413">
        <f>'คะแนนเทอม 1'!C17</f>
        <v>12</v>
      </c>
      <c r="D17" s="413">
        <f>'คะแนนเทอม 1'!D17</f>
        <v>4275</v>
      </c>
      <c r="E17" s="414" t="str">
        <f>'คะแนนเทอม 1'!E17</f>
        <v>เด็กชาย</v>
      </c>
      <c r="F17" s="415" t="str">
        <f>'คะแนนเทอม 1'!F17</f>
        <v>ฤทธิกร</v>
      </c>
      <c r="G17" s="416" t="str">
        <f>'คะแนนเทอม 1'!G17</f>
        <v>ยาวิลาศ</v>
      </c>
      <c r="I17" s="417"/>
      <c r="J17" s="417"/>
      <c r="K17" s="417"/>
      <c r="L17" s="417"/>
      <c r="M17" s="417"/>
      <c r="N17" s="418"/>
      <c r="O17" s="418"/>
      <c r="P17" s="418"/>
      <c r="Q17" s="418"/>
      <c r="R17" s="418"/>
      <c r="S17" s="417"/>
      <c r="T17" s="417"/>
      <c r="U17" s="417"/>
      <c r="V17" s="417"/>
      <c r="W17" s="418"/>
      <c r="X17" s="418"/>
      <c r="Y17" s="418"/>
      <c r="Z17" s="418"/>
      <c r="AA17" s="418"/>
      <c r="AB17" s="417"/>
      <c r="AC17" s="417"/>
      <c r="AD17" s="417"/>
      <c r="AE17" s="417"/>
      <c r="AF17" s="417"/>
    </row>
    <row r="18" spans="2:32" ht="23.4" customHeight="1" x14ac:dyDescent="0.7">
      <c r="B18" s="413" t="str">
        <f>'คะแนนเทอม 1'!B18</f>
        <v>ป.4/1</v>
      </c>
      <c r="C18" s="413">
        <f>'คะแนนเทอม 1'!C18</f>
        <v>13</v>
      </c>
      <c r="D18" s="413">
        <f>'คะแนนเทอม 1'!D18</f>
        <v>3744</v>
      </c>
      <c r="E18" s="414" t="str">
        <f>'คะแนนเทอม 1'!E18</f>
        <v>เด็กหญิง</v>
      </c>
      <c r="F18" s="415" t="str">
        <f>'คะแนนเทอม 1'!F18</f>
        <v>รัชนก</v>
      </c>
      <c r="G18" s="416" t="str">
        <f>'คะแนนเทอม 1'!G18</f>
        <v>บัวงาม</v>
      </c>
      <c r="I18" s="417"/>
      <c r="J18" s="417"/>
      <c r="K18" s="417"/>
      <c r="L18" s="417"/>
      <c r="M18" s="417"/>
      <c r="N18" s="418"/>
      <c r="O18" s="418"/>
      <c r="P18" s="418"/>
      <c r="Q18" s="418"/>
      <c r="R18" s="418"/>
      <c r="S18" s="417"/>
      <c r="T18" s="417"/>
      <c r="U18" s="417"/>
      <c r="V18" s="417"/>
      <c r="W18" s="418"/>
      <c r="X18" s="418"/>
      <c r="Y18" s="418"/>
      <c r="Z18" s="418"/>
      <c r="AA18" s="418"/>
      <c r="AB18" s="417"/>
      <c r="AC18" s="417"/>
      <c r="AD18" s="417"/>
      <c r="AE18" s="417"/>
      <c r="AF18" s="417"/>
    </row>
    <row r="19" spans="2:32" ht="23.4" customHeight="1" x14ac:dyDescent="0.7">
      <c r="B19" s="413" t="str">
        <f>'คะแนนเทอม 1'!B19</f>
        <v>ป.4/1</v>
      </c>
      <c r="C19" s="413">
        <f>'คะแนนเทอม 1'!C19</f>
        <v>14</v>
      </c>
      <c r="D19" s="413">
        <f>'คะแนนเทอม 1'!D19</f>
        <v>3814</v>
      </c>
      <c r="E19" s="414" t="str">
        <f>'คะแนนเทอม 1'!E19</f>
        <v>เด็กหญิง</v>
      </c>
      <c r="F19" s="415" t="str">
        <f>'คะแนนเทอม 1'!F19</f>
        <v>ธัญญารัตน์</v>
      </c>
      <c r="G19" s="416" t="str">
        <f>'คะแนนเทอม 1'!G19</f>
        <v>ศรีแพร</v>
      </c>
      <c r="I19" s="417"/>
      <c r="J19" s="417"/>
      <c r="K19" s="417"/>
      <c r="L19" s="417"/>
      <c r="M19" s="417"/>
      <c r="N19" s="418"/>
      <c r="O19" s="418"/>
      <c r="P19" s="418"/>
      <c r="Q19" s="418"/>
      <c r="R19" s="418"/>
      <c r="S19" s="417"/>
      <c r="T19" s="417"/>
      <c r="U19" s="417"/>
      <c r="V19" s="417"/>
      <c r="W19" s="418"/>
      <c r="X19" s="418"/>
      <c r="Y19" s="418"/>
      <c r="Z19" s="418"/>
      <c r="AA19" s="418"/>
      <c r="AB19" s="417"/>
      <c r="AC19" s="417"/>
      <c r="AD19" s="417"/>
      <c r="AE19" s="417"/>
      <c r="AF19" s="417"/>
    </row>
    <row r="20" spans="2:32" ht="23.4" customHeight="1" x14ac:dyDescent="0.7">
      <c r="B20" s="413" t="str">
        <f>'คะแนนเทอม 1'!B20</f>
        <v>ป.4/1</v>
      </c>
      <c r="C20" s="413">
        <f>'คะแนนเทอม 1'!C20</f>
        <v>15</v>
      </c>
      <c r="D20" s="413">
        <f>'คะแนนเทอม 1'!D20</f>
        <v>3826</v>
      </c>
      <c r="E20" s="414" t="str">
        <f>'คะแนนเทอม 1'!E20</f>
        <v>เด็กหญิง</v>
      </c>
      <c r="F20" s="415" t="str">
        <f>'คะแนนเทอม 1'!F20</f>
        <v>ณัฐชา</v>
      </c>
      <c r="G20" s="416" t="str">
        <f>'คะแนนเทอม 1'!G20</f>
        <v>บังเกิดลาภ</v>
      </c>
      <c r="I20" s="417"/>
      <c r="J20" s="417"/>
      <c r="K20" s="417"/>
      <c r="L20" s="417"/>
      <c r="M20" s="417"/>
      <c r="N20" s="418"/>
      <c r="O20" s="418"/>
      <c r="P20" s="418"/>
      <c r="Q20" s="418"/>
      <c r="R20" s="418"/>
      <c r="S20" s="417"/>
      <c r="T20" s="417"/>
      <c r="U20" s="417"/>
      <c r="V20" s="417"/>
      <c r="W20" s="418"/>
      <c r="X20" s="418"/>
      <c r="Y20" s="418"/>
      <c r="Z20" s="418"/>
      <c r="AA20" s="418"/>
      <c r="AB20" s="417"/>
      <c r="AC20" s="417"/>
      <c r="AD20" s="417"/>
      <c r="AE20" s="417"/>
      <c r="AF20" s="417"/>
    </row>
    <row r="21" spans="2:32" ht="23.4" customHeight="1" x14ac:dyDescent="0.7">
      <c r="B21" s="413" t="str">
        <f>'คะแนนเทอม 1'!B21</f>
        <v>ป.4/1</v>
      </c>
      <c r="C21" s="413">
        <f>'คะแนนเทอม 1'!C21</f>
        <v>16</v>
      </c>
      <c r="D21" s="413">
        <f>'คะแนนเทอม 1'!D21</f>
        <v>3828</v>
      </c>
      <c r="E21" s="414" t="str">
        <f>'คะแนนเทอม 1'!E21</f>
        <v>เด็กหญิง</v>
      </c>
      <c r="F21" s="415" t="str">
        <f>'คะแนนเทอม 1'!F21</f>
        <v>สายธาร</v>
      </c>
      <c r="G21" s="416" t="str">
        <f>'คะแนนเทอม 1'!G21</f>
        <v>บุญเรือง</v>
      </c>
      <c r="I21" s="417"/>
      <c r="J21" s="417"/>
      <c r="K21" s="417"/>
      <c r="L21" s="417"/>
      <c r="M21" s="417"/>
      <c r="N21" s="418"/>
      <c r="O21" s="418"/>
      <c r="P21" s="418"/>
      <c r="Q21" s="418"/>
      <c r="R21" s="418"/>
      <c r="S21" s="417"/>
      <c r="T21" s="417"/>
      <c r="U21" s="417"/>
      <c r="V21" s="417"/>
      <c r="W21" s="418"/>
      <c r="X21" s="418"/>
      <c r="Y21" s="418"/>
      <c r="Z21" s="418"/>
      <c r="AA21" s="418"/>
      <c r="AB21" s="417"/>
      <c r="AC21" s="417"/>
      <c r="AD21" s="417"/>
      <c r="AE21" s="417"/>
      <c r="AF21" s="417"/>
    </row>
    <row r="22" spans="2:32" ht="23.4" customHeight="1" x14ac:dyDescent="0.7">
      <c r="B22" s="413" t="str">
        <f>'คะแนนเทอม 1'!B22</f>
        <v>ป.4/1</v>
      </c>
      <c r="C22" s="413">
        <f>'คะแนนเทอม 1'!C22</f>
        <v>17</v>
      </c>
      <c r="D22" s="413">
        <f>'คะแนนเทอม 1'!D22</f>
        <v>3845</v>
      </c>
      <c r="E22" s="414" t="str">
        <f>'คะแนนเทอม 1'!E22</f>
        <v>เด็กหญิง</v>
      </c>
      <c r="F22" s="415" t="str">
        <f>'คะแนนเทอม 1'!F22</f>
        <v>วาริศา</v>
      </c>
      <c r="G22" s="416" t="str">
        <f>'คะแนนเทอม 1'!G22</f>
        <v>พลเยี่ยม</v>
      </c>
      <c r="I22" s="417"/>
      <c r="J22" s="417"/>
      <c r="K22" s="417"/>
      <c r="L22" s="417"/>
      <c r="M22" s="417"/>
      <c r="N22" s="418"/>
      <c r="O22" s="418"/>
      <c r="P22" s="418"/>
      <c r="Q22" s="418"/>
      <c r="R22" s="418"/>
      <c r="S22" s="417"/>
      <c r="T22" s="417"/>
      <c r="U22" s="417"/>
      <c r="V22" s="417"/>
      <c r="W22" s="418"/>
      <c r="X22" s="418"/>
      <c r="Y22" s="418"/>
      <c r="Z22" s="418"/>
      <c r="AA22" s="418"/>
      <c r="AB22" s="417"/>
      <c r="AC22" s="417"/>
      <c r="AD22" s="417"/>
      <c r="AE22" s="417"/>
      <c r="AF22" s="417"/>
    </row>
    <row r="23" spans="2:32" ht="23.4" customHeight="1" x14ac:dyDescent="0.7">
      <c r="B23" s="413" t="str">
        <f>'คะแนนเทอม 1'!B23</f>
        <v>ป.4/1</v>
      </c>
      <c r="C23" s="413">
        <f>'คะแนนเทอม 1'!C23</f>
        <v>18</v>
      </c>
      <c r="D23" s="413">
        <f>'คะแนนเทอม 1'!D23</f>
        <v>3897</v>
      </c>
      <c r="E23" s="414" t="str">
        <f>'คะแนนเทอม 1'!E23</f>
        <v>เด็กหญิง</v>
      </c>
      <c r="F23" s="415" t="str">
        <f>'คะแนนเทอม 1'!F23</f>
        <v>ญาดา</v>
      </c>
      <c r="G23" s="416" t="str">
        <f>'คะแนนเทอม 1'!G23</f>
        <v>ชอบธรรม</v>
      </c>
      <c r="I23" s="417"/>
      <c r="J23" s="417"/>
      <c r="K23" s="417"/>
      <c r="L23" s="417"/>
      <c r="M23" s="417"/>
      <c r="N23" s="418"/>
      <c r="O23" s="418"/>
      <c r="P23" s="418"/>
      <c r="Q23" s="418"/>
      <c r="R23" s="418"/>
      <c r="S23" s="417"/>
      <c r="T23" s="417"/>
      <c r="U23" s="417"/>
      <c r="V23" s="417"/>
      <c r="W23" s="418"/>
      <c r="X23" s="418"/>
      <c r="Y23" s="418"/>
      <c r="Z23" s="418"/>
      <c r="AA23" s="418"/>
      <c r="AB23" s="417"/>
      <c r="AC23" s="417"/>
      <c r="AD23" s="417"/>
      <c r="AE23" s="417"/>
      <c r="AF23" s="417"/>
    </row>
    <row r="24" spans="2:32" ht="23.4" customHeight="1" x14ac:dyDescent="0.7">
      <c r="B24" s="413" t="str">
        <f>'คะแนนเทอม 1'!B24</f>
        <v>ป.4/1</v>
      </c>
      <c r="C24" s="413">
        <f>'คะแนนเทอม 1'!C24</f>
        <v>19</v>
      </c>
      <c r="D24" s="413">
        <f>'คะแนนเทอม 1'!D24</f>
        <v>3919</v>
      </c>
      <c r="E24" s="414" t="str">
        <f>'คะแนนเทอม 1'!E24</f>
        <v>เด็กหญิง</v>
      </c>
      <c r="F24" s="415" t="str">
        <f>'คะแนนเทอม 1'!F24</f>
        <v>ณัฐนันทน์</v>
      </c>
      <c r="G24" s="416" t="str">
        <f>'คะแนนเทอม 1'!G24</f>
        <v>อ้ายดวง</v>
      </c>
      <c r="I24" s="417"/>
      <c r="J24" s="417"/>
      <c r="K24" s="417"/>
      <c r="L24" s="417"/>
      <c r="M24" s="417"/>
      <c r="N24" s="418"/>
      <c r="O24" s="418"/>
      <c r="P24" s="418"/>
      <c r="Q24" s="418"/>
      <c r="R24" s="418"/>
      <c r="S24" s="417"/>
      <c r="T24" s="417"/>
      <c r="U24" s="417"/>
      <c r="V24" s="417"/>
      <c r="W24" s="418"/>
      <c r="X24" s="418"/>
      <c r="Y24" s="418"/>
      <c r="Z24" s="418"/>
      <c r="AA24" s="418"/>
      <c r="AB24" s="417"/>
      <c r="AC24" s="417"/>
      <c r="AD24" s="417"/>
      <c r="AE24" s="417"/>
      <c r="AF24" s="417"/>
    </row>
    <row r="25" spans="2:32" ht="23.4" customHeight="1" x14ac:dyDescent="0.7">
      <c r="B25" s="413" t="str">
        <f>'คะแนนเทอม 1'!B25</f>
        <v>ป.4/1</v>
      </c>
      <c r="C25" s="413">
        <f>'คะแนนเทอม 1'!C25</f>
        <v>20</v>
      </c>
      <c r="D25" s="413">
        <f>'คะแนนเทอม 1'!D25</f>
        <v>3925</v>
      </c>
      <c r="E25" s="414" t="str">
        <f>'คะแนนเทอม 1'!E25</f>
        <v>เด็กหญิง</v>
      </c>
      <c r="F25" s="415" t="str">
        <f>'คะแนนเทอม 1'!F25</f>
        <v>พัชรดา</v>
      </c>
      <c r="G25" s="416" t="str">
        <f>'คะแนนเทอม 1'!G25</f>
        <v>ตาคำ</v>
      </c>
      <c r="I25" s="417"/>
      <c r="J25" s="417"/>
      <c r="K25" s="417"/>
      <c r="L25" s="417"/>
      <c r="M25" s="417"/>
      <c r="N25" s="418"/>
      <c r="O25" s="418"/>
      <c r="P25" s="418"/>
      <c r="Q25" s="418"/>
      <c r="R25" s="418"/>
      <c r="S25" s="417"/>
      <c r="T25" s="417"/>
      <c r="U25" s="417"/>
      <c r="V25" s="417"/>
      <c r="W25" s="418"/>
      <c r="X25" s="418"/>
      <c r="Y25" s="418"/>
      <c r="Z25" s="418"/>
      <c r="AA25" s="418"/>
      <c r="AB25" s="417"/>
      <c r="AC25" s="417"/>
      <c r="AD25" s="417"/>
      <c r="AE25" s="417"/>
      <c r="AF25" s="417"/>
    </row>
    <row r="26" spans="2:32" ht="23.4" customHeight="1" x14ac:dyDescent="0.7">
      <c r="B26" s="413" t="str">
        <f>'คะแนนเทอม 1'!B26</f>
        <v>ป.4/1</v>
      </c>
      <c r="C26" s="413">
        <f>'คะแนนเทอม 1'!C26</f>
        <v>21</v>
      </c>
      <c r="D26" s="413">
        <f>'คะแนนเทอม 1'!D26</f>
        <v>3926</v>
      </c>
      <c r="E26" s="414" t="str">
        <f>'คะแนนเทอม 1'!E26</f>
        <v>เด็กหญิง</v>
      </c>
      <c r="F26" s="415" t="str">
        <f>'คะแนนเทอม 1'!F26</f>
        <v>เบญญาพร</v>
      </c>
      <c r="G26" s="416" t="str">
        <f>'คะแนนเทอม 1'!G26</f>
        <v>เครือคำ</v>
      </c>
      <c r="I26" s="417"/>
      <c r="J26" s="417"/>
      <c r="K26" s="417"/>
      <c r="L26" s="417"/>
      <c r="M26" s="417"/>
      <c r="N26" s="418"/>
      <c r="O26" s="418"/>
      <c r="P26" s="418"/>
      <c r="Q26" s="418"/>
      <c r="R26" s="418"/>
      <c r="S26" s="417"/>
      <c r="T26" s="417"/>
      <c r="U26" s="417"/>
      <c r="V26" s="417"/>
      <c r="W26" s="418"/>
      <c r="X26" s="418"/>
      <c r="Y26" s="418"/>
      <c r="Z26" s="418"/>
      <c r="AA26" s="418"/>
      <c r="AB26" s="417"/>
      <c r="AC26" s="417"/>
      <c r="AD26" s="417"/>
      <c r="AE26" s="417"/>
      <c r="AF26" s="417"/>
    </row>
    <row r="27" spans="2:32" ht="23.4" customHeight="1" x14ac:dyDescent="0.7">
      <c r="B27" s="413" t="str">
        <f>'คะแนนเทอม 1'!B27</f>
        <v>ป.4/1</v>
      </c>
      <c r="C27" s="413">
        <f>'คะแนนเทอม 1'!C27</f>
        <v>22</v>
      </c>
      <c r="D27" s="413">
        <f>'คะแนนเทอม 1'!D27</f>
        <v>3947</v>
      </c>
      <c r="E27" s="414" t="str">
        <f>'คะแนนเทอม 1'!E27</f>
        <v>เด็กหญิง</v>
      </c>
      <c r="F27" s="415" t="str">
        <f>'คะแนนเทอม 1'!F27</f>
        <v>ภาพิมล</v>
      </c>
      <c r="G27" s="416" t="str">
        <f>'คะแนนเทอม 1'!G27</f>
        <v>เสารังษี</v>
      </c>
      <c r="I27" s="417"/>
      <c r="J27" s="417"/>
      <c r="K27" s="417"/>
      <c r="L27" s="417"/>
      <c r="M27" s="417"/>
      <c r="N27" s="418"/>
      <c r="O27" s="418"/>
      <c r="P27" s="418"/>
      <c r="Q27" s="418"/>
      <c r="R27" s="418"/>
      <c r="S27" s="417"/>
      <c r="T27" s="417"/>
      <c r="U27" s="417"/>
      <c r="V27" s="417"/>
      <c r="W27" s="418"/>
      <c r="X27" s="418"/>
      <c r="Y27" s="418"/>
      <c r="Z27" s="418"/>
      <c r="AA27" s="418"/>
      <c r="AB27" s="417"/>
      <c r="AC27" s="417"/>
      <c r="AD27" s="417"/>
      <c r="AE27" s="417"/>
      <c r="AF27" s="417"/>
    </row>
    <row r="28" spans="2:32" ht="23.4" customHeight="1" x14ac:dyDescent="0.7">
      <c r="B28" s="413" t="str">
        <f>'คะแนนเทอม 1'!B28</f>
        <v>ป.4/1</v>
      </c>
      <c r="C28" s="413">
        <f>'คะแนนเทอม 1'!C28</f>
        <v>23</v>
      </c>
      <c r="D28" s="413">
        <f>'คะแนนเทอม 1'!D28</f>
        <v>4091</v>
      </c>
      <c r="E28" s="414" t="str">
        <f>'คะแนนเทอม 1'!E28</f>
        <v>เด็กหญิง</v>
      </c>
      <c r="F28" s="415" t="str">
        <f>'คะแนนเทอม 1'!F28</f>
        <v>ครองขวัญ</v>
      </c>
      <c r="G28" s="416" t="str">
        <f>'คะแนนเทอม 1'!G28</f>
        <v>มะรอเซะ</v>
      </c>
      <c r="I28" s="417"/>
      <c r="J28" s="417"/>
      <c r="K28" s="417"/>
      <c r="L28" s="417"/>
      <c r="M28" s="417"/>
      <c r="N28" s="418"/>
      <c r="O28" s="418"/>
      <c r="P28" s="418"/>
      <c r="Q28" s="418"/>
      <c r="R28" s="418"/>
      <c r="S28" s="417"/>
      <c r="T28" s="417"/>
      <c r="U28" s="417"/>
      <c r="V28" s="417"/>
      <c r="W28" s="418"/>
      <c r="X28" s="418"/>
      <c r="Y28" s="418"/>
      <c r="Z28" s="418"/>
      <c r="AA28" s="418"/>
      <c r="AB28" s="417"/>
      <c r="AC28" s="417"/>
      <c r="AD28" s="417"/>
      <c r="AE28" s="417"/>
      <c r="AF28" s="417"/>
    </row>
    <row r="29" spans="2:32" ht="23.4" customHeight="1" x14ac:dyDescent="0.7">
      <c r="B29" s="413" t="str">
        <f>'คะแนนเทอม 1'!B29</f>
        <v>ป.4/1</v>
      </c>
      <c r="C29" s="413">
        <f>'คะแนนเทอม 1'!C29</f>
        <v>24</v>
      </c>
      <c r="D29" s="413">
        <f>'คะแนนเทอม 1'!D29</f>
        <v>4097</v>
      </c>
      <c r="E29" s="414" t="str">
        <f>'คะแนนเทอม 1'!E29</f>
        <v>เด็กหญิง</v>
      </c>
      <c r="F29" s="415" t="str">
        <f>'คะแนนเทอม 1'!F29</f>
        <v>กัญญาภัทร</v>
      </c>
      <c r="G29" s="416" t="str">
        <f>'คะแนนเทอม 1'!G29</f>
        <v>ใจปิน</v>
      </c>
      <c r="I29" s="417"/>
      <c r="J29" s="417"/>
      <c r="K29" s="417"/>
      <c r="L29" s="417"/>
      <c r="M29" s="417"/>
      <c r="N29" s="418"/>
      <c r="O29" s="418"/>
      <c r="P29" s="418"/>
      <c r="Q29" s="418"/>
      <c r="R29" s="418"/>
      <c r="S29" s="417"/>
      <c r="T29" s="417"/>
      <c r="U29" s="417"/>
      <c r="V29" s="417"/>
      <c r="W29" s="418"/>
      <c r="X29" s="418"/>
      <c r="Y29" s="418"/>
      <c r="Z29" s="418"/>
      <c r="AA29" s="418"/>
      <c r="AB29" s="417"/>
      <c r="AC29" s="417"/>
      <c r="AD29" s="417"/>
      <c r="AE29" s="417"/>
      <c r="AF29" s="417"/>
    </row>
    <row r="30" spans="2:32" ht="23.4" customHeight="1" x14ac:dyDescent="0.7">
      <c r="B30" s="413" t="str">
        <f>'คะแนนเทอม 1'!B30</f>
        <v>ป.4/1</v>
      </c>
      <c r="C30" s="413">
        <f>'คะแนนเทอม 1'!C30</f>
        <v>25</v>
      </c>
      <c r="D30" s="413">
        <f>'คะแนนเทอม 1'!D30</f>
        <v>4305</v>
      </c>
      <c r="E30" s="414" t="str">
        <f>'คะแนนเทอม 1'!E30</f>
        <v>เด็กหญิง</v>
      </c>
      <c r="F30" s="415" t="str">
        <f>'คะแนนเทอม 1'!F30</f>
        <v>อริยดา</v>
      </c>
      <c r="G30" s="416" t="str">
        <f>'คะแนนเทอม 1'!G30</f>
        <v>เพรียจิต</v>
      </c>
      <c r="I30" s="417"/>
      <c r="J30" s="417"/>
      <c r="K30" s="417"/>
      <c r="L30" s="417"/>
      <c r="M30" s="417"/>
      <c r="N30" s="418"/>
      <c r="O30" s="418"/>
      <c r="P30" s="418"/>
      <c r="Q30" s="418"/>
      <c r="R30" s="418"/>
      <c r="S30" s="417"/>
      <c r="T30" s="417"/>
      <c r="U30" s="417"/>
      <c r="V30" s="417"/>
      <c r="W30" s="418"/>
      <c r="X30" s="418"/>
      <c r="Y30" s="418"/>
      <c r="Z30" s="418"/>
      <c r="AA30" s="418"/>
      <c r="AB30" s="417"/>
      <c r="AC30" s="417"/>
      <c r="AD30" s="417"/>
      <c r="AE30" s="417"/>
      <c r="AF30" s="417"/>
    </row>
    <row r="31" spans="2:32" ht="23.4" customHeight="1" x14ac:dyDescent="0.7">
      <c r="B31" s="413" t="str">
        <f>'คะแนนเทอม 1'!B31</f>
        <v>ป.4/1</v>
      </c>
      <c r="C31" s="413">
        <f>'คะแนนเทอม 1'!C31</f>
        <v>26</v>
      </c>
      <c r="D31" s="413">
        <f>'คะแนนเทอม 1'!D31</f>
        <v>4360</v>
      </c>
      <c r="E31" s="414" t="str">
        <f>'คะแนนเทอม 1'!E31</f>
        <v>เด็กชาย</v>
      </c>
      <c r="F31" s="415" t="str">
        <f>'คะแนนเทอม 1'!F31</f>
        <v>ธีรกฤต</v>
      </c>
      <c r="G31" s="416" t="str">
        <f>'คะแนนเทอม 1'!G31</f>
        <v>รินเที่ยง</v>
      </c>
      <c r="I31" s="417"/>
      <c r="J31" s="417"/>
      <c r="K31" s="417"/>
      <c r="L31" s="417"/>
      <c r="M31" s="417"/>
      <c r="N31" s="418"/>
      <c r="O31" s="418"/>
      <c r="P31" s="418"/>
      <c r="Q31" s="418"/>
      <c r="R31" s="418"/>
      <c r="S31" s="417"/>
      <c r="T31" s="417"/>
      <c r="U31" s="417"/>
      <c r="V31" s="417"/>
      <c r="W31" s="418"/>
      <c r="X31" s="418"/>
      <c r="Y31" s="418"/>
      <c r="Z31" s="418"/>
      <c r="AA31" s="418"/>
      <c r="AB31" s="417"/>
      <c r="AC31" s="417"/>
      <c r="AD31" s="417"/>
      <c r="AE31" s="417"/>
      <c r="AF31" s="417"/>
    </row>
    <row r="32" spans="2:32" ht="23.4" customHeight="1" x14ac:dyDescent="0.7">
      <c r="B32" s="413" t="str">
        <f>'คะแนนเทอม 1'!B32</f>
        <v>ป.4/1</v>
      </c>
      <c r="C32" s="413">
        <f>'คะแนนเทอม 1'!C32</f>
        <v>27</v>
      </c>
      <c r="D32" s="413">
        <f>'คะแนนเทอม 1'!D32</f>
        <v>4433</v>
      </c>
      <c r="E32" s="414" t="str">
        <f>'คะแนนเทอม 1'!E32</f>
        <v>เด็กหญิง</v>
      </c>
      <c r="F32" s="415" t="str">
        <f>'คะแนนเทอม 1'!F32</f>
        <v>มินลดา</v>
      </c>
      <c r="G32" s="416" t="str">
        <f>'คะแนนเทอม 1'!G32</f>
        <v>เชื้อเมืองพาน</v>
      </c>
      <c r="I32" s="417"/>
      <c r="J32" s="417"/>
      <c r="K32" s="417"/>
      <c r="L32" s="417"/>
      <c r="M32" s="417"/>
      <c r="N32" s="418"/>
      <c r="O32" s="418"/>
      <c r="P32" s="418"/>
      <c r="Q32" s="418"/>
      <c r="R32" s="418"/>
      <c r="S32" s="417"/>
      <c r="T32" s="417"/>
      <c r="U32" s="417"/>
      <c r="V32" s="417"/>
      <c r="W32" s="418"/>
      <c r="X32" s="418"/>
      <c r="Y32" s="418"/>
      <c r="Z32" s="418"/>
      <c r="AA32" s="418"/>
      <c r="AB32" s="417"/>
      <c r="AC32" s="417"/>
      <c r="AD32" s="417"/>
      <c r="AE32" s="417"/>
      <c r="AF32" s="417"/>
    </row>
    <row r="33" spans="2:32" ht="23.4" customHeight="1" x14ac:dyDescent="0.7">
      <c r="B33" s="413" t="str">
        <f>'คะแนนเทอม 1'!B33</f>
        <v>ป.4/1</v>
      </c>
      <c r="C33" s="413">
        <f>'คะแนนเทอม 1'!C33</f>
        <v>28</v>
      </c>
      <c r="D33" s="413" t="str">
        <f>'คะแนนเทอม 1'!D33</f>
        <v/>
      </c>
      <c r="E33" s="414" t="str">
        <f>'คะแนนเทอม 1'!E33</f>
        <v/>
      </c>
      <c r="F33" s="415" t="str">
        <f>'คะแนนเทอม 1'!F33</f>
        <v/>
      </c>
      <c r="G33" s="416" t="str">
        <f>'คะแนนเทอม 1'!G33</f>
        <v/>
      </c>
      <c r="I33" s="417"/>
      <c r="J33" s="417"/>
      <c r="K33" s="417"/>
      <c r="L33" s="417"/>
      <c r="M33" s="417"/>
      <c r="N33" s="418"/>
      <c r="O33" s="418"/>
      <c r="P33" s="418"/>
      <c r="Q33" s="418"/>
      <c r="R33" s="418"/>
      <c r="S33" s="417"/>
      <c r="T33" s="417"/>
      <c r="U33" s="417"/>
      <c r="V33" s="417"/>
      <c r="W33" s="418"/>
      <c r="X33" s="418"/>
      <c r="Y33" s="418"/>
      <c r="Z33" s="418"/>
      <c r="AA33" s="418"/>
      <c r="AB33" s="417"/>
      <c r="AC33" s="417"/>
      <c r="AD33" s="417"/>
      <c r="AE33" s="417"/>
      <c r="AF33" s="417"/>
    </row>
    <row r="34" spans="2:32" ht="23.4" customHeight="1" x14ac:dyDescent="0.7">
      <c r="B34" s="413" t="str">
        <f>'คะแนนเทอม 1'!B34</f>
        <v>ป.4/1</v>
      </c>
      <c r="C34" s="413">
        <f>'คะแนนเทอม 1'!C34</f>
        <v>29</v>
      </c>
      <c r="D34" s="413" t="str">
        <f>'คะแนนเทอม 1'!D34</f>
        <v/>
      </c>
      <c r="E34" s="414" t="str">
        <f>'คะแนนเทอม 1'!E34</f>
        <v/>
      </c>
      <c r="F34" s="415" t="str">
        <f>'คะแนนเทอม 1'!F34</f>
        <v/>
      </c>
      <c r="G34" s="416" t="str">
        <f>'คะแนนเทอม 1'!G34</f>
        <v/>
      </c>
      <c r="I34" s="417"/>
      <c r="J34" s="417"/>
      <c r="K34" s="417"/>
      <c r="L34" s="417"/>
      <c r="M34" s="417"/>
      <c r="N34" s="418"/>
      <c r="O34" s="418"/>
      <c r="P34" s="418"/>
      <c r="Q34" s="418"/>
      <c r="R34" s="418"/>
      <c r="S34" s="417"/>
      <c r="T34" s="417"/>
      <c r="U34" s="417"/>
      <c r="V34" s="417"/>
      <c r="W34" s="418"/>
      <c r="X34" s="418"/>
      <c r="Y34" s="418"/>
      <c r="Z34" s="418"/>
      <c r="AA34" s="418"/>
      <c r="AB34" s="417"/>
      <c r="AC34" s="417"/>
      <c r="AD34" s="417"/>
      <c r="AE34" s="417"/>
      <c r="AF34" s="417"/>
    </row>
    <row r="35" spans="2:32" ht="23.4" customHeight="1" x14ac:dyDescent="0.7">
      <c r="B35" s="413" t="str">
        <f>'คะแนนเทอม 1'!B35</f>
        <v>ป.4/1</v>
      </c>
      <c r="C35" s="413">
        <f>'คะแนนเทอม 1'!C35</f>
        <v>30</v>
      </c>
      <c r="D35" s="413" t="str">
        <f>'คะแนนเทอม 1'!D35</f>
        <v/>
      </c>
      <c r="E35" s="414" t="str">
        <f>'คะแนนเทอม 1'!E35</f>
        <v/>
      </c>
      <c r="F35" s="415" t="str">
        <f>'คะแนนเทอม 1'!F35</f>
        <v/>
      </c>
      <c r="G35" s="416" t="str">
        <f>'คะแนนเทอม 1'!G35</f>
        <v/>
      </c>
      <c r="I35" s="417"/>
      <c r="J35" s="417"/>
      <c r="K35" s="417"/>
      <c r="L35" s="417"/>
      <c r="M35" s="417"/>
      <c r="N35" s="418"/>
      <c r="O35" s="418"/>
      <c r="P35" s="418"/>
      <c r="Q35" s="418"/>
      <c r="R35" s="418"/>
      <c r="S35" s="417"/>
      <c r="T35" s="417"/>
      <c r="U35" s="417"/>
      <c r="V35" s="417"/>
      <c r="W35" s="418"/>
      <c r="X35" s="418"/>
      <c r="Y35" s="418"/>
      <c r="Z35" s="418"/>
      <c r="AA35" s="418"/>
      <c r="AB35" s="417"/>
      <c r="AC35" s="417"/>
      <c r="AD35" s="417"/>
      <c r="AE35" s="417"/>
      <c r="AF35" s="417"/>
    </row>
    <row r="36" spans="2:32" ht="23.4" customHeight="1" x14ac:dyDescent="0.7">
      <c r="B36" s="413" t="str">
        <f>'คะแนนเทอม 1'!B36</f>
        <v>ป.4/1</v>
      </c>
      <c r="C36" s="413">
        <f>'คะแนนเทอม 1'!C36</f>
        <v>31</v>
      </c>
      <c r="D36" s="413" t="str">
        <f>'คะแนนเทอม 1'!D36</f>
        <v/>
      </c>
      <c r="E36" s="414" t="str">
        <f>'คะแนนเทอม 1'!E36</f>
        <v/>
      </c>
      <c r="F36" s="415" t="str">
        <f>'คะแนนเทอม 1'!F36</f>
        <v/>
      </c>
      <c r="G36" s="416" t="str">
        <f>'คะแนนเทอม 1'!G36</f>
        <v/>
      </c>
      <c r="I36" s="417"/>
      <c r="J36" s="417"/>
      <c r="K36" s="417"/>
      <c r="L36" s="417"/>
      <c r="M36" s="417"/>
      <c r="N36" s="418"/>
      <c r="O36" s="418"/>
      <c r="P36" s="418"/>
      <c r="Q36" s="418"/>
      <c r="R36" s="418"/>
      <c r="S36" s="417"/>
      <c r="T36" s="417"/>
      <c r="U36" s="417"/>
      <c r="V36" s="417"/>
      <c r="W36" s="418"/>
      <c r="X36" s="418"/>
      <c r="Y36" s="418"/>
      <c r="Z36" s="418"/>
      <c r="AA36" s="418"/>
      <c r="AB36" s="417"/>
      <c r="AC36" s="417"/>
      <c r="AD36" s="417"/>
      <c r="AE36" s="417"/>
      <c r="AF36" s="417"/>
    </row>
    <row r="37" spans="2:32" ht="23.4" customHeight="1" x14ac:dyDescent="0.7">
      <c r="B37" s="413" t="str">
        <f>'คะแนนเทอม 1'!B37</f>
        <v>ป.4/1</v>
      </c>
      <c r="C37" s="413">
        <f>'คะแนนเทอม 1'!C37</f>
        <v>32</v>
      </c>
      <c r="D37" s="413" t="str">
        <f>'คะแนนเทอม 1'!D37</f>
        <v/>
      </c>
      <c r="E37" s="414" t="str">
        <f>'คะแนนเทอม 1'!E37</f>
        <v/>
      </c>
      <c r="F37" s="415" t="str">
        <f>'คะแนนเทอม 1'!F37</f>
        <v/>
      </c>
      <c r="G37" s="416" t="str">
        <f>'คะแนนเทอม 1'!G37</f>
        <v/>
      </c>
      <c r="I37" s="417"/>
      <c r="J37" s="417"/>
      <c r="K37" s="417"/>
      <c r="L37" s="417"/>
      <c r="M37" s="417"/>
      <c r="N37" s="418"/>
      <c r="O37" s="418"/>
      <c r="P37" s="418"/>
      <c r="Q37" s="418"/>
      <c r="R37" s="418"/>
      <c r="S37" s="417"/>
      <c r="T37" s="417"/>
      <c r="U37" s="417"/>
      <c r="V37" s="417"/>
      <c r="W37" s="418"/>
      <c r="X37" s="418"/>
      <c r="Y37" s="418"/>
      <c r="Z37" s="418"/>
      <c r="AA37" s="418"/>
      <c r="AB37" s="417"/>
      <c r="AC37" s="417"/>
      <c r="AD37" s="417"/>
      <c r="AE37" s="417"/>
      <c r="AF37" s="417"/>
    </row>
    <row r="38" spans="2:32" ht="23.4" customHeight="1" x14ac:dyDescent="0.7">
      <c r="B38" s="413" t="str">
        <f>'คะแนนเทอม 1'!B38</f>
        <v>ป.4/1</v>
      </c>
      <c r="C38" s="413">
        <f>'คะแนนเทอม 1'!C38</f>
        <v>33</v>
      </c>
      <c r="D38" s="413" t="str">
        <f>'คะแนนเทอม 1'!D38</f>
        <v/>
      </c>
      <c r="E38" s="414" t="str">
        <f>'คะแนนเทอม 1'!E38</f>
        <v/>
      </c>
      <c r="F38" s="415" t="str">
        <f>'คะแนนเทอม 1'!F38</f>
        <v/>
      </c>
      <c r="G38" s="416" t="str">
        <f>'คะแนนเทอม 1'!G38</f>
        <v/>
      </c>
      <c r="I38" s="417"/>
      <c r="J38" s="417"/>
      <c r="K38" s="417"/>
      <c r="L38" s="417"/>
      <c r="M38" s="417"/>
      <c r="N38" s="418"/>
      <c r="O38" s="418"/>
      <c r="P38" s="418"/>
      <c r="Q38" s="418"/>
      <c r="R38" s="418"/>
      <c r="S38" s="417"/>
      <c r="T38" s="417"/>
      <c r="U38" s="417"/>
      <c r="V38" s="417"/>
      <c r="W38" s="418"/>
      <c r="X38" s="418"/>
      <c r="Y38" s="418"/>
      <c r="Z38" s="418"/>
      <c r="AA38" s="418"/>
      <c r="AB38" s="417"/>
      <c r="AC38" s="417"/>
      <c r="AD38" s="417"/>
      <c r="AE38" s="417"/>
      <c r="AF38" s="417"/>
    </row>
    <row r="39" spans="2:32" ht="23.4" customHeight="1" x14ac:dyDescent="0.7">
      <c r="B39" s="413" t="str">
        <f>'คะแนนเทอม 1'!B39</f>
        <v>ป.4/1</v>
      </c>
      <c r="C39" s="413">
        <f>'คะแนนเทอม 1'!C39</f>
        <v>34</v>
      </c>
      <c r="D39" s="413" t="str">
        <f>'คะแนนเทอม 1'!D39</f>
        <v/>
      </c>
      <c r="E39" s="414" t="str">
        <f>'คะแนนเทอม 1'!E39</f>
        <v/>
      </c>
      <c r="F39" s="415" t="str">
        <f>'คะแนนเทอม 1'!F39</f>
        <v/>
      </c>
      <c r="G39" s="416" t="str">
        <f>'คะแนนเทอม 1'!G39</f>
        <v/>
      </c>
      <c r="I39" s="417"/>
      <c r="J39" s="417"/>
      <c r="K39" s="417"/>
      <c r="L39" s="417"/>
      <c r="M39" s="417"/>
      <c r="N39" s="418"/>
      <c r="O39" s="418"/>
      <c r="P39" s="418"/>
      <c r="Q39" s="418"/>
      <c r="R39" s="418"/>
      <c r="S39" s="417"/>
      <c r="T39" s="417"/>
      <c r="U39" s="417"/>
      <c r="V39" s="417"/>
      <c r="W39" s="418"/>
      <c r="X39" s="418"/>
      <c r="Y39" s="418"/>
      <c r="Z39" s="418"/>
      <c r="AA39" s="418"/>
      <c r="AB39" s="417"/>
      <c r="AC39" s="417"/>
      <c r="AD39" s="417"/>
      <c r="AE39" s="417"/>
      <c r="AF39" s="417"/>
    </row>
    <row r="40" spans="2:32" ht="23.4" customHeight="1" x14ac:dyDescent="0.7">
      <c r="B40" s="413" t="str">
        <f>'คะแนนเทอม 1'!B40</f>
        <v>ป.4/1</v>
      </c>
      <c r="C40" s="413">
        <f>'คะแนนเทอม 1'!C40</f>
        <v>35</v>
      </c>
      <c r="D40" s="413" t="str">
        <f>'คะแนนเทอม 1'!D40</f>
        <v/>
      </c>
      <c r="E40" s="414" t="str">
        <f>'คะแนนเทอม 1'!E40</f>
        <v/>
      </c>
      <c r="F40" s="415" t="str">
        <f>'คะแนนเทอม 1'!F40</f>
        <v/>
      </c>
      <c r="G40" s="416" t="str">
        <f>'คะแนนเทอม 1'!G40</f>
        <v/>
      </c>
      <c r="I40" s="417"/>
      <c r="J40" s="417"/>
      <c r="K40" s="417"/>
      <c r="L40" s="417"/>
      <c r="M40" s="417"/>
      <c r="N40" s="418"/>
      <c r="O40" s="418"/>
      <c r="P40" s="418"/>
      <c r="Q40" s="418"/>
      <c r="R40" s="418"/>
      <c r="S40" s="417"/>
      <c r="T40" s="417"/>
      <c r="U40" s="417"/>
      <c r="V40" s="417"/>
      <c r="W40" s="418"/>
      <c r="X40" s="418"/>
      <c r="Y40" s="418"/>
      <c r="Z40" s="418"/>
      <c r="AA40" s="418"/>
      <c r="AB40" s="417"/>
      <c r="AC40" s="417"/>
      <c r="AD40" s="417"/>
      <c r="AE40" s="417"/>
      <c r="AF40" s="417"/>
    </row>
    <row r="41" spans="2:32" ht="23.4" customHeight="1" x14ac:dyDescent="0.7">
      <c r="B41" s="413" t="str">
        <f>'คะแนนเทอม 1'!B41</f>
        <v>ป.4/1</v>
      </c>
      <c r="C41" s="413">
        <f>'คะแนนเทอม 1'!C41</f>
        <v>36</v>
      </c>
      <c r="D41" s="413" t="str">
        <f>'คะแนนเทอม 1'!D41</f>
        <v/>
      </c>
      <c r="E41" s="414" t="str">
        <f>'คะแนนเทอม 1'!E41</f>
        <v/>
      </c>
      <c r="F41" s="415" t="str">
        <f>'คะแนนเทอม 1'!F41</f>
        <v/>
      </c>
      <c r="G41" s="416" t="str">
        <f>'คะแนนเทอม 1'!G41</f>
        <v/>
      </c>
      <c r="I41" s="417"/>
      <c r="J41" s="417"/>
      <c r="K41" s="417"/>
      <c r="L41" s="417"/>
      <c r="M41" s="417"/>
      <c r="N41" s="418"/>
      <c r="O41" s="418"/>
      <c r="P41" s="418"/>
      <c r="Q41" s="418"/>
      <c r="R41" s="418"/>
      <c r="S41" s="417"/>
      <c r="T41" s="417"/>
      <c r="U41" s="417"/>
      <c r="V41" s="417"/>
      <c r="W41" s="418"/>
      <c r="X41" s="418"/>
      <c r="Y41" s="418"/>
      <c r="Z41" s="418"/>
      <c r="AA41" s="418"/>
      <c r="AB41" s="417"/>
      <c r="AC41" s="417"/>
      <c r="AD41" s="417"/>
      <c r="AE41" s="417"/>
      <c r="AF41" s="417"/>
    </row>
    <row r="42" spans="2:32" ht="23.4" customHeight="1" x14ac:dyDescent="0.7">
      <c r="B42" s="413" t="str">
        <f>'คะแนนเทอม 1'!B42</f>
        <v>ป.4/1</v>
      </c>
      <c r="C42" s="413">
        <f>'คะแนนเทอม 1'!C42</f>
        <v>37</v>
      </c>
      <c r="D42" s="413" t="str">
        <f>'คะแนนเทอม 1'!D42</f>
        <v/>
      </c>
      <c r="E42" s="414" t="str">
        <f>'คะแนนเทอม 1'!E42</f>
        <v/>
      </c>
      <c r="F42" s="415" t="str">
        <f>'คะแนนเทอม 1'!F42</f>
        <v/>
      </c>
      <c r="G42" s="416" t="str">
        <f>'คะแนนเทอม 1'!G42</f>
        <v/>
      </c>
      <c r="I42" s="417"/>
      <c r="J42" s="417"/>
      <c r="K42" s="417"/>
      <c r="L42" s="417"/>
      <c r="M42" s="417"/>
      <c r="N42" s="418"/>
      <c r="O42" s="418"/>
      <c r="P42" s="418"/>
      <c r="Q42" s="418"/>
      <c r="R42" s="418"/>
      <c r="S42" s="417"/>
      <c r="T42" s="417"/>
      <c r="U42" s="417"/>
      <c r="V42" s="417"/>
      <c r="W42" s="418"/>
      <c r="X42" s="418"/>
      <c r="Y42" s="418"/>
      <c r="Z42" s="418"/>
      <c r="AA42" s="418"/>
      <c r="AB42" s="417"/>
      <c r="AC42" s="417"/>
      <c r="AD42" s="417"/>
      <c r="AE42" s="417"/>
      <c r="AF42" s="417"/>
    </row>
    <row r="43" spans="2:32" ht="23.4" customHeight="1" x14ac:dyDescent="0.7">
      <c r="B43" s="413" t="str">
        <f>'คะแนนเทอม 1'!B43</f>
        <v>ป.4/1</v>
      </c>
      <c r="C43" s="413">
        <f>'คะแนนเทอม 1'!C43</f>
        <v>38</v>
      </c>
      <c r="D43" s="413" t="str">
        <f>'คะแนนเทอม 1'!D43</f>
        <v/>
      </c>
      <c r="E43" s="414" t="str">
        <f>'คะแนนเทอม 1'!E43</f>
        <v/>
      </c>
      <c r="F43" s="415" t="str">
        <f>'คะแนนเทอม 1'!F43</f>
        <v/>
      </c>
      <c r="G43" s="416" t="str">
        <f>'คะแนนเทอม 1'!G43</f>
        <v/>
      </c>
      <c r="I43" s="417"/>
      <c r="J43" s="417"/>
      <c r="K43" s="417"/>
      <c r="L43" s="417"/>
      <c r="M43" s="417"/>
      <c r="N43" s="418"/>
      <c r="O43" s="418"/>
      <c r="P43" s="418"/>
      <c r="Q43" s="418"/>
      <c r="R43" s="418"/>
      <c r="S43" s="417"/>
      <c r="T43" s="417"/>
      <c r="U43" s="417"/>
      <c r="V43" s="417"/>
      <c r="W43" s="418"/>
      <c r="X43" s="418"/>
      <c r="Y43" s="418"/>
      <c r="Z43" s="418"/>
      <c r="AA43" s="418"/>
      <c r="AB43" s="417"/>
      <c r="AC43" s="417"/>
      <c r="AD43" s="417"/>
      <c r="AE43" s="417"/>
      <c r="AF43" s="417"/>
    </row>
    <row r="44" spans="2:32" ht="23.4" customHeight="1" x14ac:dyDescent="0.7">
      <c r="B44" s="413" t="str">
        <f>'คะแนนเทอม 1'!B44</f>
        <v>ป.4/1</v>
      </c>
      <c r="C44" s="413">
        <f>'คะแนนเทอม 1'!C44</f>
        <v>39</v>
      </c>
      <c r="D44" s="413" t="str">
        <f>'คะแนนเทอม 1'!D44</f>
        <v/>
      </c>
      <c r="E44" s="414" t="str">
        <f>'คะแนนเทอม 1'!E44</f>
        <v/>
      </c>
      <c r="F44" s="415" t="str">
        <f>'คะแนนเทอม 1'!F44</f>
        <v/>
      </c>
      <c r="G44" s="416" t="str">
        <f>'คะแนนเทอม 1'!G44</f>
        <v/>
      </c>
      <c r="I44" s="417"/>
      <c r="J44" s="417"/>
      <c r="K44" s="417"/>
      <c r="L44" s="417"/>
      <c r="M44" s="417"/>
      <c r="N44" s="418"/>
      <c r="O44" s="418"/>
      <c r="P44" s="418"/>
      <c r="Q44" s="418"/>
      <c r="R44" s="418"/>
      <c r="S44" s="417"/>
      <c r="T44" s="417"/>
      <c r="U44" s="417"/>
      <c r="V44" s="417"/>
      <c r="W44" s="418"/>
      <c r="X44" s="418"/>
      <c r="Y44" s="418"/>
      <c r="Z44" s="418"/>
      <c r="AA44" s="418"/>
      <c r="AB44" s="417"/>
      <c r="AC44" s="417"/>
      <c r="AD44" s="417"/>
      <c r="AE44" s="417"/>
      <c r="AF44" s="417"/>
    </row>
    <row r="45" spans="2:32" ht="23.4" customHeight="1" x14ac:dyDescent="0.7">
      <c r="B45" s="413" t="str">
        <f>'คะแนนเทอม 1'!B45</f>
        <v>ป.4/1</v>
      </c>
      <c r="C45" s="413">
        <f>'คะแนนเทอม 1'!C45</f>
        <v>40</v>
      </c>
      <c r="D45" s="413" t="str">
        <f>'คะแนนเทอม 1'!D45</f>
        <v/>
      </c>
      <c r="E45" s="414" t="str">
        <f>'คะแนนเทอม 1'!E45</f>
        <v/>
      </c>
      <c r="F45" s="415" t="str">
        <f>'คะแนนเทอม 1'!F45</f>
        <v/>
      </c>
      <c r="G45" s="416" t="str">
        <f>'คะแนนเทอม 1'!G45</f>
        <v/>
      </c>
      <c r="I45" s="417"/>
      <c r="J45" s="417"/>
      <c r="K45" s="417"/>
      <c r="L45" s="417"/>
      <c r="M45" s="417"/>
      <c r="N45" s="418"/>
      <c r="O45" s="418"/>
      <c r="P45" s="418"/>
      <c r="Q45" s="418"/>
      <c r="R45" s="418"/>
      <c r="S45" s="417"/>
      <c r="T45" s="417"/>
      <c r="U45" s="417"/>
      <c r="V45" s="417"/>
      <c r="W45" s="418"/>
      <c r="X45" s="418"/>
      <c r="Y45" s="418"/>
      <c r="Z45" s="418"/>
      <c r="AA45" s="418"/>
      <c r="AB45" s="417"/>
      <c r="AC45" s="417"/>
      <c r="AD45" s="417"/>
      <c r="AE45" s="417"/>
      <c r="AF45" s="417"/>
    </row>
    <row r="46" spans="2:32" ht="23.4" customHeight="1" x14ac:dyDescent="0.7">
      <c r="B46" s="413" t="str">
        <f>'คะแนนเทอม 1'!B46</f>
        <v>ป.4/2</v>
      </c>
      <c r="C46" s="413">
        <f>'คะแนนเทอม 1'!C46</f>
        <v>1</v>
      </c>
      <c r="D46" s="413">
        <f>'คะแนนเทอม 1'!D46</f>
        <v>3746</v>
      </c>
      <c r="E46" s="414" t="str">
        <f>'คะแนนเทอม 1'!E46</f>
        <v>เด็กชาย</v>
      </c>
      <c r="F46" s="415" t="str">
        <f>'คะแนนเทอม 1'!F46</f>
        <v>ภคภัทร</v>
      </c>
      <c r="G46" s="416" t="str">
        <f>'คะแนนเทอม 1'!G46</f>
        <v>จิรหิรัญโชค</v>
      </c>
      <c r="I46" s="417"/>
      <c r="J46" s="417"/>
      <c r="K46" s="417"/>
      <c r="L46" s="417"/>
      <c r="M46" s="417"/>
      <c r="N46" s="418"/>
      <c r="O46" s="418"/>
      <c r="P46" s="418"/>
      <c r="Q46" s="418"/>
      <c r="R46" s="418"/>
      <c r="S46" s="417"/>
      <c r="T46" s="417"/>
      <c r="U46" s="417"/>
      <c r="V46" s="417"/>
      <c r="W46" s="418"/>
      <c r="X46" s="418"/>
      <c r="Y46" s="418"/>
      <c r="Z46" s="418"/>
      <c r="AA46" s="418"/>
      <c r="AB46" s="417"/>
      <c r="AC46" s="417"/>
      <c r="AD46" s="417"/>
      <c r="AE46" s="417"/>
      <c r="AF46" s="417"/>
    </row>
    <row r="47" spans="2:32" ht="23.4" customHeight="1" x14ac:dyDescent="0.7">
      <c r="B47" s="413" t="str">
        <f>'คะแนนเทอม 1'!B47</f>
        <v>ป.4/2</v>
      </c>
      <c r="C47" s="413">
        <f>'คะแนนเทอม 1'!C47</f>
        <v>2</v>
      </c>
      <c r="D47" s="413">
        <f>'คะแนนเทอม 1'!D47</f>
        <v>3799</v>
      </c>
      <c r="E47" s="414" t="str">
        <f>'คะแนนเทอม 1'!E47</f>
        <v>เด็กชาย</v>
      </c>
      <c r="F47" s="415" t="str">
        <f>'คะแนนเทอม 1'!F47</f>
        <v>ศุภวุฒิ</v>
      </c>
      <c r="G47" s="416" t="str">
        <f>'คะแนนเทอม 1'!G47</f>
        <v>ก๋องอ้าย</v>
      </c>
      <c r="I47" s="417"/>
      <c r="J47" s="417"/>
      <c r="K47" s="417"/>
      <c r="L47" s="417"/>
      <c r="M47" s="417"/>
      <c r="N47" s="418"/>
      <c r="O47" s="418"/>
      <c r="P47" s="418"/>
      <c r="Q47" s="418"/>
      <c r="R47" s="418"/>
      <c r="S47" s="417"/>
      <c r="T47" s="417"/>
      <c r="U47" s="417"/>
      <c r="V47" s="417"/>
      <c r="W47" s="418"/>
      <c r="X47" s="418"/>
      <c r="Y47" s="418"/>
      <c r="Z47" s="418"/>
      <c r="AA47" s="418"/>
      <c r="AB47" s="417"/>
      <c r="AC47" s="417"/>
      <c r="AD47" s="417"/>
      <c r="AE47" s="417"/>
      <c r="AF47" s="417"/>
    </row>
    <row r="48" spans="2:32" ht="23.4" customHeight="1" x14ac:dyDescent="0.7">
      <c r="B48" s="413" t="str">
        <f>'คะแนนเทอม 1'!B48</f>
        <v>ป.4/2</v>
      </c>
      <c r="C48" s="413">
        <f>'คะแนนเทอม 1'!C48</f>
        <v>3</v>
      </c>
      <c r="D48" s="413">
        <f>'คะแนนเทอม 1'!D48</f>
        <v>3825</v>
      </c>
      <c r="E48" s="414" t="str">
        <f>'คะแนนเทอม 1'!E48</f>
        <v>เด็กชาย</v>
      </c>
      <c r="F48" s="415" t="str">
        <f>'คะแนนเทอม 1'!F48</f>
        <v>วีรภัทร</v>
      </c>
      <c r="G48" s="416" t="str">
        <f>'คะแนนเทอม 1'!G48</f>
        <v>อ้วนแก้ว</v>
      </c>
      <c r="I48" s="417"/>
      <c r="J48" s="417"/>
      <c r="K48" s="417"/>
      <c r="L48" s="417"/>
      <c r="M48" s="417"/>
      <c r="N48" s="418"/>
      <c r="O48" s="418"/>
      <c r="P48" s="418"/>
      <c r="Q48" s="418"/>
      <c r="R48" s="418"/>
      <c r="S48" s="417"/>
      <c r="T48" s="417"/>
      <c r="U48" s="417"/>
      <c r="V48" s="417"/>
      <c r="W48" s="418"/>
      <c r="X48" s="418"/>
      <c r="Y48" s="418"/>
      <c r="Z48" s="418"/>
      <c r="AA48" s="418"/>
      <c r="AB48" s="417"/>
      <c r="AC48" s="417"/>
      <c r="AD48" s="417"/>
      <c r="AE48" s="417"/>
      <c r="AF48" s="417"/>
    </row>
    <row r="49" spans="2:32" ht="23.4" customHeight="1" x14ac:dyDescent="0.7">
      <c r="B49" s="413" t="str">
        <f>'คะแนนเทอม 1'!B49</f>
        <v>ป.4/2</v>
      </c>
      <c r="C49" s="413">
        <f>'คะแนนเทอม 1'!C49</f>
        <v>4</v>
      </c>
      <c r="D49" s="413">
        <f>'คะแนนเทอม 1'!D49</f>
        <v>3835</v>
      </c>
      <c r="E49" s="414" t="str">
        <f>'คะแนนเทอม 1'!E49</f>
        <v>เด็กชาย</v>
      </c>
      <c r="F49" s="415" t="str">
        <f>'คะแนนเทอม 1'!F49</f>
        <v>นะโม</v>
      </c>
      <c r="G49" s="416" t="str">
        <f>'คะแนนเทอม 1'!G49</f>
        <v>เววน</v>
      </c>
      <c r="I49" s="417"/>
      <c r="J49" s="417"/>
      <c r="K49" s="417"/>
      <c r="L49" s="417"/>
      <c r="M49" s="417"/>
      <c r="N49" s="418"/>
      <c r="O49" s="418"/>
      <c r="P49" s="418"/>
      <c r="Q49" s="418"/>
      <c r="R49" s="418"/>
      <c r="S49" s="417"/>
      <c r="T49" s="417"/>
      <c r="U49" s="417"/>
      <c r="V49" s="417"/>
      <c r="W49" s="418"/>
      <c r="X49" s="418"/>
      <c r="Y49" s="418"/>
      <c r="Z49" s="418"/>
      <c r="AA49" s="418"/>
      <c r="AB49" s="417"/>
      <c r="AC49" s="417"/>
      <c r="AD49" s="417"/>
      <c r="AE49" s="417"/>
      <c r="AF49" s="417"/>
    </row>
    <row r="50" spans="2:32" ht="23.4" customHeight="1" x14ac:dyDescent="0.7">
      <c r="B50" s="413" t="str">
        <f>'คะแนนเทอม 1'!B50</f>
        <v>ป.4/2</v>
      </c>
      <c r="C50" s="413">
        <f>'คะแนนเทอม 1'!C50</f>
        <v>5</v>
      </c>
      <c r="D50" s="413">
        <f>'คะแนนเทอม 1'!D50</f>
        <v>3904</v>
      </c>
      <c r="E50" s="414" t="str">
        <f>'คะแนนเทอม 1'!E50</f>
        <v>เด็กชาย</v>
      </c>
      <c r="F50" s="415" t="str">
        <f>'คะแนนเทอม 1'!F50</f>
        <v>สุญตา</v>
      </c>
      <c r="G50" s="416" t="str">
        <f>'คะแนนเทอม 1'!G50</f>
        <v>อู่ทอง</v>
      </c>
      <c r="I50" s="417"/>
      <c r="J50" s="417"/>
      <c r="K50" s="417"/>
      <c r="L50" s="417"/>
      <c r="M50" s="417"/>
      <c r="N50" s="418"/>
      <c r="O50" s="418"/>
      <c r="P50" s="418"/>
      <c r="Q50" s="418"/>
      <c r="R50" s="418"/>
      <c r="S50" s="417"/>
      <c r="T50" s="417"/>
      <c r="U50" s="417"/>
      <c r="V50" s="417"/>
      <c r="W50" s="418"/>
      <c r="X50" s="418"/>
      <c r="Y50" s="418"/>
      <c r="Z50" s="418"/>
      <c r="AA50" s="418"/>
      <c r="AB50" s="417"/>
      <c r="AC50" s="417"/>
      <c r="AD50" s="417"/>
      <c r="AE50" s="417"/>
      <c r="AF50" s="417"/>
    </row>
    <row r="51" spans="2:32" ht="23.4" customHeight="1" x14ac:dyDescent="0.7">
      <c r="B51" s="413" t="str">
        <f>'คะแนนเทอม 1'!B51</f>
        <v>ป.4/2</v>
      </c>
      <c r="C51" s="413">
        <f>'คะแนนเทอม 1'!C51</f>
        <v>6</v>
      </c>
      <c r="D51" s="413">
        <f>'คะแนนเทอม 1'!D51</f>
        <v>3905</v>
      </c>
      <c r="E51" s="414" t="str">
        <f>'คะแนนเทอม 1'!E51</f>
        <v>เด็กชาย</v>
      </c>
      <c r="F51" s="415" t="str">
        <f>'คะแนนเทอม 1'!F51</f>
        <v>ภูวภัทร</v>
      </c>
      <c r="G51" s="416" t="str">
        <f>'คะแนนเทอม 1'!G51</f>
        <v>บุญเรือง</v>
      </c>
      <c r="I51" s="417"/>
      <c r="J51" s="417"/>
      <c r="K51" s="417"/>
      <c r="L51" s="417"/>
      <c r="M51" s="417"/>
      <c r="N51" s="418"/>
      <c r="O51" s="418"/>
      <c r="P51" s="418"/>
      <c r="Q51" s="418"/>
      <c r="R51" s="418"/>
      <c r="S51" s="417"/>
      <c r="T51" s="417"/>
      <c r="U51" s="417"/>
      <c r="V51" s="417"/>
      <c r="W51" s="418"/>
      <c r="X51" s="418"/>
      <c r="Y51" s="418"/>
      <c r="Z51" s="418"/>
      <c r="AA51" s="418"/>
      <c r="AB51" s="417"/>
      <c r="AC51" s="417"/>
      <c r="AD51" s="417"/>
      <c r="AE51" s="417"/>
      <c r="AF51" s="417"/>
    </row>
    <row r="52" spans="2:32" ht="23.4" customHeight="1" x14ac:dyDescent="0.7">
      <c r="B52" s="413" t="str">
        <f>'คะแนนเทอม 1'!B52</f>
        <v>ป.4/2</v>
      </c>
      <c r="C52" s="413">
        <f>'คะแนนเทอม 1'!C52</f>
        <v>7</v>
      </c>
      <c r="D52" s="413">
        <f>'คะแนนเทอม 1'!D52</f>
        <v>3946</v>
      </c>
      <c r="E52" s="414" t="str">
        <f>'คะแนนเทอม 1'!E52</f>
        <v>เด็กชาย</v>
      </c>
      <c r="F52" s="415" t="str">
        <f>'คะแนนเทอม 1'!F52</f>
        <v>วรเมธ</v>
      </c>
      <c r="G52" s="416" t="str">
        <f>'คะแนนเทอม 1'!G52</f>
        <v>ปินตานา</v>
      </c>
      <c r="I52" s="417"/>
      <c r="J52" s="417"/>
      <c r="K52" s="417"/>
      <c r="L52" s="417"/>
      <c r="M52" s="417"/>
      <c r="N52" s="418"/>
      <c r="O52" s="418"/>
      <c r="P52" s="418"/>
      <c r="Q52" s="418"/>
      <c r="R52" s="418"/>
      <c r="S52" s="417"/>
      <c r="T52" s="417"/>
      <c r="U52" s="417"/>
      <c r="V52" s="417"/>
      <c r="W52" s="418"/>
      <c r="X52" s="418"/>
      <c r="Y52" s="418"/>
      <c r="Z52" s="418"/>
      <c r="AA52" s="418"/>
      <c r="AB52" s="417"/>
      <c r="AC52" s="417"/>
      <c r="AD52" s="417"/>
      <c r="AE52" s="417"/>
      <c r="AF52" s="417"/>
    </row>
    <row r="53" spans="2:32" ht="23.4" customHeight="1" x14ac:dyDescent="0.7">
      <c r="B53" s="413" t="str">
        <f>'คะแนนเทอม 1'!B53</f>
        <v>ป.4/2</v>
      </c>
      <c r="C53" s="413">
        <f>'คะแนนเทอม 1'!C53</f>
        <v>8</v>
      </c>
      <c r="D53" s="413">
        <f>'คะแนนเทอม 1'!D53</f>
        <v>4098</v>
      </c>
      <c r="E53" s="414" t="str">
        <f>'คะแนนเทอม 1'!E53</f>
        <v>เด็กชาย</v>
      </c>
      <c r="F53" s="415" t="str">
        <f>'คะแนนเทอม 1'!F53</f>
        <v>พงษ์พิชญ์</v>
      </c>
      <c r="G53" s="416" t="str">
        <f>'คะแนนเทอม 1'!G53</f>
        <v>เรือนแก้ว</v>
      </c>
      <c r="I53" s="417"/>
      <c r="J53" s="417"/>
      <c r="K53" s="417"/>
      <c r="L53" s="417"/>
      <c r="M53" s="417"/>
      <c r="N53" s="418"/>
      <c r="O53" s="418"/>
      <c r="P53" s="418"/>
      <c r="Q53" s="418"/>
      <c r="R53" s="418"/>
      <c r="S53" s="417"/>
      <c r="T53" s="417"/>
      <c r="U53" s="417"/>
      <c r="V53" s="417"/>
      <c r="W53" s="418"/>
      <c r="X53" s="418"/>
      <c r="Y53" s="418"/>
      <c r="Z53" s="418"/>
      <c r="AA53" s="418"/>
      <c r="AB53" s="417"/>
      <c r="AC53" s="417"/>
      <c r="AD53" s="417"/>
      <c r="AE53" s="417"/>
      <c r="AF53" s="417"/>
    </row>
    <row r="54" spans="2:32" ht="23.4" customHeight="1" x14ac:dyDescent="0.7">
      <c r="B54" s="413" t="str">
        <f>'คะแนนเทอม 1'!B54</f>
        <v>ป.4/2</v>
      </c>
      <c r="C54" s="413">
        <f>'คะแนนเทอม 1'!C54</f>
        <v>9</v>
      </c>
      <c r="D54" s="413">
        <f>'คะแนนเทอม 1'!D54</f>
        <v>4206</v>
      </c>
      <c r="E54" s="414" t="str">
        <f>'คะแนนเทอม 1'!E54</f>
        <v>เด็กชาย</v>
      </c>
      <c r="F54" s="415" t="str">
        <f>'คะแนนเทอม 1'!F54</f>
        <v>นาวา</v>
      </c>
      <c r="G54" s="416" t="str">
        <f>'คะแนนเทอม 1'!G54</f>
        <v>ศรียอด</v>
      </c>
      <c r="I54" s="417"/>
      <c r="J54" s="417"/>
      <c r="K54" s="417"/>
      <c r="L54" s="417"/>
      <c r="M54" s="417"/>
      <c r="N54" s="418"/>
      <c r="O54" s="418"/>
      <c r="P54" s="418"/>
      <c r="Q54" s="418"/>
      <c r="R54" s="418"/>
      <c r="S54" s="417"/>
      <c r="T54" s="417"/>
      <c r="U54" s="417"/>
      <c r="V54" s="417"/>
      <c r="W54" s="418"/>
      <c r="X54" s="418"/>
      <c r="Y54" s="418"/>
      <c r="Z54" s="418"/>
      <c r="AA54" s="418"/>
      <c r="AB54" s="417"/>
      <c r="AC54" s="417"/>
      <c r="AD54" s="417"/>
      <c r="AE54" s="417"/>
      <c r="AF54" s="417"/>
    </row>
    <row r="55" spans="2:32" ht="23.4" customHeight="1" x14ac:dyDescent="0.7">
      <c r="B55" s="413" t="str">
        <f>'คะแนนเทอม 1'!B55</f>
        <v>ป.4/2</v>
      </c>
      <c r="C55" s="413">
        <f>'คะแนนเทอม 1'!C55</f>
        <v>10</v>
      </c>
      <c r="D55" s="413">
        <f>'คะแนนเทอม 1'!D55</f>
        <v>4306</v>
      </c>
      <c r="E55" s="414" t="str">
        <f>'คะแนนเทอม 1'!E55</f>
        <v>เด็กชาย</v>
      </c>
      <c r="F55" s="415" t="str">
        <f>'คะแนนเทอม 1'!F55</f>
        <v>ชียวน</v>
      </c>
      <c r="G55" s="416" t="str">
        <f>'คะแนนเทอม 1'!G55</f>
        <v>เตียว</v>
      </c>
      <c r="I55" s="417"/>
      <c r="J55" s="417"/>
      <c r="K55" s="417"/>
      <c r="L55" s="417"/>
      <c r="M55" s="417"/>
      <c r="N55" s="418"/>
      <c r="O55" s="418"/>
      <c r="P55" s="418"/>
      <c r="Q55" s="418"/>
      <c r="R55" s="418"/>
      <c r="S55" s="417"/>
      <c r="T55" s="417"/>
      <c r="U55" s="417"/>
      <c r="V55" s="417"/>
      <c r="W55" s="418"/>
      <c r="X55" s="418"/>
      <c r="Y55" s="418"/>
      <c r="Z55" s="418"/>
      <c r="AA55" s="418"/>
      <c r="AB55" s="417"/>
      <c r="AC55" s="417"/>
      <c r="AD55" s="417"/>
      <c r="AE55" s="417"/>
      <c r="AF55" s="417"/>
    </row>
    <row r="56" spans="2:32" ht="23.4" customHeight="1" x14ac:dyDescent="0.7">
      <c r="B56" s="413" t="str">
        <f>'คะแนนเทอม 1'!B56</f>
        <v>ป.4/2</v>
      </c>
      <c r="C56" s="413">
        <f>'คะแนนเทอม 1'!C56</f>
        <v>11</v>
      </c>
      <c r="D56" s="413">
        <f>'คะแนนเทอม 1'!D56</f>
        <v>3802</v>
      </c>
      <c r="E56" s="414" t="str">
        <f>'คะแนนเทอม 1'!E56</f>
        <v>เด็กหญิง</v>
      </c>
      <c r="F56" s="415" t="str">
        <f>'คะแนนเทอม 1'!F56</f>
        <v>ณดารัตน์</v>
      </c>
      <c r="G56" s="416" t="str">
        <f>'คะแนนเทอม 1'!G56</f>
        <v>ยูลึ</v>
      </c>
      <c r="I56" s="417"/>
      <c r="J56" s="417"/>
      <c r="K56" s="417"/>
      <c r="L56" s="417"/>
      <c r="M56" s="417"/>
      <c r="N56" s="418"/>
      <c r="O56" s="418"/>
      <c r="P56" s="418"/>
      <c r="Q56" s="418"/>
      <c r="R56" s="418"/>
      <c r="S56" s="417"/>
      <c r="T56" s="417"/>
      <c r="U56" s="417"/>
      <c r="V56" s="417"/>
      <c r="W56" s="418"/>
      <c r="X56" s="418"/>
      <c r="Y56" s="418"/>
      <c r="Z56" s="418"/>
      <c r="AA56" s="418"/>
      <c r="AB56" s="417"/>
      <c r="AC56" s="417"/>
      <c r="AD56" s="417"/>
      <c r="AE56" s="417"/>
      <c r="AF56" s="417"/>
    </row>
    <row r="57" spans="2:32" ht="23.4" customHeight="1" x14ac:dyDescent="0.7">
      <c r="B57" s="413" t="str">
        <f>'คะแนนเทอม 1'!B57</f>
        <v>ป.4/2</v>
      </c>
      <c r="C57" s="413">
        <f>'คะแนนเทอม 1'!C57</f>
        <v>12</v>
      </c>
      <c r="D57" s="413">
        <f>'คะแนนเทอม 1'!D57</f>
        <v>3809</v>
      </c>
      <c r="E57" s="414" t="str">
        <f>'คะแนนเทอม 1'!E57</f>
        <v>เด็กหญิง</v>
      </c>
      <c r="F57" s="415" t="str">
        <f>'คะแนนเทอม 1'!F57</f>
        <v>ชนกานต์</v>
      </c>
      <c r="G57" s="416" t="str">
        <f>'คะแนนเทอม 1'!G57</f>
        <v>ยืนยิ่ง</v>
      </c>
      <c r="I57" s="417"/>
      <c r="J57" s="417"/>
      <c r="K57" s="417"/>
      <c r="L57" s="417"/>
      <c r="M57" s="417"/>
      <c r="N57" s="418"/>
      <c r="O57" s="418"/>
      <c r="P57" s="418"/>
      <c r="Q57" s="418"/>
      <c r="R57" s="418"/>
      <c r="S57" s="417"/>
      <c r="T57" s="417"/>
      <c r="U57" s="417"/>
      <c r="V57" s="417"/>
      <c r="W57" s="418"/>
      <c r="X57" s="418"/>
      <c r="Y57" s="418"/>
      <c r="Z57" s="418"/>
      <c r="AA57" s="418"/>
      <c r="AB57" s="417"/>
      <c r="AC57" s="417"/>
      <c r="AD57" s="417"/>
      <c r="AE57" s="417"/>
      <c r="AF57" s="417"/>
    </row>
    <row r="58" spans="2:32" ht="23.4" customHeight="1" x14ac:dyDescent="0.7">
      <c r="B58" s="413" t="str">
        <f>'คะแนนเทอม 1'!B58</f>
        <v>ป.4/2</v>
      </c>
      <c r="C58" s="413">
        <f>'คะแนนเทอม 1'!C58</f>
        <v>13</v>
      </c>
      <c r="D58" s="413">
        <f>'คะแนนเทอม 1'!D58</f>
        <v>3811</v>
      </c>
      <c r="E58" s="414" t="str">
        <f>'คะแนนเทอม 1'!E58</f>
        <v>เด็กหญิง</v>
      </c>
      <c r="F58" s="415" t="str">
        <f>'คะแนนเทอม 1'!F58</f>
        <v>กุลประกาย</v>
      </c>
      <c r="G58" s="416" t="str">
        <f>'คะแนนเทอม 1'!G58</f>
        <v>สุบิน</v>
      </c>
      <c r="I58" s="417"/>
      <c r="J58" s="417"/>
      <c r="K58" s="417"/>
      <c r="L58" s="417"/>
      <c r="M58" s="417"/>
      <c r="N58" s="418"/>
      <c r="O58" s="418"/>
      <c r="P58" s="418"/>
      <c r="Q58" s="418"/>
      <c r="R58" s="418"/>
      <c r="S58" s="417"/>
      <c r="T58" s="417"/>
      <c r="U58" s="417"/>
      <c r="V58" s="417"/>
      <c r="W58" s="418"/>
      <c r="X58" s="418"/>
      <c r="Y58" s="418"/>
      <c r="Z58" s="418"/>
      <c r="AA58" s="418"/>
      <c r="AB58" s="417"/>
      <c r="AC58" s="417"/>
      <c r="AD58" s="417"/>
      <c r="AE58" s="417"/>
      <c r="AF58" s="417"/>
    </row>
    <row r="59" spans="2:32" ht="23.4" customHeight="1" x14ac:dyDescent="0.7">
      <c r="B59" s="413" t="str">
        <f>'คะแนนเทอม 1'!B59</f>
        <v>ป.4/2</v>
      </c>
      <c r="C59" s="413">
        <f>'คะแนนเทอม 1'!C59</f>
        <v>14</v>
      </c>
      <c r="D59" s="413">
        <f>'คะแนนเทอม 1'!D59</f>
        <v>3816</v>
      </c>
      <c r="E59" s="414" t="str">
        <f>'คะแนนเทอม 1'!E59</f>
        <v>เด็กหญิง</v>
      </c>
      <c r="F59" s="415" t="str">
        <f>'คะแนนเทอม 1'!F59</f>
        <v>เอวารินทร์</v>
      </c>
      <c r="G59" s="416" t="str">
        <f>'คะแนนเทอม 1'!G59</f>
        <v>สุขเกษม</v>
      </c>
      <c r="I59" s="417"/>
      <c r="J59" s="417"/>
      <c r="K59" s="417"/>
      <c r="L59" s="417"/>
      <c r="M59" s="417"/>
      <c r="N59" s="418"/>
      <c r="O59" s="418"/>
      <c r="P59" s="418"/>
      <c r="Q59" s="418"/>
      <c r="R59" s="418"/>
      <c r="S59" s="417"/>
      <c r="T59" s="417"/>
      <c r="U59" s="417"/>
      <c r="V59" s="417"/>
      <c r="W59" s="418"/>
      <c r="X59" s="418"/>
      <c r="Y59" s="418"/>
      <c r="Z59" s="418"/>
      <c r="AA59" s="418"/>
      <c r="AB59" s="417"/>
      <c r="AC59" s="417"/>
      <c r="AD59" s="417"/>
      <c r="AE59" s="417"/>
      <c r="AF59" s="417"/>
    </row>
    <row r="60" spans="2:32" ht="23.4" customHeight="1" x14ac:dyDescent="0.7">
      <c r="B60" s="413" t="str">
        <f>'คะแนนเทอม 1'!B60</f>
        <v>ป.4/2</v>
      </c>
      <c r="C60" s="413">
        <f>'คะแนนเทอม 1'!C60</f>
        <v>15</v>
      </c>
      <c r="D60" s="413">
        <f>'คะแนนเทอม 1'!D60</f>
        <v>3853</v>
      </c>
      <c r="E60" s="414" t="str">
        <f>'คะแนนเทอม 1'!E60</f>
        <v>เด็กหญิง</v>
      </c>
      <c r="F60" s="415" t="str">
        <f>'คะแนนเทอม 1'!F60</f>
        <v>วิยะดา</v>
      </c>
      <c r="G60" s="416" t="str">
        <f>'คะแนนเทอม 1'!G60</f>
        <v>สิมมา</v>
      </c>
      <c r="I60" s="417"/>
      <c r="J60" s="417"/>
      <c r="K60" s="417"/>
      <c r="L60" s="417"/>
      <c r="M60" s="417"/>
      <c r="N60" s="418"/>
      <c r="O60" s="418"/>
      <c r="P60" s="418"/>
      <c r="Q60" s="418"/>
      <c r="R60" s="418"/>
      <c r="S60" s="417"/>
      <c r="T60" s="417"/>
      <c r="U60" s="417"/>
      <c r="V60" s="417"/>
      <c r="W60" s="418"/>
      <c r="X60" s="418"/>
      <c r="Y60" s="418"/>
      <c r="Z60" s="418"/>
      <c r="AA60" s="418"/>
      <c r="AB60" s="417"/>
      <c r="AC60" s="417"/>
      <c r="AD60" s="417"/>
      <c r="AE60" s="417"/>
      <c r="AF60" s="417"/>
    </row>
    <row r="61" spans="2:32" ht="23.4" customHeight="1" x14ac:dyDescent="0.7">
      <c r="B61" s="413" t="str">
        <f>'คะแนนเทอม 1'!B61</f>
        <v>ป.4/2</v>
      </c>
      <c r="C61" s="413">
        <f>'คะแนนเทอม 1'!C61</f>
        <v>16</v>
      </c>
      <c r="D61" s="413">
        <f>'คะแนนเทอม 1'!D61</f>
        <v>3854</v>
      </c>
      <c r="E61" s="414" t="str">
        <f>'คะแนนเทอม 1'!E61</f>
        <v>เด็กหญิง</v>
      </c>
      <c r="F61" s="415" t="str">
        <f>'คะแนนเทอม 1'!F61</f>
        <v>ณัฐกมล</v>
      </c>
      <c r="G61" s="416" t="str">
        <f>'คะแนนเทอม 1'!G61</f>
        <v>สอนง่าย</v>
      </c>
      <c r="I61" s="417"/>
      <c r="J61" s="417"/>
      <c r="K61" s="417"/>
      <c r="L61" s="417"/>
      <c r="M61" s="417"/>
      <c r="N61" s="418"/>
      <c r="O61" s="418"/>
      <c r="P61" s="418"/>
      <c r="Q61" s="418"/>
      <c r="R61" s="418"/>
      <c r="S61" s="417"/>
      <c r="T61" s="417"/>
      <c r="U61" s="417"/>
      <c r="V61" s="417"/>
      <c r="W61" s="418"/>
      <c r="X61" s="418"/>
      <c r="Y61" s="418"/>
      <c r="Z61" s="418"/>
      <c r="AA61" s="418"/>
      <c r="AB61" s="417"/>
      <c r="AC61" s="417"/>
      <c r="AD61" s="417"/>
      <c r="AE61" s="417"/>
      <c r="AF61" s="417"/>
    </row>
    <row r="62" spans="2:32" ht="23.4" customHeight="1" x14ac:dyDescent="0.7">
      <c r="B62" s="413" t="str">
        <f>'คะแนนเทอม 1'!B62</f>
        <v>ป.4/2</v>
      </c>
      <c r="C62" s="413">
        <f>'คะแนนเทอม 1'!C62</f>
        <v>17</v>
      </c>
      <c r="D62" s="413">
        <f>'คะแนนเทอม 1'!D62</f>
        <v>3933</v>
      </c>
      <c r="E62" s="414" t="str">
        <f>'คะแนนเทอม 1'!E62</f>
        <v>เด็กหญิง</v>
      </c>
      <c r="F62" s="415" t="str">
        <f>'คะแนนเทอม 1'!F62</f>
        <v>อัจฉรินทร์ธร</v>
      </c>
      <c r="G62" s="416" t="str">
        <f>'คะแนนเทอม 1'!G62</f>
        <v>คำอ้อย</v>
      </c>
      <c r="I62" s="417"/>
      <c r="J62" s="417"/>
      <c r="K62" s="417"/>
      <c r="L62" s="417"/>
      <c r="M62" s="417"/>
      <c r="N62" s="418"/>
      <c r="O62" s="418"/>
      <c r="P62" s="418"/>
      <c r="Q62" s="418"/>
      <c r="R62" s="418"/>
      <c r="S62" s="417"/>
      <c r="T62" s="417"/>
      <c r="U62" s="417"/>
      <c r="V62" s="417"/>
      <c r="W62" s="418"/>
      <c r="X62" s="418"/>
      <c r="Y62" s="418"/>
      <c r="Z62" s="418"/>
      <c r="AA62" s="418"/>
      <c r="AB62" s="417"/>
      <c r="AC62" s="417"/>
      <c r="AD62" s="417"/>
      <c r="AE62" s="417"/>
      <c r="AF62" s="417"/>
    </row>
    <row r="63" spans="2:32" ht="23.4" customHeight="1" x14ac:dyDescent="0.7">
      <c r="B63" s="413" t="str">
        <f>'คะแนนเทอม 1'!B63</f>
        <v>ป.4/2</v>
      </c>
      <c r="C63" s="413">
        <f>'คะแนนเทอม 1'!C63</f>
        <v>18</v>
      </c>
      <c r="D63" s="413">
        <f>'คะแนนเทอม 1'!D63</f>
        <v>3939</v>
      </c>
      <c r="E63" s="414" t="str">
        <f>'คะแนนเทอม 1'!E63</f>
        <v>เด็กหญิง</v>
      </c>
      <c r="F63" s="415" t="str">
        <f>'คะแนนเทอม 1'!F63</f>
        <v>ผุสดี</v>
      </c>
      <c r="G63" s="416" t="str">
        <f>'คะแนนเทอม 1'!G63</f>
        <v>สมรัก</v>
      </c>
      <c r="I63" s="417"/>
      <c r="J63" s="417"/>
      <c r="K63" s="417"/>
      <c r="L63" s="417"/>
      <c r="M63" s="417"/>
      <c r="N63" s="418"/>
      <c r="O63" s="418"/>
      <c r="P63" s="418"/>
      <c r="Q63" s="418"/>
      <c r="R63" s="418"/>
      <c r="S63" s="417"/>
      <c r="T63" s="417"/>
      <c r="U63" s="417"/>
      <c r="V63" s="417"/>
      <c r="W63" s="418"/>
      <c r="X63" s="418"/>
      <c r="Y63" s="418"/>
      <c r="Z63" s="418"/>
      <c r="AA63" s="418"/>
      <c r="AB63" s="417"/>
      <c r="AC63" s="417"/>
      <c r="AD63" s="417"/>
      <c r="AE63" s="417"/>
      <c r="AF63" s="417"/>
    </row>
    <row r="64" spans="2:32" ht="23.4" customHeight="1" x14ac:dyDescent="0.7">
      <c r="B64" s="413" t="str">
        <f>'คะแนนเทอม 1'!B64</f>
        <v>ป.4/2</v>
      </c>
      <c r="C64" s="413">
        <f>'คะแนนเทอม 1'!C64</f>
        <v>19</v>
      </c>
      <c r="D64" s="413">
        <f>'คะแนนเทอม 1'!D64</f>
        <v>3948</v>
      </c>
      <c r="E64" s="414" t="str">
        <f>'คะแนนเทอม 1'!E64</f>
        <v>เด็กหญิง</v>
      </c>
      <c r="F64" s="415" t="str">
        <f>'คะแนนเทอม 1'!F64</f>
        <v>บัณฑิตา</v>
      </c>
      <c r="G64" s="416">
        <f>'คะแนนเทอม 1'!G64</f>
        <v>0</v>
      </c>
      <c r="I64" s="417"/>
      <c r="J64" s="417"/>
      <c r="K64" s="417"/>
      <c r="L64" s="417"/>
      <c r="M64" s="417"/>
      <c r="N64" s="418"/>
      <c r="O64" s="418"/>
      <c r="P64" s="418"/>
      <c r="Q64" s="418"/>
      <c r="R64" s="418"/>
      <c r="S64" s="417"/>
      <c r="T64" s="417"/>
      <c r="U64" s="417"/>
      <c r="V64" s="417"/>
      <c r="W64" s="418"/>
      <c r="X64" s="418"/>
      <c r="Y64" s="418"/>
      <c r="Z64" s="418"/>
      <c r="AA64" s="418"/>
      <c r="AB64" s="417"/>
      <c r="AC64" s="417"/>
      <c r="AD64" s="417"/>
      <c r="AE64" s="417"/>
      <c r="AF64" s="417"/>
    </row>
    <row r="65" spans="2:32" ht="23.4" customHeight="1" x14ac:dyDescent="0.7">
      <c r="B65" s="413" t="str">
        <f>'คะแนนเทอม 1'!B65</f>
        <v>ป.4/2</v>
      </c>
      <c r="C65" s="413">
        <f>'คะแนนเทอม 1'!C65</f>
        <v>20</v>
      </c>
      <c r="D65" s="413">
        <f>'คะแนนเทอม 1'!D65</f>
        <v>3954</v>
      </c>
      <c r="E65" s="414" t="str">
        <f>'คะแนนเทอม 1'!E65</f>
        <v>เด็กหญิง</v>
      </c>
      <c r="F65" s="415" t="str">
        <f>'คะแนนเทอม 1'!F65</f>
        <v>สุภัชชา</v>
      </c>
      <c r="G65" s="416" t="str">
        <f>'คะแนนเทอม 1'!G65</f>
        <v>คารวะสมบัติ</v>
      </c>
      <c r="I65" s="417"/>
      <c r="J65" s="417"/>
      <c r="K65" s="417"/>
      <c r="L65" s="417"/>
      <c r="M65" s="417"/>
      <c r="N65" s="418"/>
      <c r="O65" s="418"/>
      <c r="P65" s="418"/>
      <c r="Q65" s="418"/>
      <c r="R65" s="418"/>
      <c r="S65" s="417"/>
      <c r="T65" s="417"/>
      <c r="U65" s="417"/>
      <c r="V65" s="417"/>
      <c r="W65" s="418"/>
      <c r="X65" s="418"/>
      <c r="Y65" s="418"/>
      <c r="Z65" s="418"/>
      <c r="AA65" s="418"/>
      <c r="AB65" s="417"/>
      <c r="AC65" s="417"/>
      <c r="AD65" s="417"/>
      <c r="AE65" s="417"/>
      <c r="AF65" s="417"/>
    </row>
    <row r="66" spans="2:32" ht="23.4" customHeight="1" x14ac:dyDescent="0.7">
      <c r="B66" s="413" t="str">
        <f>'คะแนนเทอม 1'!B66</f>
        <v>ป.4/2</v>
      </c>
      <c r="C66" s="413">
        <f>'คะแนนเทอม 1'!C66</f>
        <v>21</v>
      </c>
      <c r="D66" s="413">
        <f>'คะแนนเทอม 1'!D66</f>
        <v>4077</v>
      </c>
      <c r="E66" s="414" t="str">
        <f>'คะแนนเทอม 1'!E66</f>
        <v>เด็กหญิง</v>
      </c>
      <c r="F66" s="415" t="str">
        <f>'คะแนนเทอม 1'!F66</f>
        <v>บุญนิสา</v>
      </c>
      <c r="G66" s="416" t="str">
        <f>'คะแนนเทอม 1'!G66</f>
        <v>สอนปัญญา</v>
      </c>
      <c r="I66" s="417"/>
      <c r="J66" s="417"/>
      <c r="K66" s="417"/>
      <c r="L66" s="417"/>
      <c r="M66" s="417"/>
      <c r="N66" s="418"/>
      <c r="O66" s="418"/>
      <c r="P66" s="418"/>
      <c r="Q66" s="418"/>
      <c r="R66" s="418"/>
      <c r="S66" s="417"/>
      <c r="T66" s="417"/>
      <c r="U66" s="417"/>
      <c r="V66" s="417"/>
      <c r="W66" s="418"/>
      <c r="X66" s="418"/>
      <c r="Y66" s="418"/>
      <c r="Z66" s="418"/>
      <c r="AA66" s="418"/>
      <c r="AB66" s="417"/>
      <c r="AC66" s="417"/>
      <c r="AD66" s="417"/>
      <c r="AE66" s="417"/>
      <c r="AF66" s="417"/>
    </row>
    <row r="67" spans="2:32" ht="23.4" customHeight="1" x14ac:dyDescent="0.7">
      <c r="B67" s="413" t="str">
        <f>'คะแนนเทอม 1'!B67</f>
        <v>ป.4/2</v>
      </c>
      <c r="C67" s="413">
        <f>'คะแนนเทอม 1'!C67</f>
        <v>22</v>
      </c>
      <c r="D67" s="413">
        <f>'คะแนนเทอม 1'!D67</f>
        <v>4078</v>
      </c>
      <c r="E67" s="414" t="str">
        <f>'คะแนนเทอม 1'!E67</f>
        <v>เด็กหญิง</v>
      </c>
      <c r="F67" s="415" t="str">
        <f>'คะแนนเทอม 1'!F67</f>
        <v>กัญญาพัชร</v>
      </c>
      <c r="G67" s="416" t="str">
        <f>'คะแนนเทอม 1'!G67</f>
        <v>เทียนแก้ว</v>
      </c>
      <c r="I67" s="417"/>
      <c r="J67" s="417"/>
      <c r="K67" s="417"/>
      <c r="L67" s="417"/>
      <c r="M67" s="417"/>
      <c r="N67" s="418"/>
      <c r="O67" s="418"/>
      <c r="P67" s="418"/>
      <c r="Q67" s="418"/>
      <c r="R67" s="418"/>
      <c r="S67" s="417"/>
      <c r="T67" s="417"/>
      <c r="U67" s="417"/>
      <c r="V67" s="417"/>
      <c r="W67" s="418"/>
      <c r="X67" s="418"/>
      <c r="Y67" s="418"/>
      <c r="Z67" s="418"/>
      <c r="AA67" s="418"/>
      <c r="AB67" s="417"/>
      <c r="AC67" s="417"/>
      <c r="AD67" s="417"/>
      <c r="AE67" s="417"/>
      <c r="AF67" s="417"/>
    </row>
    <row r="68" spans="2:32" ht="23.4" customHeight="1" x14ac:dyDescent="0.7">
      <c r="B68" s="413" t="str">
        <f>'คะแนนเทอม 1'!B68</f>
        <v>ป.4/2</v>
      </c>
      <c r="C68" s="413">
        <f>'คะแนนเทอม 1'!C68</f>
        <v>23</v>
      </c>
      <c r="D68" s="413">
        <f>'คะแนนเทอม 1'!D68</f>
        <v>4085</v>
      </c>
      <c r="E68" s="414" t="str">
        <f>'คะแนนเทอม 1'!E68</f>
        <v>เด็กหญิง</v>
      </c>
      <c r="F68" s="415" t="str">
        <f>'คะแนนเทอม 1'!F68</f>
        <v>ณัฐนิล</v>
      </c>
      <c r="G68" s="416" t="str">
        <f>'คะแนนเทอม 1'!G68</f>
        <v>ตะเรือน</v>
      </c>
      <c r="I68" s="417"/>
      <c r="J68" s="417"/>
      <c r="K68" s="417"/>
      <c r="L68" s="417"/>
      <c r="M68" s="417"/>
      <c r="N68" s="418"/>
      <c r="O68" s="418"/>
      <c r="P68" s="418"/>
      <c r="Q68" s="418"/>
      <c r="R68" s="418"/>
      <c r="S68" s="417"/>
      <c r="T68" s="417"/>
      <c r="U68" s="417"/>
      <c r="V68" s="417"/>
      <c r="W68" s="418"/>
      <c r="X68" s="418"/>
      <c r="Y68" s="418"/>
      <c r="Z68" s="418"/>
      <c r="AA68" s="418"/>
      <c r="AB68" s="417"/>
      <c r="AC68" s="417"/>
      <c r="AD68" s="417"/>
      <c r="AE68" s="417"/>
      <c r="AF68" s="417"/>
    </row>
    <row r="69" spans="2:32" ht="23.4" customHeight="1" x14ac:dyDescent="0.7">
      <c r="B69" s="413" t="str">
        <f>'คะแนนเทอม 1'!B69</f>
        <v>ป.4/2</v>
      </c>
      <c r="C69" s="413">
        <f>'คะแนนเทอม 1'!C69</f>
        <v>24</v>
      </c>
      <c r="D69" s="413">
        <f>'คะแนนเทอม 1'!D69</f>
        <v>4092</v>
      </c>
      <c r="E69" s="414" t="str">
        <f>'คะแนนเทอม 1'!E69</f>
        <v>เด็กหญิง</v>
      </c>
      <c r="F69" s="415" t="str">
        <f>'คะแนนเทอม 1'!F69</f>
        <v>นารา</v>
      </c>
      <c r="G69" s="416" t="str">
        <f>'คะแนนเทอม 1'!G69</f>
        <v>พงษ์ตันกุล</v>
      </c>
      <c r="I69" s="417"/>
      <c r="J69" s="417"/>
      <c r="K69" s="417"/>
      <c r="L69" s="417"/>
      <c r="M69" s="417"/>
      <c r="N69" s="418"/>
      <c r="O69" s="418"/>
      <c r="P69" s="418"/>
      <c r="Q69" s="418"/>
      <c r="R69" s="418"/>
      <c r="S69" s="417"/>
      <c r="T69" s="417"/>
      <c r="U69" s="417"/>
      <c r="V69" s="417"/>
      <c r="W69" s="418"/>
      <c r="X69" s="418"/>
      <c r="Y69" s="418"/>
      <c r="Z69" s="418"/>
      <c r="AA69" s="418"/>
      <c r="AB69" s="417"/>
      <c r="AC69" s="417"/>
      <c r="AD69" s="417"/>
      <c r="AE69" s="417"/>
      <c r="AF69" s="417"/>
    </row>
    <row r="70" spans="2:32" ht="23.4" customHeight="1" x14ac:dyDescent="0.7">
      <c r="B70" s="413" t="str">
        <f>'คะแนนเทอม 1'!B70</f>
        <v>ป.4/2</v>
      </c>
      <c r="C70" s="413">
        <f>'คะแนนเทอม 1'!C70</f>
        <v>25</v>
      </c>
      <c r="D70" s="413">
        <f>'คะแนนเทอม 1'!D70</f>
        <v>4279</v>
      </c>
      <c r="E70" s="414" t="str">
        <f>'คะแนนเทอม 1'!E70</f>
        <v>เด็กหญิง</v>
      </c>
      <c r="F70" s="415" t="str">
        <f>'คะแนนเทอม 1'!F70</f>
        <v>พิชามญชุ์</v>
      </c>
      <c r="G70" s="416" t="str">
        <f>'คะแนนเทอม 1'!G70</f>
        <v>คำเขื่อน</v>
      </c>
      <c r="I70" s="417"/>
      <c r="J70" s="417"/>
      <c r="K70" s="417"/>
      <c r="L70" s="417"/>
      <c r="M70" s="417"/>
      <c r="N70" s="418"/>
      <c r="O70" s="418"/>
      <c r="P70" s="418"/>
      <c r="Q70" s="418"/>
      <c r="R70" s="418"/>
      <c r="S70" s="417"/>
      <c r="T70" s="417"/>
      <c r="U70" s="417"/>
      <c r="V70" s="417"/>
      <c r="W70" s="418"/>
      <c r="X70" s="418"/>
      <c r="Y70" s="418"/>
      <c r="Z70" s="418"/>
      <c r="AA70" s="418"/>
      <c r="AB70" s="417"/>
      <c r="AC70" s="417"/>
      <c r="AD70" s="417"/>
      <c r="AE70" s="417"/>
      <c r="AF70" s="417"/>
    </row>
    <row r="71" spans="2:32" ht="23.4" customHeight="1" x14ac:dyDescent="0.7">
      <c r="B71" s="413" t="str">
        <f>'คะแนนเทอม 1'!B71</f>
        <v>ป.4/2</v>
      </c>
      <c r="C71" s="413">
        <f>'คะแนนเทอม 1'!C71</f>
        <v>26</v>
      </c>
      <c r="D71" s="413" t="str">
        <f>'คะแนนเทอม 1'!D71</f>
        <v/>
      </c>
      <c r="E71" s="414" t="str">
        <f>'คะแนนเทอม 1'!E71</f>
        <v/>
      </c>
      <c r="F71" s="415" t="str">
        <f>'คะแนนเทอม 1'!F71</f>
        <v/>
      </c>
      <c r="G71" s="416" t="str">
        <f>'คะแนนเทอม 1'!G71</f>
        <v/>
      </c>
      <c r="I71" s="417"/>
      <c r="J71" s="417"/>
      <c r="K71" s="417"/>
      <c r="L71" s="417"/>
      <c r="M71" s="417"/>
      <c r="N71" s="418"/>
      <c r="O71" s="418"/>
      <c r="P71" s="418"/>
      <c r="Q71" s="418"/>
      <c r="R71" s="418"/>
      <c r="S71" s="417"/>
      <c r="T71" s="417"/>
      <c r="U71" s="417"/>
      <c r="V71" s="417"/>
      <c r="W71" s="418"/>
      <c r="X71" s="418"/>
      <c r="Y71" s="418"/>
      <c r="Z71" s="418"/>
      <c r="AA71" s="418"/>
      <c r="AB71" s="417"/>
      <c r="AC71" s="417"/>
      <c r="AD71" s="417"/>
      <c r="AE71" s="417"/>
      <c r="AF71" s="417"/>
    </row>
    <row r="72" spans="2:32" ht="23.4" customHeight="1" x14ac:dyDescent="0.7">
      <c r="B72" s="413" t="str">
        <f>'คะแนนเทอม 1'!B72</f>
        <v>ป.4/2</v>
      </c>
      <c r="C72" s="413">
        <f>'คะแนนเทอม 1'!C72</f>
        <v>27</v>
      </c>
      <c r="D72" s="413" t="str">
        <f>'คะแนนเทอม 1'!D72</f>
        <v/>
      </c>
      <c r="E72" s="414" t="str">
        <f>'คะแนนเทอม 1'!E72</f>
        <v/>
      </c>
      <c r="F72" s="415" t="str">
        <f>'คะแนนเทอม 1'!F72</f>
        <v/>
      </c>
      <c r="G72" s="416" t="str">
        <f>'คะแนนเทอม 1'!G72</f>
        <v/>
      </c>
      <c r="I72" s="417"/>
      <c r="J72" s="417"/>
      <c r="K72" s="417"/>
      <c r="L72" s="417"/>
      <c r="M72" s="417"/>
      <c r="N72" s="418"/>
      <c r="O72" s="418"/>
      <c r="P72" s="418"/>
      <c r="Q72" s="418"/>
      <c r="R72" s="418"/>
      <c r="S72" s="417"/>
      <c r="T72" s="417"/>
      <c r="U72" s="417"/>
      <c r="V72" s="417"/>
      <c r="W72" s="418"/>
      <c r="X72" s="418"/>
      <c r="Y72" s="418"/>
      <c r="Z72" s="418"/>
      <c r="AA72" s="418"/>
      <c r="AB72" s="417"/>
      <c r="AC72" s="417"/>
      <c r="AD72" s="417"/>
      <c r="AE72" s="417"/>
      <c r="AF72" s="417"/>
    </row>
    <row r="73" spans="2:32" ht="23.4" customHeight="1" x14ac:dyDescent="0.7">
      <c r="B73" s="413" t="str">
        <f>'คะแนนเทอม 1'!B73</f>
        <v>ป.4/2</v>
      </c>
      <c r="C73" s="413">
        <f>'คะแนนเทอม 1'!C73</f>
        <v>28</v>
      </c>
      <c r="D73" s="413" t="str">
        <f>'คะแนนเทอม 1'!D73</f>
        <v/>
      </c>
      <c r="E73" s="414" t="str">
        <f>'คะแนนเทอม 1'!E73</f>
        <v/>
      </c>
      <c r="F73" s="415" t="str">
        <f>'คะแนนเทอม 1'!F73</f>
        <v/>
      </c>
      <c r="G73" s="416" t="str">
        <f>'คะแนนเทอม 1'!G73</f>
        <v/>
      </c>
      <c r="I73" s="417"/>
      <c r="J73" s="417"/>
      <c r="K73" s="417"/>
      <c r="L73" s="417"/>
      <c r="M73" s="417"/>
      <c r="N73" s="418"/>
      <c r="O73" s="418"/>
      <c r="P73" s="418"/>
      <c r="Q73" s="418"/>
      <c r="R73" s="418"/>
      <c r="S73" s="417"/>
      <c r="T73" s="417"/>
      <c r="U73" s="417"/>
      <c r="V73" s="417"/>
      <c r="W73" s="418"/>
      <c r="X73" s="418"/>
      <c r="Y73" s="418"/>
      <c r="Z73" s="418"/>
      <c r="AA73" s="418"/>
      <c r="AB73" s="417"/>
      <c r="AC73" s="417"/>
      <c r="AD73" s="417"/>
      <c r="AE73" s="417"/>
      <c r="AF73" s="417"/>
    </row>
    <row r="74" spans="2:32" ht="23.4" customHeight="1" x14ac:dyDescent="0.7">
      <c r="B74" s="413" t="str">
        <f>'คะแนนเทอม 1'!B74</f>
        <v>ป.4/2</v>
      </c>
      <c r="C74" s="413">
        <f>'คะแนนเทอม 1'!C74</f>
        <v>29</v>
      </c>
      <c r="D74" s="413" t="str">
        <f>'คะแนนเทอม 1'!D74</f>
        <v/>
      </c>
      <c r="E74" s="414" t="str">
        <f>'คะแนนเทอม 1'!E74</f>
        <v/>
      </c>
      <c r="F74" s="415" t="str">
        <f>'คะแนนเทอม 1'!F74</f>
        <v/>
      </c>
      <c r="G74" s="416" t="str">
        <f>'คะแนนเทอม 1'!G74</f>
        <v/>
      </c>
      <c r="I74" s="417"/>
      <c r="J74" s="417"/>
      <c r="K74" s="417"/>
      <c r="L74" s="417"/>
      <c r="M74" s="417"/>
      <c r="N74" s="418"/>
      <c r="O74" s="418"/>
      <c r="P74" s="418"/>
      <c r="Q74" s="418"/>
      <c r="R74" s="418"/>
      <c r="S74" s="417"/>
      <c r="T74" s="417"/>
      <c r="U74" s="417"/>
      <c r="V74" s="417"/>
      <c r="W74" s="418"/>
      <c r="X74" s="418"/>
      <c r="Y74" s="418"/>
      <c r="Z74" s="418"/>
      <c r="AA74" s="418"/>
      <c r="AB74" s="417"/>
      <c r="AC74" s="417"/>
      <c r="AD74" s="417"/>
      <c r="AE74" s="417"/>
      <c r="AF74" s="417"/>
    </row>
    <row r="75" spans="2:32" ht="23.4" customHeight="1" x14ac:dyDescent="0.7">
      <c r="B75" s="413" t="str">
        <f>'คะแนนเทอม 1'!B75</f>
        <v>ป.4/2</v>
      </c>
      <c r="C75" s="413">
        <f>'คะแนนเทอม 1'!C75</f>
        <v>30</v>
      </c>
      <c r="D75" s="413" t="str">
        <f>'คะแนนเทอม 1'!D75</f>
        <v/>
      </c>
      <c r="E75" s="414" t="str">
        <f>'คะแนนเทอม 1'!E75</f>
        <v/>
      </c>
      <c r="F75" s="415" t="str">
        <f>'คะแนนเทอม 1'!F75</f>
        <v/>
      </c>
      <c r="G75" s="416" t="str">
        <f>'คะแนนเทอม 1'!G75</f>
        <v/>
      </c>
      <c r="I75" s="417"/>
      <c r="J75" s="417"/>
      <c r="K75" s="417"/>
      <c r="L75" s="417"/>
      <c r="M75" s="417"/>
      <c r="N75" s="418"/>
      <c r="O75" s="418"/>
      <c r="P75" s="418"/>
      <c r="Q75" s="418"/>
      <c r="R75" s="418"/>
      <c r="S75" s="417"/>
      <c r="T75" s="417"/>
      <c r="U75" s="417"/>
      <c r="V75" s="417"/>
      <c r="W75" s="418"/>
      <c r="X75" s="418"/>
      <c r="Y75" s="418"/>
      <c r="Z75" s="418"/>
      <c r="AA75" s="418"/>
      <c r="AB75" s="417"/>
      <c r="AC75" s="417"/>
      <c r="AD75" s="417"/>
      <c r="AE75" s="417"/>
      <c r="AF75" s="417"/>
    </row>
    <row r="76" spans="2:32" ht="23.4" customHeight="1" x14ac:dyDescent="0.7">
      <c r="B76" s="413" t="str">
        <f>'คะแนนเทอม 1'!B76</f>
        <v>ป.4/2</v>
      </c>
      <c r="C76" s="413">
        <f>'คะแนนเทอม 1'!C76</f>
        <v>31</v>
      </c>
      <c r="D76" s="413" t="str">
        <f>'คะแนนเทอม 1'!D76</f>
        <v/>
      </c>
      <c r="E76" s="414" t="str">
        <f>'คะแนนเทอม 1'!E76</f>
        <v/>
      </c>
      <c r="F76" s="415" t="str">
        <f>'คะแนนเทอม 1'!F76</f>
        <v/>
      </c>
      <c r="G76" s="416" t="str">
        <f>'คะแนนเทอม 1'!G76</f>
        <v/>
      </c>
      <c r="I76" s="417"/>
      <c r="J76" s="417"/>
      <c r="K76" s="417"/>
      <c r="L76" s="417"/>
      <c r="M76" s="417"/>
      <c r="N76" s="418"/>
      <c r="O76" s="418"/>
      <c r="P76" s="418"/>
      <c r="Q76" s="418"/>
      <c r="R76" s="418"/>
      <c r="S76" s="417"/>
      <c r="T76" s="417"/>
      <c r="U76" s="417"/>
      <c r="V76" s="417"/>
      <c r="W76" s="418"/>
      <c r="X76" s="418"/>
      <c r="Y76" s="418"/>
      <c r="Z76" s="418"/>
      <c r="AA76" s="418"/>
      <c r="AB76" s="417"/>
      <c r="AC76" s="417"/>
      <c r="AD76" s="417"/>
      <c r="AE76" s="417"/>
      <c r="AF76" s="417"/>
    </row>
    <row r="77" spans="2:32" ht="23.4" customHeight="1" x14ac:dyDescent="0.7">
      <c r="B77" s="413" t="str">
        <f>'คะแนนเทอม 1'!B77</f>
        <v>ป.4/2</v>
      </c>
      <c r="C77" s="413">
        <f>'คะแนนเทอม 1'!C77</f>
        <v>32</v>
      </c>
      <c r="D77" s="413" t="str">
        <f>'คะแนนเทอม 1'!D77</f>
        <v/>
      </c>
      <c r="E77" s="414" t="str">
        <f>'คะแนนเทอม 1'!E77</f>
        <v/>
      </c>
      <c r="F77" s="415" t="str">
        <f>'คะแนนเทอม 1'!F77</f>
        <v/>
      </c>
      <c r="G77" s="416" t="str">
        <f>'คะแนนเทอม 1'!G77</f>
        <v/>
      </c>
      <c r="I77" s="417"/>
      <c r="J77" s="417"/>
      <c r="K77" s="417"/>
      <c r="L77" s="417"/>
      <c r="M77" s="417"/>
      <c r="N77" s="418"/>
      <c r="O77" s="418"/>
      <c r="P77" s="418"/>
      <c r="Q77" s="418"/>
      <c r="R77" s="418"/>
      <c r="S77" s="417"/>
      <c r="T77" s="417"/>
      <c r="U77" s="417"/>
      <c r="V77" s="417"/>
      <c r="W77" s="418"/>
      <c r="X77" s="418"/>
      <c r="Y77" s="418"/>
      <c r="Z77" s="418"/>
      <c r="AA77" s="418"/>
      <c r="AB77" s="417"/>
      <c r="AC77" s="417"/>
      <c r="AD77" s="417"/>
      <c r="AE77" s="417"/>
      <c r="AF77" s="417"/>
    </row>
    <row r="78" spans="2:32" ht="23.4" customHeight="1" x14ac:dyDescent="0.7">
      <c r="B78" s="413" t="str">
        <f>'คะแนนเทอม 1'!B78</f>
        <v>ป.4/2</v>
      </c>
      <c r="C78" s="413">
        <f>'คะแนนเทอม 1'!C78</f>
        <v>33</v>
      </c>
      <c r="D78" s="413" t="str">
        <f>'คะแนนเทอม 1'!D78</f>
        <v/>
      </c>
      <c r="E78" s="414" t="str">
        <f>'คะแนนเทอม 1'!E78</f>
        <v/>
      </c>
      <c r="F78" s="415" t="str">
        <f>'คะแนนเทอม 1'!F78</f>
        <v/>
      </c>
      <c r="G78" s="416" t="str">
        <f>'คะแนนเทอม 1'!G78</f>
        <v/>
      </c>
      <c r="I78" s="417"/>
      <c r="J78" s="417"/>
      <c r="K78" s="417"/>
      <c r="L78" s="417"/>
      <c r="M78" s="417"/>
      <c r="N78" s="418"/>
      <c r="O78" s="418"/>
      <c r="P78" s="418"/>
      <c r="Q78" s="418"/>
      <c r="R78" s="418"/>
      <c r="S78" s="417"/>
      <c r="T78" s="417"/>
      <c r="U78" s="417"/>
      <c r="V78" s="417"/>
      <c r="W78" s="418"/>
      <c r="X78" s="418"/>
      <c r="Y78" s="418"/>
      <c r="Z78" s="418"/>
      <c r="AA78" s="418"/>
      <c r="AB78" s="417"/>
      <c r="AC78" s="417"/>
      <c r="AD78" s="417"/>
      <c r="AE78" s="417"/>
      <c r="AF78" s="417"/>
    </row>
    <row r="79" spans="2:32" ht="23.4" customHeight="1" x14ac:dyDescent="0.7">
      <c r="B79" s="413" t="str">
        <f>'คะแนนเทอม 1'!B79</f>
        <v>ป.4/2</v>
      </c>
      <c r="C79" s="413">
        <f>'คะแนนเทอม 1'!C79</f>
        <v>34</v>
      </c>
      <c r="D79" s="413" t="str">
        <f>'คะแนนเทอม 1'!D79</f>
        <v/>
      </c>
      <c r="E79" s="414" t="str">
        <f>'คะแนนเทอม 1'!E79</f>
        <v/>
      </c>
      <c r="F79" s="415" t="str">
        <f>'คะแนนเทอม 1'!F79</f>
        <v/>
      </c>
      <c r="G79" s="416" t="str">
        <f>'คะแนนเทอม 1'!G79</f>
        <v/>
      </c>
      <c r="I79" s="417"/>
      <c r="J79" s="417"/>
      <c r="K79" s="417"/>
      <c r="L79" s="417"/>
      <c r="M79" s="417"/>
      <c r="N79" s="418"/>
      <c r="O79" s="418"/>
      <c r="P79" s="418"/>
      <c r="Q79" s="418"/>
      <c r="R79" s="418"/>
      <c r="S79" s="417"/>
      <c r="T79" s="417"/>
      <c r="U79" s="417"/>
      <c r="V79" s="417"/>
      <c r="W79" s="418"/>
      <c r="X79" s="418"/>
      <c r="Y79" s="418"/>
      <c r="Z79" s="418"/>
      <c r="AA79" s="418"/>
      <c r="AB79" s="417"/>
      <c r="AC79" s="417"/>
      <c r="AD79" s="417"/>
      <c r="AE79" s="417"/>
      <c r="AF79" s="417"/>
    </row>
    <row r="80" spans="2:32" ht="23.4" customHeight="1" x14ac:dyDescent="0.7">
      <c r="B80" s="413" t="str">
        <f>'คะแนนเทอม 1'!B80</f>
        <v>ป.4/2</v>
      </c>
      <c r="C80" s="413">
        <f>'คะแนนเทอม 1'!C80</f>
        <v>35</v>
      </c>
      <c r="D80" s="413" t="str">
        <f>'คะแนนเทอม 1'!D80</f>
        <v/>
      </c>
      <c r="E80" s="414" t="str">
        <f>'คะแนนเทอม 1'!E80</f>
        <v/>
      </c>
      <c r="F80" s="415" t="str">
        <f>'คะแนนเทอม 1'!F80</f>
        <v/>
      </c>
      <c r="G80" s="416" t="str">
        <f>'คะแนนเทอม 1'!G80</f>
        <v/>
      </c>
      <c r="I80" s="417"/>
      <c r="J80" s="417"/>
      <c r="K80" s="417"/>
      <c r="L80" s="417"/>
      <c r="M80" s="417"/>
      <c r="N80" s="418"/>
      <c r="O80" s="418"/>
      <c r="P80" s="418"/>
      <c r="Q80" s="418"/>
      <c r="R80" s="418"/>
      <c r="S80" s="417"/>
      <c r="T80" s="417"/>
      <c r="U80" s="417"/>
      <c r="V80" s="417"/>
      <c r="W80" s="418"/>
      <c r="X80" s="418"/>
      <c r="Y80" s="418"/>
      <c r="Z80" s="418"/>
      <c r="AA80" s="418"/>
      <c r="AB80" s="417"/>
      <c r="AC80" s="417"/>
      <c r="AD80" s="417"/>
      <c r="AE80" s="417"/>
      <c r="AF80" s="417"/>
    </row>
    <row r="81" spans="2:32" ht="23.4" customHeight="1" x14ac:dyDescent="0.7">
      <c r="B81" s="413" t="str">
        <f>'คะแนนเทอม 1'!B81</f>
        <v>ป.4/2</v>
      </c>
      <c r="C81" s="413">
        <f>'คะแนนเทอม 1'!C81</f>
        <v>36</v>
      </c>
      <c r="D81" s="413" t="str">
        <f>'คะแนนเทอม 1'!D81</f>
        <v/>
      </c>
      <c r="E81" s="414" t="str">
        <f>'คะแนนเทอม 1'!E81</f>
        <v/>
      </c>
      <c r="F81" s="415" t="str">
        <f>'คะแนนเทอม 1'!F81</f>
        <v/>
      </c>
      <c r="G81" s="416" t="str">
        <f>'คะแนนเทอม 1'!G81</f>
        <v/>
      </c>
      <c r="I81" s="417"/>
      <c r="J81" s="417"/>
      <c r="K81" s="417"/>
      <c r="L81" s="417"/>
      <c r="M81" s="417"/>
      <c r="N81" s="418"/>
      <c r="O81" s="418"/>
      <c r="P81" s="418"/>
      <c r="Q81" s="418"/>
      <c r="R81" s="418"/>
      <c r="S81" s="417"/>
      <c r="T81" s="417"/>
      <c r="U81" s="417"/>
      <c r="V81" s="417"/>
      <c r="W81" s="418"/>
      <c r="X81" s="418"/>
      <c r="Y81" s="418"/>
      <c r="Z81" s="418"/>
      <c r="AA81" s="418"/>
      <c r="AB81" s="417"/>
      <c r="AC81" s="417"/>
      <c r="AD81" s="417"/>
      <c r="AE81" s="417"/>
      <c r="AF81" s="417"/>
    </row>
    <row r="82" spans="2:32" ht="23.4" customHeight="1" x14ac:dyDescent="0.7">
      <c r="B82" s="413" t="str">
        <f>'คะแนนเทอม 1'!B82</f>
        <v>ป.4/2</v>
      </c>
      <c r="C82" s="413">
        <f>'คะแนนเทอม 1'!C82</f>
        <v>37</v>
      </c>
      <c r="D82" s="413" t="str">
        <f>'คะแนนเทอม 1'!D82</f>
        <v/>
      </c>
      <c r="E82" s="414" t="str">
        <f>'คะแนนเทอม 1'!E82</f>
        <v/>
      </c>
      <c r="F82" s="415" t="str">
        <f>'คะแนนเทอม 1'!F82</f>
        <v/>
      </c>
      <c r="G82" s="416" t="str">
        <f>'คะแนนเทอม 1'!G82</f>
        <v/>
      </c>
      <c r="I82" s="417"/>
      <c r="J82" s="417"/>
      <c r="K82" s="417"/>
      <c r="L82" s="417"/>
      <c r="M82" s="417"/>
      <c r="N82" s="418"/>
      <c r="O82" s="418"/>
      <c r="P82" s="418"/>
      <c r="Q82" s="418"/>
      <c r="R82" s="418"/>
      <c r="S82" s="417"/>
      <c r="T82" s="417"/>
      <c r="U82" s="417"/>
      <c r="V82" s="417"/>
      <c r="W82" s="418"/>
      <c r="X82" s="418"/>
      <c r="Y82" s="418"/>
      <c r="Z82" s="418"/>
      <c r="AA82" s="418"/>
      <c r="AB82" s="417"/>
      <c r="AC82" s="417"/>
      <c r="AD82" s="417"/>
      <c r="AE82" s="417"/>
      <c r="AF82" s="417"/>
    </row>
    <row r="83" spans="2:32" ht="23.4" customHeight="1" x14ac:dyDescent="0.7">
      <c r="B83" s="413" t="str">
        <f>'คะแนนเทอม 1'!B83</f>
        <v>ป.4/2</v>
      </c>
      <c r="C83" s="413">
        <f>'คะแนนเทอม 1'!C83</f>
        <v>38</v>
      </c>
      <c r="D83" s="413" t="str">
        <f>'คะแนนเทอม 1'!D83</f>
        <v/>
      </c>
      <c r="E83" s="414" t="str">
        <f>'คะแนนเทอม 1'!E83</f>
        <v/>
      </c>
      <c r="F83" s="415" t="str">
        <f>'คะแนนเทอม 1'!F83</f>
        <v/>
      </c>
      <c r="G83" s="416" t="str">
        <f>'คะแนนเทอม 1'!G83</f>
        <v/>
      </c>
      <c r="I83" s="417"/>
      <c r="J83" s="417"/>
      <c r="K83" s="417"/>
      <c r="L83" s="417"/>
      <c r="M83" s="417"/>
      <c r="N83" s="418"/>
      <c r="O83" s="418"/>
      <c r="P83" s="418"/>
      <c r="Q83" s="418"/>
      <c r="R83" s="418"/>
      <c r="S83" s="417"/>
      <c r="T83" s="417"/>
      <c r="U83" s="417"/>
      <c r="V83" s="417"/>
      <c r="W83" s="418"/>
      <c r="X83" s="418"/>
      <c r="Y83" s="418"/>
      <c r="Z83" s="418"/>
      <c r="AA83" s="418"/>
      <c r="AB83" s="417"/>
      <c r="AC83" s="417"/>
      <c r="AD83" s="417"/>
      <c r="AE83" s="417"/>
      <c r="AF83" s="417"/>
    </row>
    <row r="84" spans="2:32" ht="23.4" customHeight="1" x14ac:dyDescent="0.7">
      <c r="B84" s="413" t="str">
        <f>'คะแนนเทอม 1'!B84</f>
        <v>ป.4/2</v>
      </c>
      <c r="C84" s="413">
        <f>'คะแนนเทอม 1'!C84</f>
        <v>39</v>
      </c>
      <c r="D84" s="413" t="str">
        <f>'คะแนนเทอม 1'!D84</f>
        <v/>
      </c>
      <c r="E84" s="414" t="str">
        <f>'คะแนนเทอม 1'!E84</f>
        <v/>
      </c>
      <c r="F84" s="415" t="str">
        <f>'คะแนนเทอม 1'!F84</f>
        <v/>
      </c>
      <c r="G84" s="416" t="str">
        <f>'คะแนนเทอม 1'!G84</f>
        <v/>
      </c>
      <c r="I84" s="417"/>
      <c r="J84" s="417"/>
      <c r="K84" s="417"/>
      <c r="L84" s="417"/>
      <c r="M84" s="417"/>
      <c r="N84" s="418"/>
      <c r="O84" s="418"/>
      <c r="P84" s="418"/>
      <c r="Q84" s="418"/>
      <c r="R84" s="418"/>
      <c r="S84" s="417"/>
      <c r="T84" s="417"/>
      <c r="U84" s="417"/>
      <c r="V84" s="417"/>
      <c r="W84" s="418"/>
      <c r="X84" s="418"/>
      <c r="Y84" s="418"/>
      <c r="Z84" s="418"/>
      <c r="AA84" s="418"/>
      <c r="AB84" s="417"/>
      <c r="AC84" s="417"/>
      <c r="AD84" s="417"/>
      <c r="AE84" s="417"/>
      <c r="AF84" s="417"/>
    </row>
    <row r="85" spans="2:32" ht="23.4" customHeight="1" x14ac:dyDescent="0.7">
      <c r="B85" s="413" t="str">
        <f>'คะแนนเทอม 1'!B85</f>
        <v>ป.4/2</v>
      </c>
      <c r="C85" s="413">
        <f>'คะแนนเทอม 1'!C85</f>
        <v>40</v>
      </c>
      <c r="D85" s="413" t="str">
        <f>'คะแนนเทอม 1'!D85</f>
        <v/>
      </c>
      <c r="E85" s="414" t="str">
        <f>'คะแนนเทอม 1'!E85</f>
        <v/>
      </c>
      <c r="F85" s="415" t="str">
        <f>'คะแนนเทอม 1'!F85</f>
        <v/>
      </c>
      <c r="G85" s="416" t="str">
        <f>'คะแนนเทอม 1'!G85</f>
        <v/>
      </c>
      <c r="I85" s="417"/>
      <c r="J85" s="417"/>
      <c r="K85" s="417"/>
      <c r="L85" s="417"/>
      <c r="M85" s="417"/>
      <c r="N85" s="418"/>
      <c r="O85" s="418"/>
      <c r="P85" s="418"/>
      <c r="Q85" s="418"/>
      <c r="R85" s="418"/>
      <c r="S85" s="417"/>
      <c r="T85" s="417"/>
      <c r="U85" s="417"/>
      <c r="V85" s="417"/>
      <c r="W85" s="418"/>
      <c r="X85" s="418"/>
      <c r="Y85" s="418"/>
      <c r="Z85" s="418"/>
      <c r="AA85" s="418"/>
      <c r="AB85" s="417"/>
      <c r="AC85" s="417"/>
      <c r="AD85" s="417"/>
      <c r="AE85" s="417"/>
      <c r="AF85" s="417"/>
    </row>
  </sheetData>
  <sheetProtection algorithmName="SHA-512" hashValue="Ncfu0yooJVur1qf9vVzEzqnGrQ/hKRdk0mcaf7q89FvZUMRZvtyJohPxPrY64vOfiNNZ6MEP54TyU7GkAtFO3w==" saltValue="74gfrxJ2tONayf63oMSjoA==" spinCount="100000" sheet="1" selectLockedCells="1"/>
  <mergeCells count="10">
    <mergeCell ref="B1:AF1"/>
    <mergeCell ref="B3:AF3"/>
    <mergeCell ref="B4:B5"/>
    <mergeCell ref="C4:C5"/>
    <mergeCell ref="E4:G5"/>
    <mergeCell ref="I4:M4"/>
    <mergeCell ref="N4:R4"/>
    <mergeCell ref="S4:V4"/>
    <mergeCell ref="W4:AA4"/>
    <mergeCell ref="AB4:AF4"/>
  </mergeCells>
  <phoneticPr fontId="99" type="noConversion"/>
  <conditionalFormatting sqref="I6:M85">
    <cfRule type="containsBlanks" dxfId="6" priority="5">
      <formula>LEN(TRIM(I6))=0</formula>
    </cfRule>
  </conditionalFormatting>
  <conditionalFormatting sqref="I6:AF85">
    <cfRule type="cellIs" dxfId="5" priority="6" operator="lessThan">
      <formula>0</formula>
    </cfRule>
    <cfRule type="cellIs" dxfId="4" priority="7" operator="greaterThan">
      <formula>3</formula>
    </cfRule>
  </conditionalFormatting>
  <conditionalFormatting sqref="N6:R85">
    <cfRule type="containsBlanks" dxfId="3" priority="3">
      <formula>LEN(TRIM(N6))=0</formula>
    </cfRule>
  </conditionalFormatting>
  <conditionalFormatting sqref="S6:V85">
    <cfRule type="containsBlanks" dxfId="2" priority="4">
      <formula>LEN(TRIM(S6))=0</formula>
    </cfRule>
  </conditionalFormatting>
  <conditionalFormatting sqref="W6:AA85">
    <cfRule type="containsBlanks" dxfId="1" priority="2">
      <formula>LEN(TRIM(W6))=0</formula>
    </cfRule>
  </conditionalFormatting>
  <conditionalFormatting sqref="AB6:AF85">
    <cfRule type="containsBlanks" dxfId="0" priority="1">
      <formula>LEN(TRIM(AB6))=0</formula>
    </cfRule>
  </conditionalFormatting>
  <printOptions horizontalCentered="1"/>
  <pageMargins left="0.11811023622047245" right="0.15748031496062992" top="0.6692913385826772" bottom="0.47244094488188981" header="0.62992125984251968" footer="0.23622047244094491"/>
  <pageSetup paperSize="9" scale="85" orientation="landscape" horizontalDpi="4294967293" verticalDpi="300" r:id="rId1"/>
  <headerFooter alignWithMargins="0"/>
  <rowBreaks count="2" manualBreakCount="2">
    <brk id="26" min="1" max="32" man="1"/>
    <brk id="45" min="1" max="32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B0545-EED8-4A05-B476-FC2746BCC810}">
  <sheetPr>
    <tabColor rgb="FFFFC000"/>
  </sheetPr>
  <dimension ref="A1:N24"/>
  <sheetViews>
    <sheetView showGridLines="0" showRowColHeaders="0" showZeros="0" view="pageBreakPreview" zoomScaleSheetLayoutView="100" workbookViewId="0">
      <selection activeCell="C11" sqref="C11"/>
    </sheetView>
  </sheetViews>
  <sheetFormatPr defaultColWidth="9.09765625" defaultRowHeight="23" x14ac:dyDescent="0.7"/>
  <cols>
    <col min="1" max="1" width="26.19921875" style="406" customWidth="1"/>
    <col min="2" max="2" width="18" style="442" customWidth="1"/>
    <col min="3" max="7" width="19.59765625" style="435" customWidth="1"/>
    <col min="8" max="9" width="12.69921875" style="406" customWidth="1"/>
    <col min="10" max="14" width="9.09765625" style="406" hidden="1" customWidth="1"/>
    <col min="15" max="15" width="0" style="406" hidden="1" customWidth="1"/>
    <col min="16" max="16384" width="9.09765625" style="406"/>
  </cols>
  <sheetData>
    <row r="1" spans="1:14" ht="29" x14ac:dyDescent="0.9">
      <c r="B1" s="448" t="str">
        <f>"สรุปการประเมินสมรรถนะสำคัญของผู้เรียน  "&amp;ข้อมูลเบื้องต้น!F8&amp;"   "&amp;ข้อมูลเบื้องต้น!F10</f>
        <v>สรุปการประเมินสมรรถนะสำคัญของผู้เรียน  ป.4   การป้องกันการทุจริต 4</v>
      </c>
      <c r="C1" s="448"/>
      <c r="D1" s="448"/>
      <c r="E1" s="448"/>
      <c r="F1" s="448"/>
      <c r="G1" s="448"/>
      <c r="H1" s="448"/>
      <c r="I1" s="448"/>
    </row>
    <row r="2" spans="1:14" ht="9.75" customHeight="1" x14ac:dyDescent="0.7">
      <c r="B2" s="436"/>
      <c r="C2" s="437" t="s">
        <v>729</v>
      </c>
      <c r="D2" s="437" t="s">
        <v>730</v>
      </c>
      <c r="E2" s="437" t="s">
        <v>731</v>
      </c>
      <c r="F2" s="437" t="s">
        <v>732</v>
      </c>
      <c r="G2" s="437" t="s">
        <v>733</v>
      </c>
    </row>
    <row r="3" spans="1:14" ht="41" x14ac:dyDescent="0.55000000000000004">
      <c r="B3" s="409" t="s">
        <v>734</v>
      </c>
      <c r="C3" s="438" t="s">
        <v>717</v>
      </c>
      <c r="D3" s="438" t="s">
        <v>718</v>
      </c>
      <c r="E3" s="438" t="s">
        <v>719</v>
      </c>
      <c r="F3" s="438" t="s">
        <v>720</v>
      </c>
      <c r="G3" s="438" t="s">
        <v>721</v>
      </c>
      <c r="H3" s="439" t="s">
        <v>728</v>
      </c>
      <c r="I3" s="439" t="s">
        <v>14</v>
      </c>
    </row>
    <row r="4" spans="1:14" ht="23.15" customHeight="1" x14ac:dyDescent="0.7">
      <c r="B4" s="440" t="s">
        <v>735</v>
      </c>
      <c r="C4" s="431">
        <f>COUNTIF(สรุปสมรรถนะ1!G$4:G$83,3)</f>
        <v>1</v>
      </c>
      <c r="D4" s="431">
        <f>COUNTIF(สรุปสมรรถนะ1!H$4:H$83,3)</f>
        <v>2</v>
      </c>
      <c r="E4" s="431">
        <f>COUNTIF(สรุปสมรรถนะ1!I$4:I$83,3)</f>
        <v>0</v>
      </c>
      <c r="F4" s="431">
        <f>COUNTIF(สรุปสมรรถนะ1!J$4:J$83,3)</f>
        <v>1</v>
      </c>
      <c r="G4" s="431">
        <f>COUNTIF(สรุปสมรรถนะ1!K$4:K$83,3)</f>
        <v>1</v>
      </c>
      <c r="H4" s="431">
        <f>COUNTIF(สรุปสมรรถนะ1!L$4:L$83,3)</f>
        <v>1</v>
      </c>
      <c r="I4" s="441">
        <f>H4*100/$C$8</f>
        <v>50</v>
      </c>
      <c r="J4" s="433">
        <f t="shared" ref="J4:N7" si="0">IF(C4="",0,C4)</f>
        <v>1</v>
      </c>
      <c r="K4" s="433">
        <f t="shared" si="0"/>
        <v>2</v>
      </c>
      <c r="L4" s="433">
        <f t="shared" si="0"/>
        <v>0</v>
      </c>
      <c r="M4" s="433">
        <f t="shared" si="0"/>
        <v>1</v>
      </c>
      <c r="N4" s="433">
        <f t="shared" si="0"/>
        <v>1</v>
      </c>
    </row>
    <row r="5" spans="1:14" ht="23.15" customHeight="1" x14ac:dyDescent="0.7">
      <c r="B5" s="440" t="s">
        <v>736</v>
      </c>
      <c r="C5" s="431">
        <f>COUNTIF(สรุปสมรรถนะ1!G$4:G$83,2)</f>
        <v>1</v>
      </c>
      <c r="D5" s="431">
        <f>COUNTIF(สรุปสมรรถนะ1!H$4:H$83,2)</f>
        <v>0</v>
      </c>
      <c r="E5" s="431">
        <f>COUNTIF(สรุปสมรรถนะ1!I$4:I$83,2)</f>
        <v>2</v>
      </c>
      <c r="F5" s="431">
        <f>COUNTIF(สรุปสมรรถนะ1!J$4:J$83,2)</f>
        <v>1</v>
      </c>
      <c r="G5" s="431">
        <f>COUNTIF(สรุปสมรรถนะ1!K$4:K$83,2)</f>
        <v>1</v>
      </c>
      <c r="H5" s="431">
        <f>COUNTIF(สรุปสมรรถนะ1!L$4:L$83,2)</f>
        <v>1</v>
      </c>
      <c r="I5" s="441">
        <f t="shared" ref="I5:I7" si="1">H5*100/$C$8</f>
        <v>50</v>
      </c>
      <c r="J5" s="433">
        <f t="shared" si="0"/>
        <v>1</v>
      </c>
      <c r="K5" s="433">
        <f t="shared" si="0"/>
        <v>0</v>
      </c>
      <c r="L5" s="433">
        <f t="shared" si="0"/>
        <v>2</v>
      </c>
      <c r="M5" s="433">
        <f t="shared" si="0"/>
        <v>1</v>
      </c>
      <c r="N5" s="433">
        <f t="shared" si="0"/>
        <v>1</v>
      </c>
    </row>
    <row r="6" spans="1:14" ht="23.15" customHeight="1" x14ac:dyDescent="0.7">
      <c r="A6" s="419"/>
      <c r="B6" s="440" t="s">
        <v>737</v>
      </c>
      <c r="C6" s="431">
        <f>COUNTIF(สรุปสมรรถนะ1!G$4:G$83,1)</f>
        <v>0</v>
      </c>
      <c r="D6" s="431">
        <f>COUNTIF(สรุปสมรรถนะ1!H$4:H$83,1)</f>
        <v>0</v>
      </c>
      <c r="E6" s="431">
        <f>COUNTIF(สรุปสมรรถนะ1!I$4:I$83,1)</f>
        <v>0</v>
      </c>
      <c r="F6" s="431">
        <f>COUNTIF(สรุปสมรรถนะ1!J$4:J$83,1)</f>
        <v>0</v>
      </c>
      <c r="G6" s="431">
        <f>COUNTIF(สรุปสมรรถนะ1!K$4:K$83,1)</f>
        <v>0</v>
      </c>
      <c r="H6" s="431">
        <f>COUNTIF(สรุปสมรรถนะ1!L$4:L$83,1)</f>
        <v>0</v>
      </c>
      <c r="I6" s="441">
        <f t="shared" si="1"/>
        <v>0</v>
      </c>
      <c r="J6" s="433">
        <f t="shared" si="0"/>
        <v>0</v>
      </c>
      <c r="K6" s="433">
        <f t="shared" si="0"/>
        <v>0</v>
      </c>
      <c r="L6" s="433">
        <f t="shared" si="0"/>
        <v>0</v>
      </c>
      <c r="M6" s="433">
        <f t="shared" si="0"/>
        <v>0</v>
      </c>
      <c r="N6" s="433">
        <f t="shared" si="0"/>
        <v>0</v>
      </c>
    </row>
    <row r="7" spans="1:14" ht="23.15" customHeight="1" x14ac:dyDescent="0.7">
      <c r="A7" s="419"/>
      <c r="B7" s="440" t="s">
        <v>738</v>
      </c>
      <c r="C7" s="431">
        <f>COUNTIF(สรุปสมรรถนะ1!G$4:G$83,0)</f>
        <v>0</v>
      </c>
      <c r="D7" s="431">
        <f>COUNTIF(สรุปสมรรถนะ1!H$4:H$83,0)</f>
        <v>0</v>
      </c>
      <c r="E7" s="431">
        <f>COUNTIF(สรุปสมรรถนะ1!I$4:I$83,0)</f>
        <v>0</v>
      </c>
      <c r="F7" s="431">
        <f>COUNTIF(สรุปสมรรถนะ1!J$4:J$83,0)</f>
        <v>0</v>
      </c>
      <c r="G7" s="431">
        <f>COUNTIF(สรุปสมรรถนะ1!K$4:K$83,0)</f>
        <v>0</v>
      </c>
      <c r="H7" s="431">
        <f>COUNTIF(สรุปสมรรถนะ1!L$4:L$83,0)</f>
        <v>0</v>
      </c>
      <c r="I7" s="441">
        <f t="shared" si="1"/>
        <v>0</v>
      </c>
      <c r="J7" s="433">
        <f t="shared" si="0"/>
        <v>0</v>
      </c>
      <c r="K7" s="433">
        <f t="shared" si="0"/>
        <v>0</v>
      </c>
      <c r="L7" s="433">
        <f t="shared" si="0"/>
        <v>0</v>
      </c>
      <c r="M7" s="433">
        <f t="shared" si="0"/>
        <v>0</v>
      </c>
      <c r="N7" s="433">
        <f t="shared" si="0"/>
        <v>0</v>
      </c>
    </row>
    <row r="8" spans="1:14" ht="23.15" customHeight="1" x14ac:dyDescent="0.7">
      <c r="A8" s="419"/>
      <c r="B8" s="440" t="s">
        <v>4</v>
      </c>
      <c r="C8" s="431">
        <f>SUM(C4:C7)</f>
        <v>2</v>
      </c>
      <c r="D8" s="431">
        <f t="shared" ref="D8:F8" si="2">SUM(D4:D7)</f>
        <v>2</v>
      </c>
      <c r="E8" s="431">
        <f t="shared" si="2"/>
        <v>2</v>
      </c>
      <c r="F8" s="431">
        <f t="shared" si="2"/>
        <v>2</v>
      </c>
      <c r="G8" s="431">
        <f t="shared" ref="G8:H8" si="3">SUM(G4:G7)</f>
        <v>2</v>
      </c>
      <c r="H8" s="431">
        <f t="shared" si="3"/>
        <v>2</v>
      </c>
      <c r="I8" s="441">
        <f>SUM(I4:I7)</f>
        <v>100</v>
      </c>
      <c r="J8" s="433"/>
      <c r="K8" s="433"/>
      <c r="L8" s="433"/>
      <c r="M8" s="433"/>
      <c r="N8" s="433"/>
    </row>
    <row r="9" spans="1:14" ht="15.75" customHeight="1" x14ac:dyDescent="0.7"/>
    <row r="10" spans="1:14" ht="29" x14ac:dyDescent="0.7">
      <c r="C10" s="449" t="str">
        <f>"แผนภูมิแสดงผลการประเมินสมรรถนะสำครัญของผู้เรียน "&amp;ข้อมูลเบื้องต้น!F8&amp; "  วิชา"&amp;ข้อมูลเบื้องต้น!F10</f>
        <v>แผนภูมิแสดงผลการประเมินสมรรถนะสำครัญของผู้เรียน ป.4  วิชาการป้องกันการทุจริต 4</v>
      </c>
      <c r="D10" s="449"/>
      <c r="E10" s="449"/>
      <c r="F10" s="449"/>
      <c r="G10" s="449"/>
    </row>
    <row r="23" spans="6:7" x14ac:dyDescent="0.7">
      <c r="F23" s="450"/>
      <c r="G23" s="450"/>
    </row>
    <row r="24" spans="6:7" x14ac:dyDescent="0.7">
      <c r="F24" s="451" t="str">
        <f>"( "&amp;ข้อมูลเบื้องต้น!F12&amp;" )"</f>
        <v>( นาย............... )</v>
      </c>
      <c r="G24" s="451"/>
    </row>
  </sheetData>
  <sheetProtection algorithmName="SHA-512" hashValue="cFaOY6DIin9cOrjgyCCIV3lWhdK5OFeujr0N+q5BPvLqeTPYKy77jcJbfZF7r9XGO9lWQNj90rVVoxOqAhaFNA==" saltValue="s2XPAJv1ekA4EzzVKZqc1A==" spinCount="100000" sheet="1" selectLockedCells="1"/>
  <mergeCells count="4">
    <mergeCell ref="B1:I1"/>
    <mergeCell ref="C10:G10"/>
    <mergeCell ref="F23:G23"/>
    <mergeCell ref="F24:G24"/>
  </mergeCells>
  <printOptions horizontalCentered="1"/>
  <pageMargins left="0.11811023622047245" right="0.15748031496062992" top="0.55000000000000004" bottom="0.27559055118110237" header="0.56999999999999995" footer="0.23622047244094491"/>
  <pageSetup paperSize="9" scale="85" orientation="landscape" horizontalDpi="4294967293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71ED0-5D0B-485C-9898-3320AFECA331}">
  <sheetPr>
    <tabColor rgb="FFFFC000"/>
  </sheetPr>
  <dimension ref="A1:R83"/>
  <sheetViews>
    <sheetView showGridLines="0" showRowColHeaders="0" showZeros="0" view="pageBreakPreview" zoomScaleSheetLayoutView="100" workbookViewId="0">
      <pane xSplit="6" ySplit="3" topLeftCell="G4" activePane="bottomRight" state="frozen"/>
      <selection pane="topRight" activeCell="G1" sqref="G1"/>
      <selection pane="bottomLeft" activeCell="A4" sqref="A4"/>
      <selection pane="bottomRight" activeCell="H7" sqref="H7"/>
    </sheetView>
  </sheetViews>
  <sheetFormatPr defaultColWidth="9.09765625" defaultRowHeight="23" x14ac:dyDescent="0.7"/>
  <cols>
    <col min="1" max="1" width="26.19921875" style="406" customWidth="1"/>
    <col min="2" max="2" width="4.69921875" style="434" customWidth="1"/>
    <col min="3" max="3" width="4.3984375" style="420" customWidth="1"/>
    <col min="4" max="4" width="7.09765625" style="421" bestFit="1" customWidth="1"/>
    <col min="5" max="5" width="14" style="421" customWidth="1"/>
    <col min="6" max="6" width="16.5" style="421" customWidth="1"/>
    <col min="7" max="11" width="10.09765625" style="435" customWidth="1"/>
    <col min="12" max="12" width="11.59765625" style="406" customWidth="1"/>
    <col min="13" max="18" width="9.09765625" style="406" hidden="1" customWidth="1"/>
    <col min="19" max="16384" width="9.09765625" style="406"/>
  </cols>
  <sheetData>
    <row r="1" spans="1:17" ht="29" x14ac:dyDescent="0.9">
      <c r="B1" s="448" t="str">
        <f>"สรุปแบบประเมินสมรรถนะสำคัญของผู้เรียน "&amp;ข้อมูลเบื้องต้น!F8</f>
        <v>สรุปแบบประเมินสมรรถนะสำคัญของผู้เรียน ป.4</v>
      </c>
      <c r="C1" s="448"/>
      <c r="D1" s="448"/>
      <c r="E1" s="448"/>
      <c r="F1" s="448"/>
      <c r="G1" s="448"/>
      <c r="H1" s="448"/>
      <c r="I1" s="448"/>
      <c r="J1" s="448"/>
      <c r="K1" s="448"/>
      <c r="L1" s="448"/>
    </row>
    <row r="2" spans="1:17" ht="8.25" customHeight="1" x14ac:dyDescent="0.7">
      <c r="B2" s="452"/>
      <c r="C2" s="452"/>
      <c r="D2" s="452"/>
      <c r="E2" s="452"/>
      <c r="F2" s="452"/>
      <c r="G2" s="452"/>
      <c r="H2" s="452"/>
      <c r="I2" s="452"/>
      <c r="J2" s="452"/>
      <c r="K2" s="452"/>
    </row>
    <row r="3" spans="1:17" ht="80" x14ac:dyDescent="0.55000000000000004">
      <c r="B3" s="408" t="s">
        <v>64</v>
      </c>
      <c r="C3" s="422" t="s">
        <v>71</v>
      </c>
      <c r="D3" s="453" t="s">
        <v>727</v>
      </c>
      <c r="E3" s="453"/>
      <c r="F3" s="453"/>
      <c r="G3" s="443" t="s">
        <v>717</v>
      </c>
      <c r="H3" s="443" t="s">
        <v>718</v>
      </c>
      <c r="I3" s="443" t="s">
        <v>719</v>
      </c>
      <c r="J3" s="443" t="s">
        <v>720</v>
      </c>
      <c r="K3" s="443" t="s">
        <v>721</v>
      </c>
      <c r="L3" s="444" t="s">
        <v>728</v>
      </c>
    </row>
    <row r="4" spans="1:17" ht="23.15" customHeight="1" x14ac:dyDescent="0.7">
      <c r="B4" s="426" t="str">
        <f>ประเมินสมรรถนะ!B6</f>
        <v>ป.4/1</v>
      </c>
      <c r="C4" s="427">
        <f>ประเมินสมรรถนะ!C6</f>
        <v>1</v>
      </c>
      <c r="D4" s="428" t="str">
        <f>ประเมินสมรรถนะ!E6</f>
        <v>เด็กชาย</v>
      </c>
      <c r="E4" s="429" t="str">
        <f>ประเมินสมรรถนะ!F6</f>
        <v>กันตวิชญ์</v>
      </c>
      <c r="F4" s="430" t="str">
        <f>ประเมินสมรรถนะ!G6</f>
        <v>วงค์ตัน</v>
      </c>
      <c r="G4" s="682">
        <f>สรุปสมรรถนะ1!G4</f>
        <v>3</v>
      </c>
      <c r="H4" s="682">
        <f>สรุปสมรรถนะ1!H4</f>
        <v>3</v>
      </c>
      <c r="I4" s="682">
        <f>สรุปสมรรถนะ1!I4</f>
        <v>2</v>
      </c>
      <c r="J4" s="682">
        <f>สรุปสมรรถนะ1!J4</f>
        <v>3</v>
      </c>
      <c r="K4" s="682">
        <f>สรุปสมรรถนะ1!K4</f>
        <v>3</v>
      </c>
      <c r="L4" s="432">
        <f>IF(ISNA(MODE(M4:Q4)),"",MODE(M4:Q4))</f>
        <v>3</v>
      </c>
      <c r="M4" s="433">
        <f>IF(G4="",0,G4)</f>
        <v>3</v>
      </c>
      <c r="N4" s="433">
        <f>IF(H4="",0,H4)</f>
        <v>3</v>
      </c>
      <c r="O4" s="433">
        <f>IF(I4="",0,I4)</f>
        <v>2</v>
      </c>
      <c r="P4" s="433">
        <f>IF(J4="",0,J4)</f>
        <v>3</v>
      </c>
      <c r="Q4" s="433">
        <f>IF(K4="",0,K4)</f>
        <v>3</v>
      </c>
    </row>
    <row r="5" spans="1:17" ht="23.15" customHeight="1" x14ac:dyDescent="0.7">
      <c r="B5" s="426" t="str">
        <f>ประเมินสมรรถนะ!B7</f>
        <v>ป.4/1</v>
      </c>
      <c r="C5" s="427">
        <f>ประเมินสมรรถนะ!C7</f>
        <v>2</v>
      </c>
      <c r="D5" s="428" t="str">
        <f>ประเมินสมรรถนะ!E7</f>
        <v>เด็กชาย</v>
      </c>
      <c r="E5" s="429" t="str">
        <f>ประเมินสมรรถนะ!F7</f>
        <v>วุฒิพงษ์</v>
      </c>
      <c r="F5" s="430" t="str">
        <f>ประเมินสมรรถนะ!G7</f>
        <v>แสงทอง</v>
      </c>
      <c r="G5" s="682">
        <f>สรุปสมรรถนะ1!G5</f>
        <v>2</v>
      </c>
      <c r="H5" s="682">
        <f>สรุปสมรรถนะ1!H5</f>
        <v>3</v>
      </c>
      <c r="I5" s="682">
        <f>สรุปสมรรถนะ1!I5</f>
        <v>2</v>
      </c>
      <c r="J5" s="682">
        <f>สรุปสมรรถนะ1!J5</f>
        <v>2</v>
      </c>
      <c r="K5" s="682">
        <f>สรุปสมรรถนะ1!K5</f>
        <v>2</v>
      </c>
      <c r="L5" s="432">
        <f t="shared" ref="L5:L68" si="0">IF(ISNA(MODE(M5:Q5)),"",MODE(M5:Q5))</f>
        <v>2</v>
      </c>
      <c r="M5" s="433">
        <f t="shared" ref="M5:Q55" si="1">IF(G5="",0,G5)</f>
        <v>2</v>
      </c>
      <c r="N5" s="433">
        <f t="shared" si="1"/>
        <v>3</v>
      </c>
      <c r="O5" s="433">
        <f t="shared" si="1"/>
        <v>2</v>
      </c>
      <c r="P5" s="433">
        <f t="shared" si="1"/>
        <v>2</v>
      </c>
      <c r="Q5" s="433">
        <f t="shared" si="1"/>
        <v>2</v>
      </c>
    </row>
    <row r="6" spans="1:17" ht="23.15" customHeight="1" x14ac:dyDescent="0.7">
      <c r="A6" s="419"/>
      <c r="B6" s="426" t="str">
        <f>ประเมินสมรรถนะ!B8</f>
        <v>ป.4/1</v>
      </c>
      <c r="C6" s="427">
        <f>ประเมินสมรรถนะ!C8</f>
        <v>3</v>
      </c>
      <c r="D6" s="428" t="str">
        <f>ประเมินสมรรถนะ!E8</f>
        <v>เด็กชาย</v>
      </c>
      <c r="E6" s="429" t="str">
        <f>ประเมินสมรรถนะ!F8</f>
        <v>ธนบดี</v>
      </c>
      <c r="F6" s="430" t="str">
        <f>ประเมินสมรรถนะ!G8</f>
        <v>มณีรัตน์</v>
      </c>
      <c r="G6" s="682" t="str">
        <f>สรุปสมรรถนะ1!G6</f>
        <v>-</v>
      </c>
      <c r="H6" s="682" t="str">
        <f>สรุปสมรรถนะ1!H6</f>
        <v>-</v>
      </c>
      <c r="I6" s="682" t="str">
        <f>สรุปสมรรถนะ1!I6</f>
        <v>-</v>
      </c>
      <c r="J6" s="682" t="str">
        <f>สรุปสมรรถนะ1!J6</f>
        <v>-</v>
      </c>
      <c r="K6" s="682" t="str">
        <f>สรุปสมรรถนะ1!K6</f>
        <v>-</v>
      </c>
      <c r="L6" s="432" t="str">
        <f t="shared" si="0"/>
        <v/>
      </c>
      <c r="M6" s="433" t="str">
        <f t="shared" si="1"/>
        <v>-</v>
      </c>
      <c r="N6" s="433" t="str">
        <f t="shared" si="1"/>
        <v>-</v>
      </c>
      <c r="O6" s="433" t="str">
        <f t="shared" si="1"/>
        <v>-</v>
      </c>
      <c r="P6" s="433" t="str">
        <f t="shared" si="1"/>
        <v>-</v>
      </c>
      <c r="Q6" s="433" t="str">
        <f t="shared" si="1"/>
        <v>-</v>
      </c>
    </row>
    <row r="7" spans="1:17" ht="23.15" customHeight="1" x14ac:dyDescent="0.7">
      <c r="A7" s="419"/>
      <c r="B7" s="426" t="str">
        <f>ประเมินสมรรถนะ!B9</f>
        <v>ป.4/1</v>
      </c>
      <c r="C7" s="427">
        <f>ประเมินสมรรถนะ!C9</f>
        <v>4</v>
      </c>
      <c r="D7" s="428" t="str">
        <f>ประเมินสมรรถนะ!E9</f>
        <v>เด็กชาย</v>
      </c>
      <c r="E7" s="429" t="str">
        <f>ประเมินสมรรถนะ!F9</f>
        <v>รัชชานนท์</v>
      </c>
      <c r="F7" s="430" t="str">
        <f>ประเมินสมรรถนะ!G9</f>
        <v>ก๋าซ้อน</v>
      </c>
      <c r="G7" s="682" t="str">
        <f>สรุปสมรรถนะ1!G7</f>
        <v>-</v>
      </c>
      <c r="H7" s="682" t="str">
        <f>สรุปสมรรถนะ1!H7</f>
        <v>-</v>
      </c>
      <c r="I7" s="682" t="str">
        <f>สรุปสมรรถนะ1!I7</f>
        <v>-</v>
      </c>
      <c r="J7" s="682" t="str">
        <f>สรุปสมรรถนะ1!J7</f>
        <v>-</v>
      </c>
      <c r="K7" s="682" t="str">
        <f>สรุปสมรรถนะ1!K7</f>
        <v>-</v>
      </c>
      <c r="L7" s="432" t="str">
        <f t="shared" si="0"/>
        <v/>
      </c>
      <c r="M7" s="433" t="str">
        <f t="shared" si="1"/>
        <v>-</v>
      </c>
      <c r="N7" s="433" t="str">
        <f t="shared" si="1"/>
        <v>-</v>
      </c>
      <c r="O7" s="433" t="str">
        <f t="shared" si="1"/>
        <v>-</v>
      </c>
      <c r="P7" s="433" t="str">
        <f t="shared" si="1"/>
        <v>-</v>
      </c>
      <c r="Q7" s="433" t="str">
        <f t="shared" si="1"/>
        <v>-</v>
      </c>
    </row>
    <row r="8" spans="1:17" ht="23.15" customHeight="1" x14ac:dyDescent="0.7">
      <c r="A8" s="419"/>
      <c r="B8" s="426" t="str">
        <f>ประเมินสมรรถนะ!B10</f>
        <v>ป.4/1</v>
      </c>
      <c r="C8" s="427">
        <f>ประเมินสมรรถนะ!C10</f>
        <v>5</v>
      </c>
      <c r="D8" s="428" t="str">
        <f>ประเมินสมรรถนะ!E10</f>
        <v>เด็กชาย</v>
      </c>
      <c r="E8" s="429" t="str">
        <f>ประเมินสมรรถนะ!F10</f>
        <v>ปภิณวิช</v>
      </c>
      <c r="F8" s="430" t="str">
        <f>ประเมินสมรรถนะ!G10</f>
        <v>ฟองใจ</v>
      </c>
      <c r="G8" s="682" t="str">
        <f>สรุปสมรรถนะ1!G8</f>
        <v>-</v>
      </c>
      <c r="H8" s="682" t="str">
        <f>สรุปสมรรถนะ1!H8</f>
        <v>-</v>
      </c>
      <c r="I8" s="682" t="str">
        <f>สรุปสมรรถนะ1!I8</f>
        <v>-</v>
      </c>
      <c r="J8" s="682" t="str">
        <f>สรุปสมรรถนะ1!J8</f>
        <v>-</v>
      </c>
      <c r="K8" s="682" t="str">
        <f>สรุปสมรรถนะ1!K8</f>
        <v>-</v>
      </c>
      <c r="L8" s="432" t="str">
        <f t="shared" si="0"/>
        <v/>
      </c>
      <c r="M8" s="433" t="str">
        <f t="shared" si="1"/>
        <v>-</v>
      </c>
      <c r="N8" s="433" t="str">
        <f>IF(H8="",0,H8)</f>
        <v>-</v>
      </c>
      <c r="O8" s="433" t="str">
        <f t="shared" si="1"/>
        <v>-</v>
      </c>
      <c r="P8" s="433" t="str">
        <f t="shared" si="1"/>
        <v>-</v>
      </c>
      <c r="Q8" s="433" t="str">
        <f t="shared" si="1"/>
        <v>-</v>
      </c>
    </row>
    <row r="9" spans="1:17" ht="23.15" customHeight="1" x14ac:dyDescent="0.7">
      <c r="A9" s="419"/>
      <c r="B9" s="426" t="str">
        <f>ประเมินสมรรถนะ!B11</f>
        <v>ป.4/1</v>
      </c>
      <c r="C9" s="427">
        <f>ประเมินสมรรถนะ!C11</f>
        <v>6</v>
      </c>
      <c r="D9" s="428" t="str">
        <f>ประเมินสมรรถนะ!E11</f>
        <v>เด็กชาย</v>
      </c>
      <c r="E9" s="429" t="str">
        <f>ประเมินสมรรถนะ!F11</f>
        <v>ธิติวัฒน์</v>
      </c>
      <c r="F9" s="430" t="str">
        <f>ประเมินสมรรถนะ!G11</f>
        <v>จันเที่ยง</v>
      </c>
      <c r="G9" s="682" t="str">
        <f>สรุปสมรรถนะ1!G9</f>
        <v>-</v>
      </c>
      <c r="H9" s="682" t="str">
        <f>สรุปสมรรถนะ1!H9</f>
        <v>-</v>
      </c>
      <c r="I9" s="682" t="str">
        <f>สรุปสมรรถนะ1!I9</f>
        <v>-</v>
      </c>
      <c r="J9" s="682" t="str">
        <f>สรุปสมรรถนะ1!J9</f>
        <v>-</v>
      </c>
      <c r="K9" s="682" t="str">
        <f>สรุปสมรรถนะ1!K9</f>
        <v>-</v>
      </c>
      <c r="L9" s="432" t="str">
        <f t="shared" si="0"/>
        <v/>
      </c>
      <c r="M9" s="433" t="str">
        <f t="shared" si="1"/>
        <v>-</v>
      </c>
      <c r="N9" s="433" t="str">
        <f t="shared" si="1"/>
        <v>-</v>
      </c>
      <c r="O9" s="433" t="str">
        <f t="shared" si="1"/>
        <v>-</v>
      </c>
      <c r="P9" s="433" t="str">
        <f t="shared" si="1"/>
        <v>-</v>
      </c>
      <c r="Q9" s="433" t="str">
        <f t="shared" si="1"/>
        <v>-</v>
      </c>
    </row>
    <row r="10" spans="1:17" ht="23.15" customHeight="1" x14ac:dyDescent="0.7">
      <c r="A10" s="419"/>
      <c r="B10" s="426" t="str">
        <f>ประเมินสมรรถนะ!B12</f>
        <v>ป.4/1</v>
      </c>
      <c r="C10" s="427">
        <f>ประเมินสมรรถนะ!C12</f>
        <v>7</v>
      </c>
      <c r="D10" s="428" t="str">
        <f>ประเมินสมรรถนะ!E12</f>
        <v>เด็กชาย</v>
      </c>
      <c r="E10" s="429" t="str">
        <f>ประเมินสมรรถนะ!F12</f>
        <v>ธนดล</v>
      </c>
      <c r="F10" s="430" t="str">
        <f>ประเมินสมรรถนะ!G12</f>
        <v>ดวงวรรณา</v>
      </c>
      <c r="G10" s="682" t="str">
        <f>สรุปสมรรถนะ1!G10</f>
        <v>-</v>
      </c>
      <c r="H10" s="682" t="str">
        <f>สรุปสมรรถนะ1!H10</f>
        <v>-</v>
      </c>
      <c r="I10" s="682" t="str">
        <f>สรุปสมรรถนะ1!I10</f>
        <v>-</v>
      </c>
      <c r="J10" s="682" t="str">
        <f>สรุปสมรรถนะ1!J10</f>
        <v>-</v>
      </c>
      <c r="K10" s="682" t="str">
        <f>สรุปสมรรถนะ1!K10</f>
        <v>-</v>
      </c>
      <c r="L10" s="432" t="str">
        <f t="shared" si="0"/>
        <v/>
      </c>
      <c r="M10" s="433" t="str">
        <f t="shared" si="1"/>
        <v>-</v>
      </c>
      <c r="N10" s="433" t="str">
        <f t="shared" si="1"/>
        <v>-</v>
      </c>
      <c r="O10" s="433" t="str">
        <f t="shared" si="1"/>
        <v>-</v>
      </c>
      <c r="P10" s="433" t="str">
        <f t="shared" si="1"/>
        <v>-</v>
      </c>
      <c r="Q10" s="433" t="str">
        <f t="shared" si="1"/>
        <v>-</v>
      </c>
    </row>
    <row r="11" spans="1:17" ht="23.15" customHeight="1" x14ac:dyDescent="0.7">
      <c r="B11" s="426" t="str">
        <f>ประเมินสมรรถนะ!B13</f>
        <v>ป.4/1</v>
      </c>
      <c r="C11" s="427">
        <f>ประเมินสมรรถนะ!C13</f>
        <v>8</v>
      </c>
      <c r="D11" s="428" t="str">
        <f>ประเมินสมรรถนะ!E13</f>
        <v>เด็กชาย</v>
      </c>
      <c r="E11" s="429" t="str">
        <f>ประเมินสมรรถนะ!F13</f>
        <v>อัษฎาวุธ</v>
      </c>
      <c r="F11" s="430" t="str">
        <f>ประเมินสมรรถนะ!G13</f>
        <v>สิงห์คะนัน</v>
      </c>
      <c r="G11" s="682" t="str">
        <f>สรุปสมรรถนะ1!G11</f>
        <v>-</v>
      </c>
      <c r="H11" s="682" t="str">
        <f>สรุปสมรรถนะ1!H11</f>
        <v>-</v>
      </c>
      <c r="I11" s="682" t="str">
        <f>สรุปสมรรถนะ1!I11</f>
        <v>-</v>
      </c>
      <c r="J11" s="682" t="str">
        <f>สรุปสมรรถนะ1!J11</f>
        <v>-</v>
      </c>
      <c r="K11" s="682" t="str">
        <f>สรุปสมรรถนะ1!K11</f>
        <v>-</v>
      </c>
      <c r="L11" s="432" t="str">
        <f t="shared" si="0"/>
        <v/>
      </c>
      <c r="M11" s="433" t="str">
        <f t="shared" si="1"/>
        <v>-</v>
      </c>
      <c r="N11" s="433" t="str">
        <f t="shared" si="1"/>
        <v>-</v>
      </c>
      <c r="O11" s="433" t="str">
        <f t="shared" si="1"/>
        <v>-</v>
      </c>
      <c r="P11" s="433" t="str">
        <f t="shared" si="1"/>
        <v>-</v>
      </c>
      <c r="Q11" s="433" t="str">
        <f t="shared" si="1"/>
        <v>-</v>
      </c>
    </row>
    <row r="12" spans="1:17" ht="23.15" customHeight="1" x14ac:dyDescent="0.7">
      <c r="B12" s="426" t="str">
        <f>ประเมินสมรรถนะ!B14</f>
        <v>ป.4/1</v>
      </c>
      <c r="C12" s="427">
        <f>ประเมินสมรรถนะ!C14</f>
        <v>9</v>
      </c>
      <c r="D12" s="428" t="str">
        <f>ประเมินสมรรถนะ!E14</f>
        <v>เด็กชาย</v>
      </c>
      <c r="E12" s="429" t="str">
        <f>ประเมินสมรรถนะ!F14</f>
        <v>ธาม</v>
      </c>
      <c r="F12" s="430" t="str">
        <f>ประเมินสมรรถนะ!G14</f>
        <v>เทียนชัย</v>
      </c>
      <c r="G12" s="682" t="str">
        <f>สรุปสมรรถนะ1!G12</f>
        <v>-</v>
      </c>
      <c r="H12" s="682" t="str">
        <f>สรุปสมรรถนะ1!H12</f>
        <v>-</v>
      </c>
      <c r="I12" s="682" t="str">
        <f>สรุปสมรรถนะ1!I12</f>
        <v>-</v>
      </c>
      <c r="J12" s="682" t="str">
        <f>สรุปสมรรถนะ1!J12</f>
        <v>-</v>
      </c>
      <c r="K12" s="682" t="str">
        <f>สรุปสมรรถนะ1!K12</f>
        <v>-</v>
      </c>
      <c r="L12" s="432" t="str">
        <f t="shared" si="0"/>
        <v/>
      </c>
      <c r="M12" s="433" t="str">
        <f t="shared" si="1"/>
        <v>-</v>
      </c>
      <c r="N12" s="433" t="str">
        <f t="shared" si="1"/>
        <v>-</v>
      </c>
      <c r="O12" s="433" t="str">
        <f t="shared" si="1"/>
        <v>-</v>
      </c>
      <c r="P12" s="433" t="str">
        <f t="shared" si="1"/>
        <v>-</v>
      </c>
      <c r="Q12" s="433" t="str">
        <f t="shared" si="1"/>
        <v>-</v>
      </c>
    </row>
    <row r="13" spans="1:17" ht="23.15" customHeight="1" x14ac:dyDescent="0.7">
      <c r="B13" s="426" t="str">
        <f>ประเมินสมรรถนะ!B15</f>
        <v>ป.4/1</v>
      </c>
      <c r="C13" s="427">
        <f>ประเมินสมรรถนะ!C15</f>
        <v>10</v>
      </c>
      <c r="D13" s="428" t="str">
        <f>ประเมินสมรรถนะ!E15</f>
        <v>เด็กชาย</v>
      </c>
      <c r="E13" s="429" t="str">
        <f>ประเมินสมรรถนะ!F15</f>
        <v>ณัฐภูมิ</v>
      </c>
      <c r="F13" s="430" t="str">
        <f>ประเมินสมรรถนะ!G15</f>
        <v>มโนวรรณ</v>
      </c>
      <c r="G13" s="682" t="str">
        <f>สรุปสมรรถนะ1!G13</f>
        <v>-</v>
      </c>
      <c r="H13" s="682" t="str">
        <f>สรุปสมรรถนะ1!H13</f>
        <v>-</v>
      </c>
      <c r="I13" s="682" t="str">
        <f>สรุปสมรรถนะ1!I13</f>
        <v>-</v>
      </c>
      <c r="J13" s="682" t="str">
        <f>สรุปสมรรถนะ1!J13</f>
        <v>-</v>
      </c>
      <c r="K13" s="682" t="str">
        <f>สรุปสมรรถนะ1!K13</f>
        <v>-</v>
      </c>
      <c r="L13" s="432" t="str">
        <f t="shared" si="0"/>
        <v/>
      </c>
      <c r="M13" s="433" t="str">
        <f t="shared" si="1"/>
        <v>-</v>
      </c>
      <c r="N13" s="433" t="str">
        <f t="shared" si="1"/>
        <v>-</v>
      </c>
      <c r="O13" s="433" t="str">
        <f t="shared" si="1"/>
        <v>-</v>
      </c>
      <c r="P13" s="433" t="str">
        <f t="shared" si="1"/>
        <v>-</v>
      </c>
      <c r="Q13" s="433" t="str">
        <f t="shared" si="1"/>
        <v>-</v>
      </c>
    </row>
    <row r="14" spans="1:17" ht="23.15" customHeight="1" x14ac:dyDescent="0.7">
      <c r="B14" s="426" t="str">
        <f>ประเมินสมรรถนะ!B16</f>
        <v>ป.4/1</v>
      </c>
      <c r="C14" s="427">
        <f>ประเมินสมรรถนะ!C16</f>
        <v>11</v>
      </c>
      <c r="D14" s="428" t="str">
        <f>ประเมินสมรรถนะ!E16</f>
        <v>เด็กชาย</v>
      </c>
      <c r="E14" s="429" t="str">
        <f>ประเมินสมรรถนะ!F16</f>
        <v>จิรเมธ</v>
      </c>
      <c r="F14" s="430" t="str">
        <f>ประเมินสมรรถนะ!G16</f>
        <v>ยมนา</v>
      </c>
      <c r="G14" s="682" t="str">
        <f>สรุปสมรรถนะ1!G14</f>
        <v>-</v>
      </c>
      <c r="H14" s="682" t="str">
        <f>สรุปสมรรถนะ1!H14</f>
        <v>-</v>
      </c>
      <c r="I14" s="682" t="str">
        <f>สรุปสมรรถนะ1!I14</f>
        <v>-</v>
      </c>
      <c r="J14" s="682" t="str">
        <f>สรุปสมรรถนะ1!J14</f>
        <v>-</v>
      </c>
      <c r="K14" s="682" t="str">
        <f>สรุปสมรรถนะ1!K14</f>
        <v>-</v>
      </c>
      <c r="L14" s="432" t="str">
        <f t="shared" si="0"/>
        <v/>
      </c>
      <c r="M14" s="433" t="str">
        <f t="shared" si="1"/>
        <v>-</v>
      </c>
      <c r="N14" s="433" t="str">
        <f t="shared" si="1"/>
        <v>-</v>
      </c>
      <c r="O14" s="433" t="str">
        <f t="shared" si="1"/>
        <v>-</v>
      </c>
      <c r="P14" s="433" t="str">
        <f t="shared" si="1"/>
        <v>-</v>
      </c>
      <c r="Q14" s="433" t="str">
        <f t="shared" si="1"/>
        <v>-</v>
      </c>
    </row>
    <row r="15" spans="1:17" ht="23.15" customHeight="1" x14ac:dyDescent="0.7">
      <c r="B15" s="426" t="str">
        <f>ประเมินสมรรถนะ!B17</f>
        <v>ป.4/1</v>
      </c>
      <c r="C15" s="427">
        <f>ประเมินสมรรถนะ!C17</f>
        <v>12</v>
      </c>
      <c r="D15" s="428" t="str">
        <f>ประเมินสมรรถนะ!E17</f>
        <v>เด็กชาย</v>
      </c>
      <c r="E15" s="429" t="str">
        <f>ประเมินสมรรถนะ!F17</f>
        <v>ฤทธิกร</v>
      </c>
      <c r="F15" s="430" t="str">
        <f>ประเมินสมรรถนะ!G17</f>
        <v>ยาวิลาศ</v>
      </c>
      <c r="G15" s="682" t="str">
        <f>สรุปสมรรถนะ1!G15</f>
        <v>-</v>
      </c>
      <c r="H15" s="682" t="str">
        <f>สรุปสมรรถนะ1!H15</f>
        <v>-</v>
      </c>
      <c r="I15" s="682" t="str">
        <f>สรุปสมรรถนะ1!I15</f>
        <v>-</v>
      </c>
      <c r="J15" s="682" t="str">
        <f>สรุปสมรรถนะ1!J15</f>
        <v>-</v>
      </c>
      <c r="K15" s="682" t="str">
        <f>สรุปสมรรถนะ1!K15</f>
        <v>-</v>
      </c>
      <c r="L15" s="432" t="str">
        <f t="shared" si="0"/>
        <v/>
      </c>
      <c r="M15" s="433" t="str">
        <f t="shared" si="1"/>
        <v>-</v>
      </c>
      <c r="N15" s="433" t="str">
        <f t="shared" si="1"/>
        <v>-</v>
      </c>
      <c r="O15" s="433" t="str">
        <f t="shared" si="1"/>
        <v>-</v>
      </c>
      <c r="P15" s="433" t="str">
        <f t="shared" si="1"/>
        <v>-</v>
      </c>
      <c r="Q15" s="433" t="str">
        <f t="shared" si="1"/>
        <v>-</v>
      </c>
    </row>
    <row r="16" spans="1:17" ht="23.15" customHeight="1" x14ac:dyDescent="0.7">
      <c r="B16" s="426" t="str">
        <f>ประเมินสมรรถนะ!B18</f>
        <v>ป.4/1</v>
      </c>
      <c r="C16" s="427">
        <f>ประเมินสมรรถนะ!C18</f>
        <v>13</v>
      </c>
      <c r="D16" s="428" t="str">
        <f>ประเมินสมรรถนะ!E18</f>
        <v>เด็กหญิง</v>
      </c>
      <c r="E16" s="429" t="str">
        <f>ประเมินสมรรถนะ!F18</f>
        <v>รัชนก</v>
      </c>
      <c r="F16" s="430" t="str">
        <f>ประเมินสมรรถนะ!G18</f>
        <v>บัวงาม</v>
      </c>
      <c r="G16" s="682" t="str">
        <f>สรุปสมรรถนะ1!G16</f>
        <v>-</v>
      </c>
      <c r="H16" s="682" t="str">
        <f>สรุปสมรรถนะ1!H16</f>
        <v>-</v>
      </c>
      <c r="I16" s="682" t="str">
        <f>สรุปสมรรถนะ1!I16</f>
        <v>-</v>
      </c>
      <c r="J16" s="682" t="str">
        <f>สรุปสมรรถนะ1!J16</f>
        <v>-</v>
      </c>
      <c r="K16" s="682" t="str">
        <f>สรุปสมรรถนะ1!K16</f>
        <v>-</v>
      </c>
      <c r="L16" s="432" t="str">
        <f t="shared" si="0"/>
        <v/>
      </c>
      <c r="M16" s="433" t="str">
        <f t="shared" si="1"/>
        <v>-</v>
      </c>
      <c r="N16" s="433" t="str">
        <f t="shared" si="1"/>
        <v>-</v>
      </c>
      <c r="O16" s="433" t="str">
        <f t="shared" si="1"/>
        <v>-</v>
      </c>
      <c r="P16" s="433" t="str">
        <f t="shared" si="1"/>
        <v>-</v>
      </c>
      <c r="Q16" s="433" t="str">
        <f t="shared" si="1"/>
        <v>-</v>
      </c>
    </row>
    <row r="17" spans="2:17" ht="23.15" customHeight="1" x14ac:dyDescent="0.7">
      <c r="B17" s="426" t="str">
        <f>ประเมินสมรรถนะ!B19</f>
        <v>ป.4/1</v>
      </c>
      <c r="C17" s="427">
        <f>ประเมินสมรรถนะ!C19</f>
        <v>14</v>
      </c>
      <c r="D17" s="428" t="str">
        <f>ประเมินสมรรถนะ!E19</f>
        <v>เด็กหญิง</v>
      </c>
      <c r="E17" s="429" t="str">
        <f>ประเมินสมรรถนะ!F19</f>
        <v>ธัญญารัตน์</v>
      </c>
      <c r="F17" s="430" t="str">
        <f>ประเมินสมรรถนะ!G19</f>
        <v>ศรีแพร</v>
      </c>
      <c r="G17" s="682" t="str">
        <f>สรุปสมรรถนะ1!G17</f>
        <v>-</v>
      </c>
      <c r="H17" s="682" t="str">
        <f>สรุปสมรรถนะ1!H17</f>
        <v>-</v>
      </c>
      <c r="I17" s="682" t="str">
        <f>สรุปสมรรถนะ1!I17</f>
        <v>-</v>
      </c>
      <c r="J17" s="682" t="str">
        <f>สรุปสมรรถนะ1!J17</f>
        <v>-</v>
      </c>
      <c r="K17" s="682" t="str">
        <f>สรุปสมรรถนะ1!K17</f>
        <v>-</v>
      </c>
      <c r="L17" s="432" t="str">
        <f t="shared" si="0"/>
        <v/>
      </c>
      <c r="M17" s="433" t="str">
        <f t="shared" si="1"/>
        <v>-</v>
      </c>
      <c r="N17" s="433" t="str">
        <f t="shared" si="1"/>
        <v>-</v>
      </c>
      <c r="O17" s="433" t="str">
        <f t="shared" si="1"/>
        <v>-</v>
      </c>
      <c r="P17" s="433" t="str">
        <f t="shared" si="1"/>
        <v>-</v>
      </c>
      <c r="Q17" s="433" t="str">
        <f t="shared" si="1"/>
        <v>-</v>
      </c>
    </row>
    <row r="18" spans="2:17" ht="23.15" customHeight="1" x14ac:dyDescent="0.7">
      <c r="B18" s="426" t="str">
        <f>ประเมินสมรรถนะ!B20</f>
        <v>ป.4/1</v>
      </c>
      <c r="C18" s="427">
        <f>ประเมินสมรรถนะ!C20</f>
        <v>15</v>
      </c>
      <c r="D18" s="428" t="str">
        <f>ประเมินสมรรถนะ!E20</f>
        <v>เด็กหญิง</v>
      </c>
      <c r="E18" s="429" t="str">
        <f>ประเมินสมรรถนะ!F20</f>
        <v>ณัฐชา</v>
      </c>
      <c r="F18" s="430" t="str">
        <f>ประเมินสมรรถนะ!G20</f>
        <v>บังเกิดลาภ</v>
      </c>
      <c r="G18" s="682" t="str">
        <f>สรุปสมรรถนะ1!G18</f>
        <v>-</v>
      </c>
      <c r="H18" s="682" t="str">
        <f>สรุปสมรรถนะ1!H18</f>
        <v>-</v>
      </c>
      <c r="I18" s="682" t="str">
        <f>สรุปสมรรถนะ1!I18</f>
        <v>-</v>
      </c>
      <c r="J18" s="682" t="str">
        <f>สรุปสมรรถนะ1!J18</f>
        <v>-</v>
      </c>
      <c r="K18" s="682" t="str">
        <f>สรุปสมรรถนะ1!K18</f>
        <v>-</v>
      </c>
      <c r="L18" s="432" t="str">
        <f t="shared" si="0"/>
        <v/>
      </c>
      <c r="M18" s="433" t="str">
        <f t="shared" si="1"/>
        <v>-</v>
      </c>
      <c r="N18" s="433" t="str">
        <f t="shared" si="1"/>
        <v>-</v>
      </c>
      <c r="O18" s="433" t="str">
        <f t="shared" si="1"/>
        <v>-</v>
      </c>
      <c r="P18" s="433" t="str">
        <f t="shared" si="1"/>
        <v>-</v>
      </c>
      <c r="Q18" s="433" t="str">
        <f t="shared" si="1"/>
        <v>-</v>
      </c>
    </row>
    <row r="19" spans="2:17" ht="23.15" customHeight="1" x14ac:dyDescent="0.7">
      <c r="B19" s="426" t="str">
        <f>ประเมินสมรรถนะ!B21</f>
        <v>ป.4/1</v>
      </c>
      <c r="C19" s="427">
        <f>ประเมินสมรรถนะ!C21</f>
        <v>16</v>
      </c>
      <c r="D19" s="428" t="str">
        <f>ประเมินสมรรถนะ!E21</f>
        <v>เด็กหญิง</v>
      </c>
      <c r="E19" s="429" t="str">
        <f>ประเมินสมรรถนะ!F21</f>
        <v>สายธาร</v>
      </c>
      <c r="F19" s="430" t="str">
        <f>ประเมินสมรรถนะ!G21</f>
        <v>บุญเรือง</v>
      </c>
      <c r="G19" s="682" t="str">
        <f>สรุปสมรรถนะ1!G19</f>
        <v>-</v>
      </c>
      <c r="H19" s="682" t="str">
        <f>สรุปสมรรถนะ1!H19</f>
        <v>-</v>
      </c>
      <c r="I19" s="682" t="str">
        <f>สรุปสมรรถนะ1!I19</f>
        <v>-</v>
      </c>
      <c r="J19" s="682" t="str">
        <f>สรุปสมรรถนะ1!J19</f>
        <v>-</v>
      </c>
      <c r="K19" s="682" t="str">
        <f>สรุปสมรรถนะ1!K19</f>
        <v>-</v>
      </c>
      <c r="L19" s="432" t="str">
        <f>IF(ISNA(MODE(M19:Q19)),"",MODE(M19:Q19))</f>
        <v/>
      </c>
      <c r="M19" s="433" t="str">
        <f t="shared" si="1"/>
        <v>-</v>
      </c>
      <c r="N19" s="433" t="str">
        <f t="shared" si="1"/>
        <v>-</v>
      </c>
      <c r="O19" s="433" t="str">
        <f t="shared" si="1"/>
        <v>-</v>
      </c>
      <c r="P19" s="433" t="str">
        <f t="shared" si="1"/>
        <v>-</v>
      </c>
      <c r="Q19" s="433" t="str">
        <f t="shared" si="1"/>
        <v>-</v>
      </c>
    </row>
    <row r="20" spans="2:17" ht="23.15" customHeight="1" x14ac:dyDescent="0.7">
      <c r="B20" s="426" t="str">
        <f>ประเมินสมรรถนะ!B22</f>
        <v>ป.4/1</v>
      </c>
      <c r="C20" s="427">
        <f>ประเมินสมรรถนะ!C22</f>
        <v>17</v>
      </c>
      <c r="D20" s="428" t="str">
        <f>ประเมินสมรรถนะ!E22</f>
        <v>เด็กหญิง</v>
      </c>
      <c r="E20" s="429" t="str">
        <f>ประเมินสมรรถนะ!F22</f>
        <v>วาริศา</v>
      </c>
      <c r="F20" s="430" t="str">
        <f>ประเมินสมรรถนะ!G22</f>
        <v>พลเยี่ยม</v>
      </c>
      <c r="G20" s="682" t="str">
        <f>สรุปสมรรถนะ1!G20</f>
        <v>-</v>
      </c>
      <c r="H20" s="682" t="str">
        <f>สรุปสมรรถนะ1!H20</f>
        <v>-</v>
      </c>
      <c r="I20" s="682" t="str">
        <f>สรุปสมรรถนะ1!I20</f>
        <v>-</v>
      </c>
      <c r="J20" s="682" t="str">
        <f>สรุปสมรรถนะ1!J20</f>
        <v>-</v>
      </c>
      <c r="K20" s="682" t="str">
        <f>สรุปสมรรถนะ1!K20</f>
        <v>-</v>
      </c>
      <c r="L20" s="432" t="str">
        <f t="shared" si="0"/>
        <v/>
      </c>
      <c r="M20" s="433" t="str">
        <f t="shared" si="1"/>
        <v>-</v>
      </c>
      <c r="N20" s="433" t="str">
        <f t="shared" si="1"/>
        <v>-</v>
      </c>
      <c r="O20" s="433" t="str">
        <f t="shared" si="1"/>
        <v>-</v>
      </c>
      <c r="P20" s="433" t="str">
        <f t="shared" si="1"/>
        <v>-</v>
      </c>
      <c r="Q20" s="433" t="str">
        <f t="shared" si="1"/>
        <v>-</v>
      </c>
    </row>
    <row r="21" spans="2:17" ht="23.15" customHeight="1" x14ac:dyDescent="0.7">
      <c r="B21" s="426" t="str">
        <f>ประเมินสมรรถนะ!B23</f>
        <v>ป.4/1</v>
      </c>
      <c r="C21" s="427">
        <f>ประเมินสมรรถนะ!C23</f>
        <v>18</v>
      </c>
      <c r="D21" s="428" t="str">
        <f>ประเมินสมรรถนะ!E23</f>
        <v>เด็กหญิง</v>
      </c>
      <c r="E21" s="429" t="str">
        <f>ประเมินสมรรถนะ!F23</f>
        <v>ญาดา</v>
      </c>
      <c r="F21" s="430" t="str">
        <f>ประเมินสมรรถนะ!G23</f>
        <v>ชอบธรรม</v>
      </c>
      <c r="G21" s="682" t="str">
        <f>สรุปสมรรถนะ1!G21</f>
        <v>-</v>
      </c>
      <c r="H21" s="682" t="str">
        <f>สรุปสมรรถนะ1!H21</f>
        <v>-</v>
      </c>
      <c r="I21" s="682" t="str">
        <f>สรุปสมรรถนะ1!I21</f>
        <v>-</v>
      </c>
      <c r="J21" s="682" t="str">
        <f>สรุปสมรรถนะ1!J21</f>
        <v>-</v>
      </c>
      <c r="K21" s="682" t="str">
        <f>สรุปสมรรถนะ1!K21</f>
        <v>-</v>
      </c>
      <c r="L21" s="432" t="str">
        <f t="shared" si="0"/>
        <v/>
      </c>
      <c r="M21" s="433" t="str">
        <f t="shared" si="1"/>
        <v>-</v>
      </c>
      <c r="N21" s="433" t="str">
        <f t="shared" si="1"/>
        <v>-</v>
      </c>
      <c r="O21" s="433" t="str">
        <f t="shared" si="1"/>
        <v>-</v>
      </c>
      <c r="P21" s="433" t="str">
        <f t="shared" si="1"/>
        <v>-</v>
      </c>
      <c r="Q21" s="433" t="str">
        <f t="shared" si="1"/>
        <v>-</v>
      </c>
    </row>
    <row r="22" spans="2:17" ht="23.15" customHeight="1" x14ac:dyDescent="0.7">
      <c r="B22" s="426" t="str">
        <f>ประเมินสมรรถนะ!B24</f>
        <v>ป.4/1</v>
      </c>
      <c r="C22" s="427">
        <f>ประเมินสมรรถนะ!C24</f>
        <v>19</v>
      </c>
      <c r="D22" s="428" t="str">
        <f>ประเมินสมรรถนะ!E24</f>
        <v>เด็กหญิง</v>
      </c>
      <c r="E22" s="429" t="str">
        <f>ประเมินสมรรถนะ!F24</f>
        <v>ณัฐนันทน์</v>
      </c>
      <c r="F22" s="430" t="str">
        <f>ประเมินสมรรถนะ!G24</f>
        <v>อ้ายดวง</v>
      </c>
      <c r="G22" s="682" t="str">
        <f>สรุปสมรรถนะ1!G22</f>
        <v>-</v>
      </c>
      <c r="H22" s="682" t="str">
        <f>สรุปสมรรถนะ1!H22</f>
        <v>-</v>
      </c>
      <c r="I22" s="682" t="str">
        <f>สรุปสมรรถนะ1!I22</f>
        <v>-</v>
      </c>
      <c r="J22" s="682" t="str">
        <f>สรุปสมรรถนะ1!J22</f>
        <v>-</v>
      </c>
      <c r="K22" s="682" t="str">
        <f>สรุปสมรรถนะ1!K22</f>
        <v>-</v>
      </c>
      <c r="L22" s="432" t="str">
        <f t="shared" si="0"/>
        <v/>
      </c>
      <c r="M22" s="433" t="str">
        <f t="shared" si="1"/>
        <v>-</v>
      </c>
      <c r="N22" s="433" t="str">
        <f t="shared" si="1"/>
        <v>-</v>
      </c>
      <c r="O22" s="433" t="str">
        <f t="shared" si="1"/>
        <v>-</v>
      </c>
      <c r="P22" s="433" t="str">
        <f t="shared" si="1"/>
        <v>-</v>
      </c>
      <c r="Q22" s="433" t="str">
        <f t="shared" si="1"/>
        <v>-</v>
      </c>
    </row>
    <row r="23" spans="2:17" ht="23.15" customHeight="1" x14ac:dyDescent="0.7">
      <c r="B23" s="426" t="str">
        <f>ประเมินสมรรถนะ!B25</f>
        <v>ป.4/1</v>
      </c>
      <c r="C23" s="427">
        <f>ประเมินสมรรถนะ!C25</f>
        <v>20</v>
      </c>
      <c r="D23" s="428" t="str">
        <f>ประเมินสมรรถนะ!E25</f>
        <v>เด็กหญิง</v>
      </c>
      <c r="E23" s="429" t="str">
        <f>ประเมินสมรรถนะ!F25</f>
        <v>พัชรดา</v>
      </c>
      <c r="F23" s="430" t="str">
        <f>ประเมินสมรรถนะ!G25</f>
        <v>ตาคำ</v>
      </c>
      <c r="G23" s="682" t="str">
        <f>สรุปสมรรถนะ1!G23</f>
        <v>-</v>
      </c>
      <c r="H23" s="682" t="str">
        <f>สรุปสมรรถนะ1!H23</f>
        <v>-</v>
      </c>
      <c r="I23" s="682" t="str">
        <f>สรุปสมรรถนะ1!I23</f>
        <v>-</v>
      </c>
      <c r="J23" s="682" t="str">
        <f>สรุปสมรรถนะ1!J23</f>
        <v>-</v>
      </c>
      <c r="K23" s="682" t="str">
        <f>สรุปสมรรถนะ1!K23</f>
        <v>-</v>
      </c>
      <c r="L23" s="432" t="str">
        <f t="shared" si="0"/>
        <v/>
      </c>
      <c r="M23" s="433" t="str">
        <f t="shared" si="1"/>
        <v>-</v>
      </c>
      <c r="N23" s="433" t="str">
        <f t="shared" si="1"/>
        <v>-</v>
      </c>
      <c r="O23" s="433" t="str">
        <f t="shared" si="1"/>
        <v>-</v>
      </c>
      <c r="P23" s="433" t="str">
        <f t="shared" si="1"/>
        <v>-</v>
      </c>
      <c r="Q23" s="433" t="str">
        <f t="shared" si="1"/>
        <v>-</v>
      </c>
    </row>
    <row r="24" spans="2:17" ht="23.15" customHeight="1" x14ac:dyDescent="0.7">
      <c r="B24" s="426" t="str">
        <f>ประเมินสมรรถนะ!B26</f>
        <v>ป.4/1</v>
      </c>
      <c r="C24" s="427">
        <f>ประเมินสมรรถนะ!C26</f>
        <v>21</v>
      </c>
      <c r="D24" s="428" t="str">
        <f>ประเมินสมรรถนะ!E26</f>
        <v>เด็กหญิง</v>
      </c>
      <c r="E24" s="429" t="str">
        <f>ประเมินสมรรถนะ!F26</f>
        <v>เบญญาพร</v>
      </c>
      <c r="F24" s="430" t="str">
        <f>ประเมินสมรรถนะ!G26</f>
        <v>เครือคำ</v>
      </c>
      <c r="G24" s="682" t="str">
        <f>สรุปสมรรถนะ1!G24</f>
        <v>-</v>
      </c>
      <c r="H24" s="682" t="str">
        <f>สรุปสมรรถนะ1!H24</f>
        <v>-</v>
      </c>
      <c r="I24" s="682" t="str">
        <f>สรุปสมรรถนะ1!I24</f>
        <v>-</v>
      </c>
      <c r="J24" s="682" t="str">
        <f>สรุปสมรรถนะ1!J24</f>
        <v>-</v>
      </c>
      <c r="K24" s="682" t="str">
        <f>สรุปสมรรถนะ1!K24</f>
        <v>-</v>
      </c>
      <c r="L24" s="432" t="str">
        <f t="shared" si="0"/>
        <v/>
      </c>
      <c r="M24" s="433" t="str">
        <f t="shared" si="1"/>
        <v>-</v>
      </c>
      <c r="N24" s="433" t="str">
        <f t="shared" si="1"/>
        <v>-</v>
      </c>
      <c r="O24" s="433" t="str">
        <f t="shared" si="1"/>
        <v>-</v>
      </c>
      <c r="P24" s="433" t="str">
        <f t="shared" si="1"/>
        <v>-</v>
      </c>
      <c r="Q24" s="433" t="str">
        <f t="shared" si="1"/>
        <v>-</v>
      </c>
    </row>
    <row r="25" spans="2:17" ht="23.15" customHeight="1" x14ac:dyDescent="0.7">
      <c r="B25" s="426" t="str">
        <f>ประเมินสมรรถนะ!B27</f>
        <v>ป.4/1</v>
      </c>
      <c r="C25" s="427">
        <f>ประเมินสมรรถนะ!C27</f>
        <v>22</v>
      </c>
      <c r="D25" s="428" t="str">
        <f>ประเมินสมรรถนะ!E27</f>
        <v>เด็กหญิง</v>
      </c>
      <c r="E25" s="429" t="str">
        <f>ประเมินสมรรถนะ!F27</f>
        <v>ภาพิมล</v>
      </c>
      <c r="F25" s="430" t="str">
        <f>ประเมินสมรรถนะ!G27</f>
        <v>เสารังษี</v>
      </c>
      <c r="G25" s="682" t="str">
        <f>สรุปสมรรถนะ1!G25</f>
        <v>-</v>
      </c>
      <c r="H25" s="682" t="str">
        <f>สรุปสมรรถนะ1!H25</f>
        <v>-</v>
      </c>
      <c r="I25" s="682" t="str">
        <f>สรุปสมรรถนะ1!I25</f>
        <v>-</v>
      </c>
      <c r="J25" s="682" t="str">
        <f>สรุปสมรรถนะ1!J25</f>
        <v>-</v>
      </c>
      <c r="K25" s="682" t="str">
        <f>สรุปสมรรถนะ1!K25</f>
        <v>-</v>
      </c>
      <c r="L25" s="432" t="str">
        <f t="shared" si="0"/>
        <v/>
      </c>
      <c r="M25" s="433" t="str">
        <f t="shared" si="1"/>
        <v>-</v>
      </c>
      <c r="N25" s="433" t="str">
        <f t="shared" si="1"/>
        <v>-</v>
      </c>
      <c r="O25" s="433" t="str">
        <f t="shared" si="1"/>
        <v>-</v>
      </c>
      <c r="P25" s="433" t="str">
        <f t="shared" si="1"/>
        <v>-</v>
      </c>
      <c r="Q25" s="433" t="str">
        <f t="shared" si="1"/>
        <v>-</v>
      </c>
    </row>
    <row r="26" spans="2:17" ht="23.15" customHeight="1" x14ac:dyDescent="0.7">
      <c r="B26" s="426" t="str">
        <f>ประเมินสมรรถนะ!B28</f>
        <v>ป.4/1</v>
      </c>
      <c r="C26" s="427">
        <f>ประเมินสมรรถนะ!C28</f>
        <v>23</v>
      </c>
      <c r="D26" s="428" t="str">
        <f>ประเมินสมรรถนะ!E28</f>
        <v>เด็กหญิง</v>
      </c>
      <c r="E26" s="429" t="str">
        <f>ประเมินสมรรถนะ!F28</f>
        <v>ครองขวัญ</v>
      </c>
      <c r="F26" s="430" t="str">
        <f>ประเมินสมรรถนะ!G28</f>
        <v>มะรอเซะ</v>
      </c>
      <c r="G26" s="682" t="str">
        <f>สรุปสมรรถนะ1!G26</f>
        <v>-</v>
      </c>
      <c r="H26" s="682" t="str">
        <f>สรุปสมรรถนะ1!H26</f>
        <v>-</v>
      </c>
      <c r="I26" s="682" t="str">
        <f>สรุปสมรรถนะ1!I26</f>
        <v>-</v>
      </c>
      <c r="J26" s="682" t="str">
        <f>สรุปสมรรถนะ1!J26</f>
        <v>-</v>
      </c>
      <c r="K26" s="682" t="str">
        <f>สรุปสมรรถนะ1!K26</f>
        <v>-</v>
      </c>
      <c r="L26" s="432" t="str">
        <f t="shared" si="0"/>
        <v/>
      </c>
      <c r="M26" s="433" t="str">
        <f t="shared" si="1"/>
        <v>-</v>
      </c>
      <c r="N26" s="433" t="str">
        <f t="shared" si="1"/>
        <v>-</v>
      </c>
      <c r="O26" s="433" t="str">
        <f t="shared" si="1"/>
        <v>-</v>
      </c>
      <c r="P26" s="433" t="str">
        <f t="shared" si="1"/>
        <v>-</v>
      </c>
      <c r="Q26" s="433" t="str">
        <f t="shared" si="1"/>
        <v>-</v>
      </c>
    </row>
    <row r="27" spans="2:17" ht="23.15" customHeight="1" x14ac:dyDescent="0.7">
      <c r="B27" s="426" t="str">
        <f>ประเมินสมรรถนะ!B29</f>
        <v>ป.4/1</v>
      </c>
      <c r="C27" s="427">
        <f>ประเมินสมรรถนะ!C29</f>
        <v>24</v>
      </c>
      <c r="D27" s="428" t="str">
        <f>ประเมินสมรรถนะ!E29</f>
        <v>เด็กหญิง</v>
      </c>
      <c r="E27" s="429" t="str">
        <f>ประเมินสมรรถนะ!F29</f>
        <v>กัญญาภัทร</v>
      </c>
      <c r="F27" s="430" t="str">
        <f>ประเมินสมรรถนะ!G29</f>
        <v>ใจปิน</v>
      </c>
      <c r="G27" s="682" t="str">
        <f>สรุปสมรรถนะ1!G27</f>
        <v>-</v>
      </c>
      <c r="H27" s="682" t="str">
        <f>สรุปสมรรถนะ1!H27</f>
        <v>-</v>
      </c>
      <c r="I27" s="682" t="str">
        <f>สรุปสมรรถนะ1!I27</f>
        <v>-</v>
      </c>
      <c r="J27" s="682" t="str">
        <f>สรุปสมรรถนะ1!J27</f>
        <v>-</v>
      </c>
      <c r="K27" s="682" t="str">
        <f>สรุปสมรรถนะ1!K27</f>
        <v>-</v>
      </c>
      <c r="L27" s="432" t="str">
        <f t="shared" si="0"/>
        <v/>
      </c>
      <c r="M27" s="433" t="str">
        <f t="shared" si="1"/>
        <v>-</v>
      </c>
      <c r="N27" s="433" t="str">
        <f t="shared" si="1"/>
        <v>-</v>
      </c>
      <c r="O27" s="433" t="str">
        <f t="shared" si="1"/>
        <v>-</v>
      </c>
      <c r="P27" s="433" t="str">
        <f t="shared" si="1"/>
        <v>-</v>
      </c>
      <c r="Q27" s="433" t="str">
        <f t="shared" si="1"/>
        <v>-</v>
      </c>
    </row>
    <row r="28" spans="2:17" ht="23.15" customHeight="1" x14ac:dyDescent="0.7">
      <c r="B28" s="426" t="str">
        <f>ประเมินสมรรถนะ!B30</f>
        <v>ป.4/1</v>
      </c>
      <c r="C28" s="427">
        <f>ประเมินสมรรถนะ!C30</f>
        <v>25</v>
      </c>
      <c r="D28" s="428" t="str">
        <f>ประเมินสมรรถนะ!E30</f>
        <v>เด็กหญิง</v>
      </c>
      <c r="E28" s="429" t="str">
        <f>ประเมินสมรรถนะ!F30</f>
        <v>อริยดา</v>
      </c>
      <c r="F28" s="430" t="str">
        <f>ประเมินสมรรถนะ!G30</f>
        <v>เพรียจิต</v>
      </c>
      <c r="G28" s="682" t="str">
        <f>สรุปสมรรถนะ1!G28</f>
        <v>-</v>
      </c>
      <c r="H28" s="682" t="str">
        <f>สรุปสมรรถนะ1!H28</f>
        <v>-</v>
      </c>
      <c r="I28" s="682" t="str">
        <f>สรุปสมรรถนะ1!I28</f>
        <v>-</v>
      </c>
      <c r="J28" s="682" t="str">
        <f>สรุปสมรรถนะ1!J28</f>
        <v>-</v>
      </c>
      <c r="K28" s="682" t="str">
        <f>สรุปสมรรถนะ1!K28</f>
        <v>-</v>
      </c>
      <c r="L28" s="432" t="str">
        <f t="shared" si="0"/>
        <v/>
      </c>
      <c r="M28" s="433" t="str">
        <f t="shared" si="1"/>
        <v>-</v>
      </c>
      <c r="N28" s="433" t="str">
        <f t="shared" si="1"/>
        <v>-</v>
      </c>
      <c r="O28" s="433" t="str">
        <f t="shared" si="1"/>
        <v>-</v>
      </c>
      <c r="P28" s="433" t="str">
        <f t="shared" si="1"/>
        <v>-</v>
      </c>
      <c r="Q28" s="433" t="str">
        <f t="shared" si="1"/>
        <v>-</v>
      </c>
    </row>
    <row r="29" spans="2:17" ht="23.15" customHeight="1" x14ac:dyDescent="0.7">
      <c r="B29" s="426" t="str">
        <f>ประเมินสมรรถนะ!B31</f>
        <v>ป.4/1</v>
      </c>
      <c r="C29" s="427">
        <f>ประเมินสมรรถนะ!C31</f>
        <v>26</v>
      </c>
      <c r="D29" s="428" t="str">
        <f>ประเมินสมรรถนะ!E31</f>
        <v>เด็กชาย</v>
      </c>
      <c r="E29" s="429" t="str">
        <f>ประเมินสมรรถนะ!F31</f>
        <v>ธีรกฤต</v>
      </c>
      <c r="F29" s="430" t="str">
        <f>ประเมินสมรรถนะ!G31</f>
        <v>รินเที่ยง</v>
      </c>
      <c r="G29" s="682" t="str">
        <f>สรุปสมรรถนะ1!G29</f>
        <v>-</v>
      </c>
      <c r="H29" s="682" t="str">
        <f>สรุปสมรรถนะ1!H29</f>
        <v>-</v>
      </c>
      <c r="I29" s="682" t="str">
        <f>สรุปสมรรถนะ1!I29</f>
        <v>-</v>
      </c>
      <c r="J29" s="682" t="str">
        <f>สรุปสมรรถนะ1!J29</f>
        <v>-</v>
      </c>
      <c r="K29" s="682" t="str">
        <f>สรุปสมรรถนะ1!K29</f>
        <v>-</v>
      </c>
      <c r="L29" s="432" t="str">
        <f t="shared" si="0"/>
        <v/>
      </c>
      <c r="M29" s="433" t="str">
        <f t="shared" si="1"/>
        <v>-</v>
      </c>
      <c r="N29" s="433" t="str">
        <f t="shared" si="1"/>
        <v>-</v>
      </c>
      <c r="O29" s="433" t="str">
        <f t="shared" si="1"/>
        <v>-</v>
      </c>
      <c r="P29" s="433" t="str">
        <f t="shared" si="1"/>
        <v>-</v>
      </c>
      <c r="Q29" s="433" t="str">
        <f t="shared" si="1"/>
        <v>-</v>
      </c>
    </row>
    <row r="30" spans="2:17" ht="23.15" customHeight="1" x14ac:dyDescent="0.7">
      <c r="B30" s="426" t="str">
        <f>ประเมินสมรรถนะ!B32</f>
        <v>ป.4/1</v>
      </c>
      <c r="C30" s="427">
        <f>ประเมินสมรรถนะ!C32</f>
        <v>27</v>
      </c>
      <c r="D30" s="428" t="str">
        <f>ประเมินสมรรถนะ!E32</f>
        <v>เด็กหญิง</v>
      </c>
      <c r="E30" s="429" t="str">
        <f>ประเมินสมรรถนะ!F32</f>
        <v>มินลดา</v>
      </c>
      <c r="F30" s="430" t="str">
        <f>ประเมินสมรรถนะ!G32</f>
        <v>เชื้อเมืองพาน</v>
      </c>
      <c r="G30" s="682" t="str">
        <f>สรุปสมรรถนะ1!G30</f>
        <v>-</v>
      </c>
      <c r="H30" s="682" t="str">
        <f>สรุปสมรรถนะ1!H30</f>
        <v>-</v>
      </c>
      <c r="I30" s="682" t="str">
        <f>สรุปสมรรถนะ1!I30</f>
        <v>-</v>
      </c>
      <c r="J30" s="682" t="str">
        <f>สรุปสมรรถนะ1!J30</f>
        <v>-</v>
      </c>
      <c r="K30" s="682" t="str">
        <f>สรุปสมรรถนะ1!K30</f>
        <v>-</v>
      </c>
      <c r="L30" s="432" t="str">
        <f t="shared" si="0"/>
        <v/>
      </c>
      <c r="M30" s="433" t="str">
        <f t="shared" si="1"/>
        <v>-</v>
      </c>
      <c r="N30" s="433" t="str">
        <f t="shared" si="1"/>
        <v>-</v>
      </c>
      <c r="O30" s="433" t="str">
        <f t="shared" si="1"/>
        <v>-</v>
      </c>
      <c r="P30" s="433" t="str">
        <f t="shared" si="1"/>
        <v>-</v>
      </c>
      <c r="Q30" s="433" t="str">
        <f t="shared" si="1"/>
        <v>-</v>
      </c>
    </row>
    <row r="31" spans="2:17" ht="23.15" customHeight="1" x14ac:dyDescent="0.7">
      <c r="B31" s="426" t="str">
        <f>ประเมินสมรรถนะ!B33</f>
        <v>ป.4/1</v>
      </c>
      <c r="C31" s="427">
        <f>ประเมินสมรรถนะ!C33</f>
        <v>28</v>
      </c>
      <c r="D31" s="428" t="str">
        <f>ประเมินสมรรถนะ!E33</f>
        <v/>
      </c>
      <c r="E31" s="429" t="str">
        <f>ประเมินสมรรถนะ!F33</f>
        <v/>
      </c>
      <c r="F31" s="430" t="str">
        <f>ประเมินสมรรถนะ!G33</f>
        <v/>
      </c>
      <c r="G31" s="682" t="str">
        <f>สรุปสมรรถนะ1!G31</f>
        <v>-</v>
      </c>
      <c r="H31" s="682" t="str">
        <f>สรุปสมรรถนะ1!H31</f>
        <v>-</v>
      </c>
      <c r="I31" s="682" t="str">
        <f>สรุปสมรรถนะ1!I31</f>
        <v>-</v>
      </c>
      <c r="J31" s="682" t="str">
        <f>สรุปสมรรถนะ1!J31</f>
        <v>-</v>
      </c>
      <c r="K31" s="682" t="str">
        <f>สรุปสมรรถนะ1!K31</f>
        <v>-</v>
      </c>
      <c r="L31" s="432" t="str">
        <f t="shared" si="0"/>
        <v/>
      </c>
      <c r="M31" s="433" t="str">
        <f t="shared" si="1"/>
        <v>-</v>
      </c>
      <c r="N31" s="433" t="str">
        <f t="shared" si="1"/>
        <v>-</v>
      </c>
      <c r="O31" s="433" t="str">
        <f t="shared" si="1"/>
        <v>-</v>
      </c>
      <c r="P31" s="433" t="str">
        <f t="shared" si="1"/>
        <v>-</v>
      </c>
      <c r="Q31" s="433" t="str">
        <f t="shared" si="1"/>
        <v>-</v>
      </c>
    </row>
    <row r="32" spans="2:17" ht="23.15" customHeight="1" x14ac:dyDescent="0.7">
      <c r="B32" s="426" t="str">
        <f>ประเมินสมรรถนะ!B34</f>
        <v>ป.4/1</v>
      </c>
      <c r="C32" s="427">
        <f>ประเมินสมรรถนะ!C34</f>
        <v>29</v>
      </c>
      <c r="D32" s="428" t="str">
        <f>ประเมินสมรรถนะ!E34</f>
        <v/>
      </c>
      <c r="E32" s="429" t="str">
        <f>ประเมินสมรรถนะ!F34</f>
        <v/>
      </c>
      <c r="F32" s="430" t="str">
        <f>ประเมินสมรรถนะ!G34</f>
        <v/>
      </c>
      <c r="G32" s="682" t="str">
        <f>สรุปสมรรถนะ1!G32</f>
        <v>-</v>
      </c>
      <c r="H32" s="682" t="str">
        <f>สรุปสมรรถนะ1!H32</f>
        <v>-</v>
      </c>
      <c r="I32" s="682" t="str">
        <f>สรุปสมรรถนะ1!I32</f>
        <v>-</v>
      </c>
      <c r="J32" s="682" t="str">
        <f>สรุปสมรรถนะ1!J32</f>
        <v>-</v>
      </c>
      <c r="K32" s="682" t="str">
        <f>สรุปสมรรถนะ1!K32</f>
        <v>-</v>
      </c>
      <c r="L32" s="432" t="str">
        <f t="shared" si="0"/>
        <v/>
      </c>
      <c r="M32" s="433" t="str">
        <f t="shared" si="1"/>
        <v>-</v>
      </c>
      <c r="N32" s="433" t="str">
        <f t="shared" si="1"/>
        <v>-</v>
      </c>
      <c r="O32" s="433" t="str">
        <f t="shared" si="1"/>
        <v>-</v>
      </c>
      <c r="P32" s="433" t="str">
        <f t="shared" si="1"/>
        <v>-</v>
      </c>
      <c r="Q32" s="433" t="str">
        <f t="shared" si="1"/>
        <v>-</v>
      </c>
    </row>
    <row r="33" spans="2:17" ht="23.15" customHeight="1" x14ac:dyDescent="0.7">
      <c r="B33" s="426" t="str">
        <f>ประเมินสมรรถนะ!B35</f>
        <v>ป.4/1</v>
      </c>
      <c r="C33" s="427">
        <f>ประเมินสมรรถนะ!C35</f>
        <v>30</v>
      </c>
      <c r="D33" s="428" t="str">
        <f>ประเมินสมรรถนะ!E35</f>
        <v/>
      </c>
      <c r="E33" s="429" t="str">
        <f>ประเมินสมรรถนะ!F35</f>
        <v/>
      </c>
      <c r="F33" s="430" t="str">
        <f>ประเมินสมรรถนะ!G35</f>
        <v/>
      </c>
      <c r="G33" s="682" t="str">
        <f>สรุปสมรรถนะ1!G33</f>
        <v>-</v>
      </c>
      <c r="H33" s="682" t="str">
        <f>สรุปสมรรถนะ1!H33</f>
        <v>-</v>
      </c>
      <c r="I33" s="682" t="str">
        <f>สรุปสมรรถนะ1!I33</f>
        <v>-</v>
      </c>
      <c r="J33" s="682" t="str">
        <f>สรุปสมรรถนะ1!J33</f>
        <v>-</v>
      </c>
      <c r="K33" s="682" t="str">
        <f>สรุปสมรรถนะ1!K33</f>
        <v>-</v>
      </c>
      <c r="L33" s="432" t="str">
        <f t="shared" si="0"/>
        <v/>
      </c>
      <c r="M33" s="433" t="str">
        <f t="shared" si="1"/>
        <v>-</v>
      </c>
      <c r="N33" s="433" t="str">
        <f t="shared" si="1"/>
        <v>-</v>
      </c>
      <c r="O33" s="433" t="str">
        <f t="shared" si="1"/>
        <v>-</v>
      </c>
      <c r="P33" s="433" t="str">
        <f t="shared" si="1"/>
        <v>-</v>
      </c>
      <c r="Q33" s="433" t="str">
        <f t="shared" si="1"/>
        <v>-</v>
      </c>
    </row>
    <row r="34" spans="2:17" ht="23.15" customHeight="1" x14ac:dyDescent="0.7">
      <c r="B34" s="426" t="str">
        <f>ประเมินสมรรถนะ!B36</f>
        <v>ป.4/1</v>
      </c>
      <c r="C34" s="427">
        <f>ประเมินสมรรถนะ!C36</f>
        <v>31</v>
      </c>
      <c r="D34" s="428" t="str">
        <f>ประเมินสมรรถนะ!E36</f>
        <v/>
      </c>
      <c r="E34" s="429" t="str">
        <f>ประเมินสมรรถนะ!F36</f>
        <v/>
      </c>
      <c r="F34" s="430" t="str">
        <f>ประเมินสมรรถนะ!G36</f>
        <v/>
      </c>
      <c r="G34" s="682" t="str">
        <f>สรุปสมรรถนะ1!G34</f>
        <v>-</v>
      </c>
      <c r="H34" s="682" t="str">
        <f>สรุปสมรรถนะ1!H34</f>
        <v>-</v>
      </c>
      <c r="I34" s="682" t="str">
        <f>สรุปสมรรถนะ1!I34</f>
        <v>-</v>
      </c>
      <c r="J34" s="682" t="str">
        <f>สรุปสมรรถนะ1!J34</f>
        <v>-</v>
      </c>
      <c r="K34" s="682" t="str">
        <f>สรุปสมรรถนะ1!K34</f>
        <v>-</v>
      </c>
      <c r="L34" s="432" t="str">
        <f t="shared" si="0"/>
        <v/>
      </c>
      <c r="M34" s="433" t="str">
        <f t="shared" si="1"/>
        <v>-</v>
      </c>
      <c r="N34" s="433" t="str">
        <f t="shared" si="1"/>
        <v>-</v>
      </c>
      <c r="O34" s="433" t="str">
        <f t="shared" si="1"/>
        <v>-</v>
      </c>
      <c r="P34" s="433" t="str">
        <f t="shared" si="1"/>
        <v>-</v>
      </c>
      <c r="Q34" s="433" t="str">
        <f t="shared" si="1"/>
        <v>-</v>
      </c>
    </row>
    <row r="35" spans="2:17" ht="23.15" customHeight="1" x14ac:dyDescent="0.7">
      <c r="B35" s="426" t="str">
        <f>ประเมินสมรรถนะ!B37</f>
        <v>ป.4/1</v>
      </c>
      <c r="C35" s="427">
        <f>ประเมินสมรรถนะ!C37</f>
        <v>32</v>
      </c>
      <c r="D35" s="428" t="str">
        <f>ประเมินสมรรถนะ!E37</f>
        <v/>
      </c>
      <c r="E35" s="429" t="str">
        <f>ประเมินสมรรถนะ!F37</f>
        <v/>
      </c>
      <c r="F35" s="430" t="str">
        <f>ประเมินสมรรถนะ!G37</f>
        <v/>
      </c>
      <c r="G35" s="682" t="str">
        <f>สรุปสมรรถนะ1!G35</f>
        <v>-</v>
      </c>
      <c r="H35" s="682" t="str">
        <f>สรุปสมรรถนะ1!H35</f>
        <v>-</v>
      </c>
      <c r="I35" s="682" t="str">
        <f>สรุปสมรรถนะ1!I35</f>
        <v>-</v>
      </c>
      <c r="J35" s="682" t="str">
        <f>สรุปสมรรถนะ1!J35</f>
        <v>-</v>
      </c>
      <c r="K35" s="682" t="str">
        <f>สรุปสมรรถนะ1!K35</f>
        <v>-</v>
      </c>
      <c r="L35" s="432" t="str">
        <f t="shared" si="0"/>
        <v/>
      </c>
      <c r="M35" s="433" t="str">
        <f t="shared" si="1"/>
        <v>-</v>
      </c>
      <c r="N35" s="433" t="str">
        <f t="shared" si="1"/>
        <v>-</v>
      </c>
      <c r="O35" s="433" t="str">
        <f t="shared" si="1"/>
        <v>-</v>
      </c>
      <c r="P35" s="433" t="str">
        <f t="shared" si="1"/>
        <v>-</v>
      </c>
      <c r="Q35" s="433" t="str">
        <f t="shared" si="1"/>
        <v>-</v>
      </c>
    </row>
    <row r="36" spans="2:17" ht="23.15" customHeight="1" x14ac:dyDescent="0.7">
      <c r="B36" s="426" t="str">
        <f>ประเมินสมรรถนะ!B38</f>
        <v>ป.4/1</v>
      </c>
      <c r="C36" s="427">
        <f>ประเมินสมรรถนะ!C38</f>
        <v>33</v>
      </c>
      <c r="D36" s="428" t="str">
        <f>ประเมินสมรรถนะ!E38</f>
        <v/>
      </c>
      <c r="E36" s="429" t="str">
        <f>ประเมินสมรรถนะ!F38</f>
        <v/>
      </c>
      <c r="F36" s="430" t="str">
        <f>ประเมินสมรรถนะ!G38</f>
        <v/>
      </c>
      <c r="G36" s="682" t="str">
        <f>สรุปสมรรถนะ1!G36</f>
        <v>-</v>
      </c>
      <c r="H36" s="682" t="str">
        <f>สรุปสมรรถนะ1!H36</f>
        <v>-</v>
      </c>
      <c r="I36" s="682" t="str">
        <f>สรุปสมรรถนะ1!I36</f>
        <v>-</v>
      </c>
      <c r="J36" s="682" t="str">
        <f>สรุปสมรรถนะ1!J36</f>
        <v>-</v>
      </c>
      <c r="K36" s="682" t="str">
        <f>สรุปสมรรถนะ1!K36</f>
        <v>-</v>
      </c>
      <c r="L36" s="432" t="str">
        <f t="shared" si="0"/>
        <v/>
      </c>
      <c r="M36" s="433" t="str">
        <f t="shared" si="1"/>
        <v>-</v>
      </c>
      <c r="N36" s="433" t="str">
        <f t="shared" si="1"/>
        <v>-</v>
      </c>
      <c r="O36" s="433" t="str">
        <f t="shared" si="1"/>
        <v>-</v>
      </c>
      <c r="P36" s="433" t="str">
        <f t="shared" si="1"/>
        <v>-</v>
      </c>
      <c r="Q36" s="433" t="str">
        <f t="shared" si="1"/>
        <v>-</v>
      </c>
    </row>
    <row r="37" spans="2:17" ht="23.15" customHeight="1" x14ac:dyDescent="0.7">
      <c r="B37" s="426" t="str">
        <f>ประเมินสมรรถนะ!B39</f>
        <v>ป.4/1</v>
      </c>
      <c r="C37" s="427">
        <f>ประเมินสมรรถนะ!C39</f>
        <v>34</v>
      </c>
      <c r="D37" s="428" t="str">
        <f>ประเมินสมรรถนะ!E39</f>
        <v/>
      </c>
      <c r="E37" s="429" t="str">
        <f>ประเมินสมรรถนะ!F39</f>
        <v/>
      </c>
      <c r="F37" s="430" t="str">
        <f>ประเมินสมรรถนะ!G39</f>
        <v/>
      </c>
      <c r="G37" s="682" t="str">
        <f>สรุปสมรรถนะ1!G37</f>
        <v>-</v>
      </c>
      <c r="H37" s="682" t="str">
        <f>สรุปสมรรถนะ1!H37</f>
        <v>-</v>
      </c>
      <c r="I37" s="682" t="str">
        <f>สรุปสมรรถนะ1!I37</f>
        <v>-</v>
      </c>
      <c r="J37" s="682" t="str">
        <f>สรุปสมรรถนะ1!J37</f>
        <v>-</v>
      </c>
      <c r="K37" s="682" t="str">
        <f>สรุปสมรรถนะ1!K37</f>
        <v>-</v>
      </c>
      <c r="L37" s="432" t="str">
        <f t="shared" si="0"/>
        <v/>
      </c>
      <c r="M37" s="433" t="str">
        <f t="shared" si="1"/>
        <v>-</v>
      </c>
      <c r="N37" s="433" t="str">
        <f t="shared" si="1"/>
        <v>-</v>
      </c>
      <c r="O37" s="433" t="str">
        <f t="shared" si="1"/>
        <v>-</v>
      </c>
      <c r="P37" s="433" t="str">
        <f t="shared" si="1"/>
        <v>-</v>
      </c>
      <c r="Q37" s="433" t="str">
        <f t="shared" si="1"/>
        <v>-</v>
      </c>
    </row>
    <row r="38" spans="2:17" ht="23.15" customHeight="1" x14ac:dyDescent="0.7">
      <c r="B38" s="426" t="str">
        <f>ประเมินสมรรถนะ!B40</f>
        <v>ป.4/1</v>
      </c>
      <c r="C38" s="427">
        <f>ประเมินสมรรถนะ!C40</f>
        <v>35</v>
      </c>
      <c r="D38" s="428" t="str">
        <f>ประเมินสมรรถนะ!E40</f>
        <v/>
      </c>
      <c r="E38" s="429" t="str">
        <f>ประเมินสมรรถนะ!F40</f>
        <v/>
      </c>
      <c r="F38" s="430" t="str">
        <f>ประเมินสมรรถนะ!G40</f>
        <v/>
      </c>
      <c r="G38" s="682" t="str">
        <f>สรุปสมรรถนะ1!G38</f>
        <v>-</v>
      </c>
      <c r="H38" s="682" t="str">
        <f>สรุปสมรรถนะ1!H38</f>
        <v>-</v>
      </c>
      <c r="I38" s="682" t="str">
        <f>สรุปสมรรถนะ1!I38</f>
        <v>-</v>
      </c>
      <c r="J38" s="682" t="str">
        <f>สรุปสมรรถนะ1!J38</f>
        <v>-</v>
      </c>
      <c r="K38" s="682" t="str">
        <f>สรุปสมรรถนะ1!K38</f>
        <v>-</v>
      </c>
      <c r="L38" s="432" t="str">
        <f t="shared" si="0"/>
        <v/>
      </c>
      <c r="M38" s="433" t="str">
        <f t="shared" si="1"/>
        <v>-</v>
      </c>
      <c r="N38" s="433" t="str">
        <f t="shared" si="1"/>
        <v>-</v>
      </c>
      <c r="O38" s="433" t="str">
        <f t="shared" si="1"/>
        <v>-</v>
      </c>
      <c r="P38" s="433" t="str">
        <f t="shared" si="1"/>
        <v>-</v>
      </c>
      <c r="Q38" s="433" t="str">
        <f t="shared" si="1"/>
        <v>-</v>
      </c>
    </row>
    <row r="39" spans="2:17" ht="23.15" customHeight="1" x14ac:dyDescent="0.7">
      <c r="B39" s="426" t="str">
        <f>ประเมินสมรรถนะ!B41</f>
        <v>ป.4/1</v>
      </c>
      <c r="C39" s="427">
        <f>ประเมินสมรรถนะ!C41</f>
        <v>36</v>
      </c>
      <c r="D39" s="428" t="str">
        <f>ประเมินสมรรถนะ!E41</f>
        <v/>
      </c>
      <c r="E39" s="429" t="str">
        <f>ประเมินสมรรถนะ!F41</f>
        <v/>
      </c>
      <c r="F39" s="430" t="str">
        <f>ประเมินสมรรถนะ!G41</f>
        <v/>
      </c>
      <c r="G39" s="682" t="str">
        <f>สรุปสมรรถนะ1!G39</f>
        <v>-</v>
      </c>
      <c r="H39" s="682" t="str">
        <f>สรุปสมรรถนะ1!H39</f>
        <v>-</v>
      </c>
      <c r="I39" s="682" t="str">
        <f>สรุปสมรรถนะ1!I39</f>
        <v>-</v>
      </c>
      <c r="J39" s="682" t="str">
        <f>สรุปสมรรถนะ1!J39</f>
        <v>-</v>
      </c>
      <c r="K39" s="682" t="str">
        <f>สรุปสมรรถนะ1!K39</f>
        <v>-</v>
      </c>
      <c r="L39" s="432" t="str">
        <f t="shared" si="0"/>
        <v/>
      </c>
      <c r="M39" s="433" t="str">
        <f t="shared" si="1"/>
        <v>-</v>
      </c>
      <c r="N39" s="433" t="str">
        <f t="shared" si="1"/>
        <v>-</v>
      </c>
      <c r="O39" s="433" t="str">
        <f t="shared" si="1"/>
        <v>-</v>
      </c>
      <c r="P39" s="433" t="str">
        <f t="shared" si="1"/>
        <v>-</v>
      </c>
      <c r="Q39" s="433" t="str">
        <f t="shared" si="1"/>
        <v>-</v>
      </c>
    </row>
    <row r="40" spans="2:17" ht="23.15" customHeight="1" x14ac:dyDescent="0.7">
      <c r="B40" s="426" t="str">
        <f>ประเมินสมรรถนะ!B42</f>
        <v>ป.4/1</v>
      </c>
      <c r="C40" s="427">
        <f>ประเมินสมรรถนะ!C42</f>
        <v>37</v>
      </c>
      <c r="D40" s="428" t="str">
        <f>ประเมินสมรรถนะ!E42</f>
        <v/>
      </c>
      <c r="E40" s="429" t="str">
        <f>ประเมินสมรรถนะ!F42</f>
        <v/>
      </c>
      <c r="F40" s="430" t="str">
        <f>ประเมินสมรรถนะ!G42</f>
        <v/>
      </c>
      <c r="G40" s="682" t="str">
        <f>สรุปสมรรถนะ1!G40</f>
        <v>-</v>
      </c>
      <c r="H40" s="682" t="str">
        <f>สรุปสมรรถนะ1!H40</f>
        <v>-</v>
      </c>
      <c r="I40" s="682" t="str">
        <f>สรุปสมรรถนะ1!I40</f>
        <v>-</v>
      </c>
      <c r="J40" s="682" t="str">
        <f>สรุปสมรรถนะ1!J40</f>
        <v>-</v>
      </c>
      <c r="K40" s="682" t="str">
        <f>สรุปสมรรถนะ1!K40</f>
        <v>-</v>
      </c>
      <c r="L40" s="432" t="str">
        <f t="shared" si="0"/>
        <v/>
      </c>
      <c r="M40" s="433" t="str">
        <f t="shared" si="1"/>
        <v>-</v>
      </c>
      <c r="N40" s="433" t="str">
        <f t="shared" si="1"/>
        <v>-</v>
      </c>
      <c r="O40" s="433" t="str">
        <f t="shared" si="1"/>
        <v>-</v>
      </c>
      <c r="P40" s="433" t="str">
        <f t="shared" si="1"/>
        <v>-</v>
      </c>
      <c r="Q40" s="433" t="str">
        <f t="shared" si="1"/>
        <v>-</v>
      </c>
    </row>
    <row r="41" spans="2:17" ht="23.15" customHeight="1" x14ac:dyDescent="0.7">
      <c r="B41" s="426" t="str">
        <f>ประเมินสมรรถนะ!B43</f>
        <v>ป.4/1</v>
      </c>
      <c r="C41" s="427">
        <f>ประเมินสมรรถนะ!C43</f>
        <v>38</v>
      </c>
      <c r="D41" s="428" t="str">
        <f>ประเมินสมรรถนะ!E43</f>
        <v/>
      </c>
      <c r="E41" s="429" t="str">
        <f>ประเมินสมรรถนะ!F43</f>
        <v/>
      </c>
      <c r="F41" s="430" t="str">
        <f>ประเมินสมรรถนะ!G43</f>
        <v/>
      </c>
      <c r="G41" s="682" t="str">
        <f>สรุปสมรรถนะ1!G41</f>
        <v>-</v>
      </c>
      <c r="H41" s="682" t="str">
        <f>สรุปสมรรถนะ1!H41</f>
        <v>-</v>
      </c>
      <c r="I41" s="682" t="str">
        <f>สรุปสมรรถนะ1!I41</f>
        <v>-</v>
      </c>
      <c r="J41" s="682" t="str">
        <f>สรุปสมรรถนะ1!J41</f>
        <v>-</v>
      </c>
      <c r="K41" s="682" t="str">
        <f>สรุปสมรรถนะ1!K41</f>
        <v>-</v>
      </c>
      <c r="L41" s="432" t="str">
        <f t="shared" si="0"/>
        <v/>
      </c>
      <c r="M41" s="433" t="str">
        <f t="shared" si="1"/>
        <v>-</v>
      </c>
      <c r="N41" s="433" t="str">
        <f t="shared" si="1"/>
        <v>-</v>
      </c>
      <c r="O41" s="433" t="str">
        <f t="shared" si="1"/>
        <v>-</v>
      </c>
      <c r="P41" s="433" t="str">
        <f t="shared" si="1"/>
        <v>-</v>
      </c>
      <c r="Q41" s="433" t="str">
        <f t="shared" si="1"/>
        <v>-</v>
      </c>
    </row>
    <row r="42" spans="2:17" x14ac:dyDescent="0.7">
      <c r="B42" s="426" t="str">
        <f>ประเมินสมรรถนะ!B44</f>
        <v>ป.4/1</v>
      </c>
      <c r="C42" s="427">
        <f>ประเมินสมรรถนะ!C44</f>
        <v>39</v>
      </c>
      <c r="D42" s="428" t="str">
        <f>ประเมินสมรรถนะ!E44</f>
        <v/>
      </c>
      <c r="E42" s="429" t="str">
        <f>ประเมินสมรรถนะ!F44</f>
        <v/>
      </c>
      <c r="F42" s="430" t="str">
        <f>ประเมินสมรรถนะ!G44</f>
        <v/>
      </c>
      <c r="G42" s="682" t="str">
        <f>สรุปสมรรถนะ1!G42</f>
        <v>-</v>
      </c>
      <c r="H42" s="682" t="str">
        <f>สรุปสมรรถนะ1!H42</f>
        <v>-</v>
      </c>
      <c r="I42" s="682" t="str">
        <f>สรุปสมรรถนะ1!I42</f>
        <v>-</v>
      </c>
      <c r="J42" s="682" t="str">
        <f>สรุปสมรรถนะ1!J42</f>
        <v>-</v>
      </c>
      <c r="K42" s="682" t="str">
        <f>สรุปสมรรถนะ1!K42</f>
        <v>-</v>
      </c>
      <c r="L42" s="432" t="str">
        <f t="shared" si="0"/>
        <v/>
      </c>
      <c r="M42" s="433" t="str">
        <f t="shared" si="1"/>
        <v>-</v>
      </c>
      <c r="N42" s="433" t="str">
        <f t="shared" si="1"/>
        <v>-</v>
      </c>
      <c r="O42" s="433" t="str">
        <f t="shared" si="1"/>
        <v>-</v>
      </c>
      <c r="P42" s="433" t="str">
        <f t="shared" si="1"/>
        <v>-</v>
      </c>
      <c r="Q42" s="433" t="str">
        <f t="shared" si="1"/>
        <v>-</v>
      </c>
    </row>
    <row r="43" spans="2:17" x14ac:dyDescent="0.7">
      <c r="B43" s="426" t="str">
        <f>ประเมินสมรรถนะ!B45</f>
        <v>ป.4/1</v>
      </c>
      <c r="C43" s="427">
        <f>ประเมินสมรรถนะ!C45</f>
        <v>40</v>
      </c>
      <c r="D43" s="428" t="str">
        <f>ประเมินสมรรถนะ!E45</f>
        <v/>
      </c>
      <c r="E43" s="429" t="str">
        <f>ประเมินสมรรถนะ!F45</f>
        <v/>
      </c>
      <c r="F43" s="430" t="str">
        <f>ประเมินสมรรถนะ!G45</f>
        <v/>
      </c>
      <c r="G43" s="682" t="str">
        <f>สรุปสมรรถนะ1!G43</f>
        <v>-</v>
      </c>
      <c r="H43" s="682" t="str">
        <f>สรุปสมรรถนะ1!H43</f>
        <v>-</v>
      </c>
      <c r="I43" s="682" t="str">
        <f>สรุปสมรรถนะ1!I43</f>
        <v>-</v>
      </c>
      <c r="J43" s="682" t="str">
        <f>สรุปสมรรถนะ1!J43</f>
        <v>-</v>
      </c>
      <c r="K43" s="682" t="str">
        <f>สรุปสมรรถนะ1!K43</f>
        <v>-</v>
      </c>
      <c r="L43" s="432" t="str">
        <f t="shared" si="0"/>
        <v/>
      </c>
      <c r="M43" s="433" t="str">
        <f t="shared" si="1"/>
        <v>-</v>
      </c>
      <c r="N43" s="433" t="str">
        <f t="shared" si="1"/>
        <v>-</v>
      </c>
      <c r="O43" s="433" t="str">
        <f t="shared" si="1"/>
        <v>-</v>
      </c>
      <c r="P43" s="433" t="str">
        <f t="shared" si="1"/>
        <v>-</v>
      </c>
      <c r="Q43" s="433" t="str">
        <f t="shared" si="1"/>
        <v>-</v>
      </c>
    </row>
    <row r="44" spans="2:17" x14ac:dyDescent="0.7">
      <c r="B44" s="426" t="str">
        <f>ประเมินสมรรถนะ!B46</f>
        <v>ป.4/2</v>
      </c>
      <c r="C44" s="427">
        <f>ประเมินสมรรถนะ!C46</f>
        <v>1</v>
      </c>
      <c r="D44" s="428" t="str">
        <f>ประเมินสมรรถนะ!E46</f>
        <v>เด็กชาย</v>
      </c>
      <c r="E44" s="429" t="str">
        <f>ประเมินสมรรถนะ!F46</f>
        <v>ภคภัทร</v>
      </c>
      <c r="F44" s="430" t="str">
        <f>ประเมินสมรรถนะ!G46</f>
        <v>จิรหิรัญโชค</v>
      </c>
      <c r="G44" s="682" t="str">
        <f>สรุปสมรรถนะ1!G44</f>
        <v>-</v>
      </c>
      <c r="H44" s="682" t="str">
        <f>สรุปสมรรถนะ1!H44</f>
        <v>-</v>
      </c>
      <c r="I44" s="682" t="str">
        <f>สรุปสมรรถนะ1!I44</f>
        <v>-</v>
      </c>
      <c r="J44" s="682" t="str">
        <f>สรุปสมรรถนะ1!J44</f>
        <v>-</v>
      </c>
      <c r="K44" s="682" t="str">
        <f>สรุปสมรรถนะ1!K44</f>
        <v>-</v>
      </c>
      <c r="L44" s="432" t="str">
        <f t="shared" si="0"/>
        <v/>
      </c>
      <c r="M44" s="433" t="str">
        <f t="shared" si="1"/>
        <v>-</v>
      </c>
      <c r="N44" s="433" t="str">
        <f t="shared" si="1"/>
        <v>-</v>
      </c>
      <c r="O44" s="433" t="str">
        <f t="shared" si="1"/>
        <v>-</v>
      </c>
      <c r="P44" s="433" t="str">
        <f t="shared" si="1"/>
        <v>-</v>
      </c>
      <c r="Q44" s="433" t="str">
        <f t="shared" si="1"/>
        <v>-</v>
      </c>
    </row>
    <row r="45" spans="2:17" x14ac:dyDescent="0.7">
      <c r="B45" s="426" t="str">
        <f>ประเมินสมรรถนะ!B47</f>
        <v>ป.4/2</v>
      </c>
      <c r="C45" s="427">
        <f>ประเมินสมรรถนะ!C47</f>
        <v>2</v>
      </c>
      <c r="D45" s="428" t="str">
        <f>ประเมินสมรรถนะ!E47</f>
        <v>เด็กชาย</v>
      </c>
      <c r="E45" s="429" t="str">
        <f>ประเมินสมรรถนะ!F47</f>
        <v>ศุภวุฒิ</v>
      </c>
      <c r="F45" s="430" t="str">
        <f>ประเมินสมรรถนะ!G47</f>
        <v>ก๋องอ้าย</v>
      </c>
      <c r="G45" s="682" t="str">
        <f>สรุปสมรรถนะ1!G45</f>
        <v>-</v>
      </c>
      <c r="H45" s="682" t="str">
        <f>สรุปสมรรถนะ1!H45</f>
        <v>-</v>
      </c>
      <c r="I45" s="682" t="str">
        <f>สรุปสมรรถนะ1!I45</f>
        <v>-</v>
      </c>
      <c r="J45" s="682" t="str">
        <f>สรุปสมรรถนะ1!J45</f>
        <v>-</v>
      </c>
      <c r="K45" s="682" t="str">
        <f>สรุปสมรรถนะ1!K45</f>
        <v>-</v>
      </c>
      <c r="L45" s="432" t="str">
        <f t="shared" si="0"/>
        <v/>
      </c>
      <c r="M45" s="433" t="str">
        <f t="shared" si="1"/>
        <v>-</v>
      </c>
      <c r="N45" s="433" t="str">
        <f t="shared" si="1"/>
        <v>-</v>
      </c>
      <c r="O45" s="433" t="str">
        <f t="shared" si="1"/>
        <v>-</v>
      </c>
      <c r="P45" s="433" t="str">
        <f t="shared" si="1"/>
        <v>-</v>
      </c>
      <c r="Q45" s="433" t="str">
        <f t="shared" si="1"/>
        <v>-</v>
      </c>
    </row>
    <row r="46" spans="2:17" x14ac:dyDescent="0.7">
      <c r="B46" s="426" t="str">
        <f>ประเมินสมรรถนะ!B48</f>
        <v>ป.4/2</v>
      </c>
      <c r="C46" s="427">
        <f>ประเมินสมรรถนะ!C48</f>
        <v>3</v>
      </c>
      <c r="D46" s="428" t="str">
        <f>ประเมินสมรรถนะ!E48</f>
        <v>เด็กชาย</v>
      </c>
      <c r="E46" s="429" t="str">
        <f>ประเมินสมรรถนะ!F48</f>
        <v>วีรภัทร</v>
      </c>
      <c r="F46" s="430" t="str">
        <f>ประเมินสมรรถนะ!G48</f>
        <v>อ้วนแก้ว</v>
      </c>
      <c r="G46" s="682" t="str">
        <f>สรุปสมรรถนะ1!G46</f>
        <v>-</v>
      </c>
      <c r="H46" s="682" t="str">
        <f>สรุปสมรรถนะ1!H46</f>
        <v>-</v>
      </c>
      <c r="I46" s="682" t="str">
        <f>สรุปสมรรถนะ1!I46</f>
        <v>-</v>
      </c>
      <c r="J46" s="682" t="str">
        <f>สรุปสมรรถนะ1!J46</f>
        <v>-</v>
      </c>
      <c r="K46" s="682" t="str">
        <f>สรุปสมรรถนะ1!K46</f>
        <v>-</v>
      </c>
      <c r="L46" s="432" t="str">
        <f t="shared" si="0"/>
        <v/>
      </c>
      <c r="M46" s="433" t="str">
        <f t="shared" si="1"/>
        <v>-</v>
      </c>
      <c r="N46" s="433" t="str">
        <f t="shared" si="1"/>
        <v>-</v>
      </c>
      <c r="O46" s="433" t="str">
        <f t="shared" si="1"/>
        <v>-</v>
      </c>
      <c r="P46" s="433" t="str">
        <f t="shared" si="1"/>
        <v>-</v>
      </c>
      <c r="Q46" s="433" t="str">
        <f t="shared" si="1"/>
        <v>-</v>
      </c>
    </row>
    <row r="47" spans="2:17" x14ac:dyDescent="0.7">
      <c r="B47" s="426" t="str">
        <f>ประเมินสมรรถนะ!B49</f>
        <v>ป.4/2</v>
      </c>
      <c r="C47" s="427">
        <f>ประเมินสมรรถนะ!C49</f>
        <v>4</v>
      </c>
      <c r="D47" s="428" t="str">
        <f>ประเมินสมรรถนะ!E49</f>
        <v>เด็กชาย</v>
      </c>
      <c r="E47" s="429" t="str">
        <f>ประเมินสมรรถนะ!F49</f>
        <v>นะโม</v>
      </c>
      <c r="F47" s="430" t="str">
        <f>ประเมินสมรรถนะ!G49</f>
        <v>เววน</v>
      </c>
      <c r="G47" s="682" t="str">
        <f>สรุปสมรรถนะ1!G47</f>
        <v>-</v>
      </c>
      <c r="H47" s="682" t="str">
        <f>สรุปสมรรถนะ1!H47</f>
        <v>-</v>
      </c>
      <c r="I47" s="682" t="str">
        <f>สรุปสมรรถนะ1!I47</f>
        <v>-</v>
      </c>
      <c r="J47" s="682" t="str">
        <f>สรุปสมรรถนะ1!J47</f>
        <v>-</v>
      </c>
      <c r="K47" s="682" t="str">
        <f>สรุปสมรรถนะ1!K47</f>
        <v>-</v>
      </c>
      <c r="L47" s="432" t="str">
        <f t="shared" si="0"/>
        <v/>
      </c>
      <c r="M47" s="433" t="str">
        <f t="shared" si="1"/>
        <v>-</v>
      </c>
      <c r="N47" s="433" t="str">
        <f t="shared" si="1"/>
        <v>-</v>
      </c>
      <c r="O47" s="433" t="str">
        <f t="shared" si="1"/>
        <v>-</v>
      </c>
      <c r="P47" s="433" t="str">
        <f t="shared" si="1"/>
        <v>-</v>
      </c>
      <c r="Q47" s="433" t="str">
        <f t="shared" si="1"/>
        <v>-</v>
      </c>
    </row>
    <row r="48" spans="2:17" x14ac:dyDescent="0.7">
      <c r="B48" s="426" t="str">
        <f>ประเมินสมรรถนะ!B50</f>
        <v>ป.4/2</v>
      </c>
      <c r="C48" s="427">
        <f>ประเมินสมรรถนะ!C50</f>
        <v>5</v>
      </c>
      <c r="D48" s="428" t="str">
        <f>ประเมินสมรรถนะ!E50</f>
        <v>เด็กชาย</v>
      </c>
      <c r="E48" s="429" t="str">
        <f>ประเมินสมรรถนะ!F50</f>
        <v>สุญตา</v>
      </c>
      <c r="F48" s="430" t="str">
        <f>ประเมินสมรรถนะ!G50</f>
        <v>อู่ทอง</v>
      </c>
      <c r="G48" s="682" t="str">
        <f>สรุปสมรรถนะ1!G48</f>
        <v>-</v>
      </c>
      <c r="H48" s="682" t="str">
        <f>สรุปสมรรถนะ1!H48</f>
        <v>-</v>
      </c>
      <c r="I48" s="682" t="str">
        <f>สรุปสมรรถนะ1!I48</f>
        <v>-</v>
      </c>
      <c r="J48" s="682" t="str">
        <f>สรุปสมรรถนะ1!J48</f>
        <v>-</v>
      </c>
      <c r="K48" s="682" t="str">
        <f>สรุปสมรรถนะ1!K48</f>
        <v>-</v>
      </c>
      <c r="L48" s="432" t="str">
        <f t="shared" si="0"/>
        <v/>
      </c>
      <c r="M48" s="433" t="str">
        <f t="shared" si="1"/>
        <v>-</v>
      </c>
      <c r="N48" s="433" t="str">
        <f t="shared" si="1"/>
        <v>-</v>
      </c>
      <c r="O48" s="433" t="str">
        <f t="shared" si="1"/>
        <v>-</v>
      </c>
      <c r="P48" s="433" t="str">
        <f t="shared" si="1"/>
        <v>-</v>
      </c>
      <c r="Q48" s="433" t="str">
        <f t="shared" si="1"/>
        <v>-</v>
      </c>
    </row>
    <row r="49" spans="2:17" x14ac:dyDescent="0.7">
      <c r="B49" s="426" t="str">
        <f>ประเมินสมรรถนะ!B51</f>
        <v>ป.4/2</v>
      </c>
      <c r="C49" s="427">
        <f>ประเมินสมรรถนะ!C51</f>
        <v>6</v>
      </c>
      <c r="D49" s="428" t="str">
        <f>ประเมินสมรรถนะ!E51</f>
        <v>เด็กชาย</v>
      </c>
      <c r="E49" s="429" t="str">
        <f>ประเมินสมรรถนะ!F51</f>
        <v>ภูวภัทร</v>
      </c>
      <c r="F49" s="430" t="str">
        <f>ประเมินสมรรถนะ!G51</f>
        <v>บุญเรือง</v>
      </c>
      <c r="G49" s="682" t="str">
        <f>สรุปสมรรถนะ1!G49</f>
        <v>-</v>
      </c>
      <c r="H49" s="682" t="str">
        <f>สรุปสมรรถนะ1!H49</f>
        <v>-</v>
      </c>
      <c r="I49" s="682" t="str">
        <f>สรุปสมรรถนะ1!I49</f>
        <v>-</v>
      </c>
      <c r="J49" s="682" t="str">
        <f>สรุปสมรรถนะ1!J49</f>
        <v>-</v>
      </c>
      <c r="K49" s="682" t="str">
        <f>สรุปสมรรถนะ1!K49</f>
        <v>-</v>
      </c>
      <c r="L49" s="432" t="str">
        <f t="shared" si="0"/>
        <v/>
      </c>
      <c r="M49" s="433" t="str">
        <f t="shared" si="1"/>
        <v>-</v>
      </c>
      <c r="N49" s="433" t="str">
        <f t="shared" si="1"/>
        <v>-</v>
      </c>
      <c r="O49" s="433" t="str">
        <f t="shared" si="1"/>
        <v>-</v>
      </c>
      <c r="P49" s="433" t="str">
        <f t="shared" si="1"/>
        <v>-</v>
      </c>
      <c r="Q49" s="433" t="str">
        <f t="shared" si="1"/>
        <v>-</v>
      </c>
    </row>
    <row r="50" spans="2:17" x14ac:dyDescent="0.7">
      <c r="B50" s="426" t="str">
        <f>ประเมินสมรรถนะ!B52</f>
        <v>ป.4/2</v>
      </c>
      <c r="C50" s="427">
        <f>ประเมินสมรรถนะ!C52</f>
        <v>7</v>
      </c>
      <c r="D50" s="428" t="str">
        <f>ประเมินสมรรถนะ!E52</f>
        <v>เด็กชาย</v>
      </c>
      <c r="E50" s="429" t="str">
        <f>ประเมินสมรรถนะ!F52</f>
        <v>วรเมธ</v>
      </c>
      <c r="F50" s="430" t="str">
        <f>ประเมินสมรรถนะ!G52</f>
        <v>ปินตานา</v>
      </c>
      <c r="G50" s="682" t="str">
        <f>สรุปสมรรถนะ1!G50</f>
        <v>-</v>
      </c>
      <c r="H50" s="682" t="str">
        <f>สรุปสมรรถนะ1!H50</f>
        <v>-</v>
      </c>
      <c r="I50" s="682" t="str">
        <f>สรุปสมรรถนะ1!I50</f>
        <v>-</v>
      </c>
      <c r="J50" s="682" t="str">
        <f>สรุปสมรรถนะ1!J50</f>
        <v>-</v>
      </c>
      <c r="K50" s="682" t="str">
        <f>สรุปสมรรถนะ1!K50</f>
        <v>-</v>
      </c>
      <c r="L50" s="432" t="str">
        <f t="shared" si="0"/>
        <v/>
      </c>
      <c r="M50" s="433" t="str">
        <f t="shared" si="1"/>
        <v>-</v>
      </c>
      <c r="N50" s="433" t="str">
        <f t="shared" si="1"/>
        <v>-</v>
      </c>
      <c r="O50" s="433" t="str">
        <f t="shared" si="1"/>
        <v>-</v>
      </c>
      <c r="P50" s="433" t="str">
        <f t="shared" si="1"/>
        <v>-</v>
      </c>
      <c r="Q50" s="433" t="str">
        <f t="shared" si="1"/>
        <v>-</v>
      </c>
    </row>
    <row r="51" spans="2:17" x14ac:dyDescent="0.7">
      <c r="B51" s="426" t="str">
        <f>ประเมินสมรรถนะ!B53</f>
        <v>ป.4/2</v>
      </c>
      <c r="C51" s="427">
        <f>ประเมินสมรรถนะ!C53</f>
        <v>8</v>
      </c>
      <c r="D51" s="428" t="str">
        <f>ประเมินสมรรถนะ!E53</f>
        <v>เด็กชาย</v>
      </c>
      <c r="E51" s="429" t="str">
        <f>ประเมินสมรรถนะ!F53</f>
        <v>พงษ์พิชญ์</v>
      </c>
      <c r="F51" s="430" t="str">
        <f>ประเมินสมรรถนะ!G53</f>
        <v>เรือนแก้ว</v>
      </c>
      <c r="G51" s="682" t="str">
        <f>สรุปสมรรถนะ1!G51</f>
        <v>-</v>
      </c>
      <c r="H51" s="682" t="str">
        <f>สรุปสมรรถนะ1!H51</f>
        <v>-</v>
      </c>
      <c r="I51" s="682" t="str">
        <f>สรุปสมรรถนะ1!I51</f>
        <v>-</v>
      </c>
      <c r="J51" s="682" t="str">
        <f>สรุปสมรรถนะ1!J51</f>
        <v>-</v>
      </c>
      <c r="K51" s="682" t="str">
        <f>สรุปสมรรถนะ1!K51</f>
        <v>-</v>
      </c>
      <c r="L51" s="432" t="str">
        <f t="shared" si="0"/>
        <v/>
      </c>
      <c r="M51" s="433" t="str">
        <f t="shared" si="1"/>
        <v>-</v>
      </c>
      <c r="N51" s="433" t="str">
        <f t="shared" si="1"/>
        <v>-</v>
      </c>
      <c r="O51" s="433" t="str">
        <f t="shared" si="1"/>
        <v>-</v>
      </c>
      <c r="P51" s="433" t="str">
        <f t="shared" si="1"/>
        <v>-</v>
      </c>
      <c r="Q51" s="433" t="str">
        <f t="shared" si="1"/>
        <v>-</v>
      </c>
    </row>
    <row r="52" spans="2:17" x14ac:dyDescent="0.7">
      <c r="B52" s="426" t="str">
        <f>ประเมินสมรรถนะ!B54</f>
        <v>ป.4/2</v>
      </c>
      <c r="C52" s="427">
        <f>ประเมินสมรรถนะ!C54</f>
        <v>9</v>
      </c>
      <c r="D52" s="428" t="str">
        <f>ประเมินสมรรถนะ!E54</f>
        <v>เด็กชาย</v>
      </c>
      <c r="E52" s="429" t="str">
        <f>ประเมินสมรรถนะ!F54</f>
        <v>นาวา</v>
      </c>
      <c r="F52" s="430" t="str">
        <f>ประเมินสมรรถนะ!G54</f>
        <v>ศรียอด</v>
      </c>
      <c r="G52" s="682" t="str">
        <f>สรุปสมรรถนะ1!G52</f>
        <v>-</v>
      </c>
      <c r="H52" s="682" t="str">
        <f>สรุปสมรรถนะ1!H52</f>
        <v>-</v>
      </c>
      <c r="I52" s="682" t="str">
        <f>สรุปสมรรถนะ1!I52</f>
        <v>-</v>
      </c>
      <c r="J52" s="682" t="str">
        <f>สรุปสมรรถนะ1!J52</f>
        <v>-</v>
      </c>
      <c r="K52" s="682" t="str">
        <f>สรุปสมรรถนะ1!K52</f>
        <v>-</v>
      </c>
      <c r="L52" s="432" t="str">
        <f t="shared" si="0"/>
        <v/>
      </c>
      <c r="M52" s="433" t="str">
        <f t="shared" si="1"/>
        <v>-</v>
      </c>
      <c r="N52" s="433" t="str">
        <f t="shared" si="1"/>
        <v>-</v>
      </c>
      <c r="O52" s="433" t="str">
        <f t="shared" si="1"/>
        <v>-</v>
      </c>
      <c r="P52" s="433" t="str">
        <f t="shared" si="1"/>
        <v>-</v>
      </c>
      <c r="Q52" s="433" t="str">
        <f t="shared" si="1"/>
        <v>-</v>
      </c>
    </row>
    <row r="53" spans="2:17" x14ac:dyDescent="0.7">
      <c r="B53" s="426" t="str">
        <f>ประเมินสมรรถนะ!B55</f>
        <v>ป.4/2</v>
      </c>
      <c r="C53" s="427">
        <f>ประเมินสมรรถนะ!C55</f>
        <v>10</v>
      </c>
      <c r="D53" s="428" t="str">
        <f>ประเมินสมรรถนะ!E55</f>
        <v>เด็กชาย</v>
      </c>
      <c r="E53" s="429" t="str">
        <f>ประเมินสมรรถนะ!F55</f>
        <v>ชียวน</v>
      </c>
      <c r="F53" s="430" t="str">
        <f>ประเมินสมรรถนะ!G55</f>
        <v>เตียว</v>
      </c>
      <c r="G53" s="682" t="str">
        <f>สรุปสมรรถนะ1!G53</f>
        <v>-</v>
      </c>
      <c r="H53" s="682" t="str">
        <f>สรุปสมรรถนะ1!H53</f>
        <v>-</v>
      </c>
      <c r="I53" s="682" t="str">
        <f>สรุปสมรรถนะ1!I53</f>
        <v>-</v>
      </c>
      <c r="J53" s="682" t="str">
        <f>สรุปสมรรถนะ1!J53</f>
        <v>-</v>
      </c>
      <c r="K53" s="682" t="str">
        <f>สรุปสมรรถนะ1!K53</f>
        <v>-</v>
      </c>
      <c r="L53" s="432" t="str">
        <f t="shared" si="0"/>
        <v/>
      </c>
      <c r="M53" s="433" t="str">
        <f t="shared" si="1"/>
        <v>-</v>
      </c>
      <c r="N53" s="433" t="str">
        <f t="shared" si="1"/>
        <v>-</v>
      </c>
      <c r="O53" s="433" t="str">
        <f t="shared" si="1"/>
        <v>-</v>
      </c>
      <c r="P53" s="433" t="str">
        <f t="shared" si="1"/>
        <v>-</v>
      </c>
      <c r="Q53" s="433" t="str">
        <f t="shared" si="1"/>
        <v>-</v>
      </c>
    </row>
    <row r="54" spans="2:17" x14ac:dyDescent="0.7">
      <c r="B54" s="426" t="str">
        <f>ประเมินสมรรถนะ!B56</f>
        <v>ป.4/2</v>
      </c>
      <c r="C54" s="427">
        <f>ประเมินสมรรถนะ!C56</f>
        <v>11</v>
      </c>
      <c r="D54" s="428" t="str">
        <f>ประเมินสมรรถนะ!E56</f>
        <v>เด็กหญิง</v>
      </c>
      <c r="E54" s="429" t="str">
        <f>ประเมินสมรรถนะ!F56</f>
        <v>ณดารัตน์</v>
      </c>
      <c r="F54" s="430" t="str">
        <f>ประเมินสมรรถนะ!G56</f>
        <v>ยูลึ</v>
      </c>
      <c r="G54" s="682" t="str">
        <f>สรุปสมรรถนะ1!G54</f>
        <v>-</v>
      </c>
      <c r="H54" s="682" t="str">
        <f>สรุปสมรรถนะ1!H54</f>
        <v>-</v>
      </c>
      <c r="I54" s="682" t="str">
        <f>สรุปสมรรถนะ1!I54</f>
        <v>-</v>
      </c>
      <c r="J54" s="682" t="str">
        <f>สรุปสมรรถนะ1!J54</f>
        <v>-</v>
      </c>
      <c r="K54" s="682" t="str">
        <f>สรุปสมรรถนะ1!K54</f>
        <v>-</v>
      </c>
      <c r="L54" s="432" t="str">
        <f t="shared" si="0"/>
        <v/>
      </c>
      <c r="M54" s="433" t="str">
        <f t="shared" si="1"/>
        <v>-</v>
      </c>
      <c r="N54" s="433" t="str">
        <f t="shared" si="1"/>
        <v>-</v>
      </c>
      <c r="O54" s="433" t="str">
        <f t="shared" si="1"/>
        <v>-</v>
      </c>
      <c r="P54" s="433" t="str">
        <f t="shared" si="1"/>
        <v>-</v>
      </c>
      <c r="Q54" s="433" t="str">
        <f t="shared" si="1"/>
        <v>-</v>
      </c>
    </row>
    <row r="55" spans="2:17" x14ac:dyDescent="0.7">
      <c r="B55" s="426" t="str">
        <f>ประเมินสมรรถนะ!B57</f>
        <v>ป.4/2</v>
      </c>
      <c r="C55" s="427">
        <f>ประเมินสมรรถนะ!C57</f>
        <v>12</v>
      </c>
      <c r="D55" s="428" t="str">
        <f>ประเมินสมรรถนะ!E57</f>
        <v>เด็กหญิง</v>
      </c>
      <c r="E55" s="429" t="str">
        <f>ประเมินสมรรถนะ!F57</f>
        <v>ชนกานต์</v>
      </c>
      <c r="F55" s="430" t="str">
        <f>ประเมินสมรรถนะ!G57</f>
        <v>ยืนยิ่ง</v>
      </c>
      <c r="G55" s="682" t="str">
        <f>สรุปสมรรถนะ1!G55</f>
        <v>-</v>
      </c>
      <c r="H55" s="682" t="str">
        <f>สรุปสมรรถนะ1!H55</f>
        <v>-</v>
      </c>
      <c r="I55" s="682" t="str">
        <f>สรุปสมรรถนะ1!I55</f>
        <v>-</v>
      </c>
      <c r="J55" s="682" t="str">
        <f>สรุปสมรรถนะ1!J55</f>
        <v>-</v>
      </c>
      <c r="K55" s="682" t="str">
        <f>สรุปสมรรถนะ1!K55</f>
        <v>-</v>
      </c>
      <c r="L55" s="432" t="str">
        <f t="shared" si="0"/>
        <v/>
      </c>
      <c r="M55" s="433" t="str">
        <f t="shared" si="1"/>
        <v>-</v>
      </c>
      <c r="N55" s="433" t="str">
        <f t="shared" si="1"/>
        <v>-</v>
      </c>
      <c r="O55" s="433" t="str">
        <f t="shared" si="1"/>
        <v>-</v>
      </c>
      <c r="P55" s="433" t="str">
        <f t="shared" si="1"/>
        <v>-</v>
      </c>
      <c r="Q55" s="433" t="str">
        <f t="shared" si="1"/>
        <v>-</v>
      </c>
    </row>
    <row r="56" spans="2:17" x14ac:dyDescent="0.7">
      <c r="B56" s="426" t="str">
        <f>ประเมินสมรรถนะ!B58</f>
        <v>ป.4/2</v>
      </c>
      <c r="C56" s="427">
        <f>ประเมินสมรรถนะ!C58</f>
        <v>13</v>
      </c>
      <c r="D56" s="428" t="str">
        <f>ประเมินสมรรถนะ!E58</f>
        <v>เด็กหญิง</v>
      </c>
      <c r="E56" s="429" t="str">
        <f>ประเมินสมรรถนะ!F58</f>
        <v>กุลประกาย</v>
      </c>
      <c r="F56" s="430" t="str">
        <f>ประเมินสมรรถนะ!G58</f>
        <v>สุบิน</v>
      </c>
      <c r="G56" s="682" t="str">
        <f>สรุปสมรรถนะ1!G56</f>
        <v>-</v>
      </c>
      <c r="H56" s="682" t="str">
        <f>สรุปสมรรถนะ1!H56</f>
        <v>-</v>
      </c>
      <c r="I56" s="682" t="str">
        <f>สรุปสมรรถนะ1!I56</f>
        <v>-</v>
      </c>
      <c r="J56" s="682" t="str">
        <f>สรุปสมรรถนะ1!J56</f>
        <v>-</v>
      </c>
      <c r="K56" s="682" t="str">
        <f>สรุปสมรรถนะ1!K56</f>
        <v>-</v>
      </c>
      <c r="L56" s="432" t="str">
        <f t="shared" si="0"/>
        <v/>
      </c>
      <c r="M56" s="433" t="str">
        <f t="shared" ref="M56:Q83" si="2">IF(G56="",0,G56)</f>
        <v>-</v>
      </c>
      <c r="N56" s="433" t="str">
        <f t="shared" si="2"/>
        <v>-</v>
      </c>
      <c r="O56" s="433" t="str">
        <f t="shared" si="2"/>
        <v>-</v>
      </c>
      <c r="P56" s="433" t="str">
        <f t="shared" si="2"/>
        <v>-</v>
      </c>
      <c r="Q56" s="433" t="str">
        <f t="shared" si="2"/>
        <v>-</v>
      </c>
    </row>
    <row r="57" spans="2:17" x14ac:dyDescent="0.7">
      <c r="B57" s="426" t="str">
        <f>ประเมินสมรรถนะ!B59</f>
        <v>ป.4/2</v>
      </c>
      <c r="C57" s="427">
        <f>ประเมินสมรรถนะ!C59</f>
        <v>14</v>
      </c>
      <c r="D57" s="428" t="str">
        <f>ประเมินสมรรถนะ!E59</f>
        <v>เด็กหญิง</v>
      </c>
      <c r="E57" s="429" t="str">
        <f>ประเมินสมรรถนะ!F59</f>
        <v>เอวารินทร์</v>
      </c>
      <c r="F57" s="430" t="str">
        <f>ประเมินสมรรถนะ!G59</f>
        <v>สุขเกษม</v>
      </c>
      <c r="G57" s="682" t="str">
        <f>สรุปสมรรถนะ1!G57</f>
        <v>-</v>
      </c>
      <c r="H57" s="682" t="str">
        <f>สรุปสมรรถนะ1!H57</f>
        <v>-</v>
      </c>
      <c r="I57" s="682" t="str">
        <f>สรุปสมรรถนะ1!I57</f>
        <v>-</v>
      </c>
      <c r="J57" s="682" t="str">
        <f>สรุปสมรรถนะ1!J57</f>
        <v>-</v>
      </c>
      <c r="K57" s="682" t="str">
        <f>สรุปสมรรถนะ1!K57</f>
        <v>-</v>
      </c>
      <c r="L57" s="432" t="str">
        <f t="shared" si="0"/>
        <v/>
      </c>
      <c r="M57" s="433" t="str">
        <f t="shared" si="2"/>
        <v>-</v>
      </c>
      <c r="N57" s="433" t="str">
        <f t="shared" si="2"/>
        <v>-</v>
      </c>
      <c r="O57" s="433" t="str">
        <f t="shared" si="2"/>
        <v>-</v>
      </c>
      <c r="P57" s="433" t="str">
        <f t="shared" si="2"/>
        <v>-</v>
      </c>
      <c r="Q57" s="433" t="str">
        <f t="shared" si="2"/>
        <v>-</v>
      </c>
    </row>
    <row r="58" spans="2:17" x14ac:dyDescent="0.7">
      <c r="B58" s="426" t="str">
        <f>ประเมินสมรรถนะ!B60</f>
        <v>ป.4/2</v>
      </c>
      <c r="C58" s="427">
        <f>ประเมินสมรรถนะ!C60</f>
        <v>15</v>
      </c>
      <c r="D58" s="428" t="str">
        <f>ประเมินสมรรถนะ!E60</f>
        <v>เด็กหญิง</v>
      </c>
      <c r="E58" s="429" t="str">
        <f>ประเมินสมรรถนะ!F60</f>
        <v>วิยะดา</v>
      </c>
      <c r="F58" s="430" t="str">
        <f>ประเมินสมรรถนะ!G60</f>
        <v>สิมมา</v>
      </c>
      <c r="G58" s="682" t="str">
        <f>สรุปสมรรถนะ1!G58</f>
        <v>-</v>
      </c>
      <c r="H58" s="682" t="str">
        <f>สรุปสมรรถนะ1!H58</f>
        <v>-</v>
      </c>
      <c r="I58" s="682" t="str">
        <f>สรุปสมรรถนะ1!I58</f>
        <v>-</v>
      </c>
      <c r="J58" s="682" t="str">
        <f>สรุปสมรรถนะ1!J58</f>
        <v>-</v>
      </c>
      <c r="K58" s="682" t="str">
        <f>สรุปสมรรถนะ1!K58</f>
        <v>-</v>
      </c>
      <c r="L58" s="432" t="str">
        <f t="shared" si="0"/>
        <v/>
      </c>
      <c r="M58" s="433" t="str">
        <f t="shared" si="2"/>
        <v>-</v>
      </c>
      <c r="N58" s="433" t="str">
        <f t="shared" si="2"/>
        <v>-</v>
      </c>
      <c r="O58" s="433" t="str">
        <f t="shared" si="2"/>
        <v>-</v>
      </c>
      <c r="P58" s="433" t="str">
        <f t="shared" si="2"/>
        <v>-</v>
      </c>
      <c r="Q58" s="433" t="str">
        <f t="shared" si="2"/>
        <v>-</v>
      </c>
    </row>
    <row r="59" spans="2:17" x14ac:dyDescent="0.7">
      <c r="B59" s="426" t="str">
        <f>ประเมินสมรรถนะ!B61</f>
        <v>ป.4/2</v>
      </c>
      <c r="C59" s="427">
        <f>ประเมินสมรรถนะ!C61</f>
        <v>16</v>
      </c>
      <c r="D59" s="428" t="str">
        <f>ประเมินสมรรถนะ!E61</f>
        <v>เด็กหญิง</v>
      </c>
      <c r="E59" s="429" t="str">
        <f>ประเมินสมรรถนะ!F61</f>
        <v>ณัฐกมล</v>
      </c>
      <c r="F59" s="430" t="str">
        <f>ประเมินสมรรถนะ!G61</f>
        <v>สอนง่าย</v>
      </c>
      <c r="G59" s="682" t="str">
        <f>สรุปสมรรถนะ1!G59</f>
        <v>-</v>
      </c>
      <c r="H59" s="682" t="str">
        <f>สรุปสมรรถนะ1!H59</f>
        <v>-</v>
      </c>
      <c r="I59" s="682" t="str">
        <f>สรุปสมรรถนะ1!I59</f>
        <v>-</v>
      </c>
      <c r="J59" s="682" t="str">
        <f>สรุปสมรรถนะ1!J59</f>
        <v>-</v>
      </c>
      <c r="K59" s="682" t="str">
        <f>สรุปสมรรถนะ1!K59</f>
        <v>-</v>
      </c>
      <c r="L59" s="432" t="str">
        <f t="shared" si="0"/>
        <v/>
      </c>
      <c r="M59" s="433" t="str">
        <f t="shared" si="2"/>
        <v>-</v>
      </c>
      <c r="N59" s="433" t="str">
        <f t="shared" si="2"/>
        <v>-</v>
      </c>
      <c r="O59" s="433" t="str">
        <f t="shared" si="2"/>
        <v>-</v>
      </c>
      <c r="P59" s="433" t="str">
        <f t="shared" si="2"/>
        <v>-</v>
      </c>
      <c r="Q59" s="433" t="str">
        <f t="shared" si="2"/>
        <v>-</v>
      </c>
    </row>
    <row r="60" spans="2:17" x14ac:dyDescent="0.7">
      <c r="B60" s="426" t="str">
        <f>ประเมินสมรรถนะ!B62</f>
        <v>ป.4/2</v>
      </c>
      <c r="C60" s="427">
        <f>ประเมินสมรรถนะ!C62</f>
        <v>17</v>
      </c>
      <c r="D60" s="428" t="str">
        <f>ประเมินสมรรถนะ!E62</f>
        <v>เด็กหญิง</v>
      </c>
      <c r="E60" s="429" t="str">
        <f>ประเมินสมรรถนะ!F62</f>
        <v>อัจฉรินทร์ธร</v>
      </c>
      <c r="F60" s="430" t="str">
        <f>ประเมินสมรรถนะ!G62</f>
        <v>คำอ้อย</v>
      </c>
      <c r="G60" s="682" t="str">
        <f>สรุปสมรรถนะ1!G60</f>
        <v>-</v>
      </c>
      <c r="H60" s="682" t="str">
        <f>สรุปสมรรถนะ1!H60</f>
        <v>-</v>
      </c>
      <c r="I60" s="682" t="str">
        <f>สรุปสมรรถนะ1!I60</f>
        <v>-</v>
      </c>
      <c r="J60" s="682" t="str">
        <f>สรุปสมรรถนะ1!J60</f>
        <v>-</v>
      </c>
      <c r="K60" s="682" t="str">
        <f>สรุปสมรรถนะ1!K60</f>
        <v>-</v>
      </c>
      <c r="L60" s="432" t="str">
        <f t="shared" si="0"/>
        <v/>
      </c>
      <c r="M60" s="433" t="str">
        <f t="shared" si="2"/>
        <v>-</v>
      </c>
      <c r="N60" s="433" t="str">
        <f t="shared" si="2"/>
        <v>-</v>
      </c>
      <c r="O60" s="433" t="str">
        <f t="shared" si="2"/>
        <v>-</v>
      </c>
      <c r="P60" s="433" t="str">
        <f t="shared" si="2"/>
        <v>-</v>
      </c>
      <c r="Q60" s="433" t="str">
        <f t="shared" si="2"/>
        <v>-</v>
      </c>
    </row>
    <row r="61" spans="2:17" x14ac:dyDescent="0.7">
      <c r="B61" s="426" t="str">
        <f>ประเมินสมรรถนะ!B63</f>
        <v>ป.4/2</v>
      </c>
      <c r="C61" s="427">
        <f>ประเมินสมรรถนะ!C63</f>
        <v>18</v>
      </c>
      <c r="D61" s="428" t="str">
        <f>ประเมินสมรรถนะ!E63</f>
        <v>เด็กหญิง</v>
      </c>
      <c r="E61" s="429" t="str">
        <f>ประเมินสมรรถนะ!F63</f>
        <v>ผุสดี</v>
      </c>
      <c r="F61" s="430" t="str">
        <f>ประเมินสมรรถนะ!G63</f>
        <v>สมรัก</v>
      </c>
      <c r="G61" s="682" t="str">
        <f>สรุปสมรรถนะ1!G61</f>
        <v>-</v>
      </c>
      <c r="H61" s="682" t="str">
        <f>สรุปสมรรถนะ1!H61</f>
        <v>-</v>
      </c>
      <c r="I61" s="682" t="str">
        <f>สรุปสมรรถนะ1!I61</f>
        <v>-</v>
      </c>
      <c r="J61" s="682" t="str">
        <f>สรุปสมรรถนะ1!J61</f>
        <v>-</v>
      </c>
      <c r="K61" s="682" t="str">
        <f>สรุปสมรรถนะ1!K61</f>
        <v>-</v>
      </c>
      <c r="L61" s="432" t="str">
        <f t="shared" si="0"/>
        <v/>
      </c>
      <c r="M61" s="433" t="str">
        <f t="shared" si="2"/>
        <v>-</v>
      </c>
      <c r="N61" s="433" t="str">
        <f t="shared" si="2"/>
        <v>-</v>
      </c>
      <c r="O61" s="433" t="str">
        <f t="shared" si="2"/>
        <v>-</v>
      </c>
      <c r="P61" s="433" t="str">
        <f t="shared" si="2"/>
        <v>-</v>
      </c>
      <c r="Q61" s="433" t="str">
        <f t="shared" si="2"/>
        <v>-</v>
      </c>
    </row>
    <row r="62" spans="2:17" x14ac:dyDescent="0.7">
      <c r="B62" s="426" t="str">
        <f>ประเมินสมรรถนะ!B64</f>
        <v>ป.4/2</v>
      </c>
      <c r="C62" s="427">
        <f>ประเมินสมรรถนะ!C64</f>
        <v>19</v>
      </c>
      <c r="D62" s="428" t="str">
        <f>ประเมินสมรรถนะ!E64</f>
        <v>เด็กหญิง</v>
      </c>
      <c r="E62" s="429" t="str">
        <f>ประเมินสมรรถนะ!F64</f>
        <v>บัณฑิตา</v>
      </c>
      <c r="F62" s="430">
        <f>ประเมินสมรรถนะ!G64</f>
        <v>0</v>
      </c>
      <c r="G62" s="682" t="str">
        <f>สรุปสมรรถนะ1!G62</f>
        <v>-</v>
      </c>
      <c r="H62" s="682" t="str">
        <f>สรุปสมรรถนะ1!H62</f>
        <v>-</v>
      </c>
      <c r="I62" s="682" t="str">
        <f>สรุปสมรรถนะ1!I62</f>
        <v>-</v>
      </c>
      <c r="J62" s="682" t="str">
        <f>สรุปสมรรถนะ1!J62</f>
        <v>-</v>
      </c>
      <c r="K62" s="682" t="str">
        <f>สรุปสมรรถนะ1!K62</f>
        <v>-</v>
      </c>
      <c r="L62" s="432" t="str">
        <f t="shared" si="0"/>
        <v/>
      </c>
      <c r="M62" s="433" t="str">
        <f t="shared" si="2"/>
        <v>-</v>
      </c>
      <c r="N62" s="433" t="str">
        <f t="shared" si="2"/>
        <v>-</v>
      </c>
      <c r="O62" s="433" t="str">
        <f t="shared" si="2"/>
        <v>-</v>
      </c>
      <c r="P62" s="433" t="str">
        <f t="shared" si="2"/>
        <v>-</v>
      </c>
      <c r="Q62" s="433" t="str">
        <f t="shared" si="2"/>
        <v>-</v>
      </c>
    </row>
    <row r="63" spans="2:17" x14ac:dyDescent="0.7">
      <c r="B63" s="426" t="str">
        <f>ประเมินสมรรถนะ!B65</f>
        <v>ป.4/2</v>
      </c>
      <c r="C63" s="427">
        <f>ประเมินสมรรถนะ!C65</f>
        <v>20</v>
      </c>
      <c r="D63" s="428" t="str">
        <f>ประเมินสมรรถนะ!E65</f>
        <v>เด็กหญิง</v>
      </c>
      <c r="E63" s="429" t="str">
        <f>ประเมินสมรรถนะ!F65</f>
        <v>สุภัชชา</v>
      </c>
      <c r="F63" s="430" t="str">
        <f>ประเมินสมรรถนะ!G65</f>
        <v>คารวะสมบัติ</v>
      </c>
      <c r="G63" s="682" t="str">
        <f>สรุปสมรรถนะ1!G63</f>
        <v>-</v>
      </c>
      <c r="H63" s="682" t="str">
        <f>สรุปสมรรถนะ1!H63</f>
        <v>-</v>
      </c>
      <c r="I63" s="682" t="str">
        <f>สรุปสมรรถนะ1!I63</f>
        <v>-</v>
      </c>
      <c r="J63" s="682" t="str">
        <f>สรุปสมรรถนะ1!J63</f>
        <v>-</v>
      </c>
      <c r="K63" s="682" t="str">
        <f>สรุปสมรรถนะ1!K63</f>
        <v>-</v>
      </c>
      <c r="L63" s="432" t="str">
        <f t="shared" si="0"/>
        <v/>
      </c>
      <c r="M63" s="433" t="str">
        <f t="shared" si="2"/>
        <v>-</v>
      </c>
      <c r="N63" s="433" t="str">
        <f t="shared" si="2"/>
        <v>-</v>
      </c>
      <c r="O63" s="433" t="str">
        <f t="shared" si="2"/>
        <v>-</v>
      </c>
      <c r="P63" s="433" t="str">
        <f t="shared" si="2"/>
        <v>-</v>
      </c>
      <c r="Q63" s="433" t="str">
        <f t="shared" si="2"/>
        <v>-</v>
      </c>
    </row>
    <row r="64" spans="2:17" x14ac:dyDescent="0.7">
      <c r="B64" s="426" t="str">
        <f>ประเมินสมรรถนะ!B66</f>
        <v>ป.4/2</v>
      </c>
      <c r="C64" s="427">
        <f>ประเมินสมรรถนะ!C66</f>
        <v>21</v>
      </c>
      <c r="D64" s="428" t="str">
        <f>ประเมินสมรรถนะ!E66</f>
        <v>เด็กหญิง</v>
      </c>
      <c r="E64" s="429" t="str">
        <f>ประเมินสมรรถนะ!F66</f>
        <v>บุญนิสา</v>
      </c>
      <c r="F64" s="430" t="str">
        <f>ประเมินสมรรถนะ!G66</f>
        <v>สอนปัญญา</v>
      </c>
      <c r="G64" s="682" t="str">
        <f>สรุปสมรรถนะ1!G64</f>
        <v>-</v>
      </c>
      <c r="H64" s="682" t="str">
        <f>สรุปสมรรถนะ1!H64</f>
        <v>-</v>
      </c>
      <c r="I64" s="682" t="str">
        <f>สรุปสมรรถนะ1!I64</f>
        <v>-</v>
      </c>
      <c r="J64" s="682" t="str">
        <f>สรุปสมรรถนะ1!J64</f>
        <v>-</v>
      </c>
      <c r="K64" s="682" t="str">
        <f>สรุปสมรรถนะ1!K64</f>
        <v>-</v>
      </c>
      <c r="L64" s="432" t="str">
        <f t="shared" si="0"/>
        <v/>
      </c>
      <c r="M64" s="433" t="str">
        <f t="shared" si="2"/>
        <v>-</v>
      </c>
      <c r="N64" s="433" t="str">
        <f t="shared" si="2"/>
        <v>-</v>
      </c>
      <c r="O64" s="433" t="str">
        <f t="shared" si="2"/>
        <v>-</v>
      </c>
      <c r="P64" s="433" t="str">
        <f t="shared" si="2"/>
        <v>-</v>
      </c>
      <c r="Q64" s="433" t="str">
        <f t="shared" si="2"/>
        <v>-</v>
      </c>
    </row>
    <row r="65" spans="2:17" x14ac:dyDescent="0.7">
      <c r="B65" s="426" t="str">
        <f>ประเมินสมรรถนะ!B67</f>
        <v>ป.4/2</v>
      </c>
      <c r="C65" s="427">
        <f>ประเมินสมรรถนะ!C67</f>
        <v>22</v>
      </c>
      <c r="D65" s="428" t="str">
        <f>ประเมินสมรรถนะ!E67</f>
        <v>เด็กหญิง</v>
      </c>
      <c r="E65" s="429" t="str">
        <f>ประเมินสมรรถนะ!F67</f>
        <v>กัญญาพัชร</v>
      </c>
      <c r="F65" s="430" t="str">
        <f>ประเมินสมรรถนะ!G67</f>
        <v>เทียนแก้ว</v>
      </c>
      <c r="G65" s="682" t="str">
        <f>สรุปสมรรถนะ1!G65</f>
        <v>-</v>
      </c>
      <c r="H65" s="682" t="str">
        <f>สรุปสมรรถนะ1!H65</f>
        <v>-</v>
      </c>
      <c r="I65" s="682" t="str">
        <f>สรุปสมรรถนะ1!I65</f>
        <v>-</v>
      </c>
      <c r="J65" s="682" t="str">
        <f>สรุปสมรรถนะ1!J65</f>
        <v>-</v>
      </c>
      <c r="K65" s="682" t="str">
        <f>สรุปสมรรถนะ1!K65</f>
        <v>-</v>
      </c>
      <c r="L65" s="432" t="str">
        <f t="shared" si="0"/>
        <v/>
      </c>
      <c r="M65" s="433" t="str">
        <f t="shared" si="2"/>
        <v>-</v>
      </c>
      <c r="N65" s="433" t="str">
        <f t="shared" si="2"/>
        <v>-</v>
      </c>
      <c r="O65" s="433" t="str">
        <f t="shared" si="2"/>
        <v>-</v>
      </c>
      <c r="P65" s="433" t="str">
        <f t="shared" si="2"/>
        <v>-</v>
      </c>
      <c r="Q65" s="433" t="str">
        <f t="shared" si="2"/>
        <v>-</v>
      </c>
    </row>
    <row r="66" spans="2:17" x14ac:dyDescent="0.7">
      <c r="B66" s="426" t="str">
        <f>ประเมินสมรรถนะ!B68</f>
        <v>ป.4/2</v>
      </c>
      <c r="C66" s="427">
        <f>ประเมินสมรรถนะ!C68</f>
        <v>23</v>
      </c>
      <c r="D66" s="428" t="str">
        <f>ประเมินสมรรถนะ!E68</f>
        <v>เด็กหญิง</v>
      </c>
      <c r="E66" s="429" t="str">
        <f>ประเมินสมรรถนะ!F68</f>
        <v>ณัฐนิล</v>
      </c>
      <c r="F66" s="430" t="str">
        <f>ประเมินสมรรถนะ!G68</f>
        <v>ตะเรือน</v>
      </c>
      <c r="G66" s="682" t="str">
        <f>สรุปสมรรถนะ1!G66</f>
        <v>-</v>
      </c>
      <c r="H66" s="682" t="str">
        <f>สรุปสมรรถนะ1!H66</f>
        <v>-</v>
      </c>
      <c r="I66" s="682" t="str">
        <f>สรุปสมรรถนะ1!I66</f>
        <v>-</v>
      </c>
      <c r="J66" s="682" t="str">
        <f>สรุปสมรรถนะ1!J66</f>
        <v>-</v>
      </c>
      <c r="K66" s="682" t="str">
        <f>สรุปสมรรถนะ1!K66</f>
        <v>-</v>
      </c>
      <c r="L66" s="432" t="str">
        <f t="shared" si="0"/>
        <v/>
      </c>
      <c r="M66" s="433" t="str">
        <f t="shared" si="2"/>
        <v>-</v>
      </c>
      <c r="N66" s="433" t="str">
        <f t="shared" si="2"/>
        <v>-</v>
      </c>
      <c r="O66" s="433" t="str">
        <f t="shared" si="2"/>
        <v>-</v>
      </c>
      <c r="P66" s="433" t="str">
        <f t="shared" si="2"/>
        <v>-</v>
      </c>
      <c r="Q66" s="433" t="str">
        <f t="shared" si="2"/>
        <v>-</v>
      </c>
    </row>
    <row r="67" spans="2:17" x14ac:dyDescent="0.7">
      <c r="B67" s="426" t="str">
        <f>ประเมินสมรรถนะ!B69</f>
        <v>ป.4/2</v>
      </c>
      <c r="C67" s="427">
        <f>ประเมินสมรรถนะ!C69</f>
        <v>24</v>
      </c>
      <c r="D67" s="428" t="str">
        <f>ประเมินสมรรถนะ!E69</f>
        <v>เด็กหญิง</v>
      </c>
      <c r="E67" s="429" t="str">
        <f>ประเมินสมรรถนะ!F69</f>
        <v>นารา</v>
      </c>
      <c r="F67" s="430" t="str">
        <f>ประเมินสมรรถนะ!G69</f>
        <v>พงษ์ตันกุล</v>
      </c>
      <c r="G67" s="682" t="str">
        <f>สรุปสมรรถนะ1!G67</f>
        <v>-</v>
      </c>
      <c r="H67" s="682" t="str">
        <f>สรุปสมรรถนะ1!H67</f>
        <v>-</v>
      </c>
      <c r="I67" s="682" t="str">
        <f>สรุปสมรรถนะ1!I67</f>
        <v>-</v>
      </c>
      <c r="J67" s="682" t="str">
        <f>สรุปสมรรถนะ1!J67</f>
        <v>-</v>
      </c>
      <c r="K67" s="682" t="str">
        <f>สรุปสมรรถนะ1!K67</f>
        <v>-</v>
      </c>
      <c r="L67" s="432" t="str">
        <f t="shared" si="0"/>
        <v/>
      </c>
      <c r="M67" s="433" t="str">
        <f t="shared" si="2"/>
        <v>-</v>
      </c>
      <c r="N67" s="433" t="str">
        <f t="shared" si="2"/>
        <v>-</v>
      </c>
      <c r="O67" s="433" t="str">
        <f t="shared" si="2"/>
        <v>-</v>
      </c>
      <c r="P67" s="433" t="str">
        <f t="shared" si="2"/>
        <v>-</v>
      </c>
      <c r="Q67" s="433" t="str">
        <f t="shared" si="2"/>
        <v>-</v>
      </c>
    </row>
    <row r="68" spans="2:17" x14ac:dyDescent="0.7">
      <c r="B68" s="426" t="str">
        <f>ประเมินสมรรถนะ!B70</f>
        <v>ป.4/2</v>
      </c>
      <c r="C68" s="427">
        <f>ประเมินสมรรถนะ!C70</f>
        <v>25</v>
      </c>
      <c r="D68" s="428" t="str">
        <f>ประเมินสมรรถนะ!E70</f>
        <v>เด็กหญิง</v>
      </c>
      <c r="E68" s="429" t="str">
        <f>ประเมินสมรรถนะ!F70</f>
        <v>พิชามญชุ์</v>
      </c>
      <c r="F68" s="430" t="str">
        <f>ประเมินสมรรถนะ!G70</f>
        <v>คำเขื่อน</v>
      </c>
      <c r="G68" s="682" t="str">
        <f>สรุปสมรรถนะ1!G68</f>
        <v>-</v>
      </c>
      <c r="H68" s="682" t="str">
        <f>สรุปสมรรถนะ1!H68</f>
        <v>-</v>
      </c>
      <c r="I68" s="682" t="str">
        <f>สรุปสมรรถนะ1!I68</f>
        <v>-</v>
      </c>
      <c r="J68" s="682" t="str">
        <f>สรุปสมรรถนะ1!J68</f>
        <v>-</v>
      </c>
      <c r="K68" s="682" t="str">
        <f>สรุปสมรรถนะ1!K68</f>
        <v>-</v>
      </c>
      <c r="L68" s="432" t="str">
        <f t="shared" si="0"/>
        <v/>
      </c>
      <c r="M68" s="433" t="str">
        <f t="shared" si="2"/>
        <v>-</v>
      </c>
      <c r="N68" s="433" t="str">
        <f t="shared" si="2"/>
        <v>-</v>
      </c>
      <c r="O68" s="433" t="str">
        <f t="shared" si="2"/>
        <v>-</v>
      </c>
      <c r="P68" s="433" t="str">
        <f t="shared" si="2"/>
        <v>-</v>
      </c>
      <c r="Q68" s="433" t="str">
        <f t="shared" si="2"/>
        <v>-</v>
      </c>
    </row>
    <row r="69" spans="2:17" x14ac:dyDescent="0.7">
      <c r="B69" s="426" t="str">
        <f>ประเมินสมรรถนะ!B71</f>
        <v>ป.4/2</v>
      </c>
      <c r="C69" s="427">
        <f>ประเมินสมรรถนะ!C71</f>
        <v>26</v>
      </c>
      <c r="D69" s="428" t="str">
        <f>ประเมินสมรรถนะ!E71</f>
        <v/>
      </c>
      <c r="E69" s="429" t="str">
        <f>ประเมินสมรรถนะ!F71</f>
        <v/>
      </c>
      <c r="F69" s="430" t="str">
        <f>ประเมินสมรรถนะ!G71</f>
        <v/>
      </c>
      <c r="G69" s="682" t="str">
        <f>สรุปสมรรถนะ1!G69</f>
        <v>-</v>
      </c>
      <c r="H69" s="682" t="str">
        <f>สรุปสมรรถนะ1!H69</f>
        <v>-</v>
      </c>
      <c r="I69" s="682" t="str">
        <f>สรุปสมรรถนะ1!I69</f>
        <v>-</v>
      </c>
      <c r="J69" s="682" t="str">
        <f>สรุปสมรรถนะ1!J69</f>
        <v>-</v>
      </c>
      <c r="K69" s="682" t="str">
        <f>สรุปสมรรถนะ1!K69</f>
        <v>-</v>
      </c>
      <c r="L69" s="432" t="str">
        <f t="shared" ref="L69:L83" si="3">IF(ISNA(MODE(M69:Q69)),"",MODE(M69:Q69))</f>
        <v/>
      </c>
      <c r="M69" s="433" t="str">
        <f t="shared" si="2"/>
        <v>-</v>
      </c>
      <c r="N69" s="433" t="str">
        <f t="shared" si="2"/>
        <v>-</v>
      </c>
      <c r="O69" s="433" t="str">
        <f t="shared" si="2"/>
        <v>-</v>
      </c>
      <c r="P69" s="433" t="str">
        <f t="shared" si="2"/>
        <v>-</v>
      </c>
      <c r="Q69" s="433" t="str">
        <f t="shared" si="2"/>
        <v>-</v>
      </c>
    </row>
    <row r="70" spans="2:17" x14ac:dyDescent="0.7">
      <c r="B70" s="426" t="str">
        <f>ประเมินสมรรถนะ!B72</f>
        <v>ป.4/2</v>
      </c>
      <c r="C70" s="427">
        <f>ประเมินสมรรถนะ!C72</f>
        <v>27</v>
      </c>
      <c r="D70" s="428" t="str">
        <f>ประเมินสมรรถนะ!E72</f>
        <v/>
      </c>
      <c r="E70" s="429" t="str">
        <f>ประเมินสมรรถนะ!F72</f>
        <v/>
      </c>
      <c r="F70" s="430" t="str">
        <f>ประเมินสมรรถนะ!G72</f>
        <v/>
      </c>
      <c r="G70" s="682" t="str">
        <f>สรุปสมรรถนะ1!G70</f>
        <v>-</v>
      </c>
      <c r="H70" s="682" t="str">
        <f>สรุปสมรรถนะ1!H70</f>
        <v>-</v>
      </c>
      <c r="I70" s="682" t="str">
        <f>สรุปสมรรถนะ1!I70</f>
        <v>-</v>
      </c>
      <c r="J70" s="682" t="str">
        <f>สรุปสมรรถนะ1!J70</f>
        <v>-</v>
      </c>
      <c r="K70" s="682" t="str">
        <f>สรุปสมรรถนะ1!K70</f>
        <v>-</v>
      </c>
      <c r="L70" s="432" t="str">
        <f t="shared" si="3"/>
        <v/>
      </c>
      <c r="M70" s="433" t="str">
        <f t="shared" si="2"/>
        <v>-</v>
      </c>
      <c r="N70" s="433" t="str">
        <f t="shared" si="2"/>
        <v>-</v>
      </c>
      <c r="O70" s="433" t="str">
        <f t="shared" si="2"/>
        <v>-</v>
      </c>
      <c r="P70" s="433" t="str">
        <f t="shared" si="2"/>
        <v>-</v>
      </c>
      <c r="Q70" s="433" t="str">
        <f t="shared" si="2"/>
        <v>-</v>
      </c>
    </row>
    <row r="71" spans="2:17" x14ac:dyDescent="0.7">
      <c r="B71" s="426" t="str">
        <f>ประเมินสมรรถนะ!B73</f>
        <v>ป.4/2</v>
      </c>
      <c r="C71" s="427">
        <f>ประเมินสมรรถนะ!C73</f>
        <v>28</v>
      </c>
      <c r="D71" s="428" t="str">
        <f>ประเมินสมรรถนะ!E73</f>
        <v/>
      </c>
      <c r="E71" s="429" t="str">
        <f>ประเมินสมรรถนะ!F73</f>
        <v/>
      </c>
      <c r="F71" s="430" t="str">
        <f>ประเมินสมรรถนะ!G73</f>
        <v/>
      </c>
      <c r="G71" s="682" t="str">
        <f>สรุปสมรรถนะ1!G71</f>
        <v>-</v>
      </c>
      <c r="H71" s="682" t="str">
        <f>สรุปสมรรถนะ1!H71</f>
        <v>-</v>
      </c>
      <c r="I71" s="682" t="str">
        <f>สรุปสมรรถนะ1!I71</f>
        <v>-</v>
      </c>
      <c r="J71" s="682" t="str">
        <f>สรุปสมรรถนะ1!J71</f>
        <v>-</v>
      </c>
      <c r="K71" s="682" t="str">
        <f>สรุปสมรรถนะ1!K71</f>
        <v>-</v>
      </c>
      <c r="L71" s="432" t="str">
        <f t="shared" si="3"/>
        <v/>
      </c>
      <c r="M71" s="433" t="str">
        <f t="shared" si="2"/>
        <v>-</v>
      </c>
      <c r="N71" s="433" t="str">
        <f t="shared" si="2"/>
        <v>-</v>
      </c>
      <c r="O71" s="433" t="str">
        <f t="shared" si="2"/>
        <v>-</v>
      </c>
      <c r="P71" s="433" t="str">
        <f t="shared" si="2"/>
        <v>-</v>
      </c>
      <c r="Q71" s="433" t="str">
        <f t="shared" si="2"/>
        <v>-</v>
      </c>
    </row>
    <row r="72" spans="2:17" x14ac:dyDescent="0.7">
      <c r="B72" s="426" t="str">
        <f>ประเมินสมรรถนะ!B74</f>
        <v>ป.4/2</v>
      </c>
      <c r="C72" s="427">
        <f>ประเมินสมรรถนะ!C74</f>
        <v>29</v>
      </c>
      <c r="D72" s="428" t="str">
        <f>ประเมินสมรรถนะ!E74</f>
        <v/>
      </c>
      <c r="E72" s="429" t="str">
        <f>ประเมินสมรรถนะ!F74</f>
        <v/>
      </c>
      <c r="F72" s="430" t="str">
        <f>ประเมินสมรรถนะ!G74</f>
        <v/>
      </c>
      <c r="G72" s="682" t="str">
        <f>สรุปสมรรถนะ1!G72</f>
        <v>-</v>
      </c>
      <c r="H72" s="682" t="str">
        <f>สรุปสมรรถนะ1!H72</f>
        <v>-</v>
      </c>
      <c r="I72" s="682" t="str">
        <f>สรุปสมรรถนะ1!I72</f>
        <v>-</v>
      </c>
      <c r="J72" s="682" t="str">
        <f>สรุปสมรรถนะ1!J72</f>
        <v>-</v>
      </c>
      <c r="K72" s="682" t="str">
        <f>สรุปสมรรถนะ1!K72</f>
        <v>-</v>
      </c>
      <c r="L72" s="432" t="str">
        <f t="shared" si="3"/>
        <v/>
      </c>
      <c r="M72" s="433" t="str">
        <f t="shared" si="2"/>
        <v>-</v>
      </c>
      <c r="N72" s="433" t="str">
        <f t="shared" si="2"/>
        <v>-</v>
      </c>
      <c r="O72" s="433" t="str">
        <f t="shared" si="2"/>
        <v>-</v>
      </c>
      <c r="P72" s="433" t="str">
        <f t="shared" si="2"/>
        <v>-</v>
      </c>
      <c r="Q72" s="433" t="str">
        <f t="shared" si="2"/>
        <v>-</v>
      </c>
    </row>
    <row r="73" spans="2:17" x14ac:dyDescent="0.7">
      <c r="B73" s="426" t="str">
        <f>ประเมินสมรรถนะ!B75</f>
        <v>ป.4/2</v>
      </c>
      <c r="C73" s="427">
        <f>ประเมินสมรรถนะ!C75</f>
        <v>30</v>
      </c>
      <c r="D73" s="428" t="str">
        <f>ประเมินสมรรถนะ!E75</f>
        <v/>
      </c>
      <c r="E73" s="429" t="str">
        <f>ประเมินสมรรถนะ!F75</f>
        <v/>
      </c>
      <c r="F73" s="430" t="str">
        <f>ประเมินสมรรถนะ!G75</f>
        <v/>
      </c>
      <c r="G73" s="682" t="str">
        <f>สรุปสมรรถนะ1!G73</f>
        <v>-</v>
      </c>
      <c r="H73" s="682" t="str">
        <f>สรุปสมรรถนะ1!H73</f>
        <v>-</v>
      </c>
      <c r="I73" s="682" t="str">
        <f>สรุปสมรรถนะ1!I73</f>
        <v>-</v>
      </c>
      <c r="J73" s="682" t="str">
        <f>สรุปสมรรถนะ1!J73</f>
        <v>-</v>
      </c>
      <c r="K73" s="682" t="str">
        <f>สรุปสมรรถนะ1!K73</f>
        <v>-</v>
      </c>
      <c r="L73" s="432" t="str">
        <f t="shared" si="3"/>
        <v/>
      </c>
      <c r="M73" s="433" t="str">
        <f t="shared" si="2"/>
        <v>-</v>
      </c>
      <c r="N73" s="433" t="str">
        <f t="shared" si="2"/>
        <v>-</v>
      </c>
      <c r="O73" s="433" t="str">
        <f t="shared" si="2"/>
        <v>-</v>
      </c>
      <c r="P73" s="433" t="str">
        <f t="shared" si="2"/>
        <v>-</v>
      </c>
      <c r="Q73" s="433" t="str">
        <f t="shared" si="2"/>
        <v>-</v>
      </c>
    </row>
    <row r="74" spans="2:17" x14ac:dyDescent="0.7">
      <c r="B74" s="426" t="str">
        <f>ประเมินสมรรถนะ!B76</f>
        <v>ป.4/2</v>
      </c>
      <c r="C74" s="427">
        <f>ประเมินสมรรถนะ!C76</f>
        <v>31</v>
      </c>
      <c r="D74" s="428" t="str">
        <f>ประเมินสมรรถนะ!E76</f>
        <v/>
      </c>
      <c r="E74" s="429" t="str">
        <f>ประเมินสมรรถนะ!F76</f>
        <v/>
      </c>
      <c r="F74" s="430" t="str">
        <f>ประเมินสมรรถนะ!G76</f>
        <v/>
      </c>
      <c r="G74" s="682" t="str">
        <f>สรุปสมรรถนะ1!G74</f>
        <v>-</v>
      </c>
      <c r="H74" s="682" t="str">
        <f>สรุปสมรรถนะ1!H74</f>
        <v>-</v>
      </c>
      <c r="I74" s="682" t="str">
        <f>สรุปสมรรถนะ1!I74</f>
        <v>-</v>
      </c>
      <c r="J74" s="682" t="str">
        <f>สรุปสมรรถนะ1!J74</f>
        <v>-</v>
      </c>
      <c r="K74" s="682" t="str">
        <f>สรุปสมรรถนะ1!K74</f>
        <v>-</v>
      </c>
      <c r="L74" s="432" t="str">
        <f t="shared" si="3"/>
        <v/>
      </c>
      <c r="M74" s="433" t="str">
        <f t="shared" si="2"/>
        <v>-</v>
      </c>
      <c r="N74" s="433" t="str">
        <f t="shared" si="2"/>
        <v>-</v>
      </c>
      <c r="O74" s="433" t="str">
        <f t="shared" si="2"/>
        <v>-</v>
      </c>
      <c r="P74" s="433" t="str">
        <f t="shared" si="2"/>
        <v>-</v>
      </c>
      <c r="Q74" s="433" t="str">
        <f t="shared" si="2"/>
        <v>-</v>
      </c>
    </row>
    <row r="75" spans="2:17" x14ac:dyDescent="0.7">
      <c r="B75" s="426" t="str">
        <f>ประเมินสมรรถนะ!B77</f>
        <v>ป.4/2</v>
      </c>
      <c r="C75" s="427">
        <f>ประเมินสมรรถนะ!C77</f>
        <v>32</v>
      </c>
      <c r="D75" s="428" t="str">
        <f>ประเมินสมรรถนะ!E77</f>
        <v/>
      </c>
      <c r="E75" s="429" t="str">
        <f>ประเมินสมรรถนะ!F77</f>
        <v/>
      </c>
      <c r="F75" s="430" t="str">
        <f>ประเมินสมรรถนะ!G77</f>
        <v/>
      </c>
      <c r="G75" s="682" t="str">
        <f>สรุปสมรรถนะ1!G75</f>
        <v>-</v>
      </c>
      <c r="H75" s="682" t="str">
        <f>สรุปสมรรถนะ1!H75</f>
        <v>-</v>
      </c>
      <c r="I75" s="682" t="str">
        <f>สรุปสมรรถนะ1!I75</f>
        <v>-</v>
      </c>
      <c r="J75" s="682" t="str">
        <f>สรุปสมรรถนะ1!J75</f>
        <v>-</v>
      </c>
      <c r="K75" s="682" t="str">
        <f>สรุปสมรรถนะ1!K75</f>
        <v>-</v>
      </c>
      <c r="L75" s="432" t="str">
        <f t="shared" si="3"/>
        <v/>
      </c>
      <c r="M75" s="433" t="str">
        <f t="shared" si="2"/>
        <v>-</v>
      </c>
      <c r="N75" s="433" t="str">
        <f t="shared" si="2"/>
        <v>-</v>
      </c>
      <c r="O75" s="433" t="str">
        <f t="shared" si="2"/>
        <v>-</v>
      </c>
      <c r="P75" s="433" t="str">
        <f t="shared" si="2"/>
        <v>-</v>
      </c>
      <c r="Q75" s="433" t="str">
        <f t="shared" si="2"/>
        <v>-</v>
      </c>
    </row>
    <row r="76" spans="2:17" x14ac:dyDescent="0.7">
      <c r="B76" s="426" t="str">
        <f>ประเมินสมรรถนะ!B78</f>
        <v>ป.4/2</v>
      </c>
      <c r="C76" s="427">
        <f>ประเมินสมรรถนะ!C78</f>
        <v>33</v>
      </c>
      <c r="D76" s="428" t="str">
        <f>ประเมินสมรรถนะ!E78</f>
        <v/>
      </c>
      <c r="E76" s="429" t="str">
        <f>ประเมินสมรรถนะ!F78</f>
        <v/>
      </c>
      <c r="F76" s="430" t="str">
        <f>ประเมินสมรรถนะ!G78</f>
        <v/>
      </c>
      <c r="G76" s="682" t="str">
        <f>สรุปสมรรถนะ1!G76</f>
        <v>-</v>
      </c>
      <c r="H76" s="682" t="str">
        <f>สรุปสมรรถนะ1!H76</f>
        <v>-</v>
      </c>
      <c r="I76" s="682" t="str">
        <f>สรุปสมรรถนะ1!I76</f>
        <v>-</v>
      </c>
      <c r="J76" s="682" t="str">
        <f>สรุปสมรรถนะ1!J76</f>
        <v>-</v>
      </c>
      <c r="K76" s="682" t="str">
        <f>สรุปสมรรถนะ1!K76</f>
        <v>-</v>
      </c>
      <c r="L76" s="432" t="str">
        <f t="shared" si="3"/>
        <v/>
      </c>
      <c r="M76" s="433" t="str">
        <f t="shared" si="2"/>
        <v>-</v>
      </c>
      <c r="N76" s="433" t="str">
        <f t="shared" si="2"/>
        <v>-</v>
      </c>
      <c r="O76" s="433" t="str">
        <f t="shared" si="2"/>
        <v>-</v>
      </c>
      <c r="P76" s="433" t="str">
        <f t="shared" si="2"/>
        <v>-</v>
      </c>
      <c r="Q76" s="433" t="str">
        <f t="shared" si="2"/>
        <v>-</v>
      </c>
    </row>
    <row r="77" spans="2:17" x14ac:dyDescent="0.7">
      <c r="B77" s="426" t="str">
        <f>ประเมินสมรรถนะ!B79</f>
        <v>ป.4/2</v>
      </c>
      <c r="C77" s="427">
        <f>ประเมินสมรรถนะ!C79</f>
        <v>34</v>
      </c>
      <c r="D77" s="428" t="str">
        <f>ประเมินสมรรถนะ!E79</f>
        <v/>
      </c>
      <c r="E77" s="429" t="str">
        <f>ประเมินสมรรถนะ!F79</f>
        <v/>
      </c>
      <c r="F77" s="430" t="str">
        <f>ประเมินสมรรถนะ!G79</f>
        <v/>
      </c>
      <c r="G77" s="682" t="str">
        <f>สรุปสมรรถนะ1!G77</f>
        <v>-</v>
      </c>
      <c r="H77" s="682" t="str">
        <f>สรุปสมรรถนะ1!H77</f>
        <v>-</v>
      </c>
      <c r="I77" s="682" t="str">
        <f>สรุปสมรรถนะ1!I77</f>
        <v>-</v>
      </c>
      <c r="J77" s="682" t="str">
        <f>สรุปสมรรถนะ1!J77</f>
        <v>-</v>
      </c>
      <c r="K77" s="682" t="str">
        <f>สรุปสมรรถนะ1!K77</f>
        <v>-</v>
      </c>
      <c r="L77" s="432" t="str">
        <f t="shared" si="3"/>
        <v/>
      </c>
      <c r="M77" s="433" t="str">
        <f t="shared" si="2"/>
        <v>-</v>
      </c>
      <c r="N77" s="433" t="str">
        <f t="shared" si="2"/>
        <v>-</v>
      </c>
      <c r="O77" s="433" t="str">
        <f t="shared" si="2"/>
        <v>-</v>
      </c>
      <c r="P77" s="433" t="str">
        <f t="shared" si="2"/>
        <v>-</v>
      </c>
      <c r="Q77" s="433" t="str">
        <f t="shared" si="2"/>
        <v>-</v>
      </c>
    </row>
    <row r="78" spans="2:17" x14ac:dyDescent="0.7">
      <c r="B78" s="426" t="str">
        <f>ประเมินสมรรถนะ!B80</f>
        <v>ป.4/2</v>
      </c>
      <c r="C78" s="427">
        <f>ประเมินสมรรถนะ!C80</f>
        <v>35</v>
      </c>
      <c r="D78" s="428" t="str">
        <f>ประเมินสมรรถนะ!E80</f>
        <v/>
      </c>
      <c r="E78" s="429" t="str">
        <f>ประเมินสมรรถนะ!F80</f>
        <v/>
      </c>
      <c r="F78" s="430" t="str">
        <f>ประเมินสมรรถนะ!G80</f>
        <v/>
      </c>
      <c r="G78" s="682" t="str">
        <f>สรุปสมรรถนะ1!G78</f>
        <v>-</v>
      </c>
      <c r="H78" s="682" t="str">
        <f>สรุปสมรรถนะ1!H78</f>
        <v>-</v>
      </c>
      <c r="I78" s="682" t="str">
        <f>สรุปสมรรถนะ1!I78</f>
        <v>-</v>
      </c>
      <c r="J78" s="682" t="str">
        <f>สรุปสมรรถนะ1!J78</f>
        <v>-</v>
      </c>
      <c r="K78" s="682" t="str">
        <f>สรุปสมรรถนะ1!K78</f>
        <v>-</v>
      </c>
      <c r="L78" s="432" t="str">
        <f t="shared" si="3"/>
        <v/>
      </c>
      <c r="M78" s="433" t="str">
        <f t="shared" si="2"/>
        <v>-</v>
      </c>
      <c r="N78" s="433" t="str">
        <f t="shared" si="2"/>
        <v>-</v>
      </c>
      <c r="O78" s="433" t="str">
        <f t="shared" si="2"/>
        <v>-</v>
      </c>
      <c r="P78" s="433" t="str">
        <f t="shared" si="2"/>
        <v>-</v>
      </c>
      <c r="Q78" s="433" t="str">
        <f t="shared" si="2"/>
        <v>-</v>
      </c>
    </row>
    <row r="79" spans="2:17" x14ac:dyDescent="0.7">
      <c r="B79" s="426" t="str">
        <f>ประเมินสมรรถนะ!B81</f>
        <v>ป.4/2</v>
      </c>
      <c r="C79" s="427">
        <f>ประเมินสมรรถนะ!C81</f>
        <v>36</v>
      </c>
      <c r="D79" s="428" t="str">
        <f>ประเมินสมรรถนะ!E81</f>
        <v/>
      </c>
      <c r="E79" s="429" t="str">
        <f>ประเมินสมรรถนะ!F81</f>
        <v/>
      </c>
      <c r="F79" s="430" t="str">
        <f>ประเมินสมรรถนะ!G81</f>
        <v/>
      </c>
      <c r="G79" s="682" t="str">
        <f>สรุปสมรรถนะ1!G79</f>
        <v>-</v>
      </c>
      <c r="H79" s="682" t="str">
        <f>สรุปสมรรถนะ1!H79</f>
        <v>-</v>
      </c>
      <c r="I79" s="682" t="str">
        <f>สรุปสมรรถนะ1!I79</f>
        <v>-</v>
      </c>
      <c r="J79" s="682" t="str">
        <f>สรุปสมรรถนะ1!J79</f>
        <v>-</v>
      </c>
      <c r="K79" s="682" t="str">
        <f>สรุปสมรรถนะ1!K79</f>
        <v>-</v>
      </c>
      <c r="L79" s="432" t="str">
        <f t="shared" si="3"/>
        <v/>
      </c>
      <c r="M79" s="433" t="str">
        <f t="shared" si="2"/>
        <v>-</v>
      </c>
      <c r="N79" s="433" t="str">
        <f t="shared" si="2"/>
        <v>-</v>
      </c>
      <c r="O79" s="433" t="str">
        <f t="shared" si="2"/>
        <v>-</v>
      </c>
      <c r="P79" s="433" t="str">
        <f t="shared" si="2"/>
        <v>-</v>
      </c>
      <c r="Q79" s="433" t="str">
        <f t="shared" si="2"/>
        <v>-</v>
      </c>
    </row>
    <row r="80" spans="2:17" x14ac:dyDescent="0.7">
      <c r="B80" s="426" t="str">
        <f>ประเมินสมรรถนะ!B82</f>
        <v>ป.4/2</v>
      </c>
      <c r="C80" s="427">
        <f>ประเมินสมรรถนะ!C82</f>
        <v>37</v>
      </c>
      <c r="D80" s="428" t="str">
        <f>ประเมินสมรรถนะ!E82</f>
        <v/>
      </c>
      <c r="E80" s="429" t="str">
        <f>ประเมินสมรรถนะ!F82</f>
        <v/>
      </c>
      <c r="F80" s="430" t="str">
        <f>ประเมินสมรรถนะ!G82</f>
        <v/>
      </c>
      <c r="G80" s="682" t="str">
        <f>สรุปสมรรถนะ1!G80</f>
        <v>-</v>
      </c>
      <c r="H80" s="682" t="str">
        <f>สรุปสมรรถนะ1!H80</f>
        <v>-</v>
      </c>
      <c r="I80" s="682" t="str">
        <f>สรุปสมรรถนะ1!I80</f>
        <v>-</v>
      </c>
      <c r="J80" s="682" t="str">
        <f>สรุปสมรรถนะ1!J80</f>
        <v>-</v>
      </c>
      <c r="K80" s="682" t="str">
        <f>สรุปสมรรถนะ1!K80</f>
        <v>-</v>
      </c>
      <c r="L80" s="432" t="str">
        <f t="shared" si="3"/>
        <v/>
      </c>
      <c r="M80" s="433" t="str">
        <f t="shared" si="2"/>
        <v>-</v>
      </c>
      <c r="N80" s="433" t="str">
        <f t="shared" si="2"/>
        <v>-</v>
      </c>
      <c r="O80" s="433" t="str">
        <f t="shared" si="2"/>
        <v>-</v>
      </c>
      <c r="P80" s="433" t="str">
        <f t="shared" si="2"/>
        <v>-</v>
      </c>
      <c r="Q80" s="433" t="str">
        <f t="shared" si="2"/>
        <v>-</v>
      </c>
    </row>
    <row r="81" spans="2:17" x14ac:dyDescent="0.7">
      <c r="B81" s="426" t="str">
        <f>ประเมินสมรรถนะ!B83</f>
        <v>ป.4/2</v>
      </c>
      <c r="C81" s="427">
        <f>ประเมินสมรรถนะ!C83</f>
        <v>38</v>
      </c>
      <c r="D81" s="428" t="str">
        <f>ประเมินสมรรถนะ!E83</f>
        <v/>
      </c>
      <c r="E81" s="429" t="str">
        <f>ประเมินสมรรถนะ!F83</f>
        <v/>
      </c>
      <c r="F81" s="430" t="str">
        <f>ประเมินสมรรถนะ!G83</f>
        <v/>
      </c>
      <c r="G81" s="682" t="str">
        <f>สรุปสมรรถนะ1!G81</f>
        <v>-</v>
      </c>
      <c r="H81" s="682" t="str">
        <f>สรุปสมรรถนะ1!H81</f>
        <v>-</v>
      </c>
      <c r="I81" s="682" t="str">
        <f>สรุปสมรรถนะ1!I81</f>
        <v>-</v>
      </c>
      <c r="J81" s="682" t="str">
        <f>สรุปสมรรถนะ1!J81</f>
        <v>-</v>
      </c>
      <c r="K81" s="682" t="str">
        <f>สรุปสมรรถนะ1!K81</f>
        <v>-</v>
      </c>
      <c r="L81" s="432" t="str">
        <f t="shared" si="3"/>
        <v/>
      </c>
      <c r="M81" s="433" t="str">
        <f t="shared" si="2"/>
        <v>-</v>
      </c>
      <c r="N81" s="433" t="str">
        <f t="shared" si="2"/>
        <v>-</v>
      </c>
      <c r="O81" s="433" t="str">
        <f t="shared" si="2"/>
        <v>-</v>
      </c>
      <c r="P81" s="433" t="str">
        <f t="shared" si="2"/>
        <v>-</v>
      </c>
      <c r="Q81" s="433" t="str">
        <f t="shared" si="2"/>
        <v>-</v>
      </c>
    </row>
    <row r="82" spans="2:17" x14ac:dyDescent="0.7">
      <c r="B82" s="426" t="str">
        <f>ประเมินสมรรถนะ!B84</f>
        <v>ป.4/2</v>
      </c>
      <c r="C82" s="427">
        <f>ประเมินสมรรถนะ!C84</f>
        <v>39</v>
      </c>
      <c r="D82" s="428" t="str">
        <f>ประเมินสมรรถนะ!E84</f>
        <v/>
      </c>
      <c r="E82" s="429" t="str">
        <f>ประเมินสมรรถนะ!F84</f>
        <v/>
      </c>
      <c r="F82" s="430" t="str">
        <f>ประเมินสมรรถนะ!G84</f>
        <v/>
      </c>
      <c r="G82" s="682" t="str">
        <f>สรุปสมรรถนะ1!G82</f>
        <v>-</v>
      </c>
      <c r="H82" s="682" t="str">
        <f>สรุปสมรรถนะ1!H82</f>
        <v>-</v>
      </c>
      <c r="I82" s="682" t="str">
        <f>สรุปสมรรถนะ1!I82</f>
        <v>-</v>
      </c>
      <c r="J82" s="682" t="str">
        <f>สรุปสมรรถนะ1!J82</f>
        <v>-</v>
      </c>
      <c r="K82" s="682" t="str">
        <f>สรุปสมรรถนะ1!K82</f>
        <v>-</v>
      </c>
      <c r="L82" s="432" t="str">
        <f t="shared" si="3"/>
        <v/>
      </c>
      <c r="M82" s="433" t="str">
        <f t="shared" si="2"/>
        <v>-</v>
      </c>
      <c r="N82" s="433" t="str">
        <f t="shared" si="2"/>
        <v>-</v>
      </c>
      <c r="O82" s="433" t="str">
        <f t="shared" si="2"/>
        <v>-</v>
      </c>
      <c r="P82" s="433" t="str">
        <f t="shared" si="2"/>
        <v>-</v>
      </c>
      <c r="Q82" s="433" t="str">
        <f t="shared" si="2"/>
        <v>-</v>
      </c>
    </row>
    <row r="83" spans="2:17" x14ac:dyDescent="0.7">
      <c r="B83" s="426" t="str">
        <f>ประเมินสมรรถนะ!B85</f>
        <v>ป.4/2</v>
      </c>
      <c r="C83" s="427">
        <f>ประเมินสมรรถนะ!C85</f>
        <v>40</v>
      </c>
      <c r="D83" s="428" t="str">
        <f>ประเมินสมรรถนะ!E85</f>
        <v/>
      </c>
      <c r="E83" s="429" t="str">
        <f>ประเมินสมรรถนะ!F85</f>
        <v/>
      </c>
      <c r="F83" s="430" t="str">
        <f>ประเมินสมรรถนะ!G85</f>
        <v/>
      </c>
      <c r="G83" s="682" t="str">
        <f>สรุปสมรรถนะ1!G83</f>
        <v>-</v>
      </c>
      <c r="H83" s="682" t="str">
        <f>สรุปสมรรถนะ1!H83</f>
        <v>-</v>
      </c>
      <c r="I83" s="682" t="str">
        <f>สรุปสมรรถนะ1!I83</f>
        <v>-</v>
      </c>
      <c r="J83" s="682" t="str">
        <f>สรุปสมรรถนะ1!J83</f>
        <v>-</v>
      </c>
      <c r="K83" s="682" t="str">
        <f>สรุปสมรรถนะ1!K83</f>
        <v>-</v>
      </c>
      <c r="L83" s="432" t="str">
        <f t="shared" si="3"/>
        <v/>
      </c>
      <c r="M83" s="433" t="str">
        <f t="shared" si="2"/>
        <v>-</v>
      </c>
      <c r="N83" s="433" t="str">
        <f t="shared" si="2"/>
        <v>-</v>
      </c>
      <c r="O83" s="433" t="str">
        <f t="shared" si="2"/>
        <v>-</v>
      </c>
      <c r="P83" s="433" t="str">
        <f t="shared" si="2"/>
        <v>-</v>
      </c>
      <c r="Q83" s="433" t="str">
        <f t="shared" si="2"/>
        <v>-</v>
      </c>
    </row>
  </sheetData>
  <sheetProtection algorithmName="SHA-512" hashValue="i0As8iz/cUa97yno0+snZgIaH+T5pvDyCX+obh3ZXbHCo65IvZa0+LBgBDjBFAjmkYokzlHNFQaWQvD5F/zDKw==" saltValue="Z48WLqske2aQH8siDihZ/w==" spinCount="100000" sheet="1" selectLockedCells="1"/>
  <mergeCells count="3">
    <mergeCell ref="B1:L1"/>
    <mergeCell ref="B2:K2"/>
    <mergeCell ref="D3:F3"/>
  </mergeCells>
  <printOptions horizontalCentered="1"/>
  <pageMargins left="0.11811023622047245" right="0.15748031496062992" top="0.44" bottom="0.26" header="0.46" footer="0.23622047244094491"/>
  <pageSetup paperSize="9" scale="75" orientation="portrait" horizontalDpi="4294967293" verticalDpi="300" r:id="rId1"/>
  <headerFooter alignWithMargins="0"/>
  <rowBreaks count="1" manualBreakCount="1">
    <brk id="43" min="1" max="11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P67"/>
  <sheetViews>
    <sheetView showGridLines="0" showRowColHeaders="0" zoomScaleNormal="100" zoomScaleSheetLayoutView="115" workbookViewId="0">
      <selection activeCell="G67" sqref="G67:K67"/>
    </sheetView>
  </sheetViews>
  <sheetFormatPr defaultColWidth="8.69921875" defaultRowHeight="21.5" x14ac:dyDescent="0.6"/>
  <cols>
    <col min="1" max="1" width="35.59765625" style="58" customWidth="1"/>
    <col min="2" max="2" width="3" style="58" customWidth="1"/>
    <col min="3" max="6" width="6.69921875" style="58" customWidth="1"/>
    <col min="7" max="7" width="3.69921875" style="58" customWidth="1"/>
    <col min="8" max="11" width="6.69921875" style="58" customWidth="1"/>
    <col min="12" max="12" width="3.69921875" style="58" customWidth="1"/>
    <col min="13" max="16" width="6.69921875" style="58" customWidth="1"/>
    <col min="17" max="16384" width="8.69921875" style="58"/>
  </cols>
  <sheetData>
    <row r="1" spans="2:16" ht="26" x14ac:dyDescent="0.6">
      <c r="B1" s="96"/>
      <c r="C1" s="664" t="str">
        <f xml:space="preserve"> "สรุปจำนวนนักเรียน  " &amp;ข้อมูลเบื้องต้น!D3</f>
        <v>สรุปจำนวนนักเรียน  โรงเรียนเทศบาล ๑ (บ้านเก่า)</v>
      </c>
      <c r="D1" s="664"/>
      <c r="E1" s="664"/>
      <c r="F1" s="664"/>
      <c r="G1" s="664"/>
      <c r="H1" s="664"/>
      <c r="I1" s="664"/>
      <c r="J1" s="664"/>
      <c r="K1" s="664"/>
      <c r="L1" s="664"/>
      <c r="M1" s="664"/>
      <c r="N1" s="664"/>
      <c r="O1" s="664"/>
      <c r="P1" s="664"/>
    </row>
    <row r="2" spans="2:16" ht="26" x14ac:dyDescent="0.6">
      <c r="B2" s="96"/>
      <c r="C2" s="664" t="str">
        <f>" ประจำภาคเรียนที่ " &amp; ข้อมูลเบื้องต้น!F6  &amp; "   ปีการศึกษา  " &amp; ข้อมูลเบื้องต้น!F7</f>
        <v xml:space="preserve"> ประจำภาคเรียนที่ 1_2   ปีการศึกษา  2569</v>
      </c>
      <c r="D2" s="664"/>
      <c r="E2" s="664"/>
      <c r="F2" s="664"/>
      <c r="G2" s="664"/>
      <c r="H2" s="664"/>
      <c r="I2" s="664"/>
      <c r="J2" s="664"/>
      <c r="K2" s="664"/>
      <c r="L2" s="664"/>
      <c r="M2" s="664"/>
      <c r="N2" s="664"/>
      <c r="O2" s="664"/>
      <c r="P2" s="664"/>
    </row>
    <row r="3" spans="2:16" ht="26" x14ac:dyDescent="0.6">
      <c r="B3" s="96"/>
      <c r="C3" s="99" t="s">
        <v>64</v>
      </c>
      <c r="D3" s="100" t="s">
        <v>74</v>
      </c>
      <c r="E3" s="100" t="s">
        <v>75</v>
      </c>
      <c r="F3" s="101" t="s">
        <v>4</v>
      </c>
      <c r="G3" s="96"/>
      <c r="H3" s="99" t="s">
        <v>64</v>
      </c>
      <c r="I3" s="100" t="s">
        <v>74</v>
      </c>
      <c r="J3" s="100" t="s">
        <v>75</v>
      </c>
      <c r="K3" s="101" t="s">
        <v>4</v>
      </c>
      <c r="L3" s="96"/>
      <c r="M3" s="102" t="s">
        <v>64</v>
      </c>
      <c r="N3" s="103" t="s">
        <v>74</v>
      </c>
      <c r="O3" s="103" t="s">
        <v>75</v>
      </c>
      <c r="P3" s="104" t="s">
        <v>4</v>
      </c>
    </row>
    <row r="4" spans="2:16" ht="20.149999999999999" customHeight="1" x14ac:dyDescent="0.6">
      <c r="B4" s="96"/>
      <c r="C4" s="105" t="s">
        <v>164</v>
      </c>
      <c r="D4" s="106">
        <f>COUNTIF(student!$AF$3:$AF$4002,$C4&amp;D$32)</f>
        <v>0</v>
      </c>
      <c r="E4" s="106">
        <f>COUNTIF(student!$AF$3:$AF$4002,$C4&amp;E$32)</f>
        <v>0</v>
      </c>
      <c r="F4" s="107">
        <f>SUM(D4:E4)</f>
        <v>0</v>
      </c>
      <c r="G4" s="96"/>
      <c r="H4" s="105" t="s">
        <v>166</v>
      </c>
      <c r="I4" s="106">
        <f>COUNTIF(student!$AF$3:$AF$4002,$H4&amp;I$32)</f>
        <v>0</v>
      </c>
      <c r="J4" s="106">
        <f>COUNTIF(student!$AF$3:$AF$4002,$H4&amp;J$32)</f>
        <v>0</v>
      </c>
      <c r="K4" s="107">
        <f>SUM(I4:J4)</f>
        <v>0</v>
      </c>
      <c r="L4" s="96"/>
      <c r="M4" s="105" t="s">
        <v>168</v>
      </c>
      <c r="N4" s="106">
        <f>COUNTIF(student!$AF$3:$AF$4002,$M4&amp;N$32)</f>
        <v>0</v>
      </c>
      <c r="O4" s="106">
        <f>COUNTIF(student!$AF$3:$AF$4002,$M4&amp;O$32)</f>
        <v>0</v>
      </c>
      <c r="P4" s="107">
        <f>SUM(N4:O4)</f>
        <v>0</v>
      </c>
    </row>
    <row r="5" spans="2:16" ht="20.149999999999999" customHeight="1" x14ac:dyDescent="0.6">
      <c r="B5" s="96"/>
      <c r="C5" s="105" t="s">
        <v>165</v>
      </c>
      <c r="D5" s="106">
        <f>COUNTIF(student!$AF$3:$AF$4002,$C5&amp;D$32)</f>
        <v>0</v>
      </c>
      <c r="E5" s="106">
        <f>COUNTIF(student!$AF$3:$AF$4002,$C5&amp;E$32)</f>
        <v>0</v>
      </c>
      <c r="F5" s="107">
        <f>SUM(D5:E5)</f>
        <v>0</v>
      </c>
      <c r="G5" s="96"/>
      <c r="H5" s="105" t="s">
        <v>167</v>
      </c>
      <c r="I5" s="106">
        <f>COUNTIF(student!$AF$3:$AF$4002,$H5&amp;I$32)</f>
        <v>0</v>
      </c>
      <c r="J5" s="106">
        <f>COUNTIF(student!$AF$3:$AF$4002,$H5&amp;J$32)</f>
        <v>0</v>
      </c>
      <c r="K5" s="107">
        <f>SUM(I5:J5)</f>
        <v>0</v>
      </c>
      <c r="L5" s="96"/>
      <c r="M5" s="105" t="s">
        <v>169</v>
      </c>
      <c r="N5" s="106">
        <f>COUNTIF(student!$AF$3:$AF$4002,$M5&amp;N$32)</f>
        <v>0</v>
      </c>
      <c r="O5" s="106">
        <f>COUNTIF(student!$AF$3:$AF$4002,$M5&amp;O$32)</f>
        <v>0</v>
      </c>
      <c r="P5" s="107">
        <f>SUM(N5:O5)</f>
        <v>0</v>
      </c>
    </row>
    <row r="6" spans="2:16" ht="20.149999999999999" hidden="1" customHeight="1" x14ac:dyDescent="0.6"/>
    <row r="7" spans="2:16" ht="20.149999999999999" hidden="1" customHeight="1" x14ac:dyDescent="0.6"/>
    <row r="8" spans="2:16" ht="20.149999999999999" hidden="1" customHeight="1" x14ac:dyDescent="0.6"/>
    <row r="9" spans="2:16" ht="20.149999999999999" hidden="1" customHeight="1" x14ac:dyDescent="0.6"/>
    <row r="10" spans="2:16" ht="20.149999999999999" hidden="1" customHeight="1" x14ac:dyDescent="0.6"/>
    <row r="11" spans="2:16" ht="20.149999999999999" hidden="1" customHeight="1" x14ac:dyDescent="0.6"/>
    <row r="12" spans="2:16" ht="20.149999999999999" hidden="1" customHeight="1" x14ac:dyDescent="0.6"/>
    <row r="13" spans="2:16" ht="20.149999999999999" hidden="1" customHeight="1" x14ac:dyDescent="0.6"/>
    <row r="14" spans="2:16" ht="20.149999999999999" hidden="1" customHeight="1" x14ac:dyDescent="0.6"/>
    <row r="15" spans="2:16" ht="20.149999999999999" hidden="1" customHeight="1" x14ac:dyDescent="0.6"/>
    <row r="16" spans="2:16" ht="20.149999999999999" customHeight="1" x14ac:dyDescent="0.6">
      <c r="B16" s="96"/>
      <c r="C16" s="108" t="s">
        <v>4</v>
      </c>
      <c r="D16" s="109">
        <f>SUM(D4:D15)</f>
        <v>0</v>
      </c>
      <c r="E16" s="109">
        <f>SUM(E4:E15)</f>
        <v>0</v>
      </c>
      <c r="F16" s="110">
        <f>SUM(F4:F15)</f>
        <v>0</v>
      </c>
      <c r="G16" s="96"/>
      <c r="H16" s="108" t="s">
        <v>4</v>
      </c>
      <c r="I16" s="109">
        <f>SUM(I4:I15)</f>
        <v>0</v>
      </c>
      <c r="J16" s="109">
        <f>SUM(J4:J15)</f>
        <v>0</v>
      </c>
      <c r="K16" s="110">
        <f>SUM(K4:K15)</f>
        <v>0</v>
      </c>
      <c r="L16" s="96"/>
      <c r="M16" s="108" t="s">
        <v>4</v>
      </c>
      <c r="N16" s="109">
        <f>SUM(N4:N15)</f>
        <v>0</v>
      </c>
      <c r="O16" s="109">
        <f>SUM(O4:O15)</f>
        <v>0</v>
      </c>
      <c r="P16" s="110">
        <f>SUM(P4:P15)</f>
        <v>0</v>
      </c>
    </row>
    <row r="17" spans="2:16" s="59" customFormat="1" ht="12.75" customHeight="1" x14ac:dyDescent="0.45">
      <c r="B17" s="97"/>
      <c r="C17" s="97"/>
      <c r="D17" s="97"/>
      <c r="E17" s="97"/>
      <c r="F17" s="98"/>
      <c r="G17" s="97"/>
      <c r="H17" s="97"/>
      <c r="I17" s="97"/>
      <c r="J17" s="97"/>
      <c r="K17" s="97"/>
      <c r="L17" s="97"/>
      <c r="M17" s="97"/>
      <c r="N17" s="97"/>
      <c r="O17" s="97"/>
      <c r="P17" s="97"/>
    </row>
    <row r="18" spans="2:16" ht="26" x14ac:dyDescent="0.6">
      <c r="B18" s="96"/>
      <c r="C18" s="99" t="s">
        <v>64</v>
      </c>
      <c r="D18" s="100" t="s">
        <v>74</v>
      </c>
      <c r="E18" s="100" t="s">
        <v>75</v>
      </c>
      <c r="F18" s="101" t="s">
        <v>4</v>
      </c>
      <c r="G18" s="96"/>
      <c r="H18" s="99" t="s">
        <v>64</v>
      </c>
      <c r="I18" s="100" t="s">
        <v>74</v>
      </c>
      <c r="J18" s="100" t="s">
        <v>75</v>
      </c>
      <c r="K18" s="101" t="s">
        <v>4</v>
      </c>
      <c r="L18" s="96"/>
      <c r="M18" s="102" t="s">
        <v>64</v>
      </c>
      <c r="N18" s="103" t="s">
        <v>74</v>
      </c>
      <c r="O18" s="103" t="s">
        <v>75</v>
      </c>
      <c r="P18" s="104" t="s">
        <v>4</v>
      </c>
    </row>
    <row r="19" spans="2:16" ht="20.149999999999999" customHeight="1" x14ac:dyDescent="0.6">
      <c r="B19" s="96"/>
      <c r="C19" s="105" t="s">
        <v>170</v>
      </c>
      <c r="D19" s="106">
        <f>COUNTIF(student!$AF$3:$AF$4002,$C19&amp;D$32)</f>
        <v>13</v>
      </c>
      <c r="E19" s="106">
        <f>COUNTIF(student!$AF$3:$AF$4002,$C19&amp;E$32)</f>
        <v>14</v>
      </c>
      <c r="F19" s="107">
        <f>SUM(D19:E19)</f>
        <v>27</v>
      </c>
      <c r="G19" s="96"/>
      <c r="H19" s="105" t="s">
        <v>172</v>
      </c>
      <c r="I19" s="106">
        <f>COUNTIF(student!$AF$3:$AF$4002,$H19&amp;I$32)</f>
        <v>7</v>
      </c>
      <c r="J19" s="106">
        <f>COUNTIF(student!$AF$3:$AF$4002,$H19&amp;J$32)</f>
        <v>15</v>
      </c>
      <c r="K19" s="107">
        <f>SUM(I19:J19)</f>
        <v>22</v>
      </c>
      <c r="L19" s="96"/>
      <c r="M19" s="105" t="s">
        <v>174</v>
      </c>
      <c r="N19" s="106">
        <f>COUNTIF(student!$AF$3:$AF$4002,$M19&amp;N$32)</f>
        <v>19</v>
      </c>
      <c r="O19" s="106">
        <f>COUNTIF(student!$AF$3:$AF$4002,$M19&amp;O$32)</f>
        <v>16</v>
      </c>
      <c r="P19" s="107">
        <f>SUM(N19:O19)</f>
        <v>35</v>
      </c>
    </row>
    <row r="20" spans="2:16" ht="20.149999999999999" customHeight="1" x14ac:dyDescent="0.6">
      <c r="B20" s="96"/>
      <c r="C20" s="105" t="s">
        <v>171</v>
      </c>
      <c r="D20" s="106">
        <f>COUNTIF(student!$AF$3:$AF$4002,$C20&amp;D$32)</f>
        <v>10</v>
      </c>
      <c r="E20" s="106">
        <f>COUNTIF(student!$AF$3:$AF$4002,$C20&amp;E$32)</f>
        <v>15</v>
      </c>
      <c r="F20" s="107">
        <f>SUM(D20:E20)</f>
        <v>25</v>
      </c>
      <c r="G20" s="96"/>
      <c r="H20" s="105" t="s">
        <v>173</v>
      </c>
      <c r="I20" s="106">
        <f>COUNTIF(student!$AF$3:$AF$4002,$H20&amp;I$32)</f>
        <v>7</v>
      </c>
      <c r="J20" s="106">
        <f>COUNTIF(student!$AF$3:$AF$4002,$H20&amp;J$32)</f>
        <v>15</v>
      </c>
      <c r="K20" s="107">
        <f>SUM(I20:J20)</f>
        <v>22</v>
      </c>
      <c r="L20" s="96"/>
      <c r="M20" s="105" t="s">
        <v>175</v>
      </c>
      <c r="N20" s="106">
        <f>COUNTIF(student!$AF$3:$AF$4002,$M20&amp;N$32)</f>
        <v>18</v>
      </c>
      <c r="O20" s="106">
        <f>COUNTIF(student!$AF$3:$AF$4002,$M20&amp;O$32)</f>
        <v>15</v>
      </c>
      <c r="P20" s="107">
        <f>SUM(N20:O20)</f>
        <v>33</v>
      </c>
    </row>
    <row r="21" spans="2:16" ht="20.149999999999999" hidden="1" customHeight="1" x14ac:dyDescent="0.6"/>
    <row r="22" spans="2:16" ht="20.149999999999999" hidden="1" customHeight="1" x14ac:dyDescent="0.6"/>
    <row r="23" spans="2:16" ht="20.149999999999999" hidden="1" customHeight="1" x14ac:dyDescent="0.6"/>
    <row r="24" spans="2:16" ht="20.149999999999999" hidden="1" customHeight="1" x14ac:dyDescent="0.6"/>
    <row r="25" spans="2:16" ht="20.149999999999999" hidden="1" customHeight="1" x14ac:dyDescent="0.6"/>
    <row r="26" spans="2:16" ht="20.149999999999999" hidden="1" customHeight="1" x14ac:dyDescent="0.6"/>
    <row r="27" spans="2:16" ht="20.149999999999999" hidden="1" customHeight="1" x14ac:dyDescent="0.6"/>
    <row r="28" spans="2:16" ht="20.149999999999999" hidden="1" customHeight="1" x14ac:dyDescent="0.6"/>
    <row r="29" spans="2:16" ht="20.149999999999999" hidden="1" customHeight="1" x14ac:dyDescent="0.6"/>
    <row r="30" spans="2:16" ht="20.149999999999999" hidden="1" customHeight="1" x14ac:dyDescent="0.6"/>
    <row r="31" spans="2:16" ht="20.149999999999999" customHeight="1" x14ac:dyDescent="0.6">
      <c r="B31" s="96"/>
      <c r="C31" s="108" t="s">
        <v>4</v>
      </c>
      <c r="D31" s="109">
        <f>SUM(D19:D30)</f>
        <v>23</v>
      </c>
      <c r="E31" s="109">
        <f>SUM(E19:E30)</f>
        <v>29</v>
      </c>
      <c r="F31" s="110">
        <f>SUM(F19:F30)</f>
        <v>52</v>
      </c>
      <c r="G31" s="96"/>
      <c r="H31" s="108" t="s">
        <v>4</v>
      </c>
      <c r="I31" s="109">
        <f>SUM(I19:I30)</f>
        <v>14</v>
      </c>
      <c r="J31" s="109">
        <f>SUM(J19:J30)</f>
        <v>30</v>
      </c>
      <c r="K31" s="110">
        <f>SUM(K19:K30)</f>
        <v>44</v>
      </c>
      <c r="L31" s="96"/>
      <c r="M31" s="108" t="s">
        <v>4</v>
      </c>
      <c r="N31" s="109">
        <f>SUM(N19:N30)</f>
        <v>37</v>
      </c>
      <c r="O31" s="109">
        <f>SUM(O19:O30)</f>
        <v>31</v>
      </c>
      <c r="P31" s="110">
        <f>SUM(P19:P30)</f>
        <v>68</v>
      </c>
    </row>
    <row r="32" spans="2:16" s="59" customFormat="1" ht="12.75" customHeight="1" x14ac:dyDescent="0.45">
      <c r="B32" s="97"/>
      <c r="C32" s="97"/>
      <c r="D32" s="97">
        <v>-1</v>
      </c>
      <c r="E32" s="97">
        <v>-2</v>
      </c>
      <c r="F32" s="98"/>
      <c r="G32" s="97"/>
      <c r="H32" s="97"/>
      <c r="I32" s="97">
        <v>-1</v>
      </c>
      <c r="J32" s="97">
        <v>-2</v>
      </c>
      <c r="K32" s="97"/>
      <c r="L32" s="97"/>
      <c r="M32" s="97"/>
      <c r="N32" s="97">
        <v>-1</v>
      </c>
      <c r="O32" s="97">
        <v>-2</v>
      </c>
      <c r="P32" s="97"/>
    </row>
    <row r="33" spans="2:16" ht="26" x14ac:dyDescent="0.6">
      <c r="B33" s="96"/>
      <c r="C33" s="99" t="s">
        <v>64</v>
      </c>
      <c r="D33" s="100" t="s">
        <v>74</v>
      </c>
      <c r="E33" s="100" t="s">
        <v>75</v>
      </c>
      <c r="F33" s="101" t="s">
        <v>4</v>
      </c>
      <c r="G33" s="96"/>
      <c r="H33" s="99" t="s">
        <v>64</v>
      </c>
      <c r="I33" s="100" t="s">
        <v>74</v>
      </c>
      <c r="J33" s="100" t="s">
        <v>75</v>
      </c>
      <c r="K33" s="101" t="s">
        <v>4</v>
      </c>
      <c r="L33" s="96"/>
      <c r="M33" s="102" t="s">
        <v>64</v>
      </c>
      <c r="N33" s="103" t="s">
        <v>74</v>
      </c>
      <c r="O33" s="103" t="s">
        <v>75</v>
      </c>
      <c r="P33" s="104" t="s">
        <v>4</v>
      </c>
    </row>
    <row r="34" spans="2:16" ht="20.149999999999999" customHeight="1" x14ac:dyDescent="0.6">
      <c r="B34" s="96"/>
      <c r="C34" s="105" t="s">
        <v>156</v>
      </c>
      <c r="D34" s="106">
        <f>COUNTIF(student!$AF$3:$AF$4002,$C34&amp;D$32)</f>
        <v>0</v>
      </c>
      <c r="E34" s="106">
        <f>COUNTIF(student!$AF$3:$AF$4002,$C34&amp;E$32)</f>
        <v>0</v>
      </c>
      <c r="F34" s="107">
        <f>SUM(D34:E34)</f>
        <v>0</v>
      </c>
      <c r="G34" s="96"/>
      <c r="H34" s="105" t="s">
        <v>158</v>
      </c>
      <c r="I34" s="106">
        <f>COUNTIF(student!$AF$3:$AF$4002,$H34&amp;I$32)</f>
        <v>0</v>
      </c>
      <c r="J34" s="106">
        <f>COUNTIF(student!$AF$3:$AF$4002,$H34&amp;J$32)</f>
        <v>0</v>
      </c>
      <c r="K34" s="107">
        <f>SUM(I34:J34)</f>
        <v>0</v>
      </c>
      <c r="L34" s="96"/>
      <c r="M34" s="105" t="s">
        <v>160</v>
      </c>
      <c r="N34" s="106">
        <f>COUNTIF(student!$AF$3:$AF$4002,$M34&amp;N$32)</f>
        <v>0</v>
      </c>
      <c r="O34" s="106">
        <f>COUNTIF(student!$AF$3:$AF$4002,$M34&amp;O$32)</f>
        <v>0</v>
      </c>
      <c r="P34" s="107">
        <f>SUM(N34:O34)</f>
        <v>0</v>
      </c>
    </row>
    <row r="35" spans="2:16" ht="20.149999999999999" customHeight="1" x14ac:dyDescent="0.6">
      <c r="B35" s="96"/>
      <c r="C35" s="105" t="s">
        <v>157</v>
      </c>
      <c r="D35" s="106">
        <f>COUNTIF(student!$AF$3:$AF$4002,$C35&amp;D$32)</f>
        <v>0</v>
      </c>
      <c r="E35" s="106">
        <f>COUNTIF(student!$AF$3:$AF$4002,$C35&amp;E$32)</f>
        <v>0</v>
      </c>
      <c r="F35" s="107">
        <f>SUM(D35:E35)</f>
        <v>0</v>
      </c>
      <c r="G35" s="96"/>
      <c r="H35" s="105" t="s">
        <v>159</v>
      </c>
      <c r="I35" s="106">
        <f>COUNTIF(student!$AF$3:$AF$4002,$H35&amp;I$32)</f>
        <v>0</v>
      </c>
      <c r="J35" s="106">
        <f>COUNTIF(student!$AF$3:$AF$4002,$H35&amp;J$32)</f>
        <v>0</v>
      </c>
      <c r="K35" s="107">
        <f>SUM(I35:J35)</f>
        <v>0</v>
      </c>
      <c r="L35" s="96"/>
      <c r="M35" s="105" t="s">
        <v>162</v>
      </c>
      <c r="N35" s="106">
        <f>COUNTIF(student!$AF$3:$AF$4002,$M35&amp;N$32)</f>
        <v>0</v>
      </c>
      <c r="O35" s="106">
        <f>COUNTIF(student!$AF$3:$AF$4002,$M35&amp;O$32)</f>
        <v>0</v>
      </c>
      <c r="P35" s="107">
        <f>SUM(N35:O35)</f>
        <v>0</v>
      </c>
    </row>
    <row r="36" spans="2:16" ht="20.149999999999999" hidden="1" customHeight="1" x14ac:dyDescent="0.6"/>
    <row r="37" spans="2:16" ht="20.149999999999999" hidden="1" customHeight="1" x14ac:dyDescent="0.6"/>
    <row r="38" spans="2:16" ht="20.149999999999999" hidden="1" customHeight="1" x14ac:dyDescent="0.6"/>
    <row r="39" spans="2:16" ht="20.149999999999999" hidden="1" customHeight="1" x14ac:dyDescent="0.6"/>
    <row r="40" spans="2:16" ht="20.149999999999999" hidden="1" customHeight="1" x14ac:dyDescent="0.6"/>
    <row r="41" spans="2:16" ht="20.149999999999999" hidden="1" customHeight="1" x14ac:dyDescent="0.6"/>
    <row r="42" spans="2:16" ht="20.149999999999999" hidden="1" customHeight="1" x14ac:dyDescent="0.6"/>
    <row r="43" spans="2:16" ht="20.149999999999999" hidden="1" customHeight="1" x14ac:dyDescent="0.6"/>
    <row r="44" spans="2:16" ht="20.149999999999999" hidden="1" customHeight="1" x14ac:dyDescent="0.6"/>
    <row r="45" spans="2:16" ht="20.149999999999999" hidden="1" customHeight="1" x14ac:dyDescent="0.6"/>
    <row r="46" spans="2:16" ht="20.149999999999999" customHeight="1" x14ac:dyDescent="0.6">
      <c r="B46" s="96"/>
      <c r="C46" s="108" t="s">
        <v>4</v>
      </c>
      <c r="D46" s="109">
        <f>SUM(D34:D45)</f>
        <v>0</v>
      </c>
      <c r="E46" s="109">
        <f>SUM(E34:E45)</f>
        <v>0</v>
      </c>
      <c r="F46" s="110">
        <f>SUM(F34:F45)</f>
        <v>0</v>
      </c>
      <c r="G46" s="96"/>
      <c r="H46" s="108" t="s">
        <v>4</v>
      </c>
      <c r="I46" s="109">
        <f>SUM(I34:I45)</f>
        <v>0</v>
      </c>
      <c r="J46" s="109">
        <f>SUM(J34:J45)</f>
        <v>0</v>
      </c>
      <c r="K46" s="110">
        <f>SUM(K34:K45)</f>
        <v>0</v>
      </c>
      <c r="L46" s="96"/>
      <c r="M46" s="108" t="s">
        <v>4</v>
      </c>
      <c r="N46" s="109">
        <f>SUM(N34:N45)</f>
        <v>0</v>
      </c>
      <c r="O46" s="109">
        <f>SUM(O34:O45)</f>
        <v>0</v>
      </c>
      <c r="P46" s="110">
        <f>SUM(P34:P45)</f>
        <v>0</v>
      </c>
    </row>
    <row r="47" spans="2:16" ht="10.5" customHeight="1" x14ac:dyDescent="0.6"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</row>
    <row r="48" spans="2:16" ht="26" hidden="1" x14ac:dyDescent="0.6">
      <c r="B48" s="96"/>
      <c r="C48" s="111" t="s">
        <v>64</v>
      </c>
      <c r="D48" s="112" t="s">
        <v>74</v>
      </c>
      <c r="E48" s="112" t="s">
        <v>75</v>
      </c>
      <c r="F48" s="113" t="s">
        <v>4</v>
      </c>
      <c r="G48" s="96"/>
      <c r="H48" s="111" t="s">
        <v>64</v>
      </c>
      <c r="I48" s="112" t="s">
        <v>74</v>
      </c>
      <c r="J48" s="112" t="s">
        <v>75</v>
      </c>
      <c r="K48" s="113" t="s">
        <v>4</v>
      </c>
      <c r="L48" s="96"/>
      <c r="M48" s="111" t="s">
        <v>64</v>
      </c>
      <c r="N48" s="112" t="s">
        <v>74</v>
      </c>
      <c r="O48" s="112" t="s">
        <v>75</v>
      </c>
      <c r="P48" s="113" t="s">
        <v>4</v>
      </c>
    </row>
    <row r="49" spans="2:16" ht="20.149999999999999" hidden="1" customHeight="1" x14ac:dyDescent="0.6">
      <c r="B49" s="96"/>
      <c r="C49" s="114" t="s">
        <v>109</v>
      </c>
      <c r="D49" s="115">
        <f>COUNTIF(student!$AF$3:$AF$4002,$C49&amp;D$32)</f>
        <v>0</v>
      </c>
      <c r="E49" s="115">
        <f>COUNTIF(student!$AF$3:$AF$4002,$C49&amp;E$32)</f>
        <v>0</v>
      </c>
      <c r="F49" s="116">
        <f>SUM(D49:E49)</f>
        <v>0</v>
      </c>
      <c r="G49" s="96"/>
      <c r="H49" s="114" t="s">
        <v>114</v>
      </c>
      <c r="I49" s="115">
        <f>COUNTIF(student!$AF$3:$AF$4002,$H49&amp;I$32)</f>
        <v>0</v>
      </c>
      <c r="J49" s="115">
        <f>COUNTIF(student!$AF$3:$AF$4002,$H49&amp;J$32)</f>
        <v>0</v>
      </c>
      <c r="K49" s="116">
        <f>SUM(I49:J49)</f>
        <v>0</v>
      </c>
      <c r="L49" s="96"/>
      <c r="M49" s="114" t="s">
        <v>119</v>
      </c>
      <c r="N49" s="115">
        <f>COUNTIF(student!$AF$3:$AF$4002,$M49&amp;N$32)</f>
        <v>0</v>
      </c>
      <c r="O49" s="115">
        <f>COUNTIF(student!$AF$3:$AF$4002,$M49&amp;O$32)</f>
        <v>0</v>
      </c>
      <c r="P49" s="116">
        <f>SUM(N49:O49)</f>
        <v>0</v>
      </c>
    </row>
    <row r="50" spans="2:16" ht="20.149999999999999" hidden="1" customHeight="1" x14ac:dyDescent="0.6">
      <c r="B50" s="96"/>
      <c r="C50" s="202" t="s">
        <v>110</v>
      </c>
      <c r="D50" s="117">
        <f>COUNTIF(student!$AF$3:$AF$4002,$C50&amp;D$32)</f>
        <v>0</v>
      </c>
      <c r="E50" s="117">
        <f>COUNTIF(student!$AF$3:$AF$4002,$C50&amp;E$32)</f>
        <v>0</v>
      </c>
      <c r="F50" s="118">
        <f t="shared" ref="F50:F60" si="0">SUM(D50:E50)</f>
        <v>0</v>
      </c>
      <c r="G50" s="96"/>
      <c r="H50" s="202" t="s">
        <v>115</v>
      </c>
      <c r="I50" s="117">
        <f>COUNTIF(student!$AF$3:$AF$4002,$H50&amp;I$32)</f>
        <v>0</v>
      </c>
      <c r="J50" s="117">
        <f>COUNTIF(student!$AF$3:$AF$4002,$H50&amp;J$32)</f>
        <v>0</v>
      </c>
      <c r="K50" s="118">
        <f t="shared" ref="K50:K60" si="1">SUM(I50:J50)</f>
        <v>0</v>
      </c>
      <c r="L50" s="96"/>
      <c r="M50" s="202" t="s">
        <v>120</v>
      </c>
      <c r="N50" s="117">
        <f>COUNTIF(student!$AF$3:$AF$4002,$M50&amp;N$32)</f>
        <v>0</v>
      </c>
      <c r="O50" s="117">
        <f>COUNTIF(student!$AF$3:$AF$4002,$M50&amp;O$32)</f>
        <v>0</v>
      </c>
      <c r="P50" s="118">
        <f t="shared" ref="P50:P59" si="2">SUM(N50:O50)</f>
        <v>0</v>
      </c>
    </row>
    <row r="51" spans="2:16" ht="20.149999999999999" hidden="1" customHeight="1" x14ac:dyDescent="0.6">
      <c r="B51" s="96"/>
      <c r="C51" s="114" t="s">
        <v>111</v>
      </c>
      <c r="D51" s="115">
        <f>COUNTIF(student!$AF$3:$AF$4002,$C51&amp;D$32)</f>
        <v>0</v>
      </c>
      <c r="E51" s="115">
        <f>COUNTIF(student!$AF$3:$AF$4002,$C51&amp;E$32)</f>
        <v>0</v>
      </c>
      <c r="F51" s="116">
        <f t="shared" si="0"/>
        <v>0</v>
      </c>
      <c r="G51" s="96"/>
      <c r="H51" s="114" t="s">
        <v>116</v>
      </c>
      <c r="I51" s="115">
        <f>COUNTIF(student!$AF$3:$AF$4002,$H51&amp;I$32)</f>
        <v>0</v>
      </c>
      <c r="J51" s="115">
        <f>COUNTIF(student!$AF$3:$AF$4002,$H51&amp;J$32)</f>
        <v>0</v>
      </c>
      <c r="K51" s="116">
        <f t="shared" si="1"/>
        <v>0</v>
      </c>
      <c r="L51" s="96"/>
      <c r="M51" s="114" t="s">
        <v>121</v>
      </c>
      <c r="N51" s="115">
        <f>COUNTIF(student!$AF$3:$AF$4002,$M51&amp;N$32)</f>
        <v>0</v>
      </c>
      <c r="O51" s="115">
        <f>COUNTIF(student!$AF$3:$AF$4002,$M51&amp;O$32)</f>
        <v>0</v>
      </c>
      <c r="P51" s="116">
        <f t="shared" si="2"/>
        <v>0</v>
      </c>
    </row>
    <row r="52" spans="2:16" ht="20.149999999999999" hidden="1" customHeight="1" x14ac:dyDescent="0.6">
      <c r="B52" s="96"/>
      <c r="C52" s="202" t="s">
        <v>112</v>
      </c>
      <c r="D52" s="117">
        <f>COUNTIF(student!$AF$3:$AF$4002,$C52&amp;D$32)</f>
        <v>0</v>
      </c>
      <c r="E52" s="117">
        <f>COUNTIF(student!$AF$3:$AF$4002,$C52&amp;E$32)</f>
        <v>0</v>
      </c>
      <c r="F52" s="118">
        <f t="shared" si="0"/>
        <v>0</v>
      </c>
      <c r="G52" s="96"/>
      <c r="H52" s="202" t="s">
        <v>117</v>
      </c>
      <c r="I52" s="117">
        <f>COUNTIF(student!$AF$3:$AF$4002,$H52&amp;I$32)</f>
        <v>0</v>
      </c>
      <c r="J52" s="117">
        <f>COUNTIF(student!$AF$3:$AF$4002,$H52&amp;J$32)</f>
        <v>0</v>
      </c>
      <c r="K52" s="118">
        <f t="shared" si="1"/>
        <v>0</v>
      </c>
      <c r="L52" s="96"/>
      <c r="M52" s="202" t="s">
        <v>122</v>
      </c>
      <c r="N52" s="117">
        <f>COUNTIF(student!$AF$3:$AF$4002,$M52&amp;N$32)</f>
        <v>0</v>
      </c>
      <c r="O52" s="117">
        <f>COUNTIF(student!$AF$3:$AF$4002,$M52&amp;O$32)</f>
        <v>0</v>
      </c>
      <c r="P52" s="118">
        <f t="shared" si="2"/>
        <v>0</v>
      </c>
    </row>
    <row r="53" spans="2:16" ht="20.149999999999999" hidden="1" customHeight="1" x14ac:dyDescent="0.6">
      <c r="B53" s="96"/>
      <c r="C53" s="114" t="s">
        <v>113</v>
      </c>
      <c r="D53" s="115">
        <f>COUNTIF(student!$AF$3:$AF$4002,$C53&amp;D$32)</f>
        <v>0</v>
      </c>
      <c r="E53" s="115">
        <f>COUNTIF(student!$AF$3:$AF$4002,$C53&amp;E$32)</f>
        <v>0</v>
      </c>
      <c r="F53" s="116">
        <f t="shared" si="0"/>
        <v>0</v>
      </c>
      <c r="G53" s="96"/>
      <c r="H53" s="114" t="s">
        <v>118</v>
      </c>
      <c r="I53" s="115">
        <f>COUNTIF(student!$AF$3:$AF$4002,$H53&amp;I$32)</f>
        <v>0</v>
      </c>
      <c r="J53" s="115">
        <f>COUNTIF(student!$AF$3:$AF$4002,$H53&amp;J$32)</f>
        <v>0</v>
      </c>
      <c r="K53" s="116">
        <f t="shared" si="1"/>
        <v>0</v>
      </c>
      <c r="L53" s="96"/>
      <c r="M53" s="114" t="s">
        <v>123</v>
      </c>
      <c r="N53" s="115">
        <f>COUNTIF(student!$AF$3:$AF$4002,$M53&amp;N$32)</f>
        <v>0</v>
      </c>
      <c r="O53" s="115">
        <f>COUNTIF(student!$AF$3:$AF$4002,$M53&amp;O$32)</f>
        <v>0</v>
      </c>
      <c r="P53" s="116">
        <f t="shared" si="2"/>
        <v>0</v>
      </c>
    </row>
    <row r="54" spans="2:16" ht="20.149999999999999" hidden="1" customHeight="1" x14ac:dyDescent="0.6">
      <c r="B54" s="96"/>
      <c r="C54" s="202" t="s">
        <v>76</v>
      </c>
      <c r="D54" s="117">
        <f>COUNTIF(student!$AF$3:$AF$4002,$C54&amp;D$32)</f>
        <v>0</v>
      </c>
      <c r="E54" s="117">
        <f>COUNTIF(student!$AF$3:$AF$4002,$C54&amp;E$32)</f>
        <v>0</v>
      </c>
      <c r="F54" s="118">
        <f t="shared" si="0"/>
        <v>0</v>
      </c>
      <c r="G54" s="96"/>
      <c r="H54" s="202" t="s">
        <v>127</v>
      </c>
      <c r="I54" s="117">
        <f>COUNTIF(student!$AF$3:$AF$4002,$H54&amp;I$32)</f>
        <v>0</v>
      </c>
      <c r="J54" s="117">
        <f>COUNTIF(student!$AF$3:$AF$4002,$H54&amp;J$32)</f>
        <v>0</v>
      </c>
      <c r="K54" s="118">
        <f t="shared" si="1"/>
        <v>0</v>
      </c>
      <c r="L54" s="96"/>
      <c r="M54" s="202" t="s">
        <v>131</v>
      </c>
      <c r="N54" s="117">
        <f>COUNTIF(student!$AF$3:$AF$4002,$M54&amp;N$32)</f>
        <v>0</v>
      </c>
      <c r="O54" s="117">
        <f>COUNTIF(student!$AF$3:$AF$4002,$M54&amp;O$32)</f>
        <v>0</v>
      </c>
      <c r="P54" s="118">
        <f t="shared" si="2"/>
        <v>0</v>
      </c>
    </row>
    <row r="55" spans="2:16" ht="20.149999999999999" hidden="1" customHeight="1" x14ac:dyDescent="0.6">
      <c r="B55" s="96"/>
      <c r="C55" s="114" t="s">
        <v>77</v>
      </c>
      <c r="D55" s="115">
        <f>COUNTIF(student!$AF$3:$AF$4002,$C55&amp;D$32)</f>
        <v>0</v>
      </c>
      <c r="E55" s="115">
        <f>COUNTIF(student!$AF$3:$AF$4002,$C55&amp;E$32)</f>
        <v>0</v>
      </c>
      <c r="F55" s="116">
        <f t="shared" si="0"/>
        <v>0</v>
      </c>
      <c r="G55" s="96"/>
      <c r="H55" s="114" t="s">
        <v>128</v>
      </c>
      <c r="I55" s="115">
        <f>COUNTIF(student!$AF$3:$AF$4002,$H55&amp;I$32)</f>
        <v>0</v>
      </c>
      <c r="J55" s="115">
        <f>COUNTIF(student!$AF$3:$AF$4002,$H55&amp;J$32)</f>
        <v>0</v>
      </c>
      <c r="K55" s="116">
        <f t="shared" si="1"/>
        <v>0</v>
      </c>
      <c r="L55" s="96"/>
      <c r="M55" s="114" t="s">
        <v>132</v>
      </c>
      <c r="N55" s="115">
        <f>COUNTIF(student!$AF$3:$AF$4002,$M55&amp;N$32)</f>
        <v>0</v>
      </c>
      <c r="O55" s="115">
        <f>COUNTIF(student!$AF$3:$AF$4002,$M55&amp;O$32)</f>
        <v>0</v>
      </c>
      <c r="P55" s="116">
        <f t="shared" si="2"/>
        <v>0</v>
      </c>
    </row>
    <row r="56" spans="2:16" ht="20.149999999999999" hidden="1" customHeight="1" x14ac:dyDescent="0.6">
      <c r="B56" s="96"/>
      <c r="C56" s="202" t="s">
        <v>78</v>
      </c>
      <c r="D56" s="117">
        <f>COUNTIF(student!$AF$3:$AF$4002,$C56&amp;D$32)</f>
        <v>0</v>
      </c>
      <c r="E56" s="117">
        <f>COUNTIF(student!$AF$3:$AF$4002,$C56&amp;E$32)</f>
        <v>0</v>
      </c>
      <c r="F56" s="118">
        <f t="shared" si="0"/>
        <v>0</v>
      </c>
      <c r="G56" s="96"/>
      <c r="H56" s="202" t="s">
        <v>129</v>
      </c>
      <c r="I56" s="117">
        <f>COUNTIF(student!$AF$3:$AF$4002,$H56&amp;I$32)</f>
        <v>0</v>
      </c>
      <c r="J56" s="117">
        <f>COUNTIF(student!$AF$3:$AF$4002,$H56&amp;J$32)</f>
        <v>0</v>
      </c>
      <c r="K56" s="118">
        <f t="shared" si="1"/>
        <v>0</v>
      </c>
      <c r="L56" s="96"/>
      <c r="M56" s="202" t="s">
        <v>133</v>
      </c>
      <c r="N56" s="117">
        <f>COUNTIF(student!$AF$3:$AF$4002,$M56&amp;N$32)</f>
        <v>0</v>
      </c>
      <c r="O56" s="117">
        <f>COUNTIF(student!$AF$3:$AF$4002,$M56&amp;O$32)</f>
        <v>0</v>
      </c>
      <c r="P56" s="118">
        <f t="shared" si="2"/>
        <v>0</v>
      </c>
    </row>
    <row r="57" spans="2:16" ht="20.149999999999999" hidden="1" customHeight="1" x14ac:dyDescent="0.6">
      <c r="B57" s="96"/>
      <c r="C57" s="114" t="s">
        <v>79</v>
      </c>
      <c r="D57" s="115">
        <f>COUNTIF(student!$AF$3:$AF$4002,$C57&amp;D$32)</f>
        <v>0</v>
      </c>
      <c r="E57" s="115">
        <f>COUNTIF(student!$AF$3:$AF$4002,$C57&amp;E$32)</f>
        <v>0</v>
      </c>
      <c r="F57" s="116">
        <f t="shared" si="0"/>
        <v>0</v>
      </c>
      <c r="G57" s="96"/>
      <c r="H57" s="114" t="s">
        <v>130</v>
      </c>
      <c r="I57" s="115">
        <f>COUNTIF(student!$AF$3:$AF$4002,$H57&amp;I$32)</f>
        <v>0</v>
      </c>
      <c r="J57" s="115">
        <f>COUNTIF(student!$AF$3:$AF$4002,$H57&amp;J$32)</f>
        <v>0</v>
      </c>
      <c r="K57" s="116">
        <f t="shared" si="1"/>
        <v>0</v>
      </c>
      <c r="L57" s="96"/>
      <c r="M57" s="114" t="s">
        <v>134</v>
      </c>
      <c r="N57" s="115">
        <f>COUNTIF(student!$AF$3:$AF$4002,$M57&amp;N$32)</f>
        <v>0</v>
      </c>
      <c r="O57" s="115">
        <f>COUNTIF(student!$AF$3:$AF$4002,$M57&amp;O$32)</f>
        <v>0</v>
      </c>
      <c r="P57" s="116">
        <f t="shared" si="2"/>
        <v>0</v>
      </c>
    </row>
    <row r="58" spans="2:16" ht="20.149999999999999" hidden="1" customHeight="1" x14ac:dyDescent="0.6">
      <c r="B58" s="96"/>
      <c r="C58" s="202" t="s">
        <v>80</v>
      </c>
      <c r="D58" s="117">
        <f>COUNTIF(student!$AF$3:$AF$4002,$C58&amp;D$32)</f>
        <v>0</v>
      </c>
      <c r="E58" s="117">
        <f>COUNTIF(student!$AF$3:$AF$4002,$C58&amp;E$32)</f>
        <v>0</v>
      </c>
      <c r="F58" s="118">
        <f t="shared" si="0"/>
        <v>0</v>
      </c>
      <c r="G58" s="96"/>
      <c r="H58" s="202" t="s">
        <v>124</v>
      </c>
      <c r="I58" s="117">
        <f>COUNTIF(student!$AF$3:$AF$4002,$H58&amp;I$32)</f>
        <v>0</v>
      </c>
      <c r="J58" s="117">
        <f>COUNTIF(student!$AF$3:$AF$4002,$H58&amp;J$32)</f>
        <v>0</v>
      </c>
      <c r="K58" s="118">
        <f t="shared" si="1"/>
        <v>0</v>
      </c>
      <c r="L58" s="96"/>
      <c r="M58" s="202" t="s">
        <v>135</v>
      </c>
      <c r="N58" s="117">
        <f>COUNTIF(student!$AF$3:$AF$4002,$M58&amp;N$32)</f>
        <v>0</v>
      </c>
      <c r="O58" s="117">
        <f>COUNTIF(student!$AF$3:$AF$4002,$M58&amp;O$32)</f>
        <v>0</v>
      </c>
      <c r="P58" s="118">
        <f t="shared" si="2"/>
        <v>0</v>
      </c>
    </row>
    <row r="59" spans="2:16" ht="20.149999999999999" hidden="1" customHeight="1" x14ac:dyDescent="0.6">
      <c r="B59" s="96"/>
      <c r="C59" s="114" t="s">
        <v>81</v>
      </c>
      <c r="D59" s="115">
        <f>COUNTIF(student!$AF$3:$AF$4002,$C59&amp;D$32)</f>
        <v>0</v>
      </c>
      <c r="E59" s="115">
        <f>COUNTIF(student!$AF$3:$AF$4002,$C59&amp;E$32)</f>
        <v>0</v>
      </c>
      <c r="F59" s="116">
        <f t="shared" si="0"/>
        <v>0</v>
      </c>
      <c r="G59" s="96"/>
      <c r="H59" s="114" t="s">
        <v>125</v>
      </c>
      <c r="I59" s="115">
        <f>COUNTIF(student!$AF$3:$AF$4002,$H59&amp;I$32)</f>
        <v>0</v>
      </c>
      <c r="J59" s="115">
        <f>COUNTIF(student!$AF$3:$AF$4002,$H59&amp;J$32)</f>
        <v>0</v>
      </c>
      <c r="K59" s="116">
        <f t="shared" si="1"/>
        <v>0</v>
      </c>
      <c r="L59" s="96"/>
      <c r="M59" s="114" t="s">
        <v>136</v>
      </c>
      <c r="N59" s="115">
        <f>COUNTIF(student!$AF$3:$AF$4002,$M59&amp;N$32)</f>
        <v>0</v>
      </c>
      <c r="O59" s="115">
        <f>COUNTIF(student!$AF$3:$AF$4002,$M59&amp;O$32)</f>
        <v>0</v>
      </c>
      <c r="P59" s="116">
        <f t="shared" si="2"/>
        <v>0</v>
      </c>
    </row>
    <row r="60" spans="2:16" ht="20.149999999999999" hidden="1" customHeight="1" x14ac:dyDescent="0.6">
      <c r="B60" s="96"/>
      <c r="C60" s="202" t="s">
        <v>82</v>
      </c>
      <c r="D60" s="117">
        <f>COUNTIF(student!$AF$3:$AF$4002,$C60&amp;D$32)</f>
        <v>0</v>
      </c>
      <c r="E60" s="117">
        <f>COUNTIF(student!$AF$3:$AF$4002,$C60&amp;E$32)</f>
        <v>0</v>
      </c>
      <c r="F60" s="118">
        <f t="shared" si="0"/>
        <v>0</v>
      </c>
      <c r="G60" s="96"/>
      <c r="H60" s="202" t="s">
        <v>126</v>
      </c>
      <c r="I60" s="117">
        <f>COUNTIF(student!$AF$3:$AF$4002,$H60&amp;I$32)</f>
        <v>0</v>
      </c>
      <c r="J60" s="117">
        <f>COUNTIF(student!$AF$3:$AF$4002,$H60&amp;J$32)</f>
        <v>0</v>
      </c>
      <c r="K60" s="118">
        <f t="shared" si="1"/>
        <v>0</v>
      </c>
      <c r="L60" s="96"/>
      <c r="M60" s="202" t="s">
        <v>137</v>
      </c>
      <c r="N60" s="117">
        <f>COUNTIF(student!$AF$3:$AF$4002,$M60&amp;N$32)</f>
        <v>0</v>
      </c>
      <c r="O60" s="117">
        <f>COUNTIF(student!$AF$3:$AF$4002,$M60&amp;O$32)</f>
        <v>0</v>
      </c>
      <c r="P60" s="118">
        <f>SUM(N60:O60)</f>
        <v>0</v>
      </c>
    </row>
    <row r="61" spans="2:16" ht="20.149999999999999" hidden="1" customHeight="1" thickBot="1" x14ac:dyDescent="0.65">
      <c r="B61" s="96"/>
      <c r="C61" s="119" t="s">
        <v>4</v>
      </c>
      <c r="D61" s="120">
        <f>SUM(D49:D60)</f>
        <v>0</v>
      </c>
      <c r="E61" s="120">
        <f>SUM(E49:E60)</f>
        <v>0</v>
      </c>
      <c r="F61" s="121">
        <f>SUM(F49:F60)</f>
        <v>0</v>
      </c>
      <c r="G61" s="96"/>
      <c r="H61" s="119" t="s">
        <v>4</v>
      </c>
      <c r="I61" s="120">
        <f>SUM(I49:I60)</f>
        <v>0</v>
      </c>
      <c r="J61" s="120">
        <f>SUM(J49:J60)</f>
        <v>0</v>
      </c>
      <c r="K61" s="121">
        <f>SUM(K49:K60)</f>
        <v>0</v>
      </c>
      <c r="L61" s="96"/>
      <c r="M61" s="119" t="s">
        <v>4</v>
      </c>
      <c r="N61" s="120">
        <f>SUM(N49:N60)</f>
        <v>0</v>
      </c>
      <c r="O61" s="120">
        <f>SUM(O49:O60)</f>
        <v>0</v>
      </c>
      <c r="P61" s="121">
        <f>SUM(P49:P60)</f>
        <v>0</v>
      </c>
    </row>
    <row r="62" spans="2:16" ht="20.149999999999999" customHeight="1" thickBot="1" x14ac:dyDescent="0.65"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</row>
    <row r="63" spans="2:16" ht="26" x14ac:dyDescent="0.6">
      <c r="B63" s="96"/>
      <c r="C63" s="665" t="s">
        <v>178</v>
      </c>
      <c r="D63" s="666"/>
      <c r="E63" s="667"/>
      <c r="F63" s="96"/>
      <c r="G63" s="96"/>
      <c r="H63" s="665" t="s">
        <v>179</v>
      </c>
      <c r="I63" s="666"/>
      <c r="J63" s="667"/>
      <c r="K63" s="96"/>
      <c r="L63" s="96"/>
      <c r="M63" s="665" t="s">
        <v>83</v>
      </c>
      <c r="N63" s="666"/>
      <c r="O63" s="667"/>
      <c r="P63" s="96"/>
    </row>
    <row r="64" spans="2:16" ht="20.149999999999999" customHeight="1" x14ac:dyDescent="0.6">
      <c r="B64" s="96"/>
      <c r="C64" s="122" t="s">
        <v>74</v>
      </c>
      <c r="D64" s="100" t="s">
        <v>75</v>
      </c>
      <c r="E64" s="123" t="s">
        <v>4</v>
      </c>
      <c r="F64" s="96"/>
      <c r="G64" s="96"/>
      <c r="H64" s="122" t="s">
        <v>74</v>
      </c>
      <c r="I64" s="100" t="s">
        <v>75</v>
      </c>
      <c r="J64" s="123" t="s">
        <v>4</v>
      </c>
      <c r="K64" s="96"/>
      <c r="L64" s="96"/>
      <c r="M64" s="122" t="s">
        <v>74</v>
      </c>
      <c r="N64" s="100" t="s">
        <v>75</v>
      </c>
      <c r="O64" s="123" t="s">
        <v>4</v>
      </c>
      <c r="P64" s="96"/>
    </row>
    <row r="65" spans="2:16" ht="20.149999999999999" customHeight="1" thickBot="1" x14ac:dyDescent="0.65">
      <c r="B65" s="96"/>
      <c r="C65" s="124">
        <f>D16+I16+N16+D31+I31+N31</f>
        <v>74</v>
      </c>
      <c r="D65" s="124">
        <f>E16+J16+O16+E31+J31+O31</f>
        <v>90</v>
      </c>
      <c r="E65" s="125">
        <f>SUM(C65:D65)</f>
        <v>164</v>
      </c>
      <c r="F65" s="96"/>
      <c r="G65" s="96"/>
      <c r="H65" s="124">
        <f>D46+I46+N46</f>
        <v>0</v>
      </c>
      <c r="I65" s="124">
        <f>E46+J46+O46</f>
        <v>0</v>
      </c>
      <c r="J65" s="125">
        <f>SUM(H65:I65)</f>
        <v>0</v>
      </c>
      <c r="K65" s="96"/>
      <c r="L65" s="96"/>
      <c r="M65" s="124">
        <f>C65+H65</f>
        <v>74</v>
      </c>
      <c r="N65" s="124">
        <f>D65+I65</f>
        <v>90</v>
      </c>
      <c r="O65" s="125">
        <f>SUM(M65:N65)</f>
        <v>164</v>
      </c>
      <c r="P65" s="96"/>
    </row>
    <row r="67" spans="2:16" ht="23" x14ac:dyDescent="0.7">
      <c r="G67" s="663" t="s">
        <v>766</v>
      </c>
      <c r="H67" s="663"/>
      <c r="I67" s="663"/>
      <c r="J67" s="663"/>
      <c r="K67" s="663"/>
    </row>
  </sheetData>
  <sheetProtection algorithmName="SHA-512" hashValue="wJ1GnGlmeHVejutr0Jm19vjyqgs+tFbF1cKXc+QaRV2Imnj8BvmyMQnGjpQ7zQuBHSwRiVIpYpisd9+yNyN1Yw==" saltValue="DZUv0CFajyOgPESzdZw6Jg==" spinCount="100000" sheet="1" objects="1" scenarios="1" selectLockedCells="1"/>
  <mergeCells count="6">
    <mergeCell ref="G67:K67"/>
    <mergeCell ref="C1:P1"/>
    <mergeCell ref="C2:P2"/>
    <mergeCell ref="H63:J63"/>
    <mergeCell ref="M63:O63"/>
    <mergeCell ref="C63:E63"/>
  </mergeCells>
  <pageMargins left="0.9" right="0.27559055118110237" top="0.74803149606299213" bottom="0.74803149606299213" header="0.31496062992125984" footer="0.31496062992125984"/>
  <pageSetup paperSize="9" orientation="portrait" horizontalDpi="300" verticalDpi="300" r:id="rId1"/>
  <tableParts count="9">
    <tablePart r:id="rId2"/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D1:E2"/>
  <sheetViews>
    <sheetView workbookViewId="0">
      <selection activeCell="Q4" sqref="Q4"/>
    </sheetView>
  </sheetViews>
  <sheetFormatPr defaultRowHeight="21.5" x14ac:dyDescent="0.75"/>
  <sheetData>
    <row r="1" spans="4:5" x14ac:dyDescent="0.75">
      <c r="D1" t="s">
        <v>138</v>
      </c>
      <c r="E1" t="s">
        <v>139</v>
      </c>
    </row>
    <row r="2" spans="4:5" x14ac:dyDescent="0.75">
      <c r="D2">
        <f>COUNTIF(student!AA2:AA4002,D1)</f>
        <v>0</v>
      </c>
      <c r="E2">
        <f>COUNTIF(student!AB2:AB4002,E1)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B03EC-2B67-4F5B-903F-6FE6BC6EA9D0}">
  <sheetPr>
    <tabColor rgb="FFFFC000"/>
  </sheetPr>
  <dimension ref="A1:Q83"/>
  <sheetViews>
    <sheetView showZeros="0" view="pageBreakPreview" zoomScaleSheetLayoutView="100" workbookViewId="0">
      <pane xSplit="6" ySplit="3" topLeftCell="G4" activePane="bottomRight" state="frozen"/>
      <selection pane="topRight" activeCell="G1" sqref="G1"/>
      <selection pane="bottomLeft" activeCell="A4" sqref="A4"/>
      <selection pane="bottomRight" activeCell="S5" sqref="S5"/>
    </sheetView>
  </sheetViews>
  <sheetFormatPr defaultColWidth="9.09765625" defaultRowHeight="23" x14ac:dyDescent="0.7"/>
  <cols>
    <col min="1" max="1" width="26.19921875" style="406" customWidth="1"/>
    <col min="2" max="2" width="4.69921875" style="434" customWidth="1"/>
    <col min="3" max="3" width="4.3984375" style="420" customWidth="1"/>
    <col min="4" max="4" width="8.59765625" style="421" bestFit="1" customWidth="1"/>
    <col min="5" max="5" width="14" style="421" customWidth="1"/>
    <col min="6" max="6" width="16.5" style="421" customWidth="1"/>
    <col min="7" max="11" width="10.09765625" style="435" customWidth="1"/>
    <col min="12" max="12" width="11.59765625" style="406" customWidth="1"/>
    <col min="13" max="17" width="9.09765625" style="406" hidden="1" customWidth="1"/>
    <col min="18" max="16384" width="9.09765625" style="406"/>
  </cols>
  <sheetData>
    <row r="1" spans="1:17" ht="29" x14ac:dyDescent="0.9">
      <c r="B1" s="448" t="str">
        <f>"สรุปแบบประเมินสมรรถนะสำคัญของผู้เรียน "&amp;ข้อมูลเบื้องต้น!F8</f>
        <v>สรุปแบบประเมินสมรรถนะสำคัญของผู้เรียน ป.4</v>
      </c>
      <c r="C1" s="448"/>
      <c r="D1" s="448"/>
      <c r="E1" s="448"/>
      <c r="F1" s="448"/>
      <c r="G1" s="448"/>
      <c r="H1" s="448"/>
      <c r="I1" s="448"/>
      <c r="J1" s="448"/>
      <c r="K1" s="448"/>
      <c r="L1" s="448"/>
    </row>
    <row r="2" spans="1:17" ht="8.25" customHeight="1" x14ac:dyDescent="0.7">
      <c r="B2" s="452"/>
      <c r="C2" s="452"/>
      <c r="D2" s="452"/>
      <c r="E2" s="452"/>
      <c r="F2" s="452"/>
      <c r="G2" s="452"/>
      <c r="H2" s="452"/>
      <c r="I2" s="452"/>
      <c r="J2" s="452"/>
      <c r="K2" s="452"/>
    </row>
    <row r="3" spans="1:17" ht="80" x14ac:dyDescent="0.55000000000000004">
      <c r="B3" s="408" t="s">
        <v>64</v>
      </c>
      <c r="C3" s="422" t="s">
        <v>71</v>
      </c>
      <c r="D3" s="453" t="s">
        <v>727</v>
      </c>
      <c r="E3" s="453"/>
      <c r="F3" s="453"/>
      <c r="G3" s="423" t="s">
        <v>717</v>
      </c>
      <c r="H3" s="424" t="s">
        <v>718</v>
      </c>
      <c r="I3" s="423" t="s">
        <v>719</v>
      </c>
      <c r="J3" s="424" t="s">
        <v>720</v>
      </c>
      <c r="K3" s="423" t="s">
        <v>721</v>
      </c>
      <c r="L3" s="425" t="s">
        <v>728</v>
      </c>
    </row>
    <row r="4" spans="1:17" ht="23.15" customHeight="1" x14ac:dyDescent="0.7">
      <c r="B4" s="426" t="str">
        <f>ประเมินสมรรถนะ!B6</f>
        <v>ป.4/1</v>
      </c>
      <c r="C4" s="427">
        <f>ประเมินสมรรถนะ!C6</f>
        <v>1</v>
      </c>
      <c r="D4" s="428" t="str">
        <f>ประเมินสมรรถนะ!E6</f>
        <v>เด็กชาย</v>
      </c>
      <c r="E4" s="446" t="str">
        <f>ประเมินสมรรถนะ!F6</f>
        <v>กันตวิชญ์</v>
      </c>
      <c r="F4" s="446" t="str">
        <f>ประเมินสมรรถนะ!G6</f>
        <v>วงค์ตัน</v>
      </c>
      <c r="G4" s="431">
        <f>IF(COUNTIF(ประเมินสมรรถนะ!I6:M6,"")=5,"-",IF(AND(COUNTIF(ประเมินสมรรถนะ!I6:M6,3)&gt;=COUNTIF(ประเมินสมรรถนะ!I6:M6,0),COUNTIF(ประเมินสมรรถนะ!I6:M6,3)&gt;=COUNTIF(ประเมินสมรรถนะ!I6:M6,1),COUNTIF(ประเมินสมรรถนะ!I6:M6,3)&gt;=COUNTIF(ประเมินสมรรถนะ!I6:M6,2)),3,IF(AND(COUNTIF(ประเมินสมรรถนะ!I6:M6,2)&gt;=COUNTIF(ประเมินสมรรถนะ!I6:M6,0),COUNTIF(ประเมินสมรรถนะ!I6:M6,2)&gt;=COUNTIF(ประเมินสมรรถนะ!I6:M6,1)),2,IF(COUNTIF(ประเมินสมรรถนะ!I6:M6,1)&gt;=COUNTIF(ประเมินสมรรถนะ!I6:M6,0),1,0))))</f>
        <v>3</v>
      </c>
      <c r="H4" s="431">
        <f>IF(COUNTIF(ประเมินสมรรถนะ!N6:R6,"")=5,"-",IF(AND(COUNTIF(ประเมินสมรรถนะ!N6:R6,3)&gt;=COUNTIF(ประเมินสมรรถนะ!N6:R6,0),COUNTIF(ประเมินสมรรถนะ!N6:R6,3)&gt;=COUNTIF(ประเมินสมรรถนะ!N6:R6,1),COUNTIF(ประเมินสมรรถนะ!N6:R6,3)&gt;=COUNTIF(ประเมินสมรรถนะ!N6:R6,2)),3,IF(AND(COUNTIF(ประเมินสมรรถนะ!N6:R6,2)&gt;=COUNTIF(ประเมินสมรรถนะ!N6:R6,0),COUNTIF(ประเมินสมรรถนะ!N6:R6,2)&gt;=COUNTIF(ประเมินสมรรถนะ!N6:R6,1)),2,IF(COUNTIF(ประเมินสมรรถนะ!N6:R6,1)&gt;=COUNTIF(ประเมินสมรรถนะ!N6:R6,0),1,0))))</f>
        <v>3</v>
      </c>
      <c r="I4" s="431">
        <f>IF(COUNTIF(ประเมินสมรรถนะ!S6:V6,"")=4,"-",IF(AND(COUNTIF(ประเมินสมรรถนะ!S6:V6,3)&gt;=COUNTIF(ประเมินสมรรถนะ!S6:V6,0),COUNTIF(ประเมินสมรรถนะ!S6:V6,3)&gt;=COUNTIF(ประเมินสมรรถนะ!S6:V6,1),COUNTIF(ประเมินสมรรถนะ!S6:V6,3)&gt;=COUNTIF(ประเมินสมรรถนะ!S6:V6,2)),3,IF(AND(COUNTIF(ประเมินสมรรถนะ!S6:V6,2)&gt;=COUNTIF(ประเมินสมรรถนะ!S6:V6,0),COUNTIF(ประเมินสมรรถนะ!S6:V6,2)&gt;=COUNTIF(ประเมินสมรรถนะ!S6:V6,1)),2,IF(COUNTIF(ประเมินสมรรถนะ!S6:V6,1)&gt;=COUNTIF(ประเมินสมรรถนะ!S6:V6,0),1,0))))</f>
        <v>2</v>
      </c>
      <c r="J4" s="431">
        <f>IF(COUNTIF(ประเมินสมรรถนะ!W6:AA6,"")=5,"-",IF(AND(COUNTIF(ประเมินสมรรถนะ!W6:AA6,3)&gt;=COUNTIF(ประเมินสมรรถนะ!W6:AA6,0),COUNTIF(ประเมินสมรรถนะ!W6:AA6,3)&gt;=COUNTIF(ประเมินสมรรถนะ!W6:AA6,1),COUNTIF(ประเมินสมรรถนะ!W6:AA6,3)&gt;=COUNTIF(ประเมินสมรรถนะ!W6:AA6,2)),3,IF(AND(COUNTIF(ประเมินสมรรถนะ!W6:AA6,2)&gt;=COUNTIF(ประเมินสมรรถนะ!W6:AA6,0),COUNTIF(ประเมินสมรรถนะ!W6:AA6,2)&gt;=COUNTIF(ประเมินสมรรถนะ!W6:AA6,1)),2,IF(COUNTIF(ประเมินสมรรถนะ!W6:AA6,1)&gt;=COUNTIF(ประเมินสมรรถนะ!W6:AA6,0),1,0))))</f>
        <v>3</v>
      </c>
      <c r="K4" s="431">
        <f>IF(COUNTIF(ประเมินสมรรถนะ!AB6:AF6,"")=5,"-",IF(AND(COUNTIF(ประเมินสมรรถนะ!AB6:AF6,3)&gt;=COUNTIF(ประเมินสมรรถนะ!AB6:AF6,0),COUNTIF(ประเมินสมรรถนะ!AB6:AF6,3)&gt;=COUNTIF(ประเมินสมรรถนะ!AB6:AF6,1),COUNTIF(ประเมินสมรรถนะ!AB6:AF6,3)&gt;=COUNTIF(ประเมินสมรรถนะ!AB6:AF6,2)),3,IF(AND(COUNTIF(ประเมินสมรรถนะ!AB6:AF6,2)&gt;=COUNTIF(ประเมินสมรรถนะ!AB6:AF6,0),COUNTIF(ประเมินสมรรถนะ!AB6:AF6,2)&gt;=COUNTIF(ประเมินสมรรถนะ!AB6:AF6,1)),2,IF(COUNTIF(ประเมินสมรรถนะ!AB6:AF6,1)&gt;=COUNTIF(ประเมินสมรรถนะ!AB6:AF6,0),1,0))))</f>
        <v>3</v>
      </c>
      <c r="L4" s="432">
        <f>IF(ISNA(MODE(M4:Q4)),"",MODE(M4:Q4))</f>
        <v>3</v>
      </c>
      <c r="M4" s="433">
        <f>IF(G4="",0,G4)</f>
        <v>3</v>
      </c>
      <c r="N4" s="433">
        <f>IF(H4="",0,H4)</f>
        <v>3</v>
      </c>
      <c r="O4" s="433">
        <f>IF(I4="",0,I4)</f>
        <v>2</v>
      </c>
      <c r="P4" s="433">
        <f>IF(J4="",0,J4)</f>
        <v>3</v>
      </c>
      <c r="Q4" s="433">
        <f>IF(K4="",0,K4)</f>
        <v>3</v>
      </c>
    </row>
    <row r="5" spans="1:17" ht="23.15" customHeight="1" x14ac:dyDescent="0.7">
      <c r="B5" s="426" t="str">
        <f>ประเมินสมรรถนะ!B7</f>
        <v>ป.4/1</v>
      </c>
      <c r="C5" s="427">
        <f>ประเมินสมรรถนะ!C7</f>
        <v>2</v>
      </c>
      <c r="D5" s="428" t="str">
        <f>ประเมินสมรรถนะ!E7</f>
        <v>เด็กชาย</v>
      </c>
      <c r="E5" s="446" t="str">
        <f>ประเมินสมรรถนะ!F7</f>
        <v>วุฒิพงษ์</v>
      </c>
      <c r="F5" s="446" t="str">
        <f>ประเมินสมรรถนะ!G7</f>
        <v>แสงทอง</v>
      </c>
      <c r="G5" s="431">
        <f>IF(COUNTIF(ประเมินสมรรถนะ!I7:M7,"")=5,"-",IF(AND(COUNTIF(ประเมินสมรรถนะ!I7:M7,3)&gt;=COUNTIF(ประเมินสมรรถนะ!I7:M7,0),COUNTIF(ประเมินสมรรถนะ!I7:M7,3)&gt;=COUNTIF(ประเมินสมรรถนะ!I7:M7,1),COUNTIF(ประเมินสมรรถนะ!I7:M7,3)&gt;=COUNTIF(ประเมินสมรรถนะ!I7:M7,2)),3,IF(AND(COUNTIF(ประเมินสมรรถนะ!I7:M7,2)&gt;=COUNTIF(ประเมินสมรรถนะ!I7:M7,0),COUNTIF(ประเมินสมรรถนะ!I7:M7,2)&gt;=COUNTIF(ประเมินสมรรถนะ!I7:M7,1)),2,IF(COUNTIF(ประเมินสมรรถนะ!I7:M7,1)&gt;=COUNTIF(ประเมินสมรรถนะ!I7:M7,0),1,0))))</f>
        <v>2</v>
      </c>
      <c r="H5" s="431">
        <f>IF(COUNTIF(ประเมินสมรรถนะ!N7:R7,"")=5,"-",IF(AND(COUNTIF(ประเมินสมรรถนะ!N7:R7,3)&gt;=COUNTIF(ประเมินสมรรถนะ!N7:R7,0),COUNTIF(ประเมินสมรรถนะ!N7:R7,3)&gt;=COUNTIF(ประเมินสมรรถนะ!N7:R7,1),COUNTIF(ประเมินสมรรถนะ!N7:R7,3)&gt;=COUNTIF(ประเมินสมรรถนะ!N7:R7,2)),3,IF(AND(COUNTIF(ประเมินสมรรถนะ!N7:R7,2)&gt;=COUNTIF(ประเมินสมรรถนะ!N7:R7,0),COUNTIF(ประเมินสมรรถนะ!N7:R7,2)&gt;=COUNTIF(ประเมินสมรรถนะ!N7:R7,1)),2,IF(COUNTIF(ประเมินสมรรถนะ!N7:R7,1)&gt;=COUNTIF(ประเมินสมรรถนะ!N7:R7,0),1,0))))</f>
        <v>3</v>
      </c>
      <c r="I5" s="431">
        <f>IF(COUNTIF(ประเมินสมรรถนะ!S7:V7,"")=4,"-",IF(AND(COUNTIF(ประเมินสมรรถนะ!S7:V7,3)&gt;=COUNTIF(ประเมินสมรรถนะ!S7:V7,0),COUNTIF(ประเมินสมรรถนะ!S7:V7,3)&gt;=COUNTIF(ประเมินสมรรถนะ!S7:V7,1),COUNTIF(ประเมินสมรรถนะ!S7:V7,3)&gt;=COUNTIF(ประเมินสมรรถนะ!S7:V7,2)),3,IF(AND(COUNTIF(ประเมินสมรรถนะ!S7:V7,2)&gt;=COUNTIF(ประเมินสมรรถนะ!S7:V7,0),COUNTIF(ประเมินสมรรถนะ!S7:V7,2)&gt;=COUNTIF(ประเมินสมรรถนะ!S7:V7,1)),2,IF(COUNTIF(ประเมินสมรรถนะ!S7:V7,1)&gt;=COUNTIF(ประเมินสมรรถนะ!S7:V7,0),1,0))))</f>
        <v>2</v>
      </c>
      <c r="J5" s="431">
        <f>IF(COUNTIF(ประเมินสมรรถนะ!W7:AA7,"")=5,"-",IF(AND(COUNTIF(ประเมินสมรรถนะ!W7:AA7,3)&gt;=COUNTIF(ประเมินสมรรถนะ!W7:AA7,0),COUNTIF(ประเมินสมรรถนะ!W7:AA7,3)&gt;=COUNTIF(ประเมินสมรรถนะ!W7:AA7,1),COUNTIF(ประเมินสมรรถนะ!W7:AA7,3)&gt;=COUNTIF(ประเมินสมรรถนะ!W7:AA7,2)),3,IF(AND(COUNTIF(ประเมินสมรรถนะ!W7:AA7,2)&gt;=COUNTIF(ประเมินสมรรถนะ!W7:AA7,0),COUNTIF(ประเมินสมรรถนะ!W7:AA7,2)&gt;=COUNTIF(ประเมินสมรรถนะ!W7:AA7,1)),2,IF(COUNTIF(ประเมินสมรรถนะ!W7:AA7,1)&gt;=COUNTIF(ประเมินสมรรถนะ!W7:AA7,0),1,0))))</f>
        <v>2</v>
      </c>
      <c r="K5" s="431">
        <f>IF(COUNTIF(ประเมินสมรรถนะ!AB7:AF7,"")=5,"-",IF(AND(COUNTIF(ประเมินสมรรถนะ!AB7:AF7,3)&gt;=COUNTIF(ประเมินสมรรถนะ!AB7:AF7,0),COUNTIF(ประเมินสมรรถนะ!AB7:AF7,3)&gt;=COUNTIF(ประเมินสมรรถนะ!AB7:AF7,1),COUNTIF(ประเมินสมรรถนะ!AB7:AF7,3)&gt;=COUNTIF(ประเมินสมรรถนะ!AB7:AF7,2)),3,IF(AND(COUNTIF(ประเมินสมรรถนะ!AB7:AF7,2)&gt;=COUNTIF(ประเมินสมรรถนะ!AB7:AF7,0),COUNTIF(ประเมินสมรรถนะ!AB7:AF7,2)&gt;=COUNTIF(ประเมินสมรรถนะ!AB7:AF7,1)),2,IF(COUNTIF(ประเมินสมรรถนะ!AB7:AF7,1)&gt;=COUNTIF(ประเมินสมรรถนะ!AB7:AF7,0),1,0))))</f>
        <v>2</v>
      </c>
      <c r="L5" s="432">
        <f t="shared" ref="L5:L68" si="0">IF(ISNA(MODE(M5:Q5)),"",MODE(M5:Q5))</f>
        <v>2</v>
      </c>
      <c r="M5" s="433">
        <f t="shared" ref="M5:Q55" si="1">IF(G5="",0,G5)</f>
        <v>2</v>
      </c>
      <c r="N5" s="433">
        <f t="shared" si="1"/>
        <v>3</v>
      </c>
      <c r="O5" s="433">
        <f t="shared" si="1"/>
        <v>2</v>
      </c>
      <c r="P5" s="433">
        <f t="shared" si="1"/>
        <v>2</v>
      </c>
      <c r="Q5" s="433">
        <f t="shared" si="1"/>
        <v>2</v>
      </c>
    </row>
    <row r="6" spans="1:17" ht="23.15" customHeight="1" x14ac:dyDescent="0.7">
      <c r="A6" s="419"/>
      <c r="B6" s="426" t="str">
        <f>ประเมินสมรรถนะ!B8</f>
        <v>ป.4/1</v>
      </c>
      <c r="C6" s="427">
        <f>ประเมินสมรรถนะ!C8</f>
        <v>3</v>
      </c>
      <c r="D6" s="428" t="str">
        <f>ประเมินสมรรถนะ!E8</f>
        <v>เด็กชาย</v>
      </c>
      <c r="E6" s="446" t="str">
        <f>ประเมินสมรรถนะ!F8</f>
        <v>ธนบดี</v>
      </c>
      <c r="F6" s="446" t="str">
        <f>ประเมินสมรรถนะ!G8</f>
        <v>มณีรัตน์</v>
      </c>
      <c r="G6" s="431" t="str">
        <f>IF(COUNTIF(ประเมินสมรรถนะ!I8:M8,"")=5,"-",IF(AND(COUNTIF(ประเมินสมรรถนะ!I8:M8,3)&gt;=COUNTIF(ประเมินสมรรถนะ!I8:M8,0),COUNTIF(ประเมินสมรรถนะ!I8:M8,3)&gt;=COUNTIF(ประเมินสมรรถนะ!I8:M8,1),COUNTIF(ประเมินสมรรถนะ!I8:M8,3)&gt;=COUNTIF(ประเมินสมรรถนะ!I8:M8,2)),3,IF(AND(COUNTIF(ประเมินสมรรถนะ!I8:M8,2)&gt;=COUNTIF(ประเมินสมรรถนะ!I8:M8,0),COUNTIF(ประเมินสมรรถนะ!I8:M8,2)&gt;=COUNTIF(ประเมินสมรรถนะ!I8:M8,1)),2,IF(COUNTIF(ประเมินสมรรถนะ!I8:M8,1)&gt;=COUNTIF(ประเมินสมรรถนะ!I8:M8,0),1,0))))</f>
        <v>-</v>
      </c>
      <c r="H6" s="431" t="str">
        <f>IF(COUNTIF(ประเมินสมรรถนะ!N8:R8,"")=5,"-",IF(AND(COUNTIF(ประเมินสมรรถนะ!N8:R8,3)&gt;=COUNTIF(ประเมินสมรรถนะ!N8:R8,0),COUNTIF(ประเมินสมรรถนะ!N8:R8,3)&gt;=COUNTIF(ประเมินสมรรถนะ!N8:R8,1),COUNTIF(ประเมินสมรรถนะ!N8:R8,3)&gt;=COUNTIF(ประเมินสมรรถนะ!N8:R8,2)),3,IF(AND(COUNTIF(ประเมินสมรรถนะ!N8:R8,2)&gt;=COUNTIF(ประเมินสมรรถนะ!N8:R8,0),COUNTIF(ประเมินสมรรถนะ!N8:R8,2)&gt;=COUNTIF(ประเมินสมรรถนะ!N8:R8,1)),2,IF(COUNTIF(ประเมินสมรรถนะ!N8:R8,1)&gt;=COUNTIF(ประเมินสมรรถนะ!N8:R8,0),1,0))))</f>
        <v>-</v>
      </c>
      <c r="I6" s="431" t="str">
        <f>IF(COUNTIF(ประเมินสมรรถนะ!S8:V8,"")=4,"-",IF(AND(COUNTIF(ประเมินสมรรถนะ!S8:V8,3)&gt;=COUNTIF(ประเมินสมรรถนะ!S8:V8,0),COUNTIF(ประเมินสมรรถนะ!S8:V8,3)&gt;=COUNTIF(ประเมินสมรรถนะ!S8:V8,1),COUNTIF(ประเมินสมรรถนะ!S8:V8,3)&gt;=COUNTIF(ประเมินสมรรถนะ!S8:V8,2)),3,IF(AND(COUNTIF(ประเมินสมรรถนะ!S8:V8,2)&gt;=COUNTIF(ประเมินสมรรถนะ!S8:V8,0),COUNTIF(ประเมินสมรรถนะ!S8:V8,2)&gt;=COUNTIF(ประเมินสมรรถนะ!S8:V8,1)),2,IF(COUNTIF(ประเมินสมรรถนะ!S8:V8,1)&gt;=COUNTIF(ประเมินสมรรถนะ!S8:V8,0),1,0))))</f>
        <v>-</v>
      </c>
      <c r="J6" s="431" t="str">
        <f>IF(COUNTIF(ประเมินสมรรถนะ!W8:AA8,"")=5,"-",IF(AND(COUNTIF(ประเมินสมรรถนะ!W8:AA8,3)&gt;=COUNTIF(ประเมินสมรรถนะ!W8:AA8,0),COUNTIF(ประเมินสมรรถนะ!W8:AA8,3)&gt;=COUNTIF(ประเมินสมรรถนะ!W8:AA8,1),COUNTIF(ประเมินสมรรถนะ!W8:AA8,3)&gt;=COUNTIF(ประเมินสมรรถนะ!W8:AA8,2)),3,IF(AND(COUNTIF(ประเมินสมรรถนะ!W8:AA8,2)&gt;=COUNTIF(ประเมินสมรรถนะ!W8:AA8,0),COUNTIF(ประเมินสมรรถนะ!W8:AA8,2)&gt;=COUNTIF(ประเมินสมรรถนะ!W8:AA8,1)),2,IF(COUNTIF(ประเมินสมรรถนะ!W8:AA8,1)&gt;=COUNTIF(ประเมินสมรรถนะ!W8:AA8,0),1,0))))</f>
        <v>-</v>
      </c>
      <c r="K6" s="431" t="str">
        <f>IF(COUNTIF(ประเมินสมรรถนะ!AB8:AF8,"")=5,"-",IF(AND(COUNTIF(ประเมินสมรรถนะ!AB8:AF8,3)&gt;=COUNTIF(ประเมินสมรรถนะ!AB8:AF8,0),COUNTIF(ประเมินสมรรถนะ!AB8:AF8,3)&gt;=COUNTIF(ประเมินสมรรถนะ!AB8:AF8,1),COUNTIF(ประเมินสมรรถนะ!AB8:AF8,3)&gt;=COUNTIF(ประเมินสมรรถนะ!AB8:AF8,2)),3,IF(AND(COUNTIF(ประเมินสมรรถนะ!AB8:AF8,2)&gt;=COUNTIF(ประเมินสมรรถนะ!AB8:AF8,0),COUNTIF(ประเมินสมรรถนะ!AB8:AF8,2)&gt;=COUNTIF(ประเมินสมรรถนะ!AB8:AF8,1)),2,IF(COUNTIF(ประเมินสมรรถนะ!AB8:AF8,1)&gt;=COUNTIF(ประเมินสมรรถนะ!AB8:AF8,0),1,0))))</f>
        <v>-</v>
      </c>
      <c r="L6" s="432" t="str">
        <f t="shared" si="0"/>
        <v/>
      </c>
      <c r="M6" s="433" t="str">
        <f t="shared" si="1"/>
        <v>-</v>
      </c>
      <c r="N6" s="433" t="str">
        <f t="shared" si="1"/>
        <v>-</v>
      </c>
      <c r="O6" s="433" t="str">
        <f t="shared" si="1"/>
        <v>-</v>
      </c>
      <c r="P6" s="433" t="str">
        <f t="shared" si="1"/>
        <v>-</v>
      </c>
      <c r="Q6" s="433" t="str">
        <f t="shared" si="1"/>
        <v>-</v>
      </c>
    </row>
    <row r="7" spans="1:17" ht="23.15" customHeight="1" x14ac:dyDescent="0.7">
      <c r="A7" s="419"/>
      <c r="B7" s="426" t="str">
        <f>ประเมินสมรรถนะ!B9</f>
        <v>ป.4/1</v>
      </c>
      <c r="C7" s="427">
        <f>ประเมินสมรรถนะ!C9</f>
        <v>4</v>
      </c>
      <c r="D7" s="428" t="str">
        <f>ประเมินสมรรถนะ!E9</f>
        <v>เด็กชาย</v>
      </c>
      <c r="E7" s="446" t="str">
        <f>ประเมินสมรรถนะ!F9</f>
        <v>รัชชานนท์</v>
      </c>
      <c r="F7" s="446" t="str">
        <f>ประเมินสมรรถนะ!G9</f>
        <v>ก๋าซ้อน</v>
      </c>
      <c r="G7" s="431" t="str">
        <f>IF(COUNTIF(ประเมินสมรรถนะ!I9:M9,"")=5,"-",IF(AND(COUNTIF(ประเมินสมรรถนะ!I9:M9,3)&gt;=COUNTIF(ประเมินสมรรถนะ!I9:M9,0),COUNTIF(ประเมินสมรรถนะ!I9:M9,3)&gt;=COUNTIF(ประเมินสมรรถนะ!I9:M9,1),COUNTIF(ประเมินสมรรถนะ!I9:M9,3)&gt;=COUNTIF(ประเมินสมรรถนะ!I9:M9,2)),3,IF(AND(COUNTIF(ประเมินสมรรถนะ!I9:M9,2)&gt;=COUNTIF(ประเมินสมรรถนะ!I9:M9,0),COUNTIF(ประเมินสมรรถนะ!I9:M9,2)&gt;=COUNTIF(ประเมินสมรรถนะ!I9:M9,1)),2,IF(COUNTIF(ประเมินสมรรถนะ!I9:M9,1)&gt;=COUNTIF(ประเมินสมรรถนะ!I9:M9,0),1,0))))</f>
        <v>-</v>
      </c>
      <c r="H7" s="431" t="str">
        <f>IF(COUNTIF(ประเมินสมรรถนะ!N9:R9,"")=5,"-",IF(AND(COUNTIF(ประเมินสมรรถนะ!N9:R9,3)&gt;=COUNTIF(ประเมินสมรรถนะ!N9:R9,0),COUNTIF(ประเมินสมรรถนะ!N9:R9,3)&gt;=COUNTIF(ประเมินสมรรถนะ!N9:R9,1),COUNTIF(ประเมินสมรรถนะ!N9:R9,3)&gt;=COUNTIF(ประเมินสมรรถนะ!N9:R9,2)),3,IF(AND(COUNTIF(ประเมินสมรรถนะ!N9:R9,2)&gt;=COUNTIF(ประเมินสมรรถนะ!N9:R9,0),COUNTIF(ประเมินสมรรถนะ!N9:R9,2)&gt;=COUNTIF(ประเมินสมรรถนะ!N9:R9,1)),2,IF(COUNTIF(ประเมินสมรรถนะ!N9:R9,1)&gt;=COUNTIF(ประเมินสมรรถนะ!N9:R9,0),1,0))))</f>
        <v>-</v>
      </c>
      <c r="I7" s="431" t="str">
        <f>IF(COUNTIF(ประเมินสมรรถนะ!S9:V9,"")=4,"-",IF(AND(COUNTIF(ประเมินสมรรถนะ!S9:V9,3)&gt;=COUNTIF(ประเมินสมรรถนะ!S9:V9,0),COUNTIF(ประเมินสมรรถนะ!S9:V9,3)&gt;=COUNTIF(ประเมินสมรรถนะ!S9:V9,1),COUNTIF(ประเมินสมรรถนะ!S9:V9,3)&gt;=COUNTIF(ประเมินสมรรถนะ!S9:V9,2)),3,IF(AND(COUNTIF(ประเมินสมรรถนะ!S9:V9,2)&gt;=COUNTIF(ประเมินสมรรถนะ!S9:V9,0),COUNTIF(ประเมินสมรรถนะ!S9:V9,2)&gt;=COUNTIF(ประเมินสมรรถนะ!S9:V9,1)),2,IF(COUNTIF(ประเมินสมรรถนะ!S9:V9,1)&gt;=COUNTIF(ประเมินสมรรถนะ!S9:V9,0),1,0))))</f>
        <v>-</v>
      </c>
      <c r="J7" s="431" t="str">
        <f>IF(COUNTIF(ประเมินสมรรถนะ!W9:AA9,"")=5,"-",IF(AND(COUNTIF(ประเมินสมรรถนะ!W9:AA9,3)&gt;=COUNTIF(ประเมินสมรรถนะ!W9:AA9,0),COUNTIF(ประเมินสมรรถนะ!W9:AA9,3)&gt;=COUNTIF(ประเมินสมรรถนะ!W9:AA9,1),COUNTIF(ประเมินสมรรถนะ!W9:AA9,3)&gt;=COUNTIF(ประเมินสมรรถนะ!W9:AA9,2)),3,IF(AND(COUNTIF(ประเมินสมรรถนะ!W9:AA9,2)&gt;=COUNTIF(ประเมินสมรรถนะ!W9:AA9,0),COUNTIF(ประเมินสมรรถนะ!W9:AA9,2)&gt;=COUNTIF(ประเมินสมรรถนะ!W9:AA9,1)),2,IF(COUNTIF(ประเมินสมรรถนะ!W9:AA9,1)&gt;=COUNTIF(ประเมินสมรรถนะ!W9:AA9,0),1,0))))</f>
        <v>-</v>
      </c>
      <c r="K7" s="431" t="str">
        <f>IF(COUNTIF(ประเมินสมรรถนะ!AB9:AF9,"")=5,"-",IF(AND(COUNTIF(ประเมินสมรรถนะ!AB9:AF9,3)&gt;=COUNTIF(ประเมินสมรรถนะ!AB9:AF9,0),COUNTIF(ประเมินสมรรถนะ!AB9:AF9,3)&gt;=COUNTIF(ประเมินสมรรถนะ!AB9:AF9,1),COUNTIF(ประเมินสมรรถนะ!AB9:AF9,3)&gt;=COUNTIF(ประเมินสมรรถนะ!AB9:AF9,2)),3,IF(AND(COUNTIF(ประเมินสมรรถนะ!AB9:AF9,2)&gt;=COUNTIF(ประเมินสมรรถนะ!AB9:AF9,0),COUNTIF(ประเมินสมรรถนะ!AB9:AF9,2)&gt;=COUNTIF(ประเมินสมรรถนะ!AB9:AF9,1)),2,IF(COUNTIF(ประเมินสมรรถนะ!AB9:AF9,1)&gt;=COUNTIF(ประเมินสมรรถนะ!AB9:AF9,0),1,0))))</f>
        <v>-</v>
      </c>
      <c r="L7" s="432" t="str">
        <f t="shared" si="0"/>
        <v/>
      </c>
      <c r="M7" s="433" t="str">
        <f t="shared" si="1"/>
        <v>-</v>
      </c>
      <c r="N7" s="433" t="str">
        <f t="shared" si="1"/>
        <v>-</v>
      </c>
      <c r="O7" s="433" t="str">
        <f t="shared" si="1"/>
        <v>-</v>
      </c>
      <c r="P7" s="433" t="str">
        <f t="shared" si="1"/>
        <v>-</v>
      </c>
      <c r="Q7" s="433" t="str">
        <f t="shared" si="1"/>
        <v>-</v>
      </c>
    </row>
    <row r="8" spans="1:17" ht="23.15" customHeight="1" x14ac:dyDescent="0.7">
      <c r="A8" s="419"/>
      <c r="B8" s="426" t="str">
        <f>ประเมินสมรรถนะ!B10</f>
        <v>ป.4/1</v>
      </c>
      <c r="C8" s="427">
        <f>ประเมินสมรรถนะ!C10</f>
        <v>5</v>
      </c>
      <c r="D8" s="428" t="str">
        <f>ประเมินสมรรถนะ!E10</f>
        <v>เด็กชาย</v>
      </c>
      <c r="E8" s="446" t="str">
        <f>ประเมินสมรรถนะ!F10</f>
        <v>ปภิณวิช</v>
      </c>
      <c r="F8" s="446" t="str">
        <f>ประเมินสมรรถนะ!G10</f>
        <v>ฟองใจ</v>
      </c>
      <c r="G8" s="431" t="str">
        <f>IF(COUNTIF(ประเมินสมรรถนะ!I10:M10,"")=5,"-",IF(AND(COUNTIF(ประเมินสมรรถนะ!I10:M10,3)&gt;=COUNTIF(ประเมินสมรรถนะ!I10:M10,0),COUNTIF(ประเมินสมรรถนะ!I10:M10,3)&gt;=COUNTIF(ประเมินสมรรถนะ!I10:M10,1),COUNTIF(ประเมินสมรรถนะ!I10:M10,3)&gt;=COUNTIF(ประเมินสมรรถนะ!I10:M10,2)),3,IF(AND(COUNTIF(ประเมินสมรรถนะ!I10:M10,2)&gt;=COUNTIF(ประเมินสมรรถนะ!I10:M10,0),COUNTIF(ประเมินสมรรถนะ!I10:M10,2)&gt;=COUNTIF(ประเมินสมรรถนะ!I10:M10,1)),2,IF(COUNTIF(ประเมินสมรรถนะ!I10:M10,1)&gt;=COUNTIF(ประเมินสมรรถนะ!I10:M10,0),1,0))))</f>
        <v>-</v>
      </c>
      <c r="H8" s="431" t="str">
        <f>IF(COUNTIF(ประเมินสมรรถนะ!N10:R10,"")=5,"-",IF(AND(COUNTIF(ประเมินสมรรถนะ!N10:R10,3)&gt;=COUNTIF(ประเมินสมรรถนะ!N10:R10,0),COUNTIF(ประเมินสมรรถนะ!N10:R10,3)&gt;=COUNTIF(ประเมินสมรรถนะ!N10:R10,1),COUNTIF(ประเมินสมรรถนะ!N10:R10,3)&gt;=COUNTIF(ประเมินสมรรถนะ!N10:R10,2)),3,IF(AND(COUNTIF(ประเมินสมรรถนะ!N10:R10,2)&gt;=COUNTIF(ประเมินสมรรถนะ!N10:R10,0),COUNTIF(ประเมินสมรรถนะ!N10:R10,2)&gt;=COUNTIF(ประเมินสมรรถนะ!N10:R10,1)),2,IF(COUNTIF(ประเมินสมรรถนะ!N10:R10,1)&gt;=COUNTIF(ประเมินสมรรถนะ!N10:R10,0),1,0))))</f>
        <v>-</v>
      </c>
      <c r="I8" s="431" t="str">
        <f>IF(COUNTIF(ประเมินสมรรถนะ!S10:V10,"")=4,"-",IF(AND(COUNTIF(ประเมินสมรรถนะ!S10:V10,3)&gt;=COUNTIF(ประเมินสมรรถนะ!S10:V10,0),COUNTIF(ประเมินสมรรถนะ!S10:V10,3)&gt;=COUNTIF(ประเมินสมรรถนะ!S10:V10,1),COUNTIF(ประเมินสมรรถนะ!S10:V10,3)&gt;=COUNTIF(ประเมินสมรรถนะ!S10:V10,2)),3,IF(AND(COUNTIF(ประเมินสมรรถนะ!S10:V10,2)&gt;=COUNTIF(ประเมินสมรรถนะ!S10:V10,0),COUNTIF(ประเมินสมรรถนะ!S10:V10,2)&gt;=COUNTIF(ประเมินสมรรถนะ!S10:V10,1)),2,IF(COUNTIF(ประเมินสมรรถนะ!S10:V10,1)&gt;=COUNTIF(ประเมินสมรรถนะ!S10:V10,0),1,0))))</f>
        <v>-</v>
      </c>
      <c r="J8" s="431" t="str">
        <f>IF(COUNTIF(ประเมินสมรรถนะ!W10:AA10,"")=5,"-",IF(AND(COUNTIF(ประเมินสมรรถนะ!W10:AA10,3)&gt;=COUNTIF(ประเมินสมรรถนะ!W10:AA10,0),COUNTIF(ประเมินสมรรถนะ!W10:AA10,3)&gt;=COUNTIF(ประเมินสมรรถนะ!W10:AA10,1),COUNTIF(ประเมินสมรรถนะ!W10:AA10,3)&gt;=COUNTIF(ประเมินสมรรถนะ!W10:AA10,2)),3,IF(AND(COUNTIF(ประเมินสมรรถนะ!W10:AA10,2)&gt;=COUNTIF(ประเมินสมรรถนะ!W10:AA10,0),COUNTIF(ประเมินสมรรถนะ!W10:AA10,2)&gt;=COUNTIF(ประเมินสมรรถนะ!W10:AA10,1)),2,IF(COUNTIF(ประเมินสมรรถนะ!W10:AA10,1)&gt;=COUNTIF(ประเมินสมรรถนะ!W10:AA10,0),1,0))))</f>
        <v>-</v>
      </c>
      <c r="K8" s="431" t="str">
        <f>IF(COUNTIF(ประเมินสมรรถนะ!AB10:AF10,"")=5,"-",IF(AND(COUNTIF(ประเมินสมรรถนะ!AB10:AF10,3)&gt;=COUNTIF(ประเมินสมรรถนะ!AB10:AF10,0),COUNTIF(ประเมินสมรรถนะ!AB10:AF10,3)&gt;=COUNTIF(ประเมินสมรรถนะ!AB10:AF10,1),COUNTIF(ประเมินสมรรถนะ!AB10:AF10,3)&gt;=COUNTIF(ประเมินสมรรถนะ!AB10:AF10,2)),3,IF(AND(COUNTIF(ประเมินสมรรถนะ!AB10:AF10,2)&gt;=COUNTIF(ประเมินสมรรถนะ!AB10:AF10,0),COUNTIF(ประเมินสมรรถนะ!AB10:AF10,2)&gt;=COUNTIF(ประเมินสมรรถนะ!AB10:AF10,1)),2,IF(COUNTIF(ประเมินสมรรถนะ!AB10:AF10,1)&gt;=COUNTIF(ประเมินสมรรถนะ!AB10:AF10,0),1,0))))</f>
        <v>-</v>
      </c>
      <c r="L8" s="432" t="str">
        <f t="shared" si="0"/>
        <v/>
      </c>
      <c r="M8" s="433" t="str">
        <f t="shared" si="1"/>
        <v>-</v>
      </c>
      <c r="N8" s="433" t="str">
        <f t="shared" si="1"/>
        <v>-</v>
      </c>
      <c r="O8" s="433" t="str">
        <f t="shared" si="1"/>
        <v>-</v>
      </c>
      <c r="P8" s="433" t="str">
        <f t="shared" si="1"/>
        <v>-</v>
      </c>
      <c r="Q8" s="433" t="str">
        <f t="shared" si="1"/>
        <v>-</v>
      </c>
    </row>
    <row r="9" spans="1:17" ht="23.15" customHeight="1" x14ac:dyDescent="0.7">
      <c r="A9" s="419"/>
      <c r="B9" s="426" t="str">
        <f>ประเมินสมรรถนะ!B11</f>
        <v>ป.4/1</v>
      </c>
      <c r="C9" s="427">
        <f>ประเมินสมรรถนะ!C11</f>
        <v>6</v>
      </c>
      <c r="D9" s="428" t="str">
        <f>ประเมินสมรรถนะ!E11</f>
        <v>เด็กชาย</v>
      </c>
      <c r="E9" s="446" t="str">
        <f>ประเมินสมรรถนะ!F11</f>
        <v>ธิติวัฒน์</v>
      </c>
      <c r="F9" s="446" t="str">
        <f>ประเมินสมรรถนะ!G11</f>
        <v>จันเที่ยง</v>
      </c>
      <c r="G9" s="431" t="str">
        <f>IF(COUNTIF(ประเมินสมรรถนะ!I11:M11,"")=5,"-",IF(AND(COUNTIF(ประเมินสมรรถนะ!I11:M11,3)&gt;=COUNTIF(ประเมินสมรรถนะ!I11:M11,0),COUNTIF(ประเมินสมรรถนะ!I11:M11,3)&gt;=COUNTIF(ประเมินสมรรถนะ!I11:M11,1),COUNTIF(ประเมินสมรรถนะ!I11:M11,3)&gt;=COUNTIF(ประเมินสมรรถนะ!I11:M11,2)),3,IF(AND(COUNTIF(ประเมินสมรรถนะ!I11:M11,2)&gt;=COUNTIF(ประเมินสมรรถนะ!I11:M11,0),COUNTIF(ประเมินสมรรถนะ!I11:M11,2)&gt;=COUNTIF(ประเมินสมรรถนะ!I11:M11,1)),2,IF(COUNTIF(ประเมินสมรรถนะ!I11:M11,1)&gt;=COUNTIF(ประเมินสมรรถนะ!I11:M11,0),1,0))))</f>
        <v>-</v>
      </c>
      <c r="H9" s="431" t="str">
        <f>IF(COUNTIF(ประเมินสมรรถนะ!N11:R11,"")=5,"-",IF(AND(COUNTIF(ประเมินสมรรถนะ!N11:R11,3)&gt;=COUNTIF(ประเมินสมรรถนะ!N11:R11,0),COUNTIF(ประเมินสมรรถนะ!N11:R11,3)&gt;=COUNTIF(ประเมินสมรรถนะ!N11:R11,1),COUNTIF(ประเมินสมรรถนะ!N11:R11,3)&gt;=COUNTIF(ประเมินสมรรถนะ!N11:R11,2)),3,IF(AND(COUNTIF(ประเมินสมรรถนะ!N11:R11,2)&gt;=COUNTIF(ประเมินสมรรถนะ!N11:R11,0),COUNTIF(ประเมินสมรรถนะ!N11:R11,2)&gt;=COUNTIF(ประเมินสมรรถนะ!N11:R11,1)),2,IF(COUNTIF(ประเมินสมรรถนะ!N11:R11,1)&gt;=COUNTIF(ประเมินสมรรถนะ!N11:R11,0),1,0))))</f>
        <v>-</v>
      </c>
      <c r="I9" s="431" t="str">
        <f>IF(COUNTIF(ประเมินสมรรถนะ!S11:V11,"")=4,"-",IF(AND(COUNTIF(ประเมินสมรรถนะ!S11:V11,3)&gt;=COUNTIF(ประเมินสมรรถนะ!S11:V11,0),COUNTIF(ประเมินสมรรถนะ!S11:V11,3)&gt;=COUNTIF(ประเมินสมรรถนะ!S11:V11,1),COUNTIF(ประเมินสมรรถนะ!S11:V11,3)&gt;=COUNTIF(ประเมินสมรรถนะ!S11:V11,2)),3,IF(AND(COUNTIF(ประเมินสมรรถนะ!S11:V11,2)&gt;=COUNTIF(ประเมินสมรรถนะ!S11:V11,0),COUNTIF(ประเมินสมรรถนะ!S11:V11,2)&gt;=COUNTIF(ประเมินสมรรถนะ!S11:V11,1)),2,IF(COUNTIF(ประเมินสมรรถนะ!S11:V11,1)&gt;=COUNTIF(ประเมินสมรรถนะ!S11:V11,0),1,0))))</f>
        <v>-</v>
      </c>
      <c r="J9" s="431" t="str">
        <f>IF(COUNTIF(ประเมินสมรรถนะ!W11:AA11,"")=5,"-",IF(AND(COUNTIF(ประเมินสมรรถนะ!W11:AA11,3)&gt;=COUNTIF(ประเมินสมรรถนะ!W11:AA11,0),COUNTIF(ประเมินสมรรถนะ!W11:AA11,3)&gt;=COUNTIF(ประเมินสมรรถนะ!W11:AA11,1),COUNTIF(ประเมินสมรรถนะ!W11:AA11,3)&gt;=COUNTIF(ประเมินสมรรถนะ!W11:AA11,2)),3,IF(AND(COUNTIF(ประเมินสมรรถนะ!W11:AA11,2)&gt;=COUNTIF(ประเมินสมรรถนะ!W11:AA11,0),COUNTIF(ประเมินสมรรถนะ!W11:AA11,2)&gt;=COUNTIF(ประเมินสมรรถนะ!W11:AA11,1)),2,IF(COUNTIF(ประเมินสมรรถนะ!W11:AA11,1)&gt;=COUNTIF(ประเมินสมรรถนะ!W11:AA11,0),1,0))))</f>
        <v>-</v>
      </c>
      <c r="K9" s="431" t="str">
        <f>IF(COUNTIF(ประเมินสมรรถนะ!AB11:AF11,"")=5,"-",IF(AND(COUNTIF(ประเมินสมรรถนะ!AB11:AF11,3)&gt;=COUNTIF(ประเมินสมรรถนะ!AB11:AF11,0),COUNTIF(ประเมินสมรรถนะ!AB11:AF11,3)&gt;=COUNTIF(ประเมินสมรรถนะ!AB11:AF11,1),COUNTIF(ประเมินสมรรถนะ!AB11:AF11,3)&gt;=COUNTIF(ประเมินสมรรถนะ!AB11:AF11,2)),3,IF(AND(COUNTIF(ประเมินสมรรถนะ!AB11:AF11,2)&gt;=COUNTIF(ประเมินสมรรถนะ!AB11:AF11,0),COUNTIF(ประเมินสมรรถนะ!AB11:AF11,2)&gt;=COUNTIF(ประเมินสมรรถนะ!AB11:AF11,1)),2,IF(COUNTIF(ประเมินสมรรถนะ!AB11:AF11,1)&gt;=COUNTIF(ประเมินสมรรถนะ!AB11:AF11,0),1,0))))</f>
        <v>-</v>
      </c>
      <c r="L9" s="432" t="str">
        <f t="shared" si="0"/>
        <v/>
      </c>
      <c r="M9" s="433" t="str">
        <f t="shared" si="1"/>
        <v>-</v>
      </c>
      <c r="N9" s="433" t="str">
        <f t="shared" si="1"/>
        <v>-</v>
      </c>
      <c r="O9" s="433" t="str">
        <f t="shared" si="1"/>
        <v>-</v>
      </c>
      <c r="P9" s="433" t="str">
        <f t="shared" si="1"/>
        <v>-</v>
      </c>
      <c r="Q9" s="433" t="str">
        <f t="shared" si="1"/>
        <v>-</v>
      </c>
    </row>
    <row r="10" spans="1:17" ht="23.15" customHeight="1" x14ac:dyDescent="0.7">
      <c r="A10" s="419"/>
      <c r="B10" s="426" t="str">
        <f>ประเมินสมรรถนะ!B12</f>
        <v>ป.4/1</v>
      </c>
      <c r="C10" s="427">
        <f>ประเมินสมรรถนะ!C12</f>
        <v>7</v>
      </c>
      <c r="D10" s="428" t="str">
        <f>ประเมินสมรรถนะ!E12</f>
        <v>เด็กชาย</v>
      </c>
      <c r="E10" s="446" t="str">
        <f>ประเมินสมรรถนะ!F12</f>
        <v>ธนดล</v>
      </c>
      <c r="F10" s="446" t="str">
        <f>ประเมินสมรรถนะ!G12</f>
        <v>ดวงวรรณา</v>
      </c>
      <c r="G10" s="431" t="str">
        <f>IF(COUNTIF(ประเมินสมรรถนะ!I12:M12,"")=5,"-",IF(AND(COUNTIF(ประเมินสมรรถนะ!I12:M12,3)&gt;=COUNTIF(ประเมินสมรรถนะ!I12:M12,0),COUNTIF(ประเมินสมรรถนะ!I12:M12,3)&gt;=COUNTIF(ประเมินสมรรถนะ!I12:M12,1),COUNTIF(ประเมินสมรรถนะ!I12:M12,3)&gt;=COUNTIF(ประเมินสมรรถนะ!I12:M12,2)),3,IF(AND(COUNTIF(ประเมินสมรรถนะ!I12:M12,2)&gt;=COUNTIF(ประเมินสมรรถนะ!I12:M12,0),COUNTIF(ประเมินสมรรถนะ!I12:M12,2)&gt;=COUNTIF(ประเมินสมรรถนะ!I12:M12,1)),2,IF(COUNTIF(ประเมินสมรรถนะ!I12:M12,1)&gt;=COUNTIF(ประเมินสมรรถนะ!I12:M12,0),1,0))))</f>
        <v>-</v>
      </c>
      <c r="H10" s="431" t="str">
        <f>IF(COUNTIF(ประเมินสมรรถนะ!N12:R12,"")=5,"-",IF(AND(COUNTIF(ประเมินสมรรถนะ!N12:R12,3)&gt;=COUNTIF(ประเมินสมรรถนะ!N12:R12,0),COUNTIF(ประเมินสมรรถนะ!N12:R12,3)&gt;=COUNTIF(ประเมินสมรรถนะ!N12:R12,1),COUNTIF(ประเมินสมรรถนะ!N12:R12,3)&gt;=COUNTIF(ประเมินสมรรถนะ!N12:R12,2)),3,IF(AND(COUNTIF(ประเมินสมรรถนะ!N12:R12,2)&gt;=COUNTIF(ประเมินสมรรถนะ!N12:R12,0),COUNTIF(ประเมินสมรรถนะ!N12:R12,2)&gt;=COUNTIF(ประเมินสมรรถนะ!N12:R12,1)),2,IF(COUNTIF(ประเมินสมรรถนะ!N12:R12,1)&gt;=COUNTIF(ประเมินสมรรถนะ!N12:R12,0),1,0))))</f>
        <v>-</v>
      </c>
      <c r="I10" s="431" t="str">
        <f>IF(COUNTIF(ประเมินสมรรถนะ!S12:V12,"")=4,"-",IF(AND(COUNTIF(ประเมินสมรรถนะ!S12:V12,3)&gt;=COUNTIF(ประเมินสมรรถนะ!S12:V12,0),COUNTIF(ประเมินสมรรถนะ!S12:V12,3)&gt;=COUNTIF(ประเมินสมรรถนะ!S12:V12,1),COUNTIF(ประเมินสมรรถนะ!S12:V12,3)&gt;=COUNTIF(ประเมินสมรรถนะ!S12:V12,2)),3,IF(AND(COUNTIF(ประเมินสมรรถนะ!S12:V12,2)&gt;=COUNTIF(ประเมินสมรรถนะ!S12:V12,0),COUNTIF(ประเมินสมรรถนะ!S12:V12,2)&gt;=COUNTIF(ประเมินสมรรถนะ!S12:V12,1)),2,IF(COUNTIF(ประเมินสมรรถนะ!S12:V12,1)&gt;=COUNTIF(ประเมินสมรรถนะ!S12:V12,0),1,0))))</f>
        <v>-</v>
      </c>
      <c r="J10" s="431" t="str">
        <f>IF(COUNTIF(ประเมินสมรรถนะ!W12:AA12,"")=5,"-",IF(AND(COUNTIF(ประเมินสมรรถนะ!W12:AA12,3)&gt;=COUNTIF(ประเมินสมรรถนะ!W12:AA12,0),COUNTIF(ประเมินสมรรถนะ!W12:AA12,3)&gt;=COUNTIF(ประเมินสมรรถนะ!W12:AA12,1),COUNTIF(ประเมินสมรรถนะ!W12:AA12,3)&gt;=COUNTIF(ประเมินสมรรถนะ!W12:AA12,2)),3,IF(AND(COUNTIF(ประเมินสมรรถนะ!W12:AA12,2)&gt;=COUNTIF(ประเมินสมรรถนะ!W12:AA12,0),COUNTIF(ประเมินสมรรถนะ!W12:AA12,2)&gt;=COUNTIF(ประเมินสมรรถนะ!W12:AA12,1)),2,IF(COUNTIF(ประเมินสมรรถนะ!W12:AA12,1)&gt;=COUNTIF(ประเมินสมรรถนะ!W12:AA12,0),1,0))))</f>
        <v>-</v>
      </c>
      <c r="K10" s="431" t="str">
        <f>IF(COUNTIF(ประเมินสมรรถนะ!AB12:AF12,"")=5,"-",IF(AND(COUNTIF(ประเมินสมรรถนะ!AB12:AF12,3)&gt;=COUNTIF(ประเมินสมรรถนะ!AB12:AF12,0),COUNTIF(ประเมินสมรรถนะ!AB12:AF12,3)&gt;=COUNTIF(ประเมินสมรรถนะ!AB12:AF12,1),COUNTIF(ประเมินสมรรถนะ!AB12:AF12,3)&gt;=COUNTIF(ประเมินสมรรถนะ!AB12:AF12,2)),3,IF(AND(COUNTIF(ประเมินสมรรถนะ!AB12:AF12,2)&gt;=COUNTIF(ประเมินสมรรถนะ!AB12:AF12,0),COUNTIF(ประเมินสมรรถนะ!AB12:AF12,2)&gt;=COUNTIF(ประเมินสมรรถนะ!AB12:AF12,1)),2,IF(COUNTIF(ประเมินสมรรถนะ!AB12:AF12,1)&gt;=COUNTIF(ประเมินสมรรถนะ!AB12:AF12,0),1,0))))</f>
        <v>-</v>
      </c>
      <c r="L10" s="432" t="str">
        <f t="shared" si="0"/>
        <v/>
      </c>
      <c r="M10" s="433" t="str">
        <f t="shared" si="1"/>
        <v>-</v>
      </c>
      <c r="N10" s="433" t="str">
        <f t="shared" si="1"/>
        <v>-</v>
      </c>
      <c r="O10" s="433" t="str">
        <f t="shared" si="1"/>
        <v>-</v>
      </c>
      <c r="P10" s="433" t="str">
        <f t="shared" si="1"/>
        <v>-</v>
      </c>
      <c r="Q10" s="433" t="str">
        <f t="shared" si="1"/>
        <v>-</v>
      </c>
    </row>
    <row r="11" spans="1:17" ht="23.15" customHeight="1" x14ac:dyDescent="0.7">
      <c r="B11" s="426" t="str">
        <f>ประเมินสมรรถนะ!B13</f>
        <v>ป.4/1</v>
      </c>
      <c r="C11" s="427">
        <f>ประเมินสมรรถนะ!C13</f>
        <v>8</v>
      </c>
      <c r="D11" s="428" t="str">
        <f>ประเมินสมรรถนะ!E13</f>
        <v>เด็กชาย</v>
      </c>
      <c r="E11" s="446" t="str">
        <f>ประเมินสมรรถนะ!F13</f>
        <v>อัษฎาวุธ</v>
      </c>
      <c r="F11" s="446" t="str">
        <f>ประเมินสมรรถนะ!G13</f>
        <v>สิงห์คะนัน</v>
      </c>
      <c r="G11" s="431" t="str">
        <f>IF(COUNTIF(ประเมินสมรรถนะ!I13:M13,"")=5,"-",IF(AND(COUNTIF(ประเมินสมรรถนะ!I13:M13,3)&gt;=COUNTIF(ประเมินสมรรถนะ!I13:M13,0),COUNTIF(ประเมินสมรรถนะ!I13:M13,3)&gt;=COUNTIF(ประเมินสมรรถนะ!I13:M13,1),COUNTIF(ประเมินสมรรถนะ!I13:M13,3)&gt;=COUNTIF(ประเมินสมรรถนะ!I13:M13,2)),3,IF(AND(COUNTIF(ประเมินสมรรถนะ!I13:M13,2)&gt;=COUNTIF(ประเมินสมรรถนะ!I13:M13,0),COUNTIF(ประเมินสมรรถนะ!I13:M13,2)&gt;=COUNTIF(ประเมินสมรรถนะ!I13:M13,1)),2,IF(COUNTIF(ประเมินสมรรถนะ!I13:M13,1)&gt;=COUNTIF(ประเมินสมรรถนะ!I13:M13,0),1,0))))</f>
        <v>-</v>
      </c>
      <c r="H11" s="431" t="str">
        <f>IF(COUNTIF(ประเมินสมรรถนะ!N13:R13,"")=5,"-",IF(AND(COUNTIF(ประเมินสมรรถนะ!N13:R13,3)&gt;=COUNTIF(ประเมินสมรรถนะ!N13:R13,0),COUNTIF(ประเมินสมรรถนะ!N13:R13,3)&gt;=COUNTIF(ประเมินสมรรถนะ!N13:R13,1),COUNTIF(ประเมินสมรรถนะ!N13:R13,3)&gt;=COUNTIF(ประเมินสมรรถนะ!N13:R13,2)),3,IF(AND(COUNTIF(ประเมินสมรรถนะ!N13:R13,2)&gt;=COUNTIF(ประเมินสมรรถนะ!N13:R13,0),COUNTIF(ประเมินสมรรถนะ!N13:R13,2)&gt;=COUNTIF(ประเมินสมรรถนะ!N13:R13,1)),2,IF(COUNTIF(ประเมินสมรรถนะ!N13:R13,1)&gt;=COUNTIF(ประเมินสมรรถนะ!N13:R13,0),1,0))))</f>
        <v>-</v>
      </c>
      <c r="I11" s="431" t="str">
        <f>IF(COUNTIF(ประเมินสมรรถนะ!S13:V13,"")=4,"-",IF(AND(COUNTIF(ประเมินสมรรถนะ!S13:V13,3)&gt;=COUNTIF(ประเมินสมรรถนะ!S13:V13,0),COUNTIF(ประเมินสมรรถนะ!S13:V13,3)&gt;=COUNTIF(ประเมินสมรรถนะ!S13:V13,1),COUNTIF(ประเมินสมรรถนะ!S13:V13,3)&gt;=COUNTIF(ประเมินสมรรถนะ!S13:V13,2)),3,IF(AND(COUNTIF(ประเมินสมรรถนะ!S13:V13,2)&gt;=COUNTIF(ประเมินสมรรถนะ!S13:V13,0),COUNTIF(ประเมินสมรรถนะ!S13:V13,2)&gt;=COUNTIF(ประเมินสมรรถนะ!S13:V13,1)),2,IF(COUNTIF(ประเมินสมรรถนะ!S13:V13,1)&gt;=COUNTIF(ประเมินสมรรถนะ!S13:V13,0),1,0))))</f>
        <v>-</v>
      </c>
      <c r="J11" s="431" t="str">
        <f>IF(COUNTIF(ประเมินสมรรถนะ!W13:AA13,"")=5,"-",IF(AND(COUNTIF(ประเมินสมรรถนะ!W13:AA13,3)&gt;=COUNTIF(ประเมินสมรรถนะ!W13:AA13,0),COUNTIF(ประเมินสมรรถนะ!W13:AA13,3)&gt;=COUNTIF(ประเมินสมรรถนะ!W13:AA13,1),COUNTIF(ประเมินสมรรถนะ!W13:AA13,3)&gt;=COUNTIF(ประเมินสมรรถนะ!W13:AA13,2)),3,IF(AND(COUNTIF(ประเมินสมรรถนะ!W13:AA13,2)&gt;=COUNTIF(ประเมินสมรรถนะ!W13:AA13,0),COUNTIF(ประเมินสมรรถนะ!W13:AA13,2)&gt;=COUNTIF(ประเมินสมรรถนะ!W13:AA13,1)),2,IF(COUNTIF(ประเมินสมรรถนะ!W13:AA13,1)&gt;=COUNTIF(ประเมินสมรรถนะ!W13:AA13,0),1,0))))</f>
        <v>-</v>
      </c>
      <c r="K11" s="431" t="str">
        <f>IF(COUNTIF(ประเมินสมรรถนะ!AB13:AF13,"")=5,"-",IF(AND(COUNTIF(ประเมินสมรรถนะ!AB13:AF13,3)&gt;=COUNTIF(ประเมินสมรรถนะ!AB13:AF13,0),COUNTIF(ประเมินสมรรถนะ!AB13:AF13,3)&gt;=COUNTIF(ประเมินสมรรถนะ!AB13:AF13,1),COUNTIF(ประเมินสมรรถนะ!AB13:AF13,3)&gt;=COUNTIF(ประเมินสมรรถนะ!AB13:AF13,2)),3,IF(AND(COUNTIF(ประเมินสมรรถนะ!AB13:AF13,2)&gt;=COUNTIF(ประเมินสมรรถนะ!AB13:AF13,0),COUNTIF(ประเมินสมรรถนะ!AB13:AF13,2)&gt;=COUNTIF(ประเมินสมรรถนะ!AB13:AF13,1)),2,IF(COUNTIF(ประเมินสมรรถนะ!AB13:AF13,1)&gt;=COUNTIF(ประเมินสมรรถนะ!AB13:AF13,0),1,0))))</f>
        <v>-</v>
      </c>
      <c r="L11" s="432" t="str">
        <f t="shared" si="0"/>
        <v/>
      </c>
      <c r="M11" s="433" t="str">
        <f t="shared" si="1"/>
        <v>-</v>
      </c>
      <c r="N11" s="433" t="str">
        <f t="shared" si="1"/>
        <v>-</v>
      </c>
      <c r="O11" s="433" t="str">
        <f t="shared" si="1"/>
        <v>-</v>
      </c>
      <c r="P11" s="433" t="str">
        <f t="shared" si="1"/>
        <v>-</v>
      </c>
      <c r="Q11" s="433" t="str">
        <f t="shared" si="1"/>
        <v>-</v>
      </c>
    </row>
    <row r="12" spans="1:17" ht="23.15" customHeight="1" x14ac:dyDescent="0.7">
      <c r="B12" s="426" t="str">
        <f>ประเมินสมรรถนะ!B14</f>
        <v>ป.4/1</v>
      </c>
      <c r="C12" s="427">
        <f>ประเมินสมรรถนะ!C14</f>
        <v>9</v>
      </c>
      <c r="D12" s="428" t="str">
        <f>ประเมินสมรรถนะ!E14</f>
        <v>เด็กชาย</v>
      </c>
      <c r="E12" s="446" t="str">
        <f>ประเมินสมรรถนะ!F14</f>
        <v>ธาม</v>
      </c>
      <c r="F12" s="446" t="str">
        <f>ประเมินสมรรถนะ!G14</f>
        <v>เทียนชัย</v>
      </c>
      <c r="G12" s="431" t="str">
        <f>IF(COUNTIF(ประเมินสมรรถนะ!I14:M14,"")=5,"-",IF(AND(COUNTIF(ประเมินสมรรถนะ!I14:M14,3)&gt;=COUNTIF(ประเมินสมรรถนะ!I14:M14,0),COUNTIF(ประเมินสมรรถนะ!I14:M14,3)&gt;=COUNTIF(ประเมินสมรรถนะ!I14:M14,1),COUNTIF(ประเมินสมรรถนะ!I14:M14,3)&gt;=COUNTIF(ประเมินสมรรถนะ!I14:M14,2)),3,IF(AND(COUNTIF(ประเมินสมรรถนะ!I14:M14,2)&gt;=COUNTIF(ประเมินสมรรถนะ!I14:M14,0),COUNTIF(ประเมินสมรรถนะ!I14:M14,2)&gt;=COUNTIF(ประเมินสมรรถนะ!I14:M14,1)),2,IF(COUNTIF(ประเมินสมรรถนะ!I14:M14,1)&gt;=COUNTIF(ประเมินสมรรถนะ!I14:M14,0),1,0))))</f>
        <v>-</v>
      </c>
      <c r="H12" s="431" t="str">
        <f>IF(COUNTIF(ประเมินสมรรถนะ!N14:R14,"")=5,"-",IF(AND(COUNTIF(ประเมินสมรรถนะ!N14:R14,3)&gt;=COUNTIF(ประเมินสมรรถนะ!N14:R14,0),COUNTIF(ประเมินสมรรถนะ!N14:R14,3)&gt;=COUNTIF(ประเมินสมรรถนะ!N14:R14,1),COUNTIF(ประเมินสมรรถนะ!N14:R14,3)&gt;=COUNTIF(ประเมินสมรรถนะ!N14:R14,2)),3,IF(AND(COUNTIF(ประเมินสมรรถนะ!N14:R14,2)&gt;=COUNTIF(ประเมินสมรรถนะ!N14:R14,0),COUNTIF(ประเมินสมรรถนะ!N14:R14,2)&gt;=COUNTIF(ประเมินสมรรถนะ!N14:R14,1)),2,IF(COUNTIF(ประเมินสมรรถนะ!N14:R14,1)&gt;=COUNTIF(ประเมินสมรรถนะ!N14:R14,0),1,0))))</f>
        <v>-</v>
      </c>
      <c r="I12" s="431" t="str">
        <f>IF(COUNTIF(ประเมินสมรรถนะ!S14:V14,"")=4,"-",IF(AND(COUNTIF(ประเมินสมรรถนะ!S14:V14,3)&gt;=COUNTIF(ประเมินสมรรถนะ!S14:V14,0),COUNTIF(ประเมินสมรรถนะ!S14:V14,3)&gt;=COUNTIF(ประเมินสมรรถนะ!S14:V14,1),COUNTIF(ประเมินสมรรถนะ!S14:V14,3)&gt;=COUNTIF(ประเมินสมรรถนะ!S14:V14,2)),3,IF(AND(COUNTIF(ประเมินสมรรถนะ!S14:V14,2)&gt;=COUNTIF(ประเมินสมรรถนะ!S14:V14,0),COUNTIF(ประเมินสมรรถนะ!S14:V14,2)&gt;=COUNTIF(ประเมินสมรรถนะ!S14:V14,1)),2,IF(COUNTIF(ประเมินสมรรถนะ!S14:V14,1)&gt;=COUNTIF(ประเมินสมรรถนะ!S14:V14,0),1,0))))</f>
        <v>-</v>
      </c>
      <c r="J12" s="431" t="str">
        <f>IF(COUNTIF(ประเมินสมรรถนะ!W14:AA14,"")=5,"-",IF(AND(COUNTIF(ประเมินสมรรถนะ!W14:AA14,3)&gt;=COUNTIF(ประเมินสมรรถนะ!W14:AA14,0),COUNTIF(ประเมินสมรรถนะ!W14:AA14,3)&gt;=COUNTIF(ประเมินสมรรถนะ!W14:AA14,1),COUNTIF(ประเมินสมรรถนะ!W14:AA14,3)&gt;=COUNTIF(ประเมินสมรรถนะ!W14:AA14,2)),3,IF(AND(COUNTIF(ประเมินสมรรถนะ!W14:AA14,2)&gt;=COUNTIF(ประเมินสมรรถนะ!W14:AA14,0),COUNTIF(ประเมินสมรรถนะ!W14:AA14,2)&gt;=COUNTIF(ประเมินสมรรถนะ!W14:AA14,1)),2,IF(COUNTIF(ประเมินสมรรถนะ!W14:AA14,1)&gt;=COUNTIF(ประเมินสมรรถนะ!W14:AA14,0),1,0))))</f>
        <v>-</v>
      </c>
      <c r="K12" s="431" t="str">
        <f>IF(COUNTIF(ประเมินสมรรถนะ!AB14:AF14,"")=5,"-",IF(AND(COUNTIF(ประเมินสมรรถนะ!AB14:AF14,3)&gt;=COUNTIF(ประเมินสมรรถนะ!AB14:AF14,0),COUNTIF(ประเมินสมรรถนะ!AB14:AF14,3)&gt;=COUNTIF(ประเมินสมรรถนะ!AB14:AF14,1),COUNTIF(ประเมินสมรรถนะ!AB14:AF14,3)&gt;=COUNTIF(ประเมินสมรรถนะ!AB14:AF14,2)),3,IF(AND(COUNTIF(ประเมินสมรรถนะ!AB14:AF14,2)&gt;=COUNTIF(ประเมินสมรรถนะ!AB14:AF14,0),COUNTIF(ประเมินสมรรถนะ!AB14:AF14,2)&gt;=COUNTIF(ประเมินสมรรถนะ!AB14:AF14,1)),2,IF(COUNTIF(ประเมินสมรรถนะ!AB14:AF14,1)&gt;=COUNTIF(ประเมินสมรรถนะ!AB14:AF14,0),1,0))))</f>
        <v>-</v>
      </c>
      <c r="L12" s="432" t="str">
        <f t="shared" si="0"/>
        <v/>
      </c>
      <c r="M12" s="433" t="str">
        <f t="shared" si="1"/>
        <v>-</v>
      </c>
      <c r="N12" s="433" t="str">
        <f t="shared" si="1"/>
        <v>-</v>
      </c>
      <c r="O12" s="433" t="str">
        <f t="shared" si="1"/>
        <v>-</v>
      </c>
      <c r="P12" s="433" t="str">
        <f t="shared" si="1"/>
        <v>-</v>
      </c>
      <c r="Q12" s="433" t="str">
        <f t="shared" si="1"/>
        <v>-</v>
      </c>
    </row>
    <row r="13" spans="1:17" ht="23.15" customHeight="1" x14ac:dyDescent="0.7">
      <c r="B13" s="426" t="str">
        <f>ประเมินสมรรถนะ!B15</f>
        <v>ป.4/1</v>
      </c>
      <c r="C13" s="427">
        <f>ประเมินสมรรถนะ!C15</f>
        <v>10</v>
      </c>
      <c r="D13" s="428" t="str">
        <f>ประเมินสมรรถนะ!E15</f>
        <v>เด็กชาย</v>
      </c>
      <c r="E13" s="446" t="str">
        <f>ประเมินสมรรถนะ!F15</f>
        <v>ณัฐภูมิ</v>
      </c>
      <c r="F13" s="446" t="str">
        <f>ประเมินสมรรถนะ!G15</f>
        <v>มโนวรรณ</v>
      </c>
      <c r="G13" s="431" t="str">
        <f>IF(COUNTIF(ประเมินสมรรถนะ!I15:M15,"")=5,"-",IF(AND(COUNTIF(ประเมินสมรรถนะ!I15:M15,3)&gt;=COUNTIF(ประเมินสมรรถนะ!I15:M15,0),COUNTIF(ประเมินสมรรถนะ!I15:M15,3)&gt;=COUNTIF(ประเมินสมรรถนะ!I15:M15,1),COUNTIF(ประเมินสมรรถนะ!I15:M15,3)&gt;=COUNTIF(ประเมินสมรรถนะ!I15:M15,2)),3,IF(AND(COUNTIF(ประเมินสมรรถนะ!I15:M15,2)&gt;=COUNTIF(ประเมินสมรรถนะ!I15:M15,0),COUNTIF(ประเมินสมรรถนะ!I15:M15,2)&gt;=COUNTIF(ประเมินสมรรถนะ!I15:M15,1)),2,IF(COUNTIF(ประเมินสมรรถนะ!I15:M15,1)&gt;=COUNTIF(ประเมินสมรรถนะ!I15:M15,0),1,0))))</f>
        <v>-</v>
      </c>
      <c r="H13" s="431" t="str">
        <f>IF(COUNTIF(ประเมินสมรรถนะ!N15:R15,"")=5,"-",IF(AND(COUNTIF(ประเมินสมรรถนะ!N15:R15,3)&gt;=COUNTIF(ประเมินสมรรถนะ!N15:R15,0),COUNTIF(ประเมินสมรรถนะ!N15:R15,3)&gt;=COUNTIF(ประเมินสมรรถนะ!N15:R15,1),COUNTIF(ประเมินสมรรถนะ!N15:R15,3)&gt;=COUNTIF(ประเมินสมรรถนะ!N15:R15,2)),3,IF(AND(COUNTIF(ประเมินสมรรถนะ!N15:R15,2)&gt;=COUNTIF(ประเมินสมรรถนะ!N15:R15,0),COUNTIF(ประเมินสมรรถนะ!N15:R15,2)&gt;=COUNTIF(ประเมินสมรรถนะ!N15:R15,1)),2,IF(COUNTIF(ประเมินสมรรถนะ!N15:R15,1)&gt;=COUNTIF(ประเมินสมรรถนะ!N15:R15,0),1,0))))</f>
        <v>-</v>
      </c>
      <c r="I13" s="431" t="str">
        <f>IF(COUNTIF(ประเมินสมรรถนะ!S15:V15,"")=4,"-",IF(AND(COUNTIF(ประเมินสมรรถนะ!S15:V15,3)&gt;=COUNTIF(ประเมินสมรรถนะ!S15:V15,0),COUNTIF(ประเมินสมรรถนะ!S15:V15,3)&gt;=COUNTIF(ประเมินสมรรถนะ!S15:V15,1),COUNTIF(ประเมินสมรรถนะ!S15:V15,3)&gt;=COUNTIF(ประเมินสมรรถนะ!S15:V15,2)),3,IF(AND(COUNTIF(ประเมินสมรรถนะ!S15:V15,2)&gt;=COUNTIF(ประเมินสมรรถนะ!S15:V15,0),COUNTIF(ประเมินสมรรถนะ!S15:V15,2)&gt;=COUNTIF(ประเมินสมรรถนะ!S15:V15,1)),2,IF(COUNTIF(ประเมินสมรรถนะ!S15:V15,1)&gt;=COUNTIF(ประเมินสมรรถนะ!S15:V15,0),1,0))))</f>
        <v>-</v>
      </c>
      <c r="J13" s="431" t="str">
        <f>IF(COUNTIF(ประเมินสมรรถนะ!W15:AA15,"")=5,"-",IF(AND(COUNTIF(ประเมินสมรรถนะ!W15:AA15,3)&gt;=COUNTIF(ประเมินสมรรถนะ!W15:AA15,0),COUNTIF(ประเมินสมรรถนะ!W15:AA15,3)&gt;=COUNTIF(ประเมินสมรรถนะ!W15:AA15,1),COUNTIF(ประเมินสมรรถนะ!W15:AA15,3)&gt;=COUNTIF(ประเมินสมรรถนะ!W15:AA15,2)),3,IF(AND(COUNTIF(ประเมินสมรรถนะ!W15:AA15,2)&gt;=COUNTIF(ประเมินสมรรถนะ!W15:AA15,0),COUNTIF(ประเมินสมรรถนะ!W15:AA15,2)&gt;=COUNTIF(ประเมินสมรรถนะ!W15:AA15,1)),2,IF(COUNTIF(ประเมินสมรรถนะ!W15:AA15,1)&gt;=COUNTIF(ประเมินสมรรถนะ!W15:AA15,0),1,0))))</f>
        <v>-</v>
      </c>
      <c r="K13" s="431" t="str">
        <f>IF(COUNTIF(ประเมินสมรรถนะ!AB15:AF15,"")=5,"-",IF(AND(COUNTIF(ประเมินสมรรถนะ!AB15:AF15,3)&gt;=COUNTIF(ประเมินสมรรถนะ!AB15:AF15,0),COUNTIF(ประเมินสมรรถนะ!AB15:AF15,3)&gt;=COUNTIF(ประเมินสมรรถนะ!AB15:AF15,1),COUNTIF(ประเมินสมรรถนะ!AB15:AF15,3)&gt;=COUNTIF(ประเมินสมรรถนะ!AB15:AF15,2)),3,IF(AND(COUNTIF(ประเมินสมรรถนะ!AB15:AF15,2)&gt;=COUNTIF(ประเมินสมรรถนะ!AB15:AF15,0),COUNTIF(ประเมินสมรรถนะ!AB15:AF15,2)&gt;=COUNTIF(ประเมินสมรรถนะ!AB15:AF15,1)),2,IF(COUNTIF(ประเมินสมรรถนะ!AB15:AF15,1)&gt;=COUNTIF(ประเมินสมรรถนะ!AB15:AF15,0),1,0))))</f>
        <v>-</v>
      </c>
      <c r="L13" s="432" t="str">
        <f t="shared" si="0"/>
        <v/>
      </c>
      <c r="M13" s="433" t="str">
        <f t="shared" si="1"/>
        <v>-</v>
      </c>
      <c r="N13" s="433" t="str">
        <f t="shared" si="1"/>
        <v>-</v>
      </c>
      <c r="O13" s="433" t="str">
        <f t="shared" si="1"/>
        <v>-</v>
      </c>
      <c r="P13" s="433" t="str">
        <f t="shared" si="1"/>
        <v>-</v>
      </c>
      <c r="Q13" s="433" t="str">
        <f t="shared" si="1"/>
        <v>-</v>
      </c>
    </row>
    <row r="14" spans="1:17" ht="23.15" customHeight="1" x14ac:dyDescent="0.7">
      <c r="B14" s="426" t="str">
        <f>ประเมินสมรรถนะ!B16</f>
        <v>ป.4/1</v>
      </c>
      <c r="C14" s="427">
        <f>ประเมินสมรรถนะ!C16</f>
        <v>11</v>
      </c>
      <c r="D14" s="428" t="str">
        <f>ประเมินสมรรถนะ!E16</f>
        <v>เด็กชาย</v>
      </c>
      <c r="E14" s="446" t="str">
        <f>ประเมินสมรรถนะ!F16</f>
        <v>จิรเมธ</v>
      </c>
      <c r="F14" s="446" t="str">
        <f>ประเมินสมรรถนะ!G16</f>
        <v>ยมนา</v>
      </c>
      <c r="G14" s="431" t="str">
        <f>IF(COUNTIF(ประเมินสมรรถนะ!I16:M16,"")=5,"-",IF(AND(COUNTIF(ประเมินสมรรถนะ!I16:M16,3)&gt;=COUNTIF(ประเมินสมรรถนะ!I16:M16,0),COUNTIF(ประเมินสมรรถนะ!I16:M16,3)&gt;=COUNTIF(ประเมินสมรรถนะ!I16:M16,1),COUNTIF(ประเมินสมรรถนะ!I16:M16,3)&gt;=COUNTIF(ประเมินสมรรถนะ!I16:M16,2)),3,IF(AND(COUNTIF(ประเมินสมรรถนะ!I16:M16,2)&gt;=COUNTIF(ประเมินสมรรถนะ!I16:M16,0),COUNTIF(ประเมินสมรรถนะ!I16:M16,2)&gt;=COUNTIF(ประเมินสมรรถนะ!I16:M16,1)),2,IF(COUNTIF(ประเมินสมรรถนะ!I16:M16,1)&gt;=COUNTIF(ประเมินสมรรถนะ!I16:M16,0),1,0))))</f>
        <v>-</v>
      </c>
      <c r="H14" s="431" t="str">
        <f>IF(COUNTIF(ประเมินสมรรถนะ!N16:R16,"")=5,"-",IF(AND(COUNTIF(ประเมินสมรรถนะ!N16:R16,3)&gt;=COUNTIF(ประเมินสมรรถนะ!N16:R16,0),COUNTIF(ประเมินสมรรถนะ!N16:R16,3)&gt;=COUNTIF(ประเมินสมรรถนะ!N16:R16,1),COUNTIF(ประเมินสมรรถนะ!N16:R16,3)&gt;=COUNTIF(ประเมินสมรรถนะ!N16:R16,2)),3,IF(AND(COUNTIF(ประเมินสมรรถนะ!N16:R16,2)&gt;=COUNTIF(ประเมินสมรรถนะ!N16:R16,0),COUNTIF(ประเมินสมรรถนะ!N16:R16,2)&gt;=COUNTIF(ประเมินสมรรถนะ!N16:R16,1)),2,IF(COUNTIF(ประเมินสมรรถนะ!N16:R16,1)&gt;=COUNTIF(ประเมินสมรรถนะ!N16:R16,0),1,0))))</f>
        <v>-</v>
      </c>
      <c r="I14" s="431" t="str">
        <f>IF(COUNTIF(ประเมินสมรรถนะ!S16:V16,"")=4,"-",IF(AND(COUNTIF(ประเมินสมรรถนะ!S16:V16,3)&gt;=COUNTIF(ประเมินสมรรถนะ!S16:V16,0),COUNTIF(ประเมินสมรรถนะ!S16:V16,3)&gt;=COUNTIF(ประเมินสมรรถนะ!S16:V16,1),COUNTIF(ประเมินสมรรถนะ!S16:V16,3)&gt;=COUNTIF(ประเมินสมรรถนะ!S16:V16,2)),3,IF(AND(COUNTIF(ประเมินสมรรถนะ!S16:V16,2)&gt;=COUNTIF(ประเมินสมรรถนะ!S16:V16,0),COUNTIF(ประเมินสมรรถนะ!S16:V16,2)&gt;=COUNTIF(ประเมินสมรรถนะ!S16:V16,1)),2,IF(COUNTIF(ประเมินสมรรถนะ!S16:V16,1)&gt;=COUNTIF(ประเมินสมรรถนะ!S16:V16,0),1,0))))</f>
        <v>-</v>
      </c>
      <c r="J14" s="431" t="str">
        <f>IF(COUNTIF(ประเมินสมรรถนะ!W16:AA16,"")=5,"-",IF(AND(COUNTIF(ประเมินสมรรถนะ!W16:AA16,3)&gt;=COUNTIF(ประเมินสมรรถนะ!W16:AA16,0),COUNTIF(ประเมินสมรรถนะ!W16:AA16,3)&gt;=COUNTIF(ประเมินสมรรถนะ!W16:AA16,1),COUNTIF(ประเมินสมรรถนะ!W16:AA16,3)&gt;=COUNTIF(ประเมินสมรรถนะ!W16:AA16,2)),3,IF(AND(COUNTIF(ประเมินสมรรถนะ!W16:AA16,2)&gt;=COUNTIF(ประเมินสมรรถนะ!W16:AA16,0),COUNTIF(ประเมินสมรรถนะ!W16:AA16,2)&gt;=COUNTIF(ประเมินสมรรถนะ!W16:AA16,1)),2,IF(COUNTIF(ประเมินสมรรถนะ!W16:AA16,1)&gt;=COUNTIF(ประเมินสมรรถนะ!W16:AA16,0),1,0))))</f>
        <v>-</v>
      </c>
      <c r="K14" s="431" t="str">
        <f>IF(COUNTIF(ประเมินสมรรถนะ!AB16:AF16,"")=5,"-",IF(AND(COUNTIF(ประเมินสมรรถนะ!AB16:AF16,3)&gt;=COUNTIF(ประเมินสมรรถนะ!AB16:AF16,0),COUNTIF(ประเมินสมรรถนะ!AB16:AF16,3)&gt;=COUNTIF(ประเมินสมรรถนะ!AB16:AF16,1),COUNTIF(ประเมินสมรรถนะ!AB16:AF16,3)&gt;=COUNTIF(ประเมินสมรรถนะ!AB16:AF16,2)),3,IF(AND(COUNTIF(ประเมินสมรรถนะ!AB16:AF16,2)&gt;=COUNTIF(ประเมินสมรรถนะ!AB16:AF16,0),COUNTIF(ประเมินสมรรถนะ!AB16:AF16,2)&gt;=COUNTIF(ประเมินสมรรถนะ!AB16:AF16,1)),2,IF(COUNTIF(ประเมินสมรรถนะ!AB16:AF16,1)&gt;=COUNTIF(ประเมินสมรรถนะ!AB16:AF16,0),1,0))))</f>
        <v>-</v>
      </c>
      <c r="L14" s="432" t="str">
        <f t="shared" si="0"/>
        <v/>
      </c>
      <c r="M14" s="433" t="str">
        <f t="shared" si="1"/>
        <v>-</v>
      </c>
      <c r="N14" s="433" t="str">
        <f t="shared" si="1"/>
        <v>-</v>
      </c>
      <c r="O14" s="433" t="str">
        <f t="shared" si="1"/>
        <v>-</v>
      </c>
      <c r="P14" s="433" t="str">
        <f t="shared" si="1"/>
        <v>-</v>
      </c>
      <c r="Q14" s="433" t="str">
        <f t="shared" si="1"/>
        <v>-</v>
      </c>
    </row>
    <row r="15" spans="1:17" ht="23.15" customHeight="1" x14ac:dyDescent="0.7">
      <c r="B15" s="426" t="str">
        <f>ประเมินสมรรถนะ!B17</f>
        <v>ป.4/1</v>
      </c>
      <c r="C15" s="427">
        <f>ประเมินสมรรถนะ!C17</f>
        <v>12</v>
      </c>
      <c r="D15" s="428" t="str">
        <f>ประเมินสมรรถนะ!E17</f>
        <v>เด็กชาย</v>
      </c>
      <c r="E15" s="446" t="str">
        <f>ประเมินสมรรถนะ!F17</f>
        <v>ฤทธิกร</v>
      </c>
      <c r="F15" s="446" t="str">
        <f>ประเมินสมรรถนะ!G17</f>
        <v>ยาวิลาศ</v>
      </c>
      <c r="G15" s="431" t="str">
        <f>IF(COUNTIF(ประเมินสมรรถนะ!I17:M17,"")=5,"-",IF(AND(COUNTIF(ประเมินสมรรถนะ!I17:M17,3)&gt;=COUNTIF(ประเมินสมรรถนะ!I17:M17,0),COUNTIF(ประเมินสมรรถนะ!I17:M17,3)&gt;=COUNTIF(ประเมินสมรรถนะ!I17:M17,1),COUNTIF(ประเมินสมรรถนะ!I17:M17,3)&gt;=COUNTIF(ประเมินสมรรถนะ!I17:M17,2)),3,IF(AND(COUNTIF(ประเมินสมรรถนะ!I17:M17,2)&gt;=COUNTIF(ประเมินสมรรถนะ!I17:M17,0),COUNTIF(ประเมินสมรรถนะ!I17:M17,2)&gt;=COUNTIF(ประเมินสมรรถนะ!I17:M17,1)),2,IF(COUNTIF(ประเมินสมรรถนะ!I17:M17,1)&gt;=COUNTIF(ประเมินสมรรถนะ!I17:M17,0),1,0))))</f>
        <v>-</v>
      </c>
      <c r="H15" s="431" t="str">
        <f>IF(COUNTIF(ประเมินสมรรถนะ!N17:R17,"")=5,"-",IF(AND(COUNTIF(ประเมินสมรรถนะ!N17:R17,3)&gt;=COUNTIF(ประเมินสมรรถนะ!N17:R17,0),COUNTIF(ประเมินสมรรถนะ!N17:R17,3)&gt;=COUNTIF(ประเมินสมรรถนะ!N17:R17,1),COUNTIF(ประเมินสมรรถนะ!N17:R17,3)&gt;=COUNTIF(ประเมินสมรรถนะ!N17:R17,2)),3,IF(AND(COUNTIF(ประเมินสมรรถนะ!N17:R17,2)&gt;=COUNTIF(ประเมินสมรรถนะ!N17:R17,0),COUNTIF(ประเมินสมรรถนะ!N17:R17,2)&gt;=COUNTIF(ประเมินสมรรถนะ!N17:R17,1)),2,IF(COUNTIF(ประเมินสมรรถนะ!N17:R17,1)&gt;=COUNTIF(ประเมินสมรรถนะ!N17:R17,0),1,0))))</f>
        <v>-</v>
      </c>
      <c r="I15" s="431" t="str">
        <f>IF(COUNTIF(ประเมินสมรรถนะ!S17:V17,"")=4,"-",IF(AND(COUNTIF(ประเมินสมรรถนะ!S17:V17,3)&gt;=COUNTIF(ประเมินสมรรถนะ!S17:V17,0),COUNTIF(ประเมินสมรรถนะ!S17:V17,3)&gt;=COUNTIF(ประเมินสมรรถนะ!S17:V17,1),COUNTIF(ประเมินสมรรถนะ!S17:V17,3)&gt;=COUNTIF(ประเมินสมรรถนะ!S17:V17,2)),3,IF(AND(COUNTIF(ประเมินสมรรถนะ!S17:V17,2)&gt;=COUNTIF(ประเมินสมรรถนะ!S17:V17,0),COUNTIF(ประเมินสมรรถนะ!S17:V17,2)&gt;=COUNTIF(ประเมินสมรรถนะ!S17:V17,1)),2,IF(COUNTIF(ประเมินสมรรถนะ!S17:V17,1)&gt;=COUNTIF(ประเมินสมรรถนะ!S17:V17,0),1,0))))</f>
        <v>-</v>
      </c>
      <c r="J15" s="431" t="str">
        <f>IF(COUNTIF(ประเมินสมรรถนะ!W17:AA17,"")=5,"-",IF(AND(COUNTIF(ประเมินสมรรถนะ!W17:AA17,3)&gt;=COUNTIF(ประเมินสมรรถนะ!W17:AA17,0),COUNTIF(ประเมินสมรรถนะ!W17:AA17,3)&gt;=COUNTIF(ประเมินสมรรถนะ!W17:AA17,1),COUNTIF(ประเมินสมรรถนะ!W17:AA17,3)&gt;=COUNTIF(ประเมินสมรรถนะ!W17:AA17,2)),3,IF(AND(COUNTIF(ประเมินสมรรถนะ!W17:AA17,2)&gt;=COUNTIF(ประเมินสมรรถนะ!W17:AA17,0),COUNTIF(ประเมินสมรรถนะ!W17:AA17,2)&gt;=COUNTIF(ประเมินสมรรถนะ!W17:AA17,1)),2,IF(COUNTIF(ประเมินสมรรถนะ!W17:AA17,1)&gt;=COUNTIF(ประเมินสมรรถนะ!W17:AA17,0),1,0))))</f>
        <v>-</v>
      </c>
      <c r="K15" s="431" t="str">
        <f>IF(COUNTIF(ประเมินสมรรถนะ!AB17:AF17,"")=5,"-",IF(AND(COUNTIF(ประเมินสมรรถนะ!AB17:AF17,3)&gt;=COUNTIF(ประเมินสมรรถนะ!AB17:AF17,0),COUNTIF(ประเมินสมรรถนะ!AB17:AF17,3)&gt;=COUNTIF(ประเมินสมรรถนะ!AB17:AF17,1),COUNTIF(ประเมินสมรรถนะ!AB17:AF17,3)&gt;=COUNTIF(ประเมินสมรรถนะ!AB17:AF17,2)),3,IF(AND(COUNTIF(ประเมินสมรรถนะ!AB17:AF17,2)&gt;=COUNTIF(ประเมินสมรรถนะ!AB17:AF17,0),COUNTIF(ประเมินสมรรถนะ!AB17:AF17,2)&gt;=COUNTIF(ประเมินสมรรถนะ!AB17:AF17,1)),2,IF(COUNTIF(ประเมินสมรรถนะ!AB17:AF17,1)&gt;=COUNTIF(ประเมินสมรรถนะ!AB17:AF17,0),1,0))))</f>
        <v>-</v>
      </c>
      <c r="L15" s="432" t="str">
        <f t="shared" si="0"/>
        <v/>
      </c>
      <c r="M15" s="433" t="str">
        <f t="shared" si="1"/>
        <v>-</v>
      </c>
      <c r="N15" s="433" t="str">
        <f t="shared" si="1"/>
        <v>-</v>
      </c>
      <c r="O15" s="433" t="str">
        <f t="shared" si="1"/>
        <v>-</v>
      </c>
      <c r="P15" s="433" t="str">
        <f t="shared" si="1"/>
        <v>-</v>
      </c>
      <c r="Q15" s="433" t="str">
        <f t="shared" si="1"/>
        <v>-</v>
      </c>
    </row>
    <row r="16" spans="1:17" ht="23.15" customHeight="1" x14ac:dyDescent="0.7">
      <c r="B16" s="426" t="str">
        <f>ประเมินสมรรถนะ!B18</f>
        <v>ป.4/1</v>
      </c>
      <c r="C16" s="427">
        <f>ประเมินสมรรถนะ!C18</f>
        <v>13</v>
      </c>
      <c r="D16" s="428" t="str">
        <f>ประเมินสมรรถนะ!E18</f>
        <v>เด็กหญิง</v>
      </c>
      <c r="E16" s="446" t="str">
        <f>ประเมินสมรรถนะ!F18</f>
        <v>รัชนก</v>
      </c>
      <c r="F16" s="446" t="str">
        <f>ประเมินสมรรถนะ!G18</f>
        <v>บัวงาม</v>
      </c>
      <c r="G16" s="431" t="str">
        <f>IF(COUNTIF(ประเมินสมรรถนะ!I18:M18,"")=5,"-",IF(AND(COUNTIF(ประเมินสมรรถนะ!I18:M18,3)&gt;=COUNTIF(ประเมินสมรรถนะ!I18:M18,0),COUNTIF(ประเมินสมรรถนะ!I18:M18,3)&gt;=COUNTIF(ประเมินสมรรถนะ!I18:M18,1),COUNTIF(ประเมินสมรรถนะ!I18:M18,3)&gt;=COUNTIF(ประเมินสมรรถนะ!I18:M18,2)),3,IF(AND(COUNTIF(ประเมินสมรรถนะ!I18:M18,2)&gt;=COUNTIF(ประเมินสมรรถนะ!I18:M18,0),COUNTIF(ประเมินสมรรถนะ!I18:M18,2)&gt;=COUNTIF(ประเมินสมรรถนะ!I18:M18,1)),2,IF(COUNTIF(ประเมินสมรรถนะ!I18:M18,1)&gt;=COUNTIF(ประเมินสมรรถนะ!I18:M18,0),1,0))))</f>
        <v>-</v>
      </c>
      <c r="H16" s="431" t="str">
        <f>IF(COUNTIF(ประเมินสมรรถนะ!N18:R18,"")=5,"-",IF(AND(COUNTIF(ประเมินสมรรถนะ!N18:R18,3)&gt;=COUNTIF(ประเมินสมรรถนะ!N18:R18,0),COUNTIF(ประเมินสมรรถนะ!N18:R18,3)&gt;=COUNTIF(ประเมินสมรรถนะ!N18:R18,1),COUNTIF(ประเมินสมรรถนะ!N18:R18,3)&gt;=COUNTIF(ประเมินสมรรถนะ!N18:R18,2)),3,IF(AND(COUNTIF(ประเมินสมรรถนะ!N18:R18,2)&gt;=COUNTIF(ประเมินสมรรถนะ!N18:R18,0),COUNTIF(ประเมินสมรรถนะ!N18:R18,2)&gt;=COUNTIF(ประเมินสมรรถนะ!N18:R18,1)),2,IF(COUNTIF(ประเมินสมรรถนะ!N18:R18,1)&gt;=COUNTIF(ประเมินสมรรถนะ!N18:R18,0),1,0))))</f>
        <v>-</v>
      </c>
      <c r="I16" s="431" t="str">
        <f>IF(COUNTIF(ประเมินสมรรถนะ!S18:V18,"")=4,"-",IF(AND(COUNTIF(ประเมินสมรรถนะ!S18:V18,3)&gt;=COUNTIF(ประเมินสมรรถนะ!S18:V18,0),COUNTIF(ประเมินสมรรถนะ!S18:V18,3)&gt;=COUNTIF(ประเมินสมรรถนะ!S18:V18,1),COUNTIF(ประเมินสมรรถนะ!S18:V18,3)&gt;=COUNTIF(ประเมินสมรรถนะ!S18:V18,2)),3,IF(AND(COUNTIF(ประเมินสมรรถนะ!S18:V18,2)&gt;=COUNTIF(ประเมินสมรรถนะ!S18:V18,0),COUNTIF(ประเมินสมรรถนะ!S18:V18,2)&gt;=COUNTIF(ประเมินสมรรถนะ!S18:V18,1)),2,IF(COUNTIF(ประเมินสมรรถนะ!S18:V18,1)&gt;=COUNTIF(ประเมินสมรรถนะ!S18:V18,0),1,0))))</f>
        <v>-</v>
      </c>
      <c r="J16" s="431" t="str">
        <f>IF(COUNTIF(ประเมินสมรรถนะ!W18:AA18,"")=5,"-",IF(AND(COUNTIF(ประเมินสมรรถนะ!W18:AA18,3)&gt;=COUNTIF(ประเมินสมรรถนะ!W18:AA18,0),COUNTIF(ประเมินสมรรถนะ!W18:AA18,3)&gt;=COUNTIF(ประเมินสมรรถนะ!W18:AA18,1),COUNTIF(ประเมินสมรรถนะ!W18:AA18,3)&gt;=COUNTIF(ประเมินสมรรถนะ!W18:AA18,2)),3,IF(AND(COUNTIF(ประเมินสมรรถนะ!W18:AA18,2)&gt;=COUNTIF(ประเมินสมรรถนะ!W18:AA18,0),COUNTIF(ประเมินสมรรถนะ!W18:AA18,2)&gt;=COUNTIF(ประเมินสมรรถนะ!W18:AA18,1)),2,IF(COUNTIF(ประเมินสมรรถนะ!W18:AA18,1)&gt;=COUNTIF(ประเมินสมรรถนะ!W18:AA18,0),1,0))))</f>
        <v>-</v>
      </c>
      <c r="K16" s="431" t="str">
        <f>IF(COUNTIF(ประเมินสมรรถนะ!AB18:AF18,"")=5,"-",IF(AND(COUNTIF(ประเมินสมรรถนะ!AB18:AF18,3)&gt;=COUNTIF(ประเมินสมรรถนะ!AB18:AF18,0),COUNTIF(ประเมินสมรรถนะ!AB18:AF18,3)&gt;=COUNTIF(ประเมินสมรรถนะ!AB18:AF18,1),COUNTIF(ประเมินสมรรถนะ!AB18:AF18,3)&gt;=COUNTIF(ประเมินสมรรถนะ!AB18:AF18,2)),3,IF(AND(COUNTIF(ประเมินสมรรถนะ!AB18:AF18,2)&gt;=COUNTIF(ประเมินสมรรถนะ!AB18:AF18,0),COUNTIF(ประเมินสมรรถนะ!AB18:AF18,2)&gt;=COUNTIF(ประเมินสมรรถนะ!AB18:AF18,1)),2,IF(COUNTIF(ประเมินสมรรถนะ!AB18:AF18,1)&gt;=COUNTIF(ประเมินสมรรถนะ!AB18:AF18,0),1,0))))</f>
        <v>-</v>
      </c>
      <c r="L16" s="432" t="str">
        <f t="shared" si="0"/>
        <v/>
      </c>
      <c r="M16" s="433" t="str">
        <f t="shared" si="1"/>
        <v>-</v>
      </c>
      <c r="N16" s="433" t="str">
        <f t="shared" si="1"/>
        <v>-</v>
      </c>
      <c r="O16" s="433" t="str">
        <f t="shared" si="1"/>
        <v>-</v>
      </c>
      <c r="P16" s="433" t="str">
        <f t="shared" si="1"/>
        <v>-</v>
      </c>
      <c r="Q16" s="433" t="str">
        <f t="shared" si="1"/>
        <v>-</v>
      </c>
    </row>
    <row r="17" spans="2:17" ht="23.15" customHeight="1" x14ac:dyDescent="0.7">
      <c r="B17" s="426" t="str">
        <f>ประเมินสมรรถนะ!B19</f>
        <v>ป.4/1</v>
      </c>
      <c r="C17" s="427">
        <f>ประเมินสมรรถนะ!C19</f>
        <v>14</v>
      </c>
      <c r="D17" s="428" t="str">
        <f>ประเมินสมรรถนะ!E19</f>
        <v>เด็กหญิง</v>
      </c>
      <c r="E17" s="446" t="str">
        <f>ประเมินสมรรถนะ!F19</f>
        <v>ธัญญารัตน์</v>
      </c>
      <c r="F17" s="446" t="str">
        <f>ประเมินสมรรถนะ!G19</f>
        <v>ศรีแพร</v>
      </c>
      <c r="G17" s="431" t="str">
        <f>IF(COUNTIF(ประเมินสมรรถนะ!I19:M19,"")=5,"-",IF(AND(COUNTIF(ประเมินสมรรถนะ!I19:M19,3)&gt;=COUNTIF(ประเมินสมรรถนะ!I19:M19,0),COUNTIF(ประเมินสมรรถนะ!I19:M19,3)&gt;=COUNTIF(ประเมินสมรรถนะ!I19:M19,1),COUNTIF(ประเมินสมรรถนะ!I19:M19,3)&gt;=COUNTIF(ประเมินสมรรถนะ!I19:M19,2)),3,IF(AND(COUNTIF(ประเมินสมรรถนะ!I19:M19,2)&gt;=COUNTIF(ประเมินสมรรถนะ!I19:M19,0),COUNTIF(ประเมินสมรรถนะ!I19:M19,2)&gt;=COUNTIF(ประเมินสมรรถนะ!I19:M19,1)),2,IF(COUNTIF(ประเมินสมรรถนะ!I19:M19,1)&gt;=COUNTIF(ประเมินสมรรถนะ!I19:M19,0),1,0))))</f>
        <v>-</v>
      </c>
      <c r="H17" s="431" t="str">
        <f>IF(COUNTIF(ประเมินสมรรถนะ!N19:R19,"")=5,"-",IF(AND(COUNTIF(ประเมินสมรรถนะ!N19:R19,3)&gt;=COUNTIF(ประเมินสมรรถนะ!N19:R19,0),COUNTIF(ประเมินสมรรถนะ!N19:R19,3)&gt;=COUNTIF(ประเมินสมรรถนะ!N19:R19,1),COUNTIF(ประเมินสมรรถนะ!N19:R19,3)&gt;=COUNTIF(ประเมินสมรรถนะ!N19:R19,2)),3,IF(AND(COUNTIF(ประเมินสมรรถนะ!N19:R19,2)&gt;=COUNTIF(ประเมินสมรรถนะ!N19:R19,0),COUNTIF(ประเมินสมรรถนะ!N19:R19,2)&gt;=COUNTIF(ประเมินสมรรถนะ!N19:R19,1)),2,IF(COUNTIF(ประเมินสมรรถนะ!N19:R19,1)&gt;=COUNTIF(ประเมินสมรรถนะ!N19:R19,0),1,0))))</f>
        <v>-</v>
      </c>
      <c r="I17" s="431" t="str">
        <f>IF(COUNTIF(ประเมินสมรรถนะ!S19:V19,"")=4,"-",IF(AND(COUNTIF(ประเมินสมรรถนะ!S19:V19,3)&gt;=COUNTIF(ประเมินสมรรถนะ!S19:V19,0),COUNTIF(ประเมินสมรรถนะ!S19:V19,3)&gt;=COUNTIF(ประเมินสมรรถนะ!S19:V19,1),COUNTIF(ประเมินสมรรถนะ!S19:V19,3)&gt;=COUNTIF(ประเมินสมรรถนะ!S19:V19,2)),3,IF(AND(COUNTIF(ประเมินสมรรถนะ!S19:V19,2)&gt;=COUNTIF(ประเมินสมรรถนะ!S19:V19,0),COUNTIF(ประเมินสมรรถนะ!S19:V19,2)&gt;=COUNTIF(ประเมินสมรรถนะ!S19:V19,1)),2,IF(COUNTIF(ประเมินสมรรถนะ!S19:V19,1)&gt;=COUNTIF(ประเมินสมรรถนะ!S19:V19,0),1,0))))</f>
        <v>-</v>
      </c>
      <c r="J17" s="431" t="str">
        <f>IF(COUNTIF(ประเมินสมรรถนะ!W19:AA19,"")=5,"-",IF(AND(COUNTIF(ประเมินสมรรถนะ!W19:AA19,3)&gt;=COUNTIF(ประเมินสมรรถนะ!W19:AA19,0),COUNTIF(ประเมินสมรรถนะ!W19:AA19,3)&gt;=COUNTIF(ประเมินสมรรถนะ!W19:AA19,1),COUNTIF(ประเมินสมรรถนะ!W19:AA19,3)&gt;=COUNTIF(ประเมินสมรรถนะ!W19:AA19,2)),3,IF(AND(COUNTIF(ประเมินสมรรถนะ!W19:AA19,2)&gt;=COUNTIF(ประเมินสมรรถนะ!W19:AA19,0),COUNTIF(ประเมินสมรรถนะ!W19:AA19,2)&gt;=COUNTIF(ประเมินสมรรถนะ!W19:AA19,1)),2,IF(COUNTIF(ประเมินสมรรถนะ!W19:AA19,1)&gt;=COUNTIF(ประเมินสมรรถนะ!W19:AA19,0),1,0))))</f>
        <v>-</v>
      </c>
      <c r="K17" s="431" t="str">
        <f>IF(COUNTIF(ประเมินสมรรถนะ!AB19:AF19,"")=5,"-",IF(AND(COUNTIF(ประเมินสมรรถนะ!AB19:AF19,3)&gt;=COUNTIF(ประเมินสมรรถนะ!AB19:AF19,0),COUNTIF(ประเมินสมรรถนะ!AB19:AF19,3)&gt;=COUNTIF(ประเมินสมรรถนะ!AB19:AF19,1),COUNTIF(ประเมินสมรรถนะ!AB19:AF19,3)&gt;=COUNTIF(ประเมินสมรรถนะ!AB19:AF19,2)),3,IF(AND(COUNTIF(ประเมินสมรรถนะ!AB19:AF19,2)&gt;=COUNTIF(ประเมินสมรรถนะ!AB19:AF19,0),COUNTIF(ประเมินสมรรถนะ!AB19:AF19,2)&gt;=COUNTIF(ประเมินสมรรถนะ!AB19:AF19,1)),2,IF(COUNTIF(ประเมินสมรรถนะ!AB19:AF19,1)&gt;=COUNTIF(ประเมินสมรรถนะ!AB19:AF19,0),1,0))))</f>
        <v>-</v>
      </c>
      <c r="L17" s="432" t="str">
        <f t="shared" si="0"/>
        <v/>
      </c>
      <c r="M17" s="433" t="str">
        <f t="shared" si="1"/>
        <v>-</v>
      </c>
      <c r="N17" s="433" t="str">
        <f t="shared" si="1"/>
        <v>-</v>
      </c>
      <c r="O17" s="433" t="str">
        <f t="shared" si="1"/>
        <v>-</v>
      </c>
      <c r="P17" s="433" t="str">
        <f t="shared" si="1"/>
        <v>-</v>
      </c>
      <c r="Q17" s="433" t="str">
        <f t="shared" si="1"/>
        <v>-</v>
      </c>
    </row>
    <row r="18" spans="2:17" ht="23.15" customHeight="1" x14ac:dyDescent="0.7">
      <c r="B18" s="426" t="str">
        <f>ประเมินสมรรถนะ!B20</f>
        <v>ป.4/1</v>
      </c>
      <c r="C18" s="427">
        <f>ประเมินสมรรถนะ!C20</f>
        <v>15</v>
      </c>
      <c r="D18" s="428" t="str">
        <f>ประเมินสมรรถนะ!E20</f>
        <v>เด็กหญิง</v>
      </c>
      <c r="E18" s="446" t="str">
        <f>ประเมินสมรรถนะ!F20</f>
        <v>ณัฐชา</v>
      </c>
      <c r="F18" s="446" t="str">
        <f>ประเมินสมรรถนะ!G20</f>
        <v>บังเกิดลาภ</v>
      </c>
      <c r="G18" s="431" t="str">
        <f>IF(COUNTIF(ประเมินสมรรถนะ!I20:M20,"")=5,"-",IF(AND(COUNTIF(ประเมินสมรรถนะ!I20:M20,3)&gt;=COUNTIF(ประเมินสมรรถนะ!I20:M20,0),COUNTIF(ประเมินสมรรถนะ!I20:M20,3)&gt;=COUNTIF(ประเมินสมรรถนะ!I20:M20,1),COUNTIF(ประเมินสมรรถนะ!I20:M20,3)&gt;=COUNTIF(ประเมินสมรรถนะ!I20:M20,2)),3,IF(AND(COUNTIF(ประเมินสมรรถนะ!I20:M20,2)&gt;=COUNTIF(ประเมินสมรรถนะ!I20:M20,0),COUNTIF(ประเมินสมรรถนะ!I20:M20,2)&gt;=COUNTIF(ประเมินสมรรถนะ!I20:M20,1)),2,IF(COUNTIF(ประเมินสมรรถนะ!I20:M20,1)&gt;=COUNTIF(ประเมินสมรรถนะ!I20:M20,0),1,0))))</f>
        <v>-</v>
      </c>
      <c r="H18" s="431" t="str">
        <f>IF(COUNTIF(ประเมินสมรรถนะ!N20:R20,"")=5,"-",IF(AND(COUNTIF(ประเมินสมรรถนะ!N20:R20,3)&gt;=COUNTIF(ประเมินสมรรถนะ!N20:R20,0),COUNTIF(ประเมินสมรรถนะ!N20:R20,3)&gt;=COUNTIF(ประเมินสมรรถนะ!N20:R20,1),COUNTIF(ประเมินสมรรถนะ!N20:R20,3)&gt;=COUNTIF(ประเมินสมรรถนะ!N20:R20,2)),3,IF(AND(COUNTIF(ประเมินสมรรถนะ!N20:R20,2)&gt;=COUNTIF(ประเมินสมรรถนะ!N20:R20,0),COUNTIF(ประเมินสมรรถนะ!N20:R20,2)&gt;=COUNTIF(ประเมินสมรรถนะ!N20:R20,1)),2,IF(COUNTIF(ประเมินสมรรถนะ!N20:R20,1)&gt;=COUNTIF(ประเมินสมรรถนะ!N20:R20,0),1,0))))</f>
        <v>-</v>
      </c>
      <c r="I18" s="431" t="str">
        <f>IF(COUNTIF(ประเมินสมรรถนะ!S20:V20,"")=4,"-",IF(AND(COUNTIF(ประเมินสมรรถนะ!S20:V20,3)&gt;=COUNTIF(ประเมินสมรรถนะ!S20:V20,0),COUNTIF(ประเมินสมรรถนะ!S20:V20,3)&gt;=COUNTIF(ประเมินสมรรถนะ!S20:V20,1),COUNTIF(ประเมินสมรรถนะ!S20:V20,3)&gt;=COUNTIF(ประเมินสมรรถนะ!S20:V20,2)),3,IF(AND(COUNTIF(ประเมินสมรรถนะ!S20:V20,2)&gt;=COUNTIF(ประเมินสมรรถนะ!S20:V20,0),COUNTIF(ประเมินสมรรถนะ!S20:V20,2)&gt;=COUNTIF(ประเมินสมรรถนะ!S20:V20,1)),2,IF(COUNTIF(ประเมินสมรรถนะ!S20:V20,1)&gt;=COUNTIF(ประเมินสมรรถนะ!S20:V20,0),1,0))))</f>
        <v>-</v>
      </c>
      <c r="J18" s="431" t="str">
        <f>IF(COUNTIF(ประเมินสมรรถนะ!W20:AA20,"")=5,"-",IF(AND(COUNTIF(ประเมินสมรรถนะ!W20:AA20,3)&gt;=COUNTIF(ประเมินสมรรถนะ!W20:AA20,0),COUNTIF(ประเมินสมรรถนะ!W20:AA20,3)&gt;=COUNTIF(ประเมินสมรรถนะ!W20:AA20,1),COUNTIF(ประเมินสมรรถนะ!W20:AA20,3)&gt;=COUNTIF(ประเมินสมรรถนะ!W20:AA20,2)),3,IF(AND(COUNTIF(ประเมินสมรรถนะ!W20:AA20,2)&gt;=COUNTIF(ประเมินสมรรถนะ!W20:AA20,0),COUNTIF(ประเมินสมรรถนะ!W20:AA20,2)&gt;=COUNTIF(ประเมินสมรรถนะ!W20:AA20,1)),2,IF(COUNTIF(ประเมินสมรรถนะ!W20:AA20,1)&gt;=COUNTIF(ประเมินสมรรถนะ!W20:AA20,0),1,0))))</f>
        <v>-</v>
      </c>
      <c r="K18" s="431" t="str">
        <f>IF(COUNTIF(ประเมินสมรรถนะ!AB20:AF20,"")=5,"-",IF(AND(COUNTIF(ประเมินสมรรถนะ!AB20:AF20,3)&gt;=COUNTIF(ประเมินสมรรถนะ!AB20:AF20,0),COUNTIF(ประเมินสมรรถนะ!AB20:AF20,3)&gt;=COUNTIF(ประเมินสมรรถนะ!AB20:AF20,1),COUNTIF(ประเมินสมรรถนะ!AB20:AF20,3)&gt;=COUNTIF(ประเมินสมรรถนะ!AB20:AF20,2)),3,IF(AND(COUNTIF(ประเมินสมรรถนะ!AB20:AF20,2)&gt;=COUNTIF(ประเมินสมรรถนะ!AB20:AF20,0),COUNTIF(ประเมินสมรรถนะ!AB20:AF20,2)&gt;=COUNTIF(ประเมินสมรรถนะ!AB20:AF20,1)),2,IF(COUNTIF(ประเมินสมรรถนะ!AB20:AF20,1)&gt;=COUNTIF(ประเมินสมรรถนะ!AB20:AF20,0),1,0))))</f>
        <v>-</v>
      </c>
      <c r="L18" s="432" t="str">
        <f t="shared" si="0"/>
        <v/>
      </c>
      <c r="M18" s="433" t="str">
        <f t="shared" si="1"/>
        <v>-</v>
      </c>
      <c r="N18" s="433" t="str">
        <f t="shared" si="1"/>
        <v>-</v>
      </c>
      <c r="O18" s="433" t="str">
        <f t="shared" si="1"/>
        <v>-</v>
      </c>
      <c r="P18" s="433" t="str">
        <f t="shared" si="1"/>
        <v>-</v>
      </c>
      <c r="Q18" s="433" t="str">
        <f t="shared" si="1"/>
        <v>-</v>
      </c>
    </row>
    <row r="19" spans="2:17" ht="23.15" customHeight="1" x14ac:dyDescent="0.7">
      <c r="B19" s="426" t="str">
        <f>ประเมินสมรรถนะ!B21</f>
        <v>ป.4/1</v>
      </c>
      <c r="C19" s="427">
        <f>ประเมินสมรรถนะ!C21</f>
        <v>16</v>
      </c>
      <c r="D19" s="428" t="str">
        <f>ประเมินสมรรถนะ!E21</f>
        <v>เด็กหญิง</v>
      </c>
      <c r="E19" s="446" t="str">
        <f>ประเมินสมรรถนะ!F21</f>
        <v>สายธาร</v>
      </c>
      <c r="F19" s="446" t="str">
        <f>ประเมินสมรรถนะ!G21</f>
        <v>บุญเรือง</v>
      </c>
      <c r="G19" s="431" t="str">
        <f>IF(COUNTIF(ประเมินสมรรถนะ!I21:M21,"")=5,"-",IF(AND(COUNTIF(ประเมินสมรรถนะ!I21:M21,3)&gt;=COUNTIF(ประเมินสมรรถนะ!I21:M21,0),COUNTIF(ประเมินสมรรถนะ!I21:M21,3)&gt;=COUNTIF(ประเมินสมรรถนะ!I21:M21,1),COUNTIF(ประเมินสมรรถนะ!I21:M21,3)&gt;=COUNTIF(ประเมินสมรรถนะ!I21:M21,2)),3,IF(AND(COUNTIF(ประเมินสมรรถนะ!I21:M21,2)&gt;=COUNTIF(ประเมินสมรรถนะ!I21:M21,0),COUNTIF(ประเมินสมรรถนะ!I21:M21,2)&gt;=COUNTIF(ประเมินสมรรถนะ!I21:M21,1)),2,IF(COUNTIF(ประเมินสมรรถนะ!I21:M21,1)&gt;=COUNTIF(ประเมินสมรรถนะ!I21:M21,0),1,0))))</f>
        <v>-</v>
      </c>
      <c r="H19" s="431" t="str">
        <f>IF(COUNTIF(ประเมินสมรรถนะ!N21:R21,"")=5,"-",IF(AND(COUNTIF(ประเมินสมรรถนะ!N21:R21,3)&gt;=COUNTIF(ประเมินสมรรถนะ!N21:R21,0),COUNTIF(ประเมินสมรรถนะ!N21:R21,3)&gt;=COUNTIF(ประเมินสมรรถนะ!N21:R21,1),COUNTIF(ประเมินสมรรถนะ!N21:R21,3)&gt;=COUNTIF(ประเมินสมรรถนะ!N21:R21,2)),3,IF(AND(COUNTIF(ประเมินสมรรถนะ!N21:R21,2)&gt;=COUNTIF(ประเมินสมรรถนะ!N21:R21,0),COUNTIF(ประเมินสมรรถนะ!N21:R21,2)&gt;=COUNTIF(ประเมินสมรรถนะ!N21:R21,1)),2,IF(COUNTIF(ประเมินสมรรถนะ!N21:R21,1)&gt;=COUNTIF(ประเมินสมรรถนะ!N21:R21,0),1,0))))</f>
        <v>-</v>
      </c>
      <c r="I19" s="431" t="str">
        <f>IF(COUNTIF(ประเมินสมรรถนะ!S21:V21,"")=4,"-",IF(AND(COUNTIF(ประเมินสมรรถนะ!S21:V21,3)&gt;=COUNTIF(ประเมินสมรรถนะ!S21:V21,0),COUNTIF(ประเมินสมรรถนะ!S21:V21,3)&gt;=COUNTIF(ประเมินสมรรถนะ!S21:V21,1),COUNTIF(ประเมินสมรรถนะ!S21:V21,3)&gt;=COUNTIF(ประเมินสมรรถนะ!S21:V21,2)),3,IF(AND(COUNTIF(ประเมินสมรรถนะ!S21:V21,2)&gt;=COUNTIF(ประเมินสมรรถนะ!S21:V21,0),COUNTIF(ประเมินสมรรถนะ!S21:V21,2)&gt;=COUNTIF(ประเมินสมรรถนะ!S21:V21,1)),2,IF(COUNTIF(ประเมินสมรรถนะ!S21:V21,1)&gt;=COUNTIF(ประเมินสมรรถนะ!S21:V21,0),1,0))))</f>
        <v>-</v>
      </c>
      <c r="J19" s="431" t="str">
        <f>IF(COUNTIF(ประเมินสมรรถนะ!W21:AA21,"")=5,"-",IF(AND(COUNTIF(ประเมินสมรรถนะ!W21:AA21,3)&gt;=COUNTIF(ประเมินสมรรถนะ!W21:AA21,0),COUNTIF(ประเมินสมรรถนะ!W21:AA21,3)&gt;=COUNTIF(ประเมินสมรรถนะ!W21:AA21,1),COUNTIF(ประเมินสมรรถนะ!W21:AA21,3)&gt;=COUNTIF(ประเมินสมรรถนะ!W21:AA21,2)),3,IF(AND(COUNTIF(ประเมินสมรรถนะ!W21:AA21,2)&gt;=COUNTIF(ประเมินสมรรถนะ!W21:AA21,0),COUNTIF(ประเมินสมรรถนะ!W21:AA21,2)&gt;=COUNTIF(ประเมินสมรรถนะ!W21:AA21,1)),2,IF(COUNTIF(ประเมินสมรรถนะ!W21:AA21,1)&gt;=COUNTIF(ประเมินสมรรถนะ!W21:AA21,0),1,0))))</f>
        <v>-</v>
      </c>
      <c r="K19" s="431" t="str">
        <f>IF(COUNTIF(ประเมินสมรรถนะ!AB21:AF21,"")=5,"-",IF(AND(COUNTIF(ประเมินสมรรถนะ!AB21:AF21,3)&gt;=COUNTIF(ประเมินสมรรถนะ!AB21:AF21,0),COUNTIF(ประเมินสมรรถนะ!AB21:AF21,3)&gt;=COUNTIF(ประเมินสมรรถนะ!AB21:AF21,1),COUNTIF(ประเมินสมรรถนะ!AB21:AF21,3)&gt;=COUNTIF(ประเมินสมรรถนะ!AB21:AF21,2)),3,IF(AND(COUNTIF(ประเมินสมรรถนะ!AB21:AF21,2)&gt;=COUNTIF(ประเมินสมรรถนะ!AB21:AF21,0),COUNTIF(ประเมินสมรรถนะ!AB21:AF21,2)&gt;=COUNTIF(ประเมินสมรรถนะ!AB21:AF21,1)),2,IF(COUNTIF(ประเมินสมรรถนะ!AB21:AF21,1)&gt;=COUNTIF(ประเมินสมรรถนะ!AB21:AF21,0),1,0))))</f>
        <v>-</v>
      </c>
      <c r="L19" s="432" t="str">
        <f t="shared" si="0"/>
        <v/>
      </c>
      <c r="M19" s="433" t="str">
        <f t="shared" si="1"/>
        <v>-</v>
      </c>
      <c r="N19" s="433" t="str">
        <f t="shared" si="1"/>
        <v>-</v>
      </c>
      <c r="O19" s="433" t="str">
        <f t="shared" si="1"/>
        <v>-</v>
      </c>
      <c r="P19" s="433" t="str">
        <f t="shared" si="1"/>
        <v>-</v>
      </c>
      <c r="Q19" s="433" t="str">
        <f t="shared" si="1"/>
        <v>-</v>
      </c>
    </row>
    <row r="20" spans="2:17" ht="23.15" customHeight="1" x14ac:dyDescent="0.7">
      <c r="B20" s="426" t="str">
        <f>ประเมินสมรรถนะ!B22</f>
        <v>ป.4/1</v>
      </c>
      <c r="C20" s="427">
        <f>ประเมินสมรรถนะ!C22</f>
        <v>17</v>
      </c>
      <c r="D20" s="428" t="str">
        <f>ประเมินสมรรถนะ!E22</f>
        <v>เด็กหญิง</v>
      </c>
      <c r="E20" s="446" t="str">
        <f>ประเมินสมรรถนะ!F22</f>
        <v>วาริศา</v>
      </c>
      <c r="F20" s="446" t="str">
        <f>ประเมินสมรรถนะ!G22</f>
        <v>พลเยี่ยม</v>
      </c>
      <c r="G20" s="431" t="str">
        <f>IF(COUNTIF(ประเมินสมรรถนะ!I22:M22,"")=5,"-",IF(AND(COUNTIF(ประเมินสมรรถนะ!I22:M22,3)&gt;=COUNTIF(ประเมินสมรรถนะ!I22:M22,0),COUNTIF(ประเมินสมรรถนะ!I22:M22,3)&gt;=COUNTIF(ประเมินสมรรถนะ!I22:M22,1),COUNTIF(ประเมินสมรรถนะ!I22:M22,3)&gt;=COUNTIF(ประเมินสมรรถนะ!I22:M22,2)),3,IF(AND(COUNTIF(ประเมินสมรรถนะ!I22:M22,2)&gt;=COUNTIF(ประเมินสมรรถนะ!I22:M22,0),COUNTIF(ประเมินสมรรถนะ!I22:M22,2)&gt;=COUNTIF(ประเมินสมรรถนะ!I22:M22,1)),2,IF(COUNTIF(ประเมินสมรรถนะ!I22:M22,1)&gt;=COUNTIF(ประเมินสมรรถนะ!I22:M22,0),1,0))))</f>
        <v>-</v>
      </c>
      <c r="H20" s="431" t="str">
        <f>IF(COUNTIF(ประเมินสมรรถนะ!N22:R22,"")=5,"-",IF(AND(COUNTIF(ประเมินสมรรถนะ!N22:R22,3)&gt;=COUNTIF(ประเมินสมรรถนะ!N22:R22,0),COUNTIF(ประเมินสมรรถนะ!N22:R22,3)&gt;=COUNTIF(ประเมินสมรรถนะ!N22:R22,1),COUNTIF(ประเมินสมรรถนะ!N22:R22,3)&gt;=COUNTIF(ประเมินสมรรถนะ!N22:R22,2)),3,IF(AND(COUNTIF(ประเมินสมรรถนะ!N22:R22,2)&gt;=COUNTIF(ประเมินสมรรถนะ!N22:R22,0),COUNTIF(ประเมินสมรรถนะ!N22:R22,2)&gt;=COUNTIF(ประเมินสมรรถนะ!N22:R22,1)),2,IF(COUNTIF(ประเมินสมรรถนะ!N22:R22,1)&gt;=COUNTIF(ประเมินสมรรถนะ!N22:R22,0),1,0))))</f>
        <v>-</v>
      </c>
      <c r="I20" s="431" t="str">
        <f>IF(COUNTIF(ประเมินสมรรถนะ!S22:V22,"")=4,"-",IF(AND(COUNTIF(ประเมินสมรรถนะ!S22:V22,3)&gt;=COUNTIF(ประเมินสมรรถนะ!S22:V22,0),COUNTIF(ประเมินสมรรถนะ!S22:V22,3)&gt;=COUNTIF(ประเมินสมรรถนะ!S22:V22,1),COUNTIF(ประเมินสมรรถนะ!S22:V22,3)&gt;=COUNTIF(ประเมินสมรรถนะ!S22:V22,2)),3,IF(AND(COUNTIF(ประเมินสมรรถนะ!S22:V22,2)&gt;=COUNTIF(ประเมินสมรรถนะ!S22:V22,0),COUNTIF(ประเมินสมรรถนะ!S22:V22,2)&gt;=COUNTIF(ประเมินสมรรถนะ!S22:V22,1)),2,IF(COUNTIF(ประเมินสมรรถนะ!S22:V22,1)&gt;=COUNTIF(ประเมินสมรรถนะ!S22:V22,0),1,0))))</f>
        <v>-</v>
      </c>
      <c r="J20" s="431" t="str">
        <f>IF(COUNTIF(ประเมินสมรรถนะ!W22:AA22,"")=5,"-",IF(AND(COUNTIF(ประเมินสมรรถนะ!W22:AA22,3)&gt;=COUNTIF(ประเมินสมรรถนะ!W22:AA22,0),COUNTIF(ประเมินสมรรถนะ!W22:AA22,3)&gt;=COUNTIF(ประเมินสมรรถนะ!W22:AA22,1),COUNTIF(ประเมินสมรรถนะ!W22:AA22,3)&gt;=COUNTIF(ประเมินสมรรถนะ!W22:AA22,2)),3,IF(AND(COUNTIF(ประเมินสมรรถนะ!W22:AA22,2)&gt;=COUNTIF(ประเมินสมรรถนะ!W22:AA22,0),COUNTIF(ประเมินสมรรถนะ!W22:AA22,2)&gt;=COUNTIF(ประเมินสมรรถนะ!W22:AA22,1)),2,IF(COUNTIF(ประเมินสมรรถนะ!W22:AA22,1)&gt;=COUNTIF(ประเมินสมรรถนะ!W22:AA22,0),1,0))))</f>
        <v>-</v>
      </c>
      <c r="K20" s="431" t="str">
        <f>IF(COUNTIF(ประเมินสมรรถนะ!AB22:AF22,"")=5,"-",IF(AND(COUNTIF(ประเมินสมรรถนะ!AB22:AF22,3)&gt;=COUNTIF(ประเมินสมรรถนะ!AB22:AF22,0),COUNTIF(ประเมินสมรรถนะ!AB22:AF22,3)&gt;=COUNTIF(ประเมินสมรรถนะ!AB22:AF22,1),COUNTIF(ประเมินสมรรถนะ!AB22:AF22,3)&gt;=COUNTIF(ประเมินสมรรถนะ!AB22:AF22,2)),3,IF(AND(COUNTIF(ประเมินสมรรถนะ!AB22:AF22,2)&gt;=COUNTIF(ประเมินสมรรถนะ!AB22:AF22,0),COUNTIF(ประเมินสมรรถนะ!AB22:AF22,2)&gt;=COUNTIF(ประเมินสมรรถนะ!AB22:AF22,1)),2,IF(COUNTIF(ประเมินสมรรถนะ!AB22:AF22,1)&gt;=COUNTIF(ประเมินสมรรถนะ!AB22:AF22,0),1,0))))</f>
        <v>-</v>
      </c>
      <c r="L20" s="432" t="str">
        <f t="shared" si="0"/>
        <v/>
      </c>
      <c r="M20" s="433" t="str">
        <f t="shared" si="1"/>
        <v>-</v>
      </c>
      <c r="N20" s="433" t="str">
        <f t="shared" si="1"/>
        <v>-</v>
      </c>
      <c r="O20" s="433" t="str">
        <f t="shared" si="1"/>
        <v>-</v>
      </c>
      <c r="P20" s="433" t="str">
        <f t="shared" si="1"/>
        <v>-</v>
      </c>
      <c r="Q20" s="433" t="str">
        <f t="shared" si="1"/>
        <v>-</v>
      </c>
    </row>
    <row r="21" spans="2:17" ht="23.15" customHeight="1" x14ac:dyDescent="0.7">
      <c r="B21" s="426" t="str">
        <f>ประเมินสมรรถนะ!B23</f>
        <v>ป.4/1</v>
      </c>
      <c r="C21" s="427">
        <f>ประเมินสมรรถนะ!C23</f>
        <v>18</v>
      </c>
      <c r="D21" s="428" t="str">
        <f>ประเมินสมรรถนะ!E23</f>
        <v>เด็กหญิง</v>
      </c>
      <c r="E21" s="446" t="str">
        <f>ประเมินสมรรถนะ!F23</f>
        <v>ญาดา</v>
      </c>
      <c r="F21" s="446" t="str">
        <f>ประเมินสมรรถนะ!G23</f>
        <v>ชอบธรรม</v>
      </c>
      <c r="G21" s="431" t="str">
        <f>IF(COUNTIF(ประเมินสมรรถนะ!I23:M23,"")=5,"-",IF(AND(COUNTIF(ประเมินสมรรถนะ!I23:M23,3)&gt;=COUNTIF(ประเมินสมรรถนะ!I23:M23,0),COUNTIF(ประเมินสมรรถนะ!I23:M23,3)&gt;=COUNTIF(ประเมินสมรรถนะ!I23:M23,1),COUNTIF(ประเมินสมรรถนะ!I23:M23,3)&gt;=COUNTIF(ประเมินสมรรถนะ!I23:M23,2)),3,IF(AND(COUNTIF(ประเมินสมรรถนะ!I23:M23,2)&gt;=COUNTIF(ประเมินสมรรถนะ!I23:M23,0),COUNTIF(ประเมินสมรรถนะ!I23:M23,2)&gt;=COUNTIF(ประเมินสมรรถนะ!I23:M23,1)),2,IF(COUNTIF(ประเมินสมรรถนะ!I23:M23,1)&gt;=COUNTIF(ประเมินสมรรถนะ!I23:M23,0),1,0))))</f>
        <v>-</v>
      </c>
      <c r="H21" s="431" t="str">
        <f>IF(COUNTIF(ประเมินสมรรถนะ!N23:R23,"")=5,"-",IF(AND(COUNTIF(ประเมินสมรรถนะ!N23:R23,3)&gt;=COUNTIF(ประเมินสมรรถนะ!N23:R23,0),COUNTIF(ประเมินสมรรถนะ!N23:R23,3)&gt;=COUNTIF(ประเมินสมรรถนะ!N23:R23,1),COUNTIF(ประเมินสมรรถนะ!N23:R23,3)&gt;=COUNTIF(ประเมินสมรรถนะ!N23:R23,2)),3,IF(AND(COUNTIF(ประเมินสมรรถนะ!N23:R23,2)&gt;=COUNTIF(ประเมินสมรรถนะ!N23:R23,0),COUNTIF(ประเมินสมรรถนะ!N23:R23,2)&gt;=COUNTIF(ประเมินสมรรถนะ!N23:R23,1)),2,IF(COUNTIF(ประเมินสมรรถนะ!N23:R23,1)&gt;=COUNTIF(ประเมินสมรรถนะ!N23:R23,0),1,0))))</f>
        <v>-</v>
      </c>
      <c r="I21" s="431" t="str">
        <f>IF(COUNTIF(ประเมินสมรรถนะ!S23:V23,"")=4,"-",IF(AND(COUNTIF(ประเมินสมรรถนะ!S23:V23,3)&gt;=COUNTIF(ประเมินสมรรถนะ!S23:V23,0),COUNTIF(ประเมินสมรรถนะ!S23:V23,3)&gt;=COUNTIF(ประเมินสมรรถนะ!S23:V23,1),COUNTIF(ประเมินสมรรถนะ!S23:V23,3)&gt;=COUNTIF(ประเมินสมรรถนะ!S23:V23,2)),3,IF(AND(COUNTIF(ประเมินสมรรถนะ!S23:V23,2)&gt;=COUNTIF(ประเมินสมรรถนะ!S23:V23,0),COUNTIF(ประเมินสมรรถนะ!S23:V23,2)&gt;=COUNTIF(ประเมินสมรรถนะ!S23:V23,1)),2,IF(COUNTIF(ประเมินสมรรถนะ!S23:V23,1)&gt;=COUNTIF(ประเมินสมรรถนะ!S23:V23,0),1,0))))</f>
        <v>-</v>
      </c>
      <c r="J21" s="431" t="str">
        <f>IF(COUNTIF(ประเมินสมรรถนะ!W23:AA23,"")=5,"-",IF(AND(COUNTIF(ประเมินสมรรถนะ!W23:AA23,3)&gt;=COUNTIF(ประเมินสมรรถนะ!W23:AA23,0),COUNTIF(ประเมินสมรรถนะ!W23:AA23,3)&gt;=COUNTIF(ประเมินสมรรถนะ!W23:AA23,1),COUNTIF(ประเมินสมรรถนะ!W23:AA23,3)&gt;=COUNTIF(ประเมินสมรรถนะ!W23:AA23,2)),3,IF(AND(COUNTIF(ประเมินสมรรถนะ!W23:AA23,2)&gt;=COUNTIF(ประเมินสมรรถนะ!W23:AA23,0),COUNTIF(ประเมินสมรรถนะ!W23:AA23,2)&gt;=COUNTIF(ประเมินสมรรถนะ!W23:AA23,1)),2,IF(COUNTIF(ประเมินสมรรถนะ!W23:AA23,1)&gt;=COUNTIF(ประเมินสมรรถนะ!W23:AA23,0),1,0))))</f>
        <v>-</v>
      </c>
      <c r="K21" s="431" t="str">
        <f>IF(COUNTIF(ประเมินสมรรถนะ!AB23:AF23,"")=5,"-",IF(AND(COUNTIF(ประเมินสมรรถนะ!AB23:AF23,3)&gt;=COUNTIF(ประเมินสมรรถนะ!AB23:AF23,0),COUNTIF(ประเมินสมรรถนะ!AB23:AF23,3)&gt;=COUNTIF(ประเมินสมรรถนะ!AB23:AF23,1),COUNTIF(ประเมินสมรรถนะ!AB23:AF23,3)&gt;=COUNTIF(ประเมินสมรรถนะ!AB23:AF23,2)),3,IF(AND(COUNTIF(ประเมินสมรรถนะ!AB23:AF23,2)&gt;=COUNTIF(ประเมินสมรรถนะ!AB23:AF23,0),COUNTIF(ประเมินสมรรถนะ!AB23:AF23,2)&gt;=COUNTIF(ประเมินสมรรถนะ!AB23:AF23,1)),2,IF(COUNTIF(ประเมินสมรรถนะ!AB23:AF23,1)&gt;=COUNTIF(ประเมินสมรรถนะ!AB23:AF23,0),1,0))))</f>
        <v>-</v>
      </c>
      <c r="L21" s="432" t="str">
        <f t="shared" si="0"/>
        <v/>
      </c>
      <c r="M21" s="433" t="str">
        <f t="shared" si="1"/>
        <v>-</v>
      </c>
      <c r="N21" s="433" t="str">
        <f t="shared" si="1"/>
        <v>-</v>
      </c>
      <c r="O21" s="433" t="str">
        <f t="shared" si="1"/>
        <v>-</v>
      </c>
      <c r="P21" s="433" t="str">
        <f t="shared" si="1"/>
        <v>-</v>
      </c>
      <c r="Q21" s="433" t="str">
        <f t="shared" si="1"/>
        <v>-</v>
      </c>
    </row>
    <row r="22" spans="2:17" ht="23.15" customHeight="1" x14ac:dyDescent="0.7">
      <c r="B22" s="426" t="str">
        <f>ประเมินสมรรถนะ!B24</f>
        <v>ป.4/1</v>
      </c>
      <c r="C22" s="427">
        <f>ประเมินสมรรถนะ!C24</f>
        <v>19</v>
      </c>
      <c r="D22" s="428" t="str">
        <f>ประเมินสมรรถนะ!E24</f>
        <v>เด็กหญิง</v>
      </c>
      <c r="E22" s="446" t="str">
        <f>ประเมินสมรรถนะ!F24</f>
        <v>ณัฐนันทน์</v>
      </c>
      <c r="F22" s="446" t="str">
        <f>ประเมินสมรรถนะ!G24</f>
        <v>อ้ายดวง</v>
      </c>
      <c r="G22" s="431" t="str">
        <f>IF(COUNTIF(ประเมินสมรรถนะ!I24:M24,"")=5,"-",IF(AND(COUNTIF(ประเมินสมรรถนะ!I24:M24,3)&gt;=COUNTIF(ประเมินสมรรถนะ!I24:M24,0),COUNTIF(ประเมินสมรรถนะ!I24:M24,3)&gt;=COUNTIF(ประเมินสมรรถนะ!I24:M24,1),COUNTIF(ประเมินสมรรถนะ!I24:M24,3)&gt;=COUNTIF(ประเมินสมรรถนะ!I24:M24,2)),3,IF(AND(COUNTIF(ประเมินสมรรถนะ!I24:M24,2)&gt;=COUNTIF(ประเมินสมรรถนะ!I24:M24,0),COUNTIF(ประเมินสมรรถนะ!I24:M24,2)&gt;=COUNTIF(ประเมินสมรรถนะ!I24:M24,1)),2,IF(COUNTIF(ประเมินสมรรถนะ!I24:M24,1)&gt;=COUNTIF(ประเมินสมรรถนะ!I24:M24,0),1,0))))</f>
        <v>-</v>
      </c>
      <c r="H22" s="431" t="str">
        <f>IF(COUNTIF(ประเมินสมรรถนะ!N24:R24,"")=5,"-",IF(AND(COUNTIF(ประเมินสมรรถนะ!N24:R24,3)&gt;=COUNTIF(ประเมินสมรรถนะ!N24:R24,0),COUNTIF(ประเมินสมรรถนะ!N24:R24,3)&gt;=COUNTIF(ประเมินสมรรถนะ!N24:R24,1),COUNTIF(ประเมินสมรรถนะ!N24:R24,3)&gt;=COUNTIF(ประเมินสมรรถนะ!N24:R24,2)),3,IF(AND(COUNTIF(ประเมินสมรรถนะ!N24:R24,2)&gt;=COUNTIF(ประเมินสมรรถนะ!N24:R24,0),COUNTIF(ประเมินสมรรถนะ!N24:R24,2)&gt;=COUNTIF(ประเมินสมรรถนะ!N24:R24,1)),2,IF(COUNTIF(ประเมินสมรรถนะ!N24:R24,1)&gt;=COUNTIF(ประเมินสมรรถนะ!N24:R24,0),1,0))))</f>
        <v>-</v>
      </c>
      <c r="I22" s="431" t="str">
        <f>IF(COUNTIF(ประเมินสมรรถนะ!S24:V24,"")=4,"-",IF(AND(COUNTIF(ประเมินสมรรถนะ!S24:V24,3)&gt;=COUNTIF(ประเมินสมรรถนะ!S24:V24,0),COUNTIF(ประเมินสมรรถนะ!S24:V24,3)&gt;=COUNTIF(ประเมินสมรรถนะ!S24:V24,1),COUNTIF(ประเมินสมรรถนะ!S24:V24,3)&gt;=COUNTIF(ประเมินสมรรถนะ!S24:V24,2)),3,IF(AND(COUNTIF(ประเมินสมรรถนะ!S24:V24,2)&gt;=COUNTIF(ประเมินสมรรถนะ!S24:V24,0),COUNTIF(ประเมินสมรรถนะ!S24:V24,2)&gt;=COUNTIF(ประเมินสมรรถนะ!S24:V24,1)),2,IF(COUNTIF(ประเมินสมรรถนะ!S24:V24,1)&gt;=COUNTIF(ประเมินสมรรถนะ!S24:V24,0),1,0))))</f>
        <v>-</v>
      </c>
      <c r="J22" s="431" t="str">
        <f>IF(COUNTIF(ประเมินสมรรถนะ!W24:AA24,"")=5,"-",IF(AND(COUNTIF(ประเมินสมรรถนะ!W24:AA24,3)&gt;=COUNTIF(ประเมินสมรรถนะ!W24:AA24,0),COUNTIF(ประเมินสมรรถนะ!W24:AA24,3)&gt;=COUNTIF(ประเมินสมรรถนะ!W24:AA24,1),COUNTIF(ประเมินสมรรถนะ!W24:AA24,3)&gt;=COUNTIF(ประเมินสมรรถนะ!W24:AA24,2)),3,IF(AND(COUNTIF(ประเมินสมรรถนะ!W24:AA24,2)&gt;=COUNTIF(ประเมินสมรรถนะ!W24:AA24,0),COUNTIF(ประเมินสมรรถนะ!W24:AA24,2)&gt;=COUNTIF(ประเมินสมรรถนะ!W24:AA24,1)),2,IF(COUNTIF(ประเมินสมรรถนะ!W24:AA24,1)&gt;=COUNTIF(ประเมินสมรรถนะ!W24:AA24,0),1,0))))</f>
        <v>-</v>
      </c>
      <c r="K22" s="431" t="str">
        <f>IF(COUNTIF(ประเมินสมรรถนะ!AB24:AF24,"")=5,"-",IF(AND(COUNTIF(ประเมินสมรรถนะ!AB24:AF24,3)&gt;=COUNTIF(ประเมินสมรรถนะ!AB24:AF24,0),COUNTIF(ประเมินสมรรถนะ!AB24:AF24,3)&gt;=COUNTIF(ประเมินสมรรถนะ!AB24:AF24,1),COUNTIF(ประเมินสมรรถนะ!AB24:AF24,3)&gt;=COUNTIF(ประเมินสมรรถนะ!AB24:AF24,2)),3,IF(AND(COUNTIF(ประเมินสมรรถนะ!AB24:AF24,2)&gt;=COUNTIF(ประเมินสมรรถนะ!AB24:AF24,0),COUNTIF(ประเมินสมรรถนะ!AB24:AF24,2)&gt;=COUNTIF(ประเมินสมรรถนะ!AB24:AF24,1)),2,IF(COUNTIF(ประเมินสมรรถนะ!AB24:AF24,1)&gt;=COUNTIF(ประเมินสมรรถนะ!AB24:AF24,0),1,0))))</f>
        <v>-</v>
      </c>
      <c r="L22" s="432" t="str">
        <f t="shared" si="0"/>
        <v/>
      </c>
      <c r="M22" s="433" t="str">
        <f t="shared" si="1"/>
        <v>-</v>
      </c>
      <c r="N22" s="433" t="str">
        <f t="shared" si="1"/>
        <v>-</v>
      </c>
      <c r="O22" s="433" t="str">
        <f t="shared" si="1"/>
        <v>-</v>
      </c>
      <c r="P22" s="433" t="str">
        <f t="shared" si="1"/>
        <v>-</v>
      </c>
      <c r="Q22" s="433" t="str">
        <f t="shared" si="1"/>
        <v>-</v>
      </c>
    </row>
    <row r="23" spans="2:17" ht="23.15" customHeight="1" x14ac:dyDescent="0.7">
      <c r="B23" s="426" t="str">
        <f>ประเมินสมรรถนะ!B25</f>
        <v>ป.4/1</v>
      </c>
      <c r="C23" s="427">
        <f>ประเมินสมรรถนะ!C25</f>
        <v>20</v>
      </c>
      <c r="D23" s="428" t="str">
        <f>ประเมินสมรรถนะ!E25</f>
        <v>เด็กหญิง</v>
      </c>
      <c r="E23" s="446" t="str">
        <f>ประเมินสมรรถนะ!F25</f>
        <v>พัชรดา</v>
      </c>
      <c r="F23" s="446" t="str">
        <f>ประเมินสมรรถนะ!G25</f>
        <v>ตาคำ</v>
      </c>
      <c r="G23" s="431" t="str">
        <f>IF(COUNTIF(ประเมินสมรรถนะ!I25:M25,"")=5,"-",IF(AND(COUNTIF(ประเมินสมรรถนะ!I25:M25,3)&gt;=COUNTIF(ประเมินสมรรถนะ!I25:M25,0),COUNTIF(ประเมินสมรรถนะ!I25:M25,3)&gt;=COUNTIF(ประเมินสมรรถนะ!I25:M25,1),COUNTIF(ประเมินสมรรถนะ!I25:M25,3)&gt;=COUNTIF(ประเมินสมรรถนะ!I25:M25,2)),3,IF(AND(COUNTIF(ประเมินสมรรถนะ!I25:M25,2)&gt;=COUNTIF(ประเมินสมรรถนะ!I25:M25,0),COUNTIF(ประเมินสมรรถนะ!I25:M25,2)&gt;=COUNTIF(ประเมินสมรรถนะ!I25:M25,1)),2,IF(COUNTIF(ประเมินสมรรถนะ!I25:M25,1)&gt;=COUNTIF(ประเมินสมรรถนะ!I25:M25,0),1,0))))</f>
        <v>-</v>
      </c>
      <c r="H23" s="431" t="str">
        <f>IF(COUNTIF(ประเมินสมรรถนะ!N25:R25,"")=5,"-",IF(AND(COUNTIF(ประเมินสมรรถนะ!N25:R25,3)&gt;=COUNTIF(ประเมินสมรรถนะ!N25:R25,0),COUNTIF(ประเมินสมรรถนะ!N25:R25,3)&gt;=COUNTIF(ประเมินสมรรถนะ!N25:R25,1),COUNTIF(ประเมินสมรรถนะ!N25:R25,3)&gt;=COUNTIF(ประเมินสมรรถนะ!N25:R25,2)),3,IF(AND(COUNTIF(ประเมินสมรรถนะ!N25:R25,2)&gt;=COUNTIF(ประเมินสมรรถนะ!N25:R25,0),COUNTIF(ประเมินสมรรถนะ!N25:R25,2)&gt;=COUNTIF(ประเมินสมรรถนะ!N25:R25,1)),2,IF(COUNTIF(ประเมินสมรรถนะ!N25:R25,1)&gt;=COUNTIF(ประเมินสมรรถนะ!N25:R25,0),1,0))))</f>
        <v>-</v>
      </c>
      <c r="I23" s="431" t="str">
        <f>IF(COUNTIF(ประเมินสมรรถนะ!S25:V25,"")=4,"-",IF(AND(COUNTIF(ประเมินสมรรถนะ!S25:V25,3)&gt;=COUNTIF(ประเมินสมรรถนะ!S25:V25,0),COUNTIF(ประเมินสมรรถนะ!S25:V25,3)&gt;=COUNTIF(ประเมินสมรรถนะ!S25:V25,1),COUNTIF(ประเมินสมรรถนะ!S25:V25,3)&gt;=COUNTIF(ประเมินสมรรถนะ!S25:V25,2)),3,IF(AND(COUNTIF(ประเมินสมรรถนะ!S25:V25,2)&gt;=COUNTIF(ประเมินสมรรถนะ!S25:V25,0),COUNTIF(ประเมินสมรรถนะ!S25:V25,2)&gt;=COUNTIF(ประเมินสมรรถนะ!S25:V25,1)),2,IF(COUNTIF(ประเมินสมรรถนะ!S25:V25,1)&gt;=COUNTIF(ประเมินสมรรถนะ!S25:V25,0),1,0))))</f>
        <v>-</v>
      </c>
      <c r="J23" s="431" t="str">
        <f>IF(COUNTIF(ประเมินสมรรถนะ!W25:AA25,"")=5,"-",IF(AND(COUNTIF(ประเมินสมรรถนะ!W25:AA25,3)&gt;=COUNTIF(ประเมินสมรรถนะ!W25:AA25,0),COUNTIF(ประเมินสมรรถนะ!W25:AA25,3)&gt;=COUNTIF(ประเมินสมรรถนะ!W25:AA25,1),COUNTIF(ประเมินสมรรถนะ!W25:AA25,3)&gt;=COUNTIF(ประเมินสมรรถนะ!W25:AA25,2)),3,IF(AND(COUNTIF(ประเมินสมรรถนะ!W25:AA25,2)&gt;=COUNTIF(ประเมินสมรรถนะ!W25:AA25,0),COUNTIF(ประเมินสมรรถนะ!W25:AA25,2)&gt;=COUNTIF(ประเมินสมรรถนะ!W25:AA25,1)),2,IF(COUNTIF(ประเมินสมรรถนะ!W25:AA25,1)&gt;=COUNTIF(ประเมินสมรรถนะ!W25:AA25,0),1,0))))</f>
        <v>-</v>
      </c>
      <c r="K23" s="431" t="str">
        <f>IF(COUNTIF(ประเมินสมรรถนะ!AB25:AF25,"")=5,"-",IF(AND(COUNTIF(ประเมินสมรรถนะ!AB25:AF25,3)&gt;=COUNTIF(ประเมินสมรรถนะ!AB25:AF25,0),COUNTIF(ประเมินสมรรถนะ!AB25:AF25,3)&gt;=COUNTIF(ประเมินสมรรถนะ!AB25:AF25,1),COUNTIF(ประเมินสมรรถนะ!AB25:AF25,3)&gt;=COUNTIF(ประเมินสมรรถนะ!AB25:AF25,2)),3,IF(AND(COUNTIF(ประเมินสมรรถนะ!AB25:AF25,2)&gt;=COUNTIF(ประเมินสมรรถนะ!AB25:AF25,0),COUNTIF(ประเมินสมรรถนะ!AB25:AF25,2)&gt;=COUNTIF(ประเมินสมรรถนะ!AB25:AF25,1)),2,IF(COUNTIF(ประเมินสมรรถนะ!AB25:AF25,1)&gt;=COUNTIF(ประเมินสมรรถนะ!AB25:AF25,0),1,0))))</f>
        <v>-</v>
      </c>
      <c r="L23" s="432" t="str">
        <f t="shared" si="0"/>
        <v/>
      </c>
      <c r="M23" s="433" t="str">
        <f t="shared" si="1"/>
        <v>-</v>
      </c>
      <c r="N23" s="433" t="str">
        <f t="shared" si="1"/>
        <v>-</v>
      </c>
      <c r="O23" s="433" t="str">
        <f t="shared" si="1"/>
        <v>-</v>
      </c>
      <c r="P23" s="433" t="str">
        <f t="shared" si="1"/>
        <v>-</v>
      </c>
      <c r="Q23" s="433" t="str">
        <f t="shared" si="1"/>
        <v>-</v>
      </c>
    </row>
    <row r="24" spans="2:17" ht="23.15" customHeight="1" x14ac:dyDescent="0.7">
      <c r="B24" s="426" t="str">
        <f>ประเมินสมรรถนะ!B26</f>
        <v>ป.4/1</v>
      </c>
      <c r="C24" s="427">
        <f>ประเมินสมรรถนะ!C26</f>
        <v>21</v>
      </c>
      <c r="D24" s="428" t="str">
        <f>ประเมินสมรรถนะ!E26</f>
        <v>เด็กหญิง</v>
      </c>
      <c r="E24" s="446" t="str">
        <f>ประเมินสมรรถนะ!F26</f>
        <v>เบญญาพร</v>
      </c>
      <c r="F24" s="446" t="str">
        <f>ประเมินสมรรถนะ!G26</f>
        <v>เครือคำ</v>
      </c>
      <c r="G24" s="431" t="str">
        <f>IF(COUNTIF(ประเมินสมรรถนะ!I26:M26,"")=5,"-",IF(AND(COUNTIF(ประเมินสมรรถนะ!I26:M26,3)&gt;=COUNTIF(ประเมินสมรรถนะ!I26:M26,0),COUNTIF(ประเมินสมรรถนะ!I26:M26,3)&gt;=COUNTIF(ประเมินสมรรถนะ!I26:M26,1),COUNTIF(ประเมินสมรรถนะ!I26:M26,3)&gt;=COUNTIF(ประเมินสมรรถนะ!I26:M26,2)),3,IF(AND(COUNTIF(ประเมินสมรรถนะ!I26:M26,2)&gt;=COUNTIF(ประเมินสมรรถนะ!I26:M26,0),COUNTIF(ประเมินสมรรถนะ!I26:M26,2)&gt;=COUNTIF(ประเมินสมรรถนะ!I26:M26,1)),2,IF(COUNTIF(ประเมินสมรรถนะ!I26:M26,1)&gt;=COUNTIF(ประเมินสมรรถนะ!I26:M26,0),1,0))))</f>
        <v>-</v>
      </c>
      <c r="H24" s="431" t="str">
        <f>IF(COUNTIF(ประเมินสมรรถนะ!N26:R26,"")=5,"-",IF(AND(COUNTIF(ประเมินสมรรถนะ!N26:R26,3)&gt;=COUNTIF(ประเมินสมรรถนะ!N26:R26,0),COUNTIF(ประเมินสมรรถนะ!N26:R26,3)&gt;=COUNTIF(ประเมินสมรรถนะ!N26:R26,1),COUNTIF(ประเมินสมรรถนะ!N26:R26,3)&gt;=COUNTIF(ประเมินสมรรถนะ!N26:R26,2)),3,IF(AND(COUNTIF(ประเมินสมรรถนะ!N26:R26,2)&gt;=COUNTIF(ประเมินสมรรถนะ!N26:R26,0),COUNTIF(ประเมินสมรรถนะ!N26:R26,2)&gt;=COUNTIF(ประเมินสมรรถนะ!N26:R26,1)),2,IF(COUNTIF(ประเมินสมรรถนะ!N26:R26,1)&gt;=COUNTIF(ประเมินสมรรถนะ!N26:R26,0),1,0))))</f>
        <v>-</v>
      </c>
      <c r="I24" s="431" t="str">
        <f>IF(COUNTIF(ประเมินสมรรถนะ!S26:V26,"")=4,"-",IF(AND(COUNTIF(ประเมินสมรรถนะ!S26:V26,3)&gt;=COUNTIF(ประเมินสมรรถนะ!S26:V26,0),COUNTIF(ประเมินสมรรถนะ!S26:V26,3)&gt;=COUNTIF(ประเมินสมรรถนะ!S26:V26,1),COUNTIF(ประเมินสมรรถนะ!S26:V26,3)&gt;=COUNTIF(ประเมินสมรรถนะ!S26:V26,2)),3,IF(AND(COUNTIF(ประเมินสมรรถนะ!S26:V26,2)&gt;=COUNTIF(ประเมินสมรรถนะ!S26:V26,0),COUNTIF(ประเมินสมรรถนะ!S26:V26,2)&gt;=COUNTIF(ประเมินสมรรถนะ!S26:V26,1)),2,IF(COUNTIF(ประเมินสมรรถนะ!S26:V26,1)&gt;=COUNTIF(ประเมินสมรรถนะ!S26:V26,0),1,0))))</f>
        <v>-</v>
      </c>
      <c r="J24" s="431" t="str">
        <f>IF(COUNTIF(ประเมินสมรรถนะ!W26:AA26,"")=5,"-",IF(AND(COUNTIF(ประเมินสมรรถนะ!W26:AA26,3)&gt;=COUNTIF(ประเมินสมรรถนะ!W26:AA26,0),COUNTIF(ประเมินสมรรถนะ!W26:AA26,3)&gt;=COUNTIF(ประเมินสมรรถนะ!W26:AA26,1),COUNTIF(ประเมินสมรรถนะ!W26:AA26,3)&gt;=COUNTIF(ประเมินสมรรถนะ!W26:AA26,2)),3,IF(AND(COUNTIF(ประเมินสมรรถนะ!W26:AA26,2)&gt;=COUNTIF(ประเมินสมรรถนะ!W26:AA26,0),COUNTIF(ประเมินสมรรถนะ!W26:AA26,2)&gt;=COUNTIF(ประเมินสมรรถนะ!W26:AA26,1)),2,IF(COUNTIF(ประเมินสมรรถนะ!W26:AA26,1)&gt;=COUNTIF(ประเมินสมรรถนะ!W26:AA26,0),1,0))))</f>
        <v>-</v>
      </c>
      <c r="K24" s="431" t="str">
        <f>IF(COUNTIF(ประเมินสมรรถนะ!AB26:AF26,"")=5,"-",IF(AND(COUNTIF(ประเมินสมรรถนะ!AB26:AF26,3)&gt;=COUNTIF(ประเมินสมรรถนะ!AB26:AF26,0),COUNTIF(ประเมินสมรรถนะ!AB26:AF26,3)&gt;=COUNTIF(ประเมินสมรรถนะ!AB26:AF26,1),COUNTIF(ประเมินสมรรถนะ!AB26:AF26,3)&gt;=COUNTIF(ประเมินสมรรถนะ!AB26:AF26,2)),3,IF(AND(COUNTIF(ประเมินสมรรถนะ!AB26:AF26,2)&gt;=COUNTIF(ประเมินสมรรถนะ!AB26:AF26,0),COUNTIF(ประเมินสมรรถนะ!AB26:AF26,2)&gt;=COUNTIF(ประเมินสมรรถนะ!AB26:AF26,1)),2,IF(COUNTIF(ประเมินสมรรถนะ!AB26:AF26,1)&gt;=COUNTIF(ประเมินสมรรถนะ!AB26:AF26,0),1,0))))</f>
        <v>-</v>
      </c>
      <c r="L24" s="432" t="str">
        <f t="shared" si="0"/>
        <v/>
      </c>
      <c r="M24" s="433" t="str">
        <f t="shared" si="1"/>
        <v>-</v>
      </c>
      <c r="N24" s="433" t="str">
        <f t="shared" si="1"/>
        <v>-</v>
      </c>
      <c r="O24" s="433" t="str">
        <f t="shared" si="1"/>
        <v>-</v>
      </c>
      <c r="P24" s="433" t="str">
        <f t="shared" si="1"/>
        <v>-</v>
      </c>
      <c r="Q24" s="433" t="str">
        <f t="shared" si="1"/>
        <v>-</v>
      </c>
    </row>
    <row r="25" spans="2:17" ht="23.15" customHeight="1" x14ac:dyDescent="0.7">
      <c r="B25" s="426" t="str">
        <f>ประเมินสมรรถนะ!B27</f>
        <v>ป.4/1</v>
      </c>
      <c r="C25" s="427">
        <f>ประเมินสมรรถนะ!C27</f>
        <v>22</v>
      </c>
      <c r="D25" s="428" t="str">
        <f>ประเมินสมรรถนะ!E27</f>
        <v>เด็กหญิง</v>
      </c>
      <c r="E25" s="446" t="str">
        <f>ประเมินสมรรถนะ!F27</f>
        <v>ภาพิมล</v>
      </c>
      <c r="F25" s="446" t="str">
        <f>ประเมินสมรรถนะ!G27</f>
        <v>เสารังษี</v>
      </c>
      <c r="G25" s="431" t="str">
        <f>IF(COUNTIF(ประเมินสมรรถนะ!I27:M27,"")=5,"-",IF(AND(COUNTIF(ประเมินสมรรถนะ!I27:M27,3)&gt;=COUNTIF(ประเมินสมรรถนะ!I27:M27,0),COUNTIF(ประเมินสมรรถนะ!I27:M27,3)&gt;=COUNTIF(ประเมินสมรรถนะ!I27:M27,1),COUNTIF(ประเมินสมรรถนะ!I27:M27,3)&gt;=COUNTIF(ประเมินสมรรถนะ!I27:M27,2)),3,IF(AND(COUNTIF(ประเมินสมรรถนะ!I27:M27,2)&gt;=COUNTIF(ประเมินสมรรถนะ!I27:M27,0),COUNTIF(ประเมินสมรรถนะ!I27:M27,2)&gt;=COUNTIF(ประเมินสมรรถนะ!I27:M27,1)),2,IF(COUNTIF(ประเมินสมรรถนะ!I27:M27,1)&gt;=COUNTIF(ประเมินสมรรถนะ!I27:M27,0),1,0))))</f>
        <v>-</v>
      </c>
      <c r="H25" s="431" t="str">
        <f>IF(COUNTIF(ประเมินสมรรถนะ!N27:R27,"")=5,"-",IF(AND(COUNTIF(ประเมินสมรรถนะ!N27:R27,3)&gt;=COUNTIF(ประเมินสมรรถนะ!N27:R27,0),COUNTIF(ประเมินสมรรถนะ!N27:R27,3)&gt;=COUNTIF(ประเมินสมรรถนะ!N27:R27,1),COUNTIF(ประเมินสมรรถนะ!N27:R27,3)&gt;=COUNTIF(ประเมินสมรรถนะ!N27:R27,2)),3,IF(AND(COUNTIF(ประเมินสมรรถนะ!N27:R27,2)&gt;=COUNTIF(ประเมินสมรรถนะ!N27:R27,0),COUNTIF(ประเมินสมรรถนะ!N27:R27,2)&gt;=COUNTIF(ประเมินสมรรถนะ!N27:R27,1)),2,IF(COUNTIF(ประเมินสมรรถนะ!N27:R27,1)&gt;=COUNTIF(ประเมินสมรรถนะ!N27:R27,0),1,0))))</f>
        <v>-</v>
      </c>
      <c r="I25" s="431" t="str">
        <f>IF(COUNTIF(ประเมินสมรรถนะ!S27:V27,"")=4,"-",IF(AND(COUNTIF(ประเมินสมรรถนะ!S27:V27,3)&gt;=COUNTIF(ประเมินสมรรถนะ!S27:V27,0),COUNTIF(ประเมินสมรรถนะ!S27:V27,3)&gt;=COUNTIF(ประเมินสมรรถนะ!S27:V27,1),COUNTIF(ประเมินสมรรถนะ!S27:V27,3)&gt;=COUNTIF(ประเมินสมรรถนะ!S27:V27,2)),3,IF(AND(COUNTIF(ประเมินสมรรถนะ!S27:V27,2)&gt;=COUNTIF(ประเมินสมรรถนะ!S27:V27,0),COUNTIF(ประเมินสมรรถนะ!S27:V27,2)&gt;=COUNTIF(ประเมินสมรรถนะ!S27:V27,1)),2,IF(COUNTIF(ประเมินสมรรถนะ!S27:V27,1)&gt;=COUNTIF(ประเมินสมรรถนะ!S27:V27,0),1,0))))</f>
        <v>-</v>
      </c>
      <c r="J25" s="431" t="str">
        <f>IF(COUNTIF(ประเมินสมรรถนะ!W27:AA27,"")=5,"-",IF(AND(COUNTIF(ประเมินสมรรถนะ!W27:AA27,3)&gt;=COUNTIF(ประเมินสมรรถนะ!W27:AA27,0),COUNTIF(ประเมินสมรรถนะ!W27:AA27,3)&gt;=COUNTIF(ประเมินสมรรถนะ!W27:AA27,1),COUNTIF(ประเมินสมรรถนะ!W27:AA27,3)&gt;=COUNTIF(ประเมินสมรรถนะ!W27:AA27,2)),3,IF(AND(COUNTIF(ประเมินสมรรถนะ!W27:AA27,2)&gt;=COUNTIF(ประเมินสมรรถนะ!W27:AA27,0),COUNTIF(ประเมินสมรรถนะ!W27:AA27,2)&gt;=COUNTIF(ประเมินสมรรถนะ!W27:AA27,1)),2,IF(COUNTIF(ประเมินสมรรถนะ!W27:AA27,1)&gt;=COUNTIF(ประเมินสมรรถนะ!W27:AA27,0),1,0))))</f>
        <v>-</v>
      </c>
      <c r="K25" s="431" t="str">
        <f>IF(COUNTIF(ประเมินสมรรถนะ!AB27:AF27,"")=5,"-",IF(AND(COUNTIF(ประเมินสมรรถนะ!AB27:AF27,3)&gt;=COUNTIF(ประเมินสมรรถนะ!AB27:AF27,0),COUNTIF(ประเมินสมรรถนะ!AB27:AF27,3)&gt;=COUNTIF(ประเมินสมรรถนะ!AB27:AF27,1),COUNTIF(ประเมินสมรรถนะ!AB27:AF27,3)&gt;=COUNTIF(ประเมินสมรรถนะ!AB27:AF27,2)),3,IF(AND(COUNTIF(ประเมินสมรรถนะ!AB27:AF27,2)&gt;=COUNTIF(ประเมินสมรรถนะ!AB27:AF27,0),COUNTIF(ประเมินสมรรถนะ!AB27:AF27,2)&gt;=COUNTIF(ประเมินสมรรถนะ!AB27:AF27,1)),2,IF(COUNTIF(ประเมินสมรรถนะ!AB27:AF27,1)&gt;=COUNTIF(ประเมินสมรรถนะ!AB27:AF27,0),1,0))))</f>
        <v>-</v>
      </c>
      <c r="L25" s="432" t="str">
        <f t="shared" si="0"/>
        <v/>
      </c>
      <c r="M25" s="433" t="str">
        <f t="shared" si="1"/>
        <v>-</v>
      </c>
      <c r="N25" s="433" t="str">
        <f t="shared" si="1"/>
        <v>-</v>
      </c>
      <c r="O25" s="433" t="str">
        <f t="shared" si="1"/>
        <v>-</v>
      </c>
      <c r="P25" s="433" t="str">
        <f t="shared" si="1"/>
        <v>-</v>
      </c>
      <c r="Q25" s="433" t="str">
        <f t="shared" si="1"/>
        <v>-</v>
      </c>
    </row>
    <row r="26" spans="2:17" ht="23.15" customHeight="1" x14ac:dyDescent="0.7">
      <c r="B26" s="426" t="str">
        <f>ประเมินสมรรถนะ!B28</f>
        <v>ป.4/1</v>
      </c>
      <c r="C26" s="427">
        <f>ประเมินสมรรถนะ!C28</f>
        <v>23</v>
      </c>
      <c r="D26" s="428" t="str">
        <f>ประเมินสมรรถนะ!E28</f>
        <v>เด็กหญิง</v>
      </c>
      <c r="E26" s="446" t="str">
        <f>ประเมินสมรรถนะ!F28</f>
        <v>ครองขวัญ</v>
      </c>
      <c r="F26" s="446" t="str">
        <f>ประเมินสมรรถนะ!G28</f>
        <v>มะรอเซะ</v>
      </c>
      <c r="G26" s="431" t="str">
        <f>IF(COUNTIF(ประเมินสมรรถนะ!I28:M28,"")=5,"-",IF(AND(COUNTIF(ประเมินสมรรถนะ!I28:M28,3)&gt;=COUNTIF(ประเมินสมรรถนะ!I28:M28,0),COUNTIF(ประเมินสมรรถนะ!I28:M28,3)&gt;=COUNTIF(ประเมินสมรรถนะ!I28:M28,1),COUNTIF(ประเมินสมรรถนะ!I28:M28,3)&gt;=COUNTIF(ประเมินสมรรถนะ!I28:M28,2)),3,IF(AND(COUNTIF(ประเมินสมรรถนะ!I28:M28,2)&gt;=COUNTIF(ประเมินสมรรถนะ!I28:M28,0),COUNTIF(ประเมินสมรรถนะ!I28:M28,2)&gt;=COUNTIF(ประเมินสมรรถนะ!I28:M28,1)),2,IF(COUNTIF(ประเมินสมรรถนะ!I28:M28,1)&gt;=COUNTIF(ประเมินสมรรถนะ!I28:M28,0),1,0))))</f>
        <v>-</v>
      </c>
      <c r="H26" s="431" t="str">
        <f>IF(COUNTIF(ประเมินสมรรถนะ!N28:R28,"")=5,"-",IF(AND(COUNTIF(ประเมินสมรรถนะ!N28:R28,3)&gt;=COUNTIF(ประเมินสมรรถนะ!N28:R28,0),COUNTIF(ประเมินสมรรถนะ!N28:R28,3)&gt;=COUNTIF(ประเมินสมรรถนะ!N28:R28,1),COUNTIF(ประเมินสมรรถนะ!N28:R28,3)&gt;=COUNTIF(ประเมินสมรรถนะ!N28:R28,2)),3,IF(AND(COUNTIF(ประเมินสมรรถนะ!N28:R28,2)&gt;=COUNTIF(ประเมินสมรรถนะ!N28:R28,0),COUNTIF(ประเมินสมรรถนะ!N28:R28,2)&gt;=COUNTIF(ประเมินสมรรถนะ!N28:R28,1)),2,IF(COUNTIF(ประเมินสมรรถนะ!N28:R28,1)&gt;=COUNTIF(ประเมินสมรรถนะ!N28:R28,0),1,0))))</f>
        <v>-</v>
      </c>
      <c r="I26" s="431" t="str">
        <f>IF(COUNTIF(ประเมินสมรรถนะ!S28:V28,"")=4,"-",IF(AND(COUNTIF(ประเมินสมรรถนะ!S28:V28,3)&gt;=COUNTIF(ประเมินสมรรถนะ!S28:V28,0),COUNTIF(ประเมินสมรรถนะ!S28:V28,3)&gt;=COUNTIF(ประเมินสมรรถนะ!S28:V28,1),COUNTIF(ประเมินสมรรถนะ!S28:V28,3)&gt;=COUNTIF(ประเมินสมรรถนะ!S28:V28,2)),3,IF(AND(COUNTIF(ประเมินสมรรถนะ!S28:V28,2)&gt;=COUNTIF(ประเมินสมรรถนะ!S28:V28,0),COUNTIF(ประเมินสมรรถนะ!S28:V28,2)&gt;=COUNTIF(ประเมินสมรรถนะ!S28:V28,1)),2,IF(COUNTIF(ประเมินสมรรถนะ!S28:V28,1)&gt;=COUNTIF(ประเมินสมรรถนะ!S28:V28,0),1,0))))</f>
        <v>-</v>
      </c>
      <c r="J26" s="431" t="str">
        <f>IF(COUNTIF(ประเมินสมรรถนะ!W28:AA28,"")=5,"-",IF(AND(COUNTIF(ประเมินสมรรถนะ!W28:AA28,3)&gt;=COUNTIF(ประเมินสมรรถนะ!W28:AA28,0),COUNTIF(ประเมินสมรรถนะ!W28:AA28,3)&gt;=COUNTIF(ประเมินสมรรถนะ!W28:AA28,1),COUNTIF(ประเมินสมรรถนะ!W28:AA28,3)&gt;=COUNTIF(ประเมินสมรรถนะ!W28:AA28,2)),3,IF(AND(COUNTIF(ประเมินสมรรถนะ!W28:AA28,2)&gt;=COUNTIF(ประเมินสมรรถนะ!W28:AA28,0),COUNTIF(ประเมินสมรรถนะ!W28:AA28,2)&gt;=COUNTIF(ประเมินสมรรถนะ!W28:AA28,1)),2,IF(COUNTIF(ประเมินสมรรถนะ!W28:AA28,1)&gt;=COUNTIF(ประเมินสมรรถนะ!W28:AA28,0),1,0))))</f>
        <v>-</v>
      </c>
      <c r="K26" s="431" t="str">
        <f>IF(COUNTIF(ประเมินสมรรถนะ!AB28:AF28,"")=5,"-",IF(AND(COUNTIF(ประเมินสมรรถนะ!AB28:AF28,3)&gt;=COUNTIF(ประเมินสมรรถนะ!AB28:AF28,0),COUNTIF(ประเมินสมรรถนะ!AB28:AF28,3)&gt;=COUNTIF(ประเมินสมรรถนะ!AB28:AF28,1),COUNTIF(ประเมินสมรรถนะ!AB28:AF28,3)&gt;=COUNTIF(ประเมินสมรรถนะ!AB28:AF28,2)),3,IF(AND(COUNTIF(ประเมินสมรรถนะ!AB28:AF28,2)&gt;=COUNTIF(ประเมินสมรรถนะ!AB28:AF28,0),COUNTIF(ประเมินสมรรถนะ!AB28:AF28,2)&gt;=COUNTIF(ประเมินสมรรถนะ!AB28:AF28,1)),2,IF(COUNTIF(ประเมินสมรรถนะ!AB28:AF28,1)&gt;=COUNTIF(ประเมินสมรรถนะ!AB28:AF28,0),1,0))))</f>
        <v>-</v>
      </c>
      <c r="L26" s="432" t="str">
        <f t="shared" si="0"/>
        <v/>
      </c>
      <c r="M26" s="433" t="str">
        <f t="shared" si="1"/>
        <v>-</v>
      </c>
      <c r="N26" s="433" t="str">
        <f t="shared" si="1"/>
        <v>-</v>
      </c>
      <c r="O26" s="433" t="str">
        <f t="shared" si="1"/>
        <v>-</v>
      </c>
      <c r="P26" s="433" t="str">
        <f t="shared" si="1"/>
        <v>-</v>
      </c>
      <c r="Q26" s="433" t="str">
        <f t="shared" si="1"/>
        <v>-</v>
      </c>
    </row>
    <row r="27" spans="2:17" ht="23.15" customHeight="1" x14ac:dyDescent="0.7">
      <c r="B27" s="426" t="str">
        <f>ประเมินสมรรถนะ!B29</f>
        <v>ป.4/1</v>
      </c>
      <c r="C27" s="427">
        <f>ประเมินสมรรถนะ!C29</f>
        <v>24</v>
      </c>
      <c r="D27" s="428" t="str">
        <f>ประเมินสมรรถนะ!E29</f>
        <v>เด็กหญิง</v>
      </c>
      <c r="E27" s="446" t="str">
        <f>ประเมินสมรรถนะ!F29</f>
        <v>กัญญาภัทร</v>
      </c>
      <c r="F27" s="446" t="str">
        <f>ประเมินสมรรถนะ!G29</f>
        <v>ใจปิน</v>
      </c>
      <c r="G27" s="431" t="str">
        <f>IF(COUNTIF(ประเมินสมรรถนะ!I29:M29,"")=5,"-",IF(AND(COUNTIF(ประเมินสมรรถนะ!I29:M29,3)&gt;=COUNTIF(ประเมินสมรรถนะ!I29:M29,0),COUNTIF(ประเมินสมรรถนะ!I29:M29,3)&gt;=COUNTIF(ประเมินสมรรถนะ!I29:M29,1),COUNTIF(ประเมินสมรรถนะ!I29:M29,3)&gt;=COUNTIF(ประเมินสมรรถนะ!I29:M29,2)),3,IF(AND(COUNTIF(ประเมินสมรรถนะ!I29:M29,2)&gt;=COUNTIF(ประเมินสมรรถนะ!I29:M29,0),COUNTIF(ประเมินสมรรถนะ!I29:M29,2)&gt;=COUNTIF(ประเมินสมรรถนะ!I29:M29,1)),2,IF(COUNTIF(ประเมินสมรรถนะ!I29:M29,1)&gt;=COUNTIF(ประเมินสมรรถนะ!I29:M29,0),1,0))))</f>
        <v>-</v>
      </c>
      <c r="H27" s="431" t="str">
        <f>IF(COUNTIF(ประเมินสมรรถนะ!N29:R29,"")=5,"-",IF(AND(COUNTIF(ประเมินสมรรถนะ!N29:R29,3)&gt;=COUNTIF(ประเมินสมรรถนะ!N29:R29,0),COUNTIF(ประเมินสมรรถนะ!N29:R29,3)&gt;=COUNTIF(ประเมินสมรรถนะ!N29:R29,1),COUNTIF(ประเมินสมรรถนะ!N29:R29,3)&gt;=COUNTIF(ประเมินสมรรถนะ!N29:R29,2)),3,IF(AND(COUNTIF(ประเมินสมรรถนะ!N29:R29,2)&gt;=COUNTIF(ประเมินสมรรถนะ!N29:R29,0),COUNTIF(ประเมินสมรรถนะ!N29:R29,2)&gt;=COUNTIF(ประเมินสมรรถนะ!N29:R29,1)),2,IF(COUNTIF(ประเมินสมรรถนะ!N29:R29,1)&gt;=COUNTIF(ประเมินสมรรถนะ!N29:R29,0),1,0))))</f>
        <v>-</v>
      </c>
      <c r="I27" s="431" t="str">
        <f>IF(COUNTIF(ประเมินสมรรถนะ!S29:V29,"")=4,"-",IF(AND(COUNTIF(ประเมินสมรรถนะ!S29:V29,3)&gt;=COUNTIF(ประเมินสมรรถนะ!S29:V29,0),COUNTIF(ประเมินสมรรถนะ!S29:V29,3)&gt;=COUNTIF(ประเมินสมรรถนะ!S29:V29,1),COUNTIF(ประเมินสมรรถนะ!S29:V29,3)&gt;=COUNTIF(ประเมินสมรรถนะ!S29:V29,2)),3,IF(AND(COUNTIF(ประเมินสมรรถนะ!S29:V29,2)&gt;=COUNTIF(ประเมินสมรรถนะ!S29:V29,0),COUNTIF(ประเมินสมรรถนะ!S29:V29,2)&gt;=COUNTIF(ประเมินสมรรถนะ!S29:V29,1)),2,IF(COUNTIF(ประเมินสมรรถนะ!S29:V29,1)&gt;=COUNTIF(ประเมินสมรรถนะ!S29:V29,0),1,0))))</f>
        <v>-</v>
      </c>
      <c r="J27" s="431" t="str">
        <f>IF(COUNTIF(ประเมินสมรรถนะ!W29:AA29,"")=5,"-",IF(AND(COUNTIF(ประเมินสมรรถนะ!W29:AA29,3)&gt;=COUNTIF(ประเมินสมรรถนะ!W29:AA29,0),COUNTIF(ประเมินสมรรถนะ!W29:AA29,3)&gt;=COUNTIF(ประเมินสมรรถนะ!W29:AA29,1),COUNTIF(ประเมินสมรรถนะ!W29:AA29,3)&gt;=COUNTIF(ประเมินสมรรถนะ!W29:AA29,2)),3,IF(AND(COUNTIF(ประเมินสมรรถนะ!W29:AA29,2)&gt;=COUNTIF(ประเมินสมรรถนะ!W29:AA29,0),COUNTIF(ประเมินสมรรถนะ!W29:AA29,2)&gt;=COUNTIF(ประเมินสมรรถนะ!W29:AA29,1)),2,IF(COUNTIF(ประเมินสมรรถนะ!W29:AA29,1)&gt;=COUNTIF(ประเมินสมรรถนะ!W29:AA29,0),1,0))))</f>
        <v>-</v>
      </c>
      <c r="K27" s="431" t="str">
        <f>IF(COUNTIF(ประเมินสมรรถนะ!AB29:AF29,"")=5,"-",IF(AND(COUNTIF(ประเมินสมรรถนะ!AB29:AF29,3)&gt;=COUNTIF(ประเมินสมรรถนะ!AB29:AF29,0),COUNTIF(ประเมินสมรรถนะ!AB29:AF29,3)&gt;=COUNTIF(ประเมินสมรรถนะ!AB29:AF29,1),COUNTIF(ประเมินสมรรถนะ!AB29:AF29,3)&gt;=COUNTIF(ประเมินสมรรถนะ!AB29:AF29,2)),3,IF(AND(COUNTIF(ประเมินสมรรถนะ!AB29:AF29,2)&gt;=COUNTIF(ประเมินสมรรถนะ!AB29:AF29,0),COUNTIF(ประเมินสมรรถนะ!AB29:AF29,2)&gt;=COUNTIF(ประเมินสมรรถนะ!AB29:AF29,1)),2,IF(COUNTIF(ประเมินสมรรถนะ!AB29:AF29,1)&gt;=COUNTIF(ประเมินสมรรถนะ!AB29:AF29,0),1,0))))</f>
        <v>-</v>
      </c>
      <c r="L27" s="432" t="str">
        <f t="shared" si="0"/>
        <v/>
      </c>
      <c r="M27" s="433" t="str">
        <f t="shared" si="1"/>
        <v>-</v>
      </c>
      <c r="N27" s="433" t="str">
        <f t="shared" si="1"/>
        <v>-</v>
      </c>
      <c r="O27" s="433" t="str">
        <f t="shared" si="1"/>
        <v>-</v>
      </c>
      <c r="P27" s="433" t="str">
        <f t="shared" si="1"/>
        <v>-</v>
      </c>
      <c r="Q27" s="433" t="str">
        <f t="shared" si="1"/>
        <v>-</v>
      </c>
    </row>
    <row r="28" spans="2:17" ht="23.15" customHeight="1" x14ac:dyDescent="0.7">
      <c r="B28" s="426" t="str">
        <f>ประเมินสมรรถนะ!B30</f>
        <v>ป.4/1</v>
      </c>
      <c r="C28" s="427">
        <f>ประเมินสมรรถนะ!C30</f>
        <v>25</v>
      </c>
      <c r="D28" s="428" t="str">
        <f>ประเมินสมรรถนะ!E30</f>
        <v>เด็กหญิง</v>
      </c>
      <c r="E28" s="446" t="str">
        <f>ประเมินสมรรถนะ!F30</f>
        <v>อริยดา</v>
      </c>
      <c r="F28" s="446" t="str">
        <f>ประเมินสมรรถนะ!G30</f>
        <v>เพรียจิต</v>
      </c>
      <c r="G28" s="431" t="str">
        <f>IF(COUNTIF(ประเมินสมรรถนะ!I30:M30,"")=5,"-",IF(AND(COUNTIF(ประเมินสมรรถนะ!I30:M30,3)&gt;=COUNTIF(ประเมินสมรรถนะ!I30:M30,0),COUNTIF(ประเมินสมรรถนะ!I30:M30,3)&gt;=COUNTIF(ประเมินสมรรถนะ!I30:M30,1),COUNTIF(ประเมินสมรรถนะ!I30:M30,3)&gt;=COUNTIF(ประเมินสมรรถนะ!I30:M30,2)),3,IF(AND(COUNTIF(ประเมินสมรรถนะ!I30:M30,2)&gt;=COUNTIF(ประเมินสมรรถนะ!I30:M30,0),COUNTIF(ประเมินสมรรถนะ!I30:M30,2)&gt;=COUNTIF(ประเมินสมรรถนะ!I30:M30,1)),2,IF(COUNTIF(ประเมินสมรรถนะ!I30:M30,1)&gt;=COUNTIF(ประเมินสมรรถนะ!I30:M30,0),1,0))))</f>
        <v>-</v>
      </c>
      <c r="H28" s="431" t="str">
        <f>IF(COUNTIF(ประเมินสมรรถนะ!N30:R30,"")=5,"-",IF(AND(COUNTIF(ประเมินสมรรถนะ!N30:R30,3)&gt;=COUNTIF(ประเมินสมรรถนะ!N30:R30,0),COUNTIF(ประเมินสมรรถนะ!N30:R30,3)&gt;=COUNTIF(ประเมินสมรรถนะ!N30:R30,1),COUNTIF(ประเมินสมรรถนะ!N30:R30,3)&gt;=COUNTIF(ประเมินสมรรถนะ!N30:R30,2)),3,IF(AND(COUNTIF(ประเมินสมรรถนะ!N30:R30,2)&gt;=COUNTIF(ประเมินสมรรถนะ!N30:R30,0),COUNTIF(ประเมินสมรรถนะ!N30:R30,2)&gt;=COUNTIF(ประเมินสมรรถนะ!N30:R30,1)),2,IF(COUNTIF(ประเมินสมรรถนะ!N30:R30,1)&gt;=COUNTIF(ประเมินสมรรถนะ!N30:R30,0),1,0))))</f>
        <v>-</v>
      </c>
      <c r="I28" s="431" t="str">
        <f>IF(COUNTIF(ประเมินสมรรถนะ!S30:V30,"")=4,"-",IF(AND(COUNTIF(ประเมินสมรรถนะ!S30:V30,3)&gt;=COUNTIF(ประเมินสมรรถนะ!S30:V30,0),COUNTIF(ประเมินสมรรถนะ!S30:V30,3)&gt;=COUNTIF(ประเมินสมรรถนะ!S30:V30,1),COUNTIF(ประเมินสมรรถนะ!S30:V30,3)&gt;=COUNTIF(ประเมินสมรรถนะ!S30:V30,2)),3,IF(AND(COUNTIF(ประเมินสมรรถนะ!S30:V30,2)&gt;=COUNTIF(ประเมินสมรรถนะ!S30:V30,0),COUNTIF(ประเมินสมรรถนะ!S30:V30,2)&gt;=COUNTIF(ประเมินสมรรถนะ!S30:V30,1)),2,IF(COUNTIF(ประเมินสมรรถนะ!S30:V30,1)&gt;=COUNTIF(ประเมินสมรรถนะ!S30:V30,0),1,0))))</f>
        <v>-</v>
      </c>
      <c r="J28" s="431" t="str">
        <f>IF(COUNTIF(ประเมินสมรรถนะ!W30:AA30,"")=5,"-",IF(AND(COUNTIF(ประเมินสมรรถนะ!W30:AA30,3)&gt;=COUNTIF(ประเมินสมรรถนะ!W30:AA30,0),COUNTIF(ประเมินสมรรถนะ!W30:AA30,3)&gt;=COUNTIF(ประเมินสมรรถนะ!W30:AA30,1),COUNTIF(ประเมินสมรรถนะ!W30:AA30,3)&gt;=COUNTIF(ประเมินสมรรถนะ!W30:AA30,2)),3,IF(AND(COUNTIF(ประเมินสมรรถนะ!W30:AA30,2)&gt;=COUNTIF(ประเมินสมรรถนะ!W30:AA30,0),COUNTIF(ประเมินสมรรถนะ!W30:AA30,2)&gt;=COUNTIF(ประเมินสมรรถนะ!W30:AA30,1)),2,IF(COUNTIF(ประเมินสมรรถนะ!W30:AA30,1)&gt;=COUNTIF(ประเมินสมรรถนะ!W30:AA30,0),1,0))))</f>
        <v>-</v>
      </c>
      <c r="K28" s="431" t="str">
        <f>IF(COUNTIF(ประเมินสมรรถนะ!AB30:AF30,"")=5,"-",IF(AND(COUNTIF(ประเมินสมรรถนะ!AB30:AF30,3)&gt;=COUNTIF(ประเมินสมรรถนะ!AB30:AF30,0),COUNTIF(ประเมินสมรรถนะ!AB30:AF30,3)&gt;=COUNTIF(ประเมินสมรรถนะ!AB30:AF30,1),COUNTIF(ประเมินสมรรถนะ!AB30:AF30,3)&gt;=COUNTIF(ประเมินสมรรถนะ!AB30:AF30,2)),3,IF(AND(COUNTIF(ประเมินสมรรถนะ!AB30:AF30,2)&gt;=COUNTIF(ประเมินสมรรถนะ!AB30:AF30,0),COUNTIF(ประเมินสมรรถนะ!AB30:AF30,2)&gt;=COUNTIF(ประเมินสมรรถนะ!AB30:AF30,1)),2,IF(COUNTIF(ประเมินสมรรถนะ!AB30:AF30,1)&gt;=COUNTIF(ประเมินสมรรถนะ!AB30:AF30,0),1,0))))</f>
        <v>-</v>
      </c>
      <c r="L28" s="432" t="str">
        <f t="shared" si="0"/>
        <v/>
      </c>
      <c r="M28" s="433" t="str">
        <f t="shared" si="1"/>
        <v>-</v>
      </c>
      <c r="N28" s="433" t="str">
        <f t="shared" si="1"/>
        <v>-</v>
      </c>
      <c r="O28" s="433" t="str">
        <f t="shared" si="1"/>
        <v>-</v>
      </c>
      <c r="P28" s="433" t="str">
        <f t="shared" si="1"/>
        <v>-</v>
      </c>
      <c r="Q28" s="433" t="str">
        <f t="shared" si="1"/>
        <v>-</v>
      </c>
    </row>
    <row r="29" spans="2:17" ht="23.15" customHeight="1" x14ac:dyDescent="0.7">
      <c r="B29" s="426" t="str">
        <f>ประเมินสมรรถนะ!B31</f>
        <v>ป.4/1</v>
      </c>
      <c r="C29" s="427">
        <f>ประเมินสมรรถนะ!C31</f>
        <v>26</v>
      </c>
      <c r="D29" s="428" t="str">
        <f>ประเมินสมรรถนะ!E31</f>
        <v>เด็กชาย</v>
      </c>
      <c r="E29" s="446" t="str">
        <f>ประเมินสมรรถนะ!F31</f>
        <v>ธีรกฤต</v>
      </c>
      <c r="F29" s="446" t="str">
        <f>ประเมินสมรรถนะ!G31</f>
        <v>รินเที่ยง</v>
      </c>
      <c r="G29" s="431" t="str">
        <f>IF(COUNTIF(ประเมินสมรรถนะ!I31:M31,"")=5,"-",IF(AND(COUNTIF(ประเมินสมรรถนะ!I31:M31,3)&gt;=COUNTIF(ประเมินสมรรถนะ!I31:M31,0),COUNTIF(ประเมินสมรรถนะ!I31:M31,3)&gt;=COUNTIF(ประเมินสมรรถนะ!I31:M31,1),COUNTIF(ประเมินสมรรถนะ!I31:M31,3)&gt;=COUNTIF(ประเมินสมรรถนะ!I31:M31,2)),3,IF(AND(COUNTIF(ประเมินสมรรถนะ!I31:M31,2)&gt;=COUNTIF(ประเมินสมรรถนะ!I31:M31,0),COUNTIF(ประเมินสมรรถนะ!I31:M31,2)&gt;=COUNTIF(ประเมินสมรรถนะ!I31:M31,1)),2,IF(COUNTIF(ประเมินสมรรถนะ!I31:M31,1)&gt;=COUNTIF(ประเมินสมรรถนะ!I31:M31,0),1,0))))</f>
        <v>-</v>
      </c>
      <c r="H29" s="431" t="str">
        <f>IF(COUNTIF(ประเมินสมรรถนะ!N31:R31,"")=5,"-",IF(AND(COUNTIF(ประเมินสมรรถนะ!N31:R31,3)&gt;=COUNTIF(ประเมินสมรรถนะ!N31:R31,0),COUNTIF(ประเมินสมรรถนะ!N31:R31,3)&gt;=COUNTIF(ประเมินสมรรถนะ!N31:R31,1),COUNTIF(ประเมินสมรรถนะ!N31:R31,3)&gt;=COUNTIF(ประเมินสมรรถนะ!N31:R31,2)),3,IF(AND(COUNTIF(ประเมินสมรรถนะ!N31:R31,2)&gt;=COUNTIF(ประเมินสมรรถนะ!N31:R31,0),COUNTIF(ประเมินสมรรถนะ!N31:R31,2)&gt;=COUNTIF(ประเมินสมรรถนะ!N31:R31,1)),2,IF(COUNTIF(ประเมินสมรรถนะ!N31:R31,1)&gt;=COUNTIF(ประเมินสมรรถนะ!N31:R31,0),1,0))))</f>
        <v>-</v>
      </c>
      <c r="I29" s="431" t="str">
        <f>IF(COUNTIF(ประเมินสมรรถนะ!S31:V31,"")=4,"-",IF(AND(COUNTIF(ประเมินสมรรถนะ!S31:V31,3)&gt;=COUNTIF(ประเมินสมรรถนะ!S31:V31,0),COUNTIF(ประเมินสมรรถนะ!S31:V31,3)&gt;=COUNTIF(ประเมินสมรรถนะ!S31:V31,1),COUNTIF(ประเมินสมรรถนะ!S31:V31,3)&gt;=COUNTIF(ประเมินสมรรถนะ!S31:V31,2)),3,IF(AND(COUNTIF(ประเมินสมรรถนะ!S31:V31,2)&gt;=COUNTIF(ประเมินสมรรถนะ!S31:V31,0),COUNTIF(ประเมินสมรรถนะ!S31:V31,2)&gt;=COUNTIF(ประเมินสมรรถนะ!S31:V31,1)),2,IF(COUNTIF(ประเมินสมรรถนะ!S31:V31,1)&gt;=COUNTIF(ประเมินสมรรถนะ!S31:V31,0),1,0))))</f>
        <v>-</v>
      </c>
      <c r="J29" s="431" t="str">
        <f>IF(COUNTIF(ประเมินสมรรถนะ!W31:AA31,"")=5,"-",IF(AND(COUNTIF(ประเมินสมรรถนะ!W31:AA31,3)&gt;=COUNTIF(ประเมินสมรรถนะ!W31:AA31,0),COUNTIF(ประเมินสมรรถนะ!W31:AA31,3)&gt;=COUNTIF(ประเมินสมรรถนะ!W31:AA31,1),COUNTIF(ประเมินสมรรถนะ!W31:AA31,3)&gt;=COUNTIF(ประเมินสมรรถนะ!W31:AA31,2)),3,IF(AND(COUNTIF(ประเมินสมรรถนะ!W31:AA31,2)&gt;=COUNTIF(ประเมินสมรรถนะ!W31:AA31,0),COUNTIF(ประเมินสมรรถนะ!W31:AA31,2)&gt;=COUNTIF(ประเมินสมรรถนะ!W31:AA31,1)),2,IF(COUNTIF(ประเมินสมรรถนะ!W31:AA31,1)&gt;=COUNTIF(ประเมินสมรรถนะ!W31:AA31,0),1,0))))</f>
        <v>-</v>
      </c>
      <c r="K29" s="431" t="str">
        <f>IF(COUNTIF(ประเมินสมรรถนะ!AB31:AF31,"")=5,"-",IF(AND(COUNTIF(ประเมินสมรรถนะ!AB31:AF31,3)&gt;=COUNTIF(ประเมินสมรรถนะ!AB31:AF31,0),COUNTIF(ประเมินสมรรถนะ!AB31:AF31,3)&gt;=COUNTIF(ประเมินสมรรถนะ!AB31:AF31,1),COUNTIF(ประเมินสมรรถนะ!AB31:AF31,3)&gt;=COUNTIF(ประเมินสมรรถนะ!AB31:AF31,2)),3,IF(AND(COUNTIF(ประเมินสมรรถนะ!AB31:AF31,2)&gt;=COUNTIF(ประเมินสมรรถนะ!AB31:AF31,0),COUNTIF(ประเมินสมรรถนะ!AB31:AF31,2)&gt;=COUNTIF(ประเมินสมรรถนะ!AB31:AF31,1)),2,IF(COUNTIF(ประเมินสมรรถนะ!AB31:AF31,1)&gt;=COUNTIF(ประเมินสมรรถนะ!AB31:AF31,0),1,0))))</f>
        <v>-</v>
      </c>
      <c r="L29" s="432" t="str">
        <f t="shared" si="0"/>
        <v/>
      </c>
      <c r="M29" s="433" t="str">
        <f t="shared" si="1"/>
        <v>-</v>
      </c>
      <c r="N29" s="433" t="str">
        <f t="shared" si="1"/>
        <v>-</v>
      </c>
      <c r="O29" s="433" t="str">
        <f t="shared" si="1"/>
        <v>-</v>
      </c>
      <c r="P29" s="433" t="str">
        <f t="shared" si="1"/>
        <v>-</v>
      </c>
      <c r="Q29" s="433" t="str">
        <f t="shared" si="1"/>
        <v>-</v>
      </c>
    </row>
    <row r="30" spans="2:17" ht="23.15" customHeight="1" x14ac:dyDescent="0.7">
      <c r="B30" s="426" t="str">
        <f>ประเมินสมรรถนะ!B32</f>
        <v>ป.4/1</v>
      </c>
      <c r="C30" s="427">
        <f>ประเมินสมรรถนะ!C32</f>
        <v>27</v>
      </c>
      <c r="D30" s="428" t="str">
        <f>ประเมินสมรรถนะ!E32</f>
        <v>เด็กหญิง</v>
      </c>
      <c r="E30" s="446" t="str">
        <f>ประเมินสมรรถนะ!F32</f>
        <v>มินลดา</v>
      </c>
      <c r="F30" s="446" t="str">
        <f>ประเมินสมรรถนะ!G32</f>
        <v>เชื้อเมืองพาน</v>
      </c>
      <c r="G30" s="431" t="str">
        <f>IF(COUNTIF(ประเมินสมรรถนะ!I32:M32,"")=5,"-",IF(AND(COUNTIF(ประเมินสมรรถนะ!I32:M32,3)&gt;=COUNTIF(ประเมินสมรรถนะ!I32:M32,0),COUNTIF(ประเมินสมรรถนะ!I32:M32,3)&gt;=COUNTIF(ประเมินสมรรถนะ!I32:M32,1),COUNTIF(ประเมินสมรรถนะ!I32:M32,3)&gt;=COUNTIF(ประเมินสมรรถนะ!I32:M32,2)),3,IF(AND(COUNTIF(ประเมินสมรรถนะ!I32:M32,2)&gt;=COUNTIF(ประเมินสมรรถนะ!I32:M32,0),COUNTIF(ประเมินสมรรถนะ!I32:M32,2)&gt;=COUNTIF(ประเมินสมรรถนะ!I32:M32,1)),2,IF(COUNTIF(ประเมินสมรรถนะ!I32:M32,1)&gt;=COUNTIF(ประเมินสมรรถนะ!I32:M32,0),1,0))))</f>
        <v>-</v>
      </c>
      <c r="H30" s="431" t="str">
        <f>IF(COUNTIF(ประเมินสมรรถนะ!N32:R32,"")=5,"-",IF(AND(COUNTIF(ประเมินสมรรถนะ!N32:R32,3)&gt;=COUNTIF(ประเมินสมรรถนะ!N32:R32,0),COUNTIF(ประเมินสมรรถนะ!N32:R32,3)&gt;=COUNTIF(ประเมินสมรรถนะ!N32:R32,1),COUNTIF(ประเมินสมรรถนะ!N32:R32,3)&gt;=COUNTIF(ประเมินสมรรถนะ!N32:R32,2)),3,IF(AND(COUNTIF(ประเมินสมรรถนะ!N32:R32,2)&gt;=COUNTIF(ประเมินสมรรถนะ!N32:R32,0),COUNTIF(ประเมินสมรรถนะ!N32:R32,2)&gt;=COUNTIF(ประเมินสมรรถนะ!N32:R32,1)),2,IF(COUNTIF(ประเมินสมรรถนะ!N32:R32,1)&gt;=COUNTIF(ประเมินสมรรถนะ!N32:R32,0),1,0))))</f>
        <v>-</v>
      </c>
      <c r="I30" s="431" t="str">
        <f>IF(COUNTIF(ประเมินสมรรถนะ!S32:V32,"")=4,"-",IF(AND(COUNTIF(ประเมินสมรรถนะ!S32:V32,3)&gt;=COUNTIF(ประเมินสมรรถนะ!S32:V32,0),COUNTIF(ประเมินสมรรถนะ!S32:V32,3)&gt;=COUNTIF(ประเมินสมรรถนะ!S32:V32,1),COUNTIF(ประเมินสมรรถนะ!S32:V32,3)&gt;=COUNTIF(ประเมินสมรรถนะ!S32:V32,2)),3,IF(AND(COUNTIF(ประเมินสมรรถนะ!S32:V32,2)&gt;=COUNTIF(ประเมินสมรรถนะ!S32:V32,0),COUNTIF(ประเมินสมรรถนะ!S32:V32,2)&gt;=COUNTIF(ประเมินสมรรถนะ!S32:V32,1)),2,IF(COUNTIF(ประเมินสมรรถนะ!S32:V32,1)&gt;=COUNTIF(ประเมินสมรรถนะ!S32:V32,0),1,0))))</f>
        <v>-</v>
      </c>
      <c r="J30" s="431" t="str">
        <f>IF(COUNTIF(ประเมินสมรรถนะ!W32:AA32,"")=5,"-",IF(AND(COUNTIF(ประเมินสมรรถนะ!W32:AA32,3)&gt;=COUNTIF(ประเมินสมรรถนะ!W32:AA32,0),COUNTIF(ประเมินสมรรถนะ!W32:AA32,3)&gt;=COUNTIF(ประเมินสมรรถนะ!W32:AA32,1),COUNTIF(ประเมินสมรรถนะ!W32:AA32,3)&gt;=COUNTIF(ประเมินสมรรถนะ!W32:AA32,2)),3,IF(AND(COUNTIF(ประเมินสมรรถนะ!W32:AA32,2)&gt;=COUNTIF(ประเมินสมรรถนะ!W32:AA32,0),COUNTIF(ประเมินสมรรถนะ!W32:AA32,2)&gt;=COUNTIF(ประเมินสมรรถนะ!W32:AA32,1)),2,IF(COUNTIF(ประเมินสมรรถนะ!W32:AA32,1)&gt;=COUNTIF(ประเมินสมรรถนะ!W32:AA32,0),1,0))))</f>
        <v>-</v>
      </c>
      <c r="K30" s="431" t="str">
        <f>IF(COUNTIF(ประเมินสมรรถนะ!AB32:AF32,"")=5,"-",IF(AND(COUNTIF(ประเมินสมรรถนะ!AB32:AF32,3)&gt;=COUNTIF(ประเมินสมรรถนะ!AB32:AF32,0),COUNTIF(ประเมินสมรรถนะ!AB32:AF32,3)&gt;=COUNTIF(ประเมินสมรรถนะ!AB32:AF32,1),COUNTIF(ประเมินสมรรถนะ!AB32:AF32,3)&gt;=COUNTIF(ประเมินสมรรถนะ!AB32:AF32,2)),3,IF(AND(COUNTIF(ประเมินสมรรถนะ!AB32:AF32,2)&gt;=COUNTIF(ประเมินสมรรถนะ!AB32:AF32,0),COUNTIF(ประเมินสมรรถนะ!AB32:AF32,2)&gt;=COUNTIF(ประเมินสมรรถนะ!AB32:AF32,1)),2,IF(COUNTIF(ประเมินสมรรถนะ!AB32:AF32,1)&gt;=COUNTIF(ประเมินสมรรถนะ!AB32:AF32,0),1,0))))</f>
        <v>-</v>
      </c>
      <c r="L30" s="432" t="str">
        <f t="shared" si="0"/>
        <v/>
      </c>
      <c r="M30" s="433" t="str">
        <f t="shared" si="1"/>
        <v>-</v>
      </c>
      <c r="N30" s="433" t="str">
        <f t="shared" si="1"/>
        <v>-</v>
      </c>
      <c r="O30" s="433" t="str">
        <f t="shared" si="1"/>
        <v>-</v>
      </c>
      <c r="P30" s="433" t="str">
        <f t="shared" si="1"/>
        <v>-</v>
      </c>
      <c r="Q30" s="433" t="str">
        <f t="shared" si="1"/>
        <v>-</v>
      </c>
    </row>
    <row r="31" spans="2:17" ht="23.15" customHeight="1" x14ac:dyDescent="0.7">
      <c r="B31" s="426" t="str">
        <f>ประเมินสมรรถนะ!B33</f>
        <v>ป.4/1</v>
      </c>
      <c r="C31" s="427">
        <f>ประเมินสมรรถนะ!C33</f>
        <v>28</v>
      </c>
      <c r="D31" s="428" t="str">
        <f>ประเมินสมรรถนะ!E33</f>
        <v/>
      </c>
      <c r="E31" s="446" t="str">
        <f>ประเมินสมรรถนะ!F33</f>
        <v/>
      </c>
      <c r="F31" s="446" t="str">
        <f>ประเมินสมรรถนะ!G33</f>
        <v/>
      </c>
      <c r="G31" s="431" t="str">
        <f>IF(COUNTIF(ประเมินสมรรถนะ!I33:M33,"")=5,"-",IF(AND(COUNTIF(ประเมินสมรรถนะ!I33:M33,3)&gt;=COUNTIF(ประเมินสมรรถนะ!I33:M33,0),COUNTIF(ประเมินสมรรถนะ!I33:M33,3)&gt;=COUNTIF(ประเมินสมรรถนะ!I33:M33,1),COUNTIF(ประเมินสมรรถนะ!I33:M33,3)&gt;=COUNTIF(ประเมินสมรรถนะ!I33:M33,2)),3,IF(AND(COUNTIF(ประเมินสมรรถนะ!I33:M33,2)&gt;=COUNTIF(ประเมินสมรรถนะ!I33:M33,0),COUNTIF(ประเมินสมรรถนะ!I33:M33,2)&gt;=COUNTIF(ประเมินสมรรถนะ!I33:M33,1)),2,IF(COUNTIF(ประเมินสมรรถนะ!I33:M33,1)&gt;=COUNTIF(ประเมินสมรรถนะ!I33:M33,0),1,0))))</f>
        <v>-</v>
      </c>
      <c r="H31" s="431" t="str">
        <f>IF(COUNTIF(ประเมินสมรรถนะ!N33:R33,"")=5,"-",IF(AND(COUNTIF(ประเมินสมรรถนะ!N33:R33,3)&gt;=COUNTIF(ประเมินสมรรถนะ!N33:R33,0),COUNTIF(ประเมินสมรรถนะ!N33:R33,3)&gt;=COUNTIF(ประเมินสมรรถนะ!N33:R33,1),COUNTIF(ประเมินสมรรถนะ!N33:R33,3)&gt;=COUNTIF(ประเมินสมรรถนะ!N33:R33,2)),3,IF(AND(COUNTIF(ประเมินสมรรถนะ!N33:R33,2)&gt;=COUNTIF(ประเมินสมรรถนะ!N33:R33,0),COUNTIF(ประเมินสมรรถนะ!N33:R33,2)&gt;=COUNTIF(ประเมินสมรรถนะ!N33:R33,1)),2,IF(COUNTIF(ประเมินสมรรถนะ!N33:R33,1)&gt;=COUNTIF(ประเมินสมรรถนะ!N33:R33,0),1,0))))</f>
        <v>-</v>
      </c>
      <c r="I31" s="431" t="str">
        <f>IF(COUNTIF(ประเมินสมรรถนะ!S33:V33,"")=4,"-",IF(AND(COUNTIF(ประเมินสมรรถนะ!S33:V33,3)&gt;=COUNTIF(ประเมินสมรรถนะ!S33:V33,0),COUNTIF(ประเมินสมรรถนะ!S33:V33,3)&gt;=COUNTIF(ประเมินสมรรถนะ!S33:V33,1),COUNTIF(ประเมินสมรรถนะ!S33:V33,3)&gt;=COUNTIF(ประเมินสมรรถนะ!S33:V33,2)),3,IF(AND(COUNTIF(ประเมินสมรรถนะ!S33:V33,2)&gt;=COUNTIF(ประเมินสมรรถนะ!S33:V33,0),COUNTIF(ประเมินสมรรถนะ!S33:V33,2)&gt;=COUNTIF(ประเมินสมรรถนะ!S33:V33,1)),2,IF(COUNTIF(ประเมินสมรรถนะ!S33:V33,1)&gt;=COUNTIF(ประเมินสมรรถนะ!S33:V33,0),1,0))))</f>
        <v>-</v>
      </c>
      <c r="J31" s="431" t="str">
        <f>IF(COUNTIF(ประเมินสมรรถนะ!W33:AA33,"")=5,"-",IF(AND(COUNTIF(ประเมินสมรรถนะ!W33:AA33,3)&gt;=COUNTIF(ประเมินสมรรถนะ!W33:AA33,0),COUNTIF(ประเมินสมรรถนะ!W33:AA33,3)&gt;=COUNTIF(ประเมินสมรรถนะ!W33:AA33,1),COUNTIF(ประเมินสมรรถนะ!W33:AA33,3)&gt;=COUNTIF(ประเมินสมรรถนะ!W33:AA33,2)),3,IF(AND(COUNTIF(ประเมินสมรรถนะ!W33:AA33,2)&gt;=COUNTIF(ประเมินสมรรถนะ!W33:AA33,0),COUNTIF(ประเมินสมรรถนะ!W33:AA33,2)&gt;=COUNTIF(ประเมินสมรรถนะ!W33:AA33,1)),2,IF(COUNTIF(ประเมินสมรรถนะ!W33:AA33,1)&gt;=COUNTIF(ประเมินสมรรถนะ!W33:AA33,0),1,0))))</f>
        <v>-</v>
      </c>
      <c r="K31" s="431" t="str">
        <f>IF(COUNTIF(ประเมินสมรรถนะ!AB33:AF33,"")=5,"-",IF(AND(COUNTIF(ประเมินสมรรถนะ!AB33:AF33,3)&gt;=COUNTIF(ประเมินสมรรถนะ!AB33:AF33,0),COUNTIF(ประเมินสมรรถนะ!AB33:AF33,3)&gt;=COUNTIF(ประเมินสมรรถนะ!AB33:AF33,1),COUNTIF(ประเมินสมรรถนะ!AB33:AF33,3)&gt;=COUNTIF(ประเมินสมรรถนะ!AB33:AF33,2)),3,IF(AND(COUNTIF(ประเมินสมรรถนะ!AB33:AF33,2)&gt;=COUNTIF(ประเมินสมรรถนะ!AB33:AF33,0),COUNTIF(ประเมินสมรรถนะ!AB33:AF33,2)&gt;=COUNTIF(ประเมินสมรรถนะ!AB33:AF33,1)),2,IF(COUNTIF(ประเมินสมรรถนะ!AB33:AF33,1)&gt;=COUNTIF(ประเมินสมรรถนะ!AB33:AF33,0),1,0))))</f>
        <v>-</v>
      </c>
      <c r="L31" s="432" t="str">
        <f t="shared" si="0"/>
        <v/>
      </c>
      <c r="M31" s="433" t="str">
        <f t="shared" si="1"/>
        <v>-</v>
      </c>
      <c r="N31" s="433" t="str">
        <f t="shared" si="1"/>
        <v>-</v>
      </c>
      <c r="O31" s="433" t="str">
        <f t="shared" si="1"/>
        <v>-</v>
      </c>
      <c r="P31" s="433" t="str">
        <f t="shared" si="1"/>
        <v>-</v>
      </c>
      <c r="Q31" s="433" t="str">
        <f t="shared" si="1"/>
        <v>-</v>
      </c>
    </row>
    <row r="32" spans="2:17" ht="23.15" customHeight="1" x14ac:dyDescent="0.7">
      <c r="B32" s="426" t="str">
        <f>ประเมินสมรรถนะ!B34</f>
        <v>ป.4/1</v>
      </c>
      <c r="C32" s="427">
        <f>ประเมินสมรรถนะ!C34</f>
        <v>29</v>
      </c>
      <c r="D32" s="428" t="str">
        <f>ประเมินสมรรถนะ!E34</f>
        <v/>
      </c>
      <c r="E32" s="446" t="str">
        <f>ประเมินสมรรถนะ!F34</f>
        <v/>
      </c>
      <c r="F32" s="446" t="str">
        <f>ประเมินสมรรถนะ!G34</f>
        <v/>
      </c>
      <c r="G32" s="431" t="str">
        <f>IF(COUNTIF(ประเมินสมรรถนะ!I34:M34,"")=5,"-",IF(AND(COUNTIF(ประเมินสมรรถนะ!I34:M34,3)&gt;=COUNTIF(ประเมินสมรรถนะ!I34:M34,0),COUNTIF(ประเมินสมรรถนะ!I34:M34,3)&gt;=COUNTIF(ประเมินสมรรถนะ!I34:M34,1),COUNTIF(ประเมินสมรรถนะ!I34:M34,3)&gt;=COUNTIF(ประเมินสมรรถนะ!I34:M34,2)),3,IF(AND(COUNTIF(ประเมินสมรรถนะ!I34:M34,2)&gt;=COUNTIF(ประเมินสมรรถนะ!I34:M34,0),COUNTIF(ประเมินสมรรถนะ!I34:M34,2)&gt;=COUNTIF(ประเมินสมรรถนะ!I34:M34,1)),2,IF(COUNTIF(ประเมินสมรรถนะ!I34:M34,1)&gt;=COUNTIF(ประเมินสมรรถนะ!I34:M34,0),1,0))))</f>
        <v>-</v>
      </c>
      <c r="H32" s="431" t="str">
        <f>IF(COUNTIF(ประเมินสมรรถนะ!N34:R34,"")=5,"-",IF(AND(COUNTIF(ประเมินสมรรถนะ!N34:R34,3)&gt;=COUNTIF(ประเมินสมรรถนะ!N34:R34,0),COUNTIF(ประเมินสมรรถนะ!N34:R34,3)&gt;=COUNTIF(ประเมินสมรรถนะ!N34:R34,1),COUNTIF(ประเมินสมรรถนะ!N34:R34,3)&gt;=COUNTIF(ประเมินสมรรถนะ!N34:R34,2)),3,IF(AND(COUNTIF(ประเมินสมรรถนะ!N34:R34,2)&gt;=COUNTIF(ประเมินสมรรถนะ!N34:R34,0),COUNTIF(ประเมินสมรรถนะ!N34:R34,2)&gt;=COUNTIF(ประเมินสมรรถนะ!N34:R34,1)),2,IF(COUNTIF(ประเมินสมรรถนะ!N34:R34,1)&gt;=COUNTIF(ประเมินสมรรถนะ!N34:R34,0),1,0))))</f>
        <v>-</v>
      </c>
      <c r="I32" s="431" t="str">
        <f>IF(COUNTIF(ประเมินสมรรถนะ!S34:V34,"")=4,"-",IF(AND(COUNTIF(ประเมินสมรรถนะ!S34:V34,3)&gt;=COUNTIF(ประเมินสมรรถนะ!S34:V34,0),COUNTIF(ประเมินสมรรถนะ!S34:V34,3)&gt;=COUNTIF(ประเมินสมรรถนะ!S34:V34,1),COUNTIF(ประเมินสมรรถนะ!S34:V34,3)&gt;=COUNTIF(ประเมินสมรรถนะ!S34:V34,2)),3,IF(AND(COUNTIF(ประเมินสมรรถนะ!S34:V34,2)&gt;=COUNTIF(ประเมินสมรรถนะ!S34:V34,0),COUNTIF(ประเมินสมรรถนะ!S34:V34,2)&gt;=COUNTIF(ประเมินสมรรถนะ!S34:V34,1)),2,IF(COUNTIF(ประเมินสมรรถนะ!S34:V34,1)&gt;=COUNTIF(ประเมินสมรรถนะ!S34:V34,0),1,0))))</f>
        <v>-</v>
      </c>
      <c r="J32" s="431" t="str">
        <f>IF(COUNTIF(ประเมินสมรรถนะ!W34:AA34,"")=5,"-",IF(AND(COUNTIF(ประเมินสมรรถนะ!W34:AA34,3)&gt;=COUNTIF(ประเมินสมรรถนะ!W34:AA34,0),COUNTIF(ประเมินสมรรถนะ!W34:AA34,3)&gt;=COUNTIF(ประเมินสมรรถนะ!W34:AA34,1),COUNTIF(ประเมินสมรรถนะ!W34:AA34,3)&gt;=COUNTIF(ประเมินสมรรถนะ!W34:AA34,2)),3,IF(AND(COUNTIF(ประเมินสมรรถนะ!W34:AA34,2)&gt;=COUNTIF(ประเมินสมรรถนะ!W34:AA34,0),COUNTIF(ประเมินสมรรถนะ!W34:AA34,2)&gt;=COUNTIF(ประเมินสมรรถนะ!W34:AA34,1)),2,IF(COUNTIF(ประเมินสมรรถนะ!W34:AA34,1)&gt;=COUNTIF(ประเมินสมรรถนะ!W34:AA34,0),1,0))))</f>
        <v>-</v>
      </c>
      <c r="K32" s="431" t="str">
        <f>IF(COUNTIF(ประเมินสมรรถนะ!AB34:AF34,"")=5,"-",IF(AND(COUNTIF(ประเมินสมรรถนะ!AB34:AF34,3)&gt;=COUNTIF(ประเมินสมรรถนะ!AB34:AF34,0),COUNTIF(ประเมินสมรรถนะ!AB34:AF34,3)&gt;=COUNTIF(ประเมินสมรรถนะ!AB34:AF34,1),COUNTIF(ประเมินสมรรถนะ!AB34:AF34,3)&gt;=COUNTIF(ประเมินสมรรถนะ!AB34:AF34,2)),3,IF(AND(COUNTIF(ประเมินสมรรถนะ!AB34:AF34,2)&gt;=COUNTIF(ประเมินสมรรถนะ!AB34:AF34,0),COUNTIF(ประเมินสมรรถนะ!AB34:AF34,2)&gt;=COUNTIF(ประเมินสมรรถนะ!AB34:AF34,1)),2,IF(COUNTIF(ประเมินสมรรถนะ!AB34:AF34,1)&gt;=COUNTIF(ประเมินสมรรถนะ!AB34:AF34,0),1,0))))</f>
        <v>-</v>
      </c>
      <c r="L32" s="432" t="str">
        <f t="shared" si="0"/>
        <v/>
      </c>
      <c r="M32" s="433" t="str">
        <f t="shared" si="1"/>
        <v>-</v>
      </c>
      <c r="N32" s="433" t="str">
        <f t="shared" si="1"/>
        <v>-</v>
      </c>
      <c r="O32" s="433" t="str">
        <f t="shared" si="1"/>
        <v>-</v>
      </c>
      <c r="P32" s="433" t="str">
        <f t="shared" si="1"/>
        <v>-</v>
      </c>
      <c r="Q32" s="433" t="str">
        <f t="shared" si="1"/>
        <v>-</v>
      </c>
    </row>
    <row r="33" spans="2:17" ht="23.15" customHeight="1" x14ac:dyDescent="0.7">
      <c r="B33" s="426" t="str">
        <f>ประเมินสมรรถนะ!B35</f>
        <v>ป.4/1</v>
      </c>
      <c r="C33" s="427">
        <f>ประเมินสมรรถนะ!C35</f>
        <v>30</v>
      </c>
      <c r="D33" s="428" t="str">
        <f>ประเมินสมรรถนะ!E35</f>
        <v/>
      </c>
      <c r="E33" s="446" t="str">
        <f>ประเมินสมรรถนะ!F35</f>
        <v/>
      </c>
      <c r="F33" s="446" t="str">
        <f>ประเมินสมรรถนะ!G35</f>
        <v/>
      </c>
      <c r="G33" s="431" t="str">
        <f>IF(COUNTIF(ประเมินสมรรถนะ!I35:M35,"")=5,"-",IF(AND(COUNTIF(ประเมินสมรรถนะ!I35:M35,3)&gt;=COUNTIF(ประเมินสมรรถนะ!I35:M35,0),COUNTIF(ประเมินสมรรถนะ!I35:M35,3)&gt;=COUNTIF(ประเมินสมรรถนะ!I35:M35,1),COUNTIF(ประเมินสมรรถนะ!I35:M35,3)&gt;=COUNTIF(ประเมินสมรรถนะ!I35:M35,2)),3,IF(AND(COUNTIF(ประเมินสมรรถนะ!I35:M35,2)&gt;=COUNTIF(ประเมินสมรรถนะ!I35:M35,0),COUNTIF(ประเมินสมรรถนะ!I35:M35,2)&gt;=COUNTIF(ประเมินสมรรถนะ!I35:M35,1)),2,IF(COUNTIF(ประเมินสมรรถนะ!I35:M35,1)&gt;=COUNTIF(ประเมินสมรรถนะ!I35:M35,0),1,0))))</f>
        <v>-</v>
      </c>
      <c r="H33" s="431" t="str">
        <f>IF(COUNTIF(ประเมินสมรรถนะ!N35:R35,"")=5,"-",IF(AND(COUNTIF(ประเมินสมรรถนะ!N35:R35,3)&gt;=COUNTIF(ประเมินสมรรถนะ!N35:R35,0),COUNTIF(ประเมินสมรรถนะ!N35:R35,3)&gt;=COUNTIF(ประเมินสมรรถนะ!N35:R35,1),COUNTIF(ประเมินสมรรถนะ!N35:R35,3)&gt;=COUNTIF(ประเมินสมรรถนะ!N35:R35,2)),3,IF(AND(COUNTIF(ประเมินสมรรถนะ!N35:R35,2)&gt;=COUNTIF(ประเมินสมรรถนะ!N35:R35,0),COUNTIF(ประเมินสมรรถนะ!N35:R35,2)&gt;=COUNTIF(ประเมินสมรรถนะ!N35:R35,1)),2,IF(COUNTIF(ประเมินสมรรถนะ!N35:R35,1)&gt;=COUNTIF(ประเมินสมรรถนะ!N35:R35,0),1,0))))</f>
        <v>-</v>
      </c>
      <c r="I33" s="431" t="str">
        <f>IF(COUNTIF(ประเมินสมรรถนะ!S35:V35,"")=4,"-",IF(AND(COUNTIF(ประเมินสมรรถนะ!S35:V35,3)&gt;=COUNTIF(ประเมินสมรรถนะ!S35:V35,0),COUNTIF(ประเมินสมรรถนะ!S35:V35,3)&gt;=COUNTIF(ประเมินสมรรถนะ!S35:V35,1),COUNTIF(ประเมินสมรรถนะ!S35:V35,3)&gt;=COUNTIF(ประเมินสมรรถนะ!S35:V35,2)),3,IF(AND(COUNTIF(ประเมินสมรรถนะ!S35:V35,2)&gt;=COUNTIF(ประเมินสมรรถนะ!S35:V35,0),COUNTIF(ประเมินสมรรถนะ!S35:V35,2)&gt;=COUNTIF(ประเมินสมรรถนะ!S35:V35,1)),2,IF(COUNTIF(ประเมินสมรรถนะ!S35:V35,1)&gt;=COUNTIF(ประเมินสมรรถนะ!S35:V35,0),1,0))))</f>
        <v>-</v>
      </c>
      <c r="J33" s="431" t="str">
        <f>IF(COUNTIF(ประเมินสมรรถนะ!W35:AA35,"")=5,"-",IF(AND(COUNTIF(ประเมินสมรรถนะ!W35:AA35,3)&gt;=COUNTIF(ประเมินสมรรถนะ!W35:AA35,0),COUNTIF(ประเมินสมรรถนะ!W35:AA35,3)&gt;=COUNTIF(ประเมินสมรรถนะ!W35:AA35,1),COUNTIF(ประเมินสมรรถนะ!W35:AA35,3)&gt;=COUNTIF(ประเมินสมรรถนะ!W35:AA35,2)),3,IF(AND(COUNTIF(ประเมินสมรรถนะ!W35:AA35,2)&gt;=COUNTIF(ประเมินสมรรถนะ!W35:AA35,0),COUNTIF(ประเมินสมรรถนะ!W35:AA35,2)&gt;=COUNTIF(ประเมินสมรรถนะ!W35:AA35,1)),2,IF(COUNTIF(ประเมินสมรรถนะ!W35:AA35,1)&gt;=COUNTIF(ประเมินสมรรถนะ!W35:AA35,0),1,0))))</f>
        <v>-</v>
      </c>
      <c r="K33" s="431" t="str">
        <f>IF(COUNTIF(ประเมินสมรรถนะ!AB35:AF35,"")=5,"-",IF(AND(COUNTIF(ประเมินสมรรถนะ!AB35:AF35,3)&gt;=COUNTIF(ประเมินสมรรถนะ!AB35:AF35,0),COUNTIF(ประเมินสมรรถนะ!AB35:AF35,3)&gt;=COUNTIF(ประเมินสมรรถนะ!AB35:AF35,1),COUNTIF(ประเมินสมรรถนะ!AB35:AF35,3)&gt;=COUNTIF(ประเมินสมรรถนะ!AB35:AF35,2)),3,IF(AND(COUNTIF(ประเมินสมรรถนะ!AB35:AF35,2)&gt;=COUNTIF(ประเมินสมรรถนะ!AB35:AF35,0),COUNTIF(ประเมินสมรรถนะ!AB35:AF35,2)&gt;=COUNTIF(ประเมินสมรรถนะ!AB35:AF35,1)),2,IF(COUNTIF(ประเมินสมรรถนะ!AB35:AF35,1)&gt;=COUNTIF(ประเมินสมรรถนะ!AB35:AF35,0),1,0))))</f>
        <v>-</v>
      </c>
      <c r="L33" s="432" t="str">
        <f t="shared" si="0"/>
        <v/>
      </c>
      <c r="M33" s="433" t="str">
        <f t="shared" si="1"/>
        <v>-</v>
      </c>
      <c r="N33" s="433" t="str">
        <f t="shared" si="1"/>
        <v>-</v>
      </c>
      <c r="O33" s="433" t="str">
        <f t="shared" si="1"/>
        <v>-</v>
      </c>
      <c r="P33" s="433" t="str">
        <f t="shared" si="1"/>
        <v>-</v>
      </c>
      <c r="Q33" s="433" t="str">
        <f t="shared" si="1"/>
        <v>-</v>
      </c>
    </row>
    <row r="34" spans="2:17" ht="23.15" customHeight="1" x14ac:dyDescent="0.7">
      <c r="B34" s="426" t="str">
        <f>ประเมินสมรรถนะ!B36</f>
        <v>ป.4/1</v>
      </c>
      <c r="C34" s="427">
        <f>ประเมินสมรรถนะ!C36</f>
        <v>31</v>
      </c>
      <c r="D34" s="428" t="str">
        <f>ประเมินสมรรถนะ!E36</f>
        <v/>
      </c>
      <c r="E34" s="446" t="str">
        <f>ประเมินสมรรถนะ!F36</f>
        <v/>
      </c>
      <c r="F34" s="446" t="str">
        <f>ประเมินสมรรถนะ!G36</f>
        <v/>
      </c>
      <c r="G34" s="431" t="str">
        <f>IF(COUNTIF(ประเมินสมรรถนะ!I36:M36,"")=5,"-",IF(AND(COUNTIF(ประเมินสมรรถนะ!I36:M36,3)&gt;=COUNTIF(ประเมินสมรรถนะ!I36:M36,0),COUNTIF(ประเมินสมรรถนะ!I36:M36,3)&gt;=COUNTIF(ประเมินสมรรถนะ!I36:M36,1),COUNTIF(ประเมินสมรรถนะ!I36:M36,3)&gt;=COUNTIF(ประเมินสมรรถนะ!I36:M36,2)),3,IF(AND(COUNTIF(ประเมินสมรรถนะ!I36:M36,2)&gt;=COUNTIF(ประเมินสมรรถนะ!I36:M36,0),COUNTIF(ประเมินสมรรถนะ!I36:M36,2)&gt;=COUNTIF(ประเมินสมรรถนะ!I36:M36,1)),2,IF(COUNTIF(ประเมินสมรรถนะ!I36:M36,1)&gt;=COUNTIF(ประเมินสมรรถนะ!I36:M36,0),1,0))))</f>
        <v>-</v>
      </c>
      <c r="H34" s="431" t="str">
        <f>IF(COUNTIF(ประเมินสมรรถนะ!N36:R36,"")=5,"-",IF(AND(COUNTIF(ประเมินสมรรถนะ!N36:R36,3)&gt;=COUNTIF(ประเมินสมรรถนะ!N36:R36,0),COUNTIF(ประเมินสมรรถนะ!N36:R36,3)&gt;=COUNTIF(ประเมินสมรรถนะ!N36:R36,1),COUNTIF(ประเมินสมรรถนะ!N36:R36,3)&gt;=COUNTIF(ประเมินสมรรถนะ!N36:R36,2)),3,IF(AND(COUNTIF(ประเมินสมรรถนะ!N36:R36,2)&gt;=COUNTIF(ประเมินสมรรถนะ!N36:R36,0),COUNTIF(ประเมินสมรรถนะ!N36:R36,2)&gt;=COUNTIF(ประเมินสมรรถนะ!N36:R36,1)),2,IF(COUNTIF(ประเมินสมรรถนะ!N36:R36,1)&gt;=COUNTIF(ประเมินสมรรถนะ!N36:R36,0),1,0))))</f>
        <v>-</v>
      </c>
      <c r="I34" s="431" t="str">
        <f>IF(COUNTIF(ประเมินสมรรถนะ!S36:V36,"")=4,"-",IF(AND(COUNTIF(ประเมินสมรรถนะ!S36:V36,3)&gt;=COUNTIF(ประเมินสมรรถนะ!S36:V36,0),COUNTIF(ประเมินสมรรถนะ!S36:V36,3)&gt;=COUNTIF(ประเมินสมรรถนะ!S36:V36,1),COUNTIF(ประเมินสมรรถนะ!S36:V36,3)&gt;=COUNTIF(ประเมินสมรรถนะ!S36:V36,2)),3,IF(AND(COUNTIF(ประเมินสมรรถนะ!S36:V36,2)&gt;=COUNTIF(ประเมินสมรรถนะ!S36:V36,0),COUNTIF(ประเมินสมรรถนะ!S36:V36,2)&gt;=COUNTIF(ประเมินสมรรถนะ!S36:V36,1)),2,IF(COUNTIF(ประเมินสมรรถนะ!S36:V36,1)&gt;=COUNTIF(ประเมินสมรรถนะ!S36:V36,0),1,0))))</f>
        <v>-</v>
      </c>
      <c r="J34" s="431" t="str">
        <f>IF(COUNTIF(ประเมินสมรรถนะ!W36:AA36,"")=5,"-",IF(AND(COUNTIF(ประเมินสมรรถนะ!W36:AA36,3)&gt;=COUNTIF(ประเมินสมรรถนะ!W36:AA36,0),COUNTIF(ประเมินสมรรถนะ!W36:AA36,3)&gt;=COUNTIF(ประเมินสมรรถนะ!W36:AA36,1),COUNTIF(ประเมินสมรรถนะ!W36:AA36,3)&gt;=COUNTIF(ประเมินสมรรถนะ!W36:AA36,2)),3,IF(AND(COUNTIF(ประเมินสมรรถนะ!W36:AA36,2)&gt;=COUNTIF(ประเมินสมรรถนะ!W36:AA36,0),COUNTIF(ประเมินสมรรถนะ!W36:AA36,2)&gt;=COUNTIF(ประเมินสมรรถนะ!W36:AA36,1)),2,IF(COUNTIF(ประเมินสมรรถนะ!W36:AA36,1)&gt;=COUNTIF(ประเมินสมรรถนะ!W36:AA36,0),1,0))))</f>
        <v>-</v>
      </c>
      <c r="K34" s="431" t="str">
        <f>IF(COUNTIF(ประเมินสมรรถนะ!AB36:AF36,"")=5,"-",IF(AND(COUNTIF(ประเมินสมรรถนะ!AB36:AF36,3)&gt;=COUNTIF(ประเมินสมรรถนะ!AB36:AF36,0),COUNTIF(ประเมินสมรรถนะ!AB36:AF36,3)&gt;=COUNTIF(ประเมินสมรรถนะ!AB36:AF36,1),COUNTIF(ประเมินสมรรถนะ!AB36:AF36,3)&gt;=COUNTIF(ประเมินสมรรถนะ!AB36:AF36,2)),3,IF(AND(COUNTIF(ประเมินสมรรถนะ!AB36:AF36,2)&gt;=COUNTIF(ประเมินสมรรถนะ!AB36:AF36,0),COUNTIF(ประเมินสมรรถนะ!AB36:AF36,2)&gt;=COUNTIF(ประเมินสมรรถนะ!AB36:AF36,1)),2,IF(COUNTIF(ประเมินสมรรถนะ!AB36:AF36,1)&gt;=COUNTIF(ประเมินสมรรถนะ!AB36:AF36,0),1,0))))</f>
        <v>-</v>
      </c>
      <c r="L34" s="432" t="str">
        <f t="shared" si="0"/>
        <v/>
      </c>
      <c r="M34" s="433" t="str">
        <f t="shared" si="1"/>
        <v>-</v>
      </c>
      <c r="N34" s="433" t="str">
        <f t="shared" si="1"/>
        <v>-</v>
      </c>
      <c r="O34" s="433" t="str">
        <f t="shared" si="1"/>
        <v>-</v>
      </c>
      <c r="P34" s="433" t="str">
        <f t="shared" si="1"/>
        <v>-</v>
      </c>
      <c r="Q34" s="433" t="str">
        <f t="shared" si="1"/>
        <v>-</v>
      </c>
    </row>
    <row r="35" spans="2:17" ht="23.15" customHeight="1" x14ac:dyDescent="0.7">
      <c r="B35" s="426" t="str">
        <f>ประเมินสมรรถนะ!B37</f>
        <v>ป.4/1</v>
      </c>
      <c r="C35" s="427">
        <f>ประเมินสมรรถนะ!C37</f>
        <v>32</v>
      </c>
      <c r="D35" s="428" t="str">
        <f>ประเมินสมรรถนะ!E37</f>
        <v/>
      </c>
      <c r="E35" s="446" t="str">
        <f>ประเมินสมรรถนะ!F37</f>
        <v/>
      </c>
      <c r="F35" s="446" t="str">
        <f>ประเมินสมรรถนะ!G37</f>
        <v/>
      </c>
      <c r="G35" s="431" t="str">
        <f>IF(COUNTIF(ประเมินสมรรถนะ!I37:M37,"")=5,"-",IF(AND(COUNTIF(ประเมินสมรรถนะ!I37:M37,3)&gt;=COUNTIF(ประเมินสมรรถนะ!I37:M37,0),COUNTIF(ประเมินสมรรถนะ!I37:M37,3)&gt;=COUNTIF(ประเมินสมรรถนะ!I37:M37,1),COUNTIF(ประเมินสมรรถนะ!I37:M37,3)&gt;=COUNTIF(ประเมินสมรรถนะ!I37:M37,2)),3,IF(AND(COUNTIF(ประเมินสมรรถนะ!I37:M37,2)&gt;=COUNTIF(ประเมินสมรรถนะ!I37:M37,0),COUNTIF(ประเมินสมรรถนะ!I37:M37,2)&gt;=COUNTIF(ประเมินสมรรถนะ!I37:M37,1)),2,IF(COUNTIF(ประเมินสมรรถนะ!I37:M37,1)&gt;=COUNTIF(ประเมินสมรรถนะ!I37:M37,0),1,0))))</f>
        <v>-</v>
      </c>
      <c r="H35" s="431" t="str">
        <f>IF(COUNTIF(ประเมินสมรรถนะ!N37:R37,"")=5,"-",IF(AND(COUNTIF(ประเมินสมรรถนะ!N37:R37,3)&gt;=COUNTIF(ประเมินสมรรถนะ!N37:R37,0),COUNTIF(ประเมินสมรรถนะ!N37:R37,3)&gt;=COUNTIF(ประเมินสมรรถนะ!N37:R37,1),COUNTIF(ประเมินสมรรถนะ!N37:R37,3)&gt;=COUNTIF(ประเมินสมรรถนะ!N37:R37,2)),3,IF(AND(COUNTIF(ประเมินสมรรถนะ!N37:R37,2)&gt;=COUNTIF(ประเมินสมรรถนะ!N37:R37,0),COUNTIF(ประเมินสมรรถนะ!N37:R37,2)&gt;=COUNTIF(ประเมินสมรรถนะ!N37:R37,1)),2,IF(COUNTIF(ประเมินสมรรถนะ!N37:R37,1)&gt;=COUNTIF(ประเมินสมรรถนะ!N37:R37,0),1,0))))</f>
        <v>-</v>
      </c>
      <c r="I35" s="431" t="str">
        <f>IF(COUNTIF(ประเมินสมรรถนะ!S37:V37,"")=4,"-",IF(AND(COUNTIF(ประเมินสมรรถนะ!S37:V37,3)&gt;=COUNTIF(ประเมินสมรรถนะ!S37:V37,0),COUNTIF(ประเมินสมรรถนะ!S37:V37,3)&gt;=COUNTIF(ประเมินสมรรถนะ!S37:V37,1),COUNTIF(ประเมินสมรรถนะ!S37:V37,3)&gt;=COUNTIF(ประเมินสมรรถนะ!S37:V37,2)),3,IF(AND(COUNTIF(ประเมินสมรรถนะ!S37:V37,2)&gt;=COUNTIF(ประเมินสมรรถนะ!S37:V37,0),COUNTIF(ประเมินสมรรถนะ!S37:V37,2)&gt;=COUNTIF(ประเมินสมรรถนะ!S37:V37,1)),2,IF(COUNTIF(ประเมินสมรรถนะ!S37:V37,1)&gt;=COUNTIF(ประเมินสมรรถนะ!S37:V37,0),1,0))))</f>
        <v>-</v>
      </c>
      <c r="J35" s="431" t="str">
        <f>IF(COUNTIF(ประเมินสมรรถนะ!W37:AA37,"")=5,"-",IF(AND(COUNTIF(ประเมินสมรรถนะ!W37:AA37,3)&gt;=COUNTIF(ประเมินสมรรถนะ!W37:AA37,0),COUNTIF(ประเมินสมรรถนะ!W37:AA37,3)&gt;=COUNTIF(ประเมินสมรรถนะ!W37:AA37,1),COUNTIF(ประเมินสมรรถนะ!W37:AA37,3)&gt;=COUNTIF(ประเมินสมรรถนะ!W37:AA37,2)),3,IF(AND(COUNTIF(ประเมินสมรรถนะ!W37:AA37,2)&gt;=COUNTIF(ประเมินสมรรถนะ!W37:AA37,0),COUNTIF(ประเมินสมรรถนะ!W37:AA37,2)&gt;=COUNTIF(ประเมินสมรรถนะ!W37:AA37,1)),2,IF(COUNTIF(ประเมินสมรรถนะ!W37:AA37,1)&gt;=COUNTIF(ประเมินสมรรถนะ!W37:AA37,0),1,0))))</f>
        <v>-</v>
      </c>
      <c r="K35" s="431" t="str">
        <f>IF(COUNTIF(ประเมินสมรรถนะ!AB37:AF37,"")=5,"-",IF(AND(COUNTIF(ประเมินสมรรถนะ!AB37:AF37,3)&gt;=COUNTIF(ประเมินสมรรถนะ!AB37:AF37,0),COUNTIF(ประเมินสมรรถนะ!AB37:AF37,3)&gt;=COUNTIF(ประเมินสมรรถนะ!AB37:AF37,1),COUNTIF(ประเมินสมรรถนะ!AB37:AF37,3)&gt;=COUNTIF(ประเมินสมรรถนะ!AB37:AF37,2)),3,IF(AND(COUNTIF(ประเมินสมรรถนะ!AB37:AF37,2)&gt;=COUNTIF(ประเมินสมรรถนะ!AB37:AF37,0),COUNTIF(ประเมินสมรรถนะ!AB37:AF37,2)&gt;=COUNTIF(ประเมินสมรรถนะ!AB37:AF37,1)),2,IF(COUNTIF(ประเมินสมรรถนะ!AB37:AF37,1)&gt;=COUNTIF(ประเมินสมรรถนะ!AB37:AF37,0),1,0))))</f>
        <v>-</v>
      </c>
      <c r="L35" s="432" t="str">
        <f t="shared" si="0"/>
        <v/>
      </c>
      <c r="M35" s="433" t="str">
        <f t="shared" si="1"/>
        <v>-</v>
      </c>
      <c r="N35" s="433" t="str">
        <f t="shared" si="1"/>
        <v>-</v>
      </c>
      <c r="O35" s="433" t="str">
        <f t="shared" si="1"/>
        <v>-</v>
      </c>
      <c r="P35" s="433" t="str">
        <f t="shared" si="1"/>
        <v>-</v>
      </c>
      <c r="Q35" s="433" t="str">
        <f t="shared" si="1"/>
        <v>-</v>
      </c>
    </row>
    <row r="36" spans="2:17" ht="23.15" customHeight="1" x14ac:dyDescent="0.7">
      <c r="B36" s="426" t="str">
        <f>ประเมินสมรรถนะ!B38</f>
        <v>ป.4/1</v>
      </c>
      <c r="C36" s="427">
        <f>ประเมินสมรรถนะ!C38</f>
        <v>33</v>
      </c>
      <c r="D36" s="428" t="str">
        <f>ประเมินสมรรถนะ!E38</f>
        <v/>
      </c>
      <c r="E36" s="446" t="str">
        <f>ประเมินสมรรถนะ!F38</f>
        <v/>
      </c>
      <c r="F36" s="446" t="str">
        <f>ประเมินสมรรถนะ!G38</f>
        <v/>
      </c>
      <c r="G36" s="431" t="str">
        <f>IF(COUNTIF(ประเมินสมรรถนะ!I38:M38,"")=5,"-",IF(AND(COUNTIF(ประเมินสมรรถนะ!I38:M38,3)&gt;=COUNTIF(ประเมินสมรรถนะ!I38:M38,0),COUNTIF(ประเมินสมรรถนะ!I38:M38,3)&gt;=COUNTIF(ประเมินสมรรถนะ!I38:M38,1),COUNTIF(ประเมินสมรรถนะ!I38:M38,3)&gt;=COUNTIF(ประเมินสมรรถนะ!I38:M38,2)),3,IF(AND(COUNTIF(ประเมินสมรรถนะ!I38:M38,2)&gt;=COUNTIF(ประเมินสมรรถนะ!I38:M38,0),COUNTIF(ประเมินสมรรถนะ!I38:M38,2)&gt;=COUNTIF(ประเมินสมรรถนะ!I38:M38,1)),2,IF(COUNTIF(ประเมินสมรรถนะ!I38:M38,1)&gt;=COUNTIF(ประเมินสมรรถนะ!I38:M38,0),1,0))))</f>
        <v>-</v>
      </c>
      <c r="H36" s="431" t="str">
        <f>IF(COUNTIF(ประเมินสมรรถนะ!N38:R38,"")=5,"-",IF(AND(COUNTIF(ประเมินสมรรถนะ!N38:R38,3)&gt;=COUNTIF(ประเมินสมรรถนะ!N38:R38,0),COUNTIF(ประเมินสมรรถนะ!N38:R38,3)&gt;=COUNTIF(ประเมินสมรรถนะ!N38:R38,1),COUNTIF(ประเมินสมรรถนะ!N38:R38,3)&gt;=COUNTIF(ประเมินสมรรถนะ!N38:R38,2)),3,IF(AND(COUNTIF(ประเมินสมรรถนะ!N38:R38,2)&gt;=COUNTIF(ประเมินสมรรถนะ!N38:R38,0),COUNTIF(ประเมินสมรรถนะ!N38:R38,2)&gt;=COUNTIF(ประเมินสมรรถนะ!N38:R38,1)),2,IF(COUNTIF(ประเมินสมรรถนะ!N38:R38,1)&gt;=COUNTIF(ประเมินสมรรถนะ!N38:R38,0),1,0))))</f>
        <v>-</v>
      </c>
      <c r="I36" s="431" t="str">
        <f>IF(COUNTIF(ประเมินสมรรถนะ!S38:V38,"")=4,"-",IF(AND(COUNTIF(ประเมินสมรรถนะ!S38:V38,3)&gt;=COUNTIF(ประเมินสมรรถนะ!S38:V38,0),COUNTIF(ประเมินสมรรถนะ!S38:V38,3)&gt;=COUNTIF(ประเมินสมรรถนะ!S38:V38,1),COUNTIF(ประเมินสมรรถนะ!S38:V38,3)&gt;=COUNTIF(ประเมินสมรรถนะ!S38:V38,2)),3,IF(AND(COUNTIF(ประเมินสมรรถนะ!S38:V38,2)&gt;=COUNTIF(ประเมินสมรรถนะ!S38:V38,0),COUNTIF(ประเมินสมรรถนะ!S38:V38,2)&gt;=COUNTIF(ประเมินสมรรถนะ!S38:V38,1)),2,IF(COUNTIF(ประเมินสมรรถนะ!S38:V38,1)&gt;=COUNTIF(ประเมินสมรรถนะ!S38:V38,0),1,0))))</f>
        <v>-</v>
      </c>
      <c r="J36" s="431" t="str">
        <f>IF(COUNTIF(ประเมินสมรรถนะ!W38:AA38,"")=5,"-",IF(AND(COUNTIF(ประเมินสมรรถนะ!W38:AA38,3)&gt;=COUNTIF(ประเมินสมรรถนะ!W38:AA38,0),COUNTIF(ประเมินสมรรถนะ!W38:AA38,3)&gt;=COUNTIF(ประเมินสมรรถนะ!W38:AA38,1),COUNTIF(ประเมินสมรรถนะ!W38:AA38,3)&gt;=COUNTIF(ประเมินสมรรถนะ!W38:AA38,2)),3,IF(AND(COUNTIF(ประเมินสมรรถนะ!W38:AA38,2)&gt;=COUNTIF(ประเมินสมรรถนะ!W38:AA38,0),COUNTIF(ประเมินสมรรถนะ!W38:AA38,2)&gt;=COUNTIF(ประเมินสมรรถนะ!W38:AA38,1)),2,IF(COUNTIF(ประเมินสมรรถนะ!W38:AA38,1)&gt;=COUNTIF(ประเมินสมรรถนะ!W38:AA38,0),1,0))))</f>
        <v>-</v>
      </c>
      <c r="K36" s="431" t="str">
        <f>IF(COUNTIF(ประเมินสมรรถนะ!AB38:AF38,"")=5,"-",IF(AND(COUNTIF(ประเมินสมรรถนะ!AB38:AF38,3)&gt;=COUNTIF(ประเมินสมรรถนะ!AB38:AF38,0),COUNTIF(ประเมินสมรรถนะ!AB38:AF38,3)&gt;=COUNTIF(ประเมินสมรรถนะ!AB38:AF38,1),COUNTIF(ประเมินสมรรถนะ!AB38:AF38,3)&gt;=COUNTIF(ประเมินสมรรถนะ!AB38:AF38,2)),3,IF(AND(COUNTIF(ประเมินสมรรถนะ!AB38:AF38,2)&gt;=COUNTIF(ประเมินสมรรถนะ!AB38:AF38,0),COUNTIF(ประเมินสมรรถนะ!AB38:AF38,2)&gt;=COUNTIF(ประเมินสมรรถนะ!AB38:AF38,1)),2,IF(COUNTIF(ประเมินสมรรถนะ!AB38:AF38,1)&gt;=COUNTIF(ประเมินสมรรถนะ!AB38:AF38,0),1,0))))</f>
        <v>-</v>
      </c>
      <c r="L36" s="432" t="str">
        <f t="shared" si="0"/>
        <v/>
      </c>
      <c r="M36" s="433" t="str">
        <f t="shared" si="1"/>
        <v>-</v>
      </c>
      <c r="N36" s="433" t="str">
        <f t="shared" si="1"/>
        <v>-</v>
      </c>
      <c r="O36" s="433" t="str">
        <f t="shared" si="1"/>
        <v>-</v>
      </c>
      <c r="P36" s="433" t="str">
        <f t="shared" si="1"/>
        <v>-</v>
      </c>
      <c r="Q36" s="433" t="str">
        <f t="shared" si="1"/>
        <v>-</v>
      </c>
    </row>
    <row r="37" spans="2:17" ht="23.15" customHeight="1" x14ac:dyDescent="0.7">
      <c r="B37" s="426" t="str">
        <f>ประเมินสมรรถนะ!B39</f>
        <v>ป.4/1</v>
      </c>
      <c r="C37" s="427">
        <f>ประเมินสมรรถนะ!C39</f>
        <v>34</v>
      </c>
      <c r="D37" s="428" t="str">
        <f>ประเมินสมรรถนะ!E39</f>
        <v/>
      </c>
      <c r="E37" s="446" t="str">
        <f>ประเมินสมรรถนะ!F39</f>
        <v/>
      </c>
      <c r="F37" s="446" t="str">
        <f>ประเมินสมรรถนะ!G39</f>
        <v/>
      </c>
      <c r="G37" s="431" t="str">
        <f>IF(COUNTIF(ประเมินสมรรถนะ!I39:M39,"")=5,"-",IF(AND(COUNTIF(ประเมินสมรรถนะ!I39:M39,3)&gt;=COUNTIF(ประเมินสมรรถนะ!I39:M39,0),COUNTIF(ประเมินสมรรถนะ!I39:M39,3)&gt;=COUNTIF(ประเมินสมรรถนะ!I39:M39,1),COUNTIF(ประเมินสมรรถนะ!I39:M39,3)&gt;=COUNTIF(ประเมินสมรรถนะ!I39:M39,2)),3,IF(AND(COUNTIF(ประเมินสมรรถนะ!I39:M39,2)&gt;=COUNTIF(ประเมินสมรรถนะ!I39:M39,0),COUNTIF(ประเมินสมรรถนะ!I39:M39,2)&gt;=COUNTIF(ประเมินสมรรถนะ!I39:M39,1)),2,IF(COUNTIF(ประเมินสมรรถนะ!I39:M39,1)&gt;=COUNTIF(ประเมินสมรรถนะ!I39:M39,0),1,0))))</f>
        <v>-</v>
      </c>
      <c r="H37" s="431" t="str">
        <f>IF(COUNTIF(ประเมินสมรรถนะ!N39:R39,"")=5,"-",IF(AND(COUNTIF(ประเมินสมรรถนะ!N39:R39,3)&gt;=COUNTIF(ประเมินสมรรถนะ!N39:R39,0),COUNTIF(ประเมินสมรรถนะ!N39:R39,3)&gt;=COUNTIF(ประเมินสมรรถนะ!N39:R39,1),COUNTIF(ประเมินสมรรถนะ!N39:R39,3)&gt;=COUNTIF(ประเมินสมรรถนะ!N39:R39,2)),3,IF(AND(COUNTIF(ประเมินสมรรถนะ!N39:R39,2)&gt;=COUNTIF(ประเมินสมรรถนะ!N39:R39,0),COUNTIF(ประเมินสมรรถนะ!N39:R39,2)&gt;=COUNTIF(ประเมินสมรรถนะ!N39:R39,1)),2,IF(COUNTIF(ประเมินสมรรถนะ!N39:R39,1)&gt;=COUNTIF(ประเมินสมรรถนะ!N39:R39,0),1,0))))</f>
        <v>-</v>
      </c>
      <c r="I37" s="431" t="str">
        <f>IF(COUNTIF(ประเมินสมรรถนะ!S39:V39,"")=4,"-",IF(AND(COUNTIF(ประเมินสมรรถนะ!S39:V39,3)&gt;=COUNTIF(ประเมินสมรรถนะ!S39:V39,0),COUNTIF(ประเมินสมรรถนะ!S39:V39,3)&gt;=COUNTIF(ประเมินสมรรถนะ!S39:V39,1),COUNTIF(ประเมินสมรรถนะ!S39:V39,3)&gt;=COUNTIF(ประเมินสมรรถนะ!S39:V39,2)),3,IF(AND(COUNTIF(ประเมินสมรรถนะ!S39:V39,2)&gt;=COUNTIF(ประเมินสมรรถนะ!S39:V39,0),COUNTIF(ประเมินสมรรถนะ!S39:V39,2)&gt;=COUNTIF(ประเมินสมรรถนะ!S39:V39,1)),2,IF(COUNTIF(ประเมินสมรรถนะ!S39:V39,1)&gt;=COUNTIF(ประเมินสมรรถนะ!S39:V39,0),1,0))))</f>
        <v>-</v>
      </c>
      <c r="J37" s="431" t="str">
        <f>IF(COUNTIF(ประเมินสมรรถนะ!W39:AA39,"")=5,"-",IF(AND(COUNTIF(ประเมินสมรรถนะ!W39:AA39,3)&gt;=COUNTIF(ประเมินสมรรถนะ!W39:AA39,0),COUNTIF(ประเมินสมรรถนะ!W39:AA39,3)&gt;=COUNTIF(ประเมินสมรรถนะ!W39:AA39,1),COUNTIF(ประเมินสมรรถนะ!W39:AA39,3)&gt;=COUNTIF(ประเมินสมรรถนะ!W39:AA39,2)),3,IF(AND(COUNTIF(ประเมินสมรรถนะ!W39:AA39,2)&gt;=COUNTIF(ประเมินสมรรถนะ!W39:AA39,0),COUNTIF(ประเมินสมรรถนะ!W39:AA39,2)&gt;=COUNTIF(ประเมินสมรรถนะ!W39:AA39,1)),2,IF(COUNTIF(ประเมินสมรรถนะ!W39:AA39,1)&gt;=COUNTIF(ประเมินสมรรถนะ!W39:AA39,0),1,0))))</f>
        <v>-</v>
      </c>
      <c r="K37" s="431" t="str">
        <f>IF(COUNTIF(ประเมินสมรรถนะ!AB39:AF39,"")=5,"-",IF(AND(COUNTIF(ประเมินสมรรถนะ!AB39:AF39,3)&gt;=COUNTIF(ประเมินสมรรถนะ!AB39:AF39,0),COUNTIF(ประเมินสมรรถนะ!AB39:AF39,3)&gt;=COUNTIF(ประเมินสมรรถนะ!AB39:AF39,1),COUNTIF(ประเมินสมรรถนะ!AB39:AF39,3)&gt;=COUNTIF(ประเมินสมรรถนะ!AB39:AF39,2)),3,IF(AND(COUNTIF(ประเมินสมรรถนะ!AB39:AF39,2)&gt;=COUNTIF(ประเมินสมรรถนะ!AB39:AF39,0),COUNTIF(ประเมินสมรรถนะ!AB39:AF39,2)&gt;=COUNTIF(ประเมินสมรรถนะ!AB39:AF39,1)),2,IF(COUNTIF(ประเมินสมรรถนะ!AB39:AF39,1)&gt;=COUNTIF(ประเมินสมรรถนะ!AB39:AF39,0),1,0))))</f>
        <v>-</v>
      </c>
      <c r="L37" s="432" t="str">
        <f t="shared" si="0"/>
        <v/>
      </c>
      <c r="M37" s="433" t="str">
        <f t="shared" si="1"/>
        <v>-</v>
      </c>
      <c r="N37" s="433" t="str">
        <f t="shared" si="1"/>
        <v>-</v>
      </c>
      <c r="O37" s="433" t="str">
        <f t="shared" si="1"/>
        <v>-</v>
      </c>
      <c r="P37" s="433" t="str">
        <f t="shared" si="1"/>
        <v>-</v>
      </c>
      <c r="Q37" s="433" t="str">
        <f t="shared" si="1"/>
        <v>-</v>
      </c>
    </row>
    <row r="38" spans="2:17" ht="23.15" customHeight="1" x14ac:dyDescent="0.7">
      <c r="B38" s="426" t="str">
        <f>ประเมินสมรรถนะ!B40</f>
        <v>ป.4/1</v>
      </c>
      <c r="C38" s="427">
        <f>ประเมินสมรรถนะ!C40</f>
        <v>35</v>
      </c>
      <c r="D38" s="428" t="str">
        <f>ประเมินสมรรถนะ!E40</f>
        <v/>
      </c>
      <c r="E38" s="446" t="str">
        <f>ประเมินสมรรถนะ!F40</f>
        <v/>
      </c>
      <c r="F38" s="446" t="str">
        <f>ประเมินสมรรถนะ!G40</f>
        <v/>
      </c>
      <c r="G38" s="431" t="str">
        <f>IF(COUNTIF(ประเมินสมรรถนะ!I40:M40,"")=5,"-",IF(AND(COUNTIF(ประเมินสมรรถนะ!I40:M40,3)&gt;=COUNTIF(ประเมินสมรรถนะ!I40:M40,0),COUNTIF(ประเมินสมรรถนะ!I40:M40,3)&gt;=COUNTIF(ประเมินสมรรถนะ!I40:M40,1),COUNTIF(ประเมินสมรรถนะ!I40:M40,3)&gt;=COUNTIF(ประเมินสมรรถนะ!I40:M40,2)),3,IF(AND(COUNTIF(ประเมินสมรรถนะ!I40:M40,2)&gt;=COUNTIF(ประเมินสมรรถนะ!I40:M40,0),COUNTIF(ประเมินสมรรถนะ!I40:M40,2)&gt;=COUNTIF(ประเมินสมรรถนะ!I40:M40,1)),2,IF(COUNTIF(ประเมินสมรรถนะ!I40:M40,1)&gt;=COUNTIF(ประเมินสมรรถนะ!I40:M40,0),1,0))))</f>
        <v>-</v>
      </c>
      <c r="H38" s="431" t="str">
        <f>IF(COUNTIF(ประเมินสมรรถนะ!N40:R40,"")=5,"-",IF(AND(COUNTIF(ประเมินสมรรถนะ!N40:R40,3)&gt;=COUNTIF(ประเมินสมรรถนะ!N40:R40,0),COUNTIF(ประเมินสมรรถนะ!N40:R40,3)&gt;=COUNTIF(ประเมินสมรรถนะ!N40:R40,1),COUNTIF(ประเมินสมรรถนะ!N40:R40,3)&gt;=COUNTIF(ประเมินสมรรถนะ!N40:R40,2)),3,IF(AND(COUNTIF(ประเมินสมรรถนะ!N40:R40,2)&gt;=COUNTIF(ประเมินสมรรถนะ!N40:R40,0),COUNTIF(ประเมินสมรรถนะ!N40:R40,2)&gt;=COUNTIF(ประเมินสมรรถนะ!N40:R40,1)),2,IF(COUNTIF(ประเมินสมรรถนะ!N40:R40,1)&gt;=COUNTIF(ประเมินสมรรถนะ!N40:R40,0),1,0))))</f>
        <v>-</v>
      </c>
      <c r="I38" s="431" t="str">
        <f>IF(COUNTIF(ประเมินสมรรถนะ!S40:V40,"")=4,"-",IF(AND(COUNTIF(ประเมินสมรรถนะ!S40:V40,3)&gt;=COUNTIF(ประเมินสมรรถนะ!S40:V40,0),COUNTIF(ประเมินสมรรถนะ!S40:V40,3)&gt;=COUNTIF(ประเมินสมรรถนะ!S40:V40,1),COUNTIF(ประเมินสมรรถนะ!S40:V40,3)&gt;=COUNTIF(ประเมินสมรรถนะ!S40:V40,2)),3,IF(AND(COUNTIF(ประเมินสมรรถนะ!S40:V40,2)&gt;=COUNTIF(ประเมินสมรรถนะ!S40:V40,0),COUNTIF(ประเมินสมรรถนะ!S40:V40,2)&gt;=COUNTIF(ประเมินสมรรถนะ!S40:V40,1)),2,IF(COUNTIF(ประเมินสมรรถนะ!S40:V40,1)&gt;=COUNTIF(ประเมินสมรรถนะ!S40:V40,0),1,0))))</f>
        <v>-</v>
      </c>
      <c r="J38" s="431" t="str">
        <f>IF(COUNTIF(ประเมินสมรรถนะ!W40:AA40,"")=5,"-",IF(AND(COUNTIF(ประเมินสมรรถนะ!W40:AA40,3)&gt;=COUNTIF(ประเมินสมรรถนะ!W40:AA40,0),COUNTIF(ประเมินสมรรถนะ!W40:AA40,3)&gt;=COUNTIF(ประเมินสมรรถนะ!W40:AA40,1),COUNTIF(ประเมินสมรรถนะ!W40:AA40,3)&gt;=COUNTIF(ประเมินสมรรถนะ!W40:AA40,2)),3,IF(AND(COUNTIF(ประเมินสมรรถนะ!W40:AA40,2)&gt;=COUNTIF(ประเมินสมรรถนะ!W40:AA40,0),COUNTIF(ประเมินสมรรถนะ!W40:AA40,2)&gt;=COUNTIF(ประเมินสมรรถนะ!W40:AA40,1)),2,IF(COUNTIF(ประเมินสมรรถนะ!W40:AA40,1)&gt;=COUNTIF(ประเมินสมรรถนะ!W40:AA40,0),1,0))))</f>
        <v>-</v>
      </c>
      <c r="K38" s="431" t="str">
        <f>IF(COUNTIF(ประเมินสมรรถนะ!AB40:AF40,"")=5,"-",IF(AND(COUNTIF(ประเมินสมรรถนะ!AB40:AF40,3)&gt;=COUNTIF(ประเมินสมรรถนะ!AB40:AF40,0),COUNTIF(ประเมินสมรรถนะ!AB40:AF40,3)&gt;=COUNTIF(ประเมินสมรรถนะ!AB40:AF40,1),COUNTIF(ประเมินสมรรถนะ!AB40:AF40,3)&gt;=COUNTIF(ประเมินสมรรถนะ!AB40:AF40,2)),3,IF(AND(COUNTIF(ประเมินสมรรถนะ!AB40:AF40,2)&gt;=COUNTIF(ประเมินสมรรถนะ!AB40:AF40,0),COUNTIF(ประเมินสมรรถนะ!AB40:AF40,2)&gt;=COUNTIF(ประเมินสมรรถนะ!AB40:AF40,1)),2,IF(COUNTIF(ประเมินสมรรถนะ!AB40:AF40,1)&gt;=COUNTIF(ประเมินสมรรถนะ!AB40:AF40,0),1,0))))</f>
        <v>-</v>
      </c>
      <c r="L38" s="432" t="str">
        <f t="shared" si="0"/>
        <v/>
      </c>
      <c r="M38" s="433" t="str">
        <f t="shared" si="1"/>
        <v>-</v>
      </c>
      <c r="N38" s="433" t="str">
        <f t="shared" si="1"/>
        <v>-</v>
      </c>
      <c r="O38" s="433" t="str">
        <f t="shared" si="1"/>
        <v>-</v>
      </c>
      <c r="P38" s="433" t="str">
        <f t="shared" si="1"/>
        <v>-</v>
      </c>
      <c r="Q38" s="433" t="str">
        <f t="shared" si="1"/>
        <v>-</v>
      </c>
    </row>
    <row r="39" spans="2:17" ht="23.15" customHeight="1" x14ac:dyDescent="0.7">
      <c r="B39" s="426" t="str">
        <f>ประเมินสมรรถนะ!B41</f>
        <v>ป.4/1</v>
      </c>
      <c r="C39" s="427">
        <f>ประเมินสมรรถนะ!C41</f>
        <v>36</v>
      </c>
      <c r="D39" s="428" t="str">
        <f>ประเมินสมรรถนะ!E41</f>
        <v/>
      </c>
      <c r="E39" s="446" t="str">
        <f>ประเมินสมรรถนะ!F41</f>
        <v/>
      </c>
      <c r="F39" s="446" t="str">
        <f>ประเมินสมรรถนะ!G41</f>
        <v/>
      </c>
      <c r="G39" s="431" t="str">
        <f>IF(COUNTIF(ประเมินสมรรถนะ!I41:M41,"")=5,"-",IF(AND(COUNTIF(ประเมินสมรรถนะ!I41:M41,3)&gt;=COUNTIF(ประเมินสมรรถนะ!I41:M41,0),COUNTIF(ประเมินสมรรถนะ!I41:M41,3)&gt;=COUNTIF(ประเมินสมรรถนะ!I41:M41,1),COUNTIF(ประเมินสมรรถนะ!I41:M41,3)&gt;=COUNTIF(ประเมินสมรรถนะ!I41:M41,2)),3,IF(AND(COUNTIF(ประเมินสมรรถนะ!I41:M41,2)&gt;=COUNTIF(ประเมินสมรรถนะ!I41:M41,0),COUNTIF(ประเมินสมรรถนะ!I41:M41,2)&gt;=COUNTIF(ประเมินสมรรถนะ!I41:M41,1)),2,IF(COUNTIF(ประเมินสมรรถนะ!I41:M41,1)&gt;=COUNTIF(ประเมินสมรรถนะ!I41:M41,0),1,0))))</f>
        <v>-</v>
      </c>
      <c r="H39" s="431" t="str">
        <f>IF(COUNTIF(ประเมินสมรรถนะ!N41:R41,"")=5,"-",IF(AND(COUNTIF(ประเมินสมรรถนะ!N41:R41,3)&gt;=COUNTIF(ประเมินสมรรถนะ!N41:R41,0),COUNTIF(ประเมินสมรรถนะ!N41:R41,3)&gt;=COUNTIF(ประเมินสมรรถนะ!N41:R41,1),COUNTIF(ประเมินสมรรถนะ!N41:R41,3)&gt;=COUNTIF(ประเมินสมรรถนะ!N41:R41,2)),3,IF(AND(COUNTIF(ประเมินสมรรถนะ!N41:R41,2)&gt;=COUNTIF(ประเมินสมรรถนะ!N41:R41,0),COUNTIF(ประเมินสมรรถนะ!N41:R41,2)&gt;=COUNTIF(ประเมินสมรรถนะ!N41:R41,1)),2,IF(COUNTIF(ประเมินสมรรถนะ!N41:R41,1)&gt;=COUNTIF(ประเมินสมรรถนะ!N41:R41,0),1,0))))</f>
        <v>-</v>
      </c>
      <c r="I39" s="431" t="str">
        <f>IF(COUNTIF(ประเมินสมรรถนะ!S41:V41,"")=4,"-",IF(AND(COUNTIF(ประเมินสมรรถนะ!S41:V41,3)&gt;=COUNTIF(ประเมินสมรรถนะ!S41:V41,0),COUNTIF(ประเมินสมรรถนะ!S41:V41,3)&gt;=COUNTIF(ประเมินสมรรถนะ!S41:V41,1),COUNTIF(ประเมินสมรรถนะ!S41:V41,3)&gt;=COUNTIF(ประเมินสมรรถนะ!S41:V41,2)),3,IF(AND(COUNTIF(ประเมินสมรรถนะ!S41:V41,2)&gt;=COUNTIF(ประเมินสมรรถนะ!S41:V41,0),COUNTIF(ประเมินสมรรถนะ!S41:V41,2)&gt;=COUNTIF(ประเมินสมรรถนะ!S41:V41,1)),2,IF(COUNTIF(ประเมินสมรรถนะ!S41:V41,1)&gt;=COUNTIF(ประเมินสมรรถนะ!S41:V41,0),1,0))))</f>
        <v>-</v>
      </c>
      <c r="J39" s="431" t="str">
        <f>IF(COUNTIF(ประเมินสมรรถนะ!W41:AA41,"")=5,"-",IF(AND(COUNTIF(ประเมินสมรรถนะ!W41:AA41,3)&gt;=COUNTIF(ประเมินสมรรถนะ!W41:AA41,0),COUNTIF(ประเมินสมรรถนะ!W41:AA41,3)&gt;=COUNTIF(ประเมินสมรรถนะ!W41:AA41,1),COUNTIF(ประเมินสมรรถนะ!W41:AA41,3)&gt;=COUNTIF(ประเมินสมรรถนะ!W41:AA41,2)),3,IF(AND(COUNTIF(ประเมินสมรรถนะ!W41:AA41,2)&gt;=COUNTIF(ประเมินสมรรถนะ!W41:AA41,0),COUNTIF(ประเมินสมรรถนะ!W41:AA41,2)&gt;=COUNTIF(ประเมินสมรรถนะ!W41:AA41,1)),2,IF(COUNTIF(ประเมินสมรรถนะ!W41:AA41,1)&gt;=COUNTIF(ประเมินสมรรถนะ!W41:AA41,0),1,0))))</f>
        <v>-</v>
      </c>
      <c r="K39" s="431" t="str">
        <f>IF(COUNTIF(ประเมินสมรรถนะ!AB41:AF41,"")=5,"-",IF(AND(COUNTIF(ประเมินสมรรถนะ!AB41:AF41,3)&gt;=COUNTIF(ประเมินสมรรถนะ!AB41:AF41,0),COUNTIF(ประเมินสมรรถนะ!AB41:AF41,3)&gt;=COUNTIF(ประเมินสมรรถนะ!AB41:AF41,1),COUNTIF(ประเมินสมรรถนะ!AB41:AF41,3)&gt;=COUNTIF(ประเมินสมรรถนะ!AB41:AF41,2)),3,IF(AND(COUNTIF(ประเมินสมรรถนะ!AB41:AF41,2)&gt;=COUNTIF(ประเมินสมรรถนะ!AB41:AF41,0),COUNTIF(ประเมินสมรรถนะ!AB41:AF41,2)&gt;=COUNTIF(ประเมินสมรรถนะ!AB41:AF41,1)),2,IF(COUNTIF(ประเมินสมรรถนะ!AB41:AF41,1)&gt;=COUNTIF(ประเมินสมรรถนะ!AB41:AF41,0),1,0))))</f>
        <v>-</v>
      </c>
      <c r="L39" s="432" t="str">
        <f t="shared" si="0"/>
        <v/>
      </c>
      <c r="M39" s="433" t="str">
        <f t="shared" si="1"/>
        <v>-</v>
      </c>
      <c r="N39" s="433" t="str">
        <f t="shared" si="1"/>
        <v>-</v>
      </c>
      <c r="O39" s="433" t="str">
        <f t="shared" si="1"/>
        <v>-</v>
      </c>
      <c r="P39" s="433" t="str">
        <f t="shared" si="1"/>
        <v>-</v>
      </c>
      <c r="Q39" s="433" t="str">
        <f t="shared" si="1"/>
        <v>-</v>
      </c>
    </row>
    <row r="40" spans="2:17" ht="23.15" customHeight="1" x14ac:dyDescent="0.7">
      <c r="B40" s="426" t="str">
        <f>ประเมินสมรรถนะ!B42</f>
        <v>ป.4/1</v>
      </c>
      <c r="C40" s="427">
        <f>ประเมินสมรรถนะ!C42</f>
        <v>37</v>
      </c>
      <c r="D40" s="428" t="str">
        <f>ประเมินสมรรถนะ!E42</f>
        <v/>
      </c>
      <c r="E40" s="446" t="str">
        <f>ประเมินสมรรถนะ!F42</f>
        <v/>
      </c>
      <c r="F40" s="446" t="str">
        <f>ประเมินสมรรถนะ!G42</f>
        <v/>
      </c>
      <c r="G40" s="431" t="str">
        <f>IF(COUNTIF(ประเมินสมรรถนะ!I42:M42,"")=5,"-",IF(AND(COUNTIF(ประเมินสมรรถนะ!I42:M42,3)&gt;=COUNTIF(ประเมินสมรรถนะ!I42:M42,0),COUNTIF(ประเมินสมรรถนะ!I42:M42,3)&gt;=COUNTIF(ประเมินสมรรถนะ!I42:M42,1),COUNTIF(ประเมินสมรรถนะ!I42:M42,3)&gt;=COUNTIF(ประเมินสมรรถนะ!I42:M42,2)),3,IF(AND(COUNTIF(ประเมินสมรรถนะ!I42:M42,2)&gt;=COUNTIF(ประเมินสมรรถนะ!I42:M42,0),COUNTIF(ประเมินสมรรถนะ!I42:M42,2)&gt;=COUNTIF(ประเมินสมรรถนะ!I42:M42,1)),2,IF(COUNTIF(ประเมินสมรรถนะ!I42:M42,1)&gt;=COUNTIF(ประเมินสมรรถนะ!I42:M42,0),1,0))))</f>
        <v>-</v>
      </c>
      <c r="H40" s="431" t="str">
        <f>IF(COUNTIF(ประเมินสมรรถนะ!N42:R42,"")=5,"-",IF(AND(COUNTIF(ประเมินสมรรถนะ!N42:R42,3)&gt;=COUNTIF(ประเมินสมรรถนะ!N42:R42,0),COUNTIF(ประเมินสมรรถนะ!N42:R42,3)&gt;=COUNTIF(ประเมินสมรรถนะ!N42:R42,1),COUNTIF(ประเมินสมรรถนะ!N42:R42,3)&gt;=COUNTIF(ประเมินสมรรถนะ!N42:R42,2)),3,IF(AND(COUNTIF(ประเมินสมรรถนะ!N42:R42,2)&gt;=COUNTIF(ประเมินสมรรถนะ!N42:R42,0),COUNTIF(ประเมินสมรรถนะ!N42:R42,2)&gt;=COUNTIF(ประเมินสมรรถนะ!N42:R42,1)),2,IF(COUNTIF(ประเมินสมรรถนะ!N42:R42,1)&gt;=COUNTIF(ประเมินสมรรถนะ!N42:R42,0),1,0))))</f>
        <v>-</v>
      </c>
      <c r="I40" s="431" t="str">
        <f>IF(COUNTIF(ประเมินสมรรถนะ!S42:V42,"")=4,"-",IF(AND(COUNTIF(ประเมินสมรรถนะ!S42:V42,3)&gt;=COUNTIF(ประเมินสมรรถนะ!S42:V42,0),COUNTIF(ประเมินสมรรถนะ!S42:V42,3)&gt;=COUNTIF(ประเมินสมรรถนะ!S42:V42,1),COUNTIF(ประเมินสมรรถนะ!S42:V42,3)&gt;=COUNTIF(ประเมินสมรรถนะ!S42:V42,2)),3,IF(AND(COUNTIF(ประเมินสมรรถนะ!S42:V42,2)&gt;=COUNTIF(ประเมินสมรรถนะ!S42:V42,0),COUNTIF(ประเมินสมรรถนะ!S42:V42,2)&gt;=COUNTIF(ประเมินสมรรถนะ!S42:V42,1)),2,IF(COUNTIF(ประเมินสมรรถนะ!S42:V42,1)&gt;=COUNTIF(ประเมินสมรรถนะ!S42:V42,0),1,0))))</f>
        <v>-</v>
      </c>
      <c r="J40" s="431" t="str">
        <f>IF(COUNTIF(ประเมินสมรรถนะ!W42:AA42,"")=5,"-",IF(AND(COUNTIF(ประเมินสมรรถนะ!W42:AA42,3)&gt;=COUNTIF(ประเมินสมรรถนะ!W42:AA42,0),COUNTIF(ประเมินสมรรถนะ!W42:AA42,3)&gt;=COUNTIF(ประเมินสมรรถนะ!W42:AA42,1),COUNTIF(ประเมินสมรรถนะ!W42:AA42,3)&gt;=COUNTIF(ประเมินสมรรถนะ!W42:AA42,2)),3,IF(AND(COUNTIF(ประเมินสมรรถนะ!W42:AA42,2)&gt;=COUNTIF(ประเมินสมรรถนะ!W42:AA42,0),COUNTIF(ประเมินสมรรถนะ!W42:AA42,2)&gt;=COUNTIF(ประเมินสมรรถนะ!W42:AA42,1)),2,IF(COUNTIF(ประเมินสมรรถนะ!W42:AA42,1)&gt;=COUNTIF(ประเมินสมรรถนะ!W42:AA42,0),1,0))))</f>
        <v>-</v>
      </c>
      <c r="K40" s="431" t="str">
        <f>IF(COUNTIF(ประเมินสมรรถนะ!AB42:AF42,"")=5,"-",IF(AND(COUNTIF(ประเมินสมรรถนะ!AB42:AF42,3)&gt;=COUNTIF(ประเมินสมรรถนะ!AB42:AF42,0),COUNTIF(ประเมินสมรรถนะ!AB42:AF42,3)&gt;=COUNTIF(ประเมินสมรรถนะ!AB42:AF42,1),COUNTIF(ประเมินสมรรถนะ!AB42:AF42,3)&gt;=COUNTIF(ประเมินสมรรถนะ!AB42:AF42,2)),3,IF(AND(COUNTIF(ประเมินสมรรถนะ!AB42:AF42,2)&gt;=COUNTIF(ประเมินสมรรถนะ!AB42:AF42,0),COUNTIF(ประเมินสมรรถนะ!AB42:AF42,2)&gt;=COUNTIF(ประเมินสมรรถนะ!AB42:AF42,1)),2,IF(COUNTIF(ประเมินสมรรถนะ!AB42:AF42,1)&gt;=COUNTIF(ประเมินสมรรถนะ!AB42:AF42,0),1,0))))</f>
        <v>-</v>
      </c>
      <c r="L40" s="432" t="str">
        <f t="shared" si="0"/>
        <v/>
      </c>
      <c r="M40" s="433" t="str">
        <f t="shared" si="1"/>
        <v>-</v>
      </c>
      <c r="N40" s="433" t="str">
        <f t="shared" si="1"/>
        <v>-</v>
      </c>
      <c r="O40" s="433" t="str">
        <f t="shared" si="1"/>
        <v>-</v>
      </c>
      <c r="P40" s="433" t="str">
        <f t="shared" si="1"/>
        <v>-</v>
      </c>
      <c r="Q40" s="433" t="str">
        <f t="shared" si="1"/>
        <v>-</v>
      </c>
    </row>
    <row r="41" spans="2:17" ht="23.15" customHeight="1" x14ac:dyDescent="0.7">
      <c r="B41" s="426" t="str">
        <f>ประเมินสมรรถนะ!B43</f>
        <v>ป.4/1</v>
      </c>
      <c r="C41" s="427">
        <f>ประเมินสมรรถนะ!C43</f>
        <v>38</v>
      </c>
      <c r="D41" s="428" t="str">
        <f>ประเมินสมรรถนะ!E43</f>
        <v/>
      </c>
      <c r="E41" s="446" t="str">
        <f>ประเมินสมรรถนะ!F43</f>
        <v/>
      </c>
      <c r="F41" s="446" t="str">
        <f>ประเมินสมรรถนะ!G43</f>
        <v/>
      </c>
      <c r="G41" s="431" t="str">
        <f>IF(COUNTIF(ประเมินสมรรถนะ!I43:M43,"")=5,"-",IF(AND(COUNTIF(ประเมินสมรรถนะ!I43:M43,3)&gt;=COUNTIF(ประเมินสมรรถนะ!I43:M43,0),COUNTIF(ประเมินสมรรถนะ!I43:M43,3)&gt;=COUNTIF(ประเมินสมรรถนะ!I43:M43,1),COUNTIF(ประเมินสมรรถนะ!I43:M43,3)&gt;=COUNTIF(ประเมินสมรรถนะ!I43:M43,2)),3,IF(AND(COUNTIF(ประเมินสมรรถนะ!I43:M43,2)&gt;=COUNTIF(ประเมินสมรรถนะ!I43:M43,0),COUNTIF(ประเมินสมรรถนะ!I43:M43,2)&gt;=COUNTIF(ประเมินสมรรถนะ!I43:M43,1)),2,IF(COUNTIF(ประเมินสมรรถนะ!I43:M43,1)&gt;=COUNTIF(ประเมินสมรรถนะ!I43:M43,0),1,0))))</f>
        <v>-</v>
      </c>
      <c r="H41" s="431" t="str">
        <f>IF(COUNTIF(ประเมินสมรรถนะ!N43:R43,"")=5,"-",IF(AND(COUNTIF(ประเมินสมรรถนะ!N43:R43,3)&gt;=COUNTIF(ประเมินสมรรถนะ!N43:R43,0),COUNTIF(ประเมินสมรรถนะ!N43:R43,3)&gt;=COUNTIF(ประเมินสมรรถนะ!N43:R43,1),COUNTIF(ประเมินสมรรถนะ!N43:R43,3)&gt;=COUNTIF(ประเมินสมรรถนะ!N43:R43,2)),3,IF(AND(COUNTIF(ประเมินสมรรถนะ!N43:R43,2)&gt;=COUNTIF(ประเมินสมรรถนะ!N43:R43,0),COUNTIF(ประเมินสมรรถนะ!N43:R43,2)&gt;=COUNTIF(ประเมินสมรรถนะ!N43:R43,1)),2,IF(COUNTIF(ประเมินสมรรถนะ!N43:R43,1)&gt;=COUNTIF(ประเมินสมรรถนะ!N43:R43,0),1,0))))</f>
        <v>-</v>
      </c>
      <c r="I41" s="431" t="str">
        <f>IF(COUNTIF(ประเมินสมรรถนะ!S43:V43,"")=4,"-",IF(AND(COUNTIF(ประเมินสมรรถนะ!S43:V43,3)&gt;=COUNTIF(ประเมินสมรรถนะ!S43:V43,0),COUNTIF(ประเมินสมรรถนะ!S43:V43,3)&gt;=COUNTIF(ประเมินสมรรถนะ!S43:V43,1),COUNTIF(ประเมินสมรรถนะ!S43:V43,3)&gt;=COUNTIF(ประเมินสมรรถนะ!S43:V43,2)),3,IF(AND(COUNTIF(ประเมินสมรรถนะ!S43:V43,2)&gt;=COUNTIF(ประเมินสมรรถนะ!S43:V43,0),COUNTIF(ประเมินสมรรถนะ!S43:V43,2)&gt;=COUNTIF(ประเมินสมรรถนะ!S43:V43,1)),2,IF(COUNTIF(ประเมินสมรรถนะ!S43:V43,1)&gt;=COUNTIF(ประเมินสมรรถนะ!S43:V43,0),1,0))))</f>
        <v>-</v>
      </c>
      <c r="J41" s="431" t="str">
        <f>IF(COUNTIF(ประเมินสมรรถนะ!W43:AA43,"")=5,"-",IF(AND(COUNTIF(ประเมินสมรรถนะ!W43:AA43,3)&gt;=COUNTIF(ประเมินสมรรถนะ!W43:AA43,0),COUNTIF(ประเมินสมรรถนะ!W43:AA43,3)&gt;=COUNTIF(ประเมินสมรรถนะ!W43:AA43,1),COUNTIF(ประเมินสมรรถนะ!W43:AA43,3)&gt;=COUNTIF(ประเมินสมรรถนะ!W43:AA43,2)),3,IF(AND(COUNTIF(ประเมินสมรรถนะ!W43:AA43,2)&gt;=COUNTIF(ประเมินสมรรถนะ!W43:AA43,0),COUNTIF(ประเมินสมรรถนะ!W43:AA43,2)&gt;=COUNTIF(ประเมินสมรรถนะ!W43:AA43,1)),2,IF(COUNTIF(ประเมินสมรรถนะ!W43:AA43,1)&gt;=COUNTIF(ประเมินสมรรถนะ!W43:AA43,0),1,0))))</f>
        <v>-</v>
      </c>
      <c r="K41" s="431" t="str">
        <f>IF(COUNTIF(ประเมินสมรรถนะ!AB43:AF43,"")=5,"-",IF(AND(COUNTIF(ประเมินสมรรถนะ!AB43:AF43,3)&gt;=COUNTIF(ประเมินสมรรถนะ!AB43:AF43,0),COUNTIF(ประเมินสมรรถนะ!AB43:AF43,3)&gt;=COUNTIF(ประเมินสมรรถนะ!AB43:AF43,1),COUNTIF(ประเมินสมรรถนะ!AB43:AF43,3)&gt;=COUNTIF(ประเมินสมรรถนะ!AB43:AF43,2)),3,IF(AND(COUNTIF(ประเมินสมรรถนะ!AB43:AF43,2)&gt;=COUNTIF(ประเมินสมรรถนะ!AB43:AF43,0),COUNTIF(ประเมินสมรรถนะ!AB43:AF43,2)&gt;=COUNTIF(ประเมินสมรรถนะ!AB43:AF43,1)),2,IF(COUNTIF(ประเมินสมรรถนะ!AB43:AF43,1)&gt;=COUNTIF(ประเมินสมรรถนะ!AB43:AF43,0),1,0))))</f>
        <v>-</v>
      </c>
      <c r="L41" s="432" t="str">
        <f t="shared" si="0"/>
        <v/>
      </c>
      <c r="M41" s="433" t="str">
        <f t="shared" si="1"/>
        <v>-</v>
      </c>
      <c r="N41" s="433" t="str">
        <f t="shared" si="1"/>
        <v>-</v>
      </c>
      <c r="O41" s="433" t="str">
        <f t="shared" si="1"/>
        <v>-</v>
      </c>
      <c r="P41" s="433" t="str">
        <f t="shared" si="1"/>
        <v>-</v>
      </c>
      <c r="Q41" s="433" t="str">
        <f t="shared" si="1"/>
        <v>-</v>
      </c>
    </row>
    <row r="42" spans="2:17" x14ac:dyDescent="0.7">
      <c r="B42" s="426" t="str">
        <f>ประเมินสมรรถนะ!B44</f>
        <v>ป.4/1</v>
      </c>
      <c r="C42" s="427">
        <f>ประเมินสมรรถนะ!C44</f>
        <v>39</v>
      </c>
      <c r="D42" s="428" t="str">
        <f>ประเมินสมรรถนะ!E44</f>
        <v/>
      </c>
      <c r="E42" s="446" t="str">
        <f>ประเมินสมรรถนะ!F44</f>
        <v/>
      </c>
      <c r="F42" s="446" t="str">
        <f>ประเมินสมรรถนะ!G44</f>
        <v/>
      </c>
      <c r="G42" s="431" t="str">
        <f>IF(COUNTIF(ประเมินสมรรถนะ!I44:M44,"")=5,"-",IF(AND(COUNTIF(ประเมินสมรรถนะ!I44:M44,3)&gt;=COUNTIF(ประเมินสมรรถนะ!I44:M44,0),COUNTIF(ประเมินสมรรถนะ!I44:M44,3)&gt;=COUNTIF(ประเมินสมรรถนะ!I44:M44,1),COUNTIF(ประเมินสมรรถนะ!I44:M44,3)&gt;=COUNTIF(ประเมินสมรรถนะ!I44:M44,2)),3,IF(AND(COUNTIF(ประเมินสมรรถนะ!I44:M44,2)&gt;=COUNTIF(ประเมินสมรรถนะ!I44:M44,0),COUNTIF(ประเมินสมรรถนะ!I44:M44,2)&gt;=COUNTIF(ประเมินสมรรถนะ!I44:M44,1)),2,IF(COUNTIF(ประเมินสมรรถนะ!I44:M44,1)&gt;=COUNTIF(ประเมินสมรรถนะ!I44:M44,0),1,0))))</f>
        <v>-</v>
      </c>
      <c r="H42" s="431" t="str">
        <f>IF(COUNTIF(ประเมินสมรรถนะ!N44:R44,"")=5,"-",IF(AND(COUNTIF(ประเมินสมรรถนะ!N44:R44,3)&gt;=COUNTIF(ประเมินสมรรถนะ!N44:R44,0),COUNTIF(ประเมินสมรรถนะ!N44:R44,3)&gt;=COUNTIF(ประเมินสมรรถนะ!N44:R44,1),COUNTIF(ประเมินสมรรถนะ!N44:R44,3)&gt;=COUNTIF(ประเมินสมรรถนะ!N44:R44,2)),3,IF(AND(COUNTIF(ประเมินสมรรถนะ!N44:R44,2)&gt;=COUNTIF(ประเมินสมรรถนะ!N44:R44,0),COUNTIF(ประเมินสมรรถนะ!N44:R44,2)&gt;=COUNTIF(ประเมินสมรรถนะ!N44:R44,1)),2,IF(COUNTIF(ประเมินสมรรถนะ!N44:R44,1)&gt;=COUNTIF(ประเมินสมรรถนะ!N44:R44,0),1,0))))</f>
        <v>-</v>
      </c>
      <c r="I42" s="431" t="str">
        <f>IF(COUNTIF(ประเมินสมรรถนะ!S44:V44,"")=4,"-",IF(AND(COUNTIF(ประเมินสมรรถนะ!S44:V44,3)&gt;=COUNTIF(ประเมินสมรรถนะ!S44:V44,0),COUNTIF(ประเมินสมรรถนะ!S44:V44,3)&gt;=COUNTIF(ประเมินสมรรถนะ!S44:V44,1),COUNTIF(ประเมินสมรรถนะ!S44:V44,3)&gt;=COUNTIF(ประเมินสมรรถนะ!S44:V44,2)),3,IF(AND(COUNTIF(ประเมินสมรรถนะ!S44:V44,2)&gt;=COUNTIF(ประเมินสมรรถนะ!S44:V44,0),COUNTIF(ประเมินสมรรถนะ!S44:V44,2)&gt;=COUNTIF(ประเมินสมรรถนะ!S44:V44,1)),2,IF(COUNTIF(ประเมินสมรรถนะ!S44:V44,1)&gt;=COUNTIF(ประเมินสมรรถนะ!S44:V44,0),1,0))))</f>
        <v>-</v>
      </c>
      <c r="J42" s="431" t="str">
        <f>IF(COUNTIF(ประเมินสมรรถนะ!W44:AA44,"")=5,"-",IF(AND(COUNTIF(ประเมินสมรรถนะ!W44:AA44,3)&gt;=COUNTIF(ประเมินสมรรถนะ!W44:AA44,0),COUNTIF(ประเมินสมรรถนะ!W44:AA44,3)&gt;=COUNTIF(ประเมินสมรรถนะ!W44:AA44,1),COUNTIF(ประเมินสมรรถนะ!W44:AA44,3)&gt;=COUNTIF(ประเมินสมรรถนะ!W44:AA44,2)),3,IF(AND(COUNTIF(ประเมินสมรรถนะ!W44:AA44,2)&gt;=COUNTIF(ประเมินสมรรถนะ!W44:AA44,0),COUNTIF(ประเมินสมรรถนะ!W44:AA44,2)&gt;=COUNTIF(ประเมินสมรรถนะ!W44:AA44,1)),2,IF(COUNTIF(ประเมินสมรรถนะ!W44:AA44,1)&gt;=COUNTIF(ประเมินสมรรถนะ!W44:AA44,0),1,0))))</f>
        <v>-</v>
      </c>
      <c r="K42" s="431" t="str">
        <f>IF(COUNTIF(ประเมินสมรรถนะ!AB44:AF44,"")=5,"-",IF(AND(COUNTIF(ประเมินสมรรถนะ!AB44:AF44,3)&gt;=COUNTIF(ประเมินสมรรถนะ!AB44:AF44,0),COUNTIF(ประเมินสมรรถนะ!AB44:AF44,3)&gt;=COUNTIF(ประเมินสมรรถนะ!AB44:AF44,1),COUNTIF(ประเมินสมรรถนะ!AB44:AF44,3)&gt;=COUNTIF(ประเมินสมรรถนะ!AB44:AF44,2)),3,IF(AND(COUNTIF(ประเมินสมรรถนะ!AB44:AF44,2)&gt;=COUNTIF(ประเมินสมรรถนะ!AB44:AF44,0),COUNTIF(ประเมินสมรรถนะ!AB44:AF44,2)&gt;=COUNTIF(ประเมินสมรรถนะ!AB44:AF44,1)),2,IF(COUNTIF(ประเมินสมรรถนะ!AB44:AF44,1)&gt;=COUNTIF(ประเมินสมรรถนะ!AB44:AF44,0),1,0))))</f>
        <v>-</v>
      </c>
      <c r="L42" s="432" t="str">
        <f t="shared" si="0"/>
        <v/>
      </c>
      <c r="M42" s="433" t="str">
        <f t="shared" si="1"/>
        <v>-</v>
      </c>
      <c r="N42" s="433" t="str">
        <f t="shared" si="1"/>
        <v>-</v>
      </c>
      <c r="O42" s="433" t="str">
        <f t="shared" si="1"/>
        <v>-</v>
      </c>
      <c r="P42" s="433" t="str">
        <f t="shared" si="1"/>
        <v>-</v>
      </c>
      <c r="Q42" s="433" t="str">
        <f t="shared" si="1"/>
        <v>-</v>
      </c>
    </row>
    <row r="43" spans="2:17" x14ac:dyDescent="0.7">
      <c r="B43" s="426" t="str">
        <f>ประเมินสมรรถนะ!B45</f>
        <v>ป.4/1</v>
      </c>
      <c r="C43" s="427">
        <f>ประเมินสมรรถนะ!C45</f>
        <v>40</v>
      </c>
      <c r="D43" s="428" t="str">
        <f>ประเมินสมรรถนะ!E45</f>
        <v/>
      </c>
      <c r="E43" s="446" t="str">
        <f>ประเมินสมรรถนะ!F45</f>
        <v/>
      </c>
      <c r="F43" s="446" t="str">
        <f>ประเมินสมรรถนะ!G45</f>
        <v/>
      </c>
      <c r="G43" s="431" t="str">
        <f>IF(COUNTIF(ประเมินสมรรถนะ!I45:M45,"")=5,"-",IF(AND(COUNTIF(ประเมินสมรรถนะ!I45:M45,3)&gt;=COUNTIF(ประเมินสมรรถนะ!I45:M45,0),COUNTIF(ประเมินสมรรถนะ!I45:M45,3)&gt;=COUNTIF(ประเมินสมรรถนะ!I45:M45,1),COUNTIF(ประเมินสมรรถนะ!I45:M45,3)&gt;=COUNTIF(ประเมินสมรรถนะ!I45:M45,2)),3,IF(AND(COUNTIF(ประเมินสมรรถนะ!I45:M45,2)&gt;=COUNTIF(ประเมินสมรรถนะ!I45:M45,0),COUNTIF(ประเมินสมรรถนะ!I45:M45,2)&gt;=COUNTIF(ประเมินสมรรถนะ!I45:M45,1)),2,IF(COUNTIF(ประเมินสมรรถนะ!I45:M45,1)&gt;=COUNTIF(ประเมินสมรรถนะ!I45:M45,0),1,0))))</f>
        <v>-</v>
      </c>
      <c r="H43" s="431" t="str">
        <f>IF(COUNTIF(ประเมินสมรรถนะ!N45:R45,"")=5,"-",IF(AND(COUNTIF(ประเมินสมรรถนะ!N45:R45,3)&gt;=COUNTIF(ประเมินสมรรถนะ!N45:R45,0),COUNTIF(ประเมินสมรรถนะ!N45:R45,3)&gt;=COUNTIF(ประเมินสมรรถนะ!N45:R45,1),COUNTIF(ประเมินสมรรถนะ!N45:R45,3)&gt;=COUNTIF(ประเมินสมรรถนะ!N45:R45,2)),3,IF(AND(COUNTIF(ประเมินสมรรถนะ!N45:R45,2)&gt;=COUNTIF(ประเมินสมรรถนะ!N45:R45,0),COUNTIF(ประเมินสมรรถนะ!N45:R45,2)&gt;=COUNTIF(ประเมินสมรรถนะ!N45:R45,1)),2,IF(COUNTIF(ประเมินสมรรถนะ!N45:R45,1)&gt;=COUNTIF(ประเมินสมรรถนะ!N45:R45,0),1,0))))</f>
        <v>-</v>
      </c>
      <c r="I43" s="431" t="str">
        <f>IF(COUNTIF(ประเมินสมรรถนะ!S45:V45,"")=4,"-",IF(AND(COUNTIF(ประเมินสมรรถนะ!S45:V45,3)&gt;=COUNTIF(ประเมินสมรรถนะ!S45:V45,0),COUNTIF(ประเมินสมรรถนะ!S45:V45,3)&gt;=COUNTIF(ประเมินสมรรถนะ!S45:V45,1),COUNTIF(ประเมินสมรรถนะ!S45:V45,3)&gt;=COUNTIF(ประเมินสมรรถนะ!S45:V45,2)),3,IF(AND(COUNTIF(ประเมินสมรรถนะ!S45:V45,2)&gt;=COUNTIF(ประเมินสมรรถนะ!S45:V45,0),COUNTIF(ประเมินสมรรถนะ!S45:V45,2)&gt;=COUNTIF(ประเมินสมรรถนะ!S45:V45,1)),2,IF(COUNTIF(ประเมินสมรรถนะ!S45:V45,1)&gt;=COUNTIF(ประเมินสมรรถนะ!S45:V45,0),1,0))))</f>
        <v>-</v>
      </c>
      <c r="J43" s="431" t="str">
        <f>IF(COUNTIF(ประเมินสมรรถนะ!W45:AA45,"")=5,"-",IF(AND(COUNTIF(ประเมินสมรรถนะ!W45:AA45,3)&gt;=COUNTIF(ประเมินสมรรถนะ!W45:AA45,0),COUNTIF(ประเมินสมรรถนะ!W45:AA45,3)&gt;=COUNTIF(ประเมินสมรรถนะ!W45:AA45,1),COUNTIF(ประเมินสมรรถนะ!W45:AA45,3)&gt;=COUNTIF(ประเมินสมรรถนะ!W45:AA45,2)),3,IF(AND(COUNTIF(ประเมินสมรรถนะ!W45:AA45,2)&gt;=COUNTIF(ประเมินสมรรถนะ!W45:AA45,0),COUNTIF(ประเมินสมรรถนะ!W45:AA45,2)&gt;=COUNTIF(ประเมินสมรรถนะ!W45:AA45,1)),2,IF(COUNTIF(ประเมินสมรรถนะ!W45:AA45,1)&gt;=COUNTIF(ประเมินสมรรถนะ!W45:AA45,0),1,0))))</f>
        <v>-</v>
      </c>
      <c r="K43" s="431" t="str">
        <f>IF(COUNTIF(ประเมินสมรรถนะ!AB45:AF45,"")=5,"-",IF(AND(COUNTIF(ประเมินสมรรถนะ!AB45:AF45,3)&gt;=COUNTIF(ประเมินสมรรถนะ!AB45:AF45,0),COUNTIF(ประเมินสมรรถนะ!AB45:AF45,3)&gt;=COUNTIF(ประเมินสมรรถนะ!AB45:AF45,1),COUNTIF(ประเมินสมรรถนะ!AB45:AF45,3)&gt;=COUNTIF(ประเมินสมรรถนะ!AB45:AF45,2)),3,IF(AND(COUNTIF(ประเมินสมรรถนะ!AB45:AF45,2)&gt;=COUNTIF(ประเมินสมรรถนะ!AB45:AF45,0),COUNTIF(ประเมินสมรรถนะ!AB45:AF45,2)&gt;=COUNTIF(ประเมินสมรรถนะ!AB45:AF45,1)),2,IF(COUNTIF(ประเมินสมรรถนะ!AB45:AF45,1)&gt;=COUNTIF(ประเมินสมรรถนะ!AB45:AF45,0),1,0))))</f>
        <v>-</v>
      </c>
      <c r="L43" s="432" t="str">
        <f t="shared" si="0"/>
        <v/>
      </c>
      <c r="M43" s="433" t="str">
        <f t="shared" si="1"/>
        <v>-</v>
      </c>
      <c r="N43" s="433" t="str">
        <f t="shared" si="1"/>
        <v>-</v>
      </c>
      <c r="O43" s="433" t="str">
        <f t="shared" si="1"/>
        <v>-</v>
      </c>
      <c r="P43" s="433" t="str">
        <f t="shared" si="1"/>
        <v>-</v>
      </c>
      <c r="Q43" s="433" t="str">
        <f t="shared" si="1"/>
        <v>-</v>
      </c>
    </row>
    <row r="44" spans="2:17" x14ac:dyDescent="0.7">
      <c r="B44" s="426" t="str">
        <f>ประเมินสมรรถนะ!B46</f>
        <v>ป.4/2</v>
      </c>
      <c r="C44" s="427">
        <f>ประเมินสมรรถนะ!C46</f>
        <v>1</v>
      </c>
      <c r="D44" s="428" t="str">
        <f>ประเมินสมรรถนะ!E46</f>
        <v>เด็กชาย</v>
      </c>
      <c r="E44" s="446" t="str">
        <f>ประเมินสมรรถนะ!F46</f>
        <v>ภคภัทร</v>
      </c>
      <c r="F44" s="446" t="str">
        <f>ประเมินสมรรถนะ!G46</f>
        <v>จิรหิรัญโชค</v>
      </c>
      <c r="G44" s="431" t="str">
        <f>IF(COUNTIF(ประเมินสมรรถนะ!I46:M46,"")=5,"-",IF(AND(COUNTIF(ประเมินสมรรถนะ!I46:M46,3)&gt;=COUNTIF(ประเมินสมรรถนะ!I46:M46,0),COUNTIF(ประเมินสมรรถนะ!I46:M46,3)&gt;=COUNTIF(ประเมินสมรรถนะ!I46:M46,1),COUNTIF(ประเมินสมรรถนะ!I46:M46,3)&gt;=COUNTIF(ประเมินสมรรถนะ!I46:M46,2)),3,IF(AND(COUNTIF(ประเมินสมรรถนะ!I46:M46,2)&gt;=COUNTIF(ประเมินสมรรถนะ!I46:M46,0),COUNTIF(ประเมินสมรรถนะ!I46:M46,2)&gt;=COUNTIF(ประเมินสมรรถนะ!I46:M46,1)),2,IF(COUNTIF(ประเมินสมรรถนะ!I46:M46,1)&gt;=COUNTIF(ประเมินสมรรถนะ!I46:M46,0),1,0))))</f>
        <v>-</v>
      </c>
      <c r="H44" s="431" t="str">
        <f>IF(COUNTIF(ประเมินสมรรถนะ!N46:R46,"")=5,"-",IF(AND(COUNTIF(ประเมินสมรรถนะ!N46:R46,3)&gt;=COUNTIF(ประเมินสมรรถนะ!N46:R46,0),COUNTIF(ประเมินสมรรถนะ!N46:R46,3)&gt;=COUNTIF(ประเมินสมรรถนะ!N46:R46,1),COUNTIF(ประเมินสมรรถนะ!N46:R46,3)&gt;=COUNTIF(ประเมินสมรรถนะ!N46:R46,2)),3,IF(AND(COUNTIF(ประเมินสมรรถนะ!N46:R46,2)&gt;=COUNTIF(ประเมินสมรรถนะ!N46:R46,0),COUNTIF(ประเมินสมรรถนะ!N46:R46,2)&gt;=COUNTIF(ประเมินสมรรถนะ!N46:R46,1)),2,IF(COUNTIF(ประเมินสมรรถนะ!N46:R46,1)&gt;=COUNTIF(ประเมินสมรรถนะ!N46:R46,0),1,0))))</f>
        <v>-</v>
      </c>
      <c r="I44" s="431" t="str">
        <f>IF(COUNTIF(ประเมินสมรรถนะ!S46:V46,"")=4,"-",IF(AND(COUNTIF(ประเมินสมรรถนะ!S46:V46,3)&gt;=COUNTIF(ประเมินสมรรถนะ!S46:V46,0),COUNTIF(ประเมินสมรรถนะ!S46:V46,3)&gt;=COUNTIF(ประเมินสมรรถนะ!S46:V46,1),COUNTIF(ประเมินสมรรถนะ!S46:V46,3)&gt;=COUNTIF(ประเมินสมรรถนะ!S46:V46,2)),3,IF(AND(COUNTIF(ประเมินสมรรถนะ!S46:V46,2)&gt;=COUNTIF(ประเมินสมรรถนะ!S46:V46,0),COUNTIF(ประเมินสมรรถนะ!S46:V46,2)&gt;=COUNTIF(ประเมินสมรรถนะ!S46:V46,1)),2,IF(COUNTIF(ประเมินสมรรถนะ!S46:V46,1)&gt;=COUNTIF(ประเมินสมรรถนะ!S46:V46,0),1,0))))</f>
        <v>-</v>
      </c>
      <c r="J44" s="431" t="str">
        <f>IF(COUNTIF(ประเมินสมรรถนะ!W46:AA46,"")=5,"-",IF(AND(COUNTIF(ประเมินสมรรถนะ!W46:AA46,3)&gt;=COUNTIF(ประเมินสมรรถนะ!W46:AA46,0),COUNTIF(ประเมินสมรรถนะ!W46:AA46,3)&gt;=COUNTIF(ประเมินสมรรถนะ!W46:AA46,1),COUNTIF(ประเมินสมรรถนะ!W46:AA46,3)&gt;=COUNTIF(ประเมินสมรรถนะ!W46:AA46,2)),3,IF(AND(COUNTIF(ประเมินสมรรถนะ!W46:AA46,2)&gt;=COUNTIF(ประเมินสมรรถนะ!W46:AA46,0),COUNTIF(ประเมินสมรรถนะ!W46:AA46,2)&gt;=COUNTIF(ประเมินสมรรถนะ!W46:AA46,1)),2,IF(COUNTIF(ประเมินสมรรถนะ!W46:AA46,1)&gt;=COUNTIF(ประเมินสมรรถนะ!W46:AA46,0),1,0))))</f>
        <v>-</v>
      </c>
      <c r="K44" s="431" t="str">
        <f>IF(COUNTIF(ประเมินสมรรถนะ!AB46:AF46,"")=5,"-",IF(AND(COUNTIF(ประเมินสมรรถนะ!AB46:AF46,3)&gt;=COUNTIF(ประเมินสมรรถนะ!AB46:AF46,0),COUNTIF(ประเมินสมรรถนะ!AB46:AF46,3)&gt;=COUNTIF(ประเมินสมรรถนะ!AB46:AF46,1),COUNTIF(ประเมินสมรรถนะ!AB46:AF46,3)&gt;=COUNTIF(ประเมินสมรรถนะ!AB46:AF46,2)),3,IF(AND(COUNTIF(ประเมินสมรรถนะ!AB46:AF46,2)&gt;=COUNTIF(ประเมินสมรรถนะ!AB46:AF46,0),COUNTIF(ประเมินสมรรถนะ!AB46:AF46,2)&gt;=COUNTIF(ประเมินสมรรถนะ!AB46:AF46,1)),2,IF(COUNTIF(ประเมินสมรรถนะ!AB46:AF46,1)&gt;=COUNTIF(ประเมินสมรรถนะ!AB46:AF46,0),1,0))))</f>
        <v>-</v>
      </c>
      <c r="L44" s="432" t="str">
        <f t="shared" si="0"/>
        <v/>
      </c>
      <c r="M44" s="433" t="str">
        <f t="shared" si="1"/>
        <v>-</v>
      </c>
      <c r="N44" s="433" t="str">
        <f t="shared" si="1"/>
        <v>-</v>
      </c>
      <c r="O44" s="433" t="str">
        <f t="shared" si="1"/>
        <v>-</v>
      </c>
      <c r="P44" s="433" t="str">
        <f t="shared" si="1"/>
        <v>-</v>
      </c>
      <c r="Q44" s="433" t="str">
        <f t="shared" si="1"/>
        <v>-</v>
      </c>
    </row>
    <row r="45" spans="2:17" x14ac:dyDescent="0.7">
      <c r="B45" s="426" t="str">
        <f>ประเมินสมรรถนะ!B47</f>
        <v>ป.4/2</v>
      </c>
      <c r="C45" s="427">
        <f>ประเมินสมรรถนะ!C47</f>
        <v>2</v>
      </c>
      <c r="D45" s="428" t="str">
        <f>ประเมินสมรรถนะ!E47</f>
        <v>เด็กชาย</v>
      </c>
      <c r="E45" s="446" t="str">
        <f>ประเมินสมรรถนะ!F47</f>
        <v>ศุภวุฒิ</v>
      </c>
      <c r="F45" s="446" t="str">
        <f>ประเมินสมรรถนะ!G47</f>
        <v>ก๋องอ้าย</v>
      </c>
      <c r="G45" s="431" t="str">
        <f>IF(COUNTIF(ประเมินสมรรถนะ!I47:M47,"")=5,"-",IF(AND(COUNTIF(ประเมินสมรรถนะ!I47:M47,3)&gt;=COUNTIF(ประเมินสมรรถนะ!I47:M47,0),COUNTIF(ประเมินสมรรถนะ!I47:M47,3)&gt;=COUNTIF(ประเมินสมรรถนะ!I47:M47,1),COUNTIF(ประเมินสมรรถนะ!I47:M47,3)&gt;=COUNTIF(ประเมินสมรรถนะ!I47:M47,2)),3,IF(AND(COUNTIF(ประเมินสมรรถนะ!I47:M47,2)&gt;=COUNTIF(ประเมินสมรรถนะ!I47:M47,0),COUNTIF(ประเมินสมรรถนะ!I47:M47,2)&gt;=COUNTIF(ประเมินสมรรถนะ!I47:M47,1)),2,IF(COUNTIF(ประเมินสมรรถนะ!I47:M47,1)&gt;=COUNTIF(ประเมินสมรรถนะ!I47:M47,0),1,0))))</f>
        <v>-</v>
      </c>
      <c r="H45" s="431" t="str">
        <f>IF(COUNTIF(ประเมินสมรรถนะ!N47:R47,"")=5,"-",IF(AND(COUNTIF(ประเมินสมรรถนะ!N47:R47,3)&gt;=COUNTIF(ประเมินสมรรถนะ!N47:R47,0),COUNTIF(ประเมินสมรรถนะ!N47:R47,3)&gt;=COUNTIF(ประเมินสมรรถนะ!N47:R47,1),COUNTIF(ประเมินสมรรถนะ!N47:R47,3)&gt;=COUNTIF(ประเมินสมรรถนะ!N47:R47,2)),3,IF(AND(COUNTIF(ประเมินสมรรถนะ!N47:R47,2)&gt;=COUNTIF(ประเมินสมรรถนะ!N47:R47,0),COUNTIF(ประเมินสมรรถนะ!N47:R47,2)&gt;=COUNTIF(ประเมินสมรรถนะ!N47:R47,1)),2,IF(COUNTIF(ประเมินสมรรถนะ!N47:R47,1)&gt;=COUNTIF(ประเมินสมรรถนะ!N47:R47,0),1,0))))</f>
        <v>-</v>
      </c>
      <c r="I45" s="431" t="str">
        <f>IF(COUNTIF(ประเมินสมรรถนะ!S47:V47,"")=4,"-",IF(AND(COUNTIF(ประเมินสมรรถนะ!S47:V47,3)&gt;=COUNTIF(ประเมินสมรรถนะ!S47:V47,0),COUNTIF(ประเมินสมรรถนะ!S47:V47,3)&gt;=COUNTIF(ประเมินสมรรถนะ!S47:V47,1),COUNTIF(ประเมินสมรรถนะ!S47:V47,3)&gt;=COUNTIF(ประเมินสมรรถนะ!S47:V47,2)),3,IF(AND(COUNTIF(ประเมินสมรรถนะ!S47:V47,2)&gt;=COUNTIF(ประเมินสมรรถนะ!S47:V47,0),COUNTIF(ประเมินสมรรถนะ!S47:V47,2)&gt;=COUNTIF(ประเมินสมรรถนะ!S47:V47,1)),2,IF(COUNTIF(ประเมินสมรรถนะ!S47:V47,1)&gt;=COUNTIF(ประเมินสมรรถนะ!S47:V47,0),1,0))))</f>
        <v>-</v>
      </c>
      <c r="J45" s="431" t="str">
        <f>IF(COUNTIF(ประเมินสมรรถนะ!W47:AA47,"")=5,"-",IF(AND(COUNTIF(ประเมินสมรรถนะ!W47:AA47,3)&gt;=COUNTIF(ประเมินสมรรถนะ!W47:AA47,0),COUNTIF(ประเมินสมรรถนะ!W47:AA47,3)&gt;=COUNTIF(ประเมินสมรรถนะ!W47:AA47,1),COUNTIF(ประเมินสมรรถนะ!W47:AA47,3)&gt;=COUNTIF(ประเมินสมรรถนะ!W47:AA47,2)),3,IF(AND(COUNTIF(ประเมินสมรรถนะ!W47:AA47,2)&gt;=COUNTIF(ประเมินสมรรถนะ!W47:AA47,0),COUNTIF(ประเมินสมรรถนะ!W47:AA47,2)&gt;=COUNTIF(ประเมินสมรรถนะ!W47:AA47,1)),2,IF(COUNTIF(ประเมินสมรรถนะ!W47:AA47,1)&gt;=COUNTIF(ประเมินสมรรถนะ!W47:AA47,0),1,0))))</f>
        <v>-</v>
      </c>
      <c r="K45" s="431" t="str">
        <f>IF(COUNTIF(ประเมินสมรรถนะ!AB47:AF47,"")=5,"-",IF(AND(COUNTIF(ประเมินสมรรถนะ!AB47:AF47,3)&gt;=COUNTIF(ประเมินสมรรถนะ!AB47:AF47,0),COUNTIF(ประเมินสมรรถนะ!AB47:AF47,3)&gt;=COUNTIF(ประเมินสมรรถนะ!AB47:AF47,1),COUNTIF(ประเมินสมรรถนะ!AB47:AF47,3)&gt;=COUNTIF(ประเมินสมรรถนะ!AB47:AF47,2)),3,IF(AND(COUNTIF(ประเมินสมรรถนะ!AB47:AF47,2)&gt;=COUNTIF(ประเมินสมรรถนะ!AB47:AF47,0),COUNTIF(ประเมินสมรรถนะ!AB47:AF47,2)&gt;=COUNTIF(ประเมินสมรรถนะ!AB47:AF47,1)),2,IF(COUNTIF(ประเมินสมรรถนะ!AB47:AF47,1)&gt;=COUNTIF(ประเมินสมรรถนะ!AB47:AF47,0),1,0))))</f>
        <v>-</v>
      </c>
      <c r="L45" s="432" t="str">
        <f t="shared" si="0"/>
        <v/>
      </c>
      <c r="M45" s="433" t="str">
        <f t="shared" si="1"/>
        <v>-</v>
      </c>
      <c r="N45" s="433" t="str">
        <f t="shared" si="1"/>
        <v>-</v>
      </c>
      <c r="O45" s="433" t="str">
        <f t="shared" si="1"/>
        <v>-</v>
      </c>
      <c r="P45" s="433" t="str">
        <f t="shared" si="1"/>
        <v>-</v>
      </c>
      <c r="Q45" s="433" t="str">
        <f t="shared" si="1"/>
        <v>-</v>
      </c>
    </row>
    <row r="46" spans="2:17" x14ac:dyDescent="0.7">
      <c r="B46" s="426" t="str">
        <f>ประเมินสมรรถนะ!B48</f>
        <v>ป.4/2</v>
      </c>
      <c r="C46" s="427">
        <f>ประเมินสมรรถนะ!C48</f>
        <v>3</v>
      </c>
      <c r="D46" s="428" t="str">
        <f>ประเมินสมรรถนะ!E48</f>
        <v>เด็กชาย</v>
      </c>
      <c r="E46" s="446" t="str">
        <f>ประเมินสมรรถนะ!F48</f>
        <v>วีรภัทร</v>
      </c>
      <c r="F46" s="446" t="str">
        <f>ประเมินสมรรถนะ!G48</f>
        <v>อ้วนแก้ว</v>
      </c>
      <c r="G46" s="431" t="str">
        <f>IF(COUNTIF(ประเมินสมรรถนะ!I48:M48,"")=5,"-",IF(AND(COUNTIF(ประเมินสมรรถนะ!I48:M48,3)&gt;=COUNTIF(ประเมินสมรรถนะ!I48:M48,0),COUNTIF(ประเมินสมรรถนะ!I48:M48,3)&gt;=COUNTIF(ประเมินสมรรถนะ!I48:M48,1),COUNTIF(ประเมินสมรรถนะ!I48:M48,3)&gt;=COUNTIF(ประเมินสมรรถนะ!I48:M48,2)),3,IF(AND(COUNTIF(ประเมินสมรรถนะ!I48:M48,2)&gt;=COUNTIF(ประเมินสมรรถนะ!I48:M48,0),COUNTIF(ประเมินสมรรถนะ!I48:M48,2)&gt;=COUNTIF(ประเมินสมรรถนะ!I48:M48,1)),2,IF(COUNTIF(ประเมินสมรรถนะ!I48:M48,1)&gt;=COUNTIF(ประเมินสมรรถนะ!I48:M48,0),1,0))))</f>
        <v>-</v>
      </c>
      <c r="H46" s="431" t="str">
        <f>IF(COUNTIF(ประเมินสมรรถนะ!N48:R48,"")=5,"-",IF(AND(COUNTIF(ประเมินสมรรถนะ!N48:R48,3)&gt;=COUNTIF(ประเมินสมรรถนะ!N48:R48,0),COUNTIF(ประเมินสมรรถนะ!N48:R48,3)&gt;=COUNTIF(ประเมินสมรรถนะ!N48:R48,1),COUNTIF(ประเมินสมรรถนะ!N48:R48,3)&gt;=COUNTIF(ประเมินสมรรถนะ!N48:R48,2)),3,IF(AND(COUNTIF(ประเมินสมรรถนะ!N48:R48,2)&gt;=COUNTIF(ประเมินสมรรถนะ!N48:R48,0),COUNTIF(ประเมินสมรรถนะ!N48:R48,2)&gt;=COUNTIF(ประเมินสมรรถนะ!N48:R48,1)),2,IF(COUNTIF(ประเมินสมรรถนะ!N48:R48,1)&gt;=COUNTIF(ประเมินสมรรถนะ!N48:R48,0),1,0))))</f>
        <v>-</v>
      </c>
      <c r="I46" s="431" t="str">
        <f>IF(COUNTIF(ประเมินสมรรถนะ!S48:V48,"")=4,"-",IF(AND(COUNTIF(ประเมินสมรรถนะ!S48:V48,3)&gt;=COUNTIF(ประเมินสมรรถนะ!S48:V48,0),COUNTIF(ประเมินสมรรถนะ!S48:V48,3)&gt;=COUNTIF(ประเมินสมรรถนะ!S48:V48,1),COUNTIF(ประเมินสมรรถนะ!S48:V48,3)&gt;=COUNTIF(ประเมินสมรรถนะ!S48:V48,2)),3,IF(AND(COUNTIF(ประเมินสมรรถนะ!S48:V48,2)&gt;=COUNTIF(ประเมินสมรรถนะ!S48:V48,0),COUNTIF(ประเมินสมรรถนะ!S48:V48,2)&gt;=COUNTIF(ประเมินสมรรถนะ!S48:V48,1)),2,IF(COUNTIF(ประเมินสมรรถนะ!S48:V48,1)&gt;=COUNTIF(ประเมินสมรรถนะ!S48:V48,0),1,0))))</f>
        <v>-</v>
      </c>
      <c r="J46" s="431" t="str">
        <f>IF(COUNTIF(ประเมินสมรรถนะ!W48:AA48,"")=5,"-",IF(AND(COUNTIF(ประเมินสมรรถนะ!W48:AA48,3)&gt;=COUNTIF(ประเมินสมรรถนะ!W48:AA48,0),COUNTIF(ประเมินสมรรถนะ!W48:AA48,3)&gt;=COUNTIF(ประเมินสมรรถนะ!W48:AA48,1),COUNTIF(ประเมินสมรรถนะ!W48:AA48,3)&gt;=COUNTIF(ประเมินสมรรถนะ!W48:AA48,2)),3,IF(AND(COUNTIF(ประเมินสมรรถนะ!W48:AA48,2)&gt;=COUNTIF(ประเมินสมรรถนะ!W48:AA48,0),COUNTIF(ประเมินสมรรถนะ!W48:AA48,2)&gt;=COUNTIF(ประเมินสมรรถนะ!W48:AA48,1)),2,IF(COUNTIF(ประเมินสมรรถนะ!W48:AA48,1)&gt;=COUNTIF(ประเมินสมรรถนะ!W48:AA48,0),1,0))))</f>
        <v>-</v>
      </c>
      <c r="K46" s="431" t="str">
        <f>IF(COUNTIF(ประเมินสมรรถนะ!AB48:AF48,"")=5,"-",IF(AND(COUNTIF(ประเมินสมรรถนะ!AB48:AF48,3)&gt;=COUNTIF(ประเมินสมรรถนะ!AB48:AF48,0),COUNTIF(ประเมินสมรรถนะ!AB48:AF48,3)&gt;=COUNTIF(ประเมินสมรรถนะ!AB48:AF48,1),COUNTIF(ประเมินสมรรถนะ!AB48:AF48,3)&gt;=COUNTIF(ประเมินสมรรถนะ!AB48:AF48,2)),3,IF(AND(COUNTIF(ประเมินสมรรถนะ!AB48:AF48,2)&gt;=COUNTIF(ประเมินสมรรถนะ!AB48:AF48,0),COUNTIF(ประเมินสมรรถนะ!AB48:AF48,2)&gt;=COUNTIF(ประเมินสมรรถนะ!AB48:AF48,1)),2,IF(COUNTIF(ประเมินสมรรถนะ!AB48:AF48,1)&gt;=COUNTIF(ประเมินสมรรถนะ!AB48:AF48,0),1,0))))</f>
        <v>-</v>
      </c>
      <c r="L46" s="432" t="str">
        <f t="shared" si="0"/>
        <v/>
      </c>
      <c r="M46" s="433" t="str">
        <f t="shared" si="1"/>
        <v>-</v>
      </c>
      <c r="N46" s="433" t="str">
        <f t="shared" si="1"/>
        <v>-</v>
      </c>
      <c r="O46" s="433" t="str">
        <f t="shared" si="1"/>
        <v>-</v>
      </c>
      <c r="P46" s="433" t="str">
        <f t="shared" si="1"/>
        <v>-</v>
      </c>
      <c r="Q46" s="433" t="str">
        <f t="shared" si="1"/>
        <v>-</v>
      </c>
    </row>
    <row r="47" spans="2:17" x14ac:dyDescent="0.7">
      <c r="B47" s="426" t="str">
        <f>ประเมินสมรรถนะ!B49</f>
        <v>ป.4/2</v>
      </c>
      <c r="C47" s="427">
        <f>ประเมินสมรรถนะ!C49</f>
        <v>4</v>
      </c>
      <c r="D47" s="428" t="str">
        <f>ประเมินสมรรถนะ!E49</f>
        <v>เด็กชาย</v>
      </c>
      <c r="E47" s="446" t="str">
        <f>ประเมินสมรรถนะ!F49</f>
        <v>นะโม</v>
      </c>
      <c r="F47" s="446" t="str">
        <f>ประเมินสมรรถนะ!G49</f>
        <v>เววน</v>
      </c>
      <c r="G47" s="431" t="str">
        <f>IF(COUNTIF(ประเมินสมรรถนะ!I49:M49,"")=5,"-",IF(AND(COUNTIF(ประเมินสมรรถนะ!I49:M49,3)&gt;=COUNTIF(ประเมินสมรรถนะ!I49:M49,0),COUNTIF(ประเมินสมรรถนะ!I49:M49,3)&gt;=COUNTIF(ประเมินสมรรถนะ!I49:M49,1),COUNTIF(ประเมินสมรรถนะ!I49:M49,3)&gt;=COUNTIF(ประเมินสมรรถนะ!I49:M49,2)),3,IF(AND(COUNTIF(ประเมินสมรรถนะ!I49:M49,2)&gt;=COUNTIF(ประเมินสมรรถนะ!I49:M49,0),COUNTIF(ประเมินสมรรถนะ!I49:M49,2)&gt;=COUNTIF(ประเมินสมรรถนะ!I49:M49,1)),2,IF(COUNTIF(ประเมินสมรรถนะ!I49:M49,1)&gt;=COUNTIF(ประเมินสมรรถนะ!I49:M49,0),1,0))))</f>
        <v>-</v>
      </c>
      <c r="H47" s="431" t="str">
        <f>IF(COUNTIF(ประเมินสมรรถนะ!N49:R49,"")=5,"-",IF(AND(COUNTIF(ประเมินสมรรถนะ!N49:R49,3)&gt;=COUNTIF(ประเมินสมรรถนะ!N49:R49,0),COUNTIF(ประเมินสมรรถนะ!N49:R49,3)&gt;=COUNTIF(ประเมินสมรรถนะ!N49:R49,1),COUNTIF(ประเมินสมรรถนะ!N49:R49,3)&gt;=COUNTIF(ประเมินสมรรถนะ!N49:R49,2)),3,IF(AND(COUNTIF(ประเมินสมรรถนะ!N49:R49,2)&gt;=COUNTIF(ประเมินสมรรถนะ!N49:R49,0),COUNTIF(ประเมินสมรรถนะ!N49:R49,2)&gt;=COUNTIF(ประเมินสมรรถนะ!N49:R49,1)),2,IF(COUNTIF(ประเมินสมรรถนะ!N49:R49,1)&gt;=COUNTIF(ประเมินสมรรถนะ!N49:R49,0),1,0))))</f>
        <v>-</v>
      </c>
      <c r="I47" s="431" t="str">
        <f>IF(COUNTIF(ประเมินสมรรถนะ!S49:V49,"")=4,"-",IF(AND(COUNTIF(ประเมินสมรรถนะ!S49:V49,3)&gt;=COUNTIF(ประเมินสมรรถนะ!S49:V49,0),COUNTIF(ประเมินสมรรถนะ!S49:V49,3)&gt;=COUNTIF(ประเมินสมรรถนะ!S49:V49,1),COUNTIF(ประเมินสมรรถนะ!S49:V49,3)&gt;=COUNTIF(ประเมินสมรรถนะ!S49:V49,2)),3,IF(AND(COUNTIF(ประเมินสมรรถนะ!S49:V49,2)&gt;=COUNTIF(ประเมินสมรรถนะ!S49:V49,0),COUNTIF(ประเมินสมรรถนะ!S49:V49,2)&gt;=COUNTIF(ประเมินสมรรถนะ!S49:V49,1)),2,IF(COUNTIF(ประเมินสมรรถนะ!S49:V49,1)&gt;=COUNTIF(ประเมินสมรรถนะ!S49:V49,0),1,0))))</f>
        <v>-</v>
      </c>
      <c r="J47" s="431" t="str">
        <f>IF(COUNTIF(ประเมินสมรรถนะ!W49:AA49,"")=5,"-",IF(AND(COUNTIF(ประเมินสมรรถนะ!W49:AA49,3)&gt;=COUNTIF(ประเมินสมรรถนะ!W49:AA49,0),COUNTIF(ประเมินสมรรถนะ!W49:AA49,3)&gt;=COUNTIF(ประเมินสมรรถนะ!W49:AA49,1),COUNTIF(ประเมินสมรรถนะ!W49:AA49,3)&gt;=COUNTIF(ประเมินสมรรถนะ!W49:AA49,2)),3,IF(AND(COUNTIF(ประเมินสมรรถนะ!W49:AA49,2)&gt;=COUNTIF(ประเมินสมรรถนะ!W49:AA49,0),COUNTIF(ประเมินสมรรถนะ!W49:AA49,2)&gt;=COUNTIF(ประเมินสมรรถนะ!W49:AA49,1)),2,IF(COUNTIF(ประเมินสมรรถนะ!W49:AA49,1)&gt;=COUNTIF(ประเมินสมรรถนะ!W49:AA49,0),1,0))))</f>
        <v>-</v>
      </c>
      <c r="K47" s="431" t="str">
        <f>IF(COUNTIF(ประเมินสมรรถนะ!AB49:AF49,"")=5,"-",IF(AND(COUNTIF(ประเมินสมรรถนะ!AB49:AF49,3)&gt;=COUNTIF(ประเมินสมรรถนะ!AB49:AF49,0),COUNTIF(ประเมินสมรรถนะ!AB49:AF49,3)&gt;=COUNTIF(ประเมินสมรรถนะ!AB49:AF49,1),COUNTIF(ประเมินสมรรถนะ!AB49:AF49,3)&gt;=COUNTIF(ประเมินสมรรถนะ!AB49:AF49,2)),3,IF(AND(COUNTIF(ประเมินสมรรถนะ!AB49:AF49,2)&gt;=COUNTIF(ประเมินสมรรถนะ!AB49:AF49,0),COUNTIF(ประเมินสมรรถนะ!AB49:AF49,2)&gt;=COUNTIF(ประเมินสมรรถนะ!AB49:AF49,1)),2,IF(COUNTIF(ประเมินสมรรถนะ!AB49:AF49,1)&gt;=COUNTIF(ประเมินสมรรถนะ!AB49:AF49,0),1,0))))</f>
        <v>-</v>
      </c>
      <c r="L47" s="432" t="str">
        <f t="shared" si="0"/>
        <v/>
      </c>
      <c r="M47" s="433" t="str">
        <f t="shared" si="1"/>
        <v>-</v>
      </c>
      <c r="N47" s="433" t="str">
        <f t="shared" si="1"/>
        <v>-</v>
      </c>
      <c r="O47" s="433" t="str">
        <f t="shared" si="1"/>
        <v>-</v>
      </c>
      <c r="P47" s="433" t="str">
        <f t="shared" si="1"/>
        <v>-</v>
      </c>
      <c r="Q47" s="433" t="str">
        <f t="shared" si="1"/>
        <v>-</v>
      </c>
    </row>
    <row r="48" spans="2:17" x14ac:dyDescent="0.7">
      <c r="B48" s="426" t="str">
        <f>ประเมินสมรรถนะ!B50</f>
        <v>ป.4/2</v>
      </c>
      <c r="C48" s="427">
        <f>ประเมินสมรรถนะ!C50</f>
        <v>5</v>
      </c>
      <c r="D48" s="428" t="str">
        <f>ประเมินสมรรถนะ!E50</f>
        <v>เด็กชาย</v>
      </c>
      <c r="E48" s="446" t="str">
        <f>ประเมินสมรรถนะ!F50</f>
        <v>สุญตา</v>
      </c>
      <c r="F48" s="446" t="str">
        <f>ประเมินสมรรถนะ!G50</f>
        <v>อู่ทอง</v>
      </c>
      <c r="G48" s="431" t="str">
        <f>IF(COUNTIF(ประเมินสมรรถนะ!I50:M50,"")=5,"-",IF(AND(COUNTIF(ประเมินสมรรถนะ!I50:M50,3)&gt;=COUNTIF(ประเมินสมรรถนะ!I50:M50,0),COUNTIF(ประเมินสมรรถนะ!I50:M50,3)&gt;=COUNTIF(ประเมินสมรรถนะ!I50:M50,1),COUNTIF(ประเมินสมรรถนะ!I50:M50,3)&gt;=COUNTIF(ประเมินสมรรถนะ!I50:M50,2)),3,IF(AND(COUNTIF(ประเมินสมรรถนะ!I50:M50,2)&gt;=COUNTIF(ประเมินสมรรถนะ!I50:M50,0),COUNTIF(ประเมินสมรรถนะ!I50:M50,2)&gt;=COUNTIF(ประเมินสมรรถนะ!I50:M50,1)),2,IF(COUNTIF(ประเมินสมรรถนะ!I50:M50,1)&gt;=COUNTIF(ประเมินสมรรถนะ!I50:M50,0),1,0))))</f>
        <v>-</v>
      </c>
      <c r="H48" s="431" t="str">
        <f>IF(COUNTIF(ประเมินสมรรถนะ!N50:R50,"")=5,"-",IF(AND(COUNTIF(ประเมินสมรรถนะ!N50:R50,3)&gt;=COUNTIF(ประเมินสมรรถนะ!N50:R50,0),COUNTIF(ประเมินสมรรถนะ!N50:R50,3)&gt;=COUNTIF(ประเมินสมรรถนะ!N50:R50,1),COUNTIF(ประเมินสมรรถนะ!N50:R50,3)&gt;=COUNTIF(ประเมินสมรรถนะ!N50:R50,2)),3,IF(AND(COUNTIF(ประเมินสมรรถนะ!N50:R50,2)&gt;=COUNTIF(ประเมินสมรรถนะ!N50:R50,0),COUNTIF(ประเมินสมรรถนะ!N50:R50,2)&gt;=COUNTIF(ประเมินสมรรถนะ!N50:R50,1)),2,IF(COUNTIF(ประเมินสมรรถนะ!N50:R50,1)&gt;=COUNTIF(ประเมินสมรรถนะ!N50:R50,0),1,0))))</f>
        <v>-</v>
      </c>
      <c r="I48" s="431" t="str">
        <f>IF(COUNTIF(ประเมินสมรรถนะ!S50:V50,"")=4,"-",IF(AND(COUNTIF(ประเมินสมรรถนะ!S50:V50,3)&gt;=COUNTIF(ประเมินสมรรถนะ!S50:V50,0),COUNTIF(ประเมินสมรรถนะ!S50:V50,3)&gt;=COUNTIF(ประเมินสมรรถนะ!S50:V50,1),COUNTIF(ประเมินสมรรถนะ!S50:V50,3)&gt;=COUNTIF(ประเมินสมรรถนะ!S50:V50,2)),3,IF(AND(COUNTIF(ประเมินสมรรถนะ!S50:V50,2)&gt;=COUNTIF(ประเมินสมรรถนะ!S50:V50,0),COUNTIF(ประเมินสมรรถนะ!S50:V50,2)&gt;=COUNTIF(ประเมินสมรรถนะ!S50:V50,1)),2,IF(COUNTIF(ประเมินสมรรถนะ!S50:V50,1)&gt;=COUNTIF(ประเมินสมรรถนะ!S50:V50,0),1,0))))</f>
        <v>-</v>
      </c>
      <c r="J48" s="431" t="str">
        <f>IF(COUNTIF(ประเมินสมรรถนะ!W50:AA50,"")=5,"-",IF(AND(COUNTIF(ประเมินสมรรถนะ!W50:AA50,3)&gt;=COUNTIF(ประเมินสมรรถนะ!W50:AA50,0),COUNTIF(ประเมินสมรรถนะ!W50:AA50,3)&gt;=COUNTIF(ประเมินสมรรถนะ!W50:AA50,1),COUNTIF(ประเมินสมรรถนะ!W50:AA50,3)&gt;=COUNTIF(ประเมินสมรรถนะ!W50:AA50,2)),3,IF(AND(COUNTIF(ประเมินสมรรถนะ!W50:AA50,2)&gt;=COUNTIF(ประเมินสมรรถนะ!W50:AA50,0),COUNTIF(ประเมินสมรรถนะ!W50:AA50,2)&gt;=COUNTIF(ประเมินสมรรถนะ!W50:AA50,1)),2,IF(COUNTIF(ประเมินสมรรถนะ!W50:AA50,1)&gt;=COUNTIF(ประเมินสมรรถนะ!W50:AA50,0),1,0))))</f>
        <v>-</v>
      </c>
      <c r="K48" s="431" t="str">
        <f>IF(COUNTIF(ประเมินสมรรถนะ!AB50:AF50,"")=5,"-",IF(AND(COUNTIF(ประเมินสมรรถนะ!AB50:AF50,3)&gt;=COUNTIF(ประเมินสมรรถนะ!AB50:AF50,0),COUNTIF(ประเมินสมรรถนะ!AB50:AF50,3)&gt;=COUNTIF(ประเมินสมรรถนะ!AB50:AF50,1),COUNTIF(ประเมินสมรรถนะ!AB50:AF50,3)&gt;=COUNTIF(ประเมินสมรรถนะ!AB50:AF50,2)),3,IF(AND(COUNTIF(ประเมินสมรรถนะ!AB50:AF50,2)&gt;=COUNTIF(ประเมินสมรรถนะ!AB50:AF50,0),COUNTIF(ประเมินสมรรถนะ!AB50:AF50,2)&gt;=COUNTIF(ประเมินสมรรถนะ!AB50:AF50,1)),2,IF(COUNTIF(ประเมินสมรรถนะ!AB50:AF50,1)&gt;=COUNTIF(ประเมินสมรรถนะ!AB50:AF50,0),1,0))))</f>
        <v>-</v>
      </c>
      <c r="L48" s="432" t="str">
        <f t="shared" si="0"/>
        <v/>
      </c>
      <c r="M48" s="433" t="str">
        <f t="shared" si="1"/>
        <v>-</v>
      </c>
      <c r="N48" s="433" t="str">
        <f t="shared" si="1"/>
        <v>-</v>
      </c>
      <c r="O48" s="433" t="str">
        <f t="shared" si="1"/>
        <v>-</v>
      </c>
      <c r="P48" s="433" t="str">
        <f t="shared" si="1"/>
        <v>-</v>
      </c>
      <c r="Q48" s="433" t="str">
        <f t="shared" si="1"/>
        <v>-</v>
      </c>
    </row>
    <row r="49" spans="2:17" x14ac:dyDescent="0.7">
      <c r="B49" s="426" t="str">
        <f>ประเมินสมรรถนะ!B51</f>
        <v>ป.4/2</v>
      </c>
      <c r="C49" s="427">
        <f>ประเมินสมรรถนะ!C51</f>
        <v>6</v>
      </c>
      <c r="D49" s="428" t="str">
        <f>ประเมินสมรรถนะ!E51</f>
        <v>เด็กชาย</v>
      </c>
      <c r="E49" s="446" t="str">
        <f>ประเมินสมรรถนะ!F51</f>
        <v>ภูวภัทร</v>
      </c>
      <c r="F49" s="446" t="str">
        <f>ประเมินสมรรถนะ!G51</f>
        <v>บุญเรือง</v>
      </c>
      <c r="G49" s="431" t="str">
        <f>IF(COUNTIF(ประเมินสมรรถนะ!I51:M51,"")=5,"-",IF(AND(COUNTIF(ประเมินสมรรถนะ!I51:M51,3)&gt;=COUNTIF(ประเมินสมรรถนะ!I51:M51,0),COUNTIF(ประเมินสมรรถนะ!I51:M51,3)&gt;=COUNTIF(ประเมินสมรรถนะ!I51:M51,1),COUNTIF(ประเมินสมรรถนะ!I51:M51,3)&gt;=COUNTIF(ประเมินสมรรถนะ!I51:M51,2)),3,IF(AND(COUNTIF(ประเมินสมรรถนะ!I51:M51,2)&gt;=COUNTIF(ประเมินสมรรถนะ!I51:M51,0),COUNTIF(ประเมินสมรรถนะ!I51:M51,2)&gt;=COUNTIF(ประเมินสมรรถนะ!I51:M51,1)),2,IF(COUNTIF(ประเมินสมรรถนะ!I51:M51,1)&gt;=COUNTIF(ประเมินสมรรถนะ!I51:M51,0),1,0))))</f>
        <v>-</v>
      </c>
      <c r="H49" s="431" t="str">
        <f>IF(COUNTIF(ประเมินสมรรถนะ!N51:R51,"")=5,"-",IF(AND(COUNTIF(ประเมินสมรรถนะ!N51:R51,3)&gt;=COUNTIF(ประเมินสมรรถนะ!N51:R51,0),COUNTIF(ประเมินสมรรถนะ!N51:R51,3)&gt;=COUNTIF(ประเมินสมรรถนะ!N51:R51,1),COUNTIF(ประเมินสมรรถนะ!N51:R51,3)&gt;=COUNTIF(ประเมินสมรรถนะ!N51:R51,2)),3,IF(AND(COUNTIF(ประเมินสมรรถนะ!N51:R51,2)&gt;=COUNTIF(ประเมินสมรรถนะ!N51:R51,0),COUNTIF(ประเมินสมรรถนะ!N51:R51,2)&gt;=COUNTIF(ประเมินสมรรถนะ!N51:R51,1)),2,IF(COUNTIF(ประเมินสมรรถนะ!N51:R51,1)&gt;=COUNTIF(ประเมินสมรรถนะ!N51:R51,0),1,0))))</f>
        <v>-</v>
      </c>
      <c r="I49" s="431" t="str">
        <f>IF(COUNTIF(ประเมินสมรรถนะ!S51:V51,"")=4,"-",IF(AND(COUNTIF(ประเมินสมรรถนะ!S51:V51,3)&gt;=COUNTIF(ประเมินสมรรถนะ!S51:V51,0),COUNTIF(ประเมินสมรรถนะ!S51:V51,3)&gt;=COUNTIF(ประเมินสมรรถนะ!S51:V51,1),COUNTIF(ประเมินสมรรถนะ!S51:V51,3)&gt;=COUNTIF(ประเมินสมรรถนะ!S51:V51,2)),3,IF(AND(COUNTIF(ประเมินสมรรถนะ!S51:V51,2)&gt;=COUNTIF(ประเมินสมรรถนะ!S51:V51,0),COUNTIF(ประเมินสมรรถนะ!S51:V51,2)&gt;=COUNTIF(ประเมินสมรรถนะ!S51:V51,1)),2,IF(COUNTIF(ประเมินสมรรถนะ!S51:V51,1)&gt;=COUNTIF(ประเมินสมรรถนะ!S51:V51,0),1,0))))</f>
        <v>-</v>
      </c>
      <c r="J49" s="431" t="str">
        <f>IF(COUNTIF(ประเมินสมรรถนะ!W51:AA51,"")=5,"-",IF(AND(COUNTIF(ประเมินสมรรถนะ!W51:AA51,3)&gt;=COUNTIF(ประเมินสมรรถนะ!W51:AA51,0),COUNTIF(ประเมินสมรรถนะ!W51:AA51,3)&gt;=COUNTIF(ประเมินสมรรถนะ!W51:AA51,1),COUNTIF(ประเมินสมรรถนะ!W51:AA51,3)&gt;=COUNTIF(ประเมินสมรรถนะ!W51:AA51,2)),3,IF(AND(COUNTIF(ประเมินสมรรถนะ!W51:AA51,2)&gt;=COUNTIF(ประเมินสมรรถนะ!W51:AA51,0),COUNTIF(ประเมินสมรรถนะ!W51:AA51,2)&gt;=COUNTIF(ประเมินสมรรถนะ!W51:AA51,1)),2,IF(COUNTIF(ประเมินสมรรถนะ!W51:AA51,1)&gt;=COUNTIF(ประเมินสมรรถนะ!W51:AA51,0),1,0))))</f>
        <v>-</v>
      </c>
      <c r="K49" s="431" t="str">
        <f>IF(COUNTIF(ประเมินสมรรถนะ!AB51:AF51,"")=5,"-",IF(AND(COUNTIF(ประเมินสมรรถนะ!AB51:AF51,3)&gt;=COUNTIF(ประเมินสมรรถนะ!AB51:AF51,0),COUNTIF(ประเมินสมรรถนะ!AB51:AF51,3)&gt;=COUNTIF(ประเมินสมรรถนะ!AB51:AF51,1),COUNTIF(ประเมินสมรรถนะ!AB51:AF51,3)&gt;=COUNTIF(ประเมินสมรรถนะ!AB51:AF51,2)),3,IF(AND(COUNTIF(ประเมินสมรรถนะ!AB51:AF51,2)&gt;=COUNTIF(ประเมินสมรรถนะ!AB51:AF51,0),COUNTIF(ประเมินสมรรถนะ!AB51:AF51,2)&gt;=COUNTIF(ประเมินสมรรถนะ!AB51:AF51,1)),2,IF(COUNTIF(ประเมินสมรรถนะ!AB51:AF51,1)&gt;=COUNTIF(ประเมินสมรรถนะ!AB51:AF51,0),1,0))))</f>
        <v>-</v>
      </c>
      <c r="L49" s="432" t="str">
        <f t="shared" si="0"/>
        <v/>
      </c>
      <c r="M49" s="433" t="str">
        <f t="shared" si="1"/>
        <v>-</v>
      </c>
      <c r="N49" s="433" t="str">
        <f t="shared" si="1"/>
        <v>-</v>
      </c>
      <c r="O49" s="433" t="str">
        <f t="shared" si="1"/>
        <v>-</v>
      </c>
      <c r="P49" s="433" t="str">
        <f t="shared" si="1"/>
        <v>-</v>
      </c>
      <c r="Q49" s="433" t="str">
        <f t="shared" si="1"/>
        <v>-</v>
      </c>
    </row>
    <row r="50" spans="2:17" x14ac:dyDescent="0.7">
      <c r="B50" s="426" t="str">
        <f>ประเมินสมรรถนะ!B52</f>
        <v>ป.4/2</v>
      </c>
      <c r="C50" s="427">
        <f>ประเมินสมรรถนะ!C52</f>
        <v>7</v>
      </c>
      <c r="D50" s="428" t="str">
        <f>ประเมินสมรรถนะ!E52</f>
        <v>เด็กชาย</v>
      </c>
      <c r="E50" s="446" t="str">
        <f>ประเมินสมรรถนะ!F52</f>
        <v>วรเมธ</v>
      </c>
      <c r="F50" s="446" t="str">
        <f>ประเมินสมรรถนะ!G52</f>
        <v>ปินตานา</v>
      </c>
      <c r="G50" s="431" t="str">
        <f>IF(COUNTIF(ประเมินสมรรถนะ!I52:M52,"")=5,"-",IF(AND(COUNTIF(ประเมินสมรรถนะ!I52:M52,3)&gt;=COUNTIF(ประเมินสมรรถนะ!I52:M52,0),COUNTIF(ประเมินสมรรถนะ!I52:M52,3)&gt;=COUNTIF(ประเมินสมรรถนะ!I52:M52,1),COUNTIF(ประเมินสมรรถนะ!I52:M52,3)&gt;=COUNTIF(ประเมินสมรรถนะ!I52:M52,2)),3,IF(AND(COUNTIF(ประเมินสมรรถนะ!I52:M52,2)&gt;=COUNTIF(ประเมินสมรรถนะ!I52:M52,0),COUNTIF(ประเมินสมรรถนะ!I52:M52,2)&gt;=COUNTIF(ประเมินสมรรถนะ!I52:M52,1)),2,IF(COUNTIF(ประเมินสมรรถนะ!I52:M52,1)&gt;=COUNTIF(ประเมินสมรรถนะ!I52:M52,0),1,0))))</f>
        <v>-</v>
      </c>
      <c r="H50" s="431" t="str">
        <f>IF(COUNTIF(ประเมินสมรรถนะ!N52:R52,"")=5,"-",IF(AND(COUNTIF(ประเมินสมรรถนะ!N52:R52,3)&gt;=COUNTIF(ประเมินสมรรถนะ!N52:R52,0),COUNTIF(ประเมินสมรรถนะ!N52:R52,3)&gt;=COUNTIF(ประเมินสมรรถนะ!N52:R52,1),COUNTIF(ประเมินสมรรถนะ!N52:R52,3)&gt;=COUNTIF(ประเมินสมรรถนะ!N52:R52,2)),3,IF(AND(COUNTIF(ประเมินสมรรถนะ!N52:R52,2)&gt;=COUNTIF(ประเมินสมรรถนะ!N52:R52,0),COUNTIF(ประเมินสมรรถนะ!N52:R52,2)&gt;=COUNTIF(ประเมินสมรรถนะ!N52:R52,1)),2,IF(COUNTIF(ประเมินสมรรถนะ!N52:R52,1)&gt;=COUNTIF(ประเมินสมรรถนะ!N52:R52,0),1,0))))</f>
        <v>-</v>
      </c>
      <c r="I50" s="431" t="str">
        <f>IF(COUNTIF(ประเมินสมรรถนะ!S52:V52,"")=4,"-",IF(AND(COUNTIF(ประเมินสมรรถนะ!S52:V52,3)&gt;=COUNTIF(ประเมินสมรรถนะ!S52:V52,0),COUNTIF(ประเมินสมรรถนะ!S52:V52,3)&gt;=COUNTIF(ประเมินสมรรถนะ!S52:V52,1),COUNTIF(ประเมินสมรรถนะ!S52:V52,3)&gt;=COUNTIF(ประเมินสมรรถนะ!S52:V52,2)),3,IF(AND(COUNTIF(ประเมินสมรรถนะ!S52:V52,2)&gt;=COUNTIF(ประเมินสมรรถนะ!S52:V52,0),COUNTIF(ประเมินสมรรถนะ!S52:V52,2)&gt;=COUNTIF(ประเมินสมรรถนะ!S52:V52,1)),2,IF(COUNTIF(ประเมินสมรรถนะ!S52:V52,1)&gt;=COUNTIF(ประเมินสมรรถนะ!S52:V52,0),1,0))))</f>
        <v>-</v>
      </c>
      <c r="J50" s="431" t="str">
        <f>IF(COUNTIF(ประเมินสมรรถนะ!W52:AA52,"")=5,"-",IF(AND(COUNTIF(ประเมินสมรรถนะ!W52:AA52,3)&gt;=COUNTIF(ประเมินสมรรถนะ!W52:AA52,0),COUNTIF(ประเมินสมรรถนะ!W52:AA52,3)&gt;=COUNTIF(ประเมินสมรรถนะ!W52:AA52,1),COUNTIF(ประเมินสมรรถนะ!W52:AA52,3)&gt;=COUNTIF(ประเมินสมรรถนะ!W52:AA52,2)),3,IF(AND(COUNTIF(ประเมินสมรรถนะ!W52:AA52,2)&gt;=COUNTIF(ประเมินสมรรถนะ!W52:AA52,0),COUNTIF(ประเมินสมรรถนะ!W52:AA52,2)&gt;=COUNTIF(ประเมินสมรรถนะ!W52:AA52,1)),2,IF(COUNTIF(ประเมินสมรรถนะ!W52:AA52,1)&gt;=COUNTIF(ประเมินสมรรถนะ!W52:AA52,0),1,0))))</f>
        <v>-</v>
      </c>
      <c r="K50" s="431" t="str">
        <f>IF(COUNTIF(ประเมินสมรรถนะ!AB52:AF52,"")=5,"-",IF(AND(COUNTIF(ประเมินสมรรถนะ!AB52:AF52,3)&gt;=COUNTIF(ประเมินสมรรถนะ!AB52:AF52,0),COUNTIF(ประเมินสมรรถนะ!AB52:AF52,3)&gt;=COUNTIF(ประเมินสมรรถนะ!AB52:AF52,1),COUNTIF(ประเมินสมรรถนะ!AB52:AF52,3)&gt;=COUNTIF(ประเมินสมรรถนะ!AB52:AF52,2)),3,IF(AND(COUNTIF(ประเมินสมรรถนะ!AB52:AF52,2)&gt;=COUNTIF(ประเมินสมรรถนะ!AB52:AF52,0),COUNTIF(ประเมินสมรรถนะ!AB52:AF52,2)&gt;=COUNTIF(ประเมินสมรรถนะ!AB52:AF52,1)),2,IF(COUNTIF(ประเมินสมรรถนะ!AB52:AF52,1)&gt;=COUNTIF(ประเมินสมรรถนะ!AB52:AF52,0),1,0))))</f>
        <v>-</v>
      </c>
      <c r="L50" s="432" t="str">
        <f t="shared" si="0"/>
        <v/>
      </c>
      <c r="M50" s="433" t="str">
        <f t="shared" si="1"/>
        <v>-</v>
      </c>
      <c r="N50" s="433" t="str">
        <f t="shared" si="1"/>
        <v>-</v>
      </c>
      <c r="O50" s="433" t="str">
        <f t="shared" si="1"/>
        <v>-</v>
      </c>
      <c r="P50" s="433" t="str">
        <f t="shared" si="1"/>
        <v>-</v>
      </c>
      <c r="Q50" s="433" t="str">
        <f t="shared" si="1"/>
        <v>-</v>
      </c>
    </row>
    <row r="51" spans="2:17" x14ac:dyDescent="0.7">
      <c r="B51" s="426" t="str">
        <f>ประเมินสมรรถนะ!B53</f>
        <v>ป.4/2</v>
      </c>
      <c r="C51" s="427">
        <f>ประเมินสมรรถนะ!C53</f>
        <v>8</v>
      </c>
      <c r="D51" s="428" t="str">
        <f>ประเมินสมรรถนะ!E53</f>
        <v>เด็กชาย</v>
      </c>
      <c r="E51" s="446" t="str">
        <f>ประเมินสมรรถนะ!F53</f>
        <v>พงษ์พิชญ์</v>
      </c>
      <c r="F51" s="446" t="str">
        <f>ประเมินสมรรถนะ!G53</f>
        <v>เรือนแก้ว</v>
      </c>
      <c r="G51" s="431" t="str">
        <f>IF(COUNTIF(ประเมินสมรรถนะ!I53:M53,"")=5,"-",IF(AND(COUNTIF(ประเมินสมรรถนะ!I53:M53,3)&gt;=COUNTIF(ประเมินสมรรถนะ!I53:M53,0),COUNTIF(ประเมินสมรรถนะ!I53:M53,3)&gt;=COUNTIF(ประเมินสมรรถนะ!I53:M53,1),COUNTIF(ประเมินสมรรถนะ!I53:M53,3)&gt;=COUNTIF(ประเมินสมรรถนะ!I53:M53,2)),3,IF(AND(COUNTIF(ประเมินสมรรถนะ!I53:M53,2)&gt;=COUNTIF(ประเมินสมรรถนะ!I53:M53,0),COUNTIF(ประเมินสมรรถนะ!I53:M53,2)&gt;=COUNTIF(ประเมินสมรรถนะ!I53:M53,1)),2,IF(COUNTIF(ประเมินสมรรถนะ!I53:M53,1)&gt;=COUNTIF(ประเมินสมรรถนะ!I53:M53,0),1,0))))</f>
        <v>-</v>
      </c>
      <c r="H51" s="431" t="str">
        <f>IF(COUNTIF(ประเมินสมรรถนะ!N53:R53,"")=5,"-",IF(AND(COUNTIF(ประเมินสมรรถนะ!N53:R53,3)&gt;=COUNTIF(ประเมินสมรรถนะ!N53:R53,0),COUNTIF(ประเมินสมรรถนะ!N53:R53,3)&gt;=COUNTIF(ประเมินสมรรถนะ!N53:R53,1),COUNTIF(ประเมินสมรรถนะ!N53:R53,3)&gt;=COUNTIF(ประเมินสมรรถนะ!N53:R53,2)),3,IF(AND(COUNTIF(ประเมินสมรรถนะ!N53:R53,2)&gt;=COUNTIF(ประเมินสมรรถนะ!N53:R53,0),COUNTIF(ประเมินสมรรถนะ!N53:R53,2)&gt;=COUNTIF(ประเมินสมรรถนะ!N53:R53,1)),2,IF(COUNTIF(ประเมินสมรรถนะ!N53:R53,1)&gt;=COUNTIF(ประเมินสมรรถนะ!N53:R53,0),1,0))))</f>
        <v>-</v>
      </c>
      <c r="I51" s="431" t="str">
        <f>IF(COUNTIF(ประเมินสมรรถนะ!S53:V53,"")=4,"-",IF(AND(COUNTIF(ประเมินสมรรถนะ!S53:V53,3)&gt;=COUNTIF(ประเมินสมรรถนะ!S53:V53,0),COUNTIF(ประเมินสมรรถนะ!S53:V53,3)&gt;=COUNTIF(ประเมินสมรรถนะ!S53:V53,1),COUNTIF(ประเมินสมรรถนะ!S53:V53,3)&gt;=COUNTIF(ประเมินสมรรถนะ!S53:V53,2)),3,IF(AND(COUNTIF(ประเมินสมรรถนะ!S53:V53,2)&gt;=COUNTIF(ประเมินสมรรถนะ!S53:V53,0),COUNTIF(ประเมินสมรรถนะ!S53:V53,2)&gt;=COUNTIF(ประเมินสมรรถนะ!S53:V53,1)),2,IF(COUNTIF(ประเมินสมรรถนะ!S53:V53,1)&gt;=COUNTIF(ประเมินสมรรถนะ!S53:V53,0),1,0))))</f>
        <v>-</v>
      </c>
      <c r="J51" s="431" t="str">
        <f>IF(COUNTIF(ประเมินสมรรถนะ!W53:AA53,"")=5,"-",IF(AND(COUNTIF(ประเมินสมรรถนะ!W53:AA53,3)&gt;=COUNTIF(ประเมินสมรรถนะ!W53:AA53,0),COUNTIF(ประเมินสมรรถนะ!W53:AA53,3)&gt;=COUNTIF(ประเมินสมรรถนะ!W53:AA53,1),COUNTIF(ประเมินสมรรถนะ!W53:AA53,3)&gt;=COUNTIF(ประเมินสมรรถนะ!W53:AA53,2)),3,IF(AND(COUNTIF(ประเมินสมรรถนะ!W53:AA53,2)&gt;=COUNTIF(ประเมินสมรรถนะ!W53:AA53,0),COUNTIF(ประเมินสมรรถนะ!W53:AA53,2)&gt;=COUNTIF(ประเมินสมรรถนะ!W53:AA53,1)),2,IF(COUNTIF(ประเมินสมรรถนะ!W53:AA53,1)&gt;=COUNTIF(ประเมินสมรรถนะ!W53:AA53,0),1,0))))</f>
        <v>-</v>
      </c>
      <c r="K51" s="431" t="str">
        <f>IF(COUNTIF(ประเมินสมรรถนะ!AB53:AF53,"")=5,"-",IF(AND(COUNTIF(ประเมินสมรรถนะ!AB53:AF53,3)&gt;=COUNTIF(ประเมินสมรรถนะ!AB53:AF53,0),COUNTIF(ประเมินสมรรถนะ!AB53:AF53,3)&gt;=COUNTIF(ประเมินสมรรถนะ!AB53:AF53,1),COUNTIF(ประเมินสมรรถนะ!AB53:AF53,3)&gt;=COUNTIF(ประเมินสมรรถนะ!AB53:AF53,2)),3,IF(AND(COUNTIF(ประเมินสมรรถนะ!AB53:AF53,2)&gt;=COUNTIF(ประเมินสมรรถนะ!AB53:AF53,0),COUNTIF(ประเมินสมรรถนะ!AB53:AF53,2)&gt;=COUNTIF(ประเมินสมรรถนะ!AB53:AF53,1)),2,IF(COUNTIF(ประเมินสมรรถนะ!AB53:AF53,1)&gt;=COUNTIF(ประเมินสมรรถนะ!AB53:AF53,0),1,0))))</f>
        <v>-</v>
      </c>
      <c r="L51" s="432" t="str">
        <f t="shared" si="0"/>
        <v/>
      </c>
      <c r="M51" s="433" t="str">
        <f t="shared" si="1"/>
        <v>-</v>
      </c>
      <c r="N51" s="433" t="str">
        <f t="shared" si="1"/>
        <v>-</v>
      </c>
      <c r="O51" s="433" t="str">
        <f t="shared" si="1"/>
        <v>-</v>
      </c>
      <c r="P51" s="433" t="str">
        <f t="shared" si="1"/>
        <v>-</v>
      </c>
      <c r="Q51" s="433" t="str">
        <f t="shared" si="1"/>
        <v>-</v>
      </c>
    </row>
    <row r="52" spans="2:17" x14ac:dyDescent="0.7">
      <c r="B52" s="426" t="str">
        <f>ประเมินสมรรถนะ!B54</f>
        <v>ป.4/2</v>
      </c>
      <c r="C52" s="427">
        <f>ประเมินสมรรถนะ!C54</f>
        <v>9</v>
      </c>
      <c r="D52" s="428" t="str">
        <f>ประเมินสมรรถนะ!E54</f>
        <v>เด็กชาย</v>
      </c>
      <c r="E52" s="446" t="str">
        <f>ประเมินสมรรถนะ!F54</f>
        <v>นาวา</v>
      </c>
      <c r="F52" s="446" t="str">
        <f>ประเมินสมรรถนะ!G54</f>
        <v>ศรียอด</v>
      </c>
      <c r="G52" s="431" t="str">
        <f>IF(COUNTIF(ประเมินสมรรถนะ!I54:M54,"")=5,"-",IF(AND(COUNTIF(ประเมินสมรรถนะ!I54:M54,3)&gt;=COUNTIF(ประเมินสมรรถนะ!I54:M54,0),COUNTIF(ประเมินสมรรถนะ!I54:M54,3)&gt;=COUNTIF(ประเมินสมรรถนะ!I54:M54,1),COUNTIF(ประเมินสมรรถนะ!I54:M54,3)&gt;=COUNTIF(ประเมินสมรรถนะ!I54:M54,2)),3,IF(AND(COUNTIF(ประเมินสมรรถนะ!I54:M54,2)&gt;=COUNTIF(ประเมินสมรรถนะ!I54:M54,0),COUNTIF(ประเมินสมรรถนะ!I54:M54,2)&gt;=COUNTIF(ประเมินสมรรถนะ!I54:M54,1)),2,IF(COUNTIF(ประเมินสมรรถนะ!I54:M54,1)&gt;=COUNTIF(ประเมินสมรรถนะ!I54:M54,0),1,0))))</f>
        <v>-</v>
      </c>
      <c r="H52" s="431" t="str">
        <f>IF(COUNTIF(ประเมินสมรรถนะ!N54:R54,"")=5,"-",IF(AND(COUNTIF(ประเมินสมรรถนะ!N54:R54,3)&gt;=COUNTIF(ประเมินสมรรถนะ!N54:R54,0),COUNTIF(ประเมินสมรรถนะ!N54:R54,3)&gt;=COUNTIF(ประเมินสมรรถนะ!N54:R54,1),COUNTIF(ประเมินสมรรถนะ!N54:R54,3)&gt;=COUNTIF(ประเมินสมรรถนะ!N54:R54,2)),3,IF(AND(COUNTIF(ประเมินสมรรถนะ!N54:R54,2)&gt;=COUNTIF(ประเมินสมรรถนะ!N54:R54,0),COUNTIF(ประเมินสมรรถนะ!N54:R54,2)&gt;=COUNTIF(ประเมินสมรรถนะ!N54:R54,1)),2,IF(COUNTIF(ประเมินสมรรถนะ!N54:R54,1)&gt;=COUNTIF(ประเมินสมรรถนะ!N54:R54,0),1,0))))</f>
        <v>-</v>
      </c>
      <c r="I52" s="431" t="str">
        <f>IF(COUNTIF(ประเมินสมรรถนะ!S54:V54,"")=4,"-",IF(AND(COUNTIF(ประเมินสมรรถนะ!S54:V54,3)&gt;=COUNTIF(ประเมินสมรรถนะ!S54:V54,0),COUNTIF(ประเมินสมรรถนะ!S54:V54,3)&gt;=COUNTIF(ประเมินสมรรถนะ!S54:V54,1),COUNTIF(ประเมินสมรรถนะ!S54:V54,3)&gt;=COUNTIF(ประเมินสมรรถนะ!S54:V54,2)),3,IF(AND(COUNTIF(ประเมินสมรรถนะ!S54:V54,2)&gt;=COUNTIF(ประเมินสมรรถนะ!S54:V54,0),COUNTIF(ประเมินสมรรถนะ!S54:V54,2)&gt;=COUNTIF(ประเมินสมรรถนะ!S54:V54,1)),2,IF(COUNTIF(ประเมินสมรรถนะ!S54:V54,1)&gt;=COUNTIF(ประเมินสมรรถนะ!S54:V54,0),1,0))))</f>
        <v>-</v>
      </c>
      <c r="J52" s="431" t="str">
        <f>IF(COUNTIF(ประเมินสมรรถนะ!W54:AA54,"")=5,"-",IF(AND(COUNTIF(ประเมินสมรรถนะ!W54:AA54,3)&gt;=COUNTIF(ประเมินสมรรถนะ!W54:AA54,0),COUNTIF(ประเมินสมรรถนะ!W54:AA54,3)&gt;=COUNTIF(ประเมินสมรรถนะ!W54:AA54,1),COUNTIF(ประเมินสมรรถนะ!W54:AA54,3)&gt;=COUNTIF(ประเมินสมรรถนะ!W54:AA54,2)),3,IF(AND(COUNTIF(ประเมินสมรรถนะ!W54:AA54,2)&gt;=COUNTIF(ประเมินสมรรถนะ!W54:AA54,0),COUNTIF(ประเมินสมรรถนะ!W54:AA54,2)&gt;=COUNTIF(ประเมินสมรรถนะ!W54:AA54,1)),2,IF(COUNTIF(ประเมินสมรรถนะ!W54:AA54,1)&gt;=COUNTIF(ประเมินสมรรถนะ!W54:AA54,0),1,0))))</f>
        <v>-</v>
      </c>
      <c r="K52" s="431" t="str">
        <f>IF(COUNTIF(ประเมินสมรรถนะ!AB54:AF54,"")=5,"-",IF(AND(COUNTIF(ประเมินสมรรถนะ!AB54:AF54,3)&gt;=COUNTIF(ประเมินสมรรถนะ!AB54:AF54,0),COUNTIF(ประเมินสมรรถนะ!AB54:AF54,3)&gt;=COUNTIF(ประเมินสมรรถนะ!AB54:AF54,1),COUNTIF(ประเมินสมรรถนะ!AB54:AF54,3)&gt;=COUNTIF(ประเมินสมรรถนะ!AB54:AF54,2)),3,IF(AND(COUNTIF(ประเมินสมรรถนะ!AB54:AF54,2)&gt;=COUNTIF(ประเมินสมรรถนะ!AB54:AF54,0),COUNTIF(ประเมินสมรรถนะ!AB54:AF54,2)&gt;=COUNTIF(ประเมินสมรรถนะ!AB54:AF54,1)),2,IF(COUNTIF(ประเมินสมรรถนะ!AB54:AF54,1)&gt;=COUNTIF(ประเมินสมรรถนะ!AB54:AF54,0),1,0))))</f>
        <v>-</v>
      </c>
      <c r="L52" s="432" t="str">
        <f t="shared" si="0"/>
        <v/>
      </c>
      <c r="M52" s="433" t="str">
        <f t="shared" si="1"/>
        <v>-</v>
      </c>
      <c r="N52" s="433" t="str">
        <f t="shared" si="1"/>
        <v>-</v>
      </c>
      <c r="O52" s="433" t="str">
        <f t="shared" si="1"/>
        <v>-</v>
      </c>
      <c r="P52" s="433" t="str">
        <f t="shared" si="1"/>
        <v>-</v>
      </c>
      <c r="Q52" s="433" t="str">
        <f t="shared" si="1"/>
        <v>-</v>
      </c>
    </row>
    <row r="53" spans="2:17" x14ac:dyDescent="0.7">
      <c r="B53" s="426" t="str">
        <f>ประเมินสมรรถนะ!B55</f>
        <v>ป.4/2</v>
      </c>
      <c r="C53" s="427">
        <f>ประเมินสมรรถนะ!C55</f>
        <v>10</v>
      </c>
      <c r="D53" s="428" t="str">
        <f>ประเมินสมรรถนะ!E55</f>
        <v>เด็กชาย</v>
      </c>
      <c r="E53" s="446" t="str">
        <f>ประเมินสมรรถนะ!F55</f>
        <v>ชียวน</v>
      </c>
      <c r="F53" s="446" t="str">
        <f>ประเมินสมรรถนะ!G55</f>
        <v>เตียว</v>
      </c>
      <c r="G53" s="431" t="str">
        <f>IF(COUNTIF(ประเมินสมรรถนะ!I55:M55,"")=5,"-",IF(AND(COUNTIF(ประเมินสมรรถนะ!I55:M55,3)&gt;=COUNTIF(ประเมินสมรรถนะ!I55:M55,0),COUNTIF(ประเมินสมรรถนะ!I55:M55,3)&gt;=COUNTIF(ประเมินสมรรถนะ!I55:M55,1),COUNTIF(ประเมินสมรรถนะ!I55:M55,3)&gt;=COUNTIF(ประเมินสมรรถนะ!I55:M55,2)),3,IF(AND(COUNTIF(ประเมินสมรรถนะ!I55:M55,2)&gt;=COUNTIF(ประเมินสมรรถนะ!I55:M55,0),COUNTIF(ประเมินสมรรถนะ!I55:M55,2)&gt;=COUNTIF(ประเมินสมรรถนะ!I55:M55,1)),2,IF(COUNTIF(ประเมินสมรรถนะ!I55:M55,1)&gt;=COUNTIF(ประเมินสมรรถนะ!I55:M55,0),1,0))))</f>
        <v>-</v>
      </c>
      <c r="H53" s="431" t="str">
        <f>IF(COUNTIF(ประเมินสมรรถนะ!N55:R55,"")=5,"-",IF(AND(COUNTIF(ประเมินสมรรถนะ!N55:R55,3)&gt;=COUNTIF(ประเมินสมรรถนะ!N55:R55,0),COUNTIF(ประเมินสมรรถนะ!N55:R55,3)&gt;=COUNTIF(ประเมินสมรรถนะ!N55:R55,1),COUNTIF(ประเมินสมรรถนะ!N55:R55,3)&gt;=COUNTIF(ประเมินสมรรถนะ!N55:R55,2)),3,IF(AND(COUNTIF(ประเมินสมรรถนะ!N55:R55,2)&gt;=COUNTIF(ประเมินสมรรถนะ!N55:R55,0),COUNTIF(ประเมินสมรรถนะ!N55:R55,2)&gt;=COUNTIF(ประเมินสมรรถนะ!N55:R55,1)),2,IF(COUNTIF(ประเมินสมรรถนะ!N55:R55,1)&gt;=COUNTIF(ประเมินสมรรถนะ!N55:R55,0),1,0))))</f>
        <v>-</v>
      </c>
      <c r="I53" s="431" t="str">
        <f>IF(COUNTIF(ประเมินสมรรถนะ!S55:V55,"")=4,"-",IF(AND(COUNTIF(ประเมินสมรรถนะ!S55:V55,3)&gt;=COUNTIF(ประเมินสมรรถนะ!S55:V55,0),COUNTIF(ประเมินสมรรถนะ!S55:V55,3)&gt;=COUNTIF(ประเมินสมรรถนะ!S55:V55,1),COUNTIF(ประเมินสมรรถนะ!S55:V55,3)&gt;=COUNTIF(ประเมินสมรรถนะ!S55:V55,2)),3,IF(AND(COUNTIF(ประเมินสมรรถนะ!S55:V55,2)&gt;=COUNTIF(ประเมินสมรรถนะ!S55:V55,0),COUNTIF(ประเมินสมรรถนะ!S55:V55,2)&gt;=COUNTIF(ประเมินสมรรถนะ!S55:V55,1)),2,IF(COUNTIF(ประเมินสมรรถนะ!S55:V55,1)&gt;=COUNTIF(ประเมินสมรรถนะ!S55:V55,0),1,0))))</f>
        <v>-</v>
      </c>
      <c r="J53" s="431" t="str">
        <f>IF(COUNTIF(ประเมินสมรรถนะ!W55:AA55,"")=5,"-",IF(AND(COUNTIF(ประเมินสมรรถนะ!W55:AA55,3)&gt;=COUNTIF(ประเมินสมรรถนะ!W55:AA55,0),COUNTIF(ประเมินสมรรถนะ!W55:AA55,3)&gt;=COUNTIF(ประเมินสมรรถนะ!W55:AA55,1),COUNTIF(ประเมินสมรรถนะ!W55:AA55,3)&gt;=COUNTIF(ประเมินสมรรถนะ!W55:AA55,2)),3,IF(AND(COUNTIF(ประเมินสมรรถนะ!W55:AA55,2)&gt;=COUNTIF(ประเมินสมรรถนะ!W55:AA55,0),COUNTIF(ประเมินสมรรถนะ!W55:AA55,2)&gt;=COUNTIF(ประเมินสมรรถนะ!W55:AA55,1)),2,IF(COUNTIF(ประเมินสมรรถนะ!W55:AA55,1)&gt;=COUNTIF(ประเมินสมรรถนะ!W55:AA55,0),1,0))))</f>
        <v>-</v>
      </c>
      <c r="K53" s="431" t="str">
        <f>IF(COUNTIF(ประเมินสมรรถนะ!AB55:AF55,"")=5,"-",IF(AND(COUNTIF(ประเมินสมรรถนะ!AB55:AF55,3)&gt;=COUNTIF(ประเมินสมรรถนะ!AB55:AF55,0),COUNTIF(ประเมินสมรรถนะ!AB55:AF55,3)&gt;=COUNTIF(ประเมินสมรรถนะ!AB55:AF55,1),COUNTIF(ประเมินสมรรถนะ!AB55:AF55,3)&gt;=COUNTIF(ประเมินสมรรถนะ!AB55:AF55,2)),3,IF(AND(COUNTIF(ประเมินสมรรถนะ!AB55:AF55,2)&gt;=COUNTIF(ประเมินสมรรถนะ!AB55:AF55,0),COUNTIF(ประเมินสมรรถนะ!AB55:AF55,2)&gt;=COUNTIF(ประเมินสมรรถนะ!AB55:AF55,1)),2,IF(COUNTIF(ประเมินสมรรถนะ!AB55:AF55,1)&gt;=COUNTIF(ประเมินสมรรถนะ!AB55:AF55,0),1,0))))</f>
        <v>-</v>
      </c>
      <c r="L53" s="432" t="str">
        <f t="shared" si="0"/>
        <v/>
      </c>
      <c r="M53" s="433" t="str">
        <f t="shared" si="1"/>
        <v>-</v>
      </c>
      <c r="N53" s="433" t="str">
        <f t="shared" si="1"/>
        <v>-</v>
      </c>
      <c r="O53" s="433" t="str">
        <f t="shared" si="1"/>
        <v>-</v>
      </c>
      <c r="P53" s="433" t="str">
        <f t="shared" si="1"/>
        <v>-</v>
      </c>
      <c r="Q53" s="433" t="str">
        <f t="shared" si="1"/>
        <v>-</v>
      </c>
    </row>
    <row r="54" spans="2:17" x14ac:dyDescent="0.7">
      <c r="B54" s="426" t="str">
        <f>ประเมินสมรรถนะ!B56</f>
        <v>ป.4/2</v>
      </c>
      <c r="C54" s="427">
        <f>ประเมินสมรรถนะ!C56</f>
        <v>11</v>
      </c>
      <c r="D54" s="428" t="str">
        <f>ประเมินสมรรถนะ!E56</f>
        <v>เด็กหญิง</v>
      </c>
      <c r="E54" s="446" t="str">
        <f>ประเมินสมรรถนะ!F56</f>
        <v>ณดารัตน์</v>
      </c>
      <c r="F54" s="446" t="str">
        <f>ประเมินสมรรถนะ!G56</f>
        <v>ยูลึ</v>
      </c>
      <c r="G54" s="431" t="str">
        <f>IF(COUNTIF(ประเมินสมรรถนะ!I56:M56,"")=5,"-",IF(AND(COUNTIF(ประเมินสมรรถนะ!I56:M56,3)&gt;=COUNTIF(ประเมินสมรรถนะ!I56:M56,0),COUNTIF(ประเมินสมรรถนะ!I56:M56,3)&gt;=COUNTIF(ประเมินสมรรถนะ!I56:M56,1),COUNTIF(ประเมินสมรรถนะ!I56:M56,3)&gt;=COUNTIF(ประเมินสมรรถนะ!I56:M56,2)),3,IF(AND(COUNTIF(ประเมินสมรรถนะ!I56:M56,2)&gt;=COUNTIF(ประเมินสมรรถนะ!I56:M56,0),COUNTIF(ประเมินสมรรถนะ!I56:M56,2)&gt;=COUNTIF(ประเมินสมรรถนะ!I56:M56,1)),2,IF(COUNTIF(ประเมินสมรรถนะ!I56:M56,1)&gt;=COUNTIF(ประเมินสมรรถนะ!I56:M56,0),1,0))))</f>
        <v>-</v>
      </c>
      <c r="H54" s="431" t="str">
        <f>IF(COUNTIF(ประเมินสมรรถนะ!N56:R56,"")=5,"-",IF(AND(COUNTIF(ประเมินสมรรถนะ!N56:R56,3)&gt;=COUNTIF(ประเมินสมรรถนะ!N56:R56,0),COUNTIF(ประเมินสมรรถนะ!N56:R56,3)&gt;=COUNTIF(ประเมินสมรรถนะ!N56:R56,1),COUNTIF(ประเมินสมรรถนะ!N56:R56,3)&gt;=COUNTIF(ประเมินสมรรถนะ!N56:R56,2)),3,IF(AND(COUNTIF(ประเมินสมรรถนะ!N56:R56,2)&gt;=COUNTIF(ประเมินสมรรถนะ!N56:R56,0),COUNTIF(ประเมินสมรรถนะ!N56:R56,2)&gt;=COUNTIF(ประเมินสมรรถนะ!N56:R56,1)),2,IF(COUNTIF(ประเมินสมรรถนะ!N56:R56,1)&gt;=COUNTIF(ประเมินสมรรถนะ!N56:R56,0),1,0))))</f>
        <v>-</v>
      </c>
      <c r="I54" s="431" t="str">
        <f>IF(COUNTIF(ประเมินสมรรถนะ!S56:V56,"")=4,"-",IF(AND(COUNTIF(ประเมินสมรรถนะ!S56:V56,3)&gt;=COUNTIF(ประเมินสมรรถนะ!S56:V56,0),COUNTIF(ประเมินสมรรถนะ!S56:V56,3)&gt;=COUNTIF(ประเมินสมรรถนะ!S56:V56,1),COUNTIF(ประเมินสมรรถนะ!S56:V56,3)&gt;=COUNTIF(ประเมินสมรรถนะ!S56:V56,2)),3,IF(AND(COUNTIF(ประเมินสมรรถนะ!S56:V56,2)&gt;=COUNTIF(ประเมินสมรรถนะ!S56:V56,0),COUNTIF(ประเมินสมรรถนะ!S56:V56,2)&gt;=COUNTIF(ประเมินสมรรถนะ!S56:V56,1)),2,IF(COUNTIF(ประเมินสมรรถนะ!S56:V56,1)&gt;=COUNTIF(ประเมินสมรรถนะ!S56:V56,0),1,0))))</f>
        <v>-</v>
      </c>
      <c r="J54" s="431" t="str">
        <f>IF(COUNTIF(ประเมินสมรรถนะ!W56:AA56,"")=5,"-",IF(AND(COUNTIF(ประเมินสมรรถนะ!W56:AA56,3)&gt;=COUNTIF(ประเมินสมรรถนะ!W56:AA56,0),COUNTIF(ประเมินสมรรถนะ!W56:AA56,3)&gt;=COUNTIF(ประเมินสมรรถนะ!W56:AA56,1),COUNTIF(ประเมินสมรรถนะ!W56:AA56,3)&gt;=COUNTIF(ประเมินสมรรถนะ!W56:AA56,2)),3,IF(AND(COUNTIF(ประเมินสมรรถนะ!W56:AA56,2)&gt;=COUNTIF(ประเมินสมรรถนะ!W56:AA56,0),COUNTIF(ประเมินสมรรถนะ!W56:AA56,2)&gt;=COUNTIF(ประเมินสมรรถนะ!W56:AA56,1)),2,IF(COUNTIF(ประเมินสมรรถนะ!W56:AA56,1)&gt;=COUNTIF(ประเมินสมรรถนะ!W56:AA56,0),1,0))))</f>
        <v>-</v>
      </c>
      <c r="K54" s="431" t="str">
        <f>IF(COUNTIF(ประเมินสมรรถนะ!AB56:AF56,"")=5,"-",IF(AND(COUNTIF(ประเมินสมรรถนะ!AB56:AF56,3)&gt;=COUNTIF(ประเมินสมรรถนะ!AB56:AF56,0),COUNTIF(ประเมินสมรรถนะ!AB56:AF56,3)&gt;=COUNTIF(ประเมินสมรรถนะ!AB56:AF56,1),COUNTIF(ประเมินสมรรถนะ!AB56:AF56,3)&gt;=COUNTIF(ประเมินสมรรถนะ!AB56:AF56,2)),3,IF(AND(COUNTIF(ประเมินสมรรถนะ!AB56:AF56,2)&gt;=COUNTIF(ประเมินสมรรถนะ!AB56:AF56,0),COUNTIF(ประเมินสมรรถนะ!AB56:AF56,2)&gt;=COUNTIF(ประเมินสมรรถนะ!AB56:AF56,1)),2,IF(COUNTIF(ประเมินสมรรถนะ!AB56:AF56,1)&gt;=COUNTIF(ประเมินสมรรถนะ!AB56:AF56,0),1,0))))</f>
        <v>-</v>
      </c>
      <c r="L54" s="432" t="str">
        <f t="shared" si="0"/>
        <v/>
      </c>
      <c r="M54" s="433" t="str">
        <f t="shared" si="1"/>
        <v>-</v>
      </c>
      <c r="N54" s="433" t="str">
        <f t="shared" si="1"/>
        <v>-</v>
      </c>
      <c r="O54" s="433" t="str">
        <f t="shared" si="1"/>
        <v>-</v>
      </c>
      <c r="P54" s="433" t="str">
        <f t="shared" si="1"/>
        <v>-</v>
      </c>
      <c r="Q54" s="433" t="str">
        <f t="shared" si="1"/>
        <v>-</v>
      </c>
    </row>
    <row r="55" spans="2:17" x14ac:dyDescent="0.7">
      <c r="B55" s="426" t="str">
        <f>ประเมินสมรรถนะ!B57</f>
        <v>ป.4/2</v>
      </c>
      <c r="C55" s="427">
        <f>ประเมินสมรรถนะ!C57</f>
        <v>12</v>
      </c>
      <c r="D55" s="428" t="str">
        <f>ประเมินสมรรถนะ!E57</f>
        <v>เด็กหญิง</v>
      </c>
      <c r="E55" s="446" t="str">
        <f>ประเมินสมรรถนะ!F57</f>
        <v>ชนกานต์</v>
      </c>
      <c r="F55" s="446" t="str">
        <f>ประเมินสมรรถนะ!G57</f>
        <v>ยืนยิ่ง</v>
      </c>
      <c r="G55" s="431" t="str">
        <f>IF(COUNTIF(ประเมินสมรรถนะ!I57:M57,"")=5,"-",IF(AND(COUNTIF(ประเมินสมรรถนะ!I57:M57,3)&gt;=COUNTIF(ประเมินสมรรถนะ!I57:M57,0),COUNTIF(ประเมินสมรรถนะ!I57:M57,3)&gt;=COUNTIF(ประเมินสมรรถนะ!I57:M57,1),COUNTIF(ประเมินสมรรถนะ!I57:M57,3)&gt;=COUNTIF(ประเมินสมรรถนะ!I57:M57,2)),3,IF(AND(COUNTIF(ประเมินสมรรถนะ!I57:M57,2)&gt;=COUNTIF(ประเมินสมรรถนะ!I57:M57,0),COUNTIF(ประเมินสมรรถนะ!I57:M57,2)&gt;=COUNTIF(ประเมินสมรรถนะ!I57:M57,1)),2,IF(COUNTIF(ประเมินสมรรถนะ!I57:M57,1)&gt;=COUNTIF(ประเมินสมรรถนะ!I57:M57,0),1,0))))</f>
        <v>-</v>
      </c>
      <c r="H55" s="431" t="str">
        <f>IF(COUNTIF(ประเมินสมรรถนะ!N57:R57,"")=5,"-",IF(AND(COUNTIF(ประเมินสมรรถนะ!N57:R57,3)&gt;=COUNTIF(ประเมินสมรรถนะ!N57:R57,0),COUNTIF(ประเมินสมรรถนะ!N57:R57,3)&gt;=COUNTIF(ประเมินสมรรถนะ!N57:R57,1),COUNTIF(ประเมินสมรรถนะ!N57:R57,3)&gt;=COUNTIF(ประเมินสมรรถนะ!N57:R57,2)),3,IF(AND(COUNTIF(ประเมินสมรรถนะ!N57:R57,2)&gt;=COUNTIF(ประเมินสมรรถนะ!N57:R57,0),COUNTIF(ประเมินสมรรถนะ!N57:R57,2)&gt;=COUNTIF(ประเมินสมรรถนะ!N57:R57,1)),2,IF(COUNTIF(ประเมินสมรรถนะ!N57:R57,1)&gt;=COUNTIF(ประเมินสมรรถนะ!N57:R57,0),1,0))))</f>
        <v>-</v>
      </c>
      <c r="I55" s="431" t="str">
        <f>IF(COUNTIF(ประเมินสมรรถนะ!S57:V57,"")=4,"-",IF(AND(COUNTIF(ประเมินสมรรถนะ!S57:V57,3)&gt;=COUNTIF(ประเมินสมรรถนะ!S57:V57,0),COUNTIF(ประเมินสมรรถนะ!S57:V57,3)&gt;=COUNTIF(ประเมินสมรรถนะ!S57:V57,1),COUNTIF(ประเมินสมรรถนะ!S57:V57,3)&gt;=COUNTIF(ประเมินสมรรถนะ!S57:V57,2)),3,IF(AND(COUNTIF(ประเมินสมรรถนะ!S57:V57,2)&gt;=COUNTIF(ประเมินสมรรถนะ!S57:V57,0),COUNTIF(ประเมินสมรรถนะ!S57:V57,2)&gt;=COUNTIF(ประเมินสมรรถนะ!S57:V57,1)),2,IF(COUNTIF(ประเมินสมรรถนะ!S57:V57,1)&gt;=COUNTIF(ประเมินสมรรถนะ!S57:V57,0),1,0))))</f>
        <v>-</v>
      </c>
      <c r="J55" s="431" t="str">
        <f>IF(COUNTIF(ประเมินสมรรถนะ!W57:AA57,"")=5,"-",IF(AND(COUNTIF(ประเมินสมรรถนะ!W57:AA57,3)&gt;=COUNTIF(ประเมินสมรรถนะ!W57:AA57,0),COUNTIF(ประเมินสมรรถนะ!W57:AA57,3)&gt;=COUNTIF(ประเมินสมรรถนะ!W57:AA57,1),COUNTIF(ประเมินสมรรถนะ!W57:AA57,3)&gt;=COUNTIF(ประเมินสมรรถนะ!W57:AA57,2)),3,IF(AND(COUNTIF(ประเมินสมรรถนะ!W57:AA57,2)&gt;=COUNTIF(ประเมินสมรรถนะ!W57:AA57,0),COUNTIF(ประเมินสมรรถนะ!W57:AA57,2)&gt;=COUNTIF(ประเมินสมรรถนะ!W57:AA57,1)),2,IF(COUNTIF(ประเมินสมรรถนะ!W57:AA57,1)&gt;=COUNTIF(ประเมินสมรรถนะ!W57:AA57,0),1,0))))</f>
        <v>-</v>
      </c>
      <c r="K55" s="431" t="str">
        <f>IF(COUNTIF(ประเมินสมรรถนะ!AB57:AF57,"")=5,"-",IF(AND(COUNTIF(ประเมินสมรรถนะ!AB57:AF57,3)&gt;=COUNTIF(ประเมินสมรรถนะ!AB57:AF57,0),COUNTIF(ประเมินสมรรถนะ!AB57:AF57,3)&gt;=COUNTIF(ประเมินสมรรถนะ!AB57:AF57,1),COUNTIF(ประเมินสมรรถนะ!AB57:AF57,3)&gt;=COUNTIF(ประเมินสมรรถนะ!AB57:AF57,2)),3,IF(AND(COUNTIF(ประเมินสมรรถนะ!AB57:AF57,2)&gt;=COUNTIF(ประเมินสมรรถนะ!AB57:AF57,0),COUNTIF(ประเมินสมรรถนะ!AB57:AF57,2)&gt;=COUNTIF(ประเมินสมรรถนะ!AB57:AF57,1)),2,IF(COUNTIF(ประเมินสมรรถนะ!AB57:AF57,1)&gt;=COUNTIF(ประเมินสมรรถนะ!AB57:AF57,0),1,0))))</f>
        <v>-</v>
      </c>
      <c r="L55" s="432" t="str">
        <f t="shared" si="0"/>
        <v/>
      </c>
      <c r="M55" s="433" t="str">
        <f t="shared" si="1"/>
        <v>-</v>
      </c>
      <c r="N55" s="433" t="str">
        <f t="shared" si="1"/>
        <v>-</v>
      </c>
      <c r="O55" s="433" t="str">
        <f t="shared" si="1"/>
        <v>-</v>
      </c>
      <c r="P55" s="433" t="str">
        <f t="shared" si="1"/>
        <v>-</v>
      </c>
      <c r="Q55" s="433" t="str">
        <f t="shared" si="1"/>
        <v>-</v>
      </c>
    </row>
    <row r="56" spans="2:17" x14ac:dyDescent="0.7">
      <c r="B56" s="426" t="str">
        <f>ประเมินสมรรถนะ!B58</f>
        <v>ป.4/2</v>
      </c>
      <c r="C56" s="427">
        <f>ประเมินสมรรถนะ!C58</f>
        <v>13</v>
      </c>
      <c r="D56" s="428" t="str">
        <f>ประเมินสมรรถนะ!E58</f>
        <v>เด็กหญิง</v>
      </c>
      <c r="E56" s="446" t="str">
        <f>ประเมินสมรรถนะ!F58</f>
        <v>กุลประกาย</v>
      </c>
      <c r="F56" s="446" t="str">
        <f>ประเมินสมรรถนะ!G58</f>
        <v>สุบิน</v>
      </c>
      <c r="G56" s="431" t="str">
        <f>IF(COUNTIF(ประเมินสมรรถนะ!I58:M58,"")=5,"-",IF(AND(COUNTIF(ประเมินสมรรถนะ!I58:M58,3)&gt;=COUNTIF(ประเมินสมรรถนะ!I58:M58,0),COUNTIF(ประเมินสมรรถนะ!I58:M58,3)&gt;=COUNTIF(ประเมินสมรรถนะ!I58:M58,1),COUNTIF(ประเมินสมรรถนะ!I58:M58,3)&gt;=COUNTIF(ประเมินสมรรถนะ!I58:M58,2)),3,IF(AND(COUNTIF(ประเมินสมรรถนะ!I58:M58,2)&gt;=COUNTIF(ประเมินสมรรถนะ!I58:M58,0),COUNTIF(ประเมินสมรรถนะ!I58:M58,2)&gt;=COUNTIF(ประเมินสมรรถนะ!I58:M58,1)),2,IF(COUNTIF(ประเมินสมรรถนะ!I58:M58,1)&gt;=COUNTIF(ประเมินสมรรถนะ!I58:M58,0),1,0))))</f>
        <v>-</v>
      </c>
      <c r="H56" s="431" t="str">
        <f>IF(COUNTIF(ประเมินสมรรถนะ!N58:R58,"")=5,"-",IF(AND(COUNTIF(ประเมินสมรรถนะ!N58:R58,3)&gt;=COUNTIF(ประเมินสมรรถนะ!N58:R58,0),COUNTIF(ประเมินสมรรถนะ!N58:R58,3)&gt;=COUNTIF(ประเมินสมรรถนะ!N58:R58,1),COUNTIF(ประเมินสมรรถนะ!N58:R58,3)&gt;=COUNTIF(ประเมินสมรรถนะ!N58:R58,2)),3,IF(AND(COUNTIF(ประเมินสมรรถนะ!N58:R58,2)&gt;=COUNTIF(ประเมินสมรรถนะ!N58:R58,0),COUNTIF(ประเมินสมรรถนะ!N58:R58,2)&gt;=COUNTIF(ประเมินสมรรถนะ!N58:R58,1)),2,IF(COUNTIF(ประเมินสมรรถนะ!N58:R58,1)&gt;=COUNTIF(ประเมินสมรรถนะ!N58:R58,0),1,0))))</f>
        <v>-</v>
      </c>
      <c r="I56" s="431" t="str">
        <f>IF(COUNTIF(ประเมินสมรรถนะ!S58:V58,"")=4,"-",IF(AND(COUNTIF(ประเมินสมรรถนะ!S58:V58,3)&gt;=COUNTIF(ประเมินสมรรถนะ!S58:V58,0),COUNTIF(ประเมินสมรรถนะ!S58:V58,3)&gt;=COUNTIF(ประเมินสมรรถนะ!S58:V58,1),COUNTIF(ประเมินสมรรถนะ!S58:V58,3)&gt;=COUNTIF(ประเมินสมรรถนะ!S58:V58,2)),3,IF(AND(COUNTIF(ประเมินสมรรถนะ!S58:V58,2)&gt;=COUNTIF(ประเมินสมรรถนะ!S58:V58,0),COUNTIF(ประเมินสมรรถนะ!S58:V58,2)&gt;=COUNTIF(ประเมินสมรรถนะ!S58:V58,1)),2,IF(COUNTIF(ประเมินสมรรถนะ!S58:V58,1)&gt;=COUNTIF(ประเมินสมรรถนะ!S58:V58,0),1,0))))</f>
        <v>-</v>
      </c>
      <c r="J56" s="431" t="str">
        <f>IF(COUNTIF(ประเมินสมรรถนะ!W58:AA58,"")=5,"-",IF(AND(COUNTIF(ประเมินสมรรถนะ!W58:AA58,3)&gt;=COUNTIF(ประเมินสมรรถนะ!W58:AA58,0),COUNTIF(ประเมินสมรรถนะ!W58:AA58,3)&gt;=COUNTIF(ประเมินสมรรถนะ!W58:AA58,1),COUNTIF(ประเมินสมรรถนะ!W58:AA58,3)&gt;=COUNTIF(ประเมินสมรรถนะ!W58:AA58,2)),3,IF(AND(COUNTIF(ประเมินสมรรถนะ!W58:AA58,2)&gt;=COUNTIF(ประเมินสมรรถนะ!W58:AA58,0),COUNTIF(ประเมินสมรรถนะ!W58:AA58,2)&gt;=COUNTIF(ประเมินสมรรถนะ!W58:AA58,1)),2,IF(COUNTIF(ประเมินสมรรถนะ!W58:AA58,1)&gt;=COUNTIF(ประเมินสมรรถนะ!W58:AA58,0),1,0))))</f>
        <v>-</v>
      </c>
      <c r="K56" s="431" t="str">
        <f>IF(COUNTIF(ประเมินสมรรถนะ!AB58:AF58,"")=5,"-",IF(AND(COUNTIF(ประเมินสมรรถนะ!AB58:AF58,3)&gt;=COUNTIF(ประเมินสมรรถนะ!AB58:AF58,0),COUNTIF(ประเมินสมรรถนะ!AB58:AF58,3)&gt;=COUNTIF(ประเมินสมรรถนะ!AB58:AF58,1),COUNTIF(ประเมินสมรรถนะ!AB58:AF58,3)&gt;=COUNTIF(ประเมินสมรรถนะ!AB58:AF58,2)),3,IF(AND(COUNTIF(ประเมินสมรรถนะ!AB58:AF58,2)&gt;=COUNTIF(ประเมินสมรรถนะ!AB58:AF58,0),COUNTIF(ประเมินสมรรถนะ!AB58:AF58,2)&gt;=COUNTIF(ประเมินสมรรถนะ!AB58:AF58,1)),2,IF(COUNTIF(ประเมินสมรรถนะ!AB58:AF58,1)&gt;=COUNTIF(ประเมินสมรรถนะ!AB58:AF58,0),1,0))))</f>
        <v>-</v>
      </c>
      <c r="L56" s="432" t="str">
        <f t="shared" si="0"/>
        <v/>
      </c>
      <c r="M56" s="433" t="str">
        <f t="shared" ref="M56:Q83" si="2">IF(G56="",0,G56)</f>
        <v>-</v>
      </c>
      <c r="N56" s="433" t="str">
        <f t="shared" si="2"/>
        <v>-</v>
      </c>
      <c r="O56" s="433" t="str">
        <f t="shared" si="2"/>
        <v>-</v>
      </c>
      <c r="P56" s="433" t="str">
        <f t="shared" si="2"/>
        <v>-</v>
      </c>
      <c r="Q56" s="433" t="str">
        <f t="shared" si="2"/>
        <v>-</v>
      </c>
    </row>
    <row r="57" spans="2:17" x14ac:dyDescent="0.7">
      <c r="B57" s="426" t="str">
        <f>ประเมินสมรรถนะ!B59</f>
        <v>ป.4/2</v>
      </c>
      <c r="C57" s="427">
        <f>ประเมินสมรรถนะ!C59</f>
        <v>14</v>
      </c>
      <c r="D57" s="428" t="str">
        <f>ประเมินสมรรถนะ!E59</f>
        <v>เด็กหญิง</v>
      </c>
      <c r="E57" s="446" t="str">
        <f>ประเมินสมรรถนะ!F59</f>
        <v>เอวารินทร์</v>
      </c>
      <c r="F57" s="446" t="str">
        <f>ประเมินสมรรถนะ!G59</f>
        <v>สุขเกษม</v>
      </c>
      <c r="G57" s="431" t="str">
        <f>IF(COUNTIF(ประเมินสมรรถนะ!I59:M59,"")=5,"-",IF(AND(COUNTIF(ประเมินสมรรถนะ!I59:M59,3)&gt;=COUNTIF(ประเมินสมรรถนะ!I59:M59,0),COUNTIF(ประเมินสมรรถนะ!I59:M59,3)&gt;=COUNTIF(ประเมินสมรรถนะ!I59:M59,1),COUNTIF(ประเมินสมรรถนะ!I59:M59,3)&gt;=COUNTIF(ประเมินสมรรถนะ!I59:M59,2)),3,IF(AND(COUNTIF(ประเมินสมรรถนะ!I59:M59,2)&gt;=COUNTIF(ประเมินสมรรถนะ!I59:M59,0),COUNTIF(ประเมินสมรรถนะ!I59:M59,2)&gt;=COUNTIF(ประเมินสมรรถนะ!I59:M59,1)),2,IF(COUNTIF(ประเมินสมรรถนะ!I59:M59,1)&gt;=COUNTIF(ประเมินสมรรถนะ!I59:M59,0),1,0))))</f>
        <v>-</v>
      </c>
      <c r="H57" s="431" t="str">
        <f>IF(COUNTIF(ประเมินสมรรถนะ!N59:R59,"")=5,"-",IF(AND(COUNTIF(ประเมินสมรรถนะ!N59:R59,3)&gt;=COUNTIF(ประเมินสมรรถนะ!N59:R59,0),COUNTIF(ประเมินสมรรถนะ!N59:R59,3)&gt;=COUNTIF(ประเมินสมรรถนะ!N59:R59,1),COUNTIF(ประเมินสมรรถนะ!N59:R59,3)&gt;=COUNTIF(ประเมินสมรรถนะ!N59:R59,2)),3,IF(AND(COUNTIF(ประเมินสมรรถนะ!N59:R59,2)&gt;=COUNTIF(ประเมินสมรรถนะ!N59:R59,0),COUNTIF(ประเมินสมรรถนะ!N59:R59,2)&gt;=COUNTIF(ประเมินสมรรถนะ!N59:R59,1)),2,IF(COUNTIF(ประเมินสมรรถนะ!N59:R59,1)&gt;=COUNTIF(ประเมินสมรรถนะ!N59:R59,0),1,0))))</f>
        <v>-</v>
      </c>
      <c r="I57" s="431" t="str">
        <f>IF(COUNTIF(ประเมินสมรรถนะ!S59:V59,"")=4,"-",IF(AND(COUNTIF(ประเมินสมรรถนะ!S59:V59,3)&gt;=COUNTIF(ประเมินสมรรถนะ!S59:V59,0),COUNTIF(ประเมินสมรรถนะ!S59:V59,3)&gt;=COUNTIF(ประเมินสมรรถนะ!S59:V59,1),COUNTIF(ประเมินสมรรถนะ!S59:V59,3)&gt;=COUNTIF(ประเมินสมรรถนะ!S59:V59,2)),3,IF(AND(COUNTIF(ประเมินสมรรถนะ!S59:V59,2)&gt;=COUNTIF(ประเมินสมรรถนะ!S59:V59,0),COUNTIF(ประเมินสมรรถนะ!S59:V59,2)&gt;=COUNTIF(ประเมินสมรรถนะ!S59:V59,1)),2,IF(COUNTIF(ประเมินสมรรถนะ!S59:V59,1)&gt;=COUNTIF(ประเมินสมรรถนะ!S59:V59,0),1,0))))</f>
        <v>-</v>
      </c>
      <c r="J57" s="431" t="str">
        <f>IF(COUNTIF(ประเมินสมรรถนะ!W59:AA59,"")=5,"-",IF(AND(COUNTIF(ประเมินสมรรถนะ!W59:AA59,3)&gt;=COUNTIF(ประเมินสมรรถนะ!W59:AA59,0),COUNTIF(ประเมินสมรรถนะ!W59:AA59,3)&gt;=COUNTIF(ประเมินสมรรถนะ!W59:AA59,1),COUNTIF(ประเมินสมรรถนะ!W59:AA59,3)&gt;=COUNTIF(ประเมินสมรรถนะ!W59:AA59,2)),3,IF(AND(COUNTIF(ประเมินสมรรถนะ!W59:AA59,2)&gt;=COUNTIF(ประเมินสมรรถนะ!W59:AA59,0),COUNTIF(ประเมินสมรรถนะ!W59:AA59,2)&gt;=COUNTIF(ประเมินสมรรถนะ!W59:AA59,1)),2,IF(COUNTIF(ประเมินสมรรถนะ!W59:AA59,1)&gt;=COUNTIF(ประเมินสมรรถนะ!W59:AA59,0),1,0))))</f>
        <v>-</v>
      </c>
      <c r="K57" s="431" t="str">
        <f>IF(COUNTIF(ประเมินสมรรถนะ!AB59:AF59,"")=5,"-",IF(AND(COUNTIF(ประเมินสมรรถนะ!AB59:AF59,3)&gt;=COUNTIF(ประเมินสมรรถนะ!AB59:AF59,0),COUNTIF(ประเมินสมรรถนะ!AB59:AF59,3)&gt;=COUNTIF(ประเมินสมรรถนะ!AB59:AF59,1),COUNTIF(ประเมินสมรรถนะ!AB59:AF59,3)&gt;=COUNTIF(ประเมินสมรรถนะ!AB59:AF59,2)),3,IF(AND(COUNTIF(ประเมินสมรรถนะ!AB59:AF59,2)&gt;=COUNTIF(ประเมินสมรรถนะ!AB59:AF59,0),COUNTIF(ประเมินสมรรถนะ!AB59:AF59,2)&gt;=COUNTIF(ประเมินสมรรถนะ!AB59:AF59,1)),2,IF(COUNTIF(ประเมินสมรรถนะ!AB59:AF59,1)&gt;=COUNTIF(ประเมินสมรรถนะ!AB59:AF59,0),1,0))))</f>
        <v>-</v>
      </c>
      <c r="L57" s="432" t="str">
        <f t="shared" si="0"/>
        <v/>
      </c>
      <c r="M57" s="433" t="str">
        <f t="shared" si="2"/>
        <v>-</v>
      </c>
      <c r="N57" s="433" t="str">
        <f t="shared" si="2"/>
        <v>-</v>
      </c>
      <c r="O57" s="433" t="str">
        <f t="shared" si="2"/>
        <v>-</v>
      </c>
      <c r="P57" s="433" t="str">
        <f t="shared" si="2"/>
        <v>-</v>
      </c>
      <c r="Q57" s="433" t="str">
        <f t="shared" si="2"/>
        <v>-</v>
      </c>
    </row>
    <row r="58" spans="2:17" x14ac:dyDescent="0.7">
      <c r="B58" s="426" t="str">
        <f>ประเมินสมรรถนะ!B60</f>
        <v>ป.4/2</v>
      </c>
      <c r="C58" s="427">
        <f>ประเมินสมรรถนะ!C60</f>
        <v>15</v>
      </c>
      <c r="D58" s="428" t="str">
        <f>ประเมินสมรรถนะ!E60</f>
        <v>เด็กหญิง</v>
      </c>
      <c r="E58" s="446" t="str">
        <f>ประเมินสมรรถนะ!F60</f>
        <v>วิยะดา</v>
      </c>
      <c r="F58" s="446" t="str">
        <f>ประเมินสมรรถนะ!G60</f>
        <v>สิมมา</v>
      </c>
      <c r="G58" s="431" t="str">
        <f>IF(COUNTIF(ประเมินสมรรถนะ!I60:M60,"")=5,"-",IF(AND(COUNTIF(ประเมินสมรรถนะ!I60:M60,3)&gt;=COUNTIF(ประเมินสมรรถนะ!I60:M60,0),COUNTIF(ประเมินสมรรถนะ!I60:M60,3)&gt;=COUNTIF(ประเมินสมรรถนะ!I60:M60,1),COUNTIF(ประเมินสมรรถนะ!I60:M60,3)&gt;=COUNTIF(ประเมินสมรรถนะ!I60:M60,2)),3,IF(AND(COUNTIF(ประเมินสมรรถนะ!I60:M60,2)&gt;=COUNTIF(ประเมินสมรรถนะ!I60:M60,0),COUNTIF(ประเมินสมรรถนะ!I60:M60,2)&gt;=COUNTIF(ประเมินสมรรถนะ!I60:M60,1)),2,IF(COUNTIF(ประเมินสมรรถนะ!I60:M60,1)&gt;=COUNTIF(ประเมินสมรรถนะ!I60:M60,0),1,0))))</f>
        <v>-</v>
      </c>
      <c r="H58" s="431" t="str">
        <f>IF(COUNTIF(ประเมินสมรรถนะ!N60:R60,"")=5,"-",IF(AND(COUNTIF(ประเมินสมรรถนะ!N60:R60,3)&gt;=COUNTIF(ประเมินสมรรถนะ!N60:R60,0),COUNTIF(ประเมินสมรรถนะ!N60:R60,3)&gt;=COUNTIF(ประเมินสมรรถนะ!N60:R60,1),COUNTIF(ประเมินสมรรถนะ!N60:R60,3)&gt;=COUNTIF(ประเมินสมรรถนะ!N60:R60,2)),3,IF(AND(COUNTIF(ประเมินสมรรถนะ!N60:R60,2)&gt;=COUNTIF(ประเมินสมรรถนะ!N60:R60,0),COUNTIF(ประเมินสมรรถนะ!N60:R60,2)&gt;=COUNTIF(ประเมินสมรรถนะ!N60:R60,1)),2,IF(COUNTIF(ประเมินสมรรถนะ!N60:R60,1)&gt;=COUNTIF(ประเมินสมรรถนะ!N60:R60,0),1,0))))</f>
        <v>-</v>
      </c>
      <c r="I58" s="431" t="str">
        <f>IF(COUNTIF(ประเมินสมรรถนะ!S60:V60,"")=4,"-",IF(AND(COUNTIF(ประเมินสมรรถนะ!S60:V60,3)&gt;=COUNTIF(ประเมินสมรรถนะ!S60:V60,0),COUNTIF(ประเมินสมรรถนะ!S60:V60,3)&gt;=COUNTIF(ประเมินสมรรถนะ!S60:V60,1),COUNTIF(ประเมินสมรรถนะ!S60:V60,3)&gt;=COUNTIF(ประเมินสมรรถนะ!S60:V60,2)),3,IF(AND(COUNTIF(ประเมินสมรรถนะ!S60:V60,2)&gt;=COUNTIF(ประเมินสมรรถนะ!S60:V60,0),COUNTIF(ประเมินสมรรถนะ!S60:V60,2)&gt;=COUNTIF(ประเมินสมรรถนะ!S60:V60,1)),2,IF(COUNTIF(ประเมินสมรรถนะ!S60:V60,1)&gt;=COUNTIF(ประเมินสมรรถนะ!S60:V60,0),1,0))))</f>
        <v>-</v>
      </c>
      <c r="J58" s="431" t="str">
        <f>IF(COUNTIF(ประเมินสมรรถนะ!W60:AA60,"")=5,"-",IF(AND(COUNTIF(ประเมินสมรรถนะ!W60:AA60,3)&gt;=COUNTIF(ประเมินสมรรถนะ!W60:AA60,0),COUNTIF(ประเมินสมรรถนะ!W60:AA60,3)&gt;=COUNTIF(ประเมินสมรรถนะ!W60:AA60,1),COUNTIF(ประเมินสมรรถนะ!W60:AA60,3)&gt;=COUNTIF(ประเมินสมรรถนะ!W60:AA60,2)),3,IF(AND(COUNTIF(ประเมินสมรรถนะ!W60:AA60,2)&gt;=COUNTIF(ประเมินสมรรถนะ!W60:AA60,0),COUNTIF(ประเมินสมรรถนะ!W60:AA60,2)&gt;=COUNTIF(ประเมินสมรรถนะ!W60:AA60,1)),2,IF(COUNTIF(ประเมินสมรรถนะ!W60:AA60,1)&gt;=COUNTIF(ประเมินสมรรถนะ!W60:AA60,0),1,0))))</f>
        <v>-</v>
      </c>
      <c r="K58" s="431" t="str">
        <f>IF(COUNTIF(ประเมินสมรรถนะ!AB60:AF60,"")=5,"-",IF(AND(COUNTIF(ประเมินสมรรถนะ!AB60:AF60,3)&gt;=COUNTIF(ประเมินสมรรถนะ!AB60:AF60,0),COUNTIF(ประเมินสมรรถนะ!AB60:AF60,3)&gt;=COUNTIF(ประเมินสมรรถนะ!AB60:AF60,1),COUNTIF(ประเมินสมรรถนะ!AB60:AF60,3)&gt;=COUNTIF(ประเมินสมรรถนะ!AB60:AF60,2)),3,IF(AND(COUNTIF(ประเมินสมรรถนะ!AB60:AF60,2)&gt;=COUNTIF(ประเมินสมรรถนะ!AB60:AF60,0),COUNTIF(ประเมินสมรรถนะ!AB60:AF60,2)&gt;=COUNTIF(ประเมินสมรรถนะ!AB60:AF60,1)),2,IF(COUNTIF(ประเมินสมรรถนะ!AB60:AF60,1)&gt;=COUNTIF(ประเมินสมรรถนะ!AB60:AF60,0),1,0))))</f>
        <v>-</v>
      </c>
      <c r="L58" s="432" t="str">
        <f t="shared" si="0"/>
        <v/>
      </c>
      <c r="M58" s="433" t="str">
        <f t="shared" si="2"/>
        <v>-</v>
      </c>
      <c r="N58" s="433" t="str">
        <f t="shared" si="2"/>
        <v>-</v>
      </c>
      <c r="O58" s="433" t="str">
        <f t="shared" si="2"/>
        <v>-</v>
      </c>
      <c r="P58" s="433" t="str">
        <f t="shared" si="2"/>
        <v>-</v>
      </c>
      <c r="Q58" s="433" t="str">
        <f t="shared" si="2"/>
        <v>-</v>
      </c>
    </row>
    <row r="59" spans="2:17" x14ac:dyDescent="0.7">
      <c r="B59" s="426" t="str">
        <f>ประเมินสมรรถนะ!B61</f>
        <v>ป.4/2</v>
      </c>
      <c r="C59" s="427">
        <f>ประเมินสมรรถนะ!C61</f>
        <v>16</v>
      </c>
      <c r="D59" s="428" t="str">
        <f>ประเมินสมรรถนะ!E61</f>
        <v>เด็กหญิง</v>
      </c>
      <c r="E59" s="446" t="str">
        <f>ประเมินสมรรถนะ!F61</f>
        <v>ณัฐกมล</v>
      </c>
      <c r="F59" s="446" t="str">
        <f>ประเมินสมรรถนะ!G61</f>
        <v>สอนง่าย</v>
      </c>
      <c r="G59" s="431" t="str">
        <f>IF(COUNTIF(ประเมินสมรรถนะ!I61:M61,"")=5,"-",IF(AND(COUNTIF(ประเมินสมรรถนะ!I61:M61,3)&gt;=COUNTIF(ประเมินสมรรถนะ!I61:M61,0),COUNTIF(ประเมินสมรรถนะ!I61:M61,3)&gt;=COUNTIF(ประเมินสมรรถนะ!I61:M61,1),COUNTIF(ประเมินสมรรถนะ!I61:M61,3)&gt;=COUNTIF(ประเมินสมรรถนะ!I61:M61,2)),3,IF(AND(COUNTIF(ประเมินสมรรถนะ!I61:M61,2)&gt;=COUNTIF(ประเมินสมรรถนะ!I61:M61,0),COUNTIF(ประเมินสมรรถนะ!I61:M61,2)&gt;=COUNTIF(ประเมินสมรรถนะ!I61:M61,1)),2,IF(COUNTIF(ประเมินสมรรถนะ!I61:M61,1)&gt;=COUNTIF(ประเมินสมรรถนะ!I61:M61,0),1,0))))</f>
        <v>-</v>
      </c>
      <c r="H59" s="431" t="str">
        <f>IF(COUNTIF(ประเมินสมรรถนะ!N61:R61,"")=5,"-",IF(AND(COUNTIF(ประเมินสมรรถนะ!N61:R61,3)&gt;=COUNTIF(ประเมินสมรรถนะ!N61:R61,0),COUNTIF(ประเมินสมรรถนะ!N61:R61,3)&gt;=COUNTIF(ประเมินสมรรถนะ!N61:R61,1),COUNTIF(ประเมินสมรรถนะ!N61:R61,3)&gt;=COUNTIF(ประเมินสมรรถนะ!N61:R61,2)),3,IF(AND(COUNTIF(ประเมินสมรรถนะ!N61:R61,2)&gt;=COUNTIF(ประเมินสมรรถนะ!N61:R61,0),COUNTIF(ประเมินสมรรถนะ!N61:R61,2)&gt;=COUNTIF(ประเมินสมรรถนะ!N61:R61,1)),2,IF(COUNTIF(ประเมินสมรรถนะ!N61:R61,1)&gt;=COUNTIF(ประเมินสมรรถนะ!N61:R61,0),1,0))))</f>
        <v>-</v>
      </c>
      <c r="I59" s="431" t="str">
        <f>IF(COUNTIF(ประเมินสมรรถนะ!S61:V61,"")=4,"-",IF(AND(COUNTIF(ประเมินสมรรถนะ!S61:V61,3)&gt;=COUNTIF(ประเมินสมรรถนะ!S61:V61,0),COUNTIF(ประเมินสมรรถนะ!S61:V61,3)&gt;=COUNTIF(ประเมินสมรรถนะ!S61:V61,1),COUNTIF(ประเมินสมรรถนะ!S61:V61,3)&gt;=COUNTIF(ประเมินสมรรถนะ!S61:V61,2)),3,IF(AND(COUNTIF(ประเมินสมรรถนะ!S61:V61,2)&gt;=COUNTIF(ประเมินสมรรถนะ!S61:V61,0),COUNTIF(ประเมินสมรรถนะ!S61:V61,2)&gt;=COUNTIF(ประเมินสมรรถนะ!S61:V61,1)),2,IF(COUNTIF(ประเมินสมรรถนะ!S61:V61,1)&gt;=COUNTIF(ประเมินสมรรถนะ!S61:V61,0),1,0))))</f>
        <v>-</v>
      </c>
      <c r="J59" s="431" t="str">
        <f>IF(COUNTIF(ประเมินสมรรถนะ!W61:AA61,"")=5,"-",IF(AND(COUNTIF(ประเมินสมรรถนะ!W61:AA61,3)&gt;=COUNTIF(ประเมินสมรรถนะ!W61:AA61,0),COUNTIF(ประเมินสมรรถนะ!W61:AA61,3)&gt;=COUNTIF(ประเมินสมรรถนะ!W61:AA61,1),COUNTIF(ประเมินสมรรถนะ!W61:AA61,3)&gt;=COUNTIF(ประเมินสมรรถนะ!W61:AA61,2)),3,IF(AND(COUNTIF(ประเมินสมรรถนะ!W61:AA61,2)&gt;=COUNTIF(ประเมินสมรรถนะ!W61:AA61,0),COUNTIF(ประเมินสมรรถนะ!W61:AA61,2)&gt;=COUNTIF(ประเมินสมรรถนะ!W61:AA61,1)),2,IF(COUNTIF(ประเมินสมรรถนะ!W61:AA61,1)&gt;=COUNTIF(ประเมินสมรรถนะ!W61:AA61,0),1,0))))</f>
        <v>-</v>
      </c>
      <c r="K59" s="431" t="str">
        <f>IF(COUNTIF(ประเมินสมรรถนะ!AB61:AF61,"")=5,"-",IF(AND(COUNTIF(ประเมินสมรรถนะ!AB61:AF61,3)&gt;=COUNTIF(ประเมินสมรรถนะ!AB61:AF61,0),COUNTIF(ประเมินสมรรถนะ!AB61:AF61,3)&gt;=COUNTIF(ประเมินสมรรถนะ!AB61:AF61,1),COUNTIF(ประเมินสมรรถนะ!AB61:AF61,3)&gt;=COUNTIF(ประเมินสมรรถนะ!AB61:AF61,2)),3,IF(AND(COUNTIF(ประเมินสมรรถนะ!AB61:AF61,2)&gt;=COUNTIF(ประเมินสมรรถนะ!AB61:AF61,0),COUNTIF(ประเมินสมรรถนะ!AB61:AF61,2)&gt;=COUNTIF(ประเมินสมรรถนะ!AB61:AF61,1)),2,IF(COUNTIF(ประเมินสมรรถนะ!AB61:AF61,1)&gt;=COUNTIF(ประเมินสมรรถนะ!AB61:AF61,0),1,0))))</f>
        <v>-</v>
      </c>
      <c r="L59" s="432" t="str">
        <f t="shared" si="0"/>
        <v/>
      </c>
      <c r="M59" s="433" t="str">
        <f t="shared" si="2"/>
        <v>-</v>
      </c>
      <c r="N59" s="433" t="str">
        <f t="shared" si="2"/>
        <v>-</v>
      </c>
      <c r="O59" s="433" t="str">
        <f t="shared" si="2"/>
        <v>-</v>
      </c>
      <c r="P59" s="433" t="str">
        <f t="shared" si="2"/>
        <v>-</v>
      </c>
      <c r="Q59" s="433" t="str">
        <f t="shared" si="2"/>
        <v>-</v>
      </c>
    </row>
    <row r="60" spans="2:17" x14ac:dyDescent="0.7">
      <c r="B60" s="426" t="str">
        <f>ประเมินสมรรถนะ!B62</f>
        <v>ป.4/2</v>
      </c>
      <c r="C60" s="427">
        <f>ประเมินสมรรถนะ!C62</f>
        <v>17</v>
      </c>
      <c r="D60" s="428" t="str">
        <f>ประเมินสมรรถนะ!E62</f>
        <v>เด็กหญิง</v>
      </c>
      <c r="E60" s="446" t="str">
        <f>ประเมินสมรรถนะ!F62</f>
        <v>อัจฉรินทร์ธร</v>
      </c>
      <c r="F60" s="446" t="str">
        <f>ประเมินสมรรถนะ!G62</f>
        <v>คำอ้อย</v>
      </c>
      <c r="G60" s="431" t="str">
        <f>IF(COUNTIF(ประเมินสมรรถนะ!I62:M62,"")=5,"-",IF(AND(COUNTIF(ประเมินสมรรถนะ!I62:M62,3)&gt;=COUNTIF(ประเมินสมรรถนะ!I62:M62,0),COUNTIF(ประเมินสมรรถนะ!I62:M62,3)&gt;=COUNTIF(ประเมินสมรรถนะ!I62:M62,1),COUNTIF(ประเมินสมรรถนะ!I62:M62,3)&gt;=COUNTIF(ประเมินสมรรถนะ!I62:M62,2)),3,IF(AND(COUNTIF(ประเมินสมรรถนะ!I62:M62,2)&gt;=COUNTIF(ประเมินสมรรถนะ!I62:M62,0),COUNTIF(ประเมินสมรรถนะ!I62:M62,2)&gt;=COUNTIF(ประเมินสมรรถนะ!I62:M62,1)),2,IF(COUNTIF(ประเมินสมรรถนะ!I62:M62,1)&gt;=COUNTIF(ประเมินสมรรถนะ!I62:M62,0),1,0))))</f>
        <v>-</v>
      </c>
      <c r="H60" s="431" t="str">
        <f>IF(COUNTIF(ประเมินสมรรถนะ!N62:R62,"")=5,"-",IF(AND(COUNTIF(ประเมินสมรรถนะ!N62:R62,3)&gt;=COUNTIF(ประเมินสมรรถนะ!N62:R62,0),COUNTIF(ประเมินสมรรถนะ!N62:R62,3)&gt;=COUNTIF(ประเมินสมรรถนะ!N62:R62,1),COUNTIF(ประเมินสมรรถนะ!N62:R62,3)&gt;=COUNTIF(ประเมินสมรรถนะ!N62:R62,2)),3,IF(AND(COUNTIF(ประเมินสมรรถนะ!N62:R62,2)&gt;=COUNTIF(ประเมินสมรรถนะ!N62:R62,0),COUNTIF(ประเมินสมรรถนะ!N62:R62,2)&gt;=COUNTIF(ประเมินสมรรถนะ!N62:R62,1)),2,IF(COUNTIF(ประเมินสมรรถนะ!N62:R62,1)&gt;=COUNTIF(ประเมินสมรรถนะ!N62:R62,0),1,0))))</f>
        <v>-</v>
      </c>
      <c r="I60" s="431" t="str">
        <f>IF(COUNTIF(ประเมินสมรรถนะ!S62:V62,"")=4,"-",IF(AND(COUNTIF(ประเมินสมรรถนะ!S62:V62,3)&gt;=COUNTIF(ประเมินสมรรถนะ!S62:V62,0),COUNTIF(ประเมินสมรรถนะ!S62:V62,3)&gt;=COUNTIF(ประเมินสมรรถนะ!S62:V62,1),COUNTIF(ประเมินสมรรถนะ!S62:V62,3)&gt;=COUNTIF(ประเมินสมรรถนะ!S62:V62,2)),3,IF(AND(COUNTIF(ประเมินสมรรถนะ!S62:V62,2)&gt;=COUNTIF(ประเมินสมรรถนะ!S62:V62,0),COUNTIF(ประเมินสมรรถนะ!S62:V62,2)&gt;=COUNTIF(ประเมินสมรรถนะ!S62:V62,1)),2,IF(COUNTIF(ประเมินสมรรถนะ!S62:V62,1)&gt;=COUNTIF(ประเมินสมรรถนะ!S62:V62,0),1,0))))</f>
        <v>-</v>
      </c>
      <c r="J60" s="431" t="str">
        <f>IF(COUNTIF(ประเมินสมรรถนะ!W62:AA62,"")=5,"-",IF(AND(COUNTIF(ประเมินสมรรถนะ!W62:AA62,3)&gt;=COUNTIF(ประเมินสมรรถนะ!W62:AA62,0),COUNTIF(ประเมินสมรรถนะ!W62:AA62,3)&gt;=COUNTIF(ประเมินสมรรถนะ!W62:AA62,1),COUNTIF(ประเมินสมรรถนะ!W62:AA62,3)&gt;=COUNTIF(ประเมินสมรรถนะ!W62:AA62,2)),3,IF(AND(COUNTIF(ประเมินสมรรถนะ!W62:AA62,2)&gt;=COUNTIF(ประเมินสมรรถนะ!W62:AA62,0),COUNTIF(ประเมินสมรรถนะ!W62:AA62,2)&gt;=COUNTIF(ประเมินสมรรถนะ!W62:AA62,1)),2,IF(COUNTIF(ประเมินสมรรถนะ!W62:AA62,1)&gt;=COUNTIF(ประเมินสมรรถนะ!W62:AA62,0),1,0))))</f>
        <v>-</v>
      </c>
      <c r="K60" s="431" t="str">
        <f>IF(COUNTIF(ประเมินสมรรถนะ!AB62:AF62,"")=5,"-",IF(AND(COUNTIF(ประเมินสมรรถนะ!AB62:AF62,3)&gt;=COUNTIF(ประเมินสมรรถนะ!AB62:AF62,0),COUNTIF(ประเมินสมรรถนะ!AB62:AF62,3)&gt;=COUNTIF(ประเมินสมรรถนะ!AB62:AF62,1),COUNTIF(ประเมินสมรรถนะ!AB62:AF62,3)&gt;=COUNTIF(ประเมินสมรรถนะ!AB62:AF62,2)),3,IF(AND(COUNTIF(ประเมินสมรรถนะ!AB62:AF62,2)&gt;=COUNTIF(ประเมินสมรรถนะ!AB62:AF62,0),COUNTIF(ประเมินสมรรถนะ!AB62:AF62,2)&gt;=COUNTIF(ประเมินสมรรถนะ!AB62:AF62,1)),2,IF(COUNTIF(ประเมินสมรรถนะ!AB62:AF62,1)&gt;=COUNTIF(ประเมินสมรรถนะ!AB62:AF62,0),1,0))))</f>
        <v>-</v>
      </c>
      <c r="L60" s="432" t="str">
        <f t="shared" si="0"/>
        <v/>
      </c>
      <c r="M60" s="433" t="str">
        <f t="shared" si="2"/>
        <v>-</v>
      </c>
      <c r="N60" s="433" t="str">
        <f t="shared" si="2"/>
        <v>-</v>
      </c>
      <c r="O60" s="433" t="str">
        <f t="shared" si="2"/>
        <v>-</v>
      </c>
      <c r="P60" s="433" t="str">
        <f t="shared" si="2"/>
        <v>-</v>
      </c>
      <c r="Q60" s="433" t="str">
        <f t="shared" si="2"/>
        <v>-</v>
      </c>
    </row>
    <row r="61" spans="2:17" x14ac:dyDescent="0.7">
      <c r="B61" s="426" t="str">
        <f>ประเมินสมรรถนะ!B63</f>
        <v>ป.4/2</v>
      </c>
      <c r="C61" s="427">
        <f>ประเมินสมรรถนะ!C63</f>
        <v>18</v>
      </c>
      <c r="D61" s="428" t="str">
        <f>ประเมินสมรรถนะ!E63</f>
        <v>เด็กหญิง</v>
      </c>
      <c r="E61" s="446" t="str">
        <f>ประเมินสมรรถนะ!F63</f>
        <v>ผุสดี</v>
      </c>
      <c r="F61" s="446" t="str">
        <f>ประเมินสมรรถนะ!G63</f>
        <v>สมรัก</v>
      </c>
      <c r="G61" s="431" t="str">
        <f>IF(COUNTIF(ประเมินสมรรถนะ!I63:M63,"")=5,"-",IF(AND(COUNTIF(ประเมินสมรรถนะ!I63:M63,3)&gt;=COUNTIF(ประเมินสมรรถนะ!I63:M63,0),COUNTIF(ประเมินสมรรถนะ!I63:M63,3)&gt;=COUNTIF(ประเมินสมรรถนะ!I63:M63,1),COUNTIF(ประเมินสมรรถนะ!I63:M63,3)&gt;=COUNTIF(ประเมินสมรรถนะ!I63:M63,2)),3,IF(AND(COUNTIF(ประเมินสมรรถนะ!I63:M63,2)&gt;=COUNTIF(ประเมินสมรรถนะ!I63:M63,0),COUNTIF(ประเมินสมรรถนะ!I63:M63,2)&gt;=COUNTIF(ประเมินสมรรถนะ!I63:M63,1)),2,IF(COUNTIF(ประเมินสมรรถนะ!I63:M63,1)&gt;=COUNTIF(ประเมินสมรรถนะ!I63:M63,0),1,0))))</f>
        <v>-</v>
      </c>
      <c r="H61" s="431" t="str">
        <f>IF(COUNTIF(ประเมินสมรรถนะ!N63:R63,"")=5,"-",IF(AND(COUNTIF(ประเมินสมรรถนะ!N63:R63,3)&gt;=COUNTIF(ประเมินสมรรถนะ!N63:R63,0),COUNTIF(ประเมินสมรรถนะ!N63:R63,3)&gt;=COUNTIF(ประเมินสมรรถนะ!N63:R63,1),COUNTIF(ประเมินสมรรถนะ!N63:R63,3)&gt;=COUNTIF(ประเมินสมรรถนะ!N63:R63,2)),3,IF(AND(COUNTIF(ประเมินสมรรถนะ!N63:R63,2)&gt;=COUNTIF(ประเมินสมรรถนะ!N63:R63,0),COUNTIF(ประเมินสมรรถนะ!N63:R63,2)&gt;=COUNTIF(ประเมินสมรรถนะ!N63:R63,1)),2,IF(COUNTIF(ประเมินสมรรถนะ!N63:R63,1)&gt;=COUNTIF(ประเมินสมรรถนะ!N63:R63,0),1,0))))</f>
        <v>-</v>
      </c>
      <c r="I61" s="431" t="str">
        <f>IF(COUNTIF(ประเมินสมรรถนะ!S63:V63,"")=4,"-",IF(AND(COUNTIF(ประเมินสมรรถนะ!S63:V63,3)&gt;=COUNTIF(ประเมินสมรรถนะ!S63:V63,0),COUNTIF(ประเมินสมรรถนะ!S63:V63,3)&gt;=COUNTIF(ประเมินสมรรถนะ!S63:V63,1),COUNTIF(ประเมินสมรรถนะ!S63:V63,3)&gt;=COUNTIF(ประเมินสมรรถนะ!S63:V63,2)),3,IF(AND(COUNTIF(ประเมินสมรรถนะ!S63:V63,2)&gt;=COUNTIF(ประเมินสมรรถนะ!S63:V63,0),COUNTIF(ประเมินสมรรถนะ!S63:V63,2)&gt;=COUNTIF(ประเมินสมรรถนะ!S63:V63,1)),2,IF(COUNTIF(ประเมินสมรรถนะ!S63:V63,1)&gt;=COUNTIF(ประเมินสมรรถนะ!S63:V63,0),1,0))))</f>
        <v>-</v>
      </c>
      <c r="J61" s="431" t="str">
        <f>IF(COUNTIF(ประเมินสมรรถนะ!W63:AA63,"")=5,"-",IF(AND(COUNTIF(ประเมินสมรรถนะ!W63:AA63,3)&gt;=COUNTIF(ประเมินสมรรถนะ!W63:AA63,0),COUNTIF(ประเมินสมรรถนะ!W63:AA63,3)&gt;=COUNTIF(ประเมินสมรรถนะ!W63:AA63,1),COUNTIF(ประเมินสมรรถนะ!W63:AA63,3)&gt;=COUNTIF(ประเมินสมรรถนะ!W63:AA63,2)),3,IF(AND(COUNTIF(ประเมินสมรรถนะ!W63:AA63,2)&gt;=COUNTIF(ประเมินสมรรถนะ!W63:AA63,0),COUNTIF(ประเมินสมรรถนะ!W63:AA63,2)&gt;=COUNTIF(ประเมินสมรรถนะ!W63:AA63,1)),2,IF(COUNTIF(ประเมินสมรรถนะ!W63:AA63,1)&gt;=COUNTIF(ประเมินสมรรถนะ!W63:AA63,0),1,0))))</f>
        <v>-</v>
      </c>
      <c r="K61" s="431" t="str">
        <f>IF(COUNTIF(ประเมินสมรรถนะ!AB63:AF63,"")=5,"-",IF(AND(COUNTIF(ประเมินสมรรถนะ!AB63:AF63,3)&gt;=COUNTIF(ประเมินสมรรถนะ!AB63:AF63,0),COUNTIF(ประเมินสมรรถนะ!AB63:AF63,3)&gt;=COUNTIF(ประเมินสมรรถนะ!AB63:AF63,1),COUNTIF(ประเมินสมรรถนะ!AB63:AF63,3)&gt;=COUNTIF(ประเมินสมรรถนะ!AB63:AF63,2)),3,IF(AND(COUNTIF(ประเมินสมรรถนะ!AB63:AF63,2)&gt;=COUNTIF(ประเมินสมรรถนะ!AB63:AF63,0),COUNTIF(ประเมินสมรรถนะ!AB63:AF63,2)&gt;=COUNTIF(ประเมินสมรรถนะ!AB63:AF63,1)),2,IF(COUNTIF(ประเมินสมรรถนะ!AB63:AF63,1)&gt;=COUNTIF(ประเมินสมรรถนะ!AB63:AF63,0),1,0))))</f>
        <v>-</v>
      </c>
      <c r="L61" s="432" t="str">
        <f t="shared" si="0"/>
        <v/>
      </c>
      <c r="M61" s="433" t="str">
        <f t="shared" si="2"/>
        <v>-</v>
      </c>
      <c r="N61" s="433" t="str">
        <f t="shared" si="2"/>
        <v>-</v>
      </c>
      <c r="O61" s="433" t="str">
        <f t="shared" si="2"/>
        <v>-</v>
      </c>
      <c r="P61" s="433" t="str">
        <f t="shared" si="2"/>
        <v>-</v>
      </c>
      <c r="Q61" s="433" t="str">
        <f t="shared" si="2"/>
        <v>-</v>
      </c>
    </row>
    <row r="62" spans="2:17" x14ac:dyDescent="0.7">
      <c r="B62" s="426" t="str">
        <f>ประเมินสมรรถนะ!B64</f>
        <v>ป.4/2</v>
      </c>
      <c r="C62" s="427">
        <f>ประเมินสมรรถนะ!C64</f>
        <v>19</v>
      </c>
      <c r="D62" s="428" t="str">
        <f>ประเมินสมรรถนะ!E64</f>
        <v>เด็กหญิง</v>
      </c>
      <c r="E62" s="446" t="str">
        <f>ประเมินสมรรถนะ!F64</f>
        <v>บัณฑิตา</v>
      </c>
      <c r="F62" s="446">
        <f>ประเมินสมรรถนะ!G64</f>
        <v>0</v>
      </c>
      <c r="G62" s="431" t="str">
        <f>IF(COUNTIF(ประเมินสมรรถนะ!I64:M64,"")=5,"-",IF(AND(COUNTIF(ประเมินสมรรถนะ!I64:M64,3)&gt;=COUNTIF(ประเมินสมรรถนะ!I64:M64,0),COUNTIF(ประเมินสมรรถนะ!I64:M64,3)&gt;=COUNTIF(ประเมินสมรรถนะ!I64:M64,1),COUNTIF(ประเมินสมรรถนะ!I64:M64,3)&gt;=COUNTIF(ประเมินสมรรถนะ!I64:M64,2)),3,IF(AND(COUNTIF(ประเมินสมรรถนะ!I64:M64,2)&gt;=COUNTIF(ประเมินสมรรถนะ!I64:M64,0),COUNTIF(ประเมินสมรรถนะ!I64:M64,2)&gt;=COUNTIF(ประเมินสมรรถนะ!I64:M64,1)),2,IF(COUNTIF(ประเมินสมรรถนะ!I64:M64,1)&gt;=COUNTIF(ประเมินสมรรถนะ!I64:M64,0),1,0))))</f>
        <v>-</v>
      </c>
      <c r="H62" s="431" t="str">
        <f>IF(COUNTIF(ประเมินสมรรถนะ!N64:R64,"")=5,"-",IF(AND(COUNTIF(ประเมินสมรรถนะ!N64:R64,3)&gt;=COUNTIF(ประเมินสมรรถนะ!N64:R64,0),COUNTIF(ประเมินสมรรถนะ!N64:R64,3)&gt;=COUNTIF(ประเมินสมรรถนะ!N64:R64,1),COUNTIF(ประเมินสมรรถนะ!N64:R64,3)&gt;=COUNTIF(ประเมินสมรรถนะ!N64:R64,2)),3,IF(AND(COUNTIF(ประเมินสมรรถนะ!N64:R64,2)&gt;=COUNTIF(ประเมินสมรรถนะ!N64:R64,0),COUNTIF(ประเมินสมรรถนะ!N64:R64,2)&gt;=COUNTIF(ประเมินสมรรถนะ!N64:R64,1)),2,IF(COUNTIF(ประเมินสมรรถนะ!N64:R64,1)&gt;=COUNTIF(ประเมินสมรรถนะ!N64:R64,0),1,0))))</f>
        <v>-</v>
      </c>
      <c r="I62" s="431" t="str">
        <f>IF(COUNTIF(ประเมินสมรรถนะ!S64:V64,"")=4,"-",IF(AND(COUNTIF(ประเมินสมรรถนะ!S64:V64,3)&gt;=COUNTIF(ประเมินสมรรถนะ!S64:V64,0),COUNTIF(ประเมินสมรรถนะ!S64:V64,3)&gt;=COUNTIF(ประเมินสมรรถนะ!S64:V64,1),COUNTIF(ประเมินสมรรถนะ!S64:V64,3)&gt;=COUNTIF(ประเมินสมรรถนะ!S64:V64,2)),3,IF(AND(COUNTIF(ประเมินสมรรถนะ!S64:V64,2)&gt;=COUNTIF(ประเมินสมรรถนะ!S64:V64,0),COUNTIF(ประเมินสมรรถนะ!S64:V64,2)&gt;=COUNTIF(ประเมินสมรรถนะ!S64:V64,1)),2,IF(COUNTIF(ประเมินสมรรถนะ!S64:V64,1)&gt;=COUNTIF(ประเมินสมรรถนะ!S64:V64,0),1,0))))</f>
        <v>-</v>
      </c>
      <c r="J62" s="431" t="str">
        <f>IF(COUNTIF(ประเมินสมรรถนะ!W64:AA64,"")=5,"-",IF(AND(COUNTIF(ประเมินสมรรถนะ!W64:AA64,3)&gt;=COUNTIF(ประเมินสมรรถนะ!W64:AA64,0),COUNTIF(ประเมินสมรรถนะ!W64:AA64,3)&gt;=COUNTIF(ประเมินสมรรถนะ!W64:AA64,1),COUNTIF(ประเมินสมรรถนะ!W64:AA64,3)&gt;=COUNTIF(ประเมินสมรรถนะ!W64:AA64,2)),3,IF(AND(COUNTIF(ประเมินสมรรถนะ!W64:AA64,2)&gt;=COUNTIF(ประเมินสมรรถนะ!W64:AA64,0),COUNTIF(ประเมินสมรรถนะ!W64:AA64,2)&gt;=COUNTIF(ประเมินสมรรถนะ!W64:AA64,1)),2,IF(COUNTIF(ประเมินสมรรถนะ!W64:AA64,1)&gt;=COUNTIF(ประเมินสมรรถนะ!W64:AA64,0),1,0))))</f>
        <v>-</v>
      </c>
      <c r="K62" s="431" t="str">
        <f>IF(COUNTIF(ประเมินสมรรถนะ!AB64:AF64,"")=5,"-",IF(AND(COUNTIF(ประเมินสมรรถนะ!AB64:AF64,3)&gt;=COUNTIF(ประเมินสมรรถนะ!AB64:AF64,0),COUNTIF(ประเมินสมรรถนะ!AB64:AF64,3)&gt;=COUNTIF(ประเมินสมรรถนะ!AB64:AF64,1),COUNTIF(ประเมินสมรรถนะ!AB64:AF64,3)&gt;=COUNTIF(ประเมินสมรรถนะ!AB64:AF64,2)),3,IF(AND(COUNTIF(ประเมินสมรรถนะ!AB64:AF64,2)&gt;=COUNTIF(ประเมินสมรรถนะ!AB64:AF64,0),COUNTIF(ประเมินสมรรถนะ!AB64:AF64,2)&gt;=COUNTIF(ประเมินสมรรถนะ!AB64:AF64,1)),2,IF(COUNTIF(ประเมินสมรรถนะ!AB64:AF64,1)&gt;=COUNTIF(ประเมินสมรรถนะ!AB64:AF64,0),1,0))))</f>
        <v>-</v>
      </c>
      <c r="L62" s="432" t="str">
        <f t="shared" si="0"/>
        <v/>
      </c>
      <c r="M62" s="433" t="str">
        <f t="shared" si="2"/>
        <v>-</v>
      </c>
      <c r="N62" s="433" t="str">
        <f t="shared" si="2"/>
        <v>-</v>
      </c>
      <c r="O62" s="433" t="str">
        <f t="shared" si="2"/>
        <v>-</v>
      </c>
      <c r="P62" s="433" t="str">
        <f t="shared" si="2"/>
        <v>-</v>
      </c>
      <c r="Q62" s="433" t="str">
        <f t="shared" si="2"/>
        <v>-</v>
      </c>
    </row>
    <row r="63" spans="2:17" x14ac:dyDescent="0.7">
      <c r="B63" s="426" t="str">
        <f>ประเมินสมรรถนะ!B65</f>
        <v>ป.4/2</v>
      </c>
      <c r="C63" s="427">
        <f>ประเมินสมรรถนะ!C65</f>
        <v>20</v>
      </c>
      <c r="D63" s="428" t="str">
        <f>ประเมินสมรรถนะ!E65</f>
        <v>เด็กหญิง</v>
      </c>
      <c r="E63" s="446" t="str">
        <f>ประเมินสมรรถนะ!F65</f>
        <v>สุภัชชา</v>
      </c>
      <c r="F63" s="446" t="str">
        <f>ประเมินสมรรถนะ!G65</f>
        <v>คารวะสมบัติ</v>
      </c>
      <c r="G63" s="431" t="str">
        <f>IF(COUNTIF(ประเมินสมรรถนะ!I65:M65,"")=5,"-",IF(AND(COUNTIF(ประเมินสมรรถนะ!I65:M65,3)&gt;=COUNTIF(ประเมินสมรรถนะ!I65:M65,0),COUNTIF(ประเมินสมรรถนะ!I65:M65,3)&gt;=COUNTIF(ประเมินสมรรถนะ!I65:M65,1),COUNTIF(ประเมินสมรรถนะ!I65:M65,3)&gt;=COUNTIF(ประเมินสมรรถนะ!I65:M65,2)),3,IF(AND(COUNTIF(ประเมินสมรรถนะ!I65:M65,2)&gt;=COUNTIF(ประเมินสมรรถนะ!I65:M65,0),COUNTIF(ประเมินสมรรถนะ!I65:M65,2)&gt;=COUNTIF(ประเมินสมรรถนะ!I65:M65,1)),2,IF(COUNTIF(ประเมินสมรรถนะ!I65:M65,1)&gt;=COUNTIF(ประเมินสมรรถนะ!I65:M65,0),1,0))))</f>
        <v>-</v>
      </c>
      <c r="H63" s="431" t="str">
        <f>IF(COUNTIF(ประเมินสมรรถนะ!N65:R65,"")=5,"-",IF(AND(COUNTIF(ประเมินสมรรถนะ!N65:R65,3)&gt;=COUNTIF(ประเมินสมรรถนะ!N65:R65,0),COUNTIF(ประเมินสมรรถนะ!N65:R65,3)&gt;=COUNTIF(ประเมินสมรรถนะ!N65:R65,1),COUNTIF(ประเมินสมรรถนะ!N65:R65,3)&gt;=COUNTIF(ประเมินสมรรถนะ!N65:R65,2)),3,IF(AND(COUNTIF(ประเมินสมรรถนะ!N65:R65,2)&gt;=COUNTIF(ประเมินสมรรถนะ!N65:R65,0),COUNTIF(ประเมินสมรรถนะ!N65:R65,2)&gt;=COUNTIF(ประเมินสมรรถนะ!N65:R65,1)),2,IF(COUNTIF(ประเมินสมรรถนะ!N65:R65,1)&gt;=COUNTIF(ประเมินสมรรถนะ!N65:R65,0),1,0))))</f>
        <v>-</v>
      </c>
      <c r="I63" s="431" t="str">
        <f>IF(COUNTIF(ประเมินสมรรถนะ!S65:V65,"")=4,"-",IF(AND(COUNTIF(ประเมินสมรรถนะ!S65:V65,3)&gt;=COUNTIF(ประเมินสมรรถนะ!S65:V65,0),COUNTIF(ประเมินสมรรถนะ!S65:V65,3)&gt;=COUNTIF(ประเมินสมรรถนะ!S65:V65,1),COUNTIF(ประเมินสมรรถนะ!S65:V65,3)&gt;=COUNTIF(ประเมินสมรรถนะ!S65:V65,2)),3,IF(AND(COUNTIF(ประเมินสมรรถนะ!S65:V65,2)&gt;=COUNTIF(ประเมินสมรรถนะ!S65:V65,0),COUNTIF(ประเมินสมรรถนะ!S65:V65,2)&gt;=COUNTIF(ประเมินสมรรถนะ!S65:V65,1)),2,IF(COUNTIF(ประเมินสมรรถนะ!S65:V65,1)&gt;=COUNTIF(ประเมินสมรรถนะ!S65:V65,0),1,0))))</f>
        <v>-</v>
      </c>
      <c r="J63" s="431" t="str">
        <f>IF(COUNTIF(ประเมินสมรรถนะ!W65:AA65,"")=5,"-",IF(AND(COUNTIF(ประเมินสมรรถนะ!W65:AA65,3)&gt;=COUNTIF(ประเมินสมรรถนะ!W65:AA65,0),COUNTIF(ประเมินสมรรถนะ!W65:AA65,3)&gt;=COUNTIF(ประเมินสมรรถนะ!W65:AA65,1),COUNTIF(ประเมินสมรรถนะ!W65:AA65,3)&gt;=COUNTIF(ประเมินสมรรถนะ!W65:AA65,2)),3,IF(AND(COUNTIF(ประเมินสมรรถนะ!W65:AA65,2)&gt;=COUNTIF(ประเมินสมรรถนะ!W65:AA65,0),COUNTIF(ประเมินสมรรถนะ!W65:AA65,2)&gt;=COUNTIF(ประเมินสมรรถนะ!W65:AA65,1)),2,IF(COUNTIF(ประเมินสมรรถนะ!W65:AA65,1)&gt;=COUNTIF(ประเมินสมรรถนะ!W65:AA65,0),1,0))))</f>
        <v>-</v>
      </c>
      <c r="K63" s="431" t="str">
        <f>IF(COUNTIF(ประเมินสมรรถนะ!AB65:AF65,"")=5,"-",IF(AND(COUNTIF(ประเมินสมรรถนะ!AB65:AF65,3)&gt;=COUNTIF(ประเมินสมรรถนะ!AB65:AF65,0),COUNTIF(ประเมินสมรรถนะ!AB65:AF65,3)&gt;=COUNTIF(ประเมินสมรรถนะ!AB65:AF65,1),COUNTIF(ประเมินสมรรถนะ!AB65:AF65,3)&gt;=COUNTIF(ประเมินสมรรถนะ!AB65:AF65,2)),3,IF(AND(COUNTIF(ประเมินสมรรถนะ!AB65:AF65,2)&gt;=COUNTIF(ประเมินสมรรถนะ!AB65:AF65,0),COUNTIF(ประเมินสมรรถนะ!AB65:AF65,2)&gt;=COUNTIF(ประเมินสมรรถนะ!AB65:AF65,1)),2,IF(COUNTIF(ประเมินสมรรถนะ!AB65:AF65,1)&gt;=COUNTIF(ประเมินสมรรถนะ!AB65:AF65,0),1,0))))</f>
        <v>-</v>
      </c>
      <c r="L63" s="432" t="str">
        <f t="shared" si="0"/>
        <v/>
      </c>
      <c r="M63" s="433" t="str">
        <f t="shared" si="2"/>
        <v>-</v>
      </c>
      <c r="N63" s="433" t="str">
        <f t="shared" si="2"/>
        <v>-</v>
      </c>
      <c r="O63" s="433" t="str">
        <f t="shared" si="2"/>
        <v>-</v>
      </c>
      <c r="P63" s="433" t="str">
        <f t="shared" si="2"/>
        <v>-</v>
      </c>
      <c r="Q63" s="433" t="str">
        <f t="shared" si="2"/>
        <v>-</v>
      </c>
    </row>
    <row r="64" spans="2:17" x14ac:dyDescent="0.7">
      <c r="B64" s="426" t="str">
        <f>ประเมินสมรรถนะ!B66</f>
        <v>ป.4/2</v>
      </c>
      <c r="C64" s="427">
        <f>ประเมินสมรรถนะ!C66</f>
        <v>21</v>
      </c>
      <c r="D64" s="428" t="str">
        <f>ประเมินสมรรถนะ!E66</f>
        <v>เด็กหญิง</v>
      </c>
      <c r="E64" s="446" t="str">
        <f>ประเมินสมรรถนะ!F66</f>
        <v>บุญนิสา</v>
      </c>
      <c r="F64" s="446" t="str">
        <f>ประเมินสมรรถนะ!G66</f>
        <v>สอนปัญญา</v>
      </c>
      <c r="G64" s="431" t="str">
        <f>IF(COUNTIF(ประเมินสมรรถนะ!I66:M66,"")=5,"-",IF(AND(COUNTIF(ประเมินสมรรถนะ!I66:M66,3)&gt;=COUNTIF(ประเมินสมรรถนะ!I66:M66,0),COUNTIF(ประเมินสมรรถนะ!I66:M66,3)&gt;=COUNTIF(ประเมินสมรรถนะ!I66:M66,1),COUNTIF(ประเมินสมรรถนะ!I66:M66,3)&gt;=COUNTIF(ประเมินสมรรถนะ!I66:M66,2)),3,IF(AND(COUNTIF(ประเมินสมรรถนะ!I66:M66,2)&gt;=COUNTIF(ประเมินสมรรถนะ!I66:M66,0),COUNTIF(ประเมินสมรรถนะ!I66:M66,2)&gt;=COUNTIF(ประเมินสมรรถนะ!I66:M66,1)),2,IF(COUNTIF(ประเมินสมรรถนะ!I66:M66,1)&gt;=COUNTIF(ประเมินสมรรถนะ!I66:M66,0),1,0))))</f>
        <v>-</v>
      </c>
      <c r="H64" s="431" t="str">
        <f>IF(COUNTIF(ประเมินสมรรถนะ!N66:R66,"")=5,"-",IF(AND(COUNTIF(ประเมินสมรรถนะ!N66:R66,3)&gt;=COUNTIF(ประเมินสมรรถนะ!N66:R66,0),COUNTIF(ประเมินสมรรถนะ!N66:R66,3)&gt;=COUNTIF(ประเมินสมรรถนะ!N66:R66,1),COUNTIF(ประเมินสมรรถนะ!N66:R66,3)&gt;=COUNTIF(ประเมินสมรรถนะ!N66:R66,2)),3,IF(AND(COUNTIF(ประเมินสมรรถนะ!N66:R66,2)&gt;=COUNTIF(ประเมินสมรรถนะ!N66:R66,0),COUNTIF(ประเมินสมรรถนะ!N66:R66,2)&gt;=COUNTIF(ประเมินสมรรถนะ!N66:R66,1)),2,IF(COUNTIF(ประเมินสมรรถนะ!N66:R66,1)&gt;=COUNTIF(ประเมินสมรรถนะ!N66:R66,0),1,0))))</f>
        <v>-</v>
      </c>
      <c r="I64" s="431" t="str">
        <f>IF(COUNTIF(ประเมินสมรรถนะ!S66:V66,"")=4,"-",IF(AND(COUNTIF(ประเมินสมรรถนะ!S66:V66,3)&gt;=COUNTIF(ประเมินสมรรถนะ!S66:V66,0),COUNTIF(ประเมินสมรรถนะ!S66:V66,3)&gt;=COUNTIF(ประเมินสมรรถนะ!S66:V66,1),COUNTIF(ประเมินสมรรถนะ!S66:V66,3)&gt;=COUNTIF(ประเมินสมรรถนะ!S66:V66,2)),3,IF(AND(COUNTIF(ประเมินสมรรถนะ!S66:V66,2)&gt;=COUNTIF(ประเมินสมรรถนะ!S66:V66,0),COUNTIF(ประเมินสมรรถนะ!S66:V66,2)&gt;=COUNTIF(ประเมินสมรรถนะ!S66:V66,1)),2,IF(COUNTIF(ประเมินสมรรถนะ!S66:V66,1)&gt;=COUNTIF(ประเมินสมรรถนะ!S66:V66,0),1,0))))</f>
        <v>-</v>
      </c>
      <c r="J64" s="431" t="str">
        <f>IF(COUNTIF(ประเมินสมรรถนะ!W66:AA66,"")=5,"-",IF(AND(COUNTIF(ประเมินสมรรถนะ!W66:AA66,3)&gt;=COUNTIF(ประเมินสมรรถนะ!W66:AA66,0),COUNTIF(ประเมินสมรรถนะ!W66:AA66,3)&gt;=COUNTIF(ประเมินสมรรถนะ!W66:AA66,1),COUNTIF(ประเมินสมรรถนะ!W66:AA66,3)&gt;=COUNTIF(ประเมินสมรรถนะ!W66:AA66,2)),3,IF(AND(COUNTIF(ประเมินสมรรถนะ!W66:AA66,2)&gt;=COUNTIF(ประเมินสมรรถนะ!W66:AA66,0),COUNTIF(ประเมินสมรรถนะ!W66:AA66,2)&gt;=COUNTIF(ประเมินสมรรถนะ!W66:AA66,1)),2,IF(COUNTIF(ประเมินสมรรถนะ!W66:AA66,1)&gt;=COUNTIF(ประเมินสมรรถนะ!W66:AA66,0),1,0))))</f>
        <v>-</v>
      </c>
      <c r="K64" s="431" t="str">
        <f>IF(COUNTIF(ประเมินสมรรถนะ!AB66:AF66,"")=5,"-",IF(AND(COUNTIF(ประเมินสมรรถนะ!AB66:AF66,3)&gt;=COUNTIF(ประเมินสมรรถนะ!AB66:AF66,0),COUNTIF(ประเมินสมรรถนะ!AB66:AF66,3)&gt;=COUNTIF(ประเมินสมรรถนะ!AB66:AF66,1),COUNTIF(ประเมินสมรรถนะ!AB66:AF66,3)&gt;=COUNTIF(ประเมินสมรรถนะ!AB66:AF66,2)),3,IF(AND(COUNTIF(ประเมินสมรรถนะ!AB66:AF66,2)&gt;=COUNTIF(ประเมินสมรรถนะ!AB66:AF66,0),COUNTIF(ประเมินสมรรถนะ!AB66:AF66,2)&gt;=COUNTIF(ประเมินสมรรถนะ!AB66:AF66,1)),2,IF(COUNTIF(ประเมินสมรรถนะ!AB66:AF66,1)&gt;=COUNTIF(ประเมินสมรรถนะ!AB66:AF66,0),1,0))))</f>
        <v>-</v>
      </c>
      <c r="L64" s="432" t="str">
        <f t="shared" si="0"/>
        <v/>
      </c>
      <c r="M64" s="433" t="str">
        <f t="shared" si="2"/>
        <v>-</v>
      </c>
      <c r="N64" s="433" t="str">
        <f t="shared" si="2"/>
        <v>-</v>
      </c>
      <c r="O64" s="433" t="str">
        <f t="shared" si="2"/>
        <v>-</v>
      </c>
      <c r="P64" s="433" t="str">
        <f t="shared" si="2"/>
        <v>-</v>
      </c>
      <c r="Q64" s="433" t="str">
        <f t="shared" si="2"/>
        <v>-</v>
      </c>
    </row>
    <row r="65" spans="2:17" x14ac:dyDescent="0.7">
      <c r="B65" s="426" t="str">
        <f>ประเมินสมรรถนะ!B67</f>
        <v>ป.4/2</v>
      </c>
      <c r="C65" s="427">
        <f>ประเมินสมรรถนะ!C67</f>
        <v>22</v>
      </c>
      <c r="D65" s="428" t="str">
        <f>ประเมินสมรรถนะ!E67</f>
        <v>เด็กหญิง</v>
      </c>
      <c r="E65" s="446" t="str">
        <f>ประเมินสมรรถนะ!F67</f>
        <v>กัญญาพัชร</v>
      </c>
      <c r="F65" s="446" t="str">
        <f>ประเมินสมรรถนะ!G67</f>
        <v>เทียนแก้ว</v>
      </c>
      <c r="G65" s="431" t="str">
        <f>IF(COUNTIF(ประเมินสมรรถนะ!I67:M67,"")=5,"-",IF(AND(COUNTIF(ประเมินสมรรถนะ!I67:M67,3)&gt;=COUNTIF(ประเมินสมรรถนะ!I67:M67,0),COUNTIF(ประเมินสมรรถนะ!I67:M67,3)&gt;=COUNTIF(ประเมินสมรรถนะ!I67:M67,1),COUNTIF(ประเมินสมรรถนะ!I67:M67,3)&gt;=COUNTIF(ประเมินสมรรถนะ!I67:M67,2)),3,IF(AND(COUNTIF(ประเมินสมรรถนะ!I67:M67,2)&gt;=COUNTIF(ประเมินสมรรถนะ!I67:M67,0),COUNTIF(ประเมินสมรรถนะ!I67:M67,2)&gt;=COUNTIF(ประเมินสมรรถนะ!I67:M67,1)),2,IF(COUNTIF(ประเมินสมรรถนะ!I67:M67,1)&gt;=COUNTIF(ประเมินสมรรถนะ!I67:M67,0),1,0))))</f>
        <v>-</v>
      </c>
      <c r="H65" s="431" t="str">
        <f>IF(COUNTIF(ประเมินสมรรถนะ!N67:R67,"")=5,"-",IF(AND(COUNTIF(ประเมินสมรรถนะ!N67:R67,3)&gt;=COUNTIF(ประเมินสมรรถนะ!N67:R67,0),COUNTIF(ประเมินสมรรถนะ!N67:R67,3)&gt;=COUNTIF(ประเมินสมรรถนะ!N67:R67,1),COUNTIF(ประเมินสมรรถนะ!N67:R67,3)&gt;=COUNTIF(ประเมินสมรรถนะ!N67:R67,2)),3,IF(AND(COUNTIF(ประเมินสมรรถนะ!N67:R67,2)&gt;=COUNTIF(ประเมินสมรรถนะ!N67:R67,0),COUNTIF(ประเมินสมรรถนะ!N67:R67,2)&gt;=COUNTIF(ประเมินสมรรถนะ!N67:R67,1)),2,IF(COUNTIF(ประเมินสมรรถนะ!N67:R67,1)&gt;=COUNTIF(ประเมินสมรรถนะ!N67:R67,0),1,0))))</f>
        <v>-</v>
      </c>
      <c r="I65" s="431" t="str">
        <f>IF(COUNTIF(ประเมินสมรรถนะ!S67:V67,"")=4,"-",IF(AND(COUNTIF(ประเมินสมรรถนะ!S67:V67,3)&gt;=COUNTIF(ประเมินสมรรถนะ!S67:V67,0),COUNTIF(ประเมินสมรรถนะ!S67:V67,3)&gt;=COUNTIF(ประเมินสมรรถนะ!S67:V67,1),COUNTIF(ประเมินสมรรถนะ!S67:V67,3)&gt;=COUNTIF(ประเมินสมรรถนะ!S67:V67,2)),3,IF(AND(COUNTIF(ประเมินสมรรถนะ!S67:V67,2)&gt;=COUNTIF(ประเมินสมรรถนะ!S67:V67,0),COUNTIF(ประเมินสมรรถนะ!S67:V67,2)&gt;=COUNTIF(ประเมินสมรรถนะ!S67:V67,1)),2,IF(COUNTIF(ประเมินสมรรถนะ!S67:V67,1)&gt;=COUNTIF(ประเมินสมรรถนะ!S67:V67,0),1,0))))</f>
        <v>-</v>
      </c>
      <c r="J65" s="431" t="str">
        <f>IF(COUNTIF(ประเมินสมรรถนะ!W67:AA67,"")=5,"-",IF(AND(COUNTIF(ประเมินสมรรถนะ!W67:AA67,3)&gt;=COUNTIF(ประเมินสมรรถนะ!W67:AA67,0),COUNTIF(ประเมินสมรรถนะ!W67:AA67,3)&gt;=COUNTIF(ประเมินสมรรถนะ!W67:AA67,1),COUNTIF(ประเมินสมรรถนะ!W67:AA67,3)&gt;=COUNTIF(ประเมินสมรรถนะ!W67:AA67,2)),3,IF(AND(COUNTIF(ประเมินสมรรถนะ!W67:AA67,2)&gt;=COUNTIF(ประเมินสมรรถนะ!W67:AA67,0),COUNTIF(ประเมินสมรรถนะ!W67:AA67,2)&gt;=COUNTIF(ประเมินสมรรถนะ!W67:AA67,1)),2,IF(COUNTIF(ประเมินสมรรถนะ!W67:AA67,1)&gt;=COUNTIF(ประเมินสมรรถนะ!W67:AA67,0),1,0))))</f>
        <v>-</v>
      </c>
      <c r="K65" s="431" t="str">
        <f>IF(COUNTIF(ประเมินสมรรถนะ!AB67:AF67,"")=5,"-",IF(AND(COUNTIF(ประเมินสมรรถนะ!AB67:AF67,3)&gt;=COUNTIF(ประเมินสมรรถนะ!AB67:AF67,0),COUNTIF(ประเมินสมรรถนะ!AB67:AF67,3)&gt;=COUNTIF(ประเมินสมรรถนะ!AB67:AF67,1),COUNTIF(ประเมินสมรรถนะ!AB67:AF67,3)&gt;=COUNTIF(ประเมินสมรรถนะ!AB67:AF67,2)),3,IF(AND(COUNTIF(ประเมินสมรรถนะ!AB67:AF67,2)&gt;=COUNTIF(ประเมินสมรรถนะ!AB67:AF67,0),COUNTIF(ประเมินสมรรถนะ!AB67:AF67,2)&gt;=COUNTIF(ประเมินสมรรถนะ!AB67:AF67,1)),2,IF(COUNTIF(ประเมินสมรรถนะ!AB67:AF67,1)&gt;=COUNTIF(ประเมินสมรรถนะ!AB67:AF67,0),1,0))))</f>
        <v>-</v>
      </c>
      <c r="L65" s="432" t="str">
        <f t="shared" si="0"/>
        <v/>
      </c>
      <c r="M65" s="433" t="str">
        <f t="shared" si="2"/>
        <v>-</v>
      </c>
      <c r="N65" s="433" t="str">
        <f t="shared" si="2"/>
        <v>-</v>
      </c>
      <c r="O65" s="433" t="str">
        <f t="shared" si="2"/>
        <v>-</v>
      </c>
      <c r="P65" s="433" t="str">
        <f t="shared" si="2"/>
        <v>-</v>
      </c>
      <c r="Q65" s="433" t="str">
        <f t="shared" si="2"/>
        <v>-</v>
      </c>
    </row>
    <row r="66" spans="2:17" x14ac:dyDescent="0.7">
      <c r="B66" s="426" t="str">
        <f>ประเมินสมรรถนะ!B68</f>
        <v>ป.4/2</v>
      </c>
      <c r="C66" s="427">
        <f>ประเมินสมรรถนะ!C68</f>
        <v>23</v>
      </c>
      <c r="D66" s="428" t="str">
        <f>ประเมินสมรรถนะ!E68</f>
        <v>เด็กหญิง</v>
      </c>
      <c r="E66" s="446" t="str">
        <f>ประเมินสมรรถนะ!F68</f>
        <v>ณัฐนิล</v>
      </c>
      <c r="F66" s="446" t="str">
        <f>ประเมินสมรรถนะ!G68</f>
        <v>ตะเรือน</v>
      </c>
      <c r="G66" s="431" t="str">
        <f>IF(COUNTIF(ประเมินสมรรถนะ!I68:M68,"")=5,"-",IF(AND(COUNTIF(ประเมินสมรรถนะ!I68:M68,3)&gt;=COUNTIF(ประเมินสมรรถนะ!I68:M68,0),COUNTIF(ประเมินสมรรถนะ!I68:M68,3)&gt;=COUNTIF(ประเมินสมรรถนะ!I68:M68,1),COUNTIF(ประเมินสมรรถนะ!I68:M68,3)&gt;=COUNTIF(ประเมินสมรรถนะ!I68:M68,2)),3,IF(AND(COUNTIF(ประเมินสมรรถนะ!I68:M68,2)&gt;=COUNTIF(ประเมินสมรรถนะ!I68:M68,0),COUNTIF(ประเมินสมรรถนะ!I68:M68,2)&gt;=COUNTIF(ประเมินสมรรถนะ!I68:M68,1)),2,IF(COUNTIF(ประเมินสมรรถนะ!I68:M68,1)&gt;=COUNTIF(ประเมินสมรรถนะ!I68:M68,0),1,0))))</f>
        <v>-</v>
      </c>
      <c r="H66" s="431" t="str">
        <f>IF(COUNTIF(ประเมินสมรรถนะ!N68:R68,"")=5,"-",IF(AND(COUNTIF(ประเมินสมรรถนะ!N68:R68,3)&gt;=COUNTIF(ประเมินสมรรถนะ!N68:R68,0),COUNTIF(ประเมินสมรรถนะ!N68:R68,3)&gt;=COUNTIF(ประเมินสมรรถนะ!N68:R68,1),COUNTIF(ประเมินสมรรถนะ!N68:R68,3)&gt;=COUNTIF(ประเมินสมรรถนะ!N68:R68,2)),3,IF(AND(COUNTIF(ประเมินสมรรถนะ!N68:R68,2)&gt;=COUNTIF(ประเมินสมรรถนะ!N68:R68,0),COUNTIF(ประเมินสมรรถนะ!N68:R68,2)&gt;=COUNTIF(ประเมินสมรรถนะ!N68:R68,1)),2,IF(COUNTIF(ประเมินสมรรถนะ!N68:R68,1)&gt;=COUNTIF(ประเมินสมรรถนะ!N68:R68,0),1,0))))</f>
        <v>-</v>
      </c>
      <c r="I66" s="431" t="str">
        <f>IF(COUNTIF(ประเมินสมรรถนะ!S68:V68,"")=4,"-",IF(AND(COUNTIF(ประเมินสมรรถนะ!S68:V68,3)&gt;=COUNTIF(ประเมินสมรรถนะ!S68:V68,0),COUNTIF(ประเมินสมรรถนะ!S68:V68,3)&gt;=COUNTIF(ประเมินสมรรถนะ!S68:V68,1),COUNTIF(ประเมินสมรรถนะ!S68:V68,3)&gt;=COUNTIF(ประเมินสมรรถนะ!S68:V68,2)),3,IF(AND(COUNTIF(ประเมินสมรรถนะ!S68:V68,2)&gt;=COUNTIF(ประเมินสมรรถนะ!S68:V68,0),COUNTIF(ประเมินสมรรถนะ!S68:V68,2)&gt;=COUNTIF(ประเมินสมรรถนะ!S68:V68,1)),2,IF(COUNTIF(ประเมินสมรรถนะ!S68:V68,1)&gt;=COUNTIF(ประเมินสมรรถนะ!S68:V68,0),1,0))))</f>
        <v>-</v>
      </c>
      <c r="J66" s="431" t="str">
        <f>IF(COUNTIF(ประเมินสมรรถนะ!W68:AA68,"")=5,"-",IF(AND(COUNTIF(ประเมินสมรรถนะ!W68:AA68,3)&gt;=COUNTIF(ประเมินสมรรถนะ!W68:AA68,0),COUNTIF(ประเมินสมรรถนะ!W68:AA68,3)&gt;=COUNTIF(ประเมินสมรรถนะ!W68:AA68,1),COUNTIF(ประเมินสมรรถนะ!W68:AA68,3)&gt;=COUNTIF(ประเมินสมรรถนะ!W68:AA68,2)),3,IF(AND(COUNTIF(ประเมินสมรรถนะ!W68:AA68,2)&gt;=COUNTIF(ประเมินสมรรถนะ!W68:AA68,0),COUNTIF(ประเมินสมรรถนะ!W68:AA68,2)&gt;=COUNTIF(ประเมินสมรรถนะ!W68:AA68,1)),2,IF(COUNTIF(ประเมินสมรรถนะ!W68:AA68,1)&gt;=COUNTIF(ประเมินสมรรถนะ!W68:AA68,0),1,0))))</f>
        <v>-</v>
      </c>
      <c r="K66" s="431" t="str">
        <f>IF(COUNTIF(ประเมินสมรรถนะ!AB68:AF68,"")=5,"-",IF(AND(COUNTIF(ประเมินสมรรถนะ!AB68:AF68,3)&gt;=COUNTIF(ประเมินสมรรถนะ!AB68:AF68,0),COUNTIF(ประเมินสมรรถนะ!AB68:AF68,3)&gt;=COUNTIF(ประเมินสมรรถนะ!AB68:AF68,1),COUNTIF(ประเมินสมรรถนะ!AB68:AF68,3)&gt;=COUNTIF(ประเมินสมรรถนะ!AB68:AF68,2)),3,IF(AND(COUNTIF(ประเมินสมรรถนะ!AB68:AF68,2)&gt;=COUNTIF(ประเมินสมรรถนะ!AB68:AF68,0),COUNTIF(ประเมินสมรรถนะ!AB68:AF68,2)&gt;=COUNTIF(ประเมินสมรรถนะ!AB68:AF68,1)),2,IF(COUNTIF(ประเมินสมรรถนะ!AB68:AF68,1)&gt;=COUNTIF(ประเมินสมรรถนะ!AB68:AF68,0),1,0))))</f>
        <v>-</v>
      </c>
      <c r="L66" s="432" t="str">
        <f t="shared" si="0"/>
        <v/>
      </c>
      <c r="M66" s="433" t="str">
        <f t="shared" si="2"/>
        <v>-</v>
      </c>
      <c r="N66" s="433" t="str">
        <f t="shared" si="2"/>
        <v>-</v>
      </c>
      <c r="O66" s="433" t="str">
        <f t="shared" si="2"/>
        <v>-</v>
      </c>
      <c r="P66" s="433" t="str">
        <f t="shared" si="2"/>
        <v>-</v>
      </c>
      <c r="Q66" s="433" t="str">
        <f t="shared" si="2"/>
        <v>-</v>
      </c>
    </row>
    <row r="67" spans="2:17" x14ac:dyDescent="0.7">
      <c r="B67" s="426" t="str">
        <f>ประเมินสมรรถนะ!B69</f>
        <v>ป.4/2</v>
      </c>
      <c r="C67" s="427">
        <f>ประเมินสมรรถนะ!C69</f>
        <v>24</v>
      </c>
      <c r="D67" s="428" t="str">
        <f>ประเมินสมรรถนะ!E69</f>
        <v>เด็กหญิง</v>
      </c>
      <c r="E67" s="446" t="str">
        <f>ประเมินสมรรถนะ!F69</f>
        <v>นารา</v>
      </c>
      <c r="F67" s="446" t="str">
        <f>ประเมินสมรรถนะ!G69</f>
        <v>พงษ์ตันกุล</v>
      </c>
      <c r="G67" s="431" t="str">
        <f>IF(COUNTIF(ประเมินสมรรถนะ!I69:M69,"")=5,"-",IF(AND(COUNTIF(ประเมินสมรรถนะ!I69:M69,3)&gt;=COUNTIF(ประเมินสมรรถนะ!I69:M69,0),COUNTIF(ประเมินสมรรถนะ!I69:M69,3)&gt;=COUNTIF(ประเมินสมรรถนะ!I69:M69,1),COUNTIF(ประเมินสมรรถนะ!I69:M69,3)&gt;=COUNTIF(ประเมินสมรรถนะ!I69:M69,2)),3,IF(AND(COUNTIF(ประเมินสมรรถนะ!I69:M69,2)&gt;=COUNTIF(ประเมินสมรรถนะ!I69:M69,0),COUNTIF(ประเมินสมรรถนะ!I69:M69,2)&gt;=COUNTIF(ประเมินสมรรถนะ!I69:M69,1)),2,IF(COUNTIF(ประเมินสมรรถนะ!I69:M69,1)&gt;=COUNTIF(ประเมินสมรรถนะ!I69:M69,0),1,0))))</f>
        <v>-</v>
      </c>
      <c r="H67" s="431" t="str">
        <f>IF(COUNTIF(ประเมินสมรรถนะ!N69:R69,"")=5,"-",IF(AND(COUNTIF(ประเมินสมรรถนะ!N69:R69,3)&gt;=COUNTIF(ประเมินสมรรถนะ!N69:R69,0),COUNTIF(ประเมินสมรรถนะ!N69:R69,3)&gt;=COUNTIF(ประเมินสมรรถนะ!N69:R69,1),COUNTIF(ประเมินสมรรถนะ!N69:R69,3)&gt;=COUNTIF(ประเมินสมรรถนะ!N69:R69,2)),3,IF(AND(COUNTIF(ประเมินสมรรถนะ!N69:R69,2)&gt;=COUNTIF(ประเมินสมรรถนะ!N69:R69,0),COUNTIF(ประเมินสมรรถนะ!N69:R69,2)&gt;=COUNTIF(ประเมินสมรรถนะ!N69:R69,1)),2,IF(COUNTIF(ประเมินสมรรถนะ!N69:R69,1)&gt;=COUNTIF(ประเมินสมรรถนะ!N69:R69,0),1,0))))</f>
        <v>-</v>
      </c>
      <c r="I67" s="431" t="str">
        <f>IF(COUNTIF(ประเมินสมรรถนะ!S69:V69,"")=4,"-",IF(AND(COUNTIF(ประเมินสมรรถนะ!S69:V69,3)&gt;=COUNTIF(ประเมินสมรรถนะ!S69:V69,0),COUNTIF(ประเมินสมรรถนะ!S69:V69,3)&gt;=COUNTIF(ประเมินสมรรถนะ!S69:V69,1),COUNTIF(ประเมินสมรรถนะ!S69:V69,3)&gt;=COUNTIF(ประเมินสมรรถนะ!S69:V69,2)),3,IF(AND(COUNTIF(ประเมินสมรรถนะ!S69:V69,2)&gt;=COUNTIF(ประเมินสมรรถนะ!S69:V69,0),COUNTIF(ประเมินสมรรถนะ!S69:V69,2)&gt;=COUNTIF(ประเมินสมรรถนะ!S69:V69,1)),2,IF(COUNTIF(ประเมินสมรรถนะ!S69:V69,1)&gt;=COUNTIF(ประเมินสมรรถนะ!S69:V69,0),1,0))))</f>
        <v>-</v>
      </c>
      <c r="J67" s="431" t="str">
        <f>IF(COUNTIF(ประเมินสมรรถนะ!W69:AA69,"")=5,"-",IF(AND(COUNTIF(ประเมินสมรรถนะ!W69:AA69,3)&gt;=COUNTIF(ประเมินสมรรถนะ!W69:AA69,0),COUNTIF(ประเมินสมรรถนะ!W69:AA69,3)&gt;=COUNTIF(ประเมินสมรรถนะ!W69:AA69,1),COUNTIF(ประเมินสมรรถนะ!W69:AA69,3)&gt;=COUNTIF(ประเมินสมรรถนะ!W69:AA69,2)),3,IF(AND(COUNTIF(ประเมินสมรรถนะ!W69:AA69,2)&gt;=COUNTIF(ประเมินสมรรถนะ!W69:AA69,0),COUNTIF(ประเมินสมรรถนะ!W69:AA69,2)&gt;=COUNTIF(ประเมินสมรรถนะ!W69:AA69,1)),2,IF(COUNTIF(ประเมินสมรรถนะ!W69:AA69,1)&gt;=COUNTIF(ประเมินสมรรถนะ!W69:AA69,0),1,0))))</f>
        <v>-</v>
      </c>
      <c r="K67" s="431" t="str">
        <f>IF(COUNTIF(ประเมินสมรรถนะ!AB69:AF69,"")=5,"-",IF(AND(COUNTIF(ประเมินสมรรถนะ!AB69:AF69,3)&gt;=COUNTIF(ประเมินสมรรถนะ!AB69:AF69,0),COUNTIF(ประเมินสมรรถนะ!AB69:AF69,3)&gt;=COUNTIF(ประเมินสมรรถนะ!AB69:AF69,1),COUNTIF(ประเมินสมรรถนะ!AB69:AF69,3)&gt;=COUNTIF(ประเมินสมรรถนะ!AB69:AF69,2)),3,IF(AND(COUNTIF(ประเมินสมรรถนะ!AB69:AF69,2)&gt;=COUNTIF(ประเมินสมรรถนะ!AB69:AF69,0),COUNTIF(ประเมินสมรรถนะ!AB69:AF69,2)&gt;=COUNTIF(ประเมินสมรรถนะ!AB69:AF69,1)),2,IF(COUNTIF(ประเมินสมรรถนะ!AB69:AF69,1)&gt;=COUNTIF(ประเมินสมรรถนะ!AB69:AF69,0),1,0))))</f>
        <v>-</v>
      </c>
      <c r="L67" s="432" t="str">
        <f t="shared" si="0"/>
        <v/>
      </c>
      <c r="M67" s="433" t="str">
        <f t="shared" si="2"/>
        <v>-</v>
      </c>
      <c r="N67" s="433" t="str">
        <f t="shared" si="2"/>
        <v>-</v>
      </c>
      <c r="O67" s="433" t="str">
        <f t="shared" si="2"/>
        <v>-</v>
      </c>
      <c r="P67" s="433" t="str">
        <f t="shared" si="2"/>
        <v>-</v>
      </c>
      <c r="Q67" s="433" t="str">
        <f t="shared" si="2"/>
        <v>-</v>
      </c>
    </row>
    <row r="68" spans="2:17" x14ac:dyDescent="0.7">
      <c r="B68" s="426" t="str">
        <f>ประเมินสมรรถนะ!B70</f>
        <v>ป.4/2</v>
      </c>
      <c r="C68" s="427">
        <f>ประเมินสมรรถนะ!C70</f>
        <v>25</v>
      </c>
      <c r="D68" s="428" t="str">
        <f>ประเมินสมรรถนะ!E70</f>
        <v>เด็กหญิง</v>
      </c>
      <c r="E68" s="446" t="str">
        <f>ประเมินสมรรถนะ!F70</f>
        <v>พิชามญชุ์</v>
      </c>
      <c r="F68" s="446" t="str">
        <f>ประเมินสมรรถนะ!G70</f>
        <v>คำเขื่อน</v>
      </c>
      <c r="G68" s="431" t="str">
        <f>IF(COUNTIF(ประเมินสมรรถนะ!I70:M70,"")=5,"-",IF(AND(COUNTIF(ประเมินสมรรถนะ!I70:M70,3)&gt;=COUNTIF(ประเมินสมรรถนะ!I70:M70,0),COUNTIF(ประเมินสมรรถนะ!I70:M70,3)&gt;=COUNTIF(ประเมินสมรรถนะ!I70:M70,1),COUNTIF(ประเมินสมรรถนะ!I70:M70,3)&gt;=COUNTIF(ประเมินสมรรถนะ!I70:M70,2)),3,IF(AND(COUNTIF(ประเมินสมรรถนะ!I70:M70,2)&gt;=COUNTIF(ประเมินสมรรถนะ!I70:M70,0),COUNTIF(ประเมินสมรรถนะ!I70:M70,2)&gt;=COUNTIF(ประเมินสมรรถนะ!I70:M70,1)),2,IF(COUNTIF(ประเมินสมรรถนะ!I70:M70,1)&gt;=COUNTIF(ประเมินสมรรถนะ!I70:M70,0),1,0))))</f>
        <v>-</v>
      </c>
      <c r="H68" s="431" t="str">
        <f>IF(COUNTIF(ประเมินสมรรถนะ!N70:R70,"")=5,"-",IF(AND(COUNTIF(ประเมินสมรรถนะ!N70:R70,3)&gt;=COUNTIF(ประเมินสมรรถนะ!N70:R70,0),COUNTIF(ประเมินสมรรถนะ!N70:R70,3)&gt;=COUNTIF(ประเมินสมรรถนะ!N70:R70,1),COUNTIF(ประเมินสมรรถนะ!N70:R70,3)&gt;=COUNTIF(ประเมินสมรรถนะ!N70:R70,2)),3,IF(AND(COUNTIF(ประเมินสมรรถนะ!N70:R70,2)&gt;=COUNTIF(ประเมินสมรรถนะ!N70:R70,0),COUNTIF(ประเมินสมรรถนะ!N70:R70,2)&gt;=COUNTIF(ประเมินสมรรถนะ!N70:R70,1)),2,IF(COUNTIF(ประเมินสมรรถนะ!N70:R70,1)&gt;=COUNTIF(ประเมินสมรรถนะ!N70:R70,0),1,0))))</f>
        <v>-</v>
      </c>
      <c r="I68" s="431" t="str">
        <f>IF(COUNTIF(ประเมินสมรรถนะ!S70:V70,"")=4,"-",IF(AND(COUNTIF(ประเมินสมรรถนะ!S70:V70,3)&gt;=COUNTIF(ประเมินสมรรถนะ!S70:V70,0),COUNTIF(ประเมินสมรรถนะ!S70:V70,3)&gt;=COUNTIF(ประเมินสมรรถนะ!S70:V70,1),COUNTIF(ประเมินสมรรถนะ!S70:V70,3)&gt;=COUNTIF(ประเมินสมรรถนะ!S70:V70,2)),3,IF(AND(COUNTIF(ประเมินสมรรถนะ!S70:V70,2)&gt;=COUNTIF(ประเมินสมรรถนะ!S70:V70,0),COUNTIF(ประเมินสมรรถนะ!S70:V70,2)&gt;=COUNTIF(ประเมินสมรรถนะ!S70:V70,1)),2,IF(COUNTIF(ประเมินสมรรถนะ!S70:V70,1)&gt;=COUNTIF(ประเมินสมรรถนะ!S70:V70,0),1,0))))</f>
        <v>-</v>
      </c>
      <c r="J68" s="431" t="str">
        <f>IF(COUNTIF(ประเมินสมรรถนะ!W70:AA70,"")=5,"-",IF(AND(COUNTIF(ประเมินสมรรถนะ!W70:AA70,3)&gt;=COUNTIF(ประเมินสมรรถนะ!W70:AA70,0),COUNTIF(ประเมินสมรรถนะ!W70:AA70,3)&gt;=COUNTIF(ประเมินสมรรถนะ!W70:AA70,1),COUNTIF(ประเมินสมรรถนะ!W70:AA70,3)&gt;=COUNTIF(ประเมินสมรรถนะ!W70:AA70,2)),3,IF(AND(COUNTIF(ประเมินสมรรถนะ!W70:AA70,2)&gt;=COUNTIF(ประเมินสมรรถนะ!W70:AA70,0),COUNTIF(ประเมินสมรรถนะ!W70:AA70,2)&gt;=COUNTIF(ประเมินสมรรถนะ!W70:AA70,1)),2,IF(COUNTIF(ประเมินสมรรถนะ!W70:AA70,1)&gt;=COUNTIF(ประเมินสมรรถนะ!W70:AA70,0),1,0))))</f>
        <v>-</v>
      </c>
      <c r="K68" s="431" t="str">
        <f>IF(COUNTIF(ประเมินสมรรถนะ!AB70:AF70,"")=5,"-",IF(AND(COUNTIF(ประเมินสมรรถนะ!AB70:AF70,3)&gt;=COUNTIF(ประเมินสมรรถนะ!AB70:AF70,0),COUNTIF(ประเมินสมรรถนะ!AB70:AF70,3)&gt;=COUNTIF(ประเมินสมรรถนะ!AB70:AF70,1),COUNTIF(ประเมินสมรรถนะ!AB70:AF70,3)&gt;=COUNTIF(ประเมินสมรรถนะ!AB70:AF70,2)),3,IF(AND(COUNTIF(ประเมินสมรรถนะ!AB70:AF70,2)&gt;=COUNTIF(ประเมินสมรรถนะ!AB70:AF70,0),COUNTIF(ประเมินสมรรถนะ!AB70:AF70,2)&gt;=COUNTIF(ประเมินสมรรถนะ!AB70:AF70,1)),2,IF(COUNTIF(ประเมินสมรรถนะ!AB70:AF70,1)&gt;=COUNTIF(ประเมินสมรรถนะ!AB70:AF70,0),1,0))))</f>
        <v>-</v>
      </c>
      <c r="L68" s="432" t="str">
        <f t="shared" si="0"/>
        <v/>
      </c>
      <c r="M68" s="433" t="str">
        <f t="shared" si="2"/>
        <v>-</v>
      </c>
      <c r="N68" s="433" t="str">
        <f t="shared" si="2"/>
        <v>-</v>
      </c>
      <c r="O68" s="433" t="str">
        <f t="shared" si="2"/>
        <v>-</v>
      </c>
      <c r="P68" s="433" t="str">
        <f t="shared" si="2"/>
        <v>-</v>
      </c>
      <c r="Q68" s="433" t="str">
        <f t="shared" si="2"/>
        <v>-</v>
      </c>
    </row>
    <row r="69" spans="2:17" x14ac:dyDescent="0.7">
      <c r="B69" s="426" t="str">
        <f>ประเมินสมรรถนะ!B71</f>
        <v>ป.4/2</v>
      </c>
      <c r="C69" s="427">
        <f>ประเมินสมรรถนะ!C71</f>
        <v>26</v>
      </c>
      <c r="D69" s="428" t="str">
        <f>ประเมินสมรรถนะ!E71</f>
        <v/>
      </c>
      <c r="E69" s="446" t="str">
        <f>ประเมินสมรรถนะ!F71</f>
        <v/>
      </c>
      <c r="F69" s="446" t="str">
        <f>ประเมินสมรรถนะ!G71</f>
        <v/>
      </c>
      <c r="G69" s="431" t="str">
        <f>IF(COUNTIF(ประเมินสมรรถนะ!I71:M71,"")=5,"-",IF(AND(COUNTIF(ประเมินสมรรถนะ!I71:M71,3)&gt;=COUNTIF(ประเมินสมรรถนะ!I71:M71,0),COUNTIF(ประเมินสมรรถนะ!I71:M71,3)&gt;=COUNTIF(ประเมินสมรรถนะ!I71:M71,1),COUNTIF(ประเมินสมรรถนะ!I71:M71,3)&gt;=COUNTIF(ประเมินสมรรถนะ!I71:M71,2)),3,IF(AND(COUNTIF(ประเมินสมรรถนะ!I71:M71,2)&gt;=COUNTIF(ประเมินสมรรถนะ!I71:M71,0),COUNTIF(ประเมินสมรรถนะ!I71:M71,2)&gt;=COUNTIF(ประเมินสมรรถนะ!I71:M71,1)),2,IF(COUNTIF(ประเมินสมรรถนะ!I71:M71,1)&gt;=COUNTIF(ประเมินสมรรถนะ!I71:M71,0),1,0))))</f>
        <v>-</v>
      </c>
      <c r="H69" s="431" t="str">
        <f>IF(COUNTIF(ประเมินสมรรถนะ!N71:R71,"")=5,"-",IF(AND(COUNTIF(ประเมินสมรรถนะ!N71:R71,3)&gt;=COUNTIF(ประเมินสมรรถนะ!N71:R71,0),COUNTIF(ประเมินสมรรถนะ!N71:R71,3)&gt;=COUNTIF(ประเมินสมรรถนะ!N71:R71,1),COUNTIF(ประเมินสมรรถนะ!N71:R71,3)&gt;=COUNTIF(ประเมินสมรรถนะ!N71:R71,2)),3,IF(AND(COUNTIF(ประเมินสมรรถนะ!N71:R71,2)&gt;=COUNTIF(ประเมินสมรรถนะ!N71:R71,0),COUNTIF(ประเมินสมรรถนะ!N71:R71,2)&gt;=COUNTIF(ประเมินสมรรถนะ!N71:R71,1)),2,IF(COUNTIF(ประเมินสมรรถนะ!N71:R71,1)&gt;=COUNTIF(ประเมินสมรรถนะ!N71:R71,0),1,0))))</f>
        <v>-</v>
      </c>
      <c r="I69" s="431" t="str">
        <f>IF(COUNTIF(ประเมินสมรรถนะ!S71:V71,"")=4,"-",IF(AND(COUNTIF(ประเมินสมรรถนะ!S71:V71,3)&gt;=COUNTIF(ประเมินสมรรถนะ!S71:V71,0),COUNTIF(ประเมินสมรรถนะ!S71:V71,3)&gt;=COUNTIF(ประเมินสมรรถนะ!S71:V71,1),COUNTIF(ประเมินสมรรถนะ!S71:V71,3)&gt;=COUNTIF(ประเมินสมรรถนะ!S71:V71,2)),3,IF(AND(COUNTIF(ประเมินสมรรถนะ!S71:V71,2)&gt;=COUNTIF(ประเมินสมรรถนะ!S71:V71,0),COUNTIF(ประเมินสมรรถนะ!S71:V71,2)&gt;=COUNTIF(ประเมินสมรรถนะ!S71:V71,1)),2,IF(COUNTIF(ประเมินสมรรถนะ!S71:V71,1)&gt;=COUNTIF(ประเมินสมรรถนะ!S71:V71,0),1,0))))</f>
        <v>-</v>
      </c>
      <c r="J69" s="431" t="str">
        <f>IF(COUNTIF(ประเมินสมรรถนะ!W71:AA71,"")=5,"-",IF(AND(COUNTIF(ประเมินสมรรถนะ!W71:AA71,3)&gt;=COUNTIF(ประเมินสมรรถนะ!W71:AA71,0),COUNTIF(ประเมินสมรรถนะ!W71:AA71,3)&gt;=COUNTIF(ประเมินสมรรถนะ!W71:AA71,1),COUNTIF(ประเมินสมรรถนะ!W71:AA71,3)&gt;=COUNTIF(ประเมินสมรรถนะ!W71:AA71,2)),3,IF(AND(COUNTIF(ประเมินสมรรถนะ!W71:AA71,2)&gt;=COUNTIF(ประเมินสมรรถนะ!W71:AA71,0),COUNTIF(ประเมินสมรรถนะ!W71:AA71,2)&gt;=COUNTIF(ประเมินสมรรถนะ!W71:AA71,1)),2,IF(COUNTIF(ประเมินสมรรถนะ!W71:AA71,1)&gt;=COUNTIF(ประเมินสมรรถนะ!W71:AA71,0),1,0))))</f>
        <v>-</v>
      </c>
      <c r="K69" s="431" t="str">
        <f>IF(COUNTIF(ประเมินสมรรถนะ!AB71:AF71,"")=5,"-",IF(AND(COUNTIF(ประเมินสมรรถนะ!AB71:AF71,3)&gt;=COUNTIF(ประเมินสมรรถนะ!AB71:AF71,0),COUNTIF(ประเมินสมรรถนะ!AB71:AF71,3)&gt;=COUNTIF(ประเมินสมรรถนะ!AB71:AF71,1),COUNTIF(ประเมินสมรรถนะ!AB71:AF71,3)&gt;=COUNTIF(ประเมินสมรรถนะ!AB71:AF71,2)),3,IF(AND(COUNTIF(ประเมินสมรรถนะ!AB71:AF71,2)&gt;=COUNTIF(ประเมินสมรรถนะ!AB71:AF71,0),COUNTIF(ประเมินสมรรถนะ!AB71:AF71,2)&gt;=COUNTIF(ประเมินสมรรถนะ!AB71:AF71,1)),2,IF(COUNTIF(ประเมินสมรรถนะ!AB71:AF71,1)&gt;=COUNTIF(ประเมินสมรรถนะ!AB71:AF71,0),1,0))))</f>
        <v>-</v>
      </c>
      <c r="L69" s="432" t="str">
        <f t="shared" ref="L69:L83" si="3">IF(ISNA(MODE(M69:Q69)),"",MODE(M69:Q69))</f>
        <v/>
      </c>
      <c r="M69" s="433" t="str">
        <f t="shared" si="2"/>
        <v>-</v>
      </c>
      <c r="N69" s="433" t="str">
        <f t="shared" si="2"/>
        <v>-</v>
      </c>
      <c r="O69" s="433" t="str">
        <f t="shared" si="2"/>
        <v>-</v>
      </c>
      <c r="P69" s="433" t="str">
        <f t="shared" si="2"/>
        <v>-</v>
      </c>
      <c r="Q69" s="433" t="str">
        <f t="shared" si="2"/>
        <v>-</v>
      </c>
    </row>
    <row r="70" spans="2:17" x14ac:dyDescent="0.7">
      <c r="B70" s="426" t="str">
        <f>ประเมินสมรรถนะ!B72</f>
        <v>ป.4/2</v>
      </c>
      <c r="C70" s="427">
        <f>ประเมินสมรรถนะ!C72</f>
        <v>27</v>
      </c>
      <c r="D70" s="428" t="str">
        <f>ประเมินสมรรถนะ!E72</f>
        <v/>
      </c>
      <c r="E70" s="446" t="str">
        <f>ประเมินสมรรถนะ!F72</f>
        <v/>
      </c>
      <c r="F70" s="446" t="str">
        <f>ประเมินสมรรถนะ!G72</f>
        <v/>
      </c>
      <c r="G70" s="431" t="str">
        <f>IF(COUNTIF(ประเมินสมรรถนะ!I72:M72,"")=5,"-",IF(AND(COUNTIF(ประเมินสมรรถนะ!I72:M72,3)&gt;=COUNTIF(ประเมินสมรรถนะ!I72:M72,0),COUNTIF(ประเมินสมรรถนะ!I72:M72,3)&gt;=COUNTIF(ประเมินสมรรถนะ!I72:M72,1),COUNTIF(ประเมินสมรรถนะ!I72:M72,3)&gt;=COUNTIF(ประเมินสมรรถนะ!I72:M72,2)),3,IF(AND(COUNTIF(ประเมินสมรรถนะ!I72:M72,2)&gt;=COUNTIF(ประเมินสมรรถนะ!I72:M72,0),COUNTIF(ประเมินสมรรถนะ!I72:M72,2)&gt;=COUNTIF(ประเมินสมรรถนะ!I72:M72,1)),2,IF(COUNTIF(ประเมินสมรรถนะ!I72:M72,1)&gt;=COUNTIF(ประเมินสมรรถนะ!I72:M72,0),1,0))))</f>
        <v>-</v>
      </c>
      <c r="H70" s="431" t="str">
        <f>IF(COUNTIF(ประเมินสมรรถนะ!N72:R72,"")=5,"-",IF(AND(COUNTIF(ประเมินสมรรถนะ!N72:R72,3)&gt;=COUNTIF(ประเมินสมรรถนะ!N72:R72,0),COUNTIF(ประเมินสมรรถนะ!N72:R72,3)&gt;=COUNTIF(ประเมินสมรรถนะ!N72:R72,1),COUNTIF(ประเมินสมรรถนะ!N72:R72,3)&gt;=COUNTIF(ประเมินสมรรถนะ!N72:R72,2)),3,IF(AND(COUNTIF(ประเมินสมรรถนะ!N72:R72,2)&gt;=COUNTIF(ประเมินสมรรถนะ!N72:R72,0),COUNTIF(ประเมินสมรรถนะ!N72:R72,2)&gt;=COUNTIF(ประเมินสมรรถนะ!N72:R72,1)),2,IF(COUNTIF(ประเมินสมรรถนะ!N72:R72,1)&gt;=COUNTIF(ประเมินสมรรถนะ!N72:R72,0),1,0))))</f>
        <v>-</v>
      </c>
      <c r="I70" s="431" t="str">
        <f>IF(COUNTIF(ประเมินสมรรถนะ!S72:V72,"")=4,"-",IF(AND(COUNTIF(ประเมินสมรรถนะ!S72:V72,3)&gt;=COUNTIF(ประเมินสมรรถนะ!S72:V72,0),COUNTIF(ประเมินสมรรถนะ!S72:V72,3)&gt;=COUNTIF(ประเมินสมรรถนะ!S72:V72,1),COUNTIF(ประเมินสมรรถนะ!S72:V72,3)&gt;=COUNTIF(ประเมินสมรรถนะ!S72:V72,2)),3,IF(AND(COUNTIF(ประเมินสมรรถนะ!S72:V72,2)&gt;=COUNTIF(ประเมินสมรรถนะ!S72:V72,0),COUNTIF(ประเมินสมรรถนะ!S72:V72,2)&gt;=COUNTIF(ประเมินสมรรถนะ!S72:V72,1)),2,IF(COUNTIF(ประเมินสมรรถนะ!S72:V72,1)&gt;=COUNTIF(ประเมินสมรรถนะ!S72:V72,0),1,0))))</f>
        <v>-</v>
      </c>
      <c r="J70" s="431" t="str">
        <f>IF(COUNTIF(ประเมินสมรรถนะ!W72:AA72,"")=5,"-",IF(AND(COUNTIF(ประเมินสมรรถนะ!W72:AA72,3)&gt;=COUNTIF(ประเมินสมรรถนะ!W72:AA72,0),COUNTIF(ประเมินสมรรถนะ!W72:AA72,3)&gt;=COUNTIF(ประเมินสมรรถนะ!W72:AA72,1),COUNTIF(ประเมินสมรรถนะ!W72:AA72,3)&gt;=COUNTIF(ประเมินสมรรถนะ!W72:AA72,2)),3,IF(AND(COUNTIF(ประเมินสมรรถนะ!W72:AA72,2)&gt;=COUNTIF(ประเมินสมรรถนะ!W72:AA72,0),COUNTIF(ประเมินสมรรถนะ!W72:AA72,2)&gt;=COUNTIF(ประเมินสมรรถนะ!W72:AA72,1)),2,IF(COUNTIF(ประเมินสมรรถนะ!W72:AA72,1)&gt;=COUNTIF(ประเมินสมรรถนะ!W72:AA72,0),1,0))))</f>
        <v>-</v>
      </c>
      <c r="K70" s="431" t="str">
        <f>IF(COUNTIF(ประเมินสมรรถนะ!AB72:AF72,"")=5,"-",IF(AND(COUNTIF(ประเมินสมรรถนะ!AB72:AF72,3)&gt;=COUNTIF(ประเมินสมรรถนะ!AB72:AF72,0),COUNTIF(ประเมินสมรรถนะ!AB72:AF72,3)&gt;=COUNTIF(ประเมินสมรรถนะ!AB72:AF72,1),COUNTIF(ประเมินสมรรถนะ!AB72:AF72,3)&gt;=COUNTIF(ประเมินสมรรถนะ!AB72:AF72,2)),3,IF(AND(COUNTIF(ประเมินสมรรถนะ!AB72:AF72,2)&gt;=COUNTIF(ประเมินสมรรถนะ!AB72:AF72,0),COUNTIF(ประเมินสมรรถนะ!AB72:AF72,2)&gt;=COUNTIF(ประเมินสมรรถนะ!AB72:AF72,1)),2,IF(COUNTIF(ประเมินสมรรถนะ!AB72:AF72,1)&gt;=COUNTIF(ประเมินสมรรถนะ!AB72:AF72,0),1,0))))</f>
        <v>-</v>
      </c>
      <c r="L70" s="432" t="str">
        <f t="shared" si="3"/>
        <v/>
      </c>
      <c r="M70" s="433" t="str">
        <f t="shared" si="2"/>
        <v>-</v>
      </c>
      <c r="N70" s="433" t="str">
        <f t="shared" si="2"/>
        <v>-</v>
      </c>
      <c r="O70" s="433" t="str">
        <f t="shared" si="2"/>
        <v>-</v>
      </c>
      <c r="P70" s="433" t="str">
        <f t="shared" si="2"/>
        <v>-</v>
      </c>
      <c r="Q70" s="433" t="str">
        <f t="shared" si="2"/>
        <v>-</v>
      </c>
    </row>
    <row r="71" spans="2:17" x14ac:dyDescent="0.7">
      <c r="B71" s="426" t="str">
        <f>ประเมินสมรรถนะ!B73</f>
        <v>ป.4/2</v>
      </c>
      <c r="C71" s="427">
        <f>ประเมินสมรรถนะ!C73</f>
        <v>28</v>
      </c>
      <c r="D71" s="428" t="str">
        <f>ประเมินสมรรถนะ!E73</f>
        <v/>
      </c>
      <c r="E71" s="446" t="str">
        <f>ประเมินสมรรถนะ!F73</f>
        <v/>
      </c>
      <c r="F71" s="446" t="str">
        <f>ประเมินสมรรถนะ!G73</f>
        <v/>
      </c>
      <c r="G71" s="431" t="str">
        <f>IF(COUNTIF(ประเมินสมรรถนะ!I73:M73,"")=5,"-",IF(AND(COUNTIF(ประเมินสมรรถนะ!I73:M73,3)&gt;=COUNTIF(ประเมินสมรรถนะ!I73:M73,0),COUNTIF(ประเมินสมรรถนะ!I73:M73,3)&gt;=COUNTIF(ประเมินสมรรถนะ!I73:M73,1),COUNTIF(ประเมินสมรรถนะ!I73:M73,3)&gt;=COUNTIF(ประเมินสมรรถนะ!I73:M73,2)),3,IF(AND(COUNTIF(ประเมินสมรรถนะ!I73:M73,2)&gt;=COUNTIF(ประเมินสมรรถนะ!I73:M73,0),COUNTIF(ประเมินสมรรถนะ!I73:M73,2)&gt;=COUNTIF(ประเมินสมรรถนะ!I73:M73,1)),2,IF(COUNTIF(ประเมินสมรรถนะ!I73:M73,1)&gt;=COUNTIF(ประเมินสมรรถนะ!I73:M73,0),1,0))))</f>
        <v>-</v>
      </c>
      <c r="H71" s="431" t="str">
        <f>IF(COUNTIF(ประเมินสมรรถนะ!N73:R73,"")=5,"-",IF(AND(COUNTIF(ประเมินสมรรถนะ!N73:R73,3)&gt;=COUNTIF(ประเมินสมรรถนะ!N73:R73,0),COUNTIF(ประเมินสมรรถนะ!N73:R73,3)&gt;=COUNTIF(ประเมินสมรรถนะ!N73:R73,1),COUNTIF(ประเมินสมรรถนะ!N73:R73,3)&gt;=COUNTIF(ประเมินสมรรถนะ!N73:R73,2)),3,IF(AND(COUNTIF(ประเมินสมรรถนะ!N73:R73,2)&gt;=COUNTIF(ประเมินสมรรถนะ!N73:R73,0),COUNTIF(ประเมินสมรรถนะ!N73:R73,2)&gt;=COUNTIF(ประเมินสมรรถนะ!N73:R73,1)),2,IF(COUNTIF(ประเมินสมรรถนะ!N73:R73,1)&gt;=COUNTIF(ประเมินสมรรถนะ!N73:R73,0),1,0))))</f>
        <v>-</v>
      </c>
      <c r="I71" s="431" t="str">
        <f>IF(COUNTIF(ประเมินสมรรถนะ!S73:V73,"")=4,"-",IF(AND(COUNTIF(ประเมินสมรรถนะ!S73:V73,3)&gt;=COUNTIF(ประเมินสมรรถนะ!S73:V73,0),COUNTIF(ประเมินสมรรถนะ!S73:V73,3)&gt;=COUNTIF(ประเมินสมรรถนะ!S73:V73,1),COUNTIF(ประเมินสมรรถนะ!S73:V73,3)&gt;=COUNTIF(ประเมินสมรรถนะ!S73:V73,2)),3,IF(AND(COUNTIF(ประเมินสมรรถนะ!S73:V73,2)&gt;=COUNTIF(ประเมินสมรรถนะ!S73:V73,0),COUNTIF(ประเมินสมรรถนะ!S73:V73,2)&gt;=COUNTIF(ประเมินสมรรถนะ!S73:V73,1)),2,IF(COUNTIF(ประเมินสมรรถนะ!S73:V73,1)&gt;=COUNTIF(ประเมินสมรรถนะ!S73:V73,0),1,0))))</f>
        <v>-</v>
      </c>
      <c r="J71" s="431" t="str">
        <f>IF(COUNTIF(ประเมินสมรรถนะ!W73:AA73,"")=5,"-",IF(AND(COUNTIF(ประเมินสมรรถนะ!W73:AA73,3)&gt;=COUNTIF(ประเมินสมรรถนะ!W73:AA73,0),COUNTIF(ประเมินสมรรถนะ!W73:AA73,3)&gt;=COUNTIF(ประเมินสมรรถนะ!W73:AA73,1),COUNTIF(ประเมินสมรรถนะ!W73:AA73,3)&gt;=COUNTIF(ประเมินสมรรถนะ!W73:AA73,2)),3,IF(AND(COUNTIF(ประเมินสมรรถนะ!W73:AA73,2)&gt;=COUNTIF(ประเมินสมรรถนะ!W73:AA73,0),COUNTIF(ประเมินสมรรถนะ!W73:AA73,2)&gt;=COUNTIF(ประเมินสมรรถนะ!W73:AA73,1)),2,IF(COUNTIF(ประเมินสมรรถนะ!W73:AA73,1)&gt;=COUNTIF(ประเมินสมรรถนะ!W73:AA73,0),1,0))))</f>
        <v>-</v>
      </c>
      <c r="K71" s="431" t="str">
        <f>IF(COUNTIF(ประเมินสมรรถนะ!AB73:AF73,"")=5,"-",IF(AND(COUNTIF(ประเมินสมรรถนะ!AB73:AF73,3)&gt;=COUNTIF(ประเมินสมรรถนะ!AB73:AF73,0),COUNTIF(ประเมินสมรรถนะ!AB73:AF73,3)&gt;=COUNTIF(ประเมินสมรรถนะ!AB73:AF73,1),COUNTIF(ประเมินสมรรถนะ!AB73:AF73,3)&gt;=COUNTIF(ประเมินสมรรถนะ!AB73:AF73,2)),3,IF(AND(COUNTIF(ประเมินสมรรถนะ!AB73:AF73,2)&gt;=COUNTIF(ประเมินสมรรถนะ!AB73:AF73,0),COUNTIF(ประเมินสมรรถนะ!AB73:AF73,2)&gt;=COUNTIF(ประเมินสมรรถนะ!AB73:AF73,1)),2,IF(COUNTIF(ประเมินสมรรถนะ!AB73:AF73,1)&gt;=COUNTIF(ประเมินสมรรถนะ!AB73:AF73,0),1,0))))</f>
        <v>-</v>
      </c>
      <c r="L71" s="432" t="str">
        <f t="shared" si="3"/>
        <v/>
      </c>
      <c r="M71" s="433" t="str">
        <f t="shared" si="2"/>
        <v>-</v>
      </c>
      <c r="N71" s="433" t="str">
        <f t="shared" si="2"/>
        <v>-</v>
      </c>
      <c r="O71" s="433" t="str">
        <f t="shared" si="2"/>
        <v>-</v>
      </c>
      <c r="P71" s="433" t="str">
        <f t="shared" si="2"/>
        <v>-</v>
      </c>
      <c r="Q71" s="433" t="str">
        <f t="shared" si="2"/>
        <v>-</v>
      </c>
    </row>
    <row r="72" spans="2:17" x14ac:dyDescent="0.7">
      <c r="B72" s="426" t="str">
        <f>ประเมินสมรรถนะ!B74</f>
        <v>ป.4/2</v>
      </c>
      <c r="C72" s="427">
        <f>ประเมินสมรรถนะ!C74</f>
        <v>29</v>
      </c>
      <c r="D72" s="428" t="str">
        <f>ประเมินสมรรถนะ!E74</f>
        <v/>
      </c>
      <c r="E72" s="446" t="str">
        <f>ประเมินสมรรถนะ!F74</f>
        <v/>
      </c>
      <c r="F72" s="446" t="str">
        <f>ประเมินสมรรถนะ!G74</f>
        <v/>
      </c>
      <c r="G72" s="431" t="str">
        <f>IF(COUNTIF(ประเมินสมรรถนะ!I74:M74,"")=5,"-",IF(AND(COUNTIF(ประเมินสมรรถนะ!I74:M74,3)&gt;=COUNTIF(ประเมินสมรรถนะ!I74:M74,0),COUNTIF(ประเมินสมรรถนะ!I74:M74,3)&gt;=COUNTIF(ประเมินสมรรถนะ!I74:M74,1),COUNTIF(ประเมินสมรรถนะ!I74:M74,3)&gt;=COUNTIF(ประเมินสมรรถนะ!I74:M74,2)),3,IF(AND(COUNTIF(ประเมินสมรรถนะ!I74:M74,2)&gt;=COUNTIF(ประเมินสมรรถนะ!I74:M74,0),COUNTIF(ประเมินสมรรถนะ!I74:M74,2)&gt;=COUNTIF(ประเมินสมรรถนะ!I74:M74,1)),2,IF(COUNTIF(ประเมินสมรรถนะ!I74:M74,1)&gt;=COUNTIF(ประเมินสมรรถนะ!I74:M74,0),1,0))))</f>
        <v>-</v>
      </c>
      <c r="H72" s="431" t="str">
        <f>IF(COUNTIF(ประเมินสมรรถนะ!N74:R74,"")=5,"-",IF(AND(COUNTIF(ประเมินสมรรถนะ!N74:R74,3)&gt;=COUNTIF(ประเมินสมรรถนะ!N74:R74,0),COUNTIF(ประเมินสมรรถนะ!N74:R74,3)&gt;=COUNTIF(ประเมินสมรรถนะ!N74:R74,1),COUNTIF(ประเมินสมรรถนะ!N74:R74,3)&gt;=COUNTIF(ประเมินสมรรถนะ!N74:R74,2)),3,IF(AND(COUNTIF(ประเมินสมรรถนะ!N74:R74,2)&gt;=COUNTIF(ประเมินสมรรถนะ!N74:R74,0),COUNTIF(ประเมินสมรรถนะ!N74:R74,2)&gt;=COUNTIF(ประเมินสมรรถนะ!N74:R74,1)),2,IF(COUNTIF(ประเมินสมรรถนะ!N74:R74,1)&gt;=COUNTIF(ประเมินสมรรถนะ!N74:R74,0),1,0))))</f>
        <v>-</v>
      </c>
      <c r="I72" s="431" t="str">
        <f>IF(COUNTIF(ประเมินสมรรถนะ!S74:V74,"")=4,"-",IF(AND(COUNTIF(ประเมินสมรรถนะ!S74:V74,3)&gt;=COUNTIF(ประเมินสมรรถนะ!S74:V74,0),COUNTIF(ประเมินสมรรถนะ!S74:V74,3)&gt;=COUNTIF(ประเมินสมรรถนะ!S74:V74,1),COUNTIF(ประเมินสมรรถนะ!S74:V74,3)&gt;=COUNTIF(ประเมินสมรรถนะ!S74:V74,2)),3,IF(AND(COUNTIF(ประเมินสมรรถนะ!S74:V74,2)&gt;=COUNTIF(ประเมินสมรรถนะ!S74:V74,0),COUNTIF(ประเมินสมรรถนะ!S74:V74,2)&gt;=COUNTIF(ประเมินสมรรถนะ!S74:V74,1)),2,IF(COUNTIF(ประเมินสมรรถนะ!S74:V74,1)&gt;=COUNTIF(ประเมินสมรรถนะ!S74:V74,0),1,0))))</f>
        <v>-</v>
      </c>
      <c r="J72" s="431" t="str">
        <f>IF(COUNTIF(ประเมินสมรรถนะ!W74:AA74,"")=5,"-",IF(AND(COUNTIF(ประเมินสมรรถนะ!W74:AA74,3)&gt;=COUNTIF(ประเมินสมรรถนะ!W74:AA74,0),COUNTIF(ประเมินสมรรถนะ!W74:AA74,3)&gt;=COUNTIF(ประเมินสมรรถนะ!W74:AA74,1),COUNTIF(ประเมินสมรรถนะ!W74:AA74,3)&gt;=COUNTIF(ประเมินสมรรถนะ!W74:AA74,2)),3,IF(AND(COUNTIF(ประเมินสมรรถนะ!W74:AA74,2)&gt;=COUNTIF(ประเมินสมรรถนะ!W74:AA74,0),COUNTIF(ประเมินสมรรถนะ!W74:AA74,2)&gt;=COUNTIF(ประเมินสมรรถนะ!W74:AA74,1)),2,IF(COUNTIF(ประเมินสมรรถนะ!W74:AA74,1)&gt;=COUNTIF(ประเมินสมรรถนะ!W74:AA74,0),1,0))))</f>
        <v>-</v>
      </c>
      <c r="K72" s="431" t="str">
        <f>IF(COUNTIF(ประเมินสมรรถนะ!AB74:AF74,"")=5,"-",IF(AND(COUNTIF(ประเมินสมรรถนะ!AB74:AF74,3)&gt;=COUNTIF(ประเมินสมรรถนะ!AB74:AF74,0),COUNTIF(ประเมินสมรรถนะ!AB74:AF74,3)&gt;=COUNTIF(ประเมินสมรรถนะ!AB74:AF74,1),COUNTIF(ประเมินสมรรถนะ!AB74:AF74,3)&gt;=COUNTIF(ประเมินสมรรถนะ!AB74:AF74,2)),3,IF(AND(COUNTIF(ประเมินสมรรถนะ!AB74:AF74,2)&gt;=COUNTIF(ประเมินสมรรถนะ!AB74:AF74,0),COUNTIF(ประเมินสมรรถนะ!AB74:AF74,2)&gt;=COUNTIF(ประเมินสมรรถนะ!AB74:AF74,1)),2,IF(COUNTIF(ประเมินสมรรถนะ!AB74:AF74,1)&gt;=COUNTIF(ประเมินสมรรถนะ!AB74:AF74,0),1,0))))</f>
        <v>-</v>
      </c>
      <c r="L72" s="432" t="str">
        <f t="shared" si="3"/>
        <v/>
      </c>
      <c r="M72" s="433" t="str">
        <f t="shared" si="2"/>
        <v>-</v>
      </c>
      <c r="N72" s="433" t="str">
        <f t="shared" si="2"/>
        <v>-</v>
      </c>
      <c r="O72" s="433" t="str">
        <f t="shared" si="2"/>
        <v>-</v>
      </c>
      <c r="P72" s="433" t="str">
        <f t="shared" si="2"/>
        <v>-</v>
      </c>
      <c r="Q72" s="433" t="str">
        <f t="shared" si="2"/>
        <v>-</v>
      </c>
    </row>
    <row r="73" spans="2:17" x14ac:dyDescent="0.7">
      <c r="B73" s="426" t="str">
        <f>ประเมินสมรรถนะ!B75</f>
        <v>ป.4/2</v>
      </c>
      <c r="C73" s="427">
        <f>ประเมินสมรรถนะ!C75</f>
        <v>30</v>
      </c>
      <c r="D73" s="428" t="str">
        <f>ประเมินสมรรถนะ!E75</f>
        <v/>
      </c>
      <c r="E73" s="446" t="str">
        <f>ประเมินสมรรถนะ!F75</f>
        <v/>
      </c>
      <c r="F73" s="446" t="str">
        <f>ประเมินสมรรถนะ!G75</f>
        <v/>
      </c>
      <c r="G73" s="431" t="str">
        <f>IF(COUNTIF(ประเมินสมรรถนะ!I75:M75,"")=5,"-",IF(AND(COUNTIF(ประเมินสมรรถนะ!I75:M75,3)&gt;=COUNTIF(ประเมินสมรรถนะ!I75:M75,0),COUNTIF(ประเมินสมรรถนะ!I75:M75,3)&gt;=COUNTIF(ประเมินสมรรถนะ!I75:M75,1),COUNTIF(ประเมินสมรรถนะ!I75:M75,3)&gt;=COUNTIF(ประเมินสมรรถนะ!I75:M75,2)),3,IF(AND(COUNTIF(ประเมินสมรรถนะ!I75:M75,2)&gt;=COUNTIF(ประเมินสมรรถนะ!I75:M75,0),COUNTIF(ประเมินสมรรถนะ!I75:M75,2)&gt;=COUNTIF(ประเมินสมรรถนะ!I75:M75,1)),2,IF(COUNTIF(ประเมินสมรรถนะ!I75:M75,1)&gt;=COUNTIF(ประเมินสมรรถนะ!I75:M75,0),1,0))))</f>
        <v>-</v>
      </c>
      <c r="H73" s="431" t="str">
        <f>IF(COUNTIF(ประเมินสมรรถนะ!N75:R75,"")=5,"-",IF(AND(COUNTIF(ประเมินสมรรถนะ!N75:R75,3)&gt;=COUNTIF(ประเมินสมรรถนะ!N75:R75,0),COUNTIF(ประเมินสมรรถนะ!N75:R75,3)&gt;=COUNTIF(ประเมินสมรรถนะ!N75:R75,1),COUNTIF(ประเมินสมรรถนะ!N75:R75,3)&gt;=COUNTIF(ประเมินสมรรถนะ!N75:R75,2)),3,IF(AND(COUNTIF(ประเมินสมรรถนะ!N75:R75,2)&gt;=COUNTIF(ประเมินสมรรถนะ!N75:R75,0),COUNTIF(ประเมินสมรรถนะ!N75:R75,2)&gt;=COUNTIF(ประเมินสมรรถนะ!N75:R75,1)),2,IF(COUNTIF(ประเมินสมรรถนะ!N75:R75,1)&gt;=COUNTIF(ประเมินสมรรถนะ!N75:R75,0),1,0))))</f>
        <v>-</v>
      </c>
      <c r="I73" s="431" t="str">
        <f>IF(COUNTIF(ประเมินสมรรถนะ!S75:V75,"")=4,"-",IF(AND(COUNTIF(ประเมินสมรรถนะ!S75:V75,3)&gt;=COUNTIF(ประเมินสมรรถนะ!S75:V75,0),COUNTIF(ประเมินสมรรถนะ!S75:V75,3)&gt;=COUNTIF(ประเมินสมรรถนะ!S75:V75,1),COUNTIF(ประเมินสมรรถนะ!S75:V75,3)&gt;=COUNTIF(ประเมินสมรรถนะ!S75:V75,2)),3,IF(AND(COUNTIF(ประเมินสมรรถนะ!S75:V75,2)&gt;=COUNTIF(ประเมินสมรรถนะ!S75:V75,0),COUNTIF(ประเมินสมรรถนะ!S75:V75,2)&gt;=COUNTIF(ประเมินสมรรถนะ!S75:V75,1)),2,IF(COUNTIF(ประเมินสมรรถนะ!S75:V75,1)&gt;=COUNTIF(ประเมินสมรรถนะ!S75:V75,0),1,0))))</f>
        <v>-</v>
      </c>
      <c r="J73" s="431" t="str">
        <f>IF(COUNTIF(ประเมินสมรรถนะ!W75:AA75,"")=5,"-",IF(AND(COUNTIF(ประเมินสมรรถนะ!W75:AA75,3)&gt;=COUNTIF(ประเมินสมรรถนะ!W75:AA75,0),COUNTIF(ประเมินสมรรถนะ!W75:AA75,3)&gt;=COUNTIF(ประเมินสมรรถนะ!W75:AA75,1),COUNTIF(ประเมินสมรรถนะ!W75:AA75,3)&gt;=COUNTIF(ประเมินสมรรถนะ!W75:AA75,2)),3,IF(AND(COUNTIF(ประเมินสมรรถนะ!W75:AA75,2)&gt;=COUNTIF(ประเมินสมรรถนะ!W75:AA75,0),COUNTIF(ประเมินสมรรถนะ!W75:AA75,2)&gt;=COUNTIF(ประเมินสมรรถนะ!W75:AA75,1)),2,IF(COUNTIF(ประเมินสมรรถนะ!W75:AA75,1)&gt;=COUNTIF(ประเมินสมรรถนะ!W75:AA75,0),1,0))))</f>
        <v>-</v>
      </c>
      <c r="K73" s="431" t="str">
        <f>IF(COUNTIF(ประเมินสมรรถนะ!AB75:AF75,"")=5,"-",IF(AND(COUNTIF(ประเมินสมรรถนะ!AB75:AF75,3)&gt;=COUNTIF(ประเมินสมรรถนะ!AB75:AF75,0),COUNTIF(ประเมินสมรรถนะ!AB75:AF75,3)&gt;=COUNTIF(ประเมินสมรรถนะ!AB75:AF75,1),COUNTIF(ประเมินสมรรถนะ!AB75:AF75,3)&gt;=COUNTIF(ประเมินสมรรถนะ!AB75:AF75,2)),3,IF(AND(COUNTIF(ประเมินสมรรถนะ!AB75:AF75,2)&gt;=COUNTIF(ประเมินสมรรถนะ!AB75:AF75,0),COUNTIF(ประเมินสมรรถนะ!AB75:AF75,2)&gt;=COUNTIF(ประเมินสมรรถนะ!AB75:AF75,1)),2,IF(COUNTIF(ประเมินสมรรถนะ!AB75:AF75,1)&gt;=COUNTIF(ประเมินสมรรถนะ!AB75:AF75,0),1,0))))</f>
        <v>-</v>
      </c>
      <c r="L73" s="432" t="str">
        <f t="shared" si="3"/>
        <v/>
      </c>
      <c r="M73" s="433" t="str">
        <f t="shared" si="2"/>
        <v>-</v>
      </c>
      <c r="N73" s="433" t="str">
        <f t="shared" si="2"/>
        <v>-</v>
      </c>
      <c r="O73" s="433" t="str">
        <f t="shared" si="2"/>
        <v>-</v>
      </c>
      <c r="P73" s="433" t="str">
        <f t="shared" si="2"/>
        <v>-</v>
      </c>
      <c r="Q73" s="433" t="str">
        <f t="shared" si="2"/>
        <v>-</v>
      </c>
    </row>
    <row r="74" spans="2:17" x14ac:dyDescent="0.7">
      <c r="B74" s="426" t="str">
        <f>ประเมินสมรรถนะ!B76</f>
        <v>ป.4/2</v>
      </c>
      <c r="C74" s="427">
        <f>ประเมินสมรรถนะ!C76</f>
        <v>31</v>
      </c>
      <c r="D74" s="428" t="str">
        <f>ประเมินสมรรถนะ!E76</f>
        <v/>
      </c>
      <c r="E74" s="446" t="str">
        <f>ประเมินสมรรถนะ!F76</f>
        <v/>
      </c>
      <c r="F74" s="446" t="str">
        <f>ประเมินสมรรถนะ!G76</f>
        <v/>
      </c>
      <c r="G74" s="431" t="str">
        <f>IF(COUNTIF(ประเมินสมรรถนะ!I76:M76,"")=5,"-",IF(AND(COUNTIF(ประเมินสมรรถนะ!I76:M76,3)&gt;=COUNTIF(ประเมินสมรรถนะ!I76:M76,0),COUNTIF(ประเมินสมรรถนะ!I76:M76,3)&gt;=COUNTIF(ประเมินสมรรถนะ!I76:M76,1),COUNTIF(ประเมินสมรรถนะ!I76:M76,3)&gt;=COUNTIF(ประเมินสมรรถนะ!I76:M76,2)),3,IF(AND(COUNTIF(ประเมินสมรรถนะ!I76:M76,2)&gt;=COUNTIF(ประเมินสมรรถนะ!I76:M76,0),COUNTIF(ประเมินสมรรถนะ!I76:M76,2)&gt;=COUNTIF(ประเมินสมรรถนะ!I76:M76,1)),2,IF(COUNTIF(ประเมินสมรรถนะ!I76:M76,1)&gt;=COUNTIF(ประเมินสมรรถนะ!I76:M76,0),1,0))))</f>
        <v>-</v>
      </c>
      <c r="H74" s="431" t="str">
        <f>IF(COUNTIF(ประเมินสมรรถนะ!N76:R76,"")=5,"-",IF(AND(COUNTIF(ประเมินสมรรถนะ!N76:R76,3)&gt;=COUNTIF(ประเมินสมรรถนะ!N76:R76,0),COUNTIF(ประเมินสมรรถนะ!N76:R76,3)&gt;=COUNTIF(ประเมินสมรรถนะ!N76:R76,1),COUNTIF(ประเมินสมรรถนะ!N76:R76,3)&gt;=COUNTIF(ประเมินสมรรถนะ!N76:R76,2)),3,IF(AND(COUNTIF(ประเมินสมรรถนะ!N76:R76,2)&gt;=COUNTIF(ประเมินสมรรถนะ!N76:R76,0),COUNTIF(ประเมินสมรรถนะ!N76:R76,2)&gt;=COUNTIF(ประเมินสมรรถนะ!N76:R76,1)),2,IF(COUNTIF(ประเมินสมรรถนะ!N76:R76,1)&gt;=COUNTIF(ประเมินสมรรถนะ!N76:R76,0),1,0))))</f>
        <v>-</v>
      </c>
      <c r="I74" s="431" t="str">
        <f>IF(COUNTIF(ประเมินสมรรถนะ!S76:V76,"")=4,"-",IF(AND(COUNTIF(ประเมินสมรรถนะ!S76:V76,3)&gt;=COUNTIF(ประเมินสมรรถนะ!S76:V76,0),COUNTIF(ประเมินสมรรถนะ!S76:V76,3)&gt;=COUNTIF(ประเมินสมรรถนะ!S76:V76,1),COUNTIF(ประเมินสมรรถนะ!S76:V76,3)&gt;=COUNTIF(ประเมินสมรรถนะ!S76:V76,2)),3,IF(AND(COUNTIF(ประเมินสมรรถนะ!S76:V76,2)&gt;=COUNTIF(ประเมินสมรรถนะ!S76:V76,0),COUNTIF(ประเมินสมรรถนะ!S76:V76,2)&gt;=COUNTIF(ประเมินสมรรถนะ!S76:V76,1)),2,IF(COUNTIF(ประเมินสมรรถนะ!S76:V76,1)&gt;=COUNTIF(ประเมินสมรรถนะ!S76:V76,0),1,0))))</f>
        <v>-</v>
      </c>
      <c r="J74" s="431" t="str">
        <f>IF(COUNTIF(ประเมินสมรรถนะ!W76:AA76,"")=5,"-",IF(AND(COUNTIF(ประเมินสมรรถนะ!W76:AA76,3)&gt;=COUNTIF(ประเมินสมรรถนะ!W76:AA76,0),COUNTIF(ประเมินสมรรถนะ!W76:AA76,3)&gt;=COUNTIF(ประเมินสมรรถนะ!W76:AA76,1),COUNTIF(ประเมินสมรรถนะ!W76:AA76,3)&gt;=COUNTIF(ประเมินสมรรถนะ!W76:AA76,2)),3,IF(AND(COUNTIF(ประเมินสมรรถนะ!W76:AA76,2)&gt;=COUNTIF(ประเมินสมรรถนะ!W76:AA76,0),COUNTIF(ประเมินสมรรถนะ!W76:AA76,2)&gt;=COUNTIF(ประเมินสมรรถนะ!W76:AA76,1)),2,IF(COUNTIF(ประเมินสมรรถนะ!W76:AA76,1)&gt;=COUNTIF(ประเมินสมรรถนะ!W76:AA76,0),1,0))))</f>
        <v>-</v>
      </c>
      <c r="K74" s="431" t="str">
        <f>IF(COUNTIF(ประเมินสมรรถนะ!AB76:AF76,"")=5,"-",IF(AND(COUNTIF(ประเมินสมรรถนะ!AB76:AF76,3)&gt;=COUNTIF(ประเมินสมรรถนะ!AB76:AF76,0),COUNTIF(ประเมินสมรรถนะ!AB76:AF76,3)&gt;=COUNTIF(ประเมินสมรรถนะ!AB76:AF76,1),COUNTIF(ประเมินสมรรถนะ!AB76:AF76,3)&gt;=COUNTIF(ประเมินสมรรถนะ!AB76:AF76,2)),3,IF(AND(COUNTIF(ประเมินสมรรถนะ!AB76:AF76,2)&gt;=COUNTIF(ประเมินสมรรถนะ!AB76:AF76,0),COUNTIF(ประเมินสมรรถนะ!AB76:AF76,2)&gt;=COUNTIF(ประเมินสมรรถนะ!AB76:AF76,1)),2,IF(COUNTIF(ประเมินสมรรถนะ!AB76:AF76,1)&gt;=COUNTIF(ประเมินสมรรถนะ!AB76:AF76,0),1,0))))</f>
        <v>-</v>
      </c>
      <c r="L74" s="432" t="str">
        <f t="shared" si="3"/>
        <v/>
      </c>
      <c r="M74" s="433" t="str">
        <f t="shared" si="2"/>
        <v>-</v>
      </c>
      <c r="N74" s="433" t="str">
        <f t="shared" si="2"/>
        <v>-</v>
      </c>
      <c r="O74" s="433" t="str">
        <f t="shared" si="2"/>
        <v>-</v>
      </c>
      <c r="P74" s="433" t="str">
        <f t="shared" si="2"/>
        <v>-</v>
      </c>
      <c r="Q74" s="433" t="str">
        <f t="shared" si="2"/>
        <v>-</v>
      </c>
    </row>
    <row r="75" spans="2:17" x14ac:dyDescent="0.7">
      <c r="B75" s="426" t="str">
        <f>ประเมินสมรรถนะ!B77</f>
        <v>ป.4/2</v>
      </c>
      <c r="C75" s="427">
        <f>ประเมินสมรรถนะ!C77</f>
        <v>32</v>
      </c>
      <c r="D75" s="428" t="str">
        <f>ประเมินสมรรถนะ!E77</f>
        <v/>
      </c>
      <c r="E75" s="446" t="str">
        <f>ประเมินสมรรถนะ!F77</f>
        <v/>
      </c>
      <c r="F75" s="446" t="str">
        <f>ประเมินสมรรถนะ!G77</f>
        <v/>
      </c>
      <c r="G75" s="431" t="str">
        <f>IF(COUNTIF(ประเมินสมรรถนะ!I77:M77,"")=5,"-",IF(AND(COUNTIF(ประเมินสมรรถนะ!I77:M77,3)&gt;=COUNTIF(ประเมินสมรรถนะ!I77:M77,0),COUNTIF(ประเมินสมรรถนะ!I77:M77,3)&gt;=COUNTIF(ประเมินสมรรถนะ!I77:M77,1),COUNTIF(ประเมินสมรรถนะ!I77:M77,3)&gt;=COUNTIF(ประเมินสมรรถนะ!I77:M77,2)),3,IF(AND(COUNTIF(ประเมินสมรรถนะ!I77:M77,2)&gt;=COUNTIF(ประเมินสมรรถนะ!I77:M77,0),COUNTIF(ประเมินสมรรถนะ!I77:M77,2)&gt;=COUNTIF(ประเมินสมรรถนะ!I77:M77,1)),2,IF(COUNTIF(ประเมินสมรรถนะ!I77:M77,1)&gt;=COUNTIF(ประเมินสมรรถนะ!I77:M77,0),1,0))))</f>
        <v>-</v>
      </c>
      <c r="H75" s="431" t="str">
        <f>IF(COUNTIF(ประเมินสมรรถนะ!N77:R77,"")=5,"-",IF(AND(COUNTIF(ประเมินสมรรถนะ!N77:R77,3)&gt;=COUNTIF(ประเมินสมรรถนะ!N77:R77,0),COUNTIF(ประเมินสมรรถนะ!N77:R77,3)&gt;=COUNTIF(ประเมินสมรรถนะ!N77:R77,1),COUNTIF(ประเมินสมรรถนะ!N77:R77,3)&gt;=COUNTIF(ประเมินสมรรถนะ!N77:R77,2)),3,IF(AND(COUNTIF(ประเมินสมรรถนะ!N77:R77,2)&gt;=COUNTIF(ประเมินสมรรถนะ!N77:R77,0),COUNTIF(ประเมินสมรรถนะ!N77:R77,2)&gt;=COUNTIF(ประเมินสมรรถนะ!N77:R77,1)),2,IF(COUNTIF(ประเมินสมรรถนะ!N77:R77,1)&gt;=COUNTIF(ประเมินสมรรถนะ!N77:R77,0),1,0))))</f>
        <v>-</v>
      </c>
      <c r="I75" s="431" t="str">
        <f>IF(COUNTIF(ประเมินสมรรถนะ!S77:V77,"")=4,"-",IF(AND(COUNTIF(ประเมินสมรรถนะ!S77:V77,3)&gt;=COUNTIF(ประเมินสมรรถนะ!S77:V77,0),COUNTIF(ประเมินสมรรถนะ!S77:V77,3)&gt;=COUNTIF(ประเมินสมรรถนะ!S77:V77,1),COUNTIF(ประเมินสมรรถนะ!S77:V77,3)&gt;=COUNTIF(ประเมินสมรรถนะ!S77:V77,2)),3,IF(AND(COUNTIF(ประเมินสมรรถนะ!S77:V77,2)&gt;=COUNTIF(ประเมินสมรรถนะ!S77:V77,0),COUNTIF(ประเมินสมรรถนะ!S77:V77,2)&gt;=COUNTIF(ประเมินสมรรถนะ!S77:V77,1)),2,IF(COUNTIF(ประเมินสมรรถนะ!S77:V77,1)&gt;=COUNTIF(ประเมินสมรรถนะ!S77:V77,0),1,0))))</f>
        <v>-</v>
      </c>
      <c r="J75" s="431" t="str">
        <f>IF(COUNTIF(ประเมินสมรรถนะ!W77:AA77,"")=5,"-",IF(AND(COUNTIF(ประเมินสมรรถนะ!W77:AA77,3)&gt;=COUNTIF(ประเมินสมรรถนะ!W77:AA77,0),COUNTIF(ประเมินสมรรถนะ!W77:AA77,3)&gt;=COUNTIF(ประเมินสมรรถนะ!W77:AA77,1),COUNTIF(ประเมินสมรรถนะ!W77:AA77,3)&gt;=COUNTIF(ประเมินสมรรถนะ!W77:AA77,2)),3,IF(AND(COUNTIF(ประเมินสมรรถนะ!W77:AA77,2)&gt;=COUNTIF(ประเมินสมรรถนะ!W77:AA77,0),COUNTIF(ประเมินสมรรถนะ!W77:AA77,2)&gt;=COUNTIF(ประเมินสมรรถนะ!W77:AA77,1)),2,IF(COUNTIF(ประเมินสมรรถนะ!W77:AA77,1)&gt;=COUNTIF(ประเมินสมรรถนะ!W77:AA77,0),1,0))))</f>
        <v>-</v>
      </c>
      <c r="K75" s="431" t="str">
        <f>IF(COUNTIF(ประเมินสมรรถนะ!AB77:AF77,"")=5,"-",IF(AND(COUNTIF(ประเมินสมรรถนะ!AB77:AF77,3)&gt;=COUNTIF(ประเมินสมรรถนะ!AB77:AF77,0),COUNTIF(ประเมินสมรรถนะ!AB77:AF77,3)&gt;=COUNTIF(ประเมินสมรรถนะ!AB77:AF77,1),COUNTIF(ประเมินสมรรถนะ!AB77:AF77,3)&gt;=COUNTIF(ประเมินสมรรถนะ!AB77:AF77,2)),3,IF(AND(COUNTIF(ประเมินสมรรถนะ!AB77:AF77,2)&gt;=COUNTIF(ประเมินสมรรถนะ!AB77:AF77,0),COUNTIF(ประเมินสมรรถนะ!AB77:AF77,2)&gt;=COUNTIF(ประเมินสมรรถนะ!AB77:AF77,1)),2,IF(COUNTIF(ประเมินสมรรถนะ!AB77:AF77,1)&gt;=COUNTIF(ประเมินสมรรถนะ!AB77:AF77,0),1,0))))</f>
        <v>-</v>
      </c>
      <c r="L75" s="432" t="str">
        <f t="shared" si="3"/>
        <v/>
      </c>
      <c r="M75" s="433" t="str">
        <f t="shared" si="2"/>
        <v>-</v>
      </c>
      <c r="N75" s="433" t="str">
        <f t="shared" si="2"/>
        <v>-</v>
      </c>
      <c r="O75" s="433" t="str">
        <f t="shared" si="2"/>
        <v>-</v>
      </c>
      <c r="P75" s="433" t="str">
        <f t="shared" si="2"/>
        <v>-</v>
      </c>
      <c r="Q75" s="433" t="str">
        <f t="shared" si="2"/>
        <v>-</v>
      </c>
    </row>
    <row r="76" spans="2:17" x14ac:dyDescent="0.7">
      <c r="B76" s="426" t="str">
        <f>ประเมินสมรรถนะ!B78</f>
        <v>ป.4/2</v>
      </c>
      <c r="C76" s="427">
        <f>ประเมินสมรรถนะ!C78</f>
        <v>33</v>
      </c>
      <c r="D76" s="428" t="str">
        <f>ประเมินสมรรถนะ!E78</f>
        <v/>
      </c>
      <c r="E76" s="446" t="str">
        <f>ประเมินสมรรถนะ!F78</f>
        <v/>
      </c>
      <c r="F76" s="446" t="str">
        <f>ประเมินสมรรถนะ!G78</f>
        <v/>
      </c>
      <c r="G76" s="431" t="str">
        <f>IF(COUNTIF(ประเมินสมรรถนะ!I78:M78,"")=5,"-",IF(AND(COUNTIF(ประเมินสมรรถนะ!I78:M78,3)&gt;=COUNTIF(ประเมินสมรรถนะ!I78:M78,0),COUNTIF(ประเมินสมรรถนะ!I78:M78,3)&gt;=COUNTIF(ประเมินสมรรถนะ!I78:M78,1),COUNTIF(ประเมินสมรรถนะ!I78:M78,3)&gt;=COUNTIF(ประเมินสมรรถนะ!I78:M78,2)),3,IF(AND(COUNTIF(ประเมินสมรรถนะ!I78:M78,2)&gt;=COUNTIF(ประเมินสมรรถนะ!I78:M78,0),COUNTIF(ประเมินสมรรถนะ!I78:M78,2)&gt;=COUNTIF(ประเมินสมรรถนะ!I78:M78,1)),2,IF(COUNTIF(ประเมินสมรรถนะ!I78:M78,1)&gt;=COUNTIF(ประเมินสมรรถนะ!I78:M78,0),1,0))))</f>
        <v>-</v>
      </c>
      <c r="H76" s="431" t="str">
        <f>IF(COUNTIF(ประเมินสมรรถนะ!N78:R78,"")=5,"-",IF(AND(COUNTIF(ประเมินสมรรถนะ!N78:R78,3)&gt;=COUNTIF(ประเมินสมรรถนะ!N78:R78,0),COUNTIF(ประเมินสมรรถนะ!N78:R78,3)&gt;=COUNTIF(ประเมินสมรรถนะ!N78:R78,1),COUNTIF(ประเมินสมรรถนะ!N78:R78,3)&gt;=COUNTIF(ประเมินสมรรถนะ!N78:R78,2)),3,IF(AND(COUNTIF(ประเมินสมรรถนะ!N78:R78,2)&gt;=COUNTIF(ประเมินสมรรถนะ!N78:R78,0),COUNTIF(ประเมินสมรรถนะ!N78:R78,2)&gt;=COUNTIF(ประเมินสมรรถนะ!N78:R78,1)),2,IF(COUNTIF(ประเมินสมรรถนะ!N78:R78,1)&gt;=COUNTIF(ประเมินสมรรถนะ!N78:R78,0),1,0))))</f>
        <v>-</v>
      </c>
      <c r="I76" s="431" t="str">
        <f>IF(COUNTIF(ประเมินสมรรถนะ!S78:V78,"")=4,"-",IF(AND(COUNTIF(ประเมินสมรรถนะ!S78:V78,3)&gt;=COUNTIF(ประเมินสมรรถนะ!S78:V78,0),COUNTIF(ประเมินสมรรถนะ!S78:V78,3)&gt;=COUNTIF(ประเมินสมรรถนะ!S78:V78,1),COUNTIF(ประเมินสมรรถนะ!S78:V78,3)&gt;=COUNTIF(ประเมินสมรรถนะ!S78:V78,2)),3,IF(AND(COUNTIF(ประเมินสมรรถนะ!S78:V78,2)&gt;=COUNTIF(ประเมินสมรรถนะ!S78:V78,0),COUNTIF(ประเมินสมรรถนะ!S78:V78,2)&gt;=COUNTIF(ประเมินสมรรถนะ!S78:V78,1)),2,IF(COUNTIF(ประเมินสมรรถนะ!S78:V78,1)&gt;=COUNTIF(ประเมินสมรรถนะ!S78:V78,0),1,0))))</f>
        <v>-</v>
      </c>
      <c r="J76" s="431" t="str">
        <f>IF(COUNTIF(ประเมินสมรรถนะ!W78:AA78,"")=5,"-",IF(AND(COUNTIF(ประเมินสมรรถนะ!W78:AA78,3)&gt;=COUNTIF(ประเมินสมรรถนะ!W78:AA78,0),COUNTIF(ประเมินสมรรถนะ!W78:AA78,3)&gt;=COUNTIF(ประเมินสมรรถนะ!W78:AA78,1),COUNTIF(ประเมินสมรรถนะ!W78:AA78,3)&gt;=COUNTIF(ประเมินสมรรถนะ!W78:AA78,2)),3,IF(AND(COUNTIF(ประเมินสมรรถนะ!W78:AA78,2)&gt;=COUNTIF(ประเมินสมรรถนะ!W78:AA78,0),COUNTIF(ประเมินสมรรถนะ!W78:AA78,2)&gt;=COUNTIF(ประเมินสมรรถนะ!W78:AA78,1)),2,IF(COUNTIF(ประเมินสมรรถนะ!W78:AA78,1)&gt;=COUNTIF(ประเมินสมรรถนะ!W78:AA78,0),1,0))))</f>
        <v>-</v>
      </c>
      <c r="K76" s="431" t="str">
        <f>IF(COUNTIF(ประเมินสมรรถนะ!AB78:AF78,"")=5,"-",IF(AND(COUNTIF(ประเมินสมรรถนะ!AB78:AF78,3)&gt;=COUNTIF(ประเมินสมรรถนะ!AB78:AF78,0),COUNTIF(ประเมินสมรรถนะ!AB78:AF78,3)&gt;=COUNTIF(ประเมินสมรรถนะ!AB78:AF78,1),COUNTIF(ประเมินสมรรถนะ!AB78:AF78,3)&gt;=COUNTIF(ประเมินสมรรถนะ!AB78:AF78,2)),3,IF(AND(COUNTIF(ประเมินสมรรถนะ!AB78:AF78,2)&gt;=COUNTIF(ประเมินสมรรถนะ!AB78:AF78,0),COUNTIF(ประเมินสมรรถนะ!AB78:AF78,2)&gt;=COUNTIF(ประเมินสมรรถนะ!AB78:AF78,1)),2,IF(COUNTIF(ประเมินสมรรถนะ!AB78:AF78,1)&gt;=COUNTIF(ประเมินสมรรถนะ!AB78:AF78,0),1,0))))</f>
        <v>-</v>
      </c>
      <c r="L76" s="432" t="str">
        <f t="shared" si="3"/>
        <v/>
      </c>
      <c r="M76" s="433" t="str">
        <f t="shared" si="2"/>
        <v>-</v>
      </c>
      <c r="N76" s="433" t="str">
        <f t="shared" si="2"/>
        <v>-</v>
      </c>
      <c r="O76" s="433" t="str">
        <f t="shared" si="2"/>
        <v>-</v>
      </c>
      <c r="P76" s="433" t="str">
        <f t="shared" si="2"/>
        <v>-</v>
      </c>
      <c r="Q76" s="433" t="str">
        <f t="shared" si="2"/>
        <v>-</v>
      </c>
    </row>
    <row r="77" spans="2:17" x14ac:dyDescent="0.7">
      <c r="B77" s="426" t="str">
        <f>ประเมินสมรรถนะ!B79</f>
        <v>ป.4/2</v>
      </c>
      <c r="C77" s="427">
        <f>ประเมินสมรรถนะ!C79</f>
        <v>34</v>
      </c>
      <c r="D77" s="428" t="str">
        <f>ประเมินสมรรถนะ!E79</f>
        <v/>
      </c>
      <c r="E77" s="446" t="str">
        <f>ประเมินสมรรถนะ!F79</f>
        <v/>
      </c>
      <c r="F77" s="446" t="str">
        <f>ประเมินสมรรถนะ!G79</f>
        <v/>
      </c>
      <c r="G77" s="431" t="str">
        <f>IF(COUNTIF(ประเมินสมรรถนะ!I79:M79,"")=5,"-",IF(AND(COUNTIF(ประเมินสมรรถนะ!I79:M79,3)&gt;=COUNTIF(ประเมินสมรรถนะ!I79:M79,0),COUNTIF(ประเมินสมรรถนะ!I79:M79,3)&gt;=COUNTIF(ประเมินสมรรถนะ!I79:M79,1),COUNTIF(ประเมินสมรรถนะ!I79:M79,3)&gt;=COUNTIF(ประเมินสมรรถนะ!I79:M79,2)),3,IF(AND(COUNTIF(ประเมินสมรรถนะ!I79:M79,2)&gt;=COUNTIF(ประเมินสมรรถนะ!I79:M79,0),COUNTIF(ประเมินสมรรถนะ!I79:M79,2)&gt;=COUNTIF(ประเมินสมรรถนะ!I79:M79,1)),2,IF(COUNTIF(ประเมินสมรรถนะ!I79:M79,1)&gt;=COUNTIF(ประเมินสมรรถนะ!I79:M79,0),1,0))))</f>
        <v>-</v>
      </c>
      <c r="H77" s="431" t="str">
        <f>IF(COUNTIF(ประเมินสมรรถนะ!N79:R79,"")=5,"-",IF(AND(COUNTIF(ประเมินสมรรถนะ!N79:R79,3)&gt;=COUNTIF(ประเมินสมรรถนะ!N79:R79,0),COUNTIF(ประเมินสมรรถนะ!N79:R79,3)&gt;=COUNTIF(ประเมินสมรรถนะ!N79:R79,1),COUNTIF(ประเมินสมรรถนะ!N79:R79,3)&gt;=COUNTIF(ประเมินสมรรถนะ!N79:R79,2)),3,IF(AND(COUNTIF(ประเมินสมรรถนะ!N79:R79,2)&gt;=COUNTIF(ประเมินสมรรถนะ!N79:R79,0),COUNTIF(ประเมินสมรรถนะ!N79:R79,2)&gt;=COUNTIF(ประเมินสมรรถนะ!N79:R79,1)),2,IF(COUNTIF(ประเมินสมรรถนะ!N79:R79,1)&gt;=COUNTIF(ประเมินสมรรถนะ!N79:R79,0),1,0))))</f>
        <v>-</v>
      </c>
      <c r="I77" s="431" t="str">
        <f>IF(COUNTIF(ประเมินสมรรถนะ!S79:V79,"")=4,"-",IF(AND(COUNTIF(ประเมินสมรรถนะ!S79:V79,3)&gt;=COUNTIF(ประเมินสมรรถนะ!S79:V79,0),COUNTIF(ประเมินสมรรถนะ!S79:V79,3)&gt;=COUNTIF(ประเมินสมรรถนะ!S79:V79,1),COUNTIF(ประเมินสมรรถนะ!S79:V79,3)&gt;=COUNTIF(ประเมินสมรรถนะ!S79:V79,2)),3,IF(AND(COUNTIF(ประเมินสมรรถนะ!S79:V79,2)&gt;=COUNTIF(ประเมินสมรรถนะ!S79:V79,0),COUNTIF(ประเมินสมรรถนะ!S79:V79,2)&gt;=COUNTIF(ประเมินสมรรถนะ!S79:V79,1)),2,IF(COUNTIF(ประเมินสมรรถนะ!S79:V79,1)&gt;=COUNTIF(ประเมินสมรรถนะ!S79:V79,0),1,0))))</f>
        <v>-</v>
      </c>
      <c r="J77" s="431" t="str">
        <f>IF(COUNTIF(ประเมินสมรรถนะ!W79:AA79,"")=5,"-",IF(AND(COUNTIF(ประเมินสมรรถนะ!W79:AA79,3)&gt;=COUNTIF(ประเมินสมรรถนะ!W79:AA79,0),COUNTIF(ประเมินสมรรถนะ!W79:AA79,3)&gt;=COUNTIF(ประเมินสมรรถนะ!W79:AA79,1),COUNTIF(ประเมินสมรรถนะ!W79:AA79,3)&gt;=COUNTIF(ประเมินสมรรถนะ!W79:AA79,2)),3,IF(AND(COUNTIF(ประเมินสมรรถนะ!W79:AA79,2)&gt;=COUNTIF(ประเมินสมรรถนะ!W79:AA79,0),COUNTIF(ประเมินสมรรถนะ!W79:AA79,2)&gt;=COUNTIF(ประเมินสมรรถนะ!W79:AA79,1)),2,IF(COUNTIF(ประเมินสมรรถนะ!W79:AA79,1)&gt;=COUNTIF(ประเมินสมรรถนะ!W79:AA79,0),1,0))))</f>
        <v>-</v>
      </c>
      <c r="K77" s="431" t="str">
        <f>IF(COUNTIF(ประเมินสมรรถนะ!AB79:AF79,"")=5,"-",IF(AND(COUNTIF(ประเมินสมรรถนะ!AB79:AF79,3)&gt;=COUNTIF(ประเมินสมรรถนะ!AB79:AF79,0),COUNTIF(ประเมินสมรรถนะ!AB79:AF79,3)&gt;=COUNTIF(ประเมินสมรรถนะ!AB79:AF79,1),COUNTIF(ประเมินสมรรถนะ!AB79:AF79,3)&gt;=COUNTIF(ประเมินสมรรถนะ!AB79:AF79,2)),3,IF(AND(COUNTIF(ประเมินสมรรถนะ!AB79:AF79,2)&gt;=COUNTIF(ประเมินสมรรถนะ!AB79:AF79,0),COUNTIF(ประเมินสมรรถนะ!AB79:AF79,2)&gt;=COUNTIF(ประเมินสมรรถนะ!AB79:AF79,1)),2,IF(COUNTIF(ประเมินสมรรถนะ!AB79:AF79,1)&gt;=COUNTIF(ประเมินสมรรถนะ!AB79:AF79,0),1,0))))</f>
        <v>-</v>
      </c>
      <c r="L77" s="432" t="str">
        <f t="shared" si="3"/>
        <v/>
      </c>
      <c r="M77" s="433" t="str">
        <f t="shared" si="2"/>
        <v>-</v>
      </c>
      <c r="N77" s="433" t="str">
        <f t="shared" si="2"/>
        <v>-</v>
      </c>
      <c r="O77" s="433" t="str">
        <f t="shared" si="2"/>
        <v>-</v>
      </c>
      <c r="P77" s="433" t="str">
        <f t="shared" si="2"/>
        <v>-</v>
      </c>
      <c r="Q77" s="433" t="str">
        <f t="shared" si="2"/>
        <v>-</v>
      </c>
    </row>
    <row r="78" spans="2:17" x14ac:dyDescent="0.7">
      <c r="B78" s="426" t="str">
        <f>ประเมินสมรรถนะ!B80</f>
        <v>ป.4/2</v>
      </c>
      <c r="C78" s="427">
        <f>ประเมินสมรรถนะ!C80</f>
        <v>35</v>
      </c>
      <c r="D78" s="428" t="str">
        <f>ประเมินสมรรถนะ!E80</f>
        <v/>
      </c>
      <c r="E78" s="446" t="str">
        <f>ประเมินสมรรถนะ!F80</f>
        <v/>
      </c>
      <c r="F78" s="446" t="str">
        <f>ประเมินสมรรถนะ!G80</f>
        <v/>
      </c>
      <c r="G78" s="431" t="str">
        <f>IF(COUNTIF(ประเมินสมรรถนะ!I80:M80,"")=5,"-",IF(AND(COUNTIF(ประเมินสมรรถนะ!I80:M80,3)&gt;=COUNTIF(ประเมินสมรรถนะ!I80:M80,0),COUNTIF(ประเมินสมรรถนะ!I80:M80,3)&gt;=COUNTIF(ประเมินสมรรถนะ!I80:M80,1),COUNTIF(ประเมินสมรรถนะ!I80:M80,3)&gt;=COUNTIF(ประเมินสมรรถนะ!I80:M80,2)),3,IF(AND(COUNTIF(ประเมินสมรรถนะ!I80:M80,2)&gt;=COUNTIF(ประเมินสมรรถนะ!I80:M80,0),COUNTIF(ประเมินสมรรถนะ!I80:M80,2)&gt;=COUNTIF(ประเมินสมรรถนะ!I80:M80,1)),2,IF(COUNTIF(ประเมินสมรรถนะ!I80:M80,1)&gt;=COUNTIF(ประเมินสมรรถนะ!I80:M80,0),1,0))))</f>
        <v>-</v>
      </c>
      <c r="H78" s="431" t="str">
        <f>IF(COUNTIF(ประเมินสมรรถนะ!N80:R80,"")=5,"-",IF(AND(COUNTIF(ประเมินสมรรถนะ!N80:R80,3)&gt;=COUNTIF(ประเมินสมรรถนะ!N80:R80,0),COUNTIF(ประเมินสมรรถนะ!N80:R80,3)&gt;=COUNTIF(ประเมินสมรรถนะ!N80:R80,1),COUNTIF(ประเมินสมรรถนะ!N80:R80,3)&gt;=COUNTIF(ประเมินสมรรถนะ!N80:R80,2)),3,IF(AND(COUNTIF(ประเมินสมรรถนะ!N80:R80,2)&gt;=COUNTIF(ประเมินสมรรถนะ!N80:R80,0),COUNTIF(ประเมินสมรรถนะ!N80:R80,2)&gt;=COUNTIF(ประเมินสมรรถนะ!N80:R80,1)),2,IF(COUNTIF(ประเมินสมรรถนะ!N80:R80,1)&gt;=COUNTIF(ประเมินสมรรถนะ!N80:R80,0),1,0))))</f>
        <v>-</v>
      </c>
      <c r="I78" s="431" t="str">
        <f>IF(COUNTIF(ประเมินสมรรถนะ!S80:V80,"")=4,"-",IF(AND(COUNTIF(ประเมินสมรรถนะ!S80:V80,3)&gt;=COUNTIF(ประเมินสมรรถนะ!S80:V80,0),COUNTIF(ประเมินสมรรถนะ!S80:V80,3)&gt;=COUNTIF(ประเมินสมรรถนะ!S80:V80,1),COUNTIF(ประเมินสมรรถนะ!S80:V80,3)&gt;=COUNTIF(ประเมินสมรรถนะ!S80:V80,2)),3,IF(AND(COUNTIF(ประเมินสมรรถนะ!S80:V80,2)&gt;=COUNTIF(ประเมินสมรรถนะ!S80:V80,0),COUNTIF(ประเมินสมรรถนะ!S80:V80,2)&gt;=COUNTIF(ประเมินสมรรถนะ!S80:V80,1)),2,IF(COUNTIF(ประเมินสมรรถนะ!S80:V80,1)&gt;=COUNTIF(ประเมินสมรรถนะ!S80:V80,0),1,0))))</f>
        <v>-</v>
      </c>
      <c r="J78" s="431" t="str">
        <f>IF(COUNTIF(ประเมินสมรรถนะ!W80:AA80,"")=5,"-",IF(AND(COUNTIF(ประเมินสมรรถนะ!W80:AA80,3)&gt;=COUNTIF(ประเมินสมรรถนะ!W80:AA80,0),COUNTIF(ประเมินสมรรถนะ!W80:AA80,3)&gt;=COUNTIF(ประเมินสมรรถนะ!W80:AA80,1),COUNTIF(ประเมินสมรรถนะ!W80:AA80,3)&gt;=COUNTIF(ประเมินสมรรถนะ!W80:AA80,2)),3,IF(AND(COUNTIF(ประเมินสมรรถนะ!W80:AA80,2)&gt;=COUNTIF(ประเมินสมรรถนะ!W80:AA80,0),COUNTIF(ประเมินสมรรถนะ!W80:AA80,2)&gt;=COUNTIF(ประเมินสมรรถนะ!W80:AA80,1)),2,IF(COUNTIF(ประเมินสมรรถนะ!W80:AA80,1)&gt;=COUNTIF(ประเมินสมรรถนะ!W80:AA80,0),1,0))))</f>
        <v>-</v>
      </c>
      <c r="K78" s="431" t="str">
        <f>IF(COUNTIF(ประเมินสมรรถนะ!AB80:AF80,"")=5,"-",IF(AND(COUNTIF(ประเมินสมรรถนะ!AB80:AF80,3)&gt;=COUNTIF(ประเมินสมรรถนะ!AB80:AF80,0),COUNTIF(ประเมินสมรรถนะ!AB80:AF80,3)&gt;=COUNTIF(ประเมินสมรรถนะ!AB80:AF80,1),COUNTIF(ประเมินสมรรถนะ!AB80:AF80,3)&gt;=COUNTIF(ประเมินสมรรถนะ!AB80:AF80,2)),3,IF(AND(COUNTIF(ประเมินสมรรถนะ!AB80:AF80,2)&gt;=COUNTIF(ประเมินสมรรถนะ!AB80:AF80,0),COUNTIF(ประเมินสมรรถนะ!AB80:AF80,2)&gt;=COUNTIF(ประเมินสมรรถนะ!AB80:AF80,1)),2,IF(COUNTIF(ประเมินสมรรถนะ!AB80:AF80,1)&gt;=COUNTIF(ประเมินสมรรถนะ!AB80:AF80,0),1,0))))</f>
        <v>-</v>
      </c>
      <c r="L78" s="432" t="str">
        <f t="shared" si="3"/>
        <v/>
      </c>
      <c r="M78" s="433" t="str">
        <f t="shared" si="2"/>
        <v>-</v>
      </c>
      <c r="N78" s="433" t="str">
        <f t="shared" si="2"/>
        <v>-</v>
      </c>
      <c r="O78" s="433" t="str">
        <f t="shared" si="2"/>
        <v>-</v>
      </c>
      <c r="P78" s="433" t="str">
        <f t="shared" si="2"/>
        <v>-</v>
      </c>
      <c r="Q78" s="433" t="str">
        <f t="shared" si="2"/>
        <v>-</v>
      </c>
    </row>
    <row r="79" spans="2:17" x14ac:dyDescent="0.7">
      <c r="B79" s="426" t="str">
        <f>ประเมินสมรรถนะ!B81</f>
        <v>ป.4/2</v>
      </c>
      <c r="C79" s="427">
        <f>ประเมินสมรรถนะ!C81</f>
        <v>36</v>
      </c>
      <c r="D79" s="428" t="str">
        <f>ประเมินสมรรถนะ!E81</f>
        <v/>
      </c>
      <c r="E79" s="446" t="str">
        <f>ประเมินสมรรถนะ!F81</f>
        <v/>
      </c>
      <c r="F79" s="446" t="str">
        <f>ประเมินสมรรถนะ!G81</f>
        <v/>
      </c>
      <c r="G79" s="431" t="str">
        <f>IF(COUNTIF(ประเมินสมรรถนะ!I81:M81,"")=5,"-",IF(AND(COUNTIF(ประเมินสมรรถนะ!I81:M81,3)&gt;=COUNTIF(ประเมินสมรรถนะ!I81:M81,0),COUNTIF(ประเมินสมรรถนะ!I81:M81,3)&gt;=COUNTIF(ประเมินสมรรถนะ!I81:M81,1),COUNTIF(ประเมินสมรรถนะ!I81:M81,3)&gt;=COUNTIF(ประเมินสมรรถนะ!I81:M81,2)),3,IF(AND(COUNTIF(ประเมินสมรรถนะ!I81:M81,2)&gt;=COUNTIF(ประเมินสมรรถนะ!I81:M81,0),COUNTIF(ประเมินสมรรถนะ!I81:M81,2)&gt;=COUNTIF(ประเมินสมรรถนะ!I81:M81,1)),2,IF(COUNTIF(ประเมินสมรรถนะ!I81:M81,1)&gt;=COUNTIF(ประเมินสมรรถนะ!I81:M81,0),1,0))))</f>
        <v>-</v>
      </c>
      <c r="H79" s="431" t="str">
        <f>IF(COUNTIF(ประเมินสมรรถนะ!N81:R81,"")=5,"-",IF(AND(COUNTIF(ประเมินสมรรถนะ!N81:R81,3)&gt;=COUNTIF(ประเมินสมรรถนะ!N81:R81,0),COUNTIF(ประเมินสมรรถนะ!N81:R81,3)&gt;=COUNTIF(ประเมินสมรรถนะ!N81:R81,1),COUNTIF(ประเมินสมรรถนะ!N81:R81,3)&gt;=COUNTIF(ประเมินสมรรถนะ!N81:R81,2)),3,IF(AND(COUNTIF(ประเมินสมรรถนะ!N81:R81,2)&gt;=COUNTIF(ประเมินสมรรถนะ!N81:R81,0),COUNTIF(ประเมินสมรรถนะ!N81:R81,2)&gt;=COUNTIF(ประเมินสมรรถนะ!N81:R81,1)),2,IF(COUNTIF(ประเมินสมรรถนะ!N81:R81,1)&gt;=COUNTIF(ประเมินสมรรถนะ!N81:R81,0),1,0))))</f>
        <v>-</v>
      </c>
      <c r="I79" s="431" t="str">
        <f>IF(COUNTIF(ประเมินสมรรถนะ!S81:V81,"")=4,"-",IF(AND(COUNTIF(ประเมินสมรรถนะ!S81:V81,3)&gt;=COUNTIF(ประเมินสมรรถนะ!S81:V81,0),COUNTIF(ประเมินสมรรถนะ!S81:V81,3)&gt;=COUNTIF(ประเมินสมรรถนะ!S81:V81,1),COUNTIF(ประเมินสมรรถนะ!S81:V81,3)&gt;=COUNTIF(ประเมินสมรรถนะ!S81:V81,2)),3,IF(AND(COUNTIF(ประเมินสมรรถนะ!S81:V81,2)&gt;=COUNTIF(ประเมินสมรรถนะ!S81:V81,0),COUNTIF(ประเมินสมรรถนะ!S81:V81,2)&gt;=COUNTIF(ประเมินสมรรถนะ!S81:V81,1)),2,IF(COUNTIF(ประเมินสมรรถนะ!S81:V81,1)&gt;=COUNTIF(ประเมินสมรรถนะ!S81:V81,0),1,0))))</f>
        <v>-</v>
      </c>
      <c r="J79" s="431" t="str">
        <f>IF(COUNTIF(ประเมินสมรรถนะ!W81:AA81,"")=5,"-",IF(AND(COUNTIF(ประเมินสมรรถนะ!W81:AA81,3)&gt;=COUNTIF(ประเมินสมรรถนะ!W81:AA81,0),COUNTIF(ประเมินสมรรถนะ!W81:AA81,3)&gt;=COUNTIF(ประเมินสมรรถนะ!W81:AA81,1),COUNTIF(ประเมินสมรรถนะ!W81:AA81,3)&gt;=COUNTIF(ประเมินสมรรถนะ!W81:AA81,2)),3,IF(AND(COUNTIF(ประเมินสมรรถนะ!W81:AA81,2)&gt;=COUNTIF(ประเมินสมรรถนะ!W81:AA81,0),COUNTIF(ประเมินสมรรถนะ!W81:AA81,2)&gt;=COUNTIF(ประเมินสมรรถนะ!W81:AA81,1)),2,IF(COUNTIF(ประเมินสมรรถนะ!W81:AA81,1)&gt;=COUNTIF(ประเมินสมรรถนะ!W81:AA81,0),1,0))))</f>
        <v>-</v>
      </c>
      <c r="K79" s="431" t="str">
        <f>IF(COUNTIF(ประเมินสมรรถนะ!AB81:AF81,"")=5,"-",IF(AND(COUNTIF(ประเมินสมรรถนะ!AB81:AF81,3)&gt;=COUNTIF(ประเมินสมรรถนะ!AB81:AF81,0),COUNTIF(ประเมินสมรรถนะ!AB81:AF81,3)&gt;=COUNTIF(ประเมินสมรรถนะ!AB81:AF81,1),COUNTIF(ประเมินสมรรถนะ!AB81:AF81,3)&gt;=COUNTIF(ประเมินสมรรถนะ!AB81:AF81,2)),3,IF(AND(COUNTIF(ประเมินสมรรถนะ!AB81:AF81,2)&gt;=COUNTIF(ประเมินสมรรถนะ!AB81:AF81,0),COUNTIF(ประเมินสมรรถนะ!AB81:AF81,2)&gt;=COUNTIF(ประเมินสมรรถนะ!AB81:AF81,1)),2,IF(COUNTIF(ประเมินสมรรถนะ!AB81:AF81,1)&gt;=COUNTIF(ประเมินสมรรถนะ!AB81:AF81,0),1,0))))</f>
        <v>-</v>
      </c>
      <c r="L79" s="432" t="str">
        <f t="shared" si="3"/>
        <v/>
      </c>
      <c r="M79" s="433" t="str">
        <f t="shared" si="2"/>
        <v>-</v>
      </c>
      <c r="N79" s="433" t="str">
        <f t="shared" si="2"/>
        <v>-</v>
      </c>
      <c r="O79" s="433" t="str">
        <f t="shared" si="2"/>
        <v>-</v>
      </c>
      <c r="P79" s="433" t="str">
        <f t="shared" si="2"/>
        <v>-</v>
      </c>
      <c r="Q79" s="433" t="str">
        <f t="shared" si="2"/>
        <v>-</v>
      </c>
    </row>
    <row r="80" spans="2:17" x14ac:dyDescent="0.7">
      <c r="B80" s="426" t="str">
        <f>ประเมินสมรรถนะ!B82</f>
        <v>ป.4/2</v>
      </c>
      <c r="C80" s="427">
        <f>ประเมินสมรรถนะ!C82</f>
        <v>37</v>
      </c>
      <c r="D80" s="428" t="str">
        <f>ประเมินสมรรถนะ!E82</f>
        <v/>
      </c>
      <c r="E80" s="446" t="str">
        <f>ประเมินสมรรถนะ!F82</f>
        <v/>
      </c>
      <c r="F80" s="446" t="str">
        <f>ประเมินสมรรถนะ!G82</f>
        <v/>
      </c>
      <c r="G80" s="431" t="str">
        <f>IF(COUNTIF(ประเมินสมรรถนะ!I82:M82,"")=5,"-",IF(AND(COUNTIF(ประเมินสมรรถนะ!I82:M82,3)&gt;=COUNTIF(ประเมินสมรรถนะ!I82:M82,0),COUNTIF(ประเมินสมรรถนะ!I82:M82,3)&gt;=COUNTIF(ประเมินสมรรถนะ!I82:M82,1),COUNTIF(ประเมินสมรรถนะ!I82:M82,3)&gt;=COUNTIF(ประเมินสมรรถนะ!I82:M82,2)),3,IF(AND(COUNTIF(ประเมินสมรรถนะ!I82:M82,2)&gt;=COUNTIF(ประเมินสมรรถนะ!I82:M82,0),COUNTIF(ประเมินสมรรถนะ!I82:M82,2)&gt;=COUNTIF(ประเมินสมรรถนะ!I82:M82,1)),2,IF(COUNTIF(ประเมินสมรรถนะ!I82:M82,1)&gt;=COUNTIF(ประเมินสมรรถนะ!I82:M82,0),1,0))))</f>
        <v>-</v>
      </c>
      <c r="H80" s="431" t="str">
        <f>IF(COUNTIF(ประเมินสมรรถนะ!N82:R82,"")=5,"-",IF(AND(COUNTIF(ประเมินสมรรถนะ!N82:R82,3)&gt;=COUNTIF(ประเมินสมรรถนะ!N82:R82,0),COUNTIF(ประเมินสมรรถนะ!N82:R82,3)&gt;=COUNTIF(ประเมินสมรรถนะ!N82:R82,1),COUNTIF(ประเมินสมรรถนะ!N82:R82,3)&gt;=COUNTIF(ประเมินสมรรถนะ!N82:R82,2)),3,IF(AND(COUNTIF(ประเมินสมรรถนะ!N82:R82,2)&gt;=COUNTIF(ประเมินสมรรถนะ!N82:R82,0),COUNTIF(ประเมินสมรรถนะ!N82:R82,2)&gt;=COUNTIF(ประเมินสมรรถนะ!N82:R82,1)),2,IF(COUNTIF(ประเมินสมรรถนะ!N82:R82,1)&gt;=COUNTIF(ประเมินสมรรถนะ!N82:R82,0),1,0))))</f>
        <v>-</v>
      </c>
      <c r="I80" s="431" t="str">
        <f>IF(COUNTIF(ประเมินสมรรถนะ!S82:V82,"")=4,"-",IF(AND(COUNTIF(ประเมินสมรรถนะ!S82:V82,3)&gt;=COUNTIF(ประเมินสมรรถนะ!S82:V82,0),COUNTIF(ประเมินสมรรถนะ!S82:V82,3)&gt;=COUNTIF(ประเมินสมรรถนะ!S82:V82,1),COUNTIF(ประเมินสมรรถนะ!S82:V82,3)&gt;=COUNTIF(ประเมินสมรรถนะ!S82:V82,2)),3,IF(AND(COUNTIF(ประเมินสมรรถนะ!S82:V82,2)&gt;=COUNTIF(ประเมินสมรรถนะ!S82:V82,0),COUNTIF(ประเมินสมรรถนะ!S82:V82,2)&gt;=COUNTIF(ประเมินสมรรถนะ!S82:V82,1)),2,IF(COUNTIF(ประเมินสมรรถนะ!S82:V82,1)&gt;=COUNTIF(ประเมินสมรรถนะ!S82:V82,0),1,0))))</f>
        <v>-</v>
      </c>
      <c r="J80" s="431" t="str">
        <f>IF(COUNTIF(ประเมินสมรรถนะ!W82:AA82,"")=5,"-",IF(AND(COUNTIF(ประเมินสมรรถนะ!W82:AA82,3)&gt;=COUNTIF(ประเมินสมรรถนะ!W82:AA82,0),COUNTIF(ประเมินสมรรถนะ!W82:AA82,3)&gt;=COUNTIF(ประเมินสมรรถนะ!W82:AA82,1),COUNTIF(ประเมินสมรรถนะ!W82:AA82,3)&gt;=COUNTIF(ประเมินสมรรถนะ!W82:AA82,2)),3,IF(AND(COUNTIF(ประเมินสมรรถนะ!W82:AA82,2)&gt;=COUNTIF(ประเมินสมรรถนะ!W82:AA82,0),COUNTIF(ประเมินสมรรถนะ!W82:AA82,2)&gt;=COUNTIF(ประเมินสมรรถนะ!W82:AA82,1)),2,IF(COUNTIF(ประเมินสมรรถนะ!W82:AA82,1)&gt;=COUNTIF(ประเมินสมรรถนะ!W82:AA82,0),1,0))))</f>
        <v>-</v>
      </c>
      <c r="K80" s="431" t="str">
        <f>IF(COUNTIF(ประเมินสมรรถนะ!AB82:AF82,"")=5,"-",IF(AND(COUNTIF(ประเมินสมรรถนะ!AB82:AF82,3)&gt;=COUNTIF(ประเมินสมรรถนะ!AB82:AF82,0),COUNTIF(ประเมินสมรรถนะ!AB82:AF82,3)&gt;=COUNTIF(ประเมินสมรรถนะ!AB82:AF82,1),COUNTIF(ประเมินสมรรถนะ!AB82:AF82,3)&gt;=COUNTIF(ประเมินสมรรถนะ!AB82:AF82,2)),3,IF(AND(COUNTIF(ประเมินสมรรถนะ!AB82:AF82,2)&gt;=COUNTIF(ประเมินสมรรถนะ!AB82:AF82,0),COUNTIF(ประเมินสมรรถนะ!AB82:AF82,2)&gt;=COUNTIF(ประเมินสมรรถนะ!AB82:AF82,1)),2,IF(COUNTIF(ประเมินสมรรถนะ!AB82:AF82,1)&gt;=COUNTIF(ประเมินสมรรถนะ!AB82:AF82,0),1,0))))</f>
        <v>-</v>
      </c>
      <c r="L80" s="432" t="str">
        <f t="shared" si="3"/>
        <v/>
      </c>
      <c r="M80" s="433" t="str">
        <f t="shared" si="2"/>
        <v>-</v>
      </c>
      <c r="N80" s="433" t="str">
        <f t="shared" si="2"/>
        <v>-</v>
      </c>
      <c r="O80" s="433" t="str">
        <f t="shared" si="2"/>
        <v>-</v>
      </c>
      <c r="P80" s="433" t="str">
        <f t="shared" si="2"/>
        <v>-</v>
      </c>
      <c r="Q80" s="433" t="str">
        <f t="shared" si="2"/>
        <v>-</v>
      </c>
    </row>
    <row r="81" spans="2:17" x14ac:dyDescent="0.7">
      <c r="B81" s="426" t="str">
        <f>ประเมินสมรรถนะ!B83</f>
        <v>ป.4/2</v>
      </c>
      <c r="C81" s="427">
        <f>ประเมินสมรรถนะ!C83</f>
        <v>38</v>
      </c>
      <c r="D81" s="428" t="str">
        <f>ประเมินสมรรถนะ!E83</f>
        <v/>
      </c>
      <c r="E81" s="446" t="str">
        <f>ประเมินสมรรถนะ!F83</f>
        <v/>
      </c>
      <c r="F81" s="446" t="str">
        <f>ประเมินสมรรถนะ!G83</f>
        <v/>
      </c>
      <c r="G81" s="431" t="str">
        <f>IF(COUNTIF(ประเมินสมรรถนะ!I83:M83,"")=5,"-",IF(AND(COUNTIF(ประเมินสมรรถนะ!I83:M83,3)&gt;=COUNTIF(ประเมินสมรรถนะ!I83:M83,0),COUNTIF(ประเมินสมรรถนะ!I83:M83,3)&gt;=COUNTIF(ประเมินสมรรถนะ!I83:M83,1),COUNTIF(ประเมินสมรรถนะ!I83:M83,3)&gt;=COUNTIF(ประเมินสมรรถนะ!I83:M83,2)),3,IF(AND(COUNTIF(ประเมินสมรรถนะ!I83:M83,2)&gt;=COUNTIF(ประเมินสมรรถนะ!I83:M83,0),COUNTIF(ประเมินสมรรถนะ!I83:M83,2)&gt;=COUNTIF(ประเมินสมรรถนะ!I83:M83,1)),2,IF(COUNTIF(ประเมินสมรรถนะ!I83:M83,1)&gt;=COUNTIF(ประเมินสมรรถนะ!I83:M83,0),1,0))))</f>
        <v>-</v>
      </c>
      <c r="H81" s="431" t="str">
        <f>IF(COUNTIF(ประเมินสมรรถนะ!N83:R83,"")=5,"-",IF(AND(COUNTIF(ประเมินสมรรถนะ!N83:R83,3)&gt;=COUNTIF(ประเมินสมรรถนะ!N83:R83,0),COUNTIF(ประเมินสมรรถนะ!N83:R83,3)&gt;=COUNTIF(ประเมินสมรรถนะ!N83:R83,1),COUNTIF(ประเมินสมรรถนะ!N83:R83,3)&gt;=COUNTIF(ประเมินสมรรถนะ!N83:R83,2)),3,IF(AND(COUNTIF(ประเมินสมรรถนะ!N83:R83,2)&gt;=COUNTIF(ประเมินสมรรถนะ!N83:R83,0),COUNTIF(ประเมินสมรรถนะ!N83:R83,2)&gt;=COUNTIF(ประเมินสมรรถนะ!N83:R83,1)),2,IF(COUNTIF(ประเมินสมรรถนะ!N83:R83,1)&gt;=COUNTIF(ประเมินสมรรถนะ!N83:R83,0),1,0))))</f>
        <v>-</v>
      </c>
      <c r="I81" s="431" t="str">
        <f>IF(COUNTIF(ประเมินสมรรถนะ!S83:V83,"")=4,"-",IF(AND(COUNTIF(ประเมินสมรรถนะ!S83:V83,3)&gt;=COUNTIF(ประเมินสมรรถนะ!S83:V83,0),COUNTIF(ประเมินสมรรถนะ!S83:V83,3)&gt;=COUNTIF(ประเมินสมรรถนะ!S83:V83,1),COUNTIF(ประเมินสมรรถนะ!S83:V83,3)&gt;=COUNTIF(ประเมินสมรรถนะ!S83:V83,2)),3,IF(AND(COUNTIF(ประเมินสมรรถนะ!S83:V83,2)&gt;=COUNTIF(ประเมินสมรรถนะ!S83:V83,0),COUNTIF(ประเมินสมรรถนะ!S83:V83,2)&gt;=COUNTIF(ประเมินสมรรถนะ!S83:V83,1)),2,IF(COUNTIF(ประเมินสมรรถนะ!S83:V83,1)&gt;=COUNTIF(ประเมินสมรรถนะ!S83:V83,0),1,0))))</f>
        <v>-</v>
      </c>
      <c r="J81" s="431" t="str">
        <f>IF(COUNTIF(ประเมินสมรรถนะ!W83:AA83,"")=5,"-",IF(AND(COUNTIF(ประเมินสมรรถนะ!W83:AA83,3)&gt;=COUNTIF(ประเมินสมรรถนะ!W83:AA83,0),COUNTIF(ประเมินสมรรถนะ!W83:AA83,3)&gt;=COUNTIF(ประเมินสมรรถนะ!W83:AA83,1),COUNTIF(ประเมินสมรรถนะ!W83:AA83,3)&gt;=COUNTIF(ประเมินสมรรถนะ!W83:AA83,2)),3,IF(AND(COUNTIF(ประเมินสมรรถนะ!W83:AA83,2)&gt;=COUNTIF(ประเมินสมรรถนะ!W83:AA83,0),COUNTIF(ประเมินสมรรถนะ!W83:AA83,2)&gt;=COUNTIF(ประเมินสมรรถนะ!W83:AA83,1)),2,IF(COUNTIF(ประเมินสมรรถนะ!W83:AA83,1)&gt;=COUNTIF(ประเมินสมรรถนะ!W83:AA83,0),1,0))))</f>
        <v>-</v>
      </c>
      <c r="K81" s="431" t="str">
        <f>IF(COUNTIF(ประเมินสมรรถนะ!AB83:AF83,"")=5,"-",IF(AND(COUNTIF(ประเมินสมรรถนะ!AB83:AF83,3)&gt;=COUNTIF(ประเมินสมรรถนะ!AB83:AF83,0),COUNTIF(ประเมินสมรรถนะ!AB83:AF83,3)&gt;=COUNTIF(ประเมินสมรรถนะ!AB83:AF83,1),COUNTIF(ประเมินสมรรถนะ!AB83:AF83,3)&gt;=COUNTIF(ประเมินสมรรถนะ!AB83:AF83,2)),3,IF(AND(COUNTIF(ประเมินสมรรถนะ!AB83:AF83,2)&gt;=COUNTIF(ประเมินสมรรถนะ!AB83:AF83,0),COUNTIF(ประเมินสมรรถนะ!AB83:AF83,2)&gt;=COUNTIF(ประเมินสมรรถนะ!AB83:AF83,1)),2,IF(COUNTIF(ประเมินสมรรถนะ!AB83:AF83,1)&gt;=COUNTIF(ประเมินสมรรถนะ!AB83:AF83,0),1,0))))</f>
        <v>-</v>
      </c>
      <c r="L81" s="432" t="str">
        <f t="shared" si="3"/>
        <v/>
      </c>
      <c r="M81" s="433" t="str">
        <f t="shared" si="2"/>
        <v>-</v>
      </c>
      <c r="N81" s="433" t="str">
        <f t="shared" si="2"/>
        <v>-</v>
      </c>
      <c r="O81" s="433" t="str">
        <f t="shared" si="2"/>
        <v>-</v>
      </c>
      <c r="P81" s="433" t="str">
        <f t="shared" si="2"/>
        <v>-</v>
      </c>
      <c r="Q81" s="433" t="str">
        <f t="shared" si="2"/>
        <v>-</v>
      </c>
    </row>
    <row r="82" spans="2:17" x14ac:dyDescent="0.7">
      <c r="B82" s="426" t="str">
        <f>ประเมินสมรรถนะ!B84</f>
        <v>ป.4/2</v>
      </c>
      <c r="C82" s="427">
        <f>ประเมินสมรรถนะ!C84</f>
        <v>39</v>
      </c>
      <c r="D82" s="428" t="str">
        <f>ประเมินสมรรถนะ!E84</f>
        <v/>
      </c>
      <c r="E82" s="446" t="str">
        <f>ประเมินสมรรถนะ!F84</f>
        <v/>
      </c>
      <c r="F82" s="446" t="str">
        <f>ประเมินสมรรถนะ!G84</f>
        <v/>
      </c>
      <c r="G82" s="431" t="str">
        <f>IF(COUNTIF(ประเมินสมรรถนะ!I84:M84,"")=5,"-",IF(AND(COUNTIF(ประเมินสมรรถนะ!I84:M84,3)&gt;=COUNTIF(ประเมินสมรรถนะ!I84:M84,0),COUNTIF(ประเมินสมรรถนะ!I84:M84,3)&gt;=COUNTIF(ประเมินสมรรถนะ!I84:M84,1),COUNTIF(ประเมินสมรรถนะ!I84:M84,3)&gt;=COUNTIF(ประเมินสมรรถนะ!I84:M84,2)),3,IF(AND(COUNTIF(ประเมินสมรรถนะ!I84:M84,2)&gt;=COUNTIF(ประเมินสมรรถนะ!I84:M84,0),COUNTIF(ประเมินสมรรถนะ!I84:M84,2)&gt;=COUNTIF(ประเมินสมรรถนะ!I84:M84,1)),2,IF(COUNTIF(ประเมินสมรรถนะ!I84:M84,1)&gt;=COUNTIF(ประเมินสมรรถนะ!I84:M84,0),1,0))))</f>
        <v>-</v>
      </c>
      <c r="H82" s="431" t="str">
        <f>IF(COUNTIF(ประเมินสมรรถนะ!N84:R84,"")=5,"-",IF(AND(COUNTIF(ประเมินสมรรถนะ!N84:R84,3)&gt;=COUNTIF(ประเมินสมรรถนะ!N84:R84,0),COUNTIF(ประเมินสมรรถนะ!N84:R84,3)&gt;=COUNTIF(ประเมินสมรรถนะ!N84:R84,1),COUNTIF(ประเมินสมรรถนะ!N84:R84,3)&gt;=COUNTIF(ประเมินสมรรถนะ!N84:R84,2)),3,IF(AND(COUNTIF(ประเมินสมรรถนะ!N84:R84,2)&gt;=COUNTIF(ประเมินสมรรถนะ!N84:R84,0),COUNTIF(ประเมินสมรรถนะ!N84:R84,2)&gt;=COUNTIF(ประเมินสมรรถนะ!N84:R84,1)),2,IF(COUNTIF(ประเมินสมรรถนะ!N84:R84,1)&gt;=COUNTIF(ประเมินสมรรถนะ!N84:R84,0),1,0))))</f>
        <v>-</v>
      </c>
      <c r="I82" s="431" t="str">
        <f>IF(COUNTIF(ประเมินสมรรถนะ!S84:V84,"")=4,"-",IF(AND(COUNTIF(ประเมินสมรรถนะ!S84:V84,3)&gt;=COUNTIF(ประเมินสมรรถนะ!S84:V84,0),COUNTIF(ประเมินสมรรถนะ!S84:V84,3)&gt;=COUNTIF(ประเมินสมรรถนะ!S84:V84,1),COUNTIF(ประเมินสมรรถนะ!S84:V84,3)&gt;=COUNTIF(ประเมินสมรรถนะ!S84:V84,2)),3,IF(AND(COUNTIF(ประเมินสมรรถนะ!S84:V84,2)&gt;=COUNTIF(ประเมินสมรรถนะ!S84:V84,0),COUNTIF(ประเมินสมรรถนะ!S84:V84,2)&gt;=COUNTIF(ประเมินสมรรถนะ!S84:V84,1)),2,IF(COUNTIF(ประเมินสมรรถนะ!S84:V84,1)&gt;=COUNTIF(ประเมินสมรรถนะ!S84:V84,0),1,0))))</f>
        <v>-</v>
      </c>
      <c r="J82" s="431" t="str">
        <f>IF(COUNTIF(ประเมินสมรรถนะ!W84:AA84,"")=5,"-",IF(AND(COUNTIF(ประเมินสมรรถนะ!W84:AA84,3)&gt;=COUNTIF(ประเมินสมรรถนะ!W84:AA84,0),COUNTIF(ประเมินสมรรถนะ!W84:AA84,3)&gt;=COUNTIF(ประเมินสมรรถนะ!W84:AA84,1),COUNTIF(ประเมินสมรรถนะ!W84:AA84,3)&gt;=COUNTIF(ประเมินสมรรถนะ!W84:AA84,2)),3,IF(AND(COUNTIF(ประเมินสมรรถนะ!W84:AA84,2)&gt;=COUNTIF(ประเมินสมรรถนะ!W84:AA84,0),COUNTIF(ประเมินสมรรถนะ!W84:AA84,2)&gt;=COUNTIF(ประเมินสมรรถนะ!W84:AA84,1)),2,IF(COUNTIF(ประเมินสมรรถนะ!W84:AA84,1)&gt;=COUNTIF(ประเมินสมรรถนะ!W84:AA84,0),1,0))))</f>
        <v>-</v>
      </c>
      <c r="K82" s="431" t="str">
        <f>IF(COUNTIF(ประเมินสมรรถนะ!AB84:AF84,"")=5,"-",IF(AND(COUNTIF(ประเมินสมรรถนะ!AB84:AF84,3)&gt;=COUNTIF(ประเมินสมรรถนะ!AB84:AF84,0),COUNTIF(ประเมินสมรรถนะ!AB84:AF84,3)&gt;=COUNTIF(ประเมินสมรรถนะ!AB84:AF84,1),COUNTIF(ประเมินสมรรถนะ!AB84:AF84,3)&gt;=COUNTIF(ประเมินสมรรถนะ!AB84:AF84,2)),3,IF(AND(COUNTIF(ประเมินสมรรถนะ!AB84:AF84,2)&gt;=COUNTIF(ประเมินสมรรถนะ!AB84:AF84,0),COUNTIF(ประเมินสมรรถนะ!AB84:AF84,2)&gt;=COUNTIF(ประเมินสมรรถนะ!AB84:AF84,1)),2,IF(COUNTIF(ประเมินสมรรถนะ!AB84:AF84,1)&gt;=COUNTIF(ประเมินสมรรถนะ!AB84:AF84,0),1,0))))</f>
        <v>-</v>
      </c>
      <c r="L82" s="432" t="str">
        <f t="shared" si="3"/>
        <v/>
      </c>
      <c r="M82" s="433" t="str">
        <f t="shared" si="2"/>
        <v>-</v>
      </c>
      <c r="N82" s="433" t="str">
        <f t="shared" si="2"/>
        <v>-</v>
      </c>
      <c r="O82" s="433" t="str">
        <f t="shared" si="2"/>
        <v>-</v>
      </c>
      <c r="P82" s="433" t="str">
        <f t="shared" si="2"/>
        <v>-</v>
      </c>
      <c r="Q82" s="433" t="str">
        <f t="shared" si="2"/>
        <v>-</v>
      </c>
    </row>
    <row r="83" spans="2:17" x14ac:dyDescent="0.7">
      <c r="B83" s="426" t="str">
        <f>ประเมินสมรรถนะ!B85</f>
        <v>ป.4/2</v>
      </c>
      <c r="C83" s="427">
        <f>ประเมินสมรรถนะ!C85</f>
        <v>40</v>
      </c>
      <c r="D83" s="428" t="str">
        <f>ประเมินสมรรถนะ!E85</f>
        <v/>
      </c>
      <c r="E83" s="446" t="str">
        <f>ประเมินสมรรถนะ!F85</f>
        <v/>
      </c>
      <c r="F83" s="446" t="str">
        <f>ประเมินสมรรถนะ!G85</f>
        <v/>
      </c>
      <c r="G83" s="431" t="str">
        <f>IF(COUNTIF(ประเมินสมรรถนะ!I85:M85,"")=5,"-",IF(AND(COUNTIF(ประเมินสมรรถนะ!I85:M85,3)&gt;=COUNTIF(ประเมินสมรรถนะ!I85:M85,0),COUNTIF(ประเมินสมรรถนะ!I85:M85,3)&gt;=COUNTIF(ประเมินสมรรถนะ!I85:M85,1),COUNTIF(ประเมินสมรรถนะ!I85:M85,3)&gt;=COUNTIF(ประเมินสมรรถนะ!I85:M85,2)),3,IF(AND(COUNTIF(ประเมินสมรรถนะ!I85:M85,2)&gt;=COUNTIF(ประเมินสมรรถนะ!I85:M85,0),COUNTIF(ประเมินสมรรถนะ!I85:M85,2)&gt;=COUNTIF(ประเมินสมรรถนะ!I85:M85,1)),2,IF(COUNTIF(ประเมินสมรรถนะ!I85:M85,1)&gt;=COUNTIF(ประเมินสมรรถนะ!I85:M85,0),1,0))))</f>
        <v>-</v>
      </c>
      <c r="H83" s="431" t="str">
        <f>IF(COUNTIF(ประเมินสมรรถนะ!N85:R85,"")=5,"-",IF(AND(COUNTIF(ประเมินสมรรถนะ!N85:R85,3)&gt;=COUNTIF(ประเมินสมรรถนะ!N85:R85,0),COUNTIF(ประเมินสมรรถนะ!N85:R85,3)&gt;=COUNTIF(ประเมินสมรรถนะ!N85:R85,1),COUNTIF(ประเมินสมรรถนะ!N85:R85,3)&gt;=COUNTIF(ประเมินสมรรถนะ!N85:R85,2)),3,IF(AND(COUNTIF(ประเมินสมรรถนะ!N85:R85,2)&gt;=COUNTIF(ประเมินสมรรถนะ!N85:R85,0),COUNTIF(ประเมินสมรรถนะ!N85:R85,2)&gt;=COUNTIF(ประเมินสมรรถนะ!N85:R85,1)),2,IF(COUNTIF(ประเมินสมรรถนะ!N85:R85,1)&gt;=COUNTIF(ประเมินสมรรถนะ!N85:R85,0),1,0))))</f>
        <v>-</v>
      </c>
      <c r="I83" s="431" t="str">
        <f>IF(COUNTIF(ประเมินสมรรถนะ!S85:V85,"")=4,"-",IF(AND(COUNTIF(ประเมินสมรรถนะ!S85:V85,3)&gt;=COUNTIF(ประเมินสมรรถนะ!S85:V85,0),COUNTIF(ประเมินสมรรถนะ!S85:V85,3)&gt;=COUNTIF(ประเมินสมรรถนะ!S85:V85,1),COUNTIF(ประเมินสมรรถนะ!S85:V85,3)&gt;=COUNTIF(ประเมินสมรรถนะ!S85:V85,2)),3,IF(AND(COUNTIF(ประเมินสมรรถนะ!S85:V85,2)&gt;=COUNTIF(ประเมินสมรรถนะ!S85:V85,0),COUNTIF(ประเมินสมรรถนะ!S85:V85,2)&gt;=COUNTIF(ประเมินสมรรถนะ!S85:V85,1)),2,IF(COUNTIF(ประเมินสมรรถนะ!S85:V85,1)&gt;=COUNTIF(ประเมินสมรรถนะ!S85:V85,0),1,0))))</f>
        <v>-</v>
      </c>
      <c r="J83" s="431" t="str">
        <f>IF(COUNTIF(ประเมินสมรรถนะ!W85:AA85,"")=5,"-",IF(AND(COUNTIF(ประเมินสมรรถนะ!W85:AA85,3)&gt;=COUNTIF(ประเมินสมรรถนะ!W85:AA85,0),COUNTIF(ประเมินสมรรถนะ!W85:AA85,3)&gt;=COUNTIF(ประเมินสมรรถนะ!W85:AA85,1),COUNTIF(ประเมินสมรรถนะ!W85:AA85,3)&gt;=COUNTIF(ประเมินสมรรถนะ!W85:AA85,2)),3,IF(AND(COUNTIF(ประเมินสมรรถนะ!W85:AA85,2)&gt;=COUNTIF(ประเมินสมรรถนะ!W85:AA85,0),COUNTIF(ประเมินสมรรถนะ!W85:AA85,2)&gt;=COUNTIF(ประเมินสมรรถนะ!W85:AA85,1)),2,IF(COUNTIF(ประเมินสมรรถนะ!W85:AA85,1)&gt;=COUNTIF(ประเมินสมรรถนะ!W85:AA85,0),1,0))))</f>
        <v>-</v>
      </c>
      <c r="K83" s="431" t="str">
        <f>IF(COUNTIF(ประเมินสมรรถนะ!AB85:AF85,"")=5,"-",IF(AND(COUNTIF(ประเมินสมรรถนะ!AB85:AF85,3)&gt;=COUNTIF(ประเมินสมรรถนะ!AB85:AF85,0),COUNTIF(ประเมินสมรรถนะ!AB85:AF85,3)&gt;=COUNTIF(ประเมินสมรรถนะ!AB85:AF85,1),COUNTIF(ประเมินสมรรถนะ!AB85:AF85,3)&gt;=COUNTIF(ประเมินสมรรถนะ!AB85:AF85,2)),3,IF(AND(COUNTIF(ประเมินสมรรถนะ!AB85:AF85,2)&gt;=COUNTIF(ประเมินสมรรถนะ!AB85:AF85,0),COUNTIF(ประเมินสมรรถนะ!AB85:AF85,2)&gt;=COUNTIF(ประเมินสมรรถนะ!AB85:AF85,1)),2,IF(COUNTIF(ประเมินสมรรถนะ!AB85:AF85,1)&gt;=COUNTIF(ประเมินสมรรถนะ!AB85:AF85,0),1,0))))</f>
        <v>-</v>
      </c>
      <c r="L83" s="432" t="str">
        <f t="shared" si="3"/>
        <v/>
      </c>
      <c r="M83" s="433" t="str">
        <f t="shared" si="2"/>
        <v>-</v>
      </c>
      <c r="N83" s="433" t="str">
        <f t="shared" si="2"/>
        <v>-</v>
      </c>
      <c r="O83" s="433" t="str">
        <f t="shared" si="2"/>
        <v>-</v>
      </c>
      <c r="P83" s="433" t="str">
        <f t="shared" si="2"/>
        <v>-</v>
      </c>
      <c r="Q83" s="433" t="str">
        <f t="shared" si="2"/>
        <v>-</v>
      </c>
    </row>
  </sheetData>
  <sheetProtection selectLockedCells="1"/>
  <mergeCells count="3">
    <mergeCell ref="B1:L1"/>
    <mergeCell ref="B2:K2"/>
    <mergeCell ref="D3:F3"/>
  </mergeCells>
  <printOptions horizontalCentered="1"/>
  <pageMargins left="0.11811023622047245" right="0.15748031496062992" top="0.44" bottom="0.26" header="0.46" footer="0.23622047244094491"/>
  <pageSetup paperSize="9" scale="75" orientation="portrait" horizontalDpi="4294967293" verticalDpi="300" r:id="rId1"/>
  <headerFooter alignWithMargins="0"/>
  <rowBreaks count="1" manualBreakCount="1">
    <brk id="43" min="1" max="11" man="1"/>
  </rowBreaks>
  <ignoredErrors>
    <ignoredError sqref="G4:K4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Y56"/>
  <sheetViews>
    <sheetView showGridLines="0" showRowColHeaders="0" showZeros="0" tabSelected="1" zoomScale="55" zoomScaleNormal="55" zoomScaleSheetLayoutView="40" workbookViewId="0">
      <selection activeCell="L16" sqref="L16"/>
    </sheetView>
  </sheetViews>
  <sheetFormatPr defaultColWidth="0" defaultRowHeight="21.5" zeroHeight="1" x14ac:dyDescent="0.75"/>
  <cols>
    <col min="1" max="1" width="9.09765625" style="298" customWidth="1"/>
    <col min="2" max="2" width="47.3984375" style="298" customWidth="1"/>
    <col min="3" max="3" width="12.69921875" style="298" customWidth="1"/>
    <col min="4" max="4" width="14.69921875" style="298" customWidth="1"/>
    <col min="5" max="5" width="11.69921875" style="298" customWidth="1"/>
    <col min="6" max="6" width="3.09765625" style="298" customWidth="1"/>
    <col min="7" max="7" width="14.59765625" style="298" customWidth="1"/>
    <col min="8" max="8" width="11.59765625" style="298" customWidth="1"/>
    <col min="9" max="9" width="15.3984375" style="298" customWidth="1"/>
    <col min="10" max="10" width="16.19921875" style="298" bestFit="1" customWidth="1"/>
    <col min="11" max="13" width="15.69921875" style="298" customWidth="1"/>
    <col min="14" max="14" width="8.09765625" style="298" customWidth="1"/>
    <col min="15" max="15" width="15.69921875" style="298" customWidth="1"/>
    <col min="16" max="17" width="14" style="298" customWidth="1"/>
    <col min="18" max="18" width="5.59765625" style="298" customWidth="1"/>
    <col min="19" max="19" width="9.09765625" style="299" customWidth="1"/>
    <col min="20" max="20" width="2.69921875" style="299" customWidth="1"/>
    <col min="21" max="21" width="9.09765625" style="299" hidden="1" customWidth="1"/>
    <col min="22" max="22" width="12.59765625" style="298" hidden="1" customWidth="1"/>
    <col min="23" max="25" width="0" style="298" hidden="1" customWidth="1"/>
    <col min="26" max="16384" width="9.09765625" style="298" hidden="1"/>
  </cols>
  <sheetData>
    <row r="1" spans="1:21" x14ac:dyDescent="0.75">
      <c r="A1" s="331"/>
      <c r="B1" s="331"/>
    </row>
    <row r="2" spans="1:21" ht="103" x14ac:dyDescent="0.75">
      <c r="A2" s="331"/>
      <c r="B2" s="331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1"/>
    </row>
    <row r="3" spans="1:21" ht="64" x14ac:dyDescent="0.75">
      <c r="A3" s="331"/>
      <c r="B3" s="331"/>
      <c r="D3" s="454" t="s">
        <v>152</v>
      </c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S3" s="298"/>
      <c r="T3" s="298"/>
      <c r="U3" s="298"/>
    </row>
    <row r="4" spans="1:21" ht="57" x14ac:dyDescent="0.75">
      <c r="A4" s="331"/>
      <c r="B4" s="331"/>
      <c r="D4" s="455" t="s">
        <v>153</v>
      </c>
      <c r="E4" s="455"/>
      <c r="F4" s="455"/>
      <c r="G4" s="455"/>
      <c r="H4" s="455"/>
      <c r="I4" s="455"/>
      <c r="J4" s="455"/>
      <c r="K4" s="455"/>
      <c r="L4" s="455"/>
      <c r="M4" s="455"/>
      <c r="N4" s="455"/>
      <c r="O4" s="455"/>
      <c r="P4" s="455"/>
      <c r="S4" s="298"/>
      <c r="T4" s="298"/>
      <c r="U4" s="298"/>
    </row>
    <row r="5" spans="1:21" ht="35.15" customHeight="1" thickBot="1" x14ac:dyDescent="0.8">
      <c r="A5" s="331"/>
      <c r="B5" s="331"/>
      <c r="S5" s="298"/>
      <c r="T5" s="298"/>
      <c r="U5" s="298"/>
    </row>
    <row r="6" spans="1:21" ht="35.15" customHeight="1" thickBot="1" x14ac:dyDescent="1.05">
      <c r="A6" s="331"/>
      <c r="B6" s="331"/>
      <c r="D6" s="456" t="s">
        <v>26</v>
      </c>
      <c r="E6" s="456"/>
      <c r="F6" s="469" t="s">
        <v>484</v>
      </c>
      <c r="G6" s="469"/>
      <c r="H6" s="469"/>
      <c r="I6" s="469"/>
      <c r="K6" s="460" t="s">
        <v>95</v>
      </c>
      <c r="L6" s="457" t="s">
        <v>182</v>
      </c>
      <c r="M6" s="457"/>
      <c r="N6" s="389"/>
      <c r="O6" s="460" t="s">
        <v>95</v>
      </c>
      <c r="P6" s="457" t="s">
        <v>183</v>
      </c>
      <c r="Q6" s="457"/>
      <c r="R6" s="304"/>
      <c r="S6" s="304"/>
      <c r="T6" s="304"/>
      <c r="U6" s="298"/>
    </row>
    <row r="7" spans="1:21" ht="35.15" customHeight="1" thickBot="1" x14ac:dyDescent="1.05">
      <c r="A7" s="331"/>
      <c r="B7" s="331"/>
      <c r="D7" s="456" t="s">
        <v>20</v>
      </c>
      <c r="E7" s="456"/>
      <c r="F7" s="680">
        <v>2569</v>
      </c>
      <c r="G7" s="680"/>
      <c r="H7" s="680"/>
      <c r="I7" s="680"/>
      <c r="K7" s="460"/>
      <c r="L7" s="310" t="s">
        <v>180</v>
      </c>
      <c r="M7" s="307" t="s">
        <v>4</v>
      </c>
      <c r="N7" s="306"/>
      <c r="O7" s="460"/>
      <c r="P7" s="310" t="s">
        <v>180</v>
      </c>
      <c r="Q7" s="307" t="s">
        <v>4</v>
      </c>
      <c r="R7" s="304"/>
      <c r="S7" s="304"/>
      <c r="T7" s="298"/>
      <c r="U7" s="298"/>
    </row>
    <row r="8" spans="1:21" ht="35.15" customHeight="1" thickBot="1" x14ac:dyDescent="1.05">
      <c r="A8" s="331"/>
      <c r="B8" s="331"/>
      <c r="D8" s="353"/>
      <c r="E8" s="353" t="s">
        <v>393</v>
      </c>
      <c r="F8" s="458" t="s">
        <v>396</v>
      </c>
      <c r="G8" s="458"/>
      <c r="H8" s="458"/>
      <c r="I8" s="372" t="str">
        <f>F8&amp;F6</f>
        <v>ป.41_2</v>
      </c>
      <c r="K8" s="460" t="s">
        <v>597</v>
      </c>
      <c r="L8" s="297">
        <v>1</v>
      </c>
      <c r="M8" s="297">
        <v>15</v>
      </c>
      <c r="N8" s="306"/>
      <c r="O8" s="460" t="s">
        <v>597</v>
      </c>
      <c r="P8" s="297">
        <v>7</v>
      </c>
      <c r="Q8" s="297">
        <v>20</v>
      </c>
      <c r="R8" s="304"/>
      <c r="S8" s="298"/>
      <c r="T8" s="298"/>
      <c r="U8" s="298"/>
    </row>
    <row r="9" spans="1:21" ht="35.15" customHeight="1" thickBot="1" x14ac:dyDescent="1.05">
      <c r="A9" s="331"/>
      <c r="B9" s="331"/>
      <c r="D9" s="456" t="s">
        <v>23</v>
      </c>
      <c r="E9" s="456"/>
      <c r="F9" s="458" t="s">
        <v>772</v>
      </c>
      <c r="G9" s="458"/>
      <c r="H9" s="458"/>
      <c r="I9" s="458"/>
      <c r="K9" s="460"/>
      <c r="L9" s="297">
        <v>2</v>
      </c>
      <c r="M9" s="297">
        <v>10</v>
      </c>
      <c r="N9" s="306"/>
      <c r="O9" s="460"/>
      <c r="P9" s="297">
        <v>8</v>
      </c>
      <c r="Q9" s="297">
        <v>15</v>
      </c>
      <c r="R9" s="304"/>
      <c r="S9" s="298"/>
      <c r="T9" s="298"/>
      <c r="U9" s="298"/>
    </row>
    <row r="10" spans="1:21" ht="35.15" customHeight="1" thickBot="1" x14ac:dyDescent="1.05">
      <c r="A10" s="331"/>
      <c r="B10" s="331"/>
      <c r="D10" s="456" t="s">
        <v>49</v>
      </c>
      <c r="E10" s="456"/>
      <c r="F10" s="459" t="str">
        <f>VLOOKUP(F9,รหัส!D2:E183,2,0)</f>
        <v>การป้องกันการทุจริต 4</v>
      </c>
      <c r="G10" s="459"/>
      <c r="H10" s="459"/>
      <c r="I10" s="459"/>
      <c r="K10" s="460"/>
      <c r="L10" s="297">
        <v>3</v>
      </c>
      <c r="M10" s="297">
        <v>10</v>
      </c>
      <c r="N10" s="306"/>
      <c r="O10" s="460"/>
      <c r="P10" s="297"/>
      <c r="Q10" s="297"/>
      <c r="R10" s="304"/>
      <c r="S10" s="298"/>
      <c r="T10" s="298"/>
      <c r="U10" s="298"/>
    </row>
    <row r="11" spans="1:21" ht="35.15" customHeight="1" thickBot="1" x14ac:dyDescent="1.05">
      <c r="A11" s="331"/>
      <c r="B11" s="331"/>
      <c r="D11" s="456" t="s">
        <v>190</v>
      </c>
      <c r="E11" s="456"/>
      <c r="F11" s="458">
        <v>80</v>
      </c>
      <c r="G11" s="458"/>
      <c r="H11" s="458"/>
      <c r="I11" s="458"/>
      <c r="K11" s="460"/>
      <c r="L11" s="297"/>
      <c r="M11" s="297"/>
      <c r="N11" s="306"/>
      <c r="O11" s="460"/>
      <c r="P11" s="297"/>
      <c r="Q11" s="297"/>
      <c r="S11" s="298"/>
      <c r="T11" s="298"/>
      <c r="U11" s="298"/>
    </row>
    <row r="12" spans="1:21" ht="35.15" customHeight="1" thickBot="1" x14ac:dyDescent="1.05">
      <c r="A12" s="331"/>
      <c r="B12" s="331"/>
      <c r="D12" s="456" t="s">
        <v>19</v>
      </c>
      <c r="E12" s="456"/>
      <c r="F12" s="458" t="s">
        <v>782</v>
      </c>
      <c r="G12" s="458"/>
      <c r="H12" s="458"/>
      <c r="I12" s="458"/>
      <c r="K12" s="460"/>
      <c r="L12" s="297"/>
      <c r="M12" s="297"/>
      <c r="N12" s="306"/>
      <c r="O12" s="460"/>
      <c r="P12" s="297"/>
      <c r="Q12" s="297"/>
      <c r="S12" s="298"/>
      <c r="T12" s="298"/>
      <c r="U12" s="298"/>
    </row>
    <row r="13" spans="1:21" ht="35.15" customHeight="1" thickBot="1" x14ac:dyDescent="1.05">
      <c r="A13" s="331"/>
      <c r="B13" s="331"/>
      <c r="D13" s="456" t="s">
        <v>155</v>
      </c>
      <c r="E13" s="456"/>
      <c r="F13" s="468" t="s">
        <v>783</v>
      </c>
      <c r="G13" s="468"/>
      <c r="H13" s="468"/>
      <c r="I13" s="468"/>
      <c r="K13" s="460" t="s">
        <v>601</v>
      </c>
      <c r="L13" s="391">
        <v>4</v>
      </c>
      <c r="M13" s="391">
        <v>15</v>
      </c>
      <c r="N13" s="306"/>
      <c r="O13" s="460" t="s">
        <v>601</v>
      </c>
      <c r="P13" s="391">
        <v>9</v>
      </c>
      <c r="Q13" s="391">
        <v>15</v>
      </c>
      <c r="S13" s="298"/>
      <c r="T13" s="298"/>
      <c r="U13" s="298"/>
    </row>
    <row r="14" spans="1:21" ht="32.5" thickBot="1" x14ac:dyDescent="1.05">
      <c r="A14" s="331"/>
      <c r="B14" s="331"/>
      <c r="D14" s="456" t="s">
        <v>154</v>
      </c>
      <c r="E14" s="456"/>
      <c r="F14" s="463" t="s">
        <v>763</v>
      </c>
      <c r="G14" s="463"/>
      <c r="H14" s="463"/>
      <c r="I14" s="463"/>
      <c r="K14" s="460"/>
      <c r="L14" s="391">
        <v>5</v>
      </c>
      <c r="M14" s="391">
        <v>10</v>
      </c>
      <c r="N14" s="306"/>
      <c r="O14" s="460"/>
      <c r="P14" s="391">
        <v>10</v>
      </c>
      <c r="Q14" s="391">
        <v>20</v>
      </c>
      <c r="S14" s="298"/>
      <c r="T14" s="298"/>
    </row>
    <row r="15" spans="1:21" ht="32" x14ac:dyDescent="1">
      <c r="A15" s="331"/>
      <c r="B15" s="331"/>
      <c r="F15" s="463" t="s">
        <v>152</v>
      </c>
      <c r="G15" s="463"/>
      <c r="H15" s="463"/>
      <c r="I15" s="463"/>
      <c r="K15" s="460"/>
      <c r="L15" s="391">
        <v>6</v>
      </c>
      <c r="M15" s="391">
        <v>10</v>
      </c>
      <c r="N15" s="306"/>
      <c r="O15" s="460"/>
      <c r="P15" s="391"/>
      <c r="Q15" s="391"/>
      <c r="R15" s="305"/>
      <c r="U15" s="298"/>
    </row>
    <row r="16" spans="1:21" ht="32" x14ac:dyDescent="1">
      <c r="A16" s="331"/>
      <c r="B16" s="331"/>
      <c r="K16" s="460"/>
      <c r="L16" s="391"/>
      <c r="M16" s="391"/>
      <c r="N16" s="306"/>
      <c r="O16" s="460"/>
      <c r="P16" s="391"/>
      <c r="Q16" s="391"/>
      <c r="U16" s="298"/>
    </row>
    <row r="17" spans="1:25" ht="32" x14ac:dyDescent="1">
      <c r="A17" s="331"/>
      <c r="B17" s="331"/>
      <c r="D17" s="374" t="s">
        <v>70</v>
      </c>
      <c r="E17" s="470" t="s">
        <v>50</v>
      </c>
      <c r="F17" s="471"/>
      <c r="G17" s="471"/>
      <c r="H17" s="471"/>
      <c r="I17" s="472"/>
      <c r="K17" s="460"/>
      <c r="L17" s="391"/>
      <c r="M17" s="391"/>
      <c r="N17" s="306"/>
      <c r="O17" s="460"/>
      <c r="P17" s="391"/>
      <c r="Q17" s="391"/>
      <c r="U17" s="298"/>
    </row>
    <row r="18" spans="1:25" ht="32" x14ac:dyDescent="1">
      <c r="A18" s="331"/>
      <c r="B18" s="331"/>
      <c r="D18" s="373" t="str">
        <f>VLOOKUP(ข้อมูลเบื้องต้น!F$8,รหัส2!M$1:O$6,2,0)</f>
        <v>ป.4/1</v>
      </c>
      <c r="E18" s="465" t="str">
        <f>IF(D18="","",LOOKUP(ROWS(J$27:J$32),Teacher!$D$3:$D$40,Teacher!$C$3:$C$40))</f>
        <v>นางดวงสุดา โพธิ์ยอด</v>
      </c>
      <c r="F18" s="466"/>
      <c r="G18" s="466"/>
      <c r="H18" s="466"/>
      <c r="I18" s="467"/>
      <c r="L18" s="314" t="s">
        <v>4</v>
      </c>
      <c r="M18" s="315">
        <f>SUM(M8:M17)</f>
        <v>70</v>
      </c>
      <c r="N18" s="390"/>
      <c r="P18" s="315" t="s">
        <v>4</v>
      </c>
      <c r="Q18" s="315">
        <f>SUM(Q8:Q17)</f>
        <v>70</v>
      </c>
      <c r="U18" s="298"/>
    </row>
    <row r="19" spans="1:25" ht="29" x14ac:dyDescent="0.9">
      <c r="A19" s="331"/>
      <c r="B19" s="331"/>
      <c r="D19" s="373" t="str">
        <f>VLOOKUP(ข้อมูลเบื้องต้น!F$8,รหัส2!M$1:O$6,3,0)</f>
        <v>ป.4/2</v>
      </c>
      <c r="E19" s="465" t="str">
        <f>IF(D19="","",LOOKUP(ROWS(J$27:J$32),Teacher!$E$3:$E$40,Teacher!$C$3:$C$40))</f>
        <v>นายธนเทพ ก๋าวิบูล</v>
      </c>
      <c r="F19" s="466"/>
      <c r="G19" s="466"/>
      <c r="H19" s="466"/>
      <c r="I19" s="467"/>
      <c r="U19" s="298"/>
    </row>
    <row r="20" spans="1:25" ht="32" x14ac:dyDescent="1">
      <c r="A20" s="331"/>
      <c r="B20" s="331"/>
      <c r="D20" s="382"/>
      <c r="E20" s="383"/>
      <c r="F20" s="383"/>
      <c r="G20" s="383"/>
      <c r="H20" s="383"/>
      <c r="I20" s="383"/>
      <c r="L20" s="314" t="s">
        <v>602</v>
      </c>
      <c r="M20" s="315">
        <f>SUM(M8:M12)</f>
        <v>35</v>
      </c>
      <c r="N20" s="390"/>
      <c r="P20" s="314" t="s">
        <v>604</v>
      </c>
      <c r="Q20" s="315">
        <f>SUM(Q8:Q12)</f>
        <v>35</v>
      </c>
      <c r="U20" s="298"/>
    </row>
    <row r="21" spans="1:25" ht="32" x14ac:dyDescent="1">
      <c r="A21" s="331"/>
      <c r="B21" s="331"/>
      <c r="D21" s="382"/>
      <c r="E21" s="383"/>
      <c r="F21" s="383"/>
      <c r="G21" s="383"/>
      <c r="H21" s="383"/>
      <c r="I21" s="383"/>
      <c r="L21" s="314" t="s">
        <v>603</v>
      </c>
      <c r="M21" s="315">
        <f>SUM(M13:M17)</f>
        <v>35</v>
      </c>
      <c r="N21" s="390"/>
      <c r="P21" s="314" t="s">
        <v>605</v>
      </c>
      <c r="Q21" s="315">
        <f>SUM(Q13:Q17)</f>
        <v>35</v>
      </c>
      <c r="U21" s="298"/>
    </row>
    <row r="22" spans="1:25" ht="32" x14ac:dyDescent="1">
      <c r="A22" s="331"/>
      <c r="B22" s="331"/>
      <c r="L22" s="308" t="s">
        <v>594</v>
      </c>
      <c r="M22" s="297">
        <v>15</v>
      </c>
      <c r="N22" s="390"/>
      <c r="P22" s="308" t="s">
        <v>595</v>
      </c>
      <c r="Q22" s="297">
        <v>15</v>
      </c>
      <c r="U22" s="298"/>
    </row>
    <row r="23" spans="1:25" ht="32" x14ac:dyDescent="1">
      <c r="A23" s="331"/>
      <c r="B23" s="331"/>
      <c r="L23" s="308" t="s">
        <v>181</v>
      </c>
      <c r="M23" s="297">
        <v>15</v>
      </c>
      <c r="N23" s="390"/>
      <c r="P23" s="308" t="s">
        <v>185</v>
      </c>
      <c r="Q23" s="297">
        <v>15</v>
      </c>
      <c r="U23" s="298"/>
    </row>
    <row r="24" spans="1:25" ht="32" x14ac:dyDescent="1">
      <c r="A24" s="331"/>
      <c r="B24" s="331"/>
      <c r="L24" s="308" t="s">
        <v>4</v>
      </c>
      <c r="M24" s="315">
        <f>SUM(M20:M23)</f>
        <v>100</v>
      </c>
      <c r="N24" s="390"/>
      <c r="P24" s="308" t="s">
        <v>4</v>
      </c>
      <c r="Q24" s="315">
        <f>SUM(Q20:Q23)</f>
        <v>100</v>
      </c>
      <c r="U24" s="298"/>
    </row>
    <row r="25" spans="1:25" ht="29" x14ac:dyDescent="0.9">
      <c r="A25" s="331"/>
      <c r="B25" s="331"/>
      <c r="L25" s="375" t="s">
        <v>802</v>
      </c>
      <c r="U25" s="298"/>
    </row>
    <row r="26" spans="1:25" x14ac:dyDescent="0.75">
      <c r="A26" s="331"/>
      <c r="B26" s="331"/>
      <c r="U26" s="298"/>
    </row>
    <row r="27" spans="1:25" s="332" customFormat="1" ht="37.5" x14ac:dyDescent="0.75">
      <c r="A27" s="331"/>
      <c r="B27" s="331"/>
      <c r="C27" s="464" t="s">
        <v>713</v>
      </c>
      <c r="D27" s="464"/>
      <c r="E27" s="464"/>
      <c r="F27" s="464"/>
      <c r="G27" s="464"/>
      <c r="H27" s="464"/>
      <c r="I27" s="464"/>
      <c r="J27" s="464"/>
      <c r="K27" s="464"/>
      <c r="L27" s="464"/>
      <c r="M27" s="464"/>
      <c r="N27" s="464"/>
      <c r="O27" s="464"/>
      <c r="P27" s="464"/>
      <c r="Q27" s="464"/>
      <c r="R27" s="464"/>
      <c r="S27" s="464"/>
      <c r="T27" s="464"/>
    </row>
    <row r="28" spans="1:25" s="333" customFormat="1" ht="37.5" x14ac:dyDescent="0.75">
      <c r="A28" s="331"/>
      <c r="B28" s="331"/>
      <c r="C28" s="462" t="s">
        <v>184</v>
      </c>
      <c r="D28" s="462"/>
      <c r="E28" s="462"/>
      <c r="F28" s="462"/>
      <c r="G28" s="462"/>
      <c r="H28" s="462"/>
      <c r="I28" s="462"/>
      <c r="J28" s="462"/>
      <c r="K28" s="462"/>
      <c r="L28" s="462"/>
      <c r="M28" s="462"/>
      <c r="N28" s="462"/>
      <c r="O28" s="462"/>
      <c r="P28" s="462"/>
      <c r="Q28" s="462"/>
      <c r="R28" s="462"/>
      <c r="S28" s="462"/>
      <c r="T28" s="462"/>
    </row>
    <row r="29" spans="1:25" ht="34.5" x14ac:dyDescent="1.05">
      <c r="A29" s="331"/>
      <c r="B29" s="331"/>
      <c r="L29" s="303"/>
      <c r="M29" s="302"/>
      <c r="N29" s="302"/>
      <c r="O29" s="303"/>
      <c r="S29" s="309"/>
      <c r="T29" s="309"/>
      <c r="U29" s="298"/>
      <c r="W29" s="299"/>
      <c r="X29" s="299"/>
      <c r="Y29" s="299"/>
    </row>
    <row r="30" spans="1:25" ht="34.5" hidden="1" x14ac:dyDescent="1.05">
      <c r="A30" s="331"/>
      <c r="B30" s="331"/>
      <c r="L30" s="303"/>
      <c r="M30" s="302"/>
      <c r="N30" s="302"/>
      <c r="O30" s="303"/>
      <c r="S30" s="309"/>
      <c r="T30" s="309"/>
      <c r="U30" s="298"/>
      <c r="W30" s="299"/>
      <c r="X30" s="299"/>
      <c r="Y30" s="299"/>
    </row>
    <row r="31" spans="1:25" ht="34.5" hidden="1" x14ac:dyDescent="1.05">
      <c r="A31" s="331"/>
      <c r="B31" s="331"/>
      <c r="L31" s="303"/>
      <c r="M31" s="302"/>
      <c r="N31" s="302"/>
      <c r="O31" s="303"/>
      <c r="S31" s="309"/>
      <c r="T31" s="309"/>
      <c r="U31" s="298"/>
      <c r="W31" s="299"/>
      <c r="X31" s="299"/>
      <c r="Y31" s="299"/>
    </row>
    <row r="32" spans="1:25" ht="34.5" hidden="1" x14ac:dyDescent="1.05">
      <c r="A32" s="331"/>
      <c r="B32" s="331"/>
      <c r="I32" s="309"/>
      <c r="L32" s="303"/>
      <c r="M32" s="302"/>
      <c r="N32" s="302"/>
      <c r="O32" s="303"/>
      <c r="S32" s="298"/>
      <c r="T32" s="298"/>
      <c r="U32" s="298"/>
      <c r="W32" s="299"/>
      <c r="X32" s="299"/>
      <c r="Y32" s="299"/>
    </row>
    <row r="33" spans="1:25" ht="34.5" hidden="1" x14ac:dyDescent="1.05">
      <c r="A33" s="331"/>
      <c r="B33" s="331"/>
      <c r="L33" s="303"/>
      <c r="M33" s="302"/>
      <c r="N33" s="302"/>
      <c r="O33" s="303"/>
      <c r="S33" s="298"/>
      <c r="T33" s="298"/>
      <c r="U33" s="298"/>
      <c r="W33" s="299"/>
      <c r="X33" s="299"/>
      <c r="Y33" s="299"/>
    </row>
    <row r="34" spans="1:25" ht="34.5" hidden="1" x14ac:dyDescent="1.05">
      <c r="A34" s="331"/>
      <c r="B34" s="331"/>
      <c r="L34" s="303"/>
      <c r="M34" s="302"/>
      <c r="N34" s="302"/>
      <c r="O34" s="303"/>
      <c r="S34" s="298"/>
      <c r="T34" s="298"/>
      <c r="U34" s="298"/>
      <c r="W34" s="299"/>
      <c r="X34" s="299"/>
      <c r="Y34" s="299"/>
    </row>
    <row r="35" spans="1:25" ht="34.5" hidden="1" x14ac:dyDescent="1.05">
      <c r="A35" s="331"/>
      <c r="B35" s="331"/>
      <c r="L35" s="303"/>
      <c r="M35" s="302"/>
      <c r="N35" s="302"/>
      <c r="O35" s="303"/>
      <c r="S35" s="298"/>
      <c r="T35" s="298"/>
      <c r="U35" s="298"/>
      <c r="W35" s="299"/>
      <c r="X35" s="299"/>
      <c r="Y35" s="299"/>
    </row>
    <row r="36" spans="1:25" hidden="1" x14ac:dyDescent="0.75">
      <c r="A36" s="331"/>
      <c r="B36" s="331"/>
      <c r="S36" s="298"/>
      <c r="T36" s="298"/>
      <c r="U36" s="298"/>
      <c r="W36" s="299"/>
      <c r="X36" s="299"/>
      <c r="Y36" s="299"/>
    </row>
    <row r="37" spans="1:25" hidden="1" x14ac:dyDescent="0.75">
      <c r="A37" s="331"/>
      <c r="B37" s="331"/>
      <c r="S37" s="298"/>
      <c r="T37" s="298"/>
      <c r="U37" s="298"/>
      <c r="W37" s="299"/>
      <c r="X37" s="299"/>
      <c r="Y37" s="299"/>
    </row>
    <row r="38" spans="1:25" hidden="1" x14ac:dyDescent="0.75">
      <c r="A38" s="331"/>
      <c r="B38" s="331"/>
      <c r="S38" s="298"/>
      <c r="T38" s="298"/>
      <c r="U38" s="298"/>
      <c r="W38" s="299"/>
      <c r="X38" s="299"/>
      <c r="Y38" s="299"/>
    </row>
    <row r="39" spans="1:25" ht="27.5" hidden="1" x14ac:dyDescent="0.95">
      <c r="A39" s="331"/>
      <c r="B39" s="331"/>
      <c r="G39" s="461" t="e">
        <f>IF(#REF!&gt;100,"ตรวจสอบคะแนน","")</f>
        <v>#REF!</v>
      </c>
      <c r="H39" s="461"/>
      <c r="S39" s="298"/>
      <c r="T39" s="298"/>
      <c r="U39" s="298"/>
      <c r="W39" s="299"/>
      <c r="X39" s="299"/>
      <c r="Y39" s="299"/>
    </row>
    <row r="40" spans="1:25" hidden="1" x14ac:dyDescent="0.75">
      <c r="A40" s="331"/>
      <c r="B40" s="331"/>
      <c r="S40" s="298"/>
      <c r="T40" s="298"/>
      <c r="U40" s="298"/>
      <c r="W40" s="299"/>
      <c r="X40" s="299"/>
      <c r="Y40" s="299"/>
    </row>
    <row r="41" spans="1:25" hidden="1" x14ac:dyDescent="0.75">
      <c r="A41" s="331"/>
      <c r="B41" s="331"/>
      <c r="S41" s="298"/>
      <c r="T41" s="298"/>
      <c r="U41" s="298"/>
      <c r="W41" s="299"/>
      <c r="X41" s="299"/>
      <c r="Y41" s="299"/>
    </row>
    <row r="42" spans="1:25" hidden="1" x14ac:dyDescent="0.75">
      <c r="A42" s="331"/>
      <c r="B42" s="331"/>
      <c r="S42" s="298"/>
      <c r="T42" s="298"/>
      <c r="U42" s="298"/>
    </row>
    <row r="43" spans="1:25" hidden="1" x14ac:dyDescent="0.75">
      <c r="A43" s="331"/>
      <c r="B43" s="331"/>
      <c r="R43" s="299"/>
    </row>
    <row r="44" spans="1:25" hidden="1" x14ac:dyDescent="0.75">
      <c r="A44" s="331"/>
      <c r="B44" s="331"/>
    </row>
    <row r="45" spans="1:25" hidden="1" x14ac:dyDescent="0.75">
      <c r="A45" s="331"/>
      <c r="B45" s="331"/>
    </row>
    <row r="46" spans="1:25" hidden="1" x14ac:dyDescent="0.75">
      <c r="A46" s="331"/>
      <c r="B46" s="331"/>
    </row>
    <row r="47" spans="1:25" hidden="1" x14ac:dyDescent="0.75">
      <c r="A47" s="331"/>
      <c r="B47" s="331"/>
    </row>
    <row r="48" spans="1:25" hidden="1" x14ac:dyDescent="0.75">
      <c r="A48" s="331"/>
      <c r="B48" s="331"/>
    </row>
    <row r="49" spans="1:2" hidden="1" x14ac:dyDescent="0.75">
      <c r="A49" s="331"/>
      <c r="B49" s="331"/>
    </row>
    <row r="50" spans="1:2" hidden="1" x14ac:dyDescent="0.75">
      <c r="A50" s="331"/>
      <c r="B50" s="331"/>
    </row>
    <row r="51" spans="1:2" hidden="1" x14ac:dyDescent="0.75">
      <c r="A51" s="331"/>
      <c r="B51" s="331"/>
    </row>
    <row r="52" spans="1:2" hidden="1" x14ac:dyDescent="0.75">
      <c r="A52" s="331"/>
      <c r="B52" s="331"/>
    </row>
    <row r="53" spans="1:2" hidden="1" x14ac:dyDescent="0.75">
      <c r="A53" s="331"/>
      <c r="B53" s="331"/>
    </row>
    <row r="54" spans="1:2" hidden="1" x14ac:dyDescent="0.75">
      <c r="A54" s="331"/>
      <c r="B54" s="331"/>
    </row>
    <row r="55" spans="1:2" hidden="1" x14ac:dyDescent="0.75">
      <c r="A55" s="331"/>
      <c r="B55" s="331"/>
    </row>
    <row r="56" spans="1:2" x14ac:dyDescent="0.75">
      <c r="A56" s="331"/>
      <c r="B56" s="331"/>
    </row>
  </sheetData>
  <sheetProtection algorithmName="SHA-512" hashValue="L58l/beeCBvGQ5B7Jb8qY97xZRcH7umsxHkElBkv4bHKEEUWHJ61yoxj/5i2XLWsbsJCneBs13Dm0h7dgQ0XKw==" saltValue="27myU89eD1yJAW9csYoohA==" spinCount="100000" sheet="1" selectLockedCells="1"/>
  <customSheetViews>
    <customSheetView guid="{389C1853-6099-4D9F-A0F7-7F9074524A1B}" zeroValues="0" showRuler="0" topLeftCell="A25">
      <selection activeCell="M34" sqref="M34"/>
      <pageMargins left="0.7" right="0.7" top="0.75" bottom="0.75" header="0.3" footer="0.3"/>
      <pageSetup paperSize="9" orientation="portrait" horizontalDpi="4294967293" verticalDpi="0" r:id="rId1"/>
      <headerFooter alignWithMargins="0"/>
    </customSheetView>
  </customSheetViews>
  <mergeCells count="34">
    <mergeCell ref="F13:I13"/>
    <mergeCell ref="E18:I18"/>
    <mergeCell ref="F6:I6"/>
    <mergeCell ref="F10:I10"/>
    <mergeCell ref="F15:I15"/>
    <mergeCell ref="E17:I17"/>
    <mergeCell ref="K13:K17"/>
    <mergeCell ref="G39:H39"/>
    <mergeCell ref="C28:T28"/>
    <mergeCell ref="K6:K7"/>
    <mergeCell ref="O6:O7"/>
    <mergeCell ref="O8:O12"/>
    <mergeCell ref="O13:O17"/>
    <mergeCell ref="D12:E12"/>
    <mergeCell ref="D13:E13"/>
    <mergeCell ref="D14:E14"/>
    <mergeCell ref="F14:I14"/>
    <mergeCell ref="C27:T27"/>
    <mergeCell ref="F12:I12"/>
    <mergeCell ref="F8:H8"/>
    <mergeCell ref="K8:K12"/>
    <mergeCell ref="E19:I19"/>
    <mergeCell ref="D3:P3"/>
    <mergeCell ref="D4:P4"/>
    <mergeCell ref="D11:E11"/>
    <mergeCell ref="D6:E6"/>
    <mergeCell ref="D7:E7"/>
    <mergeCell ref="D9:E9"/>
    <mergeCell ref="D10:E10"/>
    <mergeCell ref="L6:M6"/>
    <mergeCell ref="P6:Q6"/>
    <mergeCell ref="F11:I11"/>
    <mergeCell ref="F9:I9"/>
    <mergeCell ref="F7:I7"/>
  </mergeCells>
  <phoneticPr fontId="9" type="noConversion"/>
  <conditionalFormatting sqref="M24">
    <cfRule type="cellIs" dxfId="134" priority="3" operator="greaterThan">
      <formula>100</formula>
    </cfRule>
  </conditionalFormatting>
  <conditionalFormatting sqref="Q24">
    <cfRule type="cellIs" dxfId="133" priority="1" operator="greaterThan">
      <formula>100</formula>
    </cfRule>
  </conditionalFormatting>
  <dataValidations count="1">
    <dataValidation type="list" allowBlank="1" showInputMessage="1" showErrorMessage="1" sqref="F8:H8" xr:uid="{AFBDD18A-6DFC-4D3A-A2B4-0C2D4F890D69}">
      <formula1>ชั้นประถม</formula1>
    </dataValidation>
  </dataValidations>
  <pageMargins left="0.7" right="0.7" top="0.75" bottom="0.75" header="0.3" footer="0.3"/>
  <pageSetup paperSize="9" scale="50" orientation="portrait" horizontalDpi="4294967293" verticalDpi="300" r:id="rId2"/>
  <colBreaks count="1" manualBreakCount="1">
    <brk id="4" max="55" man="1"/>
  </colBreaks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2497FA7-FAD8-448B-BFE9-7A77FFA59A95}">
          <x14:formula1>
            <xm:f>INDIRECT(VLOOKUP($I$8,รหัส2!$D$2:$D$7,1,0))</xm:f>
          </x14:formula1>
          <xm:sqref>F9:I9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11"/>
  <sheetViews>
    <sheetView zoomScale="130" zoomScaleNormal="130" workbookViewId="0">
      <selection activeCell="F7" sqref="F7"/>
    </sheetView>
  </sheetViews>
  <sheetFormatPr defaultRowHeight="21.5" x14ac:dyDescent="0.75"/>
  <cols>
    <col min="3" max="3" width="18" style="349" customWidth="1"/>
    <col min="4" max="4" width="48.69921875" style="349" customWidth="1"/>
  </cols>
  <sheetData>
    <row r="2" spans="2:4" x14ac:dyDescent="0.75">
      <c r="B2" s="350" t="s">
        <v>71</v>
      </c>
      <c r="C2" s="350" t="s">
        <v>232</v>
      </c>
      <c r="D2" s="350" t="s">
        <v>250</v>
      </c>
    </row>
    <row r="3" spans="2:4" x14ac:dyDescent="0.75">
      <c r="B3" s="346">
        <v>1</v>
      </c>
      <c r="C3" s="347" t="s">
        <v>234</v>
      </c>
      <c r="D3" s="347" t="s">
        <v>233</v>
      </c>
    </row>
    <row r="4" spans="2:4" x14ac:dyDescent="0.75">
      <c r="B4" s="346">
        <v>2</v>
      </c>
      <c r="C4" s="347" t="s">
        <v>235</v>
      </c>
      <c r="D4" s="351" t="s">
        <v>251</v>
      </c>
    </row>
    <row r="5" spans="2:4" x14ac:dyDescent="0.75">
      <c r="B5" s="346">
        <v>3</v>
      </c>
      <c r="C5" s="347" t="s">
        <v>236</v>
      </c>
      <c r="D5" s="347" t="s">
        <v>237</v>
      </c>
    </row>
    <row r="6" spans="2:4" x14ac:dyDescent="0.75">
      <c r="B6" s="346">
        <v>4</v>
      </c>
      <c r="C6" s="348" t="s">
        <v>238</v>
      </c>
      <c r="D6" s="347" t="s">
        <v>240</v>
      </c>
    </row>
    <row r="7" spans="2:4" x14ac:dyDescent="0.75">
      <c r="B7" s="346">
        <v>5</v>
      </c>
      <c r="C7" s="348" t="s">
        <v>239</v>
      </c>
      <c r="D7" s="347" t="s">
        <v>241</v>
      </c>
    </row>
    <row r="8" spans="2:4" x14ac:dyDescent="0.75">
      <c r="B8" s="346">
        <v>6</v>
      </c>
      <c r="C8" s="347" t="s">
        <v>242</v>
      </c>
      <c r="D8" s="347" t="s">
        <v>243</v>
      </c>
    </row>
    <row r="9" spans="2:4" x14ac:dyDescent="0.75">
      <c r="B9" s="346">
        <v>7</v>
      </c>
      <c r="C9" s="348" t="s">
        <v>244</v>
      </c>
      <c r="D9" s="347" t="s">
        <v>245</v>
      </c>
    </row>
    <row r="10" spans="2:4" x14ac:dyDescent="0.75">
      <c r="B10" s="346">
        <v>8</v>
      </c>
      <c r="C10" s="348" t="s">
        <v>246</v>
      </c>
      <c r="D10" s="347" t="s">
        <v>247</v>
      </c>
    </row>
    <row r="11" spans="2:4" x14ac:dyDescent="0.75">
      <c r="B11" s="346">
        <v>9</v>
      </c>
      <c r="C11" s="348" t="s">
        <v>248</v>
      </c>
      <c r="D11" s="347" t="s">
        <v>249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AX43"/>
  <sheetViews>
    <sheetView showGridLines="0" showRowColHeaders="0" view="pageBreakPreview" zoomScale="115" zoomScaleNormal="100" zoomScaleSheetLayoutView="115" workbookViewId="0">
      <selection activeCell="L7" sqref="L7"/>
    </sheetView>
  </sheetViews>
  <sheetFormatPr defaultColWidth="9.09765625" defaultRowHeight="21.5" x14ac:dyDescent="0.75"/>
  <cols>
    <col min="1" max="1" width="3.19921875" style="24" bestFit="1" customWidth="1"/>
    <col min="2" max="2" width="5.69921875" style="24" customWidth="1"/>
    <col min="3" max="3" width="7.19921875" style="24" bestFit="1" customWidth="1"/>
    <col min="4" max="4" width="7.09765625" style="295" bestFit="1" customWidth="1"/>
    <col min="5" max="6" width="11.09765625" style="295" customWidth="1"/>
    <col min="7" max="24" width="3.3984375" style="24" customWidth="1"/>
    <col min="25" max="25" width="3.19921875" style="24" bestFit="1" customWidth="1"/>
    <col min="26" max="26" width="5.69921875" style="24" customWidth="1"/>
    <col min="27" max="27" width="7.19921875" style="24" bestFit="1" customWidth="1"/>
    <col min="28" max="28" width="7.09765625" style="295" bestFit="1" customWidth="1"/>
    <col min="29" max="30" width="11" style="295" customWidth="1"/>
    <col min="31" max="48" width="3.3984375" style="24" customWidth="1"/>
    <col min="49" max="16384" width="9.09765625" style="24"/>
  </cols>
  <sheetData>
    <row r="1" spans="1:50" ht="30.75" customHeight="1" x14ac:dyDescent="0.8">
      <c r="A1" s="473" t="str">
        <f>"ใบรายชื่อ รายวิชา   "&amp;ข้อมูลเบื้องต้น!$F$10&amp;"   ชั้น  "&amp;ข้อมูลเบื้องต้น!$D$18&amp; "   ผู้สอน  "&amp;ข้อมูลเบื้องต้น!$F$12</f>
        <v>ใบรายชื่อ รายวิชา   การป้องกันการทุจริต 4   ชั้น  ป.4/1   ผู้สอน  นาย...............</v>
      </c>
      <c r="B1" s="473"/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3"/>
      <c r="P1" s="473"/>
      <c r="Q1" s="473"/>
      <c r="R1" s="473"/>
      <c r="S1" s="473"/>
      <c r="T1" s="473"/>
      <c r="U1" s="473"/>
      <c r="V1" s="473"/>
      <c r="W1" s="473"/>
      <c r="X1" s="473"/>
      <c r="Y1" s="473" t="str">
        <f>"ใบรายชื่อ รายวิชา   "&amp;ข้อมูลเบื้องต้น!$F$10&amp;"   ชั้น  "&amp;ข้อมูลเบื้องต้น!$D$19&amp; "   ผู้สอน  "&amp;ข้อมูลเบื้องต้น!$F$12</f>
        <v>ใบรายชื่อ รายวิชา   การป้องกันการทุจริต 4   ชั้น  ป.4/2   ผู้สอน  นาย...............</v>
      </c>
      <c r="Z1" s="473"/>
      <c r="AA1" s="473"/>
      <c r="AB1" s="473"/>
      <c r="AC1" s="473"/>
      <c r="AD1" s="473"/>
      <c r="AE1" s="473"/>
      <c r="AF1" s="473"/>
      <c r="AG1" s="473"/>
      <c r="AH1" s="473"/>
      <c r="AI1" s="473"/>
      <c r="AJ1" s="473"/>
      <c r="AK1" s="473"/>
      <c r="AL1" s="473"/>
      <c r="AM1" s="473"/>
      <c r="AN1" s="473"/>
      <c r="AO1" s="473"/>
      <c r="AP1" s="473"/>
      <c r="AQ1" s="473"/>
      <c r="AR1" s="473"/>
      <c r="AS1" s="473"/>
      <c r="AT1" s="473"/>
      <c r="AU1" s="473"/>
      <c r="AV1" s="473"/>
    </row>
    <row r="2" spans="1:50" x14ac:dyDescent="0.75">
      <c r="A2" s="474" t="s">
        <v>0</v>
      </c>
      <c r="B2" s="482" t="s">
        <v>191</v>
      </c>
      <c r="C2" s="288" t="s">
        <v>177</v>
      </c>
      <c r="D2" s="476" t="s">
        <v>1</v>
      </c>
      <c r="E2" s="477"/>
      <c r="F2" s="478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474" t="s">
        <v>0</v>
      </c>
      <c r="Z2" s="482" t="s">
        <v>191</v>
      </c>
      <c r="AA2" s="288" t="s">
        <v>177</v>
      </c>
      <c r="AB2" s="476" t="s">
        <v>1</v>
      </c>
      <c r="AC2" s="477"/>
      <c r="AD2" s="478"/>
      <c r="AE2" s="181"/>
      <c r="AF2" s="181"/>
      <c r="AG2" s="181"/>
      <c r="AH2" s="181"/>
      <c r="AI2" s="181"/>
      <c r="AJ2" s="181"/>
      <c r="AK2" s="181"/>
      <c r="AL2" s="181"/>
      <c r="AM2" s="181"/>
      <c r="AN2" s="181"/>
      <c r="AO2" s="181"/>
      <c r="AP2" s="181"/>
      <c r="AQ2" s="181"/>
      <c r="AR2" s="181"/>
      <c r="AS2" s="181"/>
      <c r="AT2" s="181"/>
      <c r="AU2" s="181"/>
      <c r="AV2" s="181"/>
      <c r="AX2" s="339" t="s">
        <v>192</v>
      </c>
    </row>
    <row r="3" spans="1:50" ht="22" thickBot="1" x14ac:dyDescent="0.8">
      <c r="A3" s="475"/>
      <c r="B3" s="483"/>
      <c r="C3" s="289" t="s">
        <v>176</v>
      </c>
      <c r="D3" s="479"/>
      <c r="E3" s="480"/>
      <c r="F3" s="481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  <c r="S3" s="286"/>
      <c r="T3" s="286"/>
      <c r="U3" s="286"/>
      <c r="V3" s="286"/>
      <c r="W3" s="286"/>
      <c r="X3" s="286"/>
      <c r="Y3" s="475"/>
      <c r="Z3" s="483"/>
      <c r="AA3" s="289" t="s">
        <v>176</v>
      </c>
      <c r="AB3" s="479"/>
      <c r="AC3" s="480"/>
      <c r="AD3" s="481"/>
      <c r="AE3" s="286"/>
      <c r="AF3" s="286"/>
      <c r="AG3" s="286"/>
      <c r="AH3" s="286"/>
      <c r="AI3" s="286"/>
      <c r="AJ3" s="286"/>
      <c r="AK3" s="286"/>
      <c r="AL3" s="286"/>
      <c r="AM3" s="286"/>
      <c r="AN3" s="286"/>
      <c r="AO3" s="286"/>
      <c r="AP3" s="286"/>
      <c r="AQ3" s="286"/>
      <c r="AR3" s="286"/>
      <c r="AS3" s="286"/>
      <c r="AT3" s="286"/>
      <c r="AU3" s="286"/>
      <c r="AV3" s="286"/>
      <c r="AX3" s="339" t="s">
        <v>193</v>
      </c>
    </row>
    <row r="4" spans="1:50" x14ac:dyDescent="0.75">
      <c r="A4" s="290">
        <f>Sheet2!B4</f>
        <v>1</v>
      </c>
      <c r="B4" s="344" t="s">
        <v>192</v>
      </c>
      <c r="C4" s="290">
        <f>Sheet2!C4</f>
        <v>3812</v>
      </c>
      <c r="D4" s="291" t="str">
        <f>Sheet2!D4</f>
        <v>เด็กชาย</v>
      </c>
      <c r="E4" s="292" t="str">
        <f>Sheet2!E4</f>
        <v>กันตวิชญ์</v>
      </c>
      <c r="F4" s="293" t="str">
        <f>Sheet2!F4</f>
        <v>วงค์ตัน</v>
      </c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  <c r="R4" s="287"/>
      <c r="S4" s="287"/>
      <c r="T4" s="287"/>
      <c r="U4" s="287"/>
      <c r="V4" s="287"/>
      <c r="W4" s="287"/>
      <c r="X4" s="287"/>
      <c r="Y4" s="290">
        <f>Sheet2!H4</f>
        <v>1</v>
      </c>
      <c r="Z4" s="344" t="s">
        <v>192</v>
      </c>
      <c r="AA4" s="290">
        <f>Sheet2!I4</f>
        <v>3746</v>
      </c>
      <c r="AB4" s="338" t="str">
        <f>Sheet2!J4</f>
        <v>เด็กชาย</v>
      </c>
      <c r="AC4" s="292" t="str">
        <f>Sheet2!K4</f>
        <v>ภคภัทร</v>
      </c>
      <c r="AD4" s="293" t="str">
        <f>Sheet2!L4</f>
        <v>จิรหิรัญโชค</v>
      </c>
      <c r="AE4" s="287"/>
      <c r="AF4" s="287"/>
      <c r="AG4" s="287"/>
      <c r="AH4" s="287"/>
      <c r="AI4" s="287"/>
      <c r="AJ4" s="287"/>
      <c r="AK4" s="287"/>
      <c r="AL4" s="287"/>
      <c r="AM4" s="287"/>
      <c r="AN4" s="287"/>
      <c r="AO4" s="287"/>
      <c r="AP4" s="287"/>
      <c r="AQ4" s="287"/>
      <c r="AR4" s="287"/>
      <c r="AS4" s="287"/>
      <c r="AT4" s="287"/>
      <c r="AU4" s="287"/>
      <c r="AV4" s="287"/>
    </row>
    <row r="5" spans="1:50" x14ac:dyDescent="0.75">
      <c r="A5" s="290">
        <f>Sheet2!B5</f>
        <v>2</v>
      </c>
      <c r="B5" s="344" t="s">
        <v>192</v>
      </c>
      <c r="C5" s="290">
        <f>Sheet2!C5</f>
        <v>3815</v>
      </c>
      <c r="D5" s="291" t="str">
        <f>Sheet2!D5</f>
        <v>เด็กชาย</v>
      </c>
      <c r="E5" s="293" t="str">
        <f>Sheet2!E5</f>
        <v>วุฒิพงษ์</v>
      </c>
      <c r="F5" s="293" t="str">
        <f>Sheet2!F5</f>
        <v>แสงทอง</v>
      </c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290">
        <f>Sheet2!H5</f>
        <v>2</v>
      </c>
      <c r="Z5" s="344" t="s">
        <v>192</v>
      </c>
      <c r="AA5" s="290">
        <f>Sheet2!I5</f>
        <v>3799</v>
      </c>
      <c r="AB5" s="338" t="str">
        <f>Sheet2!J5</f>
        <v>เด็กชาย</v>
      </c>
      <c r="AC5" s="293" t="str">
        <f>Sheet2!K5</f>
        <v>ศุภวุฒิ</v>
      </c>
      <c r="AD5" s="293" t="str">
        <f>Sheet2!L5</f>
        <v>ก๋องอ้าย</v>
      </c>
      <c r="AE5" s="181"/>
      <c r="AF5" s="181"/>
      <c r="AG5" s="181"/>
      <c r="AH5" s="181"/>
      <c r="AI5" s="181"/>
      <c r="AJ5" s="181"/>
      <c r="AK5" s="181"/>
      <c r="AL5" s="181"/>
      <c r="AM5" s="181"/>
      <c r="AN5" s="181"/>
      <c r="AO5" s="181"/>
      <c r="AP5" s="181"/>
      <c r="AQ5" s="181"/>
      <c r="AR5" s="181"/>
      <c r="AS5" s="181"/>
      <c r="AT5" s="181"/>
      <c r="AU5" s="181"/>
      <c r="AV5" s="181"/>
    </row>
    <row r="6" spans="1:50" x14ac:dyDescent="0.75">
      <c r="A6" s="290">
        <f>Sheet2!B6</f>
        <v>3</v>
      </c>
      <c r="B6" s="344" t="s">
        <v>192</v>
      </c>
      <c r="C6" s="290">
        <f>Sheet2!C6</f>
        <v>3843</v>
      </c>
      <c r="D6" s="291" t="str">
        <f>Sheet2!D6</f>
        <v>เด็กชาย</v>
      </c>
      <c r="E6" s="293" t="str">
        <f>Sheet2!E6</f>
        <v>ธนบดี</v>
      </c>
      <c r="F6" s="293" t="str">
        <f>Sheet2!F6</f>
        <v>มณีรัตน์</v>
      </c>
      <c r="G6" s="181"/>
      <c r="H6" s="181"/>
      <c r="I6" s="181"/>
      <c r="J6" s="181"/>
      <c r="K6" s="181"/>
      <c r="L6" s="181"/>
      <c r="M6" s="181"/>
      <c r="N6" s="181"/>
      <c r="O6" s="181"/>
      <c r="P6" s="181"/>
      <c r="Q6" s="181"/>
      <c r="R6" s="181"/>
      <c r="S6" s="181"/>
      <c r="T6" s="181"/>
      <c r="U6" s="181"/>
      <c r="V6" s="181"/>
      <c r="W6" s="181"/>
      <c r="X6" s="181"/>
      <c r="Y6" s="290">
        <f>Sheet2!H6</f>
        <v>3</v>
      </c>
      <c r="Z6" s="344" t="s">
        <v>192</v>
      </c>
      <c r="AA6" s="290">
        <f>Sheet2!I6</f>
        <v>3825</v>
      </c>
      <c r="AB6" s="338" t="str">
        <f>Sheet2!J6</f>
        <v>เด็กชาย</v>
      </c>
      <c r="AC6" s="293" t="str">
        <f>Sheet2!K6</f>
        <v>วีรภัทร</v>
      </c>
      <c r="AD6" s="293" t="str">
        <f>Sheet2!L6</f>
        <v>อ้วนแก้ว</v>
      </c>
      <c r="AE6" s="181"/>
      <c r="AF6" s="181"/>
      <c r="AG6" s="181"/>
      <c r="AH6" s="181"/>
      <c r="AI6" s="181"/>
      <c r="AJ6" s="181"/>
      <c r="AK6" s="181"/>
      <c r="AL6" s="181"/>
      <c r="AM6" s="181"/>
      <c r="AN6" s="181"/>
      <c r="AO6" s="181"/>
      <c r="AP6" s="181"/>
      <c r="AQ6" s="181"/>
      <c r="AR6" s="181"/>
      <c r="AS6" s="181"/>
      <c r="AT6" s="181"/>
      <c r="AU6" s="181"/>
      <c r="AV6" s="181"/>
    </row>
    <row r="7" spans="1:50" x14ac:dyDescent="0.75">
      <c r="A7" s="290">
        <f>Sheet2!B7</f>
        <v>4</v>
      </c>
      <c r="B7" s="344" t="s">
        <v>192</v>
      </c>
      <c r="C7" s="290">
        <f>Sheet2!C7</f>
        <v>3846</v>
      </c>
      <c r="D7" s="291" t="str">
        <f>Sheet2!D7</f>
        <v>เด็กชาย</v>
      </c>
      <c r="E7" s="293" t="str">
        <f>Sheet2!E7</f>
        <v>รัชชานนท์</v>
      </c>
      <c r="F7" s="293" t="str">
        <f>Sheet2!F7</f>
        <v>ก๋าซ้อน</v>
      </c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1"/>
      <c r="V7" s="181"/>
      <c r="W7" s="181"/>
      <c r="X7" s="181"/>
      <c r="Y7" s="290">
        <f>Sheet2!H7</f>
        <v>4</v>
      </c>
      <c r="Z7" s="344" t="s">
        <v>192</v>
      </c>
      <c r="AA7" s="290">
        <f>Sheet2!I7</f>
        <v>3835</v>
      </c>
      <c r="AB7" s="338" t="str">
        <f>Sheet2!J7</f>
        <v>เด็กชาย</v>
      </c>
      <c r="AC7" s="293" t="str">
        <f>Sheet2!K7</f>
        <v>นะโม</v>
      </c>
      <c r="AD7" s="293" t="str">
        <f>Sheet2!L7</f>
        <v>เววน</v>
      </c>
      <c r="AE7" s="181"/>
      <c r="AF7" s="181"/>
      <c r="AG7" s="181"/>
      <c r="AH7" s="181"/>
      <c r="AI7" s="181"/>
      <c r="AJ7" s="181"/>
      <c r="AK7" s="181"/>
      <c r="AL7" s="181"/>
      <c r="AM7" s="181"/>
      <c r="AN7" s="181"/>
      <c r="AO7" s="181"/>
      <c r="AP7" s="181"/>
      <c r="AQ7" s="181"/>
      <c r="AR7" s="181"/>
      <c r="AS7" s="181"/>
      <c r="AT7" s="181"/>
      <c r="AU7" s="181"/>
      <c r="AV7" s="181"/>
    </row>
    <row r="8" spans="1:50" x14ac:dyDescent="0.75">
      <c r="A8" s="290">
        <f>Sheet2!B8</f>
        <v>5</v>
      </c>
      <c r="B8" s="344" t="s">
        <v>192</v>
      </c>
      <c r="C8" s="290">
        <f>Sheet2!C8</f>
        <v>3848</v>
      </c>
      <c r="D8" s="291" t="str">
        <f>Sheet2!D8</f>
        <v>เด็กชาย</v>
      </c>
      <c r="E8" s="293" t="str">
        <f>Sheet2!E8</f>
        <v>ปภิณวิช</v>
      </c>
      <c r="F8" s="293" t="str">
        <f>Sheet2!F8</f>
        <v>ฟองใจ</v>
      </c>
      <c r="G8" s="181"/>
      <c r="H8" s="181"/>
      <c r="I8" s="181"/>
      <c r="J8" s="181"/>
      <c r="K8" s="181"/>
      <c r="L8" s="181"/>
      <c r="M8" s="181"/>
      <c r="N8" s="181"/>
      <c r="O8" s="181"/>
      <c r="P8" s="181"/>
      <c r="Q8" s="181"/>
      <c r="R8" s="181"/>
      <c r="S8" s="181"/>
      <c r="T8" s="181"/>
      <c r="U8" s="181"/>
      <c r="V8" s="181"/>
      <c r="W8" s="181"/>
      <c r="X8" s="181"/>
      <c r="Y8" s="290">
        <f>Sheet2!H8</f>
        <v>5</v>
      </c>
      <c r="Z8" s="344" t="s">
        <v>192</v>
      </c>
      <c r="AA8" s="290">
        <f>Sheet2!I8</f>
        <v>3904</v>
      </c>
      <c r="AB8" s="338" t="str">
        <f>Sheet2!J8</f>
        <v>เด็กชาย</v>
      </c>
      <c r="AC8" s="293" t="str">
        <f>Sheet2!K8</f>
        <v>สุญตา</v>
      </c>
      <c r="AD8" s="293" t="str">
        <f>Sheet2!L8</f>
        <v>อู่ทอง</v>
      </c>
      <c r="AE8" s="181"/>
      <c r="AF8" s="181"/>
      <c r="AG8" s="181"/>
      <c r="AH8" s="181"/>
      <c r="AI8" s="181"/>
      <c r="AJ8" s="181"/>
      <c r="AK8" s="181"/>
      <c r="AL8" s="181"/>
      <c r="AM8" s="181"/>
      <c r="AN8" s="181"/>
      <c r="AO8" s="181"/>
      <c r="AP8" s="181"/>
      <c r="AQ8" s="181"/>
      <c r="AR8" s="181"/>
      <c r="AS8" s="181"/>
      <c r="AT8" s="181"/>
      <c r="AU8" s="181"/>
      <c r="AV8" s="181"/>
    </row>
    <row r="9" spans="1:50" x14ac:dyDescent="0.75">
      <c r="A9" s="290">
        <f>Sheet2!B9</f>
        <v>6</v>
      </c>
      <c r="B9" s="344" t="s">
        <v>192</v>
      </c>
      <c r="C9" s="290">
        <f>Sheet2!C9</f>
        <v>3896</v>
      </c>
      <c r="D9" s="291" t="str">
        <f>Sheet2!D9</f>
        <v>เด็กชาย</v>
      </c>
      <c r="E9" s="293" t="str">
        <f>Sheet2!E9</f>
        <v>ธิติวัฒน์</v>
      </c>
      <c r="F9" s="293" t="str">
        <f>Sheet2!F9</f>
        <v>จันเที่ยง</v>
      </c>
      <c r="G9" s="181"/>
      <c r="H9" s="181"/>
      <c r="I9" s="181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290">
        <f>Sheet2!H9</f>
        <v>6</v>
      </c>
      <c r="Z9" s="344" t="s">
        <v>192</v>
      </c>
      <c r="AA9" s="290">
        <f>Sheet2!I9</f>
        <v>3905</v>
      </c>
      <c r="AB9" s="338" t="str">
        <f>Sheet2!J9</f>
        <v>เด็กชาย</v>
      </c>
      <c r="AC9" s="293" t="str">
        <f>Sheet2!K9</f>
        <v>ภูวภัทร</v>
      </c>
      <c r="AD9" s="293" t="str">
        <f>Sheet2!L9</f>
        <v>บุญเรือง</v>
      </c>
      <c r="AE9" s="181"/>
      <c r="AF9" s="181"/>
      <c r="AG9" s="181"/>
      <c r="AH9" s="181"/>
      <c r="AI9" s="181"/>
      <c r="AJ9" s="181"/>
      <c r="AK9" s="181"/>
      <c r="AL9" s="181"/>
      <c r="AM9" s="181"/>
      <c r="AN9" s="181"/>
      <c r="AO9" s="181"/>
      <c r="AP9" s="181"/>
      <c r="AQ9" s="181"/>
      <c r="AR9" s="181"/>
      <c r="AS9" s="181"/>
      <c r="AT9" s="181"/>
      <c r="AU9" s="181"/>
      <c r="AV9" s="181"/>
    </row>
    <row r="10" spans="1:50" x14ac:dyDescent="0.75">
      <c r="A10" s="290">
        <f>Sheet2!B10</f>
        <v>7</v>
      </c>
      <c r="B10" s="344" t="s">
        <v>192</v>
      </c>
      <c r="C10" s="290">
        <f>Sheet2!C10</f>
        <v>3927</v>
      </c>
      <c r="D10" s="291" t="str">
        <f>Sheet2!D10</f>
        <v>เด็กชาย</v>
      </c>
      <c r="E10" s="293" t="str">
        <f>Sheet2!E10</f>
        <v>ธนดล</v>
      </c>
      <c r="F10" s="293" t="str">
        <f>Sheet2!F10</f>
        <v>ดวงวรรณา</v>
      </c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290">
        <f>Sheet2!H10</f>
        <v>7</v>
      </c>
      <c r="Z10" s="344" t="s">
        <v>192</v>
      </c>
      <c r="AA10" s="290">
        <f>Sheet2!I10</f>
        <v>3946</v>
      </c>
      <c r="AB10" s="338" t="str">
        <f>Sheet2!J10</f>
        <v>เด็กชาย</v>
      </c>
      <c r="AC10" s="293" t="str">
        <f>Sheet2!K10</f>
        <v>วรเมธ</v>
      </c>
      <c r="AD10" s="293" t="str">
        <f>Sheet2!L10</f>
        <v>ปินตานา</v>
      </c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  <c r="AO10" s="181"/>
      <c r="AP10" s="181"/>
      <c r="AQ10" s="181"/>
      <c r="AR10" s="181"/>
      <c r="AS10" s="181"/>
      <c r="AT10" s="181"/>
      <c r="AU10" s="181"/>
      <c r="AV10" s="181"/>
    </row>
    <row r="11" spans="1:50" x14ac:dyDescent="0.75">
      <c r="A11" s="290">
        <f>Sheet2!B11</f>
        <v>8</v>
      </c>
      <c r="B11" s="344" t="s">
        <v>192</v>
      </c>
      <c r="C11" s="290">
        <f>Sheet2!C11</f>
        <v>3956</v>
      </c>
      <c r="D11" s="291" t="str">
        <f>Sheet2!D11</f>
        <v>เด็กชาย</v>
      </c>
      <c r="E11" s="293" t="str">
        <f>Sheet2!E11</f>
        <v>อัษฎาวุธ</v>
      </c>
      <c r="F11" s="293" t="str">
        <f>Sheet2!F11</f>
        <v>สิงห์คะนัน</v>
      </c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  <c r="U11" s="181"/>
      <c r="V11" s="181"/>
      <c r="W11" s="181"/>
      <c r="X11" s="181"/>
      <c r="Y11" s="290">
        <f>Sheet2!H11</f>
        <v>8</v>
      </c>
      <c r="Z11" s="344" t="s">
        <v>192</v>
      </c>
      <c r="AA11" s="290">
        <f>Sheet2!I11</f>
        <v>4098</v>
      </c>
      <c r="AB11" s="338" t="str">
        <f>Sheet2!J11</f>
        <v>เด็กชาย</v>
      </c>
      <c r="AC11" s="293" t="str">
        <f>Sheet2!K11</f>
        <v>พงษ์พิชญ์</v>
      </c>
      <c r="AD11" s="293" t="str">
        <f>Sheet2!L11</f>
        <v>เรือนแก้ว</v>
      </c>
      <c r="AE11" s="181"/>
      <c r="AF11" s="181"/>
      <c r="AG11" s="181"/>
      <c r="AH11" s="181"/>
      <c r="AI11" s="181"/>
      <c r="AJ11" s="181"/>
      <c r="AK11" s="181"/>
      <c r="AL11" s="181"/>
      <c r="AM11" s="181"/>
      <c r="AN11" s="181"/>
      <c r="AO11" s="181"/>
      <c r="AP11" s="181"/>
      <c r="AQ11" s="181"/>
      <c r="AR11" s="181"/>
      <c r="AS11" s="181"/>
      <c r="AT11" s="181"/>
      <c r="AU11" s="181"/>
      <c r="AV11" s="181"/>
    </row>
    <row r="12" spans="1:50" x14ac:dyDescent="0.75">
      <c r="A12" s="290">
        <f>Sheet2!B12</f>
        <v>9</v>
      </c>
      <c r="B12" s="344" t="s">
        <v>192</v>
      </c>
      <c r="C12" s="290">
        <f>Sheet2!C12</f>
        <v>4081</v>
      </c>
      <c r="D12" s="291" t="str">
        <f>Sheet2!D12</f>
        <v>เด็กชาย</v>
      </c>
      <c r="E12" s="293" t="str">
        <f>Sheet2!E12</f>
        <v>ธาม</v>
      </c>
      <c r="F12" s="293" t="str">
        <f>Sheet2!F12</f>
        <v>เทียนชัย</v>
      </c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1"/>
      <c r="X12" s="181"/>
      <c r="Y12" s="290">
        <f>Sheet2!H12</f>
        <v>9</v>
      </c>
      <c r="Z12" s="344" t="s">
        <v>192</v>
      </c>
      <c r="AA12" s="290">
        <f>Sheet2!I12</f>
        <v>4206</v>
      </c>
      <c r="AB12" s="338" t="str">
        <f>Sheet2!J12</f>
        <v>เด็กชาย</v>
      </c>
      <c r="AC12" s="293" t="str">
        <f>Sheet2!K12</f>
        <v>นาวา</v>
      </c>
      <c r="AD12" s="293" t="str">
        <f>Sheet2!L12</f>
        <v>ศรียอด</v>
      </c>
      <c r="AE12" s="181"/>
      <c r="AF12" s="181"/>
      <c r="AG12" s="181"/>
      <c r="AH12" s="181"/>
      <c r="AI12" s="181"/>
      <c r="AJ12" s="181"/>
      <c r="AK12" s="181"/>
      <c r="AL12" s="181"/>
      <c r="AM12" s="181"/>
      <c r="AN12" s="181"/>
      <c r="AO12" s="181"/>
      <c r="AP12" s="181"/>
      <c r="AQ12" s="181"/>
      <c r="AR12" s="181"/>
      <c r="AS12" s="181"/>
      <c r="AT12" s="181"/>
      <c r="AU12" s="181"/>
      <c r="AV12" s="181"/>
    </row>
    <row r="13" spans="1:50" x14ac:dyDescent="0.75">
      <c r="A13" s="290">
        <f>Sheet2!B13</f>
        <v>10</v>
      </c>
      <c r="B13" s="344" t="s">
        <v>192</v>
      </c>
      <c r="C13" s="290">
        <f>Sheet2!C13</f>
        <v>4099</v>
      </c>
      <c r="D13" s="291" t="str">
        <f>Sheet2!D13</f>
        <v>เด็กชาย</v>
      </c>
      <c r="E13" s="293" t="str">
        <f>Sheet2!E13</f>
        <v>ณัฐภูมิ</v>
      </c>
      <c r="F13" s="293" t="str">
        <f>Sheet2!F13</f>
        <v>มโนวรรณ</v>
      </c>
      <c r="G13" s="181"/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1"/>
      <c r="W13" s="181"/>
      <c r="X13" s="181"/>
      <c r="Y13" s="290">
        <f>Sheet2!H13</f>
        <v>10</v>
      </c>
      <c r="Z13" s="344" t="s">
        <v>192</v>
      </c>
      <c r="AA13" s="290">
        <f>Sheet2!I13</f>
        <v>4306</v>
      </c>
      <c r="AB13" s="338" t="str">
        <f>Sheet2!J13</f>
        <v>เด็กชาย</v>
      </c>
      <c r="AC13" s="293" t="str">
        <f>Sheet2!K13</f>
        <v>ชียวน</v>
      </c>
      <c r="AD13" s="293" t="str">
        <f>Sheet2!L13</f>
        <v>เตียว</v>
      </c>
      <c r="AE13" s="181"/>
      <c r="AF13" s="181"/>
      <c r="AG13" s="181"/>
      <c r="AH13" s="181"/>
      <c r="AI13" s="181"/>
      <c r="AJ13" s="181"/>
      <c r="AK13" s="181"/>
      <c r="AL13" s="181"/>
      <c r="AM13" s="181"/>
      <c r="AN13" s="181"/>
      <c r="AO13" s="181"/>
      <c r="AP13" s="181"/>
      <c r="AQ13" s="181"/>
      <c r="AR13" s="181"/>
      <c r="AS13" s="181"/>
      <c r="AT13" s="181"/>
      <c r="AU13" s="181"/>
      <c r="AV13" s="181"/>
    </row>
    <row r="14" spans="1:50" x14ac:dyDescent="0.75">
      <c r="A14" s="290">
        <f>Sheet2!B14</f>
        <v>11</v>
      </c>
      <c r="B14" s="344" t="s">
        <v>192</v>
      </c>
      <c r="C14" s="290">
        <f>Sheet2!C14</f>
        <v>4101</v>
      </c>
      <c r="D14" s="291" t="str">
        <f>Sheet2!D14</f>
        <v>เด็กชาย</v>
      </c>
      <c r="E14" s="293" t="str">
        <f>Sheet2!E14</f>
        <v>จิรเมธ</v>
      </c>
      <c r="F14" s="293" t="str">
        <f>Sheet2!F14</f>
        <v>ยมนา</v>
      </c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290">
        <f>Sheet2!H14</f>
        <v>11</v>
      </c>
      <c r="Z14" s="344" t="s">
        <v>192</v>
      </c>
      <c r="AA14" s="290">
        <f>Sheet2!I14</f>
        <v>3802</v>
      </c>
      <c r="AB14" s="338" t="str">
        <f>Sheet2!J14</f>
        <v>เด็กหญิง</v>
      </c>
      <c r="AC14" s="293" t="str">
        <f>Sheet2!K14</f>
        <v>ณดารัตน์</v>
      </c>
      <c r="AD14" s="293" t="str">
        <f>Sheet2!L14</f>
        <v>ยูลึ</v>
      </c>
      <c r="AE14" s="181"/>
      <c r="AF14" s="181"/>
      <c r="AG14" s="181"/>
      <c r="AH14" s="181"/>
      <c r="AI14" s="181"/>
      <c r="AJ14" s="181"/>
      <c r="AK14" s="181"/>
      <c r="AL14" s="181"/>
      <c r="AM14" s="181"/>
      <c r="AN14" s="181"/>
      <c r="AO14" s="181"/>
      <c r="AP14" s="181"/>
      <c r="AQ14" s="181"/>
      <c r="AR14" s="181"/>
      <c r="AS14" s="181"/>
      <c r="AT14" s="181"/>
      <c r="AU14" s="181"/>
      <c r="AV14" s="181"/>
    </row>
    <row r="15" spans="1:50" x14ac:dyDescent="0.75">
      <c r="A15" s="290">
        <f>Sheet2!B15</f>
        <v>12</v>
      </c>
      <c r="B15" s="344" t="s">
        <v>192</v>
      </c>
      <c r="C15" s="290">
        <f>Sheet2!C15</f>
        <v>4275</v>
      </c>
      <c r="D15" s="291" t="str">
        <f>Sheet2!D15</f>
        <v>เด็กชาย</v>
      </c>
      <c r="E15" s="293" t="str">
        <f>Sheet2!E15</f>
        <v>ฤทธิกร</v>
      </c>
      <c r="F15" s="293" t="str">
        <f>Sheet2!F15</f>
        <v>ยาวิลาศ</v>
      </c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290">
        <f>Sheet2!H15</f>
        <v>12</v>
      </c>
      <c r="Z15" s="344" t="s">
        <v>192</v>
      </c>
      <c r="AA15" s="290">
        <f>Sheet2!I15</f>
        <v>3809</v>
      </c>
      <c r="AB15" s="338" t="str">
        <f>Sheet2!J15</f>
        <v>เด็กหญิง</v>
      </c>
      <c r="AC15" s="293" t="str">
        <f>Sheet2!K15</f>
        <v>ชนกานต์</v>
      </c>
      <c r="AD15" s="293" t="str">
        <f>Sheet2!L15</f>
        <v>ยืนยิ่ง</v>
      </c>
      <c r="AE15" s="181"/>
      <c r="AF15" s="181"/>
      <c r="AG15" s="181"/>
      <c r="AH15" s="181"/>
      <c r="AI15" s="181"/>
      <c r="AJ15" s="181"/>
      <c r="AK15" s="181"/>
      <c r="AL15" s="181"/>
      <c r="AM15" s="181"/>
      <c r="AN15" s="181"/>
      <c r="AO15" s="181"/>
      <c r="AP15" s="181"/>
      <c r="AQ15" s="181"/>
      <c r="AR15" s="181"/>
      <c r="AS15" s="181"/>
      <c r="AT15" s="181"/>
      <c r="AU15" s="181"/>
      <c r="AV15" s="181"/>
    </row>
    <row r="16" spans="1:50" x14ac:dyDescent="0.75">
      <c r="A16" s="290">
        <f>Sheet2!B16</f>
        <v>13</v>
      </c>
      <c r="B16" s="344" t="s">
        <v>192</v>
      </c>
      <c r="C16" s="290">
        <f>Sheet2!C16</f>
        <v>3744</v>
      </c>
      <c r="D16" s="291" t="str">
        <f>Sheet2!D16</f>
        <v>เด็กหญิง</v>
      </c>
      <c r="E16" s="293" t="str">
        <f>Sheet2!E16</f>
        <v>รัชนก</v>
      </c>
      <c r="F16" s="293" t="str">
        <f>Sheet2!F16</f>
        <v>บัวงาม</v>
      </c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290">
        <f>Sheet2!H16</f>
        <v>13</v>
      </c>
      <c r="Z16" s="344" t="s">
        <v>192</v>
      </c>
      <c r="AA16" s="290">
        <f>Sheet2!I16</f>
        <v>3811</v>
      </c>
      <c r="AB16" s="338" t="str">
        <f>Sheet2!J16</f>
        <v>เด็กหญิง</v>
      </c>
      <c r="AC16" s="293" t="str">
        <f>Sheet2!K16</f>
        <v>กุลประกาย</v>
      </c>
      <c r="AD16" s="293" t="str">
        <f>Sheet2!L16</f>
        <v>สุบิน</v>
      </c>
      <c r="AE16" s="181"/>
      <c r="AF16" s="181"/>
      <c r="AG16" s="181"/>
      <c r="AH16" s="181"/>
      <c r="AI16" s="181"/>
      <c r="AJ16" s="181"/>
      <c r="AK16" s="181"/>
      <c r="AL16" s="181"/>
      <c r="AM16" s="181"/>
      <c r="AN16" s="181"/>
      <c r="AO16" s="181"/>
      <c r="AP16" s="181"/>
      <c r="AQ16" s="181"/>
      <c r="AR16" s="181"/>
      <c r="AS16" s="181"/>
      <c r="AT16" s="181"/>
      <c r="AU16" s="181"/>
      <c r="AV16" s="181"/>
    </row>
    <row r="17" spans="1:48" x14ac:dyDescent="0.75">
      <c r="A17" s="290">
        <f>Sheet2!B17</f>
        <v>14</v>
      </c>
      <c r="B17" s="344" t="s">
        <v>192</v>
      </c>
      <c r="C17" s="290">
        <f>Sheet2!C17</f>
        <v>3814</v>
      </c>
      <c r="D17" s="291" t="str">
        <f>Sheet2!D17</f>
        <v>เด็กหญิง</v>
      </c>
      <c r="E17" s="293" t="str">
        <f>Sheet2!E17</f>
        <v>ธัญญารัตน์</v>
      </c>
      <c r="F17" s="293" t="str">
        <f>Sheet2!F17</f>
        <v>ศรีแพร</v>
      </c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290">
        <f>Sheet2!H17</f>
        <v>14</v>
      </c>
      <c r="Z17" s="344" t="s">
        <v>192</v>
      </c>
      <c r="AA17" s="290">
        <f>Sheet2!I17</f>
        <v>3816</v>
      </c>
      <c r="AB17" s="338" t="str">
        <f>Sheet2!J17</f>
        <v>เด็กหญิง</v>
      </c>
      <c r="AC17" s="293" t="str">
        <f>Sheet2!K17</f>
        <v>เอวารินทร์</v>
      </c>
      <c r="AD17" s="293" t="str">
        <f>Sheet2!L17</f>
        <v>สุขเกษม</v>
      </c>
      <c r="AE17" s="181"/>
      <c r="AF17" s="181"/>
      <c r="AG17" s="181"/>
      <c r="AH17" s="181"/>
      <c r="AI17" s="181"/>
      <c r="AJ17" s="181"/>
      <c r="AK17" s="181"/>
      <c r="AL17" s="181"/>
      <c r="AM17" s="181"/>
      <c r="AN17" s="181"/>
      <c r="AO17" s="181"/>
      <c r="AP17" s="181"/>
      <c r="AQ17" s="181"/>
      <c r="AR17" s="181"/>
      <c r="AS17" s="181"/>
      <c r="AT17" s="181"/>
      <c r="AU17" s="181"/>
      <c r="AV17" s="181"/>
    </row>
    <row r="18" spans="1:48" x14ac:dyDescent="0.75">
      <c r="A18" s="290">
        <f>Sheet2!B18</f>
        <v>15</v>
      </c>
      <c r="B18" s="344" t="s">
        <v>192</v>
      </c>
      <c r="C18" s="290">
        <f>Sheet2!C18</f>
        <v>3826</v>
      </c>
      <c r="D18" s="291" t="str">
        <f>Sheet2!D18</f>
        <v>เด็กหญิง</v>
      </c>
      <c r="E18" s="293" t="str">
        <f>Sheet2!E18</f>
        <v>ณัฐชา</v>
      </c>
      <c r="F18" s="293" t="str">
        <f>Sheet2!F18</f>
        <v>บังเกิดลาภ</v>
      </c>
      <c r="G18" s="181"/>
      <c r="H18" s="181"/>
      <c r="I18" s="181"/>
      <c r="J18" s="181"/>
      <c r="K18" s="181"/>
      <c r="L18" s="181"/>
      <c r="M18" s="181"/>
      <c r="N18" s="181"/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290">
        <f>Sheet2!H18</f>
        <v>15</v>
      </c>
      <c r="Z18" s="344" t="s">
        <v>192</v>
      </c>
      <c r="AA18" s="290">
        <f>Sheet2!I18</f>
        <v>3853</v>
      </c>
      <c r="AB18" s="338" t="str">
        <f>Sheet2!J18</f>
        <v>เด็กหญิง</v>
      </c>
      <c r="AC18" s="293" t="str">
        <f>Sheet2!K18</f>
        <v>วิยะดา</v>
      </c>
      <c r="AD18" s="293" t="str">
        <f>Sheet2!L18</f>
        <v>สิมมา</v>
      </c>
      <c r="AE18" s="181"/>
      <c r="AF18" s="181"/>
      <c r="AG18" s="181"/>
      <c r="AH18" s="181"/>
      <c r="AI18" s="181"/>
      <c r="AJ18" s="181"/>
      <c r="AK18" s="181"/>
      <c r="AL18" s="181"/>
      <c r="AM18" s="181"/>
      <c r="AN18" s="181"/>
      <c r="AO18" s="181"/>
      <c r="AP18" s="181"/>
      <c r="AQ18" s="181"/>
      <c r="AR18" s="181"/>
      <c r="AS18" s="181"/>
      <c r="AT18" s="181"/>
      <c r="AU18" s="181"/>
      <c r="AV18" s="181"/>
    </row>
    <row r="19" spans="1:48" x14ac:dyDescent="0.75">
      <c r="A19" s="290">
        <f>Sheet2!B19</f>
        <v>16</v>
      </c>
      <c r="B19" s="344" t="s">
        <v>192</v>
      </c>
      <c r="C19" s="290">
        <f>Sheet2!C19</f>
        <v>3828</v>
      </c>
      <c r="D19" s="291" t="str">
        <f>Sheet2!D19</f>
        <v>เด็กหญิง</v>
      </c>
      <c r="E19" s="293" t="str">
        <f>Sheet2!E19</f>
        <v>สายธาร</v>
      </c>
      <c r="F19" s="293" t="str">
        <f>Sheet2!F19</f>
        <v>บุญเรือง</v>
      </c>
      <c r="G19" s="181"/>
      <c r="H19" s="181"/>
      <c r="I19" s="181"/>
      <c r="J19" s="181"/>
      <c r="K19" s="181"/>
      <c r="L19" s="181"/>
      <c r="M19" s="181"/>
      <c r="N19" s="181"/>
      <c r="O19" s="181"/>
      <c r="P19" s="181"/>
      <c r="Q19" s="181"/>
      <c r="R19" s="181"/>
      <c r="S19" s="181"/>
      <c r="T19" s="181"/>
      <c r="U19" s="181"/>
      <c r="V19" s="181"/>
      <c r="W19" s="181"/>
      <c r="X19" s="181"/>
      <c r="Y19" s="290">
        <f>Sheet2!H19</f>
        <v>16</v>
      </c>
      <c r="Z19" s="344" t="s">
        <v>192</v>
      </c>
      <c r="AA19" s="290">
        <f>Sheet2!I19</f>
        <v>3854</v>
      </c>
      <c r="AB19" s="338" t="str">
        <f>Sheet2!J19</f>
        <v>เด็กหญิง</v>
      </c>
      <c r="AC19" s="293" t="str">
        <f>Sheet2!K19</f>
        <v>ณัฐกมล</v>
      </c>
      <c r="AD19" s="293" t="str">
        <f>Sheet2!L19</f>
        <v>สอนง่าย</v>
      </c>
      <c r="AE19" s="181"/>
      <c r="AF19" s="181"/>
      <c r="AG19" s="181"/>
      <c r="AH19" s="181"/>
      <c r="AI19" s="181"/>
      <c r="AJ19" s="181"/>
      <c r="AK19" s="181"/>
      <c r="AL19" s="181"/>
      <c r="AM19" s="181"/>
      <c r="AN19" s="181"/>
      <c r="AO19" s="181"/>
      <c r="AP19" s="181"/>
      <c r="AQ19" s="181"/>
      <c r="AR19" s="181"/>
      <c r="AS19" s="181"/>
      <c r="AT19" s="181"/>
      <c r="AU19" s="181"/>
      <c r="AV19" s="181"/>
    </row>
    <row r="20" spans="1:48" x14ac:dyDescent="0.75">
      <c r="A20" s="290">
        <f>Sheet2!B20</f>
        <v>17</v>
      </c>
      <c r="B20" s="344" t="s">
        <v>192</v>
      </c>
      <c r="C20" s="290">
        <f>Sheet2!C20</f>
        <v>3845</v>
      </c>
      <c r="D20" s="291" t="str">
        <f>Sheet2!D20</f>
        <v>เด็กหญิง</v>
      </c>
      <c r="E20" s="293" t="str">
        <f>Sheet2!E20</f>
        <v>วาริศา</v>
      </c>
      <c r="F20" s="293" t="s">
        <v>161</v>
      </c>
      <c r="G20" s="181"/>
      <c r="H20" s="181"/>
      <c r="I20" s="181"/>
      <c r="J20" s="181"/>
      <c r="K20" s="181"/>
      <c r="L20" s="181"/>
      <c r="M20" s="181"/>
      <c r="N20" s="181"/>
      <c r="O20" s="181"/>
      <c r="P20" s="181"/>
      <c r="Q20" s="181"/>
      <c r="R20" s="181"/>
      <c r="S20" s="181"/>
      <c r="T20" s="181"/>
      <c r="U20" s="181"/>
      <c r="V20" s="181"/>
      <c r="W20" s="181"/>
      <c r="X20" s="181"/>
      <c r="Y20" s="290">
        <f>Sheet2!H20</f>
        <v>17</v>
      </c>
      <c r="Z20" s="344" t="s">
        <v>192</v>
      </c>
      <c r="AA20" s="290">
        <f>Sheet2!I20</f>
        <v>3933</v>
      </c>
      <c r="AB20" s="338" t="str">
        <f>Sheet2!J20</f>
        <v>เด็กหญิง</v>
      </c>
      <c r="AC20" s="293" t="str">
        <f>Sheet2!K20</f>
        <v>อัจฉรินทร์ธร</v>
      </c>
      <c r="AD20" s="293" t="str">
        <f>Sheet2!L20</f>
        <v>คำอ้อย</v>
      </c>
      <c r="AE20" s="181"/>
      <c r="AF20" s="181"/>
      <c r="AG20" s="181"/>
      <c r="AH20" s="181"/>
      <c r="AI20" s="181"/>
      <c r="AJ20" s="181"/>
      <c r="AK20" s="181"/>
      <c r="AL20" s="181"/>
      <c r="AM20" s="181"/>
      <c r="AN20" s="181"/>
      <c r="AO20" s="181"/>
      <c r="AP20" s="181"/>
      <c r="AQ20" s="181"/>
      <c r="AR20" s="181"/>
      <c r="AS20" s="181"/>
      <c r="AT20" s="181"/>
      <c r="AU20" s="181"/>
      <c r="AV20" s="181"/>
    </row>
    <row r="21" spans="1:48" x14ac:dyDescent="0.75">
      <c r="A21" s="290">
        <f>Sheet2!B21</f>
        <v>18</v>
      </c>
      <c r="B21" s="344" t="s">
        <v>192</v>
      </c>
      <c r="C21" s="290">
        <f>Sheet2!C21</f>
        <v>3897</v>
      </c>
      <c r="D21" s="291" t="str">
        <f>Sheet2!D21</f>
        <v>เด็กหญิง</v>
      </c>
      <c r="E21" s="293" t="str">
        <f>Sheet2!E21</f>
        <v>ญาดา</v>
      </c>
      <c r="F21" s="293" t="str">
        <f>Sheet2!F21</f>
        <v>ชอบธรรม</v>
      </c>
      <c r="G21" s="181"/>
      <c r="H21" s="181"/>
      <c r="I21" s="181"/>
      <c r="J21" s="181"/>
      <c r="K21" s="181"/>
      <c r="L21" s="181"/>
      <c r="M21" s="181"/>
      <c r="N21" s="181"/>
      <c r="O21" s="181"/>
      <c r="P21" s="181"/>
      <c r="Q21" s="181"/>
      <c r="R21" s="181"/>
      <c r="S21" s="181"/>
      <c r="T21" s="181"/>
      <c r="U21" s="181"/>
      <c r="V21" s="181"/>
      <c r="W21" s="181"/>
      <c r="X21" s="181"/>
      <c r="Y21" s="290">
        <f>Sheet2!H21</f>
        <v>18</v>
      </c>
      <c r="Z21" s="344" t="s">
        <v>192</v>
      </c>
      <c r="AA21" s="290">
        <f>Sheet2!I21</f>
        <v>3939</v>
      </c>
      <c r="AB21" s="338" t="str">
        <f>Sheet2!J21</f>
        <v>เด็กหญิง</v>
      </c>
      <c r="AC21" s="293" t="str">
        <f>Sheet2!K21</f>
        <v>ผุสดี</v>
      </c>
      <c r="AD21" s="293" t="str">
        <f>Sheet2!L21</f>
        <v>สมรัก</v>
      </c>
      <c r="AE21" s="181"/>
      <c r="AF21" s="181"/>
      <c r="AG21" s="181"/>
      <c r="AH21" s="181"/>
      <c r="AI21" s="181"/>
      <c r="AJ21" s="181"/>
      <c r="AK21" s="181"/>
      <c r="AL21" s="181"/>
      <c r="AM21" s="181"/>
      <c r="AN21" s="181"/>
      <c r="AO21" s="181"/>
      <c r="AP21" s="181"/>
      <c r="AQ21" s="181"/>
      <c r="AR21" s="181"/>
      <c r="AS21" s="181"/>
      <c r="AT21" s="181"/>
      <c r="AU21" s="181"/>
      <c r="AV21" s="181"/>
    </row>
    <row r="22" spans="1:48" x14ac:dyDescent="0.75">
      <c r="A22" s="290">
        <f>Sheet2!B22</f>
        <v>19</v>
      </c>
      <c r="B22" s="344" t="s">
        <v>192</v>
      </c>
      <c r="C22" s="290">
        <f>Sheet2!C22</f>
        <v>3919</v>
      </c>
      <c r="D22" s="291" t="str">
        <f>Sheet2!D22</f>
        <v>เด็กหญิง</v>
      </c>
      <c r="E22" s="293" t="str">
        <f>Sheet2!E22</f>
        <v>ณัฐนันทน์</v>
      </c>
      <c r="F22" s="293" t="str">
        <f>Sheet2!F22</f>
        <v>อ้ายดวง</v>
      </c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1"/>
      <c r="V22" s="181"/>
      <c r="W22" s="181"/>
      <c r="X22" s="181"/>
      <c r="Y22" s="290">
        <f>Sheet2!H22</f>
        <v>19</v>
      </c>
      <c r="Z22" s="344" t="s">
        <v>192</v>
      </c>
      <c r="AA22" s="290">
        <f>Sheet2!I22</f>
        <v>3948</v>
      </c>
      <c r="AB22" s="338" t="str">
        <f>Sheet2!J22</f>
        <v>เด็กหญิง</v>
      </c>
      <c r="AC22" s="293" t="str">
        <f>Sheet2!K22</f>
        <v>บัณฑิตา</v>
      </c>
      <c r="AD22" s="293">
        <f>Sheet2!L22</f>
        <v>0</v>
      </c>
      <c r="AE22" s="181"/>
      <c r="AF22" s="181"/>
      <c r="AG22" s="181"/>
      <c r="AH22" s="181"/>
      <c r="AI22" s="181"/>
      <c r="AJ22" s="181"/>
      <c r="AK22" s="181"/>
      <c r="AL22" s="181"/>
      <c r="AM22" s="181"/>
      <c r="AN22" s="181"/>
      <c r="AO22" s="181"/>
      <c r="AP22" s="181"/>
      <c r="AQ22" s="181"/>
      <c r="AR22" s="181"/>
      <c r="AS22" s="181"/>
      <c r="AT22" s="181"/>
      <c r="AU22" s="181"/>
      <c r="AV22" s="181"/>
    </row>
    <row r="23" spans="1:48" x14ac:dyDescent="0.75">
      <c r="A23" s="290">
        <f>Sheet2!B23</f>
        <v>20</v>
      </c>
      <c r="B23" s="344" t="s">
        <v>192</v>
      </c>
      <c r="C23" s="290">
        <f>Sheet2!C23</f>
        <v>3925</v>
      </c>
      <c r="D23" s="291" t="str">
        <f>Sheet2!D23</f>
        <v>เด็กหญิง</v>
      </c>
      <c r="E23" s="293" t="str">
        <f>Sheet2!E23</f>
        <v>พัชรดา</v>
      </c>
      <c r="F23" s="293" t="str">
        <f>Sheet2!F23</f>
        <v>ตาคำ</v>
      </c>
      <c r="G23" s="181"/>
      <c r="H23" s="181"/>
      <c r="I23" s="181"/>
      <c r="J23" s="181"/>
      <c r="K23" s="181"/>
      <c r="L23" s="181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290">
        <f>Sheet2!H23</f>
        <v>20</v>
      </c>
      <c r="Z23" s="344" t="s">
        <v>192</v>
      </c>
      <c r="AA23" s="290">
        <f>Sheet2!I23</f>
        <v>3954</v>
      </c>
      <c r="AB23" s="338" t="str">
        <f>Sheet2!J23</f>
        <v>เด็กหญิง</v>
      </c>
      <c r="AC23" s="293" t="str">
        <f>Sheet2!K23</f>
        <v>สุภัชชา</v>
      </c>
      <c r="AD23" s="293" t="str">
        <f>Sheet2!L23</f>
        <v>คารวะสมบัติ</v>
      </c>
      <c r="AE23" s="181"/>
      <c r="AF23" s="181"/>
      <c r="AG23" s="181"/>
      <c r="AH23" s="181"/>
      <c r="AI23" s="181"/>
      <c r="AJ23" s="181"/>
      <c r="AK23" s="181"/>
      <c r="AL23" s="181"/>
      <c r="AM23" s="181"/>
      <c r="AN23" s="181"/>
      <c r="AO23" s="181"/>
      <c r="AP23" s="181"/>
      <c r="AQ23" s="181"/>
      <c r="AR23" s="181"/>
      <c r="AS23" s="181"/>
      <c r="AT23" s="181"/>
      <c r="AU23" s="181"/>
      <c r="AV23" s="181"/>
    </row>
    <row r="24" spans="1:48" x14ac:dyDescent="0.75">
      <c r="A24" s="290">
        <f>Sheet2!B24</f>
        <v>21</v>
      </c>
      <c r="B24" s="344" t="s">
        <v>192</v>
      </c>
      <c r="C24" s="290">
        <f>Sheet2!C24</f>
        <v>3926</v>
      </c>
      <c r="D24" s="291" t="str">
        <f>Sheet2!D24</f>
        <v>เด็กหญิง</v>
      </c>
      <c r="E24" s="293" t="str">
        <f>Sheet2!E24</f>
        <v>เบญญาพร</v>
      </c>
      <c r="F24" s="293" t="str">
        <f>Sheet2!F24</f>
        <v>เครือคำ</v>
      </c>
      <c r="G24" s="181"/>
      <c r="H24" s="181"/>
      <c r="I24" s="181"/>
      <c r="J24" s="181"/>
      <c r="K24" s="181"/>
      <c r="L24" s="181"/>
      <c r="M24" s="181"/>
      <c r="N24" s="181"/>
      <c r="O24" s="181"/>
      <c r="P24" s="181"/>
      <c r="Q24" s="181"/>
      <c r="R24" s="181"/>
      <c r="S24" s="181"/>
      <c r="T24" s="181"/>
      <c r="U24" s="181"/>
      <c r="V24" s="181"/>
      <c r="W24" s="181"/>
      <c r="X24" s="181"/>
      <c r="Y24" s="290">
        <f>Sheet2!H24</f>
        <v>21</v>
      </c>
      <c r="Z24" s="344" t="s">
        <v>192</v>
      </c>
      <c r="AA24" s="290">
        <f>Sheet2!I24</f>
        <v>4077</v>
      </c>
      <c r="AB24" s="338" t="str">
        <f>Sheet2!J24</f>
        <v>เด็กหญิง</v>
      </c>
      <c r="AC24" s="293" t="str">
        <f>Sheet2!K24</f>
        <v>บุญนิสา</v>
      </c>
      <c r="AD24" s="293" t="str">
        <f>Sheet2!L24</f>
        <v>สอนปัญญา</v>
      </c>
      <c r="AE24" s="181"/>
      <c r="AF24" s="181"/>
      <c r="AG24" s="181"/>
      <c r="AH24" s="181"/>
      <c r="AI24" s="181"/>
      <c r="AJ24" s="181"/>
      <c r="AK24" s="181"/>
      <c r="AL24" s="181"/>
      <c r="AM24" s="181"/>
      <c r="AN24" s="181"/>
      <c r="AO24" s="181"/>
      <c r="AP24" s="181"/>
      <c r="AQ24" s="181"/>
      <c r="AR24" s="181"/>
      <c r="AS24" s="181"/>
      <c r="AT24" s="181"/>
      <c r="AU24" s="181"/>
      <c r="AV24" s="181"/>
    </row>
    <row r="25" spans="1:48" x14ac:dyDescent="0.75">
      <c r="A25" s="290">
        <f>Sheet2!B25</f>
        <v>22</v>
      </c>
      <c r="B25" s="344" t="s">
        <v>192</v>
      </c>
      <c r="C25" s="290">
        <f>Sheet2!C25</f>
        <v>3947</v>
      </c>
      <c r="D25" s="291" t="str">
        <f>Sheet2!D25</f>
        <v>เด็กหญิง</v>
      </c>
      <c r="E25" s="293" t="str">
        <f>Sheet2!E25</f>
        <v>ภาพิมล</v>
      </c>
      <c r="F25" s="293" t="str">
        <f>Sheet2!F25</f>
        <v>เสารังษี</v>
      </c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  <c r="W25" s="181"/>
      <c r="X25" s="181"/>
      <c r="Y25" s="290">
        <f>Sheet2!H25</f>
        <v>22</v>
      </c>
      <c r="Z25" s="344" t="s">
        <v>192</v>
      </c>
      <c r="AA25" s="290">
        <f>Sheet2!I25</f>
        <v>4078</v>
      </c>
      <c r="AB25" s="338" t="str">
        <f>Sheet2!J25</f>
        <v>เด็กหญิง</v>
      </c>
      <c r="AC25" s="293" t="str">
        <f>Sheet2!K25</f>
        <v>กัญญาพัชร</v>
      </c>
      <c r="AD25" s="293" t="str">
        <f>Sheet2!L25</f>
        <v>เทียนแก้ว</v>
      </c>
      <c r="AE25" s="181"/>
      <c r="AF25" s="181"/>
      <c r="AG25" s="181"/>
      <c r="AH25" s="181"/>
      <c r="AI25" s="181"/>
      <c r="AJ25" s="181"/>
      <c r="AK25" s="181"/>
      <c r="AL25" s="181"/>
      <c r="AM25" s="181"/>
      <c r="AN25" s="181"/>
      <c r="AO25" s="181"/>
      <c r="AP25" s="181"/>
      <c r="AQ25" s="181"/>
      <c r="AR25" s="181"/>
      <c r="AS25" s="181"/>
      <c r="AT25" s="181"/>
      <c r="AU25" s="181"/>
      <c r="AV25" s="181"/>
    </row>
    <row r="26" spans="1:48" x14ac:dyDescent="0.75">
      <c r="A26" s="290">
        <f>Sheet2!B26</f>
        <v>23</v>
      </c>
      <c r="B26" s="344" t="s">
        <v>192</v>
      </c>
      <c r="C26" s="290">
        <f>Sheet2!C26</f>
        <v>4091</v>
      </c>
      <c r="D26" s="291" t="str">
        <f>Sheet2!D26</f>
        <v>เด็กหญิง</v>
      </c>
      <c r="E26" s="293" t="str">
        <f>Sheet2!E26</f>
        <v>ครองขวัญ</v>
      </c>
      <c r="F26" s="293" t="str">
        <f>Sheet2!F26</f>
        <v>มะรอเซะ</v>
      </c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1"/>
      <c r="T26" s="181"/>
      <c r="U26" s="181"/>
      <c r="V26" s="181"/>
      <c r="W26" s="181"/>
      <c r="X26" s="181"/>
      <c r="Y26" s="290">
        <f>Sheet2!H26</f>
        <v>23</v>
      </c>
      <c r="Z26" s="344" t="s">
        <v>192</v>
      </c>
      <c r="AA26" s="290">
        <f>Sheet2!I26</f>
        <v>4085</v>
      </c>
      <c r="AB26" s="338" t="str">
        <f>Sheet2!J26</f>
        <v>เด็กหญิง</v>
      </c>
      <c r="AC26" s="293" t="str">
        <f>Sheet2!K26</f>
        <v>ณัฐนิล</v>
      </c>
      <c r="AD26" s="293" t="str">
        <f>Sheet2!L26</f>
        <v>ตะเรือน</v>
      </c>
      <c r="AE26" s="181"/>
      <c r="AF26" s="181"/>
      <c r="AG26" s="181"/>
      <c r="AH26" s="181"/>
      <c r="AI26" s="181"/>
      <c r="AJ26" s="181"/>
      <c r="AK26" s="181"/>
      <c r="AL26" s="181"/>
      <c r="AM26" s="181"/>
      <c r="AN26" s="181"/>
      <c r="AO26" s="181"/>
      <c r="AP26" s="181"/>
      <c r="AQ26" s="181"/>
      <c r="AR26" s="181"/>
      <c r="AS26" s="181"/>
      <c r="AT26" s="181"/>
      <c r="AU26" s="181"/>
      <c r="AV26" s="181"/>
    </row>
    <row r="27" spans="1:48" x14ac:dyDescent="0.75">
      <c r="A27" s="290">
        <f>Sheet2!B27</f>
        <v>24</v>
      </c>
      <c r="B27" s="344" t="s">
        <v>192</v>
      </c>
      <c r="C27" s="290">
        <f>Sheet2!C27</f>
        <v>4097</v>
      </c>
      <c r="D27" s="291" t="str">
        <f>Sheet2!D27</f>
        <v>เด็กหญิง</v>
      </c>
      <c r="E27" s="293" t="str">
        <f>Sheet2!E27</f>
        <v>กัญญาภัทร</v>
      </c>
      <c r="F27" s="293" t="str">
        <f>Sheet2!F27</f>
        <v>ใจปิน</v>
      </c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290">
        <f>Sheet2!H27</f>
        <v>24</v>
      </c>
      <c r="Z27" s="344" t="s">
        <v>192</v>
      </c>
      <c r="AA27" s="290">
        <f>Sheet2!I27</f>
        <v>4092</v>
      </c>
      <c r="AB27" s="338" t="str">
        <f>Sheet2!J27</f>
        <v>เด็กหญิง</v>
      </c>
      <c r="AC27" s="293" t="str">
        <f>Sheet2!K27</f>
        <v>นารา</v>
      </c>
      <c r="AD27" s="293" t="str">
        <f>Sheet2!L27</f>
        <v>พงษ์ตันกุล</v>
      </c>
      <c r="AE27" s="181"/>
      <c r="AF27" s="181"/>
      <c r="AG27" s="181"/>
      <c r="AH27" s="181"/>
      <c r="AI27" s="181"/>
      <c r="AJ27" s="181"/>
      <c r="AK27" s="181"/>
      <c r="AL27" s="181"/>
      <c r="AM27" s="181"/>
      <c r="AN27" s="181"/>
      <c r="AO27" s="181"/>
      <c r="AP27" s="181"/>
      <c r="AQ27" s="181"/>
      <c r="AR27" s="181"/>
      <c r="AS27" s="181"/>
      <c r="AT27" s="181"/>
      <c r="AU27" s="181"/>
      <c r="AV27" s="181"/>
    </row>
    <row r="28" spans="1:48" x14ac:dyDescent="0.75">
      <c r="A28" s="290">
        <f>Sheet2!B28</f>
        <v>25</v>
      </c>
      <c r="B28" s="344" t="s">
        <v>192</v>
      </c>
      <c r="C28" s="290">
        <f>Sheet2!C28</f>
        <v>4305</v>
      </c>
      <c r="D28" s="291" t="str">
        <f>Sheet2!D28</f>
        <v>เด็กหญิง</v>
      </c>
      <c r="E28" s="293" t="str">
        <f>Sheet2!E28</f>
        <v>อริยดา</v>
      </c>
      <c r="F28" s="293" t="str">
        <f>Sheet2!F28</f>
        <v>เพรียจิต</v>
      </c>
      <c r="G28" s="181"/>
      <c r="H28" s="181"/>
      <c r="I28" s="181"/>
      <c r="J28" s="181"/>
      <c r="K28" s="181"/>
      <c r="L28" s="181"/>
      <c r="M28" s="181"/>
      <c r="N28" s="181"/>
      <c r="O28" s="181"/>
      <c r="P28" s="181"/>
      <c r="Q28" s="181"/>
      <c r="R28" s="181"/>
      <c r="S28" s="181"/>
      <c r="T28" s="181"/>
      <c r="U28" s="181"/>
      <c r="V28" s="181"/>
      <c r="W28" s="181"/>
      <c r="X28" s="181"/>
      <c r="Y28" s="290">
        <f>Sheet2!H28</f>
        <v>25</v>
      </c>
      <c r="Z28" s="344" t="s">
        <v>192</v>
      </c>
      <c r="AA28" s="290">
        <f>Sheet2!I28</f>
        <v>4279</v>
      </c>
      <c r="AB28" s="338" t="str">
        <f>Sheet2!J28</f>
        <v>เด็กหญิง</v>
      </c>
      <c r="AC28" s="293" t="str">
        <f>Sheet2!K28</f>
        <v>พิชามญชุ์</v>
      </c>
      <c r="AD28" s="293" t="str">
        <f>Sheet2!L28</f>
        <v>คำเขื่อน</v>
      </c>
      <c r="AE28" s="181"/>
      <c r="AF28" s="181"/>
      <c r="AG28" s="181"/>
      <c r="AH28" s="181"/>
      <c r="AI28" s="181"/>
      <c r="AJ28" s="181"/>
      <c r="AK28" s="181"/>
      <c r="AL28" s="181"/>
      <c r="AM28" s="181"/>
      <c r="AN28" s="181"/>
      <c r="AO28" s="181"/>
      <c r="AP28" s="181"/>
      <c r="AQ28" s="181"/>
      <c r="AR28" s="181"/>
      <c r="AS28" s="181"/>
      <c r="AT28" s="181"/>
      <c r="AU28" s="181"/>
      <c r="AV28" s="181"/>
    </row>
    <row r="29" spans="1:48" x14ac:dyDescent="0.75">
      <c r="A29" s="290">
        <f>Sheet2!B29</f>
        <v>26</v>
      </c>
      <c r="B29" s="344" t="s">
        <v>192</v>
      </c>
      <c r="C29" s="290">
        <f>Sheet2!C29</f>
        <v>4360</v>
      </c>
      <c r="D29" s="291" t="str">
        <f>Sheet2!D29</f>
        <v>เด็กชาย</v>
      </c>
      <c r="E29" s="293" t="str">
        <f>Sheet2!E29</f>
        <v>ธีรกฤต</v>
      </c>
      <c r="F29" s="293" t="str">
        <f>Sheet2!F29</f>
        <v>รินเที่ยง</v>
      </c>
      <c r="G29" s="181"/>
      <c r="H29" s="181"/>
      <c r="I29" s="181"/>
      <c r="J29" s="181"/>
      <c r="K29" s="181"/>
      <c r="L29" s="181"/>
      <c r="M29" s="181"/>
      <c r="N29" s="181"/>
      <c r="O29" s="181"/>
      <c r="P29" s="181"/>
      <c r="Q29" s="181"/>
      <c r="R29" s="181"/>
      <c r="S29" s="181"/>
      <c r="T29" s="181"/>
      <c r="U29" s="181"/>
      <c r="V29" s="181"/>
      <c r="W29" s="181"/>
      <c r="X29" s="181"/>
      <c r="Y29" s="290" t="str">
        <f>Sheet2!H29</f>
        <v/>
      </c>
      <c r="Z29" s="344" t="s">
        <v>192</v>
      </c>
      <c r="AA29" s="290" t="str">
        <f>Sheet2!I29</f>
        <v/>
      </c>
      <c r="AB29" s="338" t="str">
        <f>Sheet2!J29</f>
        <v/>
      </c>
      <c r="AC29" s="293" t="str">
        <f>Sheet2!K29</f>
        <v/>
      </c>
      <c r="AD29" s="293" t="str">
        <f>Sheet2!L29</f>
        <v/>
      </c>
      <c r="AE29" s="181"/>
      <c r="AF29" s="181"/>
      <c r="AG29" s="181"/>
      <c r="AH29" s="181"/>
      <c r="AI29" s="181"/>
      <c r="AJ29" s="181"/>
      <c r="AK29" s="181"/>
      <c r="AL29" s="181"/>
      <c r="AM29" s="181"/>
      <c r="AN29" s="181"/>
      <c r="AO29" s="181"/>
      <c r="AP29" s="181"/>
      <c r="AQ29" s="181"/>
      <c r="AR29" s="181"/>
      <c r="AS29" s="181"/>
      <c r="AT29" s="181"/>
      <c r="AU29" s="181"/>
      <c r="AV29" s="181"/>
    </row>
    <row r="30" spans="1:48" x14ac:dyDescent="0.75">
      <c r="A30" s="290">
        <f>Sheet2!B30</f>
        <v>27</v>
      </c>
      <c r="B30" s="344" t="s">
        <v>192</v>
      </c>
      <c r="C30" s="290">
        <f>Sheet2!C30</f>
        <v>4433</v>
      </c>
      <c r="D30" s="291" t="str">
        <f>Sheet2!D30</f>
        <v>เด็กหญิง</v>
      </c>
      <c r="E30" s="293" t="str">
        <f>Sheet2!E30</f>
        <v>มินลดา</v>
      </c>
      <c r="F30" s="293" t="str">
        <f>Sheet2!F30</f>
        <v>เชื้อเมืองพาน</v>
      </c>
      <c r="G30" s="181"/>
      <c r="H30" s="181"/>
      <c r="I30" s="181"/>
      <c r="J30" s="181"/>
      <c r="K30" s="181"/>
      <c r="L30" s="181"/>
      <c r="M30" s="181"/>
      <c r="N30" s="181"/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290" t="str">
        <f>Sheet2!H30</f>
        <v/>
      </c>
      <c r="Z30" s="344" t="s">
        <v>192</v>
      </c>
      <c r="AA30" s="290" t="str">
        <f>Sheet2!I30</f>
        <v/>
      </c>
      <c r="AB30" s="338" t="str">
        <f>Sheet2!J30</f>
        <v/>
      </c>
      <c r="AC30" s="293" t="str">
        <f>Sheet2!K30</f>
        <v/>
      </c>
      <c r="AD30" s="293" t="str">
        <f>Sheet2!L30</f>
        <v/>
      </c>
      <c r="AE30" s="181"/>
      <c r="AF30" s="181"/>
      <c r="AG30" s="181"/>
      <c r="AH30" s="181"/>
      <c r="AI30" s="181"/>
      <c r="AJ30" s="181"/>
      <c r="AK30" s="181"/>
      <c r="AL30" s="181"/>
      <c r="AM30" s="181"/>
      <c r="AN30" s="181"/>
      <c r="AO30" s="181"/>
      <c r="AP30" s="181"/>
      <c r="AQ30" s="181"/>
      <c r="AR30" s="181"/>
      <c r="AS30" s="181"/>
      <c r="AT30" s="181"/>
      <c r="AU30" s="181"/>
      <c r="AV30" s="181"/>
    </row>
    <row r="31" spans="1:48" x14ac:dyDescent="0.75">
      <c r="A31" s="290" t="str">
        <f>Sheet2!B31</f>
        <v/>
      </c>
      <c r="B31" s="344" t="s">
        <v>192</v>
      </c>
      <c r="C31" s="290" t="str">
        <f>Sheet2!C31</f>
        <v/>
      </c>
      <c r="D31" s="291" t="str">
        <f>Sheet2!D31</f>
        <v/>
      </c>
      <c r="E31" s="293" t="str">
        <f>Sheet2!E31</f>
        <v/>
      </c>
      <c r="F31" s="293" t="str">
        <f>Sheet2!F31</f>
        <v/>
      </c>
      <c r="G31" s="181"/>
      <c r="H31" s="181"/>
      <c r="I31" s="181"/>
      <c r="J31" s="181"/>
      <c r="K31" s="181"/>
      <c r="L31" s="181"/>
      <c r="M31" s="181"/>
      <c r="N31" s="181"/>
      <c r="O31" s="181"/>
      <c r="P31" s="181"/>
      <c r="Q31" s="181"/>
      <c r="R31" s="181"/>
      <c r="S31" s="181"/>
      <c r="T31" s="181"/>
      <c r="U31" s="181"/>
      <c r="V31" s="181"/>
      <c r="W31" s="181"/>
      <c r="X31" s="181"/>
      <c r="Y31" s="290" t="str">
        <f>Sheet2!H31</f>
        <v/>
      </c>
      <c r="Z31" s="344" t="s">
        <v>192</v>
      </c>
      <c r="AA31" s="290" t="str">
        <f>Sheet2!I31</f>
        <v/>
      </c>
      <c r="AB31" s="338" t="str">
        <f>Sheet2!J31</f>
        <v/>
      </c>
      <c r="AC31" s="293" t="str">
        <f>Sheet2!K31</f>
        <v/>
      </c>
      <c r="AD31" s="293" t="str">
        <f>Sheet2!L31</f>
        <v/>
      </c>
      <c r="AE31" s="181"/>
      <c r="AF31" s="181"/>
      <c r="AG31" s="181"/>
      <c r="AH31" s="181"/>
      <c r="AI31" s="181"/>
      <c r="AJ31" s="181"/>
      <c r="AK31" s="181"/>
      <c r="AL31" s="181"/>
      <c r="AM31" s="181"/>
      <c r="AN31" s="181"/>
      <c r="AO31" s="181"/>
      <c r="AP31" s="181"/>
      <c r="AQ31" s="181"/>
      <c r="AR31" s="181"/>
      <c r="AS31" s="181"/>
      <c r="AT31" s="181"/>
      <c r="AU31" s="181"/>
      <c r="AV31" s="181"/>
    </row>
    <row r="32" spans="1:48" x14ac:dyDescent="0.75">
      <c r="A32" s="290" t="str">
        <f>Sheet2!B32</f>
        <v/>
      </c>
      <c r="B32" s="344" t="s">
        <v>192</v>
      </c>
      <c r="C32" s="290" t="str">
        <f>Sheet2!C32</f>
        <v/>
      </c>
      <c r="D32" s="291" t="str">
        <f>Sheet2!D32</f>
        <v/>
      </c>
      <c r="E32" s="293" t="str">
        <f>Sheet2!E32</f>
        <v/>
      </c>
      <c r="F32" s="293" t="str">
        <f>Sheet2!F32</f>
        <v/>
      </c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181"/>
      <c r="X32" s="181"/>
      <c r="Y32" s="290" t="str">
        <f>Sheet2!H32</f>
        <v/>
      </c>
      <c r="Z32" s="344" t="s">
        <v>192</v>
      </c>
      <c r="AA32" s="290" t="str">
        <f>Sheet2!I32</f>
        <v/>
      </c>
      <c r="AB32" s="338" t="str">
        <f>Sheet2!J32</f>
        <v/>
      </c>
      <c r="AC32" s="293" t="str">
        <f>Sheet2!K32</f>
        <v/>
      </c>
      <c r="AD32" s="293" t="str">
        <f>Sheet2!L32</f>
        <v/>
      </c>
      <c r="AE32" s="181"/>
      <c r="AF32" s="181"/>
      <c r="AG32" s="181"/>
      <c r="AH32" s="181"/>
      <c r="AI32" s="181"/>
      <c r="AJ32" s="181"/>
      <c r="AK32" s="181"/>
      <c r="AL32" s="181"/>
      <c r="AM32" s="181"/>
      <c r="AN32" s="181"/>
      <c r="AO32" s="181"/>
      <c r="AP32" s="181"/>
      <c r="AQ32" s="181"/>
      <c r="AR32" s="181"/>
      <c r="AS32" s="181"/>
      <c r="AT32" s="181"/>
      <c r="AU32" s="181"/>
      <c r="AV32" s="181"/>
    </row>
    <row r="33" spans="1:48" x14ac:dyDescent="0.75">
      <c r="A33" s="290" t="str">
        <f>Sheet2!B33</f>
        <v/>
      </c>
      <c r="B33" s="344" t="s">
        <v>192</v>
      </c>
      <c r="C33" s="290" t="str">
        <f>Sheet2!C33</f>
        <v/>
      </c>
      <c r="D33" s="291" t="str">
        <f>Sheet2!D33</f>
        <v/>
      </c>
      <c r="E33" s="293" t="str">
        <f>Sheet2!E33</f>
        <v/>
      </c>
      <c r="F33" s="293" t="str">
        <f>Sheet2!F33</f>
        <v/>
      </c>
      <c r="G33" s="181"/>
      <c r="H33" s="181"/>
      <c r="I33" s="181"/>
      <c r="J33" s="181"/>
      <c r="K33" s="181"/>
      <c r="L33" s="181"/>
      <c r="M33" s="181"/>
      <c r="N33" s="181"/>
      <c r="O33" s="181"/>
      <c r="P33" s="181"/>
      <c r="Q33" s="181"/>
      <c r="R33" s="181"/>
      <c r="S33" s="181"/>
      <c r="T33" s="181"/>
      <c r="U33" s="181"/>
      <c r="V33" s="181"/>
      <c r="W33" s="181"/>
      <c r="X33" s="181"/>
      <c r="Y33" s="290" t="str">
        <f>Sheet2!H33</f>
        <v/>
      </c>
      <c r="Z33" s="344" t="s">
        <v>192</v>
      </c>
      <c r="AA33" s="290" t="str">
        <f>Sheet2!I33</f>
        <v/>
      </c>
      <c r="AB33" s="338" t="str">
        <f>Sheet2!J33</f>
        <v/>
      </c>
      <c r="AC33" s="293" t="str">
        <f>Sheet2!K33</f>
        <v/>
      </c>
      <c r="AD33" s="293" t="str">
        <f>Sheet2!L33</f>
        <v/>
      </c>
      <c r="AE33" s="181"/>
      <c r="AF33" s="181"/>
      <c r="AG33" s="181"/>
      <c r="AH33" s="181"/>
      <c r="AI33" s="181"/>
      <c r="AJ33" s="181"/>
      <c r="AK33" s="181"/>
      <c r="AL33" s="181"/>
      <c r="AM33" s="181"/>
      <c r="AN33" s="181"/>
      <c r="AO33" s="181"/>
      <c r="AP33" s="181"/>
      <c r="AQ33" s="181"/>
      <c r="AR33" s="181"/>
      <c r="AS33" s="181"/>
      <c r="AT33" s="181"/>
      <c r="AU33" s="181"/>
      <c r="AV33" s="181"/>
    </row>
    <row r="34" spans="1:48" x14ac:dyDescent="0.75">
      <c r="A34" s="290" t="str">
        <f>Sheet2!B34</f>
        <v/>
      </c>
      <c r="B34" s="344" t="s">
        <v>192</v>
      </c>
      <c r="C34" s="290" t="str">
        <f>Sheet2!C34</f>
        <v/>
      </c>
      <c r="D34" s="291" t="str">
        <f>Sheet2!D34</f>
        <v/>
      </c>
      <c r="E34" s="293" t="str">
        <f>Sheet2!E34</f>
        <v/>
      </c>
      <c r="F34" s="293" t="str">
        <f>Sheet2!F34</f>
        <v/>
      </c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181"/>
      <c r="X34" s="181"/>
      <c r="Y34" s="290" t="str">
        <f>Sheet2!H34</f>
        <v/>
      </c>
      <c r="Z34" s="344" t="s">
        <v>192</v>
      </c>
      <c r="AA34" s="290" t="str">
        <f>Sheet2!I34</f>
        <v/>
      </c>
      <c r="AB34" s="338" t="str">
        <f>Sheet2!J34</f>
        <v/>
      </c>
      <c r="AC34" s="293" t="str">
        <f>Sheet2!K34</f>
        <v/>
      </c>
      <c r="AD34" s="293" t="str">
        <f>Sheet2!L34</f>
        <v/>
      </c>
      <c r="AE34" s="181"/>
      <c r="AF34" s="181"/>
      <c r="AG34" s="181"/>
      <c r="AH34" s="181"/>
      <c r="AI34" s="181"/>
      <c r="AJ34" s="181"/>
      <c r="AK34" s="181"/>
      <c r="AL34" s="181"/>
      <c r="AM34" s="181"/>
      <c r="AN34" s="181"/>
      <c r="AO34" s="181"/>
      <c r="AP34" s="181"/>
      <c r="AQ34" s="181"/>
      <c r="AR34" s="181"/>
      <c r="AS34" s="181"/>
      <c r="AT34" s="181"/>
      <c r="AU34" s="181"/>
      <c r="AV34" s="181"/>
    </row>
    <row r="35" spans="1:48" x14ac:dyDescent="0.75">
      <c r="A35" s="290" t="str">
        <f>Sheet2!B35</f>
        <v/>
      </c>
      <c r="B35" s="344" t="s">
        <v>192</v>
      </c>
      <c r="C35" s="290" t="str">
        <f>Sheet2!C35</f>
        <v/>
      </c>
      <c r="D35" s="291" t="str">
        <f>Sheet2!D35</f>
        <v/>
      </c>
      <c r="E35" s="293" t="str">
        <f>Sheet2!E35</f>
        <v/>
      </c>
      <c r="F35" s="293" t="str">
        <f>Sheet2!F35</f>
        <v/>
      </c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1"/>
      <c r="T35" s="181"/>
      <c r="U35" s="181"/>
      <c r="V35" s="181"/>
      <c r="W35" s="181"/>
      <c r="X35" s="181"/>
      <c r="Y35" s="290" t="str">
        <f>Sheet2!H35</f>
        <v/>
      </c>
      <c r="Z35" s="344" t="s">
        <v>192</v>
      </c>
      <c r="AA35" s="290" t="str">
        <f>Sheet2!I35</f>
        <v/>
      </c>
      <c r="AB35" s="338" t="str">
        <f>Sheet2!J35</f>
        <v/>
      </c>
      <c r="AC35" s="293" t="str">
        <f>Sheet2!K35</f>
        <v/>
      </c>
      <c r="AD35" s="293" t="str">
        <f>Sheet2!L35</f>
        <v/>
      </c>
      <c r="AE35" s="181"/>
      <c r="AF35" s="181"/>
      <c r="AG35" s="181"/>
      <c r="AH35" s="181"/>
      <c r="AI35" s="181"/>
      <c r="AJ35" s="181"/>
      <c r="AK35" s="181"/>
      <c r="AL35" s="181"/>
      <c r="AM35" s="181"/>
      <c r="AN35" s="181"/>
      <c r="AO35" s="181"/>
      <c r="AP35" s="181"/>
      <c r="AQ35" s="181"/>
      <c r="AR35" s="181"/>
      <c r="AS35" s="181"/>
      <c r="AT35" s="181"/>
      <c r="AU35" s="181"/>
      <c r="AV35" s="181"/>
    </row>
    <row r="36" spans="1:48" x14ac:dyDescent="0.75">
      <c r="A36" s="290" t="str">
        <f>Sheet2!B36</f>
        <v/>
      </c>
      <c r="B36" s="344" t="s">
        <v>192</v>
      </c>
      <c r="C36" s="290" t="str">
        <f>Sheet2!C36</f>
        <v/>
      </c>
      <c r="D36" s="291" t="str">
        <f>Sheet2!D36</f>
        <v/>
      </c>
      <c r="E36" s="293" t="str">
        <f>Sheet2!E36</f>
        <v/>
      </c>
      <c r="F36" s="293" t="str">
        <f>Sheet2!F36</f>
        <v/>
      </c>
      <c r="G36" s="181"/>
      <c r="H36" s="181"/>
      <c r="I36" s="181"/>
      <c r="J36" s="181"/>
      <c r="K36" s="181"/>
      <c r="L36" s="181"/>
      <c r="M36" s="181"/>
      <c r="N36" s="181"/>
      <c r="O36" s="181"/>
      <c r="P36" s="181"/>
      <c r="Q36" s="181"/>
      <c r="R36" s="181"/>
      <c r="S36" s="181"/>
      <c r="T36" s="181"/>
      <c r="U36" s="181"/>
      <c r="V36" s="181"/>
      <c r="W36" s="181"/>
      <c r="X36" s="181"/>
      <c r="Y36" s="290" t="str">
        <f>Sheet2!H36</f>
        <v/>
      </c>
      <c r="Z36" s="344" t="s">
        <v>192</v>
      </c>
      <c r="AA36" s="290" t="str">
        <f>Sheet2!I36</f>
        <v/>
      </c>
      <c r="AB36" s="338" t="str">
        <f>Sheet2!J36</f>
        <v/>
      </c>
      <c r="AC36" s="293" t="str">
        <f>Sheet2!K36</f>
        <v/>
      </c>
      <c r="AD36" s="293" t="str">
        <f>Sheet2!L36</f>
        <v/>
      </c>
      <c r="AE36" s="181"/>
      <c r="AF36" s="181"/>
      <c r="AG36" s="181"/>
      <c r="AH36" s="181"/>
      <c r="AI36" s="181"/>
      <c r="AJ36" s="181"/>
      <c r="AK36" s="181"/>
      <c r="AL36" s="181"/>
      <c r="AM36" s="181"/>
      <c r="AN36" s="181"/>
      <c r="AO36" s="181"/>
      <c r="AP36" s="181"/>
      <c r="AQ36" s="181"/>
      <c r="AR36" s="181"/>
      <c r="AS36" s="181"/>
      <c r="AT36" s="181"/>
      <c r="AU36" s="181"/>
      <c r="AV36" s="181"/>
    </row>
    <row r="37" spans="1:48" x14ac:dyDescent="0.75">
      <c r="A37" s="290" t="str">
        <f>Sheet2!B37</f>
        <v/>
      </c>
      <c r="B37" s="344" t="s">
        <v>192</v>
      </c>
      <c r="C37" s="290" t="str">
        <f>Sheet2!C37</f>
        <v/>
      </c>
      <c r="D37" s="291" t="str">
        <f>Sheet2!D37</f>
        <v/>
      </c>
      <c r="E37" s="293" t="str">
        <f>Sheet2!E37</f>
        <v/>
      </c>
      <c r="F37" s="293" t="str">
        <f>Sheet2!F37</f>
        <v/>
      </c>
      <c r="G37" s="181"/>
      <c r="H37" s="181"/>
      <c r="I37" s="181"/>
      <c r="J37" s="181"/>
      <c r="K37" s="181"/>
      <c r="L37" s="181"/>
      <c r="M37" s="181"/>
      <c r="N37" s="181"/>
      <c r="O37" s="181"/>
      <c r="P37" s="181"/>
      <c r="Q37" s="181"/>
      <c r="R37" s="181"/>
      <c r="S37" s="181"/>
      <c r="T37" s="181"/>
      <c r="U37" s="181"/>
      <c r="V37" s="181"/>
      <c r="W37" s="181"/>
      <c r="X37" s="181"/>
      <c r="Y37" s="290" t="str">
        <f>Sheet2!H37</f>
        <v/>
      </c>
      <c r="Z37" s="344" t="s">
        <v>192</v>
      </c>
      <c r="AA37" s="290" t="str">
        <f>Sheet2!I37</f>
        <v/>
      </c>
      <c r="AB37" s="338" t="str">
        <f>Sheet2!J37</f>
        <v/>
      </c>
      <c r="AC37" s="293" t="str">
        <f>Sheet2!K37</f>
        <v/>
      </c>
      <c r="AD37" s="293" t="str">
        <f>Sheet2!L37</f>
        <v/>
      </c>
      <c r="AE37" s="181"/>
      <c r="AF37" s="181"/>
      <c r="AG37" s="181"/>
      <c r="AH37" s="181"/>
      <c r="AI37" s="181"/>
      <c r="AJ37" s="181"/>
      <c r="AK37" s="181"/>
      <c r="AL37" s="181"/>
      <c r="AM37" s="181"/>
      <c r="AN37" s="181"/>
      <c r="AO37" s="181"/>
      <c r="AP37" s="181"/>
      <c r="AQ37" s="181"/>
      <c r="AR37" s="181"/>
      <c r="AS37" s="181"/>
      <c r="AT37" s="181"/>
      <c r="AU37" s="181"/>
      <c r="AV37" s="181"/>
    </row>
    <row r="38" spans="1:48" x14ac:dyDescent="0.75">
      <c r="A38" s="290" t="str">
        <f>Sheet2!B38</f>
        <v/>
      </c>
      <c r="B38" s="344" t="s">
        <v>192</v>
      </c>
      <c r="C38" s="290" t="str">
        <f>Sheet2!C38</f>
        <v/>
      </c>
      <c r="D38" s="291" t="str">
        <f>Sheet2!D38</f>
        <v/>
      </c>
      <c r="E38" s="293" t="str">
        <f>Sheet2!E38</f>
        <v/>
      </c>
      <c r="F38" s="293" t="str">
        <f>Sheet2!F38</f>
        <v/>
      </c>
      <c r="G38" s="181"/>
      <c r="H38" s="181"/>
      <c r="I38" s="181"/>
      <c r="J38" s="181"/>
      <c r="K38" s="181"/>
      <c r="L38" s="181"/>
      <c r="M38" s="181"/>
      <c r="N38" s="181"/>
      <c r="O38" s="181"/>
      <c r="P38" s="181"/>
      <c r="Q38" s="181"/>
      <c r="R38" s="181"/>
      <c r="S38" s="181"/>
      <c r="T38" s="181"/>
      <c r="U38" s="181"/>
      <c r="V38" s="181"/>
      <c r="W38" s="181"/>
      <c r="X38" s="181"/>
      <c r="Y38" s="290" t="str">
        <f>Sheet2!H38</f>
        <v/>
      </c>
      <c r="Z38" s="344" t="s">
        <v>192</v>
      </c>
      <c r="AA38" s="290" t="str">
        <f>Sheet2!I38</f>
        <v/>
      </c>
      <c r="AB38" s="338" t="str">
        <f>Sheet2!J38</f>
        <v/>
      </c>
      <c r="AC38" s="293" t="str">
        <f>Sheet2!K38</f>
        <v/>
      </c>
      <c r="AD38" s="293" t="str">
        <f>Sheet2!L38</f>
        <v/>
      </c>
      <c r="AE38" s="181"/>
      <c r="AF38" s="181"/>
      <c r="AG38" s="181"/>
      <c r="AH38" s="181"/>
      <c r="AI38" s="181"/>
      <c r="AJ38" s="181"/>
      <c r="AK38" s="181"/>
      <c r="AL38" s="181"/>
      <c r="AM38" s="181"/>
      <c r="AN38" s="181"/>
      <c r="AO38" s="181"/>
      <c r="AP38" s="181"/>
      <c r="AQ38" s="181"/>
      <c r="AR38" s="181"/>
      <c r="AS38" s="181"/>
      <c r="AT38" s="181"/>
      <c r="AU38" s="181"/>
      <c r="AV38" s="181"/>
    </row>
    <row r="39" spans="1:48" x14ac:dyDescent="0.75">
      <c r="A39" s="290" t="str">
        <f>Sheet2!B39</f>
        <v/>
      </c>
      <c r="B39" s="344" t="s">
        <v>192</v>
      </c>
      <c r="C39" s="290" t="str">
        <f>Sheet2!C39</f>
        <v/>
      </c>
      <c r="D39" s="291" t="str">
        <f>Sheet2!D39</f>
        <v/>
      </c>
      <c r="E39" s="293" t="str">
        <f>Sheet2!E39</f>
        <v/>
      </c>
      <c r="F39" s="293" t="str">
        <f>Sheet2!F39</f>
        <v/>
      </c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181"/>
      <c r="X39" s="181"/>
      <c r="Y39" s="290" t="str">
        <f>Sheet2!H39</f>
        <v/>
      </c>
      <c r="Z39" s="344" t="s">
        <v>192</v>
      </c>
      <c r="AA39" s="290" t="str">
        <f>Sheet2!I39</f>
        <v/>
      </c>
      <c r="AB39" s="338" t="str">
        <f>Sheet2!J39</f>
        <v/>
      </c>
      <c r="AC39" s="293" t="str">
        <f>Sheet2!K39</f>
        <v/>
      </c>
      <c r="AD39" s="293" t="str">
        <f>Sheet2!L39</f>
        <v/>
      </c>
      <c r="AE39" s="181"/>
      <c r="AF39" s="181"/>
      <c r="AG39" s="181"/>
      <c r="AH39" s="181"/>
      <c r="AI39" s="181"/>
      <c r="AJ39" s="181"/>
      <c r="AK39" s="181"/>
      <c r="AL39" s="181"/>
      <c r="AM39" s="181"/>
      <c r="AN39" s="181"/>
      <c r="AO39" s="181"/>
      <c r="AP39" s="181"/>
      <c r="AQ39" s="181"/>
      <c r="AR39" s="181"/>
      <c r="AS39" s="181"/>
      <c r="AT39" s="181"/>
      <c r="AU39" s="181"/>
      <c r="AV39" s="181"/>
    </row>
    <row r="40" spans="1:48" x14ac:dyDescent="0.75">
      <c r="A40" s="290" t="str">
        <f>Sheet2!B40</f>
        <v/>
      </c>
      <c r="B40" s="344" t="s">
        <v>192</v>
      </c>
      <c r="C40" s="290" t="str">
        <f>Sheet2!C40</f>
        <v/>
      </c>
      <c r="D40" s="291" t="str">
        <f>Sheet2!D40</f>
        <v/>
      </c>
      <c r="E40" s="293" t="str">
        <f>Sheet2!E40</f>
        <v/>
      </c>
      <c r="F40" s="293" t="str">
        <f>Sheet2!F40</f>
        <v/>
      </c>
      <c r="G40" s="181"/>
      <c r="H40" s="181"/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1"/>
      <c r="W40" s="181"/>
      <c r="X40" s="181"/>
      <c r="Y40" s="290" t="str">
        <f>Sheet2!H40</f>
        <v/>
      </c>
      <c r="Z40" s="344" t="s">
        <v>192</v>
      </c>
      <c r="AA40" s="290" t="str">
        <f>Sheet2!I40</f>
        <v/>
      </c>
      <c r="AB40" s="338" t="str">
        <f>Sheet2!J40</f>
        <v/>
      </c>
      <c r="AC40" s="293" t="str">
        <f>Sheet2!K40</f>
        <v/>
      </c>
      <c r="AD40" s="293" t="str">
        <f>Sheet2!L40</f>
        <v/>
      </c>
      <c r="AE40" s="181"/>
      <c r="AF40" s="181"/>
      <c r="AG40" s="181"/>
      <c r="AH40" s="181"/>
      <c r="AI40" s="181"/>
      <c r="AJ40" s="181"/>
      <c r="AK40" s="181"/>
      <c r="AL40" s="181"/>
      <c r="AM40" s="181"/>
      <c r="AN40" s="181"/>
      <c r="AO40" s="181"/>
      <c r="AP40" s="181"/>
      <c r="AQ40" s="181"/>
      <c r="AR40" s="181"/>
      <c r="AS40" s="181"/>
      <c r="AT40" s="181"/>
      <c r="AU40" s="181"/>
      <c r="AV40" s="181"/>
    </row>
    <row r="41" spans="1:48" x14ac:dyDescent="0.75">
      <c r="A41" s="290" t="str">
        <f>Sheet2!B41</f>
        <v/>
      </c>
      <c r="B41" s="344" t="s">
        <v>192</v>
      </c>
      <c r="C41" s="290" t="str">
        <f>Sheet2!C41</f>
        <v/>
      </c>
      <c r="D41" s="291" t="str">
        <f>Sheet2!D41</f>
        <v/>
      </c>
      <c r="E41" s="293" t="str">
        <f>Sheet2!E41</f>
        <v/>
      </c>
      <c r="F41" s="293" t="str">
        <f>Sheet2!F41</f>
        <v/>
      </c>
      <c r="G41" s="181"/>
      <c r="H41" s="181"/>
      <c r="I41" s="181"/>
      <c r="J41" s="181"/>
      <c r="K41" s="181"/>
      <c r="L41" s="181"/>
      <c r="M41" s="181"/>
      <c r="N41" s="181"/>
      <c r="O41" s="181"/>
      <c r="P41" s="181"/>
      <c r="Q41" s="181"/>
      <c r="R41" s="181"/>
      <c r="S41" s="181"/>
      <c r="T41" s="181"/>
      <c r="U41" s="181"/>
      <c r="V41" s="181"/>
      <c r="W41" s="181"/>
      <c r="X41" s="181"/>
      <c r="Y41" s="290" t="str">
        <f>Sheet2!H41</f>
        <v/>
      </c>
      <c r="Z41" s="344" t="s">
        <v>192</v>
      </c>
      <c r="AA41" s="290" t="str">
        <f>Sheet2!I41</f>
        <v/>
      </c>
      <c r="AB41" s="338" t="str">
        <f>Sheet2!J41</f>
        <v/>
      </c>
      <c r="AC41" s="293" t="str">
        <f>Sheet2!K41</f>
        <v/>
      </c>
      <c r="AD41" s="293" t="str">
        <f>Sheet2!L41</f>
        <v/>
      </c>
      <c r="AE41" s="181"/>
      <c r="AF41" s="181"/>
      <c r="AG41" s="181"/>
      <c r="AH41" s="181"/>
      <c r="AI41" s="181"/>
      <c r="AJ41" s="181"/>
      <c r="AK41" s="181"/>
      <c r="AL41" s="181"/>
      <c r="AM41" s="181"/>
      <c r="AN41" s="181"/>
      <c r="AO41" s="181"/>
      <c r="AP41" s="181"/>
      <c r="AQ41" s="181"/>
      <c r="AR41" s="181"/>
      <c r="AS41" s="181"/>
      <c r="AT41" s="181"/>
      <c r="AU41" s="181"/>
      <c r="AV41" s="181"/>
    </row>
    <row r="42" spans="1:48" x14ac:dyDescent="0.75">
      <c r="A42" s="290" t="str">
        <f>Sheet2!B42</f>
        <v/>
      </c>
      <c r="B42" s="344"/>
      <c r="C42" s="290" t="str">
        <f>Sheet2!C42</f>
        <v/>
      </c>
      <c r="D42" s="291" t="str">
        <f>Sheet2!D42</f>
        <v/>
      </c>
      <c r="E42" s="293" t="str">
        <f>Sheet2!E42</f>
        <v/>
      </c>
      <c r="F42" s="293" t="str">
        <f>Sheet2!F42</f>
        <v/>
      </c>
      <c r="G42" s="181"/>
      <c r="H42" s="181"/>
      <c r="I42" s="181"/>
      <c r="J42" s="181"/>
      <c r="K42" s="181"/>
      <c r="L42" s="181"/>
      <c r="M42" s="181"/>
      <c r="N42" s="181"/>
      <c r="O42" s="181"/>
      <c r="P42" s="181"/>
      <c r="Q42" s="181"/>
      <c r="R42" s="181"/>
      <c r="S42" s="181"/>
      <c r="T42" s="181"/>
      <c r="U42" s="181"/>
      <c r="V42" s="181"/>
      <c r="W42" s="181"/>
      <c r="X42" s="181"/>
      <c r="Y42" s="290" t="str">
        <f>Sheet2!H42</f>
        <v/>
      </c>
      <c r="Z42" s="344"/>
      <c r="AA42" s="290" t="str">
        <f>Sheet2!I42</f>
        <v/>
      </c>
      <c r="AB42" s="338" t="str">
        <f>Sheet2!J42</f>
        <v/>
      </c>
      <c r="AC42" s="293" t="str">
        <f>Sheet2!K42</f>
        <v/>
      </c>
      <c r="AD42" s="293" t="str">
        <f>Sheet2!L42</f>
        <v/>
      </c>
      <c r="AE42" s="181"/>
      <c r="AF42" s="181"/>
      <c r="AG42" s="181"/>
      <c r="AH42" s="181"/>
      <c r="AI42" s="181"/>
      <c r="AJ42" s="181"/>
      <c r="AK42" s="181"/>
      <c r="AL42" s="181"/>
      <c r="AM42" s="181"/>
      <c r="AN42" s="181"/>
      <c r="AO42" s="181"/>
      <c r="AP42" s="181"/>
      <c r="AQ42" s="181"/>
      <c r="AR42" s="181"/>
      <c r="AS42" s="181"/>
      <c r="AT42" s="181"/>
      <c r="AU42" s="181"/>
      <c r="AV42" s="181"/>
    </row>
    <row r="43" spans="1:48" x14ac:dyDescent="0.75">
      <c r="A43" s="290" t="str">
        <f>Sheet2!B43</f>
        <v/>
      </c>
      <c r="B43" s="344"/>
      <c r="C43" s="290" t="str">
        <f>Sheet2!C43</f>
        <v/>
      </c>
      <c r="D43" s="291" t="str">
        <f>Sheet2!D43</f>
        <v/>
      </c>
      <c r="E43" s="293" t="str">
        <f>Sheet2!E43</f>
        <v/>
      </c>
      <c r="F43" s="293" t="str">
        <f>Sheet2!F43</f>
        <v/>
      </c>
      <c r="G43" s="181"/>
      <c r="H43" s="181"/>
      <c r="I43" s="181"/>
      <c r="J43" s="181"/>
      <c r="K43" s="181"/>
      <c r="L43" s="181"/>
      <c r="M43" s="181"/>
      <c r="N43" s="181"/>
      <c r="O43" s="181"/>
      <c r="P43" s="181"/>
      <c r="Q43" s="181"/>
      <c r="R43" s="181"/>
      <c r="S43" s="181"/>
      <c r="T43" s="181"/>
      <c r="U43" s="181"/>
      <c r="V43" s="181"/>
      <c r="W43" s="181"/>
      <c r="X43" s="181"/>
      <c r="Y43" s="290" t="str">
        <f>Sheet2!H43</f>
        <v/>
      </c>
      <c r="Z43" s="344"/>
      <c r="AA43" s="290" t="str">
        <f>Sheet2!I43</f>
        <v/>
      </c>
      <c r="AB43" s="338" t="str">
        <f>Sheet2!J43</f>
        <v/>
      </c>
      <c r="AC43" s="293" t="str">
        <f>Sheet2!K43</f>
        <v/>
      </c>
      <c r="AD43" s="293" t="str">
        <f>Sheet2!L43</f>
        <v/>
      </c>
      <c r="AE43" s="181"/>
      <c r="AF43" s="181"/>
      <c r="AG43" s="181"/>
      <c r="AH43" s="181"/>
      <c r="AI43" s="181"/>
      <c r="AJ43" s="181"/>
      <c r="AK43" s="181"/>
      <c r="AL43" s="181"/>
      <c r="AM43" s="181"/>
      <c r="AN43" s="181"/>
      <c r="AO43" s="181"/>
      <c r="AP43" s="181"/>
      <c r="AQ43" s="181"/>
      <c r="AR43" s="181"/>
      <c r="AS43" s="181"/>
      <c r="AT43" s="181"/>
      <c r="AU43" s="181"/>
      <c r="AV43" s="181"/>
    </row>
  </sheetData>
  <sheetProtection algorithmName="SHA-512" hashValue="JeNf587H70lm9aAeHP1IjEIYOUSM1sEvQwxzQehqxJ3PahKNd1JrU5Caa3L9aUJZv7LXjb/8lex7FrYe24rnDg==" saltValue="6zxuJBwIjsW28wLXuA53Gw==" spinCount="100000" sheet="1" objects="1" scenarios="1"/>
  <mergeCells count="8">
    <mergeCell ref="A1:X1"/>
    <mergeCell ref="A2:A3"/>
    <mergeCell ref="D2:F3"/>
    <mergeCell ref="Y1:AV1"/>
    <mergeCell ref="Y2:Y3"/>
    <mergeCell ref="AB2:AD3"/>
    <mergeCell ref="B2:B3"/>
    <mergeCell ref="Z2:Z3"/>
  </mergeCells>
  <conditionalFormatting sqref="B1:B1048576 Z1:Z1048576">
    <cfRule type="containsText" dxfId="132" priority="2" operator="containsText" text="ย้าย">
      <formula>NOT(ISERROR(SEARCH("ย้าย",B1)))</formula>
    </cfRule>
  </conditionalFormatting>
  <dataValidations count="1">
    <dataValidation type="list" allowBlank="1" showInputMessage="1" showErrorMessage="1" sqref="Z4:Z43 B4:B43" xr:uid="{00000000-0002-0000-0200-000000000000}">
      <formula1>$AX$2:$AX$3</formula1>
    </dataValidation>
  </dataValidations>
  <pageMargins left="0.70866141732283472" right="0.70866141732283472" top="0.52" bottom="0.41" header="0.31496062992125984" footer="0.31496062992125984"/>
  <pageSetup paperSize="9" scale="87" orientation="portrait" r:id="rId1"/>
  <colBreaks count="1" manualBreakCount="1">
    <brk id="24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>
    <tabColor rgb="FF92D050"/>
  </sheetPr>
  <dimension ref="A1:U72"/>
  <sheetViews>
    <sheetView showGridLines="0" showRowColHeaders="0" view="pageBreakPreview" zoomScale="85" zoomScaleSheetLayoutView="85" workbookViewId="0">
      <selection activeCell="W30" sqref="W30"/>
    </sheetView>
  </sheetViews>
  <sheetFormatPr defaultColWidth="9.09765625" defaultRowHeight="20" x14ac:dyDescent="0.6"/>
  <cols>
    <col min="1" max="1" width="34.59765625" style="66" customWidth="1"/>
    <col min="2" max="2" width="1.69921875" style="66" customWidth="1"/>
    <col min="3" max="19" width="5.69921875" style="66" customWidth="1"/>
    <col min="20" max="20" width="3.59765625" style="66" hidden="1" customWidth="1"/>
    <col min="21" max="21" width="3.09765625" style="66" hidden="1" customWidth="1"/>
    <col min="22" max="16384" width="9.09765625" style="66"/>
  </cols>
  <sheetData>
    <row r="1" spans="1:20" ht="82.5" customHeight="1" x14ac:dyDescent="0.75">
      <c r="A1" s="208"/>
      <c r="S1" s="126" t="s">
        <v>24</v>
      </c>
    </row>
    <row r="2" spans="1:20" ht="29" x14ac:dyDescent="0.9">
      <c r="E2" s="487" t="s">
        <v>39</v>
      </c>
      <c r="F2" s="487"/>
      <c r="G2" s="487"/>
      <c r="H2" s="487"/>
      <c r="I2" s="487"/>
      <c r="J2" s="487"/>
      <c r="K2" s="487"/>
      <c r="L2" s="487"/>
      <c r="M2" s="487"/>
      <c r="N2" s="487"/>
      <c r="O2" s="487"/>
      <c r="P2" s="487"/>
      <c r="Q2" s="487"/>
      <c r="R2" s="67"/>
      <c r="S2" s="67"/>
    </row>
    <row r="3" spans="1:20" s="69" customFormat="1" ht="26" x14ac:dyDescent="0.8">
      <c r="B3" s="68"/>
      <c r="C3" s="488" t="str">
        <f>ข้อมูลเบื้องต้น!$D$3</f>
        <v>โรงเรียนเทศบาล ๑ (บ้านเก่า)</v>
      </c>
      <c r="D3" s="488"/>
      <c r="E3" s="488"/>
      <c r="F3" s="488"/>
      <c r="G3" s="488"/>
      <c r="H3" s="488"/>
      <c r="I3" s="488"/>
      <c r="J3" s="488"/>
      <c r="K3" s="488"/>
      <c r="L3" s="488"/>
      <c r="M3" s="488"/>
      <c r="N3" s="488"/>
      <c r="O3" s="488"/>
      <c r="P3" s="488"/>
      <c r="Q3" s="488"/>
      <c r="R3" s="488"/>
      <c r="S3" s="488"/>
    </row>
    <row r="4" spans="1:20" s="69" customFormat="1" ht="26" x14ac:dyDescent="0.8">
      <c r="B4" s="68"/>
      <c r="C4" s="488" t="str">
        <f>ข้อมูลเบื้องต้น!$D$4</f>
        <v>ต.เมืองพาน  อ.พาน  จ.เชียงราย</v>
      </c>
      <c r="D4" s="488"/>
      <c r="E4" s="488"/>
      <c r="F4" s="488"/>
      <c r="G4" s="488"/>
      <c r="H4" s="488"/>
      <c r="I4" s="488"/>
      <c r="J4" s="488"/>
      <c r="K4" s="488"/>
      <c r="L4" s="488"/>
      <c r="M4" s="488"/>
      <c r="N4" s="488"/>
      <c r="O4" s="488"/>
      <c r="P4" s="488"/>
      <c r="Q4" s="488"/>
      <c r="R4" s="488"/>
      <c r="S4" s="488"/>
    </row>
    <row r="5" spans="1:20" s="70" customFormat="1" ht="23" x14ac:dyDescent="0.7">
      <c r="C5" s="70" t="s">
        <v>188</v>
      </c>
      <c r="F5" s="71" t="str">
        <f>ข้อมูลเบื้องต้น!D18</f>
        <v>ป.4/1</v>
      </c>
      <c r="G5" s="72"/>
      <c r="I5" s="70" t="s">
        <v>26</v>
      </c>
      <c r="K5" s="71" t="s">
        <v>189</v>
      </c>
      <c r="N5" s="70" t="s">
        <v>20</v>
      </c>
      <c r="P5" s="489">
        <f>ข้อมูลเบื้องต้น!$F$7</f>
        <v>2569</v>
      </c>
      <c r="Q5" s="489"/>
    </row>
    <row r="6" spans="1:20" s="70" customFormat="1" ht="23" x14ac:dyDescent="0.7">
      <c r="C6" s="70" t="s">
        <v>23</v>
      </c>
      <c r="E6" s="489" t="str">
        <f>ข้อมูลเบื้องต้น!$F$9</f>
        <v>ส14201</v>
      </c>
      <c r="F6" s="489"/>
      <c r="G6" s="489"/>
      <c r="H6" s="69" t="s">
        <v>40</v>
      </c>
      <c r="J6" s="69"/>
      <c r="K6" s="78" t="str">
        <f>ข้อมูลเบื้องต้น!$F$10</f>
        <v>การป้องกันการทุจริต 4</v>
      </c>
      <c r="L6" s="78"/>
      <c r="M6" s="78"/>
      <c r="O6" s="490" t="s">
        <v>5</v>
      </c>
      <c r="P6" s="490"/>
      <c r="Q6" s="73">
        <f>ข้อมูลเบื้องต้น!$F$11/40</f>
        <v>2</v>
      </c>
      <c r="R6" s="70" t="s">
        <v>45</v>
      </c>
    </row>
    <row r="7" spans="1:20" s="70" customFormat="1" ht="23" x14ac:dyDescent="0.7">
      <c r="C7" s="70" t="s">
        <v>27</v>
      </c>
      <c r="E7" s="73">
        <f>ข้อมูลเบื้องต้น!$F$11/40</f>
        <v>2</v>
      </c>
      <c r="F7" s="74" t="s">
        <v>51</v>
      </c>
      <c r="G7" s="74"/>
      <c r="H7" s="75"/>
      <c r="I7" s="76"/>
      <c r="K7" s="75" t="s">
        <v>41</v>
      </c>
      <c r="M7" s="69"/>
      <c r="N7" s="73">
        <f>ข้อมูลเบื้องต้น!$F$11</f>
        <v>80</v>
      </c>
      <c r="O7" s="70" t="s">
        <v>42</v>
      </c>
      <c r="P7" s="77"/>
    </row>
    <row r="8" spans="1:20" s="70" customFormat="1" ht="23" x14ac:dyDescent="0.7">
      <c r="C8" s="70" t="s">
        <v>19</v>
      </c>
      <c r="F8" s="78" t="str">
        <f>ข้อมูลเบื้องต้น!$F$12</f>
        <v>นาย...............</v>
      </c>
      <c r="H8" s="69"/>
      <c r="I8" s="69"/>
      <c r="J8" s="69"/>
      <c r="K8" s="69"/>
      <c r="L8" s="69"/>
      <c r="M8" s="69"/>
      <c r="N8" s="69"/>
      <c r="O8" s="69"/>
      <c r="P8" s="69"/>
    </row>
    <row r="9" spans="1:20" s="70" customFormat="1" ht="23" x14ac:dyDescent="0.7">
      <c r="C9" s="70" t="s">
        <v>50</v>
      </c>
      <c r="F9" s="79" t="str">
        <f>ข้อมูลเบื้องต้น!E18</f>
        <v>นางดวงสุดา โพธิ์ยอด</v>
      </c>
      <c r="H9" s="69"/>
      <c r="I9" s="69"/>
      <c r="J9" s="69"/>
      <c r="K9" s="69"/>
      <c r="L9" s="69"/>
      <c r="M9" s="69"/>
      <c r="N9" s="69"/>
      <c r="O9" s="69"/>
      <c r="P9" s="69"/>
    </row>
    <row r="10" spans="1:20" s="69" customFormat="1" ht="23" x14ac:dyDescent="0.7">
      <c r="B10" s="68"/>
      <c r="C10" s="68"/>
      <c r="D10" s="68"/>
      <c r="E10" s="80"/>
      <c r="F10" s="80"/>
      <c r="G10" s="68"/>
      <c r="H10" s="68"/>
      <c r="I10" s="68"/>
      <c r="J10" s="68"/>
      <c r="K10" s="68"/>
      <c r="L10" s="68"/>
      <c r="M10" s="68"/>
      <c r="N10" s="68"/>
      <c r="O10" s="68"/>
      <c r="P10" s="68"/>
    </row>
    <row r="11" spans="1:20" ht="20.5" x14ac:dyDescent="0.65">
      <c r="B11" s="81"/>
      <c r="C11" s="82" t="s">
        <v>36</v>
      </c>
      <c r="D11" s="81"/>
    </row>
    <row r="12" spans="1:20" ht="23" x14ac:dyDescent="0.6">
      <c r="C12" s="491" t="s">
        <v>6</v>
      </c>
      <c r="D12" s="491"/>
      <c r="E12" s="491"/>
      <c r="F12" s="492" t="s">
        <v>43</v>
      </c>
      <c r="G12" s="493"/>
      <c r="H12" s="493"/>
      <c r="I12" s="493"/>
      <c r="J12" s="493"/>
      <c r="K12" s="493"/>
      <c r="L12" s="493"/>
      <c r="M12" s="493"/>
      <c r="N12" s="493"/>
      <c r="O12" s="493"/>
      <c r="P12" s="493"/>
      <c r="Q12" s="493"/>
      <c r="R12" s="493"/>
      <c r="S12" s="494"/>
    </row>
    <row r="13" spans="1:20" ht="23" x14ac:dyDescent="0.6">
      <c r="C13" s="491"/>
      <c r="D13" s="491"/>
      <c r="E13" s="491"/>
      <c r="F13" s="492" t="s">
        <v>44</v>
      </c>
      <c r="G13" s="493"/>
      <c r="H13" s="493"/>
      <c r="I13" s="493"/>
      <c r="J13" s="493"/>
      <c r="K13" s="493"/>
      <c r="L13" s="493"/>
      <c r="M13" s="493"/>
      <c r="N13" s="493"/>
      <c r="O13" s="493"/>
      <c r="P13" s="493"/>
      <c r="Q13" s="493"/>
      <c r="R13" s="493"/>
      <c r="S13" s="494"/>
    </row>
    <row r="14" spans="1:20" x14ac:dyDescent="0.6">
      <c r="C14" s="491"/>
      <c r="D14" s="491"/>
      <c r="E14" s="491"/>
      <c r="F14" s="83">
        <v>4</v>
      </c>
      <c r="G14" s="83">
        <v>3.5</v>
      </c>
      <c r="H14" s="83">
        <v>3</v>
      </c>
      <c r="I14" s="83">
        <v>2.5</v>
      </c>
      <c r="J14" s="83">
        <v>2</v>
      </c>
      <c r="K14" s="83">
        <v>1.5</v>
      </c>
      <c r="L14" s="83">
        <v>1</v>
      </c>
      <c r="M14" s="84">
        <v>0</v>
      </c>
      <c r="N14" s="83" t="s">
        <v>12</v>
      </c>
      <c r="O14" s="83" t="s">
        <v>13</v>
      </c>
      <c r="P14" s="85" t="s">
        <v>28</v>
      </c>
      <c r="Q14" s="86" t="s">
        <v>21</v>
      </c>
      <c r="R14" s="86" t="s">
        <v>22</v>
      </c>
      <c r="S14" s="86" t="s">
        <v>29</v>
      </c>
    </row>
    <row r="15" spans="1:20" x14ac:dyDescent="0.6">
      <c r="C15" s="491">
        <f>p5กราฟ!E8</f>
        <v>27</v>
      </c>
      <c r="D15" s="491"/>
      <c r="E15" s="491"/>
      <c r="F15" s="86">
        <f>IF(p5กราฟ!$Q$8=0,"",p5กราฟ!F8)</f>
        <v>0</v>
      </c>
      <c r="G15" s="86">
        <f>IF(p5กราฟ!$Q$8=0,"",p5กราฟ!G8)</f>
        <v>0</v>
      </c>
      <c r="H15" s="86">
        <f>IF(p5กราฟ!$Q$8=0,"",p5กราฟ!H8)</f>
        <v>0</v>
      </c>
      <c r="I15" s="86">
        <f>IF(p5กราฟ!$Q$8=0,"",p5กราฟ!I8)</f>
        <v>0</v>
      </c>
      <c r="J15" s="86">
        <f>IF(p5กราฟ!$Q$8=0,"",p5กราฟ!J8)</f>
        <v>0</v>
      </c>
      <c r="K15" s="86">
        <f>IF(p5กราฟ!$Q$8=0,"",p5กราฟ!K8)</f>
        <v>0</v>
      </c>
      <c r="L15" s="86">
        <f>IF(p5กราฟ!$Q$8=0,"",p5กราฟ!L8)</f>
        <v>1</v>
      </c>
      <c r="M15" s="86">
        <f>IF(p5กราฟ!$Q$8=0,"",p5กราฟ!M8)</f>
        <v>0</v>
      </c>
      <c r="N15" s="86">
        <f>IF(p5กราฟ!$Q$8=0,"",p5กราฟ!N8)</f>
        <v>0</v>
      </c>
      <c r="O15" s="86">
        <f>IF(p5กราฟ!$Q$8=0,"",p5กราฟ!O8)</f>
        <v>1</v>
      </c>
      <c r="P15" s="83"/>
      <c r="Q15" s="83">
        <f>COUNTIF(สรุป!I3:I42,Q14)</f>
        <v>0</v>
      </c>
      <c r="R15" s="83">
        <f>COUNTIF(สรุป!I3:I42,R14)</f>
        <v>0</v>
      </c>
      <c r="S15" s="87">
        <f>C15-(SUM(F15:R15))</f>
        <v>25</v>
      </c>
    </row>
    <row r="16" spans="1:20" x14ac:dyDescent="0.6">
      <c r="C16" s="495" t="s">
        <v>30</v>
      </c>
      <c r="D16" s="495"/>
      <c r="E16" s="495"/>
      <c r="F16" s="88">
        <f>IF($C$15-$S$15=0,"",IF($Q15&gt;0,"",F15/$C$15*100))</f>
        <v>0</v>
      </c>
      <c r="G16" s="88">
        <f t="shared" ref="G16:P16" si="0">IF($C$15-$S$15=0,"",IF($Q15&gt;0,"",G15/$C$15*100))</f>
        <v>0</v>
      </c>
      <c r="H16" s="88">
        <f t="shared" si="0"/>
        <v>0</v>
      </c>
      <c r="I16" s="88">
        <f t="shared" si="0"/>
        <v>0</v>
      </c>
      <c r="J16" s="88">
        <f t="shared" si="0"/>
        <v>0</v>
      </c>
      <c r="K16" s="88">
        <f t="shared" si="0"/>
        <v>0</v>
      </c>
      <c r="L16" s="88">
        <f t="shared" si="0"/>
        <v>3.7037037037037033</v>
      </c>
      <c r="M16" s="88">
        <f t="shared" si="0"/>
        <v>0</v>
      </c>
      <c r="N16" s="88">
        <f t="shared" si="0"/>
        <v>0</v>
      </c>
      <c r="O16" s="88">
        <f t="shared" si="0"/>
        <v>3.7037037037037033</v>
      </c>
      <c r="P16" s="88">
        <f t="shared" si="0"/>
        <v>0</v>
      </c>
      <c r="Q16" s="88">
        <f>IF($C$15-$S$15=0,"",Q15/$C$15*100)</f>
        <v>0</v>
      </c>
      <c r="R16" s="88">
        <f>IF($C$15-$S$15=0,"",R15/$C$15*100)</f>
        <v>0</v>
      </c>
      <c r="S16" s="88">
        <f>IF($C$15=0,"",S15/$C$15*100)</f>
        <v>92.592592592592595</v>
      </c>
      <c r="T16" s="89">
        <f>SUM(F16:S16)</f>
        <v>100</v>
      </c>
    </row>
    <row r="17" spans="2:21" x14ac:dyDescent="0.6">
      <c r="B17" s="90"/>
      <c r="C17" s="90"/>
      <c r="D17" s="90"/>
    </row>
    <row r="18" spans="2:21" x14ac:dyDescent="0.6">
      <c r="C18" s="484" t="s">
        <v>34</v>
      </c>
      <c r="D18" s="485"/>
      <c r="E18" s="485"/>
      <c r="F18" s="485"/>
      <c r="G18" s="485"/>
      <c r="H18" s="485"/>
      <c r="I18" s="485"/>
      <c r="J18" s="486"/>
      <c r="L18" s="484" t="s">
        <v>35</v>
      </c>
      <c r="M18" s="485"/>
      <c r="N18" s="485"/>
      <c r="O18" s="485"/>
      <c r="P18" s="485"/>
      <c r="Q18" s="485"/>
      <c r="R18" s="485"/>
      <c r="S18" s="486"/>
    </row>
    <row r="19" spans="2:21" x14ac:dyDescent="0.6">
      <c r="C19" s="484" t="s">
        <v>31</v>
      </c>
      <c r="D19" s="486"/>
      <c r="E19" s="484" t="s">
        <v>32</v>
      </c>
      <c r="F19" s="486"/>
      <c r="G19" s="484" t="s">
        <v>33</v>
      </c>
      <c r="H19" s="486"/>
      <c r="I19" s="484" t="s">
        <v>97</v>
      </c>
      <c r="J19" s="486"/>
      <c r="L19" s="484" t="s">
        <v>31</v>
      </c>
      <c r="M19" s="486"/>
      <c r="N19" s="484" t="s">
        <v>32</v>
      </c>
      <c r="O19" s="486"/>
      <c r="P19" s="484" t="s">
        <v>33</v>
      </c>
      <c r="Q19" s="486"/>
      <c r="R19" s="484" t="s">
        <v>97</v>
      </c>
      <c r="S19" s="486"/>
    </row>
    <row r="20" spans="2:21" x14ac:dyDescent="0.6">
      <c r="C20" s="484">
        <f>IF($C$15="*","",p5กราฟ!Z8)</f>
        <v>0</v>
      </c>
      <c r="D20" s="486"/>
      <c r="E20" s="484">
        <f>IF($C$15="*","",p5กราฟ!AB8)</f>
        <v>1</v>
      </c>
      <c r="F20" s="486"/>
      <c r="G20" s="484">
        <f>IF($C$15="*","",p5กราฟ!AD8)</f>
        <v>0</v>
      </c>
      <c r="H20" s="486"/>
      <c r="I20" s="484">
        <f>IF($C$15="*","",p5กราฟ!AF8)</f>
        <v>0</v>
      </c>
      <c r="J20" s="486"/>
      <c r="L20" s="484">
        <f>IF($C$15="*","",p5กราฟ!AL8)</f>
        <v>1</v>
      </c>
      <c r="M20" s="486"/>
      <c r="N20" s="484">
        <f>IF($C$15="*","",p5กราฟ!AN8)</f>
        <v>0</v>
      </c>
      <c r="O20" s="486"/>
      <c r="P20" s="484">
        <f>IF($C$15="*","",p5กราฟ!AP8)</f>
        <v>0</v>
      </c>
      <c r="Q20" s="486"/>
      <c r="R20" s="484">
        <f>IF($C$15="*","",p5กราฟ!AR8)</f>
        <v>0</v>
      </c>
      <c r="S20" s="486"/>
    </row>
    <row r="21" spans="2:21" x14ac:dyDescent="0.6">
      <c r="C21" s="496">
        <f>IF(C20="","",C20*100/$C$15)</f>
        <v>0</v>
      </c>
      <c r="D21" s="497"/>
      <c r="E21" s="496">
        <f>IF(E20="","",E20*100/$C$15)</f>
        <v>3.7037037037037037</v>
      </c>
      <c r="F21" s="497"/>
      <c r="G21" s="496">
        <f>IF(G20="","",G20*100/$C$15)</f>
        <v>0</v>
      </c>
      <c r="H21" s="497"/>
      <c r="I21" s="496">
        <f>IF(I20="","",I20*100/$C$15)</f>
        <v>0</v>
      </c>
      <c r="J21" s="497"/>
      <c r="K21" s="89"/>
      <c r="L21" s="496">
        <f>IF(L20="","",L20*100/$C$15)</f>
        <v>3.7037037037037037</v>
      </c>
      <c r="M21" s="497"/>
      <c r="N21" s="496">
        <f>IF(N20="","",N20*100/$C$15)</f>
        <v>0</v>
      </c>
      <c r="O21" s="497"/>
      <c r="P21" s="496">
        <f>IF(P20="","",P20*100/$C$15)</f>
        <v>0</v>
      </c>
      <c r="Q21" s="497"/>
      <c r="R21" s="496">
        <f>IF(R20="","",R20*100/$C$15)</f>
        <v>0</v>
      </c>
      <c r="S21" s="497"/>
      <c r="T21" s="89">
        <f>SUM(C21:J21)</f>
        <v>3.7037037037037037</v>
      </c>
      <c r="U21" s="89">
        <f>SUM(L21:S21)</f>
        <v>3.7037037037037037</v>
      </c>
    </row>
    <row r="23" spans="2:21" x14ac:dyDescent="0.6">
      <c r="C23" s="66" t="s">
        <v>37</v>
      </c>
    </row>
    <row r="24" spans="2:21" x14ac:dyDescent="0.6">
      <c r="E24" s="66" t="s">
        <v>3</v>
      </c>
      <c r="F24" s="91" t="s">
        <v>47</v>
      </c>
      <c r="G24" s="91"/>
      <c r="H24" s="91"/>
      <c r="I24" s="91"/>
      <c r="J24" s="91"/>
      <c r="K24" s="91"/>
      <c r="L24" s="66" t="s">
        <v>19</v>
      </c>
      <c r="N24" s="91"/>
    </row>
    <row r="25" spans="2:21" x14ac:dyDescent="0.6">
      <c r="E25" s="66" t="s">
        <v>3</v>
      </c>
      <c r="F25" s="91" t="s">
        <v>47</v>
      </c>
      <c r="L25" s="66" t="s">
        <v>25</v>
      </c>
    </row>
    <row r="26" spans="2:21" x14ac:dyDescent="0.6">
      <c r="E26" s="66" t="s">
        <v>3</v>
      </c>
      <c r="F26" s="91" t="s">
        <v>47</v>
      </c>
      <c r="L26" s="66" t="s">
        <v>257</v>
      </c>
    </row>
    <row r="27" spans="2:21" x14ac:dyDescent="0.6">
      <c r="E27" s="66" t="s">
        <v>3</v>
      </c>
      <c r="F27" s="91" t="s">
        <v>47</v>
      </c>
      <c r="L27" s="66" t="s">
        <v>269</v>
      </c>
    </row>
    <row r="28" spans="2:21" ht="10.5" customHeight="1" x14ac:dyDescent="0.6">
      <c r="F28" s="91"/>
    </row>
    <row r="29" spans="2:21" x14ac:dyDescent="0.6">
      <c r="C29" s="66" t="s">
        <v>38</v>
      </c>
    </row>
    <row r="30" spans="2:21" x14ac:dyDescent="0.6">
      <c r="E30" s="66" t="s">
        <v>3</v>
      </c>
      <c r="F30" s="91" t="s">
        <v>47</v>
      </c>
      <c r="L30" s="66" t="s">
        <v>521</v>
      </c>
    </row>
    <row r="31" spans="2:21" ht="8.25" customHeight="1" x14ac:dyDescent="0.6">
      <c r="F31" s="91"/>
    </row>
    <row r="32" spans="2:21" ht="40" x14ac:dyDescent="1.2">
      <c r="C32" s="92"/>
      <c r="D32" s="1" t="s">
        <v>46</v>
      </c>
      <c r="E32" s="66" t="s">
        <v>764</v>
      </c>
      <c r="G32" s="1" t="s">
        <v>46</v>
      </c>
      <c r="H32" s="66" t="s">
        <v>765</v>
      </c>
      <c r="M32" s="501"/>
      <c r="N32" s="501"/>
      <c r="O32" s="501"/>
      <c r="P32" s="501"/>
      <c r="Q32" s="501"/>
    </row>
    <row r="33" spans="2:19" ht="21.5" customHeight="1" x14ac:dyDescent="0.6">
      <c r="M33" s="499" t="str">
        <f>"( "&amp;ข้อมูลเบื้องต้น!$F$13&amp;" )"</f>
        <v>( นายเอกชัย  ยาวิลาศ )</v>
      </c>
      <c r="N33" s="499"/>
      <c r="O33" s="499"/>
      <c r="P33" s="499"/>
      <c r="Q33" s="499"/>
    </row>
    <row r="34" spans="2:19" ht="21.75" customHeight="1" x14ac:dyDescent="0.6">
      <c r="L34" s="500" t="str">
        <f>ข้อมูลเบื้องต้น!F14</f>
        <v>ผู้อำนวยการสถานศึกษา</v>
      </c>
      <c r="M34" s="500"/>
      <c r="N34" s="500"/>
      <c r="O34" s="500"/>
      <c r="P34" s="500"/>
      <c r="Q34" s="500"/>
      <c r="R34" s="500"/>
    </row>
    <row r="35" spans="2:19" ht="18" customHeight="1" x14ac:dyDescent="0.6">
      <c r="L35" s="500" t="str">
        <f>ข้อมูลเบื้องต้น!F15</f>
        <v>โรงเรียนเทศบาล ๑ (บ้านเก่า)</v>
      </c>
      <c r="M35" s="500"/>
      <c r="N35" s="500"/>
      <c r="O35" s="500"/>
      <c r="P35" s="500"/>
      <c r="Q35" s="500"/>
      <c r="R35" s="500"/>
    </row>
    <row r="36" spans="2:19" x14ac:dyDescent="0.6">
      <c r="C36" s="378">
        <f ca="1">TODAY()</f>
        <v>46246</v>
      </c>
      <c r="D36" s="379">
        <f ca="1">DAY(C36)</f>
        <v>12</v>
      </c>
      <c r="E36" s="380">
        <f ca="1">MONTH(C36)</f>
        <v>8</v>
      </c>
      <c r="F36" s="380">
        <f ca="1">YEAR(C36)</f>
        <v>2026</v>
      </c>
      <c r="G36" s="380">
        <f ca="1">F36+543</f>
        <v>2569</v>
      </c>
      <c r="H36" s="381"/>
      <c r="L36" s="498" t="str">
        <f ca="1">"วันที่      "&amp;D36&amp;" /" &amp;E36&amp;" / "&amp;G36</f>
        <v>วันที่      12 /8 / 2569</v>
      </c>
      <c r="M36" s="499"/>
      <c r="N36" s="499"/>
      <c r="O36" s="499"/>
      <c r="P36" s="499"/>
      <c r="Q36" s="499"/>
      <c r="R36" s="499"/>
      <c r="S36" s="93"/>
    </row>
    <row r="37" spans="2:19" ht="82.5" customHeight="1" x14ac:dyDescent="0.6">
      <c r="S37" s="126" t="s">
        <v>24</v>
      </c>
    </row>
    <row r="38" spans="2:19" ht="29" x14ac:dyDescent="0.9">
      <c r="E38" s="487" t="s">
        <v>39</v>
      </c>
      <c r="F38" s="487"/>
      <c r="G38" s="487"/>
      <c r="H38" s="487"/>
      <c r="I38" s="487"/>
      <c r="J38" s="487"/>
      <c r="K38" s="487"/>
      <c r="L38" s="487"/>
      <c r="M38" s="487"/>
      <c r="N38" s="487"/>
      <c r="O38" s="487"/>
      <c r="P38" s="487"/>
      <c r="Q38" s="487"/>
      <c r="R38" s="67"/>
      <c r="S38" s="67"/>
    </row>
    <row r="39" spans="2:19" s="69" customFormat="1" ht="26" x14ac:dyDescent="0.8">
      <c r="B39" s="68"/>
      <c r="C39" s="488" t="str">
        <f>ข้อมูลเบื้องต้น!$D$3</f>
        <v>โรงเรียนเทศบาล ๑ (บ้านเก่า)</v>
      </c>
      <c r="D39" s="488"/>
      <c r="E39" s="488"/>
      <c r="F39" s="488"/>
      <c r="G39" s="488"/>
      <c r="H39" s="488"/>
      <c r="I39" s="488"/>
      <c r="J39" s="488"/>
      <c r="K39" s="488"/>
      <c r="L39" s="488"/>
      <c r="M39" s="488"/>
      <c r="N39" s="488"/>
      <c r="O39" s="488"/>
      <c r="P39" s="488"/>
      <c r="Q39" s="488"/>
      <c r="R39" s="488"/>
      <c r="S39" s="488"/>
    </row>
    <row r="40" spans="2:19" s="69" customFormat="1" ht="26" x14ac:dyDescent="0.8">
      <c r="B40" s="68"/>
      <c r="C40" s="488" t="str">
        <f>ข้อมูลเบื้องต้น!$D$4</f>
        <v>ต.เมืองพาน  อ.พาน  จ.เชียงราย</v>
      </c>
      <c r="D40" s="488"/>
      <c r="E40" s="488"/>
      <c r="F40" s="488"/>
      <c r="G40" s="488"/>
      <c r="H40" s="488"/>
      <c r="I40" s="488"/>
      <c r="J40" s="488"/>
      <c r="K40" s="488"/>
      <c r="L40" s="488"/>
      <c r="M40" s="488"/>
      <c r="N40" s="488"/>
      <c r="O40" s="488"/>
      <c r="P40" s="488"/>
      <c r="Q40" s="488"/>
      <c r="R40" s="488"/>
      <c r="S40" s="488"/>
    </row>
    <row r="41" spans="2:19" s="70" customFormat="1" ht="23" x14ac:dyDescent="0.7">
      <c r="C41" s="70" t="str">
        <f>C5</f>
        <v>ชั้นประถมศึกษา</v>
      </c>
      <c r="F41" s="71" t="str">
        <f>ข้อมูลเบื้องต้น!D19</f>
        <v>ป.4/2</v>
      </c>
      <c r="G41" s="72"/>
      <c r="I41" s="70" t="s">
        <v>26</v>
      </c>
      <c r="K41" s="71" t="s">
        <v>189</v>
      </c>
      <c r="N41" s="70" t="s">
        <v>20</v>
      </c>
      <c r="P41" s="489">
        <f>ข้อมูลเบื้องต้น!$F$7</f>
        <v>2569</v>
      </c>
      <c r="Q41" s="489"/>
    </row>
    <row r="42" spans="2:19" s="70" customFormat="1" ht="23" x14ac:dyDescent="0.7">
      <c r="C42" s="70" t="s">
        <v>23</v>
      </c>
      <c r="E42" s="489" t="str">
        <f>ข้อมูลเบื้องต้น!$F$9</f>
        <v>ส14201</v>
      </c>
      <c r="F42" s="489"/>
      <c r="G42" s="489"/>
      <c r="H42" s="69" t="s">
        <v>40</v>
      </c>
      <c r="J42" s="69"/>
      <c r="K42" s="78" t="str">
        <f>ข้อมูลเบื้องต้น!$F$10</f>
        <v>การป้องกันการทุจริต 4</v>
      </c>
      <c r="L42" s="78"/>
      <c r="M42" s="78"/>
      <c r="O42" s="490" t="s">
        <v>5</v>
      </c>
      <c r="P42" s="490"/>
      <c r="Q42" s="73">
        <f>ข้อมูลเบื้องต้น!$F$11/40</f>
        <v>2</v>
      </c>
      <c r="R42" s="70" t="s">
        <v>45</v>
      </c>
    </row>
    <row r="43" spans="2:19" s="70" customFormat="1" ht="23" x14ac:dyDescent="0.7">
      <c r="C43" s="70" t="s">
        <v>27</v>
      </c>
      <c r="E43" s="73">
        <f>ข้อมูลเบื้องต้น!$F$11/40</f>
        <v>2</v>
      </c>
      <c r="F43" s="74" t="s">
        <v>51</v>
      </c>
      <c r="G43" s="74"/>
      <c r="H43" s="75"/>
      <c r="I43" s="76"/>
      <c r="K43" s="75" t="s">
        <v>41</v>
      </c>
      <c r="M43" s="69"/>
      <c r="N43" s="73">
        <f>ข้อมูลเบื้องต้น!$F$11</f>
        <v>80</v>
      </c>
      <c r="O43" s="70" t="s">
        <v>42</v>
      </c>
      <c r="P43" s="77"/>
    </row>
    <row r="44" spans="2:19" s="70" customFormat="1" ht="23" x14ac:dyDescent="0.7">
      <c r="C44" s="70" t="s">
        <v>19</v>
      </c>
      <c r="F44" s="78" t="str">
        <f>ข้อมูลเบื้องต้น!$F$12</f>
        <v>นาย...............</v>
      </c>
      <c r="H44" s="69"/>
      <c r="I44" s="69"/>
      <c r="J44" s="69"/>
      <c r="K44" s="69"/>
      <c r="L44" s="69"/>
      <c r="M44" s="69"/>
      <c r="N44" s="69"/>
      <c r="O44" s="69"/>
      <c r="P44" s="69"/>
    </row>
    <row r="45" spans="2:19" s="70" customFormat="1" ht="23" x14ac:dyDescent="0.7">
      <c r="C45" s="70" t="s">
        <v>50</v>
      </c>
      <c r="F45" s="79" t="str">
        <f>ข้อมูลเบื้องต้น!E19</f>
        <v>นายธนเทพ ก๋าวิบูล</v>
      </c>
      <c r="H45" s="69"/>
      <c r="I45" s="69"/>
      <c r="J45" s="69"/>
      <c r="K45" s="69"/>
      <c r="L45" s="69"/>
      <c r="M45" s="69"/>
      <c r="N45" s="69"/>
      <c r="O45" s="69"/>
      <c r="P45" s="69"/>
    </row>
    <row r="46" spans="2:19" s="69" customFormat="1" ht="23" x14ac:dyDescent="0.7">
      <c r="B46" s="68"/>
      <c r="C46" s="68"/>
      <c r="D46" s="68"/>
      <c r="E46" s="80"/>
      <c r="F46" s="80"/>
      <c r="G46" s="68"/>
      <c r="H46" s="68"/>
      <c r="I46" s="68"/>
      <c r="J46" s="68"/>
      <c r="K46" s="68"/>
      <c r="L46" s="68"/>
      <c r="M46" s="68"/>
      <c r="N46" s="68"/>
      <c r="O46" s="68"/>
      <c r="P46" s="68"/>
    </row>
    <row r="47" spans="2:19" ht="20.5" x14ac:dyDescent="0.65">
      <c r="B47" s="81"/>
      <c r="C47" s="82" t="s">
        <v>36</v>
      </c>
      <c r="D47" s="81"/>
    </row>
    <row r="48" spans="2:19" ht="23" x14ac:dyDescent="0.6">
      <c r="C48" s="491" t="s">
        <v>6</v>
      </c>
      <c r="D48" s="491"/>
      <c r="E48" s="491"/>
      <c r="F48" s="492" t="s">
        <v>43</v>
      </c>
      <c r="G48" s="493"/>
      <c r="H48" s="493"/>
      <c r="I48" s="493"/>
      <c r="J48" s="493"/>
      <c r="K48" s="493"/>
      <c r="L48" s="493"/>
      <c r="M48" s="493"/>
      <c r="N48" s="493"/>
      <c r="O48" s="493"/>
      <c r="P48" s="493"/>
      <c r="Q48" s="493"/>
      <c r="R48" s="493"/>
      <c r="S48" s="494"/>
    </row>
    <row r="49" spans="2:21" ht="23" x14ac:dyDescent="0.6">
      <c r="C49" s="491"/>
      <c r="D49" s="491"/>
      <c r="E49" s="491"/>
      <c r="F49" s="492" t="s">
        <v>44</v>
      </c>
      <c r="G49" s="493"/>
      <c r="H49" s="493"/>
      <c r="I49" s="493"/>
      <c r="J49" s="493"/>
      <c r="K49" s="493"/>
      <c r="L49" s="493"/>
      <c r="M49" s="493"/>
      <c r="N49" s="493"/>
      <c r="O49" s="493"/>
      <c r="P49" s="493"/>
      <c r="Q49" s="493"/>
      <c r="R49" s="493"/>
      <c r="S49" s="494"/>
    </row>
    <row r="50" spans="2:21" x14ac:dyDescent="0.6">
      <c r="C50" s="491"/>
      <c r="D50" s="491"/>
      <c r="E50" s="491"/>
      <c r="F50" s="83">
        <v>4</v>
      </c>
      <c r="G50" s="83">
        <v>3.5</v>
      </c>
      <c r="H50" s="83">
        <v>3</v>
      </c>
      <c r="I50" s="83">
        <v>2.5</v>
      </c>
      <c r="J50" s="83">
        <v>2</v>
      </c>
      <c r="K50" s="83">
        <v>1.5</v>
      </c>
      <c r="L50" s="83">
        <v>1</v>
      </c>
      <c r="M50" s="84">
        <v>0</v>
      </c>
      <c r="N50" s="83" t="s">
        <v>12</v>
      </c>
      <c r="O50" s="83" t="s">
        <v>13</v>
      </c>
      <c r="P50" s="85" t="s">
        <v>28</v>
      </c>
      <c r="Q50" s="86" t="s">
        <v>21</v>
      </c>
      <c r="R50" s="86" t="s">
        <v>22</v>
      </c>
      <c r="S50" s="86" t="s">
        <v>29</v>
      </c>
    </row>
    <row r="51" spans="2:21" x14ac:dyDescent="0.6">
      <c r="C51" s="491">
        <f>p5กราฟ!E9</f>
        <v>25</v>
      </c>
      <c r="D51" s="491"/>
      <c r="E51" s="491"/>
      <c r="F51" s="86" t="str">
        <f>IF(p5กราฟ!$Q$9=0,"",p5กราฟ!F9)</f>
        <v/>
      </c>
      <c r="G51" s="86" t="str">
        <f>IF(p5กราฟ!$Q$9=0,"",p5กราฟ!G9)</f>
        <v/>
      </c>
      <c r="H51" s="86" t="str">
        <f>IF(p5กราฟ!$Q$9=0,"",p5กราฟ!H9)</f>
        <v/>
      </c>
      <c r="I51" s="86" t="str">
        <f>IF(p5กราฟ!$Q$9=0,"",p5กราฟ!I9)</f>
        <v/>
      </c>
      <c r="J51" s="86" t="str">
        <f>IF(p5กราฟ!$Q$9=0,"",p5กราฟ!J9)</f>
        <v/>
      </c>
      <c r="K51" s="86" t="str">
        <f>IF(p5กราฟ!$Q$9=0,"",p5กราฟ!K9)</f>
        <v/>
      </c>
      <c r="L51" s="86" t="str">
        <f>IF(p5กราฟ!$Q$9=0,"",p5กราฟ!L9)</f>
        <v/>
      </c>
      <c r="M51" s="86" t="str">
        <f>IF(p5กราฟ!$Q$9=0,"",p5กราฟ!M9)</f>
        <v/>
      </c>
      <c r="N51" s="86" t="str">
        <f>IF(p5กราฟ!$Q$9=0,"",p5กราฟ!N9)</f>
        <v/>
      </c>
      <c r="O51" s="86" t="str">
        <f>IF(p5กราฟ!$Q$9=0,"",p5กราฟ!O9)</f>
        <v/>
      </c>
      <c r="P51" s="83"/>
      <c r="Q51" s="83">
        <f>COUNTIF(สรุป!U3:U42,Q50)</f>
        <v>0</v>
      </c>
      <c r="R51" s="83">
        <f>COUNTIF(สรุป!U3:U42,R50)</f>
        <v>0</v>
      </c>
      <c r="S51" s="87">
        <f>C51-(SUM(F51:R51))</f>
        <v>25</v>
      </c>
    </row>
    <row r="52" spans="2:21" x14ac:dyDescent="0.6">
      <c r="C52" s="495" t="s">
        <v>30</v>
      </c>
      <c r="D52" s="495"/>
      <c r="E52" s="495"/>
      <c r="F52" s="88" t="str">
        <f>IF($C$51-$S$51=0,"",IF($Q51&gt;0,"",F51/$C$51*100))</f>
        <v/>
      </c>
      <c r="G52" s="88" t="str">
        <f t="shared" ref="G52:P52" si="1">IF($C$51-$S$51=0,"",IF($Q51&gt;0,"",G51/$C$51*100))</f>
        <v/>
      </c>
      <c r="H52" s="88" t="str">
        <f t="shared" si="1"/>
        <v/>
      </c>
      <c r="I52" s="88" t="str">
        <f t="shared" si="1"/>
        <v/>
      </c>
      <c r="J52" s="88" t="str">
        <f t="shared" si="1"/>
        <v/>
      </c>
      <c r="K52" s="88" t="str">
        <f t="shared" si="1"/>
        <v/>
      </c>
      <c r="L52" s="88" t="str">
        <f t="shared" si="1"/>
        <v/>
      </c>
      <c r="M52" s="88" t="str">
        <f t="shared" si="1"/>
        <v/>
      </c>
      <c r="N52" s="88" t="str">
        <f t="shared" si="1"/>
        <v/>
      </c>
      <c r="O52" s="88" t="str">
        <f t="shared" si="1"/>
        <v/>
      </c>
      <c r="P52" s="88" t="str">
        <f t="shared" si="1"/>
        <v/>
      </c>
      <c r="Q52" s="88" t="str">
        <f>IF($C$51-$S$51=0,"",Q51/$C$51*100)</f>
        <v/>
      </c>
      <c r="R52" s="88" t="str">
        <f>IF($C$51-$S$51=0,"",R51/$C$51*100)</f>
        <v/>
      </c>
      <c r="S52" s="88">
        <f>IF($C$51=0,"",S51/$C$51*100)</f>
        <v>100</v>
      </c>
      <c r="T52" s="89">
        <f>SUM(F52:S52)</f>
        <v>100</v>
      </c>
    </row>
    <row r="53" spans="2:21" x14ac:dyDescent="0.6">
      <c r="B53" s="90"/>
      <c r="C53" s="90"/>
      <c r="D53" s="90"/>
    </row>
    <row r="54" spans="2:21" x14ac:dyDescent="0.6">
      <c r="C54" s="484" t="s">
        <v>34</v>
      </c>
      <c r="D54" s="485"/>
      <c r="E54" s="485"/>
      <c r="F54" s="485"/>
      <c r="G54" s="485"/>
      <c r="H54" s="485"/>
      <c r="I54" s="485"/>
      <c r="J54" s="486"/>
      <c r="L54" s="484" t="s">
        <v>35</v>
      </c>
      <c r="M54" s="485"/>
      <c r="N54" s="485"/>
      <c r="O54" s="485"/>
      <c r="P54" s="485"/>
      <c r="Q54" s="485"/>
      <c r="R54" s="485"/>
      <c r="S54" s="486"/>
    </row>
    <row r="55" spans="2:21" x14ac:dyDescent="0.6">
      <c r="C55" s="484" t="s">
        <v>31</v>
      </c>
      <c r="D55" s="486"/>
      <c r="E55" s="484" t="s">
        <v>32</v>
      </c>
      <c r="F55" s="486"/>
      <c r="G55" s="484" t="s">
        <v>33</v>
      </c>
      <c r="H55" s="486"/>
      <c r="I55" s="484" t="s">
        <v>97</v>
      </c>
      <c r="J55" s="486"/>
      <c r="L55" s="484" t="s">
        <v>31</v>
      </c>
      <c r="M55" s="486"/>
      <c r="N55" s="484" t="s">
        <v>32</v>
      </c>
      <c r="O55" s="486"/>
      <c r="P55" s="484" t="s">
        <v>33</v>
      </c>
      <c r="Q55" s="486"/>
      <c r="R55" s="484" t="s">
        <v>97</v>
      </c>
      <c r="S55" s="486"/>
    </row>
    <row r="56" spans="2:21" x14ac:dyDescent="0.6">
      <c r="C56" s="484">
        <f>IF($C$51="*","",p5กราฟ!Z9)</f>
        <v>0</v>
      </c>
      <c r="D56" s="486"/>
      <c r="E56" s="484">
        <f>IF($C$51="*","",p5กราฟ!AB9)</f>
        <v>0</v>
      </c>
      <c r="F56" s="486"/>
      <c r="G56" s="484">
        <f>IF($C$51="*","",p5กราฟ!AD9)</f>
        <v>0</v>
      </c>
      <c r="H56" s="486"/>
      <c r="I56" s="484">
        <f>IF($C$51="*","",p5กราฟ!AF9)</f>
        <v>0</v>
      </c>
      <c r="J56" s="486"/>
      <c r="L56" s="484">
        <f>IF($C$51="*","",p5กราฟ!AL9)</f>
        <v>0</v>
      </c>
      <c r="M56" s="486"/>
      <c r="N56" s="484">
        <f>IF($C$51="*","",p5กราฟ!AN9)</f>
        <v>0</v>
      </c>
      <c r="O56" s="486"/>
      <c r="P56" s="484">
        <f>IF($C$51="*","",p5กราฟ!AP9)</f>
        <v>0</v>
      </c>
      <c r="Q56" s="486"/>
      <c r="R56" s="484">
        <f>IF($C$51="*","",p5กราฟ!AR9)</f>
        <v>0</v>
      </c>
      <c r="S56" s="486"/>
    </row>
    <row r="57" spans="2:21" x14ac:dyDescent="0.6">
      <c r="C57" s="496">
        <f>IF(C56="","",C56*100/$C$51)</f>
        <v>0</v>
      </c>
      <c r="D57" s="497"/>
      <c r="E57" s="496">
        <f>IF(E56="","",E56*100/$C$51)</f>
        <v>0</v>
      </c>
      <c r="F57" s="497"/>
      <c r="G57" s="496">
        <f>IF(G56="","",G56*100/$C$51)</f>
        <v>0</v>
      </c>
      <c r="H57" s="497"/>
      <c r="I57" s="496">
        <f>IF(I56="","",I56*100/$C$51)</f>
        <v>0</v>
      </c>
      <c r="J57" s="497"/>
      <c r="K57" s="89"/>
      <c r="L57" s="496">
        <f>IF(L56="","",L56*100/$C$51)</f>
        <v>0</v>
      </c>
      <c r="M57" s="497"/>
      <c r="N57" s="496">
        <f>IF(N56="","",N56*100/$C$51)</f>
        <v>0</v>
      </c>
      <c r="O57" s="497"/>
      <c r="P57" s="496">
        <f>IF(P56="","",P56*100/$C$51)</f>
        <v>0</v>
      </c>
      <c r="Q57" s="497"/>
      <c r="R57" s="496">
        <f>IF(R56="","",R56*100/$C$51)</f>
        <v>0</v>
      </c>
      <c r="S57" s="497"/>
      <c r="T57" s="89">
        <f>SUM(C57:J57)</f>
        <v>0</v>
      </c>
      <c r="U57" s="89">
        <f>SUM(L57:S57)</f>
        <v>0</v>
      </c>
    </row>
    <row r="58" spans="2:21" ht="14.25" customHeight="1" x14ac:dyDescent="0.6"/>
    <row r="59" spans="2:21" x14ac:dyDescent="0.6">
      <c r="C59" s="66" t="s">
        <v>37</v>
      </c>
    </row>
    <row r="60" spans="2:21" x14ac:dyDescent="0.6">
      <c r="E60" s="66" t="s">
        <v>3</v>
      </c>
      <c r="F60" s="91" t="s">
        <v>47</v>
      </c>
      <c r="G60" s="91"/>
      <c r="H60" s="91"/>
      <c r="I60" s="91"/>
      <c r="J60" s="91"/>
      <c r="K60" s="91"/>
      <c r="L60" s="66" t="s">
        <v>19</v>
      </c>
      <c r="N60" s="91"/>
    </row>
    <row r="61" spans="2:21" x14ac:dyDescent="0.6">
      <c r="E61" s="66" t="s">
        <v>3</v>
      </c>
      <c r="F61" s="91" t="s">
        <v>47</v>
      </c>
      <c r="L61" s="66" t="s">
        <v>25</v>
      </c>
    </row>
    <row r="62" spans="2:21" x14ac:dyDescent="0.6">
      <c r="E62" s="66" t="s">
        <v>3</v>
      </c>
      <c r="F62" s="91" t="s">
        <v>47</v>
      </c>
      <c r="L62" s="66" t="s">
        <v>257</v>
      </c>
    </row>
    <row r="63" spans="2:21" x14ac:dyDescent="0.6">
      <c r="E63" s="66" t="s">
        <v>3</v>
      </c>
      <c r="F63" s="91" t="s">
        <v>47</v>
      </c>
      <c r="L63" s="66" t="s">
        <v>269</v>
      </c>
    </row>
    <row r="64" spans="2:21" ht="10.5" customHeight="1" x14ac:dyDescent="0.6">
      <c r="F64" s="91"/>
    </row>
    <row r="65" spans="3:19" x14ac:dyDescent="0.6">
      <c r="C65" s="66" t="s">
        <v>38</v>
      </c>
    </row>
    <row r="66" spans="3:19" x14ac:dyDescent="0.6">
      <c r="E66" s="66" t="s">
        <v>3</v>
      </c>
      <c r="F66" s="91" t="s">
        <v>47</v>
      </c>
      <c r="L66" s="66" t="s">
        <v>521</v>
      </c>
    </row>
    <row r="67" spans="3:19" x14ac:dyDescent="0.6">
      <c r="F67" s="91"/>
    </row>
    <row r="68" spans="3:19" ht="40" x14ac:dyDescent="1.2">
      <c r="C68" s="92"/>
      <c r="D68" s="1" t="s">
        <v>46</v>
      </c>
      <c r="E68" s="66" t="s">
        <v>764</v>
      </c>
      <c r="G68" s="1" t="s">
        <v>46</v>
      </c>
      <c r="H68" s="66" t="s">
        <v>765</v>
      </c>
      <c r="M68" s="501"/>
      <c r="N68" s="501"/>
      <c r="O68" s="501"/>
      <c r="P68" s="501"/>
      <c r="Q68" s="501"/>
    </row>
    <row r="69" spans="3:19" ht="21.5" customHeight="1" x14ac:dyDescent="0.6">
      <c r="M69" s="499" t="str">
        <f>"( "&amp;ข้อมูลเบื้องต้น!$F$13&amp;" )"</f>
        <v>( นายเอกชัย  ยาวิลาศ )</v>
      </c>
      <c r="N69" s="499"/>
      <c r="O69" s="499"/>
      <c r="P69" s="499"/>
      <c r="Q69" s="499"/>
    </row>
    <row r="70" spans="3:19" ht="21.75" customHeight="1" x14ac:dyDescent="0.6">
      <c r="L70" s="500" t="str">
        <f>L34</f>
        <v>ผู้อำนวยการสถานศึกษา</v>
      </c>
      <c r="M70" s="500"/>
      <c r="N70" s="500"/>
      <c r="O70" s="500"/>
      <c r="P70" s="500"/>
      <c r="Q70" s="500"/>
      <c r="R70" s="500"/>
    </row>
    <row r="71" spans="3:19" ht="18" customHeight="1" x14ac:dyDescent="0.6">
      <c r="L71" s="500" t="str">
        <f>L35</f>
        <v>โรงเรียนเทศบาล ๑ (บ้านเก่า)</v>
      </c>
      <c r="M71" s="500"/>
      <c r="N71" s="500"/>
      <c r="O71" s="500"/>
      <c r="P71" s="500"/>
      <c r="Q71" s="500"/>
      <c r="R71" s="500"/>
    </row>
    <row r="72" spans="3:19" x14ac:dyDescent="0.6">
      <c r="L72" s="498" t="str">
        <f ca="1">L36</f>
        <v>วันที่      12 /8 / 2569</v>
      </c>
      <c r="M72" s="499"/>
      <c r="N72" s="499"/>
      <c r="O72" s="499"/>
      <c r="P72" s="499"/>
      <c r="Q72" s="499"/>
      <c r="R72" s="499"/>
      <c r="S72" s="93"/>
    </row>
  </sheetData>
  <sheetProtection algorithmName="SHA-512" hashValue="iT3FNgM93GWYqG2qP/zSMnvC0HnwLvvdltXKwIBTWqg4KtNLjVZo0hrlYaY40Gr/lVTg5UAPAHv1DvOSjFjXrQ==" saltValue="DUvM6iICq1FTr4IctxNpGw==" spinCount="100000" sheet="1" selectLockedCells="1"/>
  <customSheetViews>
    <customSheetView guid="{389C1853-6099-4D9F-A0F7-7F9074524A1B}" scale="130" showPageBreaks="1" showGridLines="0" zeroValues="0" printArea="1" view="pageBreakPreview" showRuler="0" topLeftCell="A12">
      <selection activeCell="J16" sqref="J16"/>
      <pageMargins left="0.59055118110236227" right="0.39370078740157483" top="0.39370078740157483" bottom="0.39370078740157483" header="0.51181102362204722" footer="0.51181102362204722"/>
      <pageSetup paperSize="9" orientation="portrait" r:id="rId1"/>
      <headerFooter alignWithMargins="0"/>
    </customSheetView>
  </customSheetViews>
  <mergeCells count="84">
    <mergeCell ref="M32:Q32"/>
    <mergeCell ref="M68:Q68"/>
    <mergeCell ref="L36:R36"/>
    <mergeCell ref="R55:S55"/>
    <mergeCell ref="P57:Q57"/>
    <mergeCell ref="R57:S57"/>
    <mergeCell ref="P56:Q56"/>
    <mergeCell ref="R56:S56"/>
    <mergeCell ref="N55:O55"/>
    <mergeCell ref="P55:Q55"/>
    <mergeCell ref="L34:R34"/>
    <mergeCell ref="L35:R35"/>
    <mergeCell ref="M33:Q33"/>
    <mergeCell ref="L72:R72"/>
    <mergeCell ref="C57:D57"/>
    <mergeCell ref="E57:F57"/>
    <mergeCell ref="G57:H57"/>
    <mergeCell ref="I57:J57"/>
    <mergeCell ref="L57:M57"/>
    <mergeCell ref="N57:O57"/>
    <mergeCell ref="L70:R70"/>
    <mergeCell ref="L71:R71"/>
    <mergeCell ref="M69:Q69"/>
    <mergeCell ref="I56:J56"/>
    <mergeCell ref="L56:M56"/>
    <mergeCell ref="N56:O56"/>
    <mergeCell ref="C55:D55"/>
    <mergeCell ref="E55:F55"/>
    <mergeCell ref="G55:H55"/>
    <mergeCell ref="I55:J55"/>
    <mergeCell ref="L55:M55"/>
    <mergeCell ref="C56:D56"/>
    <mergeCell ref="E56:F56"/>
    <mergeCell ref="G56:H56"/>
    <mergeCell ref="C20:D20"/>
    <mergeCell ref="L20:M20"/>
    <mergeCell ref="I21:J21"/>
    <mergeCell ref="L21:M21"/>
    <mergeCell ref="E20:F20"/>
    <mergeCell ref="C21:D21"/>
    <mergeCell ref="E21:F21"/>
    <mergeCell ref="G20:H20"/>
    <mergeCell ref="I20:J20"/>
    <mergeCell ref="P21:Q21"/>
    <mergeCell ref="R21:S21"/>
    <mergeCell ref="N21:O21"/>
    <mergeCell ref="G21:H21"/>
    <mergeCell ref="R20:S20"/>
    <mergeCell ref="N20:O20"/>
    <mergeCell ref="P20:Q20"/>
    <mergeCell ref="N19:O19"/>
    <mergeCell ref="P19:Q19"/>
    <mergeCell ref="E19:F19"/>
    <mergeCell ref="G19:H19"/>
    <mergeCell ref="I19:J19"/>
    <mergeCell ref="E2:Q2"/>
    <mergeCell ref="L19:M19"/>
    <mergeCell ref="C15:E15"/>
    <mergeCell ref="C16:E16"/>
    <mergeCell ref="C19:D19"/>
    <mergeCell ref="C3:S3"/>
    <mergeCell ref="C18:J18"/>
    <mergeCell ref="P5:Q5"/>
    <mergeCell ref="C4:S4"/>
    <mergeCell ref="F12:S12"/>
    <mergeCell ref="L18:S18"/>
    <mergeCell ref="E6:G6"/>
    <mergeCell ref="F13:S13"/>
    <mergeCell ref="O6:P6"/>
    <mergeCell ref="C12:E14"/>
    <mergeCell ref="R19:S19"/>
    <mergeCell ref="C54:J54"/>
    <mergeCell ref="L54:S54"/>
    <mergeCell ref="E38:Q38"/>
    <mergeCell ref="C39:S39"/>
    <mergeCell ref="C40:S40"/>
    <mergeCell ref="P41:Q41"/>
    <mergeCell ref="E42:G42"/>
    <mergeCell ref="O42:P42"/>
    <mergeCell ref="C48:E50"/>
    <mergeCell ref="F48:S48"/>
    <mergeCell ref="F49:S49"/>
    <mergeCell ref="C51:E51"/>
    <mergeCell ref="C52:E52"/>
  </mergeCells>
  <phoneticPr fontId="4" type="noConversion"/>
  <conditionalFormatting sqref="C20:S21 C56:S57">
    <cfRule type="cellIs" dxfId="131" priority="1" operator="equal">
      <formula>0</formula>
    </cfRule>
  </conditionalFormatting>
  <pageMargins left="0.86614173228346458" right="0.23622047244094491" top="0.70866141732283472" bottom="0.39370078740157483" header="0.51181102362204722" footer="0.51181102362204722"/>
  <pageSetup paperSize="9" scale="95" orientation="portrait" horizontalDpi="4294967293" r:id="rId2"/>
  <headerFooter alignWithMargins="0"/>
  <rowBreaks count="1" manualBreakCount="1">
    <brk id="36" min="1" max="18" man="1"/>
  </rowBreaks>
  <colBreaks count="1" manualBreakCount="1">
    <brk id="19" max="408" man="1"/>
  </colBreak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</sheetPr>
  <dimension ref="A1:AX84"/>
  <sheetViews>
    <sheetView showGridLines="0" showRowColHeaders="0" showZeros="0" view="pageBreakPreview" zoomScale="85" zoomScaleSheetLayoutView="85" workbookViewId="0">
      <pane xSplit="7" ySplit="4" topLeftCell="H5" activePane="bottomRight" state="frozen"/>
      <selection activeCell="G38" sqref="G38:K38"/>
      <selection pane="topRight" activeCell="G38" sqref="G38:K38"/>
      <selection pane="bottomLeft" activeCell="G38" sqref="G38:K38"/>
      <selection pane="bottomRight" activeCell="U18" sqref="U18"/>
    </sheetView>
  </sheetViews>
  <sheetFormatPr defaultColWidth="9.09765625" defaultRowHeight="21.5" x14ac:dyDescent="0.55000000000000004"/>
  <cols>
    <col min="1" max="1" width="25.69921875" style="2" customWidth="1"/>
    <col min="2" max="2" width="4" style="185" bestFit="1" customWidth="1"/>
    <col min="3" max="3" width="3.59765625" style="186" bestFit="1" customWidth="1"/>
    <col min="4" max="4" width="4.59765625" style="3" hidden="1" customWidth="1"/>
    <col min="5" max="5" width="6" style="187" bestFit="1" customWidth="1"/>
    <col min="6" max="7" width="10.69921875" style="187" bestFit="1" customWidth="1"/>
    <col min="8" max="8" width="1.69921875" style="64" bestFit="1" customWidth="1"/>
    <col min="9" max="9" width="4.8984375" style="64" bestFit="1" customWidth="1"/>
    <col min="10" max="10" width="1.69921875" style="64" bestFit="1" customWidth="1"/>
    <col min="11" max="11" width="5" style="64" bestFit="1" customWidth="1"/>
    <col min="12" max="12" width="1.69921875" style="64" bestFit="1" customWidth="1"/>
    <col min="13" max="13" width="4.69921875" style="64" customWidth="1"/>
    <col min="14" max="14" width="1.69921875" style="64" bestFit="1" customWidth="1"/>
    <col min="15" max="15" width="5" style="64" bestFit="1" customWidth="1"/>
    <col min="16" max="16" width="1.69921875" style="64" bestFit="1" customWidth="1"/>
    <col min="17" max="17" width="5.3984375" style="64" bestFit="1" customWidth="1"/>
    <col min="18" max="18" width="1.69921875" style="64" bestFit="1" customWidth="1"/>
    <col min="19" max="19" width="5.69921875" style="64" bestFit="1" customWidth="1"/>
    <col min="20" max="20" width="1.69921875" style="64" bestFit="1" customWidth="1"/>
    <col min="21" max="21" width="5.69921875" style="64" bestFit="1" customWidth="1"/>
    <col min="22" max="22" width="1.69921875" style="64" bestFit="1" customWidth="1"/>
    <col min="23" max="23" width="5.69921875" style="64" bestFit="1" customWidth="1"/>
    <col min="24" max="24" width="1.69921875" style="64" bestFit="1" customWidth="1"/>
    <col min="25" max="25" width="5.59765625" style="64" bestFit="1" customWidth="1"/>
    <col min="26" max="26" width="1.69921875" style="64" bestFit="1" customWidth="1"/>
    <col min="27" max="27" width="5" style="64" bestFit="1" customWidth="1"/>
    <col min="28" max="28" width="1.69921875" style="64" bestFit="1" customWidth="1"/>
    <col min="29" max="29" width="4.8984375" style="64" bestFit="1" customWidth="1"/>
    <col min="30" max="30" width="1.69921875" style="64" bestFit="1" customWidth="1"/>
    <col min="31" max="31" width="4.8984375" style="64" bestFit="1" customWidth="1"/>
    <col min="32" max="32" width="1.69921875" style="64" bestFit="1" customWidth="1"/>
    <col min="33" max="33" width="5" style="64" bestFit="1" customWidth="1"/>
    <col min="34" max="34" width="1.69921875" style="64" bestFit="1" customWidth="1"/>
    <col min="35" max="35" width="4.8984375" style="64" bestFit="1" customWidth="1"/>
    <col min="36" max="36" width="1.69921875" style="64" bestFit="1" customWidth="1"/>
    <col min="37" max="37" width="4.8984375" style="64" bestFit="1" customWidth="1"/>
    <col min="38" max="38" width="1.69921875" style="64" bestFit="1" customWidth="1"/>
    <col min="39" max="39" width="5" style="64" bestFit="1" customWidth="1"/>
    <col min="40" max="40" width="1.69921875" style="64" bestFit="1" customWidth="1"/>
    <col min="41" max="41" width="5" style="64" bestFit="1" customWidth="1"/>
    <col min="42" max="42" width="1.69921875" style="64" bestFit="1" customWidth="1"/>
    <col min="43" max="43" width="5" style="64" bestFit="1" customWidth="1"/>
    <col min="44" max="44" width="1.69921875" style="64" bestFit="1" customWidth="1"/>
    <col min="45" max="45" width="5.3984375" style="64" bestFit="1" customWidth="1"/>
    <col min="46" max="46" width="1.69921875" style="64" bestFit="1" customWidth="1"/>
    <col min="47" max="47" width="5" style="64" bestFit="1" customWidth="1"/>
    <col min="48" max="49" width="3.8984375" style="9" bestFit="1" customWidth="1"/>
    <col min="50" max="50" width="4" style="8" customWidth="1"/>
    <col min="51" max="16384" width="9.09765625" style="2"/>
  </cols>
  <sheetData>
    <row r="1" spans="1:50" ht="21" customHeight="1" x14ac:dyDescent="0.6">
      <c r="B1" s="474" t="s">
        <v>64</v>
      </c>
      <c r="C1" s="474" t="s">
        <v>0</v>
      </c>
      <c r="D1" s="172"/>
      <c r="E1" s="520" t="s">
        <v>1</v>
      </c>
      <c r="F1" s="521"/>
      <c r="G1" s="522"/>
      <c r="H1" s="515" t="str">
        <f xml:space="preserve"> "เวลาเรียน รายวิชา " &amp; ข้อมูลเบื้องต้น!$F$10 &amp; "  รหัส " &amp;ข้อมูลเบื้องต้น!$F$9 &amp; "  จำนวน " &amp; ข้อมูลเบื้องต้น!$F$11 &amp; " ชั่วโมง"</f>
        <v>เวลาเรียน รายวิชา การป้องกันการทุจริต 4  รหัส ส14201  จำนวน 80 ชั่วโมง</v>
      </c>
      <c r="I1" s="514"/>
      <c r="J1" s="514"/>
      <c r="K1" s="514"/>
      <c r="L1" s="514"/>
      <c r="M1" s="514"/>
      <c r="N1" s="514"/>
      <c r="O1" s="514"/>
      <c r="P1" s="514"/>
      <c r="Q1" s="514"/>
      <c r="R1" s="514"/>
      <c r="S1" s="514"/>
      <c r="T1" s="514"/>
      <c r="U1" s="514"/>
      <c r="V1" s="514"/>
      <c r="W1" s="514"/>
      <c r="X1" s="514"/>
      <c r="Y1" s="514"/>
      <c r="Z1" s="514"/>
      <c r="AA1" s="516"/>
      <c r="AB1" s="514" t="str">
        <f>H1</f>
        <v>เวลาเรียน รายวิชา การป้องกันการทุจริต 4  รหัส ส14201  จำนวน 80 ชั่วโมง</v>
      </c>
      <c r="AC1" s="514"/>
      <c r="AD1" s="514"/>
      <c r="AE1" s="514"/>
      <c r="AF1" s="514"/>
      <c r="AG1" s="514"/>
      <c r="AH1" s="514"/>
      <c r="AI1" s="514"/>
      <c r="AJ1" s="514"/>
      <c r="AK1" s="514"/>
      <c r="AL1" s="514"/>
      <c r="AM1" s="514"/>
      <c r="AN1" s="514"/>
      <c r="AO1" s="514"/>
      <c r="AP1" s="514"/>
      <c r="AQ1" s="514"/>
      <c r="AR1" s="514"/>
      <c r="AS1" s="514"/>
      <c r="AT1" s="514"/>
      <c r="AU1" s="514"/>
      <c r="AV1" s="504" t="s">
        <v>4</v>
      </c>
      <c r="AW1" s="505"/>
      <c r="AX1" s="510" t="s">
        <v>54</v>
      </c>
    </row>
    <row r="2" spans="1:50" s="174" customFormat="1" ht="18" customHeight="1" x14ac:dyDescent="0.6">
      <c r="A2" s="2"/>
      <c r="B2" s="519"/>
      <c r="C2" s="519"/>
      <c r="D2" s="173" t="s">
        <v>63</v>
      </c>
      <c r="E2" s="523"/>
      <c r="F2" s="524"/>
      <c r="G2" s="525"/>
      <c r="H2" s="515" t="s">
        <v>93</v>
      </c>
      <c r="I2" s="514"/>
      <c r="J2" s="514"/>
      <c r="K2" s="514"/>
      <c r="L2" s="514"/>
      <c r="M2" s="514"/>
      <c r="N2" s="514"/>
      <c r="O2" s="514"/>
      <c r="P2" s="514"/>
      <c r="Q2" s="514"/>
      <c r="R2" s="514"/>
      <c r="S2" s="514"/>
      <c r="T2" s="514"/>
      <c r="U2" s="514"/>
      <c r="V2" s="514"/>
      <c r="W2" s="514"/>
      <c r="X2" s="514"/>
      <c r="Y2" s="514"/>
      <c r="Z2" s="514"/>
      <c r="AA2" s="516"/>
      <c r="AB2" s="514" t="s">
        <v>93</v>
      </c>
      <c r="AC2" s="514"/>
      <c r="AD2" s="514"/>
      <c r="AE2" s="514"/>
      <c r="AF2" s="514"/>
      <c r="AG2" s="514"/>
      <c r="AH2" s="514"/>
      <c r="AI2" s="514"/>
      <c r="AJ2" s="514"/>
      <c r="AK2" s="514"/>
      <c r="AL2" s="514"/>
      <c r="AM2" s="514"/>
      <c r="AN2" s="514"/>
      <c r="AO2" s="514"/>
      <c r="AP2" s="514"/>
      <c r="AQ2" s="514"/>
      <c r="AR2" s="514"/>
      <c r="AS2" s="514"/>
      <c r="AT2" s="514"/>
      <c r="AU2" s="514"/>
      <c r="AV2" s="506" t="s">
        <v>104</v>
      </c>
      <c r="AW2" s="507"/>
      <c r="AX2" s="511"/>
    </row>
    <row r="3" spans="1:50" ht="12.75" customHeight="1" x14ac:dyDescent="0.55000000000000004">
      <c r="B3" s="519"/>
      <c r="C3" s="519"/>
      <c r="D3" s="173" t="s">
        <v>10</v>
      </c>
      <c r="E3" s="523"/>
      <c r="F3" s="524"/>
      <c r="G3" s="525"/>
      <c r="H3" s="517" t="s">
        <v>94</v>
      </c>
      <c r="I3" s="518"/>
      <c r="J3" s="517" t="s">
        <v>94</v>
      </c>
      <c r="K3" s="518"/>
      <c r="L3" s="517" t="s">
        <v>94</v>
      </c>
      <c r="M3" s="518"/>
      <c r="N3" s="517" t="s">
        <v>94</v>
      </c>
      <c r="O3" s="518"/>
      <c r="P3" s="517" t="s">
        <v>94</v>
      </c>
      <c r="Q3" s="518"/>
      <c r="R3" s="517" t="s">
        <v>94</v>
      </c>
      <c r="S3" s="518"/>
      <c r="T3" s="517" t="s">
        <v>94</v>
      </c>
      <c r="U3" s="518"/>
      <c r="V3" s="517" t="s">
        <v>94</v>
      </c>
      <c r="W3" s="518"/>
      <c r="X3" s="517" t="s">
        <v>94</v>
      </c>
      <c r="Y3" s="518"/>
      <c r="Z3" s="517" t="s">
        <v>94</v>
      </c>
      <c r="AA3" s="518"/>
      <c r="AB3" s="517" t="s">
        <v>94</v>
      </c>
      <c r="AC3" s="518"/>
      <c r="AD3" s="517" t="s">
        <v>94</v>
      </c>
      <c r="AE3" s="518"/>
      <c r="AF3" s="517" t="s">
        <v>94</v>
      </c>
      <c r="AG3" s="518"/>
      <c r="AH3" s="517" t="s">
        <v>94</v>
      </c>
      <c r="AI3" s="518"/>
      <c r="AJ3" s="517" t="s">
        <v>94</v>
      </c>
      <c r="AK3" s="518"/>
      <c r="AL3" s="517" t="s">
        <v>94</v>
      </c>
      <c r="AM3" s="518"/>
      <c r="AN3" s="517" t="s">
        <v>94</v>
      </c>
      <c r="AO3" s="518"/>
      <c r="AP3" s="517" t="s">
        <v>94</v>
      </c>
      <c r="AQ3" s="518"/>
      <c r="AR3" s="517" t="s">
        <v>94</v>
      </c>
      <c r="AS3" s="518"/>
      <c r="AT3" s="517" t="s">
        <v>94</v>
      </c>
      <c r="AU3" s="518"/>
      <c r="AV3" s="508" t="s">
        <v>105</v>
      </c>
      <c r="AW3" s="502" t="s">
        <v>103</v>
      </c>
      <c r="AX3" s="511"/>
    </row>
    <row r="4" spans="1:50" ht="23.25" customHeight="1" x14ac:dyDescent="0.85">
      <c r="B4" s="519"/>
      <c r="C4" s="519"/>
      <c r="D4" s="173"/>
      <c r="E4" s="523"/>
      <c r="F4" s="524"/>
      <c r="G4" s="525"/>
      <c r="H4" s="512">
        <v>1</v>
      </c>
      <c r="I4" s="513"/>
      <c r="J4" s="512">
        <v>2</v>
      </c>
      <c r="K4" s="513"/>
      <c r="L4" s="512">
        <v>3</v>
      </c>
      <c r="M4" s="513"/>
      <c r="N4" s="512">
        <v>4</v>
      </c>
      <c r="O4" s="513"/>
      <c r="P4" s="512">
        <v>5</v>
      </c>
      <c r="Q4" s="513"/>
      <c r="R4" s="512">
        <v>6</v>
      </c>
      <c r="S4" s="513"/>
      <c r="T4" s="512">
        <v>7</v>
      </c>
      <c r="U4" s="513"/>
      <c r="V4" s="512">
        <v>8</v>
      </c>
      <c r="W4" s="513"/>
      <c r="X4" s="512">
        <v>9</v>
      </c>
      <c r="Y4" s="513"/>
      <c r="Z4" s="512">
        <v>10</v>
      </c>
      <c r="AA4" s="513"/>
      <c r="AB4" s="512">
        <v>11</v>
      </c>
      <c r="AC4" s="513"/>
      <c r="AD4" s="512">
        <v>12</v>
      </c>
      <c r="AE4" s="513"/>
      <c r="AF4" s="512">
        <v>13</v>
      </c>
      <c r="AG4" s="513"/>
      <c r="AH4" s="512">
        <v>14</v>
      </c>
      <c r="AI4" s="513"/>
      <c r="AJ4" s="512">
        <v>15</v>
      </c>
      <c r="AK4" s="513"/>
      <c r="AL4" s="512">
        <v>16</v>
      </c>
      <c r="AM4" s="513"/>
      <c r="AN4" s="512">
        <v>17</v>
      </c>
      <c r="AO4" s="513"/>
      <c r="AP4" s="512">
        <v>18</v>
      </c>
      <c r="AQ4" s="513"/>
      <c r="AR4" s="512">
        <v>19</v>
      </c>
      <c r="AS4" s="513"/>
      <c r="AT4" s="512">
        <v>20</v>
      </c>
      <c r="AU4" s="513"/>
      <c r="AV4" s="509"/>
      <c r="AW4" s="503"/>
      <c r="AX4" s="511"/>
    </row>
    <row r="5" spans="1:50" ht="20.149999999999999" customHeight="1" x14ac:dyDescent="0.55000000000000004">
      <c r="B5" s="175" t="str">
        <f>ข้อมูลเบื้องต้น!D18</f>
        <v>ป.4/1</v>
      </c>
      <c r="C5" s="176">
        <v>1</v>
      </c>
      <c r="D5" s="177">
        <f>Sheet2!C4</f>
        <v>3812</v>
      </c>
      <c r="E5" s="178" t="str">
        <f>Sheet2!D4</f>
        <v>เด็กชาย</v>
      </c>
      <c r="F5" s="179" t="str">
        <f>Sheet2!E4</f>
        <v>กันตวิชญ์</v>
      </c>
      <c r="G5" s="180" t="str">
        <f>Sheet2!F4</f>
        <v>วงค์ตัน</v>
      </c>
      <c r="H5" s="157">
        <v>1</v>
      </c>
      <c r="I5" s="158">
        <v>45459</v>
      </c>
      <c r="J5" s="157">
        <v>1</v>
      </c>
      <c r="K5" s="158">
        <v>45460</v>
      </c>
      <c r="L5" s="157">
        <v>1</v>
      </c>
      <c r="M5" s="158">
        <v>45461</v>
      </c>
      <c r="N5" s="157">
        <v>1</v>
      </c>
      <c r="O5" s="158">
        <v>45462</v>
      </c>
      <c r="P5" s="157">
        <v>1</v>
      </c>
      <c r="Q5" s="158">
        <v>45463</v>
      </c>
      <c r="R5" s="157">
        <v>1</v>
      </c>
      <c r="S5" s="158">
        <v>45464</v>
      </c>
      <c r="T5" s="157">
        <v>1</v>
      </c>
      <c r="U5" s="158">
        <v>45474</v>
      </c>
      <c r="V5" s="157">
        <v>1</v>
      </c>
      <c r="W5" s="158">
        <v>45506</v>
      </c>
      <c r="X5" s="157">
        <v>1</v>
      </c>
      <c r="Y5" s="158">
        <v>45508</v>
      </c>
      <c r="Z5" s="157">
        <v>1</v>
      </c>
      <c r="AA5" s="158">
        <v>45509</v>
      </c>
      <c r="AB5" s="157">
        <v>1</v>
      </c>
      <c r="AC5" s="158">
        <v>45480</v>
      </c>
      <c r="AD5" s="157">
        <v>1</v>
      </c>
      <c r="AE5" s="158">
        <v>45481</v>
      </c>
      <c r="AF5" s="157">
        <v>1</v>
      </c>
      <c r="AG5" s="158">
        <v>45482</v>
      </c>
      <c r="AH5" s="157">
        <v>1</v>
      </c>
      <c r="AI5" s="158">
        <v>45483</v>
      </c>
      <c r="AJ5" s="157">
        <v>1</v>
      </c>
      <c r="AK5" s="158">
        <v>45484</v>
      </c>
      <c r="AL5" s="157">
        <v>1</v>
      </c>
      <c r="AM5" s="158">
        <v>45485</v>
      </c>
      <c r="AN5" s="157">
        <v>1</v>
      </c>
      <c r="AO5" s="158">
        <v>45486</v>
      </c>
      <c r="AP5" s="157">
        <v>1</v>
      </c>
      <c r="AQ5" s="158">
        <v>45487</v>
      </c>
      <c r="AR5" s="157"/>
      <c r="AS5" s="158"/>
      <c r="AT5" s="157"/>
      <c r="AU5" s="158"/>
      <c r="AV5" s="11">
        <f>IF(T($E5)="","",(SUM(H5,J5,L5,N5,P5,R5,T5,V5,X5,Z5,AB5,AD5,AF5,AH5,AJ5,AL5,AN5,AP5,AR5,AT5)))</f>
        <v>18</v>
      </c>
      <c r="AW5" s="12">
        <f>IF(T($E5)="","",ROUND(((AV5)*100)/(ข้อมูลเบื้องต้น!$F$11),2))</f>
        <v>22.5</v>
      </c>
      <c r="AX5" s="13" t="str">
        <f>IF(($AW5)="","",(IF(AW5&gt;20,"มส","")))</f>
        <v>มส</v>
      </c>
    </row>
    <row r="6" spans="1:50" ht="20.149999999999999" customHeight="1" x14ac:dyDescent="0.55000000000000004">
      <c r="B6" s="181" t="str">
        <f>B5</f>
        <v>ป.4/1</v>
      </c>
      <c r="C6" s="176">
        <v>2</v>
      </c>
      <c r="D6" s="177">
        <f>Sheet2!C5</f>
        <v>3815</v>
      </c>
      <c r="E6" s="178" t="str">
        <f>Sheet2!D5</f>
        <v>เด็กชาย</v>
      </c>
      <c r="F6" s="179" t="str">
        <f>Sheet2!E5</f>
        <v>วุฒิพงษ์</v>
      </c>
      <c r="G6" s="180" t="str">
        <f>Sheet2!F5</f>
        <v>แสงทอง</v>
      </c>
      <c r="H6" s="157"/>
      <c r="I6" s="158"/>
      <c r="J6" s="157"/>
      <c r="K6" s="158"/>
      <c r="L6" s="157"/>
      <c r="M6" s="158"/>
      <c r="N6" s="157"/>
      <c r="O6" s="158"/>
      <c r="P6" s="157"/>
      <c r="Q6" s="158"/>
      <c r="R6" s="157"/>
      <c r="S6" s="158"/>
      <c r="T6" s="157"/>
      <c r="U6" s="158"/>
      <c r="V6" s="157"/>
      <c r="W6" s="158"/>
      <c r="X6" s="157"/>
      <c r="Y6" s="158"/>
      <c r="Z6" s="157"/>
      <c r="AA6" s="158"/>
      <c r="AB6" s="157"/>
      <c r="AC6" s="158"/>
      <c r="AD6" s="157"/>
      <c r="AE6" s="158"/>
      <c r="AF6" s="157"/>
      <c r="AG6" s="158"/>
      <c r="AH6" s="157"/>
      <c r="AI6" s="158"/>
      <c r="AJ6" s="157"/>
      <c r="AK6" s="158"/>
      <c r="AL6" s="157"/>
      <c r="AM6" s="158"/>
      <c r="AN6" s="157"/>
      <c r="AO6" s="158"/>
      <c r="AP6" s="157"/>
      <c r="AQ6" s="158"/>
      <c r="AR6" s="157"/>
      <c r="AS6" s="158"/>
      <c r="AT6" s="157"/>
      <c r="AU6" s="158"/>
      <c r="AV6" s="11">
        <f t="shared" ref="AV6:AV54" si="0">IF(T($E6)="","",(SUM(H6,J6,L6,N6,P6,R6,T6,V6,X6,Z6,AB6,AD6,AF6,AH6,AJ6,AL6,AN6,AP6,AR6,AT6)))</f>
        <v>0</v>
      </c>
      <c r="AW6" s="12">
        <f>IF(T($E6)="","",ROUND(((AV6)*100)/(ข้อมูลเบื้องต้น!$F$11),2))</f>
        <v>0</v>
      </c>
      <c r="AX6" s="13" t="str">
        <f t="shared" ref="AX6:AX69" si="1">IF(($AW6)="","",(IF(AW6&gt;20,"มส","")))</f>
        <v/>
      </c>
    </row>
    <row r="7" spans="1:50" ht="20.149999999999999" customHeight="1" x14ac:dyDescent="0.55000000000000004">
      <c r="B7" s="181" t="str">
        <f>B6</f>
        <v>ป.4/1</v>
      </c>
      <c r="C7" s="176">
        <v>3</v>
      </c>
      <c r="D7" s="177">
        <f>Sheet2!C6</f>
        <v>3843</v>
      </c>
      <c r="E7" s="178" t="str">
        <f>Sheet2!D6</f>
        <v>เด็กชาย</v>
      </c>
      <c r="F7" s="179" t="str">
        <f>Sheet2!E6</f>
        <v>ธนบดี</v>
      </c>
      <c r="G7" s="180" t="str">
        <f>Sheet2!F6</f>
        <v>มณีรัตน์</v>
      </c>
      <c r="H7" s="157"/>
      <c r="I7" s="158"/>
      <c r="J7" s="157"/>
      <c r="K7" s="158"/>
      <c r="L7" s="157"/>
      <c r="M7" s="158"/>
      <c r="N7" s="157"/>
      <c r="O7" s="158"/>
      <c r="P7" s="157"/>
      <c r="Q7" s="158"/>
      <c r="R7" s="157"/>
      <c r="S7" s="158"/>
      <c r="T7" s="157"/>
      <c r="U7" s="158"/>
      <c r="V7" s="157"/>
      <c r="W7" s="158"/>
      <c r="X7" s="157"/>
      <c r="Y7" s="158"/>
      <c r="Z7" s="157"/>
      <c r="AA7" s="158"/>
      <c r="AB7" s="157"/>
      <c r="AC7" s="158"/>
      <c r="AD7" s="157"/>
      <c r="AE7" s="158"/>
      <c r="AF7" s="157"/>
      <c r="AG7" s="158"/>
      <c r="AH7" s="157"/>
      <c r="AI7" s="158"/>
      <c r="AJ7" s="157"/>
      <c r="AK7" s="158"/>
      <c r="AL7" s="157"/>
      <c r="AM7" s="158"/>
      <c r="AN7" s="157"/>
      <c r="AO7" s="158"/>
      <c r="AP7" s="157"/>
      <c r="AQ7" s="158"/>
      <c r="AR7" s="157"/>
      <c r="AS7" s="158"/>
      <c r="AT7" s="157"/>
      <c r="AU7" s="158"/>
      <c r="AV7" s="11">
        <f t="shared" si="0"/>
        <v>0</v>
      </c>
      <c r="AW7" s="12">
        <f>IF(T($E7)="","",ROUND(((AV7)*100)/(ข้อมูลเบื้องต้น!$F$11),2))</f>
        <v>0</v>
      </c>
      <c r="AX7" s="13" t="str">
        <f t="shared" si="1"/>
        <v/>
      </c>
    </row>
    <row r="8" spans="1:50" ht="20.149999999999999" customHeight="1" x14ac:dyDescent="0.55000000000000004">
      <c r="B8" s="181" t="str">
        <f t="shared" ref="B8:B44" si="2">B7</f>
        <v>ป.4/1</v>
      </c>
      <c r="C8" s="176">
        <v>4</v>
      </c>
      <c r="D8" s="177">
        <f>Sheet2!C7</f>
        <v>3846</v>
      </c>
      <c r="E8" s="178" t="str">
        <f>Sheet2!D7</f>
        <v>เด็กชาย</v>
      </c>
      <c r="F8" s="179" t="str">
        <f>Sheet2!E7</f>
        <v>รัชชานนท์</v>
      </c>
      <c r="G8" s="180" t="str">
        <f>Sheet2!F7</f>
        <v>ก๋าซ้อน</v>
      </c>
      <c r="H8" s="157"/>
      <c r="I8" s="158"/>
      <c r="J8" s="157"/>
      <c r="K8" s="158"/>
      <c r="L8" s="157"/>
      <c r="M8" s="158"/>
      <c r="N8" s="157"/>
      <c r="O8" s="158"/>
      <c r="P8" s="157"/>
      <c r="Q8" s="158"/>
      <c r="R8" s="157"/>
      <c r="S8" s="158"/>
      <c r="T8" s="157"/>
      <c r="U8" s="158"/>
      <c r="V8" s="157"/>
      <c r="W8" s="158"/>
      <c r="X8" s="157"/>
      <c r="Y8" s="158"/>
      <c r="Z8" s="157"/>
      <c r="AA8" s="158"/>
      <c r="AB8" s="157"/>
      <c r="AC8" s="158"/>
      <c r="AD8" s="157"/>
      <c r="AE8" s="158"/>
      <c r="AF8" s="157"/>
      <c r="AG8" s="158"/>
      <c r="AH8" s="157"/>
      <c r="AI8" s="158"/>
      <c r="AJ8" s="157"/>
      <c r="AK8" s="158"/>
      <c r="AL8" s="157"/>
      <c r="AM8" s="158"/>
      <c r="AN8" s="157"/>
      <c r="AO8" s="158"/>
      <c r="AP8" s="157"/>
      <c r="AQ8" s="158"/>
      <c r="AR8" s="157"/>
      <c r="AS8" s="158"/>
      <c r="AT8" s="157"/>
      <c r="AU8" s="158"/>
      <c r="AV8" s="11">
        <f t="shared" si="0"/>
        <v>0</v>
      </c>
      <c r="AW8" s="12">
        <f>IF(T($E8)="","",ROUND(((AV8)*100)/(ข้อมูลเบื้องต้น!$F$11),2))</f>
        <v>0</v>
      </c>
      <c r="AX8" s="13" t="str">
        <f t="shared" si="1"/>
        <v/>
      </c>
    </row>
    <row r="9" spans="1:50" ht="20.149999999999999" customHeight="1" x14ac:dyDescent="0.55000000000000004">
      <c r="B9" s="181" t="str">
        <f t="shared" si="2"/>
        <v>ป.4/1</v>
      </c>
      <c r="C9" s="176">
        <v>5</v>
      </c>
      <c r="D9" s="177">
        <f>Sheet2!C8</f>
        <v>3848</v>
      </c>
      <c r="E9" s="178" t="str">
        <f>Sheet2!D8</f>
        <v>เด็กชาย</v>
      </c>
      <c r="F9" s="179" t="str">
        <f>Sheet2!E8</f>
        <v>ปภิณวิช</v>
      </c>
      <c r="G9" s="180" t="str">
        <f>Sheet2!F8</f>
        <v>ฟองใจ</v>
      </c>
      <c r="H9" s="157"/>
      <c r="I9" s="158"/>
      <c r="J9" s="157"/>
      <c r="K9" s="158"/>
      <c r="L9" s="157"/>
      <c r="M9" s="158"/>
      <c r="N9" s="157"/>
      <c r="O9" s="158"/>
      <c r="P9" s="157"/>
      <c r="Q9" s="158"/>
      <c r="R9" s="157"/>
      <c r="S9" s="158"/>
      <c r="T9" s="157"/>
      <c r="U9" s="158"/>
      <c r="V9" s="157"/>
      <c r="W9" s="158"/>
      <c r="X9" s="157"/>
      <c r="Y9" s="158"/>
      <c r="Z9" s="157"/>
      <c r="AA9" s="158"/>
      <c r="AB9" s="157"/>
      <c r="AC9" s="158"/>
      <c r="AD9" s="157"/>
      <c r="AE9" s="158"/>
      <c r="AF9" s="157"/>
      <c r="AG9" s="158"/>
      <c r="AH9" s="157"/>
      <c r="AI9" s="158"/>
      <c r="AJ9" s="157"/>
      <c r="AK9" s="158"/>
      <c r="AL9" s="157"/>
      <c r="AM9" s="158"/>
      <c r="AN9" s="157"/>
      <c r="AO9" s="158"/>
      <c r="AP9" s="157"/>
      <c r="AQ9" s="158"/>
      <c r="AR9" s="157"/>
      <c r="AS9" s="158"/>
      <c r="AT9" s="157"/>
      <c r="AU9" s="158"/>
      <c r="AV9" s="11">
        <f t="shared" si="0"/>
        <v>0</v>
      </c>
      <c r="AW9" s="12">
        <f>IF(T($E9)="","",ROUND(((AV9)*100)/(ข้อมูลเบื้องต้น!$F$11),2))</f>
        <v>0</v>
      </c>
      <c r="AX9" s="13" t="str">
        <f t="shared" si="1"/>
        <v/>
      </c>
    </row>
    <row r="10" spans="1:50" ht="20.149999999999999" customHeight="1" x14ac:dyDescent="0.55000000000000004">
      <c r="B10" s="181" t="str">
        <f t="shared" si="2"/>
        <v>ป.4/1</v>
      </c>
      <c r="C10" s="176">
        <v>6</v>
      </c>
      <c r="D10" s="177">
        <f>Sheet2!C9</f>
        <v>3896</v>
      </c>
      <c r="E10" s="178" t="str">
        <f>Sheet2!D9</f>
        <v>เด็กชาย</v>
      </c>
      <c r="F10" s="179" t="str">
        <f>Sheet2!E9</f>
        <v>ธิติวัฒน์</v>
      </c>
      <c r="G10" s="180" t="str">
        <f>Sheet2!F9</f>
        <v>จันเที่ยง</v>
      </c>
      <c r="H10" s="157"/>
      <c r="I10" s="158"/>
      <c r="J10" s="157"/>
      <c r="K10" s="158"/>
      <c r="L10" s="157"/>
      <c r="M10" s="158"/>
      <c r="N10" s="157"/>
      <c r="O10" s="158"/>
      <c r="P10" s="157"/>
      <c r="Q10" s="158"/>
      <c r="R10" s="157"/>
      <c r="S10" s="158"/>
      <c r="T10" s="157"/>
      <c r="U10" s="158"/>
      <c r="V10" s="157"/>
      <c r="W10" s="158"/>
      <c r="X10" s="157"/>
      <c r="Y10" s="158"/>
      <c r="Z10" s="157"/>
      <c r="AA10" s="158"/>
      <c r="AB10" s="157"/>
      <c r="AC10" s="158"/>
      <c r="AD10" s="157"/>
      <c r="AE10" s="158"/>
      <c r="AF10" s="157"/>
      <c r="AG10" s="158"/>
      <c r="AH10" s="157"/>
      <c r="AI10" s="158"/>
      <c r="AJ10" s="157"/>
      <c r="AK10" s="158"/>
      <c r="AL10" s="157"/>
      <c r="AM10" s="158"/>
      <c r="AN10" s="157"/>
      <c r="AO10" s="158"/>
      <c r="AP10" s="157"/>
      <c r="AQ10" s="158"/>
      <c r="AR10" s="157"/>
      <c r="AS10" s="158"/>
      <c r="AT10" s="157"/>
      <c r="AU10" s="158"/>
      <c r="AV10" s="11">
        <f t="shared" si="0"/>
        <v>0</v>
      </c>
      <c r="AW10" s="12">
        <f>IF(T($E10)="","",ROUND(((AV10)*100)/(ข้อมูลเบื้องต้น!$F$11),2))</f>
        <v>0</v>
      </c>
      <c r="AX10" s="13" t="str">
        <f t="shared" si="1"/>
        <v/>
      </c>
    </row>
    <row r="11" spans="1:50" ht="20.149999999999999" customHeight="1" x14ac:dyDescent="0.55000000000000004">
      <c r="B11" s="181" t="str">
        <f t="shared" si="2"/>
        <v>ป.4/1</v>
      </c>
      <c r="C11" s="176">
        <v>7</v>
      </c>
      <c r="D11" s="177">
        <f>Sheet2!C10</f>
        <v>3927</v>
      </c>
      <c r="E11" s="178" t="str">
        <f>Sheet2!D10</f>
        <v>เด็กชาย</v>
      </c>
      <c r="F11" s="179" t="str">
        <f>Sheet2!E10</f>
        <v>ธนดล</v>
      </c>
      <c r="G11" s="180" t="str">
        <f>Sheet2!F10</f>
        <v>ดวงวรรณา</v>
      </c>
      <c r="H11" s="157"/>
      <c r="I11" s="158"/>
      <c r="J11" s="157"/>
      <c r="K11" s="158"/>
      <c r="L11" s="157"/>
      <c r="M11" s="158"/>
      <c r="N11" s="157"/>
      <c r="O11" s="158"/>
      <c r="P11" s="157"/>
      <c r="Q11" s="158"/>
      <c r="R11" s="157"/>
      <c r="S11" s="158"/>
      <c r="T11" s="157"/>
      <c r="U11" s="158"/>
      <c r="V11" s="157"/>
      <c r="W11" s="158"/>
      <c r="X11" s="157"/>
      <c r="Y11" s="158"/>
      <c r="Z11" s="157"/>
      <c r="AA11" s="158"/>
      <c r="AB11" s="157"/>
      <c r="AC11" s="158"/>
      <c r="AD11" s="157"/>
      <c r="AE11" s="158"/>
      <c r="AF11" s="157"/>
      <c r="AG11" s="158"/>
      <c r="AH11" s="157"/>
      <c r="AI11" s="158"/>
      <c r="AJ11" s="157"/>
      <c r="AK11" s="158"/>
      <c r="AL11" s="157"/>
      <c r="AM11" s="158"/>
      <c r="AN11" s="157"/>
      <c r="AO11" s="158"/>
      <c r="AP11" s="157"/>
      <c r="AQ11" s="158"/>
      <c r="AR11" s="157"/>
      <c r="AS11" s="158"/>
      <c r="AT11" s="157"/>
      <c r="AU11" s="158"/>
      <c r="AV11" s="11">
        <f t="shared" si="0"/>
        <v>0</v>
      </c>
      <c r="AW11" s="12">
        <f>IF(T($E11)="","",ROUND(((AV11)*100)/(ข้อมูลเบื้องต้น!$F$11),2))</f>
        <v>0</v>
      </c>
      <c r="AX11" s="13" t="str">
        <f t="shared" si="1"/>
        <v/>
      </c>
    </row>
    <row r="12" spans="1:50" ht="20.149999999999999" customHeight="1" x14ac:dyDescent="0.55000000000000004">
      <c r="B12" s="181" t="str">
        <f t="shared" si="2"/>
        <v>ป.4/1</v>
      </c>
      <c r="C12" s="176">
        <v>8</v>
      </c>
      <c r="D12" s="177">
        <f>Sheet2!C11</f>
        <v>3956</v>
      </c>
      <c r="E12" s="178" t="str">
        <f>Sheet2!D11</f>
        <v>เด็กชาย</v>
      </c>
      <c r="F12" s="179" t="str">
        <f>Sheet2!E11</f>
        <v>อัษฎาวุธ</v>
      </c>
      <c r="G12" s="180" t="str">
        <f>Sheet2!F11</f>
        <v>สิงห์คะนัน</v>
      </c>
      <c r="H12" s="157"/>
      <c r="I12" s="158"/>
      <c r="J12" s="157"/>
      <c r="K12" s="158"/>
      <c r="L12" s="157"/>
      <c r="M12" s="158"/>
      <c r="N12" s="157"/>
      <c r="O12" s="158"/>
      <c r="P12" s="157"/>
      <c r="Q12" s="158"/>
      <c r="R12" s="157"/>
      <c r="S12" s="158"/>
      <c r="T12" s="157"/>
      <c r="U12" s="158"/>
      <c r="V12" s="157"/>
      <c r="W12" s="158"/>
      <c r="X12" s="157"/>
      <c r="Y12" s="158"/>
      <c r="Z12" s="157"/>
      <c r="AA12" s="158"/>
      <c r="AB12" s="157"/>
      <c r="AC12" s="158"/>
      <c r="AD12" s="157"/>
      <c r="AE12" s="158"/>
      <c r="AF12" s="157"/>
      <c r="AG12" s="158"/>
      <c r="AH12" s="157"/>
      <c r="AI12" s="158"/>
      <c r="AJ12" s="157"/>
      <c r="AK12" s="158"/>
      <c r="AL12" s="157"/>
      <c r="AM12" s="158"/>
      <c r="AN12" s="157"/>
      <c r="AO12" s="158"/>
      <c r="AP12" s="157"/>
      <c r="AQ12" s="158"/>
      <c r="AR12" s="157"/>
      <c r="AS12" s="158"/>
      <c r="AT12" s="157"/>
      <c r="AU12" s="158"/>
      <c r="AV12" s="11">
        <f t="shared" si="0"/>
        <v>0</v>
      </c>
      <c r="AW12" s="12">
        <f>IF(T($E12)="","",ROUND(((AV12)*100)/(ข้อมูลเบื้องต้น!$F$11),2))</f>
        <v>0</v>
      </c>
      <c r="AX12" s="13" t="str">
        <f t="shared" si="1"/>
        <v/>
      </c>
    </row>
    <row r="13" spans="1:50" ht="20.149999999999999" customHeight="1" x14ac:dyDescent="0.55000000000000004">
      <c r="B13" s="181" t="str">
        <f t="shared" si="2"/>
        <v>ป.4/1</v>
      </c>
      <c r="C13" s="176">
        <v>9</v>
      </c>
      <c r="D13" s="177">
        <f>Sheet2!C12</f>
        <v>4081</v>
      </c>
      <c r="E13" s="178" t="str">
        <f>Sheet2!D12</f>
        <v>เด็กชาย</v>
      </c>
      <c r="F13" s="179" t="str">
        <f>Sheet2!E12</f>
        <v>ธาม</v>
      </c>
      <c r="G13" s="180" t="str">
        <f>Sheet2!F12</f>
        <v>เทียนชัย</v>
      </c>
      <c r="H13" s="157"/>
      <c r="I13" s="158"/>
      <c r="J13" s="157"/>
      <c r="K13" s="158"/>
      <c r="L13" s="157"/>
      <c r="M13" s="158"/>
      <c r="N13" s="157"/>
      <c r="O13" s="158"/>
      <c r="P13" s="157"/>
      <c r="Q13" s="158"/>
      <c r="R13" s="157"/>
      <c r="S13" s="158"/>
      <c r="T13" s="157"/>
      <c r="U13" s="158"/>
      <c r="V13" s="157"/>
      <c r="W13" s="158"/>
      <c r="X13" s="157"/>
      <c r="Y13" s="158"/>
      <c r="Z13" s="157"/>
      <c r="AA13" s="158"/>
      <c r="AB13" s="157"/>
      <c r="AC13" s="158"/>
      <c r="AD13" s="157"/>
      <c r="AE13" s="158"/>
      <c r="AF13" s="157"/>
      <c r="AG13" s="158"/>
      <c r="AH13" s="157"/>
      <c r="AI13" s="158"/>
      <c r="AJ13" s="157"/>
      <c r="AK13" s="158"/>
      <c r="AL13" s="157"/>
      <c r="AM13" s="158"/>
      <c r="AN13" s="157"/>
      <c r="AO13" s="158"/>
      <c r="AP13" s="157"/>
      <c r="AQ13" s="158"/>
      <c r="AR13" s="157"/>
      <c r="AS13" s="158"/>
      <c r="AT13" s="157"/>
      <c r="AU13" s="158"/>
      <c r="AV13" s="11">
        <f t="shared" si="0"/>
        <v>0</v>
      </c>
      <c r="AW13" s="12">
        <f>IF(T($E13)="","",ROUND(((AV13)*100)/(ข้อมูลเบื้องต้น!$F$11),2))</f>
        <v>0</v>
      </c>
      <c r="AX13" s="13" t="str">
        <f t="shared" si="1"/>
        <v/>
      </c>
    </row>
    <row r="14" spans="1:50" ht="20.149999999999999" customHeight="1" x14ac:dyDescent="0.55000000000000004">
      <c r="B14" s="181" t="str">
        <f t="shared" si="2"/>
        <v>ป.4/1</v>
      </c>
      <c r="C14" s="176">
        <v>10</v>
      </c>
      <c r="D14" s="177">
        <f>Sheet2!C13</f>
        <v>4099</v>
      </c>
      <c r="E14" s="178" t="str">
        <f>Sheet2!D13</f>
        <v>เด็กชาย</v>
      </c>
      <c r="F14" s="179" t="str">
        <f>Sheet2!E13</f>
        <v>ณัฐภูมิ</v>
      </c>
      <c r="G14" s="180" t="str">
        <f>Sheet2!F13</f>
        <v>มโนวรรณ</v>
      </c>
      <c r="H14" s="157"/>
      <c r="I14" s="158"/>
      <c r="J14" s="157"/>
      <c r="K14" s="158"/>
      <c r="L14" s="157"/>
      <c r="M14" s="158"/>
      <c r="N14" s="157"/>
      <c r="O14" s="158"/>
      <c r="P14" s="157"/>
      <c r="Q14" s="158"/>
      <c r="R14" s="157"/>
      <c r="S14" s="158"/>
      <c r="T14" s="157"/>
      <c r="U14" s="158"/>
      <c r="V14" s="157"/>
      <c r="W14" s="158"/>
      <c r="X14" s="157"/>
      <c r="Y14" s="158"/>
      <c r="Z14" s="157"/>
      <c r="AA14" s="158"/>
      <c r="AB14" s="157"/>
      <c r="AC14" s="158"/>
      <c r="AD14" s="157"/>
      <c r="AE14" s="158"/>
      <c r="AF14" s="157"/>
      <c r="AG14" s="158"/>
      <c r="AH14" s="157"/>
      <c r="AI14" s="158"/>
      <c r="AJ14" s="157"/>
      <c r="AK14" s="158"/>
      <c r="AL14" s="157"/>
      <c r="AM14" s="158"/>
      <c r="AN14" s="157"/>
      <c r="AO14" s="158"/>
      <c r="AP14" s="157"/>
      <c r="AQ14" s="158"/>
      <c r="AR14" s="157"/>
      <c r="AS14" s="158"/>
      <c r="AT14" s="157"/>
      <c r="AU14" s="158"/>
      <c r="AV14" s="11">
        <f t="shared" si="0"/>
        <v>0</v>
      </c>
      <c r="AW14" s="12">
        <f>IF(T($E14)="","",ROUND(((AV14)*100)/(ข้อมูลเบื้องต้น!$F$11),2))</f>
        <v>0</v>
      </c>
      <c r="AX14" s="13" t="str">
        <f t="shared" si="1"/>
        <v/>
      </c>
    </row>
    <row r="15" spans="1:50" ht="20.149999999999999" customHeight="1" x14ac:dyDescent="0.55000000000000004">
      <c r="B15" s="181" t="str">
        <f t="shared" si="2"/>
        <v>ป.4/1</v>
      </c>
      <c r="C15" s="176">
        <v>11</v>
      </c>
      <c r="D15" s="177">
        <f>Sheet2!C14</f>
        <v>4101</v>
      </c>
      <c r="E15" s="178" t="str">
        <f>Sheet2!D14</f>
        <v>เด็กชาย</v>
      </c>
      <c r="F15" s="179" t="str">
        <f>Sheet2!E14</f>
        <v>จิรเมธ</v>
      </c>
      <c r="G15" s="180" t="str">
        <f>Sheet2!F14</f>
        <v>ยมนา</v>
      </c>
      <c r="H15" s="157"/>
      <c r="I15" s="158"/>
      <c r="J15" s="157"/>
      <c r="K15" s="158"/>
      <c r="L15" s="157"/>
      <c r="M15" s="158"/>
      <c r="N15" s="157"/>
      <c r="O15" s="158"/>
      <c r="P15" s="157"/>
      <c r="Q15" s="158"/>
      <c r="R15" s="157"/>
      <c r="S15" s="158"/>
      <c r="T15" s="157"/>
      <c r="U15" s="158"/>
      <c r="V15" s="157"/>
      <c r="W15" s="158"/>
      <c r="X15" s="157"/>
      <c r="Y15" s="158"/>
      <c r="Z15" s="157"/>
      <c r="AA15" s="158"/>
      <c r="AB15" s="157"/>
      <c r="AC15" s="158"/>
      <c r="AD15" s="157"/>
      <c r="AE15" s="158"/>
      <c r="AF15" s="157"/>
      <c r="AG15" s="158"/>
      <c r="AH15" s="157"/>
      <c r="AI15" s="158"/>
      <c r="AJ15" s="157"/>
      <c r="AK15" s="158"/>
      <c r="AL15" s="157"/>
      <c r="AM15" s="158"/>
      <c r="AN15" s="157"/>
      <c r="AO15" s="158"/>
      <c r="AP15" s="157"/>
      <c r="AQ15" s="158"/>
      <c r="AR15" s="157"/>
      <c r="AS15" s="158"/>
      <c r="AT15" s="157"/>
      <c r="AU15" s="158"/>
      <c r="AV15" s="11">
        <f t="shared" si="0"/>
        <v>0</v>
      </c>
      <c r="AW15" s="12">
        <f>IF(T($E15)="","",ROUND(((AV15)*100)/(ข้อมูลเบื้องต้น!$F$11),2))</f>
        <v>0</v>
      </c>
      <c r="AX15" s="13" t="str">
        <f t="shared" si="1"/>
        <v/>
      </c>
    </row>
    <row r="16" spans="1:50" ht="20.149999999999999" customHeight="1" x14ac:dyDescent="0.55000000000000004">
      <c r="B16" s="181" t="str">
        <f t="shared" si="2"/>
        <v>ป.4/1</v>
      </c>
      <c r="C16" s="176">
        <v>12</v>
      </c>
      <c r="D16" s="177">
        <f>Sheet2!C15</f>
        <v>4275</v>
      </c>
      <c r="E16" s="178" t="str">
        <f>Sheet2!D15</f>
        <v>เด็กชาย</v>
      </c>
      <c r="F16" s="179" t="str">
        <f>Sheet2!E15</f>
        <v>ฤทธิกร</v>
      </c>
      <c r="G16" s="180" t="str">
        <f>Sheet2!F15</f>
        <v>ยาวิลาศ</v>
      </c>
      <c r="H16" s="157"/>
      <c r="I16" s="158"/>
      <c r="J16" s="157"/>
      <c r="K16" s="158"/>
      <c r="L16" s="157"/>
      <c r="M16" s="158"/>
      <c r="N16" s="157"/>
      <c r="O16" s="158"/>
      <c r="P16" s="157"/>
      <c r="Q16" s="158"/>
      <c r="R16" s="157"/>
      <c r="S16" s="158"/>
      <c r="T16" s="157"/>
      <c r="U16" s="158"/>
      <c r="V16" s="157"/>
      <c r="W16" s="158"/>
      <c r="X16" s="157"/>
      <c r="Y16" s="158"/>
      <c r="Z16" s="157"/>
      <c r="AA16" s="158"/>
      <c r="AB16" s="157"/>
      <c r="AC16" s="158"/>
      <c r="AD16" s="157"/>
      <c r="AE16" s="158"/>
      <c r="AF16" s="157"/>
      <c r="AG16" s="158"/>
      <c r="AH16" s="157"/>
      <c r="AI16" s="158"/>
      <c r="AJ16" s="157"/>
      <c r="AK16" s="158"/>
      <c r="AL16" s="157"/>
      <c r="AM16" s="158"/>
      <c r="AN16" s="157"/>
      <c r="AO16" s="158"/>
      <c r="AP16" s="157"/>
      <c r="AQ16" s="158"/>
      <c r="AR16" s="157"/>
      <c r="AS16" s="158"/>
      <c r="AT16" s="157"/>
      <c r="AU16" s="158"/>
      <c r="AV16" s="11">
        <f t="shared" si="0"/>
        <v>0</v>
      </c>
      <c r="AW16" s="12">
        <f>IF(T($E16)="","",ROUND(((AV16)*100)/(ข้อมูลเบื้องต้น!$F$11),2))</f>
        <v>0</v>
      </c>
      <c r="AX16" s="13" t="str">
        <f t="shared" si="1"/>
        <v/>
      </c>
    </row>
    <row r="17" spans="2:50" ht="20.149999999999999" customHeight="1" x14ac:dyDescent="0.55000000000000004">
      <c r="B17" s="181" t="str">
        <f t="shared" si="2"/>
        <v>ป.4/1</v>
      </c>
      <c r="C17" s="176">
        <v>13</v>
      </c>
      <c r="D17" s="177">
        <f>Sheet2!C16</f>
        <v>3744</v>
      </c>
      <c r="E17" s="178" t="str">
        <f>Sheet2!D16</f>
        <v>เด็กหญิง</v>
      </c>
      <c r="F17" s="179" t="str">
        <f>Sheet2!E16</f>
        <v>รัชนก</v>
      </c>
      <c r="G17" s="180" t="str">
        <f>Sheet2!F16</f>
        <v>บัวงาม</v>
      </c>
      <c r="H17" s="157"/>
      <c r="I17" s="158"/>
      <c r="J17" s="157"/>
      <c r="K17" s="158"/>
      <c r="L17" s="157"/>
      <c r="M17" s="158"/>
      <c r="N17" s="157"/>
      <c r="O17" s="158"/>
      <c r="P17" s="157"/>
      <c r="Q17" s="158"/>
      <c r="R17" s="157"/>
      <c r="S17" s="158"/>
      <c r="T17" s="157"/>
      <c r="U17" s="158"/>
      <c r="V17" s="157"/>
      <c r="W17" s="158"/>
      <c r="X17" s="157"/>
      <c r="Y17" s="158"/>
      <c r="Z17" s="157"/>
      <c r="AA17" s="158"/>
      <c r="AB17" s="157"/>
      <c r="AC17" s="158"/>
      <c r="AD17" s="157"/>
      <c r="AE17" s="158"/>
      <c r="AF17" s="157"/>
      <c r="AG17" s="158"/>
      <c r="AH17" s="157"/>
      <c r="AI17" s="158"/>
      <c r="AJ17" s="157"/>
      <c r="AK17" s="158"/>
      <c r="AL17" s="157"/>
      <c r="AM17" s="158"/>
      <c r="AN17" s="157"/>
      <c r="AO17" s="158"/>
      <c r="AP17" s="157"/>
      <c r="AQ17" s="158"/>
      <c r="AR17" s="157"/>
      <c r="AS17" s="158"/>
      <c r="AT17" s="157"/>
      <c r="AU17" s="158"/>
      <c r="AV17" s="11">
        <f t="shared" si="0"/>
        <v>0</v>
      </c>
      <c r="AW17" s="12">
        <f>IF(T($E17)="","",ROUND(((AV17)*100)/(ข้อมูลเบื้องต้น!$F$11),2))</f>
        <v>0</v>
      </c>
      <c r="AX17" s="13" t="str">
        <f t="shared" si="1"/>
        <v/>
      </c>
    </row>
    <row r="18" spans="2:50" ht="20.149999999999999" customHeight="1" x14ac:dyDescent="0.55000000000000004">
      <c r="B18" s="181" t="str">
        <f t="shared" si="2"/>
        <v>ป.4/1</v>
      </c>
      <c r="C18" s="176">
        <v>14</v>
      </c>
      <c r="D18" s="177">
        <f>Sheet2!C17</f>
        <v>3814</v>
      </c>
      <c r="E18" s="178" t="str">
        <f>Sheet2!D17</f>
        <v>เด็กหญิง</v>
      </c>
      <c r="F18" s="179" t="str">
        <f>Sheet2!E17</f>
        <v>ธัญญารัตน์</v>
      </c>
      <c r="G18" s="180" t="str">
        <f>Sheet2!F17</f>
        <v>ศรีแพร</v>
      </c>
      <c r="H18" s="157"/>
      <c r="I18" s="158"/>
      <c r="J18" s="157"/>
      <c r="K18" s="158"/>
      <c r="L18" s="157"/>
      <c r="M18" s="158"/>
      <c r="N18" s="157"/>
      <c r="O18" s="158"/>
      <c r="P18" s="157"/>
      <c r="Q18" s="158"/>
      <c r="R18" s="157"/>
      <c r="S18" s="158"/>
      <c r="T18" s="157"/>
      <c r="U18" s="158"/>
      <c r="V18" s="157"/>
      <c r="W18" s="158"/>
      <c r="X18" s="157"/>
      <c r="Y18" s="158"/>
      <c r="Z18" s="157"/>
      <c r="AA18" s="158"/>
      <c r="AB18" s="157"/>
      <c r="AC18" s="158"/>
      <c r="AD18" s="157"/>
      <c r="AE18" s="158"/>
      <c r="AF18" s="157"/>
      <c r="AG18" s="158"/>
      <c r="AH18" s="157"/>
      <c r="AI18" s="158"/>
      <c r="AJ18" s="157"/>
      <c r="AK18" s="158"/>
      <c r="AL18" s="157"/>
      <c r="AM18" s="158"/>
      <c r="AN18" s="157"/>
      <c r="AO18" s="158"/>
      <c r="AP18" s="157"/>
      <c r="AQ18" s="158"/>
      <c r="AR18" s="157"/>
      <c r="AS18" s="158"/>
      <c r="AT18" s="157"/>
      <c r="AU18" s="158"/>
      <c r="AV18" s="11">
        <f t="shared" si="0"/>
        <v>0</v>
      </c>
      <c r="AW18" s="12">
        <f>IF(T($E18)="","",ROUND(((AV18)*100)/(ข้อมูลเบื้องต้น!$F$11),2))</f>
        <v>0</v>
      </c>
      <c r="AX18" s="13" t="str">
        <f t="shared" si="1"/>
        <v/>
      </c>
    </row>
    <row r="19" spans="2:50" ht="20.149999999999999" customHeight="1" x14ac:dyDescent="0.55000000000000004">
      <c r="B19" s="181" t="str">
        <f t="shared" si="2"/>
        <v>ป.4/1</v>
      </c>
      <c r="C19" s="176">
        <v>15</v>
      </c>
      <c r="D19" s="177">
        <f>Sheet2!C18</f>
        <v>3826</v>
      </c>
      <c r="E19" s="178" t="str">
        <f>Sheet2!D18</f>
        <v>เด็กหญิง</v>
      </c>
      <c r="F19" s="179" t="str">
        <f>Sheet2!E18</f>
        <v>ณัฐชา</v>
      </c>
      <c r="G19" s="180" t="str">
        <f>Sheet2!F18</f>
        <v>บังเกิดลาภ</v>
      </c>
      <c r="H19" s="157"/>
      <c r="I19" s="158"/>
      <c r="J19" s="157"/>
      <c r="K19" s="158"/>
      <c r="L19" s="157"/>
      <c r="M19" s="158"/>
      <c r="N19" s="157"/>
      <c r="O19" s="158"/>
      <c r="P19" s="157"/>
      <c r="Q19" s="158"/>
      <c r="R19" s="157"/>
      <c r="S19" s="158"/>
      <c r="T19" s="157"/>
      <c r="U19" s="158"/>
      <c r="V19" s="157"/>
      <c r="W19" s="158"/>
      <c r="X19" s="157"/>
      <c r="Y19" s="158"/>
      <c r="Z19" s="157"/>
      <c r="AA19" s="158"/>
      <c r="AB19" s="157"/>
      <c r="AC19" s="158"/>
      <c r="AD19" s="157"/>
      <c r="AE19" s="158"/>
      <c r="AF19" s="157"/>
      <c r="AG19" s="158"/>
      <c r="AH19" s="157"/>
      <c r="AI19" s="158"/>
      <c r="AJ19" s="157"/>
      <c r="AK19" s="158"/>
      <c r="AL19" s="157"/>
      <c r="AM19" s="158"/>
      <c r="AN19" s="157"/>
      <c r="AO19" s="158"/>
      <c r="AP19" s="157"/>
      <c r="AQ19" s="158"/>
      <c r="AR19" s="157"/>
      <c r="AS19" s="158"/>
      <c r="AT19" s="157"/>
      <c r="AU19" s="158"/>
      <c r="AV19" s="11">
        <f t="shared" si="0"/>
        <v>0</v>
      </c>
      <c r="AW19" s="12">
        <f>IF(T($E19)="","",ROUND(((AV19)*100)/(ข้อมูลเบื้องต้น!$F$11),2))</f>
        <v>0</v>
      </c>
      <c r="AX19" s="13" t="str">
        <f t="shared" si="1"/>
        <v/>
      </c>
    </row>
    <row r="20" spans="2:50" ht="20.149999999999999" customHeight="1" x14ac:dyDescent="0.55000000000000004">
      <c r="B20" s="181" t="str">
        <f t="shared" si="2"/>
        <v>ป.4/1</v>
      </c>
      <c r="C20" s="176">
        <v>16</v>
      </c>
      <c r="D20" s="177">
        <f>Sheet2!C19</f>
        <v>3828</v>
      </c>
      <c r="E20" s="178" t="str">
        <f>Sheet2!D19</f>
        <v>เด็กหญิง</v>
      </c>
      <c r="F20" s="179" t="str">
        <f>Sheet2!E19</f>
        <v>สายธาร</v>
      </c>
      <c r="G20" s="180" t="str">
        <f>Sheet2!F19</f>
        <v>บุญเรือง</v>
      </c>
      <c r="H20" s="157"/>
      <c r="I20" s="158"/>
      <c r="J20" s="157"/>
      <c r="K20" s="158"/>
      <c r="L20" s="157"/>
      <c r="M20" s="158"/>
      <c r="N20" s="157"/>
      <c r="O20" s="158"/>
      <c r="P20" s="157"/>
      <c r="Q20" s="158"/>
      <c r="R20" s="157"/>
      <c r="S20" s="158"/>
      <c r="T20" s="157"/>
      <c r="U20" s="158"/>
      <c r="V20" s="157"/>
      <c r="W20" s="158"/>
      <c r="X20" s="157"/>
      <c r="Y20" s="158"/>
      <c r="Z20" s="157"/>
      <c r="AA20" s="158"/>
      <c r="AB20" s="157"/>
      <c r="AC20" s="158"/>
      <c r="AD20" s="157"/>
      <c r="AE20" s="158"/>
      <c r="AF20" s="157"/>
      <c r="AG20" s="158"/>
      <c r="AH20" s="157"/>
      <c r="AI20" s="158"/>
      <c r="AJ20" s="157"/>
      <c r="AK20" s="158"/>
      <c r="AL20" s="157"/>
      <c r="AM20" s="158"/>
      <c r="AN20" s="157"/>
      <c r="AO20" s="158"/>
      <c r="AP20" s="157"/>
      <c r="AQ20" s="158"/>
      <c r="AR20" s="157"/>
      <c r="AS20" s="158"/>
      <c r="AT20" s="157"/>
      <c r="AU20" s="158"/>
      <c r="AV20" s="11">
        <f t="shared" si="0"/>
        <v>0</v>
      </c>
      <c r="AW20" s="12">
        <f>IF(T($E20)="","",ROUND(((AV20)*100)/(ข้อมูลเบื้องต้น!$F$11),2))</f>
        <v>0</v>
      </c>
      <c r="AX20" s="13" t="str">
        <f t="shared" si="1"/>
        <v/>
      </c>
    </row>
    <row r="21" spans="2:50" ht="20.149999999999999" customHeight="1" x14ac:dyDescent="0.55000000000000004">
      <c r="B21" s="181" t="str">
        <f t="shared" si="2"/>
        <v>ป.4/1</v>
      </c>
      <c r="C21" s="176">
        <v>17</v>
      </c>
      <c r="D21" s="177">
        <f>Sheet2!C20</f>
        <v>3845</v>
      </c>
      <c r="E21" s="178" t="str">
        <f>Sheet2!D20</f>
        <v>เด็กหญิง</v>
      </c>
      <c r="F21" s="179" t="str">
        <f>Sheet2!E20</f>
        <v>วาริศา</v>
      </c>
      <c r="G21" s="180" t="str">
        <f>Sheet2!F20</f>
        <v>พลเยี่ยม</v>
      </c>
      <c r="H21" s="157"/>
      <c r="I21" s="158"/>
      <c r="J21" s="157"/>
      <c r="K21" s="158"/>
      <c r="L21" s="157"/>
      <c r="M21" s="158"/>
      <c r="N21" s="157"/>
      <c r="O21" s="158"/>
      <c r="P21" s="157"/>
      <c r="Q21" s="158"/>
      <c r="R21" s="157"/>
      <c r="S21" s="158"/>
      <c r="T21" s="157"/>
      <c r="U21" s="158"/>
      <c r="V21" s="157"/>
      <c r="W21" s="158"/>
      <c r="X21" s="157"/>
      <c r="Y21" s="158"/>
      <c r="Z21" s="157"/>
      <c r="AA21" s="158"/>
      <c r="AB21" s="157"/>
      <c r="AC21" s="158"/>
      <c r="AD21" s="157"/>
      <c r="AE21" s="158"/>
      <c r="AF21" s="157"/>
      <c r="AG21" s="158"/>
      <c r="AH21" s="157"/>
      <c r="AI21" s="158"/>
      <c r="AJ21" s="157"/>
      <c r="AK21" s="158"/>
      <c r="AL21" s="157"/>
      <c r="AM21" s="158"/>
      <c r="AN21" s="157"/>
      <c r="AO21" s="158"/>
      <c r="AP21" s="157"/>
      <c r="AQ21" s="158"/>
      <c r="AR21" s="157"/>
      <c r="AS21" s="158"/>
      <c r="AT21" s="157"/>
      <c r="AU21" s="158"/>
      <c r="AV21" s="11">
        <f t="shared" si="0"/>
        <v>0</v>
      </c>
      <c r="AW21" s="12">
        <f>IF(T($E21)="","",ROUND(((AV21)*100)/(ข้อมูลเบื้องต้น!$F$11),2))</f>
        <v>0</v>
      </c>
      <c r="AX21" s="13" t="str">
        <f t="shared" si="1"/>
        <v/>
      </c>
    </row>
    <row r="22" spans="2:50" ht="20.149999999999999" customHeight="1" x14ac:dyDescent="0.55000000000000004">
      <c r="B22" s="181" t="str">
        <f t="shared" si="2"/>
        <v>ป.4/1</v>
      </c>
      <c r="C22" s="176">
        <v>18</v>
      </c>
      <c r="D22" s="177">
        <f>Sheet2!C21</f>
        <v>3897</v>
      </c>
      <c r="E22" s="178" t="str">
        <f>Sheet2!D21</f>
        <v>เด็กหญิง</v>
      </c>
      <c r="F22" s="179" t="str">
        <f>Sheet2!E21</f>
        <v>ญาดา</v>
      </c>
      <c r="G22" s="180" t="str">
        <f>Sheet2!F21</f>
        <v>ชอบธรรม</v>
      </c>
      <c r="H22" s="157"/>
      <c r="I22" s="158"/>
      <c r="J22" s="157"/>
      <c r="K22" s="158"/>
      <c r="L22" s="157"/>
      <c r="M22" s="158"/>
      <c r="N22" s="157"/>
      <c r="O22" s="158"/>
      <c r="P22" s="157"/>
      <c r="Q22" s="158"/>
      <c r="R22" s="157"/>
      <c r="S22" s="158"/>
      <c r="T22" s="157"/>
      <c r="U22" s="158"/>
      <c r="V22" s="157"/>
      <c r="W22" s="158"/>
      <c r="X22" s="157"/>
      <c r="Y22" s="158"/>
      <c r="Z22" s="157"/>
      <c r="AA22" s="158"/>
      <c r="AB22" s="157"/>
      <c r="AC22" s="158"/>
      <c r="AD22" s="157"/>
      <c r="AE22" s="158"/>
      <c r="AF22" s="157"/>
      <c r="AG22" s="158"/>
      <c r="AH22" s="157"/>
      <c r="AI22" s="158"/>
      <c r="AJ22" s="157"/>
      <c r="AK22" s="158"/>
      <c r="AL22" s="157"/>
      <c r="AM22" s="158"/>
      <c r="AN22" s="157"/>
      <c r="AO22" s="158"/>
      <c r="AP22" s="157"/>
      <c r="AQ22" s="158"/>
      <c r="AR22" s="157"/>
      <c r="AS22" s="158"/>
      <c r="AT22" s="157"/>
      <c r="AU22" s="158"/>
      <c r="AV22" s="11">
        <f t="shared" si="0"/>
        <v>0</v>
      </c>
      <c r="AW22" s="12">
        <f>IF(T($E22)="","",ROUND(((AV22)*100)/(ข้อมูลเบื้องต้น!$F$11),2))</f>
        <v>0</v>
      </c>
      <c r="AX22" s="13" t="str">
        <f t="shared" si="1"/>
        <v/>
      </c>
    </row>
    <row r="23" spans="2:50" ht="20.149999999999999" customHeight="1" x14ac:dyDescent="0.55000000000000004">
      <c r="B23" s="181" t="str">
        <f t="shared" si="2"/>
        <v>ป.4/1</v>
      </c>
      <c r="C23" s="176">
        <v>19</v>
      </c>
      <c r="D23" s="177">
        <f>Sheet2!C22</f>
        <v>3919</v>
      </c>
      <c r="E23" s="178" t="str">
        <f>Sheet2!D22</f>
        <v>เด็กหญิง</v>
      </c>
      <c r="F23" s="179" t="str">
        <f>Sheet2!E22</f>
        <v>ณัฐนันทน์</v>
      </c>
      <c r="G23" s="180" t="str">
        <f>Sheet2!F22</f>
        <v>อ้ายดวง</v>
      </c>
      <c r="H23" s="157"/>
      <c r="I23" s="158"/>
      <c r="J23" s="157"/>
      <c r="K23" s="158"/>
      <c r="L23" s="157"/>
      <c r="M23" s="158"/>
      <c r="N23" s="157"/>
      <c r="O23" s="158"/>
      <c r="P23" s="157"/>
      <c r="Q23" s="158"/>
      <c r="R23" s="157"/>
      <c r="S23" s="158"/>
      <c r="T23" s="157"/>
      <c r="U23" s="158"/>
      <c r="V23" s="157"/>
      <c r="W23" s="158"/>
      <c r="X23" s="157"/>
      <c r="Y23" s="158"/>
      <c r="Z23" s="157"/>
      <c r="AA23" s="158"/>
      <c r="AB23" s="157"/>
      <c r="AC23" s="158"/>
      <c r="AD23" s="157"/>
      <c r="AE23" s="158"/>
      <c r="AF23" s="157"/>
      <c r="AG23" s="158"/>
      <c r="AH23" s="157"/>
      <c r="AI23" s="158"/>
      <c r="AJ23" s="157"/>
      <c r="AK23" s="158"/>
      <c r="AL23" s="157"/>
      <c r="AM23" s="158"/>
      <c r="AN23" s="157"/>
      <c r="AO23" s="158"/>
      <c r="AP23" s="157"/>
      <c r="AQ23" s="158"/>
      <c r="AR23" s="157"/>
      <c r="AS23" s="158"/>
      <c r="AT23" s="157"/>
      <c r="AU23" s="158"/>
      <c r="AV23" s="11">
        <f t="shared" si="0"/>
        <v>0</v>
      </c>
      <c r="AW23" s="12">
        <f>IF(T($E23)="","",ROUND(((AV23)*100)/(ข้อมูลเบื้องต้น!$F$11),2))</f>
        <v>0</v>
      </c>
      <c r="AX23" s="13" t="str">
        <f t="shared" si="1"/>
        <v/>
      </c>
    </row>
    <row r="24" spans="2:50" ht="20.149999999999999" customHeight="1" x14ac:dyDescent="0.55000000000000004">
      <c r="B24" s="181" t="str">
        <f t="shared" si="2"/>
        <v>ป.4/1</v>
      </c>
      <c r="C24" s="176">
        <v>20</v>
      </c>
      <c r="D24" s="177">
        <f>Sheet2!C23</f>
        <v>3925</v>
      </c>
      <c r="E24" s="178" t="str">
        <f>Sheet2!D23</f>
        <v>เด็กหญิง</v>
      </c>
      <c r="F24" s="179" t="str">
        <f>Sheet2!E23</f>
        <v>พัชรดา</v>
      </c>
      <c r="G24" s="180" t="str">
        <f>Sheet2!F23</f>
        <v>ตาคำ</v>
      </c>
      <c r="H24" s="157"/>
      <c r="I24" s="158"/>
      <c r="J24" s="157"/>
      <c r="K24" s="158"/>
      <c r="L24" s="157"/>
      <c r="M24" s="158"/>
      <c r="N24" s="157"/>
      <c r="O24" s="158"/>
      <c r="P24" s="157"/>
      <c r="Q24" s="158"/>
      <c r="R24" s="157"/>
      <c r="S24" s="158"/>
      <c r="T24" s="157"/>
      <c r="U24" s="158"/>
      <c r="V24" s="157"/>
      <c r="W24" s="158"/>
      <c r="X24" s="157"/>
      <c r="Y24" s="158"/>
      <c r="Z24" s="157"/>
      <c r="AA24" s="158"/>
      <c r="AB24" s="157"/>
      <c r="AC24" s="158"/>
      <c r="AD24" s="157"/>
      <c r="AE24" s="158"/>
      <c r="AF24" s="157"/>
      <c r="AG24" s="158"/>
      <c r="AH24" s="157"/>
      <c r="AI24" s="158"/>
      <c r="AJ24" s="157"/>
      <c r="AK24" s="158"/>
      <c r="AL24" s="157"/>
      <c r="AM24" s="158"/>
      <c r="AN24" s="157"/>
      <c r="AO24" s="158"/>
      <c r="AP24" s="157"/>
      <c r="AQ24" s="158"/>
      <c r="AR24" s="157"/>
      <c r="AS24" s="158"/>
      <c r="AT24" s="157"/>
      <c r="AU24" s="158"/>
      <c r="AV24" s="11">
        <f t="shared" si="0"/>
        <v>0</v>
      </c>
      <c r="AW24" s="12">
        <f>IF(T($E24)="","",ROUND(((AV24)*100)/(ข้อมูลเบื้องต้น!$F$11),2))</f>
        <v>0</v>
      </c>
      <c r="AX24" s="13" t="str">
        <f t="shared" si="1"/>
        <v/>
      </c>
    </row>
    <row r="25" spans="2:50" ht="20.149999999999999" customHeight="1" x14ac:dyDescent="0.55000000000000004">
      <c r="B25" s="181" t="str">
        <f t="shared" si="2"/>
        <v>ป.4/1</v>
      </c>
      <c r="C25" s="176">
        <v>21</v>
      </c>
      <c r="D25" s="177">
        <f>Sheet2!C24</f>
        <v>3926</v>
      </c>
      <c r="E25" s="178" t="str">
        <f>Sheet2!D24</f>
        <v>เด็กหญิง</v>
      </c>
      <c r="F25" s="179" t="str">
        <f>Sheet2!E24</f>
        <v>เบญญาพร</v>
      </c>
      <c r="G25" s="180" t="str">
        <f>Sheet2!F24</f>
        <v>เครือคำ</v>
      </c>
      <c r="H25" s="157"/>
      <c r="I25" s="158"/>
      <c r="J25" s="157"/>
      <c r="K25" s="158"/>
      <c r="L25" s="157"/>
      <c r="M25" s="158"/>
      <c r="N25" s="157"/>
      <c r="O25" s="158"/>
      <c r="P25" s="157"/>
      <c r="Q25" s="158"/>
      <c r="R25" s="157"/>
      <c r="S25" s="158"/>
      <c r="T25" s="157"/>
      <c r="U25" s="158"/>
      <c r="V25" s="157"/>
      <c r="W25" s="158"/>
      <c r="X25" s="157"/>
      <c r="Y25" s="158"/>
      <c r="Z25" s="157"/>
      <c r="AA25" s="158"/>
      <c r="AB25" s="157"/>
      <c r="AC25" s="158"/>
      <c r="AD25" s="157"/>
      <c r="AE25" s="158"/>
      <c r="AF25" s="157"/>
      <c r="AG25" s="158"/>
      <c r="AH25" s="157"/>
      <c r="AI25" s="158"/>
      <c r="AJ25" s="157"/>
      <c r="AK25" s="158"/>
      <c r="AL25" s="157"/>
      <c r="AM25" s="158"/>
      <c r="AN25" s="157"/>
      <c r="AO25" s="158"/>
      <c r="AP25" s="157"/>
      <c r="AQ25" s="158"/>
      <c r="AR25" s="157"/>
      <c r="AS25" s="158"/>
      <c r="AT25" s="157"/>
      <c r="AU25" s="158"/>
      <c r="AV25" s="11">
        <f t="shared" si="0"/>
        <v>0</v>
      </c>
      <c r="AW25" s="12">
        <f>IF(T($E25)="","",ROUND(((AV25)*100)/(ข้อมูลเบื้องต้น!$F$11),2))</f>
        <v>0</v>
      </c>
      <c r="AX25" s="13" t="str">
        <f t="shared" si="1"/>
        <v/>
      </c>
    </row>
    <row r="26" spans="2:50" ht="20.149999999999999" customHeight="1" x14ac:dyDescent="0.55000000000000004">
      <c r="B26" s="181" t="str">
        <f t="shared" si="2"/>
        <v>ป.4/1</v>
      </c>
      <c r="C26" s="176">
        <v>22</v>
      </c>
      <c r="D26" s="177">
        <f>Sheet2!C25</f>
        <v>3947</v>
      </c>
      <c r="E26" s="178" t="str">
        <f>Sheet2!D25</f>
        <v>เด็กหญิง</v>
      </c>
      <c r="F26" s="179" t="str">
        <f>Sheet2!E25</f>
        <v>ภาพิมล</v>
      </c>
      <c r="G26" s="180" t="str">
        <f>Sheet2!F25</f>
        <v>เสารังษี</v>
      </c>
      <c r="H26" s="157"/>
      <c r="I26" s="158"/>
      <c r="J26" s="157"/>
      <c r="K26" s="158"/>
      <c r="L26" s="157"/>
      <c r="M26" s="158"/>
      <c r="N26" s="157"/>
      <c r="O26" s="158"/>
      <c r="P26" s="157"/>
      <c r="Q26" s="158"/>
      <c r="R26" s="157"/>
      <c r="S26" s="158"/>
      <c r="T26" s="157"/>
      <c r="U26" s="158"/>
      <c r="V26" s="157"/>
      <c r="W26" s="158"/>
      <c r="X26" s="157"/>
      <c r="Y26" s="158"/>
      <c r="Z26" s="157"/>
      <c r="AA26" s="158"/>
      <c r="AB26" s="157"/>
      <c r="AC26" s="158"/>
      <c r="AD26" s="157"/>
      <c r="AE26" s="158"/>
      <c r="AF26" s="157"/>
      <c r="AG26" s="158"/>
      <c r="AH26" s="157"/>
      <c r="AI26" s="158"/>
      <c r="AJ26" s="157"/>
      <c r="AK26" s="158"/>
      <c r="AL26" s="157"/>
      <c r="AM26" s="158"/>
      <c r="AN26" s="157"/>
      <c r="AO26" s="158"/>
      <c r="AP26" s="157"/>
      <c r="AQ26" s="158"/>
      <c r="AR26" s="157"/>
      <c r="AS26" s="158"/>
      <c r="AT26" s="157"/>
      <c r="AU26" s="158"/>
      <c r="AV26" s="11">
        <f t="shared" si="0"/>
        <v>0</v>
      </c>
      <c r="AW26" s="12">
        <f>IF(T($E26)="","",ROUND(((AV26)*100)/(ข้อมูลเบื้องต้น!$F$11),2))</f>
        <v>0</v>
      </c>
      <c r="AX26" s="13" t="str">
        <f t="shared" si="1"/>
        <v/>
      </c>
    </row>
    <row r="27" spans="2:50" ht="20.149999999999999" customHeight="1" x14ac:dyDescent="0.55000000000000004">
      <c r="B27" s="181" t="str">
        <f t="shared" si="2"/>
        <v>ป.4/1</v>
      </c>
      <c r="C27" s="176">
        <v>23</v>
      </c>
      <c r="D27" s="177">
        <f>Sheet2!C26</f>
        <v>4091</v>
      </c>
      <c r="E27" s="178" t="str">
        <f>Sheet2!D26</f>
        <v>เด็กหญิง</v>
      </c>
      <c r="F27" s="179" t="str">
        <f>Sheet2!E26</f>
        <v>ครองขวัญ</v>
      </c>
      <c r="G27" s="180" t="str">
        <f>Sheet2!F26</f>
        <v>มะรอเซะ</v>
      </c>
      <c r="H27" s="157"/>
      <c r="I27" s="158"/>
      <c r="J27" s="157"/>
      <c r="K27" s="158"/>
      <c r="L27" s="157"/>
      <c r="M27" s="158"/>
      <c r="N27" s="157"/>
      <c r="O27" s="158"/>
      <c r="P27" s="157"/>
      <c r="Q27" s="158"/>
      <c r="R27" s="157"/>
      <c r="S27" s="158"/>
      <c r="T27" s="157"/>
      <c r="U27" s="158"/>
      <c r="V27" s="157"/>
      <c r="W27" s="158"/>
      <c r="X27" s="157"/>
      <c r="Y27" s="158"/>
      <c r="Z27" s="157"/>
      <c r="AA27" s="158"/>
      <c r="AB27" s="157"/>
      <c r="AC27" s="158"/>
      <c r="AD27" s="157"/>
      <c r="AE27" s="158"/>
      <c r="AF27" s="157"/>
      <c r="AG27" s="158"/>
      <c r="AH27" s="157"/>
      <c r="AI27" s="158"/>
      <c r="AJ27" s="157"/>
      <c r="AK27" s="158"/>
      <c r="AL27" s="157"/>
      <c r="AM27" s="158"/>
      <c r="AN27" s="157"/>
      <c r="AO27" s="158"/>
      <c r="AP27" s="157"/>
      <c r="AQ27" s="158"/>
      <c r="AR27" s="157"/>
      <c r="AS27" s="158"/>
      <c r="AT27" s="157"/>
      <c r="AU27" s="158"/>
      <c r="AV27" s="11">
        <f t="shared" si="0"/>
        <v>0</v>
      </c>
      <c r="AW27" s="12">
        <f>IF(T($E27)="","",ROUND(((AV27)*100)/(ข้อมูลเบื้องต้น!$F$11),2))</f>
        <v>0</v>
      </c>
      <c r="AX27" s="13" t="str">
        <f t="shared" si="1"/>
        <v/>
      </c>
    </row>
    <row r="28" spans="2:50" ht="20.149999999999999" customHeight="1" x14ac:dyDescent="0.55000000000000004">
      <c r="B28" s="181" t="str">
        <f t="shared" si="2"/>
        <v>ป.4/1</v>
      </c>
      <c r="C28" s="176">
        <v>24</v>
      </c>
      <c r="D28" s="177">
        <f>Sheet2!C27</f>
        <v>4097</v>
      </c>
      <c r="E28" s="178" t="str">
        <f>Sheet2!D27</f>
        <v>เด็กหญิง</v>
      </c>
      <c r="F28" s="179" t="str">
        <f>Sheet2!E27</f>
        <v>กัญญาภัทร</v>
      </c>
      <c r="G28" s="180" t="str">
        <f>Sheet2!F27</f>
        <v>ใจปิน</v>
      </c>
      <c r="H28" s="157"/>
      <c r="I28" s="158"/>
      <c r="J28" s="157"/>
      <c r="K28" s="158"/>
      <c r="L28" s="157"/>
      <c r="M28" s="158"/>
      <c r="N28" s="157"/>
      <c r="O28" s="158"/>
      <c r="P28" s="157"/>
      <c r="Q28" s="158"/>
      <c r="R28" s="157"/>
      <c r="S28" s="158"/>
      <c r="T28" s="157"/>
      <c r="U28" s="158"/>
      <c r="V28" s="157"/>
      <c r="W28" s="158"/>
      <c r="X28" s="157"/>
      <c r="Y28" s="158"/>
      <c r="Z28" s="157"/>
      <c r="AA28" s="158"/>
      <c r="AB28" s="157"/>
      <c r="AC28" s="158"/>
      <c r="AD28" s="157"/>
      <c r="AE28" s="158"/>
      <c r="AF28" s="157"/>
      <c r="AG28" s="158"/>
      <c r="AH28" s="157"/>
      <c r="AI28" s="158"/>
      <c r="AJ28" s="157"/>
      <c r="AK28" s="158"/>
      <c r="AL28" s="157"/>
      <c r="AM28" s="158"/>
      <c r="AN28" s="157"/>
      <c r="AO28" s="158"/>
      <c r="AP28" s="157"/>
      <c r="AQ28" s="158"/>
      <c r="AR28" s="157"/>
      <c r="AS28" s="158"/>
      <c r="AT28" s="157"/>
      <c r="AU28" s="158"/>
      <c r="AV28" s="11">
        <f t="shared" si="0"/>
        <v>0</v>
      </c>
      <c r="AW28" s="12">
        <f>IF(T($E28)="","",ROUND(((AV28)*100)/(ข้อมูลเบื้องต้น!$F$11),2))</f>
        <v>0</v>
      </c>
      <c r="AX28" s="13" t="str">
        <f t="shared" si="1"/>
        <v/>
      </c>
    </row>
    <row r="29" spans="2:50" ht="20.149999999999999" customHeight="1" x14ac:dyDescent="0.55000000000000004">
      <c r="B29" s="181" t="str">
        <f t="shared" si="2"/>
        <v>ป.4/1</v>
      </c>
      <c r="C29" s="176">
        <v>25</v>
      </c>
      <c r="D29" s="177">
        <f>Sheet2!C28</f>
        <v>4305</v>
      </c>
      <c r="E29" s="178" t="str">
        <f>Sheet2!D28</f>
        <v>เด็กหญิง</v>
      </c>
      <c r="F29" s="179" t="str">
        <f>Sheet2!E28</f>
        <v>อริยดา</v>
      </c>
      <c r="G29" s="180" t="str">
        <f>Sheet2!F28</f>
        <v>เพรียจิต</v>
      </c>
      <c r="H29" s="157"/>
      <c r="I29" s="158"/>
      <c r="J29" s="157"/>
      <c r="K29" s="158"/>
      <c r="L29" s="157"/>
      <c r="M29" s="158"/>
      <c r="N29" s="157"/>
      <c r="O29" s="158"/>
      <c r="P29" s="157"/>
      <c r="Q29" s="158"/>
      <c r="R29" s="157"/>
      <c r="S29" s="158"/>
      <c r="T29" s="157"/>
      <c r="U29" s="158"/>
      <c r="V29" s="157"/>
      <c r="W29" s="158"/>
      <c r="X29" s="157"/>
      <c r="Y29" s="158"/>
      <c r="Z29" s="157"/>
      <c r="AA29" s="158"/>
      <c r="AB29" s="157"/>
      <c r="AC29" s="158"/>
      <c r="AD29" s="157"/>
      <c r="AE29" s="158"/>
      <c r="AF29" s="157"/>
      <c r="AG29" s="158"/>
      <c r="AH29" s="157"/>
      <c r="AI29" s="158"/>
      <c r="AJ29" s="157"/>
      <c r="AK29" s="158"/>
      <c r="AL29" s="157"/>
      <c r="AM29" s="158"/>
      <c r="AN29" s="157"/>
      <c r="AO29" s="158"/>
      <c r="AP29" s="157"/>
      <c r="AQ29" s="158"/>
      <c r="AR29" s="157"/>
      <c r="AS29" s="158"/>
      <c r="AT29" s="157"/>
      <c r="AU29" s="158"/>
      <c r="AV29" s="11">
        <f t="shared" si="0"/>
        <v>0</v>
      </c>
      <c r="AW29" s="12">
        <f>IF(T($E29)="","",ROUND(((AV29)*100)/(ข้อมูลเบื้องต้น!$F$11),2))</f>
        <v>0</v>
      </c>
      <c r="AX29" s="13" t="str">
        <f t="shared" si="1"/>
        <v/>
      </c>
    </row>
    <row r="30" spans="2:50" ht="20.149999999999999" customHeight="1" x14ac:dyDescent="0.55000000000000004">
      <c r="B30" s="181" t="str">
        <f t="shared" si="2"/>
        <v>ป.4/1</v>
      </c>
      <c r="C30" s="176">
        <v>26</v>
      </c>
      <c r="D30" s="177">
        <f>Sheet2!C29</f>
        <v>4360</v>
      </c>
      <c r="E30" s="178" t="str">
        <f>Sheet2!D29</f>
        <v>เด็กชาย</v>
      </c>
      <c r="F30" s="179" t="str">
        <f>Sheet2!E29</f>
        <v>ธีรกฤต</v>
      </c>
      <c r="G30" s="180" t="str">
        <f>Sheet2!F29</f>
        <v>รินเที่ยง</v>
      </c>
      <c r="H30" s="157"/>
      <c r="I30" s="158"/>
      <c r="J30" s="157"/>
      <c r="K30" s="158"/>
      <c r="L30" s="157"/>
      <c r="M30" s="158"/>
      <c r="N30" s="157"/>
      <c r="O30" s="158"/>
      <c r="P30" s="157"/>
      <c r="Q30" s="158"/>
      <c r="R30" s="157"/>
      <c r="S30" s="158"/>
      <c r="T30" s="157"/>
      <c r="U30" s="158"/>
      <c r="V30" s="157"/>
      <c r="W30" s="158"/>
      <c r="X30" s="157"/>
      <c r="Y30" s="158"/>
      <c r="Z30" s="157"/>
      <c r="AA30" s="158"/>
      <c r="AB30" s="157"/>
      <c r="AC30" s="158"/>
      <c r="AD30" s="157"/>
      <c r="AE30" s="158"/>
      <c r="AF30" s="157"/>
      <c r="AG30" s="158"/>
      <c r="AH30" s="157"/>
      <c r="AI30" s="158"/>
      <c r="AJ30" s="157"/>
      <c r="AK30" s="158"/>
      <c r="AL30" s="157"/>
      <c r="AM30" s="158"/>
      <c r="AN30" s="157"/>
      <c r="AO30" s="158"/>
      <c r="AP30" s="157"/>
      <c r="AQ30" s="158"/>
      <c r="AR30" s="157"/>
      <c r="AS30" s="158"/>
      <c r="AT30" s="157"/>
      <c r="AU30" s="158"/>
      <c r="AV30" s="11">
        <f t="shared" si="0"/>
        <v>0</v>
      </c>
      <c r="AW30" s="12">
        <f>IF(T($E30)="","",ROUND(((AV30)*100)/(ข้อมูลเบื้องต้น!$F$11),2))</f>
        <v>0</v>
      </c>
      <c r="AX30" s="13" t="str">
        <f t="shared" si="1"/>
        <v/>
      </c>
    </row>
    <row r="31" spans="2:50" ht="20.149999999999999" customHeight="1" x14ac:dyDescent="0.55000000000000004">
      <c r="B31" s="181" t="str">
        <f t="shared" si="2"/>
        <v>ป.4/1</v>
      </c>
      <c r="C31" s="176">
        <v>27</v>
      </c>
      <c r="D31" s="177">
        <f>Sheet2!C30</f>
        <v>4433</v>
      </c>
      <c r="E31" s="178" t="str">
        <f>Sheet2!D30</f>
        <v>เด็กหญิง</v>
      </c>
      <c r="F31" s="179" t="str">
        <f>Sheet2!E30</f>
        <v>มินลดา</v>
      </c>
      <c r="G31" s="180" t="str">
        <f>Sheet2!F30</f>
        <v>เชื้อเมืองพาน</v>
      </c>
      <c r="H31" s="157"/>
      <c r="I31" s="158"/>
      <c r="J31" s="157"/>
      <c r="K31" s="158"/>
      <c r="L31" s="157"/>
      <c r="M31" s="158"/>
      <c r="N31" s="157"/>
      <c r="O31" s="158"/>
      <c r="P31" s="157"/>
      <c r="Q31" s="158"/>
      <c r="R31" s="157"/>
      <c r="S31" s="158"/>
      <c r="T31" s="157"/>
      <c r="U31" s="158"/>
      <c r="V31" s="157"/>
      <c r="W31" s="158"/>
      <c r="X31" s="157"/>
      <c r="Y31" s="158"/>
      <c r="Z31" s="157"/>
      <c r="AA31" s="158"/>
      <c r="AB31" s="157"/>
      <c r="AC31" s="158"/>
      <c r="AD31" s="157"/>
      <c r="AE31" s="158"/>
      <c r="AF31" s="157"/>
      <c r="AG31" s="158"/>
      <c r="AH31" s="157"/>
      <c r="AI31" s="158"/>
      <c r="AJ31" s="157"/>
      <c r="AK31" s="158"/>
      <c r="AL31" s="157"/>
      <c r="AM31" s="158"/>
      <c r="AN31" s="157"/>
      <c r="AO31" s="158"/>
      <c r="AP31" s="157"/>
      <c r="AQ31" s="158"/>
      <c r="AR31" s="157"/>
      <c r="AS31" s="158"/>
      <c r="AT31" s="157"/>
      <c r="AU31" s="158"/>
      <c r="AV31" s="11">
        <f t="shared" si="0"/>
        <v>0</v>
      </c>
      <c r="AW31" s="12">
        <f>IF(T($E31)="","",ROUND(((AV31)*100)/(ข้อมูลเบื้องต้น!$F$11),2))</f>
        <v>0</v>
      </c>
      <c r="AX31" s="13" t="str">
        <f t="shared" si="1"/>
        <v/>
      </c>
    </row>
    <row r="32" spans="2:50" ht="20.149999999999999" customHeight="1" x14ac:dyDescent="0.55000000000000004">
      <c r="B32" s="181" t="str">
        <f t="shared" si="2"/>
        <v>ป.4/1</v>
      </c>
      <c r="C32" s="176">
        <v>28</v>
      </c>
      <c r="D32" s="177" t="str">
        <f>Sheet2!C31</f>
        <v/>
      </c>
      <c r="E32" s="178" t="str">
        <f>Sheet2!D31</f>
        <v/>
      </c>
      <c r="F32" s="179" t="str">
        <f>Sheet2!E31</f>
        <v/>
      </c>
      <c r="G32" s="180" t="str">
        <f>Sheet2!F31</f>
        <v/>
      </c>
      <c r="H32" s="157"/>
      <c r="I32" s="158"/>
      <c r="J32" s="157"/>
      <c r="K32" s="158"/>
      <c r="L32" s="157"/>
      <c r="M32" s="158"/>
      <c r="N32" s="157"/>
      <c r="O32" s="158"/>
      <c r="P32" s="157"/>
      <c r="Q32" s="158"/>
      <c r="R32" s="157"/>
      <c r="S32" s="158"/>
      <c r="T32" s="157"/>
      <c r="U32" s="158"/>
      <c r="V32" s="157"/>
      <c r="W32" s="158"/>
      <c r="X32" s="157"/>
      <c r="Y32" s="158"/>
      <c r="Z32" s="157"/>
      <c r="AA32" s="158"/>
      <c r="AB32" s="157"/>
      <c r="AC32" s="158"/>
      <c r="AD32" s="157"/>
      <c r="AE32" s="158"/>
      <c r="AF32" s="157"/>
      <c r="AG32" s="158"/>
      <c r="AH32" s="157"/>
      <c r="AI32" s="158"/>
      <c r="AJ32" s="157"/>
      <c r="AK32" s="158"/>
      <c r="AL32" s="157"/>
      <c r="AM32" s="158"/>
      <c r="AN32" s="157"/>
      <c r="AO32" s="158"/>
      <c r="AP32" s="157"/>
      <c r="AQ32" s="158"/>
      <c r="AR32" s="157"/>
      <c r="AS32" s="158"/>
      <c r="AT32" s="157"/>
      <c r="AU32" s="158"/>
      <c r="AV32" s="11" t="str">
        <f t="shared" si="0"/>
        <v/>
      </c>
      <c r="AW32" s="12" t="str">
        <f>IF(T($E32)="","",ROUND(((AV32)*100)/(ข้อมูลเบื้องต้น!$F$11),2))</f>
        <v/>
      </c>
      <c r="AX32" s="13" t="str">
        <f t="shared" si="1"/>
        <v/>
      </c>
    </row>
    <row r="33" spans="2:50" ht="20.149999999999999" customHeight="1" x14ac:dyDescent="0.55000000000000004">
      <c r="B33" s="181" t="str">
        <f t="shared" si="2"/>
        <v>ป.4/1</v>
      </c>
      <c r="C33" s="176">
        <v>29</v>
      </c>
      <c r="D33" s="177" t="str">
        <f>Sheet2!C32</f>
        <v/>
      </c>
      <c r="E33" s="178" t="str">
        <f>Sheet2!D32</f>
        <v/>
      </c>
      <c r="F33" s="179" t="str">
        <f>Sheet2!E32</f>
        <v/>
      </c>
      <c r="G33" s="180" t="str">
        <f>Sheet2!F32</f>
        <v/>
      </c>
      <c r="H33" s="157"/>
      <c r="I33" s="158"/>
      <c r="J33" s="157"/>
      <c r="K33" s="158"/>
      <c r="L33" s="157"/>
      <c r="M33" s="158"/>
      <c r="N33" s="157"/>
      <c r="O33" s="158"/>
      <c r="P33" s="157"/>
      <c r="Q33" s="158"/>
      <c r="R33" s="157"/>
      <c r="S33" s="158"/>
      <c r="T33" s="157"/>
      <c r="U33" s="158"/>
      <c r="V33" s="157"/>
      <c r="W33" s="158"/>
      <c r="X33" s="157"/>
      <c r="Y33" s="158"/>
      <c r="Z33" s="157"/>
      <c r="AA33" s="158"/>
      <c r="AB33" s="157"/>
      <c r="AC33" s="158"/>
      <c r="AD33" s="157"/>
      <c r="AE33" s="158"/>
      <c r="AF33" s="157"/>
      <c r="AG33" s="158"/>
      <c r="AH33" s="157"/>
      <c r="AI33" s="158"/>
      <c r="AJ33" s="157"/>
      <c r="AK33" s="158"/>
      <c r="AL33" s="157"/>
      <c r="AM33" s="158"/>
      <c r="AN33" s="157"/>
      <c r="AO33" s="158"/>
      <c r="AP33" s="157"/>
      <c r="AQ33" s="158"/>
      <c r="AR33" s="157"/>
      <c r="AS33" s="158"/>
      <c r="AT33" s="157"/>
      <c r="AU33" s="158"/>
      <c r="AV33" s="11" t="str">
        <f t="shared" si="0"/>
        <v/>
      </c>
      <c r="AW33" s="12" t="str">
        <f>IF(T($E33)="","",ROUND(((AV33)*100)/(ข้อมูลเบื้องต้น!$F$11),2))</f>
        <v/>
      </c>
      <c r="AX33" s="13" t="str">
        <f t="shared" si="1"/>
        <v/>
      </c>
    </row>
    <row r="34" spans="2:50" ht="20.149999999999999" customHeight="1" x14ac:dyDescent="0.55000000000000004">
      <c r="B34" s="181" t="str">
        <f t="shared" si="2"/>
        <v>ป.4/1</v>
      </c>
      <c r="C34" s="176">
        <v>30</v>
      </c>
      <c r="D34" s="177" t="str">
        <f>Sheet2!C33</f>
        <v/>
      </c>
      <c r="E34" s="178" t="str">
        <f>Sheet2!D33</f>
        <v/>
      </c>
      <c r="F34" s="179" t="str">
        <f>Sheet2!E33</f>
        <v/>
      </c>
      <c r="G34" s="180" t="str">
        <f>Sheet2!F33</f>
        <v/>
      </c>
      <c r="H34" s="157"/>
      <c r="I34" s="158"/>
      <c r="J34" s="157"/>
      <c r="K34" s="158"/>
      <c r="L34" s="157"/>
      <c r="M34" s="158"/>
      <c r="N34" s="157"/>
      <c r="O34" s="158"/>
      <c r="P34" s="157"/>
      <c r="Q34" s="158"/>
      <c r="R34" s="157"/>
      <c r="S34" s="158"/>
      <c r="T34" s="157"/>
      <c r="U34" s="158"/>
      <c r="V34" s="157"/>
      <c r="W34" s="158"/>
      <c r="X34" s="157"/>
      <c r="Y34" s="158"/>
      <c r="Z34" s="157"/>
      <c r="AA34" s="158"/>
      <c r="AB34" s="157"/>
      <c r="AC34" s="158"/>
      <c r="AD34" s="157"/>
      <c r="AE34" s="158"/>
      <c r="AF34" s="157"/>
      <c r="AG34" s="158"/>
      <c r="AH34" s="157"/>
      <c r="AI34" s="158"/>
      <c r="AJ34" s="157"/>
      <c r="AK34" s="158"/>
      <c r="AL34" s="157"/>
      <c r="AM34" s="158"/>
      <c r="AN34" s="157"/>
      <c r="AO34" s="158"/>
      <c r="AP34" s="157"/>
      <c r="AQ34" s="158"/>
      <c r="AR34" s="157"/>
      <c r="AS34" s="158"/>
      <c r="AT34" s="157"/>
      <c r="AU34" s="158"/>
      <c r="AV34" s="11" t="str">
        <f t="shared" si="0"/>
        <v/>
      </c>
      <c r="AW34" s="12" t="str">
        <f>IF(T($E34)="","",ROUND(((AV34)*100)/(ข้อมูลเบื้องต้น!$F$11),2))</f>
        <v/>
      </c>
      <c r="AX34" s="13" t="str">
        <f t="shared" si="1"/>
        <v/>
      </c>
    </row>
    <row r="35" spans="2:50" ht="20.149999999999999" customHeight="1" x14ac:dyDescent="0.55000000000000004">
      <c r="B35" s="181" t="str">
        <f t="shared" si="2"/>
        <v>ป.4/1</v>
      </c>
      <c r="C35" s="176">
        <v>31</v>
      </c>
      <c r="D35" s="177" t="str">
        <f>Sheet2!C34</f>
        <v/>
      </c>
      <c r="E35" s="178" t="str">
        <f>Sheet2!D34</f>
        <v/>
      </c>
      <c r="F35" s="179" t="str">
        <f>Sheet2!E34</f>
        <v/>
      </c>
      <c r="G35" s="180" t="str">
        <f>Sheet2!F34</f>
        <v/>
      </c>
      <c r="H35" s="157"/>
      <c r="I35" s="158"/>
      <c r="J35" s="157"/>
      <c r="K35" s="158"/>
      <c r="L35" s="157"/>
      <c r="M35" s="158"/>
      <c r="N35" s="157"/>
      <c r="O35" s="158"/>
      <c r="P35" s="157"/>
      <c r="Q35" s="158"/>
      <c r="R35" s="157"/>
      <c r="S35" s="158"/>
      <c r="T35" s="157"/>
      <c r="U35" s="158"/>
      <c r="V35" s="157"/>
      <c r="W35" s="158"/>
      <c r="X35" s="157"/>
      <c r="Y35" s="158"/>
      <c r="Z35" s="157"/>
      <c r="AA35" s="158"/>
      <c r="AB35" s="157"/>
      <c r="AC35" s="158"/>
      <c r="AD35" s="157"/>
      <c r="AE35" s="158"/>
      <c r="AF35" s="157"/>
      <c r="AG35" s="158"/>
      <c r="AH35" s="157"/>
      <c r="AI35" s="158"/>
      <c r="AJ35" s="157"/>
      <c r="AK35" s="158"/>
      <c r="AL35" s="157"/>
      <c r="AM35" s="158"/>
      <c r="AN35" s="157"/>
      <c r="AO35" s="158"/>
      <c r="AP35" s="157"/>
      <c r="AQ35" s="158"/>
      <c r="AR35" s="157"/>
      <c r="AS35" s="158"/>
      <c r="AT35" s="157"/>
      <c r="AU35" s="158"/>
      <c r="AV35" s="11" t="str">
        <f t="shared" si="0"/>
        <v/>
      </c>
      <c r="AW35" s="12" t="str">
        <f>IF(T($E35)="","",ROUND(((AV35)*100)/(ข้อมูลเบื้องต้น!$F$11),2))</f>
        <v/>
      </c>
      <c r="AX35" s="13" t="str">
        <f t="shared" si="1"/>
        <v/>
      </c>
    </row>
    <row r="36" spans="2:50" ht="20.149999999999999" customHeight="1" x14ac:dyDescent="0.55000000000000004">
      <c r="B36" s="181" t="str">
        <f t="shared" si="2"/>
        <v>ป.4/1</v>
      </c>
      <c r="C36" s="176">
        <v>32</v>
      </c>
      <c r="D36" s="177" t="str">
        <f>Sheet2!C35</f>
        <v/>
      </c>
      <c r="E36" s="178" t="str">
        <f>Sheet2!D35</f>
        <v/>
      </c>
      <c r="F36" s="179" t="str">
        <f>Sheet2!E35</f>
        <v/>
      </c>
      <c r="G36" s="180" t="str">
        <f>Sheet2!F35</f>
        <v/>
      </c>
      <c r="H36" s="157"/>
      <c r="I36" s="158"/>
      <c r="J36" s="157"/>
      <c r="K36" s="158"/>
      <c r="L36" s="157"/>
      <c r="M36" s="158"/>
      <c r="N36" s="157"/>
      <c r="O36" s="158"/>
      <c r="P36" s="157"/>
      <c r="Q36" s="158"/>
      <c r="R36" s="157"/>
      <c r="S36" s="158"/>
      <c r="T36" s="157"/>
      <c r="U36" s="158"/>
      <c r="V36" s="157"/>
      <c r="W36" s="158"/>
      <c r="X36" s="157"/>
      <c r="Y36" s="158"/>
      <c r="Z36" s="157"/>
      <c r="AA36" s="158"/>
      <c r="AB36" s="157"/>
      <c r="AC36" s="158"/>
      <c r="AD36" s="157"/>
      <c r="AE36" s="158"/>
      <c r="AF36" s="157"/>
      <c r="AG36" s="158"/>
      <c r="AH36" s="157"/>
      <c r="AI36" s="158"/>
      <c r="AJ36" s="157"/>
      <c r="AK36" s="158"/>
      <c r="AL36" s="157"/>
      <c r="AM36" s="158"/>
      <c r="AN36" s="157"/>
      <c r="AO36" s="158"/>
      <c r="AP36" s="157"/>
      <c r="AQ36" s="158"/>
      <c r="AR36" s="157"/>
      <c r="AS36" s="158"/>
      <c r="AT36" s="157"/>
      <c r="AU36" s="158"/>
      <c r="AV36" s="11" t="str">
        <f t="shared" si="0"/>
        <v/>
      </c>
      <c r="AW36" s="12" t="str">
        <f>IF(T($E36)="","",ROUND(((AV36)*100)/(ข้อมูลเบื้องต้น!$F$11),2))</f>
        <v/>
      </c>
      <c r="AX36" s="13" t="str">
        <f t="shared" si="1"/>
        <v/>
      </c>
    </row>
    <row r="37" spans="2:50" ht="20.149999999999999" customHeight="1" x14ac:dyDescent="0.55000000000000004">
      <c r="B37" s="181" t="str">
        <f t="shared" si="2"/>
        <v>ป.4/1</v>
      </c>
      <c r="C37" s="176">
        <v>33</v>
      </c>
      <c r="D37" s="177" t="str">
        <f>Sheet2!C36</f>
        <v/>
      </c>
      <c r="E37" s="178" t="str">
        <f>Sheet2!D36</f>
        <v/>
      </c>
      <c r="F37" s="179" t="str">
        <f>Sheet2!E36</f>
        <v/>
      </c>
      <c r="G37" s="180" t="str">
        <f>Sheet2!F36</f>
        <v/>
      </c>
      <c r="H37" s="157"/>
      <c r="I37" s="158"/>
      <c r="J37" s="157"/>
      <c r="K37" s="158"/>
      <c r="L37" s="157"/>
      <c r="M37" s="158"/>
      <c r="N37" s="157"/>
      <c r="O37" s="158"/>
      <c r="P37" s="157"/>
      <c r="Q37" s="158"/>
      <c r="R37" s="157"/>
      <c r="S37" s="158"/>
      <c r="T37" s="157"/>
      <c r="U37" s="158"/>
      <c r="V37" s="157"/>
      <c r="W37" s="158"/>
      <c r="X37" s="157"/>
      <c r="Y37" s="158"/>
      <c r="Z37" s="157"/>
      <c r="AA37" s="158"/>
      <c r="AB37" s="157"/>
      <c r="AC37" s="158"/>
      <c r="AD37" s="157"/>
      <c r="AE37" s="158"/>
      <c r="AF37" s="157"/>
      <c r="AG37" s="158"/>
      <c r="AH37" s="157"/>
      <c r="AI37" s="158"/>
      <c r="AJ37" s="157"/>
      <c r="AK37" s="158"/>
      <c r="AL37" s="157"/>
      <c r="AM37" s="158"/>
      <c r="AN37" s="157"/>
      <c r="AO37" s="158"/>
      <c r="AP37" s="157"/>
      <c r="AQ37" s="158"/>
      <c r="AR37" s="157"/>
      <c r="AS37" s="158"/>
      <c r="AT37" s="157"/>
      <c r="AU37" s="158"/>
      <c r="AV37" s="11" t="str">
        <f t="shared" si="0"/>
        <v/>
      </c>
      <c r="AW37" s="12" t="str">
        <f>IF(T($E37)="","",ROUND(((AV37)*100)/(ข้อมูลเบื้องต้น!$F$11),2))</f>
        <v/>
      </c>
      <c r="AX37" s="13" t="str">
        <f t="shared" si="1"/>
        <v/>
      </c>
    </row>
    <row r="38" spans="2:50" ht="20.149999999999999" customHeight="1" x14ac:dyDescent="0.55000000000000004">
      <c r="B38" s="181" t="str">
        <f t="shared" si="2"/>
        <v>ป.4/1</v>
      </c>
      <c r="C38" s="176">
        <v>34</v>
      </c>
      <c r="D38" s="177" t="str">
        <f>Sheet2!C37</f>
        <v/>
      </c>
      <c r="E38" s="178" t="str">
        <f>Sheet2!D37</f>
        <v/>
      </c>
      <c r="F38" s="179" t="str">
        <f>Sheet2!E37</f>
        <v/>
      </c>
      <c r="G38" s="180" t="str">
        <f>Sheet2!F37</f>
        <v/>
      </c>
      <c r="H38" s="157"/>
      <c r="I38" s="158"/>
      <c r="J38" s="157"/>
      <c r="K38" s="158"/>
      <c r="L38" s="157"/>
      <c r="M38" s="158"/>
      <c r="N38" s="157"/>
      <c r="O38" s="158"/>
      <c r="P38" s="157"/>
      <c r="Q38" s="158"/>
      <c r="R38" s="157"/>
      <c r="S38" s="158"/>
      <c r="T38" s="157"/>
      <c r="U38" s="158"/>
      <c r="V38" s="157"/>
      <c r="W38" s="158"/>
      <c r="X38" s="157"/>
      <c r="Y38" s="158"/>
      <c r="Z38" s="157"/>
      <c r="AA38" s="158"/>
      <c r="AB38" s="157"/>
      <c r="AC38" s="158"/>
      <c r="AD38" s="157"/>
      <c r="AE38" s="158"/>
      <c r="AF38" s="157"/>
      <c r="AG38" s="158"/>
      <c r="AH38" s="157"/>
      <c r="AI38" s="158"/>
      <c r="AJ38" s="157"/>
      <c r="AK38" s="158"/>
      <c r="AL38" s="157"/>
      <c r="AM38" s="158"/>
      <c r="AN38" s="157"/>
      <c r="AO38" s="158"/>
      <c r="AP38" s="157"/>
      <c r="AQ38" s="158"/>
      <c r="AR38" s="157"/>
      <c r="AS38" s="158"/>
      <c r="AT38" s="157"/>
      <c r="AU38" s="158"/>
      <c r="AV38" s="11" t="str">
        <f t="shared" si="0"/>
        <v/>
      </c>
      <c r="AW38" s="12" t="str">
        <f>IF(T($E38)="","",ROUND(((AV38)*100)/(ข้อมูลเบื้องต้น!$F$11),2))</f>
        <v/>
      </c>
      <c r="AX38" s="13" t="str">
        <f t="shared" si="1"/>
        <v/>
      </c>
    </row>
    <row r="39" spans="2:50" ht="20.149999999999999" customHeight="1" x14ac:dyDescent="0.55000000000000004">
      <c r="B39" s="181" t="str">
        <f t="shared" si="2"/>
        <v>ป.4/1</v>
      </c>
      <c r="C39" s="176">
        <v>35</v>
      </c>
      <c r="D39" s="177" t="str">
        <f>Sheet2!C38</f>
        <v/>
      </c>
      <c r="E39" s="178" t="str">
        <f>Sheet2!D38</f>
        <v/>
      </c>
      <c r="F39" s="179" t="str">
        <f>Sheet2!E38</f>
        <v/>
      </c>
      <c r="G39" s="180" t="str">
        <f>Sheet2!F38</f>
        <v/>
      </c>
      <c r="H39" s="157"/>
      <c r="I39" s="158"/>
      <c r="J39" s="157"/>
      <c r="K39" s="158"/>
      <c r="L39" s="157"/>
      <c r="M39" s="158"/>
      <c r="N39" s="157"/>
      <c r="O39" s="158"/>
      <c r="P39" s="157"/>
      <c r="Q39" s="158"/>
      <c r="R39" s="157"/>
      <c r="S39" s="158"/>
      <c r="T39" s="157"/>
      <c r="U39" s="158"/>
      <c r="V39" s="157"/>
      <c r="W39" s="158"/>
      <c r="X39" s="157"/>
      <c r="Y39" s="158"/>
      <c r="Z39" s="157"/>
      <c r="AA39" s="158"/>
      <c r="AB39" s="157"/>
      <c r="AC39" s="158"/>
      <c r="AD39" s="157"/>
      <c r="AE39" s="158"/>
      <c r="AF39" s="157"/>
      <c r="AG39" s="158"/>
      <c r="AH39" s="157"/>
      <c r="AI39" s="158"/>
      <c r="AJ39" s="157"/>
      <c r="AK39" s="158"/>
      <c r="AL39" s="157"/>
      <c r="AM39" s="158"/>
      <c r="AN39" s="157"/>
      <c r="AO39" s="158"/>
      <c r="AP39" s="157"/>
      <c r="AQ39" s="158"/>
      <c r="AR39" s="157"/>
      <c r="AS39" s="158"/>
      <c r="AT39" s="157"/>
      <c r="AU39" s="158"/>
      <c r="AV39" s="11" t="str">
        <f t="shared" si="0"/>
        <v/>
      </c>
      <c r="AW39" s="12" t="str">
        <f>IF(T($E39)="","",ROUND(((AV39)*100)/(ข้อมูลเบื้องต้น!$F$11),2))</f>
        <v/>
      </c>
      <c r="AX39" s="13" t="str">
        <f t="shared" si="1"/>
        <v/>
      </c>
    </row>
    <row r="40" spans="2:50" ht="20.149999999999999" customHeight="1" x14ac:dyDescent="0.55000000000000004">
      <c r="B40" s="181" t="str">
        <f t="shared" si="2"/>
        <v>ป.4/1</v>
      </c>
      <c r="C40" s="176">
        <v>36</v>
      </c>
      <c r="D40" s="177" t="str">
        <f>Sheet2!C39</f>
        <v/>
      </c>
      <c r="E40" s="178" t="str">
        <f>Sheet2!D39</f>
        <v/>
      </c>
      <c r="F40" s="179" t="str">
        <f>Sheet2!E39</f>
        <v/>
      </c>
      <c r="G40" s="180" t="str">
        <f>Sheet2!F39</f>
        <v/>
      </c>
      <c r="H40" s="157"/>
      <c r="I40" s="158"/>
      <c r="J40" s="157"/>
      <c r="K40" s="158"/>
      <c r="L40" s="157"/>
      <c r="M40" s="158"/>
      <c r="N40" s="157"/>
      <c r="O40" s="158"/>
      <c r="P40" s="157"/>
      <c r="Q40" s="158"/>
      <c r="R40" s="157"/>
      <c r="S40" s="158"/>
      <c r="T40" s="157"/>
      <c r="U40" s="158"/>
      <c r="V40" s="157"/>
      <c r="W40" s="158"/>
      <c r="X40" s="157"/>
      <c r="Y40" s="158"/>
      <c r="Z40" s="157"/>
      <c r="AA40" s="158"/>
      <c r="AB40" s="157"/>
      <c r="AC40" s="158"/>
      <c r="AD40" s="157"/>
      <c r="AE40" s="158"/>
      <c r="AF40" s="157"/>
      <c r="AG40" s="158"/>
      <c r="AH40" s="157"/>
      <c r="AI40" s="158"/>
      <c r="AJ40" s="157"/>
      <c r="AK40" s="158"/>
      <c r="AL40" s="157"/>
      <c r="AM40" s="158"/>
      <c r="AN40" s="157"/>
      <c r="AO40" s="158"/>
      <c r="AP40" s="157"/>
      <c r="AQ40" s="158"/>
      <c r="AR40" s="157"/>
      <c r="AS40" s="158"/>
      <c r="AT40" s="157"/>
      <c r="AU40" s="158"/>
      <c r="AV40" s="11" t="str">
        <f t="shared" si="0"/>
        <v/>
      </c>
      <c r="AW40" s="12" t="str">
        <f>IF(T($E40)="","",ROUND(((AV40)*100)/(ข้อมูลเบื้องต้น!$F$11),2))</f>
        <v/>
      </c>
      <c r="AX40" s="13" t="str">
        <f t="shared" si="1"/>
        <v/>
      </c>
    </row>
    <row r="41" spans="2:50" ht="20.149999999999999" customHeight="1" x14ac:dyDescent="0.55000000000000004">
      <c r="B41" s="181" t="str">
        <f t="shared" si="2"/>
        <v>ป.4/1</v>
      </c>
      <c r="C41" s="176">
        <v>37</v>
      </c>
      <c r="D41" s="177" t="str">
        <f>Sheet2!C40</f>
        <v/>
      </c>
      <c r="E41" s="178" t="str">
        <f>Sheet2!D40</f>
        <v/>
      </c>
      <c r="F41" s="179" t="str">
        <f>Sheet2!E40</f>
        <v/>
      </c>
      <c r="G41" s="180" t="str">
        <f>Sheet2!F40</f>
        <v/>
      </c>
      <c r="H41" s="157"/>
      <c r="I41" s="158"/>
      <c r="J41" s="157"/>
      <c r="K41" s="158"/>
      <c r="L41" s="157"/>
      <c r="M41" s="158"/>
      <c r="N41" s="157"/>
      <c r="O41" s="158"/>
      <c r="P41" s="157"/>
      <c r="Q41" s="158"/>
      <c r="R41" s="157"/>
      <c r="S41" s="158"/>
      <c r="T41" s="157"/>
      <c r="U41" s="158"/>
      <c r="V41" s="157"/>
      <c r="W41" s="158"/>
      <c r="X41" s="157"/>
      <c r="Y41" s="158"/>
      <c r="Z41" s="157"/>
      <c r="AA41" s="158"/>
      <c r="AB41" s="157"/>
      <c r="AC41" s="158"/>
      <c r="AD41" s="157"/>
      <c r="AE41" s="158"/>
      <c r="AF41" s="157"/>
      <c r="AG41" s="158"/>
      <c r="AH41" s="157"/>
      <c r="AI41" s="158"/>
      <c r="AJ41" s="157"/>
      <c r="AK41" s="158"/>
      <c r="AL41" s="157"/>
      <c r="AM41" s="158"/>
      <c r="AN41" s="157"/>
      <c r="AO41" s="158"/>
      <c r="AP41" s="157"/>
      <c r="AQ41" s="158"/>
      <c r="AR41" s="157"/>
      <c r="AS41" s="158"/>
      <c r="AT41" s="157"/>
      <c r="AU41" s="158"/>
      <c r="AV41" s="11" t="str">
        <f t="shared" si="0"/>
        <v/>
      </c>
      <c r="AW41" s="12" t="str">
        <f>IF(T($E41)="","",ROUND(((AV41)*100)/(ข้อมูลเบื้องต้น!$F$11),2))</f>
        <v/>
      </c>
      <c r="AX41" s="13" t="str">
        <f t="shared" si="1"/>
        <v/>
      </c>
    </row>
    <row r="42" spans="2:50" ht="20.149999999999999" customHeight="1" x14ac:dyDescent="0.55000000000000004">
      <c r="B42" s="181" t="str">
        <f t="shared" si="2"/>
        <v>ป.4/1</v>
      </c>
      <c r="C42" s="176">
        <v>38</v>
      </c>
      <c r="D42" s="177" t="str">
        <f>Sheet2!C41</f>
        <v/>
      </c>
      <c r="E42" s="178" t="str">
        <f>Sheet2!D41</f>
        <v/>
      </c>
      <c r="F42" s="179" t="str">
        <f>Sheet2!E41</f>
        <v/>
      </c>
      <c r="G42" s="180" t="str">
        <f>Sheet2!F41</f>
        <v/>
      </c>
      <c r="H42" s="157"/>
      <c r="I42" s="158"/>
      <c r="J42" s="157"/>
      <c r="K42" s="158"/>
      <c r="L42" s="157"/>
      <c r="M42" s="158"/>
      <c r="N42" s="157"/>
      <c r="O42" s="158"/>
      <c r="P42" s="157"/>
      <c r="Q42" s="158"/>
      <c r="R42" s="157"/>
      <c r="S42" s="158"/>
      <c r="T42" s="157"/>
      <c r="U42" s="158"/>
      <c r="V42" s="157"/>
      <c r="W42" s="158"/>
      <c r="X42" s="157"/>
      <c r="Y42" s="158"/>
      <c r="Z42" s="157"/>
      <c r="AA42" s="158"/>
      <c r="AB42" s="157"/>
      <c r="AC42" s="158"/>
      <c r="AD42" s="157"/>
      <c r="AE42" s="158"/>
      <c r="AF42" s="157"/>
      <c r="AG42" s="158"/>
      <c r="AH42" s="157"/>
      <c r="AI42" s="158"/>
      <c r="AJ42" s="157"/>
      <c r="AK42" s="158"/>
      <c r="AL42" s="157"/>
      <c r="AM42" s="158"/>
      <c r="AN42" s="157"/>
      <c r="AO42" s="158"/>
      <c r="AP42" s="157"/>
      <c r="AQ42" s="158"/>
      <c r="AR42" s="157"/>
      <c r="AS42" s="158"/>
      <c r="AT42" s="157"/>
      <c r="AU42" s="158"/>
      <c r="AV42" s="11" t="str">
        <f t="shared" si="0"/>
        <v/>
      </c>
      <c r="AW42" s="12" t="str">
        <f>IF(T($E42)="","",ROUND(((AV42)*100)/(ข้อมูลเบื้องต้น!$F$11),2))</f>
        <v/>
      </c>
      <c r="AX42" s="13" t="str">
        <f t="shared" si="1"/>
        <v/>
      </c>
    </row>
    <row r="43" spans="2:50" ht="20.149999999999999" customHeight="1" x14ac:dyDescent="0.55000000000000004">
      <c r="B43" s="181" t="str">
        <f t="shared" si="2"/>
        <v>ป.4/1</v>
      </c>
      <c r="C43" s="176">
        <v>39</v>
      </c>
      <c r="D43" s="177" t="str">
        <f>Sheet2!C42</f>
        <v/>
      </c>
      <c r="E43" s="178" t="str">
        <f>Sheet2!D42</f>
        <v/>
      </c>
      <c r="F43" s="179" t="str">
        <f>Sheet2!E42</f>
        <v/>
      </c>
      <c r="G43" s="180" t="str">
        <f>Sheet2!F42</f>
        <v/>
      </c>
      <c r="H43" s="157"/>
      <c r="I43" s="158"/>
      <c r="J43" s="157"/>
      <c r="K43" s="158"/>
      <c r="L43" s="157"/>
      <c r="M43" s="158"/>
      <c r="N43" s="157"/>
      <c r="O43" s="158"/>
      <c r="P43" s="157"/>
      <c r="Q43" s="158"/>
      <c r="R43" s="157"/>
      <c r="S43" s="158"/>
      <c r="T43" s="157"/>
      <c r="U43" s="158"/>
      <c r="V43" s="157"/>
      <c r="W43" s="158"/>
      <c r="X43" s="157"/>
      <c r="Y43" s="158"/>
      <c r="Z43" s="157"/>
      <c r="AA43" s="158"/>
      <c r="AB43" s="157"/>
      <c r="AC43" s="158"/>
      <c r="AD43" s="157"/>
      <c r="AE43" s="158"/>
      <c r="AF43" s="157"/>
      <c r="AG43" s="158"/>
      <c r="AH43" s="157"/>
      <c r="AI43" s="158"/>
      <c r="AJ43" s="157"/>
      <c r="AK43" s="158"/>
      <c r="AL43" s="157"/>
      <c r="AM43" s="158"/>
      <c r="AN43" s="157"/>
      <c r="AO43" s="158"/>
      <c r="AP43" s="157"/>
      <c r="AQ43" s="158"/>
      <c r="AR43" s="157"/>
      <c r="AS43" s="158"/>
      <c r="AT43" s="157"/>
      <c r="AU43" s="158"/>
      <c r="AV43" s="11" t="str">
        <f t="shared" si="0"/>
        <v/>
      </c>
      <c r="AW43" s="12" t="str">
        <f>IF(T($E43)="","",ROUND(((AV43)*100)/(ข้อมูลเบื้องต้น!$F$11),2))</f>
        <v/>
      </c>
      <c r="AX43" s="13" t="str">
        <f t="shared" si="1"/>
        <v/>
      </c>
    </row>
    <row r="44" spans="2:50" ht="20.149999999999999" customHeight="1" x14ac:dyDescent="0.55000000000000004">
      <c r="B44" s="181" t="str">
        <f t="shared" si="2"/>
        <v>ป.4/1</v>
      </c>
      <c r="C44" s="176">
        <v>40</v>
      </c>
      <c r="D44" s="177" t="str">
        <f>Sheet2!C43</f>
        <v/>
      </c>
      <c r="E44" s="178" t="str">
        <f>Sheet2!D43</f>
        <v/>
      </c>
      <c r="F44" s="179" t="str">
        <f>Sheet2!E43</f>
        <v/>
      </c>
      <c r="G44" s="180" t="str">
        <f>Sheet2!F43</f>
        <v/>
      </c>
      <c r="H44" s="157"/>
      <c r="I44" s="158"/>
      <c r="J44" s="157"/>
      <c r="K44" s="158"/>
      <c r="L44" s="157"/>
      <c r="M44" s="158"/>
      <c r="N44" s="157"/>
      <c r="O44" s="158"/>
      <c r="P44" s="157"/>
      <c r="Q44" s="158"/>
      <c r="R44" s="157"/>
      <c r="S44" s="158"/>
      <c r="T44" s="157"/>
      <c r="U44" s="158"/>
      <c r="V44" s="157"/>
      <c r="W44" s="158"/>
      <c r="X44" s="157"/>
      <c r="Y44" s="158"/>
      <c r="Z44" s="157"/>
      <c r="AA44" s="158"/>
      <c r="AB44" s="157"/>
      <c r="AC44" s="158"/>
      <c r="AD44" s="157"/>
      <c r="AE44" s="158"/>
      <c r="AF44" s="157"/>
      <c r="AG44" s="158"/>
      <c r="AH44" s="157"/>
      <c r="AI44" s="158"/>
      <c r="AJ44" s="157"/>
      <c r="AK44" s="158"/>
      <c r="AL44" s="157"/>
      <c r="AM44" s="158"/>
      <c r="AN44" s="157"/>
      <c r="AO44" s="158"/>
      <c r="AP44" s="157"/>
      <c r="AQ44" s="158"/>
      <c r="AR44" s="157"/>
      <c r="AS44" s="158"/>
      <c r="AT44" s="157"/>
      <c r="AU44" s="158"/>
      <c r="AV44" s="11" t="str">
        <f t="shared" si="0"/>
        <v/>
      </c>
      <c r="AW44" s="12" t="str">
        <f>IF(T($E44)="","",ROUND(((AV44)*100)/(ข้อมูลเบื้องต้น!$F$11),2))</f>
        <v/>
      </c>
      <c r="AX44" s="13" t="str">
        <f t="shared" si="1"/>
        <v/>
      </c>
    </row>
    <row r="45" spans="2:50" ht="20.149999999999999" customHeight="1" x14ac:dyDescent="0.55000000000000004">
      <c r="B45" s="175" t="str">
        <f>ข้อมูลเบื้องต้น!D19</f>
        <v>ป.4/2</v>
      </c>
      <c r="C45" s="176">
        <v>1</v>
      </c>
      <c r="D45" s="177">
        <f>Sheet2!I4</f>
        <v>3746</v>
      </c>
      <c r="E45" s="182" t="str">
        <f>Sheet2!J4</f>
        <v>เด็กชาย</v>
      </c>
      <c r="F45" s="183" t="str">
        <f>Sheet2!K4</f>
        <v>ภคภัทร</v>
      </c>
      <c r="G45" s="184" t="str">
        <f>Sheet2!L4</f>
        <v>จิรหิรัญโชค</v>
      </c>
      <c r="H45" s="157"/>
      <c r="I45" s="158"/>
      <c r="J45" s="157"/>
      <c r="K45" s="158"/>
      <c r="L45" s="157"/>
      <c r="M45" s="158"/>
      <c r="N45" s="157"/>
      <c r="O45" s="158"/>
      <c r="P45" s="157"/>
      <c r="Q45" s="158"/>
      <c r="R45" s="157"/>
      <c r="S45" s="158"/>
      <c r="T45" s="157"/>
      <c r="U45" s="158"/>
      <c r="V45" s="157"/>
      <c r="W45" s="158"/>
      <c r="X45" s="157"/>
      <c r="Y45" s="158"/>
      <c r="Z45" s="157"/>
      <c r="AA45" s="158"/>
      <c r="AB45" s="157"/>
      <c r="AC45" s="158"/>
      <c r="AD45" s="157"/>
      <c r="AE45" s="158"/>
      <c r="AF45" s="157"/>
      <c r="AG45" s="158"/>
      <c r="AH45" s="157"/>
      <c r="AI45" s="158"/>
      <c r="AJ45" s="157"/>
      <c r="AK45" s="158"/>
      <c r="AL45" s="157"/>
      <c r="AM45" s="158"/>
      <c r="AN45" s="157"/>
      <c r="AO45" s="158"/>
      <c r="AP45" s="157"/>
      <c r="AQ45" s="158"/>
      <c r="AR45" s="157"/>
      <c r="AS45" s="158"/>
      <c r="AT45" s="157"/>
      <c r="AU45" s="158"/>
      <c r="AV45" s="11">
        <f t="shared" si="0"/>
        <v>0</v>
      </c>
      <c r="AW45" s="12">
        <f>IF(T($E45)="","",ROUND(((AV45)*100)/(ข้อมูลเบื้องต้น!$F$11),2))</f>
        <v>0</v>
      </c>
      <c r="AX45" s="13" t="str">
        <f t="shared" si="1"/>
        <v/>
      </c>
    </row>
    <row r="46" spans="2:50" ht="20.149999999999999" customHeight="1" x14ac:dyDescent="0.55000000000000004">
      <c r="B46" s="181" t="str">
        <f>B45</f>
        <v>ป.4/2</v>
      </c>
      <c r="C46" s="176">
        <v>2</v>
      </c>
      <c r="D46" s="177">
        <f>Sheet2!I5</f>
        <v>3799</v>
      </c>
      <c r="E46" s="182" t="str">
        <f>Sheet2!J5</f>
        <v>เด็กชาย</v>
      </c>
      <c r="F46" s="183" t="str">
        <f>Sheet2!K5</f>
        <v>ศุภวุฒิ</v>
      </c>
      <c r="G46" s="184" t="str">
        <f>Sheet2!L5</f>
        <v>ก๋องอ้าย</v>
      </c>
      <c r="H46" s="157"/>
      <c r="I46" s="158"/>
      <c r="J46" s="157"/>
      <c r="K46" s="158"/>
      <c r="L46" s="157"/>
      <c r="M46" s="158"/>
      <c r="N46" s="157"/>
      <c r="O46" s="158"/>
      <c r="P46" s="157"/>
      <c r="Q46" s="158"/>
      <c r="R46" s="157"/>
      <c r="S46" s="158"/>
      <c r="T46" s="157"/>
      <c r="U46" s="158"/>
      <c r="V46" s="157"/>
      <c r="W46" s="158"/>
      <c r="X46" s="157"/>
      <c r="Y46" s="158"/>
      <c r="Z46" s="157"/>
      <c r="AA46" s="158"/>
      <c r="AB46" s="157"/>
      <c r="AC46" s="158"/>
      <c r="AD46" s="157"/>
      <c r="AE46" s="158"/>
      <c r="AF46" s="157"/>
      <c r="AG46" s="158"/>
      <c r="AH46" s="157"/>
      <c r="AI46" s="158"/>
      <c r="AJ46" s="157"/>
      <c r="AK46" s="158"/>
      <c r="AL46" s="157"/>
      <c r="AM46" s="158"/>
      <c r="AN46" s="157"/>
      <c r="AO46" s="158"/>
      <c r="AP46" s="157"/>
      <c r="AQ46" s="158"/>
      <c r="AR46" s="157"/>
      <c r="AS46" s="158"/>
      <c r="AT46" s="157"/>
      <c r="AU46" s="158"/>
      <c r="AV46" s="11">
        <f t="shared" si="0"/>
        <v>0</v>
      </c>
      <c r="AW46" s="12">
        <f>IF(T($E46)="","",ROUND(((AV46)*100)/(ข้อมูลเบื้องต้น!$F$11),2))</f>
        <v>0</v>
      </c>
      <c r="AX46" s="13" t="str">
        <f t="shared" si="1"/>
        <v/>
      </c>
    </row>
    <row r="47" spans="2:50" ht="20.149999999999999" customHeight="1" x14ac:dyDescent="0.55000000000000004">
      <c r="B47" s="181" t="str">
        <f>B46</f>
        <v>ป.4/2</v>
      </c>
      <c r="C47" s="176">
        <v>3</v>
      </c>
      <c r="D47" s="177">
        <f>Sheet2!I6</f>
        <v>3825</v>
      </c>
      <c r="E47" s="182" t="str">
        <f>Sheet2!J6</f>
        <v>เด็กชาย</v>
      </c>
      <c r="F47" s="183" t="str">
        <f>Sheet2!K6</f>
        <v>วีรภัทร</v>
      </c>
      <c r="G47" s="184" t="str">
        <f>Sheet2!L6</f>
        <v>อ้วนแก้ว</v>
      </c>
      <c r="H47" s="157"/>
      <c r="I47" s="158"/>
      <c r="J47" s="157"/>
      <c r="K47" s="158"/>
      <c r="L47" s="157"/>
      <c r="M47" s="158"/>
      <c r="N47" s="157"/>
      <c r="O47" s="158"/>
      <c r="P47" s="157"/>
      <c r="Q47" s="158"/>
      <c r="R47" s="157"/>
      <c r="S47" s="158"/>
      <c r="T47" s="157"/>
      <c r="U47" s="158"/>
      <c r="V47" s="157"/>
      <c r="W47" s="158"/>
      <c r="X47" s="157"/>
      <c r="Y47" s="158"/>
      <c r="Z47" s="157"/>
      <c r="AA47" s="158"/>
      <c r="AB47" s="157"/>
      <c r="AC47" s="158"/>
      <c r="AD47" s="157"/>
      <c r="AE47" s="158"/>
      <c r="AF47" s="157"/>
      <c r="AG47" s="158"/>
      <c r="AH47" s="157"/>
      <c r="AI47" s="158"/>
      <c r="AJ47" s="157"/>
      <c r="AK47" s="158"/>
      <c r="AL47" s="157"/>
      <c r="AM47" s="158"/>
      <c r="AN47" s="157"/>
      <c r="AO47" s="158"/>
      <c r="AP47" s="157"/>
      <c r="AQ47" s="158"/>
      <c r="AR47" s="157"/>
      <c r="AS47" s="158"/>
      <c r="AT47" s="157"/>
      <c r="AU47" s="158"/>
      <c r="AV47" s="11">
        <f t="shared" si="0"/>
        <v>0</v>
      </c>
      <c r="AW47" s="12">
        <f>IF(T($E47)="","",ROUND(((AV47)*100)/(ข้อมูลเบื้องต้น!$F$11),2))</f>
        <v>0</v>
      </c>
      <c r="AX47" s="13" t="str">
        <f t="shared" si="1"/>
        <v/>
      </c>
    </row>
    <row r="48" spans="2:50" ht="20.149999999999999" customHeight="1" x14ac:dyDescent="0.55000000000000004">
      <c r="B48" s="181" t="str">
        <f t="shared" ref="B48:B84" si="3">B47</f>
        <v>ป.4/2</v>
      </c>
      <c r="C48" s="176">
        <v>4</v>
      </c>
      <c r="D48" s="177">
        <f>Sheet2!I7</f>
        <v>3835</v>
      </c>
      <c r="E48" s="182" t="str">
        <f>Sheet2!J7</f>
        <v>เด็กชาย</v>
      </c>
      <c r="F48" s="183" t="str">
        <f>Sheet2!K7</f>
        <v>นะโม</v>
      </c>
      <c r="G48" s="184" t="str">
        <f>Sheet2!L7</f>
        <v>เววน</v>
      </c>
      <c r="H48" s="157"/>
      <c r="I48" s="158"/>
      <c r="J48" s="157"/>
      <c r="K48" s="158"/>
      <c r="L48" s="157"/>
      <c r="M48" s="158"/>
      <c r="N48" s="157"/>
      <c r="O48" s="158"/>
      <c r="P48" s="157"/>
      <c r="Q48" s="158"/>
      <c r="R48" s="157"/>
      <c r="S48" s="158"/>
      <c r="T48" s="157"/>
      <c r="U48" s="158"/>
      <c r="V48" s="157"/>
      <c r="W48" s="158"/>
      <c r="X48" s="157"/>
      <c r="Y48" s="158"/>
      <c r="Z48" s="157"/>
      <c r="AA48" s="158"/>
      <c r="AB48" s="157"/>
      <c r="AC48" s="158"/>
      <c r="AD48" s="157"/>
      <c r="AE48" s="158"/>
      <c r="AF48" s="157"/>
      <c r="AG48" s="158"/>
      <c r="AH48" s="157"/>
      <c r="AI48" s="158"/>
      <c r="AJ48" s="157"/>
      <c r="AK48" s="158"/>
      <c r="AL48" s="157"/>
      <c r="AM48" s="158"/>
      <c r="AN48" s="157"/>
      <c r="AO48" s="158"/>
      <c r="AP48" s="157"/>
      <c r="AQ48" s="158"/>
      <c r="AR48" s="157"/>
      <c r="AS48" s="158"/>
      <c r="AT48" s="157"/>
      <c r="AU48" s="158"/>
      <c r="AV48" s="11">
        <f t="shared" si="0"/>
        <v>0</v>
      </c>
      <c r="AW48" s="12">
        <f>IF(T($E48)="","",ROUND(((AV48)*100)/(ข้อมูลเบื้องต้น!$F$11),2))</f>
        <v>0</v>
      </c>
      <c r="AX48" s="13" t="str">
        <f t="shared" si="1"/>
        <v/>
      </c>
    </row>
    <row r="49" spans="2:50" ht="20.149999999999999" customHeight="1" x14ac:dyDescent="0.55000000000000004">
      <c r="B49" s="181" t="str">
        <f t="shared" si="3"/>
        <v>ป.4/2</v>
      </c>
      <c r="C49" s="176">
        <v>5</v>
      </c>
      <c r="D49" s="177">
        <f>Sheet2!I8</f>
        <v>3904</v>
      </c>
      <c r="E49" s="182" t="str">
        <f>Sheet2!J8</f>
        <v>เด็กชาย</v>
      </c>
      <c r="F49" s="183" t="str">
        <f>Sheet2!K8</f>
        <v>สุญตา</v>
      </c>
      <c r="G49" s="184" t="str">
        <f>Sheet2!L8</f>
        <v>อู่ทอง</v>
      </c>
      <c r="H49" s="157"/>
      <c r="I49" s="158"/>
      <c r="J49" s="157"/>
      <c r="K49" s="158"/>
      <c r="L49" s="157"/>
      <c r="M49" s="158"/>
      <c r="N49" s="157"/>
      <c r="O49" s="158"/>
      <c r="P49" s="157"/>
      <c r="Q49" s="158"/>
      <c r="R49" s="157"/>
      <c r="S49" s="158"/>
      <c r="T49" s="157"/>
      <c r="U49" s="158"/>
      <c r="V49" s="157"/>
      <c r="W49" s="158"/>
      <c r="X49" s="157"/>
      <c r="Y49" s="158"/>
      <c r="Z49" s="157"/>
      <c r="AA49" s="158"/>
      <c r="AB49" s="157"/>
      <c r="AC49" s="158"/>
      <c r="AD49" s="157"/>
      <c r="AE49" s="158"/>
      <c r="AF49" s="157"/>
      <c r="AG49" s="158"/>
      <c r="AH49" s="157"/>
      <c r="AI49" s="158"/>
      <c r="AJ49" s="157"/>
      <c r="AK49" s="158"/>
      <c r="AL49" s="157"/>
      <c r="AM49" s="158"/>
      <c r="AN49" s="157"/>
      <c r="AO49" s="158"/>
      <c r="AP49" s="157"/>
      <c r="AQ49" s="158"/>
      <c r="AR49" s="157"/>
      <c r="AS49" s="158"/>
      <c r="AT49" s="157"/>
      <c r="AU49" s="158"/>
      <c r="AV49" s="11">
        <f t="shared" si="0"/>
        <v>0</v>
      </c>
      <c r="AW49" s="12">
        <f>IF(T($E49)="","",ROUND(((AV49)*100)/(ข้อมูลเบื้องต้น!$F$11),2))</f>
        <v>0</v>
      </c>
      <c r="AX49" s="13" t="str">
        <f t="shared" si="1"/>
        <v/>
      </c>
    </row>
    <row r="50" spans="2:50" ht="20.149999999999999" customHeight="1" x14ac:dyDescent="0.55000000000000004">
      <c r="B50" s="181" t="str">
        <f t="shared" si="3"/>
        <v>ป.4/2</v>
      </c>
      <c r="C50" s="176">
        <v>6</v>
      </c>
      <c r="D50" s="177">
        <f>Sheet2!I9</f>
        <v>3905</v>
      </c>
      <c r="E50" s="182" t="str">
        <f>Sheet2!J9</f>
        <v>เด็กชาย</v>
      </c>
      <c r="F50" s="183" t="str">
        <f>Sheet2!K9</f>
        <v>ภูวภัทร</v>
      </c>
      <c r="G50" s="184" t="str">
        <f>Sheet2!L9</f>
        <v>บุญเรือง</v>
      </c>
      <c r="H50" s="157"/>
      <c r="I50" s="158"/>
      <c r="J50" s="157"/>
      <c r="K50" s="158"/>
      <c r="L50" s="157"/>
      <c r="M50" s="158"/>
      <c r="N50" s="157"/>
      <c r="O50" s="158"/>
      <c r="P50" s="157"/>
      <c r="Q50" s="158"/>
      <c r="R50" s="157"/>
      <c r="S50" s="158"/>
      <c r="T50" s="157"/>
      <c r="U50" s="158"/>
      <c r="V50" s="157"/>
      <c r="W50" s="158"/>
      <c r="X50" s="157"/>
      <c r="Y50" s="158"/>
      <c r="Z50" s="157"/>
      <c r="AA50" s="158"/>
      <c r="AB50" s="157"/>
      <c r="AC50" s="158"/>
      <c r="AD50" s="157"/>
      <c r="AE50" s="158"/>
      <c r="AF50" s="157"/>
      <c r="AG50" s="158"/>
      <c r="AH50" s="157"/>
      <c r="AI50" s="158"/>
      <c r="AJ50" s="157"/>
      <c r="AK50" s="158"/>
      <c r="AL50" s="157"/>
      <c r="AM50" s="158"/>
      <c r="AN50" s="157"/>
      <c r="AO50" s="158"/>
      <c r="AP50" s="157"/>
      <c r="AQ50" s="158"/>
      <c r="AR50" s="157"/>
      <c r="AS50" s="158"/>
      <c r="AT50" s="157"/>
      <c r="AU50" s="158"/>
      <c r="AV50" s="11">
        <f t="shared" si="0"/>
        <v>0</v>
      </c>
      <c r="AW50" s="12">
        <f>IF(T($E50)="","",ROUND(((AV50)*100)/(ข้อมูลเบื้องต้น!$F$11),2))</f>
        <v>0</v>
      </c>
      <c r="AX50" s="13" t="str">
        <f t="shared" si="1"/>
        <v/>
      </c>
    </row>
    <row r="51" spans="2:50" ht="20.149999999999999" customHeight="1" x14ac:dyDescent="0.55000000000000004">
      <c r="B51" s="181" t="str">
        <f t="shared" si="3"/>
        <v>ป.4/2</v>
      </c>
      <c r="C51" s="176">
        <v>7</v>
      </c>
      <c r="D51" s="177">
        <f>Sheet2!I10</f>
        <v>3946</v>
      </c>
      <c r="E51" s="182" t="str">
        <f>Sheet2!J10</f>
        <v>เด็กชาย</v>
      </c>
      <c r="F51" s="183" t="str">
        <f>Sheet2!K10</f>
        <v>วรเมธ</v>
      </c>
      <c r="G51" s="184" t="str">
        <f>Sheet2!L10</f>
        <v>ปินตานา</v>
      </c>
      <c r="H51" s="157"/>
      <c r="I51" s="158"/>
      <c r="J51" s="157"/>
      <c r="K51" s="158"/>
      <c r="L51" s="157"/>
      <c r="M51" s="158"/>
      <c r="N51" s="157"/>
      <c r="O51" s="158"/>
      <c r="P51" s="157"/>
      <c r="Q51" s="158"/>
      <c r="R51" s="157"/>
      <c r="S51" s="158"/>
      <c r="T51" s="157"/>
      <c r="U51" s="158"/>
      <c r="V51" s="157"/>
      <c r="W51" s="158"/>
      <c r="X51" s="157"/>
      <c r="Y51" s="158"/>
      <c r="Z51" s="157"/>
      <c r="AA51" s="158"/>
      <c r="AB51" s="157"/>
      <c r="AC51" s="158"/>
      <c r="AD51" s="157"/>
      <c r="AE51" s="158"/>
      <c r="AF51" s="157"/>
      <c r="AG51" s="158"/>
      <c r="AH51" s="157"/>
      <c r="AI51" s="158"/>
      <c r="AJ51" s="157"/>
      <c r="AK51" s="158"/>
      <c r="AL51" s="157"/>
      <c r="AM51" s="158"/>
      <c r="AN51" s="157"/>
      <c r="AO51" s="158"/>
      <c r="AP51" s="157"/>
      <c r="AQ51" s="158"/>
      <c r="AR51" s="157"/>
      <c r="AS51" s="158"/>
      <c r="AT51" s="157"/>
      <c r="AU51" s="158"/>
      <c r="AV51" s="11">
        <f t="shared" si="0"/>
        <v>0</v>
      </c>
      <c r="AW51" s="12">
        <f>IF(T($E51)="","",ROUND(((AV51)*100)/(ข้อมูลเบื้องต้น!$F$11),2))</f>
        <v>0</v>
      </c>
      <c r="AX51" s="13" t="str">
        <f t="shared" si="1"/>
        <v/>
      </c>
    </row>
    <row r="52" spans="2:50" ht="20.149999999999999" customHeight="1" x14ac:dyDescent="0.55000000000000004">
      <c r="B52" s="181" t="str">
        <f t="shared" si="3"/>
        <v>ป.4/2</v>
      </c>
      <c r="C52" s="176">
        <v>8</v>
      </c>
      <c r="D52" s="177">
        <f>Sheet2!I11</f>
        <v>4098</v>
      </c>
      <c r="E52" s="182" t="str">
        <f>Sheet2!J11</f>
        <v>เด็กชาย</v>
      </c>
      <c r="F52" s="183" t="str">
        <f>Sheet2!K11</f>
        <v>พงษ์พิชญ์</v>
      </c>
      <c r="G52" s="184" t="str">
        <f>Sheet2!L11</f>
        <v>เรือนแก้ว</v>
      </c>
      <c r="H52" s="157"/>
      <c r="I52" s="158"/>
      <c r="J52" s="157"/>
      <c r="K52" s="158"/>
      <c r="L52" s="157"/>
      <c r="M52" s="158"/>
      <c r="N52" s="157"/>
      <c r="O52" s="158"/>
      <c r="P52" s="157"/>
      <c r="Q52" s="158"/>
      <c r="R52" s="157"/>
      <c r="S52" s="158"/>
      <c r="T52" s="157"/>
      <c r="U52" s="158"/>
      <c r="V52" s="157"/>
      <c r="W52" s="158"/>
      <c r="X52" s="157"/>
      <c r="Y52" s="158"/>
      <c r="Z52" s="157"/>
      <c r="AA52" s="158"/>
      <c r="AB52" s="157"/>
      <c r="AC52" s="158"/>
      <c r="AD52" s="157"/>
      <c r="AE52" s="158"/>
      <c r="AF52" s="157"/>
      <c r="AG52" s="158"/>
      <c r="AH52" s="157"/>
      <c r="AI52" s="158"/>
      <c r="AJ52" s="157"/>
      <c r="AK52" s="158"/>
      <c r="AL52" s="157"/>
      <c r="AM52" s="158"/>
      <c r="AN52" s="157"/>
      <c r="AO52" s="158"/>
      <c r="AP52" s="157"/>
      <c r="AQ52" s="158"/>
      <c r="AR52" s="157"/>
      <c r="AS52" s="158"/>
      <c r="AT52" s="157"/>
      <c r="AU52" s="158"/>
      <c r="AV52" s="11">
        <f t="shared" si="0"/>
        <v>0</v>
      </c>
      <c r="AW52" s="12">
        <f>IF(T($E52)="","",ROUND(((AV52)*100)/(ข้อมูลเบื้องต้น!$F$11),2))</f>
        <v>0</v>
      </c>
      <c r="AX52" s="13" t="str">
        <f t="shared" si="1"/>
        <v/>
      </c>
    </row>
    <row r="53" spans="2:50" ht="20.149999999999999" customHeight="1" x14ac:dyDescent="0.55000000000000004">
      <c r="B53" s="181" t="str">
        <f t="shared" si="3"/>
        <v>ป.4/2</v>
      </c>
      <c r="C53" s="176">
        <v>9</v>
      </c>
      <c r="D53" s="177">
        <f>Sheet2!I12</f>
        <v>4206</v>
      </c>
      <c r="E53" s="182" t="str">
        <f>Sheet2!J12</f>
        <v>เด็กชาย</v>
      </c>
      <c r="F53" s="183" t="str">
        <f>Sheet2!K12</f>
        <v>นาวา</v>
      </c>
      <c r="G53" s="184" t="str">
        <f>Sheet2!L12</f>
        <v>ศรียอด</v>
      </c>
      <c r="H53" s="157"/>
      <c r="I53" s="158"/>
      <c r="J53" s="157"/>
      <c r="K53" s="158"/>
      <c r="L53" s="157"/>
      <c r="M53" s="158"/>
      <c r="N53" s="157"/>
      <c r="O53" s="158"/>
      <c r="P53" s="157"/>
      <c r="Q53" s="158"/>
      <c r="R53" s="157"/>
      <c r="S53" s="158"/>
      <c r="T53" s="157"/>
      <c r="U53" s="158"/>
      <c r="V53" s="157"/>
      <c r="W53" s="158"/>
      <c r="X53" s="157"/>
      <c r="Y53" s="158"/>
      <c r="Z53" s="157"/>
      <c r="AA53" s="158"/>
      <c r="AB53" s="157"/>
      <c r="AC53" s="158"/>
      <c r="AD53" s="157"/>
      <c r="AE53" s="158"/>
      <c r="AF53" s="157"/>
      <c r="AG53" s="158"/>
      <c r="AH53" s="157"/>
      <c r="AI53" s="158"/>
      <c r="AJ53" s="157"/>
      <c r="AK53" s="158"/>
      <c r="AL53" s="157"/>
      <c r="AM53" s="158"/>
      <c r="AN53" s="157"/>
      <c r="AO53" s="158"/>
      <c r="AP53" s="157"/>
      <c r="AQ53" s="158"/>
      <c r="AR53" s="157"/>
      <c r="AS53" s="158"/>
      <c r="AT53" s="157"/>
      <c r="AU53" s="158"/>
      <c r="AV53" s="11">
        <f t="shared" si="0"/>
        <v>0</v>
      </c>
      <c r="AW53" s="12">
        <f>IF(T($E53)="","",ROUND(((AV53)*100)/(ข้อมูลเบื้องต้น!$F$11),2))</f>
        <v>0</v>
      </c>
      <c r="AX53" s="13" t="str">
        <f t="shared" si="1"/>
        <v/>
      </c>
    </row>
    <row r="54" spans="2:50" ht="20.149999999999999" customHeight="1" x14ac:dyDescent="0.55000000000000004">
      <c r="B54" s="181" t="str">
        <f t="shared" si="3"/>
        <v>ป.4/2</v>
      </c>
      <c r="C54" s="176">
        <v>10</v>
      </c>
      <c r="D54" s="177">
        <f>Sheet2!I13</f>
        <v>4306</v>
      </c>
      <c r="E54" s="182" t="str">
        <f>Sheet2!J13</f>
        <v>เด็กชาย</v>
      </c>
      <c r="F54" s="183" t="str">
        <f>Sheet2!K13</f>
        <v>ชียวน</v>
      </c>
      <c r="G54" s="184" t="str">
        <f>Sheet2!L13</f>
        <v>เตียว</v>
      </c>
      <c r="H54" s="157"/>
      <c r="I54" s="158"/>
      <c r="J54" s="157"/>
      <c r="K54" s="158"/>
      <c r="L54" s="157"/>
      <c r="M54" s="158"/>
      <c r="N54" s="157"/>
      <c r="O54" s="158"/>
      <c r="P54" s="157"/>
      <c r="Q54" s="158"/>
      <c r="R54" s="157"/>
      <c r="S54" s="158"/>
      <c r="T54" s="157"/>
      <c r="U54" s="158"/>
      <c r="V54" s="157"/>
      <c r="W54" s="158"/>
      <c r="X54" s="157"/>
      <c r="Y54" s="158"/>
      <c r="Z54" s="157"/>
      <c r="AA54" s="158"/>
      <c r="AB54" s="157"/>
      <c r="AC54" s="158"/>
      <c r="AD54" s="157"/>
      <c r="AE54" s="158"/>
      <c r="AF54" s="157"/>
      <c r="AG54" s="158"/>
      <c r="AH54" s="157"/>
      <c r="AI54" s="158"/>
      <c r="AJ54" s="157"/>
      <c r="AK54" s="158"/>
      <c r="AL54" s="157"/>
      <c r="AM54" s="158"/>
      <c r="AN54" s="157"/>
      <c r="AO54" s="158"/>
      <c r="AP54" s="157"/>
      <c r="AQ54" s="158"/>
      <c r="AR54" s="157"/>
      <c r="AS54" s="158"/>
      <c r="AT54" s="157"/>
      <c r="AU54" s="158"/>
      <c r="AV54" s="11">
        <f t="shared" si="0"/>
        <v>0</v>
      </c>
      <c r="AW54" s="12">
        <f>IF(T($E54)="","",ROUND(((AV54)*100)/(ข้อมูลเบื้องต้น!$F$11),2))</f>
        <v>0</v>
      </c>
      <c r="AX54" s="13" t="str">
        <f t="shared" si="1"/>
        <v/>
      </c>
    </row>
    <row r="55" spans="2:50" ht="20.149999999999999" customHeight="1" x14ac:dyDescent="0.55000000000000004">
      <c r="B55" s="181" t="str">
        <f t="shared" si="3"/>
        <v>ป.4/2</v>
      </c>
      <c r="C55" s="176">
        <v>11</v>
      </c>
      <c r="D55" s="177">
        <f>Sheet2!I14</f>
        <v>3802</v>
      </c>
      <c r="E55" s="182" t="str">
        <f>Sheet2!J14</f>
        <v>เด็กหญิง</v>
      </c>
      <c r="F55" s="183" t="str">
        <f>Sheet2!K14</f>
        <v>ณดารัตน์</v>
      </c>
      <c r="G55" s="184" t="str">
        <f>Sheet2!L14</f>
        <v>ยูลึ</v>
      </c>
      <c r="H55" s="157"/>
      <c r="I55" s="158"/>
      <c r="J55" s="157"/>
      <c r="K55" s="158"/>
      <c r="L55" s="157"/>
      <c r="M55" s="158"/>
      <c r="N55" s="157"/>
      <c r="O55" s="158"/>
      <c r="P55" s="157"/>
      <c r="Q55" s="158"/>
      <c r="R55" s="157"/>
      <c r="S55" s="158"/>
      <c r="T55" s="157"/>
      <c r="U55" s="158"/>
      <c r="V55" s="157"/>
      <c r="W55" s="158"/>
      <c r="X55" s="157"/>
      <c r="Y55" s="158"/>
      <c r="Z55" s="157"/>
      <c r="AA55" s="158"/>
      <c r="AB55" s="157"/>
      <c r="AC55" s="158"/>
      <c r="AD55" s="157"/>
      <c r="AE55" s="158"/>
      <c r="AF55" s="157"/>
      <c r="AG55" s="158"/>
      <c r="AH55" s="157"/>
      <c r="AI55" s="158"/>
      <c r="AJ55" s="157"/>
      <c r="AK55" s="158"/>
      <c r="AL55" s="157"/>
      <c r="AM55" s="158"/>
      <c r="AN55" s="157"/>
      <c r="AO55" s="158"/>
      <c r="AP55" s="157"/>
      <c r="AQ55" s="158"/>
      <c r="AR55" s="157"/>
      <c r="AS55" s="158"/>
      <c r="AT55" s="157"/>
      <c r="AU55" s="158"/>
      <c r="AV55" s="11">
        <f t="shared" ref="AV55:AV84" si="4">IF(T($E55)="","",(SUM(H55,J55,L55,N55,P55,R55,T55,V55,X55,Z55,AB55,AD55,AF55,AH55,AJ55,AL55,AN55,AP55,AR55,AT55)))</f>
        <v>0</v>
      </c>
      <c r="AW55" s="12">
        <f>IF(T($E55)="","",ROUND(((AV55)*100)/(ข้อมูลเบื้องต้น!$F$11),2))</f>
        <v>0</v>
      </c>
      <c r="AX55" s="13" t="str">
        <f t="shared" si="1"/>
        <v/>
      </c>
    </row>
    <row r="56" spans="2:50" ht="20.149999999999999" customHeight="1" x14ac:dyDescent="0.55000000000000004">
      <c r="B56" s="181" t="str">
        <f t="shared" si="3"/>
        <v>ป.4/2</v>
      </c>
      <c r="C56" s="176">
        <v>12</v>
      </c>
      <c r="D56" s="177">
        <f>Sheet2!I15</f>
        <v>3809</v>
      </c>
      <c r="E56" s="182" t="str">
        <f>Sheet2!J15</f>
        <v>เด็กหญิง</v>
      </c>
      <c r="F56" s="183" t="str">
        <f>Sheet2!K15</f>
        <v>ชนกานต์</v>
      </c>
      <c r="G56" s="184" t="str">
        <f>Sheet2!L15</f>
        <v>ยืนยิ่ง</v>
      </c>
      <c r="H56" s="157"/>
      <c r="I56" s="158"/>
      <c r="J56" s="157"/>
      <c r="K56" s="158"/>
      <c r="L56" s="157"/>
      <c r="M56" s="158"/>
      <c r="N56" s="157"/>
      <c r="O56" s="158"/>
      <c r="P56" s="157"/>
      <c r="Q56" s="158"/>
      <c r="R56" s="157"/>
      <c r="S56" s="158"/>
      <c r="T56" s="157"/>
      <c r="U56" s="158"/>
      <c r="V56" s="157"/>
      <c r="W56" s="158"/>
      <c r="X56" s="157"/>
      <c r="Y56" s="158"/>
      <c r="Z56" s="157"/>
      <c r="AA56" s="158"/>
      <c r="AB56" s="157"/>
      <c r="AC56" s="158"/>
      <c r="AD56" s="157"/>
      <c r="AE56" s="158"/>
      <c r="AF56" s="157"/>
      <c r="AG56" s="158"/>
      <c r="AH56" s="157"/>
      <c r="AI56" s="158"/>
      <c r="AJ56" s="157"/>
      <c r="AK56" s="158"/>
      <c r="AL56" s="157"/>
      <c r="AM56" s="158"/>
      <c r="AN56" s="157"/>
      <c r="AO56" s="158"/>
      <c r="AP56" s="157"/>
      <c r="AQ56" s="158"/>
      <c r="AR56" s="157"/>
      <c r="AS56" s="158"/>
      <c r="AT56" s="157"/>
      <c r="AU56" s="158"/>
      <c r="AV56" s="11">
        <f t="shared" si="4"/>
        <v>0</v>
      </c>
      <c r="AW56" s="12">
        <f>IF(T($E56)="","",ROUND(((AV56)*100)/(ข้อมูลเบื้องต้น!$F$11),2))</f>
        <v>0</v>
      </c>
      <c r="AX56" s="13" t="str">
        <f t="shared" si="1"/>
        <v/>
      </c>
    </row>
    <row r="57" spans="2:50" ht="20.149999999999999" customHeight="1" x14ac:dyDescent="0.55000000000000004">
      <c r="B57" s="181" t="str">
        <f t="shared" si="3"/>
        <v>ป.4/2</v>
      </c>
      <c r="C57" s="176">
        <v>13</v>
      </c>
      <c r="D57" s="177">
        <f>Sheet2!I16</f>
        <v>3811</v>
      </c>
      <c r="E57" s="182" t="str">
        <f>Sheet2!J16</f>
        <v>เด็กหญิง</v>
      </c>
      <c r="F57" s="183" t="str">
        <f>Sheet2!K16</f>
        <v>กุลประกาย</v>
      </c>
      <c r="G57" s="184" t="str">
        <f>Sheet2!L16</f>
        <v>สุบิน</v>
      </c>
      <c r="H57" s="157"/>
      <c r="I57" s="158"/>
      <c r="J57" s="157"/>
      <c r="K57" s="158"/>
      <c r="L57" s="157"/>
      <c r="M57" s="158"/>
      <c r="N57" s="157"/>
      <c r="O57" s="158"/>
      <c r="P57" s="157"/>
      <c r="Q57" s="158"/>
      <c r="R57" s="157"/>
      <c r="S57" s="158"/>
      <c r="T57" s="157"/>
      <c r="U57" s="158"/>
      <c r="V57" s="157"/>
      <c r="W57" s="158"/>
      <c r="X57" s="157"/>
      <c r="Y57" s="158"/>
      <c r="Z57" s="157"/>
      <c r="AA57" s="158"/>
      <c r="AB57" s="157"/>
      <c r="AC57" s="158"/>
      <c r="AD57" s="157"/>
      <c r="AE57" s="158"/>
      <c r="AF57" s="157"/>
      <c r="AG57" s="158"/>
      <c r="AH57" s="157"/>
      <c r="AI57" s="158"/>
      <c r="AJ57" s="157"/>
      <c r="AK57" s="158"/>
      <c r="AL57" s="157"/>
      <c r="AM57" s="158"/>
      <c r="AN57" s="157"/>
      <c r="AO57" s="158"/>
      <c r="AP57" s="157"/>
      <c r="AQ57" s="158"/>
      <c r="AR57" s="157"/>
      <c r="AS57" s="158"/>
      <c r="AT57" s="157"/>
      <c r="AU57" s="158"/>
      <c r="AV57" s="11">
        <f t="shared" si="4"/>
        <v>0</v>
      </c>
      <c r="AW57" s="12">
        <f>IF(T($E57)="","",ROUND(((AV57)*100)/(ข้อมูลเบื้องต้น!$F$11),2))</f>
        <v>0</v>
      </c>
      <c r="AX57" s="13" t="str">
        <f t="shared" si="1"/>
        <v/>
      </c>
    </row>
    <row r="58" spans="2:50" ht="20.149999999999999" customHeight="1" x14ac:dyDescent="0.55000000000000004">
      <c r="B58" s="181" t="str">
        <f t="shared" si="3"/>
        <v>ป.4/2</v>
      </c>
      <c r="C58" s="176">
        <v>14</v>
      </c>
      <c r="D58" s="177">
        <f>Sheet2!I17</f>
        <v>3816</v>
      </c>
      <c r="E58" s="182" t="str">
        <f>Sheet2!J17</f>
        <v>เด็กหญิง</v>
      </c>
      <c r="F58" s="183" t="str">
        <f>Sheet2!K17</f>
        <v>เอวารินทร์</v>
      </c>
      <c r="G58" s="184" t="str">
        <f>Sheet2!L17</f>
        <v>สุขเกษม</v>
      </c>
      <c r="H58" s="157"/>
      <c r="I58" s="158"/>
      <c r="J58" s="157"/>
      <c r="K58" s="158"/>
      <c r="L58" s="157"/>
      <c r="M58" s="158"/>
      <c r="N58" s="157"/>
      <c r="O58" s="158"/>
      <c r="P58" s="157"/>
      <c r="Q58" s="158"/>
      <c r="R58" s="157"/>
      <c r="S58" s="158"/>
      <c r="T58" s="157"/>
      <c r="U58" s="158"/>
      <c r="V58" s="157"/>
      <c r="W58" s="158"/>
      <c r="X58" s="157"/>
      <c r="Y58" s="158"/>
      <c r="Z58" s="157"/>
      <c r="AA58" s="158"/>
      <c r="AB58" s="157"/>
      <c r="AC58" s="158"/>
      <c r="AD58" s="157"/>
      <c r="AE58" s="158"/>
      <c r="AF58" s="157"/>
      <c r="AG58" s="158"/>
      <c r="AH58" s="157"/>
      <c r="AI58" s="158"/>
      <c r="AJ58" s="157"/>
      <c r="AK58" s="158"/>
      <c r="AL58" s="157"/>
      <c r="AM58" s="158"/>
      <c r="AN58" s="157"/>
      <c r="AO58" s="158"/>
      <c r="AP58" s="157"/>
      <c r="AQ58" s="158"/>
      <c r="AR58" s="157"/>
      <c r="AS58" s="158"/>
      <c r="AT58" s="157"/>
      <c r="AU58" s="158"/>
      <c r="AV58" s="11">
        <f t="shared" si="4"/>
        <v>0</v>
      </c>
      <c r="AW58" s="12">
        <f>IF(T($E58)="","",ROUND(((AV58)*100)/(ข้อมูลเบื้องต้น!$F$11),2))</f>
        <v>0</v>
      </c>
      <c r="AX58" s="13" t="str">
        <f t="shared" si="1"/>
        <v/>
      </c>
    </row>
    <row r="59" spans="2:50" ht="20.149999999999999" customHeight="1" x14ac:dyDescent="0.55000000000000004">
      <c r="B59" s="181" t="str">
        <f t="shared" si="3"/>
        <v>ป.4/2</v>
      </c>
      <c r="C59" s="176">
        <v>15</v>
      </c>
      <c r="D59" s="177">
        <f>Sheet2!I18</f>
        <v>3853</v>
      </c>
      <c r="E59" s="182" t="str">
        <f>Sheet2!J18</f>
        <v>เด็กหญิง</v>
      </c>
      <c r="F59" s="183" t="str">
        <f>Sheet2!K18</f>
        <v>วิยะดา</v>
      </c>
      <c r="G59" s="184" t="str">
        <f>Sheet2!L18</f>
        <v>สิมมา</v>
      </c>
      <c r="H59" s="157"/>
      <c r="I59" s="158"/>
      <c r="J59" s="157"/>
      <c r="K59" s="158"/>
      <c r="L59" s="157"/>
      <c r="M59" s="158"/>
      <c r="N59" s="157"/>
      <c r="O59" s="158"/>
      <c r="P59" s="157"/>
      <c r="Q59" s="158"/>
      <c r="R59" s="157"/>
      <c r="S59" s="158"/>
      <c r="T59" s="157"/>
      <c r="U59" s="158"/>
      <c r="V59" s="157"/>
      <c r="W59" s="158"/>
      <c r="X59" s="157"/>
      <c r="Y59" s="158"/>
      <c r="Z59" s="157"/>
      <c r="AA59" s="158"/>
      <c r="AB59" s="157"/>
      <c r="AC59" s="158"/>
      <c r="AD59" s="157"/>
      <c r="AE59" s="158"/>
      <c r="AF59" s="157"/>
      <c r="AG59" s="158"/>
      <c r="AH59" s="157"/>
      <c r="AI59" s="158"/>
      <c r="AJ59" s="157"/>
      <c r="AK59" s="158"/>
      <c r="AL59" s="157"/>
      <c r="AM59" s="158"/>
      <c r="AN59" s="157"/>
      <c r="AO59" s="158"/>
      <c r="AP59" s="157"/>
      <c r="AQ59" s="158"/>
      <c r="AR59" s="157"/>
      <c r="AS59" s="158"/>
      <c r="AT59" s="157"/>
      <c r="AU59" s="158"/>
      <c r="AV59" s="11">
        <f t="shared" si="4"/>
        <v>0</v>
      </c>
      <c r="AW59" s="12">
        <f>IF(T($E59)="","",ROUND(((AV59)*100)/(ข้อมูลเบื้องต้น!$F$11),2))</f>
        <v>0</v>
      </c>
      <c r="AX59" s="13" t="str">
        <f t="shared" si="1"/>
        <v/>
      </c>
    </row>
    <row r="60" spans="2:50" ht="20.149999999999999" customHeight="1" x14ac:dyDescent="0.55000000000000004">
      <c r="B60" s="181" t="str">
        <f t="shared" si="3"/>
        <v>ป.4/2</v>
      </c>
      <c r="C60" s="176">
        <v>16</v>
      </c>
      <c r="D60" s="177">
        <f>Sheet2!I19</f>
        <v>3854</v>
      </c>
      <c r="E60" s="182" t="str">
        <f>Sheet2!J19</f>
        <v>เด็กหญิง</v>
      </c>
      <c r="F60" s="183" t="str">
        <f>Sheet2!K19</f>
        <v>ณัฐกมล</v>
      </c>
      <c r="G60" s="184" t="str">
        <f>Sheet2!L19</f>
        <v>สอนง่าย</v>
      </c>
      <c r="H60" s="157"/>
      <c r="I60" s="158"/>
      <c r="J60" s="157"/>
      <c r="K60" s="158"/>
      <c r="L60" s="157"/>
      <c r="M60" s="158"/>
      <c r="N60" s="157"/>
      <c r="O60" s="158"/>
      <c r="P60" s="157"/>
      <c r="Q60" s="158"/>
      <c r="R60" s="157"/>
      <c r="S60" s="158"/>
      <c r="T60" s="157"/>
      <c r="U60" s="158"/>
      <c r="V60" s="157"/>
      <c r="W60" s="158"/>
      <c r="X60" s="157"/>
      <c r="Y60" s="158"/>
      <c r="Z60" s="157"/>
      <c r="AA60" s="158"/>
      <c r="AB60" s="157"/>
      <c r="AC60" s="158"/>
      <c r="AD60" s="157"/>
      <c r="AE60" s="158"/>
      <c r="AF60" s="157"/>
      <c r="AG60" s="158"/>
      <c r="AH60" s="157"/>
      <c r="AI60" s="158"/>
      <c r="AJ60" s="157"/>
      <c r="AK60" s="158"/>
      <c r="AL60" s="157"/>
      <c r="AM60" s="158"/>
      <c r="AN60" s="157"/>
      <c r="AO60" s="158"/>
      <c r="AP60" s="157"/>
      <c r="AQ60" s="158"/>
      <c r="AR60" s="157"/>
      <c r="AS60" s="158"/>
      <c r="AT60" s="157"/>
      <c r="AU60" s="158"/>
      <c r="AV60" s="11">
        <f t="shared" si="4"/>
        <v>0</v>
      </c>
      <c r="AW60" s="12">
        <f>IF(T($E60)="","",ROUND(((AV60)*100)/(ข้อมูลเบื้องต้น!$F$11),2))</f>
        <v>0</v>
      </c>
      <c r="AX60" s="13" t="str">
        <f t="shared" si="1"/>
        <v/>
      </c>
    </row>
    <row r="61" spans="2:50" ht="20.149999999999999" customHeight="1" x14ac:dyDescent="0.55000000000000004">
      <c r="B61" s="181" t="str">
        <f t="shared" si="3"/>
        <v>ป.4/2</v>
      </c>
      <c r="C61" s="176">
        <v>17</v>
      </c>
      <c r="D61" s="177">
        <f>Sheet2!I20</f>
        <v>3933</v>
      </c>
      <c r="E61" s="182" t="str">
        <f>Sheet2!J20</f>
        <v>เด็กหญิง</v>
      </c>
      <c r="F61" s="183" t="str">
        <f>Sheet2!K20</f>
        <v>อัจฉรินทร์ธร</v>
      </c>
      <c r="G61" s="184" t="str">
        <f>Sheet2!L20</f>
        <v>คำอ้อย</v>
      </c>
      <c r="H61" s="157"/>
      <c r="I61" s="158"/>
      <c r="J61" s="157"/>
      <c r="K61" s="158"/>
      <c r="L61" s="157"/>
      <c r="M61" s="158"/>
      <c r="N61" s="157"/>
      <c r="O61" s="158"/>
      <c r="P61" s="157"/>
      <c r="Q61" s="158"/>
      <c r="R61" s="157"/>
      <c r="S61" s="158"/>
      <c r="T61" s="157"/>
      <c r="U61" s="158"/>
      <c r="V61" s="157"/>
      <c r="W61" s="158"/>
      <c r="X61" s="157"/>
      <c r="Y61" s="158"/>
      <c r="Z61" s="157"/>
      <c r="AA61" s="158"/>
      <c r="AB61" s="157"/>
      <c r="AC61" s="158"/>
      <c r="AD61" s="157"/>
      <c r="AE61" s="158"/>
      <c r="AF61" s="157"/>
      <c r="AG61" s="158"/>
      <c r="AH61" s="157"/>
      <c r="AI61" s="158"/>
      <c r="AJ61" s="157"/>
      <c r="AK61" s="158"/>
      <c r="AL61" s="157"/>
      <c r="AM61" s="158"/>
      <c r="AN61" s="157"/>
      <c r="AO61" s="158"/>
      <c r="AP61" s="157"/>
      <c r="AQ61" s="158"/>
      <c r="AR61" s="157"/>
      <c r="AS61" s="158"/>
      <c r="AT61" s="157"/>
      <c r="AU61" s="158"/>
      <c r="AV61" s="11">
        <f t="shared" si="4"/>
        <v>0</v>
      </c>
      <c r="AW61" s="12">
        <f>IF(T($E61)="","",ROUND(((AV61)*100)/(ข้อมูลเบื้องต้น!$F$11),2))</f>
        <v>0</v>
      </c>
      <c r="AX61" s="13" t="str">
        <f t="shared" si="1"/>
        <v/>
      </c>
    </row>
    <row r="62" spans="2:50" ht="20.149999999999999" customHeight="1" x14ac:dyDescent="0.55000000000000004">
      <c r="B62" s="181" t="str">
        <f t="shared" si="3"/>
        <v>ป.4/2</v>
      </c>
      <c r="C62" s="176">
        <v>18</v>
      </c>
      <c r="D62" s="177">
        <f>Sheet2!I21</f>
        <v>3939</v>
      </c>
      <c r="E62" s="182" t="str">
        <f>Sheet2!J21</f>
        <v>เด็กหญิง</v>
      </c>
      <c r="F62" s="183" t="str">
        <f>Sheet2!K21</f>
        <v>ผุสดี</v>
      </c>
      <c r="G62" s="184" t="str">
        <f>Sheet2!L21</f>
        <v>สมรัก</v>
      </c>
      <c r="H62" s="157"/>
      <c r="I62" s="158"/>
      <c r="J62" s="157"/>
      <c r="K62" s="158"/>
      <c r="L62" s="157"/>
      <c r="M62" s="158"/>
      <c r="N62" s="157"/>
      <c r="O62" s="158"/>
      <c r="P62" s="157"/>
      <c r="Q62" s="158"/>
      <c r="R62" s="157"/>
      <c r="S62" s="158"/>
      <c r="T62" s="157"/>
      <c r="U62" s="158"/>
      <c r="V62" s="157"/>
      <c r="W62" s="158"/>
      <c r="X62" s="157"/>
      <c r="Y62" s="158"/>
      <c r="Z62" s="157"/>
      <c r="AA62" s="158"/>
      <c r="AB62" s="157"/>
      <c r="AC62" s="158"/>
      <c r="AD62" s="157"/>
      <c r="AE62" s="158"/>
      <c r="AF62" s="157"/>
      <c r="AG62" s="158"/>
      <c r="AH62" s="157"/>
      <c r="AI62" s="158"/>
      <c r="AJ62" s="157"/>
      <c r="AK62" s="158"/>
      <c r="AL62" s="157"/>
      <c r="AM62" s="158"/>
      <c r="AN62" s="157"/>
      <c r="AO62" s="158"/>
      <c r="AP62" s="157"/>
      <c r="AQ62" s="158"/>
      <c r="AR62" s="157"/>
      <c r="AS62" s="158"/>
      <c r="AT62" s="157"/>
      <c r="AU62" s="158"/>
      <c r="AV62" s="11">
        <f t="shared" si="4"/>
        <v>0</v>
      </c>
      <c r="AW62" s="12">
        <f>IF(T($E62)="","",ROUND(((AV62)*100)/(ข้อมูลเบื้องต้น!$F$11),2))</f>
        <v>0</v>
      </c>
      <c r="AX62" s="13" t="str">
        <f t="shared" si="1"/>
        <v/>
      </c>
    </row>
    <row r="63" spans="2:50" ht="20.149999999999999" customHeight="1" x14ac:dyDescent="0.55000000000000004">
      <c r="B63" s="181" t="str">
        <f t="shared" si="3"/>
        <v>ป.4/2</v>
      </c>
      <c r="C63" s="176">
        <v>19</v>
      </c>
      <c r="D63" s="177">
        <f>Sheet2!I22</f>
        <v>3948</v>
      </c>
      <c r="E63" s="182" t="str">
        <f>Sheet2!J22</f>
        <v>เด็กหญิง</v>
      </c>
      <c r="F63" s="183" t="str">
        <f>Sheet2!K22</f>
        <v>บัณฑิตา</v>
      </c>
      <c r="G63" s="184">
        <f>Sheet2!L22</f>
        <v>0</v>
      </c>
      <c r="H63" s="157"/>
      <c r="I63" s="158"/>
      <c r="J63" s="157"/>
      <c r="K63" s="158"/>
      <c r="L63" s="157"/>
      <c r="M63" s="158"/>
      <c r="N63" s="157"/>
      <c r="O63" s="158"/>
      <c r="P63" s="157"/>
      <c r="Q63" s="158"/>
      <c r="R63" s="157"/>
      <c r="S63" s="158"/>
      <c r="T63" s="157"/>
      <c r="U63" s="158"/>
      <c r="V63" s="157"/>
      <c r="W63" s="158"/>
      <c r="X63" s="157"/>
      <c r="Y63" s="158"/>
      <c r="Z63" s="157"/>
      <c r="AA63" s="158"/>
      <c r="AB63" s="157"/>
      <c r="AC63" s="158"/>
      <c r="AD63" s="157"/>
      <c r="AE63" s="158"/>
      <c r="AF63" s="157"/>
      <c r="AG63" s="158"/>
      <c r="AH63" s="157"/>
      <c r="AI63" s="158"/>
      <c r="AJ63" s="157"/>
      <c r="AK63" s="158"/>
      <c r="AL63" s="157"/>
      <c r="AM63" s="158"/>
      <c r="AN63" s="157"/>
      <c r="AO63" s="158"/>
      <c r="AP63" s="157"/>
      <c r="AQ63" s="158"/>
      <c r="AR63" s="157"/>
      <c r="AS63" s="158"/>
      <c r="AT63" s="157"/>
      <c r="AU63" s="158"/>
      <c r="AV63" s="11">
        <f t="shared" si="4"/>
        <v>0</v>
      </c>
      <c r="AW63" s="12">
        <f>IF(T($E63)="","",ROUND(((AV63)*100)/(ข้อมูลเบื้องต้น!$F$11),2))</f>
        <v>0</v>
      </c>
      <c r="AX63" s="13" t="str">
        <f t="shared" si="1"/>
        <v/>
      </c>
    </row>
    <row r="64" spans="2:50" ht="20.149999999999999" customHeight="1" x14ac:dyDescent="0.55000000000000004">
      <c r="B64" s="181" t="str">
        <f t="shared" si="3"/>
        <v>ป.4/2</v>
      </c>
      <c r="C64" s="176">
        <v>20</v>
      </c>
      <c r="D64" s="177">
        <f>Sheet2!I23</f>
        <v>3954</v>
      </c>
      <c r="E64" s="182" t="str">
        <f>Sheet2!J23</f>
        <v>เด็กหญิง</v>
      </c>
      <c r="F64" s="183" t="str">
        <f>Sheet2!K23</f>
        <v>สุภัชชา</v>
      </c>
      <c r="G64" s="184" t="str">
        <f>Sheet2!L23</f>
        <v>คารวะสมบัติ</v>
      </c>
      <c r="H64" s="157"/>
      <c r="I64" s="158"/>
      <c r="J64" s="157"/>
      <c r="K64" s="158"/>
      <c r="L64" s="157"/>
      <c r="M64" s="158"/>
      <c r="N64" s="157"/>
      <c r="O64" s="158"/>
      <c r="P64" s="157"/>
      <c r="Q64" s="158"/>
      <c r="R64" s="157"/>
      <c r="S64" s="158"/>
      <c r="T64" s="157"/>
      <c r="U64" s="158"/>
      <c r="V64" s="157"/>
      <c r="W64" s="158"/>
      <c r="X64" s="157"/>
      <c r="Y64" s="158"/>
      <c r="Z64" s="157"/>
      <c r="AA64" s="158"/>
      <c r="AB64" s="157"/>
      <c r="AC64" s="158"/>
      <c r="AD64" s="157"/>
      <c r="AE64" s="158"/>
      <c r="AF64" s="157"/>
      <c r="AG64" s="158"/>
      <c r="AH64" s="157"/>
      <c r="AI64" s="158"/>
      <c r="AJ64" s="157"/>
      <c r="AK64" s="158"/>
      <c r="AL64" s="157"/>
      <c r="AM64" s="158"/>
      <c r="AN64" s="157"/>
      <c r="AO64" s="158"/>
      <c r="AP64" s="157"/>
      <c r="AQ64" s="158"/>
      <c r="AR64" s="157"/>
      <c r="AS64" s="158"/>
      <c r="AT64" s="157"/>
      <c r="AU64" s="158"/>
      <c r="AV64" s="11">
        <f t="shared" si="4"/>
        <v>0</v>
      </c>
      <c r="AW64" s="12">
        <f>IF(T($E64)="","",ROUND(((AV64)*100)/(ข้อมูลเบื้องต้น!$F$11),2))</f>
        <v>0</v>
      </c>
      <c r="AX64" s="13" t="str">
        <f t="shared" si="1"/>
        <v/>
      </c>
    </row>
    <row r="65" spans="2:50" ht="20.149999999999999" customHeight="1" x14ac:dyDescent="0.55000000000000004">
      <c r="B65" s="181" t="str">
        <f t="shared" si="3"/>
        <v>ป.4/2</v>
      </c>
      <c r="C65" s="176">
        <v>21</v>
      </c>
      <c r="D65" s="177">
        <f>Sheet2!I24</f>
        <v>4077</v>
      </c>
      <c r="E65" s="182" t="str">
        <f>Sheet2!J24</f>
        <v>เด็กหญิง</v>
      </c>
      <c r="F65" s="183" t="str">
        <f>Sheet2!K24</f>
        <v>บุญนิสา</v>
      </c>
      <c r="G65" s="184" t="str">
        <f>Sheet2!L24</f>
        <v>สอนปัญญา</v>
      </c>
      <c r="H65" s="157"/>
      <c r="I65" s="158"/>
      <c r="J65" s="157"/>
      <c r="K65" s="158"/>
      <c r="L65" s="157"/>
      <c r="M65" s="158"/>
      <c r="N65" s="157"/>
      <c r="O65" s="158"/>
      <c r="P65" s="157"/>
      <c r="Q65" s="158"/>
      <c r="R65" s="157"/>
      <c r="S65" s="158"/>
      <c r="T65" s="157"/>
      <c r="U65" s="158"/>
      <c r="V65" s="157"/>
      <c r="W65" s="158"/>
      <c r="X65" s="157"/>
      <c r="Y65" s="158"/>
      <c r="Z65" s="157"/>
      <c r="AA65" s="158"/>
      <c r="AB65" s="157"/>
      <c r="AC65" s="158"/>
      <c r="AD65" s="157"/>
      <c r="AE65" s="158"/>
      <c r="AF65" s="157"/>
      <c r="AG65" s="158"/>
      <c r="AH65" s="157"/>
      <c r="AI65" s="158"/>
      <c r="AJ65" s="157"/>
      <c r="AK65" s="158"/>
      <c r="AL65" s="157"/>
      <c r="AM65" s="158"/>
      <c r="AN65" s="157"/>
      <c r="AO65" s="158"/>
      <c r="AP65" s="157"/>
      <c r="AQ65" s="158"/>
      <c r="AR65" s="157"/>
      <c r="AS65" s="158"/>
      <c r="AT65" s="157"/>
      <c r="AU65" s="158"/>
      <c r="AV65" s="11">
        <f t="shared" si="4"/>
        <v>0</v>
      </c>
      <c r="AW65" s="12">
        <f>IF(T($E65)="","",ROUND(((AV65)*100)/(ข้อมูลเบื้องต้น!$F$11),2))</f>
        <v>0</v>
      </c>
      <c r="AX65" s="13" t="str">
        <f t="shared" si="1"/>
        <v/>
      </c>
    </row>
    <row r="66" spans="2:50" ht="20.149999999999999" customHeight="1" x14ac:dyDescent="0.55000000000000004">
      <c r="B66" s="181" t="str">
        <f t="shared" si="3"/>
        <v>ป.4/2</v>
      </c>
      <c r="C66" s="176">
        <v>22</v>
      </c>
      <c r="D66" s="177">
        <f>Sheet2!I25</f>
        <v>4078</v>
      </c>
      <c r="E66" s="182" t="str">
        <f>Sheet2!J25</f>
        <v>เด็กหญิง</v>
      </c>
      <c r="F66" s="183" t="str">
        <f>Sheet2!K25</f>
        <v>กัญญาพัชร</v>
      </c>
      <c r="G66" s="184" t="str">
        <f>Sheet2!L25</f>
        <v>เทียนแก้ว</v>
      </c>
      <c r="H66" s="157"/>
      <c r="I66" s="158"/>
      <c r="J66" s="157"/>
      <c r="K66" s="158"/>
      <c r="L66" s="157"/>
      <c r="M66" s="158"/>
      <c r="N66" s="157"/>
      <c r="O66" s="158"/>
      <c r="P66" s="157"/>
      <c r="Q66" s="158"/>
      <c r="R66" s="157"/>
      <c r="S66" s="158"/>
      <c r="T66" s="157"/>
      <c r="U66" s="158"/>
      <c r="V66" s="157"/>
      <c r="W66" s="158"/>
      <c r="X66" s="157"/>
      <c r="Y66" s="158"/>
      <c r="Z66" s="157"/>
      <c r="AA66" s="158"/>
      <c r="AB66" s="157"/>
      <c r="AC66" s="158"/>
      <c r="AD66" s="157"/>
      <c r="AE66" s="158"/>
      <c r="AF66" s="157"/>
      <c r="AG66" s="158"/>
      <c r="AH66" s="157"/>
      <c r="AI66" s="158"/>
      <c r="AJ66" s="157"/>
      <c r="AK66" s="158"/>
      <c r="AL66" s="157"/>
      <c r="AM66" s="158"/>
      <c r="AN66" s="157"/>
      <c r="AO66" s="158"/>
      <c r="AP66" s="157"/>
      <c r="AQ66" s="158"/>
      <c r="AR66" s="157"/>
      <c r="AS66" s="158"/>
      <c r="AT66" s="157"/>
      <c r="AU66" s="158"/>
      <c r="AV66" s="11">
        <f t="shared" si="4"/>
        <v>0</v>
      </c>
      <c r="AW66" s="12">
        <f>IF(T($E66)="","",ROUND(((AV66)*100)/(ข้อมูลเบื้องต้น!$F$11),2))</f>
        <v>0</v>
      </c>
      <c r="AX66" s="13" t="str">
        <f t="shared" si="1"/>
        <v/>
      </c>
    </row>
    <row r="67" spans="2:50" ht="20.149999999999999" customHeight="1" x14ac:dyDescent="0.55000000000000004">
      <c r="B67" s="181" t="str">
        <f t="shared" si="3"/>
        <v>ป.4/2</v>
      </c>
      <c r="C67" s="176">
        <v>23</v>
      </c>
      <c r="D67" s="177">
        <f>Sheet2!I26</f>
        <v>4085</v>
      </c>
      <c r="E67" s="182" t="str">
        <f>Sheet2!J26</f>
        <v>เด็กหญิง</v>
      </c>
      <c r="F67" s="183" t="str">
        <f>Sheet2!K26</f>
        <v>ณัฐนิล</v>
      </c>
      <c r="G67" s="184" t="str">
        <f>Sheet2!L26</f>
        <v>ตะเรือน</v>
      </c>
      <c r="H67" s="157"/>
      <c r="I67" s="158"/>
      <c r="J67" s="157"/>
      <c r="K67" s="158"/>
      <c r="L67" s="157"/>
      <c r="M67" s="158"/>
      <c r="N67" s="157"/>
      <c r="O67" s="158"/>
      <c r="P67" s="157"/>
      <c r="Q67" s="158"/>
      <c r="R67" s="157"/>
      <c r="S67" s="158"/>
      <c r="T67" s="157"/>
      <c r="U67" s="158"/>
      <c r="V67" s="157"/>
      <c r="W67" s="158"/>
      <c r="X67" s="157"/>
      <c r="Y67" s="158"/>
      <c r="Z67" s="157"/>
      <c r="AA67" s="158"/>
      <c r="AB67" s="157"/>
      <c r="AC67" s="158"/>
      <c r="AD67" s="157"/>
      <c r="AE67" s="158"/>
      <c r="AF67" s="157"/>
      <c r="AG67" s="158"/>
      <c r="AH67" s="157"/>
      <c r="AI67" s="158"/>
      <c r="AJ67" s="157"/>
      <c r="AK67" s="158"/>
      <c r="AL67" s="157"/>
      <c r="AM67" s="158"/>
      <c r="AN67" s="157"/>
      <c r="AO67" s="158"/>
      <c r="AP67" s="157"/>
      <c r="AQ67" s="158"/>
      <c r="AR67" s="157"/>
      <c r="AS67" s="158"/>
      <c r="AT67" s="157"/>
      <c r="AU67" s="158"/>
      <c r="AV67" s="11">
        <f t="shared" si="4"/>
        <v>0</v>
      </c>
      <c r="AW67" s="12">
        <f>IF(T($E67)="","",ROUND(((AV67)*100)/(ข้อมูลเบื้องต้น!$F$11),2))</f>
        <v>0</v>
      </c>
      <c r="AX67" s="13" t="str">
        <f t="shared" si="1"/>
        <v/>
      </c>
    </row>
    <row r="68" spans="2:50" ht="20.149999999999999" customHeight="1" x14ac:dyDescent="0.55000000000000004">
      <c r="B68" s="181" t="str">
        <f t="shared" si="3"/>
        <v>ป.4/2</v>
      </c>
      <c r="C68" s="176">
        <v>24</v>
      </c>
      <c r="D68" s="177">
        <f>Sheet2!I27</f>
        <v>4092</v>
      </c>
      <c r="E68" s="182" t="str">
        <f>Sheet2!J27</f>
        <v>เด็กหญิง</v>
      </c>
      <c r="F68" s="183" t="str">
        <f>Sheet2!K27</f>
        <v>นารา</v>
      </c>
      <c r="G68" s="184" t="str">
        <f>Sheet2!L27</f>
        <v>พงษ์ตันกุล</v>
      </c>
      <c r="H68" s="157"/>
      <c r="I68" s="158"/>
      <c r="J68" s="157"/>
      <c r="K68" s="158"/>
      <c r="L68" s="157"/>
      <c r="M68" s="158"/>
      <c r="N68" s="157"/>
      <c r="O68" s="158"/>
      <c r="P68" s="157"/>
      <c r="Q68" s="158"/>
      <c r="R68" s="157"/>
      <c r="S68" s="158"/>
      <c r="T68" s="157"/>
      <c r="U68" s="158"/>
      <c r="V68" s="157"/>
      <c r="W68" s="158"/>
      <c r="X68" s="157"/>
      <c r="Y68" s="158"/>
      <c r="Z68" s="157"/>
      <c r="AA68" s="158"/>
      <c r="AB68" s="157"/>
      <c r="AC68" s="158"/>
      <c r="AD68" s="157"/>
      <c r="AE68" s="158"/>
      <c r="AF68" s="157"/>
      <c r="AG68" s="158"/>
      <c r="AH68" s="157"/>
      <c r="AI68" s="158"/>
      <c r="AJ68" s="157"/>
      <c r="AK68" s="158"/>
      <c r="AL68" s="157"/>
      <c r="AM68" s="158"/>
      <c r="AN68" s="157"/>
      <c r="AO68" s="158"/>
      <c r="AP68" s="157"/>
      <c r="AQ68" s="158"/>
      <c r="AR68" s="157"/>
      <c r="AS68" s="158"/>
      <c r="AT68" s="157"/>
      <c r="AU68" s="158"/>
      <c r="AV68" s="11">
        <f t="shared" si="4"/>
        <v>0</v>
      </c>
      <c r="AW68" s="12">
        <f>IF(T($E68)="","",ROUND(((AV68)*100)/(ข้อมูลเบื้องต้น!$F$11),2))</f>
        <v>0</v>
      </c>
      <c r="AX68" s="13" t="str">
        <f t="shared" si="1"/>
        <v/>
      </c>
    </row>
    <row r="69" spans="2:50" ht="20.149999999999999" customHeight="1" x14ac:dyDescent="0.55000000000000004">
      <c r="B69" s="181" t="str">
        <f t="shared" si="3"/>
        <v>ป.4/2</v>
      </c>
      <c r="C69" s="176">
        <v>25</v>
      </c>
      <c r="D69" s="177">
        <f>Sheet2!I28</f>
        <v>4279</v>
      </c>
      <c r="E69" s="182" t="str">
        <f>Sheet2!J28</f>
        <v>เด็กหญิง</v>
      </c>
      <c r="F69" s="183" t="str">
        <f>Sheet2!K28</f>
        <v>พิชามญชุ์</v>
      </c>
      <c r="G69" s="184" t="str">
        <f>Sheet2!L28</f>
        <v>คำเขื่อน</v>
      </c>
      <c r="H69" s="157"/>
      <c r="I69" s="158"/>
      <c r="J69" s="157"/>
      <c r="K69" s="158"/>
      <c r="L69" s="157"/>
      <c r="M69" s="158"/>
      <c r="N69" s="157"/>
      <c r="O69" s="158"/>
      <c r="P69" s="157"/>
      <c r="Q69" s="158"/>
      <c r="R69" s="157"/>
      <c r="S69" s="158"/>
      <c r="T69" s="157"/>
      <c r="U69" s="158"/>
      <c r="V69" s="157"/>
      <c r="W69" s="158"/>
      <c r="X69" s="157"/>
      <c r="Y69" s="158"/>
      <c r="Z69" s="157"/>
      <c r="AA69" s="158"/>
      <c r="AB69" s="157"/>
      <c r="AC69" s="158"/>
      <c r="AD69" s="157"/>
      <c r="AE69" s="158"/>
      <c r="AF69" s="157"/>
      <c r="AG69" s="158"/>
      <c r="AH69" s="157"/>
      <c r="AI69" s="158"/>
      <c r="AJ69" s="157"/>
      <c r="AK69" s="158"/>
      <c r="AL69" s="157"/>
      <c r="AM69" s="158"/>
      <c r="AN69" s="157"/>
      <c r="AO69" s="158"/>
      <c r="AP69" s="157"/>
      <c r="AQ69" s="158"/>
      <c r="AR69" s="157"/>
      <c r="AS69" s="158"/>
      <c r="AT69" s="157"/>
      <c r="AU69" s="158"/>
      <c r="AV69" s="11">
        <f t="shared" si="4"/>
        <v>0</v>
      </c>
      <c r="AW69" s="12">
        <f>IF(T($E69)="","",ROUND(((AV69)*100)/(ข้อมูลเบื้องต้น!$F$11),2))</f>
        <v>0</v>
      </c>
      <c r="AX69" s="13" t="str">
        <f t="shared" si="1"/>
        <v/>
      </c>
    </row>
    <row r="70" spans="2:50" ht="20.149999999999999" customHeight="1" x14ac:dyDescent="0.55000000000000004">
      <c r="B70" s="181" t="str">
        <f t="shared" si="3"/>
        <v>ป.4/2</v>
      </c>
      <c r="C70" s="176">
        <v>26</v>
      </c>
      <c r="D70" s="177" t="str">
        <f>Sheet2!I29</f>
        <v/>
      </c>
      <c r="E70" s="182" t="str">
        <f>Sheet2!J29</f>
        <v/>
      </c>
      <c r="F70" s="183" t="str">
        <f>Sheet2!K29</f>
        <v/>
      </c>
      <c r="G70" s="184" t="str">
        <f>Sheet2!L29</f>
        <v/>
      </c>
      <c r="H70" s="157"/>
      <c r="I70" s="158"/>
      <c r="J70" s="157"/>
      <c r="K70" s="158"/>
      <c r="L70" s="157"/>
      <c r="M70" s="158"/>
      <c r="N70" s="157"/>
      <c r="O70" s="158"/>
      <c r="P70" s="157"/>
      <c r="Q70" s="158"/>
      <c r="R70" s="157"/>
      <c r="S70" s="158"/>
      <c r="T70" s="157"/>
      <c r="U70" s="158"/>
      <c r="V70" s="157"/>
      <c r="W70" s="158"/>
      <c r="X70" s="157"/>
      <c r="Y70" s="158"/>
      <c r="Z70" s="157"/>
      <c r="AA70" s="158"/>
      <c r="AB70" s="157"/>
      <c r="AC70" s="158"/>
      <c r="AD70" s="157"/>
      <c r="AE70" s="158"/>
      <c r="AF70" s="157"/>
      <c r="AG70" s="158"/>
      <c r="AH70" s="157"/>
      <c r="AI70" s="158"/>
      <c r="AJ70" s="157"/>
      <c r="AK70" s="158"/>
      <c r="AL70" s="157"/>
      <c r="AM70" s="158"/>
      <c r="AN70" s="157"/>
      <c r="AO70" s="158"/>
      <c r="AP70" s="157"/>
      <c r="AQ70" s="158"/>
      <c r="AR70" s="157"/>
      <c r="AS70" s="158"/>
      <c r="AT70" s="157"/>
      <c r="AU70" s="158"/>
      <c r="AV70" s="11" t="str">
        <f t="shared" si="4"/>
        <v/>
      </c>
      <c r="AW70" s="12" t="str">
        <f>IF(T($E70)="","",ROUND(((AV70)*100)/(ข้อมูลเบื้องต้น!$F$11),2))</f>
        <v/>
      </c>
      <c r="AX70" s="13" t="str">
        <f t="shared" ref="AX70:AX84" si="5">IF(($AW70)="","",(IF(AW70&gt;20,"มส","")))</f>
        <v/>
      </c>
    </row>
    <row r="71" spans="2:50" ht="20.149999999999999" customHeight="1" x14ac:dyDescent="0.55000000000000004">
      <c r="B71" s="181" t="str">
        <f t="shared" si="3"/>
        <v>ป.4/2</v>
      </c>
      <c r="C71" s="176">
        <v>27</v>
      </c>
      <c r="D71" s="177" t="str">
        <f>Sheet2!I30</f>
        <v/>
      </c>
      <c r="E71" s="182" t="str">
        <f>Sheet2!J30</f>
        <v/>
      </c>
      <c r="F71" s="183" t="str">
        <f>Sheet2!K30</f>
        <v/>
      </c>
      <c r="G71" s="184" t="str">
        <f>Sheet2!L30</f>
        <v/>
      </c>
      <c r="H71" s="157"/>
      <c r="I71" s="158"/>
      <c r="J71" s="157"/>
      <c r="K71" s="158"/>
      <c r="L71" s="157"/>
      <c r="M71" s="158"/>
      <c r="N71" s="157"/>
      <c r="O71" s="158"/>
      <c r="P71" s="157"/>
      <c r="Q71" s="158"/>
      <c r="R71" s="157"/>
      <c r="S71" s="158"/>
      <c r="T71" s="157"/>
      <c r="U71" s="158"/>
      <c r="V71" s="157"/>
      <c r="W71" s="158"/>
      <c r="X71" s="157"/>
      <c r="Y71" s="158"/>
      <c r="Z71" s="157"/>
      <c r="AA71" s="158"/>
      <c r="AB71" s="157"/>
      <c r="AC71" s="158"/>
      <c r="AD71" s="157"/>
      <c r="AE71" s="158"/>
      <c r="AF71" s="157"/>
      <c r="AG71" s="158"/>
      <c r="AH71" s="157"/>
      <c r="AI71" s="158"/>
      <c r="AJ71" s="157"/>
      <c r="AK71" s="158"/>
      <c r="AL71" s="157"/>
      <c r="AM71" s="158"/>
      <c r="AN71" s="157"/>
      <c r="AO71" s="158"/>
      <c r="AP71" s="157"/>
      <c r="AQ71" s="158"/>
      <c r="AR71" s="157"/>
      <c r="AS71" s="158"/>
      <c r="AT71" s="157"/>
      <c r="AU71" s="158"/>
      <c r="AV71" s="11" t="str">
        <f t="shared" si="4"/>
        <v/>
      </c>
      <c r="AW71" s="12" t="str">
        <f>IF(T($E71)="","",ROUND(((AV71)*100)/(ข้อมูลเบื้องต้น!$F$11),2))</f>
        <v/>
      </c>
      <c r="AX71" s="13" t="str">
        <f t="shared" si="5"/>
        <v/>
      </c>
    </row>
    <row r="72" spans="2:50" ht="20.149999999999999" customHeight="1" x14ac:dyDescent="0.55000000000000004">
      <c r="B72" s="181" t="str">
        <f t="shared" si="3"/>
        <v>ป.4/2</v>
      </c>
      <c r="C72" s="176">
        <v>28</v>
      </c>
      <c r="D72" s="177" t="str">
        <f>Sheet2!I31</f>
        <v/>
      </c>
      <c r="E72" s="182" t="str">
        <f>Sheet2!J31</f>
        <v/>
      </c>
      <c r="F72" s="183" t="str">
        <f>Sheet2!K31</f>
        <v/>
      </c>
      <c r="G72" s="184" t="str">
        <f>Sheet2!L31</f>
        <v/>
      </c>
      <c r="H72" s="157"/>
      <c r="I72" s="158"/>
      <c r="J72" s="157"/>
      <c r="K72" s="158"/>
      <c r="L72" s="157"/>
      <c r="M72" s="158"/>
      <c r="N72" s="157"/>
      <c r="O72" s="158"/>
      <c r="P72" s="157"/>
      <c r="Q72" s="158"/>
      <c r="R72" s="157"/>
      <c r="S72" s="158"/>
      <c r="T72" s="157"/>
      <c r="U72" s="158"/>
      <c r="V72" s="157"/>
      <c r="W72" s="158"/>
      <c r="X72" s="157"/>
      <c r="Y72" s="158"/>
      <c r="Z72" s="157"/>
      <c r="AA72" s="158"/>
      <c r="AB72" s="157"/>
      <c r="AC72" s="158"/>
      <c r="AD72" s="157"/>
      <c r="AE72" s="158"/>
      <c r="AF72" s="157"/>
      <c r="AG72" s="158"/>
      <c r="AH72" s="157"/>
      <c r="AI72" s="158"/>
      <c r="AJ72" s="157"/>
      <c r="AK72" s="158"/>
      <c r="AL72" s="157"/>
      <c r="AM72" s="158"/>
      <c r="AN72" s="157"/>
      <c r="AO72" s="158"/>
      <c r="AP72" s="157"/>
      <c r="AQ72" s="158"/>
      <c r="AR72" s="157"/>
      <c r="AS72" s="158"/>
      <c r="AT72" s="157"/>
      <c r="AU72" s="158"/>
      <c r="AV72" s="11" t="str">
        <f t="shared" si="4"/>
        <v/>
      </c>
      <c r="AW72" s="12" t="str">
        <f>IF(T($E72)="","",ROUND(((AV72)*100)/(ข้อมูลเบื้องต้น!$F$11),2))</f>
        <v/>
      </c>
      <c r="AX72" s="13" t="str">
        <f t="shared" si="5"/>
        <v/>
      </c>
    </row>
    <row r="73" spans="2:50" ht="20.149999999999999" customHeight="1" x14ac:dyDescent="0.55000000000000004">
      <c r="B73" s="181" t="str">
        <f t="shared" si="3"/>
        <v>ป.4/2</v>
      </c>
      <c r="C73" s="176">
        <v>29</v>
      </c>
      <c r="D73" s="177" t="str">
        <f>Sheet2!I32</f>
        <v/>
      </c>
      <c r="E73" s="182" t="str">
        <f>Sheet2!J32</f>
        <v/>
      </c>
      <c r="F73" s="183" t="str">
        <f>Sheet2!K32</f>
        <v/>
      </c>
      <c r="G73" s="184" t="str">
        <f>Sheet2!L32</f>
        <v/>
      </c>
      <c r="H73" s="157"/>
      <c r="I73" s="158"/>
      <c r="J73" s="157"/>
      <c r="K73" s="158"/>
      <c r="L73" s="157"/>
      <c r="M73" s="158"/>
      <c r="N73" s="157"/>
      <c r="O73" s="158"/>
      <c r="P73" s="157"/>
      <c r="Q73" s="158"/>
      <c r="R73" s="157"/>
      <c r="S73" s="158"/>
      <c r="T73" s="157"/>
      <c r="U73" s="158"/>
      <c r="V73" s="157"/>
      <c r="W73" s="158"/>
      <c r="X73" s="157"/>
      <c r="Y73" s="158"/>
      <c r="Z73" s="157"/>
      <c r="AA73" s="158"/>
      <c r="AB73" s="157"/>
      <c r="AC73" s="158"/>
      <c r="AD73" s="157"/>
      <c r="AE73" s="158"/>
      <c r="AF73" s="157"/>
      <c r="AG73" s="158"/>
      <c r="AH73" s="157"/>
      <c r="AI73" s="158"/>
      <c r="AJ73" s="157"/>
      <c r="AK73" s="158"/>
      <c r="AL73" s="157"/>
      <c r="AM73" s="158"/>
      <c r="AN73" s="157"/>
      <c r="AO73" s="158"/>
      <c r="AP73" s="157"/>
      <c r="AQ73" s="158"/>
      <c r="AR73" s="157"/>
      <c r="AS73" s="158"/>
      <c r="AT73" s="157"/>
      <c r="AU73" s="158"/>
      <c r="AV73" s="11" t="str">
        <f t="shared" si="4"/>
        <v/>
      </c>
      <c r="AW73" s="12" t="str">
        <f>IF(T($E73)="","",ROUND(((AV73)*100)/(ข้อมูลเบื้องต้น!$F$11),2))</f>
        <v/>
      </c>
      <c r="AX73" s="13" t="str">
        <f t="shared" si="5"/>
        <v/>
      </c>
    </row>
    <row r="74" spans="2:50" ht="20.149999999999999" customHeight="1" x14ac:dyDescent="0.55000000000000004">
      <c r="B74" s="181" t="str">
        <f t="shared" si="3"/>
        <v>ป.4/2</v>
      </c>
      <c r="C74" s="176">
        <v>30</v>
      </c>
      <c r="D74" s="177" t="str">
        <f>Sheet2!I33</f>
        <v/>
      </c>
      <c r="E74" s="182" t="str">
        <f>Sheet2!J33</f>
        <v/>
      </c>
      <c r="F74" s="183" t="str">
        <f>Sheet2!K33</f>
        <v/>
      </c>
      <c r="G74" s="184" t="str">
        <f>Sheet2!L33</f>
        <v/>
      </c>
      <c r="H74" s="157"/>
      <c r="I74" s="158"/>
      <c r="J74" s="157"/>
      <c r="K74" s="158"/>
      <c r="L74" s="157"/>
      <c r="M74" s="158"/>
      <c r="N74" s="157"/>
      <c r="O74" s="158"/>
      <c r="P74" s="157"/>
      <c r="Q74" s="158"/>
      <c r="R74" s="157"/>
      <c r="S74" s="158"/>
      <c r="T74" s="157"/>
      <c r="U74" s="158"/>
      <c r="V74" s="157"/>
      <c r="W74" s="158"/>
      <c r="X74" s="157"/>
      <c r="Y74" s="158"/>
      <c r="Z74" s="157"/>
      <c r="AA74" s="158"/>
      <c r="AB74" s="157"/>
      <c r="AC74" s="158"/>
      <c r="AD74" s="157"/>
      <c r="AE74" s="158"/>
      <c r="AF74" s="157"/>
      <c r="AG74" s="158"/>
      <c r="AH74" s="157"/>
      <c r="AI74" s="158"/>
      <c r="AJ74" s="157"/>
      <c r="AK74" s="158"/>
      <c r="AL74" s="157"/>
      <c r="AM74" s="158"/>
      <c r="AN74" s="157"/>
      <c r="AO74" s="158"/>
      <c r="AP74" s="157"/>
      <c r="AQ74" s="158"/>
      <c r="AR74" s="157"/>
      <c r="AS74" s="158"/>
      <c r="AT74" s="157"/>
      <c r="AU74" s="158"/>
      <c r="AV74" s="11" t="str">
        <f t="shared" si="4"/>
        <v/>
      </c>
      <c r="AW74" s="12" t="str">
        <f>IF(T($E74)="","",ROUND(((AV74)*100)/(ข้อมูลเบื้องต้น!$F$11),2))</f>
        <v/>
      </c>
      <c r="AX74" s="13" t="str">
        <f t="shared" si="5"/>
        <v/>
      </c>
    </row>
    <row r="75" spans="2:50" ht="20.149999999999999" customHeight="1" x14ac:dyDescent="0.55000000000000004">
      <c r="B75" s="181" t="str">
        <f t="shared" si="3"/>
        <v>ป.4/2</v>
      </c>
      <c r="C75" s="176">
        <v>31</v>
      </c>
      <c r="D75" s="177" t="str">
        <f>Sheet2!I34</f>
        <v/>
      </c>
      <c r="E75" s="182" t="str">
        <f>Sheet2!J34</f>
        <v/>
      </c>
      <c r="F75" s="183" t="str">
        <f>Sheet2!K34</f>
        <v/>
      </c>
      <c r="G75" s="184" t="str">
        <f>Sheet2!L34</f>
        <v/>
      </c>
      <c r="H75" s="157"/>
      <c r="I75" s="158"/>
      <c r="J75" s="157"/>
      <c r="K75" s="158"/>
      <c r="L75" s="157"/>
      <c r="M75" s="158"/>
      <c r="N75" s="157"/>
      <c r="O75" s="158"/>
      <c r="P75" s="157"/>
      <c r="Q75" s="158"/>
      <c r="R75" s="157"/>
      <c r="S75" s="158"/>
      <c r="T75" s="157"/>
      <c r="U75" s="158"/>
      <c r="V75" s="157"/>
      <c r="W75" s="158"/>
      <c r="X75" s="157"/>
      <c r="Y75" s="158"/>
      <c r="Z75" s="157"/>
      <c r="AA75" s="158"/>
      <c r="AB75" s="157"/>
      <c r="AC75" s="158"/>
      <c r="AD75" s="157"/>
      <c r="AE75" s="158"/>
      <c r="AF75" s="157"/>
      <c r="AG75" s="158"/>
      <c r="AH75" s="157"/>
      <c r="AI75" s="158"/>
      <c r="AJ75" s="157"/>
      <c r="AK75" s="158"/>
      <c r="AL75" s="157"/>
      <c r="AM75" s="158"/>
      <c r="AN75" s="157"/>
      <c r="AO75" s="158"/>
      <c r="AP75" s="157"/>
      <c r="AQ75" s="158"/>
      <c r="AR75" s="157"/>
      <c r="AS75" s="158"/>
      <c r="AT75" s="157"/>
      <c r="AU75" s="158"/>
      <c r="AV75" s="11" t="str">
        <f t="shared" si="4"/>
        <v/>
      </c>
      <c r="AW75" s="12" t="str">
        <f>IF(T($E75)="","",ROUND(((AV75)*100)/(ข้อมูลเบื้องต้น!$F$11),2))</f>
        <v/>
      </c>
      <c r="AX75" s="13" t="str">
        <f t="shared" si="5"/>
        <v/>
      </c>
    </row>
    <row r="76" spans="2:50" ht="20.149999999999999" customHeight="1" x14ac:dyDescent="0.55000000000000004">
      <c r="B76" s="181" t="str">
        <f t="shared" si="3"/>
        <v>ป.4/2</v>
      </c>
      <c r="C76" s="176">
        <v>32</v>
      </c>
      <c r="D76" s="177" t="str">
        <f>Sheet2!I35</f>
        <v/>
      </c>
      <c r="E76" s="182" t="str">
        <f>Sheet2!J35</f>
        <v/>
      </c>
      <c r="F76" s="183" t="str">
        <f>Sheet2!K35</f>
        <v/>
      </c>
      <c r="G76" s="184" t="str">
        <f>Sheet2!L35</f>
        <v/>
      </c>
      <c r="H76" s="157"/>
      <c r="I76" s="158"/>
      <c r="J76" s="157"/>
      <c r="K76" s="158"/>
      <c r="L76" s="157"/>
      <c r="M76" s="158"/>
      <c r="N76" s="157"/>
      <c r="O76" s="158"/>
      <c r="P76" s="157"/>
      <c r="Q76" s="158"/>
      <c r="R76" s="157"/>
      <c r="S76" s="158"/>
      <c r="T76" s="157"/>
      <c r="U76" s="158"/>
      <c r="V76" s="157"/>
      <c r="W76" s="158"/>
      <c r="X76" s="157"/>
      <c r="Y76" s="158"/>
      <c r="Z76" s="157"/>
      <c r="AA76" s="158"/>
      <c r="AB76" s="157"/>
      <c r="AC76" s="158"/>
      <c r="AD76" s="157"/>
      <c r="AE76" s="158"/>
      <c r="AF76" s="157"/>
      <c r="AG76" s="158"/>
      <c r="AH76" s="157"/>
      <c r="AI76" s="158"/>
      <c r="AJ76" s="157"/>
      <c r="AK76" s="158"/>
      <c r="AL76" s="157"/>
      <c r="AM76" s="158"/>
      <c r="AN76" s="157"/>
      <c r="AO76" s="158"/>
      <c r="AP76" s="157"/>
      <c r="AQ76" s="158"/>
      <c r="AR76" s="157"/>
      <c r="AS76" s="158"/>
      <c r="AT76" s="157"/>
      <c r="AU76" s="158"/>
      <c r="AV76" s="11" t="str">
        <f t="shared" si="4"/>
        <v/>
      </c>
      <c r="AW76" s="12" t="str">
        <f>IF(T($E76)="","",ROUND(((AV76)*100)/(ข้อมูลเบื้องต้น!$F$11),2))</f>
        <v/>
      </c>
      <c r="AX76" s="13" t="str">
        <f t="shared" si="5"/>
        <v/>
      </c>
    </row>
    <row r="77" spans="2:50" ht="20.149999999999999" customHeight="1" x14ac:dyDescent="0.55000000000000004">
      <c r="B77" s="181" t="str">
        <f t="shared" si="3"/>
        <v>ป.4/2</v>
      </c>
      <c r="C77" s="176">
        <v>33</v>
      </c>
      <c r="D77" s="177" t="str">
        <f>Sheet2!I36</f>
        <v/>
      </c>
      <c r="E77" s="182" t="str">
        <f>Sheet2!J36</f>
        <v/>
      </c>
      <c r="F77" s="183" t="str">
        <f>Sheet2!K36</f>
        <v/>
      </c>
      <c r="G77" s="184" t="str">
        <f>Sheet2!L36</f>
        <v/>
      </c>
      <c r="H77" s="157"/>
      <c r="I77" s="158"/>
      <c r="J77" s="157"/>
      <c r="K77" s="158"/>
      <c r="L77" s="157"/>
      <c r="M77" s="158"/>
      <c r="N77" s="157"/>
      <c r="O77" s="158"/>
      <c r="P77" s="157"/>
      <c r="Q77" s="158"/>
      <c r="R77" s="157"/>
      <c r="S77" s="158"/>
      <c r="T77" s="157"/>
      <c r="U77" s="158"/>
      <c r="V77" s="157"/>
      <c r="W77" s="158"/>
      <c r="X77" s="157"/>
      <c r="Y77" s="158"/>
      <c r="Z77" s="157"/>
      <c r="AA77" s="158"/>
      <c r="AB77" s="157"/>
      <c r="AC77" s="158"/>
      <c r="AD77" s="157"/>
      <c r="AE77" s="158"/>
      <c r="AF77" s="157"/>
      <c r="AG77" s="158"/>
      <c r="AH77" s="157"/>
      <c r="AI77" s="158"/>
      <c r="AJ77" s="157"/>
      <c r="AK77" s="158"/>
      <c r="AL77" s="157"/>
      <c r="AM77" s="158"/>
      <c r="AN77" s="157"/>
      <c r="AO77" s="158"/>
      <c r="AP77" s="157"/>
      <c r="AQ77" s="158"/>
      <c r="AR77" s="157"/>
      <c r="AS77" s="158"/>
      <c r="AT77" s="157"/>
      <c r="AU77" s="158"/>
      <c r="AV77" s="11" t="str">
        <f t="shared" si="4"/>
        <v/>
      </c>
      <c r="AW77" s="12" t="str">
        <f>IF(T($E77)="","",ROUND(((AV77)*100)/(ข้อมูลเบื้องต้น!$F$11),2))</f>
        <v/>
      </c>
      <c r="AX77" s="13" t="str">
        <f t="shared" si="5"/>
        <v/>
      </c>
    </row>
    <row r="78" spans="2:50" ht="20.149999999999999" customHeight="1" x14ac:dyDescent="0.55000000000000004">
      <c r="B78" s="181" t="str">
        <f t="shared" si="3"/>
        <v>ป.4/2</v>
      </c>
      <c r="C78" s="176">
        <v>34</v>
      </c>
      <c r="D78" s="177" t="str">
        <f>Sheet2!I37</f>
        <v/>
      </c>
      <c r="E78" s="182" t="str">
        <f>Sheet2!J37</f>
        <v/>
      </c>
      <c r="F78" s="183" t="str">
        <f>Sheet2!K37</f>
        <v/>
      </c>
      <c r="G78" s="184" t="str">
        <f>Sheet2!L37</f>
        <v/>
      </c>
      <c r="H78" s="157"/>
      <c r="I78" s="158"/>
      <c r="J78" s="157"/>
      <c r="K78" s="158"/>
      <c r="L78" s="157"/>
      <c r="M78" s="158"/>
      <c r="N78" s="157"/>
      <c r="O78" s="158"/>
      <c r="P78" s="157"/>
      <c r="Q78" s="158"/>
      <c r="R78" s="157"/>
      <c r="S78" s="158"/>
      <c r="T78" s="157"/>
      <c r="U78" s="158"/>
      <c r="V78" s="157"/>
      <c r="W78" s="158"/>
      <c r="X78" s="157"/>
      <c r="Y78" s="158"/>
      <c r="Z78" s="157"/>
      <c r="AA78" s="158"/>
      <c r="AB78" s="157"/>
      <c r="AC78" s="158"/>
      <c r="AD78" s="157"/>
      <c r="AE78" s="158"/>
      <c r="AF78" s="157"/>
      <c r="AG78" s="158"/>
      <c r="AH78" s="157"/>
      <c r="AI78" s="158"/>
      <c r="AJ78" s="157"/>
      <c r="AK78" s="158"/>
      <c r="AL78" s="157"/>
      <c r="AM78" s="158"/>
      <c r="AN78" s="157"/>
      <c r="AO78" s="158"/>
      <c r="AP78" s="157"/>
      <c r="AQ78" s="158"/>
      <c r="AR78" s="157"/>
      <c r="AS78" s="158"/>
      <c r="AT78" s="157"/>
      <c r="AU78" s="158"/>
      <c r="AV78" s="11" t="str">
        <f t="shared" si="4"/>
        <v/>
      </c>
      <c r="AW78" s="12" t="str">
        <f>IF(T($E78)="","",ROUND(((AV78)*100)/(ข้อมูลเบื้องต้น!$F$11),2))</f>
        <v/>
      </c>
      <c r="AX78" s="13" t="str">
        <f t="shared" si="5"/>
        <v/>
      </c>
    </row>
    <row r="79" spans="2:50" ht="20.149999999999999" customHeight="1" x14ac:dyDescent="0.55000000000000004">
      <c r="B79" s="181" t="str">
        <f t="shared" si="3"/>
        <v>ป.4/2</v>
      </c>
      <c r="C79" s="176">
        <v>35</v>
      </c>
      <c r="D79" s="177" t="str">
        <f>Sheet2!I38</f>
        <v/>
      </c>
      <c r="E79" s="182" t="str">
        <f>Sheet2!J38</f>
        <v/>
      </c>
      <c r="F79" s="183" t="str">
        <f>Sheet2!K38</f>
        <v/>
      </c>
      <c r="G79" s="184" t="str">
        <f>Sheet2!L38</f>
        <v/>
      </c>
      <c r="H79" s="157"/>
      <c r="I79" s="158"/>
      <c r="J79" s="157"/>
      <c r="K79" s="158"/>
      <c r="L79" s="157"/>
      <c r="M79" s="158"/>
      <c r="N79" s="157"/>
      <c r="O79" s="158"/>
      <c r="P79" s="157"/>
      <c r="Q79" s="158"/>
      <c r="R79" s="157"/>
      <c r="S79" s="158"/>
      <c r="T79" s="157"/>
      <c r="U79" s="158"/>
      <c r="V79" s="157"/>
      <c r="W79" s="158"/>
      <c r="X79" s="157"/>
      <c r="Y79" s="158"/>
      <c r="Z79" s="157"/>
      <c r="AA79" s="158"/>
      <c r="AB79" s="157"/>
      <c r="AC79" s="158"/>
      <c r="AD79" s="157"/>
      <c r="AE79" s="158"/>
      <c r="AF79" s="157"/>
      <c r="AG79" s="158"/>
      <c r="AH79" s="157"/>
      <c r="AI79" s="158"/>
      <c r="AJ79" s="157"/>
      <c r="AK79" s="158"/>
      <c r="AL79" s="157"/>
      <c r="AM79" s="158"/>
      <c r="AN79" s="157"/>
      <c r="AO79" s="158"/>
      <c r="AP79" s="157"/>
      <c r="AQ79" s="158"/>
      <c r="AR79" s="157"/>
      <c r="AS79" s="158"/>
      <c r="AT79" s="157"/>
      <c r="AU79" s="158"/>
      <c r="AV79" s="11" t="str">
        <f t="shared" si="4"/>
        <v/>
      </c>
      <c r="AW79" s="12" t="str">
        <f>IF(T($E79)="","",ROUND(((AV79)*100)/(ข้อมูลเบื้องต้น!$F$11),2))</f>
        <v/>
      </c>
      <c r="AX79" s="13" t="str">
        <f t="shared" si="5"/>
        <v/>
      </c>
    </row>
    <row r="80" spans="2:50" ht="20.149999999999999" customHeight="1" x14ac:dyDescent="0.55000000000000004">
      <c r="B80" s="181" t="str">
        <f t="shared" si="3"/>
        <v>ป.4/2</v>
      </c>
      <c r="C80" s="176">
        <v>36</v>
      </c>
      <c r="D80" s="177" t="str">
        <f>Sheet2!I39</f>
        <v/>
      </c>
      <c r="E80" s="182" t="str">
        <f>Sheet2!J39</f>
        <v/>
      </c>
      <c r="F80" s="183" t="str">
        <f>Sheet2!K39</f>
        <v/>
      </c>
      <c r="G80" s="184" t="str">
        <f>Sheet2!L39</f>
        <v/>
      </c>
      <c r="H80" s="157"/>
      <c r="I80" s="158"/>
      <c r="J80" s="157"/>
      <c r="K80" s="158"/>
      <c r="L80" s="157"/>
      <c r="M80" s="158"/>
      <c r="N80" s="157"/>
      <c r="O80" s="158"/>
      <c r="P80" s="157"/>
      <c r="Q80" s="158"/>
      <c r="R80" s="157"/>
      <c r="S80" s="158"/>
      <c r="T80" s="157"/>
      <c r="U80" s="158"/>
      <c r="V80" s="157"/>
      <c r="W80" s="158"/>
      <c r="X80" s="157"/>
      <c r="Y80" s="158"/>
      <c r="Z80" s="157"/>
      <c r="AA80" s="158"/>
      <c r="AB80" s="157"/>
      <c r="AC80" s="158"/>
      <c r="AD80" s="157"/>
      <c r="AE80" s="158"/>
      <c r="AF80" s="157"/>
      <c r="AG80" s="158"/>
      <c r="AH80" s="157"/>
      <c r="AI80" s="158"/>
      <c r="AJ80" s="157"/>
      <c r="AK80" s="158"/>
      <c r="AL80" s="157"/>
      <c r="AM80" s="158"/>
      <c r="AN80" s="157"/>
      <c r="AO80" s="158"/>
      <c r="AP80" s="157"/>
      <c r="AQ80" s="158"/>
      <c r="AR80" s="157"/>
      <c r="AS80" s="158"/>
      <c r="AT80" s="157"/>
      <c r="AU80" s="158"/>
      <c r="AV80" s="11" t="str">
        <f t="shared" si="4"/>
        <v/>
      </c>
      <c r="AW80" s="12" t="str">
        <f>IF(T($E80)="","",ROUND(((AV80)*100)/(ข้อมูลเบื้องต้น!$F$11),2))</f>
        <v/>
      </c>
      <c r="AX80" s="13" t="str">
        <f t="shared" si="5"/>
        <v/>
      </c>
    </row>
    <row r="81" spans="2:50" ht="20.149999999999999" customHeight="1" x14ac:dyDescent="0.55000000000000004">
      <c r="B81" s="181" t="str">
        <f t="shared" si="3"/>
        <v>ป.4/2</v>
      </c>
      <c r="C81" s="176">
        <v>37</v>
      </c>
      <c r="D81" s="177" t="str">
        <f>Sheet2!I40</f>
        <v/>
      </c>
      <c r="E81" s="182" t="str">
        <f>Sheet2!J40</f>
        <v/>
      </c>
      <c r="F81" s="183" t="str">
        <f>Sheet2!K40</f>
        <v/>
      </c>
      <c r="G81" s="184" t="str">
        <f>Sheet2!L40</f>
        <v/>
      </c>
      <c r="H81" s="157"/>
      <c r="I81" s="158"/>
      <c r="J81" s="157"/>
      <c r="K81" s="158"/>
      <c r="L81" s="157"/>
      <c r="M81" s="158"/>
      <c r="N81" s="157"/>
      <c r="O81" s="158"/>
      <c r="P81" s="157"/>
      <c r="Q81" s="158"/>
      <c r="R81" s="157"/>
      <c r="S81" s="158"/>
      <c r="T81" s="157"/>
      <c r="U81" s="158"/>
      <c r="V81" s="157"/>
      <c r="W81" s="158"/>
      <c r="X81" s="157"/>
      <c r="Y81" s="158"/>
      <c r="Z81" s="157"/>
      <c r="AA81" s="158"/>
      <c r="AB81" s="157"/>
      <c r="AC81" s="158"/>
      <c r="AD81" s="157"/>
      <c r="AE81" s="158"/>
      <c r="AF81" s="157"/>
      <c r="AG81" s="158"/>
      <c r="AH81" s="157"/>
      <c r="AI81" s="158"/>
      <c r="AJ81" s="157"/>
      <c r="AK81" s="158"/>
      <c r="AL81" s="157"/>
      <c r="AM81" s="158"/>
      <c r="AN81" s="157"/>
      <c r="AO81" s="158"/>
      <c r="AP81" s="157"/>
      <c r="AQ81" s="158"/>
      <c r="AR81" s="157"/>
      <c r="AS81" s="158"/>
      <c r="AT81" s="157"/>
      <c r="AU81" s="158"/>
      <c r="AV81" s="11" t="str">
        <f t="shared" si="4"/>
        <v/>
      </c>
      <c r="AW81" s="12" t="str">
        <f>IF(T($E81)="","",ROUND(((AV81)*100)/(ข้อมูลเบื้องต้น!$F$11),2))</f>
        <v/>
      </c>
      <c r="AX81" s="13" t="str">
        <f t="shared" si="5"/>
        <v/>
      </c>
    </row>
    <row r="82" spans="2:50" ht="20.149999999999999" customHeight="1" x14ac:dyDescent="0.55000000000000004">
      <c r="B82" s="181" t="str">
        <f t="shared" si="3"/>
        <v>ป.4/2</v>
      </c>
      <c r="C82" s="176">
        <v>38</v>
      </c>
      <c r="D82" s="177" t="str">
        <f>Sheet2!I41</f>
        <v/>
      </c>
      <c r="E82" s="182" t="str">
        <f>Sheet2!J41</f>
        <v/>
      </c>
      <c r="F82" s="183" t="str">
        <f>Sheet2!K41</f>
        <v/>
      </c>
      <c r="G82" s="184" t="str">
        <f>Sheet2!L41</f>
        <v/>
      </c>
      <c r="H82" s="157"/>
      <c r="I82" s="158"/>
      <c r="J82" s="157"/>
      <c r="K82" s="158"/>
      <c r="L82" s="157"/>
      <c r="M82" s="158"/>
      <c r="N82" s="157"/>
      <c r="O82" s="158"/>
      <c r="P82" s="157"/>
      <c r="Q82" s="158"/>
      <c r="R82" s="157"/>
      <c r="S82" s="158"/>
      <c r="T82" s="157"/>
      <c r="U82" s="158"/>
      <c r="V82" s="157"/>
      <c r="W82" s="158"/>
      <c r="X82" s="157"/>
      <c r="Y82" s="158"/>
      <c r="Z82" s="157"/>
      <c r="AA82" s="158"/>
      <c r="AB82" s="157"/>
      <c r="AC82" s="158"/>
      <c r="AD82" s="157"/>
      <c r="AE82" s="158"/>
      <c r="AF82" s="157"/>
      <c r="AG82" s="158"/>
      <c r="AH82" s="157"/>
      <c r="AI82" s="158"/>
      <c r="AJ82" s="157"/>
      <c r="AK82" s="158"/>
      <c r="AL82" s="157"/>
      <c r="AM82" s="158"/>
      <c r="AN82" s="157"/>
      <c r="AO82" s="158"/>
      <c r="AP82" s="157"/>
      <c r="AQ82" s="158"/>
      <c r="AR82" s="157"/>
      <c r="AS82" s="158"/>
      <c r="AT82" s="157"/>
      <c r="AU82" s="158"/>
      <c r="AV82" s="11" t="str">
        <f t="shared" si="4"/>
        <v/>
      </c>
      <c r="AW82" s="12" t="str">
        <f>IF(T($E82)="","",ROUND(((AV82)*100)/(ข้อมูลเบื้องต้น!$F$11),2))</f>
        <v/>
      </c>
      <c r="AX82" s="13" t="str">
        <f t="shared" si="5"/>
        <v/>
      </c>
    </row>
    <row r="83" spans="2:50" ht="20.149999999999999" customHeight="1" x14ac:dyDescent="0.55000000000000004">
      <c r="B83" s="181" t="str">
        <f t="shared" si="3"/>
        <v>ป.4/2</v>
      </c>
      <c r="C83" s="176">
        <v>39</v>
      </c>
      <c r="D83" s="177" t="str">
        <f>Sheet2!I42</f>
        <v/>
      </c>
      <c r="E83" s="182" t="str">
        <f>Sheet2!J42</f>
        <v/>
      </c>
      <c r="F83" s="183" t="str">
        <f>Sheet2!K42</f>
        <v/>
      </c>
      <c r="G83" s="184" t="str">
        <f>Sheet2!L42</f>
        <v/>
      </c>
      <c r="H83" s="157"/>
      <c r="I83" s="158"/>
      <c r="J83" s="157"/>
      <c r="K83" s="158"/>
      <c r="L83" s="157"/>
      <c r="M83" s="158"/>
      <c r="N83" s="157"/>
      <c r="O83" s="158"/>
      <c r="P83" s="157"/>
      <c r="Q83" s="158"/>
      <c r="R83" s="157"/>
      <c r="S83" s="158"/>
      <c r="T83" s="157"/>
      <c r="U83" s="158"/>
      <c r="V83" s="157"/>
      <c r="W83" s="158"/>
      <c r="X83" s="157"/>
      <c r="Y83" s="158"/>
      <c r="Z83" s="157"/>
      <c r="AA83" s="158"/>
      <c r="AB83" s="157"/>
      <c r="AC83" s="158"/>
      <c r="AD83" s="157"/>
      <c r="AE83" s="158"/>
      <c r="AF83" s="157"/>
      <c r="AG83" s="158"/>
      <c r="AH83" s="157"/>
      <c r="AI83" s="158"/>
      <c r="AJ83" s="157"/>
      <c r="AK83" s="158"/>
      <c r="AL83" s="157"/>
      <c r="AM83" s="158"/>
      <c r="AN83" s="157"/>
      <c r="AO83" s="158"/>
      <c r="AP83" s="157"/>
      <c r="AQ83" s="158"/>
      <c r="AR83" s="157"/>
      <c r="AS83" s="158"/>
      <c r="AT83" s="157"/>
      <c r="AU83" s="158"/>
      <c r="AV83" s="11" t="str">
        <f t="shared" si="4"/>
        <v/>
      </c>
      <c r="AW83" s="12" t="str">
        <f>IF(T($E83)="","",ROUND(((AV83)*100)/(ข้อมูลเบื้องต้น!$F$11),2))</f>
        <v/>
      </c>
      <c r="AX83" s="13" t="str">
        <f t="shared" si="5"/>
        <v/>
      </c>
    </row>
    <row r="84" spans="2:50" ht="20.149999999999999" customHeight="1" x14ac:dyDescent="0.55000000000000004">
      <c r="B84" s="181" t="str">
        <f t="shared" si="3"/>
        <v>ป.4/2</v>
      </c>
      <c r="C84" s="176">
        <v>40</v>
      </c>
      <c r="D84" s="177" t="str">
        <f>Sheet2!I43</f>
        <v/>
      </c>
      <c r="E84" s="182" t="str">
        <f>Sheet2!J43</f>
        <v/>
      </c>
      <c r="F84" s="183" t="str">
        <f>Sheet2!K43</f>
        <v/>
      </c>
      <c r="G84" s="184" t="str">
        <f>Sheet2!L43</f>
        <v/>
      </c>
      <c r="H84" s="157"/>
      <c r="I84" s="158"/>
      <c r="J84" s="157"/>
      <c r="K84" s="158"/>
      <c r="L84" s="157"/>
      <c r="M84" s="158"/>
      <c r="N84" s="157"/>
      <c r="O84" s="158"/>
      <c r="P84" s="157"/>
      <c r="Q84" s="158"/>
      <c r="R84" s="157"/>
      <c r="S84" s="158"/>
      <c r="T84" s="157"/>
      <c r="U84" s="158"/>
      <c r="V84" s="157"/>
      <c r="W84" s="158"/>
      <c r="X84" s="157"/>
      <c r="Y84" s="158"/>
      <c r="Z84" s="157"/>
      <c r="AA84" s="158"/>
      <c r="AB84" s="157"/>
      <c r="AC84" s="158"/>
      <c r="AD84" s="157"/>
      <c r="AE84" s="158"/>
      <c r="AF84" s="157"/>
      <c r="AG84" s="158"/>
      <c r="AH84" s="157"/>
      <c r="AI84" s="158"/>
      <c r="AJ84" s="157"/>
      <c r="AK84" s="158"/>
      <c r="AL84" s="157"/>
      <c r="AM84" s="158"/>
      <c r="AN84" s="157"/>
      <c r="AO84" s="158"/>
      <c r="AP84" s="157"/>
      <c r="AQ84" s="158"/>
      <c r="AR84" s="157"/>
      <c r="AS84" s="158"/>
      <c r="AT84" s="157"/>
      <c r="AU84" s="158"/>
      <c r="AV84" s="11" t="str">
        <f t="shared" si="4"/>
        <v/>
      </c>
      <c r="AW84" s="12" t="str">
        <f>IF(T($E84)="","",ROUND(((AV84)*100)/(ข้อมูลเบื้องต้น!$F$11),2))</f>
        <v/>
      </c>
      <c r="AX84" s="13" t="str">
        <f t="shared" si="5"/>
        <v/>
      </c>
    </row>
  </sheetData>
  <sheetProtection algorithmName="SHA-512" hashValue="PB2IqCPD/Mr86CjSSXkwJWH44/Igz0zCePuXY7y/rXwydJI6IIcW32C+qbv/Ng2am6DJIm1NMyNQVaWQbgbolg==" saltValue="W74JWStFUEeUfplD9Ts92A==" spinCount="100000" sheet="1" selectLockedCells="1"/>
  <customSheetViews>
    <customSheetView guid="{389C1853-6099-4D9F-A0F7-7F9074524A1B}" showPageBreaks="1" zeroValues="0" printArea="1" view="pageBreakPreview" showRuler="0">
      <pane xSplit="5" ySplit="4" topLeftCell="AZ5" activePane="bottomRight" state="frozen"/>
      <selection pane="bottomRight" activeCell="DK8" sqref="DK8"/>
      <colBreaks count="2" manualBreakCount="2">
        <brk id="42" max="48" man="1"/>
        <brk id="82" max="48" man="1"/>
      </colBreaks>
      <pageMargins left="0.51181102362204722" right="0.15748031496062992" top="0.43307086614173229" bottom="0.23622047244094491" header="0.19685039370078741" footer="0.23622047244094491"/>
      <printOptions horizontalCentered="1"/>
      <pageSetup paperSize="9" scale="85" orientation="portrait" horizontalDpi="300" verticalDpi="300" r:id="rId1"/>
      <headerFooter alignWithMargins="0"/>
    </customSheetView>
  </customSheetViews>
  <mergeCells count="52">
    <mergeCell ref="AP3:AQ3"/>
    <mergeCell ref="AR3:AS3"/>
    <mergeCell ref="AT3:AU3"/>
    <mergeCell ref="AN4:AO4"/>
    <mergeCell ref="AP4:AQ4"/>
    <mergeCell ref="AN3:AO3"/>
    <mergeCell ref="Z4:AA4"/>
    <mergeCell ref="AB4:AC4"/>
    <mergeCell ref="AD4:AE4"/>
    <mergeCell ref="AR4:AS4"/>
    <mergeCell ref="AT4:AU4"/>
    <mergeCell ref="AF4:AG4"/>
    <mergeCell ref="AH4:AI4"/>
    <mergeCell ref="AJ4:AK4"/>
    <mergeCell ref="AL4:AM4"/>
    <mergeCell ref="AL3:AM3"/>
    <mergeCell ref="B1:B4"/>
    <mergeCell ref="C1:C4"/>
    <mergeCell ref="E1:G4"/>
    <mergeCell ref="H4:I4"/>
    <mergeCell ref="J3:K3"/>
    <mergeCell ref="J4:K4"/>
    <mergeCell ref="H1:AA1"/>
    <mergeCell ref="L3:M3"/>
    <mergeCell ref="N3:O3"/>
    <mergeCell ref="L4:M4"/>
    <mergeCell ref="N4:O4"/>
    <mergeCell ref="P4:Q4"/>
    <mergeCell ref="R4:S4"/>
    <mergeCell ref="T4:U4"/>
    <mergeCell ref="V4:W4"/>
    <mergeCell ref="X4:Y4"/>
    <mergeCell ref="AB1:AU1"/>
    <mergeCell ref="H2:AA2"/>
    <mergeCell ref="AB2:AU2"/>
    <mergeCell ref="H3:I3"/>
    <mergeCell ref="P3:Q3"/>
    <mergeCell ref="R3:S3"/>
    <mergeCell ref="X3:Y3"/>
    <mergeCell ref="Z3:AA3"/>
    <mergeCell ref="AD3:AE3"/>
    <mergeCell ref="AF3:AG3"/>
    <mergeCell ref="AH3:AI3"/>
    <mergeCell ref="AJ3:AK3"/>
    <mergeCell ref="AB3:AC3"/>
    <mergeCell ref="T3:U3"/>
    <mergeCell ref="V3:W3"/>
    <mergeCell ref="AW3:AW4"/>
    <mergeCell ref="AV1:AW1"/>
    <mergeCell ref="AV2:AW2"/>
    <mergeCell ref="AV3:AV4"/>
    <mergeCell ref="AX1:AX4"/>
  </mergeCells>
  <phoneticPr fontId="4" type="noConversion"/>
  <conditionalFormatting sqref="H5:AU84">
    <cfRule type="colorScale" priority="211">
      <colorScale>
        <cfvo type="min"/>
        <cfvo type="max"/>
        <color theme="4" tint="0.39997558519241921"/>
        <color theme="5" tint="0.59999389629810485"/>
      </colorScale>
    </cfRule>
  </conditionalFormatting>
  <conditionalFormatting sqref="AW5:AW84">
    <cfRule type="cellIs" dxfId="130" priority="121" stopIfTrue="1" operator="lessThan">
      <formula>80</formula>
    </cfRule>
    <cfRule type="cellIs" dxfId="129" priority="122" stopIfTrue="1" operator="greaterThan">
      <formula>100</formula>
    </cfRule>
  </conditionalFormatting>
  <conditionalFormatting sqref="AX5:AX84">
    <cfRule type="cellIs" dxfId="128" priority="118" stopIfTrue="1" operator="equal">
      <formula>"ลาออก"</formula>
    </cfRule>
    <cfRule type="cellIs" dxfId="127" priority="119" stopIfTrue="1" operator="equal">
      <formula>"ผิดพลาด"</formula>
    </cfRule>
    <cfRule type="colorScale" priority="20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X45">
    <cfRule type="colorScale" priority="1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2">
    <dataValidation type="whole" allowBlank="1" showInputMessage="1" showErrorMessage="1" error="ให้กรอกจำนวนคาบ _x000a_เช่น วันนี้ขาด 2 คาบ" prompt="จำนวนคาบ" sqref="N5:N84 J5:J84 H5:H84 AR5:AR84 AP5:AP84 AT5:AT84 AN5:AN84 AL5:AL84 AJ5:AJ84 AH5:AH84 AF5:AF84 AD5:AD84 AB5:AB84 Z5:Z84 X5:X84 V5:V84 T5:T84 R5:R84 P5:P84 L5:L84" xr:uid="{00000000-0002-0000-0400-000000000000}">
      <formula1>1</formula1>
      <formula2>4</formula2>
    </dataValidation>
    <dataValidation allowBlank="1" showInputMessage="1" showErrorMessage="1" prompt="กรอก_x000a_วันที่/เดือน   เช่น 1/12 " sqref="AS5:AS84 K5:K84 I5:I84 AQ5:AQ84 AU5:AU84 M5:M84 AO5:AO84 AM5:AM84 AK5:AK84 AI5:AI84 AG5:AG84 AE5:AE84 AC5:AC84 AA5:AA84 Y5:Y84 W5:W84 U5:U84 S5:S84 Q5:Q84 O5:O84" xr:uid="{00000000-0002-0000-0400-000001000000}"/>
  </dataValidations>
  <printOptions horizontalCentered="1"/>
  <pageMargins left="0.11811023622047245" right="0.15748031496062992" top="0.6692913385826772" bottom="0.23622047244094491" header="0.62992125984251968" footer="0.23622047244094491"/>
  <pageSetup paperSize="9" scale="74" orientation="landscape" horizontalDpi="4294967293" verticalDpi="300" r:id="rId2"/>
  <headerFooter alignWithMargins="0"/>
  <rowBreaks count="3" manualBreakCount="3">
    <brk id="37" min="1" max="49" man="1"/>
    <brk id="44" max="16383" man="1"/>
    <brk id="77" min="1" max="49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transitionEvaluation="1" codeName="Sheet7">
    <tabColor rgb="FF92D050"/>
  </sheetPr>
  <dimension ref="B1:AF85"/>
  <sheetViews>
    <sheetView showGridLines="0" showRowColHeaders="0" view="pageBreakPreview" zoomScale="115" zoomScaleSheetLayoutView="115" workbookViewId="0">
      <pane xSplit="7" ySplit="5" topLeftCell="H6" activePane="bottomRight" state="frozen"/>
      <selection activeCell="G38" sqref="G38:K38"/>
      <selection pane="topRight" activeCell="G38" sqref="G38:K38"/>
      <selection pane="bottomLeft" activeCell="G38" sqref="G38:K38"/>
      <selection pane="bottomRight" activeCell="U8" sqref="U8"/>
    </sheetView>
  </sheetViews>
  <sheetFormatPr defaultColWidth="9" defaultRowHeight="21.5" x14ac:dyDescent="0.6"/>
  <cols>
    <col min="1" max="1" width="32.69921875" style="4" customWidth="1"/>
    <col min="2" max="2" width="4.19921875" style="4" bestFit="1" customWidth="1"/>
    <col min="3" max="3" width="3.69921875" style="4" customWidth="1"/>
    <col min="4" max="4" width="3.8984375" style="4" hidden="1" customWidth="1"/>
    <col min="5" max="5" width="6.59765625" style="5" customWidth="1"/>
    <col min="6" max="6" width="11.69921875" style="4" customWidth="1"/>
    <col min="7" max="7" width="11.69921875" style="6" customWidth="1"/>
    <col min="8" max="12" width="3.19921875" style="6" customWidth="1"/>
    <col min="13" max="13" width="3.69921875" style="385" customWidth="1"/>
    <col min="14" max="18" width="3.19921875" style="6" customWidth="1"/>
    <col min="19" max="20" width="4.09765625" style="6" customWidth="1"/>
    <col min="21" max="21" width="4.09765625" style="5" customWidth="1"/>
    <col min="22" max="22" width="4.59765625" style="5" customWidth="1"/>
    <col min="23" max="23" width="4.3984375" style="7" hidden="1" customWidth="1"/>
    <col min="24" max="25" width="4.09765625" style="9" customWidth="1"/>
    <col min="26" max="26" width="5.69921875" style="8" hidden="1" customWidth="1"/>
    <col min="27" max="27" width="4.69921875" style="4" customWidth="1"/>
    <col min="28" max="28" width="4.19921875" style="4" hidden="1" customWidth="1"/>
    <col min="29" max="29" width="4.69921875" style="4" hidden="1" customWidth="1"/>
    <col min="30" max="30" width="6.3984375" style="4" hidden="1" customWidth="1"/>
    <col min="31" max="31" width="4" style="4" hidden="1" customWidth="1"/>
    <col min="32" max="32" width="9" style="4" hidden="1" customWidth="1"/>
    <col min="33" max="16384" width="9" style="4"/>
  </cols>
  <sheetData>
    <row r="1" spans="2:32" s="159" customFormat="1" ht="27" customHeight="1" x14ac:dyDescent="0.65">
      <c r="B1" s="563" t="str">
        <f>"บันทึกการเก็บคะแนนภาคเรียนที่ 1 รายวิชา  " &amp;ข้อมูลเบื้องต้น!F10   &amp;"  รหัสวิชา  "  &amp; ข้อมูลเบื้องต้น!F9  &amp;"    ผู้สอน   "    &amp;ข้อมูลเบื้องต้น!F12</f>
        <v>บันทึกการเก็บคะแนนภาคเรียนที่ 1 รายวิชา  การป้องกันการทุจริต 4  รหัสวิชา  ส14201    ผู้สอน   นาย...............</v>
      </c>
      <c r="C1" s="563"/>
      <c r="D1" s="563"/>
      <c r="E1" s="563"/>
      <c r="F1" s="563"/>
      <c r="G1" s="563"/>
      <c r="H1" s="563"/>
      <c r="I1" s="563"/>
      <c r="J1" s="563"/>
      <c r="K1" s="563"/>
      <c r="L1" s="563"/>
      <c r="M1" s="563"/>
      <c r="N1" s="563"/>
      <c r="O1" s="563"/>
      <c r="P1" s="563"/>
      <c r="Q1" s="563"/>
      <c r="R1" s="563"/>
      <c r="S1" s="563"/>
      <c r="T1" s="563"/>
      <c r="U1" s="563"/>
      <c r="V1" s="563"/>
      <c r="W1" s="563"/>
      <c r="X1" s="563"/>
      <c r="Y1" s="563"/>
    </row>
    <row r="2" spans="2:32" ht="22.5" customHeight="1" x14ac:dyDescent="0.6">
      <c r="B2" s="567" t="s">
        <v>64</v>
      </c>
      <c r="C2" s="567" t="s">
        <v>0</v>
      </c>
      <c r="D2" s="570" t="s">
        <v>18</v>
      </c>
      <c r="E2" s="528" t="s">
        <v>17</v>
      </c>
      <c r="F2" s="529"/>
      <c r="G2" s="530"/>
      <c r="H2" s="540" t="s">
        <v>598</v>
      </c>
      <c r="I2" s="541"/>
      <c r="J2" s="541"/>
      <c r="K2" s="541"/>
      <c r="L2" s="541"/>
      <c r="M2" s="537" t="s">
        <v>596</v>
      </c>
      <c r="N2" s="540" t="s">
        <v>600</v>
      </c>
      <c r="O2" s="541"/>
      <c r="P2" s="541"/>
      <c r="Q2" s="541"/>
      <c r="R2" s="542"/>
      <c r="S2" s="557" t="s">
        <v>606</v>
      </c>
      <c r="T2" s="560" t="s">
        <v>607</v>
      </c>
      <c r="U2" s="554" t="s">
        <v>108</v>
      </c>
      <c r="V2" s="564" t="s">
        <v>4</v>
      </c>
      <c r="W2" s="545" t="s">
        <v>52</v>
      </c>
      <c r="X2" s="545" t="s">
        <v>52</v>
      </c>
      <c r="Y2" s="551" t="s">
        <v>191</v>
      </c>
      <c r="Z2" s="548" t="s">
        <v>54</v>
      </c>
      <c r="AA2" s="543" t="s">
        <v>53</v>
      </c>
    </row>
    <row r="3" spans="2:32" ht="21.75" customHeight="1" x14ac:dyDescent="0.6">
      <c r="B3" s="568"/>
      <c r="C3" s="568"/>
      <c r="D3" s="571"/>
      <c r="E3" s="531"/>
      <c r="F3" s="532"/>
      <c r="G3" s="533"/>
      <c r="H3" s="526">
        <f>ข้อมูลเบื้องต้น!$L8</f>
        <v>1</v>
      </c>
      <c r="I3" s="526">
        <f>ข้อมูลเบื้องต้น!$L9</f>
        <v>2</v>
      </c>
      <c r="J3" s="526">
        <f>ข้อมูลเบื้องต้น!$L10</f>
        <v>3</v>
      </c>
      <c r="K3" s="526">
        <f>ข้อมูลเบื้องต้น!$L11</f>
        <v>0</v>
      </c>
      <c r="L3" s="526">
        <f>ข้อมูลเบื้องต้น!$L12</f>
        <v>0</v>
      </c>
      <c r="M3" s="538"/>
      <c r="N3" s="526">
        <f>ข้อมูลเบื้องต้น!$L13</f>
        <v>4</v>
      </c>
      <c r="O3" s="526">
        <f>ข้อมูลเบื้องต้น!$L14</f>
        <v>5</v>
      </c>
      <c r="P3" s="526">
        <f>ข้อมูลเบื้องต้น!$L15</f>
        <v>6</v>
      </c>
      <c r="Q3" s="526">
        <f>ข้อมูลเบื้องต้น!$L16</f>
        <v>0</v>
      </c>
      <c r="R3" s="526">
        <f>ข้อมูลเบื้องต้น!$L17</f>
        <v>0</v>
      </c>
      <c r="S3" s="558"/>
      <c r="T3" s="561"/>
      <c r="U3" s="555" t="s">
        <v>96</v>
      </c>
      <c r="V3" s="565"/>
      <c r="W3" s="546"/>
      <c r="X3" s="546"/>
      <c r="Y3" s="552"/>
      <c r="Z3" s="549"/>
      <c r="AA3" s="543"/>
      <c r="AB3" s="4" t="s">
        <v>145</v>
      </c>
      <c r="AC3" s="4" t="s">
        <v>146</v>
      </c>
      <c r="AD3" s="4" t="s">
        <v>147</v>
      </c>
    </row>
    <row r="4" spans="2:32" ht="20" x14ac:dyDescent="0.6">
      <c r="B4" s="568"/>
      <c r="C4" s="568"/>
      <c r="D4" s="571"/>
      <c r="E4" s="531"/>
      <c r="F4" s="532"/>
      <c r="G4" s="533"/>
      <c r="H4" s="527"/>
      <c r="I4" s="527"/>
      <c r="J4" s="527"/>
      <c r="K4" s="527"/>
      <c r="L4" s="527"/>
      <c r="M4" s="539"/>
      <c r="N4" s="527"/>
      <c r="O4" s="527"/>
      <c r="P4" s="527"/>
      <c r="Q4" s="527"/>
      <c r="R4" s="527"/>
      <c r="S4" s="559"/>
      <c r="T4" s="562"/>
      <c r="U4" s="556"/>
      <c r="V4" s="566"/>
      <c r="W4" s="546"/>
      <c r="X4" s="546"/>
      <c r="Y4" s="552"/>
      <c r="Z4" s="549"/>
      <c r="AA4" s="543"/>
      <c r="AB4" s="160">
        <v>1</v>
      </c>
      <c r="AC4" s="160">
        <v>1</v>
      </c>
      <c r="AF4" s="160">
        <v>1</v>
      </c>
    </row>
    <row r="5" spans="2:32" s="3" customFormat="1" ht="22.5" customHeight="1" thickBot="1" x14ac:dyDescent="0.6">
      <c r="B5" s="569"/>
      <c r="C5" s="569"/>
      <c r="D5" s="572"/>
      <c r="E5" s="534"/>
      <c r="F5" s="535"/>
      <c r="G5" s="536"/>
      <c r="H5" s="201">
        <f>ข้อมูลเบื้องต้น!$M8</f>
        <v>15</v>
      </c>
      <c r="I5" s="201">
        <f>ข้อมูลเบื้องต้น!$M9</f>
        <v>10</v>
      </c>
      <c r="J5" s="201">
        <f>ข้อมูลเบื้องต้น!$M10</f>
        <v>10</v>
      </c>
      <c r="K5" s="201">
        <f>ข้อมูลเบื้องต้น!$M11</f>
        <v>0</v>
      </c>
      <c r="L5" s="201">
        <f>ข้อมูลเบื้องต้น!$M12</f>
        <v>0</v>
      </c>
      <c r="M5" s="384">
        <f>ข้อมูลเบื้องต้น!M22</f>
        <v>15</v>
      </c>
      <c r="N5" s="201">
        <f>ข้อมูลเบื้องต้น!$M13</f>
        <v>15</v>
      </c>
      <c r="O5" s="201">
        <f>ข้อมูลเบื้องต้น!$M14</f>
        <v>10</v>
      </c>
      <c r="P5" s="201">
        <f>ข้อมูลเบื้องต้น!$M15</f>
        <v>10</v>
      </c>
      <c r="Q5" s="201">
        <f>ข้อมูลเบื้องต้น!$M16</f>
        <v>0</v>
      </c>
      <c r="R5" s="201">
        <f>ข้อมูลเบื้องต้น!$M17</f>
        <v>0</v>
      </c>
      <c r="S5" s="402">
        <f>SUM(H5:L5)</f>
        <v>35</v>
      </c>
      <c r="T5" s="311">
        <f>SUM(N5:R5)</f>
        <v>35</v>
      </c>
      <c r="U5" s="169">
        <f>ข้อมูลเบื้องต้น!M23</f>
        <v>15</v>
      </c>
      <c r="V5" s="170">
        <f>SUM(S5:U5)+M5</f>
        <v>100</v>
      </c>
      <c r="W5" s="547"/>
      <c r="X5" s="547"/>
      <c r="Y5" s="553"/>
      <c r="Z5" s="550"/>
      <c r="AA5" s="544"/>
      <c r="AB5" s="31">
        <v>0</v>
      </c>
      <c r="AC5" s="31">
        <v>0</v>
      </c>
      <c r="AD5" s="3" t="s">
        <v>4</v>
      </c>
      <c r="AF5" s="31">
        <v>0</v>
      </c>
    </row>
    <row r="6" spans="2:32" s="2" customFormat="1" ht="20.149999999999999" customHeight="1" x14ac:dyDescent="0.55000000000000004">
      <c r="B6" s="199" t="str">
        <f>p2เวลาเรียน!B5</f>
        <v>ป.4/1</v>
      </c>
      <c r="C6" s="199">
        <f>p2เวลาเรียน!C5</f>
        <v>1</v>
      </c>
      <c r="D6" s="199">
        <f>p2เวลาเรียน!D5</f>
        <v>3812</v>
      </c>
      <c r="E6" s="199" t="str">
        <f>p2เวลาเรียน!E5</f>
        <v>เด็กชาย</v>
      </c>
      <c r="F6" s="209" t="str">
        <f>p2เวลาเรียน!F5</f>
        <v>กันตวิชญ์</v>
      </c>
      <c r="G6" s="210" t="str">
        <f>p2เวลาเรียน!G5</f>
        <v>วงค์ตัน</v>
      </c>
      <c r="H6" s="171">
        <v>22</v>
      </c>
      <c r="I6" s="171"/>
      <c r="J6" s="171"/>
      <c r="K6" s="171"/>
      <c r="L6" s="171"/>
      <c r="M6" s="394">
        <v>15</v>
      </c>
      <c r="N6" s="171">
        <v>20</v>
      </c>
      <c r="O6" s="171"/>
      <c r="P6" s="171"/>
      <c r="Q6" s="171"/>
      <c r="R6" s="171"/>
      <c r="S6" s="401">
        <f t="shared" ref="S6:S10" si="0">IF(SUM(H6:L6)=0,"",SUM(H6:L6))</f>
        <v>22</v>
      </c>
      <c r="T6" s="312">
        <f t="shared" ref="T6:T10" si="1">IF(SUM(N6:R6)=0,"",SUM(N6:R6))</f>
        <v>20</v>
      </c>
      <c r="U6" s="393">
        <v>10</v>
      </c>
      <c r="V6" s="392">
        <f t="shared" ref="V6:V8" si="2">IF(E6="","",IF(M6="","",M6+S6+T6+U6))</f>
        <v>67</v>
      </c>
      <c r="W6" s="154">
        <f>IF(V6="","",IF(V6&gt;79,4,IF(V6&gt;74,3.5,IF(V6&gt;69,3,IF(V6&gt;64,2.5,IF(V6&gt;59,2,IF(V6&gt;54,1.5,IF(V6&gt;49,1,0))))))))</f>
        <v>2.5</v>
      </c>
      <c r="X6" s="228">
        <f t="shared" ref="X6:X37" si="3">IF(Z6="",W6,IF(Z6="มส","มส",IF(Z6="ร","ร")))</f>
        <v>2.5</v>
      </c>
      <c r="Y6" s="352" t="str">
        <f>IF(E6="","",pรายชื่อ!B4)</f>
        <v>เรียน</v>
      </c>
      <c r="Z6" s="155"/>
      <c r="AA6" s="156">
        <f t="shared" ref="AA6:AA45" si="4">IF(V6="","",RANK($V6,$V$6:$V$45,0))</f>
        <v>1</v>
      </c>
      <c r="AB6" s="31" t="str">
        <f>IF(AND(X6=0),LOOKUP(9.99999999999999E+307,$AB$5:AB5)+1,"")</f>
        <v/>
      </c>
      <c r="AC6" s="31" t="str">
        <f>IF(AND(X6="ร"),LOOKUP(9.99999999999999E+307,$AC$5:AC5)+1,"")</f>
        <v/>
      </c>
      <c r="AD6" s="2">
        <f t="shared" ref="AD6:AD14" si="5">SUM(AB6:AC6)</f>
        <v>0</v>
      </c>
      <c r="AE6" s="2" t="str">
        <f>IF(AD6=0,"",AD6/AD6)</f>
        <v/>
      </c>
      <c r="AF6" s="31" t="str">
        <f>IF(AND(AE6=1),LOOKUP(9.99999999999999E+307,$AF$5:AF5)+1,"")</f>
        <v/>
      </c>
    </row>
    <row r="7" spans="2:32" s="2" customFormat="1" ht="20.149999999999999" customHeight="1" x14ac:dyDescent="0.55000000000000004">
      <c r="B7" s="200" t="str">
        <f>p2เวลาเรียน!B6</f>
        <v>ป.4/1</v>
      </c>
      <c r="C7" s="200">
        <f>p2เวลาเรียน!C6</f>
        <v>2</v>
      </c>
      <c r="D7" s="200">
        <f>p2เวลาเรียน!D6</f>
        <v>3815</v>
      </c>
      <c r="E7" s="200" t="str">
        <f>p2เวลาเรียน!E6</f>
        <v>เด็กชาย</v>
      </c>
      <c r="F7" s="211" t="str">
        <f>p2เวลาเรียน!F6</f>
        <v>วุฒิพงษ์</v>
      </c>
      <c r="G7" s="212" t="str">
        <f>p2เวลาเรียน!G6</f>
        <v>แสงทอง</v>
      </c>
      <c r="H7" s="171">
        <v>20</v>
      </c>
      <c r="I7" s="171"/>
      <c r="J7" s="171"/>
      <c r="K7" s="171"/>
      <c r="L7" s="171"/>
      <c r="M7" s="394">
        <v>10</v>
      </c>
      <c r="N7" s="171">
        <v>15</v>
      </c>
      <c r="O7" s="171"/>
      <c r="P7" s="171"/>
      <c r="Q7" s="171"/>
      <c r="R7" s="171"/>
      <c r="S7" s="401">
        <f t="shared" si="0"/>
        <v>20</v>
      </c>
      <c r="T7" s="312">
        <f t="shared" si="1"/>
        <v>15</v>
      </c>
      <c r="U7" s="393"/>
      <c r="V7" s="392">
        <f t="shared" si="2"/>
        <v>45</v>
      </c>
      <c r="W7" s="127">
        <f t="shared" ref="W7:W55" si="6">IF(V7="","",IF(V7&gt;79,4,IF(V7&gt;74,3.5,IF(V7&gt;69,3,IF(V7&gt;64,2.5,IF(V7&gt;59,2,IF(V7&gt;54,1.5,IF(V7&gt;49,1,0))))))))</f>
        <v>0</v>
      </c>
      <c r="X7" s="228">
        <f t="shared" si="3"/>
        <v>0</v>
      </c>
      <c r="Y7" s="352" t="str">
        <f>IF(E7="","",pรายชื่อ!B5)</f>
        <v>เรียน</v>
      </c>
      <c r="Z7" s="155"/>
      <c r="AA7" s="128">
        <f t="shared" si="4"/>
        <v>2</v>
      </c>
      <c r="AB7" s="31">
        <f>IF(AND(X7=0),LOOKUP(9.99999999999999E+307,$AB$5:AB6)+1,"")</f>
        <v>1</v>
      </c>
      <c r="AC7" s="31">
        <f>IF(AND(X7="ร"),LOOKUP(9.99999999999999E+307,$AC$5:AC6)+1,"")</f>
        <v>1</v>
      </c>
      <c r="AD7" s="2">
        <f t="shared" si="5"/>
        <v>2</v>
      </c>
      <c r="AE7" s="2">
        <f t="shared" ref="AE7:AE55" si="7">IF(AD7=0,"",AD7/AD7)</f>
        <v>1</v>
      </c>
      <c r="AF7" s="31">
        <f>IF(AND(AE7=1),LOOKUP(9.99999999999999E+307,$AF$5:AF6)+1,"")</f>
        <v>1</v>
      </c>
    </row>
    <row r="8" spans="2:32" s="2" customFormat="1" ht="20.149999999999999" customHeight="1" x14ac:dyDescent="0.55000000000000004">
      <c r="B8" s="200" t="str">
        <f>p2เวลาเรียน!B7</f>
        <v>ป.4/1</v>
      </c>
      <c r="C8" s="200">
        <f>p2เวลาเรียน!C7</f>
        <v>3</v>
      </c>
      <c r="D8" s="200">
        <f>p2เวลาเรียน!D7</f>
        <v>3843</v>
      </c>
      <c r="E8" s="200" t="str">
        <f>p2เวลาเรียน!E7</f>
        <v>เด็กชาย</v>
      </c>
      <c r="F8" s="211" t="str">
        <f>p2เวลาเรียน!F7</f>
        <v>ธนบดี</v>
      </c>
      <c r="G8" s="212" t="str">
        <f>p2เวลาเรียน!G7</f>
        <v>มณีรัตน์</v>
      </c>
      <c r="H8" s="171"/>
      <c r="I8" s="171"/>
      <c r="J8" s="171"/>
      <c r="K8" s="171"/>
      <c r="L8" s="171"/>
      <c r="M8" s="394"/>
      <c r="N8" s="171"/>
      <c r="O8" s="171"/>
      <c r="P8" s="171"/>
      <c r="Q8" s="171"/>
      <c r="R8" s="171"/>
      <c r="S8" s="401" t="str">
        <f t="shared" si="0"/>
        <v/>
      </c>
      <c r="T8" s="312" t="str">
        <f t="shared" si="1"/>
        <v/>
      </c>
      <c r="U8" s="393"/>
      <c r="V8" s="392" t="str">
        <f t="shared" si="2"/>
        <v/>
      </c>
      <c r="W8" s="127" t="str">
        <f>IF(V8="","",IF(V8&gt;79,4,IF(V8&gt;74,3.5,IF(V8&gt;69,3,IF(V8&gt;64,2.5,IF(V8&gt;59,2,IF(V8&gt;54,1.5,IF(V8&gt;49,1,0))))))))</f>
        <v/>
      </c>
      <c r="X8" s="228" t="str">
        <f t="shared" si="3"/>
        <v/>
      </c>
      <c r="Y8" s="352" t="str">
        <f>IF(E8="","",pรายชื่อ!B6)</f>
        <v>เรียน</v>
      </c>
      <c r="Z8" s="155"/>
      <c r="AA8" s="128" t="str">
        <f t="shared" si="4"/>
        <v/>
      </c>
      <c r="AB8" s="31">
        <f>IF(AND(X8=0),LOOKUP(9.99999999999999E+307,$AB$5:AB7)+1,"")</f>
        <v>2</v>
      </c>
      <c r="AC8" s="31" t="str">
        <f>IF(AND(X8="ร"),LOOKUP(9.99999999999999E+307,$AC$5:AC7)+1,"")</f>
        <v/>
      </c>
      <c r="AD8" s="2">
        <f t="shared" si="5"/>
        <v>2</v>
      </c>
      <c r="AE8" s="2">
        <f t="shared" si="7"/>
        <v>1</v>
      </c>
      <c r="AF8" s="31">
        <f>IF(AND(AE8=1),LOOKUP(9.99999999999999E+307,$AF$5:AF7)+1,"")</f>
        <v>2</v>
      </c>
    </row>
    <row r="9" spans="2:32" s="2" customFormat="1" ht="20.149999999999999" customHeight="1" x14ac:dyDescent="0.55000000000000004">
      <c r="B9" s="200" t="str">
        <f>p2เวลาเรียน!B8</f>
        <v>ป.4/1</v>
      </c>
      <c r="C9" s="200">
        <f>p2เวลาเรียน!C8</f>
        <v>4</v>
      </c>
      <c r="D9" s="200">
        <f>p2เวลาเรียน!D8</f>
        <v>3846</v>
      </c>
      <c r="E9" s="200" t="str">
        <f>p2เวลาเรียน!E8</f>
        <v>เด็กชาย</v>
      </c>
      <c r="F9" s="211" t="str">
        <f>p2เวลาเรียน!F8</f>
        <v>รัชชานนท์</v>
      </c>
      <c r="G9" s="212" t="str">
        <f>p2เวลาเรียน!G8</f>
        <v>ก๋าซ้อน</v>
      </c>
      <c r="H9" s="171"/>
      <c r="I9" s="171"/>
      <c r="J9" s="171"/>
      <c r="K9" s="171"/>
      <c r="L9" s="171"/>
      <c r="M9" s="394"/>
      <c r="N9" s="171"/>
      <c r="O9" s="171"/>
      <c r="P9" s="171"/>
      <c r="Q9" s="171"/>
      <c r="R9" s="171"/>
      <c r="S9" s="401" t="str">
        <f t="shared" si="0"/>
        <v/>
      </c>
      <c r="T9" s="312" t="str">
        <f t="shared" si="1"/>
        <v/>
      </c>
      <c r="U9" s="393"/>
      <c r="V9" s="392" t="str">
        <f>IF(E9="","",IF(M9="","",M9+S9+T9+U9))</f>
        <v/>
      </c>
      <c r="W9" s="127" t="str">
        <f t="shared" si="6"/>
        <v/>
      </c>
      <c r="X9" s="228" t="str">
        <f t="shared" si="3"/>
        <v/>
      </c>
      <c r="Y9" s="352" t="str">
        <f>IF(E9="","",pรายชื่อ!B7)</f>
        <v>เรียน</v>
      </c>
      <c r="Z9" s="155"/>
      <c r="AA9" s="128" t="str">
        <f t="shared" si="4"/>
        <v/>
      </c>
      <c r="AB9" s="31">
        <f>IF(AND(X9=0),LOOKUP(9.99999999999999E+307,$AB$5:AB8)+1,"")</f>
        <v>3</v>
      </c>
      <c r="AC9" s="31" t="str">
        <f>IF(AND(X9="ร"),LOOKUP(9.99999999999999E+307,$AC$5:AC8)+1,"")</f>
        <v/>
      </c>
      <c r="AD9" s="2">
        <f t="shared" si="5"/>
        <v>3</v>
      </c>
      <c r="AE9" s="2">
        <f t="shared" si="7"/>
        <v>1</v>
      </c>
      <c r="AF9" s="31">
        <f>IF(AND(AE9=1),LOOKUP(9.99999999999999E+307,$AF$5:AF8)+1,"")</f>
        <v>3</v>
      </c>
    </row>
    <row r="10" spans="2:32" s="2" customFormat="1" ht="20.149999999999999" customHeight="1" x14ac:dyDescent="0.55000000000000004">
      <c r="B10" s="200" t="str">
        <f>p2เวลาเรียน!B9</f>
        <v>ป.4/1</v>
      </c>
      <c r="C10" s="200">
        <f>p2เวลาเรียน!C9</f>
        <v>5</v>
      </c>
      <c r="D10" s="200">
        <f>p2เวลาเรียน!D9</f>
        <v>3848</v>
      </c>
      <c r="E10" s="200" t="str">
        <f>p2เวลาเรียน!E9</f>
        <v>เด็กชาย</v>
      </c>
      <c r="F10" s="211" t="str">
        <f>p2เวลาเรียน!F9</f>
        <v>ปภิณวิช</v>
      </c>
      <c r="G10" s="212" t="str">
        <f>p2เวลาเรียน!G9</f>
        <v>ฟองใจ</v>
      </c>
      <c r="H10" s="171"/>
      <c r="I10" s="171"/>
      <c r="J10" s="171"/>
      <c r="K10" s="171"/>
      <c r="L10" s="171"/>
      <c r="M10" s="394"/>
      <c r="N10" s="171"/>
      <c r="O10" s="171"/>
      <c r="P10" s="171"/>
      <c r="Q10" s="171"/>
      <c r="R10" s="171"/>
      <c r="S10" s="401" t="str">
        <f t="shared" si="0"/>
        <v/>
      </c>
      <c r="T10" s="312" t="str">
        <f t="shared" si="1"/>
        <v/>
      </c>
      <c r="U10" s="393"/>
      <c r="V10" s="392" t="str">
        <f t="shared" ref="V10:V73" si="8">IF(E10="","",IF(M10="","",M10+S10+T10+U10))</f>
        <v/>
      </c>
      <c r="W10" s="127" t="str">
        <f t="shared" si="6"/>
        <v/>
      </c>
      <c r="X10" s="228" t="str">
        <f t="shared" si="3"/>
        <v/>
      </c>
      <c r="Y10" s="352" t="str">
        <f>IF(E10="","",pรายชื่อ!B8)</f>
        <v>เรียน</v>
      </c>
      <c r="Z10" s="155"/>
      <c r="AA10" s="128" t="str">
        <f t="shared" si="4"/>
        <v/>
      </c>
      <c r="AB10" s="31">
        <f>IF(AND(X10=0),LOOKUP(9.99999999999999E+307,$AB$5:AB9)+1,"")</f>
        <v>4</v>
      </c>
      <c r="AC10" s="31" t="str">
        <f>IF(AND(X10="ร"),LOOKUP(9.99999999999999E+307,$AC$5:AC9)+1,"")</f>
        <v/>
      </c>
      <c r="AD10" s="2">
        <f t="shared" si="5"/>
        <v>4</v>
      </c>
      <c r="AE10" s="2">
        <f t="shared" si="7"/>
        <v>1</v>
      </c>
      <c r="AF10" s="31">
        <f>IF(AND(AE10=1),LOOKUP(9.99999999999999E+307,$AF$5:AF9)+1,"")</f>
        <v>4</v>
      </c>
    </row>
    <row r="11" spans="2:32" s="2" customFormat="1" ht="20.149999999999999" customHeight="1" x14ac:dyDescent="0.55000000000000004">
      <c r="B11" s="200" t="str">
        <f>p2เวลาเรียน!B10</f>
        <v>ป.4/1</v>
      </c>
      <c r="C11" s="200">
        <f>p2เวลาเรียน!C10</f>
        <v>6</v>
      </c>
      <c r="D11" s="200">
        <f>p2เวลาเรียน!D10</f>
        <v>3896</v>
      </c>
      <c r="E11" s="200" t="str">
        <f>p2เวลาเรียน!E10</f>
        <v>เด็กชาย</v>
      </c>
      <c r="F11" s="211" t="str">
        <f>p2เวลาเรียน!F10</f>
        <v>ธิติวัฒน์</v>
      </c>
      <c r="G11" s="212" t="str">
        <f>p2เวลาเรียน!G10</f>
        <v>จันเที่ยง</v>
      </c>
      <c r="H11" s="171"/>
      <c r="I11" s="171"/>
      <c r="J11" s="171"/>
      <c r="K11" s="171"/>
      <c r="L11" s="171"/>
      <c r="M11" s="394"/>
      <c r="N11" s="171"/>
      <c r="O11" s="171"/>
      <c r="P11" s="171"/>
      <c r="Q11" s="171"/>
      <c r="R11" s="171"/>
      <c r="S11" s="401" t="str">
        <f t="shared" ref="S11:S72" si="9">IF(SUM(H11:L11)=0,"",SUM(H11:L11))</f>
        <v/>
      </c>
      <c r="T11" s="312" t="str">
        <f t="shared" ref="T11:T72" si="10">IF(SUM(N11:R11)=0,"",SUM(N11:R11))</f>
        <v/>
      </c>
      <c r="U11" s="393"/>
      <c r="V11" s="392" t="str">
        <f t="shared" si="8"/>
        <v/>
      </c>
      <c r="W11" s="127" t="str">
        <f t="shared" si="6"/>
        <v/>
      </c>
      <c r="X11" s="228" t="str">
        <f t="shared" si="3"/>
        <v/>
      </c>
      <c r="Y11" s="352" t="str">
        <f>IF(E11="","",pรายชื่อ!B9)</f>
        <v>เรียน</v>
      </c>
      <c r="Z11" s="155"/>
      <c r="AA11" s="128" t="str">
        <f t="shared" si="4"/>
        <v/>
      </c>
      <c r="AB11" s="31">
        <f>IF(AND(X11=0),LOOKUP(9.99999999999999E+307,$AB$5:AB10)+1,"")</f>
        <v>5</v>
      </c>
      <c r="AC11" s="31" t="str">
        <f>IF(AND(X11="ร"),LOOKUP(9.99999999999999E+307,$AC$5:AC10)+1,"")</f>
        <v/>
      </c>
      <c r="AD11" s="2">
        <f t="shared" si="5"/>
        <v>5</v>
      </c>
      <c r="AE11" s="2">
        <f t="shared" si="7"/>
        <v>1</v>
      </c>
      <c r="AF11" s="31">
        <f>IF(AND(AE11=1),LOOKUP(9.99999999999999E+307,$AF$5:AF10)+1,"")</f>
        <v>5</v>
      </c>
    </row>
    <row r="12" spans="2:32" s="2" customFormat="1" ht="20.149999999999999" customHeight="1" x14ac:dyDescent="0.55000000000000004">
      <c r="B12" s="200" t="str">
        <f>p2เวลาเรียน!B11</f>
        <v>ป.4/1</v>
      </c>
      <c r="C12" s="200">
        <f>p2เวลาเรียน!C11</f>
        <v>7</v>
      </c>
      <c r="D12" s="200">
        <f>p2เวลาเรียน!D11</f>
        <v>3927</v>
      </c>
      <c r="E12" s="200" t="str">
        <f>p2เวลาเรียน!E11</f>
        <v>เด็กชาย</v>
      </c>
      <c r="F12" s="211" t="str">
        <f>p2เวลาเรียน!F11</f>
        <v>ธนดล</v>
      </c>
      <c r="G12" s="212" t="str">
        <f>p2เวลาเรียน!G11</f>
        <v>ดวงวรรณา</v>
      </c>
      <c r="H12" s="171"/>
      <c r="I12" s="171"/>
      <c r="J12" s="171"/>
      <c r="K12" s="171"/>
      <c r="L12" s="171"/>
      <c r="M12" s="394"/>
      <c r="N12" s="171"/>
      <c r="O12" s="171"/>
      <c r="P12" s="171"/>
      <c r="Q12" s="171"/>
      <c r="R12" s="171"/>
      <c r="S12" s="401" t="str">
        <f t="shared" si="9"/>
        <v/>
      </c>
      <c r="T12" s="312" t="str">
        <f t="shared" si="10"/>
        <v/>
      </c>
      <c r="U12" s="393"/>
      <c r="V12" s="392" t="str">
        <f t="shared" si="8"/>
        <v/>
      </c>
      <c r="W12" s="127" t="str">
        <f t="shared" si="6"/>
        <v/>
      </c>
      <c r="X12" s="228" t="str">
        <f t="shared" si="3"/>
        <v/>
      </c>
      <c r="Y12" s="352" t="str">
        <f>IF(E12="","",pรายชื่อ!B10)</f>
        <v>เรียน</v>
      </c>
      <c r="Z12" s="155"/>
      <c r="AA12" s="128" t="str">
        <f t="shared" si="4"/>
        <v/>
      </c>
      <c r="AB12" s="31">
        <f>IF(AND(X12=0),LOOKUP(9.99999999999999E+307,$AB$5:AB11)+1,"")</f>
        <v>6</v>
      </c>
      <c r="AC12" s="31" t="str">
        <f>IF(AND(X12="ร"),LOOKUP(9.99999999999999E+307,$AC$5:AC11)+1,"")</f>
        <v/>
      </c>
      <c r="AD12" s="2">
        <f t="shared" si="5"/>
        <v>6</v>
      </c>
      <c r="AE12" s="2">
        <f t="shared" si="7"/>
        <v>1</v>
      </c>
      <c r="AF12" s="31">
        <f>IF(AND(AE12=1),LOOKUP(9.99999999999999E+307,$AF$5:AF11)+1,"")</f>
        <v>6</v>
      </c>
    </row>
    <row r="13" spans="2:32" s="2" customFormat="1" ht="20.149999999999999" customHeight="1" x14ac:dyDescent="0.55000000000000004">
      <c r="B13" s="200" t="str">
        <f>p2เวลาเรียน!B12</f>
        <v>ป.4/1</v>
      </c>
      <c r="C13" s="200">
        <f>p2เวลาเรียน!C12</f>
        <v>8</v>
      </c>
      <c r="D13" s="200">
        <f>p2เวลาเรียน!D12</f>
        <v>3956</v>
      </c>
      <c r="E13" s="200" t="str">
        <f>p2เวลาเรียน!E12</f>
        <v>เด็กชาย</v>
      </c>
      <c r="F13" s="211" t="str">
        <f>p2เวลาเรียน!F12</f>
        <v>อัษฎาวุธ</v>
      </c>
      <c r="G13" s="212" t="str">
        <f>p2เวลาเรียน!G12</f>
        <v>สิงห์คะนัน</v>
      </c>
      <c r="H13" s="171"/>
      <c r="I13" s="171"/>
      <c r="J13" s="171"/>
      <c r="K13" s="171"/>
      <c r="L13" s="171"/>
      <c r="M13" s="394"/>
      <c r="N13" s="171"/>
      <c r="O13" s="171"/>
      <c r="P13" s="171"/>
      <c r="Q13" s="171"/>
      <c r="R13" s="171"/>
      <c r="S13" s="401" t="str">
        <f t="shared" si="9"/>
        <v/>
      </c>
      <c r="T13" s="312" t="str">
        <f t="shared" si="10"/>
        <v/>
      </c>
      <c r="U13" s="393"/>
      <c r="V13" s="392" t="str">
        <f t="shared" si="8"/>
        <v/>
      </c>
      <c r="W13" s="127" t="str">
        <f t="shared" si="6"/>
        <v/>
      </c>
      <c r="X13" s="228" t="str">
        <f t="shared" si="3"/>
        <v/>
      </c>
      <c r="Y13" s="352" t="str">
        <f>IF(E13="","",pรายชื่อ!B11)</f>
        <v>เรียน</v>
      </c>
      <c r="Z13" s="155"/>
      <c r="AA13" s="128" t="str">
        <f t="shared" si="4"/>
        <v/>
      </c>
      <c r="AB13" s="31">
        <f>IF(AND(X13=0),LOOKUP(9.99999999999999E+307,$AB$5:AB12)+1,"")</f>
        <v>7</v>
      </c>
      <c r="AC13" s="31" t="str">
        <f>IF(AND(X13="ร"),LOOKUP(9.99999999999999E+307,$AC$5:AC12)+1,"")</f>
        <v/>
      </c>
      <c r="AD13" s="2">
        <f t="shared" si="5"/>
        <v>7</v>
      </c>
      <c r="AE13" s="2">
        <f t="shared" si="7"/>
        <v>1</v>
      </c>
      <c r="AF13" s="31">
        <f>IF(AND(AE13=1),LOOKUP(9.99999999999999E+307,$AF$5:AF12)+1,"")</f>
        <v>7</v>
      </c>
    </row>
    <row r="14" spans="2:32" s="2" customFormat="1" ht="20.149999999999999" customHeight="1" x14ac:dyDescent="0.55000000000000004">
      <c r="B14" s="200" t="str">
        <f>p2เวลาเรียน!B13</f>
        <v>ป.4/1</v>
      </c>
      <c r="C14" s="200">
        <f>p2เวลาเรียน!C13</f>
        <v>9</v>
      </c>
      <c r="D14" s="200">
        <f>p2เวลาเรียน!D13</f>
        <v>4081</v>
      </c>
      <c r="E14" s="200" t="str">
        <f>p2เวลาเรียน!E13</f>
        <v>เด็กชาย</v>
      </c>
      <c r="F14" s="211" t="str">
        <f>p2เวลาเรียน!F13</f>
        <v>ธาม</v>
      </c>
      <c r="G14" s="212" t="str">
        <f>p2เวลาเรียน!G13</f>
        <v>เทียนชัย</v>
      </c>
      <c r="H14" s="171"/>
      <c r="I14" s="171"/>
      <c r="J14" s="171"/>
      <c r="K14" s="171"/>
      <c r="L14" s="171"/>
      <c r="M14" s="394"/>
      <c r="N14" s="171"/>
      <c r="O14" s="171"/>
      <c r="P14" s="171"/>
      <c r="Q14" s="171"/>
      <c r="R14" s="171"/>
      <c r="S14" s="401" t="str">
        <f t="shared" si="9"/>
        <v/>
      </c>
      <c r="T14" s="312" t="str">
        <f t="shared" si="10"/>
        <v/>
      </c>
      <c r="U14" s="393"/>
      <c r="V14" s="392" t="str">
        <f t="shared" si="8"/>
        <v/>
      </c>
      <c r="W14" s="127" t="str">
        <f t="shared" si="6"/>
        <v/>
      </c>
      <c r="X14" s="228" t="str">
        <f t="shared" si="3"/>
        <v/>
      </c>
      <c r="Y14" s="352" t="str">
        <f>IF(E14="","",pรายชื่อ!B12)</f>
        <v>เรียน</v>
      </c>
      <c r="Z14" s="155"/>
      <c r="AA14" s="128" t="str">
        <f t="shared" si="4"/>
        <v/>
      </c>
      <c r="AB14" s="31">
        <f>IF(AND(X14=0),LOOKUP(9.99999999999999E+307,$AB$5:AB13)+1,"")</f>
        <v>8</v>
      </c>
      <c r="AC14" s="31" t="str">
        <f>IF(AND(X14="ร"),LOOKUP(9.99999999999999E+307,$AC$5:AC13)+1,"")</f>
        <v/>
      </c>
      <c r="AD14" s="2">
        <f t="shared" si="5"/>
        <v>8</v>
      </c>
      <c r="AE14" s="2">
        <f t="shared" si="7"/>
        <v>1</v>
      </c>
      <c r="AF14" s="31">
        <f>IF(AND(AE14=1),LOOKUP(9.99999999999999E+307,$AF$5:AF13)+1,"")</f>
        <v>8</v>
      </c>
    </row>
    <row r="15" spans="2:32" s="2" customFormat="1" ht="20.149999999999999" customHeight="1" x14ac:dyDescent="0.55000000000000004">
      <c r="B15" s="200" t="str">
        <f>p2เวลาเรียน!B14</f>
        <v>ป.4/1</v>
      </c>
      <c r="C15" s="200">
        <f>p2เวลาเรียน!C14</f>
        <v>10</v>
      </c>
      <c r="D15" s="200">
        <f>p2เวลาเรียน!D14</f>
        <v>4099</v>
      </c>
      <c r="E15" s="200" t="str">
        <f>p2เวลาเรียน!E14</f>
        <v>เด็กชาย</v>
      </c>
      <c r="F15" s="211" t="str">
        <f>p2เวลาเรียน!F14</f>
        <v>ณัฐภูมิ</v>
      </c>
      <c r="G15" s="212" t="str">
        <f>p2เวลาเรียน!G14</f>
        <v>มโนวรรณ</v>
      </c>
      <c r="H15" s="171"/>
      <c r="I15" s="171"/>
      <c r="J15" s="171"/>
      <c r="K15" s="171"/>
      <c r="L15" s="171"/>
      <c r="M15" s="394"/>
      <c r="N15" s="171"/>
      <c r="O15" s="171"/>
      <c r="P15" s="171"/>
      <c r="Q15" s="171"/>
      <c r="R15" s="171"/>
      <c r="S15" s="401" t="str">
        <f t="shared" si="9"/>
        <v/>
      </c>
      <c r="T15" s="312" t="str">
        <f t="shared" si="10"/>
        <v/>
      </c>
      <c r="U15" s="393"/>
      <c r="V15" s="392" t="str">
        <f t="shared" si="8"/>
        <v/>
      </c>
      <c r="W15" s="127" t="str">
        <f t="shared" si="6"/>
        <v/>
      </c>
      <c r="X15" s="228" t="str">
        <f t="shared" si="3"/>
        <v/>
      </c>
      <c r="Y15" s="352" t="str">
        <f>IF(E15="","",pรายชื่อ!B13)</f>
        <v>เรียน</v>
      </c>
      <c r="Z15" s="155"/>
      <c r="AA15" s="128" t="str">
        <f t="shared" si="4"/>
        <v/>
      </c>
      <c r="AB15" s="31">
        <f>IF(AND(X15=0),LOOKUP(9.99999999999999E+307,$AB$5:AB14)+1,"")</f>
        <v>9</v>
      </c>
      <c r="AC15" s="31" t="str">
        <f>IF(AND(X15="ร"),LOOKUP(9.99999999999999E+307,$AC$5:AC14)+1,"")</f>
        <v/>
      </c>
      <c r="AD15" s="2">
        <f t="shared" ref="AD15:AD63" si="11">SUM(AB15:AC15)</f>
        <v>9</v>
      </c>
      <c r="AE15" s="2">
        <f t="shared" si="7"/>
        <v>1</v>
      </c>
      <c r="AF15" s="31">
        <f>IF(AND(AE15=1),LOOKUP(9.99999999999999E+307,$AF$5:AF14)+1,"")</f>
        <v>9</v>
      </c>
    </row>
    <row r="16" spans="2:32" s="2" customFormat="1" ht="20.149999999999999" customHeight="1" x14ac:dyDescent="0.55000000000000004">
      <c r="B16" s="200" t="str">
        <f>p2เวลาเรียน!B15</f>
        <v>ป.4/1</v>
      </c>
      <c r="C16" s="200">
        <f>p2เวลาเรียน!C15</f>
        <v>11</v>
      </c>
      <c r="D16" s="200">
        <f>p2เวลาเรียน!D15</f>
        <v>4101</v>
      </c>
      <c r="E16" s="200" t="str">
        <f>p2เวลาเรียน!E15</f>
        <v>เด็กชาย</v>
      </c>
      <c r="F16" s="211" t="str">
        <f>p2เวลาเรียน!F15</f>
        <v>จิรเมธ</v>
      </c>
      <c r="G16" s="212" t="str">
        <f>p2เวลาเรียน!G15</f>
        <v>ยมนา</v>
      </c>
      <c r="H16" s="171"/>
      <c r="I16" s="171"/>
      <c r="J16" s="171"/>
      <c r="K16" s="171"/>
      <c r="L16" s="171"/>
      <c r="M16" s="394"/>
      <c r="N16" s="171"/>
      <c r="O16" s="171"/>
      <c r="P16" s="171"/>
      <c r="Q16" s="171"/>
      <c r="R16" s="171"/>
      <c r="S16" s="401" t="str">
        <f t="shared" si="9"/>
        <v/>
      </c>
      <c r="T16" s="312" t="str">
        <f t="shared" si="10"/>
        <v/>
      </c>
      <c r="U16" s="393"/>
      <c r="V16" s="392" t="str">
        <f t="shared" si="8"/>
        <v/>
      </c>
      <c r="W16" s="127" t="str">
        <f t="shared" si="6"/>
        <v/>
      </c>
      <c r="X16" s="228" t="str">
        <f t="shared" si="3"/>
        <v/>
      </c>
      <c r="Y16" s="352" t="str">
        <f>IF(E16="","",pรายชื่อ!B14)</f>
        <v>เรียน</v>
      </c>
      <c r="Z16" s="155"/>
      <c r="AA16" s="128" t="str">
        <f t="shared" si="4"/>
        <v/>
      </c>
      <c r="AB16" s="31">
        <f>IF(AND(X16=0),LOOKUP(9.99999999999999E+307,$AB$5:AB15)+1,"")</f>
        <v>10</v>
      </c>
      <c r="AC16" s="31" t="str">
        <f>IF(AND(X16="ร"),LOOKUP(9.99999999999999E+307,$AC$5:AC15)+1,"")</f>
        <v/>
      </c>
      <c r="AD16" s="2">
        <f>SUM(AB16:AC16)</f>
        <v>10</v>
      </c>
      <c r="AE16" s="2">
        <f t="shared" si="7"/>
        <v>1</v>
      </c>
      <c r="AF16" s="31">
        <f>IF(AND(AE16=1),LOOKUP(9.99999999999999E+307,$AF$5:AF15)+1,"")</f>
        <v>10</v>
      </c>
    </row>
    <row r="17" spans="2:32" s="2" customFormat="1" ht="20.149999999999999" customHeight="1" x14ac:dyDescent="0.55000000000000004">
      <c r="B17" s="200" t="str">
        <f>p2เวลาเรียน!B16</f>
        <v>ป.4/1</v>
      </c>
      <c r="C17" s="200">
        <f>p2เวลาเรียน!C16</f>
        <v>12</v>
      </c>
      <c r="D17" s="200">
        <f>p2เวลาเรียน!D16</f>
        <v>4275</v>
      </c>
      <c r="E17" s="200" t="str">
        <f>p2เวลาเรียน!E16</f>
        <v>เด็กชาย</v>
      </c>
      <c r="F17" s="211" t="str">
        <f>p2เวลาเรียน!F16</f>
        <v>ฤทธิกร</v>
      </c>
      <c r="G17" s="212" t="str">
        <f>p2เวลาเรียน!G16</f>
        <v>ยาวิลาศ</v>
      </c>
      <c r="H17" s="171"/>
      <c r="I17" s="171"/>
      <c r="J17" s="171"/>
      <c r="K17" s="171"/>
      <c r="L17" s="171"/>
      <c r="M17" s="394"/>
      <c r="N17" s="171"/>
      <c r="O17" s="171"/>
      <c r="P17" s="171"/>
      <c r="Q17" s="171"/>
      <c r="R17" s="171"/>
      <c r="S17" s="401" t="str">
        <f t="shared" si="9"/>
        <v/>
      </c>
      <c r="T17" s="312" t="str">
        <f t="shared" si="10"/>
        <v/>
      </c>
      <c r="U17" s="393"/>
      <c r="V17" s="392" t="str">
        <f t="shared" si="8"/>
        <v/>
      </c>
      <c r="W17" s="127" t="str">
        <f t="shared" si="6"/>
        <v/>
      </c>
      <c r="X17" s="228" t="str">
        <f t="shared" si="3"/>
        <v/>
      </c>
      <c r="Y17" s="352" t="str">
        <f>IF(E17="","",pรายชื่อ!B15)</f>
        <v>เรียน</v>
      </c>
      <c r="Z17" s="155"/>
      <c r="AA17" s="128" t="str">
        <f t="shared" si="4"/>
        <v/>
      </c>
      <c r="AB17" s="31">
        <f>IF(AND(X17=0),LOOKUP(9.99999999999999E+307,$AB$5:AB16)+1,"")</f>
        <v>11</v>
      </c>
      <c r="AC17" s="31" t="str">
        <f>IF(AND(X17="ร"),LOOKUP(9.99999999999999E+307,$AC$5:AC16)+1,"")</f>
        <v/>
      </c>
      <c r="AD17" s="2">
        <f t="shared" si="11"/>
        <v>11</v>
      </c>
      <c r="AE17" s="2">
        <f t="shared" si="7"/>
        <v>1</v>
      </c>
      <c r="AF17" s="31">
        <f>IF(AND(AE17=1),LOOKUP(9.99999999999999E+307,$AF$5:AF16)+1,"")</f>
        <v>11</v>
      </c>
    </row>
    <row r="18" spans="2:32" s="2" customFormat="1" ht="20.149999999999999" customHeight="1" x14ac:dyDescent="0.55000000000000004">
      <c r="B18" s="200" t="str">
        <f>p2เวลาเรียน!B17</f>
        <v>ป.4/1</v>
      </c>
      <c r="C18" s="200">
        <f>p2เวลาเรียน!C17</f>
        <v>13</v>
      </c>
      <c r="D18" s="200">
        <f>p2เวลาเรียน!D17</f>
        <v>3744</v>
      </c>
      <c r="E18" s="200" t="str">
        <f>p2เวลาเรียน!E17</f>
        <v>เด็กหญิง</v>
      </c>
      <c r="F18" s="211" t="str">
        <f>p2เวลาเรียน!F17</f>
        <v>รัชนก</v>
      </c>
      <c r="G18" s="212" t="str">
        <f>p2เวลาเรียน!G17</f>
        <v>บัวงาม</v>
      </c>
      <c r="H18" s="171"/>
      <c r="I18" s="171"/>
      <c r="J18" s="171"/>
      <c r="K18" s="171"/>
      <c r="L18" s="171"/>
      <c r="M18" s="394"/>
      <c r="N18" s="171"/>
      <c r="O18" s="171"/>
      <c r="P18" s="171"/>
      <c r="Q18" s="171"/>
      <c r="R18" s="171"/>
      <c r="S18" s="401" t="str">
        <f t="shared" si="9"/>
        <v/>
      </c>
      <c r="T18" s="312" t="str">
        <f t="shared" si="10"/>
        <v/>
      </c>
      <c r="U18" s="393"/>
      <c r="V18" s="392" t="str">
        <f t="shared" si="8"/>
        <v/>
      </c>
      <c r="W18" s="127" t="str">
        <f t="shared" si="6"/>
        <v/>
      </c>
      <c r="X18" s="228" t="str">
        <f t="shared" si="3"/>
        <v/>
      </c>
      <c r="Y18" s="352" t="str">
        <f>IF(E18="","",pรายชื่อ!B16)</f>
        <v>เรียน</v>
      </c>
      <c r="Z18" s="155"/>
      <c r="AA18" s="128" t="str">
        <f t="shared" si="4"/>
        <v/>
      </c>
      <c r="AB18" s="31">
        <f>IF(AND(X18=0),LOOKUP(9.99999999999999E+307,$AB$5:AB17)+1,"")</f>
        <v>12</v>
      </c>
      <c r="AC18" s="31" t="str">
        <f>IF(AND(X18="ร"),LOOKUP(9.99999999999999E+307,$AC$5:AC17)+1,"")</f>
        <v/>
      </c>
      <c r="AD18" s="2">
        <f t="shared" si="11"/>
        <v>12</v>
      </c>
      <c r="AE18" s="2">
        <f t="shared" si="7"/>
        <v>1</v>
      </c>
      <c r="AF18" s="31">
        <f>IF(AND(AE18=1),LOOKUP(9.99999999999999E+307,$AF$5:AF17)+1,"")</f>
        <v>12</v>
      </c>
    </row>
    <row r="19" spans="2:32" s="2" customFormat="1" ht="20.149999999999999" customHeight="1" x14ac:dyDescent="0.55000000000000004">
      <c r="B19" s="200" t="str">
        <f>p2เวลาเรียน!B18</f>
        <v>ป.4/1</v>
      </c>
      <c r="C19" s="200">
        <f>p2เวลาเรียน!C18</f>
        <v>14</v>
      </c>
      <c r="D19" s="200">
        <f>p2เวลาเรียน!D18</f>
        <v>3814</v>
      </c>
      <c r="E19" s="200" t="str">
        <f>p2เวลาเรียน!E18</f>
        <v>เด็กหญิง</v>
      </c>
      <c r="F19" s="211" t="str">
        <f>p2เวลาเรียน!F18</f>
        <v>ธัญญารัตน์</v>
      </c>
      <c r="G19" s="212" t="str">
        <f>p2เวลาเรียน!G18</f>
        <v>ศรีแพร</v>
      </c>
      <c r="H19" s="171"/>
      <c r="I19" s="171"/>
      <c r="J19" s="171"/>
      <c r="K19" s="171"/>
      <c r="L19" s="171"/>
      <c r="M19" s="394"/>
      <c r="N19" s="171"/>
      <c r="O19" s="171"/>
      <c r="P19" s="171"/>
      <c r="Q19" s="171"/>
      <c r="R19" s="171"/>
      <c r="S19" s="401" t="str">
        <f t="shared" si="9"/>
        <v/>
      </c>
      <c r="T19" s="312" t="str">
        <f t="shared" si="10"/>
        <v/>
      </c>
      <c r="U19" s="393"/>
      <c r="V19" s="392" t="str">
        <f t="shared" si="8"/>
        <v/>
      </c>
      <c r="W19" s="127" t="str">
        <f t="shared" si="6"/>
        <v/>
      </c>
      <c r="X19" s="228" t="str">
        <f t="shared" si="3"/>
        <v/>
      </c>
      <c r="Y19" s="352" t="str">
        <f>IF(E19="","",pรายชื่อ!B17)</f>
        <v>เรียน</v>
      </c>
      <c r="Z19" s="155"/>
      <c r="AA19" s="128" t="str">
        <f t="shared" si="4"/>
        <v/>
      </c>
      <c r="AB19" s="31">
        <f>IF(AND(X19=0),LOOKUP(9.99999999999999E+307,$AB$5:AB18)+1,"")</f>
        <v>13</v>
      </c>
      <c r="AC19" s="31" t="str">
        <f>IF(AND(X19="ร"),LOOKUP(9.99999999999999E+307,$AC$5:AC18)+1,"")</f>
        <v/>
      </c>
      <c r="AD19" s="2">
        <f t="shared" si="11"/>
        <v>13</v>
      </c>
      <c r="AE19" s="2">
        <f t="shared" si="7"/>
        <v>1</v>
      </c>
      <c r="AF19" s="31">
        <f>IF(AND(AE19=1),LOOKUP(9.99999999999999E+307,$AF$5:AF18)+1,"")</f>
        <v>13</v>
      </c>
    </row>
    <row r="20" spans="2:32" s="2" customFormat="1" ht="20.149999999999999" customHeight="1" x14ac:dyDescent="0.55000000000000004">
      <c r="B20" s="200" t="str">
        <f>p2เวลาเรียน!B19</f>
        <v>ป.4/1</v>
      </c>
      <c r="C20" s="200">
        <f>p2เวลาเรียน!C19</f>
        <v>15</v>
      </c>
      <c r="D20" s="200">
        <f>p2เวลาเรียน!D19</f>
        <v>3826</v>
      </c>
      <c r="E20" s="200" t="str">
        <f>p2เวลาเรียน!E19</f>
        <v>เด็กหญิง</v>
      </c>
      <c r="F20" s="211" t="str">
        <f>p2เวลาเรียน!F19</f>
        <v>ณัฐชา</v>
      </c>
      <c r="G20" s="212" t="str">
        <f>p2เวลาเรียน!G19</f>
        <v>บังเกิดลาภ</v>
      </c>
      <c r="H20" s="171"/>
      <c r="I20" s="171"/>
      <c r="J20" s="171"/>
      <c r="K20" s="171"/>
      <c r="L20" s="171"/>
      <c r="M20" s="394"/>
      <c r="N20" s="171"/>
      <c r="O20" s="171"/>
      <c r="P20" s="171"/>
      <c r="Q20" s="171"/>
      <c r="R20" s="171"/>
      <c r="S20" s="401" t="str">
        <f t="shared" si="9"/>
        <v/>
      </c>
      <c r="T20" s="312" t="str">
        <f t="shared" si="10"/>
        <v/>
      </c>
      <c r="U20" s="393"/>
      <c r="V20" s="392" t="str">
        <f t="shared" si="8"/>
        <v/>
      </c>
      <c r="W20" s="127" t="str">
        <f t="shared" si="6"/>
        <v/>
      </c>
      <c r="X20" s="228" t="str">
        <f t="shared" si="3"/>
        <v/>
      </c>
      <c r="Y20" s="352" t="str">
        <f>IF(E20="","",pรายชื่อ!B18)</f>
        <v>เรียน</v>
      </c>
      <c r="Z20" s="155"/>
      <c r="AA20" s="128" t="str">
        <f t="shared" si="4"/>
        <v/>
      </c>
      <c r="AB20" s="31">
        <f>IF(AND(X20=0),LOOKUP(9.99999999999999E+307,$AB$5:AB19)+1,"")</f>
        <v>14</v>
      </c>
      <c r="AC20" s="31" t="str">
        <f>IF(AND(X20="ร"),LOOKUP(9.99999999999999E+307,$AC$5:AC19)+1,"")</f>
        <v/>
      </c>
      <c r="AD20" s="2">
        <f t="shared" si="11"/>
        <v>14</v>
      </c>
      <c r="AE20" s="2">
        <f t="shared" si="7"/>
        <v>1</v>
      </c>
      <c r="AF20" s="31">
        <f>IF(AND(AE20=1),LOOKUP(9.99999999999999E+307,$AF$5:AF19)+1,"")</f>
        <v>14</v>
      </c>
    </row>
    <row r="21" spans="2:32" s="2" customFormat="1" ht="20.149999999999999" customHeight="1" x14ac:dyDescent="0.55000000000000004">
      <c r="B21" s="200" t="str">
        <f>p2เวลาเรียน!B20</f>
        <v>ป.4/1</v>
      </c>
      <c r="C21" s="200">
        <f>p2เวลาเรียน!C20</f>
        <v>16</v>
      </c>
      <c r="D21" s="200">
        <f>p2เวลาเรียน!D20</f>
        <v>3828</v>
      </c>
      <c r="E21" s="200" t="str">
        <f>p2เวลาเรียน!E20</f>
        <v>เด็กหญิง</v>
      </c>
      <c r="F21" s="211" t="str">
        <f>p2เวลาเรียน!F20</f>
        <v>สายธาร</v>
      </c>
      <c r="G21" s="212" t="str">
        <f>p2เวลาเรียน!G20</f>
        <v>บุญเรือง</v>
      </c>
      <c r="H21" s="171"/>
      <c r="I21" s="171"/>
      <c r="J21" s="171"/>
      <c r="K21" s="171"/>
      <c r="L21" s="171"/>
      <c r="M21" s="394"/>
      <c r="N21" s="171"/>
      <c r="O21" s="171"/>
      <c r="P21" s="171"/>
      <c r="Q21" s="171"/>
      <c r="R21" s="171"/>
      <c r="S21" s="401" t="str">
        <f t="shared" si="9"/>
        <v/>
      </c>
      <c r="T21" s="312" t="str">
        <f t="shared" si="10"/>
        <v/>
      </c>
      <c r="U21" s="393"/>
      <c r="V21" s="392" t="str">
        <f t="shared" si="8"/>
        <v/>
      </c>
      <c r="W21" s="127" t="str">
        <f t="shared" si="6"/>
        <v/>
      </c>
      <c r="X21" s="228" t="str">
        <f t="shared" si="3"/>
        <v/>
      </c>
      <c r="Y21" s="352" t="str">
        <f>IF(E21="","",pรายชื่อ!B19)</f>
        <v>เรียน</v>
      </c>
      <c r="Z21" s="155"/>
      <c r="AA21" s="128" t="str">
        <f t="shared" si="4"/>
        <v/>
      </c>
      <c r="AB21" s="31">
        <f>IF(AND(X21=0),LOOKUP(9.99999999999999E+307,$AB$5:AB20)+1,"")</f>
        <v>15</v>
      </c>
      <c r="AC21" s="31" t="str">
        <f>IF(AND(X21="ร"),LOOKUP(9.99999999999999E+307,$AC$5:AC20)+1,"")</f>
        <v/>
      </c>
      <c r="AD21" s="2">
        <f t="shared" si="11"/>
        <v>15</v>
      </c>
      <c r="AE21" s="2">
        <f t="shared" si="7"/>
        <v>1</v>
      </c>
      <c r="AF21" s="31">
        <f>IF(AND(AE21=1),LOOKUP(9.99999999999999E+307,$AF$5:AF20)+1,"")</f>
        <v>15</v>
      </c>
    </row>
    <row r="22" spans="2:32" s="2" customFormat="1" ht="20.149999999999999" customHeight="1" x14ac:dyDescent="0.55000000000000004">
      <c r="B22" s="200" t="str">
        <f>p2เวลาเรียน!B21</f>
        <v>ป.4/1</v>
      </c>
      <c r="C22" s="200">
        <f>p2เวลาเรียน!C21</f>
        <v>17</v>
      </c>
      <c r="D22" s="200">
        <f>p2เวลาเรียน!D21</f>
        <v>3845</v>
      </c>
      <c r="E22" s="200" t="str">
        <f>p2เวลาเรียน!E21</f>
        <v>เด็กหญิง</v>
      </c>
      <c r="F22" s="211" t="str">
        <f>p2เวลาเรียน!F21</f>
        <v>วาริศา</v>
      </c>
      <c r="G22" s="212" t="str">
        <f>p2เวลาเรียน!G21</f>
        <v>พลเยี่ยม</v>
      </c>
      <c r="H22" s="171"/>
      <c r="I22" s="171"/>
      <c r="J22" s="171"/>
      <c r="K22" s="171"/>
      <c r="L22" s="171"/>
      <c r="M22" s="394"/>
      <c r="N22" s="171"/>
      <c r="O22" s="171"/>
      <c r="P22" s="171"/>
      <c r="Q22" s="171"/>
      <c r="R22" s="171"/>
      <c r="S22" s="401" t="str">
        <f t="shared" si="9"/>
        <v/>
      </c>
      <c r="T22" s="312" t="str">
        <f t="shared" si="10"/>
        <v/>
      </c>
      <c r="U22" s="393"/>
      <c r="V22" s="392" t="str">
        <f t="shared" si="8"/>
        <v/>
      </c>
      <c r="W22" s="127" t="str">
        <f t="shared" si="6"/>
        <v/>
      </c>
      <c r="X22" s="228" t="str">
        <f t="shared" si="3"/>
        <v/>
      </c>
      <c r="Y22" s="352" t="str">
        <f>IF(E22="","",pรายชื่อ!B20)</f>
        <v>เรียน</v>
      </c>
      <c r="Z22" s="155"/>
      <c r="AA22" s="128" t="str">
        <f t="shared" si="4"/>
        <v/>
      </c>
      <c r="AB22" s="31">
        <f>IF(AND(X22=0),LOOKUP(9.99999999999999E+307,$AB$5:AB21)+1,"")</f>
        <v>16</v>
      </c>
      <c r="AC22" s="31" t="str">
        <f>IF(AND(X22="ร"),LOOKUP(9.99999999999999E+307,$AC$5:AC21)+1,"")</f>
        <v/>
      </c>
      <c r="AD22" s="2">
        <f t="shared" si="11"/>
        <v>16</v>
      </c>
      <c r="AE22" s="2">
        <f t="shared" si="7"/>
        <v>1</v>
      </c>
      <c r="AF22" s="31">
        <f>IF(AND(AE22=1),LOOKUP(9.99999999999999E+307,$AF$5:AF21)+1,"")</f>
        <v>16</v>
      </c>
    </row>
    <row r="23" spans="2:32" s="2" customFormat="1" ht="20.149999999999999" customHeight="1" x14ac:dyDescent="0.55000000000000004">
      <c r="B23" s="200" t="str">
        <f>p2เวลาเรียน!B22</f>
        <v>ป.4/1</v>
      </c>
      <c r="C23" s="200">
        <f>p2เวลาเรียน!C22</f>
        <v>18</v>
      </c>
      <c r="D23" s="200">
        <f>p2เวลาเรียน!D22</f>
        <v>3897</v>
      </c>
      <c r="E23" s="200" t="str">
        <f>p2เวลาเรียน!E22</f>
        <v>เด็กหญิง</v>
      </c>
      <c r="F23" s="211" t="str">
        <f>p2เวลาเรียน!F22</f>
        <v>ญาดา</v>
      </c>
      <c r="G23" s="212" t="str">
        <f>p2เวลาเรียน!G22</f>
        <v>ชอบธรรม</v>
      </c>
      <c r="H23" s="171"/>
      <c r="I23" s="171"/>
      <c r="J23" s="171"/>
      <c r="K23" s="171"/>
      <c r="L23" s="171"/>
      <c r="M23" s="394"/>
      <c r="N23" s="171"/>
      <c r="O23" s="171"/>
      <c r="P23" s="171"/>
      <c r="Q23" s="171"/>
      <c r="R23" s="171"/>
      <c r="S23" s="401" t="str">
        <f t="shared" si="9"/>
        <v/>
      </c>
      <c r="T23" s="312" t="str">
        <f t="shared" si="10"/>
        <v/>
      </c>
      <c r="U23" s="393"/>
      <c r="V23" s="392" t="str">
        <f t="shared" si="8"/>
        <v/>
      </c>
      <c r="W23" s="127" t="str">
        <f t="shared" si="6"/>
        <v/>
      </c>
      <c r="X23" s="228" t="str">
        <f t="shared" si="3"/>
        <v/>
      </c>
      <c r="Y23" s="352" t="str">
        <f>IF(E23="","",pรายชื่อ!B21)</f>
        <v>เรียน</v>
      </c>
      <c r="Z23" s="155"/>
      <c r="AA23" s="128" t="str">
        <f t="shared" si="4"/>
        <v/>
      </c>
      <c r="AB23" s="31">
        <f>IF(AND(X23=0),LOOKUP(9.99999999999999E+307,$AB$5:AB22)+1,"")</f>
        <v>17</v>
      </c>
      <c r="AC23" s="31" t="str">
        <f>IF(AND(X23="ร"),LOOKUP(9.99999999999999E+307,$AC$5:AC22)+1,"")</f>
        <v/>
      </c>
      <c r="AD23" s="2">
        <f t="shared" si="11"/>
        <v>17</v>
      </c>
      <c r="AE23" s="2">
        <f t="shared" si="7"/>
        <v>1</v>
      </c>
      <c r="AF23" s="31">
        <f>IF(AND(AE23=1),LOOKUP(9.99999999999999E+307,$AF$5:AF22)+1,"")</f>
        <v>17</v>
      </c>
    </row>
    <row r="24" spans="2:32" s="2" customFormat="1" ht="20.149999999999999" customHeight="1" x14ac:dyDescent="0.55000000000000004">
      <c r="B24" s="200" t="str">
        <f>p2เวลาเรียน!B23</f>
        <v>ป.4/1</v>
      </c>
      <c r="C24" s="200">
        <f>p2เวลาเรียน!C23</f>
        <v>19</v>
      </c>
      <c r="D24" s="200">
        <f>p2เวลาเรียน!D23</f>
        <v>3919</v>
      </c>
      <c r="E24" s="200" t="str">
        <f>p2เวลาเรียน!E23</f>
        <v>เด็กหญิง</v>
      </c>
      <c r="F24" s="211" t="str">
        <f>p2เวลาเรียน!F23</f>
        <v>ณัฐนันทน์</v>
      </c>
      <c r="G24" s="212" t="str">
        <f>p2เวลาเรียน!G23</f>
        <v>อ้ายดวง</v>
      </c>
      <c r="H24" s="171"/>
      <c r="I24" s="171"/>
      <c r="J24" s="171"/>
      <c r="K24" s="171"/>
      <c r="L24" s="171"/>
      <c r="M24" s="394"/>
      <c r="N24" s="171"/>
      <c r="O24" s="171"/>
      <c r="P24" s="171"/>
      <c r="Q24" s="171"/>
      <c r="R24" s="171"/>
      <c r="S24" s="401" t="str">
        <f t="shared" si="9"/>
        <v/>
      </c>
      <c r="T24" s="312" t="str">
        <f t="shared" si="10"/>
        <v/>
      </c>
      <c r="U24" s="393"/>
      <c r="V24" s="392" t="str">
        <f t="shared" si="8"/>
        <v/>
      </c>
      <c r="W24" s="127" t="str">
        <f t="shared" si="6"/>
        <v/>
      </c>
      <c r="X24" s="228" t="str">
        <f t="shared" si="3"/>
        <v/>
      </c>
      <c r="Y24" s="352" t="str">
        <f>IF(E24="","",pรายชื่อ!B22)</f>
        <v>เรียน</v>
      </c>
      <c r="Z24" s="155"/>
      <c r="AA24" s="128" t="str">
        <f t="shared" si="4"/>
        <v/>
      </c>
      <c r="AB24" s="31">
        <f>IF(AND(X24=0),LOOKUP(9.99999999999999E+307,$AB$5:AB23)+1,"")</f>
        <v>18</v>
      </c>
      <c r="AC24" s="31" t="str">
        <f>IF(AND(X24="ร"),LOOKUP(9.99999999999999E+307,$AC$5:AC23)+1,"")</f>
        <v/>
      </c>
      <c r="AD24" s="2">
        <f t="shared" si="11"/>
        <v>18</v>
      </c>
      <c r="AE24" s="2">
        <f t="shared" si="7"/>
        <v>1</v>
      </c>
      <c r="AF24" s="31">
        <f>IF(AND(AE24=1),LOOKUP(9.99999999999999E+307,$AF$5:AF23)+1,"")</f>
        <v>18</v>
      </c>
    </row>
    <row r="25" spans="2:32" s="2" customFormat="1" ht="20.149999999999999" customHeight="1" x14ac:dyDescent="0.55000000000000004">
      <c r="B25" s="200" t="str">
        <f>p2เวลาเรียน!B24</f>
        <v>ป.4/1</v>
      </c>
      <c r="C25" s="200">
        <f>p2เวลาเรียน!C24</f>
        <v>20</v>
      </c>
      <c r="D25" s="200">
        <f>p2เวลาเรียน!D24</f>
        <v>3925</v>
      </c>
      <c r="E25" s="200" t="str">
        <f>p2เวลาเรียน!E24</f>
        <v>เด็กหญิง</v>
      </c>
      <c r="F25" s="213" t="str">
        <f>p2เวลาเรียน!F24</f>
        <v>พัชรดา</v>
      </c>
      <c r="G25" s="214" t="str">
        <f>p2เวลาเรียน!G24</f>
        <v>ตาคำ</v>
      </c>
      <c r="H25" s="171"/>
      <c r="I25" s="171"/>
      <c r="J25" s="171"/>
      <c r="K25" s="171"/>
      <c r="L25" s="171"/>
      <c r="M25" s="394"/>
      <c r="N25" s="171"/>
      <c r="O25" s="171"/>
      <c r="P25" s="171"/>
      <c r="Q25" s="171"/>
      <c r="R25" s="171"/>
      <c r="S25" s="401" t="str">
        <f t="shared" si="9"/>
        <v/>
      </c>
      <c r="T25" s="312" t="str">
        <f t="shared" si="10"/>
        <v/>
      </c>
      <c r="U25" s="393"/>
      <c r="V25" s="392" t="str">
        <f t="shared" si="8"/>
        <v/>
      </c>
      <c r="W25" s="127" t="str">
        <f t="shared" si="6"/>
        <v/>
      </c>
      <c r="X25" s="228" t="str">
        <f t="shared" si="3"/>
        <v/>
      </c>
      <c r="Y25" s="352" t="str">
        <f>IF(E25="","",pรายชื่อ!B23)</f>
        <v>เรียน</v>
      </c>
      <c r="Z25" s="155"/>
      <c r="AA25" s="128" t="str">
        <f t="shared" si="4"/>
        <v/>
      </c>
      <c r="AB25" s="31">
        <f>IF(AND(X25=0),LOOKUP(9.99999999999999E+307,$AB$5:AB24)+1,"")</f>
        <v>19</v>
      </c>
      <c r="AC25" s="31" t="str">
        <f>IF(AND(X25="ร"),LOOKUP(9.99999999999999E+307,$AC$5:AC24)+1,"")</f>
        <v/>
      </c>
      <c r="AD25" s="2">
        <f t="shared" si="11"/>
        <v>19</v>
      </c>
      <c r="AE25" s="2">
        <f t="shared" si="7"/>
        <v>1</v>
      </c>
      <c r="AF25" s="31">
        <f>IF(AND(AE25=1),LOOKUP(9.99999999999999E+307,$AF$5:AF24)+1,"")</f>
        <v>19</v>
      </c>
    </row>
    <row r="26" spans="2:32" s="2" customFormat="1" ht="20.149999999999999" customHeight="1" x14ac:dyDescent="0.55000000000000004">
      <c r="B26" s="200" t="str">
        <f>p2เวลาเรียน!B25</f>
        <v>ป.4/1</v>
      </c>
      <c r="C26" s="200">
        <f>p2เวลาเรียน!C25</f>
        <v>21</v>
      </c>
      <c r="D26" s="200">
        <f>p2เวลาเรียน!D25</f>
        <v>3926</v>
      </c>
      <c r="E26" s="200" t="str">
        <f>p2เวลาเรียน!E25</f>
        <v>เด็กหญิง</v>
      </c>
      <c r="F26" s="211" t="str">
        <f>p2เวลาเรียน!F25</f>
        <v>เบญญาพร</v>
      </c>
      <c r="G26" s="212" t="str">
        <f>p2เวลาเรียน!G25</f>
        <v>เครือคำ</v>
      </c>
      <c r="H26" s="171"/>
      <c r="I26" s="171"/>
      <c r="J26" s="171"/>
      <c r="K26" s="171"/>
      <c r="L26" s="171"/>
      <c r="M26" s="394"/>
      <c r="N26" s="171"/>
      <c r="O26" s="171"/>
      <c r="P26" s="171"/>
      <c r="Q26" s="171"/>
      <c r="R26" s="171"/>
      <c r="S26" s="401" t="str">
        <f t="shared" si="9"/>
        <v/>
      </c>
      <c r="T26" s="312" t="str">
        <f t="shared" si="10"/>
        <v/>
      </c>
      <c r="U26" s="393"/>
      <c r="V26" s="392" t="str">
        <f t="shared" si="8"/>
        <v/>
      </c>
      <c r="W26" s="127" t="str">
        <f t="shared" si="6"/>
        <v/>
      </c>
      <c r="X26" s="228" t="str">
        <f t="shared" si="3"/>
        <v/>
      </c>
      <c r="Y26" s="352" t="str">
        <f>IF(E26="","",pรายชื่อ!B24)</f>
        <v>เรียน</v>
      </c>
      <c r="Z26" s="155"/>
      <c r="AA26" s="128" t="str">
        <f t="shared" si="4"/>
        <v/>
      </c>
      <c r="AB26" s="31">
        <f>IF(AND(X26=0),LOOKUP(9.99999999999999E+307,$AB$5:AB25)+1,"")</f>
        <v>20</v>
      </c>
      <c r="AC26" s="31" t="str">
        <f>IF(AND(X26="ร"),LOOKUP(9.99999999999999E+307,$AC$5:AC25)+1,"")</f>
        <v/>
      </c>
      <c r="AD26" s="2">
        <f t="shared" si="11"/>
        <v>20</v>
      </c>
      <c r="AE26" s="2">
        <f t="shared" si="7"/>
        <v>1</v>
      </c>
      <c r="AF26" s="31">
        <f>IF(AND(AE26=1),LOOKUP(9.99999999999999E+307,$AF$5:AF25)+1,"")</f>
        <v>20</v>
      </c>
    </row>
    <row r="27" spans="2:32" s="2" customFormat="1" ht="20.149999999999999" customHeight="1" x14ac:dyDescent="0.55000000000000004">
      <c r="B27" s="200" t="str">
        <f>p2เวลาเรียน!B26</f>
        <v>ป.4/1</v>
      </c>
      <c r="C27" s="200">
        <f>p2เวลาเรียน!C26</f>
        <v>22</v>
      </c>
      <c r="D27" s="200">
        <f>p2เวลาเรียน!D26</f>
        <v>3947</v>
      </c>
      <c r="E27" s="200" t="str">
        <f>p2เวลาเรียน!E26</f>
        <v>เด็กหญิง</v>
      </c>
      <c r="F27" s="211" t="str">
        <f>p2เวลาเรียน!F26</f>
        <v>ภาพิมล</v>
      </c>
      <c r="G27" s="212" t="str">
        <f>p2เวลาเรียน!G26</f>
        <v>เสารังษี</v>
      </c>
      <c r="H27" s="171"/>
      <c r="I27" s="171"/>
      <c r="J27" s="171"/>
      <c r="K27" s="171"/>
      <c r="L27" s="171"/>
      <c r="M27" s="394"/>
      <c r="N27" s="171"/>
      <c r="O27" s="171"/>
      <c r="P27" s="171"/>
      <c r="Q27" s="171"/>
      <c r="R27" s="171"/>
      <c r="S27" s="401" t="str">
        <f t="shared" si="9"/>
        <v/>
      </c>
      <c r="T27" s="312" t="str">
        <f t="shared" si="10"/>
        <v/>
      </c>
      <c r="U27" s="393"/>
      <c r="V27" s="392" t="str">
        <f t="shared" si="8"/>
        <v/>
      </c>
      <c r="W27" s="127" t="str">
        <f t="shared" si="6"/>
        <v/>
      </c>
      <c r="X27" s="228" t="str">
        <f t="shared" si="3"/>
        <v/>
      </c>
      <c r="Y27" s="352" t="str">
        <f>IF(E27="","",pรายชื่อ!B25)</f>
        <v>เรียน</v>
      </c>
      <c r="Z27" s="155"/>
      <c r="AA27" s="128" t="str">
        <f t="shared" si="4"/>
        <v/>
      </c>
      <c r="AB27" s="31">
        <f>IF(AND(X27=0),LOOKUP(9.99999999999999E+307,$AB$5:AB26)+1,"")</f>
        <v>21</v>
      </c>
      <c r="AC27" s="31" t="str">
        <f>IF(AND(X27="ร"),LOOKUP(9.99999999999999E+307,$AC$5:AC26)+1,"")</f>
        <v/>
      </c>
      <c r="AD27" s="2">
        <f t="shared" si="11"/>
        <v>21</v>
      </c>
      <c r="AE27" s="2">
        <f t="shared" si="7"/>
        <v>1</v>
      </c>
      <c r="AF27" s="31">
        <f>IF(AND(AE27=1),LOOKUP(9.99999999999999E+307,$AF$5:AF26)+1,"")</f>
        <v>21</v>
      </c>
    </row>
    <row r="28" spans="2:32" s="2" customFormat="1" ht="20.149999999999999" customHeight="1" x14ac:dyDescent="0.55000000000000004">
      <c r="B28" s="200" t="str">
        <f>p2เวลาเรียน!B27</f>
        <v>ป.4/1</v>
      </c>
      <c r="C28" s="200">
        <f>p2เวลาเรียน!C27</f>
        <v>23</v>
      </c>
      <c r="D28" s="200">
        <f>p2เวลาเรียน!D27</f>
        <v>4091</v>
      </c>
      <c r="E28" s="200" t="str">
        <f>p2เวลาเรียน!E27</f>
        <v>เด็กหญิง</v>
      </c>
      <c r="F28" s="211" t="str">
        <f>p2เวลาเรียน!F27</f>
        <v>ครองขวัญ</v>
      </c>
      <c r="G28" s="212" t="str">
        <f>p2เวลาเรียน!G27</f>
        <v>มะรอเซะ</v>
      </c>
      <c r="H28" s="171"/>
      <c r="I28" s="171"/>
      <c r="J28" s="171"/>
      <c r="K28" s="171"/>
      <c r="L28" s="171"/>
      <c r="M28" s="394"/>
      <c r="N28" s="171"/>
      <c r="O28" s="171"/>
      <c r="P28" s="171"/>
      <c r="Q28" s="171"/>
      <c r="R28" s="171"/>
      <c r="S28" s="401" t="str">
        <f t="shared" si="9"/>
        <v/>
      </c>
      <c r="T28" s="312" t="str">
        <f t="shared" si="10"/>
        <v/>
      </c>
      <c r="U28" s="393"/>
      <c r="V28" s="392" t="str">
        <f t="shared" si="8"/>
        <v/>
      </c>
      <c r="W28" s="127" t="str">
        <f t="shared" si="6"/>
        <v/>
      </c>
      <c r="X28" s="228" t="str">
        <f t="shared" si="3"/>
        <v/>
      </c>
      <c r="Y28" s="352" t="str">
        <f>IF(E28="","",pรายชื่อ!B26)</f>
        <v>เรียน</v>
      </c>
      <c r="Z28" s="155"/>
      <c r="AA28" s="128" t="str">
        <f t="shared" si="4"/>
        <v/>
      </c>
      <c r="AB28" s="31">
        <f>IF(AND(X28=0),LOOKUP(9.99999999999999E+307,$AB$5:AB27)+1,"")</f>
        <v>22</v>
      </c>
      <c r="AC28" s="31" t="str">
        <f>IF(AND(X28="ร"),LOOKUP(9.99999999999999E+307,$AC$5:AC27)+1,"")</f>
        <v/>
      </c>
      <c r="AD28" s="2">
        <f t="shared" si="11"/>
        <v>22</v>
      </c>
      <c r="AE28" s="2">
        <f t="shared" si="7"/>
        <v>1</v>
      </c>
      <c r="AF28" s="31">
        <f>IF(AND(AE28=1),LOOKUP(9.99999999999999E+307,$AF$5:AF27)+1,"")</f>
        <v>22</v>
      </c>
    </row>
    <row r="29" spans="2:32" s="2" customFormat="1" ht="20.149999999999999" customHeight="1" x14ac:dyDescent="0.55000000000000004">
      <c r="B29" s="200" t="str">
        <f>p2เวลาเรียน!B28</f>
        <v>ป.4/1</v>
      </c>
      <c r="C29" s="200">
        <f>p2เวลาเรียน!C28</f>
        <v>24</v>
      </c>
      <c r="D29" s="200">
        <f>p2เวลาเรียน!D28</f>
        <v>4097</v>
      </c>
      <c r="E29" s="200" t="str">
        <f>p2เวลาเรียน!E28</f>
        <v>เด็กหญิง</v>
      </c>
      <c r="F29" s="211" t="str">
        <f>p2เวลาเรียน!F28</f>
        <v>กัญญาภัทร</v>
      </c>
      <c r="G29" s="212" t="str">
        <f>p2เวลาเรียน!G28</f>
        <v>ใจปิน</v>
      </c>
      <c r="H29" s="171"/>
      <c r="I29" s="171"/>
      <c r="J29" s="171"/>
      <c r="K29" s="171"/>
      <c r="L29" s="171"/>
      <c r="M29" s="394"/>
      <c r="N29" s="171"/>
      <c r="O29" s="171"/>
      <c r="P29" s="171"/>
      <c r="Q29" s="171"/>
      <c r="R29" s="171"/>
      <c r="S29" s="401" t="str">
        <f t="shared" si="9"/>
        <v/>
      </c>
      <c r="T29" s="312" t="str">
        <f t="shared" si="10"/>
        <v/>
      </c>
      <c r="U29" s="393"/>
      <c r="V29" s="392" t="str">
        <f t="shared" si="8"/>
        <v/>
      </c>
      <c r="W29" s="127" t="str">
        <f t="shared" si="6"/>
        <v/>
      </c>
      <c r="X29" s="228" t="str">
        <f t="shared" si="3"/>
        <v/>
      </c>
      <c r="Y29" s="352" t="str">
        <f>IF(E29="","",pรายชื่อ!B27)</f>
        <v>เรียน</v>
      </c>
      <c r="Z29" s="155"/>
      <c r="AA29" s="128" t="str">
        <f t="shared" si="4"/>
        <v/>
      </c>
      <c r="AB29" s="31">
        <f>IF(AND(X29=0),LOOKUP(9.99999999999999E+307,$AB$5:AB28)+1,"")</f>
        <v>23</v>
      </c>
      <c r="AC29" s="31" t="str">
        <f>IF(AND(X29="ร"),LOOKUP(9.99999999999999E+307,$AC$5:AC28)+1,"")</f>
        <v/>
      </c>
      <c r="AD29" s="2">
        <f t="shared" si="11"/>
        <v>23</v>
      </c>
      <c r="AE29" s="2">
        <f t="shared" si="7"/>
        <v>1</v>
      </c>
      <c r="AF29" s="31">
        <f>IF(AND(AE29=1),LOOKUP(9.99999999999999E+307,$AF$5:AF28)+1,"")</f>
        <v>23</v>
      </c>
    </row>
    <row r="30" spans="2:32" s="2" customFormat="1" ht="20.149999999999999" customHeight="1" x14ac:dyDescent="0.55000000000000004">
      <c r="B30" s="200" t="str">
        <f>p2เวลาเรียน!B29</f>
        <v>ป.4/1</v>
      </c>
      <c r="C30" s="200">
        <f>p2เวลาเรียน!C29</f>
        <v>25</v>
      </c>
      <c r="D30" s="200">
        <f>p2เวลาเรียน!D29</f>
        <v>4305</v>
      </c>
      <c r="E30" s="200" t="str">
        <f>p2เวลาเรียน!E29</f>
        <v>เด็กหญิง</v>
      </c>
      <c r="F30" s="211" t="str">
        <f>p2เวลาเรียน!F29</f>
        <v>อริยดา</v>
      </c>
      <c r="G30" s="212" t="str">
        <f>p2เวลาเรียน!G29</f>
        <v>เพรียจิต</v>
      </c>
      <c r="H30" s="171"/>
      <c r="I30" s="171"/>
      <c r="J30" s="171"/>
      <c r="K30" s="171"/>
      <c r="L30" s="171"/>
      <c r="M30" s="394"/>
      <c r="N30" s="171"/>
      <c r="O30" s="171"/>
      <c r="P30" s="171"/>
      <c r="Q30" s="171"/>
      <c r="R30" s="171"/>
      <c r="S30" s="401" t="str">
        <f t="shared" si="9"/>
        <v/>
      </c>
      <c r="T30" s="312" t="str">
        <f t="shared" si="10"/>
        <v/>
      </c>
      <c r="U30" s="393"/>
      <c r="V30" s="392" t="str">
        <f t="shared" si="8"/>
        <v/>
      </c>
      <c r="W30" s="127" t="str">
        <f t="shared" si="6"/>
        <v/>
      </c>
      <c r="X30" s="228" t="str">
        <f t="shared" si="3"/>
        <v/>
      </c>
      <c r="Y30" s="352" t="str">
        <f>IF(E30="","",pรายชื่อ!B28)</f>
        <v>เรียน</v>
      </c>
      <c r="Z30" s="155"/>
      <c r="AA30" s="128" t="str">
        <f t="shared" si="4"/>
        <v/>
      </c>
      <c r="AB30" s="31">
        <f>IF(AND(X30=0),LOOKUP(9.99999999999999E+307,$AB$5:AB29)+1,"")</f>
        <v>24</v>
      </c>
      <c r="AC30" s="31" t="str">
        <f>IF(AND(X30="ร"),LOOKUP(9.99999999999999E+307,$AC$5:AC29)+1,"")</f>
        <v/>
      </c>
      <c r="AD30" s="2">
        <f t="shared" si="11"/>
        <v>24</v>
      </c>
      <c r="AE30" s="2">
        <f t="shared" si="7"/>
        <v>1</v>
      </c>
      <c r="AF30" s="31">
        <f>IF(AND(AE30=1),LOOKUP(9.99999999999999E+307,$AF$5:AF29)+1,"")</f>
        <v>24</v>
      </c>
    </row>
    <row r="31" spans="2:32" s="2" customFormat="1" ht="20.149999999999999" customHeight="1" x14ac:dyDescent="0.55000000000000004">
      <c r="B31" s="200" t="str">
        <f>p2เวลาเรียน!B30</f>
        <v>ป.4/1</v>
      </c>
      <c r="C31" s="200">
        <f>p2เวลาเรียน!C30</f>
        <v>26</v>
      </c>
      <c r="D31" s="200">
        <f>p2เวลาเรียน!D30</f>
        <v>4360</v>
      </c>
      <c r="E31" s="200" t="str">
        <f>p2เวลาเรียน!E30</f>
        <v>เด็กชาย</v>
      </c>
      <c r="F31" s="211" t="str">
        <f>p2เวลาเรียน!F30</f>
        <v>ธีรกฤต</v>
      </c>
      <c r="G31" s="212" t="str">
        <f>p2เวลาเรียน!G30</f>
        <v>รินเที่ยง</v>
      </c>
      <c r="H31" s="171"/>
      <c r="I31" s="171"/>
      <c r="J31" s="171"/>
      <c r="K31" s="171"/>
      <c r="L31" s="171"/>
      <c r="M31" s="394"/>
      <c r="N31" s="171"/>
      <c r="O31" s="171"/>
      <c r="P31" s="171"/>
      <c r="Q31" s="171"/>
      <c r="R31" s="171"/>
      <c r="S31" s="401" t="str">
        <f t="shared" si="9"/>
        <v/>
      </c>
      <c r="T31" s="312" t="str">
        <f t="shared" si="10"/>
        <v/>
      </c>
      <c r="U31" s="393"/>
      <c r="V31" s="392" t="str">
        <f t="shared" si="8"/>
        <v/>
      </c>
      <c r="W31" s="127" t="str">
        <f t="shared" si="6"/>
        <v/>
      </c>
      <c r="X31" s="228" t="str">
        <f t="shared" si="3"/>
        <v/>
      </c>
      <c r="Y31" s="352" t="str">
        <f>IF(E31="","",pรายชื่อ!B29)</f>
        <v>เรียน</v>
      </c>
      <c r="Z31" s="155"/>
      <c r="AA31" s="128" t="str">
        <f t="shared" si="4"/>
        <v/>
      </c>
      <c r="AB31" s="31">
        <f>IF(AND(X31=0),LOOKUP(9.99999999999999E+307,$AB$5:AB30)+1,"")</f>
        <v>25</v>
      </c>
      <c r="AC31" s="31" t="str">
        <f>IF(AND(X31="ร"),LOOKUP(9.99999999999999E+307,$AC$5:AC30)+1,"")</f>
        <v/>
      </c>
      <c r="AD31" s="2">
        <f t="shared" si="11"/>
        <v>25</v>
      </c>
      <c r="AE31" s="2">
        <f t="shared" si="7"/>
        <v>1</v>
      </c>
      <c r="AF31" s="31">
        <f>IF(AND(AE31=1),LOOKUP(9.99999999999999E+307,$AF$5:AF30)+1,"")</f>
        <v>25</v>
      </c>
    </row>
    <row r="32" spans="2:32" s="2" customFormat="1" ht="20.149999999999999" customHeight="1" x14ac:dyDescent="0.55000000000000004">
      <c r="B32" s="200" t="str">
        <f>p2เวลาเรียน!B31</f>
        <v>ป.4/1</v>
      </c>
      <c r="C32" s="200">
        <f>p2เวลาเรียน!C31</f>
        <v>27</v>
      </c>
      <c r="D32" s="200">
        <f>p2เวลาเรียน!D31</f>
        <v>4433</v>
      </c>
      <c r="E32" s="200" t="str">
        <f>p2เวลาเรียน!E31</f>
        <v>เด็กหญิง</v>
      </c>
      <c r="F32" s="211" t="str">
        <f>p2เวลาเรียน!F31</f>
        <v>มินลดา</v>
      </c>
      <c r="G32" s="212" t="str">
        <f>p2เวลาเรียน!G31</f>
        <v>เชื้อเมืองพาน</v>
      </c>
      <c r="H32" s="171"/>
      <c r="I32" s="171"/>
      <c r="J32" s="171"/>
      <c r="K32" s="171"/>
      <c r="L32" s="171"/>
      <c r="M32" s="394"/>
      <c r="N32" s="171"/>
      <c r="O32" s="171"/>
      <c r="P32" s="171"/>
      <c r="Q32" s="171"/>
      <c r="R32" s="171"/>
      <c r="S32" s="401" t="str">
        <f t="shared" si="9"/>
        <v/>
      </c>
      <c r="T32" s="312" t="str">
        <f t="shared" si="10"/>
        <v/>
      </c>
      <c r="U32" s="393"/>
      <c r="V32" s="392" t="str">
        <f t="shared" si="8"/>
        <v/>
      </c>
      <c r="W32" s="127" t="str">
        <f t="shared" si="6"/>
        <v/>
      </c>
      <c r="X32" s="228" t="str">
        <f t="shared" si="3"/>
        <v/>
      </c>
      <c r="Y32" s="352" t="str">
        <f>IF(E32="","",pรายชื่อ!B30)</f>
        <v>เรียน</v>
      </c>
      <c r="Z32" s="155"/>
      <c r="AA32" s="128" t="str">
        <f t="shared" si="4"/>
        <v/>
      </c>
      <c r="AB32" s="31">
        <f>IF(AND(X32=0),LOOKUP(9.99999999999999E+307,$AB$5:AB31)+1,"")</f>
        <v>26</v>
      </c>
      <c r="AC32" s="31" t="str">
        <f>IF(AND(X32="ร"),LOOKUP(9.99999999999999E+307,$AC$5:AC31)+1,"")</f>
        <v/>
      </c>
      <c r="AD32" s="2">
        <f t="shared" si="11"/>
        <v>26</v>
      </c>
      <c r="AE32" s="2">
        <f t="shared" si="7"/>
        <v>1</v>
      </c>
      <c r="AF32" s="31">
        <f>IF(AND(AE32=1),LOOKUP(9.99999999999999E+307,$AF$5:AF31)+1,"")</f>
        <v>26</v>
      </c>
    </row>
    <row r="33" spans="2:32" s="2" customFormat="1" ht="20.149999999999999" customHeight="1" x14ac:dyDescent="0.55000000000000004">
      <c r="B33" s="200" t="str">
        <f>p2เวลาเรียน!B32</f>
        <v>ป.4/1</v>
      </c>
      <c r="C33" s="200">
        <f>p2เวลาเรียน!C32</f>
        <v>28</v>
      </c>
      <c r="D33" s="200" t="str">
        <f>p2เวลาเรียน!D32</f>
        <v/>
      </c>
      <c r="E33" s="200" t="str">
        <f>p2เวลาเรียน!E32</f>
        <v/>
      </c>
      <c r="F33" s="211" t="str">
        <f>p2เวลาเรียน!F32</f>
        <v/>
      </c>
      <c r="G33" s="212" t="str">
        <f>p2เวลาเรียน!G32</f>
        <v/>
      </c>
      <c r="H33" s="171"/>
      <c r="I33" s="171"/>
      <c r="J33" s="171"/>
      <c r="K33" s="171"/>
      <c r="L33" s="171"/>
      <c r="M33" s="394"/>
      <c r="N33" s="171"/>
      <c r="O33" s="171"/>
      <c r="P33" s="171"/>
      <c r="Q33" s="171"/>
      <c r="R33" s="171"/>
      <c r="S33" s="401" t="str">
        <f t="shared" si="9"/>
        <v/>
      </c>
      <c r="T33" s="312" t="str">
        <f t="shared" si="10"/>
        <v/>
      </c>
      <c r="U33" s="393"/>
      <c r="V33" s="392" t="str">
        <f t="shared" si="8"/>
        <v/>
      </c>
      <c r="W33" s="127" t="str">
        <f t="shared" si="6"/>
        <v/>
      </c>
      <c r="X33" s="228" t="str">
        <f t="shared" si="3"/>
        <v/>
      </c>
      <c r="Y33" s="352" t="str">
        <f>IF(E33="","",pรายชื่อ!B31)</f>
        <v/>
      </c>
      <c r="Z33" s="155"/>
      <c r="AA33" s="128" t="str">
        <f t="shared" si="4"/>
        <v/>
      </c>
      <c r="AB33" s="31">
        <f>IF(AND(X33=0),LOOKUP(9.99999999999999E+307,$AB$5:AB32)+1,"")</f>
        <v>27</v>
      </c>
      <c r="AC33" s="31" t="str">
        <f>IF(AND(X33="ร"),LOOKUP(9.99999999999999E+307,$AC$5:AC32)+1,"")</f>
        <v/>
      </c>
      <c r="AD33" s="2">
        <f t="shared" si="11"/>
        <v>27</v>
      </c>
      <c r="AE33" s="2">
        <f t="shared" si="7"/>
        <v>1</v>
      </c>
      <c r="AF33" s="31">
        <f>IF(AND(AE33=1),LOOKUP(9.99999999999999E+307,$AF$5:AF32)+1,"")</f>
        <v>27</v>
      </c>
    </row>
    <row r="34" spans="2:32" s="2" customFormat="1" ht="20.149999999999999" customHeight="1" x14ac:dyDescent="0.55000000000000004">
      <c r="B34" s="200" t="str">
        <f>p2เวลาเรียน!B33</f>
        <v>ป.4/1</v>
      </c>
      <c r="C34" s="200">
        <f>p2เวลาเรียน!C33</f>
        <v>29</v>
      </c>
      <c r="D34" s="200" t="str">
        <f>p2เวลาเรียน!D33</f>
        <v/>
      </c>
      <c r="E34" s="200" t="str">
        <f>p2เวลาเรียน!E33</f>
        <v/>
      </c>
      <c r="F34" s="211" t="str">
        <f>p2เวลาเรียน!F33</f>
        <v/>
      </c>
      <c r="G34" s="212" t="str">
        <f>p2เวลาเรียน!G33</f>
        <v/>
      </c>
      <c r="H34" s="171"/>
      <c r="I34" s="171"/>
      <c r="J34" s="171"/>
      <c r="K34" s="171"/>
      <c r="L34" s="171"/>
      <c r="M34" s="394"/>
      <c r="N34" s="171"/>
      <c r="O34" s="171"/>
      <c r="P34" s="171"/>
      <c r="Q34" s="171"/>
      <c r="R34" s="171"/>
      <c r="S34" s="401" t="str">
        <f t="shared" si="9"/>
        <v/>
      </c>
      <c r="T34" s="312" t="str">
        <f t="shared" si="10"/>
        <v/>
      </c>
      <c r="U34" s="393"/>
      <c r="V34" s="392" t="str">
        <f t="shared" si="8"/>
        <v/>
      </c>
      <c r="W34" s="127" t="str">
        <f t="shared" si="6"/>
        <v/>
      </c>
      <c r="X34" s="228" t="str">
        <f t="shared" si="3"/>
        <v/>
      </c>
      <c r="Y34" s="352" t="str">
        <f>IF(E34="","",pรายชื่อ!B32)</f>
        <v/>
      </c>
      <c r="Z34" s="155"/>
      <c r="AA34" s="128" t="str">
        <f t="shared" si="4"/>
        <v/>
      </c>
      <c r="AB34" s="31">
        <f>IF(AND(X34=0),LOOKUP(9.99999999999999E+307,$AB$5:AB33)+1,"")</f>
        <v>28</v>
      </c>
      <c r="AC34" s="31" t="str">
        <f>IF(AND(X34="ร"),LOOKUP(9.99999999999999E+307,$AC$5:AC33)+1,"")</f>
        <v/>
      </c>
      <c r="AD34" s="2">
        <f t="shared" si="11"/>
        <v>28</v>
      </c>
      <c r="AE34" s="2">
        <f t="shared" si="7"/>
        <v>1</v>
      </c>
      <c r="AF34" s="31">
        <f>IF(AND(AE34=1),LOOKUP(9.99999999999999E+307,$AF$5:AF33)+1,"")</f>
        <v>28</v>
      </c>
    </row>
    <row r="35" spans="2:32" s="2" customFormat="1" ht="20.149999999999999" customHeight="1" x14ac:dyDescent="0.55000000000000004">
      <c r="B35" s="200" t="str">
        <f>p2เวลาเรียน!B34</f>
        <v>ป.4/1</v>
      </c>
      <c r="C35" s="200">
        <f>p2เวลาเรียน!C34</f>
        <v>30</v>
      </c>
      <c r="D35" s="200" t="str">
        <f>p2เวลาเรียน!D34</f>
        <v/>
      </c>
      <c r="E35" s="200" t="str">
        <f>p2เวลาเรียน!E34</f>
        <v/>
      </c>
      <c r="F35" s="211" t="str">
        <f>p2เวลาเรียน!F34</f>
        <v/>
      </c>
      <c r="G35" s="212" t="str">
        <f>p2เวลาเรียน!G34</f>
        <v/>
      </c>
      <c r="H35" s="171"/>
      <c r="I35" s="171"/>
      <c r="J35" s="171"/>
      <c r="K35" s="171"/>
      <c r="L35" s="171"/>
      <c r="M35" s="394"/>
      <c r="N35" s="171"/>
      <c r="O35" s="171"/>
      <c r="P35" s="171"/>
      <c r="Q35" s="171"/>
      <c r="R35" s="171"/>
      <c r="S35" s="401" t="str">
        <f t="shared" si="9"/>
        <v/>
      </c>
      <c r="T35" s="312" t="str">
        <f t="shared" si="10"/>
        <v/>
      </c>
      <c r="U35" s="393"/>
      <c r="V35" s="392" t="str">
        <f t="shared" si="8"/>
        <v/>
      </c>
      <c r="W35" s="127" t="str">
        <f t="shared" si="6"/>
        <v/>
      </c>
      <c r="X35" s="228" t="str">
        <f t="shared" si="3"/>
        <v/>
      </c>
      <c r="Y35" s="352" t="str">
        <f>IF(E35="","",pรายชื่อ!B33)</f>
        <v/>
      </c>
      <c r="Z35" s="155"/>
      <c r="AA35" s="128" t="str">
        <f t="shared" si="4"/>
        <v/>
      </c>
      <c r="AB35" s="31">
        <f>IF(AND(X35=0),LOOKUP(9.99999999999999E+307,$AB$5:AB34)+1,"")</f>
        <v>29</v>
      </c>
      <c r="AC35" s="31" t="str">
        <f>IF(AND(X35="ร"),LOOKUP(9.99999999999999E+307,$AC$5:AC34)+1,"")</f>
        <v/>
      </c>
      <c r="AD35" s="2">
        <f t="shared" si="11"/>
        <v>29</v>
      </c>
      <c r="AE35" s="2">
        <f t="shared" si="7"/>
        <v>1</v>
      </c>
      <c r="AF35" s="31">
        <f>IF(AND(AE35=1),LOOKUP(9.99999999999999E+307,$AF$5:AF34)+1,"")</f>
        <v>29</v>
      </c>
    </row>
    <row r="36" spans="2:32" s="2" customFormat="1" ht="20.149999999999999" customHeight="1" x14ac:dyDescent="0.55000000000000004">
      <c r="B36" s="200" t="str">
        <f>p2เวลาเรียน!B35</f>
        <v>ป.4/1</v>
      </c>
      <c r="C36" s="200">
        <f>p2เวลาเรียน!C35</f>
        <v>31</v>
      </c>
      <c r="D36" s="200" t="str">
        <f>p2เวลาเรียน!D35</f>
        <v/>
      </c>
      <c r="E36" s="200" t="str">
        <f>p2เวลาเรียน!E35</f>
        <v/>
      </c>
      <c r="F36" s="211" t="str">
        <f>p2เวลาเรียน!F35</f>
        <v/>
      </c>
      <c r="G36" s="212" t="str">
        <f>p2เวลาเรียน!G35</f>
        <v/>
      </c>
      <c r="H36" s="171"/>
      <c r="I36" s="171"/>
      <c r="J36" s="171"/>
      <c r="K36" s="171"/>
      <c r="L36" s="171"/>
      <c r="M36" s="394"/>
      <c r="N36" s="171"/>
      <c r="O36" s="171"/>
      <c r="P36" s="171"/>
      <c r="Q36" s="171"/>
      <c r="R36" s="171"/>
      <c r="S36" s="401" t="str">
        <f t="shared" si="9"/>
        <v/>
      </c>
      <c r="T36" s="312" t="str">
        <f t="shared" si="10"/>
        <v/>
      </c>
      <c r="U36" s="393"/>
      <c r="V36" s="392" t="str">
        <f t="shared" si="8"/>
        <v/>
      </c>
      <c r="W36" s="127" t="str">
        <f t="shared" si="6"/>
        <v/>
      </c>
      <c r="X36" s="228" t="str">
        <f t="shared" si="3"/>
        <v/>
      </c>
      <c r="Y36" s="352" t="str">
        <f>IF(E36="","",pรายชื่อ!B34)</f>
        <v/>
      </c>
      <c r="Z36" s="155"/>
      <c r="AA36" s="128" t="str">
        <f t="shared" si="4"/>
        <v/>
      </c>
      <c r="AB36" s="31">
        <f>IF(AND(X36=0),LOOKUP(9.99999999999999E+307,$AB$5:AB35)+1,"")</f>
        <v>30</v>
      </c>
      <c r="AC36" s="31" t="str">
        <f>IF(AND(X36="ร"),LOOKUP(9.99999999999999E+307,$AC$5:AC35)+1,"")</f>
        <v/>
      </c>
      <c r="AD36" s="2">
        <f t="shared" si="11"/>
        <v>30</v>
      </c>
      <c r="AE36" s="2">
        <f t="shared" si="7"/>
        <v>1</v>
      </c>
      <c r="AF36" s="31">
        <f>IF(AND(AE36=1),LOOKUP(9.99999999999999E+307,$AF$5:AF35)+1,"")</f>
        <v>30</v>
      </c>
    </row>
    <row r="37" spans="2:32" s="2" customFormat="1" ht="20.149999999999999" customHeight="1" x14ac:dyDescent="0.55000000000000004">
      <c r="B37" s="200" t="str">
        <f>p2เวลาเรียน!B36</f>
        <v>ป.4/1</v>
      </c>
      <c r="C37" s="200">
        <f>p2เวลาเรียน!C36</f>
        <v>32</v>
      </c>
      <c r="D37" s="200" t="str">
        <f>p2เวลาเรียน!D36</f>
        <v/>
      </c>
      <c r="E37" s="200" t="str">
        <f>p2เวลาเรียน!E36</f>
        <v/>
      </c>
      <c r="F37" s="211" t="str">
        <f>p2เวลาเรียน!F36</f>
        <v/>
      </c>
      <c r="G37" s="212" t="str">
        <f>p2เวลาเรียน!G36</f>
        <v/>
      </c>
      <c r="H37" s="171"/>
      <c r="I37" s="171"/>
      <c r="J37" s="171"/>
      <c r="K37" s="171"/>
      <c r="L37" s="171"/>
      <c r="M37" s="394"/>
      <c r="N37" s="171"/>
      <c r="O37" s="171"/>
      <c r="P37" s="171"/>
      <c r="Q37" s="171"/>
      <c r="R37" s="171"/>
      <c r="S37" s="401" t="str">
        <f t="shared" si="9"/>
        <v/>
      </c>
      <c r="T37" s="312" t="str">
        <f t="shared" si="10"/>
        <v/>
      </c>
      <c r="U37" s="393"/>
      <c r="V37" s="392" t="str">
        <f t="shared" si="8"/>
        <v/>
      </c>
      <c r="W37" s="127" t="str">
        <f t="shared" si="6"/>
        <v/>
      </c>
      <c r="X37" s="228" t="str">
        <f t="shared" si="3"/>
        <v/>
      </c>
      <c r="Y37" s="352" t="str">
        <f>IF(E37="","",pรายชื่อ!B35)</f>
        <v/>
      </c>
      <c r="Z37" s="155"/>
      <c r="AA37" s="128" t="str">
        <f t="shared" si="4"/>
        <v/>
      </c>
      <c r="AB37" s="31">
        <f>IF(AND(X37=0),LOOKUP(9.99999999999999E+307,$AB$5:AB36)+1,"")</f>
        <v>31</v>
      </c>
      <c r="AC37" s="31" t="str">
        <f>IF(AND(X37="ร"),LOOKUP(9.99999999999999E+307,$AC$5:AC36)+1,"")</f>
        <v/>
      </c>
      <c r="AD37" s="2">
        <f t="shared" si="11"/>
        <v>31</v>
      </c>
      <c r="AE37" s="2">
        <f t="shared" si="7"/>
        <v>1</v>
      </c>
      <c r="AF37" s="31">
        <f>IF(AND(AE37=1),LOOKUP(9.99999999999999E+307,$AF$5:AF36)+1,"")</f>
        <v>31</v>
      </c>
    </row>
    <row r="38" spans="2:32" s="2" customFormat="1" ht="20.149999999999999" customHeight="1" x14ac:dyDescent="0.55000000000000004">
      <c r="B38" s="200" t="str">
        <f>p2เวลาเรียน!B37</f>
        <v>ป.4/1</v>
      </c>
      <c r="C38" s="200">
        <f>p2เวลาเรียน!C37</f>
        <v>33</v>
      </c>
      <c r="D38" s="200" t="str">
        <f>p2เวลาเรียน!D37</f>
        <v/>
      </c>
      <c r="E38" s="200" t="str">
        <f>p2เวลาเรียน!E37</f>
        <v/>
      </c>
      <c r="F38" s="211" t="str">
        <f>p2เวลาเรียน!F37</f>
        <v/>
      </c>
      <c r="G38" s="212" t="str">
        <f>p2เวลาเรียน!G37</f>
        <v/>
      </c>
      <c r="H38" s="171"/>
      <c r="I38" s="171"/>
      <c r="J38" s="171"/>
      <c r="K38" s="171"/>
      <c r="L38" s="171"/>
      <c r="M38" s="394"/>
      <c r="N38" s="171"/>
      <c r="O38" s="171"/>
      <c r="P38" s="171"/>
      <c r="Q38" s="171"/>
      <c r="R38" s="171"/>
      <c r="S38" s="401" t="str">
        <f t="shared" si="9"/>
        <v/>
      </c>
      <c r="T38" s="312" t="str">
        <f t="shared" si="10"/>
        <v/>
      </c>
      <c r="U38" s="393"/>
      <c r="V38" s="392" t="str">
        <f t="shared" si="8"/>
        <v/>
      </c>
      <c r="W38" s="127" t="str">
        <f t="shared" si="6"/>
        <v/>
      </c>
      <c r="X38" s="228" t="str">
        <f t="shared" ref="X38:X69" si="12">IF(Z38="",W38,IF(Z38="มส","มส",IF(Z38="ร","ร")))</f>
        <v/>
      </c>
      <c r="Y38" s="352" t="str">
        <f>IF(E38="","",pรายชื่อ!B36)</f>
        <v/>
      </c>
      <c r="Z38" s="155"/>
      <c r="AA38" s="128" t="str">
        <f t="shared" si="4"/>
        <v/>
      </c>
      <c r="AB38" s="31">
        <f>IF(AND(X38=0),LOOKUP(9.99999999999999E+307,$AB$5:AB37)+1,"")</f>
        <v>32</v>
      </c>
      <c r="AC38" s="31" t="str">
        <f>IF(AND(X38="ร"),LOOKUP(9.99999999999999E+307,$AC$5:AC37)+1,"")</f>
        <v/>
      </c>
      <c r="AD38" s="2">
        <f t="shared" si="11"/>
        <v>32</v>
      </c>
      <c r="AE38" s="2">
        <f t="shared" si="7"/>
        <v>1</v>
      </c>
      <c r="AF38" s="31">
        <f>IF(AND(AE38=1),LOOKUP(9.99999999999999E+307,$AF$5:AF37)+1,"")</f>
        <v>32</v>
      </c>
    </row>
    <row r="39" spans="2:32" s="2" customFormat="1" ht="20.149999999999999" customHeight="1" x14ac:dyDescent="0.55000000000000004">
      <c r="B39" s="200" t="str">
        <f>p2เวลาเรียน!B38</f>
        <v>ป.4/1</v>
      </c>
      <c r="C39" s="200">
        <f>p2เวลาเรียน!C38</f>
        <v>34</v>
      </c>
      <c r="D39" s="200" t="str">
        <f>p2เวลาเรียน!D38</f>
        <v/>
      </c>
      <c r="E39" s="200" t="str">
        <f>p2เวลาเรียน!E38</f>
        <v/>
      </c>
      <c r="F39" s="211" t="str">
        <f>p2เวลาเรียน!F38</f>
        <v/>
      </c>
      <c r="G39" s="212" t="str">
        <f>p2เวลาเรียน!G38</f>
        <v/>
      </c>
      <c r="H39" s="171"/>
      <c r="I39" s="171"/>
      <c r="J39" s="171"/>
      <c r="K39" s="171"/>
      <c r="L39" s="171"/>
      <c r="M39" s="394"/>
      <c r="N39" s="171"/>
      <c r="O39" s="171"/>
      <c r="P39" s="171"/>
      <c r="Q39" s="171"/>
      <c r="R39" s="171"/>
      <c r="S39" s="401" t="str">
        <f t="shared" si="9"/>
        <v/>
      </c>
      <c r="T39" s="312" t="str">
        <f t="shared" si="10"/>
        <v/>
      </c>
      <c r="U39" s="393"/>
      <c r="V39" s="392" t="str">
        <f t="shared" si="8"/>
        <v/>
      </c>
      <c r="W39" s="127" t="str">
        <f t="shared" si="6"/>
        <v/>
      </c>
      <c r="X39" s="228" t="str">
        <f t="shared" si="12"/>
        <v/>
      </c>
      <c r="Y39" s="352" t="str">
        <f>IF(E39="","",pรายชื่อ!B37)</f>
        <v/>
      </c>
      <c r="Z39" s="155"/>
      <c r="AA39" s="128" t="str">
        <f t="shared" si="4"/>
        <v/>
      </c>
      <c r="AB39" s="31">
        <f>IF(AND(X39=0),LOOKUP(9.99999999999999E+307,$AB$5:AB38)+1,"")</f>
        <v>33</v>
      </c>
      <c r="AC39" s="31" t="str">
        <f>IF(AND(X39="ร"),LOOKUP(9.99999999999999E+307,$AC$5:AC38)+1,"")</f>
        <v/>
      </c>
      <c r="AD39" s="2">
        <f t="shared" si="11"/>
        <v>33</v>
      </c>
      <c r="AE39" s="2">
        <f t="shared" si="7"/>
        <v>1</v>
      </c>
      <c r="AF39" s="31">
        <f>IF(AND(AE39=1),LOOKUP(9.99999999999999E+307,$AF$5:AF38)+1,"")</f>
        <v>33</v>
      </c>
    </row>
    <row r="40" spans="2:32" s="2" customFormat="1" ht="20.149999999999999" customHeight="1" x14ac:dyDescent="0.55000000000000004">
      <c r="B40" s="200" t="str">
        <f>p2เวลาเรียน!B39</f>
        <v>ป.4/1</v>
      </c>
      <c r="C40" s="200">
        <f>p2เวลาเรียน!C39</f>
        <v>35</v>
      </c>
      <c r="D40" s="200" t="str">
        <f>p2เวลาเรียน!D39</f>
        <v/>
      </c>
      <c r="E40" s="200" t="str">
        <f>p2เวลาเรียน!E39</f>
        <v/>
      </c>
      <c r="F40" s="211" t="str">
        <f>p2เวลาเรียน!F39</f>
        <v/>
      </c>
      <c r="G40" s="212" t="str">
        <f>p2เวลาเรียน!G39</f>
        <v/>
      </c>
      <c r="H40" s="171"/>
      <c r="I40" s="171"/>
      <c r="J40" s="171"/>
      <c r="K40" s="171"/>
      <c r="L40" s="171"/>
      <c r="M40" s="394"/>
      <c r="N40" s="171"/>
      <c r="O40" s="171"/>
      <c r="P40" s="171"/>
      <c r="Q40" s="171"/>
      <c r="R40" s="171"/>
      <c r="S40" s="401" t="str">
        <f t="shared" si="9"/>
        <v/>
      </c>
      <c r="T40" s="312" t="str">
        <f t="shared" si="10"/>
        <v/>
      </c>
      <c r="U40" s="393"/>
      <c r="V40" s="392" t="str">
        <f t="shared" si="8"/>
        <v/>
      </c>
      <c r="W40" s="127" t="str">
        <f t="shared" si="6"/>
        <v/>
      </c>
      <c r="X40" s="228" t="str">
        <f t="shared" si="12"/>
        <v/>
      </c>
      <c r="Y40" s="352" t="str">
        <f>IF(E40="","",pรายชื่อ!B38)</f>
        <v/>
      </c>
      <c r="Z40" s="155"/>
      <c r="AA40" s="128" t="str">
        <f t="shared" si="4"/>
        <v/>
      </c>
      <c r="AB40" s="31">
        <f>IF(AND(X40=0),LOOKUP(9.99999999999999E+307,$AB$5:AB39)+1,"")</f>
        <v>34</v>
      </c>
      <c r="AC40" s="31" t="str">
        <f>IF(AND(X40="ร"),LOOKUP(9.99999999999999E+307,$AC$5:AC39)+1,"")</f>
        <v/>
      </c>
      <c r="AD40" s="2">
        <f t="shared" si="11"/>
        <v>34</v>
      </c>
      <c r="AE40" s="2">
        <f t="shared" si="7"/>
        <v>1</v>
      </c>
      <c r="AF40" s="31">
        <f>IF(AND(AE40=1),LOOKUP(9.99999999999999E+307,$AF$5:AF39)+1,"")</f>
        <v>34</v>
      </c>
    </row>
    <row r="41" spans="2:32" s="2" customFormat="1" ht="20.149999999999999" customHeight="1" x14ac:dyDescent="0.55000000000000004">
      <c r="B41" s="200" t="str">
        <f>p2เวลาเรียน!B40</f>
        <v>ป.4/1</v>
      </c>
      <c r="C41" s="200">
        <f>p2เวลาเรียน!C40</f>
        <v>36</v>
      </c>
      <c r="D41" s="200" t="str">
        <f>p2เวลาเรียน!D40</f>
        <v/>
      </c>
      <c r="E41" s="200" t="str">
        <f>p2เวลาเรียน!E40</f>
        <v/>
      </c>
      <c r="F41" s="211" t="str">
        <f>p2เวลาเรียน!F40</f>
        <v/>
      </c>
      <c r="G41" s="212" t="str">
        <f>p2เวลาเรียน!G40</f>
        <v/>
      </c>
      <c r="H41" s="171"/>
      <c r="I41" s="171"/>
      <c r="J41" s="171"/>
      <c r="K41" s="171"/>
      <c r="L41" s="171"/>
      <c r="M41" s="394"/>
      <c r="N41" s="171"/>
      <c r="O41" s="171"/>
      <c r="P41" s="171"/>
      <c r="Q41" s="171"/>
      <c r="R41" s="171"/>
      <c r="S41" s="401" t="str">
        <f t="shared" si="9"/>
        <v/>
      </c>
      <c r="T41" s="312" t="str">
        <f t="shared" si="10"/>
        <v/>
      </c>
      <c r="U41" s="393"/>
      <c r="V41" s="392" t="str">
        <f t="shared" si="8"/>
        <v/>
      </c>
      <c r="W41" s="127" t="str">
        <f t="shared" si="6"/>
        <v/>
      </c>
      <c r="X41" s="228" t="str">
        <f t="shared" si="12"/>
        <v/>
      </c>
      <c r="Y41" s="352" t="str">
        <f>IF(E41="","",pรายชื่อ!B39)</f>
        <v/>
      </c>
      <c r="Z41" s="155"/>
      <c r="AA41" s="128" t="str">
        <f t="shared" si="4"/>
        <v/>
      </c>
      <c r="AB41" s="31">
        <f>IF(AND(X41=0),LOOKUP(9.99999999999999E+307,$AB$5:AB40)+1,"")</f>
        <v>35</v>
      </c>
      <c r="AC41" s="31" t="str">
        <f>IF(AND(X41="ร"),LOOKUP(9.99999999999999E+307,$AC$5:AC40)+1,"")</f>
        <v/>
      </c>
      <c r="AD41" s="2">
        <f t="shared" si="11"/>
        <v>35</v>
      </c>
      <c r="AE41" s="2">
        <f t="shared" si="7"/>
        <v>1</v>
      </c>
      <c r="AF41" s="31">
        <f>IF(AND(AE41=1),LOOKUP(9.99999999999999E+307,$AF$5:AF40)+1,"")</f>
        <v>35</v>
      </c>
    </row>
    <row r="42" spans="2:32" s="2" customFormat="1" ht="20.149999999999999" customHeight="1" x14ac:dyDescent="0.55000000000000004">
      <c r="B42" s="200" t="str">
        <f>p2เวลาเรียน!B41</f>
        <v>ป.4/1</v>
      </c>
      <c r="C42" s="200">
        <f>p2เวลาเรียน!C41</f>
        <v>37</v>
      </c>
      <c r="D42" s="200" t="str">
        <f>p2เวลาเรียน!D41</f>
        <v/>
      </c>
      <c r="E42" s="200" t="str">
        <f>p2เวลาเรียน!E41</f>
        <v/>
      </c>
      <c r="F42" s="211" t="str">
        <f>p2เวลาเรียน!F41</f>
        <v/>
      </c>
      <c r="G42" s="212" t="str">
        <f>p2เวลาเรียน!G41</f>
        <v/>
      </c>
      <c r="H42" s="171"/>
      <c r="I42" s="171"/>
      <c r="J42" s="171"/>
      <c r="K42" s="171"/>
      <c r="L42" s="171"/>
      <c r="M42" s="394"/>
      <c r="N42" s="171"/>
      <c r="O42" s="171"/>
      <c r="P42" s="171"/>
      <c r="Q42" s="171"/>
      <c r="R42" s="171"/>
      <c r="S42" s="401" t="str">
        <f t="shared" si="9"/>
        <v/>
      </c>
      <c r="T42" s="312" t="str">
        <f t="shared" si="10"/>
        <v/>
      </c>
      <c r="U42" s="393"/>
      <c r="V42" s="392" t="str">
        <f t="shared" si="8"/>
        <v/>
      </c>
      <c r="W42" s="127" t="str">
        <f t="shared" si="6"/>
        <v/>
      </c>
      <c r="X42" s="228" t="str">
        <f t="shared" si="12"/>
        <v/>
      </c>
      <c r="Y42" s="352" t="str">
        <f>IF(E42="","",pรายชื่อ!B40)</f>
        <v/>
      </c>
      <c r="Z42" s="155"/>
      <c r="AA42" s="128" t="str">
        <f t="shared" si="4"/>
        <v/>
      </c>
      <c r="AB42" s="31">
        <f>IF(AND(X42=0),LOOKUP(9.99999999999999E+307,$AB$5:AB41)+1,"")</f>
        <v>36</v>
      </c>
      <c r="AC42" s="31" t="str">
        <f>IF(AND(X42="ร"),LOOKUP(9.99999999999999E+307,$AC$5:AC41)+1,"")</f>
        <v/>
      </c>
      <c r="AD42" s="2">
        <f t="shared" si="11"/>
        <v>36</v>
      </c>
      <c r="AE42" s="2">
        <f t="shared" si="7"/>
        <v>1</v>
      </c>
      <c r="AF42" s="31">
        <f>IF(AND(AE42=1),LOOKUP(9.99999999999999E+307,$AF$5:AF41)+1,"")</f>
        <v>36</v>
      </c>
    </row>
    <row r="43" spans="2:32" s="2" customFormat="1" ht="20.149999999999999" customHeight="1" x14ac:dyDescent="0.55000000000000004">
      <c r="B43" s="200" t="str">
        <f>p2เวลาเรียน!B42</f>
        <v>ป.4/1</v>
      </c>
      <c r="C43" s="200">
        <f>p2เวลาเรียน!C42</f>
        <v>38</v>
      </c>
      <c r="D43" s="200" t="str">
        <f>p2เวลาเรียน!D42</f>
        <v/>
      </c>
      <c r="E43" s="200" t="str">
        <f>p2เวลาเรียน!E42</f>
        <v/>
      </c>
      <c r="F43" s="211" t="str">
        <f>p2เวลาเรียน!F42</f>
        <v/>
      </c>
      <c r="G43" s="212" t="str">
        <f>p2เวลาเรียน!G42</f>
        <v/>
      </c>
      <c r="H43" s="171"/>
      <c r="I43" s="171"/>
      <c r="J43" s="171"/>
      <c r="K43" s="171"/>
      <c r="L43" s="171"/>
      <c r="M43" s="394"/>
      <c r="N43" s="171"/>
      <c r="O43" s="171"/>
      <c r="P43" s="171"/>
      <c r="Q43" s="171"/>
      <c r="R43" s="171"/>
      <c r="S43" s="401" t="str">
        <f t="shared" si="9"/>
        <v/>
      </c>
      <c r="T43" s="312" t="str">
        <f t="shared" si="10"/>
        <v/>
      </c>
      <c r="U43" s="393"/>
      <c r="V43" s="392" t="str">
        <f t="shared" si="8"/>
        <v/>
      </c>
      <c r="W43" s="127" t="str">
        <f t="shared" si="6"/>
        <v/>
      </c>
      <c r="X43" s="228" t="str">
        <f t="shared" si="12"/>
        <v/>
      </c>
      <c r="Y43" s="352" t="str">
        <f>IF(E43="","",pรายชื่อ!B41)</f>
        <v/>
      </c>
      <c r="Z43" s="155"/>
      <c r="AA43" s="128" t="str">
        <f t="shared" si="4"/>
        <v/>
      </c>
      <c r="AB43" s="31">
        <f>IF(AND(X43=0),LOOKUP(9.99999999999999E+307,$AB$5:AB42)+1,"")</f>
        <v>37</v>
      </c>
      <c r="AC43" s="31" t="str">
        <f>IF(AND(X43="ร"),LOOKUP(9.99999999999999E+307,$AC$5:AC42)+1,"")</f>
        <v/>
      </c>
      <c r="AD43" s="2">
        <f t="shared" si="11"/>
        <v>37</v>
      </c>
      <c r="AE43" s="2">
        <f t="shared" si="7"/>
        <v>1</v>
      </c>
      <c r="AF43" s="31">
        <f>IF(AND(AE43=1),LOOKUP(9.99999999999999E+307,$AF$5:AF42)+1,"")</f>
        <v>37</v>
      </c>
    </row>
    <row r="44" spans="2:32" s="2" customFormat="1" ht="20.149999999999999" customHeight="1" x14ac:dyDescent="0.55000000000000004">
      <c r="B44" s="200" t="str">
        <f>p2เวลาเรียน!B43</f>
        <v>ป.4/1</v>
      </c>
      <c r="C44" s="200">
        <f>p2เวลาเรียน!C43</f>
        <v>39</v>
      </c>
      <c r="D44" s="200" t="str">
        <f>p2เวลาเรียน!D43</f>
        <v/>
      </c>
      <c r="E44" s="200" t="str">
        <f>p2เวลาเรียน!E43</f>
        <v/>
      </c>
      <c r="F44" s="211" t="str">
        <f>p2เวลาเรียน!F43</f>
        <v/>
      </c>
      <c r="G44" s="212" t="str">
        <f>p2เวลาเรียน!G43</f>
        <v/>
      </c>
      <c r="H44" s="171"/>
      <c r="I44" s="171"/>
      <c r="J44" s="171"/>
      <c r="K44" s="171"/>
      <c r="L44" s="171"/>
      <c r="M44" s="394"/>
      <c r="N44" s="171"/>
      <c r="O44" s="171"/>
      <c r="P44" s="171"/>
      <c r="Q44" s="171"/>
      <c r="R44" s="171"/>
      <c r="S44" s="401" t="str">
        <f t="shared" si="9"/>
        <v/>
      </c>
      <c r="T44" s="312" t="str">
        <f t="shared" si="10"/>
        <v/>
      </c>
      <c r="U44" s="393"/>
      <c r="V44" s="392" t="str">
        <f t="shared" si="8"/>
        <v/>
      </c>
      <c r="W44" s="127" t="str">
        <f t="shared" si="6"/>
        <v/>
      </c>
      <c r="X44" s="228" t="str">
        <f t="shared" si="12"/>
        <v/>
      </c>
      <c r="Y44" s="352" t="str">
        <f>IF(E44="","",pรายชื่อ!B42)</f>
        <v/>
      </c>
      <c r="Z44" s="155"/>
      <c r="AA44" s="128" t="str">
        <f t="shared" si="4"/>
        <v/>
      </c>
      <c r="AB44" s="31">
        <f>IF(AND(X44=0),LOOKUP(9.99999999999999E+307,$AB$5:AB43)+1,"")</f>
        <v>38</v>
      </c>
      <c r="AC44" s="31" t="str">
        <f>IF(AND(X44="ร"),LOOKUP(9.99999999999999E+307,$AC$5:AC43)+1,"")</f>
        <v/>
      </c>
      <c r="AD44" s="2">
        <f t="shared" si="11"/>
        <v>38</v>
      </c>
      <c r="AE44" s="2">
        <f t="shared" si="7"/>
        <v>1</v>
      </c>
      <c r="AF44" s="31">
        <f>IF(AND(AE44=1),LOOKUP(9.99999999999999E+307,$AF$5:AF43)+1,"")</f>
        <v>38</v>
      </c>
    </row>
    <row r="45" spans="2:32" s="2" customFormat="1" ht="20.149999999999999" customHeight="1" x14ac:dyDescent="0.55000000000000004">
      <c r="B45" s="200" t="str">
        <f>p2เวลาเรียน!B44</f>
        <v>ป.4/1</v>
      </c>
      <c r="C45" s="200">
        <f>p2เวลาเรียน!C44</f>
        <v>40</v>
      </c>
      <c r="D45" s="200" t="str">
        <f>p2เวลาเรียน!D44</f>
        <v/>
      </c>
      <c r="E45" s="200" t="str">
        <f>p2เวลาเรียน!E44</f>
        <v/>
      </c>
      <c r="F45" s="211" t="str">
        <f>p2เวลาเรียน!F44</f>
        <v/>
      </c>
      <c r="G45" s="212" t="str">
        <f>p2เวลาเรียน!G44</f>
        <v/>
      </c>
      <c r="H45" s="171"/>
      <c r="I45" s="171"/>
      <c r="J45" s="171"/>
      <c r="K45" s="171"/>
      <c r="L45" s="171"/>
      <c r="M45" s="394"/>
      <c r="N45" s="171"/>
      <c r="O45" s="171"/>
      <c r="P45" s="171"/>
      <c r="Q45" s="171"/>
      <c r="R45" s="171"/>
      <c r="S45" s="401" t="str">
        <f t="shared" si="9"/>
        <v/>
      </c>
      <c r="T45" s="312" t="str">
        <f t="shared" si="10"/>
        <v/>
      </c>
      <c r="U45" s="393"/>
      <c r="V45" s="392" t="str">
        <f t="shared" si="8"/>
        <v/>
      </c>
      <c r="W45" s="127" t="str">
        <f t="shared" si="6"/>
        <v/>
      </c>
      <c r="X45" s="228" t="str">
        <f t="shared" si="12"/>
        <v/>
      </c>
      <c r="Y45" s="352" t="str">
        <f>IF(E45="","",pรายชื่อ!B43)</f>
        <v/>
      </c>
      <c r="Z45" s="155"/>
      <c r="AA45" s="128" t="str">
        <f t="shared" si="4"/>
        <v/>
      </c>
      <c r="AB45" s="31">
        <f>IF(AND(X45=0),LOOKUP(9.99999999999999E+307,$AB$5:AB44)+1,"")</f>
        <v>39</v>
      </c>
      <c r="AC45" s="31" t="str">
        <f>IF(AND(X45="ร"),LOOKUP(9.99999999999999E+307,$AC$5:AC44)+1,"")</f>
        <v/>
      </c>
      <c r="AD45" s="2">
        <f t="shared" si="11"/>
        <v>39</v>
      </c>
      <c r="AE45" s="2">
        <f t="shared" si="7"/>
        <v>1</v>
      </c>
      <c r="AF45" s="31">
        <f>IF(AND(AE45=1),LOOKUP(9.99999999999999E+307,$AF$5:AF44)+1,"")</f>
        <v>39</v>
      </c>
    </row>
    <row r="46" spans="2:32" s="2" customFormat="1" ht="20.149999999999999" customHeight="1" x14ac:dyDescent="0.55000000000000004">
      <c r="B46" s="200" t="str">
        <f>p2เวลาเรียน!B45</f>
        <v>ป.4/2</v>
      </c>
      <c r="C46" s="200">
        <f>p2เวลาเรียน!C45</f>
        <v>1</v>
      </c>
      <c r="D46" s="200">
        <f>p2เวลาเรียน!D45</f>
        <v>3746</v>
      </c>
      <c r="E46" s="200" t="str">
        <f>p2เวลาเรียน!E45</f>
        <v>เด็กชาย</v>
      </c>
      <c r="F46" s="211" t="str">
        <f>p2เวลาเรียน!F45</f>
        <v>ภคภัทร</v>
      </c>
      <c r="G46" s="212" t="str">
        <f>p2เวลาเรียน!G45</f>
        <v>จิรหิรัญโชค</v>
      </c>
      <c r="H46" s="171"/>
      <c r="I46" s="171"/>
      <c r="J46" s="171"/>
      <c r="K46" s="171"/>
      <c r="L46" s="171"/>
      <c r="M46" s="394"/>
      <c r="N46" s="171"/>
      <c r="O46" s="171"/>
      <c r="P46" s="171"/>
      <c r="Q46" s="171"/>
      <c r="R46" s="171"/>
      <c r="S46" s="401" t="str">
        <f t="shared" si="9"/>
        <v/>
      </c>
      <c r="T46" s="312" t="str">
        <f t="shared" si="10"/>
        <v/>
      </c>
      <c r="U46" s="393"/>
      <c r="V46" s="392" t="str">
        <f t="shared" si="8"/>
        <v/>
      </c>
      <c r="W46" s="127" t="str">
        <f t="shared" si="6"/>
        <v/>
      </c>
      <c r="X46" s="228" t="str">
        <f t="shared" si="12"/>
        <v/>
      </c>
      <c r="Y46" s="352" t="str">
        <f>IF(E46="","",pรายชื่อ!Z4)</f>
        <v>เรียน</v>
      </c>
      <c r="Z46" s="155"/>
      <c r="AA46" s="128" t="str">
        <f t="shared" ref="AA46:AA85" si="13">IF(V46="","",RANK($V46,$V$46:$V$85,0))</f>
        <v/>
      </c>
      <c r="AB46" s="31">
        <f>IF(AND(X46=0),LOOKUP(9.99999999999999E+307,$AB$5:AB45)+1,"")</f>
        <v>40</v>
      </c>
      <c r="AC46" s="31" t="str">
        <f>IF(AND(X46="ร"),LOOKUP(9.99999999999999E+307,$AC$5:AC45)+1,"")</f>
        <v/>
      </c>
      <c r="AD46" s="2">
        <f t="shared" si="11"/>
        <v>40</v>
      </c>
      <c r="AE46" s="2">
        <f t="shared" si="7"/>
        <v>1</v>
      </c>
      <c r="AF46" s="31">
        <f>IF(AND(AE46=1),LOOKUP(9.99999999999999E+307,$AF$5:AF45)+1,"")</f>
        <v>40</v>
      </c>
    </row>
    <row r="47" spans="2:32" s="2" customFormat="1" ht="20.149999999999999" customHeight="1" x14ac:dyDescent="0.55000000000000004">
      <c r="B47" s="200" t="str">
        <f>p2เวลาเรียน!B46</f>
        <v>ป.4/2</v>
      </c>
      <c r="C47" s="200">
        <f>p2เวลาเรียน!C46</f>
        <v>2</v>
      </c>
      <c r="D47" s="200">
        <f>p2เวลาเรียน!D46</f>
        <v>3799</v>
      </c>
      <c r="E47" s="200" t="str">
        <f>p2เวลาเรียน!E46</f>
        <v>เด็กชาย</v>
      </c>
      <c r="F47" s="211" t="str">
        <f>p2เวลาเรียน!F46</f>
        <v>ศุภวุฒิ</v>
      </c>
      <c r="G47" s="212" t="str">
        <f>p2เวลาเรียน!G46</f>
        <v>ก๋องอ้าย</v>
      </c>
      <c r="H47" s="171"/>
      <c r="I47" s="171"/>
      <c r="J47" s="171"/>
      <c r="K47" s="171"/>
      <c r="L47" s="171"/>
      <c r="M47" s="394"/>
      <c r="N47" s="171"/>
      <c r="O47" s="171"/>
      <c r="P47" s="171"/>
      <c r="Q47" s="171"/>
      <c r="R47" s="171"/>
      <c r="S47" s="401" t="str">
        <f t="shared" si="9"/>
        <v/>
      </c>
      <c r="T47" s="312" t="str">
        <f t="shared" si="10"/>
        <v/>
      </c>
      <c r="U47" s="393"/>
      <c r="V47" s="392" t="str">
        <f t="shared" si="8"/>
        <v/>
      </c>
      <c r="W47" s="127" t="str">
        <f t="shared" si="6"/>
        <v/>
      </c>
      <c r="X47" s="228" t="str">
        <f t="shared" si="12"/>
        <v/>
      </c>
      <c r="Y47" s="352" t="str">
        <f>IF(E47="","",pรายชื่อ!Z5)</f>
        <v>เรียน</v>
      </c>
      <c r="Z47" s="155"/>
      <c r="AA47" s="128" t="str">
        <f t="shared" si="13"/>
        <v/>
      </c>
      <c r="AB47" s="31">
        <f>IF(AND(X47=0),LOOKUP(9.99999999999999E+307,$AB$5:AB46)+1,"")</f>
        <v>41</v>
      </c>
      <c r="AC47" s="31" t="str">
        <f>IF(AND(X47="ร"),LOOKUP(9.99999999999999E+307,$AC$5:AC46)+1,"")</f>
        <v/>
      </c>
      <c r="AD47" s="2">
        <f t="shared" si="11"/>
        <v>41</v>
      </c>
      <c r="AE47" s="2">
        <f t="shared" si="7"/>
        <v>1</v>
      </c>
      <c r="AF47" s="31">
        <f>IF(AND(AE47=1),LOOKUP(9.99999999999999E+307,$AF$5:AF46)+1,"")</f>
        <v>41</v>
      </c>
    </row>
    <row r="48" spans="2:32" s="2" customFormat="1" ht="20.149999999999999" customHeight="1" x14ac:dyDescent="0.55000000000000004">
      <c r="B48" s="200" t="str">
        <f>p2เวลาเรียน!B47</f>
        <v>ป.4/2</v>
      </c>
      <c r="C48" s="200">
        <f>p2เวลาเรียน!C47</f>
        <v>3</v>
      </c>
      <c r="D48" s="200">
        <f>p2เวลาเรียน!D47</f>
        <v>3825</v>
      </c>
      <c r="E48" s="200" t="str">
        <f>p2เวลาเรียน!E47</f>
        <v>เด็กชาย</v>
      </c>
      <c r="F48" s="211" t="str">
        <f>p2เวลาเรียน!F47</f>
        <v>วีรภัทร</v>
      </c>
      <c r="G48" s="212" t="str">
        <f>p2เวลาเรียน!G47</f>
        <v>อ้วนแก้ว</v>
      </c>
      <c r="H48" s="171"/>
      <c r="I48" s="171"/>
      <c r="J48" s="171"/>
      <c r="K48" s="171"/>
      <c r="L48" s="171"/>
      <c r="M48" s="394"/>
      <c r="N48" s="171"/>
      <c r="O48" s="171"/>
      <c r="P48" s="171"/>
      <c r="Q48" s="171"/>
      <c r="R48" s="171"/>
      <c r="S48" s="401" t="str">
        <f t="shared" si="9"/>
        <v/>
      </c>
      <c r="T48" s="312" t="str">
        <f t="shared" si="10"/>
        <v/>
      </c>
      <c r="U48" s="393"/>
      <c r="V48" s="392" t="str">
        <f t="shared" si="8"/>
        <v/>
      </c>
      <c r="W48" s="127" t="str">
        <f t="shared" si="6"/>
        <v/>
      </c>
      <c r="X48" s="228" t="str">
        <f t="shared" si="12"/>
        <v/>
      </c>
      <c r="Y48" s="352" t="str">
        <f>IF(E48="","",pรายชื่อ!Z6)</f>
        <v>เรียน</v>
      </c>
      <c r="Z48" s="155"/>
      <c r="AA48" s="128" t="str">
        <f t="shared" si="13"/>
        <v/>
      </c>
      <c r="AB48" s="31">
        <f>IF(AND(X48=0),LOOKUP(9.99999999999999E+307,$AB$5:AB47)+1,"")</f>
        <v>42</v>
      </c>
      <c r="AC48" s="31" t="str">
        <f>IF(AND(X48="ร"),LOOKUP(9.99999999999999E+307,$AC$5:AC47)+1,"")</f>
        <v/>
      </c>
      <c r="AD48" s="2">
        <f t="shared" si="11"/>
        <v>42</v>
      </c>
      <c r="AE48" s="2">
        <f t="shared" si="7"/>
        <v>1</v>
      </c>
      <c r="AF48" s="31">
        <f>IF(AND(AE48=1),LOOKUP(9.99999999999999E+307,$AF$5:AF47)+1,"")</f>
        <v>42</v>
      </c>
    </row>
    <row r="49" spans="2:32" s="2" customFormat="1" ht="20.149999999999999" customHeight="1" x14ac:dyDescent="0.55000000000000004">
      <c r="B49" s="200" t="str">
        <f>p2เวลาเรียน!B48</f>
        <v>ป.4/2</v>
      </c>
      <c r="C49" s="200">
        <f>p2เวลาเรียน!C48</f>
        <v>4</v>
      </c>
      <c r="D49" s="200">
        <f>p2เวลาเรียน!D48</f>
        <v>3835</v>
      </c>
      <c r="E49" s="200" t="str">
        <f>p2เวลาเรียน!E48</f>
        <v>เด็กชาย</v>
      </c>
      <c r="F49" s="211" t="str">
        <f>p2เวลาเรียน!F48</f>
        <v>นะโม</v>
      </c>
      <c r="G49" s="212" t="str">
        <f>p2เวลาเรียน!G48</f>
        <v>เววน</v>
      </c>
      <c r="H49" s="171"/>
      <c r="I49" s="171"/>
      <c r="J49" s="171"/>
      <c r="K49" s="171"/>
      <c r="L49" s="171"/>
      <c r="M49" s="394"/>
      <c r="N49" s="171"/>
      <c r="O49" s="171"/>
      <c r="P49" s="171"/>
      <c r="Q49" s="171"/>
      <c r="R49" s="171"/>
      <c r="S49" s="401" t="str">
        <f t="shared" si="9"/>
        <v/>
      </c>
      <c r="T49" s="312" t="str">
        <f t="shared" si="10"/>
        <v/>
      </c>
      <c r="U49" s="393"/>
      <c r="V49" s="392" t="str">
        <f t="shared" si="8"/>
        <v/>
      </c>
      <c r="W49" s="127" t="str">
        <f t="shared" si="6"/>
        <v/>
      </c>
      <c r="X49" s="228" t="str">
        <f t="shared" si="12"/>
        <v/>
      </c>
      <c r="Y49" s="352" t="str">
        <f>IF(E49="","",pรายชื่อ!Z7)</f>
        <v>เรียน</v>
      </c>
      <c r="Z49" s="155"/>
      <c r="AA49" s="128" t="str">
        <f t="shared" si="13"/>
        <v/>
      </c>
      <c r="AB49" s="31">
        <f>IF(AND(X49=0),LOOKUP(9.99999999999999E+307,$AB$5:AB48)+1,"")</f>
        <v>43</v>
      </c>
      <c r="AC49" s="31" t="str">
        <f>IF(AND(X49="ร"),LOOKUP(9.99999999999999E+307,$AC$5:AC48)+1,"")</f>
        <v/>
      </c>
      <c r="AD49" s="2">
        <f t="shared" si="11"/>
        <v>43</v>
      </c>
      <c r="AE49" s="2">
        <f t="shared" si="7"/>
        <v>1</v>
      </c>
      <c r="AF49" s="31">
        <f>IF(AND(AE49=1),LOOKUP(9.99999999999999E+307,$AF$5:AF48)+1,"")</f>
        <v>43</v>
      </c>
    </row>
    <row r="50" spans="2:32" s="2" customFormat="1" ht="20.149999999999999" customHeight="1" x14ac:dyDescent="0.55000000000000004">
      <c r="B50" s="200" t="str">
        <f>p2เวลาเรียน!B49</f>
        <v>ป.4/2</v>
      </c>
      <c r="C50" s="200">
        <f>p2เวลาเรียน!C49</f>
        <v>5</v>
      </c>
      <c r="D50" s="200">
        <f>p2เวลาเรียน!D49</f>
        <v>3904</v>
      </c>
      <c r="E50" s="200" t="str">
        <f>p2เวลาเรียน!E49</f>
        <v>เด็กชาย</v>
      </c>
      <c r="F50" s="211" t="str">
        <f>p2เวลาเรียน!F49</f>
        <v>สุญตา</v>
      </c>
      <c r="G50" s="212" t="str">
        <f>p2เวลาเรียน!G49</f>
        <v>อู่ทอง</v>
      </c>
      <c r="H50" s="171"/>
      <c r="I50" s="171"/>
      <c r="J50" s="171"/>
      <c r="K50" s="171"/>
      <c r="L50" s="171"/>
      <c r="M50" s="394"/>
      <c r="N50" s="171"/>
      <c r="O50" s="171"/>
      <c r="P50" s="171"/>
      <c r="Q50" s="171"/>
      <c r="R50" s="171"/>
      <c r="S50" s="401" t="str">
        <f t="shared" si="9"/>
        <v/>
      </c>
      <c r="T50" s="312" t="str">
        <f t="shared" si="10"/>
        <v/>
      </c>
      <c r="U50" s="393"/>
      <c r="V50" s="392" t="str">
        <f t="shared" si="8"/>
        <v/>
      </c>
      <c r="W50" s="127" t="str">
        <f t="shared" si="6"/>
        <v/>
      </c>
      <c r="X50" s="228" t="str">
        <f t="shared" si="12"/>
        <v/>
      </c>
      <c r="Y50" s="352" t="str">
        <f>IF(E50="","",pรายชื่อ!Z8)</f>
        <v>เรียน</v>
      </c>
      <c r="Z50" s="155"/>
      <c r="AA50" s="128" t="str">
        <f t="shared" si="13"/>
        <v/>
      </c>
      <c r="AB50" s="31">
        <f>IF(AND(X50=0),LOOKUP(9.99999999999999E+307,$AB$5:AB49)+1,"")</f>
        <v>44</v>
      </c>
      <c r="AC50" s="31" t="str">
        <f>IF(AND(X50="ร"),LOOKUP(9.99999999999999E+307,$AC$5:AC49)+1,"")</f>
        <v/>
      </c>
      <c r="AD50" s="2">
        <f t="shared" si="11"/>
        <v>44</v>
      </c>
      <c r="AE50" s="2">
        <f t="shared" si="7"/>
        <v>1</v>
      </c>
      <c r="AF50" s="31">
        <f>IF(AND(AE50=1),LOOKUP(9.99999999999999E+307,$AF$5:AF49)+1,"")</f>
        <v>44</v>
      </c>
    </row>
    <row r="51" spans="2:32" s="2" customFormat="1" ht="20.149999999999999" customHeight="1" x14ac:dyDescent="0.55000000000000004">
      <c r="B51" s="200" t="str">
        <f>p2เวลาเรียน!B50</f>
        <v>ป.4/2</v>
      </c>
      <c r="C51" s="200">
        <f>p2เวลาเรียน!C50</f>
        <v>6</v>
      </c>
      <c r="D51" s="200">
        <f>p2เวลาเรียน!D50</f>
        <v>3905</v>
      </c>
      <c r="E51" s="200" t="str">
        <f>p2เวลาเรียน!E50</f>
        <v>เด็กชาย</v>
      </c>
      <c r="F51" s="211" t="str">
        <f>p2เวลาเรียน!F50</f>
        <v>ภูวภัทร</v>
      </c>
      <c r="G51" s="212" t="str">
        <f>p2เวลาเรียน!G50</f>
        <v>บุญเรือง</v>
      </c>
      <c r="H51" s="171"/>
      <c r="I51" s="171"/>
      <c r="J51" s="171"/>
      <c r="K51" s="171"/>
      <c r="L51" s="171"/>
      <c r="M51" s="394"/>
      <c r="N51" s="171"/>
      <c r="O51" s="171"/>
      <c r="P51" s="171"/>
      <c r="Q51" s="171"/>
      <c r="R51" s="171"/>
      <c r="S51" s="401" t="str">
        <f t="shared" si="9"/>
        <v/>
      </c>
      <c r="T51" s="312" t="str">
        <f t="shared" si="10"/>
        <v/>
      </c>
      <c r="U51" s="393"/>
      <c r="V51" s="392" t="str">
        <f t="shared" si="8"/>
        <v/>
      </c>
      <c r="W51" s="127" t="str">
        <f t="shared" si="6"/>
        <v/>
      </c>
      <c r="X51" s="228" t="str">
        <f t="shared" si="12"/>
        <v/>
      </c>
      <c r="Y51" s="352" t="str">
        <f>IF(E51="","",pรายชื่อ!Z9)</f>
        <v>เรียน</v>
      </c>
      <c r="Z51" s="155"/>
      <c r="AA51" s="128" t="str">
        <f t="shared" si="13"/>
        <v/>
      </c>
      <c r="AB51" s="31">
        <f>IF(AND(X51=0),LOOKUP(9.99999999999999E+307,$AB$5:AB50)+1,"")</f>
        <v>45</v>
      </c>
      <c r="AC51" s="31" t="str">
        <f>IF(AND(X51="ร"),LOOKUP(9.99999999999999E+307,$AC$5:AC50)+1,"")</f>
        <v/>
      </c>
      <c r="AD51" s="2">
        <f t="shared" si="11"/>
        <v>45</v>
      </c>
      <c r="AE51" s="2">
        <f t="shared" si="7"/>
        <v>1</v>
      </c>
      <c r="AF51" s="31">
        <f>IF(AND(AE51=1),LOOKUP(9.99999999999999E+307,$AF$5:AF50)+1,"")</f>
        <v>45</v>
      </c>
    </row>
    <row r="52" spans="2:32" s="2" customFormat="1" ht="20.149999999999999" customHeight="1" x14ac:dyDescent="0.55000000000000004">
      <c r="B52" s="200" t="str">
        <f>p2เวลาเรียน!B51</f>
        <v>ป.4/2</v>
      </c>
      <c r="C52" s="200">
        <f>p2เวลาเรียน!C51</f>
        <v>7</v>
      </c>
      <c r="D52" s="200">
        <f>p2เวลาเรียน!D51</f>
        <v>3946</v>
      </c>
      <c r="E52" s="200" t="str">
        <f>p2เวลาเรียน!E51</f>
        <v>เด็กชาย</v>
      </c>
      <c r="F52" s="211" t="str">
        <f>p2เวลาเรียน!F51</f>
        <v>วรเมธ</v>
      </c>
      <c r="G52" s="212" t="str">
        <f>p2เวลาเรียน!G51</f>
        <v>ปินตานา</v>
      </c>
      <c r="H52" s="171"/>
      <c r="I52" s="171"/>
      <c r="J52" s="171"/>
      <c r="K52" s="171"/>
      <c r="L52" s="171"/>
      <c r="M52" s="394"/>
      <c r="N52" s="171"/>
      <c r="O52" s="171"/>
      <c r="P52" s="171"/>
      <c r="Q52" s="171"/>
      <c r="R52" s="171"/>
      <c r="S52" s="401" t="str">
        <f t="shared" si="9"/>
        <v/>
      </c>
      <c r="T52" s="312" t="str">
        <f t="shared" si="10"/>
        <v/>
      </c>
      <c r="U52" s="393"/>
      <c r="V52" s="392" t="str">
        <f t="shared" si="8"/>
        <v/>
      </c>
      <c r="W52" s="127" t="str">
        <f t="shared" si="6"/>
        <v/>
      </c>
      <c r="X52" s="228" t="str">
        <f t="shared" si="12"/>
        <v/>
      </c>
      <c r="Y52" s="352" t="str">
        <f>IF(E52="","",pรายชื่อ!Z10)</f>
        <v>เรียน</v>
      </c>
      <c r="Z52" s="155"/>
      <c r="AA52" s="128" t="str">
        <f t="shared" si="13"/>
        <v/>
      </c>
      <c r="AB52" s="31">
        <f>IF(AND(X52=0),LOOKUP(9.99999999999999E+307,$AB$5:AB51)+1,"")</f>
        <v>46</v>
      </c>
      <c r="AC52" s="31" t="str">
        <f>IF(AND(X52="ร"),LOOKUP(9.99999999999999E+307,$AC$5:AC51)+1,"")</f>
        <v/>
      </c>
      <c r="AD52" s="2">
        <f t="shared" si="11"/>
        <v>46</v>
      </c>
      <c r="AE52" s="2">
        <f t="shared" si="7"/>
        <v>1</v>
      </c>
      <c r="AF52" s="31">
        <f>IF(AND(AE52=1),LOOKUP(9.99999999999999E+307,$AF$5:AF51)+1,"")</f>
        <v>46</v>
      </c>
    </row>
    <row r="53" spans="2:32" s="2" customFormat="1" ht="20.149999999999999" customHeight="1" x14ac:dyDescent="0.55000000000000004">
      <c r="B53" s="200" t="str">
        <f>p2เวลาเรียน!B52</f>
        <v>ป.4/2</v>
      </c>
      <c r="C53" s="200">
        <f>p2เวลาเรียน!C52</f>
        <v>8</v>
      </c>
      <c r="D53" s="200">
        <f>p2เวลาเรียน!D52</f>
        <v>4098</v>
      </c>
      <c r="E53" s="200" t="str">
        <f>p2เวลาเรียน!E52</f>
        <v>เด็กชาย</v>
      </c>
      <c r="F53" s="211" t="str">
        <f>p2เวลาเรียน!F52</f>
        <v>พงษ์พิชญ์</v>
      </c>
      <c r="G53" s="212" t="str">
        <f>p2เวลาเรียน!G52</f>
        <v>เรือนแก้ว</v>
      </c>
      <c r="H53" s="171"/>
      <c r="I53" s="171"/>
      <c r="J53" s="171"/>
      <c r="K53" s="171"/>
      <c r="L53" s="171"/>
      <c r="M53" s="394"/>
      <c r="N53" s="171"/>
      <c r="O53" s="171"/>
      <c r="P53" s="171"/>
      <c r="Q53" s="171"/>
      <c r="R53" s="171"/>
      <c r="S53" s="401" t="str">
        <f t="shared" si="9"/>
        <v/>
      </c>
      <c r="T53" s="312" t="str">
        <f t="shared" si="10"/>
        <v/>
      </c>
      <c r="U53" s="393"/>
      <c r="V53" s="392" t="str">
        <f t="shared" si="8"/>
        <v/>
      </c>
      <c r="W53" s="127" t="str">
        <f t="shared" si="6"/>
        <v/>
      </c>
      <c r="X53" s="228" t="str">
        <f t="shared" si="12"/>
        <v/>
      </c>
      <c r="Y53" s="352" t="str">
        <f>IF(E53="","",pรายชื่อ!Z11)</f>
        <v>เรียน</v>
      </c>
      <c r="Z53" s="155"/>
      <c r="AA53" s="128" t="str">
        <f t="shared" si="13"/>
        <v/>
      </c>
      <c r="AB53" s="31">
        <f>IF(AND(X53=0),LOOKUP(9.99999999999999E+307,$AB$5:AB52)+1,"")</f>
        <v>47</v>
      </c>
      <c r="AC53" s="31" t="str">
        <f>IF(AND(X53="ร"),LOOKUP(9.99999999999999E+307,$AC$5:AC52)+1,"")</f>
        <v/>
      </c>
      <c r="AD53" s="2">
        <f t="shared" si="11"/>
        <v>47</v>
      </c>
      <c r="AE53" s="2">
        <f t="shared" si="7"/>
        <v>1</v>
      </c>
      <c r="AF53" s="31">
        <f>IF(AND(AE53=1),LOOKUP(9.99999999999999E+307,$AF$5:AF52)+1,"")</f>
        <v>47</v>
      </c>
    </row>
    <row r="54" spans="2:32" s="2" customFormat="1" ht="20.149999999999999" customHeight="1" x14ac:dyDescent="0.55000000000000004">
      <c r="B54" s="200" t="str">
        <f>p2เวลาเรียน!B53</f>
        <v>ป.4/2</v>
      </c>
      <c r="C54" s="200">
        <f>p2เวลาเรียน!C53</f>
        <v>9</v>
      </c>
      <c r="D54" s="200">
        <f>p2เวลาเรียน!D53</f>
        <v>4206</v>
      </c>
      <c r="E54" s="200" t="str">
        <f>p2เวลาเรียน!E53</f>
        <v>เด็กชาย</v>
      </c>
      <c r="F54" s="211" t="str">
        <f>p2เวลาเรียน!F53</f>
        <v>นาวา</v>
      </c>
      <c r="G54" s="212" t="str">
        <f>p2เวลาเรียน!G53</f>
        <v>ศรียอด</v>
      </c>
      <c r="H54" s="171"/>
      <c r="I54" s="171"/>
      <c r="J54" s="171"/>
      <c r="K54" s="171"/>
      <c r="L54" s="171"/>
      <c r="M54" s="394"/>
      <c r="N54" s="171"/>
      <c r="O54" s="171"/>
      <c r="P54" s="171"/>
      <c r="Q54" s="171"/>
      <c r="R54" s="171"/>
      <c r="S54" s="401" t="str">
        <f t="shared" si="9"/>
        <v/>
      </c>
      <c r="T54" s="312" t="str">
        <f t="shared" si="10"/>
        <v/>
      </c>
      <c r="U54" s="393"/>
      <c r="V54" s="392" t="str">
        <f t="shared" si="8"/>
        <v/>
      </c>
      <c r="W54" s="127" t="str">
        <f t="shared" si="6"/>
        <v/>
      </c>
      <c r="X54" s="228" t="str">
        <f t="shared" si="12"/>
        <v/>
      </c>
      <c r="Y54" s="352" t="str">
        <f>IF(E54="","",pรายชื่อ!Z12)</f>
        <v>เรียน</v>
      </c>
      <c r="Z54" s="155"/>
      <c r="AA54" s="128" t="str">
        <f t="shared" si="13"/>
        <v/>
      </c>
      <c r="AB54" s="31">
        <f>IF(AND(X54=0),LOOKUP(9.99999999999999E+307,$AB$5:AB53)+1,"")</f>
        <v>48</v>
      </c>
      <c r="AC54" s="31" t="str">
        <f>IF(AND(X54="ร"),LOOKUP(9.99999999999999E+307,$AC$5:AC53)+1,"")</f>
        <v/>
      </c>
      <c r="AD54" s="2">
        <f t="shared" si="11"/>
        <v>48</v>
      </c>
      <c r="AE54" s="2">
        <f t="shared" si="7"/>
        <v>1</v>
      </c>
      <c r="AF54" s="31">
        <f>IF(AND(AE54=1),LOOKUP(9.99999999999999E+307,$AF$5:AF53)+1,"")</f>
        <v>48</v>
      </c>
    </row>
    <row r="55" spans="2:32" s="2" customFormat="1" ht="20.149999999999999" customHeight="1" x14ac:dyDescent="0.55000000000000004">
      <c r="B55" s="200" t="str">
        <f>p2เวลาเรียน!B54</f>
        <v>ป.4/2</v>
      </c>
      <c r="C55" s="200">
        <f>p2เวลาเรียน!C54</f>
        <v>10</v>
      </c>
      <c r="D55" s="200">
        <f>p2เวลาเรียน!D54</f>
        <v>4306</v>
      </c>
      <c r="E55" s="200" t="str">
        <f>p2เวลาเรียน!E54</f>
        <v>เด็กชาย</v>
      </c>
      <c r="F55" s="211" t="str">
        <f>p2เวลาเรียน!F54</f>
        <v>ชียวน</v>
      </c>
      <c r="G55" s="212" t="str">
        <f>p2เวลาเรียน!G54</f>
        <v>เตียว</v>
      </c>
      <c r="H55" s="171"/>
      <c r="I55" s="171"/>
      <c r="J55" s="171"/>
      <c r="K55" s="171"/>
      <c r="L55" s="171"/>
      <c r="M55" s="394"/>
      <c r="N55" s="171"/>
      <c r="O55" s="171"/>
      <c r="P55" s="171"/>
      <c r="Q55" s="171"/>
      <c r="R55" s="171"/>
      <c r="S55" s="401" t="str">
        <f t="shared" si="9"/>
        <v/>
      </c>
      <c r="T55" s="312" t="str">
        <f t="shared" si="10"/>
        <v/>
      </c>
      <c r="U55" s="393"/>
      <c r="V55" s="392" t="str">
        <f t="shared" si="8"/>
        <v/>
      </c>
      <c r="W55" s="127" t="str">
        <f t="shared" si="6"/>
        <v/>
      </c>
      <c r="X55" s="228" t="str">
        <f t="shared" si="12"/>
        <v/>
      </c>
      <c r="Y55" s="352" t="str">
        <f>IF(E55="","",pรายชื่อ!Z13)</f>
        <v>เรียน</v>
      </c>
      <c r="Z55" s="155"/>
      <c r="AA55" s="128" t="str">
        <f t="shared" si="13"/>
        <v/>
      </c>
      <c r="AB55" s="31">
        <f>IF(AND(X55=0),LOOKUP(9.99999999999999E+307,$AB$5:AB54)+1,"")</f>
        <v>49</v>
      </c>
      <c r="AC55" s="31" t="str">
        <f>IF(AND(X55="ร"),LOOKUP(9.99999999999999E+307,$AC$5:AC54)+1,"")</f>
        <v/>
      </c>
      <c r="AD55" s="2">
        <f t="shared" si="11"/>
        <v>49</v>
      </c>
      <c r="AE55" s="2">
        <f t="shared" si="7"/>
        <v>1</v>
      </c>
      <c r="AF55" s="31">
        <f>IF(AND(AE55=1),LOOKUP(9.99999999999999E+307,$AF$5:AF54)+1,"")</f>
        <v>49</v>
      </c>
    </row>
    <row r="56" spans="2:32" s="2" customFormat="1" ht="20.149999999999999" customHeight="1" x14ac:dyDescent="0.55000000000000004">
      <c r="B56" s="200" t="str">
        <f>p2เวลาเรียน!B55</f>
        <v>ป.4/2</v>
      </c>
      <c r="C56" s="200">
        <f>p2เวลาเรียน!C55</f>
        <v>11</v>
      </c>
      <c r="D56" s="200">
        <f>p2เวลาเรียน!D55</f>
        <v>3802</v>
      </c>
      <c r="E56" s="200" t="str">
        <f>p2เวลาเรียน!E55</f>
        <v>เด็กหญิง</v>
      </c>
      <c r="F56" s="211" t="str">
        <f>p2เวลาเรียน!F55</f>
        <v>ณดารัตน์</v>
      </c>
      <c r="G56" s="212" t="str">
        <f>p2เวลาเรียน!G55</f>
        <v>ยูลึ</v>
      </c>
      <c r="H56" s="171"/>
      <c r="I56" s="171"/>
      <c r="J56" s="171"/>
      <c r="K56" s="171"/>
      <c r="L56" s="171"/>
      <c r="M56" s="394"/>
      <c r="N56" s="171"/>
      <c r="O56" s="171"/>
      <c r="P56" s="171"/>
      <c r="Q56" s="171"/>
      <c r="R56" s="171"/>
      <c r="S56" s="401" t="str">
        <f t="shared" si="9"/>
        <v/>
      </c>
      <c r="T56" s="312" t="str">
        <f t="shared" si="10"/>
        <v/>
      </c>
      <c r="U56" s="393"/>
      <c r="V56" s="392" t="str">
        <f t="shared" si="8"/>
        <v/>
      </c>
      <c r="W56" s="127" t="str">
        <f t="shared" ref="W56:W85" si="14">IF(V56="","",IF(V56&gt;79,4,IF(V56&gt;74,3.5,IF(V56&gt;69,3,IF(V56&gt;64,2.5,IF(V56&gt;59,2,IF(V56&gt;54,1.5,IF(V56&gt;49,1,0))))))))</f>
        <v/>
      </c>
      <c r="X56" s="228" t="str">
        <f t="shared" si="12"/>
        <v/>
      </c>
      <c r="Y56" s="352" t="str">
        <f>IF(E56="","",pรายชื่อ!Z14)</f>
        <v>เรียน</v>
      </c>
      <c r="Z56" s="155"/>
      <c r="AA56" s="128" t="str">
        <f t="shared" si="13"/>
        <v/>
      </c>
      <c r="AB56" s="31">
        <f>IF(AND(X56=0),LOOKUP(9.99999999999999E+307,$AB$5:AB55)+1,"")</f>
        <v>50</v>
      </c>
      <c r="AC56" s="31" t="str">
        <f>IF(AND(X56="ร"),LOOKUP(9.99999999999999E+307,$AC$5:AC55)+1,"")</f>
        <v/>
      </c>
      <c r="AD56" s="2">
        <f t="shared" si="11"/>
        <v>50</v>
      </c>
      <c r="AE56" s="2">
        <f t="shared" ref="AE56:AE85" si="15">IF(AD56=0,"",AD56/AD56)</f>
        <v>1</v>
      </c>
      <c r="AF56" s="31">
        <f>IF(AND(AE56=1),LOOKUP(9.99999999999999E+307,$AF$5:AF55)+1,"")</f>
        <v>50</v>
      </c>
    </row>
    <row r="57" spans="2:32" s="2" customFormat="1" ht="20.149999999999999" customHeight="1" x14ac:dyDescent="0.55000000000000004">
      <c r="B57" s="200" t="str">
        <f>p2เวลาเรียน!B56</f>
        <v>ป.4/2</v>
      </c>
      <c r="C57" s="200">
        <f>p2เวลาเรียน!C56</f>
        <v>12</v>
      </c>
      <c r="D57" s="200">
        <f>p2เวลาเรียน!D56</f>
        <v>3809</v>
      </c>
      <c r="E57" s="200" t="str">
        <f>p2เวลาเรียน!E56</f>
        <v>เด็กหญิง</v>
      </c>
      <c r="F57" s="211" t="str">
        <f>p2เวลาเรียน!F56</f>
        <v>ชนกานต์</v>
      </c>
      <c r="G57" s="212" t="str">
        <f>p2เวลาเรียน!G56</f>
        <v>ยืนยิ่ง</v>
      </c>
      <c r="H57" s="171"/>
      <c r="I57" s="171"/>
      <c r="J57" s="171"/>
      <c r="K57" s="171"/>
      <c r="L57" s="171"/>
      <c r="M57" s="394"/>
      <c r="N57" s="171"/>
      <c r="O57" s="171"/>
      <c r="P57" s="171"/>
      <c r="Q57" s="171"/>
      <c r="R57" s="171"/>
      <c r="S57" s="401" t="str">
        <f t="shared" si="9"/>
        <v/>
      </c>
      <c r="T57" s="312" t="str">
        <f t="shared" si="10"/>
        <v/>
      </c>
      <c r="U57" s="393"/>
      <c r="V57" s="392" t="str">
        <f t="shared" si="8"/>
        <v/>
      </c>
      <c r="W57" s="127" t="str">
        <f t="shared" si="14"/>
        <v/>
      </c>
      <c r="X57" s="228" t="str">
        <f t="shared" si="12"/>
        <v/>
      </c>
      <c r="Y57" s="352" t="str">
        <f>IF(E57="","",pรายชื่อ!Z15)</f>
        <v>เรียน</v>
      </c>
      <c r="Z57" s="155"/>
      <c r="AA57" s="128" t="str">
        <f t="shared" si="13"/>
        <v/>
      </c>
      <c r="AB57" s="31">
        <f>IF(AND(X57=0),LOOKUP(9.99999999999999E+307,$AB$5:AB56)+1,"")</f>
        <v>51</v>
      </c>
      <c r="AC57" s="31" t="str">
        <f>IF(AND(X57="ร"),LOOKUP(9.99999999999999E+307,$AC$5:AC56)+1,"")</f>
        <v/>
      </c>
      <c r="AD57" s="2">
        <f t="shared" si="11"/>
        <v>51</v>
      </c>
      <c r="AE57" s="2">
        <f t="shared" si="15"/>
        <v>1</v>
      </c>
      <c r="AF57" s="31">
        <f>IF(AND(AE57=1),LOOKUP(9.99999999999999E+307,$AF$5:AF56)+1,"")</f>
        <v>51</v>
      </c>
    </row>
    <row r="58" spans="2:32" s="2" customFormat="1" ht="20.149999999999999" customHeight="1" x14ac:dyDescent="0.55000000000000004">
      <c r="B58" s="200" t="str">
        <f>p2เวลาเรียน!B57</f>
        <v>ป.4/2</v>
      </c>
      <c r="C58" s="200">
        <f>p2เวลาเรียน!C57</f>
        <v>13</v>
      </c>
      <c r="D58" s="200">
        <f>p2เวลาเรียน!D57</f>
        <v>3811</v>
      </c>
      <c r="E58" s="200" t="str">
        <f>p2เวลาเรียน!E57</f>
        <v>เด็กหญิง</v>
      </c>
      <c r="F58" s="211" t="str">
        <f>p2เวลาเรียน!F57</f>
        <v>กุลประกาย</v>
      </c>
      <c r="G58" s="212" t="str">
        <f>p2เวลาเรียน!G57</f>
        <v>สุบิน</v>
      </c>
      <c r="H58" s="171"/>
      <c r="I58" s="171"/>
      <c r="J58" s="171"/>
      <c r="K58" s="171"/>
      <c r="L58" s="171"/>
      <c r="M58" s="394"/>
      <c r="N58" s="171"/>
      <c r="O58" s="171"/>
      <c r="P58" s="171"/>
      <c r="Q58" s="171"/>
      <c r="R58" s="171"/>
      <c r="S58" s="401" t="str">
        <f t="shared" si="9"/>
        <v/>
      </c>
      <c r="T58" s="312" t="str">
        <f t="shared" si="10"/>
        <v/>
      </c>
      <c r="U58" s="393"/>
      <c r="V58" s="392" t="str">
        <f t="shared" si="8"/>
        <v/>
      </c>
      <c r="W58" s="127" t="str">
        <f t="shared" si="14"/>
        <v/>
      </c>
      <c r="X58" s="228" t="str">
        <f t="shared" si="12"/>
        <v/>
      </c>
      <c r="Y58" s="352" t="str">
        <f>IF(E58="","",pรายชื่อ!Z16)</f>
        <v>เรียน</v>
      </c>
      <c r="Z58" s="155"/>
      <c r="AA58" s="128" t="str">
        <f t="shared" si="13"/>
        <v/>
      </c>
      <c r="AB58" s="31">
        <f>IF(AND(X58=0),LOOKUP(9.99999999999999E+307,$AB$5:AB57)+1,"")</f>
        <v>52</v>
      </c>
      <c r="AC58" s="31" t="str">
        <f>IF(AND(X58="ร"),LOOKUP(9.99999999999999E+307,$AC$5:AC57)+1,"")</f>
        <v/>
      </c>
      <c r="AD58" s="2">
        <f t="shared" si="11"/>
        <v>52</v>
      </c>
      <c r="AE58" s="2">
        <f t="shared" si="15"/>
        <v>1</v>
      </c>
      <c r="AF58" s="31">
        <f>IF(AND(AE58=1),LOOKUP(9.99999999999999E+307,$AF$5:AF57)+1,"")</f>
        <v>52</v>
      </c>
    </row>
    <row r="59" spans="2:32" s="2" customFormat="1" ht="20.149999999999999" customHeight="1" x14ac:dyDescent="0.55000000000000004">
      <c r="B59" s="200" t="str">
        <f>p2เวลาเรียน!B58</f>
        <v>ป.4/2</v>
      </c>
      <c r="C59" s="200">
        <f>p2เวลาเรียน!C58</f>
        <v>14</v>
      </c>
      <c r="D59" s="200">
        <f>p2เวลาเรียน!D58</f>
        <v>3816</v>
      </c>
      <c r="E59" s="200" t="str">
        <f>p2เวลาเรียน!E58</f>
        <v>เด็กหญิง</v>
      </c>
      <c r="F59" s="211" t="str">
        <f>p2เวลาเรียน!F58</f>
        <v>เอวารินทร์</v>
      </c>
      <c r="G59" s="212" t="str">
        <f>p2เวลาเรียน!G58</f>
        <v>สุขเกษม</v>
      </c>
      <c r="H59" s="171"/>
      <c r="I59" s="171"/>
      <c r="J59" s="171"/>
      <c r="K59" s="171"/>
      <c r="L59" s="171"/>
      <c r="M59" s="394"/>
      <c r="N59" s="171"/>
      <c r="O59" s="171"/>
      <c r="P59" s="171"/>
      <c r="Q59" s="171"/>
      <c r="R59" s="171"/>
      <c r="S59" s="401" t="str">
        <f t="shared" si="9"/>
        <v/>
      </c>
      <c r="T59" s="312" t="str">
        <f t="shared" si="10"/>
        <v/>
      </c>
      <c r="U59" s="393"/>
      <c r="V59" s="392" t="str">
        <f t="shared" si="8"/>
        <v/>
      </c>
      <c r="W59" s="127" t="str">
        <f t="shared" si="14"/>
        <v/>
      </c>
      <c r="X59" s="228" t="str">
        <f t="shared" si="12"/>
        <v/>
      </c>
      <c r="Y59" s="352" t="str">
        <f>IF(E59="","",pรายชื่อ!Z17)</f>
        <v>เรียน</v>
      </c>
      <c r="Z59" s="155"/>
      <c r="AA59" s="128" t="str">
        <f t="shared" si="13"/>
        <v/>
      </c>
      <c r="AB59" s="31">
        <f>IF(AND(X59=0),LOOKUP(9.99999999999999E+307,$AB$5:AB58)+1,"")</f>
        <v>53</v>
      </c>
      <c r="AC59" s="31" t="str">
        <f>IF(AND(X59="ร"),LOOKUP(9.99999999999999E+307,$AC$5:AC58)+1,"")</f>
        <v/>
      </c>
      <c r="AD59" s="2">
        <f t="shared" si="11"/>
        <v>53</v>
      </c>
      <c r="AE59" s="2">
        <f t="shared" si="15"/>
        <v>1</v>
      </c>
      <c r="AF59" s="31">
        <f>IF(AND(AE59=1),LOOKUP(9.99999999999999E+307,$AF$5:AF58)+1,"")</f>
        <v>53</v>
      </c>
    </row>
    <row r="60" spans="2:32" s="2" customFormat="1" ht="20.149999999999999" customHeight="1" x14ac:dyDescent="0.55000000000000004">
      <c r="B60" s="200" t="str">
        <f>p2เวลาเรียน!B59</f>
        <v>ป.4/2</v>
      </c>
      <c r="C60" s="200">
        <f>p2เวลาเรียน!C59</f>
        <v>15</v>
      </c>
      <c r="D60" s="200">
        <f>p2เวลาเรียน!D59</f>
        <v>3853</v>
      </c>
      <c r="E60" s="200" t="str">
        <f>p2เวลาเรียน!E59</f>
        <v>เด็กหญิง</v>
      </c>
      <c r="F60" s="211" t="str">
        <f>p2เวลาเรียน!F59</f>
        <v>วิยะดา</v>
      </c>
      <c r="G60" s="212" t="str">
        <f>p2เวลาเรียน!G59</f>
        <v>สิมมา</v>
      </c>
      <c r="H60" s="171"/>
      <c r="I60" s="171"/>
      <c r="J60" s="171"/>
      <c r="K60" s="171"/>
      <c r="L60" s="171"/>
      <c r="M60" s="394"/>
      <c r="N60" s="171"/>
      <c r="O60" s="171"/>
      <c r="P60" s="171"/>
      <c r="Q60" s="171"/>
      <c r="R60" s="171"/>
      <c r="S60" s="401" t="str">
        <f t="shared" si="9"/>
        <v/>
      </c>
      <c r="T60" s="312" t="str">
        <f t="shared" si="10"/>
        <v/>
      </c>
      <c r="U60" s="393"/>
      <c r="V60" s="392" t="str">
        <f t="shared" si="8"/>
        <v/>
      </c>
      <c r="W60" s="127" t="str">
        <f t="shared" si="14"/>
        <v/>
      </c>
      <c r="X60" s="228" t="str">
        <f t="shared" si="12"/>
        <v/>
      </c>
      <c r="Y60" s="352" t="str">
        <f>IF(E60="","",pรายชื่อ!Z18)</f>
        <v>เรียน</v>
      </c>
      <c r="Z60" s="155"/>
      <c r="AA60" s="128" t="str">
        <f t="shared" si="13"/>
        <v/>
      </c>
      <c r="AB60" s="31">
        <f>IF(AND(X60=0),LOOKUP(9.99999999999999E+307,$AB$5:AB59)+1,"")</f>
        <v>54</v>
      </c>
      <c r="AC60" s="31" t="str">
        <f>IF(AND(X60="ร"),LOOKUP(9.99999999999999E+307,$AC$5:AC59)+1,"")</f>
        <v/>
      </c>
      <c r="AD60" s="2">
        <f t="shared" si="11"/>
        <v>54</v>
      </c>
      <c r="AE60" s="2">
        <f t="shared" si="15"/>
        <v>1</v>
      </c>
      <c r="AF60" s="31">
        <f>IF(AND(AE60=1),LOOKUP(9.99999999999999E+307,$AF$5:AF59)+1,"")</f>
        <v>54</v>
      </c>
    </row>
    <row r="61" spans="2:32" s="2" customFormat="1" ht="20.149999999999999" customHeight="1" x14ac:dyDescent="0.55000000000000004">
      <c r="B61" s="200" t="str">
        <f>p2เวลาเรียน!B60</f>
        <v>ป.4/2</v>
      </c>
      <c r="C61" s="200">
        <f>p2เวลาเรียน!C60</f>
        <v>16</v>
      </c>
      <c r="D61" s="200">
        <f>p2เวลาเรียน!D60</f>
        <v>3854</v>
      </c>
      <c r="E61" s="200" t="str">
        <f>p2เวลาเรียน!E60</f>
        <v>เด็กหญิง</v>
      </c>
      <c r="F61" s="211" t="str">
        <f>p2เวลาเรียน!F60</f>
        <v>ณัฐกมล</v>
      </c>
      <c r="G61" s="212" t="str">
        <f>p2เวลาเรียน!G60</f>
        <v>สอนง่าย</v>
      </c>
      <c r="H61" s="171"/>
      <c r="I61" s="171"/>
      <c r="J61" s="171"/>
      <c r="K61" s="171"/>
      <c r="L61" s="171"/>
      <c r="M61" s="394"/>
      <c r="N61" s="171"/>
      <c r="O61" s="171"/>
      <c r="P61" s="171"/>
      <c r="Q61" s="171"/>
      <c r="R61" s="171"/>
      <c r="S61" s="401" t="str">
        <f t="shared" si="9"/>
        <v/>
      </c>
      <c r="T61" s="312" t="str">
        <f t="shared" si="10"/>
        <v/>
      </c>
      <c r="U61" s="393"/>
      <c r="V61" s="392" t="str">
        <f t="shared" si="8"/>
        <v/>
      </c>
      <c r="W61" s="127" t="str">
        <f t="shared" si="14"/>
        <v/>
      </c>
      <c r="X61" s="228" t="str">
        <f t="shared" si="12"/>
        <v/>
      </c>
      <c r="Y61" s="352" t="str">
        <f>IF(E61="","",pรายชื่อ!Z19)</f>
        <v>เรียน</v>
      </c>
      <c r="Z61" s="155"/>
      <c r="AA61" s="128" t="str">
        <f t="shared" si="13"/>
        <v/>
      </c>
      <c r="AB61" s="31">
        <f>IF(AND(X61=0),LOOKUP(9.99999999999999E+307,$AB$5:AB60)+1,"")</f>
        <v>55</v>
      </c>
      <c r="AC61" s="31" t="str">
        <f>IF(AND(X61="ร"),LOOKUP(9.99999999999999E+307,$AC$5:AC60)+1,"")</f>
        <v/>
      </c>
      <c r="AD61" s="2">
        <f t="shared" si="11"/>
        <v>55</v>
      </c>
      <c r="AE61" s="2">
        <f t="shared" si="15"/>
        <v>1</v>
      </c>
      <c r="AF61" s="31">
        <f>IF(AND(AE61=1),LOOKUP(9.99999999999999E+307,$AF$5:AF60)+1,"")</f>
        <v>55</v>
      </c>
    </row>
    <row r="62" spans="2:32" s="2" customFormat="1" ht="20.149999999999999" customHeight="1" x14ac:dyDescent="0.55000000000000004">
      <c r="B62" s="200" t="str">
        <f>p2เวลาเรียน!B61</f>
        <v>ป.4/2</v>
      </c>
      <c r="C62" s="200">
        <f>p2เวลาเรียน!C61</f>
        <v>17</v>
      </c>
      <c r="D62" s="200">
        <f>p2เวลาเรียน!D61</f>
        <v>3933</v>
      </c>
      <c r="E62" s="200" t="str">
        <f>p2เวลาเรียน!E61</f>
        <v>เด็กหญิง</v>
      </c>
      <c r="F62" s="211" t="str">
        <f>p2เวลาเรียน!F61</f>
        <v>อัจฉรินทร์ธร</v>
      </c>
      <c r="G62" s="212" t="str">
        <f>p2เวลาเรียน!G61</f>
        <v>คำอ้อย</v>
      </c>
      <c r="H62" s="171"/>
      <c r="I62" s="171"/>
      <c r="J62" s="171"/>
      <c r="K62" s="171"/>
      <c r="L62" s="171"/>
      <c r="M62" s="394"/>
      <c r="N62" s="171"/>
      <c r="O62" s="171"/>
      <c r="P62" s="171"/>
      <c r="Q62" s="171"/>
      <c r="R62" s="171"/>
      <c r="S62" s="401" t="str">
        <f t="shared" si="9"/>
        <v/>
      </c>
      <c r="T62" s="312" t="str">
        <f t="shared" si="10"/>
        <v/>
      </c>
      <c r="U62" s="393"/>
      <c r="V62" s="392" t="str">
        <f t="shared" si="8"/>
        <v/>
      </c>
      <c r="W62" s="127" t="str">
        <f t="shared" si="14"/>
        <v/>
      </c>
      <c r="X62" s="228" t="str">
        <f t="shared" si="12"/>
        <v/>
      </c>
      <c r="Y62" s="352" t="str">
        <f>IF(E62="","",pรายชื่อ!Z20)</f>
        <v>เรียน</v>
      </c>
      <c r="Z62" s="155"/>
      <c r="AA62" s="128" t="str">
        <f t="shared" si="13"/>
        <v/>
      </c>
      <c r="AB62" s="31">
        <f>IF(AND(X62=0),LOOKUP(9.99999999999999E+307,$AB$5:AB61)+1,"")</f>
        <v>56</v>
      </c>
      <c r="AC62" s="31" t="str">
        <f>IF(AND(X62="ร"),LOOKUP(9.99999999999999E+307,$AC$5:AC61)+1,"")</f>
        <v/>
      </c>
      <c r="AD62" s="2">
        <f t="shared" si="11"/>
        <v>56</v>
      </c>
      <c r="AE62" s="2">
        <f t="shared" si="15"/>
        <v>1</v>
      </c>
      <c r="AF62" s="31">
        <f>IF(AND(AE62=1),LOOKUP(9.99999999999999E+307,$AF$5:AF61)+1,"")</f>
        <v>56</v>
      </c>
    </row>
    <row r="63" spans="2:32" s="2" customFormat="1" ht="20.149999999999999" customHeight="1" x14ac:dyDescent="0.55000000000000004">
      <c r="B63" s="200" t="str">
        <f>p2เวลาเรียน!B62</f>
        <v>ป.4/2</v>
      </c>
      <c r="C63" s="200">
        <f>p2เวลาเรียน!C62</f>
        <v>18</v>
      </c>
      <c r="D63" s="200">
        <f>p2เวลาเรียน!D62</f>
        <v>3939</v>
      </c>
      <c r="E63" s="200" t="str">
        <f>p2เวลาเรียน!E62</f>
        <v>เด็กหญิง</v>
      </c>
      <c r="F63" s="211" t="str">
        <f>p2เวลาเรียน!F62</f>
        <v>ผุสดี</v>
      </c>
      <c r="G63" s="212" t="str">
        <f>p2เวลาเรียน!G62</f>
        <v>สมรัก</v>
      </c>
      <c r="H63" s="171"/>
      <c r="I63" s="171"/>
      <c r="J63" s="171"/>
      <c r="K63" s="171"/>
      <c r="L63" s="171"/>
      <c r="M63" s="394"/>
      <c r="N63" s="171"/>
      <c r="O63" s="171"/>
      <c r="P63" s="171"/>
      <c r="Q63" s="171"/>
      <c r="R63" s="171"/>
      <c r="S63" s="401" t="str">
        <f t="shared" si="9"/>
        <v/>
      </c>
      <c r="T63" s="312" t="str">
        <f t="shared" si="10"/>
        <v/>
      </c>
      <c r="U63" s="393"/>
      <c r="V63" s="392" t="str">
        <f t="shared" si="8"/>
        <v/>
      </c>
      <c r="W63" s="127" t="str">
        <f t="shared" si="14"/>
        <v/>
      </c>
      <c r="X63" s="228" t="str">
        <f t="shared" si="12"/>
        <v/>
      </c>
      <c r="Y63" s="352" t="str">
        <f>IF(E63="","",pรายชื่อ!Z21)</f>
        <v>เรียน</v>
      </c>
      <c r="Z63" s="155"/>
      <c r="AA63" s="128" t="str">
        <f t="shared" si="13"/>
        <v/>
      </c>
      <c r="AB63" s="31">
        <f>IF(AND(X63=0),LOOKUP(9.99999999999999E+307,$AB$5:AB62)+1,"")</f>
        <v>57</v>
      </c>
      <c r="AC63" s="31" t="str">
        <f>IF(AND(X63="ร"),LOOKUP(9.99999999999999E+307,$AC$5:AC62)+1,"")</f>
        <v/>
      </c>
      <c r="AD63" s="2">
        <f t="shared" si="11"/>
        <v>57</v>
      </c>
      <c r="AE63" s="2">
        <f t="shared" si="15"/>
        <v>1</v>
      </c>
      <c r="AF63" s="31">
        <f>IF(AND(AE63=1),LOOKUP(9.99999999999999E+307,$AF$5:AF62)+1,"")</f>
        <v>57</v>
      </c>
    </row>
    <row r="64" spans="2:32" s="2" customFormat="1" ht="20.149999999999999" customHeight="1" x14ac:dyDescent="0.55000000000000004">
      <c r="B64" s="200" t="str">
        <f>p2เวลาเรียน!B63</f>
        <v>ป.4/2</v>
      </c>
      <c r="C64" s="200">
        <f>p2เวลาเรียน!C63</f>
        <v>19</v>
      </c>
      <c r="D64" s="200">
        <f>p2เวลาเรียน!D63</f>
        <v>3948</v>
      </c>
      <c r="E64" s="200" t="str">
        <f>p2เวลาเรียน!E63</f>
        <v>เด็กหญิง</v>
      </c>
      <c r="F64" s="211" t="str">
        <f>p2เวลาเรียน!F63</f>
        <v>บัณฑิตา</v>
      </c>
      <c r="G64" s="212">
        <f>p2เวลาเรียน!G63</f>
        <v>0</v>
      </c>
      <c r="H64" s="171"/>
      <c r="I64" s="171"/>
      <c r="J64" s="171"/>
      <c r="K64" s="171"/>
      <c r="L64" s="171"/>
      <c r="M64" s="394"/>
      <c r="N64" s="171"/>
      <c r="O64" s="171"/>
      <c r="P64" s="171"/>
      <c r="Q64" s="171"/>
      <c r="R64" s="171"/>
      <c r="S64" s="401" t="str">
        <f t="shared" si="9"/>
        <v/>
      </c>
      <c r="T64" s="312" t="str">
        <f t="shared" si="10"/>
        <v/>
      </c>
      <c r="U64" s="393"/>
      <c r="V64" s="392" t="str">
        <f t="shared" si="8"/>
        <v/>
      </c>
      <c r="W64" s="127" t="str">
        <f t="shared" si="14"/>
        <v/>
      </c>
      <c r="X64" s="228" t="str">
        <f t="shared" si="12"/>
        <v/>
      </c>
      <c r="Y64" s="352" t="str">
        <f>IF(E64="","",pรายชื่อ!Z22)</f>
        <v>เรียน</v>
      </c>
      <c r="Z64" s="155"/>
      <c r="AA64" s="128" t="str">
        <f t="shared" si="13"/>
        <v/>
      </c>
      <c r="AB64" s="31">
        <f>IF(AND(X64=0),LOOKUP(9.99999999999999E+307,$AB$5:AB63)+1,"")</f>
        <v>58</v>
      </c>
      <c r="AC64" s="31" t="str">
        <f>IF(AND(X64="ร"),LOOKUP(9.99999999999999E+307,$AC$5:AC63)+1,"")</f>
        <v/>
      </c>
      <c r="AD64" s="2">
        <f t="shared" ref="AD64:AD85" si="16">SUM(AB64:AC64)</f>
        <v>58</v>
      </c>
      <c r="AE64" s="2">
        <f t="shared" si="15"/>
        <v>1</v>
      </c>
      <c r="AF64" s="31">
        <f>IF(AND(AE64=1),LOOKUP(9.99999999999999E+307,$AF$5:AF63)+1,"")</f>
        <v>58</v>
      </c>
    </row>
    <row r="65" spans="2:32" s="2" customFormat="1" ht="20.149999999999999" customHeight="1" x14ac:dyDescent="0.55000000000000004">
      <c r="B65" s="200" t="str">
        <f>p2เวลาเรียน!B64</f>
        <v>ป.4/2</v>
      </c>
      <c r="C65" s="200">
        <f>p2เวลาเรียน!C64</f>
        <v>20</v>
      </c>
      <c r="D65" s="200">
        <f>p2เวลาเรียน!D64</f>
        <v>3954</v>
      </c>
      <c r="E65" s="200" t="str">
        <f>p2เวลาเรียน!E64</f>
        <v>เด็กหญิง</v>
      </c>
      <c r="F65" s="211" t="str">
        <f>p2เวลาเรียน!F64</f>
        <v>สุภัชชา</v>
      </c>
      <c r="G65" s="212" t="str">
        <f>p2เวลาเรียน!G64</f>
        <v>คารวะสมบัติ</v>
      </c>
      <c r="H65" s="171"/>
      <c r="I65" s="171"/>
      <c r="J65" s="171"/>
      <c r="K65" s="171"/>
      <c r="L65" s="171"/>
      <c r="M65" s="394"/>
      <c r="N65" s="171"/>
      <c r="O65" s="171"/>
      <c r="P65" s="171"/>
      <c r="Q65" s="171"/>
      <c r="R65" s="171"/>
      <c r="S65" s="401" t="str">
        <f t="shared" si="9"/>
        <v/>
      </c>
      <c r="T65" s="312" t="str">
        <f t="shared" si="10"/>
        <v/>
      </c>
      <c r="U65" s="393"/>
      <c r="V65" s="392" t="str">
        <f t="shared" si="8"/>
        <v/>
      </c>
      <c r="W65" s="127" t="str">
        <f t="shared" si="14"/>
        <v/>
      </c>
      <c r="X65" s="228" t="str">
        <f t="shared" si="12"/>
        <v/>
      </c>
      <c r="Y65" s="352" t="str">
        <f>IF(E65="","",pรายชื่อ!Z23)</f>
        <v>เรียน</v>
      </c>
      <c r="Z65" s="155"/>
      <c r="AA65" s="128" t="str">
        <f t="shared" si="13"/>
        <v/>
      </c>
      <c r="AB65" s="31">
        <f>IF(AND(X65=0),LOOKUP(9.99999999999999E+307,$AB$5:AB64)+1,"")</f>
        <v>59</v>
      </c>
      <c r="AC65" s="31" t="str">
        <f>IF(AND(X65="ร"),LOOKUP(9.99999999999999E+307,$AC$5:AC64)+1,"")</f>
        <v/>
      </c>
      <c r="AD65" s="2">
        <f t="shared" si="16"/>
        <v>59</v>
      </c>
      <c r="AE65" s="2">
        <f t="shared" si="15"/>
        <v>1</v>
      </c>
      <c r="AF65" s="31">
        <f>IF(AND(AE65=1),LOOKUP(9.99999999999999E+307,$AF$5:AF64)+1,"")</f>
        <v>59</v>
      </c>
    </row>
    <row r="66" spans="2:32" s="2" customFormat="1" ht="20.149999999999999" customHeight="1" x14ac:dyDescent="0.55000000000000004">
      <c r="B66" s="200" t="str">
        <f>p2เวลาเรียน!B65</f>
        <v>ป.4/2</v>
      </c>
      <c r="C66" s="200">
        <f>p2เวลาเรียน!C65</f>
        <v>21</v>
      </c>
      <c r="D66" s="200">
        <f>p2เวลาเรียน!D65</f>
        <v>4077</v>
      </c>
      <c r="E66" s="200" t="str">
        <f>p2เวลาเรียน!E65</f>
        <v>เด็กหญิง</v>
      </c>
      <c r="F66" s="211" t="str">
        <f>p2เวลาเรียน!F65</f>
        <v>บุญนิสา</v>
      </c>
      <c r="G66" s="212" t="str">
        <f>p2เวลาเรียน!G65</f>
        <v>สอนปัญญา</v>
      </c>
      <c r="H66" s="171"/>
      <c r="I66" s="171"/>
      <c r="J66" s="171"/>
      <c r="K66" s="171"/>
      <c r="L66" s="171"/>
      <c r="M66" s="394"/>
      <c r="N66" s="171"/>
      <c r="O66" s="171"/>
      <c r="P66" s="171"/>
      <c r="Q66" s="171"/>
      <c r="R66" s="171"/>
      <c r="S66" s="401" t="str">
        <f t="shared" si="9"/>
        <v/>
      </c>
      <c r="T66" s="312" t="str">
        <f t="shared" si="10"/>
        <v/>
      </c>
      <c r="U66" s="393"/>
      <c r="V66" s="392" t="str">
        <f t="shared" si="8"/>
        <v/>
      </c>
      <c r="W66" s="127" t="str">
        <f t="shared" si="14"/>
        <v/>
      </c>
      <c r="X66" s="228" t="str">
        <f t="shared" si="12"/>
        <v/>
      </c>
      <c r="Y66" s="352" t="str">
        <f>IF(E66="","",pรายชื่อ!Z24)</f>
        <v>เรียน</v>
      </c>
      <c r="Z66" s="155"/>
      <c r="AA66" s="128" t="str">
        <f t="shared" si="13"/>
        <v/>
      </c>
      <c r="AB66" s="31">
        <f>IF(AND(X66=0),LOOKUP(9.99999999999999E+307,$AB$5:AB65)+1,"")</f>
        <v>60</v>
      </c>
      <c r="AC66" s="31" t="str">
        <f>IF(AND(X66="ร"),LOOKUP(9.99999999999999E+307,$AC$5:AC65)+1,"")</f>
        <v/>
      </c>
      <c r="AD66" s="2">
        <f t="shared" si="16"/>
        <v>60</v>
      </c>
      <c r="AE66" s="2">
        <f t="shared" si="15"/>
        <v>1</v>
      </c>
      <c r="AF66" s="31">
        <f>IF(AND(AE66=1),LOOKUP(9.99999999999999E+307,$AF$5:AF65)+1,"")</f>
        <v>60</v>
      </c>
    </row>
    <row r="67" spans="2:32" s="2" customFormat="1" ht="20.149999999999999" customHeight="1" x14ac:dyDescent="0.55000000000000004">
      <c r="B67" s="200" t="str">
        <f>p2เวลาเรียน!B66</f>
        <v>ป.4/2</v>
      </c>
      <c r="C67" s="200">
        <f>p2เวลาเรียน!C66</f>
        <v>22</v>
      </c>
      <c r="D67" s="200">
        <f>p2เวลาเรียน!D66</f>
        <v>4078</v>
      </c>
      <c r="E67" s="200" t="str">
        <f>p2เวลาเรียน!E66</f>
        <v>เด็กหญิง</v>
      </c>
      <c r="F67" s="211" t="str">
        <f>p2เวลาเรียน!F66</f>
        <v>กัญญาพัชร</v>
      </c>
      <c r="G67" s="212" t="str">
        <f>p2เวลาเรียน!G66</f>
        <v>เทียนแก้ว</v>
      </c>
      <c r="H67" s="171"/>
      <c r="I67" s="171"/>
      <c r="J67" s="171"/>
      <c r="K67" s="171"/>
      <c r="L67" s="171"/>
      <c r="M67" s="394"/>
      <c r="N67" s="171"/>
      <c r="O67" s="171"/>
      <c r="P67" s="171"/>
      <c r="Q67" s="171"/>
      <c r="R67" s="171"/>
      <c r="S67" s="401" t="str">
        <f t="shared" si="9"/>
        <v/>
      </c>
      <c r="T67" s="312" t="str">
        <f t="shared" si="10"/>
        <v/>
      </c>
      <c r="U67" s="393"/>
      <c r="V67" s="392" t="str">
        <f t="shared" si="8"/>
        <v/>
      </c>
      <c r="W67" s="127" t="str">
        <f t="shared" si="14"/>
        <v/>
      </c>
      <c r="X67" s="228" t="str">
        <f t="shared" si="12"/>
        <v/>
      </c>
      <c r="Y67" s="352" t="str">
        <f>IF(E67="","",pรายชื่อ!Z25)</f>
        <v>เรียน</v>
      </c>
      <c r="Z67" s="155"/>
      <c r="AA67" s="128" t="str">
        <f t="shared" si="13"/>
        <v/>
      </c>
      <c r="AB67" s="31">
        <f>IF(AND(X67=0),LOOKUP(9.99999999999999E+307,$AB$5:AB66)+1,"")</f>
        <v>61</v>
      </c>
      <c r="AC67" s="31" t="str">
        <f>IF(AND(X67="ร"),LOOKUP(9.99999999999999E+307,$AC$5:AC66)+1,"")</f>
        <v/>
      </c>
      <c r="AD67" s="2">
        <f t="shared" si="16"/>
        <v>61</v>
      </c>
      <c r="AE67" s="2">
        <f t="shared" si="15"/>
        <v>1</v>
      </c>
      <c r="AF67" s="31">
        <f>IF(AND(AE67=1),LOOKUP(9.99999999999999E+307,$AF$5:AF66)+1,"")</f>
        <v>61</v>
      </c>
    </row>
    <row r="68" spans="2:32" s="2" customFormat="1" ht="20.149999999999999" customHeight="1" x14ac:dyDescent="0.55000000000000004">
      <c r="B68" s="200" t="str">
        <f>p2เวลาเรียน!B67</f>
        <v>ป.4/2</v>
      </c>
      <c r="C68" s="200">
        <f>p2เวลาเรียน!C67</f>
        <v>23</v>
      </c>
      <c r="D68" s="200">
        <f>p2เวลาเรียน!D67</f>
        <v>4085</v>
      </c>
      <c r="E68" s="200" t="str">
        <f>p2เวลาเรียน!E67</f>
        <v>เด็กหญิง</v>
      </c>
      <c r="F68" s="211" t="str">
        <f>p2เวลาเรียน!F67</f>
        <v>ณัฐนิล</v>
      </c>
      <c r="G68" s="212" t="str">
        <f>p2เวลาเรียน!G67</f>
        <v>ตะเรือน</v>
      </c>
      <c r="H68" s="171"/>
      <c r="I68" s="171"/>
      <c r="J68" s="171"/>
      <c r="K68" s="171"/>
      <c r="L68" s="171"/>
      <c r="M68" s="394"/>
      <c r="N68" s="171"/>
      <c r="O68" s="171"/>
      <c r="P68" s="171"/>
      <c r="Q68" s="171"/>
      <c r="R68" s="171"/>
      <c r="S68" s="401" t="str">
        <f t="shared" si="9"/>
        <v/>
      </c>
      <c r="T68" s="312" t="str">
        <f t="shared" si="10"/>
        <v/>
      </c>
      <c r="U68" s="393"/>
      <c r="V68" s="392" t="str">
        <f t="shared" si="8"/>
        <v/>
      </c>
      <c r="W68" s="127" t="str">
        <f t="shared" si="14"/>
        <v/>
      </c>
      <c r="X68" s="228" t="str">
        <f t="shared" si="12"/>
        <v/>
      </c>
      <c r="Y68" s="352" t="str">
        <f>IF(E68="","",pรายชื่อ!Z26)</f>
        <v>เรียน</v>
      </c>
      <c r="Z68" s="155"/>
      <c r="AA68" s="128" t="str">
        <f t="shared" si="13"/>
        <v/>
      </c>
      <c r="AB68" s="31">
        <f>IF(AND(X68=0),LOOKUP(9.99999999999999E+307,$AB$5:AB67)+1,"")</f>
        <v>62</v>
      </c>
      <c r="AC68" s="31" t="str">
        <f>IF(AND(X68="ร"),LOOKUP(9.99999999999999E+307,$AC$5:AC67)+1,"")</f>
        <v/>
      </c>
      <c r="AD68" s="2">
        <f t="shared" si="16"/>
        <v>62</v>
      </c>
      <c r="AE68" s="2">
        <f t="shared" si="15"/>
        <v>1</v>
      </c>
      <c r="AF68" s="31">
        <f>IF(AND(AE68=1),LOOKUP(9.99999999999999E+307,$AF$5:AF67)+1,"")</f>
        <v>62</v>
      </c>
    </row>
    <row r="69" spans="2:32" s="2" customFormat="1" ht="20.149999999999999" customHeight="1" x14ac:dyDescent="0.55000000000000004">
      <c r="B69" s="200" t="str">
        <f>p2เวลาเรียน!B68</f>
        <v>ป.4/2</v>
      </c>
      <c r="C69" s="200">
        <f>p2เวลาเรียน!C68</f>
        <v>24</v>
      </c>
      <c r="D69" s="200">
        <f>p2เวลาเรียน!D68</f>
        <v>4092</v>
      </c>
      <c r="E69" s="200" t="str">
        <f>p2เวลาเรียน!E68</f>
        <v>เด็กหญิง</v>
      </c>
      <c r="F69" s="211" t="str">
        <f>p2เวลาเรียน!F68</f>
        <v>นารา</v>
      </c>
      <c r="G69" s="212" t="str">
        <f>p2เวลาเรียน!G68</f>
        <v>พงษ์ตันกุล</v>
      </c>
      <c r="H69" s="171"/>
      <c r="I69" s="171"/>
      <c r="J69" s="171"/>
      <c r="K69" s="171"/>
      <c r="L69" s="171"/>
      <c r="M69" s="394"/>
      <c r="N69" s="171"/>
      <c r="O69" s="171"/>
      <c r="P69" s="171"/>
      <c r="Q69" s="171"/>
      <c r="R69" s="171"/>
      <c r="S69" s="401" t="str">
        <f t="shared" si="9"/>
        <v/>
      </c>
      <c r="T69" s="312" t="str">
        <f t="shared" si="10"/>
        <v/>
      </c>
      <c r="U69" s="393"/>
      <c r="V69" s="392" t="str">
        <f t="shared" si="8"/>
        <v/>
      </c>
      <c r="W69" s="127" t="str">
        <f t="shared" si="14"/>
        <v/>
      </c>
      <c r="X69" s="228" t="str">
        <f t="shared" si="12"/>
        <v/>
      </c>
      <c r="Y69" s="352" t="str">
        <f>IF(E69="","",pรายชื่อ!Z27)</f>
        <v>เรียน</v>
      </c>
      <c r="Z69" s="155"/>
      <c r="AA69" s="128" t="str">
        <f t="shared" si="13"/>
        <v/>
      </c>
      <c r="AB69" s="31">
        <f>IF(AND(X69=0),LOOKUP(9.99999999999999E+307,$AB$5:AB68)+1,"")</f>
        <v>63</v>
      </c>
      <c r="AC69" s="31" t="str">
        <f>IF(AND(X69="ร"),LOOKUP(9.99999999999999E+307,$AC$5:AC68)+1,"")</f>
        <v/>
      </c>
      <c r="AD69" s="2">
        <f t="shared" si="16"/>
        <v>63</v>
      </c>
      <c r="AE69" s="2">
        <f t="shared" si="15"/>
        <v>1</v>
      </c>
      <c r="AF69" s="31">
        <f>IF(AND(AE69=1),LOOKUP(9.99999999999999E+307,$AF$5:AF68)+1,"")</f>
        <v>63</v>
      </c>
    </row>
    <row r="70" spans="2:32" s="2" customFormat="1" ht="20.149999999999999" customHeight="1" x14ac:dyDescent="0.55000000000000004">
      <c r="B70" s="200" t="str">
        <f>p2เวลาเรียน!B69</f>
        <v>ป.4/2</v>
      </c>
      <c r="C70" s="200">
        <f>p2เวลาเรียน!C69</f>
        <v>25</v>
      </c>
      <c r="D70" s="200">
        <f>p2เวลาเรียน!D69</f>
        <v>4279</v>
      </c>
      <c r="E70" s="200" t="str">
        <f>p2เวลาเรียน!E69</f>
        <v>เด็กหญิง</v>
      </c>
      <c r="F70" s="211" t="str">
        <f>p2เวลาเรียน!F69</f>
        <v>พิชามญชุ์</v>
      </c>
      <c r="G70" s="212" t="str">
        <f>p2เวลาเรียน!G69</f>
        <v>คำเขื่อน</v>
      </c>
      <c r="H70" s="171"/>
      <c r="I70" s="171"/>
      <c r="J70" s="171"/>
      <c r="K70" s="171"/>
      <c r="L70" s="171"/>
      <c r="M70" s="394"/>
      <c r="N70" s="171"/>
      <c r="O70" s="171"/>
      <c r="P70" s="171"/>
      <c r="Q70" s="171"/>
      <c r="R70" s="171"/>
      <c r="S70" s="401" t="str">
        <f t="shared" si="9"/>
        <v/>
      </c>
      <c r="T70" s="312" t="str">
        <f t="shared" si="10"/>
        <v/>
      </c>
      <c r="U70" s="393"/>
      <c r="V70" s="392" t="str">
        <f t="shared" si="8"/>
        <v/>
      </c>
      <c r="W70" s="127" t="str">
        <f t="shared" si="14"/>
        <v/>
      </c>
      <c r="X70" s="228" t="str">
        <f t="shared" ref="X70:X85" si="17">IF(Z70="",W70,IF(Z70="มส","มส",IF(Z70="ร","ร")))</f>
        <v/>
      </c>
      <c r="Y70" s="352" t="str">
        <f>IF(E70="","",pรายชื่อ!Z28)</f>
        <v>เรียน</v>
      </c>
      <c r="Z70" s="155"/>
      <c r="AA70" s="128" t="str">
        <f t="shared" si="13"/>
        <v/>
      </c>
      <c r="AB70" s="31">
        <f>IF(AND(X70=0),LOOKUP(9.99999999999999E+307,$AB$5:AB69)+1,"")</f>
        <v>64</v>
      </c>
      <c r="AC70" s="31" t="str">
        <f>IF(AND(X70="ร"),LOOKUP(9.99999999999999E+307,$AC$5:AC69)+1,"")</f>
        <v/>
      </c>
      <c r="AD70" s="2">
        <f t="shared" si="16"/>
        <v>64</v>
      </c>
      <c r="AE70" s="2">
        <f t="shared" si="15"/>
        <v>1</v>
      </c>
      <c r="AF70" s="31">
        <f>IF(AND(AE70=1),LOOKUP(9.99999999999999E+307,$AF$5:AF69)+1,"")</f>
        <v>64</v>
      </c>
    </row>
    <row r="71" spans="2:32" s="2" customFormat="1" ht="20.149999999999999" customHeight="1" x14ac:dyDescent="0.55000000000000004">
      <c r="B71" s="200" t="str">
        <f>p2เวลาเรียน!B70</f>
        <v>ป.4/2</v>
      </c>
      <c r="C71" s="200">
        <f>p2เวลาเรียน!C70</f>
        <v>26</v>
      </c>
      <c r="D71" s="200" t="str">
        <f>p2เวลาเรียน!D70</f>
        <v/>
      </c>
      <c r="E71" s="200" t="str">
        <f>p2เวลาเรียน!E70</f>
        <v/>
      </c>
      <c r="F71" s="211" t="str">
        <f>p2เวลาเรียน!F70</f>
        <v/>
      </c>
      <c r="G71" s="212" t="str">
        <f>p2เวลาเรียน!G70</f>
        <v/>
      </c>
      <c r="H71" s="171"/>
      <c r="I71" s="171"/>
      <c r="J71" s="171"/>
      <c r="K71" s="171"/>
      <c r="L71" s="171"/>
      <c r="M71" s="394"/>
      <c r="N71" s="171"/>
      <c r="O71" s="171"/>
      <c r="P71" s="171"/>
      <c r="Q71" s="171"/>
      <c r="R71" s="171"/>
      <c r="S71" s="401" t="str">
        <f t="shared" si="9"/>
        <v/>
      </c>
      <c r="T71" s="312" t="str">
        <f t="shared" si="10"/>
        <v/>
      </c>
      <c r="U71" s="393"/>
      <c r="V71" s="392" t="str">
        <f t="shared" si="8"/>
        <v/>
      </c>
      <c r="W71" s="127" t="str">
        <f t="shared" si="14"/>
        <v/>
      </c>
      <c r="X71" s="228" t="str">
        <f t="shared" si="17"/>
        <v/>
      </c>
      <c r="Y71" s="352" t="str">
        <f>IF(E71="","",pรายชื่อ!Z29)</f>
        <v/>
      </c>
      <c r="Z71" s="155"/>
      <c r="AA71" s="128" t="str">
        <f t="shared" si="13"/>
        <v/>
      </c>
      <c r="AB71" s="31">
        <f>IF(AND(X71=0),LOOKUP(9.99999999999999E+307,$AB$5:AB70)+1,"")</f>
        <v>65</v>
      </c>
      <c r="AC71" s="31" t="str">
        <f>IF(AND(X71="ร"),LOOKUP(9.99999999999999E+307,$AC$5:AC70)+1,"")</f>
        <v/>
      </c>
      <c r="AD71" s="2">
        <f t="shared" si="16"/>
        <v>65</v>
      </c>
      <c r="AE71" s="2">
        <f t="shared" si="15"/>
        <v>1</v>
      </c>
      <c r="AF71" s="31">
        <f>IF(AND(AE71=1),LOOKUP(9.99999999999999E+307,$AF$5:AF70)+1,"")</f>
        <v>65</v>
      </c>
    </row>
    <row r="72" spans="2:32" s="2" customFormat="1" ht="20.149999999999999" customHeight="1" x14ac:dyDescent="0.55000000000000004">
      <c r="B72" s="200" t="str">
        <f>p2เวลาเรียน!B71</f>
        <v>ป.4/2</v>
      </c>
      <c r="C72" s="200">
        <f>p2เวลาเรียน!C71</f>
        <v>27</v>
      </c>
      <c r="D72" s="200" t="str">
        <f>p2เวลาเรียน!D71</f>
        <v/>
      </c>
      <c r="E72" s="200" t="str">
        <f>p2เวลาเรียน!E71</f>
        <v/>
      </c>
      <c r="F72" s="211" t="str">
        <f>p2เวลาเรียน!F71</f>
        <v/>
      </c>
      <c r="G72" s="212" t="str">
        <f>p2เวลาเรียน!G71</f>
        <v/>
      </c>
      <c r="H72" s="171"/>
      <c r="I72" s="171"/>
      <c r="J72" s="171"/>
      <c r="K72" s="171"/>
      <c r="L72" s="171"/>
      <c r="M72" s="394"/>
      <c r="N72" s="171"/>
      <c r="O72" s="171"/>
      <c r="P72" s="171"/>
      <c r="Q72" s="171"/>
      <c r="R72" s="171"/>
      <c r="S72" s="401" t="str">
        <f t="shared" si="9"/>
        <v/>
      </c>
      <c r="T72" s="312" t="str">
        <f t="shared" si="10"/>
        <v/>
      </c>
      <c r="U72" s="393"/>
      <c r="V72" s="392" t="str">
        <f t="shared" si="8"/>
        <v/>
      </c>
      <c r="W72" s="127" t="str">
        <f t="shared" si="14"/>
        <v/>
      </c>
      <c r="X72" s="228" t="str">
        <f t="shared" si="17"/>
        <v/>
      </c>
      <c r="Y72" s="352" t="str">
        <f>IF(E72="","",pรายชื่อ!Z30)</f>
        <v/>
      </c>
      <c r="Z72" s="155"/>
      <c r="AA72" s="128" t="str">
        <f t="shared" si="13"/>
        <v/>
      </c>
      <c r="AB72" s="31">
        <f>IF(AND(X72=0),LOOKUP(9.99999999999999E+307,$AB$5:AB71)+1,"")</f>
        <v>66</v>
      </c>
      <c r="AC72" s="31" t="str">
        <f>IF(AND(X72="ร"),LOOKUP(9.99999999999999E+307,$AC$5:AC71)+1,"")</f>
        <v/>
      </c>
      <c r="AD72" s="2">
        <f t="shared" si="16"/>
        <v>66</v>
      </c>
      <c r="AE72" s="2">
        <f t="shared" si="15"/>
        <v>1</v>
      </c>
      <c r="AF72" s="31">
        <f>IF(AND(AE72=1),LOOKUP(9.99999999999999E+307,$AF$5:AF71)+1,"")</f>
        <v>66</v>
      </c>
    </row>
    <row r="73" spans="2:32" s="2" customFormat="1" ht="20.149999999999999" customHeight="1" x14ac:dyDescent="0.55000000000000004">
      <c r="B73" s="200" t="str">
        <f>p2เวลาเรียน!B72</f>
        <v>ป.4/2</v>
      </c>
      <c r="C73" s="200">
        <f>p2เวลาเรียน!C72</f>
        <v>28</v>
      </c>
      <c r="D73" s="200" t="str">
        <f>p2เวลาเรียน!D72</f>
        <v/>
      </c>
      <c r="E73" s="200" t="str">
        <f>p2เวลาเรียน!E72</f>
        <v/>
      </c>
      <c r="F73" s="211" t="str">
        <f>p2เวลาเรียน!F72</f>
        <v/>
      </c>
      <c r="G73" s="212" t="str">
        <f>p2เวลาเรียน!G72</f>
        <v/>
      </c>
      <c r="H73" s="171"/>
      <c r="I73" s="171"/>
      <c r="J73" s="171"/>
      <c r="K73" s="171"/>
      <c r="L73" s="171"/>
      <c r="M73" s="394"/>
      <c r="N73" s="171"/>
      <c r="O73" s="171"/>
      <c r="P73" s="171"/>
      <c r="Q73" s="171"/>
      <c r="R73" s="171"/>
      <c r="S73" s="401" t="str">
        <f t="shared" ref="S73:S85" si="18">IF(SUM(H73:L73)=0,"",SUM(H73:L73))</f>
        <v/>
      </c>
      <c r="T73" s="312" t="str">
        <f t="shared" ref="T73:T85" si="19">IF(SUM(N73:R73)=0,"",SUM(N73:R73))</f>
        <v/>
      </c>
      <c r="U73" s="393"/>
      <c r="V73" s="392" t="str">
        <f t="shared" si="8"/>
        <v/>
      </c>
      <c r="W73" s="127" t="str">
        <f t="shared" si="14"/>
        <v/>
      </c>
      <c r="X73" s="228" t="str">
        <f t="shared" si="17"/>
        <v/>
      </c>
      <c r="Y73" s="352" t="str">
        <f>IF(E73="","",pรายชื่อ!Z31)</f>
        <v/>
      </c>
      <c r="Z73" s="155"/>
      <c r="AA73" s="128" t="str">
        <f t="shared" si="13"/>
        <v/>
      </c>
      <c r="AB73" s="31">
        <f>IF(AND(X73=0),LOOKUP(9.99999999999999E+307,$AB$5:AB72)+1,"")</f>
        <v>67</v>
      </c>
      <c r="AC73" s="31" t="str">
        <f>IF(AND(X73="ร"),LOOKUP(9.99999999999999E+307,$AC$5:AC72)+1,"")</f>
        <v/>
      </c>
      <c r="AD73" s="2">
        <f t="shared" si="16"/>
        <v>67</v>
      </c>
      <c r="AE73" s="2">
        <f t="shared" si="15"/>
        <v>1</v>
      </c>
      <c r="AF73" s="31">
        <f>IF(AND(AE73=1),LOOKUP(9.99999999999999E+307,$AF$5:AF72)+1,"")</f>
        <v>67</v>
      </c>
    </row>
    <row r="74" spans="2:32" s="2" customFormat="1" ht="20.149999999999999" customHeight="1" x14ac:dyDescent="0.55000000000000004">
      <c r="B74" s="200" t="str">
        <f>p2เวลาเรียน!B73</f>
        <v>ป.4/2</v>
      </c>
      <c r="C74" s="200">
        <f>p2เวลาเรียน!C73</f>
        <v>29</v>
      </c>
      <c r="D74" s="200" t="str">
        <f>p2เวลาเรียน!D73</f>
        <v/>
      </c>
      <c r="E74" s="200" t="str">
        <f>p2เวลาเรียน!E73</f>
        <v/>
      </c>
      <c r="F74" s="211" t="str">
        <f>p2เวลาเรียน!F73</f>
        <v/>
      </c>
      <c r="G74" s="212" t="str">
        <f>p2เวลาเรียน!G73</f>
        <v/>
      </c>
      <c r="H74" s="171"/>
      <c r="I74" s="171"/>
      <c r="J74" s="171"/>
      <c r="K74" s="171"/>
      <c r="L74" s="171"/>
      <c r="M74" s="394"/>
      <c r="N74" s="171"/>
      <c r="O74" s="171"/>
      <c r="P74" s="171"/>
      <c r="Q74" s="171"/>
      <c r="R74" s="171"/>
      <c r="S74" s="401" t="str">
        <f t="shared" si="18"/>
        <v/>
      </c>
      <c r="T74" s="312" t="str">
        <f t="shared" si="19"/>
        <v/>
      </c>
      <c r="U74" s="393"/>
      <c r="V74" s="392" t="str">
        <f t="shared" ref="V74:V85" si="20">IF(E74="","",IF(M74="","",M74+S74+T74+U74))</f>
        <v/>
      </c>
      <c r="W74" s="127" t="str">
        <f t="shared" si="14"/>
        <v/>
      </c>
      <c r="X74" s="228" t="str">
        <f t="shared" si="17"/>
        <v/>
      </c>
      <c r="Y74" s="352" t="str">
        <f>IF(E74="","",pรายชื่อ!Z32)</f>
        <v/>
      </c>
      <c r="Z74" s="155"/>
      <c r="AA74" s="128" t="str">
        <f t="shared" si="13"/>
        <v/>
      </c>
      <c r="AB74" s="31">
        <f>IF(AND(X74=0),LOOKUP(9.99999999999999E+307,$AB$5:AB73)+1,"")</f>
        <v>68</v>
      </c>
      <c r="AC74" s="31" t="str">
        <f>IF(AND(X74="ร"),LOOKUP(9.99999999999999E+307,$AC$5:AC73)+1,"")</f>
        <v/>
      </c>
      <c r="AD74" s="2">
        <f t="shared" si="16"/>
        <v>68</v>
      </c>
      <c r="AE74" s="2">
        <f t="shared" si="15"/>
        <v>1</v>
      </c>
      <c r="AF74" s="31">
        <f>IF(AND(AE74=1),LOOKUP(9.99999999999999E+307,$AF$5:AF73)+1,"")</f>
        <v>68</v>
      </c>
    </row>
    <row r="75" spans="2:32" s="2" customFormat="1" ht="20.149999999999999" customHeight="1" x14ac:dyDescent="0.55000000000000004">
      <c r="B75" s="200" t="str">
        <f>p2เวลาเรียน!B74</f>
        <v>ป.4/2</v>
      </c>
      <c r="C75" s="200">
        <f>p2เวลาเรียน!C74</f>
        <v>30</v>
      </c>
      <c r="D75" s="200" t="str">
        <f>p2เวลาเรียน!D74</f>
        <v/>
      </c>
      <c r="E75" s="200" t="str">
        <f>p2เวลาเรียน!E74</f>
        <v/>
      </c>
      <c r="F75" s="211" t="str">
        <f>p2เวลาเรียน!F74</f>
        <v/>
      </c>
      <c r="G75" s="212" t="str">
        <f>p2เวลาเรียน!G74</f>
        <v/>
      </c>
      <c r="H75" s="171"/>
      <c r="I75" s="171"/>
      <c r="J75" s="171"/>
      <c r="K75" s="171"/>
      <c r="L75" s="171"/>
      <c r="M75" s="394"/>
      <c r="N75" s="171"/>
      <c r="O75" s="171"/>
      <c r="P75" s="171"/>
      <c r="Q75" s="171"/>
      <c r="R75" s="171"/>
      <c r="S75" s="401" t="str">
        <f t="shared" si="18"/>
        <v/>
      </c>
      <c r="T75" s="312" t="str">
        <f t="shared" si="19"/>
        <v/>
      </c>
      <c r="U75" s="393"/>
      <c r="V75" s="392" t="str">
        <f t="shared" si="20"/>
        <v/>
      </c>
      <c r="W75" s="127" t="str">
        <f t="shared" si="14"/>
        <v/>
      </c>
      <c r="X75" s="228" t="str">
        <f t="shared" si="17"/>
        <v/>
      </c>
      <c r="Y75" s="352" t="str">
        <f>IF(E75="","",pรายชื่อ!Z33)</f>
        <v/>
      </c>
      <c r="Z75" s="155"/>
      <c r="AA75" s="128" t="str">
        <f t="shared" si="13"/>
        <v/>
      </c>
      <c r="AB75" s="31">
        <f>IF(AND(X75=0),LOOKUP(9.99999999999999E+307,$AB$5:AB74)+1,"")</f>
        <v>69</v>
      </c>
      <c r="AC75" s="31" t="str">
        <f>IF(AND(X75="ร"),LOOKUP(9.99999999999999E+307,$AC$5:AC74)+1,"")</f>
        <v/>
      </c>
      <c r="AD75" s="2">
        <f t="shared" si="16"/>
        <v>69</v>
      </c>
      <c r="AE75" s="2">
        <f t="shared" si="15"/>
        <v>1</v>
      </c>
      <c r="AF75" s="31">
        <f>IF(AND(AE75=1),LOOKUP(9.99999999999999E+307,$AF$5:AF74)+1,"")</f>
        <v>69</v>
      </c>
    </row>
    <row r="76" spans="2:32" s="2" customFormat="1" ht="20.149999999999999" customHeight="1" x14ac:dyDescent="0.55000000000000004">
      <c r="B76" s="200" t="str">
        <f>p2เวลาเรียน!B75</f>
        <v>ป.4/2</v>
      </c>
      <c r="C76" s="200">
        <f>p2เวลาเรียน!C75</f>
        <v>31</v>
      </c>
      <c r="D76" s="200" t="str">
        <f>p2เวลาเรียน!D75</f>
        <v/>
      </c>
      <c r="E76" s="200" t="str">
        <f>p2เวลาเรียน!E75</f>
        <v/>
      </c>
      <c r="F76" s="211" t="str">
        <f>p2เวลาเรียน!F75</f>
        <v/>
      </c>
      <c r="G76" s="212" t="str">
        <f>p2เวลาเรียน!G75</f>
        <v/>
      </c>
      <c r="H76" s="171"/>
      <c r="I76" s="171"/>
      <c r="J76" s="171"/>
      <c r="K76" s="171"/>
      <c r="L76" s="171"/>
      <c r="M76" s="394"/>
      <c r="N76" s="171"/>
      <c r="O76" s="171"/>
      <c r="P76" s="171"/>
      <c r="Q76" s="171"/>
      <c r="R76" s="171"/>
      <c r="S76" s="401" t="str">
        <f t="shared" si="18"/>
        <v/>
      </c>
      <c r="T76" s="312" t="str">
        <f t="shared" si="19"/>
        <v/>
      </c>
      <c r="U76" s="393"/>
      <c r="V76" s="392" t="str">
        <f t="shared" si="20"/>
        <v/>
      </c>
      <c r="W76" s="127" t="str">
        <f t="shared" si="14"/>
        <v/>
      </c>
      <c r="X76" s="228" t="str">
        <f t="shared" si="17"/>
        <v/>
      </c>
      <c r="Y76" s="352" t="str">
        <f>IF(E76="","",pรายชื่อ!Z34)</f>
        <v/>
      </c>
      <c r="Z76" s="155"/>
      <c r="AA76" s="128" t="str">
        <f t="shared" si="13"/>
        <v/>
      </c>
      <c r="AB76" s="31">
        <f>IF(AND(X76=0),LOOKUP(9.99999999999999E+307,$AB$5:AB75)+1,"")</f>
        <v>70</v>
      </c>
      <c r="AC76" s="31" t="str">
        <f>IF(AND(X76="ร"),LOOKUP(9.99999999999999E+307,$AC$5:AC75)+1,"")</f>
        <v/>
      </c>
      <c r="AD76" s="2">
        <f t="shared" si="16"/>
        <v>70</v>
      </c>
      <c r="AE76" s="2">
        <f t="shared" si="15"/>
        <v>1</v>
      </c>
      <c r="AF76" s="31">
        <f>IF(AND(AE76=1),LOOKUP(9.99999999999999E+307,$AF$5:AF75)+1,"")</f>
        <v>70</v>
      </c>
    </row>
    <row r="77" spans="2:32" s="2" customFormat="1" ht="20.149999999999999" customHeight="1" x14ac:dyDescent="0.55000000000000004">
      <c r="B77" s="200" t="str">
        <f>p2เวลาเรียน!B76</f>
        <v>ป.4/2</v>
      </c>
      <c r="C77" s="200">
        <f>p2เวลาเรียน!C76</f>
        <v>32</v>
      </c>
      <c r="D77" s="200" t="str">
        <f>p2เวลาเรียน!D76</f>
        <v/>
      </c>
      <c r="E77" s="200" t="str">
        <f>p2เวลาเรียน!E76</f>
        <v/>
      </c>
      <c r="F77" s="211" t="str">
        <f>p2เวลาเรียน!F76</f>
        <v/>
      </c>
      <c r="G77" s="212" t="str">
        <f>p2เวลาเรียน!G76</f>
        <v/>
      </c>
      <c r="H77" s="171"/>
      <c r="I77" s="171"/>
      <c r="J77" s="171"/>
      <c r="K77" s="171"/>
      <c r="L77" s="171"/>
      <c r="M77" s="394"/>
      <c r="N77" s="171"/>
      <c r="O77" s="171"/>
      <c r="P77" s="171"/>
      <c r="Q77" s="171"/>
      <c r="R77" s="171"/>
      <c r="S77" s="401" t="str">
        <f t="shared" si="18"/>
        <v/>
      </c>
      <c r="T77" s="312" t="str">
        <f t="shared" si="19"/>
        <v/>
      </c>
      <c r="U77" s="393"/>
      <c r="V77" s="392" t="str">
        <f t="shared" si="20"/>
        <v/>
      </c>
      <c r="W77" s="127" t="str">
        <f t="shared" si="14"/>
        <v/>
      </c>
      <c r="X77" s="228" t="str">
        <f t="shared" si="17"/>
        <v/>
      </c>
      <c r="Y77" s="352" t="str">
        <f>IF(E77="","",pรายชื่อ!Z35)</f>
        <v/>
      </c>
      <c r="Z77" s="155"/>
      <c r="AA77" s="128" t="str">
        <f t="shared" si="13"/>
        <v/>
      </c>
      <c r="AB77" s="31">
        <f>IF(AND(X77=0),LOOKUP(9.99999999999999E+307,$AB$5:AB76)+1,"")</f>
        <v>71</v>
      </c>
      <c r="AC77" s="31" t="str">
        <f>IF(AND(X77="ร"),LOOKUP(9.99999999999999E+307,$AC$5:AC76)+1,"")</f>
        <v/>
      </c>
      <c r="AD77" s="2">
        <f t="shared" si="16"/>
        <v>71</v>
      </c>
      <c r="AE77" s="2">
        <f t="shared" si="15"/>
        <v>1</v>
      </c>
      <c r="AF77" s="31">
        <f>IF(AND(AE77=1),LOOKUP(9.99999999999999E+307,$AF$5:AF76)+1,"")</f>
        <v>71</v>
      </c>
    </row>
    <row r="78" spans="2:32" s="2" customFormat="1" ht="20.149999999999999" customHeight="1" x14ac:dyDescent="0.55000000000000004">
      <c r="B78" s="200" t="str">
        <f>p2เวลาเรียน!B77</f>
        <v>ป.4/2</v>
      </c>
      <c r="C78" s="200">
        <f>p2เวลาเรียน!C77</f>
        <v>33</v>
      </c>
      <c r="D78" s="200" t="str">
        <f>p2เวลาเรียน!D77</f>
        <v/>
      </c>
      <c r="E78" s="200" t="str">
        <f>p2เวลาเรียน!E77</f>
        <v/>
      </c>
      <c r="F78" s="211" t="str">
        <f>p2เวลาเรียน!F77</f>
        <v/>
      </c>
      <c r="G78" s="212" t="str">
        <f>p2เวลาเรียน!G77</f>
        <v/>
      </c>
      <c r="H78" s="171"/>
      <c r="I78" s="171"/>
      <c r="J78" s="171"/>
      <c r="K78" s="171"/>
      <c r="L78" s="171"/>
      <c r="M78" s="394"/>
      <c r="N78" s="171"/>
      <c r="O78" s="171"/>
      <c r="P78" s="171"/>
      <c r="Q78" s="171"/>
      <c r="R78" s="171"/>
      <c r="S78" s="401" t="str">
        <f t="shared" si="18"/>
        <v/>
      </c>
      <c r="T78" s="312" t="str">
        <f t="shared" si="19"/>
        <v/>
      </c>
      <c r="U78" s="393"/>
      <c r="V78" s="392" t="str">
        <f t="shared" si="20"/>
        <v/>
      </c>
      <c r="W78" s="127" t="str">
        <f t="shared" si="14"/>
        <v/>
      </c>
      <c r="X78" s="228" t="str">
        <f t="shared" si="17"/>
        <v/>
      </c>
      <c r="Y78" s="352" t="str">
        <f>IF(E78="","",pรายชื่อ!Z36)</f>
        <v/>
      </c>
      <c r="Z78" s="155"/>
      <c r="AA78" s="128" t="str">
        <f t="shared" si="13"/>
        <v/>
      </c>
      <c r="AB78" s="31">
        <f>IF(AND(X78=0),LOOKUP(9.99999999999999E+307,$AB$5:AB77)+1,"")</f>
        <v>72</v>
      </c>
      <c r="AC78" s="31" t="str">
        <f>IF(AND(X78="ร"),LOOKUP(9.99999999999999E+307,$AC$5:AC77)+1,"")</f>
        <v/>
      </c>
      <c r="AD78" s="2">
        <f t="shared" si="16"/>
        <v>72</v>
      </c>
      <c r="AE78" s="2">
        <f t="shared" si="15"/>
        <v>1</v>
      </c>
      <c r="AF78" s="31">
        <f>IF(AND(AE78=1),LOOKUP(9.99999999999999E+307,$AF$5:AF77)+1,"")</f>
        <v>72</v>
      </c>
    </row>
    <row r="79" spans="2:32" s="2" customFormat="1" ht="20.149999999999999" customHeight="1" x14ac:dyDescent="0.55000000000000004">
      <c r="B79" s="200" t="str">
        <f>p2เวลาเรียน!B78</f>
        <v>ป.4/2</v>
      </c>
      <c r="C79" s="200">
        <f>p2เวลาเรียน!C78</f>
        <v>34</v>
      </c>
      <c r="D79" s="200" t="str">
        <f>p2เวลาเรียน!D78</f>
        <v/>
      </c>
      <c r="E79" s="200" t="str">
        <f>p2เวลาเรียน!E78</f>
        <v/>
      </c>
      <c r="F79" s="211" t="str">
        <f>p2เวลาเรียน!F78</f>
        <v/>
      </c>
      <c r="G79" s="212" t="str">
        <f>p2เวลาเรียน!G78</f>
        <v/>
      </c>
      <c r="H79" s="171"/>
      <c r="I79" s="171"/>
      <c r="J79" s="171"/>
      <c r="K79" s="171"/>
      <c r="L79" s="171"/>
      <c r="M79" s="394"/>
      <c r="N79" s="171"/>
      <c r="O79" s="171"/>
      <c r="P79" s="171"/>
      <c r="Q79" s="171"/>
      <c r="R79" s="171"/>
      <c r="S79" s="401" t="str">
        <f t="shared" si="18"/>
        <v/>
      </c>
      <c r="T79" s="312" t="str">
        <f t="shared" si="19"/>
        <v/>
      </c>
      <c r="U79" s="393"/>
      <c r="V79" s="392" t="str">
        <f t="shared" si="20"/>
        <v/>
      </c>
      <c r="W79" s="127" t="str">
        <f t="shared" si="14"/>
        <v/>
      </c>
      <c r="X79" s="228" t="str">
        <f t="shared" si="17"/>
        <v/>
      </c>
      <c r="Y79" s="352" t="str">
        <f>IF(E79="","",pรายชื่อ!Z37)</f>
        <v/>
      </c>
      <c r="Z79" s="155"/>
      <c r="AA79" s="128" t="str">
        <f t="shared" si="13"/>
        <v/>
      </c>
      <c r="AB79" s="31">
        <f>IF(AND(X79=0),LOOKUP(9.99999999999999E+307,$AB$5:AB78)+1,"")</f>
        <v>73</v>
      </c>
      <c r="AC79" s="31" t="str">
        <f>IF(AND(X79="ร"),LOOKUP(9.99999999999999E+307,$AC$5:AC78)+1,"")</f>
        <v/>
      </c>
      <c r="AD79" s="2">
        <f t="shared" si="16"/>
        <v>73</v>
      </c>
      <c r="AE79" s="2">
        <f t="shared" si="15"/>
        <v>1</v>
      </c>
      <c r="AF79" s="31">
        <f>IF(AND(AE79=1),LOOKUP(9.99999999999999E+307,$AF$5:AF78)+1,"")</f>
        <v>73</v>
      </c>
    </row>
    <row r="80" spans="2:32" s="2" customFormat="1" ht="20.149999999999999" customHeight="1" x14ac:dyDescent="0.55000000000000004">
      <c r="B80" s="200" t="str">
        <f>p2เวลาเรียน!B79</f>
        <v>ป.4/2</v>
      </c>
      <c r="C80" s="200">
        <f>p2เวลาเรียน!C79</f>
        <v>35</v>
      </c>
      <c r="D80" s="200" t="str">
        <f>p2เวลาเรียน!D79</f>
        <v/>
      </c>
      <c r="E80" s="200" t="str">
        <f>p2เวลาเรียน!E79</f>
        <v/>
      </c>
      <c r="F80" s="211" t="str">
        <f>p2เวลาเรียน!F79</f>
        <v/>
      </c>
      <c r="G80" s="212" t="str">
        <f>p2เวลาเรียน!G79</f>
        <v/>
      </c>
      <c r="H80" s="171"/>
      <c r="I80" s="171"/>
      <c r="J80" s="171"/>
      <c r="K80" s="171"/>
      <c r="L80" s="171"/>
      <c r="M80" s="394"/>
      <c r="N80" s="171"/>
      <c r="O80" s="171"/>
      <c r="P80" s="171"/>
      <c r="Q80" s="171"/>
      <c r="R80" s="171"/>
      <c r="S80" s="401" t="str">
        <f t="shared" si="18"/>
        <v/>
      </c>
      <c r="T80" s="312" t="str">
        <f t="shared" si="19"/>
        <v/>
      </c>
      <c r="U80" s="393"/>
      <c r="V80" s="392" t="str">
        <f t="shared" si="20"/>
        <v/>
      </c>
      <c r="W80" s="127" t="str">
        <f t="shared" si="14"/>
        <v/>
      </c>
      <c r="X80" s="228" t="str">
        <f t="shared" si="17"/>
        <v/>
      </c>
      <c r="Y80" s="352" t="str">
        <f>IF(E80="","",pรายชื่อ!Z38)</f>
        <v/>
      </c>
      <c r="Z80" s="155"/>
      <c r="AA80" s="128" t="str">
        <f t="shared" si="13"/>
        <v/>
      </c>
      <c r="AB80" s="31">
        <f>IF(AND(X80=0),LOOKUP(9.99999999999999E+307,$AB$5:AB79)+1,"")</f>
        <v>74</v>
      </c>
      <c r="AC80" s="31" t="str">
        <f>IF(AND(X80="ร"),LOOKUP(9.99999999999999E+307,$AC$5:AC79)+1,"")</f>
        <v/>
      </c>
      <c r="AD80" s="2">
        <f t="shared" si="16"/>
        <v>74</v>
      </c>
      <c r="AE80" s="2">
        <f t="shared" si="15"/>
        <v>1</v>
      </c>
      <c r="AF80" s="31">
        <f>IF(AND(AE80=1),LOOKUP(9.99999999999999E+307,$AF$5:AF79)+1,"")</f>
        <v>74</v>
      </c>
    </row>
    <row r="81" spans="2:32" s="2" customFormat="1" ht="20.149999999999999" customHeight="1" x14ac:dyDescent="0.55000000000000004">
      <c r="B81" s="200" t="str">
        <f>p2เวลาเรียน!B80</f>
        <v>ป.4/2</v>
      </c>
      <c r="C81" s="200">
        <f>p2เวลาเรียน!C80</f>
        <v>36</v>
      </c>
      <c r="D81" s="200" t="str">
        <f>p2เวลาเรียน!D80</f>
        <v/>
      </c>
      <c r="E81" s="200" t="str">
        <f>p2เวลาเรียน!E80</f>
        <v/>
      </c>
      <c r="F81" s="211" t="str">
        <f>p2เวลาเรียน!F80</f>
        <v/>
      </c>
      <c r="G81" s="212" t="str">
        <f>p2เวลาเรียน!G80</f>
        <v/>
      </c>
      <c r="H81" s="171"/>
      <c r="I81" s="171"/>
      <c r="J81" s="171"/>
      <c r="K81" s="171"/>
      <c r="L81" s="171"/>
      <c r="M81" s="394"/>
      <c r="N81" s="171"/>
      <c r="O81" s="171"/>
      <c r="P81" s="171"/>
      <c r="Q81" s="171"/>
      <c r="R81" s="171"/>
      <c r="S81" s="401" t="str">
        <f t="shared" si="18"/>
        <v/>
      </c>
      <c r="T81" s="312" t="str">
        <f t="shared" si="19"/>
        <v/>
      </c>
      <c r="U81" s="393"/>
      <c r="V81" s="392" t="str">
        <f t="shared" si="20"/>
        <v/>
      </c>
      <c r="W81" s="127" t="str">
        <f t="shared" si="14"/>
        <v/>
      </c>
      <c r="X81" s="228" t="str">
        <f t="shared" si="17"/>
        <v/>
      </c>
      <c r="Y81" s="352" t="str">
        <f>IF(E81="","",pรายชื่อ!Z39)</f>
        <v/>
      </c>
      <c r="Z81" s="155"/>
      <c r="AA81" s="128" t="str">
        <f t="shared" si="13"/>
        <v/>
      </c>
      <c r="AB81" s="31">
        <f>IF(AND(X81=0),LOOKUP(9.99999999999999E+307,$AB$5:AB80)+1,"")</f>
        <v>75</v>
      </c>
      <c r="AC81" s="31" t="str">
        <f>IF(AND(X81="ร"),LOOKUP(9.99999999999999E+307,$AC$5:AC80)+1,"")</f>
        <v/>
      </c>
      <c r="AD81" s="2">
        <f t="shared" si="16"/>
        <v>75</v>
      </c>
      <c r="AE81" s="2">
        <f t="shared" si="15"/>
        <v>1</v>
      </c>
      <c r="AF81" s="31">
        <f>IF(AND(AE81=1),LOOKUP(9.99999999999999E+307,$AF$5:AF80)+1,"")</f>
        <v>75</v>
      </c>
    </row>
    <row r="82" spans="2:32" s="2" customFormat="1" ht="20.149999999999999" customHeight="1" x14ac:dyDescent="0.55000000000000004">
      <c r="B82" s="200" t="str">
        <f>p2เวลาเรียน!B81</f>
        <v>ป.4/2</v>
      </c>
      <c r="C82" s="200">
        <f>p2เวลาเรียน!C81</f>
        <v>37</v>
      </c>
      <c r="D82" s="200" t="str">
        <f>p2เวลาเรียน!D81</f>
        <v/>
      </c>
      <c r="E82" s="200" t="str">
        <f>p2เวลาเรียน!E81</f>
        <v/>
      </c>
      <c r="F82" s="211" t="str">
        <f>p2เวลาเรียน!F81</f>
        <v/>
      </c>
      <c r="G82" s="212" t="str">
        <f>p2เวลาเรียน!G81</f>
        <v/>
      </c>
      <c r="H82" s="171"/>
      <c r="I82" s="171"/>
      <c r="J82" s="171"/>
      <c r="K82" s="171"/>
      <c r="L82" s="171"/>
      <c r="M82" s="394"/>
      <c r="N82" s="171"/>
      <c r="O82" s="171"/>
      <c r="P82" s="171"/>
      <c r="Q82" s="171"/>
      <c r="R82" s="171"/>
      <c r="S82" s="401" t="str">
        <f t="shared" si="18"/>
        <v/>
      </c>
      <c r="T82" s="312" t="str">
        <f t="shared" si="19"/>
        <v/>
      </c>
      <c r="U82" s="393"/>
      <c r="V82" s="392" t="str">
        <f t="shared" si="20"/>
        <v/>
      </c>
      <c r="W82" s="127" t="str">
        <f t="shared" si="14"/>
        <v/>
      </c>
      <c r="X82" s="228" t="str">
        <f t="shared" si="17"/>
        <v/>
      </c>
      <c r="Y82" s="352" t="str">
        <f>IF(E82="","",pรายชื่อ!Z40)</f>
        <v/>
      </c>
      <c r="Z82" s="155"/>
      <c r="AA82" s="128" t="str">
        <f t="shared" si="13"/>
        <v/>
      </c>
      <c r="AB82" s="31">
        <f>IF(AND(X82=0),LOOKUP(9.99999999999999E+307,$AB$5:AB81)+1,"")</f>
        <v>76</v>
      </c>
      <c r="AC82" s="31" t="str">
        <f>IF(AND(X82="ร"),LOOKUP(9.99999999999999E+307,$AC$5:AC81)+1,"")</f>
        <v/>
      </c>
      <c r="AD82" s="2">
        <f t="shared" si="16"/>
        <v>76</v>
      </c>
      <c r="AE82" s="2">
        <f t="shared" si="15"/>
        <v>1</v>
      </c>
      <c r="AF82" s="31">
        <f>IF(AND(AE82=1),LOOKUP(9.99999999999999E+307,$AF$5:AF81)+1,"")</f>
        <v>76</v>
      </c>
    </row>
    <row r="83" spans="2:32" s="2" customFormat="1" ht="20.149999999999999" customHeight="1" x14ac:dyDescent="0.55000000000000004">
      <c r="B83" s="200" t="str">
        <f>p2เวลาเรียน!B82</f>
        <v>ป.4/2</v>
      </c>
      <c r="C83" s="200">
        <f>p2เวลาเรียน!C82</f>
        <v>38</v>
      </c>
      <c r="D83" s="200" t="str">
        <f>p2เวลาเรียน!D82</f>
        <v/>
      </c>
      <c r="E83" s="200" t="str">
        <f>p2เวลาเรียน!E82</f>
        <v/>
      </c>
      <c r="F83" s="211" t="str">
        <f>p2เวลาเรียน!F82</f>
        <v/>
      </c>
      <c r="G83" s="212" t="str">
        <f>p2เวลาเรียน!G82</f>
        <v/>
      </c>
      <c r="H83" s="171"/>
      <c r="I83" s="171"/>
      <c r="J83" s="171"/>
      <c r="K83" s="171"/>
      <c r="L83" s="171"/>
      <c r="M83" s="394"/>
      <c r="N83" s="171"/>
      <c r="O83" s="171"/>
      <c r="P83" s="171"/>
      <c r="Q83" s="171"/>
      <c r="R83" s="171"/>
      <c r="S83" s="401" t="str">
        <f t="shared" si="18"/>
        <v/>
      </c>
      <c r="T83" s="312" t="str">
        <f t="shared" si="19"/>
        <v/>
      </c>
      <c r="U83" s="393"/>
      <c r="V83" s="392" t="str">
        <f t="shared" si="20"/>
        <v/>
      </c>
      <c r="W83" s="127" t="str">
        <f t="shared" si="14"/>
        <v/>
      </c>
      <c r="X83" s="228" t="str">
        <f t="shared" si="17"/>
        <v/>
      </c>
      <c r="Y83" s="352" t="str">
        <f>IF(E83="","",pรายชื่อ!Z41)</f>
        <v/>
      </c>
      <c r="Z83" s="155"/>
      <c r="AA83" s="128" t="str">
        <f t="shared" si="13"/>
        <v/>
      </c>
      <c r="AB83" s="31">
        <f>IF(AND(X83=0),LOOKUP(9.99999999999999E+307,$AB$5:AB82)+1,"")</f>
        <v>77</v>
      </c>
      <c r="AC83" s="31" t="str">
        <f>IF(AND(X83="ร"),LOOKUP(9.99999999999999E+307,$AC$5:AC82)+1,"")</f>
        <v/>
      </c>
      <c r="AD83" s="2">
        <f t="shared" si="16"/>
        <v>77</v>
      </c>
      <c r="AE83" s="2">
        <f t="shared" si="15"/>
        <v>1</v>
      </c>
      <c r="AF83" s="31">
        <f>IF(AND(AE83=1),LOOKUP(9.99999999999999E+307,$AF$5:AF82)+1,"")</f>
        <v>77</v>
      </c>
    </row>
    <row r="84" spans="2:32" s="2" customFormat="1" ht="20.149999999999999" customHeight="1" x14ac:dyDescent="0.55000000000000004">
      <c r="B84" s="200" t="str">
        <f>p2เวลาเรียน!B83</f>
        <v>ป.4/2</v>
      </c>
      <c r="C84" s="200">
        <f>p2เวลาเรียน!C83</f>
        <v>39</v>
      </c>
      <c r="D84" s="200" t="str">
        <f>p2เวลาเรียน!D83</f>
        <v/>
      </c>
      <c r="E84" s="200" t="str">
        <f>p2เวลาเรียน!E83</f>
        <v/>
      </c>
      <c r="F84" s="211" t="str">
        <f>p2เวลาเรียน!F83</f>
        <v/>
      </c>
      <c r="G84" s="212" t="str">
        <f>p2เวลาเรียน!G83</f>
        <v/>
      </c>
      <c r="H84" s="171"/>
      <c r="I84" s="171"/>
      <c r="J84" s="171"/>
      <c r="K84" s="171"/>
      <c r="L84" s="171"/>
      <c r="M84" s="394"/>
      <c r="N84" s="171"/>
      <c r="O84" s="171"/>
      <c r="P84" s="171"/>
      <c r="Q84" s="171"/>
      <c r="R84" s="171"/>
      <c r="S84" s="401" t="str">
        <f t="shared" si="18"/>
        <v/>
      </c>
      <c r="T84" s="312" t="str">
        <f t="shared" si="19"/>
        <v/>
      </c>
      <c r="U84" s="393"/>
      <c r="V84" s="392" t="str">
        <f t="shared" si="20"/>
        <v/>
      </c>
      <c r="W84" s="127" t="str">
        <f t="shared" si="14"/>
        <v/>
      </c>
      <c r="X84" s="228" t="str">
        <f t="shared" si="17"/>
        <v/>
      </c>
      <c r="Y84" s="352" t="str">
        <f>IF(E84="","",pรายชื่อ!Z42)</f>
        <v/>
      </c>
      <c r="Z84" s="155"/>
      <c r="AA84" s="128" t="str">
        <f t="shared" si="13"/>
        <v/>
      </c>
      <c r="AB84" s="31">
        <f>IF(AND(X84=0),LOOKUP(9.99999999999999E+307,$AB$5:AB83)+1,"")</f>
        <v>78</v>
      </c>
      <c r="AC84" s="31" t="str">
        <f>IF(AND(X84="ร"),LOOKUP(9.99999999999999E+307,$AC$5:AC83)+1,"")</f>
        <v/>
      </c>
      <c r="AD84" s="2">
        <f t="shared" si="16"/>
        <v>78</v>
      </c>
      <c r="AE84" s="2">
        <f t="shared" si="15"/>
        <v>1</v>
      </c>
      <c r="AF84" s="31">
        <f>IF(AND(AE84=1),LOOKUP(9.99999999999999E+307,$AF$5:AF83)+1,"")</f>
        <v>78</v>
      </c>
    </row>
    <row r="85" spans="2:32" s="2" customFormat="1" ht="20.149999999999999" customHeight="1" x14ac:dyDescent="0.55000000000000004">
      <c r="B85" s="200" t="str">
        <f>p2เวลาเรียน!B84</f>
        <v>ป.4/2</v>
      </c>
      <c r="C85" s="200">
        <f>p2เวลาเรียน!C84</f>
        <v>40</v>
      </c>
      <c r="D85" s="200" t="str">
        <f>p2เวลาเรียน!D84</f>
        <v/>
      </c>
      <c r="E85" s="200" t="str">
        <f>p2เวลาเรียน!E84</f>
        <v/>
      </c>
      <c r="F85" s="211" t="str">
        <f>p2เวลาเรียน!F84</f>
        <v/>
      </c>
      <c r="G85" s="212" t="str">
        <f>p2เวลาเรียน!G84</f>
        <v/>
      </c>
      <c r="H85" s="171"/>
      <c r="I85" s="171"/>
      <c r="J85" s="171"/>
      <c r="K85" s="171"/>
      <c r="L85" s="171"/>
      <c r="M85" s="394"/>
      <c r="N85" s="171"/>
      <c r="O85" s="171"/>
      <c r="P85" s="171"/>
      <c r="Q85" s="171"/>
      <c r="R85" s="171"/>
      <c r="S85" s="401" t="str">
        <f t="shared" si="18"/>
        <v/>
      </c>
      <c r="T85" s="312" t="str">
        <f t="shared" si="19"/>
        <v/>
      </c>
      <c r="U85" s="393"/>
      <c r="V85" s="392" t="str">
        <f t="shared" si="20"/>
        <v/>
      </c>
      <c r="W85" s="127" t="str">
        <f t="shared" si="14"/>
        <v/>
      </c>
      <c r="X85" s="228" t="str">
        <f t="shared" si="17"/>
        <v/>
      </c>
      <c r="Y85" s="352" t="str">
        <f>IF(E85="","",pรายชื่อ!Z43)</f>
        <v/>
      </c>
      <c r="Z85" s="155"/>
      <c r="AA85" s="128" t="str">
        <f t="shared" si="13"/>
        <v/>
      </c>
      <c r="AB85" s="31">
        <f>IF(AND(X85=0),LOOKUP(9.99999999999999E+307,$AB$5:AB84)+1,"")</f>
        <v>79</v>
      </c>
      <c r="AC85" s="31" t="str">
        <f>IF(AND(X85="ร"),LOOKUP(9.99999999999999E+307,$AC$5:AC84)+1,"")</f>
        <v/>
      </c>
      <c r="AD85" s="2">
        <f t="shared" si="16"/>
        <v>79</v>
      </c>
      <c r="AE85" s="2">
        <f t="shared" si="15"/>
        <v>1</v>
      </c>
      <c r="AF85" s="31">
        <f>IF(AND(AE85=1),LOOKUP(9.99999999999999E+307,$AF$5:AF84)+1,"")</f>
        <v>79</v>
      </c>
    </row>
  </sheetData>
  <sheetProtection algorithmName="SHA-512" hashValue="VZKe1yApGFQtohqbmmj/F7P5Or1UFB87R0Gusa6AoGu0NZluIvDZhR0nP2v+gjSrAPM3RvWrQacra38mJQferg==" saltValue="8t74sa9HQPWN8m9IjgA+nQ==" spinCount="100000" sheet="1" selectLockedCells="1"/>
  <customSheetViews>
    <customSheetView guid="{389C1853-6099-4D9F-A0F7-7F9074524A1B}" showPageBreaks="1" zeroValues="0" printArea="1" hiddenColumns="1" view="pageBreakPreview" showRuler="0" topLeftCell="A34">
      <selection activeCell="AK13" sqref="AK13"/>
      <pageMargins left="0.44" right="0.13" top="0.59055118110236227" bottom="0.39370078740157483" header="0.51181102362204722" footer="0.51181102362204722"/>
      <printOptions horizontalCentered="1"/>
      <pageSetup paperSize="9" scale="71" orientation="portrait" horizontalDpi="300" verticalDpi="300" r:id="rId1"/>
      <headerFooter alignWithMargins="0"/>
    </customSheetView>
  </customSheetViews>
  <mergeCells count="27">
    <mergeCell ref="U2:U4"/>
    <mergeCell ref="S2:S4"/>
    <mergeCell ref="T2:T4"/>
    <mergeCell ref="B1:Y1"/>
    <mergeCell ref="I3:I4"/>
    <mergeCell ref="K3:K4"/>
    <mergeCell ref="V2:V4"/>
    <mergeCell ref="B2:B5"/>
    <mergeCell ref="L3:L4"/>
    <mergeCell ref="O3:O4"/>
    <mergeCell ref="C2:C5"/>
    <mergeCell ref="Q3:Q4"/>
    <mergeCell ref="R3:R4"/>
    <mergeCell ref="H3:H4"/>
    <mergeCell ref="D2:D5"/>
    <mergeCell ref="N3:N4"/>
    <mergeCell ref="AA2:AA5"/>
    <mergeCell ref="X2:X5"/>
    <mergeCell ref="Z2:Z5"/>
    <mergeCell ref="W2:W5"/>
    <mergeCell ref="Y2:Y5"/>
    <mergeCell ref="J3:J4"/>
    <mergeCell ref="P3:P4"/>
    <mergeCell ref="E2:G5"/>
    <mergeCell ref="M2:M4"/>
    <mergeCell ref="H2:L2"/>
    <mergeCell ref="N2:R2"/>
  </mergeCells>
  <phoneticPr fontId="4" type="noConversion"/>
  <conditionalFormatting sqref="M6:M85">
    <cfRule type="cellIs" dxfId="126" priority="1" operator="lessThan">
      <formula>$M$5/2</formula>
    </cfRule>
    <cfRule type="cellIs" dxfId="125" priority="213" operator="lessThan">
      <formula>#REF!/2</formula>
    </cfRule>
    <cfRule type="cellIs" dxfId="124" priority="214" operator="greaterThan">
      <formula>#REF!</formula>
    </cfRule>
  </conditionalFormatting>
  <conditionalFormatting sqref="N3:R4 H3:L5 N5:T5">
    <cfRule type="cellIs" dxfId="123" priority="51" operator="equal">
      <formula>0</formula>
    </cfRule>
  </conditionalFormatting>
  <conditionalFormatting sqref="S6:T85">
    <cfRule type="cellIs" dxfId="122" priority="20" operator="lessThan">
      <formula>$R$5/2</formula>
    </cfRule>
  </conditionalFormatting>
  <conditionalFormatting sqref="U6:U85">
    <cfRule type="cellIs" dxfId="121" priority="5" operator="greaterThan">
      <formula>$U$5</formula>
    </cfRule>
    <cfRule type="cellIs" dxfId="120" priority="25" operator="lessThan">
      <formula>$U$5/2</formula>
    </cfRule>
  </conditionalFormatting>
  <conditionalFormatting sqref="V1:V1048576">
    <cfRule type="cellIs" dxfId="119" priority="9" operator="equal">
      <formula>79</formula>
    </cfRule>
    <cfRule type="cellIs" dxfId="118" priority="10" operator="equal">
      <formula>74</formula>
    </cfRule>
    <cfRule type="cellIs" dxfId="117" priority="11" operator="equal">
      <formula>69</formula>
    </cfRule>
    <cfRule type="cellIs" dxfId="116" priority="12" operator="equal">
      <formula>64</formula>
    </cfRule>
    <cfRule type="cellIs" dxfId="115" priority="13" operator="equal">
      <formula>59</formula>
    </cfRule>
    <cfRule type="cellIs" dxfId="114" priority="14" operator="equal">
      <formula>54</formula>
    </cfRule>
    <cfRule type="cellIs" dxfId="113" priority="15" operator="equal">
      <formula>49</formula>
    </cfRule>
  </conditionalFormatting>
  <conditionalFormatting sqref="V6:V85">
    <cfRule type="cellIs" dxfId="112" priority="18" operator="lessThan">
      <formula>$V$5/2</formula>
    </cfRule>
  </conditionalFormatting>
  <conditionalFormatting sqref="W6:W85">
    <cfRule type="cellIs" dxfId="111" priority="72" operator="equal">
      <formula>0</formula>
    </cfRule>
    <cfRule type="cellIs" dxfId="110" priority="73" operator="between">
      <formula>1</formula>
      <formula>4</formula>
    </cfRule>
  </conditionalFormatting>
  <conditionalFormatting sqref="X2:X85">
    <cfRule type="cellIs" dxfId="109" priority="24" operator="equal">
      <formula>0</formula>
    </cfRule>
  </conditionalFormatting>
  <conditionalFormatting sqref="X6:X85">
    <cfRule type="containsText" dxfId="108" priority="17" operator="containsText" text="มผ">
      <formula>NOT(ISERROR(SEARCH("มผ",X6)))</formula>
    </cfRule>
    <cfRule type="cellIs" dxfId="107" priority="22" operator="equal">
      <formula>"มส"</formula>
    </cfRule>
    <cfRule type="cellIs" dxfId="106" priority="23" operator="equal">
      <formula>"ร"</formula>
    </cfRule>
  </conditionalFormatting>
  <conditionalFormatting sqref="Y1:Y1048576">
    <cfRule type="containsText" dxfId="105" priority="8" operator="containsText" text="ย้าย">
      <formula>NOT(ISERROR(SEARCH("ย้าย",Y1)))</formula>
    </cfRule>
  </conditionalFormatting>
  <conditionalFormatting sqref="Z6:Z85">
    <cfRule type="cellIs" dxfId="104" priority="66" operator="equal">
      <formula>"มผ"</formula>
    </cfRule>
    <cfRule type="cellIs" dxfId="103" priority="67" operator="equal">
      <formula>"ร"</formula>
    </cfRule>
    <cfRule type="cellIs" dxfId="102" priority="68" operator="equal">
      <formula>"มส"</formula>
    </cfRule>
  </conditionalFormatting>
  <conditionalFormatting sqref="AA6:AA85">
    <cfRule type="cellIs" dxfId="101" priority="59" operator="between">
      <formula>1</formula>
      <formula>3</formula>
    </cfRule>
  </conditionalFormatting>
  <dataValidations count="5">
    <dataValidation type="whole" operator="lessThanOrEqual" allowBlank="1" showInputMessage="1" showErrorMessage="1" error="คะแนนเกินครับ" sqref="H6:H85" xr:uid="{00000000-0002-0000-0500-000000000000}">
      <formula1>$H$5</formula1>
    </dataValidation>
    <dataValidation type="whole" operator="lessThanOrEqual" allowBlank="1" showInputMessage="1" showErrorMessage="1" error="คะแนนเกินครับ" sqref="I6:J85 P6:Q85 L6:L85 N6:N85" xr:uid="{00000000-0002-0000-0500-000001000000}">
      <formula1>I$5</formula1>
    </dataValidation>
    <dataValidation type="whole" operator="lessThanOrEqual" allowBlank="1" showInputMessage="1" showErrorMessage="1" error="คะแนนเกินครับ" sqref="K6:K85" xr:uid="{00000000-0002-0000-0500-000002000000}">
      <formula1>$K$5</formula1>
    </dataValidation>
    <dataValidation type="whole" operator="lessThanOrEqual" allowBlank="1" showInputMessage="1" showErrorMessage="1" error="คะแนนเกินครับ" sqref="O6:O85" xr:uid="{00000000-0002-0000-0500-000003000000}">
      <formula1>$O$5</formula1>
    </dataValidation>
    <dataValidation type="whole" operator="lessThanOrEqual" allowBlank="1" showInputMessage="1" showErrorMessage="1" error="คะแนนเกินครับ" sqref="R6:R85" xr:uid="{00000000-0002-0000-0500-000004000000}">
      <formula1>$R$5</formula1>
    </dataValidation>
  </dataValidations>
  <printOptions horizontalCentered="1"/>
  <pageMargins left="0.43307086614173229" right="0.11811023622047245" top="0.6692913385826772" bottom="0.27559055118110237" header="0.43307086614173229" footer="0.31496062992125984"/>
  <pageSetup paperSize="9" orientation="portrait" horizontalDpi="4294967293" verticalDpi="300" r:id="rId2"/>
  <headerFooter alignWithMargins="0"/>
  <rowBreaks count="3" manualBreakCount="3">
    <brk id="38" min="1" max="23" man="1"/>
    <brk id="45" min="1" max="23" man="1"/>
    <brk id="78" min="1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28</vt:i4>
      </vt:variant>
      <vt:variant>
        <vt:lpstr>ช่วงที่มีชื่อ</vt:lpstr>
      </vt:variant>
      <vt:variant>
        <vt:i4>52</vt:i4>
      </vt:variant>
    </vt:vector>
  </HeadingPairs>
  <TitlesOfParts>
    <vt:vector size="80" baseType="lpstr">
      <vt:lpstr>รหัส</vt:lpstr>
      <vt:lpstr>รหัส2</vt:lpstr>
      <vt:lpstr>สรุปสมรรถนะ1</vt:lpstr>
      <vt:lpstr>ข้อมูลเบื้องต้น</vt:lpstr>
      <vt:lpstr>คู่มือ</vt:lpstr>
      <vt:lpstr>pรายชื่อ</vt:lpstr>
      <vt:lpstr>p1ปก</vt:lpstr>
      <vt:lpstr>p2เวลาเรียน</vt:lpstr>
      <vt:lpstr>คะแนนเทอม 1</vt:lpstr>
      <vt:lpstr>copy</vt:lpstr>
      <vt:lpstr>สรุป</vt:lpstr>
      <vt:lpstr>คะแนนเทอม 2</vt:lpstr>
      <vt:lpstr>ส่ง1</vt:lpstr>
      <vt:lpstr>ส่ง2</vt:lpstr>
      <vt:lpstr>รวม1-2</vt:lpstr>
      <vt:lpstr>p4คุณ&amp;อ่าน</vt:lpstr>
      <vt:lpstr>p5กราฟ</vt:lpstr>
      <vt:lpstr>p6คาดว่า</vt:lpstr>
      <vt:lpstr>Teacher</vt:lpstr>
      <vt:lpstr>Mid_top10</vt:lpstr>
      <vt:lpstr>Totol_top10</vt:lpstr>
      <vt:lpstr>student</vt:lpstr>
      <vt:lpstr>Sheet2</vt:lpstr>
      <vt:lpstr>ประเมินสมรรถนะ</vt:lpstr>
      <vt:lpstr>สรุปสมรรถนะ2</vt:lpstr>
      <vt:lpstr>copyสมรรถนะ</vt:lpstr>
      <vt:lpstr>สถิติ นร.</vt:lpstr>
      <vt:lpstr>error</vt:lpstr>
      <vt:lpstr>copyสมรรถนะ!Print_Area</vt:lpstr>
      <vt:lpstr>Mid_top10!Print_Area</vt:lpstr>
      <vt:lpstr>p1ปก!Print_Area</vt:lpstr>
      <vt:lpstr>p2เวลาเรียน!Print_Area</vt:lpstr>
      <vt:lpstr>'p4คุณ&amp;อ่าน'!Print_Area</vt:lpstr>
      <vt:lpstr>p5กราฟ!Print_Area</vt:lpstr>
      <vt:lpstr>p6คาดว่า!Print_Area</vt:lpstr>
      <vt:lpstr>pรายชื่อ!Print_Area</vt:lpstr>
      <vt:lpstr>Totol_top10!Print_Area</vt:lpstr>
      <vt:lpstr>'คะแนนเทอม 1'!Print_Area</vt:lpstr>
      <vt:lpstr>'คะแนนเทอม 2'!Print_Area</vt:lpstr>
      <vt:lpstr>ประเมินสมรรถนะ!Print_Area</vt:lpstr>
      <vt:lpstr>'รวม1-2'!Print_Area</vt:lpstr>
      <vt:lpstr>ส่ง1!Print_Area</vt:lpstr>
      <vt:lpstr>ส่ง2!Print_Area</vt:lpstr>
      <vt:lpstr>'สถิติ นร.'!Print_Area</vt:lpstr>
      <vt:lpstr>สรุปสมรรถนะ1!Print_Area</vt:lpstr>
      <vt:lpstr>สรุปสมรรถนะ2!Print_Area</vt:lpstr>
      <vt:lpstr>copyสมรรถนะ!Print_Titles</vt:lpstr>
      <vt:lpstr>Mid_top10!Print_Titles</vt:lpstr>
      <vt:lpstr>p2เวลาเรียน!Print_Titles</vt:lpstr>
      <vt:lpstr>'p4คุณ&amp;อ่าน'!Print_Titles</vt:lpstr>
      <vt:lpstr>p6คาดว่า!Print_Titles</vt:lpstr>
      <vt:lpstr>Totol_top10!Print_Titles</vt:lpstr>
      <vt:lpstr>'คะแนนเทอม 1'!Print_Titles</vt:lpstr>
      <vt:lpstr>'คะแนนเทอม 2'!Print_Titles</vt:lpstr>
      <vt:lpstr>ประเมินสมรรถนะ!Print_Titles</vt:lpstr>
      <vt:lpstr>'รวม1-2'!Print_Titles</vt:lpstr>
      <vt:lpstr>ส่ง1!Print_Titles</vt:lpstr>
      <vt:lpstr>ส่ง2!Print_Titles</vt:lpstr>
      <vt:lpstr>สรุปสมรรถนะ1!Print_Titles</vt:lpstr>
      <vt:lpstr>สรุปสมรรถนะ2!Print_Titles</vt:lpstr>
      <vt:lpstr>ชั้น</vt:lpstr>
      <vt:lpstr>ชั้นประถม</vt:lpstr>
      <vt:lpstr>ป.11_2</vt:lpstr>
      <vt:lpstr>ป.21_2</vt:lpstr>
      <vt:lpstr>ป.31_2</vt:lpstr>
      <vt:lpstr>ป.41_2</vt:lpstr>
      <vt:lpstr>ป.51_2</vt:lpstr>
      <vt:lpstr>ป.61_2</vt:lpstr>
      <vt:lpstr>ม.11</vt:lpstr>
      <vt:lpstr>ม.12</vt:lpstr>
      <vt:lpstr>ม.21</vt:lpstr>
      <vt:lpstr>ม.22</vt:lpstr>
      <vt:lpstr>ม.31</vt:lpstr>
      <vt:lpstr>ม.32</vt:lpstr>
      <vt:lpstr>ม11</vt:lpstr>
      <vt:lpstr>ม12</vt:lpstr>
      <vt:lpstr>ม21</vt:lpstr>
      <vt:lpstr>ม22</vt:lpstr>
      <vt:lpstr>ม31</vt:lpstr>
      <vt:lpstr>ม32</vt:lpstr>
    </vt:vector>
  </TitlesOfParts>
  <Company>nakhonsithammarat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ครูต๋อง</dc:creator>
  <cp:lastModifiedBy>pisal fongnew</cp:lastModifiedBy>
  <cp:lastPrinted>2026-08-12T02:13:15Z</cp:lastPrinted>
  <dcterms:created xsi:type="dcterms:W3CDTF">2000-05-27T10:04:30Z</dcterms:created>
  <dcterms:modified xsi:type="dcterms:W3CDTF">2026-08-12T02:22:32Z</dcterms:modified>
</cp:coreProperties>
</file>